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1" codeName="{E5D1E7B1-6628-F0F0-D09B-76B25B5F3CD3}"/>
  <workbookPr filterPrivacy="1" codeName="현재_통합_문서"/>
  <xr:revisionPtr revIDLastSave="0" documentId="8_{25FB8A7A-B823-7F43-9B5C-F43B35C8372D}" xr6:coauthVersionLast="47" xr6:coauthVersionMax="47" xr10:uidLastSave="{00000000-0000-0000-0000-000000000000}"/>
  <bookViews>
    <workbookView xWindow="0" yWindow="0" windowWidth="44800" windowHeight="25200" xr2:uid="{00000000-000D-0000-FFFF-FFFF00000000}"/>
  </bookViews>
  <sheets>
    <sheet name="Final" sheetId="16" r:id="rId1"/>
    <sheet name="23까지 25 다시 측정 UT 10미만 제외 통계용" sheetId="15" r:id="rId2"/>
    <sheet name="Sheet2" sheetId="2" r:id="rId3"/>
    <sheet name="2017" sheetId="1" r:id="rId4"/>
    <sheet name="이예영까지" sheetId="3" r:id="rId5"/>
    <sheet name="PT T1tilt 확인" sheetId="7" r:id="rId6"/>
    <sheet name="통계용" sheetId="8" r:id="rId7"/>
    <sheet name="표" sheetId="4" r:id="rId8"/>
    <sheet name="No PT" sheetId="5" r:id="rId9"/>
    <sheet name="No PT (2)" sheetId="9" r:id="rId10"/>
    <sheet name="PT" sheetId="10" r:id="rId11"/>
    <sheet name="PT (2)" sheetId="11" r:id="rId12"/>
    <sheet name="Sheet8" sheetId="12" r:id="rId13"/>
    <sheet name="23까지 25 다시 측정" sheetId="13" r:id="rId14"/>
    <sheet name="23까지 25 다시 측정 UT 10미만 제외" sheetId="14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N184" i="15" l="1"/>
  <c r="EO184" i="15"/>
  <c r="EP184" i="15"/>
  <c r="EQ184" i="15"/>
  <c r="ER184" i="15"/>
  <c r="EN185" i="15"/>
  <c r="EO185" i="15"/>
  <c r="EP185" i="15"/>
  <c r="EQ185" i="15"/>
  <c r="ER185" i="15"/>
  <c r="EM185" i="15"/>
  <c r="EM184" i="15"/>
  <c r="BZ189" i="15" l="1"/>
  <c r="BZ188" i="15"/>
  <c r="CA188" i="15"/>
  <c r="CA189" i="15"/>
  <c r="CB188" i="15"/>
  <c r="CB189" i="15"/>
  <c r="FL2" i="15" l="1"/>
  <c r="FL3" i="15"/>
  <c r="FL4" i="15"/>
  <c r="FL5" i="15"/>
  <c r="FL6" i="15"/>
  <c r="FL7" i="15"/>
  <c r="FL8" i="15"/>
  <c r="FL9" i="15"/>
  <c r="FL10" i="15"/>
  <c r="FL11" i="15"/>
  <c r="FL12" i="15"/>
  <c r="FL13" i="15"/>
  <c r="FL14" i="15"/>
  <c r="FL15" i="15"/>
  <c r="FL16" i="15"/>
  <c r="FL17" i="15"/>
  <c r="FL18" i="15"/>
  <c r="FL19" i="15"/>
  <c r="FL20" i="15"/>
  <c r="FL21" i="15"/>
  <c r="FL22" i="15"/>
  <c r="FL23" i="15"/>
  <c r="FL24" i="15"/>
  <c r="FL25" i="15"/>
  <c r="FL26" i="15"/>
  <c r="FL27" i="15"/>
  <c r="FL28" i="15"/>
  <c r="FL29" i="15"/>
  <c r="FL30" i="15"/>
  <c r="FL31" i="15"/>
  <c r="FL32" i="15"/>
  <c r="FL33" i="15"/>
  <c r="FL34" i="15"/>
  <c r="FL35" i="15"/>
  <c r="FL36" i="15"/>
  <c r="FL37" i="15"/>
  <c r="FL38" i="15"/>
  <c r="FL39" i="15"/>
  <c r="FL40" i="15"/>
  <c r="FL41" i="15"/>
  <c r="FL42" i="15"/>
  <c r="FL43" i="15"/>
  <c r="FL44" i="15"/>
  <c r="FL45" i="15"/>
  <c r="FL46" i="15"/>
  <c r="FL47" i="15"/>
  <c r="FL48" i="15"/>
  <c r="FL49" i="15"/>
  <c r="FL50" i="15"/>
  <c r="FL51" i="15"/>
  <c r="FL52" i="15"/>
  <c r="FL53" i="15"/>
  <c r="FL54" i="15"/>
  <c r="FL55" i="15"/>
  <c r="FL56" i="15"/>
  <c r="FL57" i="15"/>
  <c r="FL58" i="15"/>
  <c r="FL59" i="15"/>
  <c r="FL60" i="15"/>
  <c r="FL61" i="15"/>
  <c r="FL62" i="15"/>
  <c r="FL63" i="15"/>
  <c r="FL64" i="15"/>
  <c r="FL65" i="15"/>
  <c r="FL66" i="15"/>
  <c r="FL67" i="15"/>
  <c r="FL68" i="15"/>
  <c r="FL69" i="15"/>
  <c r="FL70" i="15"/>
  <c r="FL71" i="15"/>
  <c r="FL72" i="15"/>
  <c r="FL73" i="15"/>
  <c r="FL74" i="15"/>
  <c r="FL75" i="15"/>
  <c r="FL76" i="15"/>
  <c r="FL77" i="15"/>
  <c r="FL78" i="15"/>
  <c r="FL79" i="15"/>
  <c r="FL80" i="15"/>
  <c r="FL81" i="15"/>
  <c r="FL82" i="15"/>
  <c r="FL83" i="15"/>
  <c r="FL84" i="15"/>
  <c r="FL85" i="15"/>
  <c r="FL86" i="15"/>
  <c r="FL87" i="15"/>
  <c r="FL88" i="15"/>
  <c r="FL89" i="15"/>
  <c r="FL90" i="15"/>
  <c r="FL91" i="15"/>
  <c r="FL92" i="15"/>
  <c r="FL93" i="15"/>
  <c r="FL94" i="15"/>
  <c r="FL95" i="15"/>
  <c r="FL96" i="15"/>
  <c r="FL97" i="15"/>
  <c r="FL98" i="15"/>
  <c r="FL99" i="15"/>
  <c r="FL100" i="15"/>
  <c r="FL101" i="15"/>
  <c r="FL102" i="15"/>
  <c r="FL103" i="15"/>
  <c r="FL104" i="15"/>
  <c r="FL105" i="15"/>
  <c r="FL106" i="15"/>
  <c r="FL107" i="15"/>
  <c r="FL108" i="15"/>
  <c r="FL109" i="15"/>
  <c r="FL110" i="15"/>
  <c r="FL111" i="15"/>
  <c r="FL112" i="15"/>
  <c r="FL113" i="15"/>
  <c r="FL114" i="15"/>
  <c r="FL115" i="15"/>
  <c r="FL116" i="15"/>
  <c r="FL117" i="15"/>
  <c r="FL118" i="15"/>
  <c r="FL119" i="15"/>
  <c r="FL120" i="15"/>
  <c r="FL121" i="15"/>
  <c r="FL122" i="15"/>
  <c r="FL123" i="15"/>
  <c r="FL124" i="15"/>
  <c r="FL125" i="15"/>
  <c r="FL126" i="15"/>
  <c r="FL127" i="15"/>
  <c r="FL128" i="15"/>
  <c r="FL129" i="15"/>
  <c r="FL130" i="15"/>
  <c r="FL131" i="15"/>
  <c r="FL132" i="15"/>
  <c r="FL133" i="15"/>
  <c r="FL134" i="15"/>
  <c r="FL135" i="15"/>
  <c r="FL136" i="15"/>
  <c r="FL137" i="15"/>
  <c r="FL138" i="15"/>
  <c r="FL139" i="15"/>
  <c r="FL140" i="15"/>
  <c r="FL141" i="15"/>
  <c r="FL142" i="15"/>
  <c r="FL143" i="15"/>
  <c r="FL144" i="15"/>
  <c r="FL145" i="15"/>
  <c r="FL146" i="15"/>
  <c r="FL147" i="15"/>
  <c r="FL148" i="15"/>
  <c r="FL149" i="15"/>
  <c r="FL150" i="15"/>
  <c r="FL151" i="15"/>
  <c r="FL152" i="15"/>
  <c r="FL153" i="15"/>
  <c r="FL154" i="15"/>
  <c r="FL155" i="15"/>
  <c r="FL156" i="15"/>
  <c r="FL157" i="15"/>
  <c r="FL158" i="15"/>
  <c r="FL159" i="15"/>
  <c r="FL160" i="15"/>
  <c r="FL161" i="15"/>
  <c r="FL162" i="15"/>
  <c r="FL163" i="15"/>
  <c r="FL164" i="15"/>
  <c r="FL165" i="15"/>
  <c r="FL166" i="15"/>
  <c r="FL167" i="15"/>
  <c r="FL168" i="15"/>
  <c r="FL169" i="15"/>
  <c r="FL170" i="15"/>
  <c r="FL171" i="15"/>
  <c r="FL172" i="15"/>
  <c r="FL173" i="15"/>
  <c r="FL174" i="15"/>
  <c r="FL175" i="15"/>
  <c r="FL176" i="15"/>
  <c r="FL177" i="15"/>
  <c r="FL178" i="15"/>
  <c r="FL179" i="15"/>
  <c r="FL180" i="15"/>
  <c r="FL181" i="15"/>
  <c r="FL182" i="15"/>
  <c r="FL1" i="15"/>
  <c r="D187" i="15" l="1"/>
  <c r="D186" i="15"/>
  <c r="D185" i="15"/>
  <c r="D184" i="15"/>
  <c r="O12" i="15" l="1"/>
  <c r="O13" i="15"/>
  <c r="O70" i="15"/>
  <c r="O40" i="15"/>
  <c r="O58" i="15"/>
  <c r="O7" i="15"/>
  <c r="O20" i="15"/>
  <c r="O51" i="15"/>
  <c r="O31" i="15"/>
  <c r="O18" i="15"/>
  <c r="O54" i="15"/>
  <c r="O16" i="15"/>
  <c r="O37" i="15"/>
  <c r="O79" i="15"/>
  <c r="O82" i="15"/>
  <c r="O108" i="15"/>
  <c r="O62" i="15"/>
  <c r="O68" i="15"/>
  <c r="O30" i="15"/>
  <c r="O6" i="15"/>
  <c r="O22" i="15"/>
  <c r="O33" i="15"/>
  <c r="O8" i="15"/>
  <c r="O15" i="15"/>
  <c r="O90" i="15"/>
  <c r="O17" i="15"/>
  <c r="O52" i="15"/>
  <c r="O47" i="15"/>
  <c r="O76" i="15"/>
  <c r="O26" i="15"/>
  <c r="O91" i="15"/>
  <c r="O29" i="15"/>
  <c r="O42" i="15"/>
  <c r="O81" i="15"/>
  <c r="O56" i="15"/>
  <c r="O93" i="15"/>
  <c r="O39" i="15"/>
  <c r="O4" i="15"/>
  <c r="O25" i="15"/>
  <c r="O38" i="15"/>
  <c r="O61" i="15"/>
  <c r="O11" i="15"/>
  <c r="O72" i="15"/>
  <c r="O10" i="15"/>
  <c r="O101" i="15"/>
  <c r="O69" i="15"/>
  <c r="O66" i="15"/>
  <c r="O1" i="15"/>
  <c r="O73" i="15"/>
  <c r="O104" i="15"/>
  <c r="O59" i="15"/>
  <c r="O103" i="15"/>
  <c r="O9" i="15"/>
  <c r="O23" i="15"/>
  <c r="O64" i="15"/>
  <c r="O113" i="15"/>
  <c r="O97" i="15"/>
  <c r="O5" i="15"/>
  <c r="O60" i="15"/>
  <c r="O19" i="15"/>
  <c r="O57" i="15"/>
  <c r="O95" i="15"/>
  <c r="O87" i="15"/>
  <c r="O88" i="15"/>
  <c r="O75" i="15"/>
  <c r="O112" i="15"/>
  <c r="O86" i="15"/>
  <c r="O98" i="15"/>
  <c r="O46" i="15"/>
  <c r="O94" i="15"/>
  <c r="O45" i="15"/>
  <c r="O102" i="15"/>
  <c r="O34" i="15"/>
  <c r="O109" i="15"/>
  <c r="O35" i="15"/>
  <c r="O44" i="15"/>
  <c r="O84" i="15"/>
  <c r="O77" i="15"/>
  <c r="O105" i="15"/>
  <c r="O78" i="15"/>
  <c r="O80" i="15"/>
  <c r="O63" i="15"/>
  <c r="O74" i="15"/>
  <c r="O53" i="15"/>
  <c r="O32" i="15"/>
  <c r="O21" i="15"/>
  <c r="O36" i="15"/>
  <c r="O65" i="15"/>
  <c r="O55" i="15"/>
  <c r="O14" i="15"/>
  <c r="O67" i="15"/>
  <c r="O41" i="15"/>
  <c r="O110" i="15"/>
  <c r="O24" i="15"/>
  <c r="O85" i="15"/>
  <c r="O111" i="15"/>
  <c r="O28" i="15"/>
  <c r="O106" i="15"/>
  <c r="O27" i="15"/>
  <c r="O89" i="15"/>
  <c r="O71" i="15"/>
  <c r="O96" i="15"/>
  <c r="O107" i="15"/>
  <c r="O50" i="15"/>
  <c r="O99" i="15"/>
  <c r="O48" i="15"/>
  <c r="O83" i="15"/>
  <c r="O100" i="15"/>
  <c r="O43" i="15"/>
  <c r="O92" i="15"/>
  <c r="O49" i="15"/>
  <c r="O3" i="15"/>
  <c r="O121" i="15"/>
  <c r="O119" i="15"/>
  <c r="O116" i="15"/>
  <c r="O180" i="15"/>
  <c r="O135" i="15"/>
  <c r="O164" i="15"/>
  <c r="O145" i="15"/>
  <c r="O165" i="15"/>
  <c r="O114" i="15"/>
  <c r="O118" i="15"/>
  <c r="O141" i="15"/>
  <c r="O156" i="15"/>
  <c r="O130" i="15"/>
  <c r="O144" i="15"/>
  <c r="O131" i="15"/>
  <c r="O158" i="15"/>
  <c r="O132" i="15"/>
  <c r="O140" i="15"/>
  <c r="O162" i="15"/>
  <c r="O117" i="15"/>
  <c r="O175" i="15"/>
  <c r="O120" i="15"/>
  <c r="O169" i="15"/>
  <c r="O122" i="15"/>
  <c r="O115" i="15"/>
  <c r="O124" i="15"/>
  <c r="O146" i="15"/>
  <c r="O137" i="15"/>
  <c r="O133" i="15"/>
  <c r="O176" i="15"/>
  <c r="O126" i="15"/>
  <c r="O138" i="15"/>
  <c r="O147" i="15"/>
  <c r="O149" i="15"/>
  <c r="O153" i="15"/>
  <c r="O128" i="15"/>
  <c r="O152" i="15"/>
  <c r="O151" i="15"/>
  <c r="O177" i="15"/>
  <c r="O159" i="15"/>
  <c r="O172" i="15"/>
  <c r="O125" i="15"/>
  <c r="O171" i="15"/>
  <c r="O143" i="15"/>
  <c r="O163" i="15"/>
  <c r="O178" i="15"/>
  <c r="O127" i="15"/>
  <c r="O161" i="15"/>
  <c r="O168" i="15"/>
  <c r="O155" i="15"/>
  <c r="O166" i="15"/>
  <c r="O129" i="15"/>
  <c r="O134" i="15"/>
  <c r="O154" i="15"/>
  <c r="O182" i="15"/>
  <c r="O123" i="15"/>
  <c r="O173" i="15"/>
  <c r="O170" i="15"/>
  <c r="O181" i="15"/>
  <c r="O142" i="15"/>
  <c r="O179" i="15"/>
  <c r="O139" i="15"/>
  <c r="O167" i="15"/>
  <c r="O150" i="15"/>
  <c r="O136" i="15"/>
  <c r="O160" i="15"/>
  <c r="O148" i="15"/>
  <c r="O157" i="15"/>
  <c r="O174" i="15"/>
  <c r="O2" i="15"/>
  <c r="CT184" i="15"/>
  <c r="CT186" i="15"/>
  <c r="CR186" i="15"/>
  <c r="CV186" i="15"/>
  <c r="CS184" i="15"/>
  <c r="CQ2" i="15"/>
  <c r="EL174" i="15"/>
  <c r="EK174" i="15"/>
  <c r="EJ174" i="15"/>
  <c r="EI174" i="15"/>
  <c r="EH174" i="15"/>
  <c r="EG174" i="15"/>
  <c r="EL157" i="15"/>
  <c r="EK157" i="15"/>
  <c r="EJ157" i="15"/>
  <c r="EI157" i="15"/>
  <c r="EH157" i="15"/>
  <c r="EG157" i="15"/>
  <c r="EL148" i="15"/>
  <c r="EK148" i="15"/>
  <c r="EJ148" i="15"/>
  <c r="EI148" i="15"/>
  <c r="EH148" i="15"/>
  <c r="EG148" i="15"/>
  <c r="EL160" i="15"/>
  <c r="EK160" i="15"/>
  <c r="EJ160" i="15"/>
  <c r="EI160" i="15"/>
  <c r="EH160" i="15"/>
  <c r="EG160" i="15"/>
  <c r="EL136" i="15"/>
  <c r="EK136" i="15"/>
  <c r="EJ136" i="15"/>
  <c r="EI136" i="15"/>
  <c r="EH136" i="15"/>
  <c r="EG136" i="15"/>
  <c r="EL150" i="15"/>
  <c r="EK150" i="15"/>
  <c r="EJ150" i="15"/>
  <c r="EI150" i="15"/>
  <c r="EH150" i="15"/>
  <c r="EG150" i="15"/>
  <c r="EL167" i="15"/>
  <c r="EK167" i="15"/>
  <c r="EJ167" i="15"/>
  <c r="EI167" i="15"/>
  <c r="EH167" i="15"/>
  <c r="EG167" i="15"/>
  <c r="EL139" i="15"/>
  <c r="EK139" i="15"/>
  <c r="EJ139" i="15"/>
  <c r="EI139" i="15"/>
  <c r="EH139" i="15"/>
  <c r="EG139" i="15"/>
  <c r="EL179" i="15"/>
  <c r="EK179" i="15"/>
  <c r="EJ179" i="15"/>
  <c r="EI179" i="15"/>
  <c r="EH179" i="15"/>
  <c r="EG179" i="15"/>
  <c r="EL142" i="15"/>
  <c r="EK142" i="15"/>
  <c r="EJ142" i="15"/>
  <c r="EI142" i="15"/>
  <c r="EH142" i="15"/>
  <c r="EG142" i="15"/>
  <c r="EL181" i="15"/>
  <c r="EK181" i="15"/>
  <c r="EJ181" i="15"/>
  <c r="EI181" i="15"/>
  <c r="EH181" i="15"/>
  <c r="EG181" i="15"/>
  <c r="EL170" i="15"/>
  <c r="EK170" i="15"/>
  <c r="EJ170" i="15"/>
  <c r="EI170" i="15"/>
  <c r="EH170" i="15"/>
  <c r="EG170" i="15"/>
  <c r="EL173" i="15"/>
  <c r="EK173" i="15"/>
  <c r="EJ173" i="15"/>
  <c r="EI173" i="15"/>
  <c r="EH173" i="15"/>
  <c r="EG173" i="15"/>
  <c r="EL123" i="15"/>
  <c r="EK123" i="15"/>
  <c r="EJ123" i="15"/>
  <c r="EI123" i="15"/>
  <c r="EH123" i="15"/>
  <c r="EG123" i="15"/>
  <c r="EL182" i="15"/>
  <c r="EK182" i="15"/>
  <c r="EJ182" i="15"/>
  <c r="EI182" i="15"/>
  <c r="EH182" i="15"/>
  <c r="EG182" i="15"/>
  <c r="EL154" i="15"/>
  <c r="EK154" i="15"/>
  <c r="EJ154" i="15"/>
  <c r="EI154" i="15"/>
  <c r="EH154" i="15"/>
  <c r="EG154" i="15"/>
  <c r="EL134" i="15"/>
  <c r="EK134" i="15"/>
  <c r="EJ134" i="15"/>
  <c r="EI134" i="15"/>
  <c r="EH134" i="15"/>
  <c r="EG134" i="15"/>
  <c r="EL129" i="15"/>
  <c r="EK129" i="15"/>
  <c r="EJ129" i="15"/>
  <c r="EI129" i="15"/>
  <c r="EH129" i="15"/>
  <c r="EG129" i="15"/>
  <c r="EL166" i="15"/>
  <c r="EK166" i="15"/>
  <c r="EJ166" i="15"/>
  <c r="EI166" i="15"/>
  <c r="EH166" i="15"/>
  <c r="EG166" i="15"/>
  <c r="EL155" i="15"/>
  <c r="EK155" i="15"/>
  <c r="EJ155" i="15"/>
  <c r="EI155" i="15"/>
  <c r="EH155" i="15"/>
  <c r="EG155" i="15"/>
  <c r="EL168" i="15"/>
  <c r="EK168" i="15"/>
  <c r="EJ168" i="15"/>
  <c r="EI168" i="15"/>
  <c r="EH168" i="15"/>
  <c r="EG168" i="15"/>
  <c r="EL161" i="15"/>
  <c r="EK161" i="15"/>
  <c r="EJ161" i="15"/>
  <c r="EI161" i="15"/>
  <c r="EH161" i="15"/>
  <c r="EG161" i="15"/>
  <c r="EL127" i="15"/>
  <c r="EK127" i="15"/>
  <c r="EJ127" i="15"/>
  <c r="EI127" i="15"/>
  <c r="EH127" i="15"/>
  <c r="EG127" i="15"/>
  <c r="EL178" i="15"/>
  <c r="EK178" i="15"/>
  <c r="EJ178" i="15"/>
  <c r="EI178" i="15"/>
  <c r="EH178" i="15"/>
  <c r="EG178" i="15"/>
  <c r="EL163" i="15"/>
  <c r="EK163" i="15"/>
  <c r="EJ163" i="15"/>
  <c r="EI163" i="15"/>
  <c r="EH163" i="15"/>
  <c r="EG163" i="15"/>
  <c r="EL143" i="15"/>
  <c r="EK143" i="15"/>
  <c r="EJ143" i="15"/>
  <c r="EI143" i="15"/>
  <c r="EH143" i="15"/>
  <c r="EG143" i="15"/>
  <c r="EL171" i="15"/>
  <c r="EK171" i="15"/>
  <c r="EJ171" i="15"/>
  <c r="EI171" i="15"/>
  <c r="EH171" i="15"/>
  <c r="EG171" i="15"/>
  <c r="EL125" i="15"/>
  <c r="EK125" i="15"/>
  <c r="EJ125" i="15"/>
  <c r="EI125" i="15"/>
  <c r="EH125" i="15"/>
  <c r="EG125" i="15"/>
  <c r="EL172" i="15"/>
  <c r="EK172" i="15"/>
  <c r="EJ172" i="15"/>
  <c r="EI172" i="15"/>
  <c r="EH172" i="15"/>
  <c r="EG172" i="15"/>
  <c r="EL159" i="15"/>
  <c r="EK159" i="15"/>
  <c r="EJ159" i="15"/>
  <c r="EI159" i="15"/>
  <c r="EH159" i="15"/>
  <c r="EG159" i="15"/>
  <c r="EL177" i="15"/>
  <c r="EK177" i="15"/>
  <c r="EJ177" i="15"/>
  <c r="EI177" i="15"/>
  <c r="EH177" i="15"/>
  <c r="EG177" i="15"/>
  <c r="EL151" i="15"/>
  <c r="EK151" i="15"/>
  <c r="EJ151" i="15"/>
  <c r="EI151" i="15"/>
  <c r="EH151" i="15"/>
  <c r="EG151" i="15"/>
  <c r="EL152" i="15"/>
  <c r="EK152" i="15"/>
  <c r="EJ152" i="15"/>
  <c r="EI152" i="15"/>
  <c r="EH152" i="15"/>
  <c r="EG152" i="15"/>
  <c r="EL128" i="15"/>
  <c r="EK128" i="15"/>
  <c r="EJ128" i="15"/>
  <c r="EI128" i="15"/>
  <c r="EH128" i="15"/>
  <c r="EG128" i="15"/>
  <c r="EL153" i="15"/>
  <c r="EK153" i="15"/>
  <c r="EJ153" i="15"/>
  <c r="EI153" i="15"/>
  <c r="EH153" i="15"/>
  <c r="EG153" i="15"/>
  <c r="EL149" i="15"/>
  <c r="EK149" i="15"/>
  <c r="EJ149" i="15"/>
  <c r="EI149" i="15"/>
  <c r="EH149" i="15"/>
  <c r="EG149" i="15"/>
  <c r="EL147" i="15"/>
  <c r="EK147" i="15"/>
  <c r="EJ147" i="15"/>
  <c r="EI147" i="15"/>
  <c r="EH147" i="15"/>
  <c r="EG147" i="15"/>
  <c r="EL138" i="15"/>
  <c r="EK138" i="15"/>
  <c r="EJ138" i="15"/>
  <c r="EI138" i="15"/>
  <c r="EH138" i="15"/>
  <c r="EG138" i="15"/>
  <c r="EL126" i="15"/>
  <c r="EK126" i="15"/>
  <c r="EJ126" i="15"/>
  <c r="EI126" i="15"/>
  <c r="EH126" i="15"/>
  <c r="EG126" i="15"/>
  <c r="EL176" i="15"/>
  <c r="EK176" i="15"/>
  <c r="EJ176" i="15"/>
  <c r="EI176" i="15"/>
  <c r="EH176" i="15"/>
  <c r="EG176" i="15"/>
  <c r="EL133" i="15"/>
  <c r="EK133" i="15"/>
  <c r="EJ133" i="15"/>
  <c r="EI133" i="15"/>
  <c r="EH133" i="15"/>
  <c r="EG133" i="15"/>
  <c r="EL137" i="15"/>
  <c r="EK137" i="15"/>
  <c r="EJ137" i="15"/>
  <c r="EI137" i="15"/>
  <c r="EH137" i="15"/>
  <c r="EG137" i="15"/>
  <c r="EL146" i="15"/>
  <c r="EK146" i="15"/>
  <c r="EJ146" i="15"/>
  <c r="EI146" i="15"/>
  <c r="EH146" i="15"/>
  <c r="EG146" i="15"/>
  <c r="EL124" i="15"/>
  <c r="EK124" i="15"/>
  <c r="EJ124" i="15"/>
  <c r="EI124" i="15"/>
  <c r="EH124" i="15"/>
  <c r="EG124" i="15"/>
  <c r="EL115" i="15"/>
  <c r="EK115" i="15"/>
  <c r="EJ115" i="15"/>
  <c r="EI115" i="15"/>
  <c r="EH115" i="15"/>
  <c r="EG115" i="15"/>
  <c r="EL122" i="15"/>
  <c r="EK122" i="15"/>
  <c r="EJ122" i="15"/>
  <c r="EI122" i="15"/>
  <c r="EH122" i="15"/>
  <c r="EG122" i="15"/>
  <c r="EL169" i="15"/>
  <c r="EK169" i="15"/>
  <c r="EJ169" i="15"/>
  <c r="EI169" i="15"/>
  <c r="EH169" i="15"/>
  <c r="EG169" i="15"/>
  <c r="EL120" i="15"/>
  <c r="EK120" i="15"/>
  <c r="EJ120" i="15"/>
  <c r="EI120" i="15"/>
  <c r="EH120" i="15"/>
  <c r="EG120" i="15"/>
  <c r="EL175" i="15"/>
  <c r="EK175" i="15"/>
  <c r="EJ175" i="15"/>
  <c r="EI175" i="15"/>
  <c r="EH175" i="15"/>
  <c r="EG175" i="15"/>
  <c r="EL117" i="15"/>
  <c r="EK117" i="15"/>
  <c r="EJ117" i="15"/>
  <c r="EI117" i="15"/>
  <c r="EH117" i="15"/>
  <c r="EG117" i="15"/>
  <c r="EL162" i="15"/>
  <c r="EK162" i="15"/>
  <c r="EJ162" i="15"/>
  <c r="EI162" i="15"/>
  <c r="EH162" i="15"/>
  <c r="EG162" i="15"/>
  <c r="EL140" i="15"/>
  <c r="EK140" i="15"/>
  <c r="EJ140" i="15"/>
  <c r="EI140" i="15"/>
  <c r="EH140" i="15"/>
  <c r="EG140" i="15"/>
  <c r="EL132" i="15"/>
  <c r="EK132" i="15"/>
  <c r="EJ132" i="15"/>
  <c r="EI132" i="15"/>
  <c r="EH132" i="15"/>
  <c r="EG132" i="15"/>
  <c r="EL158" i="15"/>
  <c r="EK158" i="15"/>
  <c r="EJ158" i="15"/>
  <c r="EI158" i="15"/>
  <c r="EH158" i="15"/>
  <c r="EG158" i="15"/>
  <c r="EL131" i="15"/>
  <c r="EK131" i="15"/>
  <c r="EJ131" i="15"/>
  <c r="EI131" i="15"/>
  <c r="EH131" i="15"/>
  <c r="EG131" i="15"/>
  <c r="EL144" i="15"/>
  <c r="EK144" i="15"/>
  <c r="EJ144" i="15"/>
  <c r="EI144" i="15"/>
  <c r="EH144" i="15"/>
  <c r="EG144" i="15"/>
  <c r="EL130" i="15"/>
  <c r="EK130" i="15"/>
  <c r="EJ130" i="15"/>
  <c r="EI130" i="15"/>
  <c r="EH130" i="15"/>
  <c r="EG130" i="15"/>
  <c r="EL156" i="15"/>
  <c r="EK156" i="15"/>
  <c r="EJ156" i="15"/>
  <c r="EI156" i="15"/>
  <c r="EH156" i="15"/>
  <c r="EG156" i="15"/>
  <c r="EL141" i="15"/>
  <c r="EK141" i="15"/>
  <c r="EJ141" i="15"/>
  <c r="EI141" i="15"/>
  <c r="EH141" i="15"/>
  <c r="EG141" i="15"/>
  <c r="EL118" i="15"/>
  <c r="EK118" i="15"/>
  <c r="EJ118" i="15"/>
  <c r="EI118" i="15"/>
  <c r="EH118" i="15"/>
  <c r="EG118" i="15"/>
  <c r="EL114" i="15"/>
  <c r="EK114" i="15"/>
  <c r="EJ114" i="15"/>
  <c r="EI114" i="15"/>
  <c r="EH114" i="15"/>
  <c r="EG114" i="15"/>
  <c r="EL165" i="15"/>
  <c r="EK165" i="15"/>
  <c r="EJ165" i="15"/>
  <c r="EI165" i="15"/>
  <c r="EH165" i="15"/>
  <c r="EG165" i="15"/>
  <c r="EL145" i="15"/>
  <c r="EK145" i="15"/>
  <c r="EJ145" i="15"/>
  <c r="EI145" i="15"/>
  <c r="EH145" i="15"/>
  <c r="EG145" i="15"/>
  <c r="EL164" i="15"/>
  <c r="EK164" i="15"/>
  <c r="EJ164" i="15"/>
  <c r="EI164" i="15"/>
  <c r="EH164" i="15"/>
  <c r="EG164" i="15"/>
  <c r="EL135" i="15"/>
  <c r="EK135" i="15"/>
  <c r="EJ135" i="15"/>
  <c r="EI135" i="15"/>
  <c r="EH135" i="15"/>
  <c r="EG135" i="15"/>
  <c r="EL180" i="15"/>
  <c r="EK180" i="15"/>
  <c r="EJ180" i="15"/>
  <c r="EI180" i="15"/>
  <c r="EH180" i="15"/>
  <c r="EG180" i="15"/>
  <c r="EL116" i="15"/>
  <c r="EK116" i="15"/>
  <c r="EJ116" i="15"/>
  <c r="EI116" i="15"/>
  <c r="EH116" i="15"/>
  <c r="EG116" i="15"/>
  <c r="EL119" i="15"/>
  <c r="EL186" i="15" s="1"/>
  <c r="EK119" i="15"/>
  <c r="EJ119" i="15"/>
  <c r="EI119" i="15"/>
  <c r="EH119" i="15"/>
  <c r="EG119" i="15"/>
  <c r="EL121" i="15"/>
  <c r="EK121" i="15"/>
  <c r="EJ121" i="15"/>
  <c r="EJ186" i="15" s="1"/>
  <c r="EI121" i="15"/>
  <c r="EH121" i="15"/>
  <c r="EG121" i="15"/>
  <c r="EL3" i="15"/>
  <c r="EK3" i="15"/>
  <c r="EJ3" i="15"/>
  <c r="EI3" i="15"/>
  <c r="EH3" i="15"/>
  <c r="EG3" i="15"/>
  <c r="EL49" i="15"/>
  <c r="EK49" i="15"/>
  <c r="EJ49" i="15"/>
  <c r="EI49" i="15"/>
  <c r="EH49" i="15"/>
  <c r="EG49" i="15"/>
  <c r="EL92" i="15"/>
  <c r="EK92" i="15"/>
  <c r="EJ92" i="15"/>
  <c r="EI92" i="15"/>
  <c r="EH92" i="15"/>
  <c r="EG92" i="15"/>
  <c r="EL43" i="15"/>
  <c r="EK43" i="15"/>
  <c r="EJ43" i="15"/>
  <c r="EI43" i="15"/>
  <c r="EH43" i="15"/>
  <c r="EG43" i="15"/>
  <c r="EL100" i="15"/>
  <c r="EK100" i="15"/>
  <c r="EJ100" i="15"/>
  <c r="EI100" i="15"/>
  <c r="EH100" i="15"/>
  <c r="EG100" i="15"/>
  <c r="EL83" i="15"/>
  <c r="EK83" i="15"/>
  <c r="EJ83" i="15"/>
  <c r="EI83" i="15"/>
  <c r="EH83" i="15"/>
  <c r="EG83" i="15"/>
  <c r="EL48" i="15"/>
  <c r="EK48" i="15"/>
  <c r="EJ48" i="15"/>
  <c r="EI48" i="15"/>
  <c r="EH48" i="15"/>
  <c r="EG48" i="15"/>
  <c r="EL99" i="15"/>
  <c r="EK99" i="15"/>
  <c r="EJ99" i="15"/>
  <c r="EI99" i="15"/>
  <c r="EH99" i="15"/>
  <c r="EG99" i="15"/>
  <c r="EL50" i="15"/>
  <c r="EK50" i="15"/>
  <c r="EJ50" i="15"/>
  <c r="EI50" i="15"/>
  <c r="EH50" i="15"/>
  <c r="EG50" i="15"/>
  <c r="EL107" i="15"/>
  <c r="EK107" i="15"/>
  <c r="EJ107" i="15"/>
  <c r="EI107" i="15"/>
  <c r="EH107" i="15"/>
  <c r="EG107" i="15"/>
  <c r="EL96" i="15"/>
  <c r="EK96" i="15"/>
  <c r="EJ96" i="15"/>
  <c r="EI96" i="15"/>
  <c r="EH96" i="15"/>
  <c r="EG96" i="15"/>
  <c r="EL71" i="15"/>
  <c r="EK71" i="15"/>
  <c r="EJ71" i="15"/>
  <c r="EI71" i="15"/>
  <c r="EH71" i="15"/>
  <c r="EG71" i="15"/>
  <c r="EL89" i="15"/>
  <c r="EK89" i="15"/>
  <c r="EJ89" i="15"/>
  <c r="EI89" i="15"/>
  <c r="EH89" i="15"/>
  <c r="EG89" i="15"/>
  <c r="EL27" i="15"/>
  <c r="EK27" i="15"/>
  <c r="EJ27" i="15"/>
  <c r="EI27" i="15"/>
  <c r="EH27" i="15"/>
  <c r="EG27" i="15"/>
  <c r="EL106" i="15"/>
  <c r="EK106" i="15"/>
  <c r="EJ106" i="15"/>
  <c r="EI106" i="15"/>
  <c r="EH106" i="15"/>
  <c r="EG106" i="15"/>
  <c r="EL28" i="15"/>
  <c r="EK28" i="15"/>
  <c r="EJ28" i="15"/>
  <c r="EI28" i="15"/>
  <c r="EH28" i="15"/>
  <c r="EG28" i="15"/>
  <c r="EL111" i="15"/>
  <c r="EK111" i="15"/>
  <c r="EJ111" i="15"/>
  <c r="EI111" i="15"/>
  <c r="EH111" i="15"/>
  <c r="EG111" i="15"/>
  <c r="EL85" i="15"/>
  <c r="EK85" i="15"/>
  <c r="EJ85" i="15"/>
  <c r="EI85" i="15"/>
  <c r="EH85" i="15"/>
  <c r="EG85" i="15"/>
  <c r="EL24" i="15"/>
  <c r="EK24" i="15"/>
  <c r="EJ24" i="15"/>
  <c r="EI24" i="15"/>
  <c r="EH24" i="15"/>
  <c r="EG24" i="15"/>
  <c r="EL110" i="15"/>
  <c r="EK110" i="15"/>
  <c r="EJ110" i="15"/>
  <c r="EI110" i="15"/>
  <c r="EH110" i="15"/>
  <c r="EG110" i="15"/>
  <c r="EL41" i="15"/>
  <c r="EK41" i="15"/>
  <c r="EJ41" i="15"/>
  <c r="EI41" i="15"/>
  <c r="EH41" i="15"/>
  <c r="EG41" i="15"/>
  <c r="EL67" i="15"/>
  <c r="EK67" i="15"/>
  <c r="EJ67" i="15"/>
  <c r="EI67" i="15"/>
  <c r="EH67" i="15"/>
  <c r="EG67" i="15"/>
  <c r="EL14" i="15"/>
  <c r="EK14" i="15"/>
  <c r="EJ14" i="15"/>
  <c r="EI14" i="15"/>
  <c r="EH14" i="15"/>
  <c r="EG14" i="15"/>
  <c r="EL55" i="15"/>
  <c r="EK55" i="15"/>
  <c r="EJ55" i="15"/>
  <c r="EI55" i="15"/>
  <c r="EH55" i="15"/>
  <c r="EG55" i="15"/>
  <c r="EL65" i="15"/>
  <c r="EK65" i="15"/>
  <c r="EJ65" i="15"/>
  <c r="EI65" i="15"/>
  <c r="EH65" i="15"/>
  <c r="EG65" i="15"/>
  <c r="EL36" i="15"/>
  <c r="EK36" i="15"/>
  <c r="EJ36" i="15"/>
  <c r="EI36" i="15"/>
  <c r="EH36" i="15"/>
  <c r="EG36" i="15"/>
  <c r="EL21" i="15"/>
  <c r="EK21" i="15"/>
  <c r="EJ21" i="15"/>
  <c r="EI21" i="15"/>
  <c r="EH21" i="15"/>
  <c r="EG21" i="15"/>
  <c r="EL32" i="15"/>
  <c r="EK32" i="15"/>
  <c r="EJ32" i="15"/>
  <c r="EI32" i="15"/>
  <c r="EH32" i="15"/>
  <c r="EG32" i="15"/>
  <c r="EL53" i="15"/>
  <c r="EK53" i="15"/>
  <c r="EJ53" i="15"/>
  <c r="EI53" i="15"/>
  <c r="EH53" i="15"/>
  <c r="EG53" i="15"/>
  <c r="EL74" i="15"/>
  <c r="EK74" i="15"/>
  <c r="EJ74" i="15"/>
  <c r="EI74" i="15"/>
  <c r="EH74" i="15"/>
  <c r="EG74" i="15"/>
  <c r="EL63" i="15"/>
  <c r="EK63" i="15"/>
  <c r="EJ63" i="15"/>
  <c r="EI63" i="15"/>
  <c r="EH63" i="15"/>
  <c r="EG63" i="15"/>
  <c r="EL80" i="15"/>
  <c r="EK80" i="15"/>
  <c r="EJ80" i="15"/>
  <c r="EI80" i="15"/>
  <c r="EH80" i="15"/>
  <c r="EG80" i="15"/>
  <c r="EL78" i="15"/>
  <c r="EK78" i="15"/>
  <c r="EJ78" i="15"/>
  <c r="EI78" i="15"/>
  <c r="EH78" i="15"/>
  <c r="EG78" i="15"/>
  <c r="EL105" i="15"/>
  <c r="EK105" i="15"/>
  <c r="EJ105" i="15"/>
  <c r="EI105" i="15"/>
  <c r="EH105" i="15"/>
  <c r="EG105" i="15"/>
  <c r="EL77" i="15"/>
  <c r="EK77" i="15"/>
  <c r="EJ77" i="15"/>
  <c r="EI77" i="15"/>
  <c r="EH77" i="15"/>
  <c r="EG77" i="15"/>
  <c r="EL84" i="15"/>
  <c r="EK84" i="15"/>
  <c r="EJ84" i="15"/>
  <c r="EI84" i="15"/>
  <c r="EH84" i="15"/>
  <c r="EG84" i="15"/>
  <c r="EL44" i="15"/>
  <c r="EK44" i="15"/>
  <c r="EJ44" i="15"/>
  <c r="EI44" i="15"/>
  <c r="EH44" i="15"/>
  <c r="EG44" i="15"/>
  <c r="EL35" i="15"/>
  <c r="EK35" i="15"/>
  <c r="EJ35" i="15"/>
  <c r="EI35" i="15"/>
  <c r="EH35" i="15"/>
  <c r="EG35" i="15"/>
  <c r="EL109" i="15"/>
  <c r="EK109" i="15"/>
  <c r="EJ109" i="15"/>
  <c r="EI109" i="15"/>
  <c r="EH109" i="15"/>
  <c r="EG109" i="15"/>
  <c r="EL34" i="15"/>
  <c r="EK34" i="15"/>
  <c r="EJ34" i="15"/>
  <c r="EI34" i="15"/>
  <c r="EH34" i="15"/>
  <c r="EG34" i="15"/>
  <c r="EL102" i="15"/>
  <c r="EK102" i="15"/>
  <c r="EJ102" i="15"/>
  <c r="EI102" i="15"/>
  <c r="EH102" i="15"/>
  <c r="EG102" i="15"/>
  <c r="EL45" i="15"/>
  <c r="EK45" i="15"/>
  <c r="EJ45" i="15"/>
  <c r="EI45" i="15"/>
  <c r="EH45" i="15"/>
  <c r="EG45" i="15"/>
  <c r="EL94" i="15"/>
  <c r="EK94" i="15"/>
  <c r="EJ94" i="15"/>
  <c r="EI94" i="15"/>
  <c r="EH94" i="15"/>
  <c r="EG94" i="15"/>
  <c r="EL46" i="15"/>
  <c r="EK46" i="15"/>
  <c r="EJ46" i="15"/>
  <c r="EI46" i="15"/>
  <c r="EH46" i="15"/>
  <c r="EG46" i="15"/>
  <c r="EL98" i="15"/>
  <c r="EK98" i="15"/>
  <c r="EJ98" i="15"/>
  <c r="EI98" i="15"/>
  <c r="EH98" i="15"/>
  <c r="EG98" i="15"/>
  <c r="EL86" i="15"/>
  <c r="EK86" i="15"/>
  <c r="EJ86" i="15"/>
  <c r="EI86" i="15"/>
  <c r="EH86" i="15"/>
  <c r="EG86" i="15"/>
  <c r="EL112" i="15"/>
  <c r="EK112" i="15"/>
  <c r="EJ112" i="15"/>
  <c r="EI112" i="15"/>
  <c r="EH112" i="15"/>
  <c r="EG112" i="15"/>
  <c r="EL75" i="15"/>
  <c r="EK75" i="15"/>
  <c r="EJ75" i="15"/>
  <c r="EI75" i="15"/>
  <c r="EH75" i="15"/>
  <c r="EG75" i="15"/>
  <c r="EL88" i="15"/>
  <c r="EK88" i="15"/>
  <c r="EJ88" i="15"/>
  <c r="EI88" i="15"/>
  <c r="EH88" i="15"/>
  <c r="EG88" i="15"/>
  <c r="EL87" i="15"/>
  <c r="EK87" i="15"/>
  <c r="EJ87" i="15"/>
  <c r="EI87" i="15"/>
  <c r="EH87" i="15"/>
  <c r="EG87" i="15"/>
  <c r="EL95" i="15"/>
  <c r="EK95" i="15"/>
  <c r="EJ95" i="15"/>
  <c r="EI95" i="15"/>
  <c r="EH95" i="15"/>
  <c r="EG95" i="15"/>
  <c r="EL57" i="15"/>
  <c r="EK57" i="15"/>
  <c r="EJ57" i="15"/>
  <c r="EI57" i="15"/>
  <c r="EH57" i="15"/>
  <c r="EG57" i="15"/>
  <c r="EL19" i="15"/>
  <c r="EK19" i="15"/>
  <c r="EJ19" i="15"/>
  <c r="EI19" i="15"/>
  <c r="EH19" i="15"/>
  <c r="EG19" i="15"/>
  <c r="EL60" i="15"/>
  <c r="EK60" i="15"/>
  <c r="EJ60" i="15"/>
  <c r="EI60" i="15"/>
  <c r="EH60" i="15"/>
  <c r="EG60" i="15"/>
  <c r="EL5" i="15"/>
  <c r="EK5" i="15"/>
  <c r="EJ5" i="15"/>
  <c r="EI5" i="15"/>
  <c r="EH5" i="15"/>
  <c r="EG5" i="15"/>
  <c r="EL97" i="15"/>
  <c r="EK97" i="15"/>
  <c r="EJ97" i="15"/>
  <c r="EI97" i="15"/>
  <c r="EH97" i="15"/>
  <c r="EG97" i="15"/>
  <c r="EL113" i="15"/>
  <c r="EK113" i="15"/>
  <c r="EJ113" i="15"/>
  <c r="EI113" i="15"/>
  <c r="EH113" i="15"/>
  <c r="EG113" i="15"/>
  <c r="EL64" i="15"/>
  <c r="EK64" i="15"/>
  <c r="EJ64" i="15"/>
  <c r="EI64" i="15"/>
  <c r="EH64" i="15"/>
  <c r="EG64" i="15"/>
  <c r="EL23" i="15"/>
  <c r="EK23" i="15"/>
  <c r="EJ23" i="15"/>
  <c r="EI23" i="15"/>
  <c r="EH23" i="15"/>
  <c r="EG23" i="15"/>
  <c r="EL9" i="15"/>
  <c r="EK9" i="15"/>
  <c r="EJ9" i="15"/>
  <c r="EI9" i="15"/>
  <c r="EH9" i="15"/>
  <c r="EG9" i="15"/>
  <c r="EL103" i="15"/>
  <c r="EK103" i="15"/>
  <c r="EJ103" i="15"/>
  <c r="EI103" i="15"/>
  <c r="EH103" i="15"/>
  <c r="EG103" i="15"/>
  <c r="EL59" i="15"/>
  <c r="EK59" i="15"/>
  <c r="EJ59" i="15"/>
  <c r="EI59" i="15"/>
  <c r="EH59" i="15"/>
  <c r="EG59" i="15"/>
  <c r="EL104" i="15"/>
  <c r="EK104" i="15"/>
  <c r="EJ104" i="15"/>
  <c r="EI104" i="15"/>
  <c r="EH104" i="15"/>
  <c r="EG104" i="15"/>
  <c r="EL73" i="15"/>
  <c r="EK73" i="15"/>
  <c r="EJ73" i="15"/>
  <c r="EI73" i="15"/>
  <c r="EH73" i="15"/>
  <c r="EG73" i="15"/>
  <c r="EL1" i="15"/>
  <c r="EK1" i="15"/>
  <c r="EJ1" i="15"/>
  <c r="EI1" i="15"/>
  <c r="EH1" i="15"/>
  <c r="EG1" i="15"/>
  <c r="EL66" i="15"/>
  <c r="EK66" i="15"/>
  <c r="EJ66" i="15"/>
  <c r="EI66" i="15"/>
  <c r="EH66" i="15"/>
  <c r="EG66" i="15"/>
  <c r="EL69" i="15"/>
  <c r="EK69" i="15"/>
  <c r="EJ69" i="15"/>
  <c r="EI69" i="15"/>
  <c r="EH69" i="15"/>
  <c r="EG69" i="15"/>
  <c r="EL101" i="15"/>
  <c r="EK101" i="15"/>
  <c r="EJ101" i="15"/>
  <c r="EI101" i="15"/>
  <c r="EH101" i="15"/>
  <c r="EG101" i="15"/>
  <c r="EL10" i="15"/>
  <c r="EK10" i="15"/>
  <c r="EJ10" i="15"/>
  <c r="EI10" i="15"/>
  <c r="EH10" i="15"/>
  <c r="EG10" i="15"/>
  <c r="EL72" i="15"/>
  <c r="EK72" i="15"/>
  <c r="EJ72" i="15"/>
  <c r="EI72" i="15"/>
  <c r="EH72" i="15"/>
  <c r="EG72" i="15"/>
  <c r="EL11" i="15"/>
  <c r="EK11" i="15"/>
  <c r="EJ11" i="15"/>
  <c r="EI11" i="15"/>
  <c r="EH11" i="15"/>
  <c r="EG11" i="15"/>
  <c r="EL61" i="15"/>
  <c r="EK61" i="15"/>
  <c r="EJ61" i="15"/>
  <c r="EI61" i="15"/>
  <c r="EH61" i="15"/>
  <c r="EG61" i="15"/>
  <c r="EL38" i="15"/>
  <c r="EK38" i="15"/>
  <c r="EJ38" i="15"/>
  <c r="EI38" i="15"/>
  <c r="EH38" i="15"/>
  <c r="EG38" i="15"/>
  <c r="EL25" i="15"/>
  <c r="EK25" i="15"/>
  <c r="EJ25" i="15"/>
  <c r="EI25" i="15"/>
  <c r="EH25" i="15"/>
  <c r="EG25" i="15"/>
  <c r="EL4" i="15"/>
  <c r="EK4" i="15"/>
  <c r="EJ4" i="15"/>
  <c r="EI4" i="15"/>
  <c r="EH4" i="15"/>
  <c r="EG4" i="15"/>
  <c r="EL39" i="15"/>
  <c r="EK39" i="15"/>
  <c r="EJ39" i="15"/>
  <c r="EI39" i="15"/>
  <c r="EH39" i="15"/>
  <c r="EG39" i="15"/>
  <c r="EL93" i="15"/>
  <c r="EK93" i="15"/>
  <c r="EJ93" i="15"/>
  <c r="EI93" i="15"/>
  <c r="EH93" i="15"/>
  <c r="EG93" i="15"/>
  <c r="EL56" i="15"/>
  <c r="EK56" i="15"/>
  <c r="EJ56" i="15"/>
  <c r="EI56" i="15"/>
  <c r="EH56" i="15"/>
  <c r="EG56" i="15"/>
  <c r="EL81" i="15"/>
  <c r="EK81" i="15"/>
  <c r="EJ81" i="15"/>
  <c r="EI81" i="15"/>
  <c r="EH81" i="15"/>
  <c r="EG81" i="15"/>
  <c r="EL42" i="15"/>
  <c r="EK42" i="15"/>
  <c r="EJ42" i="15"/>
  <c r="EI42" i="15"/>
  <c r="EH42" i="15"/>
  <c r="EG42" i="15"/>
  <c r="EL29" i="15"/>
  <c r="EK29" i="15"/>
  <c r="EJ29" i="15"/>
  <c r="EI29" i="15"/>
  <c r="EH29" i="15"/>
  <c r="EG29" i="15"/>
  <c r="EL91" i="15"/>
  <c r="EK91" i="15"/>
  <c r="EJ91" i="15"/>
  <c r="EI91" i="15"/>
  <c r="EH91" i="15"/>
  <c r="EG91" i="15"/>
  <c r="EL26" i="15"/>
  <c r="EK26" i="15"/>
  <c r="EJ26" i="15"/>
  <c r="EI26" i="15"/>
  <c r="EH26" i="15"/>
  <c r="EG26" i="15"/>
  <c r="EL76" i="15"/>
  <c r="EK76" i="15"/>
  <c r="EJ76" i="15"/>
  <c r="EI76" i="15"/>
  <c r="EH76" i="15"/>
  <c r="EG76" i="15"/>
  <c r="EL47" i="15"/>
  <c r="EK47" i="15"/>
  <c r="EJ47" i="15"/>
  <c r="EI47" i="15"/>
  <c r="EH47" i="15"/>
  <c r="EG47" i="15"/>
  <c r="EL52" i="15"/>
  <c r="EK52" i="15"/>
  <c r="EJ52" i="15"/>
  <c r="EI52" i="15"/>
  <c r="EH52" i="15"/>
  <c r="EG52" i="15"/>
  <c r="EL17" i="15"/>
  <c r="EK17" i="15"/>
  <c r="EJ17" i="15"/>
  <c r="EI17" i="15"/>
  <c r="EH17" i="15"/>
  <c r="EG17" i="15"/>
  <c r="EL90" i="15"/>
  <c r="EK90" i="15"/>
  <c r="EJ90" i="15"/>
  <c r="EI90" i="15"/>
  <c r="EH90" i="15"/>
  <c r="EG90" i="15"/>
  <c r="EL15" i="15"/>
  <c r="EK15" i="15"/>
  <c r="EJ15" i="15"/>
  <c r="EI15" i="15"/>
  <c r="EH15" i="15"/>
  <c r="EG15" i="15"/>
  <c r="EL8" i="15"/>
  <c r="EK8" i="15"/>
  <c r="EJ8" i="15"/>
  <c r="EI8" i="15"/>
  <c r="EH8" i="15"/>
  <c r="EG8" i="15"/>
  <c r="EL33" i="15"/>
  <c r="EK33" i="15"/>
  <c r="EJ33" i="15"/>
  <c r="EI33" i="15"/>
  <c r="EH33" i="15"/>
  <c r="EG33" i="15"/>
  <c r="EL22" i="15"/>
  <c r="EK22" i="15"/>
  <c r="EJ22" i="15"/>
  <c r="EI22" i="15"/>
  <c r="EH22" i="15"/>
  <c r="EG22" i="15"/>
  <c r="EL6" i="15"/>
  <c r="EK6" i="15"/>
  <c r="EJ6" i="15"/>
  <c r="EI6" i="15"/>
  <c r="EH6" i="15"/>
  <c r="EG6" i="15"/>
  <c r="EL30" i="15"/>
  <c r="EK30" i="15"/>
  <c r="EJ30" i="15"/>
  <c r="EI30" i="15"/>
  <c r="EH30" i="15"/>
  <c r="EG30" i="15"/>
  <c r="EL68" i="15"/>
  <c r="EK68" i="15"/>
  <c r="EJ68" i="15"/>
  <c r="EI68" i="15"/>
  <c r="EH68" i="15"/>
  <c r="EG68" i="15"/>
  <c r="EL62" i="15"/>
  <c r="EK62" i="15"/>
  <c r="EJ62" i="15"/>
  <c r="EI62" i="15"/>
  <c r="EH62" i="15"/>
  <c r="EG62" i="15"/>
  <c r="EL108" i="15"/>
  <c r="EK108" i="15"/>
  <c r="EJ108" i="15"/>
  <c r="EI108" i="15"/>
  <c r="EH108" i="15"/>
  <c r="EG108" i="15"/>
  <c r="EL82" i="15"/>
  <c r="EK82" i="15"/>
  <c r="EJ82" i="15"/>
  <c r="EI82" i="15"/>
  <c r="EH82" i="15"/>
  <c r="EG82" i="15"/>
  <c r="EL79" i="15"/>
  <c r="EK79" i="15"/>
  <c r="EJ79" i="15"/>
  <c r="EI79" i="15"/>
  <c r="EH79" i="15"/>
  <c r="EG79" i="15"/>
  <c r="EL37" i="15"/>
  <c r="EK37" i="15"/>
  <c r="EJ37" i="15"/>
  <c r="EI37" i="15"/>
  <c r="EH37" i="15"/>
  <c r="EG37" i="15"/>
  <c r="EL16" i="15"/>
  <c r="EK16" i="15"/>
  <c r="EJ16" i="15"/>
  <c r="EI16" i="15"/>
  <c r="EH16" i="15"/>
  <c r="EG16" i="15"/>
  <c r="EL54" i="15"/>
  <c r="EK54" i="15"/>
  <c r="EJ54" i="15"/>
  <c r="EI54" i="15"/>
  <c r="EH54" i="15"/>
  <c r="EG54" i="15"/>
  <c r="EL18" i="15"/>
  <c r="EK18" i="15"/>
  <c r="EJ18" i="15"/>
  <c r="EI18" i="15"/>
  <c r="EH18" i="15"/>
  <c r="EG18" i="15"/>
  <c r="EL31" i="15"/>
  <c r="EK31" i="15"/>
  <c r="EJ31" i="15"/>
  <c r="EI31" i="15"/>
  <c r="EH31" i="15"/>
  <c r="EG31" i="15"/>
  <c r="EL51" i="15"/>
  <c r="EK51" i="15"/>
  <c r="EJ51" i="15"/>
  <c r="EI51" i="15"/>
  <c r="EH51" i="15"/>
  <c r="EG51" i="15"/>
  <c r="EL20" i="15"/>
  <c r="EK20" i="15"/>
  <c r="EJ20" i="15"/>
  <c r="EI20" i="15"/>
  <c r="EH20" i="15"/>
  <c r="EG20" i="15"/>
  <c r="EL7" i="15"/>
  <c r="EK7" i="15"/>
  <c r="EJ7" i="15"/>
  <c r="EI7" i="15"/>
  <c r="EH7" i="15"/>
  <c r="EG7" i="15"/>
  <c r="EL58" i="15"/>
  <c r="EK58" i="15"/>
  <c r="EJ58" i="15"/>
  <c r="EI58" i="15"/>
  <c r="EH58" i="15"/>
  <c r="EG58" i="15"/>
  <c r="EL40" i="15"/>
  <c r="EK40" i="15"/>
  <c r="EJ40" i="15"/>
  <c r="EI40" i="15"/>
  <c r="EH40" i="15"/>
  <c r="EG40" i="15"/>
  <c r="EL70" i="15"/>
  <c r="EK70" i="15"/>
  <c r="EJ70" i="15"/>
  <c r="EI70" i="15"/>
  <c r="EH70" i="15"/>
  <c r="EG70" i="15"/>
  <c r="EL13" i="15"/>
  <c r="EK13" i="15"/>
  <c r="EJ13" i="15"/>
  <c r="EI13" i="15"/>
  <c r="EH13" i="15"/>
  <c r="EG13" i="15"/>
  <c r="EL12" i="15"/>
  <c r="EK12" i="15"/>
  <c r="EJ12" i="15"/>
  <c r="EI12" i="15"/>
  <c r="EH12" i="15"/>
  <c r="EG12" i="15"/>
  <c r="EL2" i="15"/>
  <c r="EK2" i="15"/>
  <c r="EJ2" i="15"/>
  <c r="EI2" i="15"/>
  <c r="EH2" i="15"/>
  <c r="EG2" i="15"/>
  <c r="CU184" i="15"/>
  <c r="CU185" i="15"/>
  <c r="CS186" i="15"/>
  <c r="CU186" i="15"/>
  <c r="CS187" i="15"/>
  <c r="CT187" i="15"/>
  <c r="CU187" i="15"/>
  <c r="S185" i="15"/>
  <c r="S3" i="15"/>
  <c r="S142" i="15"/>
  <c r="S138" i="15"/>
  <c r="W183" i="15"/>
  <c r="X183" i="15"/>
  <c r="W184" i="15"/>
  <c r="X184" i="15"/>
  <c r="V183" i="15"/>
  <c r="V184" i="15"/>
  <c r="EI187" i="15" l="1"/>
  <c r="EK186" i="15"/>
  <c r="EH186" i="15"/>
  <c r="EG186" i="15"/>
  <c r="O185" i="15"/>
  <c r="EI184" i="15"/>
  <c r="EJ184" i="15"/>
  <c r="O187" i="15"/>
  <c r="EG184" i="15"/>
  <c r="EK185" i="15"/>
  <c r="EI185" i="15"/>
  <c r="O184" i="15"/>
  <c r="EH185" i="15"/>
  <c r="EL185" i="15"/>
  <c r="EG187" i="15"/>
  <c r="EK187" i="15"/>
  <c r="O186" i="15"/>
  <c r="EH187" i="15"/>
  <c r="EL187" i="15"/>
  <c r="CT185" i="15"/>
  <c r="CV185" i="15"/>
  <c r="CR184" i="15"/>
  <c r="CR187" i="15"/>
  <c r="CV187" i="15"/>
  <c r="CS185" i="15"/>
  <c r="CR185" i="15"/>
  <c r="EK184" i="15"/>
  <c r="EH184" i="15"/>
  <c r="EL184" i="15"/>
  <c r="EJ185" i="15"/>
  <c r="EJ187" i="15"/>
  <c r="EG185" i="15"/>
  <c r="EI186" i="15"/>
  <c r="R183" i="15"/>
  <c r="M187" i="14" l="1"/>
  <c r="M182" i="14"/>
  <c r="M172" i="14"/>
  <c r="M162" i="14"/>
  <c r="M146" i="14"/>
  <c r="M120" i="14"/>
  <c r="M186" i="14"/>
  <c r="M183" i="14"/>
  <c r="M88" i="14"/>
  <c r="M114" i="14"/>
  <c r="M156" i="14"/>
  <c r="F185" i="15"/>
  <c r="G185" i="15"/>
  <c r="H185" i="15"/>
  <c r="F184" i="15"/>
  <c r="G184" i="15"/>
  <c r="H184" i="15"/>
  <c r="E184" i="15"/>
  <c r="BC22" i="15"/>
  <c r="BC33" i="15"/>
  <c r="BC8" i="15"/>
  <c r="BC15" i="15"/>
  <c r="BC90" i="15"/>
  <c r="BC17" i="15"/>
  <c r="BC52" i="15"/>
  <c r="BC74" i="15"/>
  <c r="BC47" i="15"/>
  <c r="BC76" i="15"/>
  <c r="BC53" i="15"/>
  <c r="BC32" i="15"/>
  <c r="BC21" i="15"/>
  <c r="BC12" i="15"/>
  <c r="BC26" i="15"/>
  <c r="BC91" i="15"/>
  <c r="BC29" i="15"/>
  <c r="BC13" i="15"/>
  <c r="BC42" i="15"/>
  <c r="BC70" i="15"/>
  <c r="BC40" i="15"/>
  <c r="BC81" i="15"/>
  <c r="BC56" i="15"/>
  <c r="BC58" i="15"/>
  <c r="BC93" i="15"/>
  <c r="BC39" i="15"/>
  <c r="BC7" i="15"/>
  <c r="BC4" i="15"/>
  <c r="BC25" i="15"/>
  <c r="BC38" i="15"/>
  <c r="BC20" i="15"/>
  <c r="BC61" i="15"/>
  <c r="BC11" i="15"/>
  <c r="BC72" i="15"/>
  <c r="BC10" i="15"/>
  <c r="BC101" i="15"/>
  <c r="BC69" i="15"/>
  <c r="BC66" i="15"/>
  <c r="BC51" i="15"/>
  <c r="BC36" i="15"/>
  <c r="BC31" i="15"/>
  <c r="BC65" i="15"/>
  <c r="BC1" i="15"/>
  <c r="BC73" i="15"/>
  <c r="BC55" i="15"/>
  <c r="BC104" i="15"/>
  <c r="BC59" i="15"/>
  <c r="BC18" i="15"/>
  <c r="BC54" i="15"/>
  <c r="BC16" i="15"/>
  <c r="BC37" i="15"/>
  <c r="BC103" i="15"/>
  <c r="BC79" i="15"/>
  <c r="BC9" i="15"/>
  <c r="BC14" i="15"/>
  <c r="BC99" i="15"/>
  <c r="BC23" i="15"/>
  <c r="BC67" i="15"/>
  <c r="BC41" i="15"/>
  <c r="BC64" i="15"/>
  <c r="BC110" i="15"/>
  <c r="BC113" i="15"/>
  <c r="BC82" i="15"/>
  <c r="BC97" i="15"/>
  <c r="BC108" i="15"/>
  <c r="BC24" i="15"/>
  <c r="BC85" i="15"/>
  <c r="BC62" i="15"/>
  <c r="BC5" i="15"/>
  <c r="BC60" i="15"/>
  <c r="BC19" i="15"/>
  <c r="BC57" i="15"/>
  <c r="BC95" i="15"/>
  <c r="BC49" i="15"/>
  <c r="BC48" i="15"/>
  <c r="BC87" i="15"/>
  <c r="BC111" i="15"/>
  <c r="BC88" i="15"/>
  <c r="BC28" i="15"/>
  <c r="BC106" i="15"/>
  <c r="BC75" i="15"/>
  <c r="BC112" i="15"/>
  <c r="BC86" i="15"/>
  <c r="BC68" i="15"/>
  <c r="BC98" i="15"/>
  <c r="BC46" i="15"/>
  <c r="BC94" i="15"/>
  <c r="BC45" i="15"/>
  <c r="BC27" i="15"/>
  <c r="BC83" i="15"/>
  <c r="BC30" i="15"/>
  <c r="BC102" i="15"/>
  <c r="BC34" i="15"/>
  <c r="BC100" i="15"/>
  <c r="BC6" i="15"/>
  <c r="BC89" i="15"/>
  <c r="BC109" i="15"/>
  <c r="BC43" i="15"/>
  <c r="BC35" i="15"/>
  <c r="BC44" i="15"/>
  <c r="BC71" i="15"/>
  <c r="BC96" i="15"/>
  <c r="BC84" i="15"/>
  <c r="BC92" i="15"/>
  <c r="BC77" i="15"/>
  <c r="BC105" i="15"/>
  <c r="BC78" i="15"/>
  <c r="BC107" i="15"/>
  <c r="BC80" i="15"/>
  <c r="BC63" i="15"/>
  <c r="BC50" i="15"/>
  <c r="BC3" i="15"/>
  <c r="BC179" i="15"/>
  <c r="BC180" i="15"/>
  <c r="BC147" i="15"/>
  <c r="BC135" i="15"/>
  <c r="BC164" i="15"/>
  <c r="BC145" i="15"/>
  <c r="BC149" i="15"/>
  <c r="BC165" i="15"/>
  <c r="BC153" i="15"/>
  <c r="BC114" i="15"/>
  <c r="BC128" i="15"/>
  <c r="BC152" i="15"/>
  <c r="BC151" i="15"/>
  <c r="BC177" i="15"/>
  <c r="BC159" i="15"/>
  <c r="BC172" i="15"/>
  <c r="BC121" i="15"/>
  <c r="BC118" i="15"/>
  <c r="BC119" i="15"/>
  <c r="BC141" i="15"/>
  <c r="BC125" i="15"/>
  <c r="BC156" i="15"/>
  <c r="BC171" i="15"/>
  <c r="BC130" i="15"/>
  <c r="BC139" i="15"/>
  <c r="BC143" i="15"/>
  <c r="BC144" i="15"/>
  <c r="BC131" i="15"/>
  <c r="BC158" i="15"/>
  <c r="BC132" i="15"/>
  <c r="BC140" i="15"/>
  <c r="BC162" i="15"/>
  <c r="BC163" i="15"/>
  <c r="BC178" i="15"/>
  <c r="BC117" i="15"/>
  <c r="BC127" i="15"/>
  <c r="BC175" i="15"/>
  <c r="BC167" i="15"/>
  <c r="BC161" i="15"/>
  <c r="BC120" i="15"/>
  <c r="BC169" i="15"/>
  <c r="BC168" i="15"/>
  <c r="BC122" i="15"/>
  <c r="BC150" i="15"/>
  <c r="BC155" i="15"/>
  <c r="BC116" i="15"/>
  <c r="BC166" i="15"/>
  <c r="BC129" i="15"/>
  <c r="BC115" i="15"/>
  <c r="BC124" i="15"/>
  <c r="BC136" i="15"/>
  <c r="BC146" i="15"/>
  <c r="BC134" i="15"/>
  <c r="BC154" i="15"/>
  <c r="BC137" i="15"/>
  <c r="BC182" i="15"/>
  <c r="BC123" i="15"/>
  <c r="BC173" i="15"/>
  <c r="BC133" i="15"/>
  <c r="BC176" i="15"/>
  <c r="BC126" i="15"/>
  <c r="BC160" i="15"/>
  <c r="BC138" i="15"/>
  <c r="BC174" i="15"/>
  <c r="BC170" i="15"/>
  <c r="BC148" i="15"/>
  <c r="BC181" i="15"/>
  <c r="BC157" i="15"/>
  <c r="BC142" i="15"/>
  <c r="BC2" i="15"/>
  <c r="BB22" i="15"/>
  <c r="BB33" i="15"/>
  <c r="BB8" i="15"/>
  <c r="BB15" i="15"/>
  <c r="BB90" i="15"/>
  <c r="BB17" i="15"/>
  <c r="BB52" i="15"/>
  <c r="BB74" i="15"/>
  <c r="BB47" i="15"/>
  <c r="BB76" i="15"/>
  <c r="BB53" i="15"/>
  <c r="BB32" i="15"/>
  <c r="BB21" i="15"/>
  <c r="BB12" i="15"/>
  <c r="BB26" i="15"/>
  <c r="BB91" i="15"/>
  <c r="BB29" i="15"/>
  <c r="BB13" i="15"/>
  <c r="BB42" i="15"/>
  <c r="BB70" i="15"/>
  <c r="BB40" i="15"/>
  <c r="BB81" i="15"/>
  <c r="BB56" i="15"/>
  <c r="BB58" i="15"/>
  <c r="BB93" i="15"/>
  <c r="BB39" i="15"/>
  <c r="BB7" i="15"/>
  <c r="BB4" i="15"/>
  <c r="BB25" i="15"/>
  <c r="BB38" i="15"/>
  <c r="BB20" i="15"/>
  <c r="BB61" i="15"/>
  <c r="BB11" i="15"/>
  <c r="BB72" i="15"/>
  <c r="BB10" i="15"/>
  <c r="BB101" i="15"/>
  <c r="BB69" i="15"/>
  <c r="BB66" i="15"/>
  <c r="BB51" i="15"/>
  <c r="BB36" i="15"/>
  <c r="BB31" i="15"/>
  <c r="BB65" i="15"/>
  <c r="BB1" i="15"/>
  <c r="BB73" i="15"/>
  <c r="BB55" i="15"/>
  <c r="BB104" i="15"/>
  <c r="BB59" i="15"/>
  <c r="BB18" i="15"/>
  <c r="BB54" i="15"/>
  <c r="BB16" i="15"/>
  <c r="BB37" i="15"/>
  <c r="BB103" i="15"/>
  <c r="BB79" i="15"/>
  <c r="BB9" i="15"/>
  <c r="BB14" i="15"/>
  <c r="BB99" i="15"/>
  <c r="BB23" i="15"/>
  <c r="BB67" i="15"/>
  <c r="BB41" i="15"/>
  <c r="BB64" i="15"/>
  <c r="BB110" i="15"/>
  <c r="BB113" i="15"/>
  <c r="BB82" i="15"/>
  <c r="BB97" i="15"/>
  <c r="BB108" i="15"/>
  <c r="BB24" i="15"/>
  <c r="BB85" i="15"/>
  <c r="BB62" i="15"/>
  <c r="BB5" i="15"/>
  <c r="BB60" i="15"/>
  <c r="BB19" i="15"/>
  <c r="BB57" i="15"/>
  <c r="BB95" i="15"/>
  <c r="BB49" i="15"/>
  <c r="BB48" i="15"/>
  <c r="BB87" i="15"/>
  <c r="BB111" i="15"/>
  <c r="BB88" i="15"/>
  <c r="BB28" i="15"/>
  <c r="BB106" i="15"/>
  <c r="BB75" i="15"/>
  <c r="BB112" i="15"/>
  <c r="BB86" i="15"/>
  <c r="BB68" i="15"/>
  <c r="BB98" i="15"/>
  <c r="BB46" i="15"/>
  <c r="BB94" i="15"/>
  <c r="BB45" i="15"/>
  <c r="BB27" i="15"/>
  <c r="BB83" i="15"/>
  <c r="BB30" i="15"/>
  <c r="BB102" i="15"/>
  <c r="BB34" i="15"/>
  <c r="BB100" i="15"/>
  <c r="BB6" i="15"/>
  <c r="BB89" i="15"/>
  <c r="BB109" i="15"/>
  <c r="BB43" i="15"/>
  <c r="BB35" i="15"/>
  <c r="BB44" i="15"/>
  <c r="BB71" i="15"/>
  <c r="BB96" i="15"/>
  <c r="BB84" i="15"/>
  <c r="BB92" i="15"/>
  <c r="BB77" i="15"/>
  <c r="BB105" i="15"/>
  <c r="BB78" i="15"/>
  <c r="BB107" i="15"/>
  <c r="BB80" i="15"/>
  <c r="BB63" i="15"/>
  <c r="BB50" i="15"/>
  <c r="BB3" i="15"/>
  <c r="BB179" i="15"/>
  <c r="BB180" i="15"/>
  <c r="BB147" i="15"/>
  <c r="BB135" i="15"/>
  <c r="BB164" i="15"/>
  <c r="BB145" i="15"/>
  <c r="BB149" i="15"/>
  <c r="BB165" i="15"/>
  <c r="BB153" i="15"/>
  <c r="BB114" i="15"/>
  <c r="BB128" i="15"/>
  <c r="BB152" i="15"/>
  <c r="BB151" i="15"/>
  <c r="BB177" i="15"/>
  <c r="BB159" i="15"/>
  <c r="BB172" i="15"/>
  <c r="BB121" i="15"/>
  <c r="BB118" i="15"/>
  <c r="BB119" i="15"/>
  <c r="BB141" i="15"/>
  <c r="BB125" i="15"/>
  <c r="BB156" i="15"/>
  <c r="BB171" i="15"/>
  <c r="BB130" i="15"/>
  <c r="BB139" i="15"/>
  <c r="BB143" i="15"/>
  <c r="BB144" i="15"/>
  <c r="BB131" i="15"/>
  <c r="BB158" i="15"/>
  <c r="BB132" i="15"/>
  <c r="BB140" i="15"/>
  <c r="BB162" i="15"/>
  <c r="BB163" i="15"/>
  <c r="BB178" i="15"/>
  <c r="BB117" i="15"/>
  <c r="BB127" i="15"/>
  <c r="BB175" i="15"/>
  <c r="BB167" i="15"/>
  <c r="BB161" i="15"/>
  <c r="BB120" i="15"/>
  <c r="BB169" i="15"/>
  <c r="BB168" i="15"/>
  <c r="BB122" i="15"/>
  <c r="BB150" i="15"/>
  <c r="BB155" i="15"/>
  <c r="BB116" i="15"/>
  <c r="BB166" i="15"/>
  <c r="BB129" i="15"/>
  <c r="BB115" i="15"/>
  <c r="BB124" i="15"/>
  <c r="BB136" i="15"/>
  <c r="BB146" i="15"/>
  <c r="BB134" i="15"/>
  <c r="BB154" i="15"/>
  <c r="BB137" i="15"/>
  <c r="BB182" i="15"/>
  <c r="BB123" i="15"/>
  <c r="BB173" i="15"/>
  <c r="BB133" i="15"/>
  <c r="BB176" i="15"/>
  <c r="BB126" i="15"/>
  <c r="BB160" i="15"/>
  <c r="BB138" i="15"/>
  <c r="BB174" i="15"/>
  <c r="BB170" i="15"/>
  <c r="BB148" i="15"/>
  <c r="BB181" i="15"/>
  <c r="BB157" i="15"/>
  <c r="BB142" i="15"/>
  <c r="BB2" i="15"/>
  <c r="BW214" i="15" l="1"/>
  <c r="BV214" i="15"/>
  <c r="BU214" i="15"/>
  <c r="BT214" i="15"/>
  <c r="BS214" i="15"/>
  <c r="BR214" i="15"/>
  <c r="BW213" i="15"/>
  <c r="BU213" i="15"/>
  <c r="BS213" i="15"/>
  <c r="EF187" i="15"/>
  <c r="EE187" i="15"/>
  <c r="ED187" i="15"/>
  <c r="EC187" i="15"/>
  <c r="EB187" i="15"/>
  <c r="EA187" i="15"/>
  <c r="DZ187" i="15"/>
  <c r="DY187" i="15"/>
  <c r="DX187" i="15"/>
  <c r="DW187" i="15"/>
  <c r="DV187" i="15"/>
  <c r="DU187" i="15"/>
  <c r="DT187" i="15"/>
  <c r="DS187" i="15"/>
  <c r="DR187" i="15"/>
  <c r="DQ187" i="15"/>
  <c r="DP187" i="15"/>
  <c r="DO187" i="15"/>
  <c r="DN187" i="15"/>
  <c r="DM187" i="15"/>
  <c r="DL187" i="15"/>
  <c r="DK187" i="15"/>
  <c r="DJ187" i="15"/>
  <c r="DI187" i="15"/>
  <c r="DH187" i="15"/>
  <c r="DG187" i="15"/>
  <c r="DF187" i="15"/>
  <c r="DE187" i="15"/>
  <c r="DD187" i="15"/>
  <c r="DC187" i="15"/>
  <c r="DB187" i="15"/>
  <c r="DA187" i="15"/>
  <c r="CZ187" i="15"/>
  <c r="CY187" i="15"/>
  <c r="CX187" i="15"/>
  <c r="CW187" i="15"/>
  <c r="CP187" i="15"/>
  <c r="CO187" i="15"/>
  <c r="CN187" i="15"/>
  <c r="CM187" i="15"/>
  <c r="CL187" i="15"/>
  <c r="CK187" i="15"/>
  <c r="CJ187" i="15"/>
  <c r="CI187" i="15"/>
  <c r="CH187" i="15"/>
  <c r="CG187" i="15"/>
  <c r="CF187" i="15"/>
  <c r="CE187" i="15"/>
  <c r="CD187" i="15"/>
  <c r="CC187" i="15"/>
  <c r="CB187" i="15"/>
  <c r="CA187" i="15"/>
  <c r="BZ187" i="15"/>
  <c r="BY187" i="15"/>
  <c r="BX187" i="15"/>
  <c r="BW187" i="15"/>
  <c r="BV187" i="15"/>
  <c r="BU187" i="15"/>
  <c r="BT187" i="15"/>
  <c r="BS187" i="15"/>
  <c r="BR187" i="15"/>
  <c r="BQ187" i="15"/>
  <c r="BP187" i="15"/>
  <c r="BO187" i="15"/>
  <c r="BN187" i="15"/>
  <c r="BM187" i="15"/>
  <c r="BL187" i="15"/>
  <c r="BK187" i="15"/>
  <c r="BJ187" i="15"/>
  <c r="BI187" i="15"/>
  <c r="BH187" i="15"/>
  <c r="BG187" i="15"/>
  <c r="BE187" i="15"/>
  <c r="J187" i="15"/>
  <c r="E187" i="15"/>
  <c r="EF186" i="15"/>
  <c r="EE186" i="15"/>
  <c r="ED186" i="15"/>
  <c r="EC186" i="15"/>
  <c r="EB186" i="15"/>
  <c r="EA186" i="15"/>
  <c r="DZ186" i="15"/>
  <c r="DY186" i="15"/>
  <c r="DX186" i="15"/>
  <c r="DW186" i="15"/>
  <c r="DV186" i="15"/>
  <c r="DU186" i="15"/>
  <c r="DT186" i="15"/>
  <c r="DS186" i="15"/>
  <c r="DR186" i="15"/>
  <c r="DQ186" i="15"/>
  <c r="DP186" i="15"/>
  <c r="DO186" i="15"/>
  <c r="DN186" i="15"/>
  <c r="DM186" i="15"/>
  <c r="DL186" i="15"/>
  <c r="DK186" i="15"/>
  <c r="DJ186" i="15"/>
  <c r="DI186" i="15"/>
  <c r="DH186" i="15"/>
  <c r="DG186" i="15"/>
  <c r="DF186" i="15"/>
  <c r="DE186" i="15"/>
  <c r="DD186" i="15"/>
  <c r="DC186" i="15"/>
  <c r="DB186" i="15"/>
  <c r="DA186" i="15"/>
  <c r="CZ186" i="15"/>
  <c r="CY186" i="15"/>
  <c r="CX186" i="15"/>
  <c r="CW186" i="15"/>
  <c r="CP186" i="15"/>
  <c r="CO186" i="15"/>
  <c r="CN186" i="15"/>
  <c r="CM186" i="15"/>
  <c r="CL186" i="15"/>
  <c r="CK186" i="15"/>
  <c r="CJ186" i="15"/>
  <c r="CI186" i="15"/>
  <c r="CH186" i="15"/>
  <c r="CG186" i="15"/>
  <c r="CF186" i="15"/>
  <c r="CE186" i="15"/>
  <c r="CD186" i="15"/>
  <c r="CC186" i="15"/>
  <c r="CB186" i="15"/>
  <c r="CA186" i="15"/>
  <c r="BZ186" i="15"/>
  <c r="BY186" i="15"/>
  <c r="BX186" i="15"/>
  <c r="BW186" i="15"/>
  <c r="BV186" i="15"/>
  <c r="BU186" i="15"/>
  <c r="BT186" i="15"/>
  <c r="BS186" i="15"/>
  <c r="BR186" i="15"/>
  <c r="BQ186" i="15"/>
  <c r="BP186" i="15"/>
  <c r="BO186" i="15"/>
  <c r="BN186" i="15"/>
  <c r="BM186" i="15"/>
  <c r="BL186" i="15"/>
  <c r="BK186" i="15"/>
  <c r="BJ186" i="15"/>
  <c r="BI186" i="15"/>
  <c r="BH186" i="15"/>
  <c r="BG186" i="15"/>
  <c r="BE186" i="15"/>
  <c r="J186" i="15"/>
  <c r="E186" i="15"/>
  <c r="EF185" i="15"/>
  <c r="EE185" i="15"/>
  <c r="ED185" i="15"/>
  <c r="EC185" i="15"/>
  <c r="EB185" i="15"/>
  <c r="EA185" i="15"/>
  <c r="DZ185" i="15"/>
  <c r="DY185" i="15"/>
  <c r="DX185" i="15"/>
  <c r="DW185" i="15"/>
  <c r="DV185" i="15"/>
  <c r="DU185" i="15"/>
  <c r="DT185" i="15"/>
  <c r="DS185" i="15"/>
  <c r="DR185" i="15"/>
  <c r="DQ185" i="15"/>
  <c r="DP185" i="15"/>
  <c r="DO185" i="15"/>
  <c r="DN185" i="15"/>
  <c r="DM185" i="15"/>
  <c r="DL185" i="15"/>
  <c r="DK185" i="15"/>
  <c r="DJ185" i="15"/>
  <c r="DI185" i="15"/>
  <c r="DH185" i="15"/>
  <c r="DG185" i="15"/>
  <c r="DF185" i="15"/>
  <c r="DE185" i="15"/>
  <c r="DD185" i="15"/>
  <c r="DC185" i="15"/>
  <c r="DB185" i="15"/>
  <c r="DA185" i="15"/>
  <c r="CZ185" i="15"/>
  <c r="CY185" i="15"/>
  <c r="CX185" i="15"/>
  <c r="CW185" i="15"/>
  <c r="CP185" i="15"/>
  <c r="CO185" i="15"/>
  <c r="CN185" i="15"/>
  <c r="CM185" i="15"/>
  <c r="CL185" i="15"/>
  <c r="CK185" i="15"/>
  <c r="CJ185" i="15"/>
  <c r="CI185" i="15"/>
  <c r="CH185" i="15"/>
  <c r="CG185" i="15"/>
  <c r="CF185" i="15"/>
  <c r="CE185" i="15"/>
  <c r="CD185" i="15"/>
  <c r="CC185" i="15"/>
  <c r="CB185" i="15"/>
  <c r="CA185" i="15"/>
  <c r="BZ185" i="15"/>
  <c r="BY185" i="15"/>
  <c r="BX185" i="15"/>
  <c r="BW185" i="15"/>
  <c r="BV185" i="15"/>
  <c r="BU185" i="15"/>
  <c r="BT185" i="15"/>
  <c r="BS185" i="15"/>
  <c r="BR185" i="15"/>
  <c r="BQ185" i="15"/>
  <c r="BP185" i="15"/>
  <c r="BO185" i="15"/>
  <c r="BN185" i="15"/>
  <c r="BM185" i="15"/>
  <c r="BL185" i="15"/>
  <c r="BK185" i="15"/>
  <c r="BJ185" i="15"/>
  <c r="BI185" i="15"/>
  <c r="BH185" i="15"/>
  <c r="BG185" i="15"/>
  <c r="BF185" i="15"/>
  <c r="BE185" i="15"/>
  <c r="AV185" i="15"/>
  <c r="E185" i="15"/>
  <c r="EF184" i="15"/>
  <c r="EE184" i="15"/>
  <c r="ED184" i="15"/>
  <c r="EC184" i="15"/>
  <c r="EB184" i="15"/>
  <c r="EA184" i="15"/>
  <c r="DZ184" i="15"/>
  <c r="DY184" i="15"/>
  <c r="DX184" i="15"/>
  <c r="DW184" i="15"/>
  <c r="DV184" i="15"/>
  <c r="DU184" i="15"/>
  <c r="DT184" i="15"/>
  <c r="DS184" i="15"/>
  <c r="DR184" i="15"/>
  <c r="DQ184" i="15"/>
  <c r="DP184" i="15"/>
  <c r="DO184" i="15"/>
  <c r="DN184" i="15"/>
  <c r="DM184" i="15"/>
  <c r="DL184" i="15"/>
  <c r="DK184" i="15"/>
  <c r="DJ184" i="15"/>
  <c r="DI184" i="15"/>
  <c r="DH184" i="15"/>
  <c r="DG184" i="15"/>
  <c r="DF184" i="15"/>
  <c r="DE184" i="15"/>
  <c r="DD184" i="15"/>
  <c r="DC184" i="15"/>
  <c r="DB184" i="15"/>
  <c r="DA184" i="15"/>
  <c r="CZ184" i="15"/>
  <c r="CY184" i="15"/>
  <c r="CX184" i="15"/>
  <c r="CW184" i="15"/>
  <c r="CP184" i="15"/>
  <c r="CO184" i="15"/>
  <c r="CN184" i="15"/>
  <c r="CM184" i="15"/>
  <c r="CL184" i="15"/>
  <c r="CK184" i="15"/>
  <c r="CJ184" i="15"/>
  <c r="CI184" i="15"/>
  <c r="CH184" i="15"/>
  <c r="CG184" i="15"/>
  <c r="CF184" i="15"/>
  <c r="CE184" i="15"/>
  <c r="CD184" i="15"/>
  <c r="CC184" i="15"/>
  <c r="CB184" i="15"/>
  <c r="CA184" i="15"/>
  <c r="BZ184" i="15"/>
  <c r="BY184" i="15"/>
  <c r="BX184" i="15"/>
  <c r="BW184" i="15"/>
  <c r="BV184" i="15"/>
  <c r="BU184" i="15"/>
  <c r="BT184" i="15"/>
  <c r="BS184" i="15"/>
  <c r="BR184" i="15"/>
  <c r="BQ184" i="15"/>
  <c r="BP184" i="15"/>
  <c r="BO184" i="15"/>
  <c r="BN184" i="15"/>
  <c r="BM184" i="15"/>
  <c r="BL184" i="15"/>
  <c r="BK184" i="15"/>
  <c r="BJ184" i="15"/>
  <c r="BI184" i="15"/>
  <c r="BH184" i="15"/>
  <c r="BG184" i="15"/>
  <c r="BF184" i="15"/>
  <c r="BE184" i="15"/>
  <c r="J184" i="15"/>
  <c r="BX214" i="14"/>
  <c r="BW214" i="14"/>
  <c r="BV214" i="14"/>
  <c r="BU214" i="14"/>
  <c r="BT214" i="14"/>
  <c r="BS214" i="14"/>
  <c r="BX213" i="14"/>
  <c r="BV213" i="14"/>
  <c r="BT213" i="14"/>
  <c r="EA187" i="14"/>
  <c r="DZ187" i="14"/>
  <c r="DY187" i="14"/>
  <c r="DX187" i="14"/>
  <c r="DW187" i="14"/>
  <c r="DV187" i="14"/>
  <c r="DU187" i="14"/>
  <c r="DT187" i="14"/>
  <c r="DS187" i="14"/>
  <c r="DR187" i="14"/>
  <c r="DQ187" i="14"/>
  <c r="DP187" i="14"/>
  <c r="DO187" i="14"/>
  <c r="DN187" i="14"/>
  <c r="DM187" i="14"/>
  <c r="DL187" i="14"/>
  <c r="DK187" i="14"/>
  <c r="DJ187" i="14"/>
  <c r="DI187" i="14"/>
  <c r="DH187" i="14"/>
  <c r="DG187" i="14"/>
  <c r="DF187" i="14"/>
  <c r="DE187" i="14"/>
  <c r="DD187" i="14"/>
  <c r="DC187" i="14"/>
  <c r="DB187" i="14"/>
  <c r="DA187" i="14"/>
  <c r="CZ187" i="14"/>
  <c r="CY187" i="14"/>
  <c r="CX187" i="14"/>
  <c r="CW187" i="14"/>
  <c r="CV187" i="14"/>
  <c r="CU187" i="14"/>
  <c r="CT187" i="14"/>
  <c r="CS187" i="14"/>
  <c r="CR187" i="14"/>
  <c r="CQ187" i="14"/>
  <c r="CP187" i="14"/>
  <c r="CO187" i="14"/>
  <c r="CN187" i="14"/>
  <c r="CM187" i="14"/>
  <c r="CL187" i="14"/>
  <c r="CK187" i="14"/>
  <c r="CJ187" i="14"/>
  <c r="CI187" i="14"/>
  <c r="CH187" i="14"/>
  <c r="CG187" i="14"/>
  <c r="CF187" i="14"/>
  <c r="CE187" i="14"/>
  <c r="CD187" i="14"/>
  <c r="CC187" i="14"/>
  <c r="CB187" i="14"/>
  <c r="CA187" i="14"/>
  <c r="BZ187" i="14"/>
  <c r="BY187" i="14"/>
  <c r="BX187" i="14"/>
  <c r="BW187" i="14"/>
  <c r="BV187" i="14"/>
  <c r="BU187" i="14"/>
  <c r="BT187" i="14"/>
  <c r="BS187" i="14"/>
  <c r="BR187" i="14"/>
  <c r="BQ187" i="14"/>
  <c r="BP187" i="14"/>
  <c r="BO187" i="14"/>
  <c r="BN187" i="14"/>
  <c r="BM187" i="14"/>
  <c r="BL187" i="14"/>
  <c r="BK187" i="14"/>
  <c r="BJ187" i="14"/>
  <c r="BI187" i="14"/>
  <c r="BH187" i="14"/>
  <c r="BF187" i="14"/>
  <c r="O187" i="14"/>
  <c r="C187" i="14"/>
  <c r="EA186" i="14"/>
  <c r="DZ186" i="14"/>
  <c r="DY186" i="14"/>
  <c r="DX186" i="14"/>
  <c r="DW186" i="14"/>
  <c r="DV186" i="14"/>
  <c r="DU186" i="14"/>
  <c r="DT186" i="14"/>
  <c r="DS186" i="14"/>
  <c r="DR186" i="14"/>
  <c r="DQ186" i="14"/>
  <c r="DP186" i="14"/>
  <c r="DO186" i="14"/>
  <c r="DN186" i="14"/>
  <c r="DM186" i="14"/>
  <c r="DL186" i="14"/>
  <c r="DK186" i="14"/>
  <c r="DJ186" i="14"/>
  <c r="DI186" i="14"/>
  <c r="DH186" i="14"/>
  <c r="DG186" i="14"/>
  <c r="DF186" i="14"/>
  <c r="DE186" i="14"/>
  <c r="DD186" i="14"/>
  <c r="DC186" i="14"/>
  <c r="DB186" i="14"/>
  <c r="DA186" i="14"/>
  <c r="CZ186" i="14"/>
  <c r="CY186" i="14"/>
  <c r="CX186" i="14"/>
  <c r="CW186" i="14"/>
  <c r="CV186" i="14"/>
  <c r="CU186" i="14"/>
  <c r="CT186" i="14"/>
  <c r="CS186" i="14"/>
  <c r="CR186" i="14"/>
  <c r="CQ186" i="14"/>
  <c r="CP186" i="14"/>
  <c r="CO186" i="14"/>
  <c r="CN186" i="14"/>
  <c r="CM186" i="14"/>
  <c r="CL186" i="14"/>
  <c r="CK186" i="14"/>
  <c r="CJ186" i="14"/>
  <c r="CI186" i="14"/>
  <c r="CH186" i="14"/>
  <c r="CG186" i="14"/>
  <c r="CF186" i="14"/>
  <c r="CE186" i="14"/>
  <c r="CD186" i="14"/>
  <c r="CC186" i="14"/>
  <c r="CB186" i="14"/>
  <c r="CA186" i="14"/>
  <c r="BZ186" i="14"/>
  <c r="BY186" i="14"/>
  <c r="BX186" i="14"/>
  <c r="BW186" i="14"/>
  <c r="BV186" i="14"/>
  <c r="BU186" i="14"/>
  <c r="BT186" i="14"/>
  <c r="BS186" i="14"/>
  <c r="BR186" i="14"/>
  <c r="BQ186" i="14"/>
  <c r="BP186" i="14"/>
  <c r="BO186" i="14"/>
  <c r="BN186" i="14"/>
  <c r="BM186" i="14"/>
  <c r="BL186" i="14"/>
  <c r="BK186" i="14"/>
  <c r="BJ186" i="14"/>
  <c r="BI186" i="14"/>
  <c r="BH186" i="14"/>
  <c r="BF186" i="14"/>
  <c r="O186" i="14"/>
  <c r="C186" i="14"/>
  <c r="EA185" i="14"/>
  <c r="DZ185" i="14"/>
  <c r="DY185" i="14"/>
  <c r="DX185" i="14"/>
  <c r="DW185" i="14"/>
  <c r="DV185" i="14"/>
  <c r="DU185" i="14"/>
  <c r="DT185" i="14"/>
  <c r="DS185" i="14"/>
  <c r="DR185" i="14"/>
  <c r="DQ185" i="14"/>
  <c r="DP185" i="14"/>
  <c r="DO185" i="14"/>
  <c r="DN185" i="14"/>
  <c r="DM185" i="14"/>
  <c r="DL185" i="14"/>
  <c r="DK185" i="14"/>
  <c r="DJ185" i="14"/>
  <c r="DI185" i="14"/>
  <c r="DH185" i="14"/>
  <c r="DG185" i="14"/>
  <c r="DF185" i="14"/>
  <c r="DE185" i="14"/>
  <c r="DD185" i="14"/>
  <c r="DC185" i="14"/>
  <c r="DB185" i="14"/>
  <c r="DA185" i="14"/>
  <c r="CZ185" i="14"/>
  <c r="CY185" i="14"/>
  <c r="CX185" i="14"/>
  <c r="CW185" i="14"/>
  <c r="CV185" i="14"/>
  <c r="CU185" i="14"/>
  <c r="CT185" i="14"/>
  <c r="CS185" i="14"/>
  <c r="CR185" i="14"/>
  <c r="CQ185" i="14"/>
  <c r="CP185" i="14"/>
  <c r="CO185" i="14"/>
  <c r="CN185" i="14"/>
  <c r="CM185" i="14"/>
  <c r="CL185" i="14"/>
  <c r="CK185" i="14"/>
  <c r="CJ185" i="14"/>
  <c r="CI185" i="14"/>
  <c r="CH185" i="14"/>
  <c r="CG185" i="14"/>
  <c r="CF185" i="14"/>
  <c r="CE185" i="14"/>
  <c r="CD185" i="14"/>
  <c r="CC185" i="14"/>
  <c r="CB185" i="14"/>
  <c r="CA185" i="14"/>
  <c r="BZ185" i="14"/>
  <c r="BY185" i="14"/>
  <c r="BX185" i="14"/>
  <c r="BW185" i="14"/>
  <c r="BV185" i="14"/>
  <c r="BU185" i="14"/>
  <c r="BT185" i="14"/>
  <c r="BS185" i="14"/>
  <c r="BR185" i="14"/>
  <c r="BQ185" i="14"/>
  <c r="BP185" i="14"/>
  <c r="BO185" i="14"/>
  <c r="BN185" i="14"/>
  <c r="BM185" i="14"/>
  <c r="BL185" i="14"/>
  <c r="BK185" i="14"/>
  <c r="BJ185" i="14"/>
  <c r="BI185" i="14"/>
  <c r="BH185" i="14"/>
  <c r="BG185" i="14"/>
  <c r="BF185" i="14"/>
  <c r="AY185" i="14"/>
  <c r="K185" i="14"/>
  <c r="J185" i="14"/>
  <c r="D185" i="14"/>
  <c r="C185" i="14"/>
  <c r="EA184" i="14"/>
  <c r="DZ184" i="14"/>
  <c r="DY184" i="14"/>
  <c r="DX184" i="14"/>
  <c r="DW184" i="14"/>
  <c r="DV184" i="14"/>
  <c r="DU184" i="14"/>
  <c r="DT184" i="14"/>
  <c r="DS184" i="14"/>
  <c r="DR184" i="14"/>
  <c r="DQ184" i="14"/>
  <c r="DP184" i="14"/>
  <c r="DO184" i="14"/>
  <c r="DN184" i="14"/>
  <c r="DM184" i="14"/>
  <c r="DL184" i="14"/>
  <c r="DK184" i="14"/>
  <c r="DJ184" i="14"/>
  <c r="DI184" i="14"/>
  <c r="DH184" i="14"/>
  <c r="DG184" i="14"/>
  <c r="DF184" i="14"/>
  <c r="DE184" i="14"/>
  <c r="DD184" i="14"/>
  <c r="DC184" i="14"/>
  <c r="DB184" i="14"/>
  <c r="DA184" i="14"/>
  <c r="CZ184" i="14"/>
  <c r="CY184" i="14"/>
  <c r="CX184" i="14"/>
  <c r="CW184" i="14"/>
  <c r="CV184" i="14"/>
  <c r="CU184" i="14"/>
  <c r="CT184" i="14"/>
  <c r="CS184" i="14"/>
  <c r="CR184" i="14"/>
  <c r="CQ184" i="14"/>
  <c r="CP184" i="14"/>
  <c r="CO184" i="14"/>
  <c r="CN184" i="14"/>
  <c r="CM184" i="14"/>
  <c r="CL184" i="14"/>
  <c r="CK184" i="14"/>
  <c r="CJ184" i="14"/>
  <c r="CI184" i="14"/>
  <c r="CH184" i="14"/>
  <c r="CG184" i="14"/>
  <c r="CF184" i="14"/>
  <c r="CE184" i="14"/>
  <c r="CD184" i="14"/>
  <c r="CC184" i="14"/>
  <c r="CB184" i="14"/>
  <c r="CA184" i="14"/>
  <c r="BZ184" i="14"/>
  <c r="BY184" i="14"/>
  <c r="BX184" i="14"/>
  <c r="BW184" i="14"/>
  <c r="BV184" i="14"/>
  <c r="BU184" i="14"/>
  <c r="BT184" i="14"/>
  <c r="BS184" i="14"/>
  <c r="BR184" i="14"/>
  <c r="BQ184" i="14"/>
  <c r="BP184" i="14"/>
  <c r="BO184" i="14"/>
  <c r="BN184" i="14"/>
  <c r="BM184" i="14"/>
  <c r="BL184" i="14"/>
  <c r="BK184" i="14"/>
  <c r="BJ184" i="14"/>
  <c r="BI184" i="14"/>
  <c r="BH184" i="14"/>
  <c r="BG184" i="14"/>
  <c r="BF184" i="14"/>
  <c r="O184" i="14"/>
  <c r="K184" i="14"/>
  <c r="J184" i="14"/>
  <c r="D184" i="14"/>
  <c r="C184" i="14"/>
  <c r="L110" i="2" l="1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2" i="2"/>
  <c r="BX240" i="13" l="1"/>
  <c r="BW240" i="13"/>
  <c r="BX239" i="13"/>
  <c r="BV239" i="13"/>
  <c r="BV240" i="13"/>
  <c r="BU240" i="13"/>
  <c r="BT240" i="13"/>
  <c r="BS240" i="13"/>
  <c r="BT239" i="13"/>
  <c r="O213" i="13"/>
  <c r="O212" i="13"/>
  <c r="O210" i="13"/>
  <c r="AY211" i="13"/>
  <c r="BI212" i="13"/>
  <c r="BJ212" i="13"/>
  <c r="BK212" i="13"/>
  <c r="BL212" i="13"/>
  <c r="BM212" i="13"/>
  <c r="BN212" i="13"/>
  <c r="BO212" i="13"/>
  <c r="BP212" i="13"/>
  <c r="BQ212" i="13"/>
  <c r="BR212" i="13"/>
  <c r="BS212" i="13"/>
  <c r="BT212" i="13"/>
  <c r="BU212" i="13"/>
  <c r="BV212" i="13"/>
  <c r="BW212" i="13"/>
  <c r="BX212" i="13"/>
  <c r="BY212" i="13"/>
  <c r="BZ212" i="13"/>
  <c r="CA212" i="13"/>
  <c r="CB212" i="13"/>
  <c r="CC212" i="13"/>
  <c r="CD212" i="13"/>
  <c r="CE212" i="13"/>
  <c r="CF212" i="13"/>
  <c r="CG212" i="13"/>
  <c r="CH212" i="13"/>
  <c r="CI212" i="13"/>
  <c r="CJ212" i="13"/>
  <c r="CK212" i="13"/>
  <c r="CL212" i="13"/>
  <c r="CM212" i="13"/>
  <c r="CN212" i="13"/>
  <c r="CO212" i="13"/>
  <c r="CP212" i="13"/>
  <c r="CQ212" i="13"/>
  <c r="CR212" i="13"/>
  <c r="CS212" i="13"/>
  <c r="CT212" i="13"/>
  <c r="CU212" i="13"/>
  <c r="CV212" i="13"/>
  <c r="CW212" i="13"/>
  <c r="CX212" i="13"/>
  <c r="CY212" i="13"/>
  <c r="CZ212" i="13"/>
  <c r="DA212" i="13"/>
  <c r="DB212" i="13"/>
  <c r="DC212" i="13"/>
  <c r="DD212" i="13"/>
  <c r="DE212" i="13"/>
  <c r="DF212" i="13"/>
  <c r="DG212" i="13"/>
  <c r="DH212" i="13"/>
  <c r="DI212" i="13"/>
  <c r="DJ212" i="13"/>
  <c r="DK212" i="13"/>
  <c r="DL212" i="13"/>
  <c r="DM212" i="13"/>
  <c r="DN212" i="13"/>
  <c r="DO212" i="13"/>
  <c r="DP212" i="13"/>
  <c r="DQ212" i="13"/>
  <c r="DR212" i="13"/>
  <c r="DS212" i="13"/>
  <c r="DT212" i="13"/>
  <c r="DU212" i="13"/>
  <c r="DV212" i="13"/>
  <c r="DW212" i="13"/>
  <c r="DX212" i="13"/>
  <c r="DY212" i="13"/>
  <c r="DZ212" i="13"/>
  <c r="EA212" i="13"/>
  <c r="BI213" i="13"/>
  <c r="BJ213" i="13"/>
  <c r="BK213" i="13"/>
  <c r="BL213" i="13"/>
  <c r="BM213" i="13"/>
  <c r="BN213" i="13"/>
  <c r="BO213" i="13"/>
  <c r="BP213" i="13"/>
  <c r="BQ213" i="13"/>
  <c r="BR213" i="13"/>
  <c r="BS213" i="13"/>
  <c r="BT213" i="13"/>
  <c r="BU213" i="13"/>
  <c r="BV213" i="13"/>
  <c r="BW213" i="13"/>
  <c r="BX213" i="13"/>
  <c r="BY213" i="13"/>
  <c r="BZ213" i="13"/>
  <c r="CA213" i="13"/>
  <c r="CB213" i="13"/>
  <c r="CC213" i="13"/>
  <c r="CD213" i="13"/>
  <c r="CE213" i="13"/>
  <c r="CF213" i="13"/>
  <c r="CG213" i="13"/>
  <c r="CH213" i="13"/>
  <c r="CI213" i="13"/>
  <c r="CJ213" i="13"/>
  <c r="CK213" i="13"/>
  <c r="CL213" i="13"/>
  <c r="CM213" i="13"/>
  <c r="CN213" i="13"/>
  <c r="CO213" i="13"/>
  <c r="CP213" i="13"/>
  <c r="CQ213" i="13"/>
  <c r="CR213" i="13"/>
  <c r="CS213" i="13"/>
  <c r="CT213" i="13"/>
  <c r="CU213" i="13"/>
  <c r="CV213" i="13"/>
  <c r="CW213" i="13"/>
  <c r="CX213" i="13"/>
  <c r="CY213" i="13"/>
  <c r="CZ213" i="13"/>
  <c r="DA213" i="13"/>
  <c r="DB213" i="13"/>
  <c r="DC213" i="13"/>
  <c r="DD213" i="13"/>
  <c r="DE213" i="13"/>
  <c r="DF213" i="13"/>
  <c r="DG213" i="13"/>
  <c r="DH213" i="13"/>
  <c r="DI213" i="13"/>
  <c r="DJ213" i="13"/>
  <c r="DK213" i="13"/>
  <c r="DL213" i="13"/>
  <c r="DM213" i="13"/>
  <c r="DN213" i="13"/>
  <c r="DO213" i="13"/>
  <c r="DP213" i="13"/>
  <c r="DQ213" i="13"/>
  <c r="DR213" i="13"/>
  <c r="DS213" i="13"/>
  <c r="DT213" i="13"/>
  <c r="DU213" i="13"/>
  <c r="DV213" i="13"/>
  <c r="DW213" i="13"/>
  <c r="DX213" i="13"/>
  <c r="DY213" i="13"/>
  <c r="DZ213" i="13"/>
  <c r="EA213" i="13"/>
  <c r="BH213" i="13"/>
  <c r="BI210" i="13"/>
  <c r="BJ210" i="13"/>
  <c r="BK210" i="13"/>
  <c r="BL210" i="13"/>
  <c r="BM210" i="13"/>
  <c r="BN210" i="13"/>
  <c r="BO210" i="13"/>
  <c r="BP210" i="13"/>
  <c r="BQ210" i="13"/>
  <c r="BR210" i="13"/>
  <c r="BS210" i="13"/>
  <c r="BT210" i="13"/>
  <c r="BU210" i="13"/>
  <c r="BV210" i="13"/>
  <c r="BW210" i="13"/>
  <c r="BX210" i="13"/>
  <c r="BY210" i="13"/>
  <c r="BZ210" i="13"/>
  <c r="CA210" i="13"/>
  <c r="CB210" i="13"/>
  <c r="CC210" i="13"/>
  <c r="CD210" i="13"/>
  <c r="CE210" i="13"/>
  <c r="CF210" i="13"/>
  <c r="CG210" i="13"/>
  <c r="CH210" i="13"/>
  <c r="CI210" i="13"/>
  <c r="CJ210" i="13"/>
  <c r="CK210" i="13"/>
  <c r="CL210" i="13"/>
  <c r="CM210" i="13"/>
  <c r="CN210" i="13"/>
  <c r="CO210" i="13"/>
  <c r="CP210" i="13"/>
  <c r="CQ210" i="13"/>
  <c r="CR210" i="13"/>
  <c r="CS210" i="13"/>
  <c r="CT210" i="13"/>
  <c r="CU210" i="13"/>
  <c r="CV210" i="13"/>
  <c r="CW210" i="13"/>
  <c r="CX210" i="13"/>
  <c r="CY210" i="13"/>
  <c r="CZ210" i="13"/>
  <c r="DA210" i="13"/>
  <c r="DB210" i="13"/>
  <c r="DC210" i="13"/>
  <c r="DD210" i="13"/>
  <c r="DE210" i="13"/>
  <c r="DF210" i="13"/>
  <c r="DG210" i="13"/>
  <c r="DH210" i="13"/>
  <c r="DI210" i="13"/>
  <c r="DJ210" i="13"/>
  <c r="DK210" i="13"/>
  <c r="DL210" i="13"/>
  <c r="DM210" i="13"/>
  <c r="DN210" i="13"/>
  <c r="DO210" i="13"/>
  <c r="DP210" i="13"/>
  <c r="DQ210" i="13"/>
  <c r="DR210" i="13"/>
  <c r="DS210" i="13"/>
  <c r="DT210" i="13"/>
  <c r="DU210" i="13"/>
  <c r="DV210" i="13"/>
  <c r="DW210" i="13"/>
  <c r="DX210" i="13"/>
  <c r="DY210" i="13"/>
  <c r="DZ210" i="13"/>
  <c r="EA210" i="13"/>
  <c r="BI211" i="13"/>
  <c r="BJ211" i="13"/>
  <c r="BK211" i="13"/>
  <c r="BL211" i="13"/>
  <c r="BM211" i="13"/>
  <c r="BN211" i="13"/>
  <c r="BO211" i="13"/>
  <c r="BP211" i="13"/>
  <c r="BQ211" i="13"/>
  <c r="BR211" i="13"/>
  <c r="BS211" i="13"/>
  <c r="BT211" i="13"/>
  <c r="BU211" i="13"/>
  <c r="BV211" i="13"/>
  <c r="BW211" i="13"/>
  <c r="BX211" i="13"/>
  <c r="BY211" i="13"/>
  <c r="BZ211" i="13"/>
  <c r="CA211" i="13"/>
  <c r="CB211" i="13"/>
  <c r="CC211" i="13"/>
  <c r="CD211" i="13"/>
  <c r="CE211" i="13"/>
  <c r="CF211" i="13"/>
  <c r="CG211" i="13"/>
  <c r="CH211" i="13"/>
  <c r="CI211" i="13"/>
  <c r="CJ211" i="13"/>
  <c r="CK211" i="13"/>
  <c r="CL211" i="13"/>
  <c r="CM211" i="13"/>
  <c r="CN211" i="13"/>
  <c r="CO211" i="13"/>
  <c r="CP211" i="13"/>
  <c r="CQ211" i="13"/>
  <c r="CR211" i="13"/>
  <c r="CS211" i="13"/>
  <c r="CT211" i="13"/>
  <c r="CU211" i="13"/>
  <c r="CV211" i="13"/>
  <c r="CW211" i="13"/>
  <c r="CX211" i="13"/>
  <c r="CY211" i="13"/>
  <c r="CZ211" i="13"/>
  <c r="DA211" i="13"/>
  <c r="DB211" i="13"/>
  <c r="DC211" i="13"/>
  <c r="DD211" i="13"/>
  <c r="DE211" i="13"/>
  <c r="DF211" i="13"/>
  <c r="DG211" i="13"/>
  <c r="DH211" i="13"/>
  <c r="DI211" i="13"/>
  <c r="DJ211" i="13"/>
  <c r="DK211" i="13"/>
  <c r="DL211" i="13"/>
  <c r="DM211" i="13"/>
  <c r="DN211" i="13"/>
  <c r="DO211" i="13"/>
  <c r="DP211" i="13"/>
  <c r="DQ211" i="13"/>
  <c r="DR211" i="13"/>
  <c r="DS211" i="13"/>
  <c r="DT211" i="13"/>
  <c r="DU211" i="13"/>
  <c r="DV211" i="13"/>
  <c r="DW211" i="13"/>
  <c r="DX211" i="13"/>
  <c r="DY211" i="13"/>
  <c r="DZ211" i="13"/>
  <c r="EA211" i="13"/>
  <c r="BH212" i="13"/>
  <c r="BH211" i="13"/>
  <c r="BH210" i="13"/>
  <c r="BF213" i="13"/>
  <c r="C213" i="13"/>
  <c r="BF212" i="13"/>
  <c r="C212" i="13"/>
  <c r="BG211" i="13"/>
  <c r="BF211" i="13"/>
  <c r="K211" i="13"/>
  <c r="J211" i="13"/>
  <c r="D211" i="13"/>
  <c r="C211" i="13"/>
  <c r="BG210" i="13"/>
  <c r="BF210" i="13"/>
  <c r="K210" i="13"/>
  <c r="J210" i="13"/>
  <c r="D210" i="13"/>
  <c r="C210" i="13"/>
  <c r="EJ2" i="7" l="1"/>
  <c r="EK2" i="7"/>
  <c r="EL2" i="7"/>
  <c r="EM2" i="7"/>
  <c r="EN2" i="7"/>
  <c r="EO2" i="7"/>
  <c r="EP2" i="7"/>
  <c r="EQ2" i="7"/>
  <c r="ER2" i="7"/>
  <c r="ES2" i="7"/>
  <c r="ET2" i="7"/>
  <c r="EU2" i="7"/>
  <c r="EV2" i="7"/>
  <c r="EW2" i="7"/>
  <c r="EX2" i="7"/>
  <c r="EY2" i="7"/>
  <c r="EZ2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EJ63" i="7"/>
  <c r="EK63" i="7"/>
  <c r="EL63" i="7"/>
  <c r="EM63" i="7"/>
  <c r="EN63" i="7"/>
  <c r="EO63" i="7"/>
  <c r="EP63" i="7"/>
  <c r="EQ63" i="7"/>
  <c r="ER63" i="7"/>
  <c r="ES63" i="7"/>
  <c r="ET63" i="7"/>
  <c r="EU63" i="7"/>
  <c r="EV63" i="7"/>
  <c r="EW63" i="7"/>
  <c r="EX63" i="7"/>
  <c r="EY63" i="7"/>
  <c r="EZ63" i="7"/>
  <c r="EJ64" i="7"/>
  <c r="EK64" i="7"/>
  <c r="EL64" i="7"/>
  <c r="EM64" i="7"/>
  <c r="EN64" i="7"/>
  <c r="EO64" i="7"/>
  <c r="EP64" i="7"/>
  <c r="EQ64" i="7"/>
  <c r="ER64" i="7"/>
  <c r="ES64" i="7"/>
  <c r="ET64" i="7"/>
  <c r="EU64" i="7"/>
  <c r="EV64" i="7"/>
  <c r="EW64" i="7"/>
  <c r="EX64" i="7"/>
  <c r="EY64" i="7"/>
  <c r="EZ64" i="7"/>
  <c r="EJ65" i="7"/>
  <c r="EK65" i="7"/>
  <c r="EL65" i="7"/>
  <c r="EM65" i="7"/>
  <c r="EN65" i="7"/>
  <c r="EO65" i="7"/>
  <c r="EP65" i="7"/>
  <c r="EQ65" i="7"/>
  <c r="ER65" i="7"/>
  <c r="ES65" i="7"/>
  <c r="ET65" i="7"/>
  <c r="EU65" i="7"/>
  <c r="EV65" i="7"/>
  <c r="EW65" i="7"/>
  <c r="EX65" i="7"/>
  <c r="EY65" i="7"/>
  <c r="EZ65" i="7"/>
  <c r="EJ66" i="7"/>
  <c r="EK66" i="7"/>
  <c r="EL66" i="7"/>
  <c r="EM66" i="7"/>
  <c r="EN66" i="7"/>
  <c r="EO66" i="7"/>
  <c r="EP66" i="7"/>
  <c r="EQ66" i="7"/>
  <c r="ER66" i="7"/>
  <c r="ES66" i="7"/>
  <c r="ET66" i="7"/>
  <c r="EU66" i="7"/>
  <c r="EV66" i="7"/>
  <c r="EW66" i="7"/>
  <c r="EX66" i="7"/>
  <c r="EY66" i="7"/>
  <c r="EZ66" i="7"/>
  <c r="EJ67" i="7"/>
  <c r="EK67" i="7"/>
  <c r="EL67" i="7"/>
  <c r="EM67" i="7"/>
  <c r="EN67" i="7"/>
  <c r="EO67" i="7"/>
  <c r="EP67" i="7"/>
  <c r="EQ67" i="7"/>
  <c r="ER67" i="7"/>
  <c r="ES67" i="7"/>
  <c r="ET67" i="7"/>
  <c r="EU67" i="7"/>
  <c r="EV67" i="7"/>
  <c r="EW67" i="7"/>
  <c r="EX67" i="7"/>
  <c r="EY67" i="7"/>
  <c r="EZ67" i="7"/>
  <c r="EJ68" i="7"/>
  <c r="EK68" i="7"/>
  <c r="EL68" i="7"/>
  <c r="EM68" i="7"/>
  <c r="EN68" i="7"/>
  <c r="EO68" i="7"/>
  <c r="EP68" i="7"/>
  <c r="EQ68" i="7"/>
  <c r="ER68" i="7"/>
  <c r="ES68" i="7"/>
  <c r="ET68" i="7"/>
  <c r="EU68" i="7"/>
  <c r="EV68" i="7"/>
  <c r="EW68" i="7"/>
  <c r="EX68" i="7"/>
  <c r="EY68" i="7"/>
  <c r="EZ68" i="7"/>
  <c r="EJ69" i="7"/>
  <c r="EK69" i="7"/>
  <c r="EL69" i="7"/>
  <c r="EM69" i="7"/>
  <c r="EN69" i="7"/>
  <c r="EO69" i="7"/>
  <c r="EP69" i="7"/>
  <c r="EQ69" i="7"/>
  <c r="ER69" i="7"/>
  <c r="ES69" i="7"/>
  <c r="ET69" i="7"/>
  <c r="EU69" i="7"/>
  <c r="EV69" i="7"/>
  <c r="EW69" i="7"/>
  <c r="EX69" i="7"/>
  <c r="EY69" i="7"/>
  <c r="EZ69" i="7"/>
  <c r="EJ70" i="7"/>
  <c r="EK70" i="7"/>
  <c r="EL70" i="7"/>
  <c r="EM70" i="7"/>
  <c r="EN70" i="7"/>
  <c r="EO70" i="7"/>
  <c r="EP70" i="7"/>
  <c r="EQ70" i="7"/>
  <c r="ER70" i="7"/>
  <c r="ES70" i="7"/>
  <c r="ET70" i="7"/>
  <c r="EU70" i="7"/>
  <c r="EV70" i="7"/>
  <c r="EW70" i="7"/>
  <c r="EX70" i="7"/>
  <c r="EY70" i="7"/>
  <c r="EZ70" i="7"/>
  <c r="EJ71" i="7"/>
  <c r="EK71" i="7"/>
  <c r="EL71" i="7"/>
  <c r="EM71" i="7"/>
  <c r="EN71" i="7"/>
  <c r="EO71" i="7"/>
  <c r="EP71" i="7"/>
  <c r="EQ71" i="7"/>
  <c r="ER71" i="7"/>
  <c r="ES71" i="7"/>
  <c r="ET71" i="7"/>
  <c r="EU71" i="7"/>
  <c r="EV71" i="7"/>
  <c r="EW71" i="7"/>
  <c r="EX71" i="7"/>
  <c r="EY71" i="7"/>
  <c r="EZ71" i="7"/>
  <c r="EJ72" i="7"/>
  <c r="EK72" i="7"/>
  <c r="EL72" i="7"/>
  <c r="EM72" i="7"/>
  <c r="EN72" i="7"/>
  <c r="EO72" i="7"/>
  <c r="EP72" i="7"/>
  <c r="EQ72" i="7"/>
  <c r="ER72" i="7"/>
  <c r="ES72" i="7"/>
  <c r="ET72" i="7"/>
  <c r="EU72" i="7"/>
  <c r="EV72" i="7"/>
  <c r="EW72" i="7"/>
  <c r="EX72" i="7"/>
  <c r="EY72" i="7"/>
  <c r="EZ72" i="7"/>
  <c r="EJ73" i="7"/>
  <c r="EK73" i="7"/>
  <c r="EL73" i="7"/>
  <c r="EM73" i="7"/>
  <c r="EN73" i="7"/>
  <c r="EO73" i="7"/>
  <c r="EP73" i="7"/>
  <c r="EQ73" i="7"/>
  <c r="ER73" i="7"/>
  <c r="ES73" i="7"/>
  <c r="ET73" i="7"/>
  <c r="EU73" i="7"/>
  <c r="EV73" i="7"/>
  <c r="EW73" i="7"/>
  <c r="EX73" i="7"/>
  <c r="EY73" i="7"/>
  <c r="EZ73" i="7"/>
  <c r="EJ74" i="7"/>
  <c r="EK74" i="7"/>
  <c r="EL74" i="7"/>
  <c r="EM74" i="7"/>
  <c r="EN74" i="7"/>
  <c r="EO74" i="7"/>
  <c r="EP74" i="7"/>
  <c r="EQ74" i="7"/>
  <c r="ER74" i="7"/>
  <c r="ES74" i="7"/>
  <c r="ET74" i="7"/>
  <c r="EU74" i="7"/>
  <c r="EV74" i="7"/>
  <c r="EW74" i="7"/>
  <c r="EX74" i="7"/>
  <c r="EY74" i="7"/>
  <c r="EZ74" i="7"/>
  <c r="EJ75" i="7"/>
  <c r="EK75" i="7"/>
  <c r="EL75" i="7"/>
  <c r="EM75" i="7"/>
  <c r="EN75" i="7"/>
  <c r="EO75" i="7"/>
  <c r="EP75" i="7"/>
  <c r="EQ75" i="7"/>
  <c r="ER75" i="7"/>
  <c r="ES75" i="7"/>
  <c r="ET75" i="7"/>
  <c r="EU75" i="7"/>
  <c r="EV75" i="7"/>
  <c r="EW75" i="7"/>
  <c r="EX75" i="7"/>
  <c r="EY75" i="7"/>
  <c r="EZ75" i="7"/>
  <c r="EJ76" i="7"/>
  <c r="EK76" i="7"/>
  <c r="EL76" i="7"/>
  <c r="EM76" i="7"/>
  <c r="EN76" i="7"/>
  <c r="EO76" i="7"/>
  <c r="EP76" i="7"/>
  <c r="EQ76" i="7"/>
  <c r="ER76" i="7"/>
  <c r="ES76" i="7"/>
  <c r="ET76" i="7"/>
  <c r="EU76" i="7"/>
  <c r="EV76" i="7"/>
  <c r="EW76" i="7"/>
  <c r="EX76" i="7"/>
  <c r="EY76" i="7"/>
  <c r="EZ76" i="7"/>
  <c r="EJ77" i="7"/>
  <c r="EK77" i="7"/>
  <c r="EL77" i="7"/>
  <c r="EM77" i="7"/>
  <c r="EN77" i="7"/>
  <c r="EO77" i="7"/>
  <c r="EP77" i="7"/>
  <c r="EQ77" i="7"/>
  <c r="ER77" i="7"/>
  <c r="ES77" i="7"/>
  <c r="ET77" i="7"/>
  <c r="EU77" i="7"/>
  <c r="EV77" i="7"/>
  <c r="EW77" i="7"/>
  <c r="EX77" i="7"/>
  <c r="EY77" i="7"/>
  <c r="EZ77" i="7"/>
  <c r="EJ78" i="7"/>
  <c r="EK78" i="7"/>
  <c r="EL78" i="7"/>
  <c r="EM78" i="7"/>
  <c r="EN78" i="7"/>
  <c r="EO78" i="7"/>
  <c r="EP78" i="7"/>
  <c r="EQ78" i="7"/>
  <c r="ER78" i="7"/>
  <c r="ES78" i="7"/>
  <c r="ET78" i="7"/>
  <c r="EU78" i="7"/>
  <c r="EV78" i="7"/>
  <c r="EW78" i="7"/>
  <c r="EX78" i="7"/>
  <c r="EY78" i="7"/>
  <c r="EZ78" i="7"/>
  <c r="EJ79" i="7"/>
  <c r="EK79" i="7"/>
  <c r="EL79" i="7"/>
  <c r="EM79" i="7"/>
  <c r="EN79" i="7"/>
  <c r="EO79" i="7"/>
  <c r="EP79" i="7"/>
  <c r="EQ79" i="7"/>
  <c r="ER79" i="7"/>
  <c r="ES79" i="7"/>
  <c r="ET79" i="7"/>
  <c r="EU79" i="7"/>
  <c r="EV79" i="7"/>
  <c r="EW79" i="7"/>
  <c r="EX79" i="7"/>
  <c r="EY79" i="7"/>
  <c r="EZ79" i="7"/>
  <c r="EJ80" i="7"/>
  <c r="EK80" i="7"/>
  <c r="EL80" i="7"/>
  <c r="EM80" i="7"/>
  <c r="EN80" i="7"/>
  <c r="EO80" i="7"/>
  <c r="EP80" i="7"/>
  <c r="EQ80" i="7"/>
  <c r="ER80" i="7"/>
  <c r="ES80" i="7"/>
  <c r="ET80" i="7"/>
  <c r="EU80" i="7"/>
  <c r="EV80" i="7"/>
  <c r="EW80" i="7"/>
  <c r="EX80" i="7"/>
  <c r="EY80" i="7"/>
  <c r="EZ80" i="7"/>
  <c r="EJ81" i="7"/>
  <c r="EK81" i="7"/>
  <c r="EL81" i="7"/>
  <c r="EM81" i="7"/>
  <c r="EN81" i="7"/>
  <c r="EO81" i="7"/>
  <c r="EP81" i="7"/>
  <c r="EQ81" i="7"/>
  <c r="ER81" i="7"/>
  <c r="ES81" i="7"/>
  <c r="ET81" i="7"/>
  <c r="EU81" i="7"/>
  <c r="EV81" i="7"/>
  <c r="EW81" i="7"/>
  <c r="EX81" i="7"/>
  <c r="EY81" i="7"/>
  <c r="EZ81" i="7"/>
  <c r="EJ82" i="7"/>
  <c r="EK82" i="7"/>
  <c r="EL82" i="7"/>
  <c r="EM82" i="7"/>
  <c r="EN82" i="7"/>
  <c r="EO82" i="7"/>
  <c r="EP82" i="7"/>
  <c r="EQ82" i="7"/>
  <c r="ER82" i="7"/>
  <c r="ES82" i="7"/>
  <c r="ET82" i="7"/>
  <c r="EU82" i="7"/>
  <c r="EV82" i="7"/>
  <c r="EW82" i="7"/>
  <c r="EX82" i="7"/>
  <c r="EY82" i="7"/>
  <c r="EZ82" i="7"/>
  <c r="EJ83" i="7"/>
  <c r="EK83" i="7"/>
  <c r="EL83" i="7"/>
  <c r="EM83" i="7"/>
  <c r="EN83" i="7"/>
  <c r="EO83" i="7"/>
  <c r="EP83" i="7"/>
  <c r="EQ83" i="7"/>
  <c r="ER83" i="7"/>
  <c r="ES83" i="7"/>
  <c r="ET83" i="7"/>
  <c r="EU83" i="7"/>
  <c r="EV83" i="7"/>
  <c r="EW83" i="7"/>
  <c r="EX83" i="7"/>
  <c r="EY83" i="7"/>
  <c r="EZ83" i="7"/>
  <c r="EJ84" i="7"/>
  <c r="EK84" i="7"/>
  <c r="EL84" i="7"/>
  <c r="EM84" i="7"/>
  <c r="EN84" i="7"/>
  <c r="EO84" i="7"/>
  <c r="EP84" i="7"/>
  <c r="EQ84" i="7"/>
  <c r="ER84" i="7"/>
  <c r="ES84" i="7"/>
  <c r="ET84" i="7"/>
  <c r="EU84" i="7"/>
  <c r="EV84" i="7"/>
  <c r="EW84" i="7"/>
  <c r="EX84" i="7"/>
  <c r="EY84" i="7"/>
  <c r="EZ84" i="7"/>
  <c r="EJ85" i="7"/>
  <c r="EK85" i="7"/>
  <c r="EL85" i="7"/>
  <c r="EM85" i="7"/>
  <c r="EN85" i="7"/>
  <c r="EO85" i="7"/>
  <c r="EP85" i="7"/>
  <c r="EQ85" i="7"/>
  <c r="ER85" i="7"/>
  <c r="ES85" i="7"/>
  <c r="ET85" i="7"/>
  <c r="EU85" i="7"/>
  <c r="EV85" i="7"/>
  <c r="EW85" i="7"/>
  <c r="EX85" i="7"/>
  <c r="EY85" i="7"/>
  <c r="EZ85" i="7"/>
  <c r="EJ86" i="7"/>
  <c r="EK86" i="7"/>
  <c r="EL86" i="7"/>
  <c r="EM86" i="7"/>
  <c r="EN86" i="7"/>
  <c r="EO86" i="7"/>
  <c r="EP86" i="7"/>
  <c r="EQ86" i="7"/>
  <c r="ER86" i="7"/>
  <c r="ES86" i="7"/>
  <c r="ET86" i="7"/>
  <c r="EU86" i="7"/>
  <c r="EV86" i="7"/>
  <c r="EW86" i="7"/>
  <c r="EX86" i="7"/>
  <c r="EY86" i="7"/>
  <c r="EZ86" i="7"/>
  <c r="EJ87" i="7"/>
  <c r="EK87" i="7"/>
  <c r="EL87" i="7"/>
  <c r="EM87" i="7"/>
  <c r="EN87" i="7"/>
  <c r="EO87" i="7"/>
  <c r="EP87" i="7"/>
  <c r="EQ87" i="7"/>
  <c r="ER87" i="7"/>
  <c r="ES87" i="7"/>
  <c r="ET87" i="7"/>
  <c r="EU87" i="7"/>
  <c r="EV87" i="7"/>
  <c r="EW87" i="7"/>
  <c r="EX87" i="7"/>
  <c r="EY87" i="7"/>
  <c r="EZ87" i="7"/>
  <c r="EJ88" i="7"/>
  <c r="EK88" i="7"/>
  <c r="EL88" i="7"/>
  <c r="EM88" i="7"/>
  <c r="EN88" i="7"/>
  <c r="EO88" i="7"/>
  <c r="EP88" i="7"/>
  <c r="EQ88" i="7"/>
  <c r="ER88" i="7"/>
  <c r="ES88" i="7"/>
  <c r="ET88" i="7"/>
  <c r="EU88" i="7"/>
  <c r="EV88" i="7"/>
  <c r="EW88" i="7"/>
  <c r="EX88" i="7"/>
  <c r="EY88" i="7"/>
  <c r="EZ88" i="7"/>
  <c r="EJ89" i="7"/>
  <c r="EK89" i="7"/>
  <c r="EL89" i="7"/>
  <c r="EM89" i="7"/>
  <c r="EN89" i="7"/>
  <c r="EO89" i="7"/>
  <c r="EP89" i="7"/>
  <c r="EQ89" i="7"/>
  <c r="ER89" i="7"/>
  <c r="ES89" i="7"/>
  <c r="ET89" i="7"/>
  <c r="EU89" i="7"/>
  <c r="EV89" i="7"/>
  <c r="EW89" i="7"/>
  <c r="EX89" i="7"/>
  <c r="EY89" i="7"/>
  <c r="EZ89" i="7"/>
  <c r="EJ90" i="7"/>
  <c r="EK90" i="7"/>
  <c r="EL90" i="7"/>
  <c r="EM90" i="7"/>
  <c r="EN90" i="7"/>
  <c r="EO90" i="7"/>
  <c r="EP90" i="7"/>
  <c r="EQ90" i="7"/>
  <c r="ER90" i="7"/>
  <c r="ES90" i="7"/>
  <c r="ET90" i="7"/>
  <c r="EU90" i="7"/>
  <c r="EV90" i="7"/>
  <c r="EW90" i="7"/>
  <c r="EX90" i="7"/>
  <c r="EY90" i="7"/>
  <c r="EZ90" i="7"/>
  <c r="EJ91" i="7"/>
  <c r="EK91" i="7"/>
  <c r="EL91" i="7"/>
  <c r="EM91" i="7"/>
  <c r="EN91" i="7"/>
  <c r="EO91" i="7"/>
  <c r="EP91" i="7"/>
  <c r="EQ91" i="7"/>
  <c r="ER91" i="7"/>
  <c r="ES91" i="7"/>
  <c r="ET91" i="7"/>
  <c r="EU91" i="7"/>
  <c r="EV91" i="7"/>
  <c r="EW91" i="7"/>
  <c r="EX91" i="7"/>
  <c r="EY91" i="7"/>
  <c r="EZ91" i="7"/>
  <c r="EJ92" i="7"/>
  <c r="EK92" i="7"/>
  <c r="EL92" i="7"/>
  <c r="EM92" i="7"/>
  <c r="EN92" i="7"/>
  <c r="EO92" i="7"/>
  <c r="EP92" i="7"/>
  <c r="EQ92" i="7"/>
  <c r="ER92" i="7"/>
  <c r="ES92" i="7"/>
  <c r="ET92" i="7"/>
  <c r="EU92" i="7"/>
  <c r="EV92" i="7"/>
  <c r="EW92" i="7"/>
  <c r="EX92" i="7"/>
  <c r="EY92" i="7"/>
  <c r="EZ92" i="7"/>
  <c r="EJ93" i="7"/>
  <c r="EK93" i="7"/>
  <c r="EL93" i="7"/>
  <c r="EM93" i="7"/>
  <c r="EN93" i="7"/>
  <c r="EO93" i="7"/>
  <c r="EP93" i="7"/>
  <c r="EQ93" i="7"/>
  <c r="ER93" i="7"/>
  <c r="ES93" i="7"/>
  <c r="ET93" i="7"/>
  <c r="EU93" i="7"/>
  <c r="EV93" i="7"/>
  <c r="EW93" i="7"/>
  <c r="EX93" i="7"/>
  <c r="EY93" i="7"/>
  <c r="EZ93" i="7"/>
  <c r="EJ94" i="7"/>
  <c r="EK94" i="7"/>
  <c r="EL94" i="7"/>
  <c r="EM94" i="7"/>
  <c r="EN94" i="7"/>
  <c r="EO94" i="7"/>
  <c r="EP94" i="7"/>
  <c r="EQ94" i="7"/>
  <c r="ER94" i="7"/>
  <c r="ES94" i="7"/>
  <c r="ET94" i="7"/>
  <c r="EU94" i="7"/>
  <c r="EV94" i="7"/>
  <c r="EW94" i="7"/>
  <c r="EX94" i="7"/>
  <c r="EY94" i="7"/>
  <c r="EZ94" i="7"/>
  <c r="EJ95" i="7"/>
  <c r="EK95" i="7"/>
  <c r="EL95" i="7"/>
  <c r="EM95" i="7"/>
  <c r="EN95" i="7"/>
  <c r="EO95" i="7"/>
  <c r="EP95" i="7"/>
  <c r="EQ95" i="7"/>
  <c r="ER95" i="7"/>
  <c r="ES95" i="7"/>
  <c r="ET95" i="7"/>
  <c r="EU95" i="7"/>
  <c r="EV95" i="7"/>
  <c r="EW95" i="7"/>
  <c r="EX95" i="7"/>
  <c r="EY95" i="7"/>
  <c r="EZ95" i="7"/>
  <c r="EJ96" i="7"/>
  <c r="EK96" i="7"/>
  <c r="EL96" i="7"/>
  <c r="EM96" i="7"/>
  <c r="EN96" i="7"/>
  <c r="EO96" i="7"/>
  <c r="EP96" i="7"/>
  <c r="EQ96" i="7"/>
  <c r="ER96" i="7"/>
  <c r="ES96" i="7"/>
  <c r="ET96" i="7"/>
  <c r="EU96" i="7"/>
  <c r="EV96" i="7"/>
  <c r="EW96" i="7"/>
  <c r="EX96" i="7"/>
  <c r="EY96" i="7"/>
  <c r="EZ96" i="7"/>
  <c r="EJ97" i="7"/>
  <c r="EK97" i="7"/>
  <c r="EL97" i="7"/>
  <c r="EM97" i="7"/>
  <c r="EN97" i="7"/>
  <c r="EO97" i="7"/>
  <c r="EP97" i="7"/>
  <c r="EQ97" i="7"/>
  <c r="ER97" i="7"/>
  <c r="ES97" i="7"/>
  <c r="ET97" i="7"/>
  <c r="EU97" i="7"/>
  <c r="EV97" i="7"/>
  <c r="EW97" i="7"/>
  <c r="EX97" i="7"/>
  <c r="EY97" i="7"/>
  <c r="EZ97" i="7"/>
  <c r="EJ98" i="7"/>
  <c r="EK98" i="7"/>
  <c r="EL98" i="7"/>
  <c r="EM98" i="7"/>
  <c r="EN98" i="7"/>
  <c r="EO98" i="7"/>
  <c r="EP98" i="7"/>
  <c r="EQ98" i="7"/>
  <c r="ER98" i="7"/>
  <c r="ES98" i="7"/>
  <c r="ET98" i="7"/>
  <c r="EU98" i="7"/>
  <c r="EV98" i="7"/>
  <c r="EW98" i="7"/>
  <c r="EX98" i="7"/>
  <c r="EY98" i="7"/>
  <c r="EZ98" i="7"/>
  <c r="EJ99" i="7"/>
  <c r="EK99" i="7"/>
  <c r="EL99" i="7"/>
  <c r="EM99" i="7"/>
  <c r="EN99" i="7"/>
  <c r="EO99" i="7"/>
  <c r="EP99" i="7"/>
  <c r="EQ99" i="7"/>
  <c r="ER99" i="7"/>
  <c r="ES99" i="7"/>
  <c r="ET99" i="7"/>
  <c r="EU99" i="7"/>
  <c r="EV99" i="7"/>
  <c r="EW99" i="7"/>
  <c r="EX99" i="7"/>
  <c r="EY99" i="7"/>
  <c r="EZ99" i="7"/>
  <c r="EJ100" i="7"/>
  <c r="EK100" i="7"/>
  <c r="EL100" i="7"/>
  <c r="EM100" i="7"/>
  <c r="EN100" i="7"/>
  <c r="EO100" i="7"/>
  <c r="EP100" i="7"/>
  <c r="EQ100" i="7"/>
  <c r="ER100" i="7"/>
  <c r="ES100" i="7"/>
  <c r="ET100" i="7"/>
  <c r="EU100" i="7"/>
  <c r="EV100" i="7"/>
  <c r="EW100" i="7"/>
  <c r="EX100" i="7"/>
  <c r="EY100" i="7"/>
  <c r="EZ100" i="7"/>
  <c r="EJ101" i="7"/>
  <c r="EK101" i="7"/>
  <c r="EL101" i="7"/>
  <c r="EM101" i="7"/>
  <c r="EN101" i="7"/>
  <c r="EO101" i="7"/>
  <c r="EP101" i="7"/>
  <c r="EQ101" i="7"/>
  <c r="ER101" i="7"/>
  <c r="ES101" i="7"/>
  <c r="ET101" i="7"/>
  <c r="EU101" i="7"/>
  <c r="EV101" i="7"/>
  <c r="EW101" i="7"/>
  <c r="EX101" i="7"/>
  <c r="EY101" i="7"/>
  <c r="EZ101" i="7"/>
  <c r="EJ102" i="7"/>
  <c r="EK102" i="7"/>
  <c r="EL102" i="7"/>
  <c r="EM102" i="7"/>
  <c r="EN102" i="7"/>
  <c r="EO102" i="7"/>
  <c r="EP102" i="7"/>
  <c r="EQ102" i="7"/>
  <c r="ER102" i="7"/>
  <c r="ES102" i="7"/>
  <c r="ET102" i="7"/>
  <c r="EU102" i="7"/>
  <c r="EV102" i="7"/>
  <c r="EW102" i="7"/>
  <c r="EX102" i="7"/>
  <c r="EY102" i="7"/>
  <c r="EZ102" i="7"/>
  <c r="EJ103" i="7"/>
  <c r="EK103" i="7"/>
  <c r="EL103" i="7"/>
  <c r="EM103" i="7"/>
  <c r="EN103" i="7"/>
  <c r="EO103" i="7"/>
  <c r="EP103" i="7"/>
  <c r="EQ103" i="7"/>
  <c r="ER103" i="7"/>
  <c r="ES103" i="7"/>
  <c r="ET103" i="7"/>
  <c r="EU103" i="7"/>
  <c r="EV103" i="7"/>
  <c r="EW103" i="7"/>
  <c r="EX103" i="7"/>
  <c r="EY103" i="7"/>
  <c r="EZ103" i="7"/>
  <c r="EJ104" i="7"/>
  <c r="EK104" i="7"/>
  <c r="EL104" i="7"/>
  <c r="EM104" i="7"/>
  <c r="EN104" i="7"/>
  <c r="EO104" i="7"/>
  <c r="EP104" i="7"/>
  <c r="EQ104" i="7"/>
  <c r="ER104" i="7"/>
  <c r="ES104" i="7"/>
  <c r="ET104" i="7"/>
  <c r="EU104" i="7"/>
  <c r="EV104" i="7"/>
  <c r="EW104" i="7"/>
  <c r="EX104" i="7"/>
  <c r="EY104" i="7"/>
  <c r="EZ104" i="7"/>
  <c r="EJ105" i="7"/>
  <c r="EK105" i="7"/>
  <c r="EL105" i="7"/>
  <c r="EM105" i="7"/>
  <c r="EN105" i="7"/>
  <c r="EO105" i="7"/>
  <c r="EP105" i="7"/>
  <c r="EQ105" i="7"/>
  <c r="ER105" i="7"/>
  <c r="ES105" i="7"/>
  <c r="ET105" i="7"/>
  <c r="EU105" i="7"/>
  <c r="EV105" i="7"/>
  <c r="EW105" i="7"/>
  <c r="EX105" i="7"/>
  <c r="EY105" i="7"/>
  <c r="EZ105" i="7"/>
  <c r="EJ106" i="7"/>
  <c r="EK106" i="7"/>
  <c r="EL106" i="7"/>
  <c r="EM106" i="7"/>
  <c r="EN106" i="7"/>
  <c r="EO106" i="7"/>
  <c r="EP106" i="7"/>
  <c r="EQ106" i="7"/>
  <c r="ER106" i="7"/>
  <c r="ES106" i="7"/>
  <c r="ET106" i="7"/>
  <c r="EU106" i="7"/>
  <c r="EV106" i="7"/>
  <c r="EW106" i="7"/>
  <c r="EX106" i="7"/>
  <c r="EY106" i="7"/>
  <c r="EZ106" i="7"/>
  <c r="EJ107" i="7"/>
  <c r="EK107" i="7"/>
  <c r="EL107" i="7"/>
  <c r="EM107" i="7"/>
  <c r="EN107" i="7"/>
  <c r="EO107" i="7"/>
  <c r="EP107" i="7"/>
  <c r="EQ107" i="7"/>
  <c r="ER107" i="7"/>
  <c r="ES107" i="7"/>
  <c r="ET107" i="7"/>
  <c r="EU107" i="7"/>
  <c r="EV107" i="7"/>
  <c r="EW107" i="7"/>
  <c r="EX107" i="7"/>
  <c r="EY107" i="7"/>
  <c r="EZ107" i="7"/>
  <c r="EJ108" i="7"/>
  <c r="EK108" i="7"/>
  <c r="EL108" i="7"/>
  <c r="EM108" i="7"/>
  <c r="EN108" i="7"/>
  <c r="EO108" i="7"/>
  <c r="EP108" i="7"/>
  <c r="EQ108" i="7"/>
  <c r="ER108" i="7"/>
  <c r="ES108" i="7"/>
  <c r="ET108" i="7"/>
  <c r="EU108" i="7"/>
  <c r="EV108" i="7"/>
  <c r="EW108" i="7"/>
  <c r="EX108" i="7"/>
  <c r="EY108" i="7"/>
  <c r="EZ108" i="7"/>
  <c r="EJ109" i="7"/>
  <c r="EK109" i="7"/>
  <c r="EL109" i="7"/>
  <c r="EM109" i="7"/>
  <c r="EN109" i="7"/>
  <c r="EO109" i="7"/>
  <c r="EP109" i="7"/>
  <c r="EQ109" i="7"/>
  <c r="ER109" i="7"/>
  <c r="ES109" i="7"/>
  <c r="ET109" i="7"/>
  <c r="EU109" i="7"/>
  <c r="EV109" i="7"/>
  <c r="EW109" i="7"/>
  <c r="EX109" i="7"/>
  <c r="EY109" i="7"/>
  <c r="EZ109" i="7"/>
  <c r="EJ110" i="7"/>
  <c r="EK110" i="7"/>
  <c r="EL110" i="7"/>
  <c r="EM110" i="7"/>
  <c r="EN110" i="7"/>
  <c r="EO110" i="7"/>
  <c r="EP110" i="7"/>
  <c r="EQ110" i="7"/>
  <c r="ER110" i="7"/>
  <c r="ES110" i="7"/>
  <c r="ET110" i="7"/>
  <c r="EU110" i="7"/>
  <c r="EV110" i="7"/>
  <c r="EW110" i="7"/>
  <c r="EX110" i="7"/>
  <c r="EY110" i="7"/>
  <c r="EZ110" i="7"/>
  <c r="EJ111" i="7"/>
  <c r="EK111" i="7"/>
  <c r="EL111" i="7"/>
  <c r="EM111" i="7"/>
  <c r="EN111" i="7"/>
  <c r="EO111" i="7"/>
  <c r="EP111" i="7"/>
  <c r="EQ111" i="7"/>
  <c r="ER111" i="7"/>
  <c r="ES111" i="7"/>
  <c r="ET111" i="7"/>
  <c r="EU111" i="7"/>
  <c r="EV111" i="7"/>
  <c r="EW111" i="7"/>
  <c r="EX111" i="7"/>
  <c r="EY111" i="7"/>
  <c r="EZ111" i="7"/>
  <c r="EJ112" i="7"/>
  <c r="EK112" i="7"/>
  <c r="EL112" i="7"/>
  <c r="EM112" i="7"/>
  <c r="EN112" i="7"/>
  <c r="EO112" i="7"/>
  <c r="EP112" i="7"/>
  <c r="EQ112" i="7"/>
  <c r="ER112" i="7"/>
  <c r="ES112" i="7"/>
  <c r="ET112" i="7"/>
  <c r="EU112" i="7"/>
  <c r="EV112" i="7"/>
  <c r="EW112" i="7"/>
  <c r="EX112" i="7"/>
  <c r="EY112" i="7"/>
  <c r="EZ112" i="7"/>
  <c r="EJ113" i="7"/>
  <c r="EK113" i="7"/>
  <c r="EL113" i="7"/>
  <c r="EM113" i="7"/>
  <c r="EN113" i="7"/>
  <c r="EO113" i="7"/>
  <c r="EP113" i="7"/>
  <c r="EQ113" i="7"/>
  <c r="ER113" i="7"/>
  <c r="ES113" i="7"/>
  <c r="ET113" i="7"/>
  <c r="EU113" i="7"/>
  <c r="EV113" i="7"/>
  <c r="EW113" i="7"/>
  <c r="EX113" i="7"/>
  <c r="EY113" i="7"/>
  <c r="EZ113" i="7"/>
  <c r="EJ114" i="7"/>
  <c r="EK114" i="7"/>
  <c r="EL114" i="7"/>
  <c r="EM114" i="7"/>
  <c r="EN114" i="7"/>
  <c r="EO114" i="7"/>
  <c r="EP114" i="7"/>
  <c r="EQ114" i="7"/>
  <c r="ER114" i="7"/>
  <c r="ES114" i="7"/>
  <c r="ET114" i="7"/>
  <c r="EU114" i="7"/>
  <c r="EV114" i="7"/>
  <c r="EW114" i="7"/>
  <c r="EX114" i="7"/>
  <c r="EY114" i="7"/>
  <c r="EZ114" i="7"/>
  <c r="EJ115" i="7"/>
  <c r="EK115" i="7"/>
  <c r="EL115" i="7"/>
  <c r="EM115" i="7"/>
  <c r="EN115" i="7"/>
  <c r="EO115" i="7"/>
  <c r="EP115" i="7"/>
  <c r="EQ115" i="7"/>
  <c r="ER115" i="7"/>
  <c r="ES115" i="7"/>
  <c r="ET115" i="7"/>
  <c r="EU115" i="7"/>
  <c r="EV115" i="7"/>
  <c r="EW115" i="7"/>
  <c r="EX115" i="7"/>
  <c r="EY115" i="7"/>
  <c r="EZ115" i="7"/>
  <c r="EJ116" i="7"/>
  <c r="EK116" i="7"/>
  <c r="EL116" i="7"/>
  <c r="EM116" i="7"/>
  <c r="EN116" i="7"/>
  <c r="EO116" i="7"/>
  <c r="EP116" i="7"/>
  <c r="EQ116" i="7"/>
  <c r="ER116" i="7"/>
  <c r="ES116" i="7"/>
  <c r="ET116" i="7"/>
  <c r="EU116" i="7"/>
  <c r="EV116" i="7"/>
  <c r="EW116" i="7"/>
  <c r="EX116" i="7"/>
  <c r="EY116" i="7"/>
  <c r="EZ116" i="7"/>
  <c r="EJ117" i="7"/>
  <c r="EK117" i="7"/>
  <c r="EL117" i="7"/>
  <c r="EM117" i="7"/>
  <c r="EN117" i="7"/>
  <c r="EO117" i="7"/>
  <c r="EP117" i="7"/>
  <c r="EQ117" i="7"/>
  <c r="ER117" i="7"/>
  <c r="ES117" i="7"/>
  <c r="ET117" i="7"/>
  <c r="EU117" i="7"/>
  <c r="EV117" i="7"/>
  <c r="EW117" i="7"/>
  <c r="EX117" i="7"/>
  <c r="EY117" i="7"/>
  <c r="EZ117" i="7"/>
  <c r="EJ118" i="7"/>
  <c r="EK118" i="7"/>
  <c r="EL118" i="7"/>
  <c r="EM118" i="7"/>
  <c r="EN118" i="7"/>
  <c r="EO118" i="7"/>
  <c r="EP118" i="7"/>
  <c r="EQ118" i="7"/>
  <c r="ER118" i="7"/>
  <c r="ES118" i="7"/>
  <c r="ET118" i="7"/>
  <c r="EU118" i="7"/>
  <c r="EV118" i="7"/>
  <c r="EW118" i="7"/>
  <c r="EX118" i="7"/>
  <c r="EY118" i="7"/>
  <c r="EZ118" i="7"/>
  <c r="EJ119" i="7"/>
  <c r="EK119" i="7"/>
  <c r="EL119" i="7"/>
  <c r="EM119" i="7"/>
  <c r="EN119" i="7"/>
  <c r="EO119" i="7"/>
  <c r="EP119" i="7"/>
  <c r="EQ119" i="7"/>
  <c r="ER119" i="7"/>
  <c r="ES119" i="7"/>
  <c r="ET119" i="7"/>
  <c r="EU119" i="7"/>
  <c r="EV119" i="7"/>
  <c r="EW119" i="7"/>
  <c r="EX119" i="7"/>
  <c r="EY119" i="7"/>
  <c r="EZ119" i="7"/>
  <c r="EJ120" i="7"/>
  <c r="EK120" i="7"/>
  <c r="EL120" i="7"/>
  <c r="EM120" i="7"/>
  <c r="EN120" i="7"/>
  <c r="EO120" i="7"/>
  <c r="EP120" i="7"/>
  <c r="EQ120" i="7"/>
  <c r="ER120" i="7"/>
  <c r="ES120" i="7"/>
  <c r="ET120" i="7"/>
  <c r="EU120" i="7"/>
  <c r="EV120" i="7"/>
  <c r="EW120" i="7"/>
  <c r="EX120" i="7"/>
  <c r="EY120" i="7"/>
  <c r="EZ120" i="7"/>
  <c r="EJ121" i="7"/>
  <c r="EK121" i="7"/>
  <c r="EL121" i="7"/>
  <c r="EM121" i="7"/>
  <c r="EN121" i="7"/>
  <c r="EO121" i="7"/>
  <c r="EP121" i="7"/>
  <c r="EQ121" i="7"/>
  <c r="ER121" i="7"/>
  <c r="ES121" i="7"/>
  <c r="ET121" i="7"/>
  <c r="EU121" i="7"/>
  <c r="EV121" i="7"/>
  <c r="EW121" i="7"/>
  <c r="EX121" i="7"/>
  <c r="EY121" i="7"/>
  <c r="EZ121" i="7"/>
  <c r="EJ122" i="7"/>
  <c r="EK122" i="7"/>
  <c r="EL122" i="7"/>
  <c r="EM122" i="7"/>
  <c r="EN122" i="7"/>
  <c r="EO122" i="7"/>
  <c r="EP122" i="7"/>
  <c r="EQ122" i="7"/>
  <c r="ER122" i="7"/>
  <c r="ES122" i="7"/>
  <c r="ET122" i="7"/>
  <c r="EU122" i="7"/>
  <c r="EV122" i="7"/>
  <c r="EW122" i="7"/>
  <c r="EX122" i="7"/>
  <c r="EY122" i="7"/>
  <c r="EZ122" i="7"/>
  <c r="EJ123" i="7"/>
  <c r="EK123" i="7"/>
  <c r="EL123" i="7"/>
  <c r="EM123" i="7"/>
  <c r="EN123" i="7"/>
  <c r="EO123" i="7"/>
  <c r="EP123" i="7"/>
  <c r="EQ123" i="7"/>
  <c r="ER123" i="7"/>
  <c r="ES123" i="7"/>
  <c r="ET123" i="7"/>
  <c r="EU123" i="7"/>
  <c r="EV123" i="7"/>
  <c r="EW123" i="7"/>
  <c r="EX123" i="7"/>
  <c r="EY123" i="7"/>
  <c r="EZ123" i="7"/>
  <c r="EJ124" i="7"/>
  <c r="EK124" i="7"/>
  <c r="EL124" i="7"/>
  <c r="EM124" i="7"/>
  <c r="EN124" i="7"/>
  <c r="EO124" i="7"/>
  <c r="EP124" i="7"/>
  <c r="EQ124" i="7"/>
  <c r="ER124" i="7"/>
  <c r="ES124" i="7"/>
  <c r="ET124" i="7"/>
  <c r="EU124" i="7"/>
  <c r="EV124" i="7"/>
  <c r="EW124" i="7"/>
  <c r="EX124" i="7"/>
  <c r="EY124" i="7"/>
  <c r="EZ124" i="7"/>
  <c r="EJ125" i="7"/>
  <c r="EK125" i="7"/>
  <c r="EL125" i="7"/>
  <c r="EM125" i="7"/>
  <c r="EN125" i="7"/>
  <c r="EO125" i="7"/>
  <c r="EP125" i="7"/>
  <c r="EQ125" i="7"/>
  <c r="ER125" i="7"/>
  <c r="ES125" i="7"/>
  <c r="ET125" i="7"/>
  <c r="EU125" i="7"/>
  <c r="EV125" i="7"/>
  <c r="EW125" i="7"/>
  <c r="EX125" i="7"/>
  <c r="EY125" i="7"/>
  <c r="EZ125" i="7"/>
  <c r="EJ126" i="7"/>
  <c r="EK126" i="7"/>
  <c r="EL126" i="7"/>
  <c r="EM126" i="7"/>
  <c r="EN126" i="7"/>
  <c r="EO126" i="7"/>
  <c r="EP126" i="7"/>
  <c r="EQ126" i="7"/>
  <c r="ER126" i="7"/>
  <c r="ES126" i="7"/>
  <c r="ET126" i="7"/>
  <c r="EU126" i="7"/>
  <c r="EV126" i="7"/>
  <c r="EW126" i="7"/>
  <c r="EX126" i="7"/>
  <c r="EY126" i="7"/>
  <c r="EZ126" i="7"/>
  <c r="EJ127" i="7"/>
  <c r="EK127" i="7"/>
  <c r="EL127" i="7"/>
  <c r="EM127" i="7"/>
  <c r="EN127" i="7"/>
  <c r="EO127" i="7"/>
  <c r="EP127" i="7"/>
  <c r="EQ127" i="7"/>
  <c r="ER127" i="7"/>
  <c r="ES127" i="7"/>
  <c r="ET127" i="7"/>
  <c r="EU127" i="7"/>
  <c r="EV127" i="7"/>
  <c r="EW127" i="7"/>
  <c r="EX127" i="7"/>
  <c r="EY127" i="7"/>
  <c r="EZ127" i="7"/>
  <c r="EJ128" i="7"/>
  <c r="EK128" i="7"/>
  <c r="EL128" i="7"/>
  <c r="EM128" i="7"/>
  <c r="EN128" i="7"/>
  <c r="EO128" i="7"/>
  <c r="EP128" i="7"/>
  <c r="EQ128" i="7"/>
  <c r="ER128" i="7"/>
  <c r="ES128" i="7"/>
  <c r="ET128" i="7"/>
  <c r="EU128" i="7"/>
  <c r="EV128" i="7"/>
  <c r="EW128" i="7"/>
  <c r="EX128" i="7"/>
  <c r="EY128" i="7"/>
  <c r="EZ128" i="7"/>
  <c r="EJ129" i="7"/>
  <c r="EK129" i="7"/>
  <c r="EL129" i="7"/>
  <c r="EM129" i="7"/>
  <c r="EN129" i="7"/>
  <c r="EO129" i="7"/>
  <c r="EP129" i="7"/>
  <c r="EQ129" i="7"/>
  <c r="ER129" i="7"/>
  <c r="ES129" i="7"/>
  <c r="ET129" i="7"/>
  <c r="EU129" i="7"/>
  <c r="EV129" i="7"/>
  <c r="EW129" i="7"/>
  <c r="EX129" i="7"/>
  <c r="EY129" i="7"/>
  <c r="EZ129" i="7"/>
  <c r="EJ130" i="7"/>
  <c r="EK130" i="7"/>
  <c r="EL130" i="7"/>
  <c r="EM130" i="7"/>
  <c r="EN130" i="7"/>
  <c r="EO130" i="7"/>
  <c r="EP130" i="7"/>
  <c r="EQ130" i="7"/>
  <c r="ER130" i="7"/>
  <c r="ES130" i="7"/>
  <c r="ET130" i="7"/>
  <c r="EU130" i="7"/>
  <c r="EV130" i="7"/>
  <c r="EW130" i="7"/>
  <c r="EX130" i="7"/>
  <c r="EY130" i="7"/>
  <c r="EZ130" i="7"/>
  <c r="EJ131" i="7"/>
  <c r="EK131" i="7"/>
  <c r="EL131" i="7"/>
  <c r="EM131" i="7"/>
  <c r="EN131" i="7"/>
  <c r="EO131" i="7"/>
  <c r="EP131" i="7"/>
  <c r="EQ131" i="7"/>
  <c r="ER131" i="7"/>
  <c r="ES131" i="7"/>
  <c r="ET131" i="7"/>
  <c r="EU131" i="7"/>
  <c r="EV131" i="7"/>
  <c r="EW131" i="7"/>
  <c r="EX131" i="7"/>
  <c r="EY131" i="7"/>
  <c r="EZ131" i="7"/>
  <c r="EJ132" i="7"/>
  <c r="EK132" i="7"/>
  <c r="EL132" i="7"/>
  <c r="EM132" i="7"/>
  <c r="EN132" i="7"/>
  <c r="EO132" i="7"/>
  <c r="EP132" i="7"/>
  <c r="EQ132" i="7"/>
  <c r="ER132" i="7"/>
  <c r="ES132" i="7"/>
  <c r="ET132" i="7"/>
  <c r="EU132" i="7"/>
  <c r="EV132" i="7"/>
  <c r="EW132" i="7"/>
  <c r="EX132" i="7"/>
  <c r="EY132" i="7"/>
  <c r="EZ132" i="7"/>
  <c r="EJ133" i="7"/>
  <c r="EK133" i="7"/>
  <c r="EL133" i="7"/>
  <c r="EM133" i="7"/>
  <c r="EN133" i="7"/>
  <c r="EO133" i="7"/>
  <c r="EP133" i="7"/>
  <c r="EQ133" i="7"/>
  <c r="ER133" i="7"/>
  <c r="ES133" i="7"/>
  <c r="ET133" i="7"/>
  <c r="EU133" i="7"/>
  <c r="EV133" i="7"/>
  <c r="EW133" i="7"/>
  <c r="EX133" i="7"/>
  <c r="EY133" i="7"/>
  <c r="EZ133" i="7"/>
  <c r="EJ134" i="7"/>
  <c r="EK134" i="7"/>
  <c r="EL134" i="7"/>
  <c r="EM134" i="7"/>
  <c r="EN134" i="7"/>
  <c r="EO134" i="7"/>
  <c r="EP134" i="7"/>
  <c r="EQ134" i="7"/>
  <c r="ER134" i="7"/>
  <c r="ES134" i="7"/>
  <c r="ET134" i="7"/>
  <c r="EU134" i="7"/>
  <c r="EV134" i="7"/>
  <c r="EW134" i="7"/>
  <c r="EX134" i="7"/>
  <c r="EY134" i="7"/>
  <c r="EZ134" i="7"/>
  <c r="EJ135" i="7"/>
  <c r="EK135" i="7"/>
  <c r="EL135" i="7"/>
  <c r="EM135" i="7"/>
  <c r="EN135" i="7"/>
  <c r="EO135" i="7"/>
  <c r="EP135" i="7"/>
  <c r="EQ135" i="7"/>
  <c r="ER135" i="7"/>
  <c r="ES135" i="7"/>
  <c r="ET135" i="7"/>
  <c r="EU135" i="7"/>
  <c r="EV135" i="7"/>
  <c r="EW135" i="7"/>
  <c r="EX135" i="7"/>
  <c r="EY135" i="7"/>
  <c r="EZ135" i="7"/>
  <c r="EJ136" i="7"/>
  <c r="EK136" i="7"/>
  <c r="EL136" i="7"/>
  <c r="EM136" i="7"/>
  <c r="EN136" i="7"/>
  <c r="EO136" i="7"/>
  <c r="EP136" i="7"/>
  <c r="EQ136" i="7"/>
  <c r="ER136" i="7"/>
  <c r="ES136" i="7"/>
  <c r="ET136" i="7"/>
  <c r="EU136" i="7"/>
  <c r="EV136" i="7"/>
  <c r="EW136" i="7"/>
  <c r="EX136" i="7"/>
  <c r="EY136" i="7"/>
  <c r="EZ136" i="7"/>
  <c r="EJ137" i="7"/>
  <c r="EK137" i="7"/>
  <c r="EL137" i="7"/>
  <c r="EM137" i="7"/>
  <c r="EN137" i="7"/>
  <c r="EO137" i="7"/>
  <c r="EP137" i="7"/>
  <c r="EQ137" i="7"/>
  <c r="ER137" i="7"/>
  <c r="ES137" i="7"/>
  <c r="ET137" i="7"/>
  <c r="EU137" i="7"/>
  <c r="EV137" i="7"/>
  <c r="EW137" i="7"/>
  <c r="EX137" i="7"/>
  <c r="EY137" i="7"/>
  <c r="EZ137" i="7"/>
  <c r="EJ138" i="7"/>
  <c r="EK138" i="7"/>
  <c r="EL138" i="7"/>
  <c r="EM138" i="7"/>
  <c r="EN138" i="7"/>
  <c r="EO138" i="7"/>
  <c r="EP138" i="7"/>
  <c r="EQ138" i="7"/>
  <c r="ER138" i="7"/>
  <c r="ES138" i="7"/>
  <c r="ET138" i="7"/>
  <c r="EU138" i="7"/>
  <c r="EV138" i="7"/>
  <c r="EW138" i="7"/>
  <c r="EX138" i="7"/>
  <c r="EY138" i="7"/>
  <c r="EZ138" i="7"/>
  <c r="EJ139" i="7"/>
  <c r="EK139" i="7"/>
  <c r="EL139" i="7"/>
  <c r="EM139" i="7"/>
  <c r="EN139" i="7"/>
  <c r="EO139" i="7"/>
  <c r="EP139" i="7"/>
  <c r="EQ139" i="7"/>
  <c r="ER139" i="7"/>
  <c r="ES139" i="7"/>
  <c r="ET139" i="7"/>
  <c r="EU139" i="7"/>
  <c r="EV139" i="7"/>
  <c r="EW139" i="7"/>
  <c r="EX139" i="7"/>
  <c r="EY139" i="7"/>
  <c r="EZ139" i="7"/>
  <c r="EJ140" i="7"/>
  <c r="EK140" i="7"/>
  <c r="EL140" i="7"/>
  <c r="EM140" i="7"/>
  <c r="EN140" i="7"/>
  <c r="EO140" i="7"/>
  <c r="EP140" i="7"/>
  <c r="EQ140" i="7"/>
  <c r="ER140" i="7"/>
  <c r="ES140" i="7"/>
  <c r="ET140" i="7"/>
  <c r="EU140" i="7"/>
  <c r="EV140" i="7"/>
  <c r="EW140" i="7"/>
  <c r="EX140" i="7"/>
  <c r="EY140" i="7"/>
  <c r="EZ140" i="7"/>
  <c r="EJ141" i="7"/>
  <c r="EK141" i="7"/>
  <c r="EL141" i="7"/>
  <c r="EM141" i="7"/>
  <c r="EN141" i="7"/>
  <c r="EO141" i="7"/>
  <c r="EP141" i="7"/>
  <c r="EQ141" i="7"/>
  <c r="ER141" i="7"/>
  <c r="ES141" i="7"/>
  <c r="ET141" i="7"/>
  <c r="EU141" i="7"/>
  <c r="EV141" i="7"/>
  <c r="EW141" i="7"/>
  <c r="EX141" i="7"/>
  <c r="EY141" i="7"/>
  <c r="EZ141" i="7"/>
  <c r="EJ142" i="7"/>
  <c r="EK142" i="7"/>
  <c r="EL142" i="7"/>
  <c r="EM142" i="7"/>
  <c r="EN142" i="7"/>
  <c r="EO142" i="7"/>
  <c r="EP142" i="7"/>
  <c r="EQ142" i="7"/>
  <c r="ER142" i="7"/>
  <c r="ES142" i="7"/>
  <c r="ET142" i="7"/>
  <c r="EU142" i="7"/>
  <c r="EV142" i="7"/>
  <c r="EW142" i="7"/>
  <c r="EX142" i="7"/>
  <c r="EY142" i="7"/>
  <c r="EZ142" i="7"/>
  <c r="EJ143" i="7"/>
  <c r="EK143" i="7"/>
  <c r="EL143" i="7"/>
  <c r="EM143" i="7"/>
  <c r="EN143" i="7"/>
  <c r="EO143" i="7"/>
  <c r="EP143" i="7"/>
  <c r="EQ143" i="7"/>
  <c r="ER143" i="7"/>
  <c r="ES143" i="7"/>
  <c r="ET143" i="7"/>
  <c r="EU143" i="7"/>
  <c r="EV143" i="7"/>
  <c r="EW143" i="7"/>
  <c r="EX143" i="7"/>
  <c r="EY143" i="7"/>
  <c r="EZ143" i="7"/>
  <c r="EJ144" i="7"/>
  <c r="EK144" i="7"/>
  <c r="EL144" i="7"/>
  <c r="EM144" i="7"/>
  <c r="EN144" i="7"/>
  <c r="EO144" i="7"/>
  <c r="EP144" i="7"/>
  <c r="EQ144" i="7"/>
  <c r="ER144" i="7"/>
  <c r="ES144" i="7"/>
  <c r="ET144" i="7"/>
  <c r="EU144" i="7"/>
  <c r="EV144" i="7"/>
  <c r="EW144" i="7"/>
  <c r="EX144" i="7"/>
  <c r="EY144" i="7"/>
  <c r="EZ144" i="7"/>
  <c r="EJ145" i="7"/>
  <c r="EK145" i="7"/>
  <c r="EL145" i="7"/>
  <c r="EM145" i="7"/>
  <c r="EN145" i="7"/>
  <c r="EO145" i="7"/>
  <c r="EP145" i="7"/>
  <c r="EQ145" i="7"/>
  <c r="ER145" i="7"/>
  <c r="ES145" i="7"/>
  <c r="ET145" i="7"/>
  <c r="EU145" i="7"/>
  <c r="EV145" i="7"/>
  <c r="EW145" i="7"/>
  <c r="EX145" i="7"/>
  <c r="EY145" i="7"/>
  <c r="EZ145" i="7"/>
  <c r="EJ146" i="7"/>
  <c r="EK146" i="7"/>
  <c r="EL146" i="7"/>
  <c r="EM146" i="7"/>
  <c r="EN146" i="7"/>
  <c r="EO146" i="7"/>
  <c r="EP146" i="7"/>
  <c r="EQ146" i="7"/>
  <c r="ER146" i="7"/>
  <c r="ES146" i="7"/>
  <c r="ET146" i="7"/>
  <c r="EU146" i="7"/>
  <c r="EV146" i="7"/>
  <c r="EW146" i="7"/>
  <c r="EX146" i="7"/>
  <c r="EY146" i="7"/>
  <c r="EZ146" i="7"/>
  <c r="EJ147" i="7"/>
  <c r="EK147" i="7"/>
  <c r="EL147" i="7"/>
  <c r="EM147" i="7"/>
  <c r="EN147" i="7"/>
  <c r="EO147" i="7"/>
  <c r="EP147" i="7"/>
  <c r="EQ147" i="7"/>
  <c r="ER147" i="7"/>
  <c r="ES147" i="7"/>
  <c r="ET147" i="7"/>
  <c r="EU147" i="7"/>
  <c r="EV147" i="7"/>
  <c r="EW147" i="7"/>
  <c r="EX147" i="7"/>
  <c r="EY147" i="7"/>
  <c r="EZ147" i="7"/>
  <c r="EJ148" i="7"/>
  <c r="EK148" i="7"/>
  <c r="EL148" i="7"/>
  <c r="EM148" i="7"/>
  <c r="EN148" i="7"/>
  <c r="EO148" i="7"/>
  <c r="EP148" i="7"/>
  <c r="EQ148" i="7"/>
  <c r="ER148" i="7"/>
  <c r="ES148" i="7"/>
  <c r="ET148" i="7"/>
  <c r="EU148" i="7"/>
  <c r="EV148" i="7"/>
  <c r="EW148" i="7"/>
  <c r="EX148" i="7"/>
  <c r="EY148" i="7"/>
  <c r="EZ148" i="7"/>
  <c r="EJ149" i="7"/>
  <c r="EK149" i="7"/>
  <c r="EL149" i="7"/>
  <c r="EM149" i="7"/>
  <c r="EN149" i="7"/>
  <c r="EO149" i="7"/>
  <c r="EP149" i="7"/>
  <c r="EQ149" i="7"/>
  <c r="ER149" i="7"/>
  <c r="ES149" i="7"/>
  <c r="ET149" i="7"/>
  <c r="EU149" i="7"/>
  <c r="EV149" i="7"/>
  <c r="EW149" i="7"/>
  <c r="EX149" i="7"/>
  <c r="EY149" i="7"/>
  <c r="EZ149" i="7"/>
  <c r="EJ150" i="7"/>
  <c r="EK150" i="7"/>
  <c r="EL150" i="7"/>
  <c r="EM150" i="7"/>
  <c r="EN150" i="7"/>
  <c r="EO150" i="7"/>
  <c r="EP150" i="7"/>
  <c r="EQ150" i="7"/>
  <c r="ER150" i="7"/>
  <c r="ES150" i="7"/>
  <c r="ET150" i="7"/>
  <c r="EU150" i="7"/>
  <c r="EV150" i="7"/>
  <c r="EW150" i="7"/>
  <c r="EX150" i="7"/>
  <c r="EY150" i="7"/>
  <c r="EZ150" i="7"/>
  <c r="EJ151" i="7"/>
  <c r="EK151" i="7"/>
  <c r="EL151" i="7"/>
  <c r="EM151" i="7"/>
  <c r="EN151" i="7"/>
  <c r="EO151" i="7"/>
  <c r="EP151" i="7"/>
  <c r="EQ151" i="7"/>
  <c r="ER151" i="7"/>
  <c r="ES151" i="7"/>
  <c r="ET151" i="7"/>
  <c r="EU151" i="7"/>
  <c r="EV151" i="7"/>
  <c r="EW151" i="7"/>
  <c r="EX151" i="7"/>
  <c r="EY151" i="7"/>
  <c r="EZ151" i="7"/>
  <c r="EJ152" i="7"/>
  <c r="EK152" i="7"/>
  <c r="EL152" i="7"/>
  <c r="EM152" i="7"/>
  <c r="EN152" i="7"/>
  <c r="EO152" i="7"/>
  <c r="EP152" i="7"/>
  <c r="EQ152" i="7"/>
  <c r="ER152" i="7"/>
  <c r="ES152" i="7"/>
  <c r="ET152" i="7"/>
  <c r="EU152" i="7"/>
  <c r="EV152" i="7"/>
  <c r="EW152" i="7"/>
  <c r="EX152" i="7"/>
  <c r="EY152" i="7"/>
  <c r="EZ152" i="7"/>
  <c r="EJ153" i="7"/>
  <c r="EK153" i="7"/>
  <c r="EL153" i="7"/>
  <c r="EM153" i="7"/>
  <c r="EN153" i="7"/>
  <c r="EO153" i="7"/>
  <c r="EP153" i="7"/>
  <c r="EQ153" i="7"/>
  <c r="ER153" i="7"/>
  <c r="ES153" i="7"/>
  <c r="ET153" i="7"/>
  <c r="EU153" i="7"/>
  <c r="EV153" i="7"/>
  <c r="EW153" i="7"/>
  <c r="EX153" i="7"/>
  <c r="EY153" i="7"/>
  <c r="EZ153" i="7"/>
  <c r="EJ154" i="7"/>
  <c r="EK154" i="7"/>
  <c r="EL154" i="7"/>
  <c r="EM154" i="7"/>
  <c r="EN154" i="7"/>
  <c r="EO154" i="7"/>
  <c r="EP154" i="7"/>
  <c r="EQ154" i="7"/>
  <c r="ER154" i="7"/>
  <c r="ES154" i="7"/>
  <c r="ET154" i="7"/>
  <c r="EU154" i="7"/>
  <c r="EV154" i="7"/>
  <c r="EW154" i="7"/>
  <c r="EX154" i="7"/>
  <c r="EY154" i="7"/>
  <c r="EZ154" i="7"/>
  <c r="EJ155" i="7"/>
  <c r="EK155" i="7"/>
  <c r="EL155" i="7"/>
  <c r="EM155" i="7"/>
  <c r="EN155" i="7"/>
  <c r="EO155" i="7"/>
  <c r="EP155" i="7"/>
  <c r="EQ155" i="7"/>
  <c r="ER155" i="7"/>
  <c r="ES155" i="7"/>
  <c r="ET155" i="7"/>
  <c r="EU155" i="7"/>
  <c r="EV155" i="7"/>
  <c r="EW155" i="7"/>
  <c r="EX155" i="7"/>
  <c r="EY155" i="7"/>
  <c r="EZ155" i="7"/>
  <c r="EJ156" i="7"/>
  <c r="EK156" i="7"/>
  <c r="EL156" i="7"/>
  <c r="EM156" i="7"/>
  <c r="EN156" i="7"/>
  <c r="EO156" i="7"/>
  <c r="EP156" i="7"/>
  <c r="EQ156" i="7"/>
  <c r="ER156" i="7"/>
  <c r="ES156" i="7"/>
  <c r="ET156" i="7"/>
  <c r="EU156" i="7"/>
  <c r="EV156" i="7"/>
  <c r="EW156" i="7"/>
  <c r="EX156" i="7"/>
  <c r="EY156" i="7"/>
  <c r="EZ156" i="7"/>
  <c r="EJ157" i="7"/>
  <c r="EK157" i="7"/>
  <c r="EL157" i="7"/>
  <c r="EM157" i="7"/>
  <c r="EN157" i="7"/>
  <c r="EO157" i="7"/>
  <c r="EP157" i="7"/>
  <c r="EQ157" i="7"/>
  <c r="ER157" i="7"/>
  <c r="ES157" i="7"/>
  <c r="ET157" i="7"/>
  <c r="EU157" i="7"/>
  <c r="EV157" i="7"/>
  <c r="EW157" i="7"/>
  <c r="EX157" i="7"/>
  <c r="EY157" i="7"/>
  <c r="EZ157" i="7"/>
  <c r="EJ158" i="7"/>
  <c r="EK158" i="7"/>
  <c r="EL158" i="7"/>
  <c r="EM158" i="7"/>
  <c r="EN158" i="7"/>
  <c r="EO158" i="7"/>
  <c r="EP158" i="7"/>
  <c r="EQ158" i="7"/>
  <c r="ER158" i="7"/>
  <c r="ES158" i="7"/>
  <c r="ET158" i="7"/>
  <c r="EU158" i="7"/>
  <c r="EV158" i="7"/>
  <c r="EW158" i="7"/>
  <c r="EX158" i="7"/>
  <c r="EY158" i="7"/>
  <c r="EZ158" i="7"/>
  <c r="EJ159" i="7"/>
  <c r="EK159" i="7"/>
  <c r="EL159" i="7"/>
  <c r="EM159" i="7"/>
  <c r="EN159" i="7"/>
  <c r="EO159" i="7"/>
  <c r="EP159" i="7"/>
  <c r="EQ159" i="7"/>
  <c r="ER159" i="7"/>
  <c r="ES159" i="7"/>
  <c r="ET159" i="7"/>
  <c r="EU159" i="7"/>
  <c r="EV159" i="7"/>
  <c r="EW159" i="7"/>
  <c r="EX159" i="7"/>
  <c r="EY159" i="7"/>
  <c r="EZ159" i="7"/>
  <c r="EJ160" i="7"/>
  <c r="EK160" i="7"/>
  <c r="EL160" i="7"/>
  <c r="EM160" i="7"/>
  <c r="EN160" i="7"/>
  <c r="EO160" i="7"/>
  <c r="EP160" i="7"/>
  <c r="EQ160" i="7"/>
  <c r="ER160" i="7"/>
  <c r="ES160" i="7"/>
  <c r="ET160" i="7"/>
  <c r="EU160" i="7"/>
  <c r="EV160" i="7"/>
  <c r="EW160" i="7"/>
  <c r="EX160" i="7"/>
  <c r="EY160" i="7"/>
  <c r="EZ160" i="7"/>
  <c r="EJ161" i="7"/>
  <c r="EK161" i="7"/>
  <c r="EL161" i="7"/>
  <c r="EM161" i="7"/>
  <c r="EN161" i="7"/>
  <c r="EO161" i="7"/>
  <c r="EP161" i="7"/>
  <c r="EQ161" i="7"/>
  <c r="ER161" i="7"/>
  <c r="ES161" i="7"/>
  <c r="ET161" i="7"/>
  <c r="EU161" i="7"/>
  <c r="EV161" i="7"/>
  <c r="EW161" i="7"/>
  <c r="EX161" i="7"/>
  <c r="EY161" i="7"/>
  <c r="EZ161" i="7"/>
  <c r="EJ162" i="7"/>
  <c r="EK162" i="7"/>
  <c r="EL162" i="7"/>
  <c r="EM162" i="7"/>
  <c r="EN162" i="7"/>
  <c r="EO162" i="7"/>
  <c r="EP162" i="7"/>
  <c r="EQ162" i="7"/>
  <c r="ER162" i="7"/>
  <c r="ES162" i="7"/>
  <c r="ET162" i="7"/>
  <c r="EU162" i="7"/>
  <c r="EV162" i="7"/>
  <c r="EW162" i="7"/>
  <c r="EX162" i="7"/>
  <c r="EY162" i="7"/>
  <c r="EZ162" i="7"/>
  <c r="EJ163" i="7"/>
  <c r="EK163" i="7"/>
  <c r="EL163" i="7"/>
  <c r="EM163" i="7"/>
  <c r="EN163" i="7"/>
  <c r="EO163" i="7"/>
  <c r="EP163" i="7"/>
  <c r="EQ163" i="7"/>
  <c r="ER163" i="7"/>
  <c r="ES163" i="7"/>
  <c r="ET163" i="7"/>
  <c r="EU163" i="7"/>
  <c r="EV163" i="7"/>
  <c r="EW163" i="7"/>
  <c r="EX163" i="7"/>
  <c r="EY163" i="7"/>
  <c r="EZ163" i="7"/>
  <c r="EJ164" i="7"/>
  <c r="EK164" i="7"/>
  <c r="EL164" i="7"/>
  <c r="EM164" i="7"/>
  <c r="EN164" i="7"/>
  <c r="EO164" i="7"/>
  <c r="EP164" i="7"/>
  <c r="EQ164" i="7"/>
  <c r="ER164" i="7"/>
  <c r="ES164" i="7"/>
  <c r="ET164" i="7"/>
  <c r="EU164" i="7"/>
  <c r="EV164" i="7"/>
  <c r="EW164" i="7"/>
  <c r="EX164" i="7"/>
  <c r="EY164" i="7"/>
  <c r="EZ164" i="7"/>
  <c r="EJ165" i="7"/>
  <c r="EK165" i="7"/>
  <c r="EL165" i="7"/>
  <c r="EM165" i="7"/>
  <c r="EN165" i="7"/>
  <c r="EO165" i="7"/>
  <c r="EP165" i="7"/>
  <c r="EQ165" i="7"/>
  <c r="ER165" i="7"/>
  <c r="ES165" i="7"/>
  <c r="ET165" i="7"/>
  <c r="EU165" i="7"/>
  <c r="EV165" i="7"/>
  <c r="EW165" i="7"/>
  <c r="EX165" i="7"/>
  <c r="EY165" i="7"/>
  <c r="EZ165" i="7"/>
  <c r="EJ166" i="7"/>
  <c r="EK166" i="7"/>
  <c r="EL166" i="7"/>
  <c r="EM166" i="7"/>
  <c r="EN166" i="7"/>
  <c r="EO166" i="7"/>
  <c r="EP166" i="7"/>
  <c r="EQ166" i="7"/>
  <c r="ER166" i="7"/>
  <c r="ES166" i="7"/>
  <c r="ET166" i="7"/>
  <c r="EU166" i="7"/>
  <c r="EV166" i="7"/>
  <c r="EW166" i="7"/>
  <c r="EX166" i="7"/>
  <c r="EY166" i="7"/>
  <c r="EZ166" i="7"/>
  <c r="EJ167" i="7"/>
  <c r="EK167" i="7"/>
  <c r="EL167" i="7"/>
  <c r="EM167" i="7"/>
  <c r="EN167" i="7"/>
  <c r="EO167" i="7"/>
  <c r="EP167" i="7"/>
  <c r="EQ167" i="7"/>
  <c r="ER167" i="7"/>
  <c r="ES167" i="7"/>
  <c r="ET167" i="7"/>
  <c r="EU167" i="7"/>
  <c r="EV167" i="7"/>
  <c r="EW167" i="7"/>
  <c r="EX167" i="7"/>
  <c r="EY167" i="7"/>
  <c r="EZ167" i="7"/>
  <c r="EJ168" i="7"/>
  <c r="EK168" i="7"/>
  <c r="EL168" i="7"/>
  <c r="EM168" i="7"/>
  <c r="EN168" i="7"/>
  <c r="EO168" i="7"/>
  <c r="EP168" i="7"/>
  <c r="EQ168" i="7"/>
  <c r="ER168" i="7"/>
  <c r="ES168" i="7"/>
  <c r="ET168" i="7"/>
  <c r="EU168" i="7"/>
  <c r="EV168" i="7"/>
  <c r="EW168" i="7"/>
  <c r="EX168" i="7"/>
  <c r="EY168" i="7"/>
  <c r="EZ168" i="7"/>
  <c r="EJ169" i="7"/>
  <c r="EK169" i="7"/>
  <c r="EL169" i="7"/>
  <c r="EM169" i="7"/>
  <c r="EN169" i="7"/>
  <c r="EO169" i="7"/>
  <c r="EP169" i="7"/>
  <c r="EQ169" i="7"/>
  <c r="ER169" i="7"/>
  <c r="ES169" i="7"/>
  <c r="ET169" i="7"/>
  <c r="EU169" i="7"/>
  <c r="EV169" i="7"/>
  <c r="EW169" i="7"/>
  <c r="EX169" i="7"/>
  <c r="EY169" i="7"/>
  <c r="EZ169" i="7"/>
  <c r="EJ170" i="7"/>
  <c r="EK170" i="7"/>
  <c r="EL170" i="7"/>
  <c r="EM170" i="7"/>
  <c r="EN170" i="7"/>
  <c r="EO170" i="7"/>
  <c r="EP170" i="7"/>
  <c r="EQ170" i="7"/>
  <c r="ER170" i="7"/>
  <c r="ES170" i="7"/>
  <c r="ET170" i="7"/>
  <c r="EU170" i="7"/>
  <c r="EV170" i="7"/>
  <c r="EW170" i="7"/>
  <c r="EX170" i="7"/>
  <c r="EY170" i="7"/>
  <c r="EZ170" i="7"/>
  <c r="EJ171" i="7"/>
  <c r="EK171" i="7"/>
  <c r="EL171" i="7"/>
  <c r="EM171" i="7"/>
  <c r="EN171" i="7"/>
  <c r="EO171" i="7"/>
  <c r="EP171" i="7"/>
  <c r="EQ171" i="7"/>
  <c r="ER171" i="7"/>
  <c r="ES171" i="7"/>
  <c r="ET171" i="7"/>
  <c r="EU171" i="7"/>
  <c r="EV171" i="7"/>
  <c r="EW171" i="7"/>
  <c r="EX171" i="7"/>
  <c r="EY171" i="7"/>
  <c r="EZ171" i="7"/>
  <c r="EJ172" i="7"/>
  <c r="EK172" i="7"/>
  <c r="EL172" i="7"/>
  <c r="EM172" i="7"/>
  <c r="EN172" i="7"/>
  <c r="EO172" i="7"/>
  <c r="EP172" i="7"/>
  <c r="EQ172" i="7"/>
  <c r="ER172" i="7"/>
  <c r="ES172" i="7"/>
  <c r="ET172" i="7"/>
  <c r="EU172" i="7"/>
  <c r="EV172" i="7"/>
  <c r="EW172" i="7"/>
  <c r="EX172" i="7"/>
  <c r="EY172" i="7"/>
  <c r="EZ172" i="7"/>
  <c r="EJ173" i="7"/>
  <c r="EK173" i="7"/>
  <c r="EL173" i="7"/>
  <c r="EM173" i="7"/>
  <c r="EN173" i="7"/>
  <c r="EO173" i="7"/>
  <c r="EP173" i="7"/>
  <c r="EQ173" i="7"/>
  <c r="ER173" i="7"/>
  <c r="ES173" i="7"/>
  <c r="ET173" i="7"/>
  <c r="EU173" i="7"/>
  <c r="EV173" i="7"/>
  <c r="EW173" i="7"/>
  <c r="EX173" i="7"/>
  <c r="EY173" i="7"/>
  <c r="EZ173" i="7"/>
  <c r="EJ174" i="7"/>
  <c r="EK174" i="7"/>
  <c r="EL174" i="7"/>
  <c r="EM174" i="7"/>
  <c r="EN174" i="7"/>
  <c r="EO174" i="7"/>
  <c r="EP174" i="7"/>
  <c r="EQ174" i="7"/>
  <c r="ER174" i="7"/>
  <c r="ES174" i="7"/>
  <c r="ET174" i="7"/>
  <c r="EU174" i="7"/>
  <c r="EV174" i="7"/>
  <c r="EW174" i="7"/>
  <c r="EX174" i="7"/>
  <c r="EY174" i="7"/>
  <c r="EZ174" i="7"/>
  <c r="EJ175" i="7"/>
  <c r="EK175" i="7"/>
  <c r="EL175" i="7"/>
  <c r="EM175" i="7"/>
  <c r="EN175" i="7"/>
  <c r="EO175" i="7"/>
  <c r="EP175" i="7"/>
  <c r="EQ175" i="7"/>
  <c r="ER175" i="7"/>
  <c r="ES175" i="7"/>
  <c r="ET175" i="7"/>
  <c r="EU175" i="7"/>
  <c r="EV175" i="7"/>
  <c r="EW175" i="7"/>
  <c r="EX175" i="7"/>
  <c r="EY175" i="7"/>
  <c r="EZ175" i="7"/>
  <c r="EJ176" i="7"/>
  <c r="EK176" i="7"/>
  <c r="EL176" i="7"/>
  <c r="EM176" i="7"/>
  <c r="EN176" i="7"/>
  <c r="EO176" i="7"/>
  <c r="EP176" i="7"/>
  <c r="EQ176" i="7"/>
  <c r="ER176" i="7"/>
  <c r="ES176" i="7"/>
  <c r="ET176" i="7"/>
  <c r="EU176" i="7"/>
  <c r="EV176" i="7"/>
  <c r="EW176" i="7"/>
  <c r="EX176" i="7"/>
  <c r="EY176" i="7"/>
  <c r="EZ176" i="7"/>
  <c r="EJ177" i="7"/>
  <c r="EK177" i="7"/>
  <c r="EL177" i="7"/>
  <c r="EM177" i="7"/>
  <c r="EN177" i="7"/>
  <c r="EO177" i="7"/>
  <c r="EP177" i="7"/>
  <c r="EQ177" i="7"/>
  <c r="ER177" i="7"/>
  <c r="ES177" i="7"/>
  <c r="ET177" i="7"/>
  <c r="EU177" i="7"/>
  <c r="EV177" i="7"/>
  <c r="EW177" i="7"/>
  <c r="EX177" i="7"/>
  <c r="EY177" i="7"/>
  <c r="EZ177" i="7"/>
  <c r="EJ178" i="7"/>
  <c r="EK178" i="7"/>
  <c r="EL178" i="7"/>
  <c r="EM178" i="7"/>
  <c r="EN178" i="7"/>
  <c r="EO178" i="7"/>
  <c r="EP178" i="7"/>
  <c r="EQ178" i="7"/>
  <c r="ER178" i="7"/>
  <c r="ES178" i="7"/>
  <c r="ET178" i="7"/>
  <c r="EU178" i="7"/>
  <c r="EV178" i="7"/>
  <c r="EW178" i="7"/>
  <c r="EX178" i="7"/>
  <c r="EY178" i="7"/>
  <c r="EZ178" i="7"/>
  <c r="EJ179" i="7"/>
  <c r="EK179" i="7"/>
  <c r="EL179" i="7"/>
  <c r="EM179" i="7"/>
  <c r="EN179" i="7"/>
  <c r="EO179" i="7"/>
  <c r="EP179" i="7"/>
  <c r="EQ179" i="7"/>
  <c r="ER179" i="7"/>
  <c r="ES179" i="7"/>
  <c r="ET179" i="7"/>
  <c r="EU179" i="7"/>
  <c r="EV179" i="7"/>
  <c r="EW179" i="7"/>
  <c r="EX179" i="7"/>
  <c r="EY179" i="7"/>
  <c r="EZ179" i="7"/>
  <c r="EJ180" i="7"/>
  <c r="EK180" i="7"/>
  <c r="EL180" i="7"/>
  <c r="EM180" i="7"/>
  <c r="EN180" i="7"/>
  <c r="EO180" i="7"/>
  <c r="EP180" i="7"/>
  <c r="EQ180" i="7"/>
  <c r="ER180" i="7"/>
  <c r="ES180" i="7"/>
  <c r="ET180" i="7"/>
  <c r="EU180" i="7"/>
  <c r="EV180" i="7"/>
  <c r="EW180" i="7"/>
  <c r="EX180" i="7"/>
  <c r="EY180" i="7"/>
  <c r="EZ180" i="7"/>
  <c r="EJ181" i="7"/>
  <c r="EK181" i="7"/>
  <c r="EL181" i="7"/>
  <c r="EM181" i="7"/>
  <c r="EN181" i="7"/>
  <c r="EO181" i="7"/>
  <c r="EP181" i="7"/>
  <c r="EQ181" i="7"/>
  <c r="ER181" i="7"/>
  <c r="ES181" i="7"/>
  <c r="ET181" i="7"/>
  <c r="EU181" i="7"/>
  <c r="EV181" i="7"/>
  <c r="EW181" i="7"/>
  <c r="EX181" i="7"/>
  <c r="EY181" i="7"/>
  <c r="EZ181" i="7"/>
  <c r="EJ182" i="7"/>
  <c r="EK182" i="7"/>
  <c r="EL182" i="7"/>
  <c r="EM182" i="7"/>
  <c r="EN182" i="7"/>
  <c r="EO182" i="7"/>
  <c r="EP182" i="7"/>
  <c r="EQ182" i="7"/>
  <c r="ER182" i="7"/>
  <c r="ES182" i="7"/>
  <c r="ET182" i="7"/>
  <c r="EU182" i="7"/>
  <c r="EV182" i="7"/>
  <c r="EW182" i="7"/>
  <c r="EX182" i="7"/>
  <c r="EY182" i="7"/>
  <c r="EZ182" i="7"/>
  <c r="EJ183" i="7"/>
  <c r="EK183" i="7"/>
  <c r="EL183" i="7"/>
  <c r="EM183" i="7"/>
  <c r="EN183" i="7"/>
  <c r="EO183" i="7"/>
  <c r="EP183" i="7"/>
  <c r="EQ183" i="7"/>
  <c r="ER183" i="7"/>
  <c r="ES183" i="7"/>
  <c r="ET183" i="7"/>
  <c r="EU183" i="7"/>
  <c r="EV183" i="7"/>
  <c r="EW183" i="7"/>
  <c r="EX183" i="7"/>
  <c r="EY183" i="7"/>
  <c r="EZ183" i="7"/>
  <c r="EJ184" i="7"/>
  <c r="EK184" i="7"/>
  <c r="EL184" i="7"/>
  <c r="EM184" i="7"/>
  <c r="EN184" i="7"/>
  <c r="EO184" i="7"/>
  <c r="EP184" i="7"/>
  <c r="EQ184" i="7"/>
  <c r="ER184" i="7"/>
  <c r="ES184" i="7"/>
  <c r="ET184" i="7"/>
  <c r="EU184" i="7"/>
  <c r="EV184" i="7"/>
  <c r="EW184" i="7"/>
  <c r="EX184" i="7"/>
  <c r="EY184" i="7"/>
  <c r="EZ184" i="7"/>
  <c r="EJ185" i="7"/>
  <c r="EK185" i="7"/>
  <c r="EL185" i="7"/>
  <c r="EM185" i="7"/>
  <c r="EN185" i="7"/>
  <c r="EO185" i="7"/>
  <c r="EP185" i="7"/>
  <c r="EQ185" i="7"/>
  <c r="ER185" i="7"/>
  <c r="ES185" i="7"/>
  <c r="ET185" i="7"/>
  <c r="EU185" i="7"/>
  <c r="EV185" i="7"/>
  <c r="EW185" i="7"/>
  <c r="EX185" i="7"/>
  <c r="EY185" i="7"/>
  <c r="EZ185" i="7"/>
  <c r="EJ186" i="7"/>
  <c r="EK186" i="7"/>
  <c r="EL186" i="7"/>
  <c r="EM186" i="7"/>
  <c r="EN186" i="7"/>
  <c r="EO186" i="7"/>
  <c r="EP186" i="7"/>
  <c r="EQ186" i="7"/>
  <c r="ER186" i="7"/>
  <c r="ES186" i="7"/>
  <c r="ET186" i="7"/>
  <c r="EU186" i="7"/>
  <c r="EV186" i="7"/>
  <c r="EW186" i="7"/>
  <c r="EX186" i="7"/>
  <c r="EY186" i="7"/>
  <c r="EZ186" i="7"/>
  <c r="EJ187" i="7"/>
  <c r="EK187" i="7"/>
  <c r="EL187" i="7"/>
  <c r="EM187" i="7"/>
  <c r="EN187" i="7"/>
  <c r="EO187" i="7"/>
  <c r="EP187" i="7"/>
  <c r="EQ187" i="7"/>
  <c r="ER187" i="7"/>
  <c r="ES187" i="7"/>
  <c r="ET187" i="7"/>
  <c r="EU187" i="7"/>
  <c r="EV187" i="7"/>
  <c r="EW187" i="7"/>
  <c r="EX187" i="7"/>
  <c r="EY187" i="7"/>
  <c r="EZ187" i="7"/>
  <c r="EJ188" i="7"/>
  <c r="EK188" i="7"/>
  <c r="EL188" i="7"/>
  <c r="EM188" i="7"/>
  <c r="EN188" i="7"/>
  <c r="EO188" i="7"/>
  <c r="EP188" i="7"/>
  <c r="EQ188" i="7"/>
  <c r="ER188" i="7"/>
  <c r="ES188" i="7"/>
  <c r="ET188" i="7"/>
  <c r="EU188" i="7"/>
  <c r="EV188" i="7"/>
  <c r="EW188" i="7"/>
  <c r="EX188" i="7"/>
  <c r="EY188" i="7"/>
  <c r="EZ188" i="7"/>
  <c r="EJ189" i="7"/>
  <c r="EK189" i="7"/>
  <c r="EL189" i="7"/>
  <c r="EM189" i="7"/>
  <c r="EN189" i="7"/>
  <c r="EO189" i="7"/>
  <c r="EP189" i="7"/>
  <c r="EQ189" i="7"/>
  <c r="ER189" i="7"/>
  <c r="ES189" i="7"/>
  <c r="ET189" i="7"/>
  <c r="EU189" i="7"/>
  <c r="EV189" i="7"/>
  <c r="EW189" i="7"/>
  <c r="EX189" i="7"/>
  <c r="EY189" i="7"/>
  <c r="EZ189" i="7"/>
  <c r="EJ190" i="7"/>
  <c r="EK190" i="7"/>
  <c r="EL190" i="7"/>
  <c r="EM190" i="7"/>
  <c r="EN190" i="7"/>
  <c r="EO190" i="7"/>
  <c r="EP190" i="7"/>
  <c r="EQ190" i="7"/>
  <c r="ER190" i="7"/>
  <c r="ES190" i="7"/>
  <c r="ET190" i="7"/>
  <c r="EU190" i="7"/>
  <c r="EV190" i="7"/>
  <c r="EW190" i="7"/>
  <c r="EX190" i="7"/>
  <c r="EY190" i="7"/>
  <c r="EZ190" i="7"/>
  <c r="EJ191" i="7"/>
  <c r="EK191" i="7"/>
  <c r="EL191" i="7"/>
  <c r="EM191" i="7"/>
  <c r="EN191" i="7"/>
  <c r="EO191" i="7"/>
  <c r="EP191" i="7"/>
  <c r="EQ191" i="7"/>
  <c r="ER191" i="7"/>
  <c r="ES191" i="7"/>
  <c r="ET191" i="7"/>
  <c r="EU191" i="7"/>
  <c r="EV191" i="7"/>
  <c r="EW191" i="7"/>
  <c r="EX191" i="7"/>
  <c r="EY191" i="7"/>
  <c r="EZ191" i="7"/>
  <c r="EJ192" i="7"/>
  <c r="EK192" i="7"/>
  <c r="EL192" i="7"/>
  <c r="EM192" i="7"/>
  <c r="EN192" i="7"/>
  <c r="EO192" i="7"/>
  <c r="EP192" i="7"/>
  <c r="EQ192" i="7"/>
  <c r="ER192" i="7"/>
  <c r="ES192" i="7"/>
  <c r="ET192" i="7"/>
  <c r="EU192" i="7"/>
  <c r="EV192" i="7"/>
  <c r="EW192" i="7"/>
  <c r="EX192" i="7"/>
  <c r="EY192" i="7"/>
  <c r="EZ192" i="7"/>
  <c r="EJ193" i="7"/>
  <c r="EK193" i="7"/>
  <c r="EL193" i="7"/>
  <c r="EM193" i="7"/>
  <c r="EN193" i="7"/>
  <c r="EO193" i="7"/>
  <c r="EP193" i="7"/>
  <c r="EQ193" i="7"/>
  <c r="ER193" i="7"/>
  <c r="ES193" i="7"/>
  <c r="ET193" i="7"/>
  <c r="EU193" i="7"/>
  <c r="EV193" i="7"/>
  <c r="EW193" i="7"/>
  <c r="EX193" i="7"/>
  <c r="EY193" i="7"/>
  <c r="EZ193" i="7"/>
  <c r="EJ194" i="7"/>
  <c r="EK194" i="7"/>
  <c r="EL194" i="7"/>
  <c r="EM194" i="7"/>
  <c r="EN194" i="7"/>
  <c r="EO194" i="7"/>
  <c r="EP194" i="7"/>
  <c r="EQ194" i="7"/>
  <c r="ER194" i="7"/>
  <c r="ES194" i="7"/>
  <c r="ET194" i="7"/>
  <c r="EU194" i="7"/>
  <c r="EV194" i="7"/>
  <c r="EW194" i="7"/>
  <c r="EX194" i="7"/>
  <c r="EY194" i="7"/>
  <c r="EZ194" i="7"/>
  <c r="EJ195" i="7"/>
  <c r="EK195" i="7"/>
  <c r="EL195" i="7"/>
  <c r="EM195" i="7"/>
  <c r="EN195" i="7"/>
  <c r="EO195" i="7"/>
  <c r="EP195" i="7"/>
  <c r="EQ195" i="7"/>
  <c r="ER195" i="7"/>
  <c r="ES195" i="7"/>
  <c r="ET195" i="7"/>
  <c r="EU195" i="7"/>
  <c r="EV195" i="7"/>
  <c r="EW195" i="7"/>
  <c r="EX195" i="7"/>
  <c r="EY195" i="7"/>
  <c r="EZ195" i="7"/>
  <c r="EJ196" i="7"/>
  <c r="EK196" i="7"/>
  <c r="EL196" i="7"/>
  <c r="EM196" i="7"/>
  <c r="EN196" i="7"/>
  <c r="EO196" i="7"/>
  <c r="EP196" i="7"/>
  <c r="EQ196" i="7"/>
  <c r="ER196" i="7"/>
  <c r="ES196" i="7"/>
  <c r="ET196" i="7"/>
  <c r="EU196" i="7"/>
  <c r="EV196" i="7"/>
  <c r="EW196" i="7"/>
  <c r="EX196" i="7"/>
  <c r="EY196" i="7"/>
  <c r="EZ196" i="7"/>
  <c r="EJ197" i="7"/>
  <c r="EK197" i="7"/>
  <c r="EL197" i="7"/>
  <c r="EM197" i="7"/>
  <c r="EN197" i="7"/>
  <c r="EO197" i="7"/>
  <c r="EP197" i="7"/>
  <c r="EQ197" i="7"/>
  <c r="ER197" i="7"/>
  <c r="ES197" i="7"/>
  <c r="ET197" i="7"/>
  <c r="EU197" i="7"/>
  <c r="EV197" i="7"/>
  <c r="EW197" i="7"/>
  <c r="EX197" i="7"/>
  <c r="EY197" i="7"/>
  <c r="EZ197" i="7"/>
  <c r="EJ198" i="7"/>
  <c r="EK198" i="7"/>
  <c r="EL198" i="7"/>
  <c r="EM198" i="7"/>
  <c r="EN198" i="7"/>
  <c r="EO198" i="7"/>
  <c r="EP198" i="7"/>
  <c r="EQ198" i="7"/>
  <c r="ER198" i="7"/>
  <c r="ES198" i="7"/>
  <c r="ET198" i="7"/>
  <c r="EU198" i="7"/>
  <c r="EV198" i="7"/>
  <c r="EW198" i="7"/>
  <c r="EX198" i="7"/>
  <c r="EY198" i="7"/>
  <c r="EZ198" i="7"/>
  <c r="EJ199" i="7"/>
  <c r="EK199" i="7"/>
  <c r="EL199" i="7"/>
  <c r="EM199" i="7"/>
  <c r="EN199" i="7"/>
  <c r="EO199" i="7"/>
  <c r="EP199" i="7"/>
  <c r="EQ199" i="7"/>
  <c r="ER199" i="7"/>
  <c r="ES199" i="7"/>
  <c r="ET199" i="7"/>
  <c r="EU199" i="7"/>
  <c r="EV199" i="7"/>
  <c r="EW199" i="7"/>
  <c r="EX199" i="7"/>
  <c r="EY199" i="7"/>
  <c r="EZ199" i="7"/>
  <c r="EJ200" i="7"/>
  <c r="EK200" i="7"/>
  <c r="EL200" i="7"/>
  <c r="EM200" i="7"/>
  <c r="EN200" i="7"/>
  <c r="EO200" i="7"/>
  <c r="EP200" i="7"/>
  <c r="EQ200" i="7"/>
  <c r="ER200" i="7"/>
  <c r="ES200" i="7"/>
  <c r="ET200" i="7"/>
  <c r="EU200" i="7"/>
  <c r="EV200" i="7"/>
  <c r="EW200" i="7"/>
  <c r="EX200" i="7"/>
  <c r="EY200" i="7"/>
  <c r="EZ200" i="7"/>
  <c r="EJ201" i="7"/>
  <c r="EK201" i="7"/>
  <c r="EL201" i="7"/>
  <c r="EM201" i="7"/>
  <c r="EN201" i="7"/>
  <c r="EO201" i="7"/>
  <c r="EP201" i="7"/>
  <c r="EQ201" i="7"/>
  <c r="ER201" i="7"/>
  <c r="ES201" i="7"/>
  <c r="ET201" i="7"/>
  <c r="EU201" i="7"/>
  <c r="EV201" i="7"/>
  <c r="EW201" i="7"/>
  <c r="EX201" i="7"/>
  <c r="EY201" i="7"/>
  <c r="EZ201" i="7"/>
  <c r="EJ202" i="7"/>
  <c r="EK202" i="7"/>
  <c r="EL202" i="7"/>
  <c r="EM202" i="7"/>
  <c r="EN202" i="7"/>
  <c r="EO202" i="7"/>
  <c r="EP202" i="7"/>
  <c r="EQ202" i="7"/>
  <c r="ER202" i="7"/>
  <c r="ES202" i="7"/>
  <c r="ET202" i="7"/>
  <c r="EU202" i="7"/>
  <c r="EV202" i="7"/>
  <c r="EW202" i="7"/>
  <c r="EX202" i="7"/>
  <c r="EY202" i="7"/>
  <c r="EZ202" i="7"/>
  <c r="EJ203" i="7"/>
  <c r="EK203" i="7"/>
  <c r="EL203" i="7"/>
  <c r="EM203" i="7"/>
  <c r="EN203" i="7"/>
  <c r="EO203" i="7"/>
  <c r="EP203" i="7"/>
  <c r="EQ203" i="7"/>
  <c r="ER203" i="7"/>
  <c r="ES203" i="7"/>
  <c r="ET203" i="7"/>
  <c r="EU203" i="7"/>
  <c r="EV203" i="7"/>
  <c r="EW203" i="7"/>
  <c r="EX203" i="7"/>
  <c r="EY203" i="7"/>
  <c r="EZ203" i="7"/>
  <c r="EJ204" i="7"/>
  <c r="EK204" i="7"/>
  <c r="EL204" i="7"/>
  <c r="EM204" i="7"/>
  <c r="EN204" i="7"/>
  <c r="EO204" i="7"/>
  <c r="EP204" i="7"/>
  <c r="EQ204" i="7"/>
  <c r="ER204" i="7"/>
  <c r="ES204" i="7"/>
  <c r="ET204" i="7"/>
  <c r="EU204" i="7"/>
  <c r="EV204" i="7"/>
  <c r="EW204" i="7"/>
  <c r="EX204" i="7"/>
  <c r="EY204" i="7"/>
  <c r="EZ204" i="7"/>
  <c r="EJ205" i="7"/>
  <c r="EK205" i="7"/>
  <c r="EL205" i="7"/>
  <c r="EM205" i="7"/>
  <c r="EN205" i="7"/>
  <c r="EO205" i="7"/>
  <c r="EP205" i="7"/>
  <c r="EQ205" i="7"/>
  <c r="ER205" i="7"/>
  <c r="ES205" i="7"/>
  <c r="ET205" i="7"/>
  <c r="EU205" i="7"/>
  <c r="EV205" i="7"/>
  <c r="EW205" i="7"/>
  <c r="EX205" i="7"/>
  <c r="EY205" i="7"/>
  <c r="EZ205" i="7"/>
  <c r="EJ206" i="7"/>
  <c r="EK206" i="7"/>
  <c r="EL206" i="7"/>
  <c r="EM206" i="7"/>
  <c r="EN206" i="7"/>
  <c r="EO206" i="7"/>
  <c r="EP206" i="7"/>
  <c r="EQ206" i="7"/>
  <c r="ER206" i="7"/>
  <c r="ES206" i="7"/>
  <c r="ET206" i="7"/>
  <c r="EU206" i="7"/>
  <c r="EV206" i="7"/>
  <c r="EW206" i="7"/>
  <c r="EX206" i="7"/>
  <c r="EY206" i="7"/>
  <c r="EZ206" i="7"/>
  <c r="EJ207" i="7"/>
  <c r="EK207" i="7"/>
  <c r="EL207" i="7"/>
  <c r="EM207" i="7"/>
  <c r="EN207" i="7"/>
  <c r="EO207" i="7"/>
  <c r="EP207" i="7"/>
  <c r="EQ207" i="7"/>
  <c r="ER207" i="7"/>
  <c r="ES207" i="7"/>
  <c r="ET207" i="7"/>
  <c r="EU207" i="7"/>
  <c r="EV207" i="7"/>
  <c r="EW207" i="7"/>
  <c r="EX207" i="7"/>
  <c r="EY207" i="7"/>
  <c r="EZ207" i="7"/>
  <c r="EJ208" i="7"/>
  <c r="EK208" i="7"/>
  <c r="EL208" i="7"/>
  <c r="EM208" i="7"/>
  <c r="EN208" i="7"/>
  <c r="EO208" i="7"/>
  <c r="EP208" i="7"/>
  <c r="EQ208" i="7"/>
  <c r="ER208" i="7"/>
  <c r="ES208" i="7"/>
  <c r="ET208" i="7"/>
  <c r="EU208" i="7"/>
  <c r="EV208" i="7"/>
  <c r="EW208" i="7"/>
  <c r="EX208" i="7"/>
  <c r="EY208" i="7"/>
  <c r="EZ208" i="7"/>
  <c r="EK1" i="7"/>
  <c r="EL1" i="7"/>
  <c r="EM1" i="7"/>
  <c r="EN1" i="7"/>
  <c r="EO1" i="7"/>
  <c r="EP1" i="7"/>
  <c r="EQ1" i="7"/>
  <c r="ER1" i="7"/>
  <c r="ES1" i="7"/>
  <c r="ET1" i="7"/>
  <c r="EU1" i="7"/>
  <c r="EV1" i="7"/>
  <c r="EW1" i="7"/>
  <c r="EX1" i="7"/>
  <c r="EY1" i="7"/>
  <c r="EZ1" i="7"/>
  <c r="EJ1" i="7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I5" i="3"/>
  <c r="EJ5" i="3"/>
  <c r="EK5" i="3"/>
  <c r="EL5" i="3"/>
  <c r="EM5" i="3"/>
  <c r="EN5" i="3"/>
  <c r="EO5" i="3"/>
  <c r="EP5" i="3"/>
  <c r="EQ5" i="3"/>
  <c r="ER5" i="3"/>
  <c r="ES5" i="3"/>
  <c r="ET5" i="3"/>
  <c r="EU5" i="3"/>
  <c r="EV5" i="3"/>
  <c r="EW5" i="3"/>
  <c r="EI6" i="3"/>
  <c r="EJ6" i="3"/>
  <c r="EK6" i="3"/>
  <c r="EL6" i="3"/>
  <c r="EM6" i="3"/>
  <c r="EN6" i="3"/>
  <c r="EO6" i="3"/>
  <c r="EP6" i="3"/>
  <c r="EQ6" i="3"/>
  <c r="ER6" i="3"/>
  <c r="ES6" i="3"/>
  <c r="ET6" i="3"/>
  <c r="EU6" i="3"/>
  <c r="EV6" i="3"/>
  <c r="EW6" i="3"/>
  <c r="EI7" i="3"/>
  <c r="EJ7" i="3"/>
  <c r="EK7" i="3"/>
  <c r="EL7" i="3"/>
  <c r="EM7" i="3"/>
  <c r="EN7" i="3"/>
  <c r="EO7" i="3"/>
  <c r="EP7" i="3"/>
  <c r="EQ7" i="3"/>
  <c r="ER7" i="3"/>
  <c r="ES7" i="3"/>
  <c r="ET7" i="3"/>
  <c r="EU7" i="3"/>
  <c r="EV7" i="3"/>
  <c r="EW7" i="3"/>
  <c r="EI8" i="3"/>
  <c r="EJ8" i="3"/>
  <c r="EK8" i="3"/>
  <c r="EL8" i="3"/>
  <c r="EM8" i="3"/>
  <c r="EN8" i="3"/>
  <c r="EO8" i="3"/>
  <c r="EP8" i="3"/>
  <c r="EQ8" i="3"/>
  <c r="ER8" i="3"/>
  <c r="ES8" i="3"/>
  <c r="ET8" i="3"/>
  <c r="EU8" i="3"/>
  <c r="EV8" i="3"/>
  <c r="EW8" i="3"/>
  <c r="EI9" i="3"/>
  <c r="EJ9" i="3"/>
  <c r="EK9" i="3"/>
  <c r="EL9" i="3"/>
  <c r="EM9" i="3"/>
  <c r="EN9" i="3"/>
  <c r="EO9" i="3"/>
  <c r="EP9" i="3"/>
  <c r="EQ9" i="3"/>
  <c r="ER9" i="3"/>
  <c r="ES9" i="3"/>
  <c r="ET9" i="3"/>
  <c r="EU9" i="3"/>
  <c r="EV9" i="3"/>
  <c r="EW9" i="3"/>
  <c r="EI10" i="3"/>
  <c r="EJ10" i="3"/>
  <c r="EK10" i="3"/>
  <c r="EL10" i="3"/>
  <c r="EM10" i="3"/>
  <c r="EN10" i="3"/>
  <c r="EO10" i="3"/>
  <c r="EP10" i="3"/>
  <c r="EQ10" i="3"/>
  <c r="ER10" i="3"/>
  <c r="ES10" i="3"/>
  <c r="ET10" i="3"/>
  <c r="EU10" i="3"/>
  <c r="EV10" i="3"/>
  <c r="EW10" i="3"/>
  <c r="EI11" i="3"/>
  <c r="EJ11" i="3"/>
  <c r="EK11" i="3"/>
  <c r="EL11" i="3"/>
  <c r="EM11" i="3"/>
  <c r="EN11" i="3"/>
  <c r="EO11" i="3"/>
  <c r="EP11" i="3"/>
  <c r="EQ11" i="3"/>
  <c r="ER11" i="3"/>
  <c r="ES11" i="3"/>
  <c r="ET11" i="3"/>
  <c r="EU11" i="3"/>
  <c r="EV11" i="3"/>
  <c r="EW11" i="3"/>
  <c r="EI12" i="3"/>
  <c r="EJ12" i="3"/>
  <c r="EK12" i="3"/>
  <c r="EL12" i="3"/>
  <c r="EM12" i="3"/>
  <c r="EN12" i="3"/>
  <c r="EO12" i="3"/>
  <c r="EP12" i="3"/>
  <c r="EQ12" i="3"/>
  <c r="ER12" i="3"/>
  <c r="ES12" i="3"/>
  <c r="ET12" i="3"/>
  <c r="EU12" i="3"/>
  <c r="EV12" i="3"/>
  <c r="EW12" i="3"/>
  <c r="EI13" i="3"/>
  <c r="EJ13" i="3"/>
  <c r="EK13" i="3"/>
  <c r="EL13" i="3"/>
  <c r="EM13" i="3"/>
  <c r="EN13" i="3"/>
  <c r="EO13" i="3"/>
  <c r="EP13" i="3"/>
  <c r="EQ13" i="3"/>
  <c r="ER13" i="3"/>
  <c r="ES13" i="3"/>
  <c r="ET13" i="3"/>
  <c r="EU13" i="3"/>
  <c r="EV13" i="3"/>
  <c r="EW13" i="3"/>
  <c r="EI14" i="3"/>
  <c r="EJ14" i="3"/>
  <c r="EK14" i="3"/>
  <c r="EL14" i="3"/>
  <c r="EM14" i="3"/>
  <c r="EN14" i="3"/>
  <c r="EO14" i="3"/>
  <c r="EP14" i="3"/>
  <c r="EQ14" i="3"/>
  <c r="ER14" i="3"/>
  <c r="ES14" i="3"/>
  <c r="ET14" i="3"/>
  <c r="EU14" i="3"/>
  <c r="EV14" i="3"/>
  <c r="EW14" i="3"/>
  <c r="EI15" i="3"/>
  <c r="EJ15" i="3"/>
  <c r="EK15" i="3"/>
  <c r="EL15" i="3"/>
  <c r="EM15" i="3"/>
  <c r="EN15" i="3"/>
  <c r="EO15" i="3"/>
  <c r="EP15" i="3"/>
  <c r="EQ15" i="3"/>
  <c r="ER15" i="3"/>
  <c r="ES15" i="3"/>
  <c r="ET15" i="3"/>
  <c r="EU15" i="3"/>
  <c r="EV15" i="3"/>
  <c r="EW15" i="3"/>
  <c r="EI16" i="3"/>
  <c r="EJ16" i="3"/>
  <c r="EK16" i="3"/>
  <c r="EL16" i="3"/>
  <c r="EM16" i="3"/>
  <c r="EN16" i="3"/>
  <c r="EO16" i="3"/>
  <c r="EP16" i="3"/>
  <c r="EQ16" i="3"/>
  <c r="ER16" i="3"/>
  <c r="ES16" i="3"/>
  <c r="ET16" i="3"/>
  <c r="EU16" i="3"/>
  <c r="EV16" i="3"/>
  <c r="EW16" i="3"/>
  <c r="EI17" i="3"/>
  <c r="EJ17" i="3"/>
  <c r="EK17" i="3"/>
  <c r="EL17" i="3"/>
  <c r="EM17" i="3"/>
  <c r="EN17" i="3"/>
  <c r="EO17" i="3"/>
  <c r="EP17" i="3"/>
  <c r="EQ17" i="3"/>
  <c r="ER17" i="3"/>
  <c r="ES17" i="3"/>
  <c r="ET17" i="3"/>
  <c r="EU17" i="3"/>
  <c r="EV17" i="3"/>
  <c r="EW17" i="3"/>
  <c r="EI18" i="3"/>
  <c r="EJ18" i="3"/>
  <c r="EK18" i="3"/>
  <c r="EL18" i="3"/>
  <c r="EM18" i="3"/>
  <c r="EN18" i="3"/>
  <c r="EO18" i="3"/>
  <c r="EP18" i="3"/>
  <c r="EQ18" i="3"/>
  <c r="ER18" i="3"/>
  <c r="ES18" i="3"/>
  <c r="ET18" i="3"/>
  <c r="EU18" i="3"/>
  <c r="EV18" i="3"/>
  <c r="EW18" i="3"/>
  <c r="EI19" i="3"/>
  <c r="EJ19" i="3"/>
  <c r="EK19" i="3"/>
  <c r="EL19" i="3"/>
  <c r="EM19" i="3"/>
  <c r="EN19" i="3"/>
  <c r="EO19" i="3"/>
  <c r="EP19" i="3"/>
  <c r="EQ19" i="3"/>
  <c r="ER19" i="3"/>
  <c r="ES19" i="3"/>
  <c r="ET19" i="3"/>
  <c r="EU19" i="3"/>
  <c r="EV19" i="3"/>
  <c r="EW19" i="3"/>
  <c r="EI20" i="3"/>
  <c r="EJ20" i="3"/>
  <c r="EK20" i="3"/>
  <c r="EL20" i="3"/>
  <c r="EM20" i="3"/>
  <c r="EN20" i="3"/>
  <c r="EO20" i="3"/>
  <c r="EP20" i="3"/>
  <c r="EQ20" i="3"/>
  <c r="ER20" i="3"/>
  <c r="ES20" i="3"/>
  <c r="ET20" i="3"/>
  <c r="EU20" i="3"/>
  <c r="EV20" i="3"/>
  <c r="EW20" i="3"/>
  <c r="EI21" i="3"/>
  <c r="EJ21" i="3"/>
  <c r="EK21" i="3"/>
  <c r="EL21" i="3"/>
  <c r="EM21" i="3"/>
  <c r="EN21" i="3"/>
  <c r="EO21" i="3"/>
  <c r="EP21" i="3"/>
  <c r="EQ21" i="3"/>
  <c r="ER21" i="3"/>
  <c r="ES21" i="3"/>
  <c r="ET21" i="3"/>
  <c r="EU21" i="3"/>
  <c r="EV21" i="3"/>
  <c r="EW21" i="3"/>
  <c r="EI22" i="3"/>
  <c r="EJ22" i="3"/>
  <c r="EK22" i="3"/>
  <c r="EL22" i="3"/>
  <c r="EM22" i="3"/>
  <c r="EN22" i="3"/>
  <c r="EO22" i="3"/>
  <c r="EP22" i="3"/>
  <c r="EQ22" i="3"/>
  <c r="ER22" i="3"/>
  <c r="ES22" i="3"/>
  <c r="ET22" i="3"/>
  <c r="EU22" i="3"/>
  <c r="EV22" i="3"/>
  <c r="EW22" i="3"/>
  <c r="EI23" i="3"/>
  <c r="EJ23" i="3"/>
  <c r="EK23" i="3"/>
  <c r="EL23" i="3"/>
  <c r="EM23" i="3"/>
  <c r="EN23" i="3"/>
  <c r="EO23" i="3"/>
  <c r="EP23" i="3"/>
  <c r="EQ23" i="3"/>
  <c r="ER23" i="3"/>
  <c r="ES23" i="3"/>
  <c r="ET23" i="3"/>
  <c r="EU23" i="3"/>
  <c r="EV23" i="3"/>
  <c r="EW23" i="3"/>
  <c r="EI24" i="3"/>
  <c r="EJ24" i="3"/>
  <c r="EK24" i="3"/>
  <c r="EL24" i="3"/>
  <c r="EM24" i="3"/>
  <c r="EN24" i="3"/>
  <c r="EO24" i="3"/>
  <c r="EP24" i="3"/>
  <c r="EQ24" i="3"/>
  <c r="ER24" i="3"/>
  <c r="ES24" i="3"/>
  <c r="ET24" i="3"/>
  <c r="EU24" i="3"/>
  <c r="EV24" i="3"/>
  <c r="EW24" i="3"/>
  <c r="EI25" i="3"/>
  <c r="EJ25" i="3"/>
  <c r="EK25" i="3"/>
  <c r="EL25" i="3"/>
  <c r="EM25" i="3"/>
  <c r="EN25" i="3"/>
  <c r="EO25" i="3"/>
  <c r="EP25" i="3"/>
  <c r="EQ25" i="3"/>
  <c r="ER25" i="3"/>
  <c r="ES25" i="3"/>
  <c r="ET25" i="3"/>
  <c r="EU25" i="3"/>
  <c r="EV25" i="3"/>
  <c r="EW25" i="3"/>
  <c r="EI26" i="3"/>
  <c r="EJ26" i="3"/>
  <c r="EK26" i="3"/>
  <c r="EL26" i="3"/>
  <c r="EM26" i="3"/>
  <c r="EN26" i="3"/>
  <c r="EO26" i="3"/>
  <c r="EP26" i="3"/>
  <c r="EQ26" i="3"/>
  <c r="ER26" i="3"/>
  <c r="ES26" i="3"/>
  <c r="ET26" i="3"/>
  <c r="EU26" i="3"/>
  <c r="EV26" i="3"/>
  <c r="EW26" i="3"/>
  <c r="EI27" i="3"/>
  <c r="EJ27" i="3"/>
  <c r="EK27" i="3"/>
  <c r="EL27" i="3"/>
  <c r="EM27" i="3"/>
  <c r="EN27" i="3"/>
  <c r="EO27" i="3"/>
  <c r="EP27" i="3"/>
  <c r="EQ27" i="3"/>
  <c r="ER27" i="3"/>
  <c r="ES27" i="3"/>
  <c r="ET27" i="3"/>
  <c r="EU27" i="3"/>
  <c r="EV27" i="3"/>
  <c r="EW27" i="3"/>
  <c r="EI28" i="3"/>
  <c r="EJ28" i="3"/>
  <c r="EK28" i="3"/>
  <c r="EL28" i="3"/>
  <c r="EM28" i="3"/>
  <c r="EN28" i="3"/>
  <c r="EO28" i="3"/>
  <c r="EP28" i="3"/>
  <c r="EQ28" i="3"/>
  <c r="ER28" i="3"/>
  <c r="ES28" i="3"/>
  <c r="ET28" i="3"/>
  <c r="EU28" i="3"/>
  <c r="EV28" i="3"/>
  <c r="EW28" i="3"/>
  <c r="EI29" i="3"/>
  <c r="EJ29" i="3"/>
  <c r="EK29" i="3"/>
  <c r="EL29" i="3"/>
  <c r="EM29" i="3"/>
  <c r="EN29" i="3"/>
  <c r="EO29" i="3"/>
  <c r="EP29" i="3"/>
  <c r="EQ29" i="3"/>
  <c r="ER29" i="3"/>
  <c r="ES29" i="3"/>
  <c r="ET29" i="3"/>
  <c r="EU29" i="3"/>
  <c r="EV29" i="3"/>
  <c r="EW29" i="3"/>
  <c r="EI30" i="3"/>
  <c r="EJ30" i="3"/>
  <c r="EK30" i="3"/>
  <c r="EL30" i="3"/>
  <c r="EM30" i="3"/>
  <c r="EN30" i="3"/>
  <c r="EO30" i="3"/>
  <c r="EP30" i="3"/>
  <c r="EQ30" i="3"/>
  <c r="ER30" i="3"/>
  <c r="ES30" i="3"/>
  <c r="ET30" i="3"/>
  <c r="EU30" i="3"/>
  <c r="EV30" i="3"/>
  <c r="EW30" i="3"/>
  <c r="EI31" i="3"/>
  <c r="EJ31" i="3"/>
  <c r="EK31" i="3"/>
  <c r="EL31" i="3"/>
  <c r="EM31" i="3"/>
  <c r="EN31" i="3"/>
  <c r="EO31" i="3"/>
  <c r="EP31" i="3"/>
  <c r="EQ31" i="3"/>
  <c r="ER31" i="3"/>
  <c r="ES31" i="3"/>
  <c r="ET31" i="3"/>
  <c r="EU31" i="3"/>
  <c r="EV31" i="3"/>
  <c r="EW31" i="3"/>
  <c r="EI32" i="3"/>
  <c r="EJ32" i="3"/>
  <c r="EK32" i="3"/>
  <c r="EL32" i="3"/>
  <c r="EM32" i="3"/>
  <c r="EN32" i="3"/>
  <c r="EO32" i="3"/>
  <c r="EP32" i="3"/>
  <c r="EQ32" i="3"/>
  <c r="ER32" i="3"/>
  <c r="ES32" i="3"/>
  <c r="ET32" i="3"/>
  <c r="EU32" i="3"/>
  <c r="EV32" i="3"/>
  <c r="EW32" i="3"/>
  <c r="EI33" i="3"/>
  <c r="EJ33" i="3"/>
  <c r="EK33" i="3"/>
  <c r="EL33" i="3"/>
  <c r="EM33" i="3"/>
  <c r="EN33" i="3"/>
  <c r="EO33" i="3"/>
  <c r="EP33" i="3"/>
  <c r="EQ33" i="3"/>
  <c r="ER33" i="3"/>
  <c r="ES33" i="3"/>
  <c r="ET33" i="3"/>
  <c r="EU33" i="3"/>
  <c r="EV33" i="3"/>
  <c r="EW33" i="3"/>
  <c r="EI34" i="3"/>
  <c r="EJ34" i="3"/>
  <c r="EK34" i="3"/>
  <c r="EL34" i="3"/>
  <c r="EM34" i="3"/>
  <c r="EN34" i="3"/>
  <c r="EO34" i="3"/>
  <c r="EP34" i="3"/>
  <c r="EQ34" i="3"/>
  <c r="ER34" i="3"/>
  <c r="ES34" i="3"/>
  <c r="ET34" i="3"/>
  <c r="EU34" i="3"/>
  <c r="EV34" i="3"/>
  <c r="EW34" i="3"/>
  <c r="EI35" i="3"/>
  <c r="EJ35" i="3"/>
  <c r="EK35" i="3"/>
  <c r="EL35" i="3"/>
  <c r="EM35" i="3"/>
  <c r="EN35" i="3"/>
  <c r="EO35" i="3"/>
  <c r="EP35" i="3"/>
  <c r="EQ35" i="3"/>
  <c r="ER35" i="3"/>
  <c r="ES35" i="3"/>
  <c r="ET35" i="3"/>
  <c r="EU35" i="3"/>
  <c r="EV35" i="3"/>
  <c r="EW35" i="3"/>
  <c r="EI36" i="3"/>
  <c r="EJ36" i="3"/>
  <c r="EK36" i="3"/>
  <c r="EL36" i="3"/>
  <c r="EM36" i="3"/>
  <c r="EN36" i="3"/>
  <c r="EO36" i="3"/>
  <c r="EP36" i="3"/>
  <c r="EQ36" i="3"/>
  <c r="ER36" i="3"/>
  <c r="ES36" i="3"/>
  <c r="ET36" i="3"/>
  <c r="EU36" i="3"/>
  <c r="EV36" i="3"/>
  <c r="EW36" i="3"/>
  <c r="EI37" i="3"/>
  <c r="EJ37" i="3"/>
  <c r="EK37" i="3"/>
  <c r="EL37" i="3"/>
  <c r="EM37" i="3"/>
  <c r="EN37" i="3"/>
  <c r="EO37" i="3"/>
  <c r="EP37" i="3"/>
  <c r="EQ37" i="3"/>
  <c r="ER37" i="3"/>
  <c r="ES37" i="3"/>
  <c r="ET37" i="3"/>
  <c r="EU37" i="3"/>
  <c r="EV37" i="3"/>
  <c r="EW37" i="3"/>
  <c r="EI38" i="3"/>
  <c r="EJ38" i="3"/>
  <c r="EK38" i="3"/>
  <c r="EL38" i="3"/>
  <c r="EM38" i="3"/>
  <c r="EN38" i="3"/>
  <c r="EO38" i="3"/>
  <c r="EP38" i="3"/>
  <c r="EQ38" i="3"/>
  <c r="ER38" i="3"/>
  <c r="ES38" i="3"/>
  <c r="ET38" i="3"/>
  <c r="EU38" i="3"/>
  <c r="EV38" i="3"/>
  <c r="EW38" i="3"/>
  <c r="EI39" i="3"/>
  <c r="EJ39" i="3"/>
  <c r="EK39" i="3"/>
  <c r="EL39" i="3"/>
  <c r="EM39" i="3"/>
  <c r="EN39" i="3"/>
  <c r="EO39" i="3"/>
  <c r="EP39" i="3"/>
  <c r="EQ39" i="3"/>
  <c r="ER39" i="3"/>
  <c r="ES39" i="3"/>
  <c r="ET39" i="3"/>
  <c r="EU39" i="3"/>
  <c r="EV39" i="3"/>
  <c r="EW39" i="3"/>
  <c r="EI40" i="3"/>
  <c r="EJ40" i="3"/>
  <c r="EK40" i="3"/>
  <c r="EL40" i="3"/>
  <c r="EM40" i="3"/>
  <c r="EN40" i="3"/>
  <c r="EO40" i="3"/>
  <c r="EP40" i="3"/>
  <c r="EQ40" i="3"/>
  <c r="ER40" i="3"/>
  <c r="ES40" i="3"/>
  <c r="ET40" i="3"/>
  <c r="EU40" i="3"/>
  <c r="EV40" i="3"/>
  <c r="EW40" i="3"/>
  <c r="EI41" i="3"/>
  <c r="EJ41" i="3"/>
  <c r="EK41" i="3"/>
  <c r="EL41" i="3"/>
  <c r="EM41" i="3"/>
  <c r="EN41" i="3"/>
  <c r="EO41" i="3"/>
  <c r="EP41" i="3"/>
  <c r="EQ41" i="3"/>
  <c r="ER41" i="3"/>
  <c r="ES41" i="3"/>
  <c r="ET41" i="3"/>
  <c r="EU41" i="3"/>
  <c r="EV41" i="3"/>
  <c r="EW41" i="3"/>
  <c r="EI42" i="3"/>
  <c r="EJ42" i="3"/>
  <c r="EK42" i="3"/>
  <c r="EL42" i="3"/>
  <c r="EM42" i="3"/>
  <c r="EN42" i="3"/>
  <c r="EO42" i="3"/>
  <c r="EP42" i="3"/>
  <c r="EQ42" i="3"/>
  <c r="ER42" i="3"/>
  <c r="ES42" i="3"/>
  <c r="ET42" i="3"/>
  <c r="EU42" i="3"/>
  <c r="EV42" i="3"/>
  <c r="EW42" i="3"/>
  <c r="EI43" i="3"/>
  <c r="EJ43" i="3"/>
  <c r="EK43" i="3"/>
  <c r="EL43" i="3"/>
  <c r="EM43" i="3"/>
  <c r="EN43" i="3"/>
  <c r="EO43" i="3"/>
  <c r="EP43" i="3"/>
  <c r="EQ43" i="3"/>
  <c r="ER43" i="3"/>
  <c r="ES43" i="3"/>
  <c r="ET43" i="3"/>
  <c r="EU43" i="3"/>
  <c r="EV43" i="3"/>
  <c r="EW43" i="3"/>
  <c r="EI44" i="3"/>
  <c r="EJ44" i="3"/>
  <c r="EK44" i="3"/>
  <c r="EL44" i="3"/>
  <c r="EM44" i="3"/>
  <c r="EN44" i="3"/>
  <c r="EO44" i="3"/>
  <c r="EP44" i="3"/>
  <c r="EQ44" i="3"/>
  <c r="ER44" i="3"/>
  <c r="ES44" i="3"/>
  <c r="ET44" i="3"/>
  <c r="EU44" i="3"/>
  <c r="EV44" i="3"/>
  <c r="EW44" i="3"/>
  <c r="EI45" i="3"/>
  <c r="EJ45" i="3"/>
  <c r="EK45" i="3"/>
  <c r="EL45" i="3"/>
  <c r="EM45" i="3"/>
  <c r="EN45" i="3"/>
  <c r="EO45" i="3"/>
  <c r="EP45" i="3"/>
  <c r="EQ45" i="3"/>
  <c r="ER45" i="3"/>
  <c r="ES45" i="3"/>
  <c r="ET45" i="3"/>
  <c r="EU45" i="3"/>
  <c r="EV45" i="3"/>
  <c r="EW45" i="3"/>
  <c r="EI46" i="3"/>
  <c r="EJ46" i="3"/>
  <c r="EK46" i="3"/>
  <c r="EL46" i="3"/>
  <c r="EM46" i="3"/>
  <c r="EN46" i="3"/>
  <c r="EO46" i="3"/>
  <c r="EP46" i="3"/>
  <c r="EQ46" i="3"/>
  <c r="ER46" i="3"/>
  <c r="ES46" i="3"/>
  <c r="ET46" i="3"/>
  <c r="EU46" i="3"/>
  <c r="EV46" i="3"/>
  <c r="EW46" i="3"/>
  <c r="EI47" i="3"/>
  <c r="EJ47" i="3"/>
  <c r="EK47" i="3"/>
  <c r="EL47" i="3"/>
  <c r="EM47" i="3"/>
  <c r="EN47" i="3"/>
  <c r="EO47" i="3"/>
  <c r="EP47" i="3"/>
  <c r="EQ47" i="3"/>
  <c r="ER47" i="3"/>
  <c r="ES47" i="3"/>
  <c r="ET47" i="3"/>
  <c r="EU47" i="3"/>
  <c r="EV47" i="3"/>
  <c r="EW47" i="3"/>
  <c r="EI48" i="3"/>
  <c r="EJ48" i="3"/>
  <c r="EK48" i="3"/>
  <c r="EL48" i="3"/>
  <c r="EM48" i="3"/>
  <c r="EN48" i="3"/>
  <c r="EO48" i="3"/>
  <c r="EP48" i="3"/>
  <c r="EQ48" i="3"/>
  <c r="ER48" i="3"/>
  <c r="ES48" i="3"/>
  <c r="ET48" i="3"/>
  <c r="EU48" i="3"/>
  <c r="EV48" i="3"/>
  <c r="EW48" i="3"/>
  <c r="EI49" i="3"/>
  <c r="EJ49" i="3"/>
  <c r="EK49" i="3"/>
  <c r="EL49" i="3"/>
  <c r="EM49" i="3"/>
  <c r="EN49" i="3"/>
  <c r="EO49" i="3"/>
  <c r="EP49" i="3"/>
  <c r="EQ49" i="3"/>
  <c r="ER49" i="3"/>
  <c r="ES49" i="3"/>
  <c r="ET49" i="3"/>
  <c r="EU49" i="3"/>
  <c r="EV49" i="3"/>
  <c r="EW49" i="3"/>
  <c r="EI50" i="3"/>
  <c r="EJ50" i="3"/>
  <c r="EK50" i="3"/>
  <c r="EL50" i="3"/>
  <c r="EM50" i="3"/>
  <c r="EN50" i="3"/>
  <c r="EO50" i="3"/>
  <c r="EP50" i="3"/>
  <c r="EQ50" i="3"/>
  <c r="ER50" i="3"/>
  <c r="ES50" i="3"/>
  <c r="ET50" i="3"/>
  <c r="EU50" i="3"/>
  <c r="EV50" i="3"/>
  <c r="EW50" i="3"/>
  <c r="EI51" i="3"/>
  <c r="EJ51" i="3"/>
  <c r="EK51" i="3"/>
  <c r="EL51" i="3"/>
  <c r="EM51" i="3"/>
  <c r="EN51" i="3"/>
  <c r="EO51" i="3"/>
  <c r="EP51" i="3"/>
  <c r="EQ51" i="3"/>
  <c r="ER51" i="3"/>
  <c r="ES51" i="3"/>
  <c r="ET51" i="3"/>
  <c r="EU51" i="3"/>
  <c r="EV51" i="3"/>
  <c r="EW51" i="3"/>
  <c r="EI52" i="3"/>
  <c r="EJ52" i="3"/>
  <c r="EK52" i="3"/>
  <c r="EL52" i="3"/>
  <c r="EM52" i="3"/>
  <c r="EN52" i="3"/>
  <c r="EO52" i="3"/>
  <c r="EP52" i="3"/>
  <c r="EQ52" i="3"/>
  <c r="ER52" i="3"/>
  <c r="ES52" i="3"/>
  <c r="ET52" i="3"/>
  <c r="EU52" i="3"/>
  <c r="EV52" i="3"/>
  <c r="EW52" i="3"/>
  <c r="EI53" i="3"/>
  <c r="EJ53" i="3"/>
  <c r="EK53" i="3"/>
  <c r="EL53" i="3"/>
  <c r="EM53" i="3"/>
  <c r="EN53" i="3"/>
  <c r="EO53" i="3"/>
  <c r="EP53" i="3"/>
  <c r="EQ53" i="3"/>
  <c r="ER53" i="3"/>
  <c r="ES53" i="3"/>
  <c r="ET53" i="3"/>
  <c r="EU53" i="3"/>
  <c r="EV53" i="3"/>
  <c r="EW53" i="3"/>
  <c r="EI54" i="3"/>
  <c r="EJ54" i="3"/>
  <c r="EK54" i="3"/>
  <c r="EL54" i="3"/>
  <c r="EM54" i="3"/>
  <c r="EN54" i="3"/>
  <c r="EO54" i="3"/>
  <c r="EP54" i="3"/>
  <c r="EQ54" i="3"/>
  <c r="ER54" i="3"/>
  <c r="ES54" i="3"/>
  <c r="ET54" i="3"/>
  <c r="EU54" i="3"/>
  <c r="EV54" i="3"/>
  <c r="EW54" i="3"/>
  <c r="EI55" i="3"/>
  <c r="EJ55" i="3"/>
  <c r="EK55" i="3"/>
  <c r="EL55" i="3"/>
  <c r="EM55" i="3"/>
  <c r="EN55" i="3"/>
  <c r="EO55" i="3"/>
  <c r="EP55" i="3"/>
  <c r="EQ55" i="3"/>
  <c r="ER55" i="3"/>
  <c r="ES55" i="3"/>
  <c r="ET55" i="3"/>
  <c r="EU55" i="3"/>
  <c r="EV55" i="3"/>
  <c r="EW55" i="3"/>
  <c r="EI56" i="3"/>
  <c r="EJ56" i="3"/>
  <c r="EK56" i="3"/>
  <c r="EL56" i="3"/>
  <c r="EM56" i="3"/>
  <c r="EN56" i="3"/>
  <c r="EO56" i="3"/>
  <c r="EP56" i="3"/>
  <c r="EQ56" i="3"/>
  <c r="ER56" i="3"/>
  <c r="ES56" i="3"/>
  <c r="ET56" i="3"/>
  <c r="EU56" i="3"/>
  <c r="EV56" i="3"/>
  <c r="EW56" i="3"/>
  <c r="EI57" i="3"/>
  <c r="EJ57" i="3"/>
  <c r="EK57" i="3"/>
  <c r="EL57" i="3"/>
  <c r="EM57" i="3"/>
  <c r="EN57" i="3"/>
  <c r="EO57" i="3"/>
  <c r="EP57" i="3"/>
  <c r="EQ57" i="3"/>
  <c r="ER57" i="3"/>
  <c r="ES57" i="3"/>
  <c r="ET57" i="3"/>
  <c r="EU57" i="3"/>
  <c r="EV57" i="3"/>
  <c r="EW57" i="3"/>
  <c r="EI58" i="3"/>
  <c r="EJ58" i="3"/>
  <c r="EK58" i="3"/>
  <c r="EL58" i="3"/>
  <c r="EM58" i="3"/>
  <c r="EN58" i="3"/>
  <c r="EO58" i="3"/>
  <c r="EP58" i="3"/>
  <c r="EQ58" i="3"/>
  <c r="ER58" i="3"/>
  <c r="ES58" i="3"/>
  <c r="ET58" i="3"/>
  <c r="EU58" i="3"/>
  <c r="EV58" i="3"/>
  <c r="EW58" i="3"/>
  <c r="EI59" i="3"/>
  <c r="EJ59" i="3"/>
  <c r="EK59" i="3"/>
  <c r="EL59" i="3"/>
  <c r="EM59" i="3"/>
  <c r="EN59" i="3"/>
  <c r="EO59" i="3"/>
  <c r="EP59" i="3"/>
  <c r="EQ59" i="3"/>
  <c r="ER59" i="3"/>
  <c r="ES59" i="3"/>
  <c r="ET59" i="3"/>
  <c r="EU59" i="3"/>
  <c r="EV59" i="3"/>
  <c r="EW59" i="3"/>
  <c r="EI60" i="3"/>
  <c r="EJ60" i="3"/>
  <c r="EK60" i="3"/>
  <c r="EL60" i="3"/>
  <c r="EM60" i="3"/>
  <c r="EN60" i="3"/>
  <c r="EO60" i="3"/>
  <c r="EP60" i="3"/>
  <c r="EQ60" i="3"/>
  <c r="ER60" i="3"/>
  <c r="ES60" i="3"/>
  <c r="ET60" i="3"/>
  <c r="EU60" i="3"/>
  <c r="EV60" i="3"/>
  <c r="EW60" i="3"/>
  <c r="EI61" i="3"/>
  <c r="EJ61" i="3"/>
  <c r="EK61" i="3"/>
  <c r="EL61" i="3"/>
  <c r="EM61" i="3"/>
  <c r="EN61" i="3"/>
  <c r="EO61" i="3"/>
  <c r="EP61" i="3"/>
  <c r="EQ61" i="3"/>
  <c r="ER61" i="3"/>
  <c r="ES61" i="3"/>
  <c r="ET61" i="3"/>
  <c r="EU61" i="3"/>
  <c r="EV61" i="3"/>
  <c r="EW61" i="3"/>
  <c r="EI62" i="3"/>
  <c r="EJ62" i="3"/>
  <c r="EK62" i="3"/>
  <c r="EL62" i="3"/>
  <c r="EM62" i="3"/>
  <c r="EN62" i="3"/>
  <c r="EO62" i="3"/>
  <c r="EP62" i="3"/>
  <c r="EQ62" i="3"/>
  <c r="ER62" i="3"/>
  <c r="ES62" i="3"/>
  <c r="ET62" i="3"/>
  <c r="EU62" i="3"/>
  <c r="EV62" i="3"/>
  <c r="EW62" i="3"/>
  <c r="EI63" i="3"/>
  <c r="EJ63" i="3"/>
  <c r="EK63" i="3"/>
  <c r="EL63" i="3"/>
  <c r="EM63" i="3"/>
  <c r="EN63" i="3"/>
  <c r="EO63" i="3"/>
  <c r="EP63" i="3"/>
  <c r="EQ63" i="3"/>
  <c r="ER63" i="3"/>
  <c r="ES63" i="3"/>
  <c r="ET63" i="3"/>
  <c r="EU63" i="3"/>
  <c r="EV63" i="3"/>
  <c r="EW63" i="3"/>
  <c r="EI64" i="3"/>
  <c r="EJ64" i="3"/>
  <c r="EK64" i="3"/>
  <c r="EL64" i="3"/>
  <c r="EM64" i="3"/>
  <c r="EN64" i="3"/>
  <c r="EO64" i="3"/>
  <c r="EP64" i="3"/>
  <c r="EQ64" i="3"/>
  <c r="ER64" i="3"/>
  <c r="ES64" i="3"/>
  <c r="ET64" i="3"/>
  <c r="EU64" i="3"/>
  <c r="EV64" i="3"/>
  <c r="EW64" i="3"/>
  <c r="EI65" i="3"/>
  <c r="EJ65" i="3"/>
  <c r="EK65" i="3"/>
  <c r="EL65" i="3"/>
  <c r="EM65" i="3"/>
  <c r="EN65" i="3"/>
  <c r="EO65" i="3"/>
  <c r="EP65" i="3"/>
  <c r="EQ65" i="3"/>
  <c r="ER65" i="3"/>
  <c r="ES65" i="3"/>
  <c r="ET65" i="3"/>
  <c r="EU65" i="3"/>
  <c r="EV65" i="3"/>
  <c r="EW65" i="3"/>
  <c r="EI66" i="3"/>
  <c r="EJ66" i="3"/>
  <c r="EK66" i="3"/>
  <c r="EL66" i="3"/>
  <c r="EM66" i="3"/>
  <c r="EN66" i="3"/>
  <c r="EO66" i="3"/>
  <c r="EP66" i="3"/>
  <c r="EQ66" i="3"/>
  <c r="ER66" i="3"/>
  <c r="ES66" i="3"/>
  <c r="ET66" i="3"/>
  <c r="EU66" i="3"/>
  <c r="EV66" i="3"/>
  <c r="EW66" i="3"/>
  <c r="EI67" i="3"/>
  <c r="EJ67" i="3"/>
  <c r="EK67" i="3"/>
  <c r="EL67" i="3"/>
  <c r="EM67" i="3"/>
  <c r="EN67" i="3"/>
  <c r="EO67" i="3"/>
  <c r="EP67" i="3"/>
  <c r="EQ67" i="3"/>
  <c r="ER67" i="3"/>
  <c r="ES67" i="3"/>
  <c r="ET67" i="3"/>
  <c r="EU67" i="3"/>
  <c r="EV67" i="3"/>
  <c r="EW67" i="3"/>
  <c r="EI68" i="3"/>
  <c r="EJ68" i="3"/>
  <c r="EK68" i="3"/>
  <c r="EL68" i="3"/>
  <c r="EM68" i="3"/>
  <c r="EN68" i="3"/>
  <c r="EO68" i="3"/>
  <c r="EP68" i="3"/>
  <c r="EQ68" i="3"/>
  <c r="ER68" i="3"/>
  <c r="ES68" i="3"/>
  <c r="ET68" i="3"/>
  <c r="EU68" i="3"/>
  <c r="EV68" i="3"/>
  <c r="EW68" i="3"/>
  <c r="EI69" i="3"/>
  <c r="EJ69" i="3"/>
  <c r="EK69" i="3"/>
  <c r="EL69" i="3"/>
  <c r="EM69" i="3"/>
  <c r="EN69" i="3"/>
  <c r="EO69" i="3"/>
  <c r="EP69" i="3"/>
  <c r="EQ69" i="3"/>
  <c r="ER69" i="3"/>
  <c r="ES69" i="3"/>
  <c r="ET69" i="3"/>
  <c r="EU69" i="3"/>
  <c r="EV69" i="3"/>
  <c r="EW69" i="3"/>
  <c r="EI70" i="3"/>
  <c r="EJ70" i="3"/>
  <c r="EK70" i="3"/>
  <c r="EL70" i="3"/>
  <c r="EM70" i="3"/>
  <c r="EN70" i="3"/>
  <c r="EO70" i="3"/>
  <c r="EP70" i="3"/>
  <c r="EQ70" i="3"/>
  <c r="ER70" i="3"/>
  <c r="ES70" i="3"/>
  <c r="ET70" i="3"/>
  <c r="EU70" i="3"/>
  <c r="EV70" i="3"/>
  <c r="EW70" i="3"/>
  <c r="EI71" i="3"/>
  <c r="EJ71" i="3"/>
  <c r="EK71" i="3"/>
  <c r="EL71" i="3"/>
  <c r="EM71" i="3"/>
  <c r="EN71" i="3"/>
  <c r="EO71" i="3"/>
  <c r="EP71" i="3"/>
  <c r="EQ71" i="3"/>
  <c r="ER71" i="3"/>
  <c r="ES71" i="3"/>
  <c r="ET71" i="3"/>
  <c r="EU71" i="3"/>
  <c r="EV71" i="3"/>
  <c r="EW71" i="3"/>
  <c r="EI72" i="3"/>
  <c r="EJ72" i="3"/>
  <c r="EK72" i="3"/>
  <c r="EL72" i="3"/>
  <c r="EM72" i="3"/>
  <c r="EN72" i="3"/>
  <c r="EO72" i="3"/>
  <c r="EP72" i="3"/>
  <c r="EQ72" i="3"/>
  <c r="ER72" i="3"/>
  <c r="ES72" i="3"/>
  <c r="ET72" i="3"/>
  <c r="EU72" i="3"/>
  <c r="EV72" i="3"/>
  <c r="EW72" i="3"/>
  <c r="EI73" i="3"/>
  <c r="EJ73" i="3"/>
  <c r="EK73" i="3"/>
  <c r="EL73" i="3"/>
  <c r="EM73" i="3"/>
  <c r="EN73" i="3"/>
  <c r="EO73" i="3"/>
  <c r="EP73" i="3"/>
  <c r="EQ73" i="3"/>
  <c r="ER73" i="3"/>
  <c r="ES73" i="3"/>
  <c r="ET73" i="3"/>
  <c r="EU73" i="3"/>
  <c r="EV73" i="3"/>
  <c r="EW73" i="3"/>
  <c r="EI74" i="3"/>
  <c r="EJ74" i="3"/>
  <c r="EK74" i="3"/>
  <c r="EL74" i="3"/>
  <c r="EM74" i="3"/>
  <c r="EN74" i="3"/>
  <c r="EO74" i="3"/>
  <c r="EP74" i="3"/>
  <c r="EQ74" i="3"/>
  <c r="ER74" i="3"/>
  <c r="ES74" i="3"/>
  <c r="ET74" i="3"/>
  <c r="EU74" i="3"/>
  <c r="EV74" i="3"/>
  <c r="EW74" i="3"/>
  <c r="EI75" i="3"/>
  <c r="EJ75" i="3"/>
  <c r="EK75" i="3"/>
  <c r="EL75" i="3"/>
  <c r="EM75" i="3"/>
  <c r="EN75" i="3"/>
  <c r="EO75" i="3"/>
  <c r="EP75" i="3"/>
  <c r="EQ75" i="3"/>
  <c r="ER75" i="3"/>
  <c r="ES75" i="3"/>
  <c r="ET75" i="3"/>
  <c r="EU75" i="3"/>
  <c r="EV75" i="3"/>
  <c r="EW75" i="3"/>
  <c r="EI76" i="3"/>
  <c r="EJ76" i="3"/>
  <c r="EK76" i="3"/>
  <c r="EL76" i="3"/>
  <c r="EM76" i="3"/>
  <c r="EN76" i="3"/>
  <c r="EO76" i="3"/>
  <c r="EP76" i="3"/>
  <c r="EQ76" i="3"/>
  <c r="ER76" i="3"/>
  <c r="ES76" i="3"/>
  <c r="ET76" i="3"/>
  <c r="EU76" i="3"/>
  <c r="EV76" i="3"/>
  <c r="EW76" i="3"/>
  <c r="EI77" i="3"/>
  <c r="EJ77" i="3"/>
  <c r="EK77" i="3"/>
  <c r="EL77" i="3"/>
  <c r="EM77" i="3"/>
  <c r="EN77" i="3"/>
  <c r="EO77" i="3"/>
  <c r="EP77" i="3"/>
  <c r="EQ77" i="3"/>
  <c r="ER77" i="3"/>
  <c r="ES77" i="3"/>
  <c r="ET77" i="3"/>
  <c r="EU77" i="3"/>
  <c r="EV77" i="3"/>
  <c r="EW77" i="3"/>
  <c r="EI78" i="3"/>
  <c r="EJ78" i="3"/>
  <c r="EK78" i="3"/>
  <c r="EL78" i="3"/>
  <c r="EM78" i="3"/>
  <c r="EN78" i="3"/>
  <c r="EO78" i="3"/>
  <c r="EP78" i="3"/>
  <c r="EQ78" i="3"/>
  <c r="ER78" i="3"/>
  <c r="ES78" i="3"/>
  <c r="ET78" i="3"/>
  <c r="EU78" i="3"/>
  <c r="EV78" i="3"/>
  <c r="EW78" i="3"/>
  <c r="EI79" i="3"/>
  <c r="EJ79" i="3"/>
  <c r="EK79" i="3"/>
  <c r="EL79" i="3"/>
  <c r="EM79" i="3"/>
  <c r="EN79" i="3"/>
  <c r="EO79" i="3"/>
  <c r="EP79" i="3"/>
  <c r="EQ79" i="3"/>
  <c r="ER79" i="3"/>
  <c r="ES79" i="3"/>
  <c r="ET79" i="3"/>
  <c r="EU79" i="3"/>
  <c r="EV79" i="3"/>
  <c r="EW79" i="3"/>
  <c r="EI80" i="3"/>
  <c r="EJ80" i="3"/>
  <c r="EK80" i="3"/>
  <c r="EL80" i="3"/>
  <c r="EM80" i="3"/>
  <c r="EN80" i="3"/>
  <c r="EO80" i="3"/>
  <c r="EP80" i="3"/>
  <c r="EQ80" i="3"/>
  <c r="ER80" i="3"/>
  <c r="ES80" i="3"/>
  <c r="ET80" i="3"/>
  <c r="EU80" i="3"/>
  <c r="EV80" i="3"/>
  <c r="EW80" i="3"/>
  <c r="EI81" i="3"/>
  <c r="EJ81" i="3"/>
  <c r="EK81" i="3"/>
  <c r="EL81" i="3"/>
  <c r="EM81" i="3"/>
  <c r="EN81" i="3"/>
  <c r="EO81" i="3"/>
  <c r="EP81" i="3"/>
  <c r="EQ81" i="3"/>
  <c r="ER81" i="3"/>
  <c r="ES81" i="3"/>
  <c r="ET81" i="3"/>
  <c r="EU81" i="3"/>
  <c r="EV81" i="3"/>
  <c r="EW81" i="3"/>
  <c r="EI82" i="3"/>
  <c r="EJ82" i="3"/>
  <c r="EK82" i="3"/>
  <c r="EL82" i="3"/>
  <c r="EM82" i="3"/>
  <c r="EN82" i="3"/>
  <c r="EO82" i="3"/>
  <c r="EP82" i="3"/>
  <c r="EQ82" i="3"/>
  <c r="ER82" i="3"/>
  <c r="ES82" i="3"/>
  <c r="ET82" i="3"/>
  <c r="EU82" i="3"/>
  <c r="EV82" i="3"/>
  <c r="EW82" i="3"/>
  <c r="EI83" i="3"/>
  <c r="EJ83" i="3"/>
  <c r="EK83" i="3"/>
  <c r="EL83" i="3"/>
  <c r="EM83" i="3"/>
  <c r="EN83" i="3"/>
  <c r="EO83" i="3"/>
  <c r="EP83" i="3"/>
  <c r="EQ83" i="3"/>
  <c r="ER83" i="3"/>
  <c r="ES83" i="3"/>
  <c r="ET83" i="3"/>
  <c r="EU83" i="3"/>
  <c r="EV83" i="3"/>
  <c r="EW83" i="3"/>
  <c r="EI84" i="3"/>
  <c r="EJ84" i="3"/>
  <c r="EK84" i="3"/>
  <c r="EL84" i="3"/>
  <c r="EM84" i="3"/>
  <c r="EN84" i="3"/>
  <c r="EO84" i="3"/>
  <c r="EP84" i="3"/>
  <c r="EQ84" i="3"/>
  <c r="ER84" i="3"/>
  <c r="ES84" i="3"/>
  <c r="ET84" i="3"/>
  <c r="EU84" i="3"/>
  <c r="EV84" i="3"/>
  <c r="EW84" i="3"/>
  <c r="EI85" i="3"/>
  <c r="EJ85" i="3"/>
  <c r="EK85" i="3"/>
  <c r="EL85" i="3"/>
  <c r="EM85" i="3"/>
  <c r="EN85" i="3"/>
  <c r="EO85" i="3"/>
  <c r="EP85" i="3"/>
  <c r="EQ85" i="3"/>
  <c r="ER85" i="3"/>
  <c r="ES85" i="3"/>
  <c r="ET85" i="3"/>
  <c r="EU85" i="3"/>
  <c r="EV85" i="3"/>
  <c r="EW85" i="3"/>
  <c r="EI86" i="3"/>
  <c r="EJ86" i="3"/>
  <c r="EK86" i="3"/>
  <c r="EL86" i="3"/>
  <c r="EM86" i="3"/>
  <c r="EN86" i="3"/>
  <c r="EO86" i="3"/>
  <c r="EP86" i="3"/>
  <c r="EQ86" i="3"/>
  <c r="ER86" i="3"/>
  <c r="ES86" i="3"/>
  <c r="ET86" i="3"/>
  <c r="EU86" i="3"/>
  <c r="EV86" i="3"/>
  <c r="EW86" i="3"/>
  <c r="EI87" i="3"/>
  <c r="EJ87" i="3"/>
  <c r="EK87" i="3"/>
  <c r="EL87" i="3"/>
  <c r="EM87" i="3"/>
  <c r="EN87" i="3"/>
  <c r="EO87" i="3"/>
  <c r="EP87" i="3"/>
  <c r="EQ87" i="3"/>
  <c r="ER87" i="3"/>
  <c r="ES87" i="3"/>
  <c r="ET87" i="3"/>
  <c r="EU87" i="3"/>
  <c r="EV87" i="3"/>
  <c r="EW87" i="3"/>
  <c r="EI88" i="3"/>
  <c r="EJ88" i="3"/>
  <c r="EK88" i="3"/>
  <c r="EL88" i="3"/>
  <c r="EM88" i="3"/>
  <c r="EN88" i="3"/>
  <c r="EO88" i="3"/>
  <c r="EP88" i="3"/>
  <c r="EQ88" i="3"/>
  <c r="ER88" i="3"/>
  <c r="ES88" i="3"/>
  <c r="ET88" i="3"/>
  <c r="EU88" i="3"/>
  <c r="EV88" i="3"/>
  <c r="EW88" i="3"/>
  <c r="EI89" i="3"/>
  <c r="EJ89" i="3"/>
  <c r="EK89" i="3"/>
  <c r="EL89" i="3"/>
  <c r="EM89" i="3"/>
  <c r="EN89" i="3"/>
  <c r="EO89" i="3"/>
  <c r="EP89" i="3"/>
  <c r="EQ89" i="3"/>
  <c r="ER89" i="3"/>
  <c r="ES89" i="3"/>
  <c r="ET89" i="3"/>
  <c r="EU89" i="3"/>
  <c r="EV89" i="3"/>
  <c r="EW89" i="3"/>
  <c r="EI90" i="3"/>
  <c r="EJ90" i="3"/>
  <c r="EK90" i="3"/>
  <c r="EL90" i="3"/>
  <c r="EM90" i="3"/>
  <c r="EN90" i="3"/>
  <c r="EO90" i="3"/>
  <c r="EP90" i="3"/>
  <c r="EQ90" i="3"/>
  <c r="ER90" i="3"/>
  <c r="ES90" i="3"/>
  <c r="ET90" i="3"/>
  <c r="EU90" i="3"/>
  <c r="EV90" i="3"/>
  <c r="EW90" i="3"/>
  <c r="EI91" i="3"/>
  <c r="EJ91" i="3"/>
  <c r="EK91" i="3"/>
  <c r="EL91" i="3"/>
  <c r="EM91" i="3"/>
  <c r="EN91" i="3"/>
  <c r="EO91" i="3"/>
  <c r="EP91" i="3"/>
  <c r="EQ91" i="3"/>
  <c r="ER91" i="3"/>
  <c r="ES91" i="3"/>
  <c r="ET91" i="3"/>
  <c r="EU91" i="3"/>
  <c r="EV91" i="3"/>
  <c r="EW91" i="3"/>
  <c r="EI92" i="3"/>
  <c r="EJ92" i="3"/>
  <c r="EK92" i="3"/>
  <c r="EL92" i="3"/>
  <c r="EM92" i="3"/>
  <c r="EN92" i="3"/>
  <c r="EO92" i="3"/>
  <c r="EP92" i="3"/>
  <c r="EQ92" i="3"/>
  <c r="ER92" i="3"/>
  <c r="ES92" i="3"/>
  <c r="ET92" i="3"/>
  <c r="EU92" i="3"/>
  <c r="EV92" i="3"/>
  <c r="EW92" i="3"/>
  <c r="EI93" i="3"/>
  <c r="EJ93" i="3"/>
  <c r="EK93" i="3"/>
  <c r="EL93" i="3"/>
  <c r="EM93" i="3"/>
  <c r="EN93" i="3"/>
  <c r="EO93" i="3"/>
  <c r="EP93" i="3"/>
  <c r="EQ93" i="3"/>
  <c r="ER93" i="3"/>
  <c r="ES93" i="3"/>
  <c r="ET93" i="3"/>
  <c r="EU93" i="3"/>
  <c r="EV93" i="3"/>
  <c r="EW93" i="3"/>
  <c r="EI94" i="3"/>
  <c r="EJ94" i="3"/>
  <c r="EK94" i="3"/>
  <c r="EL94" i="3"/>
  <c r="EM94" i="3"/>
  <c r="EN94" i="3"/>
  <c r="EO94" i="3"/>
  <c r="EP94" i="3"/>
  <c r="EQ94" i="3"/>
  <c r="ER94" i="3"/>
  <c r="ES94" i="3"/>
  <c r="ET94" i="3"/>
  <c r="EU94" i="3"/>
  <c r="EV94" i="3"/>
  <c r="EW94" i="3"/>
  <c r="EI95" i="3"/>
  <c r="EJ95" i="3"/>
  <c r="EK95" i="3"/>
  <c r="EL95" i="3"/>
  <c r="EM95" i="3"/>
  <c r="EN95" i="3"/>
  <c r="EO95" i="3"/>
  <c r="EP95" i="3"/>
  <c r="EQ95" i="3"/>
  <c r="ER95" i="3"/>
  <c r="ES95" i="3"/>
  <c r="ET95" i="3"/>
  <c r="EU95" i="3"/>
  <c r="EV95" i="3"/>
  <c r="EW95" i="3"/>
  <c r="EI96" i="3"/>
  <c r="EJ96" i="3"/>
  <c r="EK96" i="3"/>
  <c r="EL96" i="3"/>
  <c r="EM96" i="3"/>
  <c r="EN96" i="3"/>
  <c r="EO96" i="3"/>
  <c r="EP96" i="3"/>
  <c r="EQ96" i="3"/>
  <c r="ER96" i="3"/>
  <c r="ES96" i="3"/>
  <c r="ET96" i="3"/>
  <c r="EU96" i="3"/>
  <c r="EV96" i="3"/>
  <c r="EW96" i="3"/>
  <c r="EI97" i="3"/>
  <c r="EJ97" i="3"/>
  <c r="EK97" i="3"/>
  <c r="EL97" i="3"/>
  <c r="EM97" i="3"/>
  <c r="EN97" i="3"/>
  <c r="EO97" i="3"/>
  <c r="EP97" i="3"/>
  <c r="EQ97" i="3"/>
  <c r="ER97" i="3"/>
  <c r="ES97" i="3"/>
  <c r="ET97" i="3"/>
  <c r="EU97" i="3"/>
  <c r="EV97" i="3"/>
  <c r="EW97" i="3"/>
  <c r="EI98" i="3"/>
  <c r="EJ98" i="3"/>
  <c r="EK98" i="3"/>
  <c r="EL98" i="3"/>
  <c r="EM98" i="3"/>
  <c r="EN98" i="3"/>
  <c r="EO98" i="3"/>
  <c r="EP98" i="3"/>
  <c r="EQ98" i="3"/>
  <c r="ER98" i="3"/>
  <c r="ES98" i="3"/>
  <c r="ET98" i="3"/>
  <c r="EU98" i="3"/>
  <c r="EV98" i="3"/>
  <c r="EW98" i="3"/>
  <c r="EI99" i="3"/>
  <c r="EJ99" i="3"/>
  <c r="EK99" i="3"/>
  <c r="EL99" i="3"/>
  <c r="EM99" i="3"/>
  <c r="EN99" i="3"/>
  <c r="EO99" i="3"/>
  <c r="EP99" i="3"/>
  <c r="EQ99" i="3"/>
  <c r="ER99" i="3"/>
  <c r="ES99" i="3"/>
  <c r="ET99" i="3"/>
  <c r="EU99" i="3"/>
  <c r="EV99" i="3"/>
  <c r="EW99" i="3"/>
  <c r="EI100" i="3"/>
  <c r="EJ100" i="3"/>
  <c r="EK100" i="3"/>
  <c r="EL100" i="3"/>
  <c r="EM100" i="3"/>
  <c r="EN100" i="3"/>
  <c r="EO100" i="3"/>
  <c r="EP100" i="3"/>
  <c r="EQ100" i="3"/>
  <c r="ER100" i="3"/>
  <c r="ES100" i="3"/>
  <c r="ET100" i="3"/>
  <c r="EU100" i="3"/>
  <c r="EV100" i="3"/>
  <c r="EW100" i="3"/>
  <c r="EI101" i="3"/>
  <c r="EJ101" i="3"/>
  <c r="EK101" i="3"/>
  <c r="EL101" i="3"/>
  <c r="EM101" i="3"/>
  <c r="EN101" i="3"/>
  <c r="EO101" i="3"/>
  <c r="EP101" i="3"/>
  <c r="EQ101" i="3"/>
  <c r="ER101" i="3"/>
  <c r="ES101" i="3"/>
  <c r="ET101" i="3"/>
  <c r="EU101" i="3"/>
  <c r="EV101" i="3"/>
  <c r="EW101" i="3"/>
  <c r="EI102" i="3"/>
  <c r="EJ102" i="3"/>
  <c r="EK102" i="3"/>
  <c r="EL102" i="3"/>
  <c r="EM102" i="3"/>
  <c r="EN102" i="3"/>
  <c r="EO102" i="3"/>
  <c r="EP102" i="3"/>
  <c r="EQ102" i="3"/>
  <c r="ER102" i="3"/>
  <c r="ES102" i="3"/>
  <c r="ET102" i="3"/>
  <c r="EU102" i="3"/>
  <c r="EV102" i="3"/>
  <c r="EW102" i="3"/>
  <c r="EI103" i="3"/>
  <c r="EJ103" i="3"/>
  <c r="EK103" i="3"/>
  <c r="EL103" i="3"/>
  <c r="EM103" i="3"/>
  <c r="EN103" i="3"/>
  <c r="EO103" i="3"/>
  <c r="EP103" i="3"/>
  <c r="EQ103" i="3"/>
  <c r="ER103" i="3"/>
  <c r="ES103" i="3"/>
  <c r="ET103" i="3"/>
  <c r="EU103" i="3"/>
  <c r="EV103" i="3"/>
  <c r="EW103" i="3"/>
  <c r="EI104" i="3"/>
  <c r="EJ104" i="3"/>
  <c r="EK104" i="3"/>
  <c r="EL104" i="3"/>
  <c r="EM104" i="3"/>
  <c r="EN104" i="3"/>
  <c r="EO104" i="3"/>
  <c r="EP104" i="3"/>
  <c r="EQ104" i="3"/>
  <c r="ER104" i="3"/>
  <c r="ES104" i="3"/>
  <c r="ET104" i="3"/>
  <c r="EU104" i="3"/>
  <c r="EV104" i="3"/>
  <c r="EW104" i="3"/>
  <c r="EI105" i="3"/>
  <c r="EJ105" i="3"/>
  <c r="EK105" i="3"/>
  <c r="EL105" i="3"/>
  <c r="EM105" i="3"/>
  <c r="EN105" i="3"/>
  <c r="EO105" i="3"/>
  <c r="EP105" i="3"/>
  <c r="EQ105" i="3"/>
  <c r="ER105" i="3"/>
  <c r="ES105" i="3"/>
  <c r="ET105" i="3"/>
  <c r="EU105" i="3"/>
  <c r="EV105" i="3"/>
  <c r="EW105" i="3"/>
  <c r="EI106" i="3"/>
  <c r="EJ106" i="3"/>
  <c r="EK106" i="3"/>
  <c r="EL106" i="3"/>
  <c r="EM106" i="3"/>
  <c r="EN106" i="3"/>
  <c r="EO106" i="3"/>
  <c r="EP106" i="3"/>
  <c r="EQ106" i="3"/>
  <c r="ER106" i="3"/>
  <c r="ES106" i="3"/>
  <c r="ET106" i="3"/>
  <c r="EU106" i="3"/>
  <c r="EV106" i="3"/>
  <c r="EW106" i="3"/>
  <c r="EI107" i="3"/>
  <c r="EJ107" i="3"/>
  <c r="EK107" i="3"/>
  <c r="EL107" i="3"/>
  <c r="EM107" i="3"/>
  <c r="EN107" i="3"/>
  <c r="EO107" i="3"/>
  <c r="EP107" i="3"/>
  <c r="EQ107" i="3"/>
  <c r="ER107" i="3"/>
  <c r="ES107" i="3"/>
  <c r="ET107" i="3"/>
  <c r="EU107" i="3"/>
  <c r="EV107" i="3"/>
  <c r="EW107" i="3"/>
  <c r="EI108" i="3"/>
  <c r="EJ108" i="3"/>
  <c r="EK108" i="3"/>
  <c r="EL108" i="3"/>
  <c r="EM108" i="3"/>
  <c r="EN108" i="3"/>
  <c r="EO108" i="3"/>
  <c r="EP108" i="3"/>
  <c r="EQ108" i="3"/>
  <c r="ER108" i="3"/>
  <c r="ES108" i="3"/>
  <c r="ET108" i="3"/>
  <c r="EU108" i="3"/>
  <c r="EV108" i="3"/>
  <c r="EW108" i="3"/>
  <c r="EI109" i="3"/>
  <c r="EJ109" i="3"/>
  <c r="EK109" i="3"/>
  <c r="EL109" i="3"/>
  <c r="EM109" i="3"/>
  <c r="EN109" i="3"/>
  <c r="EO109" i="3"/>
  <c r="EP109" i="3"/>
  <c r="EQ109" i="3"/>
  <c r="ER109" i="3"/>
  <c r="ES109" i="3"/>
  <c r="ET109" i="3"/>
  <c r="EU109" i="3"/>
  <c r="EV109" i="3"/>
  <c r="EW109" i="3"/>
  <c r="EI110" i="3"/>
  <c r="EJ110" i="3"/>
  <c r="EK110" i="3"/>
  <c r="EL110" i="3"/>
  <c r="EM110" i="3"/>
  <c r="EN110" i="3"/>
  <c r="EO110" i="3"/>
  <c r="EP110" i="3"/>
  <c r="EQ110" i="3"/>
  <c r="ER110" i="3"/>
  <c r="ES110" i="3"/>
  <c r="ET110" i="3"/>
  <c r="EU110" i="3"/>
  <c r="EV110" i="3"/>
  <c r="EW110" i="3"/>
  <c r="EI111" i="3"/>
  <c r="EJ111" i="3"/>
  <c r="EK111" i="3"/>
  <c r="EL111" i="3"/>
  <c r="EM111" i="3"/>
  <c r="EN111" i="3"/>
  <c r="EO111" i="3"/>
  <c r="EP111" i="3"/>
  <c r="EQ111" i="3"/>
  <c r="ER111" i="3"/>
  <c r="ES111" i="3"/>
  <c r="ET111" i="3"/>
  <c r="EU111" i="3"/>
  <c r="EV111" i="3"/>
  <c r="EW111" i="3"/>
  <c r="EI112" i="3"/>
  <c r="EJ112" i="3"/>
  <c r="EK112" i="3"/>
  <c r="EL112" i="3"/>
  <c r="EM112" i="3"/>
  <c r="EN112" i="3"/>
  <c r="EO112" i="3"/>
  <c r="EP112" i="3"/>
  <c r="EQ112" i="3"/>
  <c r="ER112" i="3"/>
  <c r="ES112" i="3"/>
  <c r="ET112" i="3"/>
  <c r="EU112" i="3"/>
  <c r="EV112" i="3"/>
  <c r="EW112" i="3"/>
  <c r="EI113" i="3"/>
  <c r="EJ113" i="3"/>
  <c r="EK113" i="3"/>
  <c r="EL113" i="3"/>
  <c r="EM113" i="3"/>
  <c r="EN113" i="3"/>
  <c r="EO113" i="3"/>
  <c r="EP113" i="3"/>
  <c r="EQ113" i="3"/>
  <c r="ER113" i="3"/>
  <c r="ES113" i="3"/>
  <c r="ET113" i="3"/>
  <c r="EU113" i="3"/>
  <c r="EV113" i="3"/>
  <c r="EW113" i="3"/>
  <c r="EI114" i="3"/>
  <c r="EJ114" i="3"/>
  <c r="EK114" i="3"/>
  <c r="EL114" i="3"/>
  <c r="EM114" i="3"/>
  <c r="EN114" i="3"/>
  <c r="EO114" i="3"/>
  <c r="EP114" i="3"/>
  <c r="EQ114" i="3"/>
  <c r="ER114" i="3"/>
  <c r="ES114" i="3"/>
  <c r="ET114" i="3"/>
  <c r="EU114" i="3"/>
  <c r="EV114" i="3"/>
  <c r="EW114" i="3"/>
  <c r="EI115" i="3"/>
  <c r="EJ115" i="3"/>
  <c r="EK115" i="3"/>
  <c r="EL115" i="3"/>
  <c r="EM115" i="3"/>
  <c r="EN115" i="3"/>
  <c r="EO115" i="3"/>
  <c r="EP115" i="3"/>
  <c r="EQ115" i="3"/>
  <c r="ER115" i="3"/>
  <c r="ES115" i="3"/>
  <c r="ET115" i="3"/>
  <c r="EU115" i="3"/>
  <c r="EV115" i="3"/>
  <c r="EW115" i="3"/>
  <c r="EI116" i="3"/>
  <c r="EJ116" i="3"/>
  <c r="EK116" i="3"/>
  <c r="EL116" i="3"/>
  <c r="EM116" i="3"/>
  <c r="EN116" i="3"/>
  <c r="EO116" i="3"/>
  <c r="EP116" i="3"/>
  <c r="EQ116" i="3"/>
  <c r="ER116" i="3"/>
  <c r="ES116" i="3"/>
  <c r="ET116" i="3"/>
  <c r="EU116" i="3"/>
  <c r="EV116" i="3"/>
  <c r="EW116" i="3"/>
  <c r="EI117" i="3"/>
  <c r="EJ117" i="3"/>
  <c r="EK117" i="3"/>
  <c r="EL117" i="3"/>
  <c r="EM117" i="3"/>
  <c r="EN117" i="3"/>
  <c r="EO117" i="3"/>
  <c r="EP117" i="3"/>
  <c r="EQ117" i="3"/>
  <c r="ER117" i="3"/>
  <c r="ES117" i="3"/>
  <c r="ET117" i="3"/>
  <c r="EU117" i="3"/>
  <c r="EV117" i="3"/>
  <c r="EW117" i="3"/>
  <c r="EI118" i="3"/>
  <c r="EJ118" i="3"/>
  <c r="EK118" i="3"/>
  <c r="EL118" i="3"/>
  <c r="EM118" i="3"/>
  <c r="EN118" i="3"/>
  <c r="EO118" i="3"/>
  <c r="EP118" i="3"/>
  <c r="EQ118" i="3"/>
  <c r="ER118" i="3"/>
  <c r="ES118" i="3"/>
  <c r="ET118" i="3"/>
  <c r="EU118" i="3"/>
  <c r="EV118" i="3"/>
  <c r="EW118" i="3"/>
  <c r="EI119" i="3"/>
  <c r="EJ119" i="3"/>
  <c r="EK119" i="3"/>
  <c r="EL119" i="3"/>
  <c r="EM119" i="3"/>
  <c r="EN119" i="3"/>
  <c r="EO119" i="3"/>
  <c r="EP119" i="3"/>
  <c r="EQ119" i="3"/>
  <c r="ER119" i="3"/>
  <c r="ES119" i="3"/>
  <c r="ET119" i="3"/>
  <c r="EU119" i="3"/>
  <c r="EV119" i="3"/>
  <c r="EW119" i="3"/>
  <c r="EI120" i="3"/>
  <c r="EJ120" i="3"/>
  <c r="EK120" i="3"/>
  <c r="EL120" i="3"/>
  <c r="EM120" i="3"/>
  <c r="EN120" i="3"/>
  <c r="EO120" i="3"/>
  <c r="EP120" i="3"/>
  <c r="EQ120" i="3"/>
  <c r="ER120" i="3"/>
  <c r="ES120" i="3"/>
  <c r="ET120" i="3"/>
  <c r="EU120" i="3"/>
  <c r="EV120" i="3"/>
  <c r="EW120" i="3"/>
  <c r="EI121" i="3"/>
  <c r="EJ121" i="3"/>
  <c r="EK121" i="3"/>
  <c r="EL121" i="3"/>
  <c r="EM121" i="3"/>
  <c r="EN121" i="3"/>
  <c r="EO121" i="3"/>
  <c r="EP121" i="3"/>
  <c r="EQ121" i="3"/>
  <c r="ER121" i="3"/>
  <c r="ES121" i="3"/>
  <c r="ET121" i="3"/>
  <c r="EU121" i="3"/>
  <c r="EV121" i="3"/>
  <c r="EW121" i="3"/>
  <c r="EI122" i="3"/>
  <c r="EJ122" i="3"/>
  <c r="EK122" i="3"/>
  <c r="EL122" i="3"/>
  <c r="EM122" i="3"/>
  <c r="EN122" i="3"/>
  <c r="EO122" i="3"/>
  <c r="EP122" i="3"/>
  <c r="EQ122" i="3"/>
  <c r="ER122" i="3"/>
  <c r="ES122" i="3"/>
  <c r="ET122" i="3"/>
  <c r="EU122" i="3"/>
  <c r="EV122" i="3"/>
  <c r="EW122" i="3"/>
  <c r="EI123" i="3"/>
  <c r="EJ123" i="3"/>
  <c r="EK123" i="3"/>
  <c r="EL123" i="3"/>
  <c r="EM123" i="3"/>
  <c r="EN123" i="3"/>
  <c r="EO123" i="3"/>
  <c r="EP123" i="3"/>
  <c r="EQ123" i="3"/>
  <c r="ER123" i="3"/>
  <c r="ES123" i="3"/>
  <c r="ET123" i="3"/>
  <c r="EU123" i="3"/>
  <c r="EV123" i="3"/>
  <c r="EW123" i="3"/>
  <c r="EI124" i="3"/>
  <c r="EJ124" i="3"/>
  <c r="EK124" i="3"/>
  <c r="EL124" i="3"/>
  <c r="EM124" i="3"/>
  <c r="EN124" i="3"/>
  <c r="EO124" i="3"/>
  <c r="EP124" i="3"/>
  <c r="EQ124" i="3"/>
  <c r="ER124" i="3"/>
  <c r="ES124" i="3"/>
  <c r="ET124" i="3"/>
  <c r="EU124" i="3"/>
  <c r="EV124" i="3"/>
  <c r="EW124" i="3"/>
  <c r="EI125" i="3"/>
  <c r="EJ125" i="3"/>
  <c r="EK125" i="3"/>
  <c r="EL125" i="3"/>
  <c r="EM125" i="3"/>
  <c r="EN125" i="3"/>
  <c r="EO125" i="3"/>
  <c r="EP125" i="3"/>
  <c r="EQ125" i="3"/>
  <c r="ER125" i="3"/>
  <c r="ES125" i="3"/>
  <c r="ET125" i="3"/>
  <c r="EU125" i="3"/>
  <c r="EV125" i="3"/>
  <c r="EW125" i="3"/>
  <c r="EI126" i="3"/>
  <c r="EJ126" i="3"/>
  <c r="EK126" i="3"/>
  <c r="EL126" i="3"/>
  <c r="EM126" i="3"/>
  <c r="EN126" i="3"/>
  <c r="EO126" i="3"/>
  <c r="EP126" i="3"/>
  <c r="EQ126" i="3"/>
  <c r="ER126" i="3"/>
  <c r="ES126" i="3"/>
  <c r="ET126" i="3"/>
  <c r="EU126" i="3"/>
  <c r="EV126" i="3"/>
  <c r="EW126" i="3"/>
  <c r="EI127" i="3"/>
  <c r="EJ127" i="3"/>
  <c r="EK127" i="3"/>
  <c r="EL127" i="3"/>
  <c r="EM127" i="3"/>
  <c r="EN127" i="3"/>
  <c r="EO127" i="3"/>
  <c r="EP127" i="3"/>
  <c r="EQ127" i="3"/>
  <c r="ER127" i="3"/>
  <c r="ES127" i="3"/>
  <c r="ET127" i="3"/>
  <c r="EU127" i="3"/>
  <c r="EV127" i="3"/>
  <c r="EW127" i="3"/>
  <c r="EI128" i="3"/>
  <c r="EJ128" i="3"/>
  <c r="EK128" i="3"/>
  <c r="EL128" i="3"/>
  <c r="EM128" i="3"/>
  <c r="EN128" i="3"/>
  <c r="EO128" i="3"/>
  <c r="EP128" i="3"/>
  <c r="EQ128" i="3"/>
  <c r="ER128" i="3"/>
  <c r="ES128" i="3"/>
  <c r="ET128" i="3"/>
  <c r="EU128" i="3"/>
  <c r="EV128" i="3"/>
  <c r="EW128" i="3"/>
  <c r="EI129" i="3"/>
  <c r="EJ129" i="3"/>
  <c r="EK129" i="3"/>
  <c r="EL129" i="3"/>
  <c r="EM129" i="3"/>
  <c r="EN129" i="3"/>
  <c r="EO129" i="3"/>
  <c r="EP129" i="3"/>
  <c r="EQ129" i="3"/>
  <c r="ER129" i="3"/>
  <c r="ES129" i="3"/>
  <c r="ET129" i="3"/>
  <c r="EU129" i="3"/>
  <c r="EV129" i="3"/>
  <c r="EW129" i="3"/>
  <c r="EI130" i="3"/>
  <c r="EJ130" i="3"/>
  <c r="EK130" i="3"/>
  <c r="EL130" i="3"/>
  <c r="EM130" i="3"/>
  <c r="EN130" i="3"/>
  <c r="EO130" i="3"/>
  <c r="EP130" i="3"/>
  <c r="EQ130" i="3"/>
  <c r="ER130" i="3"/>
  <c r="ES130" i="3"/>
  <c r="ET130" i="3"/>
  <c r="EU130" i="3"/>
  <c r="EV130" i="3"/>
  <c r="EW130" i="3"/>
  <c r="EI131" i="3"/>
  <c r="EJ131" i="3"/>
  <c r="EK131" i="3"/>
  <c r="EL131" i="3"/>
  <c r="EM131" i="3"/>
  <c r="EN131" i="3"/>
  <c r="EO131" i="3"/>
  <c r="EP131" i="3"/>
  <c r="EQ131" i="3"/>
  <c r="ER131" i="3"/>
  <c r="ES131" i="3"/>
  <c r="ET131" i="3"/>
  <c r="EU131" i="3"/>
  <c r="EV131" i="3"/>
  <c r="EW131" i="3"/>
  <c r="EI132" i="3"/>
  <c r="EJ132" i="3"/>
  <c r="EK132" i="3"/>
  <c r="EL132" i="3"/>
  <c r="EM132" i="3"/>
  <c r="EN132" i="3"/>
  <c r="EO132" i="3"/>
  <c r="EP132" i="3"/>
  <c r="EQ132" i="3"/>
  <c r="ER132" i="3"/>
  <c r="ES132" i="3"/>
  <c r="ET132" i="3"/>
  <c r="EU132" i="3"/>
  <c r="EV132" i="3"/>
  <c r="EW132" i="3"/>
  <c r="EI133" i="3"/>
  <c r="EJ133" i="3"/>
  <c r="EK133" i="3"/>
  <c r="EL133" i="3"/>
  <c r="EM133" i="3"/>
  <c r="EN133" i="3"/>
  <c r="EO133" i="3"/>
  <c r="EP133" i="3"/>
  <c r="EQ133" i="3"/>
  <c r="ER133" i="3"/>
  <c r="ES133" i="3"/>
  <c r="ET133" i="3"/>
  <c r="EU133" i="3"/>
  <c r="EV133" i="3"/>
  <c r="EW133" i="3"/>
  <c r="EI134" i="3"/>
  <c r="EJ134" i="3"/>
  <c r="EK134" i="3"/>
  <c r="EL134" i="3"/>
  <c r="EM134" i="3"/>
  <c r="EN134" i="3"/>
  <c r="EO134" i="3"/>
  <c r="EP134" i="3"/>
  <c r="EQ134" i="3"/>
  <c r="ER134" i="3"/>
  <c r="ES134" i="3"/>
  <c r="ET134" i="3"/>
  <c r="EU134" i="3"/>
  <c r="EV134" i="3"/>
  <c r="EW134" i="3"/>
  <c r="EI135" i="3"/>
  <c r="EJ135" i="3"/>
  <c r="EK135" i="3"/>
  <c r="EL135" i="3"/>
  <c r="EM135" i="3"/>
  <c r="EN135" i="3"/>
  <c r="EO135" i="3"/>
  <c r="EP135" i="3"/>
  <c r="EQ135" i="3"/>
  <c r="ER135" i="3"/>
  <c r="ES135" i="3"/>
  <c r="ET135" i="3"/>
  <c r="EU135" i="3"/>
  <c r="EV135" i="3"/>
  <c r="EW135" i="3"/>
  <c r="EI136" i="3"/>
  <c r="EJ136" i="3"/>
  <c r="EK136" i="3"/>
  <c r="EL136" i="3"/>
  <c r="EM136" i="3"/>
  <c r="EN136" i="3"/>
  <c r="EO136" i="3"/>
  <c r="EP136" i="3"/>
  <c r="EQ136" i="3"/>
  <c r="ER136" i="3"/>
  <c r="ES136" i="3"/>
  <c r="ET136" i="3"/>
  <c r="EU136" i="3"/>
  <c r="EV136" i="3"/>
  <c r="EW136" i="3"/>
  <c r="EI137" i="3"/>
  <c r="EJ137" i="3"/>
  <c r="EK137" i="3"/>
  <c r="EL137" i="3"/>
  <c r="EM137" i="3"/>
  <c r="EN137" i="3"/>
  <c r="EO137" i="3"/>
  <c r="EP137" i="3"/>
  <c r="EQ137" i="3"/>
  <c r="ER137" i="3"/>
  <c r="ES137" i="3"/>
  <c r="ET137" i="3"/>
  <c r="EU137" i="3"/>
  <c r="EV137" i="3"/>
  <c r="EW137" i="3"/>
  <c r="EI138" i="3"/>
  <c r="EJ138" i="3"/>
  <c r="EK138" i="3"/>
  <c r="EL138" i="3"/>
  <c r="EM138" i="3"/>
  <c r="EN138" i="3"/>
  <c r="EO138" i="3"/>
  <c r="EP138" i="3"/>
  <c r="EQ138" i="3"/>
  <c r="ER138" i="3"/>
  <c r="ES138" i="3"/>
  <c r="ET138" i="3"/>
  <c r="EU138" i="3"/>
  <c r="EV138" i="3"/>
  <c r="EW138" i="3"/>
  <c r="EI139" i="3"/>
  <c r="EJ139" i="3"/>
  <c r="EK139" i="3"/>
  <c r="EL139" i="3"/>
  <c r="EM139" i="3"/>
  <c r="EN139" i="3"/>
  <c r="EO139" i="3"/>
  <c r="EP139" i="3"/>
  <c r="EQ139" i="3"/>
  <c r="ER139" i="3"/>
  <c r="ES139" i="3"/>
  <c r="ET139" i="3"/>
  <c r="EU139" i="3"/>
  <c r="EV139" i="3"/>
  <c r="EW139" i="3"/>
  <c r="EI140" i="3"/>
  <c r="EJ140" i="3"/>
  <c r="EK140" i="3"/>
  <c r="EL140" i="3"/>
  <c r="EM140" i="3"/>
  <c r="EN140" i="3"/>
  <c r="EO140" i="3"/>
  <c r="EP140" i="3"/>
  <c r="EQ140" i="3"/>
  <c r="ER140" i="3"/>
  <c r="ES140" i="3"/>
  <c r="ET140" i="3"/>
  <c r="EU140" i="3"/>
  <c r="EV140" i="3"/>
  <c r="EW140" i="3"/>
  <c r="EI141" i="3"/>
  <c r="EJ141" i="3"/>
  <c r="EK141" i="3"/>
  <c r="EL141" i="3"/>
  <c r="EM141" i="3"/>
  <c r="EN141" i="3"/>
  <c r="EO141" i="3"/>
  <c r="EP141" i="3"/>
  <c r="EQ141" i="3"/>
  <c r="ER141" i="3"/>
  <c r="ES141" i="3"/>
  <c r="ET141" i="3"/>
  <c r="EU141" i="3"/>
  <c r="EV141" i="3"/>
  <c r="EW141" i="3"/>
  <c r="EI142" i="3"/>
  <c r="EJ142" i="3"/>
  <c r="EK142" i="3"/>
  <c r="EL142" i="3"/>
  <c r="EM142" i="3"/>
  <c r="EN142" i="3"/>
  <c r="EO142" i="3"/>
  <c r="EP142" i="3"/>
  <c r="EQ142" i="3"/>
  <c r="ER142" i="3"/>
  <c r="ES142" i="3"/>
  <c r="ET142" i="3"/>
  <c r="EU142" i="3"/>
  <c r="EV142" i="3"/>
  <c r="EW142" i="3"/>
  <c r="EI143" i="3"/>
  <c r="EJ143" i="3"/>
  <c r="EK143" i="3"/>
  <c r="EL143" i="3"/>
  <c r="EM143" i="3"/>
  <c r="EN143" i="3"/>
  <c r="EO143" i="3"/>
  <c r="EP143" i="3"/>
  <c r="EQ143" i="3"/>
  <c r="ER143" i="3"/>
  <c r="ES143" i="3"/>
  <c r="ET143" i="3"/>
  <c r="EU143" i="3"/>
  <c r="EV143" i="3"/>
  <c r="EW143" i="3"/>
  <c r="EI144" i="3"/>
  <c r="EJ144" i="3"/>
  <c r="EK144" i="3"/>
  <c r="EL144" i="3"/>
  <c r="EM144" i="3"/>
  <c r="EN144" i="3"/>
  <c r="EO144" i="3"/>
  <c r="EP144" i="3"/>
  <c r="EQ144" i="3"/>
  <c r="ER144" i="3"/>
  <c r="ES144" i="3"/>
  <c r="ET144" i="3"/>
  <c r="EU144" i="3"/>
  <c r="EV144" i="3"/>
  <c r="EW144" i="3"/>
  <c r="EI145" i="3"/>
  <c r="EJ145" i="3"/>
  <c r="EK145" i="3"/>
  <c r="EL145" i="3"/>
  <c r="EM145" i="3"/>
  <c r="EN145" i="3"/>
  <c r="EO145" i="3"/>
  <c r="EP145" i="3"/>
  <c r="EQ145" i="3"/>
  <c r="ER145" i="3"/>
  <c r="ES145" i="3"/>
  <c r="ET145" i="3"/>
  <c r="EU145" i="3"/>
  <c r="EV145" i="3"/>
  <c r="EW145" i="3"/>
  <c r="EI146" i="3"/>
  <c r="EJ146" i="3"/>
  <c r="EK146" i="3"/>
  <c r="EL146" i="3"/>
  <c r="EM146" i="3"/>
  <c r="EN146" i="3"/>
  <c r="EO146" i="3"/>
  <c r="EP146" i="3"/>
  <c r="EQ146" i="3"/>
  <c r="ER146" i="3"/>
  <c r="ES146" i="3"/>
  <c r="ET146" i="3"/>
  <c r="EU146" i="3"/>
  <c r="EV146" i="3"/>
  <c r="EW146" i="3"/>
  <c r="EI147" i="3"/>
  <c r="EJ147" i="3"/>
  <c r="EK147" i="3"/>
  <c r="EL147" i="3"/>
  <c r="EM147" i="3"/>
  <c r="EN147" i="3"/>
  <c r="EO147" i="3"/>
  <c r="EP147" i="3"/>
  <c r="EQ147" i="3"/>
  <c r="ER147" i="3"/>
  <c r="ES147" i="3"/>
  <c r="ET147" i="3"/>
  <c r="EU147" i="3"/>
  <c r="EV147" i="3"/>
  <c r="EW147" i="3"/>
  <c r="EI148" i="3"/>
  <c r="EJ148" i="3"/>
  <c r="EK148" i="3"/>
  <c r="EL148" i="3"/>
  <c r="EM148" i="3"/>
  <c r="EN148" i="3"/>
  <c r="EO148" i="3"/>
  <c r="EP148" i="3"/>
  <c r="EQ148" i="3"/>
  <c r="ER148" i="3"/>
  <c r="ES148" i="3"/>
  <c r="ET148" i="3"/>
  <c r="EU148" i="3"/>
  <c r="EV148" i="3"/>
  <c r="EW148" i="3"/>
  <c r="EI149" i="3"/>
  <c r="EJ149" i="3"/>
  <c r="EK149" i="3"/>
  <c r="EL149" i="3"/>
  <c r="EM149" i="3"/>
  <c r="EN149" i="3"/>
  <c r="EO149" i="3"/>
  <c r="EP149" i="3"/>
  <c r="EQ149" i="3"/>
  <c r="ER149" i="3"/>
  <c r="ES149" i="3"/>
  <c r="ET149" i="3"/>
  <c r="EU149" i="3"/>
  <c r="EV149" i="3"/>
  <c r="EW149" i="3"/>
  <c r="EI150" i="3"/>
  <c r="EJ150" i="3"/>
  <c r="EK150" i="3"/>
  <c r="EL150" i="3"/>
  <c r="EM150" i="3"/>
  <c r="EN150" i="3"/>
  <c r="EO150" i="3"/>
  <c r="EP150" i="3"/>
  <c r="EQ150" i="3"/>
  <c r="ER150" i="3"/>
  <c r="ES150" i="3"/>
  <c r="ET150" i="3"/>
  <c r="EU150" i="3"/>
  <c r="EV150" i="3"/>
  <c r="EW150" i="3"/>
  <c r="EI151" i="3"/>
  <c r="EJ151" i="3"/>
  <c r="EK151" i="3"/>
  <c r="EL151" i="3"/>
  <c r="EM151" i="3"/>
  <c r="EN151" i="3"/>
  <c r="EO151" i="3"/>
  <c r="EP151" i="3"/>
  <c r="EQ151" i="3"/>
  <c r="ER151" i="3"/>
  <c r="ES151" i="3"/>
  <c r="ET151" i="3"/>
  <c r="EU151" i="3"/>
  <c r="EV151" i="3"/>
  <c r="EW151" i="3"/>
  <c r="EI152" i="3"/>
  <c r="EJ152" i="3"/>
  <c r="EK152" i="3"/>
  <c r="EL152" i="3"/>
  <c r="EM152" i="3"/>
  <c r="EN152" i="3"/>
  <c r="EO152" i="3"/>
  <c r="EP152" i="3"/>
  <c r="EQ152" i="3"/>
  <c r="ER152" i="3"/>
  <c r="ES152" i="3"/>
  <c r="ET152" i="3"/>
  <c r="EU152" i="3"/>
  <c r="EV152" i="3"/>
  <c r="EW152" i="3"/>
  <c r="EI153" i="3"/>
  <c r="EJ153" i="3"/>
  <c r="EK153" i="3"/>
  <c r="EL153" i="3"/>
  <c r="EM153" i="3"/>
  <c r="EN153" i="3"/>
  <c r="EO153" i="3"/>
  <c r="EP153" i="3"/>
  <c r="EQ153" i="3"/>
  <c r="ER153" i="3"/>
  <c r="ES153" i="3"/>
  <c r="ET153" i="3"/>
  <c r="EU153" i="3"/>
  <c r="EV153" i="3"/>
  <c r="EW153" i="3"/>
  <c r="EI154" i="3"/>
  <c r="EJ154" i="3"/>
  <c r="EK154" i="3"/>
  <c r="EL154" i="3"/>
  <c r="EM154" i="3"/>
  <c r="EN154" i="3"/>
  <c r="EO154" i="3"/>
  <c r="EP154" i="3"/>
  <c r="EQ154" i="3"/>
  <c r="ER154" i="3"/>
  <c r="ES154" i="3"/>
  <c r="ET154" i="3"/>
  <c r="EU154" i="3"/>
  <c r="EV154" i="3"/>
  <c r="EW154" i="3"/>
  <c r="EI155" i="3"/>
  <c r="EJ155" i="3"/>
  <c r="EK155" i="3"/>
  <c r="EL155" i="3"/>
  <c r="EM155" i="3"/>
  <c r="EN155" i="3"/>
  <c r="EO155" i="3"/>
  <c r="EP155" i="3"/>
  <c r="EQ155" i="3"/>
  <c r="ER155" i="3"/>
  <c r="ES155" i="3"/>
  <c r="ET155" i="3"/>
  <c r="EU155" i="3"/>
  <c r="EV155" i="3"/>
  <c r="EW155" i="3"/>
  <c r="EI156" i="3"/>
  <c r="EJ156" i="3"/>
  <c r="EK156" i="3"/>
  <c r="EL156" i="3"/>
  <c r="EM156" i="3"/>
  <c r="EN156" i="3"/>
  <c r="EO156" i="3"/>
  <c r="EP156" i="3"/>
  <c r="EQ156" i="3"/>
  <c r="ER156" i="3"/>
  <c r="ES156" i="3"/>
  <c r="ET156" i="3"/>
  <c r="EU156" i="3"/>
  <c r="EV156" i="3"/>
  <c r="EW156" i="3"/>
  <c r="EI157" i="3"/>
  <c r="EJ157" i="3"/>
  <c r="EK157" i="3"/>
  <c r="EL157" i="3"/>
  <c r="EM157" i="3"/>
  <c r="EN157" i="3"/>
  <c r="EO157" i="3"/>
  <c r="EP157" i="3"/>
  <c r="EQ157" i="3"/>
  <c r="ER157" i="3"/>
  <c r="ES157" i="3"/>
  <c r="ET157" i="3"/>
  <c r="EU157" i="3"/>
  <c r="EV157" i="3"/>
  <c r="EW157" i="3"/>
  <c r="EI158" i="3"/>
  <c r="EJ158" i="3"/>
  <c r="EK158" i="3"/>
  <c r="EL158" i="3"/>
  <c r="EM158" i="3"/>
  <c r="EN158" i="3"/>
  <c r="EO158" i="3"/>
  <c r="EP158" i="3"/>
  <c r="EQ158" i="3"/>
  <c r="ER158" i="3"/>
  <c r="ES158" i="3"/>
  <c r="ET158" i="3"/>
  <c r="EU158" i="3"/>
  <c r="EV158" i="3"/>
  <c r="EW158" i="3"/>
  <c r="EI159" i="3"/>
  <c r="EJ159" i="3"/>
  <c r="EK159" i="3"/>
  <c r="EL159" i="3"/>
  <c r="EM159" i="3"/>
  <c r="EN159" i="3"/>
  <c r="EO159" i="3"/>
  <c r="EP159" i="3"/>
  <c r="EQ159" i="3"/>
  <c r="ER159" i="3"/>
  <c r="ES159" i="3"/>
  <c r="ET159" i="3"/>
  <c r="EU159" i="3"/>
  <c r="EV159" i="3"/>
  <c r="EW159" i="3"/>
  <c r="EI160" i="3"/>
  <c r="EJ160" i="3"/>
  <c r="EK160" i="3"/>
  <c r="EL160" i="3"/>
  <c r="EM160" i="3"/>
  <c r="EN160" i="3"/>
  <c r="EO160" i="3"/>
  <c r="EP160" i="3"/>
  <c r="EQ160" i="3"/>
  <c r="ER160" i="3"/>
  <c r="ES160" i="3"/>
  <c r="ET160" i="3"/>
  <c r="EU160" i="3"/>
  <c r="EV160" i="3"/>
  <c r="EW160" i="3"/>
  <c r="EI161" i="3"/>
  <c r="EJ161" i="3"/>
  <c r="EK161" i="3"/>
  <c r="EL161" i="3"/>
  <c r="EM161" i="3"/>
  <c r="EN161" i="3"/>
  <c r="EO161" i="3"/>
  <c r="EP161" i="3"/>
  <c r="EQ161" i="3"/>
  <c r="ER161" i="3"/>
  <c r="ES161" i="3"/>
  <c r="ET161" i="3"/>
  <c r="EU161" i="3"/>
  <c r="EV161" i="3"/>
  <c r="EW161" i="3"/>
  <c r="EI162" i="3"/>
  <c r="EJ162" i="3"/>
  <c r="EK162" i="3"/>
  <c r="EL162" i="3"/>
  <c r="EM162" i="3"/>
  <c r="EN162" i="3"/>
  <c r="EO162" i="3"/>
  <c r="EP162" i="3"/>
  <c r="EQ162" i="3"/>
  <c r="ER162" i="3"/>
  <c r="ES162" i="3"/>
  <c r="ET162" i="3"/>
  <c r="EU162" i="3"/>
  <c r="EV162" i="3"/>
  <c r="EW162" i="3"/>
  <c r="EI163" i="3"/>
  <c r="EJ163" i="3"/>
  <c r="EK163" i="3"/>
  <c r="EL163" i="3"/>
  <c r="EM163" i="3"/>
  <c r="EN163" i="3"/>
  <c r="EO163" i="3"/>
  <c r="EP163" i="3"/>
  <c r="EQ163" i="3"/>
  <c r="ER163" i="3"/>
  <c r="ES163" i="3"/>
  <c r="ET163" i="3"/>
  <c r="EU163" i="3"/>
  <c r="EV163" i="3"/>
  <c r="EW163" i="3"/>
  <c r="EI164" i="3"/>
  <c r="EJ164" i="3"/>
  <c r="EK164" i="3"/>
  <c r="EL164" i="3"/>
  <c r="EM164" i="3"/>
  <c r="EN164" i="3"/>
  <c r="EO164" i="3"/>
  <c r="EP164" i="3"/>
  <c r="EQ164" i="3"/>
  <c r="ER164" i="3"/>
  <c r="ES164" i="3"/>
  <c r="ET164" i="3"/>
  <c r="EU164" i="3"/>
  <c r="EV164" i="3"/>
  <c r="EW164" i="3"/>
  <c r="EI165" i="3"/>
  <c r="EJ165" i="3"/>
  <c r="EK165" i="3"/>
  <c r="EL165" i="3"/>
  <c r="EM165" i="3"/>
  <c r="EN165" i="3"/>
  <c r="EO165" i="3"/>
  <c r="EP165" i="3"/>
  <c r="EQ165" i="3"/>
  <c r="ER165" i="3"/>
  <c r="ES165" i="3"/>
  <c r="ET165" i="3"/>
  <c r="EU165" i="3"/>
  <c r="EV165" i="3"/>
  <c r="EW165" i="3"/>
  <c r="EI166" i="3"/>
  <c r="EJ166" i="3"/>
  <c r="EK166" i="3"/>
  <c r="EL166" i="3"/>
  <c r="EM166" i="3"/>
  <c r="EN166" i="3"/>
  <c r="EO166" i="3"/>
  <c r="EP166" i="3"/>
  <c r="EQ166" i="3"/>
  <c r="ER166" i="3"/>
  <c r="ES166" i="3"/>
  <c r="ET166" i="3"/>
  <c r="EU166" i="3"/>
  <c r="EV166" i="3"/>
  <c r="EW166" i="3"/>
  <c r="EI167" i="3"/>
  <c r="EJ167" i="3"/>
  <c r="EK167" i="3"/>
  <c r="EL167" i="3"/>
  <c r="EM167" i="3"/>
  <c r="EN167" i="3"/>
  <c r="EO167" i="3"/>
  <c r="EP167" i="3"/>
  <c r="EQ167" i="3"/>
  <c r="ER167" i="3"/>
  <c r="ES167" i="3"/>
  <c r="ET167" i="3"/>
  <c r="EU167" i="3"/>
  <c r="EV167" i="3"/>
  <c r="EW167" i="3"/>
  <c r="EI168" i="3"/>
  <c r="EJ168" i="3"/>
  <c r="EK168" i="3"/>
  <c r="EL168" i="3"/>
  <c r="EM168" i="3"/>
  <c r="EN168" i="3"/>
  <c r="EO168" i="3"/>
  <c r="EP168" i="3"/>
  <c r="EQ168" i="3"/>
  <c r="ER168" i="3"/>
  <c r="ES168" i="3"/>
  <c r="ET168" i="3"/>
  <c r="EU168" i="3"/>
  <c r="EV168" i="3"/>
  <c r="EW168" i="3"/>
  <c r="EI169" i="3"/>
  <c r="EJ169" i="3"/>
  <c r="EK169" i="3"/>
  <c r="EL169" i="3"/>
  <c r="EM169" i="3"/>
  <c r="EN169" i="3"/>
  <c r="EO169" i="3"/>
  <c r="EP169" i="3"/>
  <c r="EQ169" i="3"/>
  <c r="ER169" i="3"/>
  <c r="ES169" i="3"/>
  <c r="ET169" i="3"/>
  <c r="EU169" i="3"/>
  <c r="EV169" i="3"/>
  <c r="EW169" i="3"/>
  <c r="EI170" i="3"/>
  <c r="EJ170" i="3"/>
  <c r="EK170" i="3"/>
  <c r="EL170" i="3"/>
  <c r="EM170" i="3"/>
  <c r="EN170" i="3"/>
  <c r="EO170" i="3"/>
  <c r="EP170" i="3"/>
  <c r="EQ170" i="3"/>
  <c r="ER170" i="3"/>
  <c r="ES170" i="3"/>
  <c r="ET170" i="3"/>
  <c r="EU170" i="3"/>
  <c r="EV170" i="3"/>
  <c r="EW170" i="3"/>
  <c r="EI171" i="3"/>
  <c r="EJ171" i="3"/>
  <c r="EK171" i="3"/>
  <c r="EL171" i="3"/>
  <c r="EM171" i="3"/>
  <c r="EN171" i="3"/>
  <c r="EO171" i="3"/>
  <c r="EP171" i="3"/>
  <c r="EQ171" i="3"/>
  <c r="ER171" i="3"/>
  <c r="ES171" i="3"/>
  <c r="ET171" i="3"/>
  <c r="EU171" i="3"/>
  <c r="EV171" i="3"/>
  <c r="EW171" i="3"/>
  <c r="EI172" i="3"/>
  <c r="EJ172" i="3"/>
  <c r="EK172" i="3"/>
  <c r="EL172" i="3"/>
  <c r="EM172" i="3"/>
  <c r="EN172" i="3"/>
  <c r="EO172" i="3"/>
  <c r="EP172" i="3"/>
  <c r="EQ172" i="3"/>
  <c r="ER172" i="3"/>
  <c r="ES172" i="3"/>
  <c r="ET172" i="3"/>
  <c r="EU172" i="3"/>
  <c r="EV172" i="3"/>
  <c r="EW172" i="3"/>
  <c r="EI173" i="3"/>
  <c r="EJ173" i="3"/>
  <c r="EK173" i="3"/>
  <c r="EL173" i="3"/>
  <c r="EM173" i="3"/>
  <c r="EN173" i="3"/>
  <c r="EO173" i="3"/>
  <c r="EP173" i="3"/>
  <c r="EQ173" i="3"/>
  <c r="ER173" i="3"/>
  <c r="ES173" i="3"/>
  <c r="ET173" i="3"/>
  <c r="EU173" i="3"/>
  <c r="EV173" i="3"/>
  <c r="EW173" i="3"/>
  <c r="EI174" i="3"/>
  <c r="EJ174" i="3"/>
  <c r="EK174" i="3"/>
  <c r="EL174" i="3"/>
  <c r="EM174" i="3"/>
  <c r="EN174" i="3"/>
  <c r="EO174" i="3"/>
  <c r="EP174" i="3"/>
  <c r="EQ174" i="3"/>
  <c r="ER174" i="3"/>
  <c r="ES174" i="3"/>
  <c r="ET174" i="3"/>
  <c r="EU174" i="3"/>
  <c r="EV174" i="3"/>
  <c r="EW174" i="3"/>
  <c r="EI175" i="3"/>
  <c r="EJ175" i="3"/>
  <c r="EK175" i="3"/>
  <c r="EL175" i="3"/>
  <c r="EM175" i="3"/>
  <c r="EN175" i="3"/>
  <c r="EO175" i="3"/>
  <c r="EP175" i="3"/>
  <c r="EQ175" i="3"/>
  <c r="ER175" i="3"/>
  <c r="ES175" i="3"/>
  <c r="ET175" i="3"/>
  <c r="EU175" i="3"/>
  <c r="EV175" i="3"/>
  <c r="EW175" i="3"/>
  <c r="EI176" i="3"/>
  <c r="EJ176" i="3"/>
  <c r="EK176" i="3"/>
  <c r="EL176" i="3"/>
  <c r="EM176" i="3"/>
  <c r="EN176" i="3"/>
  <c r="EO176" i="3"/>
  <c r="EP176" i="3"/>
  <c r="EQ176" i="3"/>
  <c r="ER176" i="3"/>
  <c r="ES176" i="3"/>
  <c r="ET176" i="3"/>
  <c r="EU176" i="3"/>
  <c r="EV176" i="3"/>
  <c r="EW176" i="3"/>
  <c r="EI177" i="3"/>
  <c r="EJ177" i="3"/>
  <c r="EK177" i="3"/>
  <c r="EL177" i="3"/>
  <c r="EM177" i="3"/>
  <c r="EN177" i="3"/>
  <c r="EO177" i="3"/>
  <c r="EP177" i="3"/>
  <c r="EQ177" i="3"/>
  <c r="ER177" i="3"/>
  <c r="ES177" i="3"/>
  <c r="ET177" i="3"/>
  <c r="EU177" i="3"/>
  <c r="EV177" i="3"/>
  <c r="EW177" i="3"/>
  <c r="EI178" i="3"/>
  <c r="EJ178" i="3"/>
  <c r="EK178" i="3"/>
  <c r="EL178" i="3"/>
  <c r="EM178" i="3"/>
  <c r="EN178" i="3"/>
  <c r="EO178" i="3"/>
  <c r="EP178" i="3"/>
  <c r="EQ178" i="3"/>
  <c r="ER178" i="3"/>
  <c r="ES178" i="3"/>
  <c r="ET178" i="3"/>
  <c r="EU178" i="3"/>
  <c r="EV178" i="3"/>
  <c r="EW178" i="3"/>
  <c r="EI179" i="3"/>
  <c r="EJ179" i="3"/>
  <c r="EK179" i="3"/>
  <c r="EL179" i="3"/>
  <c r="EM179" i="3"/>
  <c r="EN179" i="3"/>
  <c r="EO179" i="3"/>
  <c r="EP179" i="3"/>
  <c r="EQ179" i="3"/>
  <c r="ER179" i="3"/>
  <c r="ES179" i="3"/>
  <c r="ET179" i="3"/>
  <c r="EU179" i="3"/>
  <c r="EV179" i="3"/>
  <c r="EW179" i="3"/>
  <c r="EI180" i="3"/>
  <c r="EJ180" i="3"/>
  <c r="EK180" i="3"/>
  <c r="EL180" i="3"/>
  <c r="EM180" i="3"/>
  <c r="EN180" i="3"/>
  <c r="EO180" i="3"/>
  <c r="EP180" i="3"/>
  <c r="EQ180" i="3"/>
  <c r="ER180" i="3"/>
  <c r="ES180" i="3"/>
  <c r="ET180" i="3"/>
  <c r="EU180" i="3"/>
  <c r="EV180" i="3"/>
  <c r="EW180" i="3"/>
  <c r="EI181" i="3"/>
  <c r="EJ181" i="3"/>
  <c r="EK181" i="3"/>
  <c r="EL181" i="3"/>
  <c r="EM181" i="3"/>
  <c r="EN181" i="3"/>
  <c r="EO181" i="3"/>
  <c r="EP181" i="3"/>
  <c r="EQ181" i="3"/>
  <c r="ER181" i="3"/>
  <c r="ES181" i="3"/>
  <c r="ET181" i="3"/>
  <c r="EU181" i="3"/>
  <c r="EV181" i="3"/>
  <c r="EW181" i="3"/>
  <c r="EI182" i="3"/>
  <c r="EJ182" i="3"/>
  <c r="EK182" i="3"/>
  <c r="EL182" i="3"/>
  <c r="EM182" i="3"/>
  <c r="EN182" i="3"/>
  <c r="EO182" i="3"/>
  <c r="EP182" i="3"/>
  <c r="EQ182" i="3"/>
  <c r="ER182" i="3"/>
  <c r="ES182" i="3"/>
  <c r="ET182" i="3"/>
  <c r="EU182" i="3"/>
  <c r="EV182" i="3"/>
  <c r="EW182" i="3"/>
  <c r="EI183" i="3"/>
  <c r="EJ183" i="3"/>
  <c r="EK183" i="3"/>
  <c r="EL183" i="3"/>
  <c r="EM183" i="3"/>
  <c r="EN183" i="3"/>
  <c r="EO183" i="3"/>
  <c r="EP183" i="3"/>
  <c r="EQ183" i="3"/>
  <c r="ER183" i="3"/>
  <c r="ES183" i="3"/>
  <c r="ET183" i="3"/>
  <c r="EU183" i="3"/>
  <c r="EV183" i="3"/>
  <c r="EW183" i="3"/>
  <c r="EI184" i="3"/>
  <c r="EJ184" i="3"/>
  <c r="EK184" i="3"/>
  <c r="EL184" i="3"/>
  <c r="EM184" i="3"/>
  <c r="EN184" i="3"/>
  <c r="EO184" i="3"/>
  <c r="EP184" i="3"/>
  <c r="EQ184" i="3"/>
  <c r="ER184" i="3"/>
  <c r="ES184" i="3"/>
  <c r="ET184" i="3"/>
  <c r="EU184" i="3"/>
  <c r="EV184" i="3"/>
  <c r="EW184" i="3"/>
  <c r="EI185" i="3"/>
  <c r="EJ185" i="3"/>
  <c r="EK185" i="3"/>
  <c r="EL185" i="3"/>
  <c r="EM185" i="3"/>
  <c r="EN185" i="3"/>
  <c r="EO185" i="3"/>
  <c r="EP185" i="3"/>
  <c r="EQ185" i="3"/>
  <c r="ER185" i="3"/>
  <c r="ES185" i="3"/>
  <c r="ET185" i="3"/>
  <c r="EU185" i="3"/>
  <c r="EV185" i="3"/>
  <c r="EW185" i="3"/>
  <c r="EI186" i="3"/>
  <c r="EJ186" i="3"/>
  <c r="EK186" i="3"/>
  <c r="EL186" i="3"/>
  <c r="EM186" i="3"/>
  <c r="EN186" i="3"/>
  <c r="EO186" i="3"/>
  <c r="EP186" i="3"/>
  <c r="EQ186" i="3"/>
  <c r="ER186" i="3"/>
  <c r="ES186" i="3"/>
  <c r="ET186" i="3"/>
  <c r="EU186" i="3"/>
  <c r="EV186" i="3"/>
  <c r="EW186" i="3"/>
  <c r="EI187" i="3"/>
  <c r="EJ187" i="3"/>
  <c r="EK187" i="3"/>
  <c r="EL187" i="3"/>
  <c r="EM187" i="3"/>
  <c r="EN187" i="3"/>
  <c r="EO187" i="3"/>
  <c r="EP187" i="3"/>
  <c r="EQ187" i="3"/>
  <c r="ER187" i="3"/>
  <c r="ES187" i="3"/>
  <c r="ET187" i="3"/>
  <c r="EU187" i="3"/>
  <c r="EV187" i="3"/>
  <c r="EW187" i="3"/>
  <c r="EI188" i="3"/>
  <c r="EJ188" i="3"/>
  <c r="EK188" i="3"/>
  <c r="EL188" i="3"/>
  <c r="EM188" i="3"/>
  <c r="EN188" i="3"/>
  <c r="EO188" i="3"/>
  <c r="EP188" i="3"/>
  <c r="EQ188" i="3"/>
  <c r="ER188" i="3"/>
  <c r="ES188" i="3"/>
  <c r="ET188" i="3"/>
  <c r="EU188" i="3"/>
  <c r="EV188" i="3"/>
  <c r="EW188" i="3"/>
  <c r="EI189" i="3"/>
  <c r="EJ189" i="3"/>
  <c r="EK189" i="3"/>
  <c r="EL189" i="3"/>
  <c r="EM189" i="3"/>
  <c r="EN189" i="3"/>
  <c r="EO189" i="3"/>
  <c r="EP189" i="3"/>
  <c r="EQ189" i="3"/>
  <c r="ER189" i="3"/>
  <c r="ES189" i="3"/>
  <c r="ET189" i="3"/>
  <c r="EU189" i="3"/>
  <c r="EV189" i="3"/>
  <c r="EW189" i="3"/>
  <c r="EI190" i="3"/>
  <c r="EJ190" i="3"/>
  <c r="EK190" i="3"/>
  <c r="EL190" i="3"/>
  <c r="EM190" i="3"/>
  <c r="EN190" i="3"/>
  <c r="EO190" i="3"/>
  <c r="EP190" i="3"/>
  <c r="EQ190" i="3"/>
  <c r="ER190" i="3"/>
  <c r="ES190" i="3"/>
  <c r="ET190" i="3"/>
  <c r="EU190" i="3"/>
  <c r="EV190" i="3"/>
  <c r="EW190" i="3"/>
  <c r="EI191" i="3"/>
  <c r="EJ191" i="3"/>
  <c r="EK191" i="3"/>
  <c r="EL191" i="3"/>
  <c r="EM191" i="3"/>
  <c r="EN191" i="3"/>
  <c r="EO191" i="3"/>
  <c r="EP191" i="3"/>
  <c r="EQ191" i="3"/>
  <c r="ER191" i="3"/>
  <c r="ES191" i="3"/>
  <c r="ET191" i="3"/>
  <c r="EU191" i="3"/>
  <c r="EV191" i="3"/>
  <c r="EW191" i="3"/>
  <c r="EI192" i="3"/>
  <c r="EJ192" i="3"/>
  <c r="EK192" i="3"/>
  <c r="EL192" i="3"/>
  <c r="EM192" i="3"/>
  <c r="EN192" i="3"/>
  <c r="EO192" i="3"/>
  <c r="EP192" i="3"/>
  <c r="EQ192" i="3"/>
  <c r="ER192" i="3"/>
  <c r="ES192" i="3"/>
  <c r="ET192" i="3"/>
  <c r="EU192" i="3"/>
  <c r="EV192" i="3"/>
  <c r="EW192" i="3"/>
  <c r="EI193" i="3"/>
  <c r="EJ193" i="3"/>
  <c r="EK193" i="3"/>
  <c r="EL193" i="3"/>
  <c r="EM193" i="3"/>
  <c r="EN193" i="3"/>
  <c r="EO193" i="3"/>
  <c r="EP193" i="3"/>
  <c r="EQ193" i="3"/>
  <c r="ER193" i="3"/>
  <c r="ES193" i="3"/>
  <c r="ET193" i="3"/>
  <c r="EU193" i="3"/>
  <c r="EV193" i="3"/>
  <c r="EW193" i="3"/>
  <c r="EI194" i="3"/>
  <c r="EJ194" i="3"/>
  <c r="EK194" i="3"/>
  <c r="EL194" i="3"/>
  <c r="EM194" i="3"/>
  <c r="EN194" i="3"/>
  <c r="EO194" i="3"/>
  <c r="EP194" i="3"/>
  <c r="EQ194" i="3"/>
  <c r="ER194" i="3"/>
  <c r="ES194" i="3"/>
  <c r="ET194" i="3"/>
  <c r="EU194" i="3"/>
  <c r="EV194" i="3"/>
  <c r="EW194" i="3"/>
  <c r="EI195" i="3"/>
  <c r="EJ195" i="3"/>
  <c r="EK195" i="3"/>
  <c r="EL195" i="3"/>
  <c r="EM195" i="3"/>
  <c r="EN195" i="3"/>
  <c r="EO195" i="3"/>
  <c r="EP195" i="3"/>
  <c r="EQ195" i="3"/>
  <c r="ER195" i="3"/>
  <c r="ES195" i="3"/>
  <c r="ET195" i="3"/>
  <c r="EU195" i="3"/>
  <c r="EV195" i="3"/>
  <c r="EW195" i="3"/>
  <c r="EI196" i="3"/>
  <c r="EJ196" i="3"/>
  <c r="EK196" i="3"/>
  <c r="EL196" i="3"/>
  <c r="EM196" i="3"/>
  <c r="EN196" i="3"/>
  <c r="EO196" i="3"/>
  <c r="EP196" i="3"/>
  <c r="EQ196" i="3"/>
  <c r="ER196" i="3"/>
  <c r="ES196" i="3"/>
  <c r="ET196" i="3"/>
  <c r="EU196" i="3"/>
  <c r="EV196" i="3"/>
  <c r="EW196" i="3"/>
  <c r="EI197" i="3"/>
  <c r="EJ197" i="3"/>
  <c r="EK197" i="3"/>
  <c r="EL197" i="3"/>
  <c r="EM197" i="3"/>
  <c r="EN197" i="3"/>
  <c r="EO197" i="3"/>
  <c r="EP197" i="3"/>
  <c r="EQ197" i="3"/>
  <c r="ER197" i="3"/>
  <c r="ES197" i="3"/>
  <c r="ET197" i="3"/>
  <c r="EU197" i="3"/>
  <c r="EV197" i="3"/>
  <c r="EW197" i="3"/>
  <c r="EI198" i="3"/>
  <c r="EJ198" i="3"/>
  <c r="EK198" i="3"/>
  <c r="EL198" i="3"/>
  <c r="EM198" i="3"/>
  <c r="EN198" i="3"/>
  <c r="EO198" i="3"/>
  <c r="EP198" i="3"/>
  <c r="EQ198" i="3"/>
  <c r="ER198" i="3"/>
  <c r="ES198" i="3"/>
  <c r="ET198" i="3"/>
  <c r="EU198" i="3"/>
  <c r="EV198" i="3"/>
  <c r="EW198" i="3"/>
  <c r="EI199" i="3"/>
  <c r="EJ199" i="3"/>
  <c r="EK199" i="3"/>
  <c r="EL199" i="3"/>
  <c r="EM199" i="3"/>
  <c r="EN199" i="3"/>
  <c r="EO199" i="3"/>
  <c r="EP199" i="3"/>
  <c r="EQ199" i="3"/>
  <c r="ER199" i="3"/>
  <c r="ES199" i="3"/>
  <c r="ET199" i="3"/>
  <c r="EU199" i="3"/>
  <c r="EV199" i="3"/>
  <c r="EW199" i="3"/>
  <c r="EI200" i="3"/>
  <c r="EJ200" i="3"/>
  <c r="EK200" i="3"/>
  <c r="EL200" i="3"/>
  <c r="EM200" i="3"/>
  <c r="EN200" i="3"/>
  <c r="EO200" i="3"/>
  <c r="EP200" i="3"/>
  <c r="EQ200" i="3"/>
  <c r="ER200" i="3"/>
  <c r="ES200" i="3"/>
  <c r="ET200" i="3"/>
  <c r="EU200" i="3"/>
  <c r="EV200" i="3"/>
  <c r="EW200" i="3"/>
  <c r="EI201" i="3"/>
  <c r="EJ201" i="3"/>
  <c r="EK201" i="3"/>
  <c r="EL201" i="3"/>
  <c r="EM201" i="3"/>
  <c r="EN201" i="3"/>
  <c r="EO201" i="3"/>
  <c r="EP201" i="3"/>
  <c r="EQ201" i="3"/>
  <c r="ER201" i="3"/>
  <c r="ES201" i="3"/>
  <c r="ET201" i="3"/>
  <c r="EU201" i="3"/>
  <c r="EV201" i="3"/>
  <c r="EW201" i="3"/>
  <c r="EI202" i="3"/>
  <c r="EJ202" i="3"/>
  <c r="EK202" i="3"/>
  <c r="EL202" i="3"/>
  <c r="EM202" i="3"/>
  <c r="EN202" i="3"/>
  <c r="EO202" i="3"/>
  <c r="EP202" i="3"/>
  <c r="EQ202" i="3"/>
  <c r="ER202" i="3"/>
  <c r="ES202" i="3"/>
  <c r="ET202" i="3"/>
  <c r="EU202" i="3"/>
  <c r="EV202" i="3"/>
  <c r="EW202" i="3"/>
  <c r="EI203" i="3"/>
  <c r="EJ203" i="3"/>
  <c r="EK203" i="3"/>
  <c r="EL203" i="3"/>
  <c r="EM203" i="3"/>
  <c r="EN203" i="3"/>
  <c r="EO203" i="3"/>
  <c r="EP203" i="3"/>
  <c r="EQ203" i="3"/>
  <c r="ER203" i="3"/>
  <c r="ES203" i="3"/>
  <c r="ET203" i="3"/>
  <c r="EU203" i="3"/>
  <c r="EV203" i="3"/>
  <c r="EW203" i="3"/>
  <c r="EI204" i="3"/>
  <c r="EJ204" i="3"/>
  <c r="EK204" i="3"/>
  <c r="EL204" i="3"/>
  <c r="EM204" i="3"/>
  <c r="EN204" i="3"/>
  <c r="EO204" i="3"/>
  <c r="EP204" i="3"/>
  <c r="EQ204" i="3"/>
  <c r="ER204" i="3"/>
  <c r="ES204" i="3"/>
  <c r="ET204" i="3"/>
  <c r="EU204" i="3"/>
  <c r="EV204" i="3"/>
  <c r="EW204" i="3"/>
  <c r="EI205" i="3"/>
  <c r="EJ205" i="3"/>
  <c r="EK205" i="3"/>
  <c r="EL205" i="3"/>
  <c r="EM205" i="3"/>
  <c r="EN205" i="3"/>
  <c r="EO205" i="3"/>
  <c r="EP205" i="3"/>
  <c r="EQ205" i="3"/>
  <c r="ER205" i="3"/>
  <c r="ES205" i="3"/>
  <c r="ET205" i="3"/>
  <c r="EU205" i="3"/>
  <c r="EV205" i="3"/>
  <c r="EW205" i="3"/>
  <c r="EI206" i="3"/>
  <c r="EJ206" i="3"/>
  <c r="EK206" i="3"/>
  <c r="EL206" i="3"/>
  <c r="EM206" i="3"/>
  <c r="EN206" i="3"/>
  <c r="EO206" i="3"/>
  <c r="EP206" i="3"/>
  <c r="EQ206" i="3"/>
  <c r="ER206" i="3"/>
  <c r="ES206" i="3"/>
  <c r="ET206" i="3"/>
  <c r="EU206" i="3"/>
  <c r="EV206" i="3"/>
  <c r="EW206" i="3"/>
  <c r="EI207" i="3"/>
  <c r="EJ207" i="3"/>
  <c r="EK207" i="3"/>
  <c r="EL207" i="3"/>
  <c r="EM207" i="3"/>
  <c r="EN207" i="3"/>
  <c r="EO207" i="3"/>
  <c r="EP207" i="3"/>
  <c r="EQ207" i="3"/>
  <c r="ER207" i="3"/>
  <c r="ES207" i="3"/>
  <c r="ET207" i="3"/>
  <c r="EU207" i="3"/>
  <c r="EV207" i="3"/>
  <c r="EW207" i="3"/>
  <c r="EI208" i="3"/>
  <c r="EJ208" i="3"/>
  <c r="EK208" i="3"/>
  <c r="EL208" i="3"/>
  <c r="EM208" i="3"/>
  <c r="EN208" i="3"/>
  <c r="EO208" i="3"/>
  <c r="EP208" i="3"/>
  <c r="EQ208" i="3"/>
  <c r="ER208" i="3"/>
  <c r="ES208" i="3"/>
  <c r="ET208" i="3"/>
  <c r="EU208" i="3"/>
  <c r="EV208" i="3"/>
  <c r="EW208" i="3"/>
  <c r="EI209" i="3"/>
  <c r="EJ209" i="3"/>
  <c r="EK209" i="3"/>
  <c r="EL209" i="3"/>
  <c r="EM209" i="3"/>
  <c r="EN209" i="3"/>
  <c r="EO209" i="3"/>
  <c r="EP209" i="3"/>
  <c r="EQ209" i="3"/>
  <c r="ER209" i="3"/>
  <c r="ES209" i="3"/>
  <c r="ET209" i="3"/>
  <c r="EU209" i="3"/>
  <c r="EV209" i="3"/>
  <c r="EW209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I1" i="3"/>
  <c r="EJ211" i="7" l="1"/>
  <c r="ES211" i="7"/>
  <c r="EK211" i="7"/>
  <c r="EZ210" i="7"/>
  <c r="ER210" i="7"/>
  <c r="EY211" i="7"/>
  <c r="EQ211" i="7"/>
  <c r="EX211" i="7"/>
  <c r="EP211" i="7"/>
  <c r="EW211" i="7"/>
  <c r="EO211" i="7"/>
  <c r="EV210" i="7"/>
  <c r="EN210" i="7"/>
  <c r="EU211" i="7"/>
  <c r="EM211" i="7"/>
  <c r="ET211" i="7"/>
  <c r="EL211" i="7"/>
  <c r="EY210" i="7"/>
  <c r="EU210" i="7"/>
  <c r="EQ210" i="7"/>
  <c r="EM210" i="7"/>
  <c r="EZ211" i="7"/>
  <c r="EV211" i="7"/>
  <c r="ER211" i="7"/>
  <c r="EN211" i="7"/>
  <c r="EX210" i="7"/>
  <c r="ET210" i="7"/>
  <c r="EP210" i="7"/>
  <c r="EL210" i="7"/>
  <c r="EJ210" i="7"/>
  <c r="EW210" i="7"/>
  <c r="ES210" i="7"/>
  <c r="EO210" i="7"/>
  <c r="EK210" i="7"/>
  <c r="BB213" i="8"/>
  <c r="BB212" i="8"/>
  <c r="BC211" i="8"/>
  <c r="BB211" i="8"/>
  <c r="BC210" i="8"/>
  <c r="BB210" i="8"/>
  <c r="DW213" i="8"/>
  <c r="DV213" i="8"/>
  <c r="DU213" i="8"/>
  <c r="DT213" i="8"/>
  <c r="DS213" i="8"/>
  <c r="DR213" i="8"/>
  <c r="DQ213" i="8"/>
  <c r="DP213" i="8"/>
  <c r="DO213" i="8"/>
  <c r="DN213" i="8"/>
  <c r="DM213" i="8"/>
  <c r="DL213" i="8"/>
  <c r="DK213" i="8"/>
  <c r="DJ213" i="8"/>
  <c r="DI213" i="8"/>
  <c r="DH213" i="8"/>
  <c r="DG213" i="8"/>
  <c r="DF213" i="8"/>
  <c r="DE213" i="8"/>
  <c r="DD213" i="8"/>
  <c r="DC213" i="8"/>
  <c r="DB213" i="8"/>
  <c r="DA213" i="8"/>
  <c r="CZ213" i="8"/>
  <c r="CY213" i="8"/>
  <c r="CX213" i="8"/>
  <c r="CW213" i="8"/>
  <c r="CV213" i="8"/>
  <c r="CU213" i="8"/>
  <c r="CT213" i="8"/>
  <c r="CS213" i="8"/>
  <c r="CR213" i="8"/>
  <c r="CQ213" i="8"/>
  <c r="CP213" i="8"/>
  <c r="CO213" i="8"/>
  <c r="CN213" i="8"/>
  <c r="CM213" i="8"/>
  <c r="CL213" i="8"/>
  <c r="CK213" i="8"/>
  <c r="CJ213" i="8"/>
  <c r="CI213" i="8"/>
  <c r="CH213" i="8"/>
  <c r="CG213" i="8"/>
  <c r="CF213" i="8"/>
  <c r="CE213" i="8"/>
  <c r="CD213" i="8"/>
  <c r="CC213" i="8"/>
  <c r="CB213" i="8"/>
  <c r="CA213" i="8"/>
  <c r="BZ213" i="8"/>
  <c r="BY213" i="8"/>
  <c r="BX213" i="8"/>
  <c r="BW213" i="8"/>
  <c r="BV213" i="8"/>
  <c r="BU213" i="8"/>
  <c r="BT213" i="8"/>
  <c r="BS213" i="8"/>
  <c r="BR213" i="8"/>
  <c r="BQ213" i="8"/>
  <c r="BP213" i="8"/>
  <c r="BO213" i="8"/>
  <c r="BN213" i="8"/>
  <c r="BM213" i="8"/>
  <c r="BL213" i="8"/>
  <c r="BK213" i="8"/>
  <c r="BJ213" i="8"/>
  <c r="BI213" i="8"/>
  <c r="BH213" i="8"/>
  <c r="BG213" i="8"/>
  <c r="BF213" i="8"/>
  <c r="BE213" i="8"/>
  <c r="BD213" i="8"/>
  <c r="C213" i="8"/>
  <c r="DW212" i="8"/>
  <c r="DV212" i="8"/>
  <c r="DU212" i="8"/>
  <c r="DT212" i="8"/>
  <c r="DS212" i="8"/>
  <c r="DR212" i="8"/>
  <c r="DQ212" i="8"/>
  <c r="DP212" i="8"/>
  <c r="DO212" i="8"/>
  <c r="DN212" i="8"/>
  <c r="DM212" i="8"/>
  <c r="DL212" i="8"/>
  <c r="DK212" i="8"/>
  <c r="DJ212" i="8"/>
  <c r="DI212" i="8"/>
  <c r="DH212" i="8"/>
  <c r="DG212" i="8"/>
  <c r="DF212" i="8"/>
  <c r="DE212" i="8"/>
  <c r="DD212" i="8"/>
  <c r="DC212" i="8"/>
  <c r="DB212" i="8"/>
  <c r="DA212" i="8"/>
  <c r="CZ212" i="8"/>
  <c r="CY212" i="8"/>
  <c r="CX212" i="8"/>
  <c r="CW212" i="8"/>
  <c r="CV212" i="8"/>
  <c r="CU212" i="8"/>
  <c r="CT212" i="8"/>
  <c r="CS212" i="8"/>
  <c r="CR212" i="8"/>
  <c r="CQ212" i="8"/>
  <c r="CP212" i="8"/>
  <c r="CO212" i="8"/>
  <c r="CN212" i="8"/>
  <c r="CM212" i="8"/>
  <c r="CL212" i="8"/>
  <c r="CK212" i="8"/>
  <c r="CJ212" i="8"/>
  <c r="CI212" i="8"/>
  <c r="CH212" i="8"/>
  <c r="CG212" i="8"/>
  <c r="CF212" i="8"/>
  <c r="CE212" i="8"/>
  <c r="CD212" i="8"/>
  <c r="CC212" i="8"/>
  <c r="CB212" i="8"/>
  <c r="CA212" i="8"/>
  <c r="BZ212" i="8"/>
  <c r="BY212" i="8"/>
  <c r="BX212" i="8"/>
  <c r="BW212" i="8"/>
  <c r="BV212" i="8"/>
  <c r="BU212" i="8"/>
  <c r="BT212" i="8"/>
  <c r="BS212" i="8"/>
  <c r="BR212" i="8"/>
  <c r="BQ212" i="8"/>
  <c r="BP212" i="8"/>
  <c r="BO212" i="8"/>
  <c r="BN212" i="8"/>
  <c r="BM212" i="8"/>
  <c r="BL212" i="8"/>
  <c r="BK212" i="8"/>
  <c r="BJ212" i="8"/>
  <c r="BI212" i="8"/>
  <c r="BH212" i="8"/>
  <c r="BG212" i="8"/>
  <c r="BF212" i="8"/>
  <c r="BE212" i="8"/>
  <c r="BD212" i="8"/>
  <c r="C212" i="8"/>
  <c r="DW211" i="8"/>
  <c r="DV211" i="8"/>
  <c r="DU211" i="8"/>
  <c r="DT211" i="8"/>
  <c r="DS211" i="8"/>
  <c r="DR211" i="8"/>
  <c r="DQ211" i="8"/>
  <c r="DP211" i="8"/>
  <c r="DO211" i="8"/>
  <c r="DN211" i="8"/>
  <c r="DM211" i="8"/>
  <c r="DL211" i="8"/>
  <c r="DK211" i="8"/>
  <c r="DJ211" i="8"/>
  <c r="DI211" i="8"/>
  <c r="DH211" i="8"/>
  <c r="DG211" i="8"/>
  <c r="DF211" i="8"/>
  <c r="DE211" i="8"/>
  <c r="DD211" i="8"/>
  <c r="DC211" i="8"/>
  <c r="DB211" i="8"/>
  <c r="DA211" i="8"/>
  <c r="CZ211" i="8"/>
  <c r="CY211" i="8"/>
  <c r="CX211" i="8"/>
  <c r="CW211" i="8"/>
  <c r="CV211" i="8"/>
  <c r="CU211" i="8"/>
  <c r="CT211" i="8"/>
  <c r="CS211" i="8"/>
  <c r="CR211" i="8"/>
  <c r="CQ211" i="8"/>
  <c r="CP211" i="8"/>
  <c r="CO211" i="8"/>
  <c r="CN211" i="8"/>
  <c r="CM211" i="8"/>
  <c r="CL211" i="8"/>
  <c r="CK211" i="8"/>
  <c r="CJ211" i="8"/>
  <c r="CI211" i="8"/>
  <c r="CH211" i="8"/>
  <c r="CG211" i="8"/>
  <c r="CF211" i="8"/>
  <c r="CE211" i="8"/>
  <c r="CD211" i="8"/>
  <c r="CC211" i="8"/>
  <c r="CB211" i="8"/>
  <c r="CA211" i="8"/>
  <c r="BZ211" i="8"/>
  <c r="BY211" i="8"/>
  <c r="BX211" i="8"/>
  <c r="BW211" i="8"/>
  <c r="BV211" i="8"/>
  <c r="BU211" i="8"/>
  <c r="BT211" i="8"/>
  <c r="BS211" i="8"/>
  <c r="BR211" i="8"/>
  <c r="BQ211" i="8"/>
  <c r="BP211" i="8"/>
  <c r="BO211" i="8"/>
  <c r="BN211" i="8"/>
  <c r="BM211" i="8"/>
  <c r="BL211" i="8"/>
  <c r="BK211" i="8"/>
  <c r="BJ211" i="8"/>
  <c r="BI211" i="8"/>
  <c r="BH211" i="8"/>
  <c r="BG211" i="8"/>
  <c r="BF211" i="8"/>
  <c r="BE211" i="8"/>
  <c r="BD211" i="8"/>
  <c r="K211" i="8"/>
  <c r="J211" i="8"/>
  <c r="D211" i="8"/>
  <c r="C211" i="8"/>
  <c r="DW210" i="8"/>
  <c r="DV210" i="8"/>
  <c r="DU210" i="8"/>
  <c r="DT210" i="8"/>
  <c r="DS210" i="8"/>
  <c r="DR210" i="8"/>
  <c r="DQ210" i="8"/>
  <c r="DP210" i="8"/>
  <c r="DO210" i="8"/>
  <c r="DN210" i="8"/>
  <c r="DM210" i="8"/>
  <c r="DL210" i="8"/>
  <c r="DK210" i="8"/>
  <c r="DJ210" i="8"/>
  <c r="DI210" i="8"/>
  <c r="DH210" i="8"/>
  <c r="DG210" i="8"/>
  <c r="DF210" i="8"/>
  <c r="DE210" i="8"/>
  <c r="DD210" i="8"/>
  <c r="DC210" i="8"/>
  <c r="DB210" i="8"/>
  <c r="DA210" i="8"/>
  <c r="CZ210" i="8"/>
  <c r="CY210" i="8"/>
  <c r="CX210" i="8"/>
  <c r="CW210" i="8"/>
  <c r="CV210" i="8"/>
  <c r="CU210" i="8"/>
  <c r="CT210" i="8"/>
  <c r="CS210" i="8"/>
  <c r="CR210" i="8"/>
  <c r="CQ210" i="8"/>
  <c r="CP210" i="8"/>
  <c r="CO210" i="8"/>
  <c r="CN210" i="8"/>
  <c r="CM210" i="8"/>
  <c r="CL210" i="8"/>
  <c r="CK210" i="8"/>
  <c r="CJ210" i="8"/>
  <c r="CI210" i="8"/>
  <c r="CH210" i="8"/>
  <c r="CG210" i="8"/>
  <c r="CF210" i="8"/>
  <c r="CE210" i="8"/>
  <c r="CD210" i="8"/>
  <c r="CC210" i="8"/>
  <c r="CB210" i="8"/>
  <c r="CA210" i="8"/>
  <c r="BZ210" i="8"/>
  <c r="BY210" i="8"/>
  <c r="BX210" i="8"/>
  <c r="BW210" i="8"/>
  <c r="BV210" i="8"/>
  <c r="BU210" i="8"/>
  <c r="BT210" i="8"/>
  <c r="BS210" i="8"/>
  <c r="BR210" i="8"/>
  <c r="BQ210" i="8"/>
  <c r="BP210" i="8"/>
  <c r="BO210" i="8"/>
  <c r="BN210" i="8"/>
  <c r="BM210" i="8"/>
  <c r="BL210" i="8"/>
  <c r="BK210" i="8"/>
  <c r="BJ210" i="8"/>
  <c r="BI210" i="8"/>
  <c r="BH210" i="8"/>
  <c r="BG210" i="8"/>
  <c r="BF210" i="8"/>
  <c r="BE210" i="8"/>
  <c r="BD210" i="8"/>
  <c r="O210" i="8"/>
  <c r="K210" i="8"/>
  <c r="J210" i="8"/>
  <c r="D210" i="8"/>
  <c r="C210" i="8"/>
  <c r="DP213" i="7"/>
  <c r="DO213" i="7"/>
  <c r="DN213" i="7"/>
  <c r="DM213" i="7"/>
  <c r="DL213" i="7"/>
  <c r="DK213" i="7"/>
  <c r="DJ213" i="7"/>
  <c r="DI213" i="7"/>
  <c r="DH213" i="7"/>
  <c r="DG213" i="7"/>
  <c r="DF213" i="7"/>
  <c r="DE213" i="7"/>
  <c r="DD213" i="7"/>
  <c r="DC213" i="7"/>
  <c r="DB213" i="7"/>
  <c r="DA213" i="7"/>
  <c r="CZ213" i="7"/>
  <c r="CY213" i="7"/>
  <c r="CX213" i="7"/>
  <c r="CW213" i="7"/>
  <c r="CV213" i="7"/>
  <c r="CU213" i="7"/>
  <c r="CT213" i="7"/>
  <c r="CS213" i="7"/>
  <c r="CR213" i="7"/>
  <c r="CQ213" i="7"/>
  <c r="CP213" i="7"/>
  <c r="CO213" i="7"/>
  <c r="CN213" i="7"/>
  <c r="CM213" i="7"/>
  <c r="CL213" i="7"/>
  <c r="CK213" i="7"/>
  <c r="CJ213" i="7"/>
  <c r="CI213" i="7"/>
  <c r="CH213" i="7"/>
  <c r="CG213" i="7"/>
  <c r="CF213" i="7"/>
  <c r="CE213" i="7"/>
  <c r="CD213" i="7"/>
  <c r="CC213" i="7"/>
  <c r="CB213" i="7"/>
  <c r="CA213" i="7"/>
  <c r="BZ213" i="7"/>
  <c r="BY213" i="7"/>
  <c r="BX213" i="7"/>
  <c r="BW213" i="7"/>
  <c r="BV213" i="7"/>
  <c r="BU213" i="7"/>
  <c r="BT213" i="7"/>
  <c r="BS213" i="7"/>
  <c r="BR213" i="7"/>
  <c r="BQ213" i="7"/>
  <c r="BP213" i="7"/>
  <c r="BO213" i="7"/>
  <c r="BN213" i="7"/>
  <c r="BM213" i="7"/>
  <c r="BL213" i="7"/>
  <c r="BK213" i="7"/>
  <c r="BJ213" i="7"/>
  <c r="BI213" i="7"/>
  <c r="BH213" i="7"/>
  <c r="BG213" i="7"/>
  <c r="BF213" i="7"/>
  <c r="BE213" i="7"/>
  <c r="BD213" i="7"/>
  <c r="BC213" i="7"/>
  <c r="BB213" i="7"/>
  <c r="BA213" i="7"/>
  <c r="AZ213" i="7"/>
  <c r="AY213" i="7"/>
  <c r="AX213" i="7"/>
  <c r="AW213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CB212" i="7"/>
  <c r="CC212" i="7"/>
  <c r="CD212" i="7"/>
  <c r="CE212" i="7"/>
  <c r="CF212" i="7"/>
  <c r="CG212" i="7"/>
  <c r="CH212" i="7"/>
  <c r="CI212" i="7"/>
  <c r="CJ212" i="7"/>
  <c r="CK212" i="7"/>
  <c r="CL212" i="7"/>
  <c r="CM212" i="7"/>
  <c r="CN212" i="7"/>
  <c r="CO212" i="7"/>
  <c r="CP212" i="7"/>
  <c r="CQ212" i="7"/>
  <c r="CR212" i="7"/>
  <c r="CS212" i="7"/>
  <c r="CT212" i="7"/>
  <c r="CU212" i="7"/>
  <c r="CV212" i="7"/>
  <c r="CW212" i="7"/>
  <c r="CX212" i="7"/>
  <c r="CY212" i="7"/>
  <c r="CZ212" i="7"/>
  <c r="DA212" i="7"/>
  <c r="DB212" i="7"/>
  <c r="DC212" i="7"/>
  <c r="DD212" i="7"/>
  <c r="DE212" i="7"/>
  <c r="DF212" i="7"/>
  <c r="DG212" i="7"/>
  <c r="DH212" i="7"/>
  <c r="DI212" i="7"/>
  <c r="DJ212" i="7"/>
  <c r="DK212" i="7"/>
  <c r="DL212" i="7"/>
  <c r="DM212" i="7"/>
  <c r="DN212" i="7"/>
  <c r="DO212" i="7"/>
  <c r="DP212" i="7"/>
  <c r="AW212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BZ211" i="7"/>
  <c r="CA211" i="7"/>
  <c r="CB211" i="7"/>
  <c r="CC211" i="7"/>
  <c r="CD211" i="7"/>
  <c r="CE211" i="7"/>
  <c r="CF211" i="7"/>
  <c r="CG211" i="7"/>
  <c r="CH211" i="7"/>
  <c r="CI211" i="7"/>
  <c r="CJ211" i="7"/>
  <c r="CK211" i="7"/>
  <c r="CL211" i="7"/>
  <c r="CM211" i="7"/>
  <c r="CN211" i="7"/>
  <c r="CO211" i="7"/>
  <c r="CP211" i="7"/>
  <c r="CQ211" i="7"/>
  <c r="CR211" i="7"/>
  <c r="CS211" i="7"/>
  <c r="CT211" i="7"/>
  <c r="CU211" i="7"/>
  <c r="CV211" i="7"/>
  <c r="CW211" i="7"/>
  <c r="CX211" i="7"/>
  <c r="CY211" i="7"/>
  <c r="CZ211" i="7"/>
  <c r="DA211" i="7"/>
  <c r="DB211" i="7"/>
  <c r="DC211" i="7"/>
  <c r="DD211" i="7"/>
  <c r="DE211" i="7"/>
  <c r="DF211" i="7"/>
  <c r="DG211" i="7"/>
  <c r="DH211" i="7"/>
  <c r="DI211" i="7"/>
  <c r="DJ211" i="7"/>
  <c r="DK211" i="7"/>
  <c r="DL211" i="7"/>
  <c r="DM211" i="7"/>
  <c r="DN211" i="7"/>
  <c r="DO211" i="7"/>
  <c r="DP211" i="7"/>
  <c r="AW211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CB210" i="7"/>
  <c r="CC210" i="7"/>
  <c r="CD210" i="7"/>
  <c r="CE210" i="7"/>
  <c r="CF210" i="7"/>
  <c r="CG210" i="7"/>
  <c r="CH210" i="7"/>
  <c r="CI210" i="7"/>
  <c r="CJ210" i="7"/>
  <c r="CK210" i="7"/>
  <c r="CL210" i="7"/>
  <c r="CM210" i="7"/>
  <c r="CN210" i="7"/>
  <c r="CO210" i="7"/>
  <c r="CP210" i="7"/>
  <c r="CQ210" i="7"/>
  <c r="CR210" i="7"/>
  <c r="CS210" i="7"/>
  <c r="CT210" i="7"/>
  <c r="CU210" i="7"/>
  <c r="CV210" i="7"/>
  <c r="CW210" i="7"/>
  <c r="CX210" i="7"/>
  <c r="CY210" i="7"/>
  <c r="CZ210" i="7"/>
  <c r="DA210" i="7"/>
  <c r="DB210" i="7"/>
  <c r="DC210" i="7"/>
  <c r="DD210" i="7"/>
  <c r="DE210" i="7"/>
  <c r="DF210" i="7"/>
  <c r="DG210" i="7"/>
  <c r="DH210" i="7"/>
  <c r="DI210" i="7"/>
  <c r="DJ210" i="7"/>
  <c r="DK210" i="7"/>
  <c r="DL210" i="7"/>
  <c r="DM210" i="7"/>
  <c r="DN210" i="7"/>
  <c r="DO210" i="7"/>
  <c r="DP210" i="7"/>
  <c r="C213" i="7"/>
  <c r="C212" i="7"/>
  <c r="K211" i="7"/>
  <c r="J211" i="7"/>
  <c r="D211" i="7"/>
  <c r="C211" i="7"/>
  <c r="O210" i="7"/>
  <c r="K210" i="7"/>
  <c r="J210" i="7"/>
  <c r="D210" i="7"/>
  <c r="C210" i="7"/>
  <c r="K211" i="3" l="1"/>
  <c r="C214" i="3"/>
  <c r="C213" i="3"/>
  <c r="G212" i="3"/>
  <c r="G211" i="3"/>
  <c r="F212" i="3"/>
  <c r="F211" i="3"/>
  <c r="D212" i="3"/>
  <c r="D211" i="3"/>
  <c r="C212" i="3"/>
  <c r="C211" i="3"/>
  <c r="AW212" i="3"/>
  <c r="AX212" i="3"/>
  <c r="AY212" i="3"/>
  <c r="AZ212" i="3"/>
  <c r="BA212" i="3"/>
  <c r="BB212" i="3"/>
  <c r="BC212" i="3"/>
  <c r="BD212" i="3"/>
  <c r="BE212" i="3"/>
  <c r="BF212" i="3"/>
  <c r="BG212" i="3"/>
  <c r="BH212" i="3"/>
  <c r="BI212" i="3"/>
  <c r="BJ212" i="3"/>
  <c r="BK212" i="3"/>
  <c r="BL212" i="3"/>
  <c r="BM212" i="3"/>
  <c r="BN212" i="3"/>
  <c r="BO212" i="3"/>
  <c r="BP212" i="3"/>
  <c r="BQ212" i="3"/>
  <c r="BR212" i="3"/>
  <c r="BS212" i="3"/>
  <c r="BT212" i="3"/>
  <c r="BU212" i="3"/>
  <c r="BV212" i="3"/>
  <c r="BW212" i="3"/>
  <c r="BX212" i="3"/>
  <c r="BY212" i="3"/>
  <c r="BZ212" i="3"/>
  <c r="CA212" i="3"/>
  <c r="CB212" i="3"/>
  <c r="CC212" i="3"/>
  <c r="CD212" i="3"/>
  <c r="CE212" i="3"/>
  <c r="CF212" i="3"/>
  <c r="CG212" i="3"/>
  <c r="CH212" i="3"/>
  <c r="CI212" i="3"/>
  <c r="CJ212" i="3"/>
  <c r="CK212" i="3"/>
  <c r="CL212" i="3"/>
  <c r="CM212" i="3"/>
  <c r="CN212" i="3"/>
  <c r="CO212" i="3"/>
  <c r="CP212" i="3"/>
  <c r="CQ212" i="3"/>
  <c r="CR212" i="3"/>
  <c r="CS212" i="3"/>
  <c r="CT212" i="3"/>
  <c r="CU212" i="3"/>
  <c r="CV212" i="3"/>
  <c r="CW212" i="3"/>
  <c r="CX212" i="3"/>
  <c r="CY212" i="3"/>
  <c r="CZ212" i="3"/>
  <c r="DA212" i="3"/>
  <c r="DB212" i="3"/>
  <c r="DC212" i="3"/>
  <c r="DD212" i="3"/>
  <c r="DE212" i="3"/>
  <c r="DF212" i="3"/>
  <c r="DG212" i="3"/>
  <c r="DH212" i="3"/>
  <c r="DI212" i="3"/>
  <c r="DJ212" i="3"/>
  <c r="DK212" i="3"/>
  <c r="DL212" i="3"/>
  <c r="DM212" i="3"/>
  <c r="DN212" i="3"/>
  <c r="DO212" i="3"/>
  <c r="AV212" i="3"/>
  <c r="AW211" i="3"/>
  <c r="AX211" i="3"/>
  <c r="AY211" i="3"/>
  <c r="AZ211" i="3"/>
  <c r="BA211" i="3"/>
  <c r="BB211" i="3"/>
  <c r="BC211" i="3"/>
  <c r="BD211" i="3"/>
  <c r="BE211" i="3"/>
  <c r="BF211" i="3"/>
  <c r="BG211" i="3"/>
  <c r="BH211" i="3"/>
  <c r="BI211" i="3"/>
  <c r="BJ211" i="3"/>
  <c r="BK211" i="3"/>
  <c r="BL211" i="3"/>
  <c r="BM211" i="3"/>
  <c r="BN211" i="3"/>
  <c r="BO211" i="3"/>
  <c r="BP211" i="3"/>
  <c r="BQ211" i="3"/>
  <c r="BR211" i="3"/>
  <c r="BS211" i="3"/>
  <c r="BT211" i="3"/>
  <c r="BU211" i="3"/>
  <c r="BV211" i="3"/>
  <c r="BW211" i="3"/>
  <c r="BX211" i="3"/>
  <c r="BY211" i="3"/>
  <c r="BZ211" i="3"/>
  <c r="CA211" i="3"/>
  <c r="CB211" i="3"/>
  <c r="CC211" i="3"/>
  <c r="CD211" i="3"/>
  <c r="CE211" i="3"/>
  <c r="CF211" i="3"/>
  <c r="CG211" i="3"/>
  <c r="CH211" i="3"/>
  <c r="CI211" i="3"/>
  <c r="CJ211" i="3"/>
  <c r="CK211" i="3"/>
  <c r="CL211" i="3"/>
  <c r="CM211" i="3"/>
  <c r="CN211" i="3"/>
  <c r="CO211" i="3"/>
  <c r="CP211" i="3"/>
  <c r="CQ211" i="3"/>
  <c r="CR211" i="3"/>
  <c r="CS211" i="3"/>
  <c r="CT211" i="3"/>
  <c r="CU211" i="3"/>
  <c r="CV211" i="3"/>
  <c r="CW211" i="3"/>
  <c r="CX211" i="3"/>
  <c r="CY211" i="3"/>
  <c r="CZ211" i="3"/>
  <c r="DA211" i="3"/>
  <c r="DB211" i="3"/>
  <c r="DC211" i="3"/>
  <c r="DD211" i="3"/>
  <c r="DE211" i="3"/>
  <c r="DF211" i="3"/>
  <c r="DG211" i="3"/>
  <c r="DH211" i="3"/>
  <c r="DI211" i="3"/>
  <c r="DJ211" i="3"/>
  <c r="DK211" i="3"/>
  <c r="DL211" i="3"/>
  <c r="DM211" i="3"/>
  <c r="DN211" i="3"/>
  <c r="DO211" i="3"/>
  <c r="AV211" i="3"/>
  <c r="AU252" i="1" l="1"/>
</calcChain>
</file>

<file path=xl/sharedStrings.xml><?xml version="1.0" encoding="utf-8"?>
<sst xmlns="http://schemas.openxmlformats.org/spreadsheetml/2006/main" count="41081" uniqueCount="2208">
  <si>
    <t>LtT2</t>
  </si>
  <si>
    <t>LtT3</t>
  </si>
  <si>
    <t>LtT4</t>
  </si>
  <si>
    <t>LtT5</t>
  </si>
  <si>
    <t>LtT6</t>
  </si>
  <si>
    <t>LtT7</t>
  </si>
  <si>
    <t>T1-T5</t>
    <phoneticPr fontId="2" type="noConversion"/>
  </si>
  <si>
    <t>RtT2</t>
  </si>
  <si>
    <t>RtT3</t>
  </si>
  <si>
    <t>RtT4</t>
  </si>
  <si>
    <t>RtT5</t>
  </si>
  <si>
    <t>RtT6</t>
  </si>
  <si>
    <t>RtT7</t>
  </si>
  <si>
    <t>T2-T7</t>
    <phoneticPr fontId="2" type="noConversion"/>
  </si>
  <si>
    <t>F/ 14Y 9M</t>
    <phoneticPr fontId="2" type="noConversion"/>
  </si>
  <si>
    <t>T1-T7</t>
    <phoneticPr fontId="2" type="noConversion"/>
  </si>
  <si>
    <t>F/ 15Y 1M</t>
    <phoneticPr fontId="2" type="noConversion"/>
  </si>
  <si>
    <t>T1-T6</t>
    <phoneticPr fontId="2" type="noConversion"/>
  </si>
  <si>
    <t>LtT8</t>
  </si>
  <si>
    <t>LtT9</t>
  </si>
  <si>
    <t>LtT10</t>
  </si>
  <si>
    <t>LtT11</t>
  </si>
  <si>
    <t>LtT12</t>
  </si>
  <si>
    <t>LtL2</t>
  </si>
  <si>
    <t>LtL3</t>
  </si>
  <si>
    <t>LtL4</t>
  </si>
  <si>
    <t>LtL5</t>
  </si>
  <si>
    <t>RtT8</t>
  </si>
  <si>
    <t>RtT9</t>
  </si>
  <si>
    <t>RtT10</t>
  </si>
  <si>
    <t>RtT11</t>
  </si>
  <si>
    <t>RtT12</t>
  </si>
  <si>
    <t>RtL2</t>
  </si>
  <si>
    <t>RtL3</t>
  </si>
  <si>
    <t>RtL4</t>
  </si>
  <si>
    <t>RtL5</t>
  </si>
  <si>
    <t>F/ 15Y 2M</t>
    <phoneticPr fontId="2" type="noConversion"/>
  </si>
  <si>
    <t>F/ 15Y 0M</t>
    <phoneticPr fontId="2" type="noConversion"/>
  </si>
  <si>
    <t>F/ 13Y 11M</t>
    <phoneticPr fontId="2" type="noConversion"/>
  </si>
  <si>
    <t>F/ 19Y 3M</t>
    <phoneticPr fontId="2" type="noConversion"/>
  </si>
  <si>
    <t>F/ 15Y 8M</t>
    <phoneticPr fontId="2" type="noConversion"/>
  </si>
  <si>
    <t>F/ 16Y 3M</t>
    <phoneticPr fontId="2" type="noConversion"/>
  </si>
  <si>
    <t>F/ 14Y 8M</t>
    <phoneticPr fontId="2" type="noConversion"/>
  </si>
  <si>
    <t>F/ 19Y 9M</t>
    <phoneticPr fontId="2" type="noConversion"/>
  </si>
  <si>
    <t>F/ 18Y 0M</t>
    <phoneticPr fontId="2" type="noConversion"/>
  </si>
  <si>
    <t>F/ 16Y 1M</t>
    <phoneticPr fontId="2" type="noConversion"/>
  </si>
  <si>
    <t>F/ 17Y 5M</t>
    <phoneticPr fontId="2" type="noConversion"/>
  </si>
  <si>
    <t>F/ 14Y 3M</t>
    <phoneticPr fontId="2" type="noConversion"/>
  </si>
  <si>
    <t>T1-T4</t>
    <phoneticPr fontId="2" type="noConversion"/>
  </si>
  <si>
    <t>F/ 20Y 3M</t>
    <phoneticPr fontId="2" type="noConversion"/>
  </si>
  <si>
    <t>T2-T6</t>
    <phoneticPr fontId="2" type="noConversion"/>
  </si>
  <si>
    <t>F/ 16Y 2M</t>
    <phoneticPr fontId="2" type="noConversion"/>
  </si>
  <si>
    <t>F/ 17Y 8M</t>
    <phoneticPr fontId="2" type="noConversion"/>
  </si>
  <si>
    <t>F/ 15Y 5M</t>
    <phoneticPr fontId="2" type="noConversion"/>
  </si>
  <si>
    <t>F/ 18Y 7M</t>
    <phoneticPr fontId="2" type="noConversion"/>
  </si>
  <si>
    <t>F/ 13Y 2M</t>
    <phoneticPr fontId="2" type="noConversion"/>
  </si>
  <si>
    <t>F/ 12Y11M</t>
    <phoneticPr fontId="2" type="noConversion"/>
  </si>
  <si>
    <t>F/ 13Y 7M</t>
    <phoneticPr fontId="2" type="noConversion"/>
  </si>
  <si>
    <t>F/ 15Y10M</t>
    <phoneticPr fontId="2" type="noConversion"/>
  </si>
  <si>
    <t>F/ 12Y 2M</t>
    <phoneticPr fontId="2" type="noConversion"/>
  </si>
  <si>
    <t>F/ 13Y 8M</t>
    <phoneticPr fontId="2" type="noConversion"/>
  </si>
  <si>
    <t>F/ 14Y 5M</t>
    <phoneticPr fontId="2" type="noConversion"/>
  </si>
  <si>
    <t>F/ 13Y 6M</t>
    <phoneticPr fontId="2" type="noConversion"/>
  </si>
  <si>
    <t>F/ 14Y10M</t>
    <phoneticPr fontId="2" type="noConversion"/>
  </si>
  <si>
    <t>T4-T10</t>
    <phoneticPr fontId="2" type="noConversion"/>
  </si>
  <si>
    <t>F/ 17Y10M</t>
    <phoneticPr fontId="2" type="noConversion"/>
  </si>
  <si>
    <t>F/ 17Y 4M</t>
    <phoneticPr fontId="2" type="noConversion"/>
  </si>
  <si>
    <t>F/ 14Y 1M</t>
    <phoneticPr fontId="2" type="noConversion"/>
  </si>
  <si>
    <t>T3-T11</t>
    <phoneticPr fontId="2" type="noConversion"/>
  </si>
  <si>
    <t>F/ 13Y 1M</t>
    <phoneticPr fontId="2" type="noConversion"/>
  </si>
  <si>
    <t>M/ 14Y 5M</t>
    <phoneticPr fontId="2" type="noConversion"/>
  </si>
  <si>
    <t>170.6cm</t>
    <phoneticPr fontId="2" type="noConversion"/>
  </si>
  <si>
    <t>/ 43.3kg</t>
    <phoneticPr fontId="2" type="noConversion"/>
  </si>
  <si>
    <t>F/ 21Y11M</t>
    <phoneticPr fontId="2" type="noConversion"/>
  </si>
  <si>
    <t>153.0cm</t>
    <phoneticPr fontId="2" type="noConversion"/>
  </si>
  <si>
    <t>/ 35.3kg</t>
    <phoneticPr fontId="2" type="noConversion"/>
  </si>
  <si>
    <t>F/ 11Y 6M</t>
    <phoneticPr fontId="2" type="noConversion"/>
  </si>
  <si>
    <t>137.9cm</t>
    <phoneticPr fontId="2" type="noConversion"/>
  </si>
  <si>
    <t>/ 30.5kg</t>
    <phoneticPr fontId="2" type="noConversion"/>
  </si>
  <si>
    <t>III</t>
    <phoneticPr fontId="2" type="noConversion"/>
  </si>
  <si>
    <t>1AN</t>
    <phoneticPr fontId="2" type="noConversion"/>
  </si>
  <si>
    <t>T5-T10</t>
    <phoneticPr fontId="2" type="noConversion"/>
  </si>
  <si>
    <t>T10-L1</t>
    <phoneticPr fontId="2" type="noConversion"/>
  </si>
  <si>
    <t>T2-T5 (14)</t>
    <phoneticPr fontId="2" type="noConversion"/>
  </si>
  <si>
    <t>T5-T12 (30)</t>
    <phoneticPr fontId="2" type="noConversion"/>
  </si>
  <si>
    <t>T10-L2 (7)</t>
    <phoneticPr fontId="2" type="noConversion"/>
  </si>
  <si>
    <t>T12-S1 (-59)</t>
    <phoneticPr fontId="2" type="noConversion"/>
  </si>
  <si>
    <t>Neutral</t>
  </si>
  <si>
    <t>T10</t>
    <phoneticPr fontId="2" type="noConversion"/>
  </si>
  <si>
    <t>Stable</t>
  </si>
  <si>
    <t>T12</t>
    <phoneticPr fontId="2" type="noConversion"/>
  </si>
  <si>
    <t>RSH</t>
  </si>
  <si>
    <t>Lt +17.14mm</t>
    <phoneticPr fontId="2" type="noConversion"/>
  </si>
  <si>
    <t>C7-CSVL</t>
  </si>
  <si>
    <t>Rt +17.88mm</t>
    <phoneticPr fontId="2" type="noConversion"/>
  </si>
  <si>
    <t>T1 tilt</t>
    <phoneticPr fontId="2" type="noConversion"/>
  </si>
  <si>
    <t>F/ 14Y 2M</t>
    <phoneticPr fontId="2" type="noConversion"/>
  </si>
  <si>
    <t>167cm</t>
    <phoneticPr fontId="2" type="noConversion"/>
  </si>
  <si>
    <t>/ 58.7kg</t>
    <phoneticPr fontId="2" type="noConversion"/>
  </si>
  <si>
    <t>II</t>
    <phoneticPr fontId="2" type="noConversion"/>
  </si>
  <si>
    <t>1BN</t>
    <phoneticPr fontId="2" type="noConversion"/>
  </si>
  <si>
    <t>T6-T11</t>
    <phoneticPr fontId="2" type="noConversion"/>
  </si>
  <si>
    <t>T11-L5</t>
    <phoneticPr fontId="2" type="noConversion"/>
  </si>
  <si>
    <t>T2-T5 (4)</t>
    <phoneticPr fontId="2" type="noConversion"/>
  </si>
  <si>
    <t>T5-T12 (29)</t>
    <phoneticPr fontId="2" type="noConversion"/>
  </si>
  <si>
    <t>T10-L2 (1)</t>
    <phoneticPr fontId="2" type="noConversion"/>
  </si>
  <si>
    <t>T12-S1 (-50)</t>
    <phoneticPr fontId="2" type="noConversion"/>
  </si>
  <si>
    <t>T6</t>
    <phoneticPr fontId="2" type="noConversion"/>
  </si>
  <si>
    <t>L5</t>
    <phoneticPr fontId="2" type="noConversion"/>
  </si>
  <si>
    <t>Rt +9.8mm</t>
    <phoneticPr fontId="2" type="noConversion"/>
  </si>
  <si>
    <t>Rt +14.2mm</t>
    <phoneticPr fontId="2" type="noConversion"/>
  </si>
  <si>
    <t>F/ 19Y 1M</t>
    <phoneticPr fontId="2" type="noConversion"/>
  </si>
  <si>
    <t>158.7cm</t>
    <phoneticPr fontId="2" type="noConversion"/>
  </si>
  <si>
    <t>/ 53.2kg</t>
    <phoneticPr fontId="2" type="noConversion"/>
  </si>
  <si>
    <t>3CN</t>
    <phoneticPr fontId="2" type="noConversion"/>
  </si>
  <si>
    <t>T4-T11</t>
    <phoneticPr fontId="2" type="noConversion"/>
  </si>
  <si>
    <t>T11-L4</t>
    <phoneticPr fontId="2" type="noConversion"/>
  </si>
  <si>
    <t>T2-T5 (11)</t>
    <phoneticPr fontId="2" type="noConversion"/>
  </si>
  <si>
    <t>T5-T12 (10)</t>
    <phoneticPr fontId="2" type="noConversion"/>
  </si>
  <si>
    <t>T10-L2 (4)</t>
    <phoneticPr fontId="2" type="noConversion"/>
  </si>
  <si>
    <t>T12-S1 (-52)</t>
    <phoneticPr fontId="2" type="noConversion"/>
  </si>
  <si>
    <t>Lt +8mm</t>
    <phoneticPr fontId="2" type="noConversion"/>
  </si>
  <si>
    <t>Rt +7.2mm</t>
    <phoneticPr fontId="2" type="noConversion"/>
  </si>
  <si>
    <t>F/ 21Y 2M</t>
    <phoneticPr fontId="2" type="noConversion"/>
  </si>
  <si>
    <t>159cm</t>
    <phoneticPr fontId="2" type="noConversion"/>
  </si>
  <si>
    <t>/ 49kg</t>
    <phoneticPr fontId="2" type="noConversion"/>
  </si>
  <si>
    <t>T10-L3</t>
    <phoneticPr fontId="2" type="noConversion"/>
  </si>
  <si>
    <t>T2-T5 (5)</t>
    <phoneticPr fontId="2" type="noConversion"/>
  </si>
  <si>
    <t>T5-T12 (7)</t>
    <phoneticPr fontId="2" type="noConversion"/>
  </si>
  <si>
    <t>T10-L2 (12)</t>
    <phoneticPr fontId="2" type="noConversion"/>
  </si>
  <si>
    <t>T12-S1 (-42)</t>
    <phoneticPr fontId="2" type="noConversion"/>
  </si>
  <si>
    <t>L4</t>
    <phoneticPr fontId="2" type="noConversion"/>
  </si>
  <si>
    <t>Rt +7.1mm</t>
    <phoneticPr fontId="2" type="noConversion"/>
  </si>
  <si>
    <t>Lt +7.9mm</t>
    <phoneticPr fontId="2" type="noConversion"/>
  </si>
  <si>
    <t>M/ 23Y 2M</t>
    <phoneticPr fontId="2" type="noConversion"/>
  </si>
  <si>
    <t>171.4cm</t>
    <phoneticPr fontId="2" type="noConversion"/>
  </si>
  <si>
    <t>/ 56.3kg</t>
    <phoneticPr fontId="2" type="noConversion"/>
  </si>
  <si>
    <t>T5-T11</t>
    <phoneticPr fontId="2" type="noConversion"/>
  </si>
  <si>
    <t>T11-L3</t>
    <phoneticPr fontId="2" type="noConversion"/>
  </si>
  <si>
    <t>T5-T12 (31)</t>
    <phoneticPr fontId="2" type="noConversion"/>
  </si>
  <si>
    <t>T10-L2 (3)</t>
    <phoneticPr fontId="2" type="noConversion"/>
  </si>
  <si>
    <t>T12-S1 (-47)</t>
    <phoneticPr fontId="2" type="noConversion"/>
  </si>
  <si>
    <t>Lt +1.2mm</t>
    <phoneticPr fontId="2" type="noConversion"/>
  </si>
  <si>
    <t>Lt +16.9mm</t>
    <phoneticPr fontId="2" type="noConversion"/>
  </si>
  <si>
    <t>F/ 12Y 9M</t>
    <phoneticPr fontId="2" type="noConversion"/>
  </si>
  <si>
    <t>159.6cm</t>
    <phoneticPr fontId="2" type="noConversion"/>
  </si>
  <si>
    <t>/ 42.4kg</t>
    <phoneticPr fontId="2" type="noConversion"/>
  </si>
  <si>
    <t>V</t>
    <phoneticPr fontId="2" type="noConversion"/>
  </si>
  <si>
    <t>2AN</t>
    <phoneticPr fontId="2" type="noConversion"/>
  </si>
  <si>
    <t>T2-T5 (10)</t>
    <phoneticPr fontId="2" type="noConversion"/>
  </si>
  <si>
    <t>T5-T12 (11)</t>
    <phoneticPr fontId="2" type="noConversion"/>
  </si>
  <si>
    <t>T12-S1 (-45)</t>
    <phoneticPr fontId="2" type="noConversion"/>
  </si>
  <si>
    <t>L1</t>
    <phoneticPr fontId="2" type="noConversion"/>
  </si>
  <si>
    <t>Rt +14.8mm</t>
    <phoneticPr fontId="2" type="noConversion"/>
  </si>
  <si>
    <t>Rt +3.4mm</t>
    <phoneticPr fontId="2" type="noConversion"/>
  </si>
  <si>
    <t>M/ 13Y 8M</t>
    <phoneticPr fontId="2" type="noConversion"/>
  </si>
  <si>
    <t>150.1cm</t>
    <phoneticPr fontId="2" type="noConversion"/>
  </si>
  <si>
    <t>/ 75.7kg</t>
    <phoneticPr fontId="2" type="noConversion"/>
  </si>
  <si>
    <t>IV</t>
    <phoneticPr fontId="2" type="noConversion"/>
  </si>
  <si>
    <t>T7-L2</t>
    <phoneticPr fontId="2" type="noConversion"/>
  </si>
  <si>
    <t>L2-L5</t>
    <phoneticPr fontId="2" type="noConversion"/>
  </si>
  <si>
    <t>T5-T12 (39)</t>
    <phoneticPr fontId="2" type="noConversion"/>
  </si>
  <si>
    <t>Lt +16.1mm</t>
    <phoneticPr fontId="2" type="noConversion"/>
  </si>
  <si>
    <t>Rt +24.7mm</t>
    <phoneticPr fontId="2" type="noConversion"/>
  </si>
  <si>
    <t>F/ 13Y 9M</t>
    <phoneticPr fontId="2" type="noConversion"/>
  </si>
  <si>
    <t>151.5cm</t>
    <phoneticPr fontId="2" type="noConversion"/>
  </si>
  <si>
    <t>/ 45.9kg</t>
    <phoneticPr fontId="2" type="noConversion"/>
  </si>
  <si>
    <t>AIS</t>
    <phoneticPr fontId="2" type="noConversion"/>
  </si>
  <si>
    <t>sacral slanting</t>
    <phoneticPr fontId="2" type="noConversion"/>
  </si>
  <si>
    <t>3AN</t>
    <phoneticPr fontId="2" type="noConversion"/>
  </si>
  <si>
    <t>standing</t>
  </si>
  <si>
    <t>prone</t>
    <phoneticPr fontId="2" type="noConversion"/>
  </si>
  <si>
    <t>passive</t>
  </si>
  <si>
    <t>LLD</t>
    <phoneticPr fontId="2" type="noConversion"/>
  </si>
  <si>
    <t>Apex</t>
    <phoneticPr fontId="2" type="noConversion"/>
  </si>
  <si>
    <t>T6-L2</t>
    <phoneticPr fontId="2" type="noConversion"/>
  </si>
  <si>
    <t>T11</t>
    <phoneticPr fontId="2" type="noConversion"/>
  </si>
  <si>
    <t>T2-T5 (6)</t>
    <phoneticPr fontId="2" type="noConversion"/>
  </si>
  <si>
    <t>T5-T12 (17)</t>
    <phoneticPr fontId="2" type="noConversion"/>
  </si>
  <si>
    <t>T10-L2 (15)</t>
    <phoneticPr fontId="2" type="noConversion"/>
  </si>
  <si>
    <t>L2</t>
    <phoneticPr fontId="2" type="noConversion"/>
  </si>
  <si>
    <t>Rt +4.89mm</t>
    <phoneticPr fontId="2" type="noConversion"/>
  </si>
  <si>
    <t>Rt +10.2mm</t>
    <phoneticPr fontId="2" type="noConversion"/>
  </si>
  <si>
    <t>Level</t>
  </si>
  <si>
    <t>Lt</t>
  </si>
  <si>
    <t>Rt</t>
  </si>
  <si>
    <t>Rotation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</si>
  <si>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</si>
  <si>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</si>
  <si>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</si>
  <si>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</si>
  <si>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</si>
  <si>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</si>
  <si>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</si>
  <si>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</si>
  <si>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</si>
  <si>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</si>
  <si>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L3</t>
    <phoneticPr fontId="2" type="noConversion"/>
  </si>
  <si>
    <t>F/12Y 10M</t>
    <phoneticPr fontId="2" type="noConversion"/>
  </si>
  <si>
    <t>157.3cm</t>
    <phoneticPr fontId="2" type="noConversion"/>
  </si>
  <si>
    <t>/ 43kg</t>
    <phoneticPr fontId="2" type="noConversion"/>
  </si>
  <si>
    <t>6CN</t>
    <phoneticPr fontId="2" type="noConversion"/>
  </si>
  <si>
    <t>T5-T12 (13)</t>
    <phoneticPr fontId="2" type="noConversion"/>
  </si>
  <si>
    <t>T10-L2 (8)</t>
    <phoneticPr fontId="2" type="noConversion"/>
  </si>
  <si>
    <t>T12-S1 (-61)</t>
    <phoneticPr fontId="2" type="noConversion"/>
  </si>
  <si>
    <t>Rt +6.1mm</t>
    <phoneticPr fontId="2" type="noConversion"/>
  </si>
  <si>
    <t>Lt +4.8mm</t>
    <phoneticPr fontId="2" type="noConversion"/>
  </si>
  <si>
    <t>155.7cm</t>
    <phoneticPr fontId="2" type="noConversion"/>
  </si>
  <si>
    <t>/ 46.3kg</t>
    <phoneticPr fontId="2" type="noConversion"/>
  </si>
  <si>
    <t>T7</t>
    <phoneticPr fontId="2" type="noConversion"/>
  </si>
  <si>
    <t>T2-T5 (2)</t>
    <phoneticPr fontId="2" type="noConversion"/>
  </si>
  <si>
    <t>Rt +2.1mm</t>
    <phoneticPr fontId="2" type="noConversion"/>
  </si>
  <si>
    <t>F/ 13Y 5M</t>
    <phoneticPr fontId="2" type="noConversion"/>
  </si>
  <si>
    <t>162.9cm</t>
    <phoneticPr fontId="2" type="noConversion"/>
  </si>
  <si>
    <t>/ 48.6kg</t>
    <phoneticPr fontId="2" type="noConversion"/>
  </si>
  <si>
    <t>2C-</t>
    <phoneticPr fontId="2" type="noConversion"/>
  </si>
  <si>
    <t>T6-T12</t>
    <phoneticPr fontId="2" type="noConversion"/>
  </si>
  <si>
    <t>T12-L4</t>
    <phoneticPr fontId="2" type="noConversion"/>
  </si>
  <si>
    <t>T2-T5 (3)</t>
    <phoneticPr fontId="2" type="noConversion"/>
  </si>
  <si>
    <t>T5-T12 (1)</t>
    <phoneticPr fontId="2" type="noConversion"/>
  </si>
  <si>
    <t>T12-S1 (-35)</t>
    <phoneticPr fontId="2" type="noConversion"/>
  </si>
  <si>
    <t>Rt +15.48mm</t>
    <phoneticPr fontId="2" type="noConversion"/>
  </si>
  <si>
    <t>Lt +11.3mm</t>
    <phoneticPr fontId="2" type="noConversion"/>
  </si>
  <si>
    <t>F/ 11Y 9M</t>
    <phoneticPr fontId="2" type="noConversion"/>
  </si>
  <si>
    <t>154cm</t>
    <phoneticPr fontId="2" type="noConversion"/>
  </si>
  <si>
    <t>/ 42.15kg</t>
    <phoneticPr fontId="2" type="noConversion"/>
  </si>
  <si>
    <t>T10-L2 (2)</t>
    <phoneticPr fontId="2" type="noConversion"/>
  </si>
  <si>
    <t>T12-S1 (-51)</t>
    <phoneticPr fontId="2" type="noConversion"/>
  </si>
  <si>
    <t>Rt +37.1mm</t>
    <phoneticPr fontId="2" type="noConversion"/>
  </si>
  <si>
    <t>Rt +9.3mm</t>
    <phoneticPr fontId="2" type="noConversion"/>
  </si>
  <si>
    <t>/ 44kg</t>
    <phoneticPr fontId="2" type="noConversion"/>
  </si>
  <si>
    <t>2B-</t>
    <phoneticPr fontId="2" type="noConversion"/>
  </si>
  <si>
    <t>T5-T12</t>
    <phoneticPr fontId="2" type="noConversion"/>
  </si>
  <si>
    <t>Rt +0.1mm</t>
    <phoneticPr fontId="2" type="noConversion"/>
  </si>
  <si>
    <t>Rt +12.1mm</t>
    <phoneticPr fontId="2" type="noConversion"/>
  </si>
  <si>
    <t>F/ 14Y11M</t>
    <phoneticPr fontId="2" type="noConversion"/>
  </si>
  <si>
    <t>150.5cm</t>
    <phoneticPr fontId="2" type="noConversion"/>
  </si>
  <si>
    <t>/ 34kg</t>
    <phoneticPr fontId="2" type="noConversion"/>
  </si>
  <si>
    <t>I</t>
    <phoneticPr fontId="2" type="noConversion"/>
  </si>
  <si>
    <t>T2-T5 (9)</t>
    <phoneticPr fontId="2" type="noConversion"/>
  </si>
  <si>
    <t>T5-T12 (18)</t>
    <phoneticPr fontId="2" type="noConversion"/>
  </si>
  <si>
    <t>T10-L2 (19)</t>
    <phoneticPr fontId="2" type="noConversion"/>
  </si>
  <si>
    <t>T9</t>
    <phoneticPr fontId="2" type="noConversion"/>
  </si>
  <si>
    <t>Rt +16.3mm</t>
    <phoneticPr fontId="2" type="noConversion"/>
  </si>
  <si>
    <t>Rt +16.2mm</t>
    <phoneticPr fontId="2" type="noConversion"/>
  </si>
  <si>
    <t>T12-S1 (-54)</t>
    <phoneticPr fontId="2" type="noConversion"/>
  </si>
  <si>
    <t>/ 48.9kg</t>
    <phoneticPr fontId="2" type="noConversion"/>
  </si>
  <si>
    <t>T2-T5 (13)</t>
    <phoneticPr fontId="2" type="noConversion"/>
  </si>
  <si>
    <t>T5-T12 (12)</t>
    <phoneticPr fontId="2" type="noConversion"/>
  </si>
  <si>
    <t>/ 47kg</t>
    <phoneticPr fontId="2" type="noConversion"/>
  </si>
  <si>
    <t>T2-T5 (8)</t>
    <phoneticPr fontId="2" type="noConversion"/>
  </si>
  <si>
    <t>T5-T12 (25)</t>
    <phoneticPr fontId="2" type="noConversion"/>
  </si>
  <si>
    <t>T10-L2 (14)</t>
    <phoneticPr fontId="2" type="noConversion"/>
  </si>
  <si>
    <t>Lt +26.6mm</t>
    <phoneticPr fontId="2" type="noConversion"/>
  </si>
  <si>
    <t>162.5cm</t>
    <phoneticPr fontId="2" type="noConversion"/>
  </si>
  <si>
    <t>2BN</t>
    <phoneticPr fontId="2" type="noConversion"/>
  </si>
  <si>
    <t>T2-T5 (19)</t>
    <phoneticPr fontId="2" type="noConversion"/>
  </si>
  <si>
    <t>T10-L2 (5)</t>
    <phoneticPr fontId="2" type="noConversion"/>
  </si>
  <si>
    <t>Lt +10.4mm</t>
    <phoneticPr fontId="2" type="noConversion"/>
  </si>
  <si>
    <t>2A-</t>
    <phoneticPr fontId="2" type="noConversion"/>
  </si>
  <si>
    <t>T5-L1</t>
    <phoneticPr fontId="2" type="noConversion"/>
  </si>
  <si>
    <t>L1-L5</t>
    <phoneticPr fontId="2" type="noConversion"/>
  </si>
  <si>
    <t>T5-T12 (5)</t>
    <phoneticPr fontId="2" type="noConversion"/>
  </si>
  <si>
    <t>T12-S1 (-34)</t>
    <phoneticPr fontId="2" type="noConversion"/>
  </si>
  <si>
    <t>3C-</t>
    <phoneticPr fontId="2" type="noConversion"/>
  </si>
  <si>
    <t>T5-T12 (8)</t>
    <phoneticPr fontId="2" type="noConversion"/>
  </si>
  <si>
    <t>T10-L2 (9)</t>
    <phoneticPr fontId="2" type="noConversion"/>
  </si>
  <si>
    <t>T12-S1 (-38)</t>
    <phoneticPr fontId="2" type="noConversion"/>
  </si>
  <si>
    <t>Rt +22.4mm</t>
    <phoneticPr fontId="2" type="noConversion"/>
  </si>
  <si>
    <t>162.6cm</t>
    <phoneticPr fontId="2" type="noConversion"/>
  </si>
  <si>
    <t>/ 48.2kg</t>
    <phoneticPr fontId="2" type="noConversion"/>
  </si>
  <si>
    <t>Lt +1.1mm</t>
    <phoneticPr fontId="2" type="noConversion"/>
  </si>
  <si>
    <t>T2-T5 (7)</t>
    <phoneticPr fontId="2" type="noConversion"/>
  </si>
  <si>
    <t>T5-T12 (32)</t>
    <phoneticPr fontId="2" type="noConversion"/>
  </si>
  <si>
    <t>Lt +7.21mm</t>
    <phoneticPr fontId="2" type="noConversion"/>
  </si>
  <si>
    <t>Lt +4mm</t>
    <phoneticPr fontId="2" type="noConversion"/>
  </si>
  <si>
    <t>F/ 15Y 6M</t>
    <phoneticPr fontId="2" type="noConversion"/>
  </si>
  <si>
    <t>161.1cm</t>
    <phoneticPr fontId="2" type="noConversion"/>
  </si>
  <si>
    <t>/ 58.9kg</t>
    <phoneticPr fontId="2" type="noConversion"/>
  </si>
  <si>
    <t>5CN</t>
    <phoneticPr fontId="2" type="noConversion"/>
  </si>
  <si>
    <t>none</t>
    <phoneticPr fontId="2" type="noConversion"/>
  </si>
  <si>
    <t>T10-L2 (-4)</t>
    <phoneticPr fontId="2" type="noConversion"/>
  </si>
  <si>
    <t>T12-S1 (-63)</t>
    <phoneticPr fontId="2" type="noConversion"/>
  </si>
  <si>
    <t>Lt +4.6mm</t>
    <phoneticPr fontId="2" type="noConversion"/>
  </si>
  <si>
    <t>F/ 13Y 3M</t>
    <phoneticPr fontId="2" type="noConversion"/>
  </si>
  <si>
    <t>161.2cm</t>
    <phoneticPr fontId="2" type="noConversion"/>
  </si>
  <si>
    <t>/ 52.9kg</t>
    <phoneticPr fontId="2" type="noConversion"/>
  </si>
  <si>
    <t>1C-</t>
    <phoneticPr fontId="2" type="noConversion"/>
  </si>
  <si>
    <t>T5-T12 (3)</t>
    <phoneticPr fontId="2" type="noConversion"/>
  </si>
  <si>
    <t>T10-L2 (-18)</t>
    <phoneticPr fontId="2" type="noConversion"/>
  </si>
  <si>
    <t>Rt +22.9mm</t>
    <phoneticPr fontId="2" type="noConversion"/>
  </si>
  <si>
    <t>Lt +7.2mm</t>
    <phoneticPr fontId="2" type="noConversion"/>
  </si>
  <si>
    <t>F/ 16Y 4M</t>
    <phoneticPr fontId="2" type="noConversion"/>
  </si>
  <si>
    <t>150.9cm</t>
    <phoneticPr fontId="2" type="noConversion"/>
  </si>
  <si>
    <t>/ 38kg</t>
    <phoneticPr fontId="2" type="noConversion"/>
  </si>
  <si>
    <t>T10-L2 (-11)</t>
    <phoneticPr fontId="2" type="noConversion"/>
  </si>
  <si>
    <t>T12-S1 (-39)</t>
    <phoneticPr fontId="2" type="noConversion"/>
  </si>
  <si>
    <t>Rt+10.28mm</t>
    <phoneticPr fontId="2" type="noConversion"/>
  </si>
  <si>
    <t>Rt +17.7mm</t>
    <phoneticPr fontId="2" type="noConversion"/>
  </si>
  <si>
    <t>156.3cm</t>
    <phoneticPr fontId="2" type="noConversion"/>
  </si>
  <si>
    <t>/ 45.7kg</t>
    <phoneticPr fontId="2" type="noConversion"/>
  </si>
  <si>
    <t>T12-L5</t>
    <phoneticPr fontId="2" type="noConversion"/>
  </si>
  <si>
    <t>T12-S1 (-55)</t>
    <phoneticPr fontId="2" type="noConversion"/>
  </si>
  <si>
    <t>Rt +10.52mm</t>
    <phoneticPr fontId="2" type="noConversion"/>
  </si>
  <si>
    <t>Rt +9.82mm</t>
    <phoneticPr fontId="2" type="noConversion"/>
  </si>
  <si>
    <t>155.4cm</t>
    <phoneticPr fontId="2" type="noConversion"/>
  </si>
  <si>
    <t>/ 52.5kg</t>
    <phoneticPr fontId="2" type="noConversion"/>
  </si>
  <si>
    <t>Rt +5.7mm</t>
    <phoneticPr fontId="2" type="noConversion"/>
  </si>
  <si>
    <t>Lt +6.2mm</t>
    <phoneticPr fontId="2" type="noConversion"/>
  </si>
  <si>
    <t>146cm</t>
    <phoneticPr fontId="2" type="noConversion"/>
  </si>
  <si>
    <t>/ 32.5kg</t>
    <phoneticPr fontId="2" type="noConversion"/>
  </si>
  <si>
    <t>T2-T5 (12)</t>
    <phoneticPr fontId="2" type="noConversion"/>
  </si>
  <si>
    <t>T10-L2 (6)</t>
    <phoneticPr fontId="2" type="noConversion"/>
  </si>
  <si>
    <t>T12-S1 (-56)</t>
    <phoneticPr fontId="2" type="noConversion"/>
  </si>
  <si>
    <t>Rt +2.7mm</t>
    <phoneticPr fontId="2" type="noConversion"/>
  </si>
  <si>
    <t>150.2cm</t>
    <phoneticPr fontId="2" type="noConversion"/>
  </si>
  <si>
    <t>/ 42.3kg</t>
    <phoneticPr fontId="2" type="noConversion"/>
  </si>
  <si>
    <t>1A+</t>
    <phoneticPr fontId="2" type="noConversion"/>
  </si>
  <si>
    <t>T6-L1</t>
    <phoneticPr fontId="2" type="noConversion"/>
  </si>
  <si>
    <t>T5-T12 (47)</t>
    <phoneticPr fontId="2" type="noConversion"/>
  </si>
  <si>
    <t>Rt +13.3mm</t>
    <phoneticPr fontId="2" type="noConversion"/>
  </si>
  <si>
    <t>Rt +0mm</t>
    <phoneticPr fontId="2" type="noConversion"/>
  </si>
  <si>
    <t>/ 49.5kg</t>
    <phoneticPr fontId="2" type="noConversion"/>
  </si>
  <si>
    <t>T5-T12 (6)</t>
    <phoneticPr fontId="2" type="noConversion"/>
  </si>
  <si>
    <t>T12-S1 (-62)</t>
    <phoneticPr fontId="2" type="noConversion"/>
  </si>
  <si>
    <t>Rt +1.1mm</t>
    <phoneticPr fontId="2" type="noConversion"/>
  </si>
  <si>
    <t>Lt +19.3mm</t>
    <phoneticPr fontId="2" type="noConversion"/>
  </si>
  <si>
    <t>F/ 15Y 3M</t>
    <phoneticPr fontId="2" type="noConversion"/>
  </si>
  <si>
    <t>/ 47.65kg</t>
    <phoneticPr fontId="2" type="noConversion"/>
  </si>
  <si>
    <t>1A-</t>
    <phoneticPr fontId="2" type="noConversion"/>
  </si>
  <si>
    <t xml:space="preserve">T7-L2 </t>
    <phoneticPr fontId="2" type="noConversion"/>
  </si>
  <si>
    <t>T12-S1 (-33)</t>
    <phoneticPr fontId="2" type="noConversion"/>
  </si>
  <si>
    <t>Rt +5.73mm</t>
    <phoneticPr fontId="2" type="noConversion"/>
  </si>
  <si>
    <t>F/ 11Y 5M</t>
    <phoneticPr fontId="2" type="noConversion"/>
  </si>
  <si>
    <t>/ 44.15kg</t>
    <phoneticPr fontId="2" type="noConversion"/>
  </si>
  <si>
    <t>1CN</t>
    <phoneticPr fontId="2" type="noConversion"/>
  </si>
  <si>
    <t>T5-T12 (14)</t>
    <phoneticPr fontId="2" type="noConversion"/>
  </si>
  <si>
    <t>Rt +19.8mm</t>
    <phoneticPr fontId="2" type="noConversion"/>
  </si>
  <si>
    <t>Rt +5.14mm</t>
    <phoneticPr fontId="2" type="noConversion"/>
  </si>
  <si>
    <t>149.5cm</t>
    <phoneticPr fontId="2" type="noConversion"/>
  </si>
  <si>
    <t>/ 45.5kg</t>
    <phoneticPr fontId="2" type="noConversion"/>
  </si>
  <si>
    <t>T2-T5 (1)</t>
    <phoneticPr fontId="2" type="noConversion"/>
  </si>
  <si>
    <t>T10-L2 (0)</t>
    <phoneticPr fontId="2" type="noConversion"/>
  </si>
  <si>
    <t>Rt +15.9mm</t>
    <phoneticPr fontId="2" type="noConversion"/>
  </si>
  <si>
    <t>Rt + 0 mm</t>
    <phoneticPr fontId="2" type="noConversion"/>
  </si>
  <si>
    <t>F/ 14Y 6M</t>
    <phoneticPr fontId="2" type="noConversion"/>
  </si>
  <si>
    <t>160.6cm</t>
    <phoneticPr fontId="2" type="noConversion"/>
  </si>
  <si>
    <t>/ 92.6kg</t>
    <phoneticPr fontId="2" type="noConversion"/>
  </si>
  <si>
    <t>T5-T12 (22)</t>
    <phoneticPr fontId="2" type="noConversion"/>
  </si>
  <si>
    <t>Rt +24.2mm</t>
    <phoneticPr fontId="2" type="noConversion"/>
  </si>
  <si>
    <t>166.4cm</t>
    <phoneticPr fontId="2" type="noConversion"/>
  </si>
  <si>
    <t>/ 59.3kg</t>
    <phoneticPr fontId="2" type="noConversion"/>
  </si>
  <si>
    <t>T5-T12 (28)</t>
    <phoneticPr fontId="2" type="noConversion"/>
  </si>
  <si>
    <t>T12-S1 (-58)</t>
    <phoneticPr fontId="2" type="noConversion"/>
  </si>
  <si>
    <t>Rt +23.8mm</t>
    <phoneticPr fontId="2" type="noConversion"/>
  </si>
  <si>
    <t>Rt +5.77mm</t>
    <phoneticPr fontId="2" type="noConversion"/>
  </si>
  <si>
    <t>161.3cm</t>
    <phoneticPr fontId="2" type="noConversion"/>
  </si>
  <si>
    <t>/ 46.6kg</t>
    <phoneticPr fontId="2" type="noConversion"/>
  </si>
  <si>
    <t>2CN</t>
    <phoneticPr fontId="2" type="noConversion"/>
  </si>
  <si>
    <t>T12-S1 (-41)</t>
    <phoneticPr fontId="2" type="noConversion"/>
  </si>
  <si>
    <t>Rt +8.73mm</t>
    <phoneticPr fontId="2" type="noConversion"/>
  </si>
  <si>
    <t>Lt +5.15mm</t>
    <phoneticPr fontId="2" type="noConversion"/>
  </si>
  <si>
    <t>/ 48.5kg</t>
    <phoneticPr fontId="2" type="noConversion"/>
  </si>
  <si>
    <t>Lt +4.2mm</t>
    <phoneticPr fontId="2" type="noConversion"/>
  </si>
  <si>
    <t>Rt +13.2mm</t>
    <phoneticPr fontId="2" type="noConversion"/>
  </si>
  <si>
    <t>M/ 13Y 6M</t>
    <phoneticPr fontId="2" type="noConversion"/>
  </si>
  <si>
    <t>156.8cm</t>
    <phoneticPr fontId="2" type="noConversion"/>
  </si>
  <si>
    <t>/ 56.8kg</t>
    <phoneticPr fontId="2" type="noConversion"/>
  </si>
  <si>
    <t>Hemivertebra T12</t>
    <phoneticPr fontId="2" type="noConversion"/>
  </si>
  <si>
    <t>6 lumbar</t>
    <phoneticPr fontId="2" type="noConversion"/>
  </si>
  <si>
    <t>T11-L2</t>
    <phoneticPr fontId="2" type="noConversion"/>
  </si>
  <si>
    <t>T5-T12 (35)</t>
    <phoneticPr fontId="2" type="noConversion"/>
  </si>
  <si>
    <t>T10-L2 (23)</t>
    <phoneticPr fontId="2" type="noConversion"/>
  </si>
  <si>
    <t>T12-S1 (71)</t>
    <phoneticPr fontId="2" type="noConversion"/>
  </si>
  <si>
    <t>172.5cm</t>
    <phoneticPr fontId="2" type="noConversion"/>
  </si>
  <si>
    <t>/ 59.4kg</t>
    <phoneticPr fontId="2" type="noConversion"/>
  </si>
  <si>
    <t>6C-</t>
    <phoneticPr fontId="2" type="noConversion"/>
  </si>
  <si>
    <t>T5-T12 (9)</t>
    <phoneticPr fontId="2" type="noConversion"/>
  </si>
  <si>
    <t>Rt +21.92mm</t>
    <phoneticPr fontId="2" type="noConversion"/>
  </si>
  <si>
    <t>Lt +18.14mm</t>
    <phoneticPr fontId="2" type="noConversion"/>
  </si>
  <si>
    <t>F/ 14Y 0M</t>
    <phoneticPr fontId="2" type="noConversion"/>
  </si>
  <si>
    <t>163.8cm</t>
    <phoneticPr fontId="2" type="noConversion"/>
  </si>
  <si>
    <t>/54.3kg</t>
    <phoneticPr fontId="2" type="noConversion"/>
  </si>
  <si>
    <t>T5-T12 (15)</t>
    <phoneticPr fontId="2" type="noConversion"/>
  </si>
  <si>
    <t>Rt +11.64mm</t>
    <phoneticPr fontId="2" type="noConversion"/>
  </si>
  <si>
    <t>Lt +11.75mm</t>
    <phoneticPr fontId="2" type="noConversion"/>
  </si>
  <si>
    <t>F/16Y10M</t>
    <phoneticPr fontId="2" type="noConversion"/>
  </si>
  <si>
    <t>151cm</t>
    <phoneticPr fontId="2" type="noConversion"/>
  </si>
  <si>
    <t>/ 35kg</t>
    <phoneticPr fontId="2" type="noConversion"/>
  </si>
  <si>
    <t>5C-</t>
    <phoneticPr fontId="2" type="noConversion"/>
  </si>
  <si>
    <t>T12-S1 (-36)</t>
    <phoneticPr fontId="2" type="noConversion"/>
  </si>
  <si>
    <t>Rt +23.71mm</t>
    <phoneticPr fontId="2" type="noConversion"/>
  </si>
  <si>
    <t>Lt +9.39mm</t>
    <phoneticPr fontId="2" type="noConversion"/>
  </si>
  <si>
    <t>M/ 14Y11M</t>
    <phoneticPr fontId="2" type="noConversion"/>
  </si>
  <si>
    <t>/ 49.3kg</t>
    <phoneticPr fontId="2" type="noConversion"/>
  </si>
  <si>
    <t>maybe L5-S1 fusion</t>
    <phoneticPr fontId="2" type="noConversion"/>
  </si>
  <si>
    <t>T2-T5 (16)</t>
    <phoneticPr fontId="2" type="noConversion"/>
  </si>
  <si>
    <t>T12-S1 (-48)</t>
    <phoneticPr fontId="2" type="noConversion"/>
  </si>
  <si>
    <t>Lt +9.11mm</t>
    <phoneticPr fontId="2" type="noConversion"/>
  </si>
  <si>
    <t>Lt +7.47mm</t>
    <phoneticPr fontId="2" type="noConversion"/>
  </si>
  <si>
    <t>164cm</t>
    <phoneticPr fontId="2" type="noConversion"/>
  </si>
  <si>
    <t>/ 64kg</t>
    <phoneticPr fontId="2" type="noConversion"/>
  </si>
  <si>
    <t>Isthemic S.listhesis L5-S1</t>
    <phoneticPr fontId="2" type="noConversion"/>
  </si>
  <si>
    <t>T5-T12 (4)</t>
    <phoneticPr fontId="2" type="noConversion"/>
  </si>
  <si>
    <t>Rt +14.57mm</t>
    <phoneticPr fontId="2" type="noConversion"/>
  </si>
  <si>
    <t>Rt +3.07mm</t>
    <phoneticPr fontId="2" type="noConversion"/>
  </si>
  <si>
    <t>M/ 14Y 6M</t>
    <phoneticPr fontId="2" type="noConversion"/>
  </si>
  <si>
    <t>166.5cm</t>
    <phoneticPr fontId="2" type="noConversion"/>
  </si>
  <si>
    <t>/ 44.6kg</t>
    <phoneticPr fontId="2" type="noConversion"/>
  </si>
  <si>
    <t>T5-T12 (16)</t>
    <phoneticPr fontId="2" type="noConversion"/>
  </si>
  <si>
    <t>Rt +7.73mm</t>
    <phoneticPr fontId="2" type="noConversion"/>
  </si>
  <si>
    <t>F/ 18Y 11M</t>
    <phoneticPr fontId="2" type="noConversion"/>
  </si>
  <si>
    <t>162.1cm</t>
    <phoneticPr fontId="2" type="noConversion"/>
  </si>
  <si>
    <t>/ 43.8kg</t>
    <phoneticPr fontId="2" type="noConversion"/>
  </si>
  <si>
    <t>4C-</t>
    <phoneticPr fontId="2" type="noConversion"/>
  </si>
  <si>
    <t>T12-S1 (-28)</t>
    <phoneticPr fontId="2" type="noConversion"/>
  </si>
  <si>
    <t>Rt+24.83mm</t>
    <phoneticPr fontId="2" type="noConversion"/>
  </si>
  <si>
    <t>Lt+21.54mm</t>
    <phoneticPr fontId="2" type="noConversion"/>
  </si>
  <si>
    <t>167.2cm</t>
    <phoneticPr fontId="2" type="noConversion"/>
  </si>
  <si>
    <t>/ 50kg</t>
    <phoneticPr fontId="2" type="noConversion"/>
  </si>
  <si>
    <t>4CN</t>
    <phoneticPr fontId="2" type="noConversion"/>
  </si>
  <si>
    <t>T5-T12 (20)</t>
    <phoneticPr fontId="2" type="noConversion"/>
  </si>
  <si>
    <t>T12-S1 (-44)</t>
    <phoneticPr fontId="2" type="noConversion"/>
  </si>
  <si>
    <t>Rt+14.25mm</t>
    <phoneticPr fontId="2" type="noConversion"/>
  </si>
  <si>
    <t>Lt +10.49mm</t>
    <phoneticPr fontId="2" type="noConversion"/>
  </si>
  <si>
    <t>이재은</t>
    <phoneticPr fontId="2" type="noConversion"/>
  </si>
  <si>
    <t>F/ 16Y 8M</t>
    <phoneticPr fontId="2" type="noConversion"/>
  </si>
  <si>
    <t>158.9cm</t>
    <phoneticPr fontId="2" type="noConversion"/>
  </si>
  <si>
    <t>/ 44.5kg</t>
    <phoneticPr fontId="2" type="noConversion"/>
  </si>
  <si>
    <t>T10-L2 (-5)</t>
    <phoneticPr fontId="2" type="noConversion"/>
  </si>
  <si>
    <t>Lt +9.38mm</t>
    <phoneticPr fontId="2" type="noConversion"/>
  </si>
  <si>
    <t>F/ 21Y 3M</t>
    <phoneticPr fontId="2" type="noConversion"/>
  </si>
  <si>
    <t>166.7cm</t>
    <phoneticPr fontId="2" type="noConversion"/>
  </si>
  <si>
    <t>/ 54.7kg</t>
    <phoneticPr fontId="2" type="noConversion"/>
  </si>
  <si>
    <t>T6 hemangioma</t>
    <phoneticPr fontId="2" type="noConversion"/>
  </si>
  <si>
    <t>T7-T11</t>
    <phoneticPr fontId="2" type="noConversion"/>
  </si>
  <si>
    <t>T12-S1 (64)</t>
    <phoneticPr fontId="2" type="noConversion"/>
  </si>
  <si>
    <t>Rt+11.2mm</t>
    <phoneticPr fontId="2" type="noConversion"/>
  </si>
  <si>
    <t>Rt +3.8mm</t>
    <phoneticPr fontId="2" type="noConversion"/>
  </si>
  <si>
    <t>F/ 21Y 8M</t>
    <phoneticPr fontId="2" type="noConversion"/>
  </si>
  <si>
    <t>165.8cm</t>
    <phoneticPr fontId="2" type="noConversion"/>
  </si>
  <si>
    <t>/ 51.2kg</t>
    <phoneticPr fontId="2" type="noConversion"/>
  </si>
  <si>
    <t>Lt +2.1mm</t>
    <phoneticPr fontId="2" type="noConversion"/>
  </si>
  <si>
    <t>T8</t>
    <phoneticPr fontId="2" type="noConversion"/>
  </si>
  <si>
    <t>T12-S1 (-57)</t>
    <phoneticPr fontId="2" type="noConversion"/>
  </si>
  <si>
    <t>Rt +3.15mm</t>
    <phoneticPr fontId="2" type="noConversion"/>
  </si>
  <si>
    <t>Lt +6.5mm</t>
    <phoneticPr fontId="2" type="noConversion"/>
  </si>
  <si>
    <t>F/ 22Y 6M</t>
    <phoneticPr fontId="2" type="noConversion"/>
  </si>
  <si>
    <t>163.4cm</t>
    <phoneticPr fontId="2" type="noConversion"/>
  </si>
  <si>
    <t>/ 54.3kg</t>
    <phoneticPr fontId="2" type="noConversion"/>
  </si>
  <si>
    <t>Rt +1.2mm</t>
    <phoneticPr fontId="2" type="noConversion"/>
  </si>
  <si>
    <t>Rt +6mm</t>
    <phoneticPr fontId="2" type="noConversion"/>
  </si>
  <si>
    <t>F/ 11Y 11M</t>
    <phoneticPr fontId="2" type="noConversion"/>
  </si>
  <si>
    <t>155.5cm</t>
    <phoneticPr fontId="2" type="noConversion"/>
  </si>
  <si>
    <t>Rt +21.2mm</t>
    <phoneticPr fontId="2" type="noConversion"/>
  </si>
  <si>
    <t>Lt +5.18mm</t>
    <phoneticPr fontId="2" type="noConversion"/>
  </si>
  <si>
    <t>M/18Y 8M</t>
    <phoneticPr fontId="2" type="noConversion"/>
  </si>
  <si>
    <t>163.5cm</t>
    <phoneticPr fontId="2" type="noConversion"/>
  </si>
  <si>
    <t>/ 55.7kg</t>
    <phoneticPr fontId="2" type="noConversion"/>
  </si>
  <si>
    <t>Lt thoracic curve</t>
    <phoneticPr fontId="2" type="noConversion"/>
  </si>
  <si>
    <t>T10-L2 (-7)</t>
    <phoneticPr fontId="2" type="noConversion"/>
  </si>
  <si>
    <t>Lt +3.1mm</t>
    <phoneticPr fontId="2" type="noConversion"/>
  </si>
  <si>
    <t>Lt +8.7mm</t>
    <phoneticPr fontId="2" type="noConversion"/>
  </si>
  <si>
    <t>L10-L5</t>
    <phoneticPr fontId="2" type="noConversion"/>
  </si>
  <si>
    <t>F/ 13Y11M</t>
    <phoneticPr fontId="2" type="noConversion"/>
  </si>
  <si>
    <t>154.6cm</t>
    <phoneticPr fontId="2" type="noConversion"/>
  </si>
  <si>
    <t>/ 46.5kg</t>
    <phoneticPr fontId="2" type="noConversion"/>
  </si>
  <si>
    <t>Lt +4.37mm</t>
    <phoneticPr fontId="2" type="noConversion"/>
  </si>
  <si>
    <t>Lt +13.8mm</t>
    <phoneticPr fontId="2" type="noConversion"/>
  </si>
  <si>
    <t>175.8cm</t>
    <phoneticPr fontId="2" type="noConversion"/>
  </si>
  <si>
    <t>/ 45kg</t>
    <phoneticPr fontId="2" type="noConversion"/>
  </si>
  <si>
    <t>4B-</t>
    <phoneticPr fontId="2" type="noConversion"/>
  </si>
  <si>
    <t>T7-L1</t>
    <phoneticPr fontId="2" type="noConversion"/>
  </si>
  <si>
    <t>L1-L4</t>
    <phoneticPr fontId="2" type="noConversion"/>
  </si>
  <si>
    <t>Rt+13.91mm</t>
    <phoneticPr fontId="2" type="noConversion"/>
  </si>
  <si>
    <t>Lt +7.73mm</t>
    <phoneticPr fontId="2" type="noConversion"/>
  </si>
  <si>
    <t>T12-S1 (-70)</t>
    <phoneticPr fontId="2" type="noConversion"/>
  </si>
  <si>
    <t>Rt +4.9mm</t>
    <phoneticPr fontId="2" type="noConversion"/>
  </si>
  <si>
    <t>143.4cm</t>
    <phoneticPr fontId="2" type="noConversion"/>
  </si>
  <si>
    <t>/ 30.2kg</t>
    <phoneticPr fontId="2" type="noConversion"/>
  </si>
  <si>
    <t>Scoliosis</t>
    <phoneticPr fontId="2" type="noConversion"/>
  </si>
  <si>
    <t xml:space="preserve"> T1-2,T3-4 fusion</t>
    <phoneticPr fontId="2" type="noConversion"/>
  </si>
  <si>
    <t>with CHD</t>
    <phoneticPr fontId="2" type="noConversion"/>
  </si>
  <si>
    <t>6-7th rib fusion</t>
    <phoneticPr fontId="2" type="noConversion"/>
  </si>
  <si>
    <t>13 thoracic vertebra</t>
    <phoneticPr fontId="2" type="noConversion"/>
  </si>
  <si>
    <t>Lt +3.7mm</t>
    <phoneticPr fontId="2" type="noConversion"/>
  </si>
  <si>
    <t>T5-L2</t>
    <phoneticPr fontId="2" type="noConversion"/>
  </si>
  <si>
    <t>T4</t>
    <phoneticPr fontId="2" type="noConversion"/>
  </si>
  <si>
    <t>Rt+40.2mm</t>
    <phoneticPr fontId="2" type="noConversion"/>
  </si>
  <si>
    <t>Rt +56.5mm</t>
    <phoneticPr fontId="2" type="noConversion"/>
  </si>
  <si>
    <t>145cm</t>
    <phoneticPr fontId="2" type="noConversion"/>
  </si>
  <si>
    <t>/ 31.85kg</t>
    <phoneticPr fontId="2" type="noConversion"/>
  </si>
  <si>
    <t>rapid progression</t>
    <phoneticPr fontId="2" type="noConversion"/>
  </si>
  <si>
    <t>4A+</t>
    <phoneticPr fontId="2" type="noConversion"/>
  </si>
  <si>
    <t>T5-T12 (59)</t>
    <phoneticPr fontId="2" type="noConversion"/>
  </si>
  <si>
    <t>Rt +7.9mm</t>
    <phoneticPr fontId="2" type="noConversion"/>
  </si>
  <si>
    <t>139.9cm</t>
    <phoneticPr fontId="2" type="noConversion"/>
  </si>
  <si>
    <t>/ 31.3kg</t>
    <phoneticPr fontId="2" type="noConversion"/>
  </si>
  <si>
    <t>11 ribs</t>
    <phoneticPr fontId="2" type="noConversion"/>
  </si>
  <si>
    <t>Rt +6.18mm</t>
    <phoneticPr fontId="2" type="noConversion"/>
  </si>
  <si>
    <t>Rt +10.3mm</t>
    <phoneticPr fontId="2" type="noConversion"/>
  </si>
  <si>
    <t>165.4cm</t>
    <phoneticPr fontId="2" type="noConversion"/>
  </si>
  <si>
    <t>/ 49.9kg</t>
    <phoneticPr fontId="2" type="noConversion"/>
  </si>
  <si>
    <t>L5 sacrilization</t>
    <phoneticPr fontId="2" type="noConversion"/>
  </si>
  <si>
    <t>L4-5 instability</t>
    <phoneticPr fontId="2" type="noConversion"/>
  </si>
  <si>
    <t>3BN</t>
    <phoneticPr fontId="2" type="noConversion"/>
  </si>
  <si>
    <t>Lt+2.1mm</t>
    <phoneticPr fontId="2" type="noConversion"/>
  </si>
  <si>
    <t>T10-L2 (10)</t>
    <phoneticPr fontId="2" type="noConversion"/>
  </si>
  <si>
    <t>Rt+23.8mm</t>
    <phoneticPr fontId="2" type="noConversion"/>
  </si>
  <si>
    <t>Lt+13.3mm</t>
    <phoneticPr fontId="2" type="noConversion"/>
  </si>
  <si>
    <t>F/ 17Y 2M</t>
    <phoneticPr fontId="2" type="noConversion"/>
  </si>
  <si>
    <t>160.1cm</t>
    <phoneticPr fontId="2" type="noConversion"/>
  </si>
  <si>
    <t>/ 54.8kg</t>
    <phoneticPr fontId="2" type="noConversion"/>
  </si>
  <si>
    <t>T12-S1 (-49)</t>
    <phoneticPr fontId="2" type="noConversion"/>
  </si>
  <si>
    <t>Rt+21.6mm</t>
    <phoneticPr fontId="2" type="noConversion"/>
  </si>
  <si>
    <t>Lt+20.7mm</t>
    <phoneticPr fontId="2" type="noConversion"/>
  </si>
  <si>
    <t>F/ 22Y 9M</t>
    <phoneticPr fontId="2" type="noConversion"/>
  </si>
  <si>
    <t>162.2cm</t>
    <phoneticPr fontId="2" type="noConversion"/>
  </si>
  <si>
    <t>/ 44.8kg</t>
    <phoneticPr fontId="2" type="noConversion"/>
  </si>
  <si>
    <t>T12-S1 (-46)</t>
    <phoneticPr fontId="2" type="noConversion"/>
  </si>
  <si>
    <t>Rt+13.1mm</t>
    <phoneticPr fontId="2" type="noConversion"/>
  </si>
  <si>
    <t>Lt+8.14mm</t>
    <phoneticPr fontId="2" type="noConversion"/>
  </si>
  <si>
    <t>F/ 18Y 6M</t>
    <phoneticPr fontId="2" type="noConversion"/>
  </si>
  <si>
    <t>151.6cm</t>
    <phoneticPr fontId="2" type="noConversion"/>
  </si>
  <si>
    <t>/ 46.1kg</t>
    <phoneticPr fontId="2" type="noConversion"/>
  </si>
  <si>
    <t>Lt +8.2mm</t>
    <phoneticPr fontId="2" type="noConversion"/>
  </si>
  <si>
    <t>T10-L4</t>
    <phoneticPr fontId="2" type="noConversion"/>
  </si>
  <si>
    <t>Lt +7.4mm</t>
    <phoneticPr fontId="2" type="noConversion"/>
  </si>
  <si>
    <t>Rt+15.6mm</t>
    <phoneticPr fontId="2" type="noConversion"/>
  </si>
  <si>
    <t>F/ 19Y10M</t>
    <phoneticPr fontId="2" type="noConversion"/>
  </si>
  <si>
    <t>170.5cm</t>
    <phoneticPr fontId="2" type="noConversion"/>
  </si>
  <si>
    <t>/ 62kg</t>
    <phoneticPr fontId="2" type="noConversion"/>
  </si>
  <si>
    <t>T12-S1 (-37)</t>
    <phoneticPr fontId="2" type="noConversion"/>
  </si>
  <si>
    <t>Lt+9.86mm</t>
    <phoneticPr fontId="2" type="noConversion"/>
  </si>
  <si>
    <t>Rt+17.9mm</t>
    <phoneticPr fontId="2" type="noConversion"/>
  </si>
  <si>
    <t>F/ 16Y 5M</t>
    <phoneticPr fontId="2" type="noConversion"/>
  </si>
  <si>
    <t>163.6cm</t>
    <phoneticPr fontId="2" type="noConversion"/>
  </si>
  <si>
    <t>/55.8kg</t>
    <phoneticPr fontId="2" type="noConversion"/>
  </si>
  <si>
    <t>11 thoracic vertebrae</t>
    <phoneticPr fontId="2" type="noConversion"/>
  </si>
  <si>
    <t>Lt+8.7mm</t>
    <phoneticPr fontId="2" type="noConversion"/>
  </si>
  <si>
    <t>M/ 21Y 8M</t>
    <phoneticPr fontId="2" type="noConversion"/>
  </si>
  <si>
    <t>174.6cm</t>
    <phoneticPr fontId="2" type="noConversion"/>
  </si>
  <si>
    <t>/ 58.8kg</t>
    <phoneticPr fontId="2" type="noConversion"/>
  </si>
  <si>
    <t>S1 lumbarization</t>
    <phoneticPr fontId="2" type="noConversion"/>
  </si>
  <si>
    <t>Lt+17.3mm</t>
    <phoneticPr fontId="2" type="noConversion"/>
  </si>
  <si>
    <t>Lt+18.9mm</t>
    <phoneticPr fontId="2" type="noConversion"/>
  </si>
  <si>
    <t>M/15Y 6M</t>
    <phoneticPr fontId="2" type="noConversion"/>
  </si>
  <si>
    <t>177.8cm</t>
    <phoneticPr fontId="2" type="noConversion"/>
  </si>
  <si>
    <t>/ 56.6kg</t>
    <phoneticPr fontId="2" type="noConversion"/>
  </si>
  <si>
    <t>Rt+10.5mm</t>
    <phoneticPr fontId="2" type="noConversion"/>
  </si>
  <si>
    <t>158.4cm</t>
    <phoneticPr fontId="2" type="noConversion"/>
  </si>
  <si>
    <t>T1-T10</t>
    <phoneticPr fontId="2" type="noConversion"/>
  </si>
  <si>
    <t>Lt +5.1  mm</t>
    <phoneticPr fontId="2" type="noConversion"/>
  </si>
  <si>
    <t>Rt+4.1mm</t>
    <phoneticPr fontId="2" type="noConversion"/>
  </si>
  <si>
    <t>F/13Y 4M</t>
    <phoneticPr fontId="2" type="noConversion"/>
  </si>
  <si>
    <t>153.4cm</t>
    <phoneticPr fontId="2" type="noConversion"/>
  </si>
  <si>
    <t>/ 46.4kg</t>
    <phoneticPr fontId="2" type="noConversion"/>
  </si>
  <si>
    <t>T1-T8</t>
    <phoneticPr fontId="2" type="noConversion"/>
  </si>
  <si>
    <t>T8-T12</t>
    <phoneticPr fontId="2" type="noConversion"/>
  </si>
  <si>
    <t>T10-L2 (11)</t>
    <phoneticPr fontId="2" type="noConversion"/>
  </si>
  <si>
    <t>Lt+2.7mm</t>
    <phoneticPr fontId="2" type="noConversion"/>
  </si>
  <si>
    <t>Rt+22.5mm</t>
    <phoneticPr fontId="2" type="noConversion"/>
  </si>
  <si>
    <t>164.2cm</t>
    <phoneticPr fontId="2" type="noConversion"/>
  </si>
  <si>
    <t>/ 56.2kg</t>
    <phoneticPr fontId="2" type="noConversion"/>
  </si>
  <si>
    <t>T3-T10</t>
    <phoneticPr fontId="2" type="noConversion"/>
  </si>
  <si>
    <t>나혜영</t>
    <phoneticPr fontId="2" type="noConversion"/>
  </si>
  <si>
    <t xml:space="preserve">F/ 12Y11M </t>
    <phoneticPr fontId="2" type="noConversion"/>
  </si>
  <si>
    <t>157.6cm</t>
    <phoneticPr fontId="2" type="noConversion"/>
  </si>
  <si>
    <t>/ 44.3kg</t>
    <phoneticPr fontId="2" type="noConversion"/>
  </si>
  <si>
    <t>Rt+2.7mm</t>
    <phoneticPr fontId="2" type="noConversion"/>
  </si>
  <si>
    <t>T8-L3</t>
    <phoneticPr fontId="2" type="noConversion"/>
  </si>
  <si>
    <t>Lt+3.3mm</t>
    <phoneticPr fontId="2" type="noConversion"/>
  </si>
  <si>
    <t>Rt +4mm</t>
    <phoneticPr fontId="2" type="noConversion"/>
  </si>
  <si>
    <t>김예진</t>
    <phoneticPr fontId="2" type="noConversion"/>
  </si>
  <si>
    <t>F/ 16Y 6M</t>
    <phoneticPr fontId="2" type="noConversion"/>
  </si>
  <si>
    <t>/ 61.9kg</t>
    <phoneticPr fontId="2" type="noConversion"/>
  </si>
  <si>
    <t>Lt shoulder up</t>
    <phoneticPr fontId="2" type="noConversion"/>
  </si>
  <si>
    <t>5AN</t>
    <phoneticPr fontId="2" type="noConversion"/>
  </si>
  <si>
    <t>Lt +8.8mm</t>
    <phoneticPr fontId="2" type="noConversion"/>
  </si>
  <si>
    <t>Rt +20.2mm</t>
    <phoneticPr fontId="2" type="noConversion"/>
  </si>
  <si>
    <t>박재희</t>
    <phoneticPr fontId="2" type="noConversion"/>
  </si>
  <si>
    <t>F/ 23Y 8M</t>
    <phoneticPr fontId="2" type="noConversion"/>
  </si>
  <si>
    <t>157.5cm</t>
    <phoneticPr fontId="2" type="noConversion"/>
  </si>
  <si>
    <t>/ 47.9kg</t>
    <phoneticPr fontId="2" type="noConversion"/>
  </si>
  <si>
    <t>6 lumbar vertebrae</t>
    <phoneticPr fontId="2" type="noConversion"/>
  </si>
  <si>
    <t>Rt+2.1mm</t>
    <phoneticPr fontId="2" type="noConversion"/>
  </si>
  <si>
    <t>Rt+10.1mm</t>
    <phoneticPr fontId="2" type="noConversion"/>
  </si>
  <si>
    <t>Lt+24.5mm</t>
    <phoneticPr fontId="2" type="noConversion"/>
  </si>
  <si>
    <t>153cm</t>
    <phoneticPr fontId="2" type="noConversion"/>
  </si>
  <si>
    <t>/ 62.2kg</t>
    <phoneticPr fontId="2" type="noConversion"/>
  </si>
  <si>
    <t>Rt+6.5 mm</t>
    <phoneticPr fontId="2" type="noConversion"/>
  </si>
  <si>
    <t>T2-T5 (22)</t>
    <phoneticPr fontId="2" type="noConversion"/>
  </si>
  <si>
    <t>Rt+16.4mm</t>
    <phoneticPr fontId="2" type="noConversion"/>
  </si>
  <si>
    <t>Lt+5.3mm</t>
    <phoneticPr fontId="2" type="noConversion"/>
  </si>
  <si>
    <t>박서연</t>
    <phoneticPr fontId="2" type="noConversion"/>
  </si>
  <si>
    <t xml:space="preserve">공선하 </t>
    <phoneticPr fontId="2" type="noConversion"/>
  </si>
  <si>
    <t>F/12Y11M</t>
    <phoneticPr fontId="2" type="noConversion"/>
  </si>
  <si>
    <t>/ 39.1kg</t>
    <phoneticPr fontId="2" type="noConversion"/>
  </si>
  <si>
    <t>Rapid progression</t>
    <phoneticPr fontId="2" type="noConversion"/>
  </si>
  <si>
    <t>T2-T5 (0)</t>
    <phoneticPr fontId="2" type="noConversion"/>
  </si>
  <si>
    <t>Rt+29.1mm</t>
    <phoneticPr fontId="2" type="noConversion"/>
  </si>
  <si>
    <t>Lt+21.9mm</t>
    <phoneticPr fontId="2" type="noConversion"/>
  </si>
  <si>
    <t>T1 tlit</t>
    <phoneticPr fontId="2" type="noConversion"/>
  </si>
  <si>
    <t>공채윤</t>
    <phoneticPr fontId="2" type="noConversion"/>
  </si>
  <si>
    <t>/ 45.2kg</t>
    <phoneticPr fontId="2" type="noConversion"/>
  </si>
  <si>
    <t>Lt+5.1mm</t>
    <phoneticPr fontId="2" type="noConversion"/>
  </si>
  <si>
    <t>T10-L2 (-1)</t>
    <phoneticPr fontId="2" type="noConversion"/>
  </si>
  <si>
    <t>Rt+3.3mm</t>
    <phoneticPr fontId="2" type="noConversion"/>
  </si>
  <si>
    <t>Lt+2.2mm</t>
    <phoneticPr fontId="2" type="noConversion"/>
  </si>
  <si>
    <t>박연우</t>
    <phoneticPr fontId="2" type="noConversion"/>
  </si>
  <si>
    <t>/ 53.9kg</t>
    <phoneticPr fontId="2" type="noConversion"/>
  </si>
  <si>
    <t>Lt +3mm</t>
    <phoneticPr fontId="2" type="noConversion"/>
  </si>
  <si>
    <t>T5-T12 (0)</t>
    <phoneticPr fontId="2" type="noConversion"/>
  </si>
  <si>
    <t>Rt+25mm</t>
    <phoneticPr fontId="2" type="noConversion"/>
  </si>
  <si>
    <t>Rt+3mm</t>
    <phoneticPr fontId="2" type="noConversion"/>
  </si>
  <si>
    <t>김수빈</t>
    <phoneticPr fontId="2" type="noConversion"/>
  </si>
  <si>
    <t>154.7cm</t>
    <phoneticPr fontId="2" type="noConversion"/>
  </si>
  <si>
    <t>/ 46kg</t>
    <phoneticPr fontId="2" type="noConversion"/>
  </si>
  <si>
    <t>Rt+5mm</t>
    <phoneticPr fontId="2" type="noConversion"/>
  </si>
  <si>
    <t>T4-L1</t>
    <phoneticPr fontId="2" type="noConversion"/>
  </si>
  <si>
    <t>Rt +31.3mm</t>
    <phoneticPr fontId="2" type="noConversion"/>
  </si>
  <si>
    <t>Rt+ 41mm</t>
    <phoneticPr fontId="2" type="noConversion"/>
  </si>
  <si>
    <t>김정하</t>
    <phoneticPr fontId="2" type="noConversion"/>
  </si>
  <si>
    <t>F/12Y 7M</t>
    <phoneticPr fontId="2" type="noConversion"/>
  </si>
  <si>
    <t>167.7cm</t>
    <phoneticPr fontId="2" type="noConversion"/>
  </si>
  <si>
    <t>T2-3 hemangioma, Lt.</t>
    <phoneticPr fontId="2" type="noConversion"/>
  </si>
  <si>
    <t>T12-S1 (-31)</t>
    <phoneticPr fontId="2" type="noConversion"/>
  </si>
  <si>
    <t>Rt+27.1mm</t>
    <phoneticPr fontId="2" type="noConversion"/>
  </si>
  <si>
    <t>최홍석</t>
    <phoneticPr fontId="2" type="noConversion"/>
  </si>
  <si>
    <t>M/14Y 6M</t>
    <phoneticPr fontId="2" type="noConversion"/>
  </si>
  <si>
    <t>177cm</t>
    <phoneticPr fontId="2" type="noConversion"/>
  </si>
  <si>
    <t>/ 57.8kg</t>
    <phoneticPr fontId="2" type="noConversion"/>
  </si>
  <si>
    <t>Rt+15.5mm</t>
    <phoneticPr fontId="2" type="noConversion"/>
  </si>
  <si>
    <t>RL+7.5mm</t>
    <phoneticPr fontId="2" type="noConversion"/>
  </si>
  <si>
    <t>이민영</t>
    <phoneticPr fontId="2" type="noConversion"/>
  </si>
  <si>
    <t>F/26Y 4M</t>
    <phoneticPr fontId="2" type="noConversion"/>
  </si>
  <si>
    <t>152.3cm</t>
    <phoneticPr fontId="2" type="noConversion"/>
  </si>
  <si>
    <t>/ 52kg</t>
    <phoneticPr fontId="2" type="noConversion"/>
  </si>
  <si>
    <t>Scoliosis c syringo.</t>
    <phoneticPr fontId="2" type="noConversion"/>
  </si>
  <si>
    <t>syringomyelia T4-6</t>
    <phoneticPr fontId="2" type="noConversion"/>
  </si>
  <si>
    <t xml:space="preserve">T6-9 fusion </t>
    <phoneticPr fontId="2" type="noConversion"/>
  </si>
  <si>
    <t>Rt+47mm</t>
    <phoneticPr fontId="2" type="noConversion"/>
  </si>
  <si>
    <t>T10-L2 (-8)</t>
    <phoneticPr fontId="2" type="noConversion"/>
  </si>
  <si>
    <t>T12-S1 (-27)</t>
    <phoneticPr fontId="2" type="noConversion"/>
  </si>
  <si>
    <t>Rt+12.6mm</t>
    <phoneticPr fontId="2" type="noConversion"/>
  </si>
  <si>
    <t>Rt+35.6mm</t>
    <phoneticPr fontId="2" type="noConversion"/>
  </si>
  <si>
    <t>김세연</t>
    <phoneticPr fontId="2" type="noConversion"/>
  </si>
  <si>
    <t>F/13Y 5M</t>
    <phoneticPr fontId="2" type="noConversion"/>
  </si>
  <si>
    <t>/ 55kg</t>
    <phoneticPr fontId="2" type="noConversion"/>
  </si>
  <si>
    <t>Sacral slanting</t>
    <phoneticPr fontId="2" type="noConversion"/>
  </si>
  <si>
    <t>Lt +8.5mm</t>
    <phoneticPr fontId="2" type="noConversion"/>
  </si>
  <si>
    <t>Lt+19.1mm</t>
    <phoneticPr fontId="2" type="noConversion"/>
  </si>
  <si>
    <t>Rt+4.8mm</t>
    <phoneticPr fontId="2" type="noConversion"/>
  </si>
  <si>
    <t>채유빈</t>
    <phoneticPr fontId="2" type="noConversion"/>
  </si>
  <si>
    <t>F/14Y 8M</t>
    <phoneticPr fontId="2" type="noConversion"/>
  </si>
  <si>
    <t>156.6cm</t>
    <phoneticPr fontId="2" type="noConversion"/>
  </si>
  <si>
    <t>Lt+2.3mm</t>
    <phoneticPr fontId="2" type="noConversion"/>
  </si>
  <si>
    <t>T8-L2</t>
    <phoneticPr fontId="2" type="noConversion"/>
  </si>
  <si>
    <t>T12-S1 (-40)</t>
    <phoneticPr fontId="2" type="noConversion"/>
  </si>
  <si>
    <t>Lt+14.9mm</t>
    <phoneticPr fontId="2" type="noConversion"/>
  </si>
  <si>
    <t>Rt+5.9mm</t>
    <phoneticPr fontId="2" type="noConversion"/>
  </si>
  <si>
    <t>이혜림</t>
    <phoneticPr fontId="2" type="noConversion"/>
  </si>
  <si>
    <t>F/29Y11M</t>
    <phoneticPr fontId="2" type="noConversion"/>
  </si>
  <si>
    <t>163.3cm</t>
    <phoneticPr fontId="2" type="noConversion"/>
  </si>
  <si>
    <t>/55.9kg</t>
    <phoneticPr fontId="2" type="noConversion"/>
  </si>
  <si>
    <t>3B-</t>
    <phoneticPr fontId="2" type="noConversion"/>
  </si>
  <si>
    <t>Rt +3.2mm</t>
    <phoneticPr fontId="2" type="noConversion"/>
  </si>
  <si>
    <t>T10-L2 (-3)</t>
    <phoneticPr fontId="2" type="noConversion"/>
  </si>
  <si>
    <t>Rt+10.2mm</t>
    <phoneticPr fontId="2" type="noConversion"/>
  </si>
  <si>
    <t>Lt+8.1mm</t>
    <phoneticPr fontId="2" type="noConversion"/>
  </si>
  <si>
    <t>김인영</t>
    <phoneticPr fontId="2" type="noConversion"/>
  </si>
  <si>
    <t>F/24Y 7M</t>
    <phoneticPr fontId="2" type="noConversion"/>
  </si>
  <si>
    <t>160cm</t>
    <phoneticPr fontId="2" type="noConversion"/>
  </si>
  <si>
    <t>/ 52.6kg</t>
    <phoneticPr fontId="2" type="noConversion"/>
  </si>
  <si>
    <t>11 thoracic vertebra</t>
    <phoneticPr fontId="2" type="noConversion"/>
  </si>
  <si>
    <t>Lt +3 mm</t>
    <phoneticPr fontId="2" type="noConversion"/>
  </si>
  <si>
    <t>T6-L3</t>
    <phoneticPr fontId="2" type="noConversion"/>
  </si>
  <si>
    <t>T2-T5 (24)</t>
    <phoneticPr fontId="2" type="noConversion"/>
  </si>
  <si>
    <t>T12-S1 (41)</t>
    <phoneticPr fontId="2" type="noConversion"/>
  </si>
  <si>
    <t>Rt+7.8mm</t>
    <phoneticPr fontId="2" type="noConversion"/>
  </si>
  <si>
    <t>정문찬</t>
    <phoneticPr fontId="2" type="noConversion"/>
  </si>
  <si>
    <t>174.5cm</t>
    <phoneticPr fontId="2" type="noConversion"/>
  </si>
  <si>
    <t>,</t>
    <phoneticPr fontId="2" type="noConversion"/>
  </si>
  <si>
    <t>Marfan syndrome</t>
    <phoneticPr fontId="2" type="noConversion"/>
  </si>
  <si>
    <t>T5-T12 (41)</t>
    <phoneticPr fontId="2" type="noConversion"/>
  </si>
  <si>
    <t>T10-L2 (33)</t>
    <phoneticPr fontId="2" type="noConversion"/>
  </si>
  <si>
    <t>T12-S1 (-72)</t>
    <phoneticPr fontId="2" type="noConversion"/>
  </si>
  <si>
    <t>Rt 15.3mm</t>
    <phoneticPr fontId="2" type="noConversion"/>
  </si>
  <si>
    <t>Rt 6.4mm</t>
    <phoneticPr fontId="2" type="noConversion"/>
  </si>
  <si>
    <t>김근영</t>
    <phoneticPr fontId="2" type="noConversion"/>
  </si>
  <si>
    <t>F/ 18Y 9M</t>
    <phoneticPr fontId="2" type="noConversion"/>
  </si>
  <si>
    <t>165cm</t>
    <phoneticPr fontId="2" type="noConversion"/>
  </si>
  <si>
    <t>/ 50.9kg</t>
    <phoneticPr fontId="2" type="noConversion"/>
  </si>
  <si>
    <t>11ribs</t>
    <phoneticPr fontId="2" type="noConversion"/>
  </si>
  <si>
    <t>Lt+7.3mm</t>
    <phoneticPr fontId="2" type="noConversion"/>
  </si>
  <si>
    <t>T10-L2 (13)</t>
    <phoneticPr fontId="2" type="noConversion"/>
  </si>
  <si>
    <t>Rt+15.4mm</t>
    <phoneticPr fontId="2" type="noConversion"/>
  </si>
  <si>
    <t>Rt+3.66mm</t>
    <phoneticPr fontId="2" type="noConversion"/>
  </si>
  <si>
    <t>김해인</t>
    <phoneticPr fontId="2" type="noConversion"/>
  </si>
  <si>
    <t>F/27Y 7M</t>
    <phoneticPr fontId="2" type="noConversion"/>
  </si>
  <si>
    <t>160.8cm</t>
    <phoneticPr fontId="2" type="noConversion"/>
  </si>
  <si>
    <t>T1-T9</t>
    <phoneticPr fontId="2" type="noConversion"/>
  </si>
  <si>
    <t>Lt+10mm</t>
    <phoneticPr fontId="2" type="noConversion"/>
  </si>
  <si>
    <t>T3</t>
    <phoneticPr fontId="2" type="noConversion"/>
  </si>
  <si>
    <t>T9-L3</t>
    <phoneticPr fontId="2" type="noConversion"/>
  </si>
  <si>
    <t>Rt+1mm</t>
    <phoneticPr fontId="2" type="noConversion"/>
  </si>
  <si>
    <t>우승백</t>
    <phoneticPr fontId="2" type="noConversion"/>
  </si>
  <si>
    <t>M/ 21Y 6M</t>
    <phoneticPr fontId="2" type="noConversion"/>
  </si>
  <si>
    <t>181.9cm</t>
    <phoneticPr fontId="2" type="noConversion"/>
  </si>
  <si>
    <t>/ 60.4kg</t>
    <phoneticPr fontId="2" type="noConversion"/>
  </si>
  <si>
    <t>Rt +4.5mm</t>
    <phoneticPr fontId="2" type="noConversion"/>
  </si>
  <si>
    <t>T1-L3</t>
    <phoneticPr fontId="2" type="noConversion"/>
  </si>
  <si>
    <t>T10-L2 (-6)</t>
    <phoneticPr fontId="2" type="noConversion"/>
  </si>
  <si>
    <t>Lt +16.2mm</t>
    <phoneticPr fontId="2" type="noConversion"/>
  </si>
  <si>
    <t>Rt +7.4  mm</t>
    <phoneticPr fontId="2" type="noConversion"/>
  </si>
  <si>
    <t>조현정</t>
    <phoneticPr fontId="2" type="noConversion"/>
  </si>
  <si>
    <t>F/17Y 1M</t>
    <phoneticPr fontId="2" type="noConversion"/>
  </si>
  <si>
    <t>170.7cm</t>
    <phoneticPr fontId="2" type="noConversion"/>
  </si>
  <si>
    <t>/53.5 kg</t>
    <phoneticPr fontId="2" type="noConversion"/>
  </si>
  <si>
    <t>Rt +13.5mm</t>
    <phoneticPr fontId="2" type="noConversion"/>
  </si>
  <si>
    <t>Lt +15.6 mm</t>
    <phoneticPr fontId="2" type="noConversion"/>
  </si>
  <si>
    <t>정유경</t>
    <phoneticPr fontId="2" type="noConversion"/>
  </si>
  <si>
    <t>F/21Y 4M</t>
    <phoneticPr fontId="2" type="noConversion"/>
  </si>
  <si>
    <t>151.7cm</t>
    <phoneticPr fontId="2" type="noConversion"/>
  </si>
  <si>
    <t>/ 53.45kg</t>
    <phoneticPr fontId="2" type="noConversion"/>
  </si>
  <si>
    <t>Rt +17.7 mm</t>
    <phoneticPr fontId="2" type="noConversion"/>
  </si>
  <si>
    <t>Rt +11.1 mm</t>
    <phoneticPr fontId="2" type="noConversion"/>
  </si>
  <si>
    <t>F/ 15Y 9M</t>
    <phoneticPr fontId="2" type="noConversion"/>
  </si>
  <si>
    <t>155.8cm</t>
    <phoneticPr fontId="2" type="noConversion"/>
  </si>
  <si>
    <t>/ 47.4kg</t>
    <phoneticPr fontId="2" type="noConversion"/>
  </si>
  <si>
    <t>Rt +3.1 mm</t>
    <phoneticPr fontId="2" type="noConversion"/>
  </si>
  <si>
    <t>Rt 10.6+  mm</t>
    <phoneticPr fontId="2" type="noConversion"/>
  </si>
  <si>
    <t>Rt +29.01  mm</t>
    <phoneticPr fontId="2" type="noConversion"/>
  </si>
  <si>
    <t>Eliza</t>
    <phoneticPr fontId="2" type="noConversion"/>
  </si>
  <si>
    <t>조수빈</t>
    <phoneticPr fontId="2" type="noConversion"/>
  </si>
  <si>
    <t>168.7cm</t>
    <phoneticPr fontId="2" type="noConversion"/>
  </si>
  <si>
    <t>/ 59kg</t>
    <phoneticPr fontId="2" type="noConversion"/>
  </si>
  <si>
    <t>Rt +26.1  mm</t>
    <phoneticPr fontId="2" type="noConversion"/>
  </si>
  <si>
    <t>Lt +5.8  mm</t>
    <phoneticPr fontId="2" type="noConversion"/>
  </si>
  <si>
    <t xml:space="preserve">T1 tilt </t>
    <phoneticPr fontId="2" type="noConversion"/>
  </si>
  <si>
    <t>손연호</t>
    <phoneticPr fontId="2" type="noConversion"/>
  </si>
  <si>
    <t>166cm</t>
    <phoneticPr fontId="2" type="noConversion"/>
  </si>
  <si>
    <t>/ 41.4kg</t>
    <phoneticPr fontId="2" type="noConversion"/>
  </si>
  <si>
    <t>4A-</t>
    <phoneticPr fontId="2" type="noConversion"/>
  </si>
  <si>
    <t>T10-L2 (-9)</t>
    <phoneticPr fontId="2" type="noConversion"/>
  </si>
  <si>
    <t>Rt +38.7mm</t>
    <phoneticPr fontId="2" type="noConversion"/>
  </si>
  <si>
    <t>Rt +21.5mm</t>
    <phoneticPr fontId="2" type="noConversion"/>
  </si>
  <si>
    <t>김가연</t>
    <phoneticPr fontId="2" type="noConversion"/>
  </si>
  <si>
    <t>F/10Y 11M</t>
    <phoneticPr fontId="2" type="noConversion"/>
  </si>
  <si>
    <t>130.2cm</t>
    <phoneticPr fontId="2" type="noConversion"/>
  </si>
  <si>
    <t>/ 36.5kg</t>
    <phoneticPr fontId="2" type="noConversion"/>
  </si>
  <si>
    <t>Cervical rib</t>
    <phoneticPr fontId="2" type="noConversion"/>
  </si>
  <si>
    <t>Lt +2.5mm</t>
    <phoneticPr fontId="2" type="noConversion"/>
  </si>
  <si>
    <t>0  mm</t>
    <phoneticPr fontId="2" type="noConversion"/>
  </si>
  <si>
    <t>Rt +4.1mm</t>
    <phoneticPr fontId="2" type="noConversion"/>
  </si>
  <si>
    <t>양태경</t>
    <phoneticPr fontId="2" type="noConversion"/>
  </si>
  <si>
    <t>F/14Y 3M</t>
    <phoneticPr fontId="2" type="noConversion"/>
  </si>
  <si>
    <t>148.1cm</t>
    <phoneticPr fontId="2" type="noConversion"/>
  </si>
  <si>
    <t>/ 53.3kg</t>
    <phoneticPr fontId="2" type="noConversion"/>
  </si>
  <si>
    <t>T2-T5 (17)</t>
    <phoneticPr fontId="2" type="noConversion"/>
  </si>
  <si>
    <t>T5-T12 (19)</t>
    <phoneticPr fontId="2" type="noConversion"/>
  </si>
  <si>
    <t>Rt  0 mm</t>
    <phoneticPr fontId="2" type="noConversion"/>
  </si>
  <si>
    <t>Lt +10.5mm</t>
    <phoneticPr fontId="2" type="noConversion"/>
  </si>
  <si>
    <t>F/14Y 6m</t>
    <phoneticPr fontId="2" type="noConversion"/>
  </si>
  <si>
    <t>155cm</t>
    <phoneticPr fontId="2" type="noConversion"/>
  </si>
  <si>
    <t>Rt +14.5mm</t>
    <phoneticPr fontId="2" type="noConversion"/>
  </si>
  <si>
    <t>T10-L2 (-10)</t>
    <phoneticPr fontId="2" type="noConversion"/>
  </si>
  <si>
    <t>Lt +5.7mm</t>
    <phoneticPr fontId="2" type="noConversion"/>
  </si>
  <si>
    <t>박지원</t>
    <phoneticPr fontId="2" type="noConversion"/>
  </si>
  <si>
    <t>F/ 12Y 6M</t>
    <phoneticPr fontId="2" type="noConversion"/>
  </si>
  <si>
    <t>157cm</t>
    <phoneticPr fontId="2" type="noConversion"/>
  </si>
  <si>
    <t>/ 54kg</t>
    <phoneticPr fontId="2" type="noConversion"/>
  </si>
  <si>
    <t>4 lumbar vertebrae</t>
    <phoneticPr fontId="2" type="noConversion"/>
  </si>
  <si>
    <t>Rt +5.1mm</t>
    <phoneticPr fontId="2" type="noConversion"/>
  </si>
  <si>
    <t>T5-T12 (26)</t>
    <phoneticPr fontId="2" type="noConversion"/>
  </si>
  <si>
    <t>T12-S1 (-53)</t>
    <phoneticPr fontId="2" type="noConversion"/>
  </si>
  <si>
    <t>Rt +8.8mm</t>
    <phoneticPr fontId="2" type="noConversion"/>
  </si>
  <si>
    <t>Lt +19.5mm</t>
    <phoneticPr fontId="2" type="noConversion"/>
  </si>
  <si>
    <t>문다연</t>
    <phoneticPr fontId="2" type="noConversion"/>
  </si>
  <si>
    <t>F/13Y 9m</t>
    <phoneticPr fontId="2" type="noConversion"/>
  </si>
  <si>
    <t>/ 43.6kg</t>
    <phoneticPr fontId="2" type="noConversion"/>
  </si>
  <si>
    <t>Lt 3.5mm</t>
    <phoneticPr fontId="2" type="noConversion"/>
  </si>
  <si>
    <t>0 mm</t>
    <phoneticPr fontId="2" type="noConversion"/>
  </si>
  <si>
    <t>김나래</t>
    <phoneticPr fontId="2" type="noConversion"/>
  </si>
  <si>
    <t>F/12Y 9M</t>
    <phoneticPr fontId="2" type="noConversion"/>
  </si>
  <si>
    <t>/ 50.4kg</t>
    <phoneticPr fontId="2" type="noConversion"/>
  </si>
  <si>
    <t>Spondylolysis L5</t>
    <phoneticPr fontId="2" type="noConversion"/>
  </si>
  <si>
    <t>Rt +22.8mm</t>
    <phoneticPr fontId="2" type="noConversion"/>
  </si>
  <si>
    <t>Rt +5.4mm</t>
    <phoneticPr fontId="2" type="noConversion"/>
  </si>
  <si>
    <t>이소정</t>
    <phoneticPr fontId="2" type="noConversion"/>
  </si>
  <si>
    <t>F/14Y 11m</t>
    <phoneticPr fontId="2" type="noConversion"/>
  </si>
  <si>
    <t>163.9cm</t>
    <phoneticPr fontId="2" type="noConversion"/>
  </si>
  <si>
    <t>T10-L2 (-12)</t>
    <phoneticPr fontId="2" type="noConversion"/>
  </si>
  <si>
    <t>Rt +19.1mm</t>
    <phoneticPr fontId="2" type="noConversion"/>
  </si>
  <si>
    <t>Rt +  mm</t>
    <phoneticPr fontId="2" type="noConversion"/>
  </si>
  <si>
    <t>정지수</t>
    <phoneticPr fontId="2" type="noConversion"/>
  </si>
  <si>
    <t>F/ 19Y</t>
    <phoneticPr fontId="2" type="noConversion"/>
  </si>
  <si>
    <t>/ 43.2kg</t>
    <phoneticPr fontId="2" type="noConversion"/>
  </si>
  <si>
    <t>prn Thoracoplasty</t>
    <phoneticPr fontId="2" type="noConversion"/>
  </si>
  <si>
    <t>T2-T5 (18)</t>
    <phoneticPr fontId="2" type="noConversion"/>
  </si>
  <si>
    <t>T10-L2 (-14)</t>
    <phoneticPr fontId="2" type="noConversion"/>
  </si>
  <si>
    <t>Rt +3.7mm</t>
    <phoneticPr fontId="2" type="noConversion"/>
  </si>
  <si>
    <t>박세희</t>
    <phoneticPr fontId="2" type="noConversion"/>
  </si>
  <si>
    <t>F/14Y 9m</t>
    <phoneticPr fontId="2" type="noConversion"/>
  </si>
  <si>
    <t>166.8cm</t>
    <phoneticPr fontId="2" type="noConversion"/>
  </si>
  <si>
    <t>T5-T12 (33)</t>
    <phoneticPr fontId="2" type="noConversion"/>
  </si>
  <si>
    <t>Rt +19.2mm</t>
    <phoneticPr fontId="2" type="noConversion"/>
  </si>
  <si>
    <t>Lt +35.2mm</t>
    <phoneticPr fontId="2" type="noConversion"/>
  </si>
  <si>
    <t>홍예은</t>
    <phoneticPr fontId="2" type="noConversion"/>
  </si>
  <si>
    <t>F/17Y 9m</t>
    <phoneticPr fontId="2" type="noConversion"/>
  </si>
  <si>
    <t>153.3cm</t>
    <phoneticPr fontId="2" type="noConversion"/>
  </si>
  <si>
    <t>/ 43.5kg</t>
    <phoneticPr fontId="2" type="noConversion"/>
  </si>
  <si>
    <t>T10-L2 (-16)</t>
    <phoneticPr fontId="2" type="noConversion"/>
  </si>
  <si>
    <t>Rt +17.5mm</t>
    <phoneticPr fontId="2" type="noConversion"/>
  </si>
  <si>
    <t>Rt +10.1mm</t>
    <phoneticPr fontId="2" type="noConversion"/>
  </si>
  <si>
    <t>선가윤</t>
    <phoneticPr fontId="2" type="noConversion"/>
  </si>
  <si>
    <t>F/15Y 11m</t>
    <phoneticPr fontId="2" type="noConversion"/>
  </si>
  <si>
    <t>153.7cm</t>
    <phoneticPr fontId="2" type="noConversion"/>
  </si>
  <si>
    <t>/ 53.4kg</t>
    <phoneticPr fontId="2" type="noConversion"/>
  </si>
  <si>
    <t>1B-</t>
    <phoneticPr fontId="2" type="noConversion"/>
  </si>
  <si>
    <t>T5-T12 (2)</t>
    <phoneticPr fontId="2" type="noConversion"/>
  </si>
  <si>
    <t>Rt +11.1mm</t>
    <phoneticPr fontId="2" type="noConversion"/>
  </si>
  <si>
    <t>송훤</t>
    <phoneticPr fontId="2" type="noConversion"/>
  </si>
  <si>
    <t>M/ 20Y</t>
    <phoneticPr fontId="2" type="noConversion"/>
  </si>
  <si>
    <t>/ 68.8kg</t>
    <phoneticPr fontId="2" type="noConversion"/>
  </si>
  <si>
    <t>5C+</t>
    <phoneticPr fontId="2" type="noConversion"/>
  </si>
  <si>
    <t>T3-T9</t>
    <phoneticPr fontId="2" type="noConversion"/>
  </si>
  <si>
    <t>T5-T12 (40)</t>
    <phoneticPr fontId="2" type="noConversion"/>
  </si>
  <si>
    <t>Lt +10.3mm</t>
    <phoneticPr fontId="2" type="noConversion"/>
  </si>
  <si>
    <t>민지원</t>
    <phoneticPr fontId="2" type="noConversion"/>
  </si>
  <si>
    <t>F/ 18Y</t>
    <phoneticPr fontId="2" type="noConversion"/>
  </si>
  <si>
    <t>163.1cm</t>
    <phoneticPr fontId="2" type="noConversion"/>
  </si>
  <si>
    <t>/ 50.7kg</t>
    <phoneticPr fontId="2" type="noConversion"/>
  </si>
  <si>
    <t>Rt +8.0mm</t>
    <phoneticPr fontId="2" type="noConversion"/>
  </si>
  <si>
    <t>Rt +19.9mm</t>
    <phoneticPr fontId="2" type="noConversion"/>
  </si>
  <si>
    <t>Lt +5.5mm</t>
    <phoneticPr fontId="2" type="noConversion"/>
  </si>
  <si>
    <t>김예은</t>
    <phoneticPr fontId="2" type="noConversion"/>
  </si>
  <si>
    <t>F/18Y</t>
    <phoneticPr fontId="2" type="noConversion"/>
  </si>
  <si>
    <t>/ 67.3kg</t>
    <phoneticPr fontId="2" type="noConversion"/>
  </si>
  <si>
    <t>T5</t>
    <phoneticPr fontId="2" type="noConversion"/>
  </si>
  <si>
    <t>T5-T12 (21)</t>
    <phoneticPr fontId="2" type="noConversion"/>
  </si>
  <si>
    <t>T12-S1 (-43)</t>
    <phoneticPr fontId="2" type="noConversion"/>
  </si>
  <si>
    <t>Lt + 28.1mm</t>
    <phoneticPr fontId="2" type="noConversion"/>
  </si>
  <si>
    <t>김수민</t>
    <phoneticPr fontId="2" type="noConversion"/>
  </si>
  <si>
    <t>F/13Y 1M</t>
    <phoneticPr fontId="2" type="noConversion"/>
  </si>
  <si>
    <t>155.9cm</t>
    <phoneticPr fontId="2" type="noConversion"/>
  </si>
  <si>
    <t>/ 40.6kg</t>
    <phoneticPr fontId="2" type="noConversion"/>
  </si>
  <si>
    <t>Rt + 6.8mm</t>
    <phoneticPr fontId="2" type="noConversion"/>
  </si>
  <si>
    <t>T4-T12</t>
    <phoneticPr fontId="2" type="noConversion"/>
  </si>
  <si>
    <t>Rt +23.4mm</t>
    <phoneticPr fontId="2" type="noConversion"/>
  </si>
  <si>
    <t>박지은</t>
    <phoneticPr fontId="2" type="noConversion"/>
  </si>
  <si>
    <t>F/14Y 10M</t>
    <phoneticPr fontId="2" type="noConversion"/>
  </si>
  <si>
    <t>155.1cm</t>
    <phoneticPr fontId="2" type="noConversion"/>
  </si>
  <si>
    <t>/ 43.9kg</t>
    <phoneticPr fontId="2" type="noConversion"/>
  </si>
  <si>
    <t>Lt +9.2mm</t>
    <phoneticPr fontId="2" type="noConversion"/>
  </si>
  <si>
    <t>C7-CSVL</t>
    <phoneticPr fontId="2" type="noConversion"/>
  </si>
  <si>
    <t>신현아</t>
    <phoneticPr fontId="2" type="noConversion"/>
  </si>
  <si>
    <t>F/12Y 6m</t>
    <phoneticPr fontId="2" type="noConversion"/>
  </si>
  <si>
    <t>147cm</t>
    <phoneticPr fontId="2" type="noConversion"/>
  </si>
  <si>
    <t>L5-S1 fused</t>
    <phoneticPr fontId="2" type="noConversion"/>
  </si>
  <si>
    <t>Sacralization L5</t>
    <phoneticPr fontId="2" type="noConversion"/>
  </si>
  <si>
    <t>sacal slanting</t>
    <phoneticPr fontId="2" type="noConversion"/>
  </si>
  <si>
    <t>Rt +3.5mm</t>
    <phoneticPr fontId="2" type="noConversion"/>
  </si>
  <si>
    <t>L2-L4</t>
    <phoneticPr fontId="2" type="noConversion"/>
  </si>
  <si>
    <t>T5-T12 (-4)</t>
    <phoneticPr fontId="2" type="noConversion"/>
  </si>
  <si>
    <t>Rt +15.5mm</t>
    <phoneticPr fontId="2" type="noConversion"/>
  </si>
  <si>
    <t>박세정</t>
    <phoneticPr fontId="2" type="noConversion"/>
  </si>
  <si>
    <t>F/19Y</t>
    <phoneticPr fontId="2" type="noConversion"/>
  </si>
  <si>
    <t>157.7cm</t>
    <phoneticPr fontId="2" type="noConversion"/>
  </si>
  <si>
    <t>T2-T5 (15)</t>
    <phoneticPr fontId="2" type="noConversion"/>
  </si>
  <si>
    <t>T10-L2 (-2)</t>
    <phoneticPr fontId="2" type="noConversion"/>
  </si>
  <si>
    <t>Rt +8.3mm</t>
    <phoneticPr fontId="2" type="noConversion"/>
  </si>
  <si>
    <t>Lt +11.8mm</t>
    <phoneticPr fontId="2" type="noConversion"/>
  </si>
  <si>
    <t>박영주</t>
    <phoneticPr fontId="2" type="noConversion"/>
  </si>
  <si>
    <t>F/14Y 5m</t>
    <phoneticPr fontId="2" type="noConversion"/>
  </si>
  <si>
    <t>159.1cm</t>
    <phoneticPr fontId="2" type="noConversion"/>
  </si>
  <si>
    <t>/ 54.6kg</t>
    <phoneticPr fontId="2" type="noConversion"/>
  </si>
  <si>
    <t>Rt +9.0mm</t>
    <phoneticPr fontId="2" type="noConversion"/>
  </si>
  <si>
    <t>Rt +12.9mm</t>
    <phoneticPr fontId="2" type="noConversion"/>
  </si>
  <si>
    <t>최희수</t>
    <phoneticPr fontId="2" type="noConversion"/>
  </si>
  <si>
    <t>158.6cm</t>
    <phoneticPr fontId="2" type="noConversion"/>
  </si>
  <si>
    <t>Lt +5.6mm</t>
    <phoneticPr fontId="2" type="noConversion"/>
  </si>
  <si>
    <t>서현빈</t>
    <phoneticPr fontId="2" type="noConversion"/>
  </si>
  <si>
    <t>M/14Y 8m</t>
    <phoneticPr fontId="2" type="noConversion"/>
  </si>
  <si>
    <t>172cm</t>
    <phoneticPr fontId="2" type="noConversion"/>
  </si>
  <si>
    <t>Lt +3.0mm</t>
    <phoneticPr fontId="2" type="noConversion"/>
  </si>
  <si>
    <t>Rt +29.1mm</t>
    <phoneticPr fontId="2" type="noConversion"/>
  </si>
  <si>
    <t>이수빈</t>
    <phoneticPr fontId="2" type="noConversion"/>
  </si>
  <si>
    <t>F/15Y 8M</t>
    <phoneticPr fontId="2" type="noConversion"/>
  </si>
  <si>
    <t>160.3cm</t>
    <phoneticPr fontId="2" type="noConversion"/>
  </si>
  <si>
    <t>/ 43.4kg</t>
    <phoneticPr fontId="2" type="noConversion"/>
  </si>
  <si>
    <t>Rt +23.1mm</t>
    <phoneticPr fontId="2" type="noConversion"/>
  </si>
  <si>
    <t>박현정</t>
    <phoneticPr fontId="2" type="noConversion"/>
  </si>
  <si>
    <t>F/16Y 7m</t>
    <phoneticPr fontId="2" type="noConversion"/>
  </si>
  <si>
    <t>167.3cm</t>
    <phoneticPr fontId="2" type="noConversion"/>
  </si>
  <si>
    <t>/ 55.4kg</t>
    <phoneticPr fontId="2" type="noConversion"/>
  </si>
  <si>
    <t>서수빈</t>
    <phoneticPr fontId="2" type="noConversion"/>
  </si>
  <si>
    <t>F/16Y 10m</t>
    <phoneticPr fontId="2" type="noConversion"/>
  </si>
  <si>
    <t>168.6cm</t>
    <phoneticPr fontId="2" type="noConversion"/>
  </si>
  <si>
    <t>/ 62.5kg</t>
    <phoneticPr fontId="2" type="noConversion"/>
  </si>
  <si>
    <t>Lt +7.1mm</t>
    <phoneticPr fontId="2" type="noConversion"/>
  </si>
  <si>
    <t>Rt +35.7mm</t>
    <phoneticPr fontId="2" type="noConversion"/>
  </si>
  <si>
    <t>Lt +19.8mm</t>
    <phoneticPr fontId="2" type="noConversion"/>
  </si>
  <si>
    <t>김연주</t>
    <phoneticPr fontId="2" type="noConversion"/>
  </si>
  <si>
    <t>Rt +4.6mm</t>
    <phoneticPr fontId="2" type="noConversion"/>
  </si>
  <si>
    <t>최보아</t>
    <phoneticPr fontId="2" type="noConversion"/>
  </si>
  <si>
    <t>F/15Y 4m</t>
    <phoneticPr fontId="2" type="noConversion"/>
  </si>
  <si>
    <t>/ 47.5kg</t>
    <phoneticPr fontId="2" type="noConversion"/>
  </si>
  <si>
    <t>Lumbarization S1 with</t>
    <phoneticPr fontId="2" type="noConversion"/>
  </si>
  <si>
    <t>Rt +4.2mm</t>
    <phoneticPr fontId="2" type="noConversion"/>
  </si>
  <si>
    <t>Lt +26.1mm</t>
    <phoneticPr fontId="2" type="noConversion"/>
  </si>
  <si>
    <t>조은주</t>
    <phoneticPr fontId="2" type="noConversion"/>
  </si>
  <si>
    <t>161cm</t>
    <phoneticPr fontId="2" type="noConversion"/>
  </si>
  <si>
    <t>이연주</t>
    <phoneticPr fontId="2" type="noConversion"/>
  </si>
  <si>
    <t>F/17Y 5M</t>
    <phoneticPr fontId="2" type="noConversion"/>
  </si>
  <si>
    <t>154.8cm</t>
    <phoneticPr fontId="2" type="noConversion"/>
  </si>
  <si>
    <t>/ 51.5kg</t>
    <phoneticPr fontId="2" type="noConversion"/>
  </si>
  <si>
    <t>11 Thoracic vertebrae</t>
    <phoneticPr fontId="2" type="noConversion"/>
  </si>
  <si>
    <t>Lt + 4.0mm</t>
    <phoneticPr fontId="2" type="noConversion"/>
  </si>
  <si>
    <t>T12-S1 (-64)</t>
    <phoneticPr fontId="2" type="noConversion"/>
  </si>
  <si>
    <t>Rt +5.3mm</t>
    <phoneticPr fontId="2" type="noConversion"/>
  </si>
  <si>
    <t>양민주</t>
    <phoneticPr fontId="2" type="noConversion"/>
  </si>
  <si>
    <t>F/13Y 3M</t>
    <phoneticPr fontId="2" type="noConversion"/>
  </si>
  <si>
    <t>/ 43.7kg</t>
    <phoneticPr fontId="2" type="noConversion"/>
  </si>
  <si>
    <t>임수진</t>
    <phoneticPr fontId="2" type="noConversion"/>
  </si>
  <si>
    <t>F/17Y 10M</t>
    <phoneticPr fontId="2" type="noConversion"/>
  </si>
  <si>
    <t>/58.1kg</t>
    <phoneticPr fontId="2" type="noConversion"/>
  </si>
  <si>
    <t>sacralization L5</t>
    <phoneticPr fontId="2" type="noConversion"/>
  </si>
  <si>
    <t>심봄풀</t>
    <phoneticPr fontId="2" type="noConversion"/>
  </si>
  <si>
    <t xml:space="preserve">F/ 19Y </t>
    <phoneticPr fontId="2" type="noConversion"/>
  </si>
  <si>
    <t>156.1cm</t>
    <phoneticPr fontId="2" type="noConversion"/>
  </si>
  <si>
    <t>Lt +10.8mm</t>
    <phoneticPr fontId="2" type="noConversion"/>
  </si>
  <si>
    <t>현지윤</t>
    <phoneticPr fontId="2" type="noConversion"/>
  </si>
  <si>
    <t>F/12Y4M</t>
    <phoneticPr fontId="2" type="noConversion"/>
  </si>
  <si>
    <t>/48.7kg</t>
    <phoneticPr fontId="2" type="noConversion"/>
  </si>
  <si>
    <t>Rt +2.5mm</t>
    <phoneticPr fontId="2" type="noConversion"/>
  </si>
  <si>
    <t>T5-T12 (23)</t>
    <phoneticPr fontId="2" type="noConversion"/>
  </si>
  <si>
    <t>Rt +34.5mm</t>
    <phoneticPr fontId="2" type="noConversion"/>
  </si>
  <si>
    <t>Lt +4.5mm</t>
    <phoneticPr fontId="2" type="noConversion"/>
  </si>
  <si>
    <t>허지은</t>
    <phoneticPr fontId="2" type="noConversion"/>
  </si>
  <si>
    <t xml:space="preserve">F/ 20Y </t>
    <phoneticPr fontId="2" type="noConversion"/>
  </si>
  <si>
    <t>157.4cm</t>
    <phoneticPr fontId="2" type="noConversion"/>
  </si>
  <si>
    <t>/ 48kg</t>
    <phoneticPr fontId="2" type="noConversion"/>
  </si>
  <si>
    <t>Rt +27.7mm</t>
    <phoneticPr fontId="2" type="noConversion"/>
  </si>
  <si>
    <t>이수연</t>
    <phoneticPr fontId="2" type="noConversion"/>
  </si>
  <si>
    <t>F/15Y 1m</t>
    <phoneticPr fontId="2" type="noConversion"/>
  </si>
  <si>
    <t>164.7cm</t>
    <phoneticPr fontId="2" type="noConversion"/>
  </si>
  <si>
    <t>/59.6kg</t>
    <phoneticPr fontId="2" type="noConversion"/>
  </si>
  <si>
    <t>Rt +15.6mm</t>
    <phoneticPr fontId="2" type="noConversion"/>
  </si>
  <si>
    <t>백시은</t>
    <phoneticPr fontId="2" type="noConversion"/>
  </si>
  <si>
    <t>F/15Y 8m</t>
    <phoneticPr fontId="2" type="noConversion"/>
  </si>
  <si>
    <t>165.2cm</t>
    <phoneticPr fontId="2" type="noConversion"/>
  </si>
  <si>
    <t>/ 51.4kg</t>
    <phoneticPr fontId="2" type="noConversion"/>
  </si>
  <si>
    <t>T12-S1 (-30)</t>
    <phoneticPr fontId="2" type="noConversion"/>
  </si>
  <si>
    <t>윤설영</t>
    <phoneticPr fontId="2" type="noConversion"/>
  </si>
  <si>
    <t xml:space="preserve">F/ 18Y </t>
    <phoneticPr fontId="2" type="noConversion"/>
  </si>
  <si>
    <t>162cm</t>
    <phoneticPr fontId="2" type="noConversion"/>
  </si>
  <si>
    <t>/ 70kg</t>
    <phoneticPr fontId="2" type="noConversion"/>
  </si>
  <si>
    <t>Rt +6.5mm</t>
    <phoneticPr fontId="2" type="noConversion"/>
  </si>
  <si>
    <t>Rt +11.7mm</t>
    <phoneticPr fontId="2" type="noConversion"/>
  </si>
  <si>
    <t>Lt +21.3mm</t>
    <phoneticPr fontId="2" type="noConversion"/>
  </si>
  <si>
    <t>왕정민</t>
    <phoneticPr fontId="2" type="noConversion"/>
  </si>
  <si>
    <t>/ 48.4kg</t>
    <phoneticPr fontId="2" type="noConversion"/>
  </si>
  <si>
    <t>최정윤</t>
    <phoneticPr fontId="2" type="noConversion"/>
  </si>
  <si>
    <t>153.8cm</t>
    <phoneticPr fontId="2" type="noConversion"/>
  </si>
  <si>
    <t>Rt +3.1mm</t>
    <phoneticPr fontId="2" type="noConversion"/>
  </si>
  <si>
    <t>Lt +24.9mm</t>
    <phoneticPr fontId="2" type="noConversion"/>
  </si>
  <si>
    <t>진세림</t>
    <phoneticPr fontId="2" type="noConversion"/>
  </si>
  <si>
    <t>F/16Y 2m</t>
    <phoneticPr fontId="2" type="noConversion"/>
  </si>
  <si>
    <t>156.7cm</t>
    <phoneticPr fontId="2" type="noConversion"/>
  </si>
  <si>
    <t>Lt + 5.8mm</t>
    <phoneticPr fontId="2" type="noConversion"/>
  </si>
  <si>
    <t>정시내</t>
    <phoneticPr fontId="2" type="noConversion"/>
  </si>
  <si>
    <t>F/ 20Y</t>
    <phoneticPr fontId="2" type="noConversion"/>
  </si>
  <si>
    <t>159.7cm</t>
    <phoneticPr fontId="2" type="noConversion"/>
  </si>
  <si>
    <t>박지홍</t>
    <phoneticPr fontId="2" type="noConversion"/>
  </si>
  <si>
    <t>M/17Y 11m</t>
    <phoneticPr fontId="2" type="noConversion"/>
  </si>
  <si>
    <t>165.5cm</t>
    <phoneticPr fontId="2" type="noConversion"/>
  </si>
  <si>
    <t>/ 53kg</t>
    <phoneticPr fontId="2" type="noConversion"/>
  </si>
  <si>
    <t>Rt +2.8mm</t>
    <phoneticPr fontId="2" type="noConversion"/>
  </si>
  <si>
    <t>Rt +13.9mm</t>
    <phoneticPr fontId="2" type="noConversion"/>
  </si>
  <si>
    <t>전은주</t>
    <phoneticPr fontId="2" type="noConversion"/>
  </si>
  <si>
    <t>F/17Y 10m</t>
    <phoneticPr fontId="2" type="noConversion"/>
  </si>
  <si>
    <t>162.8cm</t>
    <phoneticPr fontId="2" type="noConversion"/>
  </si>
  <si>
    <t>/ 56.9kg</t>
    <phoneticPr fontId="2" type="noConversion"/>
  </si>
  <si>
    <t>Rt + 2.4mm</t>
    <phoneticPr fontId="2" type="noConversion"/>
  </si>
  <si>
    <t>L3-L5</t>
    <phoneticPr fontId="2" type="noConversion"/>
  </si>
  <si>
    <t>Rt +26.7mm</t>
    <phoneticPr fontId="2" type="noConversion"/>
  </si>
  <si>
    <t>김민재</t>
    <phoneticPr fontId="2" type="noConversion"/>
  </si>
  <si>
    <t>/ 45.8kg</t>
    <phoneticPr fontId="2" type="noConversion"/>
  </si>
  <si>
    <t>Rt +8.9mm</t>
    <phoneticPr fontId="2" type="noConversion"/>
  </si>
  <si>
    <t>이은채</t>
    <phoneticPr fontId="2" type="noConversion"/>
  </si>
  <si>
    <t>F/13Y 8M</t>
    <phoneticPr fontId="2" type="noConversion"/>
  </si>
  <si>
    <t>163.7cm</t>
    <phoneticPr fontId="2" type="noConversion"/>
  </si>
  <si>
    <t>/ 51.8kg</t>
    <phoneticPr fontId="2" type="noConversion"/>
  </si>
  <si>
    <t>Rt +5.2 mm</t>
    <phoneticPr fontId="2" type="noConversion"/>
  </si>
  <si>
    <t>강수연</t>
    <phoneticPr fontId="2" type="noConversion"/>
  </si>
  <si>
    <t>F/ 21Y</t>
    <phoneticPr fontId="2" type="noConversion"/>
  </si>
  <si>
    <t>/ 40.9kg</t>
    <phoneticPr fontId="2" type="noConversion"/>
  </si>
  <si>
    <t>Lt +8.1mm</t>
    <phoneticPr fontId="2" type="noConversion"/>
  </si>
  <si>
    <t>김지원</t>
    <phoneticPr fontId="2" type="noConversion"/>
  </si>
  <si>
    <t>M/15Y 1M</t>
    <phoneticPr fontId="2" type="noConversion"/>
  </si>
  <si>
    <t>177.4cm</t>
    <phoneticPr fontId="2" type="noConversion"/>
  </si>
  <si>
    <t>/61.6kg</t>
    <phoneticPr fontId="2" type="noConversion"/>
  </si>
  <si>
    <t>L5-S1 fused ?</t>
    <phoneticPr fontId="2" type="noConversion"/>
  </si>
  <si>
    <t>T1</t>
    <phoneticPr fontId="2" type="noConversion"/>
  </si>
  <si>
    <t>Rt +15.4mm</t>
    <phoneticPr fontId="2" type="noConversion"/>
  </si>
  <si>
    <t>Lt +3.2mm</t>
    <phoneticPr fontId="2" type="noConversion"/>
  </si>
  <si>
    <t>이하경</t>
    <phoneticPr fontId="2" type="noConversion"/>
  </si>
  <si>
    <t>F/15Y 3M</t>
    <phoneticPr fontId="2" type="noConversion"/>
  </si>
  <si>
    <t>152.8cm</t>
    <phoneticPr fontId="2" type="noConversion"/>
  </si>
  <si>
    <t>/ 54.1kg</t>
    <phoneticPr fontId="2" type="noConversion"/>
  </si>
  <si>
    <t>Rt +29.3mm</t>
    <phoneticPr fontId="2" type="noConversion"/>
  </si>
  <si>
    <t>Lt +12.7mm</t>
    <phoneticPr fontId="2" type="noConversion"/>
  </si>
  <si>
    <t>채현진</t>
    <phoneticPr fontId="2" type="noConversion"/>
  </si>
  <si>
    <t>F/13Y 9M</t>
    <phoneticPr fontId="2" type="noConversion"/>
  </si>
  <si>
    <t>153.1cm</t>
    <phoneticPr fontId="2" type="noConversion"/>
  </si>
  <si>
    <t>/36.3kg</t>
    <phoneticPr fontId="2" type="noConversion"/>
  </si>
  <si>
    <t>T12-S1 (-67)</t>
    <phoneticPr fontId="2" type="noConversion"/>
  </si>
  <si>
    <t>Lt +15.1mm</t>
    <phoneticPr fontId="2" type="noConversion"/>
  </si>
  <si>
    <t>박지현</t>
    <phoneticPr fontId="2" type="noConversion"/>
  </si>
  <si>
    <t>F/18Y 8M</t>
    <phoneticPr fontId="2" type="noConversion"/>
  </si>
  <si>
    <t>168cm</t>
    <phoneticPr fontId="2" type="noConversion"/>
  </si>
  <si>
    <t>/67.5kg</t>
    <phoneticPr fontId="2" type="noConversion"/>
  </si>
  <si>
    <t>Rt +9.6mm</t>
    <phoneticPr fontId="2" type="noConversion"/>
  </si>
  <si>
    <t>Lt +21.7mm</t>
    <phoneticPr fontId="2" type="noConversion"/>
  </si>
  <si>
    <t>임혜진</t>
    <phoneticPr fontId="2" type="noConversion"/>
  </si>
  <si>
    <t>F/18Y 7M</t>
    <phoneticPr fontId="2" type="noConversion"/>
  </si>
  <si>
    <t>173cm</t>
    <phoneticPr fontId="2" type="noConversion"/>
  </si>
  <si>
    <t>/49kg</t>
    <phoneticPr fontId="2" type="noConversion"/>
  </si>
  <si>
    <t>T5-T12 (24)</t>
    <phoneticPr fontId="2" type="noConversion"/>
  </si>
  <si>
    <t>Rt +11.2mm</t>
    <phoneticPr fontId="2" type="noConversion"/>
  </si>
  <si>
    <t>이주희</t>
    <phoneticPr fontId="2" type="noConversion"/>
  </si>
  <si>
    <t>161.9cm</t>
    <phoneticPr fontId="2" type="noConversion"/>
  </si>
  <si>
    <t>57.8 kg</t>
    <phoneticPr fontId="2" type="noConversion"/>
  </si>
  <si>
    <t>이시우</t>
    <phoneticPr fontId="2" type="noConversion"/>
  </si>
  <si>
    <t>F/15Y 7M</t>
    <phoneticPr fontId="2" type="noConversion"/>
  </si>
  <si>
    <t>162.3cm</t>
    <phoneticPr fontId="2" type="noConversion"/>
  </si>
  <si>
    <t>/ 46.7kg</t>
    <phoneticPr fontId="2" type="noConversion"/>
  </si>
  <si>
    <t>Rt +3.0mm</t>
    <phoneticPr fontId="2" type="noConversion"/>
  </si>
  <si>
    <t>윤소연</t>
    <phoneticPr fontId="2" type="noConversion"/>
  </si>
  <si>
    <t>F/15Y 10M</t>
    <phoneticPr fontId="2" type="noConversion"/>
  </si>
  <si>
    <t>Rt +32.8mm</t>
    <phoneticPr fontId="2" type="noConversion"/>
  </si>
  <si>
    <t>황주원</t>
    <phoneticPr fontId="2" type="noConversion"/>
  </si>
  <si>
    <t>F/15Y 1M</t>
    <phoneticPr fontId="2" type="noConversion"/>
  </si>
  <si>
    <t>/ 55.8kg</t>
    <phoneticPr fontId="2" type="noConversion"/>
  </si>
  <si>
    <t>Lt +2.8mm</t>
    <phoneticPr fontId="2" type="noConversion"/>
  </si>
  <si>
    <t>T2-T5 (20)</t>
    <phoneticPr fontId="2" type="noConversion"/>
  </si>
  <si>
    <t>Rt +20mm</t>
    <phoneticPr fontId="2" type="noConversion"/>
  </si>
  <si>
    <t>박혜선</t>
    <phoneticPr fontId="2" type="noConversion"/>
  </si>
  <si>
    <t>F/18Y 1M</t>
    <phoneticPr fontId="2" type="noConversion"/>
  </si>
  <si>
    <t>149.4cm</t>
    <phoneticPr fontId="2" type="noConversion"/>
  </si>
  <si>
    <t>/ 45.3kg</t>
    <phoneticPr fontId="2" type="noConversion"/>
  </si>
  <si>
    <t>6 Lumbar spine</t>
    <phoneticPr fontId="2" type="noConversion"/>
  </si>
  <si>
    <t>Lumbarization S1</t>
    <phoneticPr fontId="2" type="noConversion"/>
  </si>
  <si>
    <t>T7-L3</t>
    <phoneticPr fontId="2" type="noConversion"/>
  </si>
  <si>
    <t>T10-L2 (-21)</t>
    <phoneticPr fontId="2" type="noConversion"/>
  </si>
  <si>
    <t>Rt +33.9mm</t>
    <phoneticPr fontId="2" type="noConversion"/>
  </si>
  <si>
    <t>박수정</t>
    <phoneticPr fontId="2" type="noConversion"/>
  </si>
  <si>
    <t>152.9cm</t>
    <phoneticPr fontId="2" type="noConversion"/>
  </si>
  <si>
    <t>/43kg</t>
    <phoneticPr fontId="2" type="noConversion"/>
  </si>
  <si>
    <t>Rt +4.7mm</t>
    <phoneticPr fontId="2" type="noConversion"/>
  </si>
  <si>
    <t>문주영</t>
    <phoneticPr fontId="2" type="noConversion"/>
  </si>
  <si>
    <t>151.9cm</t>
    <phoneticPr fontId="2" type="noConversion"/>
  </si>
  <si>
    <t>T5-T12 (34)</t>
    <phoneticPr fontId="2" type="noConversion"/>
  </si>
  <si>
    <t>Lt +18.8mm</t>
    <phoneticPr fontId="2" type="noConversion"/>
  </si>
  <si>
    <t>전은혜</t>
    <phoneticPr fontId="2" type="noConversion"/>
  </si>
  <si>
    <t>F/12Y 1M</t>
    <phoneticPr fontId="2" type="noConversion"/>
  </si>
  <si>
    <t>/ 39.8kg</t>
    <phoneticPr fontId="2" type="noConversion"/>
  </si>
  <si>
    <t>Rt +4.0mm</t>
    <phoneticPr fontId="2" type="noConversion"/>
  </si>
  <si>
    <t>Rt +26.1mm</t>
    <phoneticPr fontId="2" type="noConversion"/>
  </si>
  <si>
    <t>임보라</t>
    <phoneticPr fontId="2" type="noConversion"/>
  </si>
  <si>
    <t>F/14Y 11M</t>
    <phoneticPr fontId="2" type="noConversion"/>
  </si>
  <si>
    <t>144.1cm</t>
    <phoneticPr fontId="2" type="noConversion"/>
  </si>
  <si>
    <t>/ 41.1kg</t>
    <phoneticPr fontId="2" type="noConversion"/>
  </si>
  <si>
    <t>Lt tibia osteotomy</t>
    <phoneticPr fontId="2" type="noConversion"/>
  </si>
  <si>
    <t>Rt +9.1mm</t>
    <phoneticPr fontId="2" type="noConversion"/>
  </si>
  <si>
    <t>김영주</t>
    <phoneticPr fontId="2" type="noConversion"/>
  </si>
  <si>
    <t>/ 81.5kg</t>
    <phoneticPr fontId="2" type="noConversion"/>
  </si>
  <si>
    <t>T10-L2 (28)</t>
    <phoneticPr fontId="2" type="noConversion"/>
  </si>
  <si>
    <t>T12-S1 (49)</t>
    <phoneticPr fontId="2" type="noConversion"/>
  </si>
  <si>
    <t>Lt +10.1mm</t>
    <phoneticPr fontId="2" type="noConversion"/>
  </si>
  <si>
    <t>Lt +6.8mm</t>
    <phoneticPr fontId="2" type="noConversion"/>
  </si>
  <si>
    <t>김현서</t>
    <phoneticPr fontId="2" type="noConversion"/>
  </si>
  <si>
    <t>Rt + 11.4mm</t>
    <phoneticPr fontId="2" type="noConversion"/>
  </si>
  <si>
    <t>정재권</t>
    <phoneticPr fontId="2" type="noConversion"/>
  </si>
  <si>
    <t>F/16Y 4M</t>
    <phoneticPr fontId="2" type="noConversion"/>
  </si>
  <si>
    <t>/52.7kg</t>
    <phoneticPr fontId="2" type="noConversion"/>
  </si>
  <si>
    <t>Lt +15.4mm</t>
    <phoneticPr fontId="2" type="noConversion"/>
  </si>
  <si>
    <t>서현석</t>
    <phoneticPr fontId="2" type="noConversion"/>
  </si>
  <si>
    <t>M/14Y 3M</t>
    <phoneticPr fontId="2" type="noConversion"/>
  </si>
  <si>
    <t>150.8cm</t>
    <phoneticPr fontId="2" type="noConversion"/>
  </si>
  <si>
    <t>황나림</t>
    <phoneticPr fontId="2" type="noConversion"/>
  </si>
  <si>
    <t>/43.5kg</t>
    <phoneticPr fontId="2" type="noConversion"/>
  </si>
  <si>
    <t>Congenital</t>
    <phoneticPr fontId="2" type="noConversion"/>
  </si>
  <si>
    <t>Hemivertebrae C6,T6</t>
    <phoneticPr fontId="2" type="noConversion"/>
  </si>
  <si>
    <t>T3-T12</t>
    <phoneticPr fontId="2" type="noConversion"/>
  </si>
  <si>
    <t>Rt +14.1mm</t>
    <phoneticPr fontId="2" type="noConversion"/>
  </si>
  <si>
    <t>Rt +20.3mm</t>
    <phoneticPr fontId="2" type="noConversion"/>
  </si>
  <si>
    <t>*</t>
    <phoneticPr fontId="2" type="noConversion"/>
  </si>
  <si>
    <t>김채연</t>
    <phoneticPr fontId="2" type="noConversion"/>
  </si>
  <si>
    <t>F/16Y 7M</t>
    <phoneticPr fontId="2" type="noConversion"/>
  </si>
  <si>
    <t>Lt +11.1mm</t>
    <phoneticPr fontId="2" type="noConversion"/>
  </si>
  <si>
    <t>김슬기</t>
    <phoneticPr fontId="2" type="noConversion"/>
  </si>
  <si>
    <t>147.6cm</t>
    <phoneticPr fontId="2" type="noConversion"/>
  </si>
  <si>
    <t xml:space="preserve">Scoliosis with </t>
    <phoneticPr fontId="2" type="noConversion"/>
  </si>
  <si>
    <t>CATCH syndrome</t>
    <phoneticPr fontId="2" type="noConversion"/>
  </si>
  <si>
    <t>TOF with PA</t>
    <phoneticPr fontId="2" type="noConversion"/>
  </si>
  <si>
    <t>Rt +2.2mm</t>
    <phoneticPr fontId="2" type="noConversion"/>
  </si>
  <si>
    <t>Rt +13.4mm</t>
    <phoneticPr fontId="2" type="noConversion"/>
  </si>
  <si>
    <t>Lt +9.4mm</t>
    <phoneticPr fontId="2" type="noConversion"/>
  </si>
  <si>
    <t>경규은</t>
    <phoneticPr fontId="2" type="noConversion"/>
  </si>
  <si>
    <t>148.7cm</t>
    <phoneticPr fontId="2" type="noConversion"/>
  </si>
  <si>
    <t>/41.9kg</t>
    <phoneticPr fontId="2" type="noConversion"/>
  </si>
  <si>
    <t>Rt +2.6mm</t>
    <phoneticPr fontId="2" type="noConversion"/>
  </si>
  <si>
    <t>Rt +12.2mm</t>
    <phoneticPr fontId="2" type="noConversion"/>
  </si>
  <si>
    <t>Lt +7.7mm</t>
    <phoneticPr fontId="2" type="noConversion"/>
  </si>
  <si>
    <t>우정민</t>
    <phoneticPr fontId="2" type="noConversion"/>
  </si>
  <si>
    <t>165.3cm</t>
    <phoneticPr fontId="2" type="noConversion"/>
  </si>
  <si>
    <t>/ 62.8kg</t>
    <phoneticPr fontId="2" type="noConversion"/>
  </si>
  <si>
    <t>Rt +8.5mm</t>
    <phoneticPr fontId="2" type="noConversion"/>
  </si>
  <si>
    <t>Rt +18.3mm</t>
    <phoneticPr fontId="2" type="noConversion"/>
  </si>
  <si>
    <t>S1</t>
    <phoneticPr fontId="2" type="noConversion"/>
  </si>
  <si>
    <t>이유빈</t>
    <phoneticPr fontId="2" type="noConversion"/>
  </si>
  <si>
    <t>168.1cm</t>
    <phoneticPr fontId="2" type="noConversion"/>
  </si>
  <si>
    <t>/ 53.8kg</t>
    <phoneticPr fontId="2" type="noConversion"/>
  </si>
  <si>
    <t>Lt +10mm</t>
    <phoneticPr fontId="2" type="noConversion"/>
  </si>
  <si>
    <t>신혜진</t>
    <phoneticPr fontId="2" type="noConversion"/>
  </si>
  <si>
    <t>163cm</t>
    <phoneticPr fontId="2" type="noConversion"/>
  </si>
  <si>
    <t>/ 56.5kg</t>
    <phoneticPr fontId="2" type="noConversion"/>
  </si>
  <si>
    <t>L5-S1 fusion</t>
    <phoneticPr fontId="2" type="noConversion"/>
  </si>
  <si>
    <t>Lt +1.5mm</t>
    <phoneticPr fontId="2" type="noConversion"/>
  </si>
  <si>
    <t>Rt +7.5mm</t>
    <phoneticPr fontId="2" type="noConversion"/>
  </si>
  <si>
    <t>Lt +1mm</t>
    <phoneticPr fontId="2" type="noConversion"/>
  </si>
  <si>
    <t>장예은</t>
    <phoneticPr fontId="2" type="noConversion"/>
  </si>
  <si>
    <t>cm</t>
    <phoneticPr fontId="2" type="noConversion"/>
  </si>
  <si>
    <t>/ kg</t>
    <phoneticPr fontId="2" type="noConversion"/>
  </si>
  <si>
    <t xml:space="preserve"> Arnold-Chiari malformation</t>
  </si>
  <si>
    <t>우해승</t>
    <phoneticPr fontId="2" type="noConversion"/>
  </si>
  <si>
    <t>/ 49.6kg</t>
    <phoneticPr fontId="2" type="noConversion"/>
  </si>
  <si>
    <t>Rt +6.6mm</t>
    <phoneticPr fontId="2" type="noConversion"/>
  </si>
  <si>
    <t>Rt +5.2mm</t>
    <phoneticPr fontId="2" type="noConversion"/>
  </si>
  <si>
    <t>김수인</t>
    <phoneticPr fontId="2" type="noConversion"/>
  </si>
  <si>
    <t>154.9cm</t>
    <phoneticPr fontId="2" type="noConversion"/>
  </si>
  <si>
    <t>spondylolisthesis</t>
    <phoneticPr fontId="2" type="noConversion"/>
  </si>
  <si>
    <t>Rt +7mm</t>
    <phoneticPr fontId="2" type="noConversion"/>
  </si>
  <si>
    <t>Rt +18.8mm</t>
    <phoneticPr fontId="2" type="noConversion"/>
  </si>
  <si>
    <t>Lt +22.3mm</t>
    <phoneticPr fontId="2" type="noConversion"/>
  </si>
  <si>
    <t>황나리</t>
    <phoneticPr fontId="2" type="noConversion"/>
  </si>
  <si>
    <t>148.9cm</t>
    <phoneticPr fontId="2" type="noConversion"/>
  </si>
  <si>
    <t>/ 41kg</t>
    <phoneticPr fontId="2" type="noConversion"/>
  </si>
  <si>
    <t>T10-L2</t>
    <phoneticPr fontId="2" type="noConversion"/>
  </si>
  <si>
    <t>4 curve</t>
    <phoneticPr fontId="1" type="noConversion"/>
  </si>
  <si>
    <t>창민지</t>
    <phoneticPr fontId="2" type="noConversion"/>
  </si>
  <si>
    <t>166.2cm</t>
    <phoneticPr fontId="2" type="noConversion"/>
  </si>
  <si>
    <t>/ 57.4kg</t>
    <phoneticPr fontId="2" type="noConversion"/>
  </si>
  <si>
    <t>Lt +6mm</t>
    <phoneticPr fontId="2" type="noConversion"/>
  </si>
  <si>
    <t>T2-T5(10)</t>
    <phoneticPr fontId="2" type="noConversion"/>
  </si>
  <si>
    <t>Lt +15mm</t>
    <phoneticPr fontId="2" type="noConversion"/>
  </si>
  <si>
    <t>정서연</t>
    <phoneticPr fontId="2" type="noConversion"/>
  </si>
  <si>
    <t>/ 52.1kg</t>
    <phoneticPr fontId="2" type="noConversion"/>
  </si>
  <si>
    <t>Rt +10mm</t>
    <phoneticPr fontId="2" type="noConversion"/>
  </si>
  <si>
    <t>Rt +15.8mm</t>
    <phoneticPr fontId="2" type="noConversion"/>
  </si>
  <si>
    <t>Lt +7.5mm</t>
    <phoneticPr fontId="2" type="noConversion"/>
  </si>
  <si>
    <t>이유나</t>
    <phoneticPr fontId="2" type="noConversion"/>
  </si>
  <si>
    <t>Lt +4.2 mm</t>
    <phoneticPr fontId="2" type="noConversion"/>
  </si>
  <si>
    <t>Rt +18.5mm</t>
    <phoneticPr fontId="2" type="noConversion"/>
  </si>
  <si>
    <t>/ 51kg</t>
    <phoneticPr fontId="2" type="noConversion"/>
  </si>
  <si>
    <t>Rt +14.4mm</t>
    <phoneticPr fontId="2" type="noConversion"/>
  </si>
  <si>
    <t>조솔하</t>
    <phoneticPr fontId="2" type="noConversion"/>
  </si>
  <si>
    <t>161.8cm</t>
    <phoneticPr fontId="2" type="noConversion"/>
  </si>
  <si>
    <t>Rt +6.8mm</t>
    <phoneticPr fontId="2" type="noConversion"/>
  </si>
  <si>
    <t>홍서연</t>
    <phoneticPr fontId="2" type="noConversion"/>
  </si>
  <si>
    <t>/ 50.3kg</t>
    <phoneticPr fontId="2" type="noConversion"/>
  </si>
  <si>
    <t>Rt +9.5mm</t>
    <phoneticPr fontId="2" type="noConversion"/>
  </si>
  <si>
    <t>양서희</t>
    <phoneticPr fontId="2" type="noConversion"/>
  </si>
  <si>
    <t>/ 55.6kg</t>
    <phoneticPr fontId="2" type="noConversion"/>
  </si>
  <si>
    <t>Rt +8mm</t>
    <phoneticPr fontId="2" type="noConversion"/>
  </si>
  <si>
    <t>Rt +17mm</t>
    <phoneticPr fontId="2" type="noConversion"/>
  </si>
  <si>
    <t>김별</t>
    <phoneticPr fontId="2" type="noConversion"/>
  </si>
  <si>
    <t>167.6cm</t>
    <phoneticPr fontId="2" type="noConversion"/>
  </si>
  <si>
    <t>Rt +21.9mm</t>
    <phoneticPr fontId="2" type="noConversion"/>
  </si>
  <si>
    <t>Lt +0mm</t>
    <phoneticPr fontId="2" type="noConversion"/>
  </si>
  <si>
    <t>우윤주</t>
    <phoneticPr fontId="2" type="noConversion"/>
  </si>
  <si>
    <t>/ 48.65kg</t>
    <phoneticPr fontId="2" type="noConversion"/>
  </si>
  <si>
    <t>Rt +16.6mm</t>
    <phoneticPr fontId="2" type="noConversion"/>
  </si>
  <si>
    <t>임가은</t>
    <phoneticPr fontId="2" type="noConversion"/>
  </si>
  <si>
    <t>/ 55.3kg</t>
    <phoneticPr fontId="2" type="noConversion"/>
  </si>
  <si>
    <t>Lt +5mm</t>
    <phoneticPr fontId="2" type="noConversion"/>
  </si>
  <si>
    <t>Rt +22.7mm</t>
    <phoneticPr fontId="2" type="noConversion"/>
  </si>
  <si>
    <t>Lt +3.4mm</t>
    <phoneticPr fontId="2" type="noConversion"/>
  </si>
  <si>
    <t>이겨레</t>
    <phoneticPr fontId="2" type="noConversion"/>
  </si>
  <si>
    <t>/ 66kg</t>
    <phoneticPr fontId="2" type="noConversion"/>
  </si>
  <si>
    <t>Rt + 5mm</t>
    <phoneticPr fontId="2" type="noConversion"/>
  </si>
  <si>
    <t>Lt +6.4mm</t>
    <phoneticPr fontId="2" type="noConversion"/>
  </si>
  <si>
    <t>이연우</t>
    <phoneticPr fontId="2" type="noConversion"/>
  </si>
  <si>
    <t>158.8cm</t>
    <phoneticPr fontId="2" type="noConversion"/>
  </si>
  <si>
    <t>/ 41.6kg</t>
    <phoneticPr fontId="2" type="noConversion"/>
  </si>
  <si>
    <t>T2-T5 (21)</t>
    <phoneticPr fontId="2" type="noConversion"/>
  </si>
  <si>
    <t>Rt +34.2mm</t>
    <phoneticPr fontId="2" type="noConversion"/>
  </si>
  <si>
    <t>김희민</t>
    <phoneticPr fontId="2" type="noConversion"/>
  </si>
  <si>
    <t>/ 48.7kg</t>
    <phoneticPr fontId="2" type="noConversion"/>
  </si>
  <si>
    <t>Rt +14.7mm</t>
    <phoneticPr fontId="2" type="noConversion"/>
  </si>
  <si>
    <t>Rt +9mm</t>
    <phoneticPr fontId="2" type="noConversion"/>
  </si>
  <si>
    <t>장다선</t>
    <phoneticPr fontId="2" type="noConversion"/>
  </si>
  <si>
    <t>/ 46.2kg</t>
    <phoneticPr fontId="2" type="noConversion"/>
  </si>
  <si>
    <t>Rt +2mm</t>
    <phoneticPr fontId="2" type="noConversion"/>
  </si>
  <si>
    <t>Rt +10.5mm</t>
    <phoneticPr fontId="2" type="noConversion"/>
  </si>
  <si>
    <t>Lt +9.1mm</t>
    <phoneticPr fontId="2" type="noConversion"/>
  </si>
  <si>
    <t>신지우</t>
    <phoneticPr fontId="2" type="noConversion"/>
  </si>
  <si>
    <t>/ 50.8kg</t>
    <phoneticPr fontId="2" type="noConversion"/>
  </si>
  <si>
    <t>scaral slanting</t>
    <phoneticPr fontId="2" type="noConversion"/>
  </si>
  <si>
    <t>Rt +34.6mm</t>
    <phoneticPr fontId="2" type="noConversion"/>
  </si>
  <si>
    <t>Rt +3.9mm</t>
    <phoneticPr fontId="2" type="noConversion"/>
  </si>
  <si>
    <t>권예림</t>
    <phoneticPr fontId="2" type="noConversion"/>
  </si>
  <si>
    <t>Lt +23.4mm</t>
    <phoneticPr fontId="2" type="noConversion"/>
  </si>
  <si>
    <t>김민지</t>
    <phoneticPr fontId="2" type="noConversion"/>
  </si>
  <si>
    <t>168.5cm</t>
    <phoneticPr fontId="2" type="noConversion"/>
  </si>
  <si>
    <t>Rt +21.7mm</t>
    <phoneticPr fontId="2" type="noConversion"/>
  </si>
  <si>
    <t>최한슬</t>
    <phoneticPr fontId="2" type="noConversion"/>
  </si>
  <si>
    <t>Rt +5mm</t>
    <phoneticPr fontId="2" type="noConversion"/>
  </si>
  <si>
    <t>Rt +12.4mm</t>
    <phoneticPr fontId="2" type="noConversion"/>
  </si>
  <si>
    <t>이다현</t>
    <phoneticPr fontId="2" type="noConversion"/>
  </si>
  <si>
    <t>152.6cm</t>
    <phoneticPr fontId="2" type="noConversion"/>
  </si>
  <si>
    <t>/ 41.75kg</t>
    <phoneticPr fontId="2" type="noConversion"/>
  </si>
  <si>
    <t>T6 hamnagioma,T12 Lt.</t>
    <phoneticPr fontId="2" type="noConversion"/>
  </si>
  <si>
    <t>Thoracoplasty 7~11</t>
    <phoneticPr fontId="2" type="noConversion"/>
  </si>
  <si>
    <t>Rt +23.2mm</t>
    <phoneticPr fontId="2" type="noConversion"/>
  </si>
  <si>
    <t>박선미</t>
    <phoneticPr fontId="2" type="noConversion"/>
  </si>
  <si>
    <t>/ 34.9kg</t>
    <phoneticPr fontId="2" type="noConversion"/>
  </si>
  <si>
    <t>최나경</t>
    <phoneticPr fontId="2" type="noConversion"/>
  </si>
  <si>
    <t>박나래</t>
    <phoneticPr fontId="2" type="noConversion"/>
  </si>
  <si>
    <t>135.3cm</t>
    <phoneticPr fontId="2" type="noConversion"/>
  </si>
  <si>
    <t>c Turner</t>
    <phoneticPr fontId="2" type="noConversion"/>
  </si>
  <si>
    <t>T5-T12 (45)</t>
    <phoneticPr fontId="2" type="noConversion"/>
  </si>
  <si>
    <t>T10-L2 (20)</t>
    <phoneticPr fontId="2" type="noConversion"/>
  </si>
  <si>
    <t>Lt +2.7mm</t>
    <phoneticPr fontId="2" type="noConversion"/>
  </si>
  <si>
    <t>Rt +10.7mm</t>
    <phoneticPr fontId="2" type="noConversion"/>
  </si>
  <si>
    <t>김기빈</t>
    <phoneticPr fontId="2" type="noConversion"/>
  </si>
  <si>
    <t>160.5cm</t>
    <phoneticPr fontId="2" type="noConversion"/>
  </si>
  <si>
    <t>/ 48.95kg</t>
    <phoneticPr fontId="2" type="noConversion"/>
  </si>
  <si>
    <t>Lt +4.1 mm</t>
    <phoneticPr fontId="2" type="noConversion"/>
  </si>
  <si>
    <t>Rt +26.6mm</t>
    <phoneticPr fontId="2" type="noConversion"/>
  </si>
  <si>
    <t>Lt +19.6mm</t>
    <phoneticPr fontId="2" type="noConversion"/>
  </si>
  <si>
    <t>김하은</t>
    <phoneticPr fontId="2" type="noConversion"/>
  </si>
  <si>
    <t>/ 41.8kg</t>
    <phoneticPr fontId="2" type="noConversion"/>
  </si>
  <si>
    <t>김다정</t>
    <phoneticPr fontId="2" type="noConversion"/>
  </si>
  <si>
    <t>Lt +11.2mm</t>
    <phoneticPr fontId="2" type="noConversion"/>
  </si>
  <si>
    <t>Lt +13.2mm</t>
    <phoneticPr fontId="2" type="noConversion"/>
  </si>
  <si>
    <t>165.9cm</t>
    <phoneticPr fontId="2" type="noConversion"/>
  </si>
  <si>
    <t>심재영</t>
    <phoneticPr fontId="2" type="noConversion"/>
  </si>
  <si>
    <t>scoliosis</t>
    <phoneticPr fontId="2" type="noConversion"/>
  </si>
  <si>
    <t>Dural ectasia</t>
    <phoneticPr fontId="2" type="noConversion"/>
  </si>
  <si>
    <t>c Marfan</t>
    <phoneticPr fontId="2" type="noConversion"/>
  </si>
  <si>
    <t>L2,3 Rt. Neural cyst</t>
    <phoneticPr fontId="2" type="noConversion"/>
  </si>
  <si>
    <t>Lt + 4.76mm</t>
    <phoneticPr fontId="2" type="noConversion"/>
  </si>
  <si>
    <t>Lt +5.46mm</t>
    <phoneticPr fontId="2" type="noConversion"/>
  </si>
  <si>
    <t>Lt +2.74mm</t>
    <phoneticPr fontId="2" type="noConversion"/>
  </si>
  <si>
    <t>김도혜</t>
    <phoneticPr fontId="2" type="noConversion"/>
  </si>
  <si>
    <t>Scaralization L5</t>
    <phoneticPr fontId="2" type="noConversion"/>
  </si>
  <si>
    <t>Lt + 0.38mm</t>
    <phoneticPr fontId="2" type="noConversion"/>
  </si>
  <si>
    <t>T10-L2 (22)</t>
    <phoneticPr fontId="2" type="noConversion"/>
  </si>
  <si>
    <t>Rt +10.82mm</t>
    <phoneticPr fontId="2" type="noConversion"/>
  </si>
  <si>
    <t>Rt +4.76mm</t>
    <phoneticPr fontId="2" type="noConversion"/>
  </si>
  <si>
    <t>김나현</t>
    <phoneticPr fontId="2" type="noConversion"/>
  </si>
  <si>
    <t>premenarche</t>
    <phoneticPr fontId="2" type="noConversion"/>
  </si>
  <si>
    <t>neurofibromatosis</t>
    <phoneticPr fontId="2" type="noConversion"/>
  </si>
  <si>
    <t xml:space="preserve">tumor resection T5-6 Lt. </t>
    <phoneticPr fontId="2" type="noConversion"/>
  </si>
  <si>
    <t>Rt +0.51mm</t>
    <phoneticPr fontId="2" type="noConversion"/>
  </si>
  <si>
    <t>윤다연</t>
    <phoneticPr fontId="2" type="noConversion"/>
  </si>
  <si>
    <t>hypoxic brain damage</t>
    <phoneticPr fontId="2" type="noConversion"/>
  </si>
  <si>
    <t>이소리</t>
    <phoneticPr fontId="2" type="noConversion"/>
  </si>
  <si>
    <t>양예슬</t>
    <phoneticPr fontId="2" type="noConversion"/>
  </si>
  <si>
    <t>Rt +8.1mm</t>
    <phoneticPr fontId="2" type="noConversion"/>
  </si>
  <si>
    <t>이유민</t>
    <phoneticPr fontId="2" type="noConversion"/>
  </si>
  <si>
    <t>F/14Y 7M</t>
    <phoneticPr fontId="2" type="noConversion"/>
  </si>
  <si>
    <t>/ 44.1kg</t>
    <phoneticPr fontId="2" type="noConversion"/>
  </si>
  <si>
    <t>Rt +2.02mm</t>
    <phoneticPr fontId="2" type="noConversion"/>
  </si>
  <si>
    <t>Rt +8.76mm</t>
    <phoneticPr fontId="2" type="noConversion"/>
  </si>
  <si>
    <t>Lt +19.65mm</t>
    <phoneticPr fontId="2" type="noConversion"/>
  </si>
  <si>
    <t>이채연</t>
    <phoneticPr fontId="2" type="noConversion"/>
  </si>
  <si>
    <t>Lt +3.5mm</t>
    <phoneticPr fontId="2" type="noConversion"/>
  </si>
  <si>
    <t>정유찬</t>
    <phoneticPr fontId="2" type="noConversion"/>
  </si>
  <si>
    <t>CN</t>
    <phoneticPr fontId="2" type="noConversion"/>
  </si>
  <si>
    <t>none</t>
    <phoneticPr fontId="1" type="noConversion"/>
  </si>
  <si>
    <t>김민정</t>
    <phoneticPr fontId="2" type="noConversion"/>
  </si>
  <si>
    <t>배원규</t>
    <phoneticPr fontId="2" type="noConversion"/>
  </si>
  <si>
    <t xml:space="preserve">scoliosis c </t>
    <phoneticPr fontId="2" type="noConversion"/>
  </si>
  <si>
    <t>Chiari mal</t>
    <phoneticPr fontId="2" type="noConversion"/>
  </si>
  <si>
    <t>Lt. thoracic curve</t>
    <phoneticPr fontId="2" type="noConversion"/>
  </si>
  <si>
    <t>positive sagittal imbalance : 97.7</t>
    <phoneticPr fontId="2" type="noConversion"/>
  </si>
  <si>
    <t>Rt +11.8mm</t>
    <phoneticPr fontId="2" type="noConversion"/>
  </si>
  <si>
    <t>박가을</t>
    <phoneticPr fontId="2" type="noConversion"/>
  </si>
  <si>
    <t>Lt +1.4mm</t>
    <phoneticPr fontId="2" type="noConversion"/>
  </si>
  <si>
    <t>임화연</t>
    <phoneticPr fontId="2" type="noConversion"/>
  </si>
  <si>
    <t>Rt +7.6mm</t>
    <phoneticPr fontId="2" type="noConversion"/>
  </si>
  <si>
    <t>유지희</t>
    <phoneticPr fontId="2" type="noConversion"/>
  </si>
  <si>
    <t>반다은</t>
    <phoneticPr fontId="2" type="noConversion"/>
  </si>
  <si>
    <t>Lt +1.8mm</t>
    <phoneticPr fontId="2" type="noConversion"/>
  </si>
  <si>
    <t>전혜빈</t>
    <phoneticPr fontId="2" type="noConversion"/>
  </si>
  <si>
    <t>오민경</t>
    <phoneticPr fontId="2" type="noConversion"/>
  </si>
  <si>
    <t>Rt +1.4mm</t>
    <phoneticPr fontId="2" type="noConversion"/>
  </si>
  <si>
    <t>김수경</t>
    <phoneticPr fontId="2" type="noConversion"/>
  </si>
  <si>
    <t>신지은</t>
    <phoneticPr fontId="2" type="noConversion"/>
  </si>
  <si>
    <t>이유정</t>
    <phoneticPr fontId="2" type="noConversion"/>
  </si>
  <si>
    <t>Rt +1.5mm</t>
    <phoneticPr fontId="2" type="noConversion"/>
  </si>
  <si>
    <t>이서연</t>
    <phoneticPr fontId="2" type="noConversion"/>
  </si>
  <si>
    <t>손채연</t>
    <phoneticPr fontId="2" type="noConversion"/>
  </si>
  <si>
    <t>김준희</t>
    <phoneticPr fontId="2" type="noConversion"/>
  </si>
  <si>
    <t>Lt +9.3mm</t>
    <phoneticPr fontId="2" type="noConversion"/>
  </si>
  <si>
    <t>한은서</t>
    <phoneticPr fontId="2" type="noConversion"/>
  </si>
  <si>
    <t xml:space="preserve">syrinx, C2 to T11/12 </t>
    <phoneticPr fontId="2" type="noConversion"/>
  </si>
  <si>
    <t>김정</t>
    <phoneticPr fontId="2" type="noConversion"/>
  </si>
  <si>
    <t>안유빈</t>
    <phoneticPr fontId="2" type="noConversion"/>
  </si>
  <si>
    <t>김수현</t>
    <phoneticPr fontId="2" type="noConversion"/>
  </si>
  <si>
    <t>growing rod</t>
    <phoneticPr fontId="2" type="noConversion"/>
  </si>
  <si>
    <t>Rt +6.2mm</t>
    <phoneticPr fontId="2" type="noConversion"/>
  </si>
  <si>
    <t>전예린</t>
    <phoneticPr fontId="2" type="noConversion"/>
  </si>
  <si>
    <t>김윤수</t>
    <phoneticPr fontId="2" type="noConversion"/>
  </si>
  <si>
    <t>Lt +7.6mm</t>
    <phoneticPr fontId="2" type="noConversion"/>
  </si>
  <si>
    <t>한유정</t>
    <phoneticPr fontId="2" type="noConversion"/>
  </si>
  <si>
    <t>Lt +11.4mm</t>
    <phoneticPr fontId="2" type="noConversion"/>
  </si>
  <si>
    <t>하지민</t>
    <phoneticPr fontId="2" type="noConversion"/>
  </si>
  <si>
    <t>Rt +4.3mm</t>
    <phoneticPr fontId="2" type="noConversion"/>
  </si>
  <si>
    <t>전지영</t>
    <phoneticPr fontId="2" type="noConversion"/>
  </si>
  <si>
    <t>양진석</t>
    <phoneticPr fontId="2" type="noConversion"/>
  </si>
  <si>
    <t>Congenital scoliosis</t>
    <phoneticPr fontId="2" type="noConversion"/>
  </si>
  <si>
    <t>Lt +2.2mm</t>
    <phoneticPr fontId="2" type="noConversion"/>
  </si>
  <si>
    <t>전서현</t>
    <phoneticPr fontId="2" type="noConversion"/>
  </si>
  <si>
    <t>Lt +8.9mm</t>
    <phoneticPr fontId="2" type="noConversion"/>
  </si>
  <si>
    <t>박현서</t>
    <phoneticPr fontId="2" type="noConversion"/>
  </si>
  <si>
    <t>전서희</t>
    <phoneticPr fontId="2" type="noConversion"/>
  </si>
  <si>
    <t>권동민</t>
    <phoneticPr fontId="2" type="noConversion"/>
  </si>
  <si>
    <t>M/16Y 9M</t>
    <phoneticPr fontId="2" type="noConversion"/>
  </si>
  <si>
    <t>186cm</t>
    <phoneticPr fontId="2" type="noConversion"/>
  </si>
  <si>
    <t>TL kyphosis c Marfan</t>
    <phoneticPr fontId="2" type="noConversion"/>
  </si>
  <si>
    <t>mother - marfan synd.</t>
    <phoneticPr fontId="2" type="noConversion"/>
  </si>
  <si>
    <t>negative sagittal balance : 29.9mm</t>
    <phoneticPr fontId="2" type="noConversion"/>
  </si>
  <si>
    <t>dural ectasia</t>
    <phoneticPr fontId="2" type="noConversion"/>
  </si>
  <si>
    <t>standing</t>
    <phoneticPr fontId="2" type="noConversion"/>
  </si>
  <si>
    <t>T5-T12 (27)</t>
    <phoneticPr fontId="2" type="noConversion"/>
  </si>
  <si>
    <t>T10-L2 (43)</t>
    <phoneticPr fontId="2" type="noConversion"/>
  </si>
  <si>
    <t>T5-L3</t>
    <phoneticPr fontId="2" type="noConversion"/>
  </si>
  <si>
    <t>Rt +3mm</t>
    <phoneticPr fontId="2" type="noConversion"/>
  </si>
  <si>
    <t>Lt +28.2mm</t>
    <phoneticPr fontId="2" type="noConversion"/>
  </si>
  <si>
    <t>AIS</t>
    <phoneticPr fontId="1" type="noConversion"/>
  </si>
  <si>
    <t>서동환</t>
    <phoneticPr fontId="2" type="noConversion"/>
  </si>
  <si>
    <t>박주영</t>
    <phoneticPr fontId="2" type="noConversion"/>
  </si>
  <si>
    <t>강현빈</t>
    <phoneticPr fontId="2" type="noConversion"/>
  </si>
  <si>
    <t>Rt +2.3mm</t>
    <phoneticPr fontId="2" type="noConversion"/>
  </si>
  <si>
    <t>김혜연</t>
    <phoneticPr fontId="2" type="noConversion"/>
  </si>
  <si>
    <t>syrinx C5-6</t>
    <phoneticPr fontId="2" type="noConversion"/>
  </si>
  <si>
    <t>Lt +1.7mm</t>
    <phoneticPr fontId="2" type="noConversion"/>
  </si>
  <si>
    <t>이하나</t>
    <phoneticPr fontId="2" type="noConversion"/>
  </si>
  <si>
    <t>Rt +7.8mm</t>
    <phoneticPr fontId="2" type="noConversion"/>
  </si>
  <si>
    <t>박이준</t>
    <phoneticPr fontId="2" type="noConversion"/>
  </si>
  <si>
    <t>황도원</t>
    <phoneticPr fontId="2" type="noConversion"/>
  </si>
  <si>
    <t>L5-S1 fused(maybe)</t>
    <phoneticPr fontId="2" type="noConversion"/>
  </si>
  <si>
    <t>이현아</t>
    <phoneticPr fontId="2" type="noConversion"/>
  </si>
  <si>
    <t>홍민지</t>
    <phoneticPr fontId="2" type="noConversion"/>
  </si>
  <si>
    <t>남휘섭</t>
    <phoneticPr fontId="2" type="noConversion"/>
  </si>
  <si>
    <t>최혜리</t>
    <phoneticPr fontId="2" type="noConversion"/>
  </si>
  <si>
    <t>김민서</t>
    <phoneticPr fontId="2" type="noConversion"/>
  </si>
  <si>
    <t>with marfan</t>
    <phoneticPr fontId="2" type="noConversion"/>
  </si>
  <si>
    <t xml:space="preserve"> dural ectasia in lumbar</t>
    <phoneticPr fontId="2" type="noConversion"/>
  </si>
  <si>
    <t>최수아</t>
    <phoneticPr fontId="2" type="noConversion"/>
  </si>
  <si>
    <t>이채빈</t>
    <phoneticPr fontId="2" type="noConversion"/>
  </si>
  <si>
    <t>Lt +3.3mm</t>
    <phoneticPr fontId="2" type="noConversion"/>
  </si>
  <si>
    <t>김태란</t>
    <phoneticPr fontId="2" type="noConversion"/>
  </si>
  <si>
    <t>Lt +8.3mm</t>
    <phoneticPr fontId="2" type="noConversion"/>
  </si>
  <si>
    <t>조예슬</t>
    <phoneticPr fontId="2" type="noConversion"/>
  </si>
  <si>
    <t>Juvenile</t>
    <phoneticPr fontId="2" type="noConversion"/>
  </si>
  <si>
    <t>김서연</t>
    <phoneticPr fontId="2" type="noConversion"/>
  </si>
  <si>
    <t>Rt+5.1mm</t>
    <phoneticPr fontId="2" type="noConversion"/>
  </si>
  <si>
    <t>이기정</t>
    <phoneticPr fontId="2" type="noConversion"/>
  </si>
  <si>
    <t>Rt+5.2mm</t>
    <phoneticPr fontId="2" type="noConversion"/>
  </si>
  <si>
    <t>박소현</t>
    <phoneticPr fontId="2" type="noConversion"/>
  </si>
  <si>
    <t>정세영</t>
    <phoneticPr fontId="2" type="noConversion"/>
  </si>
  <si>
    <t>Lt+3.5mm</t>
    <phoneticPr fontId="2" type="noConversion"/>
  </si>
  <si>
    <t>유혜진</t>
    <phoneticPr fontId="2" type="noConversion"/>
  </si>
  <si>
    <t>Rt+3.2mm</t>
    <phoneticPr fontId="2" type="noConversion"/>
  </si>
  <si>
    <t>손준성</t>
    <phoneticPr fontId="2" type="noConversion"/>
  </si>
  <si>
    <t>박태언</t>
    <phoneticPr fontId="2" type="noConversion"/>
  </si>
  <si>
    <t>Lt+1.2mm</t>
    <phoneticPr fontId="2" type="noConversion"/>
  </si>
  <si>
    <t>안은진</t>
    <phoneticPr fontId="2" type="noConversion"/>
  </si>
  <si>
    <t>Rt +4.4mm</t>
    <phoneticPr fontId="2" type="noConversion"/>
  </si>
  <si>
    <t>오은지</t>
    <phoneticPr fontId="2" type="noConversion"/>
  </si>
  <si>
    <t>Lt+4.5mm</t>
    <phoneticPr fontId="2" type="noConversion"/>
  </si>
  <si>
    <t>박다경</t>
    <phoneticPr fontId="2" type="noConversion"/>
  </si>
  <si>
    <t>/48.5kg</t>
    <phoneticPr fontId="2" type="noConversion"/>
  </si>
  <si>
    <t>Rt +29.0mm</t>
    <phoneticPr fontId="2" type="noConversion"/>
  </si>
  <si>
    <t>F/16Y 8M</t>
    <phoneticPr fontId="2" type="noConversion"/>
  </si>
  <si>
    <t>/44.5kg</t>
    <phoneticPr fontId="2" type="noConversion"/>
  </si>
  <si>
    <t>Rt +3.5 mm</t>
    <phoneticPr fontId="2" type="noConversion"/>
  </si>
  <si>
    <t>Rt +5.6mm</t>
    <phoneticPr fontId="2" type="noConversion"/>
  </si>
  <si>
    <t>장선재</t>
    <phoneticPr fontId="2" type="noConversion"/>
  </si>
  <si>
    <t>F/13Y 6M</t>
    <phoneticPr fontId="2" type="noConversion"/>
  </si>
  <si>
    <t>150.4cm</t>
    <phoneticPr fontId="2" type="noConversion"/>
  </si>
  <si>
    <t>이예빈</t>
    <phoneticPr fontId="2" type="noConversion"/>
  </si>
  <si>
    <t>150cm</t>
    <phoneticPr fontId="2" type="noConversion"/>
  </si>
  <si>
    <t>/ 39.6kg</t>
    <phoneticPr fontId="2" type="noConversion"/>
  </si>
  <si>
    <t>Lt + 3.0mm</t>
    <phoneticPr fontId="2" type="noConversion"/>
  </si>
  <si>
    <t>Rt +20.9mm</t>
    <phoneticPr fontId="2" type="noConversion"/>
  </si>
  <si>
    <t>Rt +6.3mm</t>
    <phoneticPr fontId="2" type="noConversion"/>
  </si>
  <si>
    <t>김민채</t>
    <phoneticPr fontId="2" type="noConversion"/>
  </si>
  <si>
    <t>F/14Y 6M</t>
    <phoneticPr fontId="2" type="noConversion"/>
  </si>
  <si>
    <t>/46.6kg</t>
    <phoneticPr fontId="2" type="noConversion"/>
  </si>
  <si>
    <t>Lt + 2.8mm</t>
    <phoneticPr fontId="2" type="noConversion"/>
  </si>
  <si>
    <t>Rt +18.9mm</t>
    <phoneticPr fontId="2" type="noConversion"/>
  </si>
  <si>
    <t>김현지</t>
    <phoneticPr fontId="2" type="noConversion"/>
  </si>
  <si>
    <t>F/ 24Y</t>
    <phoneticPr fontId="2" type="noConversion"/>
  </si>
  <si>
    <t>152cm</t>
    <phoneticPr fontId="2" type="noConversion"/>
  </si>
  <si>
    <t>/36.6kg</t>
    <phoneticPr fontId="2" type="noConversion"/>
  </si>
  <si>
    <t>박채연</t>
    <phoneticPr fontId="2" type="noConversion"/>
  </si>
  <si>
    <t>F/15Y 4M</t>
    <phoneticPr fontId="2" type="noConversion"/>
  </si>
  <si>
    <t>L3-S1</t>
    <phoneticPr fontId="2" type="noConversion"/>
  </si>
  <si>
    <t>김채현</t>
    <phoneticPr fontId="2" type="noConversion"/>
  </si>
  <si>
    <t>F/11Y 8M</t>
    <phoneticPr fontId="2" type="noConversion"/>
  </si>
  <si>
    <t>128.3cm</t>
    <phoneticPr fontId="2" type="noConversion"/>
  </si>
  <si>
    <t>Hemivertebrae T10</t>
    <phoneticPr fontId="2" type="noConversion"/>
  </si>
  <si>
    <t>Lt +2.0mm</t>
    <phoneticPr fontId="2" type="noConversion"/>
  </si>
  <si>
    <t>T8-L1</t>
    <phoneticPr fontId="2" type="noConversion"/>
  </si>
  <si>
    <t>T10-L2 (40)</t>
    <phoneticPr fontId="2" type="noConversion"/>
  </si>
  <si>
    <t>T12-S1 (-71)</t>
    <phoneticPr fontId="2" type="noConversion"/>
  </si>
  <si>
    <t>***</t>
    <phoneticPr fontId="2" type="noConversion"/>
  </si>
  <si>
    <t>최서은</t>
    <phoneticPr fontId="2" type="noConversion"/>
  </si>
  <si>
    <t>167.1cm</t>
    <phoneticPr fontId="2" type="noConversion"/>
  </si>
  <si>
    <t>/ 52.7kg</t>
    <phoneticPr fontId="2" type="noConversion"/>
  </si>
  <si>
    <t>Rt + 8.0mm</t>
    <phoneticPr fontId="2" type="noConversion"/>
  </si>
  <si>
    <t>Lt +12.3mm</t>
    <phoneticPr fontId="2" type="noConversion"/>
  </si>
  <si>
    <t>진채민</t>
    <phoneticPr fontId="2" type="noConversion"/>
  </si>
  <si>
    <t>/ 57kg</t>
    <phoneticPr fontId="2" type="noConversion"/>
  </si>
  <si>
    <t>Rt +7.0mm</t>
    <phoneticPr fontId="2" type="noConversion"/>
  </si>
  <si>
    <t>Rt +29.4mm</t>
    <phoneticPr fontId="2" type="noConversion"/>
  </si>
  <si>
    <t>Rt +25.1mm</t>
    <phoneticPr fontId="2" type="noConversion"/>
  </si>
  <si>
    <t>김영지</t>
    <phoneticPr fontId="2" type="noConversion"/>
  </si>
  <si>
    <t>F/ 22Y</t>
    <phoneticPr fontId="2" type="noConversion"/>
  </si>
  <si>
    <t>152.2cm</t>
    <phoneticPr fontId="2" type="noConversion"/>
  </si>
  <si>
    <t>Rt +28.4mm</t>
    <phoneticPr fontId="2" type="noConversion"/>
  </si>
  <si>
    <t>성민수</t>
    <phoneticPr fontId="2" type="noConversion"/>
  </si>
  <si>
    <t>F/16Y 0M</t>
    <phoneticPr fontId="2" type="noConversion"/>
  </si>
  <si>
    <t>/ 40.5kg</t>
    <phoneticPr fontId="2" type="noConversion"/>
  </si>
  <si>
    <t>13 thoracic vertbrae</t>
    <phoneticPr fontId="2" type="noConversion"/>
  </si>
  <si>
    <t>T2-T10</t>
    <phoneticPr fontId="2" type="noConversion"/>
  </si>
  <si>
    <t>Rt +5.0mm</t>
    <phoneticPr fontId="2" type="noConversion"/>
  </si>
  <si>
    <t>T2-T5 (27)</t>
    <phoneticPr fontId="2" type="noConversion"/>
  </si>
  <si>
    <t>T5-T12 (52)</t>
    <phoneticPr fontId="2" type="noConversion"/>
  </si>
  <si>
    <t>T10-L2 (-29)</t>
    <phoneticPr fontId="2" type="noConversion"/>
  </si>
  <si>
    <t>Lt +17.1mm</t>
    <phoneticPr fontId="2" type="noConversion"/>
  </si>
  <si>
    <t>Rt +21.6mm</t>
    <phoneticPr fontId="2" type="noConversion"/>
  </si>
  <si>
    <t>김은빈</t>
    <phoneticPr fontId="2" type="noConversion"/>
  </si>
  <si>
    <t>F/15Y 0M</t>
    <phoneticPr fontId="2" type="noConversion"/>
  </si>
  <si>
    <t>/51.25kg</t>
    <phoneticPr fontId="2" type="noConversion"/>
  </si>
  <si>
    <t>방의정</t>
    <phoneticPr fontId="2" type="noConversion"/>
  </si>
  <si>
    <t>F/11Y 10M</t>
    <phoneticPr fontId="2" type="noConversion"/>
  </si>
  <si>
    <t>134.5cm</t>
    <phoneticPr fontId="2" type="noConversion"/>
  </si>
  <si>
    <t>/ 28.5kg</t>
    <phoneticPr fontId="2" type="noConversion"/>
  </si>
  <si>
    <t>T2-T5 ()</t>
    <phoneticPr fontId="2" type="noConversion"/>
  </si>
  <si>
    <t>T5-T12 ()</t>
    <phoneticPr fontId="2" type="noConversion"/>
  </si>
  <si>
    <t>T10-L2 ()</t>
    <phoneticPr fontId="2" type="noConversion"/>
  </si>
  <si>
    <t>T12-S1 ()</t>
    <phoneticPr fontId="2" type="noConversion"/>
  </si>
  <si>
    <t>5.5x30</t>
    <phoneticPr fontId="2" type="noConversion"/>
  </si>
  <si>
    <t>6.0x30</t>
    <phoneticPr fontId="2" type="noConversion"/>
  </si>
  <si>
    <t>안수진</t>
    <phoneticPr fontId="2" type="noConversion"/>
  </si>
  <si>
    <t>F/23Y</t>
    <phoneticPr fontId="2" type="noConversion"/>
  </si>
  <si>
    <t>/46.3kg</t>
    <phoneticPr fontId="2" type="noConversion"/>
  </si>
  <si>
    <t>Rt +5.5mm</t>
    <phoneticPr fontId="2" type="noConversion"/>
  </si>
  <si>
    <t>Rt +6.7mm</t>
    <phoneticPr fontId="2" type="noConversion"/>
  </si>
  <si>
    <t>송지현</t>
    <phoneticPr fontId="2" type="noConversion"/>
  </si>
  <si>
    <t>F/16Y 0m</t>
    <phoneticPr fontId="2" type="noConversion"/>
  </si>
  <si>
    <t>/50.5kg</t>
    <phoneticPr fontId="2" type="noConversion"/>
  </si>
  <si>
    <t>cervical rib</t>
    <phoneticPr fontId="2" type="noConversion"/>
  </si>
  <si>
    <t>Rt +15.3mm</t>
    <phoneticPr fontId="2" type="noConversion"/>
  </si>
  <si>
    <t>김소영</t>
    <phoneticPr fontId="2" type="noConversion"/>
  </si>
  <si>
    <t>Lt + 5.5mm</t>
    <phoneticPr fontId="2" type="noConversion"/>
  </si>
  <si>
    <t>Rt +56.7mm</t>
    <phoneticPr fontId="2" type="noConversion"/>
  </si>
  <si>
    <t>정서영</t>
    <phoneticPr fontId="2" type="noConversion"/>
  </si>
  <si>
    <t>강병훈</t>
    <phoneticPr fontId="2" type="noConversion"/>
  </si>
  <si>
    <t>M/20Y 4M</t>
    <phoneticPr fontId="2" type="noConversion"/>
  </si>
  <si>
    <t>177.7cm</t>
    <phoneticPr fontId="2" type="noConversion"/>
  </si>
  <si>
    <t>/ 67.2kg</t>
    <phoneticPr fontId="2" type="noConversion"/>
  </si>
  <si>
    <t>이진솔</t>
    <phoneticPr fontId="2" type="noConversion"/>
  </si>
  <si>
    <t>Rt +15.1mm</t>
    <phoneticPr fontId="2" type="noConversion"/>
  </si>
  <si>
    <t>Lt +13.4mm</t>
    <phoneticPr fontId="2" type="noConversion"/>
  </si>
  <si>
    <t>김주선</t>
    <phoneticPr fontId="2" type="noConversion"/>
  </si>
  <si>
    <t>F/ 16Y 5m</t>
    <phoneticPr fontId="2" type="noConversion"/>
  </si>
  <si>
    <t>164.4cm</t>
    <phoneticPr fontId="2" type="noConversion"/>
  </si>
  <si>
    <t>Isthmic defect L5</t>
    <phoneticPr fontId="2" type="noConversion"/>
  </si>
  <si>
    <t>Rt + 3.5mm</t>
    <phoneticPr fontId="2" type="noConversion"/>
  </si>
  <si>
    <t>Rt +  11.8mm</t>
    <phoneticPr fontId="2" type="noConversion"/>
  </si>
  <si>
    <t>채유나</t>
    <phoneticPr fontId="2" type="noConversion"/>
  </si>
  <si>
    <t>F/11Y 1M</t>
    <phoneticPr fontId="2" type="noConversion"/>
  </si>
  <si>
    <t>/ 57.3kg</t>
    <phoneticPr fontId="2" type="noConversion"/>
  </si>
  <si>
    <t>Isthmic defect L5 (right)</t>
    <phoneticPr fontId="2" type="noConversion"/>
  </si>
  <si>
    <t>Lt +14.3mm</t>
    <phoneticPr fontId="2" type="noConversion"/>
  </si>
  <si>
    <t>박정아</t>
    <phoneticPr fontId="2" type="noConversion"/>
  </si>
  <si>
    <t>F/ 23Y</t>
    <phoneticPr fontId="2" type="noConversion"/>
  </si>
  <si>
    <t>이선영</t>
    <phoneticPr fontId="2" type="noConversion"/>
  </si>
  <si>
    <t>161.6cm</t>
    <phoneticPr fontId="2" type="noConversion"/>
  </si>
  <si>
    <t>/62kg</t>
    <phoneticPr fontId="2" type="noConversion"/>
  </si>
  <si>
    <t>Rt +27.6mm</t>
    <phoneticPr fontId="2" type="noConversion"/>
  </si>
  <si>
    <t>Lt +5.1mm</t>
    <phoneticPr fontId="2" type="noConversion"/>
  </si>
  <si>
    <t>유지원</t>
    <phoneticPr fontId="2" type="noConversion"/>
  </si>
  <si>
    <t>146.7cm</t>
    <phoneticPr fontId="2" type="noConversion"/>
  </si>
  <si>
    <t>Rt +19.7mm</t>
    <phoneticPr fontId="2" type="noConversion"/>
  </si>
  <si>
    <t>양해린</t>
    <phoneticPr fontId="2" type="noConversion"/>
  </si>
  <si>
    <t>Lt +5.3mm</t>
    <phoneticPr fontId="2" type="noConversion"/>
  </si>
  <si>
    <t>Rt +17.1mm</t>
    <phoneticPr fontId="2" type="noConversion"/>
  </si>
  <si>
    <t>조윤정</t>
    <phoneticPr fontId="2" type="noConversion"/>
  </si>
  <si>
    <t>/ 54.2kg</t>
    <phoneticPr fontId="2" type="noConversion"/>
  </si>
  <si>
    <t>T1-T11</t>
    <phoneticPr fontId="2" type="noConversion"/>
  </si>
  <si>
    <t>Lt +20.1mm</t>
    <phoneticPr fontId="2" type="noConversion"/>
  </si>
  <si>
    <t>이윤주</t>
    <phoneticPr fontId="2" type="noConversion"/>
  </si>
  <si>
    <t>/ 49.2kg</t>
    <phoneticPr fontId="2" type="noConversion"/>
  </si>
  <si>
    <t>L5 sacralization</t>
    <phoneticPr fontId="2" type="noConversion"/>
  </si>
  <si>
    <t>Rt +7.7mm</t>
    <phoneticPr fontId="2" type="noConversion"/>
  </si>
  <si>
    <t>이정민</t>
    <phoneticPr fontId="2" type="noConversion"/>
  </si>
  <si>
    <t>F/19Y10m</t>
    <phoneticPr fontId="2" type="noConversion"/>
  </si>
  <si>
    <t>Lt +8.7 mm</t>
    <phoneticPr fontId="2" type="noConversion"/>
  </si>
  <si>
    <t>Rt +16.8mm</t>
    <phoneticPr fontId="2" type="noConversion"/>
  </si>
  <si>
    <t>박수연</t>
    <phoneticPr fontId="2" type="noConversion"/>
  </si>
  <si>
    <t>F/15Y 9M</t>
    <phoneticPr fontId="2" type="noConversion"/>
  </si>
  <si>
    <t>T10-L2 (-15)</t>
    <phoneticPr fontId="2" type="noConversion"/>
  </si>
  <si>
    <t>Lt +3.8mm</t>
    <phoneticPr fontId="2" type="noConversion"/>
  </si>
  <si>
    <t>이지영</t>
    <phoneticPr fontId="2" type="noConversion"/>
  </si>
  <si>
    <t>160.7cm</t>
    <phoneticPr fontId="2" type="noConversion"/>
  </si>
  <si>
    <t>Rt +23.7mm</t>
    <phoneticPr fontId="2" type="noConversion"/>
  </si>
  <si>
    <t>Lt +7.3mm</t>
    <phoneticPr fontId="2" type="noConversion"/>
  </si>
  <si>
    <t>정우림</t>
    <phoneticPr fontId="2" type="noConversion"/>
  </si>
  <si>
    <t>F/13Y 7M</t>
    <phoneticPr fontId="2" type="noConversion"/>
  </si>
  <si>
    <t>T0-L2</t>
    <phoneticPr fontId="2" type="noConversion"/>
  </si>
  <si>
    <t>T12-S1 (-66)</t>
    <phoneticPr fontId="2" type="noConversion"/>
  </si>
  <si>
    <t>Lt +21.5mm</t>
    <phoneticPr fontId="2" type="noConversion"/>
  </si>
  <si>
    <t>임예은</t>
    <phoneticPr fontId="2" type="noConversion"/>
  </si>
  <si>
    <t>F/14Y 5M</t>
    <phoneticPr fontId="2" type="noConversion"/>
  </si>
  <si>
    <t>157.1cm</t>
    <phoneticPr fontId="2" type="noConversion"/>
  </si>
  <si>
    <t>/ 46.9kg</t>
    <phoneticPr fontId="2" type="noConversion"/>
  </si>
  <si>
    <t>T12-S1 (-69)</t>
    <phoneticPr fontId="2" type="noConversion"/>
  </si>
  <si>
    <t>Rt +10.4mm</t>
    <phoneticPr fontId="2" type="noConversion"/>
  </si>
  <si>
    <t>Lt +14.6mm</t>
    <phoneticPr fontId="2" type="noConversion"/>
  </si>
  <si>
    <t>김서영</t>
    <phoneticPr fontId="2" type="noConversion"/>
  </si>
  <si>
    <t>Rt +3.3mm</t>
    <phoneticPr fontId="2" type="noConversion"/>
  </si>
  <si>
    <t>강민규</t>
    <phoneticPr fontId="2" type="noConversion"/>
  </si>
  <si>
    <t>M/18Y 6M</t>
    <phoneticPr fontId="2" type="noConversion"/>
  </si>
  <si>
    <t>Rt +2.4mm</t>
    <phoneticPr fontId="2" type="noConversion"/>
  </si>
  <si>
    <t>T12-S1 (-74)</t>
    <phoneticPr fontId="2" type="noConversion"/>
  </si>
  <si>
    <t>임소연</t>
    <phoneticPr fontId="2" type="noConversion"/>
  </si>
  <si>
    <t>151.1cm</t>
    <phoneticPr fontId="2" type="noConversion"/>
  </si>
  <si>
    <t>/ 35.5kg</t>
    <phoneticPr fontId="2" type="noConversion"/>
  </si>
  <si>
    <t>Pectus excavatum OP</t>
    <phoneticPr fontId="2" type="noConversion"/>
  </si>
  <si>
    <t>Rt +28.2mm</t>
    <phoneticPr fontId="2" type="noConversion"/>
  </si>
  <si>
    <t>김은지</t>
    <phoneticPr fontId="2" type="noConversion"/>
  </si>
  <si>
    <t>F/17Y 4M</t>
    <phoneticPr fontId="2" type="noConversion"/>
  </si>
  <si>
    <t>/ 39.7kg</t>
    <phoneticPr fontId="2" type="noConversion"/>
  </si>
  <si>
    <t>Lt +2.4mm</t>
    <phoneticPr fontId="2" type="noConversion"/>
  </si>
  <si>
    <t>Rt +16.0mm</t>
    <phoneticPr fontId="2" type="noConversion"/>
  </si>
  <si>
    <t>허주영</t>
    <phoneticPr fontId="2" type="noConversion"/>
  </si>
  <si>
    <t>F/18Y 9M</t>
    <phoneticPr fontId="2" type="noConversion"/>
  </si>
  <si>
    <t>158.3cm</t>
    <phoneticPr fontId="2" type="noConversion"/>
  </si>
  <si>
    <t>/ 44.9kg</t>
    <phoneticPr fontId="2" type="noConversion"/>
  </si>
  <si>
    <t xml:space="preserve"> 0mm</t>
    <phoneticPr fontId="2" type="noConversion"/>
  </si>
  <si>
    <t>Lt +6.3mm</t>
    <phoneticPr fontId="2" type="noConversion"/>
  </si>
  <si>
    <t>김정현</t>
    <phoneticPr fontId="2" type="noConversion"/>
  </si>
  <si>
    <t>F/17Y 3M</t>
    <phoneticPr fontId="2" type="noConversion"/>
  </si>
  <si>
    <t>조여정</t>
    <phoneticPr fontId="2" type="noConversion"/>
  </si>
  <si>
    <t>Lt +12.2mm</t>
    <phoneticPr fontId="2" type="noConversion"/>
  </si>
  <si>
    <t>Lt +5.4mm</t>
    <phoneticPr fontId="2" type="noConversion"/>
  </si>
  <si>
    <t>박연수</t>
    <phoneticPr fontId="2" type="noConversion"/>
  </si>
  <si>
    <t>162.7cm</t>
    <phoneticPr fontId="2" type="noConversion"/>
  </si>
  <si>
    <t>/51.5kg</t>
    <phoneticPr fontId="2" type="noConversion"/>
  </si>
  <si>
    <t>T2-T9</t>
    <phoneticPr fontId="2" type="noConversion"/>
  </si>
  <si>
    <t>T9-L2</t>
    <phoneticPr fontId="2" type="noConversion"/>
  </si>
  <si>
    <t>양수현</t>
    <phoneticPr fontId="2" type="noConversion"/>
  </si>
  <si>
    <t>F/14Y 4M</t>
    <phoneticPr fontId="2" type="noConversion"/>
  </si>
  <si>
    <t>Rt +25.6mm</t>
    <phoneticPr fontId="2" type="noConversion"/>
  </si>
  <si>
    <t>Rt +12.3mm</t>
    <phoneticPr fontId="2" type="noConversion"/>
  </si>
  <si>
    <t>김아현</t>
    <phoneticPr fontId="2" type="noConversion"/>
  </si>
  <si>
    <t>/45.5kg</t>
    <phoneticPr fontId="2" type="noConversion"/>
  </si>
  <si>
    <t>T12-S1 (-60)</t>
    <phoneticPr fontId="2" type="noConversion"/>
  </si>
  <si>
    <t>Rt +22.2mm</t>
    <phoneticPr fontId="2" type="noConversion"/>
  </si>
  <si>
    <t>박민주</t>
    <phoneticPr fontId="2" type="noConversion"/>
  </si>
  <si>
    <t>F/12Y1M</t>
    <phoneticPr fontId="2" type="noConversion"/>
  </si>
  <si>
    <t>Ithmic spondylolisthesis L5-S1</t>
    <phoneticPr fontId="2" type="noConversion"/>
  </si>
  <si>
    <t>김규리</t>
    <phoneticPr fontId="2" type="noConversion"/>
  </si>
  <si>
    <t>F/16Y 1M</t>
    <phoneticPr fontId="2" type="noConversion"/>
  </si>
  <si>
    <t>/42.1kg</t>
    <phoneticPr fontId="2" type="noConversion"/>
  </si>
  <si>
    <t>T10-L2 (-20)</t>
    <phoneticPr fontId="2" type="noConversion"/>
  </si>
  <si>
    <t>Rt +18.2mm</t>
    <phoneticPr fontId="2" type="noConversion"/>
  </si>
  <si>
    <t>황선영</t>
    <phoneticPr fontId="2" type="noConversion"/>
  </si>
  <si>
    <t>141cm</t>
    <phoneticPr fontId="2" type="noConversion"/>
  </si>
  <si>
    <t>Infantile</t>
    <phoneticPr fontId="2" type="noConversion"/>
  </si>
  <si>
    <t>Rt +19.4mm</t>
    <phoneticPr fontId="2" type="noConversion"/>
  </si>
  <si>
    <t>Lt +17.0mm</t>
    <phoneticPr fontId="2" type="noConversion"/>
  </si>
  <si>
    <t>(5.5x30)</t>
    <phoneticPr fontId="2" type="noConversion"/>
  </si>
  <si>
    <t>(6.0x35)</t>
    <phoneticPr fontId="2" type="noConversion"/>
  </si>
  <si>
    <t>(6.0x40)</t>
    <phoneticPr fontId="2" type="noConversion"/>
  </si>
  <si>
    <t>안시온</t>
    <phoneticPr fontId="2" type="noConversion"/>
  </si>
  <si>
    <t>156.9cm</t>
    <phoneticPr fontId="2" type="noConversion"/>
  </si>
  <si>
    <t>T12-S1 (-65)</t>
    <phoneticPr fontId="2" type="noConversion"/>
  </si>
  <si>
    <t>Lt +8.0mm</t>
    <phoneticPr fontId="2" type="noConversion"/>
  </si>
  <si>
    <t>곽민서</t>
    <phoneticPr fontId="2" type="noConversion"/>
  </si>
  <si>
    <t>F/14Y 2M</t>
    <phoneticPr fontId="2" type="noConversion"/>
  </si>
  <si>
    <t>153.6cm</t>
    <phoneticPr fontId="2" type="noConversion"/>
  </si>
  <si>
    <t>Left thoracic curve</t>
    <phoneticPr fontId="2" type="noConversion"/>
  </si>
  <si>
    <t>Block vertebrae T2-3</t>
    <phoneticPr fontId="2" type="noConversion"/>
  </si>
  <si>
    <t>유주리</t>
    <phoneticPr fontId="2" type="noConversion"/>
  </si>
  <si>
    <t>161.4cm</t>
    <phoneticPr fontId="2" type="noConversion"/>
  </si>
  <si>
    <t>T12-S1 (--58)</t>
    <phoneticPr fontId="2" type="noConversion"/>
  </si>
  <si>
    <t>Lt +5.0mm</t>
    <phoneticPr fontId="2" type="noConversion"/>
  </si>
  <si>
    <t>양인서</t>
    <phoneticPr fontId="2" type="noConversion"/>
  </si>
  <si>
    <t>/ 58kg</t>
    <phoneticPr fontId="2" type="noConversion"/>
  </si>
  <si>
    <t>Lt +5.2mm</t>
    <phoneticPr fontId="2" type="noConversion"/>
  </si>
  <si>
    <t>Rt +16.9mm</t>
    <phoneticPr fontId="2" type="noConversion"/>
  </si>
  <si>
    <t>Rt +18.4mm</t>
    <phoneticPr fontId="2" type="noConversion"/>
  </si>
  <si>
    <t>신지현</t>
    <phoneticPr fontId="2" type="noConversion"/>
  </si>
  <si>
    <t>Rt +31.9mm</t>
    <phoneticPr fontId="2" type="noConversion"/>
  </si>
  <si>
    <t>Lt +18.5mm</t>
    <phoneticPr fontId="2" type="noConversion"/>
  </si>
  <si>
    <t>F/12Y 5M</t>
    <phoneticPr fontId="2" type="noConversion"/>
  </si>
  <si>
    <t>Lt +-8.3mm</t>
    <phoneticPr fontId="2" type="noConversion"/>
  </si>
  <si>
    <t>윤미정</t>
    <phoneticPr fontId="2" type="noConversion"/>
  </si>
  <si>
    <t>165.7cm</t>
    <phoneticPr fontId="2" type="noConversion"/>
  </si>
  <si>
    <t>/ 45.4kg</t>
    <phoneticPr fontId="2" type="noConversion"/>
  </si>
  <si>
    <t>Rt +11.5mm</t>
    <phoneticPr fontId="2" type="noConversion"/>
  </si>
  <si>
    <t>김민영</t>
    <phoneticPr fontId="2" type="noConversion"/>
  </si>
  <si>
    <t>154.2cm</t>
    <phoneticPr fontId="2" type="noConversion"/>
  </si>
  <si>
    <t>/ 42.7kg</t>
    <phoneticPr fontId="2" type="noConversion"/>
  </si>
  <si>
    <t>Lt +2.3mm</t>
    <phoneticPr fontId="2" type="noConversion"/>
  </si>
  <si>
    <t>김주연</t>
    <phoneticPr fontId="2" type="noConversion"/>
  </si>
  <si>
    <t>F/19Y 2M</t>
    <phoneticPr fontId="2" type="noConversion"/>
  </si>
  <si>
    <t>160.2cm</t>
    <phoneticPr fontId="2" type="noConversion"/>
  </si>
  <si>
    <t>/54.9kg</t>
    <phoneticPr fontId="2" type="noConversion"/>
  </si>
  <si>
    <t>Cervical rib C7</t>
    <phoneticPr fontId="2" type="noConversion"/>
  </si>
  <si>
    <t>Rt +12.7mm</t>
    <phoneticPr fontId="2" type="noConversion"/>
  </si>
  <si>
    <t>김예슬</t>
    <phoneticPr fontId="2" type="noConversion"/>
  </si>
  <si>
    <t>T12-S1 (--45)</t>
    <phoneticPr fontId="2" type="noConversion"/>
  </si>
  <si>
    <t>Lt +5.9mm</t>
    <phoneticPr fontId="2" type="noConversion"/>
  </si>
  <si>
    <t>이수정</t>
    <phoneticPr fontId="2" type="noConversion"/>
  </si>
  <si>
    <t>F/19Y 4M</t>
    <phoneticPr fontId="2" type="noConversion"/>
  </si>
  <si>
    <t>이혜진</t>
    <phoneticPr fontId="2" type="noConversion"/>
  </si>
  <si>
    <t>/ 58.6kg</t>
    <phoneticPr fontId="2" type="noConversion"/>
  </si>
  <si>
    <t>4 L-vertebrae</t>
    <phoneticPr fontId="2" type="noConversion"/>
  </si>
  <si>
    <t>김태영</t>
    <phoneticPr fontId="2" type="noConversion"/>
  </si>
  <si>
    <t>F/20Y 5M</t>
    <phoneticPr fontId="2" type="noConversion"/>
  </si>
  <si>
    <t>/ 42.5kg</t>
    <phoneticPr fontId="2" type="noConversion"/>
  </si>
  <si>
    <t>Lt +6.0mm</t>
    <phoneticPr fontId="2" type="noConversion"/>
  </si>
  <si>
    <t>최지수</t>
    <phoneticPr fontId="2" type="noConversion"/>
  </si>
  <si>
    <t>/ 72.5kg</t>
    <phoneticPr fontId="2" type="noConversion"/>
  </si>
  <si>
    <t>Rt +2.0mm</t>
    <phoneticPr fontId="2" type="noConversion"/>
  </si>
  <si>
    <t>강지수</t>
    <phoneticPr fontId="2" type="noConversion"/>
  </si>
  <si>
    <t>F/19Y 1M</t>
    <phoneticPr fontId="2" type="noConversion"/>
  </si>
  <si>
    <t>/ 61.3kg</t>
    <phoneticPr fontId="2" type="noConversion"/>
  </si>
  <si>
    <t>Rt +26.9mm</t>
    <phoneticPr fontId="2" type="noConversion"/>
  </si>
  <si>
    <t>정예림</t>
    <phoneticPr fontId="2" type="noConversion"/>
  </si>
  <si>
    <t>F/19Y 3M</t>
    <phoneticPr fontId="2" type="noConversion"/>
  </si>
  <si>
    <t>/ 50.6kg</t>
    <phoneticPr fontId="2" type="noConversion"/>
  </si>
  <si>
    <t>Reverse sacral slanting</t>
    <phoneticPr fontId="2" type="noConversion"/>
  </si>
  <si>
    <t>F/19Y 9m</t>
    <phoneticPr fontId="2" type="noConversion"/>
  </si>
  <si>
    <t>Rt +6.0mm</t>
    <phoneticPr fontId="2" type="noConversion"/>
  </si>
  <si>
    <t>T7-T12</t>
    <phoneticPr fontId="2" type="noConversion"/>
  </si>
  <si>
    <t>Lt +7.0mm</t>
    <phoneticPr fontId="2" type="noConversion"/>
  </si>
  <si>
    <t>이예영</t>
    <phoneticPr fontId="2" type="noConversion"/>
  </si>
  <si>
    <t>F/20Y 1m</t>
    <phoneticPr fontId="2" type="noConversion"/>
  </si>
  <si>
    <t>165.1cm</t>
    <phoneticPr fontId="2" type="noConversion"/>
  </si>
  <si>
    <t>LtT1</t>
    <phoneticPr fontId="1" type="noConversion"/>
  </si>
  <si>
    <t>LtL1</t>
    <phoneticPr fontId="1" type="noConversion"/>
  </si>
  <si>
    <t>RtT1</t>
    <phoneticPr fontId="1" type="noConversion"/>
  </si>
  <si>
    <t>RtL1</t>
    <phoneticPr fontId="1" type="noConversion"/>
  </si>
  <si>
    <t>F</t>
  </si>
  <si>
    <t>M</t>
  </si>
  <si>
    <t>Y</t>
    <phoneticPr fontId="1" type="noConversion"/>
  </si>
  <si>
    <t>M</t>
    <phoneticPr fontId="1" type="noConversion"/>
  </si>
  <si>
    <t>Ht</t>
    <phoneticPr fontId="1" type="noConversion"/>
  </si>
  <si>
    <t>Wt</t>
    <phoneticPr fontId="1" type="noConversion"/>
  </si>
  <si>
    <t xml:space="preserve"> </t>
  </si>
  <si>
    <t>±</t>
    <phoneticPr fontId="1" type="noConversion"/>
  </si>
  <si>
    <t>Lt. diameter</t>
    <phoneticPr fontId="1" type="noConversion"/>
  </si>
  <si>
    <t>Rt. diameter</t>
    <phoneticPr fontId="1" type="noConversion"/>
  </si>
  <si>
    <t>Lt. length</t>
    <phoneticPr fontId="1" type="noConversion"/>
  </si>
  <si>
    <t>Rt. Length</t>
    <phoneticPr fontId="1" type="noConversion"/>
  </si>
  <si>
    <t>T11</t>
  </si>
  <si>
    <t>T12</t>
  </si>
  <si>
    <t>L1</t>
  </si>
  <si>
    <t>L2</t>
  </si>
  <si>
    <t>L3</t>
  </si>
  <si>
    <t>L4</t>
  </si>
  <si>
    <t>L5</t>
  </si>
  <si>
    <t>Gr</t>
  </si>
  <si>
    <t>Gr</t>
    <phoneticPr fontId="1" type="noConversion"/>
  </si>
  <si>
    <t>No PT Lt</t>
    <phoneticPr fontId="1" type="noConversion"/>
  </si>
  <si>
    <t>No PT Rt</t>
    <phoneticPr fontId="1" type="noConversion"/>
  </si>
  <si>
    <t xml:space="preserve"> PT Lt</t>
    <phoneticPr fontId="1" type="noConversion"/>
  </si>
  <si>
    <t>PT Rt</t>
    <phoneticPr fontId="1" type="noConversion"/>
  </si>
  <si>
    <t>LtT1L</t>
    <phoneticPr fontId="1" type="noConversion"/>
  </si>
  <si>
    <t>LtT2L</t>
    <phoneticPr fontId="1" type="noConversion"/>
  </si>
  <si>
    <t>LtT3L</t>
    <phoneticPr fontId="1" type="noConversion"/>
  </si>
  <si>
    <t>LtT4L</t>
    <phoneticPr fontId="1" type="noConversion"/>
  </si>
  <si>
    <t>LtT5L</t>
    <phoneticPr fontId="1" type="noConversion"/>
  </si>
  <si>
    <t>LtT6L</t>
    <phoneticPr fontId="1" type="noConversion"/>
  </si>
  <si>
    <t>LtT7L</t>
    <phoneticPr fontId="1" type="noConversion"/>
  </si>
  <si>
    <t>LtT8L</t>
    <phoneticPr fontId="1" type="noConversion"/>
  </si>
  <si>
    <t>LtT9L</t>
    <phoneticPr fontId="1" type="noConversion"/>
  </si>
  <si>
    <t>LtT10L</t>
    <phoneticPr fontId="1" type="noConversion"/>
  </si>
  <si>
    <t>LtT11L</t>
    <phoneticPr fontId="1" type="noConversion"/>
  </si>
  <si>
    <t>LtT12L</t>
    <phoneticPr fontId="1" type="noConversion"/>
  </si>
  <si>
    <t>LtL1L</t>
    <phoneticPr fontId="1" type="noConversion"/>
  </si>
  <si>
    <t>LtL2L</t>
    <phoneticPr fontId="1" type="noConversion"/>
  </si>
  <si>
    <t>LtL3L</t>
    <phoneticPr fontId="1" type="noConversion"/>
  </si>
  <si>
    <t>LtL4L</t>
    <phoneticPr fontId="1" type="noConversion"/>
  </si>
  <si>
    <t>LtL5L</t>
    <phoneticPr fontId="1" type="noConversion"/>
  </si>
  <si>
    <t>RtT1L</t>
    <phoneticPr fontId="1" type="noConversion"/>
  </si>
  <si>
    <t>RtT2L</t>
    <phoneticPr fontId="1" type="noConversion"/>
  </si>
  <si>
    <t>RtT3L</t>
    <phoneticPr fontId="1" type="noConversion"/>
  </si>
  <si>
    <t>RtT4L</t>
    <phoneticPr fontId="1" type="noConversion"/>
  </si>
  <si>
    <t>RtT5L</t>
    <phoneticPr fontId="1" type="noConversion"/>
  </si>
  <si>
    <t>RtT6L</t>
    <phoneticPr fontId="1" type="noConversion"/>
  </si>
  <si>
    <t>RtT7L</t>
    <phoneticPr fontId="1" type="noConversion"/>
  </si>
  <si>
    <t>RtT8L</t>
    <phoneticPr fontId="1" type="noConversion"/>
  </si>
  <si>
    <t>RtT9L</t>
    <phoneticPr fontId="1" type="noConversion"/>
  </si>
  <si>
    <t>RtT10L</t>
    <phoneticPr fontId="1" type="noConversion"/>
  </si>
  <si>
    <t>RtT11L</t>
    <phoneticPr fontId="1" type="noConversion"/>
  </si>
  <si>
    <t>RtT12L</t>
    <phoneticPr fontId="1" type="noConversion"/>
  </si>
  <si>
    <t>RtL1L</t>
    <phoneticPr fontId="1" type="noConversion"/>
  </si>
  <si>
    <t>RtL2L</t>
    <phoneticPr fontId="1" type="noConversion"/>
  </si>
  <si>
    <t>RtL3L</t>
    <phoneticPr fontId="1" type="noConversion"/>
  </si>
  <si>
    <t>RtL4L</t>
    <phoneticPr fontId="1" type="noConversion"/>
  </si>
  <si>
    <t>RtL5L</t>
    <phoneticPr fontId="1" type="noConversion"/>
  </si>
  <si>
    <t>Ls</t>
    <phoneticPr fontId="1" type="noConversion"/>
  </si>
  <si>
    <t>Rs</t>
    <phoneticPr fontId="1" type="noConversion"/>
  </si>
  <si>
    <t>LsL</t>
    <phoneticPr fontId="1" type="noConversion"/>
  </si>
  <si>
    <t>RsL</t>
    <phoneticPr fontId="1" type="noConversion"/>
  </si>
  <si>
    <t>P value</t>
    <phoneticPr fontId="1" type="noConversion"/>
  </si>
  <si>
    <t>T1-T5</t>
  </si>
  <si>
    <t>T1-T8</t>
  </si>
  <si>
    <t>T1-T4</t>
  </si>
  <si>
    <t>T1-T6</t>
  </si>
  <si>
    <t>T1-T7</t>
  </si>
  <si>
    <t>T1-T9</t>
  </si>
  <si>
    <t>T2-T9</t>
  </si>
  <si>
    <t>T2-T7</t>
  </si>
  <si>
    <t>T2-T6</t>
  </si>
  <si>
    <t>Y</t>
  </si>
  <si>
    <t>LtT1</t>
  </si>
  <si>
    <t>LtL1</t>
  </si>
  <si>
    <t>RtT1</t>
  </si>
  <si>
    <t>RtL1</t>
  </si>
  <si>
    <t>Standing</t>
    <phoneticPr fontId="1" type="noConversion"/>
  </si>
  <si>
    <t>Prone</t>
    <phoneticPr fontId="1" type="noConversion"/>
  </si>
  <si>
    <t>Stress</t>
    <phoneticPr fontId="1" type="noConversion"/>
  </si>
  <si>
    <t>LtS</t>
    <phoneticPr fontId="1" type="noConversion"/>
  </si>
  <si>
    <t>RtS</t>
    <phoneticPr fontId="1" type="noConversion"/>
  </si>
  <si>
    <t>LtSL</t>
    <phoneticPr fontId="1" type="noConversion"/>
  </si>
  <si>
    <t>RtSL</t>
    <phoneticPr fontId="1" type="noConversion"/>
  </si>
  <si>
    <t>T1</t>
    <phoneticPr fontId="1" type="noConversion"/>
  </si>
  <si>
    <t>L1</t>
    <phoneticPr fontId="1" type="noConversion"/>
  </si>
  <si>
    <t>S</t>
    <phoneticPr fontId="1" type="noConversion"/>
  </si>
  <si>
    <t>P value</t>
    <phoneticPr fontId="1" type="noConversion"/>
  </si>
  <si>
    <t>T1r</t>
    <phoneticPr fontId="1" type="noConversion"/>
  </si>
  <si>
    <t>T2r</t>
  </si>
  <si>
    <t>T3r</t>
  </si>
  <si>
    <t>T4r</t>
  </si>
  <si>
    <t>T5r</t>
  </si>
  <si>
    <t>T6r</t>
  </si>
  <si>
    <t>T7r</t>
  </si>
  <si>
    <t>T8r</t>
  </si>
  <si>
    <t>T9r</t>
  </si>
  <si>
    <t>T10r</t>
  </si>
  <si>
    <t>T11r</t>
  </si>
  <si>
    <t>T12r</t>
  </si>
  <si>
    <t>L1r</t>
    <phoneticPr fontId="1" type="noConversion"/>
  </si>
  <si>
    <t>L2r</t>
  </si>
  <si>
    <t>L3r</t>
  </si>
  <si>
    <t>L4r</t>
  </si>
  <si>
    <t>L5r</t>
  </si>
  <si>
    <t>Sta</t>
    <phoneticPr fontId="1" type="noConversion"/>
  </si>
  <si>
    <t>Pro</t>
    <phoneticPr fontId="1" type="noConversion"/>
  </si>
  <si>
    <t>Str</t>
    <phoneticPr fontId="1" type="noConversion"/>
  </si>
  <si>
    <t>±</t>
    <phoneticPr fontId="1" type="noConversion"/>
  </si>
  <si>
    <t>ID</t>
    <phoneticPr fontId="1" type="noConversion"/>
  </si>
  <si>
    <t>Sex</t>
    <phoneticPr fontId="1" type="noConversion"/>
  </si>
  <si>
    <t>LLtT1</t>
    <phoneticPr fontId="1" type="noConversion"/>
  </si>
  <si>
    <t>LLtT2</t>
    <phoneticPr fontId="1" type="noConversion"/>
  </si>
  <si>
    <t>LLtT3</t>
    <phoneticPr fontId="1" type="noConversion"/>
  </si>
  <si>
    <t>LLtT4</t>
    <phoneticPr fontId="1" type="noConversion"/>
  </si>
  <si>
    <t>LLtT5</t>
    <phoneticPr fontId="1" type="noConversion"/>
  </si>
  <si>
    <t>LLtT6</t>
    <phoneticPr fontId="1" type="noConversion"/>
  </si>
  <si>
    <t>LRtT1</t>
    <phoneticPr fontId="1" type="noConversion"/>
  </si>
  <si>
    <t>LRtT2</t>
    <phoneticPr fontId="1" type="noConversion"/>
  </si>
  <si>
    <t>LRtT3</t>
    <phoneticPr fontId="1" type="noConversion"/>
  </si>
  <si>
    <t>LRtT4</t>
    <phoneticPr fontId="1" type="noConversion"/>
  </si>
  <si>
    <t>LRtT5</t>
    <phoneticPr fontId="1" type="noConversion"/>
  </si>
  <si>
    <t>LRtT6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</si>
  <si>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</si>
  <si>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</si>
  <si>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</si>
  <si>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</si>
  <si>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</si>
  <si>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DiffT1</t>
    <phoneticPr fontId="1" type="noConversion"/>
  </si>
  <si>
    <t>DiffT2</t>
  </si>
  <si>
    <t>DiffT3</t>
  </si>
  <si>
    <t>DiffT4</t>
  </si>
  <si>
    <t>DiffT5</t>
  </si>
  <si>
    <t>DiffT6</t>
  </si>
  <si>
    <t>DiffLT1</t>
    <phoneticPr fontId="1" type="noConversion"/>
  </si>
  <si>
    <t>DiffLT2</t>
  </si>
  <si>
    <t>DiffLT3</t>
  </si>
  <si>
    <t>DiffLT4</t>
  </si>
  <si>
    <t>DiffLT5</t>
  </si>
  <si>
    <t>DiffLT6</t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</si>
  <si>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</si>
  <si>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</si>
  <si>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</si>
  <si>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</si>
  <si>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</si>
  <si>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</si>
  <si>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flexibility</t>
    <phoneticPr fontId="1" type="noConversion"/>
  </si>
  <si>
    <t>III</t>
  </si>
  <si>
    <t>5AN</t>
  </si>
  <si>
    <t>T5-L1</t>
  </si>
  <si>
    <t>L1-L4</t>
  </si>
  <si>
    <t>T2-T5 (6)</t>
  </si>
  <si>
    <t>T5-T12 (22)</t>
  </si>
  <si>
    <t>T10-L2 (5)</t>
  </si>
  <si>
    <t>T12-S1 (-57)</t>
  </si>
  <si>
    <t>Rt +20.2mm</t>
  </si>
  <si>
    <t>Lt +2.1mm</t>
  </si>
  <si>
    <t>I</t>
  </si>
  <si>
    <t>1CN</t>
  </si>
  <si>
    <t>T4-T10</t>
  </si>
  <si>
    <t>T10-L4</t>
  </si>
  <si>
    <t>T2-T5 (5)</t>
  </si>
  <si>
    <t>T5-T12 (10)</t>
  </si>
  <si>
    <t>T12-S1 (-46)</t>
  </si>
  <si>
    <t>Lt +19.65mm</t>
  </si>
  <si>
    <t>5CN</t>
  </si>
  <si>
    <t>T9-L2</t>
  </si>
  <si>
    <t>T2-T5 (13)</t>
  </si>
  <si>
    <t>T5-T12 (14)</t>
  </si>
  <si>
    <t>T10-L2 (-4)</t>
  </si>
  <si>
    <t>T12-S1 (-43)</t>
  </si>
  <si>
    <t>Rt +22.4mm</t>
  </si>
  <si>
    <t>IV</t>
  </si>
  <si>
    <t>1AN</t>
  </si>
  <si>
    <t>T5-T12</t>
  </si>
  <si>
    <t>T12-L4</t>
  </si>
  <si>
    <t>T2-T5 (7)</t>
  </si>
  <si>
    <t>T10-L2 (7)</t>
  </si>
  <si>
    <t>T12-S1 (-56)</t>
  </si>
  <si>
    <t>Rt +10.3mm</t>
  </si>
  <si>
    <t>II</t>
  </si>
  <si>
    <t>3CN</t>
  </si>
  <si>
    <t>T5-T11</t>
  </si>
  <si>
    <t>T11-L4</t>
  </si>
  <si>
    <t>T2-T5 (16)</t>
  </si>
  <si>
    <t>T5-T12 (17)</t>
  </si>
  <si>
    <t>T12-S1 (--58)</t>
  </si>
  <si>
    <t>Lt +5.4mm</t>
  </si>
  <si>
    <t>1B-</t>
  </si>
  <si>
    <t>T4-T12</t>
  </si>
  <si>
    <t>T2-T5 (9)</t>
  </si>
  <si>
    <t>T5-T12 (5)</t>
  </si>
  <si>
    <t>T10-L2 (0)</t>
  </si>
  <si>
    <t>0  mm</t>
  </si>
  <si>
    <t>T2-T5 (15)</t>
  </si>
  <si>
    <t>T10-L2 (-3)</t>
  </si>
  <si>
    <t>T12-S1 (-62)</t>
  </si>
  <si>
    <t>Lt +18.5mm</t>
  </si>
  <si>
    <t>1C-</t>
  </si>
  <si>
    <t>T11-L5</t>
  </si>
  <si>
    <t>T2-T5 (3)</t>
  </si>
  <si>
    <t>T5-T12 (6)</t>
  </si>
  <si>
    <t>T12-S1 (-49)</t>
  </si>
  <si>
    <t>Lt +19.8mm</t>
  </si>
  <si>
    <t>T12-L5</t>
  </si>
  <si>
    <t>T10-L2 (6)</t>
  </si>
  <si>
    <t>T12-S1 (-31)</t>
  </si>
  <si>
    <t>Lt +11.4mm</t>
  </si>
  <si>
    <t>T5-T12 (28)</t>
  </si>
  <si>
    <t>T10-L2 (4)</t>
  </si>
  <si>
    <t>T12-S1 (-58)</t>
  </si>
  <si>
    <t>Rt +5.77mm</t>
  </si>
  <si>
    <t>6CN</t>
  </si>
  <si>
    <t>T5-T12 (18)</t>
  </si>
  <si>
    <t>T10-L2 (19)</t>
  </si>
  <si>
    <t>T12-S1 (-45)</t>
  </si>
  <si>
    <t>Rt +16.2mm</t>
  </si>
  <si>
    <t>T4-T11</t>
  </si>
  <si>
    <t>T5-T12 (8)</t>
  </si>
  <si>
    <t>T10-L2 (10)</t>
  </si>
  <si>
    <t>T12-S1 (-40)</t>
  </si>
  <si>
    <t>Rt +4.5mm</t>
  </si>
  <si>
    <t>T10-L3</t>
  </si>
  <si>
    <t>T5-T12 (24)</t>
  </si>
  <si>
    <t>T10-L2 (-8)</t>
  </si>
  <si>
    <t>Lt +22.3mm</t>
  </si>
  <si>
    <t>3BN</t>
  </si>
  <si>
    <t>T6-T11</t>
  </si>
  <si>
    <t>T11-L3</t>
  </si>
  <si>
    <t>T5-T12 (11)</t>
  </si>
  <si>
    <t>T12-S1 (-55)</t>
  </si>
  <si>
    <t>Lt+13.3mm</t>
  </si>
  <si>
    <t>L1-L5</t>
  </si>
  <si>
    <t>T5-T12 (19)</t>
  </si>
  <si>
    <t>T10-L2 (-1)</t>
  </si>
  <si>
    <t>Lt +10.4mm</t>
  </si>
  <si>
    <t>1A-</t>
  </si>
  <si>
    <t>T5-T12 (3)</t>
  </si>
  <si>
    <t>T10-L2 (-15)</t>
  </si>
  <si>
    <t>T12-S1 (-48)</t>
  </si>
  <si>
    <t>Lt +3.8mm</t>
  </si>
  <si>
    <t>T12-S1 (-34)</t>
  </si>
  <si>
    <t>Lt +5.5mm</t>
  </si>
  <si>
    <t>T2-T5 (17)</t>
  </si>
  <si>
    <t>T5-T12 (21)</t>
  </si>
  <si>
    <t>Rt +8.8mm</t>
  </si>
  <si>
    <t>Rt +1.2mm</t>
  </si>
  <si>
    <t>T12-S1 (-59)</t>
  </si>
  <si>
    <t>T10-L2 (-7)</t>
  </si>
  <si>
    <t>T12-S1 (-44)</t>
  </si>
  <si>
    <t>Rt +13.5mm</t>
  </si>
  <si>
    <t>T6-L2</t>
  </si>
  <si>
    <t>L2-L5</t>
  </si>
  <si>
    <t>T2-T5 (12)</t>
  </si>
  <si>
    <t>T12-S1 (-51)</t>
  </si>
  <si>
    <t>T5-T10</t>
  </si>
  <si>
    <t>T12-S1 (-61)</t>
  </si>
  <si>
    <t>Lt +26.1mm</t>
  </si>
  <si>
    <t>V</t>
  </si>
  <si>
    <t>Lt +1.1mm</t>
  </si>
  <si>
    <t>T5-T12 (32)</t>
  </si>
  <si>
    <t>T10-L2 (3)</t>
  </si>
  <si>
    <t>T12-S1 (-54)</t>
  </si>
  <si>
    <t>Lt +4mm</t>
  </si>
  <si>
    <t>T6-L1</t>
  </si>
  <si>
    <t>T2-T5 (10)</t>
  </si>
  <si>
    <t>T12-S1 (-53)</t>
  </si>
  <si>
    <t>Rt +5.4mm</t>
  </si>
  <si>
    <t>T10-L2 (-2)</t>
  </si>
  <si>
    <t>T12-S1 (-64)</t>
  </si>
  <si>
    <t>Rt +5.3mm</t>
  </si>
  <si>
    <t>T5-T12 (4)</t>
  </si>
  <si>
    <t>Lt +3.4mm</t>
  </si>
  <si>
    <t>T6-T12</t>
  </si>
  <si>
    <t>T5-T12 (12)</t>
  </si>
  <si>
    <t>T10-L2 (-5)</t>
  </si>
  <si>
    <t>Lt +19.3mm</t>
  </si>
  <si>
    <t>T12-S1 (-30)</t>
  </si>
  <si>
    <t>Lt +4.6mm</t>
  </si>
  <si>
    <t>Rt +13.3mm</t>
  </si>
  <si>
    <t>T2-T5 (0)</t>
  </si>
  <si>
    <t>T5-T12 (7)</t>
  </si>
  <si>
    <t>Rt+4.8mm</t>
  </si>
  <si>
    <t>T10-L2 (2)</t>
  </si>
  <si>
    <t>Lt +7.5mm</t>
  </si>
  <si>
    <t>3C-</t>
  </si>
  <si>
    <t>T2-T5 (1)</t>
  </si>
  <si>
    <t>Lt +6.5mm</t>
  </si>
  <si>
    <t>T5-T12 (13)</t>
  </si>
  <si>
    <t>T12-S1 (-47)</t>
  </si>
  <si>
    <t>Lt +21.7mm</t>
  </si>
  <si>
    <t>T2-T5 (8)</t>
  </si>
  <si>
    <t>Lt +12.3mm</t>
  </si>
  <si>
    <t>0 mm</t>
  </si>
  <si>
    <t>T2-T5 (14)</t>
  </si>
  <si>
    <t>Lt +-8.3mm</t>
  </si>
  <si>
    <t>T10-L2 (11)</t>
  </si>
  <si>
    <t>T12-S1 (-42)</t>
  </si>
  <si>
    <t>Rt +5.2mm</t>
  </si>
  <si>
    <t>6C-</t>
  </si>
  <si>
    <t>T2-T5 (22)</t>
  </si>
  <si>
    <t>Lt+5.3mm</t>
  </si>
  <si>
    <t>Rt +7.2mm</t>
  </si>
  <si>
    <t>T10-L2 (13)</t>
  </si>
  <si>
    <t>Lt +26.6mm</t>
  </si>
  <si>
    <t>T4-L1</t>
  </si>
  <si>
    <t>T2-T5 (4)</t>
  </si>
  <si>
    <t>Rt+ 41mm</t>
  </si>
  <si>
    <t>T2-T5 (11)</t>
  </si>
  <si>
    <t>T10-L2 (-12)</t>
  </si>
  <si>
    <t>Rt +  mm</t>
  </si>
  <si>
    <t>Lt +15.1mm</t>
  </si>
  <si>
    <t>5C-</t>
  </si>
  <si>
    <t>T7-L3</t>
  </si>
  <si>
    <t>T10-L2 (-6)</t>
  </si>
  <si>
    <t>Rt +16.8mm</t>
  </si>
  <si>
    <t>Rt +3.2mm</t>
  </si>
  <si>
    <t>T10-L2 (1)</t>
  </si>
  <si>
    <t>T10-L2 (-14)</t>
  </si>
  <si>
    <t>Lt +8.1mm</t>
  </si>
  <si>
    <t>T7-L1</t>
  </si>
  <si>
    <t>T10-L2 (-10)</t>
  </si>
  <si>
    <t>Rt +19.2mm</t>
  </si>
  <si>
    <t>Lt +9.2mm</t>
  </si>
  <si>
    <t>Lt +4.8mm</t>
  </si>
  <si>
    <t>T9-L3</t>
  </si>
  <si>
    <t>T5-T12 (16)</t>
  </si>
  <si>
    <t>Rt +8.9mm</t>
  </si>
  <si>
    <t>T5-T12 (20)</t>
  </si>
  <si>
    <t>T12-S1 (-52)</t>
  </si>
  <si>
    <t>3B-</t>
  </si>
  <si>
    <t>T5-T12 (1)</t>
  </si>
  <si>
    <t>Lt+8.1mm</t>
  </si>
  <si>
    <t>T12-S1 (-63)</t>
  </si>
  <si>
    <t>Lt +11.8mm</t>
  </si>
  <si>
    <t>T5-T12 (9)</t>
  </si>
  <si>
    <t>Lt +7.7mm</t>
  </si>
  <si>
    <t>T2-T5 (20)</t>
  </si>
  <si>
    <t>T10-L2 (-16)</t>
  </si>
  <si>
    <t>Rt +4.9mm</t>
  </si>
  <si>
    <t>T10-L2 (-11)</t>
  </si>
  <si>
    <t>T12-S1 (-39)</t>
  </si>
  <si>
    <t>Rt +17.7mm</t>
  </si>
  <si>
    <t>T5-L2</t>
  </si>
  <si>
    <t>T5-T12 (15)</t>
  </si>
  <si>
    <t>Lt +4.5mm</t>
  </si>
  <si>
    <t>Rt +15.9mm</t>
  </si>
  <si>
    <t>Lt +6.2mm</t>
  </si>
  <si>
    <t>Rt +11.7mm</t>
  </si>
  <si>
    <t>Rt +11.5mm</t>
  </si>
  <si>
    <t>Rt +10.1mm</t>
  </si>
  <si>
    <t>Rt +6.8mm</t>
  </si>
  <si>
    <t>T12-S1 (-41)</t>
  </si>
  <si>
    <t>Lt+21.9mm</t>
  </si>
  <si>
    <t>T10-L2 (9)</t>
  </si>
  <si>
    <t>Lt +10mm</t>
  </si>
  <si>
    <t>Rt +4.1mm</t>
  </si>
  <si>
    <t>Rt +2.1mm</t>
  </si>
  <si>
    <t>Lt +5.7mm</t>
  </si>
  <si>
    <t>T2-T5 (2)</t>
  </si>
  <si>
    <t>Rt +14.2mm</t>
  </si>
  <si>
    <t>3AN</t>
  </si>
  <si>
    <t>T10-L2 (15)</t>
  </si>
  <si>
    <t>T12-S1 (-50)</t>
  </si>
  <si>
    <t>Rt +10.2mm</t>
  </si>
  <si>
    <t>T12-S1 (-71)</t>
  </si>
  <si>
    <t>Lt+2.2mm</t>
  </si>
  <si>
    <t>Lt +10.8mm</t>
  </si>
  <si>
    <t>Lt +15.4mm</t>
  </si>
  <si>
    <t>Lt +7.47mm</t>
  </si>
  <si>
    <t>T5-T12 (26)</t>
  </si>
  <si>
    <t>T10-L2 (28)</t>
  </si>
  <si>
    <t>T12-S1 (49)</t>
  </si>
  <si>
    <t>Lt +6.8mm</t>
  </si>
  <si>
    <t>T5-T12 (29)</t>
  </si>
  <si>
    <t>T12-S1 (-72)</t>
  </si>
  <si>
    <t>Lt +21.3mm</t>
  </si>
  <si>
    <t>T12-S1 (-33)</t>
  </si>
  <si>
    <t>Rt +23.2mm</t>
  </si>
  <si>
    <t>Lt +9.1mm</t>
  </si>
  <si>
    <t>1BN</t>
  </si>
  <si>
    <t>Rt +5.1mm</t>
  </si>
  <si>
    <t>Lt +5.1mm</t>
  </si>
  <si>
    <t>Lt +19.6mm</t>
  </si>
  <si>
    <t>T5-T12 (25)</t>
  </si>
  <si>
    <t>Lt +12.7mm</t>
  </si>
  <si>
    <t>T12-S1 (-37)</t>
  </si>
  <si>
    <t>Rt+17.9mm</t>
  </si>
  <si>
    <t>T5-T12 (31)</t>
  </si>
  <si>
    <t>T10-L2 (-20)</t>
  </si>
  <si>
    <t>Rt +18.4mm</t>
  </si>
  <si>
    <t>Rt +6.3mm</t>
  </si>
  <si>
    <t>T10-L2 (22)</t>
  </si>
  <si>
    <t>Rt +4.76mm</t>
  </si>
  <si>
    <t>Rt +13.9mm</t>
  </si>
  <si>
    <t>T5-T12 (2)</t>
  </si>
  <si>
    <t>T12-S1 (-35)</t>
  </si>
  <si>
    <t>T10-L2 (-9)</t>
  </si>
  <si>
    <t>Lt +7.3mm</t>
  </si>
  <si>
    <t>Lt +19.5mm</t>
  </si>
  <si>
    <t xml:space="preserve">T7-L2 </t>
  </si>
  <si>
    <t>Rt +5.73mm</t>
  </si>
  <si>
    <t>Lt +18.14mm</t>
  </si>
  <si>
    <t>T5-T12 (34)</t>
  </si>
  <si>
    <t>T12-S1 (-67)</t>
  </si>
  <si>
    <t>Lt +18.8mm</t>
  </si>
  <si>
    <t>T10-L2 (-18)</t>
  </si>
  <si>
    <t>Lt +7.2mm</t>
  </si>
  <si>
    <t>Lt +10.5mm</t>
  </si>
  <si>
    <t>T12-S1 (-74)</t>
  </si>
  <si>
    <t>T7-L2</t>
  </si>
  <si>
    <t>T12-S1 (-69)</t>
  </si>
  <si>
    <t>Lt +14.6mm</t>
  </si>
  <si>
    <t>T5-T12 (23)</t>
  </si>
  <si>
    <t>Rt +14.4mm</t>
  </si>
  <si>
    <t>T5-T12 (30)</t>
  </si>
  <si>
    <t>T10-L2 (8)</t>
  </si>
  <si>
    <t>Rt +14.8mm</t>
  </si>
  <si>
    <t>T12-S1 (-38)</t>
  </si>
  <si>
    <t>Rt +4mm</t>
  </si>
  <si>
    <t>Lt+20.7mm</t>
  </si>
  <si>
    <t>Lt +0mm</t>
  </si>
  <si>
    <t>Rt + 0 mm</t>
  </si>
  <si>
    <t>Lt +5.15mm</t>
  </si>
  <si>
    <t>4A-</t>
  </si>
  <si>
    <t>Rt +21.5mm</t>
  </si>
  <si>
    <t>4C-</t>
  </si>
  <si>
    <t>T2-T5 ()</t>
  </si>
  <si>
    <t>T5-T12 ()</t>
  </si>
  <si>
    <t>T10-L2 ()</t>
  </si>
  <si>
    <t>T12-S1 ()</t>
  </si>
  <si>
    <t>4B-</t>
  </si>
  <si>
    <t>Rt +12.1mm</t>
  </si>
  <si>
    <t>2CN</t>
  </si>
  <si>
    <t>Lt +2.3mm</t>
  </si>
  <si>
    <t>2BN</t>
  </si>
  <si>
    <t>Rt +11.1 mm</t>
  </si>
  <si>
    <t>Lt +5.8  mm</t>
  </si>
  <si>
    <t>2AN</t>
  </si>
  <si>
    <t>Rt +11.2mm</t>
  </si>
  <si>
    <t>4CN</t>
  </si>
  <si>
    <t>2A-</t>
  </si>
  <si>
    <t>T5-T12 (0)</t>
  </si>
  <si>
    <t>Rt +3.8mm</t>
  </si>
  <si>
    <t>2B-</t>
  </si>
  <si>
    <t>Rt +18.5mm</t>
  </si>
  <si>
    <t>Lt +8.7mm</t>
  </si>
  <si>
    <t>Rt +12.3mm</t>
  </si>
  <si>
    <t>Lt +13.8mm</t>
  </si>
  <si>
    <t>Rt +7.7mm</t>
  </si>
  <si>
    <t>Lt +15.6 mm</t>
  </si>
  <si>
    <t>T12-S1 (-36)</t>
  </si>
  <si>
    <t>Lt +11.75mm</t>
  </si>
  <si>
    <t>L3-S1</t>
  </si>
  <si>
    <t>Rt +25.1mm</t>
  </si>
  <si>
    <t>Rt +3.4mm</t>
  </si>
  <si>
    <t>T7-T12</t>
  </si>
  <si>
    <t>Lt +11.1mm</t>
  </si>
  <si>
    <t>Rt +  11.8mm</t>
  </si>
  <si>
    <t>4A+</t>
  </si>
  <si>
    <t>T5-T12 (59)</t>
  </si>
  <si>
    <t>Rt +7.9mm</t>
  </si>
  <si>
    <t>T2-T5(10)</t>
  </si>
  <si>
    <t>Lt +15mm</t>
  </si>
  <si>
    <t>Rt+3mm</t>
  </si>
  <si>
    <t>Rt +3.9mm</t>
  </si>
  <si>
    <t>T12-S1 (-60)</t>
  </si>
  <si>
    <t>Rt +22.2mm</t>
  </si>
  <si>
    <t>L2-L4</t>
  </si>
  <si>
    <t>T5-T12 (-4)</t>
  </si>
  <si>
    <t>Rt +3.7mm</t>
  </si>
  <si>
    <t>T6-L3</t>
  </si>
  <si>
    <t>L3-L5</t>
  </si>
  <si>
    <t>Rt +26.7mm</t>
  </si>
  <si>
    <t>L10-L5</t>
  </si>
  <si>
    <t>Rt +29.01  mm</t>
  </si>
  <si>
    <t>Rt +9.82mm</t>
  </si>
  <si>
    <t>T2-T5 (24)</t>
  </si>
  <si>
    <t>T12-S1 (41)</t>
  </si>
  <si>
    <t>Rt+7.8mm</t>
  </si>
  <si>
    <t>Rt +17mm</t>
  </si>
  <si>
    <t>Rt +3.07mm</t>
  </si>
  <si>
    <t>Lt+8.7mm</t>
  </si>
  <si>
    <t>Lt +13.4mm</t>
  </si>
  <si>
    <t>Lt +3.2mm</t>
  </si>
  <si>
    <t>RL+7.5mm</t>
  </si>
  <si>
    <t>2C-</t>
  </si>
  <si>
    <t>Lt +7.9mm</t>
  </si>
  <si>
    <t>Rt +5.6mm</t>
  </si>
  <si>
    <t>Rt +9.3mm</t>
  </si>
  <si>
    <t>Lt +24.9mm</t>
  </si>
  <si>
    <t>T8-L2</t>
  </si>
  <si>
    <t>Rt+5.9mm</t>
  </si>
  <si>
    <t>Lt +11.3mm</t>
  </si>
  <si>
    <t>T10-L2 (-21)</t>
  </si>
  <si>
    <t>Lt +13.2mm</t>
  </si>
  <si>
    <t>T2-T5 (18)</t>
  </si>
  <si>
    <t>ID</t>
  </si>
  <si>
    <t>Ht</t>
  </si>
  <si>
    <t>Wt</t>
  </si>
  <si>
    <t>flexibility</t>
  </si>
  <si>
    <t>DiffT1</t>
  </si>
  <si>
    <t>DiffLT1</t>
  </si>
  <si>
    <t>King</t>
    <phoneticPr fontId="1" type="noConversion"/>
  </si>
  <si>
    <t>Lenke</t>
    <phoneticPr fontId="1" type="noConversion"/>
  </si>
  <si>
    <t>PTstanding</t>
    <phoneticPr fontId="1" type="noConversion"/>
  </si>
  <si>
    <t>PTprone</t>
    <phoneticPr fontId="1" type="noConversion"/>
  </si>
  <si>
    <t>PTstress</t>
    <phoneticPr fontId="1" type="noConversion"/>
  </si>
  <si>
    <t>PTapex</t>
    <phoneticPr fontId="1" type="noConversion"/>
  </si>
  <si>
    <t>MTlevel</t>
    <phoneticPr fontId="1" type="noConversion"/>
  </si>
  <si>
    <t>MTstanding</t>
    <phoneticPr fontId="1" type="noConversion"/>
  </si>
  <si>
    <t>MTprone</t>
    <phoneticPr fontId="1" type="noConversion"/>
  </si>
  <si>
    <t>MTstress</t>
    <phoneticPr fontId="1" type="noConversion"/>
  </si>
  <si>
    <t>MTapex</t>
    <phoneticPr fontId="1" type="noConversion"/>
  </si>
  <si>
    <t>TLLlevel</t>
    <phoneticPr fontId="1" type="noConversion"/>
  </si>
  <si>
    <t>TLLstanding</t>
    <phoneticPr fontId="1" type="noConversion"/>
  </si>
  <si>
    <t>TLLprone</t>
    <phoneticPr fontId="1" type="noConversion"/>
  </si>
  <si>
    <t>TLLstress</t>
    <phoneticPr fontId="1" type="noConversion"/>
  </si>
  <si>
    <t>TLLapex</t>
    <phoneticPr fontId="1" type="noConversion"/>
  </si>
  <si>
    <t>SagittalPT</t>
    <phoneticPr fontId="1" type="noConversion"/>
  </si>
  <si>
    <t>SagittalMT</t>
    <phoneticPr fontId="1" type="noConversion"/>
  </si>
  <si>
    <t>Sagittal TLL</t>
    <phoneticPr fontId="1" type="noConversion"/>
  </si>
  <si>
    <t>SagitalLL</t>
    <phoneticPr fontId="1" type="noConversion"/>
  </si>
  <si>
    <t>NeutralVertebra</t>
    <phoneticPr fontId="1" type="noConversion"/>
  </si>
  <si>
    <t>StableVertebra</t>
    <phoneticPr fontId="1" type="noConversion"/>
  </si>
  <si>
    <t>C7CSVL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</si>
  <si>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</si>
  <si>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</si>
  <si>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</si>
  <si>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T10</t>
    <phoneticPr fontId="1" type="noConversion"/>
  </si>
  <si>
    <t>T11</t>
    <phoneticPr fontId="1" type="noConversion"/>
  </si>
  <si>
    <t>T12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</si>
  <si>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</si>
  <si>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</si>
  <si>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</si>
  <si>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</si>
  <si>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Sex(F=2)</t>
    <phoneticPr fontId="1" type="noConversion"/>
  </si>
  <si>
    <t>PTlevel</t>
    <phoneticPr fontId="1" type="noConversion"/>
  </si>
  <si>
    <t>Pedicle width</t>
    <phoneticPr fontId="1" type="noConversion"/>
  </si>
  <si>
    <t>Chord length</t>
    <phoneticPr fontId="1" type="noConversion"/>
  </si>
  <si>
    <t>Vertebral body rotation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</si>
</sst>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_ "/>
    <numFmt numFmtId="177" formatCode="0.00_ "/>
    <numFmt numFmtId="178" formatCode="0.000_ "/>
    <numFmt numFmtId="179" formatCode="###0.000"/>
    <numFmt numFmtId="180" formatCode="0.0000;[Red]0.0000"/>
    <numFmt numFmtId="181" formatCode="0.000;[Red]0.000"/>
    <numFmt numFmtId="182" formatCode="0.000_);[Red]\(0.000\)"/>
    <numFmt numFmtId="183" formatCode="0.00_ ;[Red]\-0.00\ 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name val="Times New Roman"/>
      <family val="1"/>
    </font>
    <font>
      <b/>
      <sz val="9"/>
      <name val="돋움"/>
      <family val="3"/>
    </font>
    <font>
      <b/>
      <sz val="9"/>
      <name val="Calibri"/>
      <family val="2"/>
    </font>
    <font>
      <sz val="9"/>
      <color theme="1"/>
      <name val="맑은 고딕"/>
      <family val="2"/>
      <scheme val="minor"/>
    </font>
    <font>
      <b/>
      <sz val="9"/>
      <color rgb="FFFF0000"/>
      <name val="Calibri"/>
      <family val="2"/>
    </font>
    <font>
      <sz val="9"/>
      <name val="Calibri"/>
      <family val="2"/>
    </font>
    <font>
      <b/>
      <sz val="9"/>
      <color theme="1"/>
      <name val="Calibri"/>
      <family val="2"/>
    </font>
    <font>
      <sz val="10"/>
      <name val="Arial"/>
      <family val="2"/>
    </font>
    <font>
      <sz val="11"/>
      <name val="Times New Roman"/>
      <family val="1"/>
    </font>
    <font>
      <sz val="11"/>
      <color theme="1"/>
      <name val="Times New Roman"/>
      <family val="1"/>
    </font>
    <font>
      <sz val="11"/>
      <color indexed="60"/>
      <name val="Times New Roman"/>
      <family val="1"/>
    </font>
    <font>
      <b/>
      <i/>
      <sz val="9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indexed="63"/>
      </bottom>
      <diagonal/>
    </border>
    <border>
      <left/>
      <right/>
      <top style="medium">
        <color indexed="63"/>
      </top>
      <bottom style="thin">
        <color auto="1"/>
      </bottom>
      <diagonal/>
    </border>
  </borders>
  <cellStyleXfs count="3">
    <xf numFmtId="0" fontId="0" fillId="0" borderId="0"/>
    <xf numFmtId="0" fontId="16" fillId="0" borderId="0"/>
    <xf numFmtId="0" fontId="16" fillId="0" borderId="0"/>
  </cellStyleXfs>
  <cellXfs count="283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5" xfId="0" applyFont="1" applyBorder="1" applyAlignment="1">
      <alignment vertical="center"/>
    </xf>
    <xf numFmtId="0" fontId="14" fillId="0" borderId="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6" fillId="0" borderId="2" xfId="0" applyNumberFormat="1" applyFont="1" applyBorder="1" applyAlignment="1">
      <alignment horizontal="center" vertical="center"/>
    </xf>
    <xf numFmtId="177" fontId="6" fillId="0" borderId="3" xfId="0" applyNumberFormat="1" applyFont="1" applyBorder="1" applyAlignment="1">
      <alignment horizontal="center" vertical="center"/>
    </xf>
    <xf numFmtId="177" fontId="6" fillId="3" borderId="4" xfId="0" applyNumberFormat="1" applyFont="1" applyFill="1" applyBorder="1" applyAlignment="1">
      <alignment horizontal="center" vertical="center"/>
    </xf>
    <xf numFmtId="177" fontId="6" fillId="3" borderId="3" xfId="0" applyNumberFormat="1" applyFont="1" applyFill="1" applyBorder="1" applyAlignment="1">
      <alignment horizontal="center" vertical="center"/>
    </xf>
    <xf numFmtId="177" fontId="6" fillId="3" borderId="2" xfId="0" applyNumberFormat="1" applyFont="1" applyFill="1" applyBorder="1" applyAlignment="1">
      <alignment horizontal="center" vertical="center"/>
    </xf>
    <xf numFmtId="177" fontId="6" fillId="0" borderId="4" xfId="0" applyNumberFormat="1" applyFont="1" applyBorder="1" applyAlignment="1">
      <alignment horizontal="center" vertical="center"/>
    </xf>
    <xf numFmtId="177" fontId="5" fillId="2" borderId="4" xfId="0" applyNumberFormat="1" applyFont="1" applyFill="1" applyBorder="1" applyAlignment="1">
      <alignment horizontal="center" vertical="center"/>
    </xf>
    <xf numFmtId="177" fontId="5" fillId="3" borderId="3" xfId="0" applyNumberFormat="1" applyFont="1" applyFill="1" applyBorder="1" applyAlignment="1">
      <alignment horizontal="center" vertical="center"/>
    </xf>
    <xf numFmtId="177" fontId="5" fillId="3" borderId="4" xfId="0" applyNumberFormat="1" applyFont="1" applyFill="1" applyBorder="1" applyAlignment="1">
      <alignment horizontal="center" vertical="center"/>
    </xf>
    <xf numFmtId="177" fontId="5" fillId="3" borderId="2" xfId="0" applyNumberFormat="1" applyFont="1" applyFill="1" applyBorder="1" applyAlignment="1">
      <alignment horizontal="center" vertical="center"/>
    </xf>
    <xf numFmtId="177" fontId="6" fillId="2" borderId="3" xfId="0" applyNumberFormat="1" applyFont="1" applyFill="1" applyBorder="1" applyAlignment="1">
      <alignment horizontal="center" vertical="center"/>
    </xf>
    <xf numFmtId="177" fontId="6" fillId="2" borderId="4" xfId="0" applyNumberFormat="1" applyFont="1" applyFill="1" applyBorder="1" applyAlignment="1">
      <alignment horizontal="center" vertical="center"/>
    </xf>
    <xf numFmtId="177" fontId="6" fillId="0" borderId="6" xfId="0" applyNumberFormat="1" applyFont="1" applyBorder="1" applyAlignment="1">
      <alignment horizontal="center" vertical="center"/>
    </xf>
    <xf numFmtId="177" fontId="6" fillId="0" borderId="7" xfId="0" applyNumberFormat="1" applyFon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7" fontId="6" fillId="3" borderId="8" xfId="0" applyNumberFormat="1" applyFont="1" applyFill="1" applyBorder="1" applyAlignment="1">
      <alignment horizontal="center" vertical="center"/>
    </xf>
    <xf numFmtId="177" fontId="6" fillId="3" borderId="6" xfId="0" applyNumberFormat="1" applyFont="1" applyFill="1" applyBorder="1" applyAlignment="1">
      <alignment horizontal="center" vertical="center"/>
    </xf>
    <xf numFmtId="177" fontId="6" fillId="3" borderId="7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2" borderId="2" xfId="0" applyNumberFormat="1" applyFont="1" applyFill="1" applyBorder="1" applyAlignment="1">
      <alignment horizontal="center" vertical="center"/>
    </xf>
    <xf numFmtId="177" fontId="6" fillId="4" borderId="3" xfId="0" applyNumberFormat="1" applyFont="1" applyFill="1" applyBorder="1" applyAlignment="1">
      <alignment horizontal="center" vertical="center"/>
    </xf>
    <xf numFmtId="177" fontId="6" fillId="4" borderId="4" xfId="0" applyNumberFormat="1" applyFont="1" applyFill="1" applyBorder="1" applyAlignment="1">
      <alignment horizontal="center" vertical="center"/>
    </xf>
    <xf numFmtId="177" fontId="6" fillId="4" borderId="2" xfId="0" applyNumberFormat="1" applyFont="1" applyFill="1" applyBorder="1" applyAlignment="1">
      <alignment horizontal="center" vertical="center"/>
    </xf>
    <xf numFmtId="177" fontId="5" fillId="0" borderId="2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9" fillId="0" borderId="0" xfId="0" applyNumberFormat="1" applyFont="1" applyAlignment="1">
      <alignment horizontal="center" vertical="center"/>
    </xf>
    <xf numFmtId="177" fontId="9" fillId="0" borderId="19" xfId="0" applyNumberFormat="1" applyFont="1" applyBorder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9" fillId="0" borderId="18" xfId="0" applyNumberFormat="1" applyFont="1" applyBorder="1" applyAlignment="1">
      <alignment horizontal="center" vertical="center"/>
    </xf>
    <xf numFmtId="177" fontId="8" fillId="0" borderId="18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77" fontId="6" fillId="2" borderId="7" xfId="0" applyNumberFormat="1" applyFont="1" applyFill="1" applyBorder="1" applyAlignment="1">
      <alignment horizontal="center" vertical="center"/>
    </xf>
    <xf numFmtId="177" fontId="6" fillId="2" borderId="8" xfId="0" applyNumberFormat="1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5" xfId="0" applyFont="1" applyFill="1" applyBorder="1" applyAlignment="1">
      <alignment vertical="center"/>
    </xf>
    <xf numFmtId="0" fontId="7" fillId="5" borderId="0" xfId="0" applyFont="1" applyFill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77" fontId="6" fillId="5" borderId="2" xfId="0" applyNumberFormat="1" applyFont="1" applyFill="1" applyBorder="1" applyAlignment="1">
      <alignment horizontal="center" vertical="center"/>
    </xf>
    <xf numFmtId="177" fontId="6" fillId="5" borderId="3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vertical="center"/>
    </xf>
    <xf numFmtId="177" fontId="6" fillId="6" borderId="2" xfId="0" applyNumberFormat="1" applyFont="1" applyFill="1" applyBorder="1" applyAlignment="1">
      <alignment horizontal="center" vertical="center"/>
    </xf>
    <xf numFmtId="177" fontId="6" fillId="6" borderId="3" xfId="0" applyNumberFormat="1" applyFont="1" applyFill="1" applyBorder="1" applyAlignment="1">
      <alignment horizontal="center" vertical="center"/>
    </xf>
    <xf numFmtId="177" fontId="6" fillId="6" borderId="4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0" fontId="16" fillId="0" borderId="0" xfId="1"/>
    <xf numFmtId="177" fontId="17" fillId="0" borderId="19" xfId="0" applyNumberFormat="1" applyFont="1" applyBorder="1" applyAlignment="1">
      <alignment horizontal="center" vertical="center"/>
    </xf>
    <xf numFmtId="177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77" fontId="17" fillId="0" borderId="0" xfId="0" applyNumberFormat="1" applyFont="1" applyAlignment="1">
      <alignment horizontal="right" vertical="center"/>
    </xf>
    <xf numFmtId="177" fontId="17" fillId="0" borderId="0" xfId="0" applyNumberFormat="1" applyFont="1" applyAlignment="1">
      <alignment horizontal="left" vertical="center"/>
    </xf>
    <xf numFmtId="177" fontId="17" fillId="0" borderId="18" xfId="0" applyNumberFormat="1" applyFont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177" fontId="18" fillId="0" borderId="19" xfId="0" applyNumberFormat="1" applyFont="1" applyBorder="1" applyAlignment="1">
      <alignment horizontal="center" vertical="center"/>
    </xf>
    <xf numFmtId="178" fontId="18" fillId="0" borderId="19" xfId="0" applyNumberFormat="1" applyFont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79" fontId="19" fillId="0" borderId="0" xfId="1" applyNumberFormat="1" applyFont="1" applyAlignment="1">
      <alignment horizontal="center" vertical="top"/>
    </xf>
    <xf numFmtId="177" fontId="17" fillId="0" borderId="20" xfId="0" applyNumberFormat="1" applyFont="1" applyBorder="1" applyAlignment="1">
      <alignment horizontal="center" vertical="center"/>
    </xf>
    <xf numFmtId="177" fontId="17" fillId="0" borderId="18" xfId="0" applyNumberFormat="1" applyFont="1" applyBorder="1" applyAlignment="1">
      <alignment horizontal="right" vertical="center"/>
    </xf>
    <xf numFmtId="177" fontId="17" fillId="0" borderId="18" xfId="0" applyNumberFormat="1" applyFont="1" applyBorder="1" applyAlignment="1">
      <alignment horizontal="left" vertical="center"/>
    </xf>
    <xf numFmtId="179" fontId="19" fillId="0" borderId="18" xfId="1" applyNumberFormat="1" applyFont="1" applyBorder="1" applyAlignment="1">
      <alignment horizontal="center" vertical="top"/>
    </xf>
    <xf numFmtId="177" fontId="17" fillId="5" borderId="0" xfId="0" applyNumberFormat="1" applyFont="1" applyFill="1" applyAlignment="1">
      <alignment horizontal="right" vertical="center"/>
    </xf>
    <xf numFmtId="177" fontId="17" fillId="5" borderId="0" xfId="0" applyNumberFormat="1" applyFont="1" applyFill="1" applyAlignment="1">
      <alignment horizontal="center" vertical="center"/>
    </xf>
    <xf numFmtId="177" fontId="17" fillId="5" borderId="0" xfId="0" applyNumberFormat="1" applyFont="1" applyFill="1" applyAlignment="1">
      <alignment horizontal="left" vertical="center"/>
    </xf>
    <xf numFmtId="179" fontId="19" fillId="5" borderId="0" xfId="1" applyNumberFormat="1" applyFont="1" applyFill="1" applyAlignment="1">
      <alignment horizontal="center" vertical="top"/>
    </xf>
    <xf numFmtId="177" fontId="17" fillId="5" borderId="18" xfId="0" applyNumberFormat="1" applyFont="1" applyFill="1" applyBorder="1" applyAlignment="1">
      <alignment horizontal="right" vertical="center"/>
    </xf>
    <xf numFmtId="177" fontId="17" fillId="5" borderId="18" xfId="0" applyNumberFormat="1" applyFont="1" applyFill="1" applyBorder="1" applyAlignment="1">
      <alignment horizontal="center" vertical="center"/>
    </xf>
    <xf numFmtId="177" fontId="17" fillId="5" borderId="18" xfId="0" applyNumberFormat="1" applyFont="1" applyFill="1" applyBorder="1" applyAlignment="1">
      <alignment horizontal="left" vertical="center"/>
    </xf>
    <xf numFmtId="179" fontId="19" fillId="5" borderId="18" xfId="1" applyNumberFormat="1" applyFont="1" applyFill="1" applyBorder="1" applyAlignment="1">
      <alignment horizontal="center" vertical="top"/>
    </xf>
    <xf numFmtId="0" fontId="16" fillId="0" borderId="0" xfId="2"/>
    <xf numFmtId="0" fontId="17" fillId="0" borderId="0" xfId="2" applyFont="1"/>
    <xf numFmtId="179" fontId="19" fillId="0" borderId="0" xfId="2" applyNumberFormat="1" applyFont="1" applyAlignment="1">
      <alignment horizontal="center" vertical="top"/>
    </xf>
    <xf numFmtId="179" fontId="19" fillId="0" borderId="21" xfId="2" applyNumberFormat="1" applyFont="1" applyBorder="1" applyAlignment="1">
      <alignment horizontal="center" vertical="top"/>
    </xf>
    <xf numFmtId="0" fontId="17" fillId="0" borderId="22" xfId="0" applyFont="1" applyBorder="1" applyAlignment="1">
      <alignment horizontal="center" vertical="center"/>
    </xf>
    <xf numFmtId="179" fontId="19" fillId="5" borderId="0" xfId="2" applyNumberFormat="1" applyFont="1" applyFill="1" applyAlignment="1">
      <alignment horizontal="center" vertical="top"/>
    </xf>
    <xf numFmtId="179" fontId="19" fillId="5" borderId="18" xfId="2" applyNumberFormat="1" applyFont="1" applyFill="1" applyBorder="1" applyAlignment="1">
      <alignment horizontal="center" vertical="top"/>
    </xf>
    <xf numFmtId="0" fontId="4" fillId="5" borderId="0" xfId="0" applyFont="1" applyFill="1" applyAlignment="1">
      <alignment vertical="center"/>
    </xf>
    <xf numFmtId="0" fontId="5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vertical="center"/>
    </xf>
    <xf numFmtId="177" fontId="6" fillId="7" borderId="2" xfId="0" applyNumberFormat="1" applyFont="1" applyFill="1" applyBorder="1" applyAlignment="1">
      <alignment horizontal="center" vertical="center"/>
    </xf>
    <xf numFmtId="177" fontId="6" fillId="7" borderId="3" xfId="0" applyNumberFormat="1" applyFont="1" applyFill="1" applyBorder="1" applyAlignment="1">
      <alignment horizontal="center" vertical="center"/>
    </xf>
    <xf numFmtId="177" fontId="6" fillId="7" borderId="4" xfId="0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180" fontId="9" fillId="0" borderId="0" xfId="0" applyNumberFormat="1" applyFont="1" applyAlignment="1">
      <alignment horizontal="center" vertical="center"/>
    </xf>
    <xf numFmtId="181" fontId="6" fillId="0" borderId="5" xfId="0" applyNumberFormat="1" applyFont="1" applyBorder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1" fontId="9" fillId="0" borderId="0" xfId="0" applyNumberFormat="1" applyFont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77" fontId="20" fillId="3" borderId="2" xfId="0" applyNumberFormat="1" applyFont="1" applyFill="1" applyBorder="1" applyAlignment="1">
      <alignment horizontal="center" vertical="center"/>
    </xf>
    <xf numFmtId="177" fontId="20" fillId="0" borderId="2" xfId="0" applyNumberFormat="1" applyFont="1" applyBorder="1" applyAlignment="1">
      <alignment horizontal="center" vertical="center"/>
    </xf>
    <xf numFmtId="177" fontId="20" fillId="3" borderId="6" xfId="0" applyNumberFormat="1" applyFont="1" applyFill="1" applyBorder="1" applyAlignment="1">
      <alignment horizontal="center" vertical="center"/>
    </xf>
    <xf numFmtId="177" fontId="20" fillId="3" borderId="4" xfId="0" applyNumberFormat="1" applyFont="1" applyFill="1" applyBorder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182" fontId="4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177" fontId="22" fillId="0" borderId="0" xfId="0" applyNumberFormat="1" applyFont="1" applyAlignment="1">
      <alignment horizontal="center" vertical="center"/>
    </xf>
    <xf numFmtId="183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9" fillId="0" borderId="19" xfId="0" applyNumberFormat="1" applyFont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7" fillId="0" borderId="19" xfId="0" applyNumberFormat="1" applyFont="1" applyBorder="1" applyAlignment="1">
      <alignment horizontal="center" vertical="center"/>
    </xf>
    <xf numFmtId="177" fontId="18" fillId="0" borderId="19" xfId="0" applyNumberFormat="1" applyFont="1" applyBorder="1" applyAlignment="1">
      <alignment horizontal="center" vertical="center"/>
    </xf>
  </cellXfs>
  <cellStyles count="3">
    <cellStyle name="표준" xfId="0" builtinId="0"/>
    <cellStyle name="표준_이예영까지" xfId="2" xr:uid="{2FA2D4D3-10DE-460C-917E-35B73274A192}"/>
    <cellStyle name="표준_표" xfId="1" xr:uid="{24224E3F-B83C-4CC3-AC2E-E12B78EA68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Difference in pedicle width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Non-structural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'23까지 25 다시 측정 UT 10미만 제외 통계용'!$EM$183:$ER$183</c:f>
              <c:strCache>
                <c:ptCount val="6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</c:strCache>
            </c:strRef>
          </c:cat>
          <c:val>
            <c:numRef>
              <c:f>'23까지 25 다시 측정 UT 10미만 제외 통계용'!$CQ$184:$CV$184</c:f>
              <c:numCache>
                <c:formatCode>0.0000;[Red]0.0000</c:formatCode>
                <c:ptCount val="6"/>
                <c:pt idx="0">
                  <c:v>0.4501</c:v>
                </c:pt>
                <c:pt idx="1">
                  <c:v>0.61663716814159275</c:v>
                </c:pt>
                <c:pt idx="2">
                  <c:v>1.3346902654867259</c:v>
                </c:pt>
                <c:pt idx="3">
                  <c:v>1.3025663716814162</c:v>
                </c:pt>
                <c:pt idx="4">
                  <c:v>0.60849557522123887</c:v>
                </c:pt>
                <c:pt idx="5">
                  <c:v>0.2369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0F-4EC7-A057-53FA89F9718D}"/>
            </c:ext>
          </c:extLst>
        </c:ser>
        <c:ser>
          <c:idx val="1"/>
          <c:order val="1"/>
          <c:tx>
            <c:v>Structural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'23까지 25 다시 측정 UT 10미만 제외 통계용'!$EM$183:$ER$183</c:f>
              <c:strCache>
                <c:ptCount val="6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</c:strCache>
            </c:strRef>
          </c:cat>
          <c:val>
            <c:numRef>
              <c:f>'23까지 25 다시 측정 UT 10미만 제외 통계용'!$CQ$186:$CV$186</c:f>
              <c:numCache>
                <c:formatCode>0.0000;[Red]0.0000</c:formatCode>
                <c:ptCount val="6"/>
                <c:pt idx="0">
                  <c:v>0.60609999999999997</c:v>
                </c:pt>
                <c:pt idx="1">
                  <c:v>0.79869565217391303</c:v>
                </c:pt>
                <c:pt idx="2">
                  <c:v>1.9060869565217402</c:v>
                </c:pt>
                <c:pt idx="3">
                  <c:v>1.9834782608695649</c:v>
                </c:pt>
                <c:pt idx="4">
                  <c:v>1.3833333333333333</c:v>
                </c:pt>
                <c:pt idx="5">
                  <c:v>0.22652173913043475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0F-4EC7-A057-53FA89F97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3607984"/>
        <c:axId val="783604704"/>
      </c:barChart>
      <c:catAx>
        <c:axId val="78360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83604704"/>
        <c:crosses val="autoZero"/>
        <c:auto val="1"/>
        <c:lblAlgn val="ctr"/>
        <c:lblOffset val="100"/>
        <c:noMultiLvlLbl val="0"/>
      </c:catAx>
      <c:valAx>
        <c:axId val="78360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;[Red]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8360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No PT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표!$B$3:$B$19</c:f>
              <c:strCache>
                <c:ptCount val="17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  <c:pt idx="12">
                  <c:v>L1</c:v>
                </c:pt>
                <c:pt idx="13">
                  <c:v>L2</c:v>
                </c:pt>
                <c:pt idx="14">
                  <c:v>L3</c:v>
                </c:pt>
                <c:pt idx="15">
                  <c:v>L4</c:v>
                </c:pt>
                <c:pt idx="16">
                  <c:v>L5</c:v>
                </c:pt>
              </c:strCache>
            </c:strRef>
          </c:cat>
          <c:val>
            <c:numRef>
              <c:f>표!$C$3:$C$19</c:f>
              <c:numCache>
                <c:formatCode>0.00_ </c:formatCode>
                <c:ptCount val="17"/>
                <c:pt idx="0">
                  <c:v>3.773488372093023</c:v>
                </c:pt>
                <c:pt idx="1">
                  <c:v>3.0440310077519386</c:v>
                </c:pt>
                <c:pt idx="2">
                  <c:v>2.4596124031007758</c:v>
                </c:pt>
                <c:pt idx="3">
                  <c:v>2.0840310077519399</c:v>
                </c:pt>
                <c:pt idx="4">
                  <c:v>1.9227906976744198</c:v>
                </c:pt>
                <c:pt idx="5">
                  <c:v>1.589612403100775</c:v>
                </c:pt>
                <c:pt idx="6">
                  <c:v>1.2337984496124035</c:v>
                </c:pt>
                <c:pt idx="7">
                  <c:v>1.3531007751937985</c:v>
                </c:pt>
                <c:pt idx="8">
                  <c:v>1.8562015503875966</c:v>
                </c:pt>
                <c:pt idx="9">
                  <c:v>3.1459689922480623</c:v>
                </c:pt>
                <c:pt idx="10">
                  <c:v>4.9178294573643413</c:v>
                </c:pt>
                <c:pt idx="11">
                  <c:v>5.1858139534883705</c:v>
                </c:pt>
                <c:pt idx="12">
                  <c:v>3.135426356589146</c:v>
                </c:pt>
                <c:pt idx="13">
                  <c:v>3.5527906976744186</c:v>
                </c:pt>
                <c:pt idx="14">
                  <c:v>4.9994573643410858</c:v>
                </c:pt>
                <c:pt idx="15">
                  <c:v>6.7886821705426357</c:v>
                </c:pt>
                <c:pt idx="16">
                  <c:v>11.085271317829454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D2-4FCB-B591-E71ADAC66DB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표!$B$3:$B$19</c:f>
              <c:strCache>
                <c:ptCount val="17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  <c:pt idx="12">
                  <c:v>L1</c:v>
                </c:pt>
                <c:pt idx="13">
                  <c:v>L2</c:v>
                </c:pt>
                <c:pt idx="14">
                  <c:v>L3</c:v>
                </c:pt>
                <c:pt idx="15">
                  <c:v>L4</c:v>
                </c:pt>
                <c:pt idx="16">
                  <c:v>L5</c:v>
                </c:pt>
              </c:strCache>
            </c:strRef>
          </c:cat>
          <c:val>
            <c:numRef>
              <c:f>표!$F$3:$F$19</c:f>
              <c:numCache>
                <c:formatCode>0.00_ </c:formatCode>
                <c:ptCount val="17"/>
                <c:pt idx="0">
                  <c:v>3.7422784810126588</c:v>
                </c:pt>
                <c:pt idx="1">
                  <c:v>3.144430379746836</c:v>
                </c:pt>
                <c:pt idx="2">
                  <c:v>2.7017721518987337</c:v>
                </c:pt>
                <c:pt idx="3">
                  <c:v>2.4753164556962037</c:v>
                </c:pt>
                <c:pt idx="4">
                  <c:v>2.3282278481012657</c:v>
                </c:pt>
                <c:pt idx="5">
                  <c:v>2.1450632911392411</c:v>
                </c:pt>
                <c:pt idx="6">
                  <c:v>1.6010126582278479</c:v>
                </c:pt>
                <c:pt idx="7">
                  <c:v>1.6645569620253164</c:v>
                </c:pt>
                <c:pt idx="8">
                  <c:v>2.178101265822785</c:v>
                </c:pt>
                <c:pt idx="9">
                  <c:v>3.0021518987341764</c:v>
                </c:pt>
                <c:pt idx="10">
                  <c:v>4.5745569620253166</c:v>
                </c:pt>
                <c:pt idx="11">
                  <c:v>5.267848101265824</c:v>
                </c:pt>
                <c:pt idx="12">
                  <c:v>3.3374683544303814</c:v>
                </c:pt>
                <c:pt idx="13">
                  <c:v>3.7191139240506321</c:v>
                </c:pt>
                <c:pt idx="14">
                  <c:v>5.114303797468355</c:v>
                </c:pt>
                <c:pt idx="15">
                  <c:v>7.097341772151899</c:v>
                </c:pt>
                <c:pt idx="16">
                  <c:v>11.605316455696199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D2-4FCB-B591-E71ADAC66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5077720"/>
        <c:axId val="735078048"/>
      </c:barChart>
      <c:catAx>
        <c:axId val="735077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5078048"/>
        <c:crosses val="autoZero"/>
        <c:auto val="1"/>
        <c:lblAlgn val="ctr"/>
        <c:lblOffset val="100"/>
        <c:noMultiLvlLbl val="0"/>
      </c:catAx>
      <c:valAx>
        <c:axId val="73507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5077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표!$B$3:$B$19</c:f>
              <c:strCache>
                <c:ptCount val="17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  <c:pt idx="12">
                  <c:v>L1</c:v>
                </c:pt>
                <c:pt idx="13">
                  <c:v>L2</c:v>
                </c:pt>
                <c:pt idx="14">
                  <c:v>L3</c:v>
                </c:pt>
                <c:pt idx="15">
                  <c:v>L4</c:v>
                </c:pt>
                <c:pt idx="16">
                  <c:v>L5</c:v>
                </c:pt>
              </c:strCache>
            </c:strRef>
          </c:cat>
          <c:val>
            <c:numRef>
              <c:f>표!$J$3:$J$19</c:f>
              <c:numCache>
                <c:formatCode>0.00_ </c:formatCode>
                <c:ptCount val="17"/>
                <c:pt idx="0">
                  <c:v>3.7204651162790716</c:v>
                </c:pt>
                <c:pt idx="1">
                  <c:v>2.4848062015503878</c:v>
                </c:pt>
                <c:pt idx="2">
                  <c:v>1.3748062015503884</c:v>
                </c:pt>
                <c:pt idx="3">
                  <c:v>1.0211627906976748</c:v>
                </c:pt>
                <c:pt idx="4">
                  <c:v>1.4877519379844959</c:v>
                </c:pt>
                <c:pt idx="5">
                  <c:v>1.988527131782946</c:v>
                </c:pt>
                <c:pt idx="6">
                  <c:v>2.143565891472869</c:v>
                </c:pt>
                <c:pt idx="7">
                  <c:v>2.4951162790697694</c:v>
                </c:pt>
                <c:pt idx="8">
                  <c:v>2.8369767441860465</c:v>
                </c:pt>
                <c:pt idx="9">
                  <c:v>3.7790697674418623</c:v>
                </c:pt>
                <c:pt idx="10">
                  <c:v>5.0810852713178294</c:v>
                </c:pt>
                <c:pt idx="11">
                  <c:v>4.9037984496124079</c:v>
                </c:pt>
                <c:pt idx="12">
                  <c:v>3.0886046511627923</c:v>
                </c:pt>
                <c:pt idx="13">
                  <c:v>3.7780620155038735</c:v>
                </c:pt>
                <c:pt idx="14">
                  <c:v>5.3134108527131758</c:v>
                </c:pt>
                <c:pt idx="15">
                  <c:v>6.9403875968992246</c:v>
                </c:pt>
                <c:pt idx="16">
                  <c:v>10.652325581395345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2-4952-B31D-869E4EA1999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표!$B$3:$B$19</c:f>
              <c:strCache>
                <c:ptCount val="17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  <c:pt idx="12">
                  <c:v>L1</c:v>
                </c:pt>
                <c:pt idx="13">
                  <c:v>L2</c:v>
                </c:pt>
                <c:pt idx="14">
                  <c:v>L3</c:v>
                </c:pt>
                <c:pt idx="15">
                  <c:v>L4</c:v>
                </c:pt>
                <c:pt idx="16">
                  <c:v>L5</c:v>
                </c:pt>
              </c:strCache>
            </c:strRef>
          </c:cat>
          <c:val>
            <c:numRef>
              <c:f>표!$M$3:$M$19</c:f>
              <c:numCache>
                <c:formatCode>0.00_ </c:formatCode>
                <c:ptCount val="17"/>
                <c:pt idx="0">
                  <c:v>3.7732911392405053</c:v>
                </c:pt>
                <c:pt idx="1">
                  <c:v>2.4203797468354433</c:v>
                </c:pt>
                <c:pt idx="2">
                  <c:v>0.83354430379746813</c:v>
                </c:pt>
                <c:pt idx="3">
                  <c:v>0.56139240506329102</c:v>
                </c:pt>
                <c:pt idx="4">
                  <c:v>1.0213924050632914</c:v>
                </c:pt>
                <c:pt idx="5">
                  <c:v>1.8516455696202536</c:v>
                </c:pt>
                <c:pt idx="6">
                  <c:v>2.1240506329113935</c:v>
                </c:pt>
                <c:pt idx="7">
                  <c:v>2.5194936708860771</c:v>
                </c:pt>
                <c:pt idx="8">
                  <c:v>2.856835443037975</c:v>
                </c:pt>
                <c:pt idx="9">
                  <c:v>3.3887341772151895</c:v>
                </c:pt>
                <c:pt idx="10">
                  <c:v>4.8184810126582303</c:v>
                </c:pt>
                <c:pt idx="11">
                  <c:v>5.1959493670886046</c:v>
                </c:pt>
                <c:pt idx="12">
                  <c:v>3.5377215189873428</c:v>
                </c:pt>
                <c:pt idx="13">
                  <c:v>4.0145569620253152</c:v>
                </c:pt>
                <c:pt idx="14">
                  <c:v>5.7163291139240524</c:v>
                </c:pt>
                <c:pt idx="15">
                  <c:v>7.4897468354430403</c:v>
                </c:pt>
                <c:pt idx="16">
                  <c:v>11.42050632911392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C2-4952-B31D-869E4EA19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7842512"/>
        <c:axId val="747839888"/>
      </c:barChart>
      <c:catAx>
        <c:axId val="74784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47839888"/>
        <c:crosses val="autoZero"/>
        <c:auto val="1"/>
        <c:lblAlgn val="ctr"/>
        <c:lblOffset val="100"/>
        <c:noMultiLvlLbl val="0"/>
      </c:catAx>
      <c:valAx>
        <c:axId val="74783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4784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Lt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표!$B$24:$B$40</c:f>
              <c:strCache>
                <c:ptCount val="17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  <c:pt idx="12">
                  <c:v>L1</c:v>
                </c:pt>
                <c:pt idx="13">
                  <c:v>L2</c:v>
                </c:pt>
                <c:pt idx="14">
                  <c:v>L3</c:v>
                </c:pt>
                <c:pt idx="15">
                  <c:v>L4</c:v>
                </c:pt>
                <c:pt idx="16">
                  <c:v>L5</c:v>
                </c:pt>
              </c:strCache>
            </c:strRef>
          </c:cat>
          <c:val>
            <c:numRef>
              <c:f>표!$C$24:$C$40</c:f>
              <c:numCache>
                <c:formatCode>0.00_ </c:formatCode>
                <c:ptCount val="17"/>
                <c:pt idx="0">
                  <c:v>3.773488372093023</c:v>
                </c:pt>
                <c:pt idx="1">
                  <c:v>3.0440310077519386</c:v>
                </c:pt>
                <c:pt idx="2">
                  <c:v>2.4596124031007758</c:v>
                </c:pt>
                <c:pt idx="3">
                  <c:v>2.0840310077519399</c:v>
                </c:pt>
                <c:pt idx="4">
                  <c:v>1.9227906976744198</c:v>
                </c:pt>
                <c:pt idx="5">
                  <c:v>1.589612403100775</c:v>
                </c:pt>
                <c:pt idx="6">
                  <c:v>1.2337984496124035</c:v>
                </c:pt>
                <c:pt idx="7">
                  <c:v>1.3531007751937985</c:v>
                </c:pt>
                <c:pt idx="8">
                  <c:v>1.8562015503875966</c:v>
                </c:pt>
                <c:pt idx="9">
                  <c:v>3.1459689922480623</c:v>
                </c:pt>
                <c:pt idx="10">
                  <c:v>4.9178294573643413</c:v>
                </c:pt>
                <c:pt idx="11">
                  <c:v>5.1858139534883705</c:v>
                </c:pt>
                <c:pt idx="12">
                  <c:v>3.135426356589146</c:v>
                </c:pt>
                <c:pt idx="13">
                  <c:v>3.5527906976744186</c:v>
                </c:pt>
                <c:pt idx="14">
                  <c:v>4.9994573643410858</c:v>
                </c:pt>
                <c:pt idx="15">
                  <c:v>6.7886821705426357</c:v>
                </c:pt>
                <c:pt idx="16">
                  <c:v>11.085271317829454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CB-45B2-B544-B5E14B22C99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표!$B$24:$B$40</c:f>
              <c:strCache>
                <c:ptCount val="17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  <c:pt idx="12">
                  <c:v>L1</c:v>
                </c:pt>
                <c:pt idx="13">
                  <c:v>L2</c:v>
                </c:pt>
                <c:pt idx="14">
                  <c:v>L3</c:v>
                </c:pt>
                <c:pt idx="15">
                  <c:v>L4</c:v>
                </c:pt>
                <c:pt idx="16">
                  <c:v>L5</c:v>
                </c:pt>
              </c:strCache>
            </c:strRef>
          </c:cat>
          <c:val>
            <c:numRef>
              <c:f>표!$F$24:$F$40</c:f>
              <c:numCache>
                <c:formatCode>0.00_ </c:formatCode>
                <c:ptCount val="17"/>
                <c:pt idx="0">
                  <c:v>3.7204651162790716</c:v>
                </c:pt>
                <c:pt idx="1">
                  <c:v>2.4848062015503878</c:v>
                </c:pt>
                <c:pt idx="2">
                  <c:v>1.3748062015503884</c:v>
                </c:pt>
                <c:pt idx="3">
                  <c:v>1.0211627906976748</c:v>
                </c:pt>
                <c:pt idx="4">
                  <c:v>1.4877519379844959</c:v>
                </c:pt>
                <c:pt idx="5">
                  <c:v>1.988527131782946</c:v>
                </c:pt>
                <c:pt idx="6">
                  <c:v>2.143565891472869</c:v>
                </c:pt>
                <c:pt idx="7">
                  <c:v>2.4951162790697694</c:v>
                </c:pt>
                <c:pt idx="8">
                  <c:v>2.8369767441860465</c:v>
                </c:pt>
                <c:pt idx="9">
                  <c:v>3.7790697674418623</c:v>
                </c:pt>
                <c:pt idx="10">
                  <c:v>5.0810852713178294</c:v>
                </c:pt>
                <c:pt idx="11">
                  <c:v>4.9037984496124079</c:v>
                </c:pt>
                <c:pt idx="12">
                  <c:v>3.0886046511627923</c:v>
                </c:pt>
                <c:pt idx="13">
                  <c:v>3.7780620155038735</c:v>
                </c:pt>
                <c:pt idx="14">
                  <c:v>5.3134108527131758</c:v>
                </c:pt>
                <c:pt idx="15">
                  <c:v>6.9403875968992246</c:v>
                </c:pt>
                <c:pt idx="16">
                  <c:v>10.652325581395345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CB-45B2-B544-B5E14B22C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293736"/>
        <c:axId val="749294392"/>
      </c:barChart>
      <c:catAx>
        <c:axId val="749293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49294392"/>
        <c:crosses val="autoZero"/>
        <c:auto val="1"/>
        <c:lblAlgn val="ctr"/>
        <c:lblOffset val="100"/>
        <c:noMultiLvlLbl val="0"/>
      </c:catAx>
      <c:valAx>
        <c:axId val="74929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49293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Rt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표!$B$24:$B$40</c:f>
              <c:strCache>
                <c:ptCount val="17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  <c:pt idx="12">
                  <c:v>L1</c:v>
                </c:pt>
                <c:pt idx="13">
                  <c:v>L2</c:v>
                </c:pt>
                <c:pt idx="14">
                  <c:v>L3</c:v>
                </c:pt>
                <c:pt idx="15">
                  <c:v>L4</c:v>
                </c:pt>
                <c:pt idx="16">
                  <c:v>L5</c:v>
                </c:pt>
              </c:strCache>
            </c:strRef>
          </c:cat>
          <c:val>
            <c:numRef>
              <c:f>표!$J$24:$J$40</c:f>
              <c:numCache>
                <c:formatCode>0.00_ </c:formatCode>
                <c:ptCount val="17"/>
                <c:pt idx="0">
                  <c:v>3.7422784810126588</c:v>
                </c:pt>
                <c:pt idx="1">
                  <c:v>3.144430379746836</c:v>
                </c:pt>
                <c:pt idx="2">
                  <c:v>2.7017721518987337</c:v>
                </c:pt>
                <c:pt idx="3">
                  <c:v>2.4753164556962037</c:v>
                </c:pt>
                <c:pt idx="4">
                  <c:v>2.3282278481012657</c:v>
                </c:pt>
                <c:pt idx="5">
                  <c:v>2.1450632911392411</c:v>
                </c:pt>
                <c:pt idx="6">
                  <c:v>1.6010126582278479</c:v>
                </c:pt>
                <c:pt idx="7">
                  <c:v>1.6645569620253164</c:v>
                </c:pt>
                <c:pt idx="8">
                  <c:v>2.178101265822785</c:v>
                </c:pt>
                <c:pt idx="9">
                  <c:v>3.0021518987341764</c:v>
                </c:pt>
                <c:pt idx="10">
                  <c:v>4.5745569620253166</c:v>
                </c:pt>
                <c:pt idx="11">
                  <c:v>5.267848101265824</c:v>
                </c:pt>
                <c:pt idx="12">
                  <c:v>3.3374683544303814</c:v>
                </c:pt>
                <c:pt idx="13">
                  <c:v>3.7191139240506321</c:v>
                </c:pt>
                <c:pt idx="14">
                  <c:v>5.114303797468355</c:v>
                </c:pt>
                <c:pt idx="15">
                  <c:v>7.097341772151899</c:v>
                </c:pt>
                <c:pt idx="16">
                  <c:v>11.605316455696199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42-4BF4-9A35-B33BAC09052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표!$B$24:$B$40</c:f>
              <c:strCache>
                <c:ptCount val="17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  <c:pt idx="12">
                  <c:v>L1</c:v>
                </c:pt>
                <c:pt idx="13">
                  <c:v>L2</c:v>
                </c:pt>
                <c:pt idx="14">
                  <c:v>L3</c:v>
                </c:pt>
                <c:pt idx="15">
                  <c:v>L4</c:v>
                </c:pt>
                <c:pt idx="16">
                  <c:v>L5</c:v>
                </c:pt>
              </c:strCache>
            </c:strRef>
          </c:cat>
          <c:val>
            <c:numRef>
              <c:f>표!$M$24:$M$40</c:f>
              <c:numCache>
                <c:formatCode>0.00_ </c:formatCode>
                <c:ptCount val="17"/>
                <c:pt idx="0">
                  <c:v>3.7732911392405053</c:v>
                </c:pt>
                <c:pt idx="1">
                  <c:v>2.4203797468354433</c:v>
                </c:pt>
                <c:pt idx="2">
                  <c:v>0.83354430379746813</c:v>
                </c:pt>
                <c:pt idx="3">
                  <c:v>0.56139240506329102</c:v>
                </c:pt>
                <c:pt idx="4">
                  <c:v>1.0213924050632914</c:v>
                </c:pt>
                <c:pt idx="5">
                  <c:v>1.8516455696202536</c:v>
                </c:pt>
                <c:pt idx="6">
                  <c:v>2.1240506329113935</c:v>
                </c:pt>
                <c:pt idx="7">
                  <c:v>2.5194936708860771</c:v>
                </c:pt>
                <c:pt idx="8">
                  <c:v>2.856835443037975</c:v>
                </c:pt>
                <c:pt idx="9">
                  <c:v>3.3887341772151895</c:v>
                </c:pt>
                <c:pt idx="10">
                  <c:v>4.8184810126582303</c:v>
                </c:pt>
                <c:pt idx="11">
                  <c:v>5.1959493670886046</c:v>
                </c:pt>
                <c:pt idx="12">
                  <c:v>3.5377215189873428</c:v>
                </c:pt>
                <c:pt idx="13">
                  <c:v>4.0145569620253152</c:v>
                </c:pt>
                <c:pt idx="14">
                  <c:v>5.7163291139240524</c:v>
                </c:pt>
                <c:pt idx="15">
                  <c:v>7.4897468354430403</c:v>
                </c:pt>
                <c:pt idx="16">
                  <c:v>11.42050632911392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42-4BF4-9A35-B33BAC090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2753464"/>
        <c:axId val="782753792"/>
      </c:barChart>
      <c:catAx>
        <c:axId val="782753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82753792"/>
        <c:crosses val="autoZero"/>
        <c:auto val="1"/>
        <c:lblAlgn val="ctr"/>
        <c:lblOffset val="100"/>
        <c:noMultiLvlLbl val="0"/>
      </c:catAx>
      <c:valAx>
        <c:axId val="7827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82753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285750</xdr:colOff>
      <xdr:row>189</xdr:row>
      <xdr:rowOff>195262</xdr:rowOff>
    </xdr:from>
    <xdr:to>
      <xdr:col>102</xdr:col>
      <xdr:colOff>381000</xdr:colOff>
      <xdr:row>203</xdr:row>
      <xdr:rowOff>4762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F6586405-9F37-4A16-AB05-702730B88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395287</xdr:colOff>
      <xdr:row>2</xdr:row>
      <xdr:rowOff>100012</xdr:rowOff>
    </xdr:from>
    <xdr:to>
      <xdr:col>38</xdr:col>
      <xdr:colOff>166687</xdr:colOff>
      <xdr:row>16</xdr:row>
      <xdr:rowOff>176212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228E7DF-6360-4339-B7AB-DA040A1D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414337</xdr:colOff>
      <xdr:row>19</xdr:row>
      <xdr:rowOff>14287</xdr:rowOff>
    </xdr:from>
    <xdr:to>
      <xdr:col>38</xdr:col>
      <xdr:colOff>185737</xdr:colOff>
      <xdr:row>33</xdr:row>
      <xdr:rowOff>80962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37D9E4B3-D87A-4980-96E6-9BD863A7E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52387</xdr:colOff>
      <xdr:row>40</xdr:row>
      <xdr:rowOff>157162</xdr:rowOff>
    </xdr:from>
    <xdr:to>
      <xdr:col>15</xdr:col>
      <xdr:colOff>147637</xdr:colOff>
      <xdr:row>55</xdr:row>
      <xdr:rowOff>42862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36A8BE79-AD4D-43E3-BB6F-C83C6E35C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523875</xdr:colOff>
      <xdr:row>40</xdr:row>
      <xdr:rowOff>157162</xdr:rowOff>
    </xdr:from>
    <xdr:to>
      <xdr:col>27</xdr:col>
      <xdr:colOff>438150</xdr:colOff>
      <xdr:row>55</xdr:row>
      <xdr:rowOff>42862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74656570-8E37-4174-9737-822400EA7A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B7B1F-BB1E-4A01-BEDE-E6A57591C81A}">
  <dimension ref="A1:FG190"/>
  <sheetViews>
    <sheetView tabSelected="1" topLeftCell="A122" workbookViewId="0">
      <selection activeCell="F9" sqref="F9"/>
    </sheetView>
  </sheetViews>
  <sheetFormatPr baseColWidth="10" defaultColWidth="9" defaultRowHeight="17"/>
  <cols>
    <col min="1" max="1" width="3.1640625" style="1" bestFit="1" customWidth="1"/>
    <col min="2" max="2" width="4.1640625" style="1" bestFit="1" customWidth="1"/>
    <col min="3" max="3" width="7.5" style="1" bestFit="1" customWidth="1"/>
    <col min="4" max="5" width="3.33203125" style="1" bestFit="1" customWidth="1"/>
    <col min="6" max="7" width="6" style="1" bestFit="1" customWidth="1"/>
    <col min="8" max="8" width="4.5" style="1" bestFit="1" customWidth="1"/>
    <col min="9" max="9" width="5.33203125" style="1" bestFit="1" customWidth="1"/>
    <col min="10" max="10" width="5.83203125" style="1" bestFit="1" customWidth="1"/>
    <col min="11" max="11" width="9" style="1" bestFit="1" customWidth="1"/>
    <col min="12" max="12" width="7.1640625" style="1" bestFit="1" customWidth="1"/>
    <col min="13" max="13" width="6.83203125" style="1" bestFit="1" customWidth="1"/>
    <col min="14" max="14" width="7.6640625" style="265" bestFit="1" customWidth="1"/>
    <col min="15" max="15" width="6.1640625" style="1" bestFit="1" customWidth="1"/>
    <col min="16" max="16" width="6.6640625" style="1" bestFit="1" customWidth="1"/>
    <col min="17" max="17" width="9.5" style="1" bestFit="1" customWidth="1"/>
    <col min="18" max="18" width="7.6640625" style="1" bestFit="1" customWidth="1"/>
    <col min="19" max="19" width="7.33203125" style="1" bestFit="1" customWidth="1"/>
    <col min="20" max="20" width="6.6640625" style="1" bestFit="1" customWidth="1"/>
    <col min="21" max="21" width="6.33203125" style="1" bestFit="1" customWidth="1"/>
    <col min="22" max="22" width="9.6640625" style="1" bestFit="1" customWidth="1"/>
    <col min="23" max="23" width="7.6640625" style="1" bestFit="1" customWidth="1"/>
    <col min="24" max="24" width="7.5" style="1" bestFit="1" customWidth="1"/>
    <col min="25" max="25" width="7.33203125" style="1" bestFit="1" customWidth="1"/>
    <col min="26" max="26" width="9.83203125" style="1" bestFit="1" customWidth="1"/>
    <col min="27" max="28" width="9.6640625" style="1" bestFit="1" customWidth="1"/>
    <col min="29" max="29" width="10.33203125" style="1" bestFit="1" customWidth="1"/>
    <col min="30" max="30" width="12.1640625" style="1" bestFit="1" customWidth="1"/>
    <col min="31" max="31" width="11.33203125" style="1" bestFit="1" customWidth="1"/>
    <col min="32" max="32" width="12.33203125" style="1" bestFit="1" customWidth="1"/>
    <col min="33" max="33" width="5.33203125" style="128" bestFit="1" customWidth="1"/>
    <col min="34" max="35" width="5.1640625" style="128" bestFit="1" customWidth="1"/>
    <col min="36" max="36" width="5.33203125" style="128" bestFit="1" customWidth="1"/>
    <col min="37" max="38" width="5.1640625" style="128" bestFit="1" customWidth="1"/>
    <col min="39" max="39" width="5.33203125" style="128" bestFit="1" customWidth="1"/>
    <col min="40" max="40" width="5.1640625" style="128" bestFit="1" customWidth="1"/>
    <col min="41" max="43" width="5.33203125" style="128" bestFit="1" customWidth="1"/>
    <col min="44" max="44" width="5.1640625" style="128" bestFit="1" customWidth="1"/>
    <col min="45" max="45" width="5.1640625" style="1" bestFit="1" customWidth="1"/>
    <col min="46" max="46" width="5.33203125" style="1" bestFit="1" customWidth="1"/>
    <col min="47" max="47" width="6" style="1" bestFit="1" customWidth="1"/>
    <col min="48" max="49" width="6.1640625" style="1" bestFit="1" customWidth="1"/>
    <col min="50" max="50" width="5.1640625" style="1" bestFit="1" customWidth="1"/>
    <col min="51" max="52" width="5.33203125" style="1" bestFit="1" customWidth="1"/>
    <col min="53" max="56" width="5.5" style="1" bestFit="1" customWidth="1"/>
    <col min="57" max="62" width="5.33203125" style="1" bestFit="1" customWidth="1"/>
    <col min="63" max="63" width="5.5" style="1" bestFit="1" customWidth="1"/>
    <col min="64" max="66" width="6" style="1" bestFit="1" customWidth="1"/>
    <col min="67" max="72" width="5.83203125" style="269" customWidth="1"/>
    <col min="73" max="106" width="6" style="1" bestFit="1" customWidth="1"/>
    <col min="107" max="112" width="5.83203125" style="269" customWidth="1"/>
    <col min="113" max="115" width="3.6640625" style="1" bestFit="1" customWidth="1"/>
    <col min="116" max="116" width="4.1640625" style="1" bestFit="1" customWidth="1"/>
    <col min="117" max="129" width="4" style="1" bestFit="1" customWidth="1"/>
    <col min="130" max="130" width="6.5" style="50" bestFit="1" customWidth="1"/>
    <col min="131" max="131" width="8.5" style="50" customWidth="1"/>
    <col min="132" max="137" width="3.83203125" style="1" customWidth="1"/>
    <col min="138" max="138" width="12.6640625" style="1" bestFit="1" customWidth="1"/>
    <col min="139" max="139" width="6.5" style="1" bestFit="1" customWidth="1"/>
    <col min="140" max="140" width="8.5" style="1" customWidth="1"/>
    <col min="141" max="141" width="4.6640625" style="1" bestFit="1" customWidth="1"/>
    <col min="142" max="142" width="11.1640625" style="1" bestFit="1" customWidth="1"/>
    <col min="143" max="143" width="5.6640625" style="1" bestFit="1" customWidth="1"/>
    <col min="144" max="144" width="5.33203125" style="1" bestFit="1" customWidth="1"/>
    <col min="145" max="146" width="9" style="1"/>
    <col min="147" max="147" width="20.6640625" style="1" bestFit="1" customWidth="1"/>
    <col min="148" max="148" width="24.6640625" style="1" bestFit="1" customWidth="1"/>
    <col min="149" max="149" width="9.1640625" style="1" customWidth="1"/>
    <col min="150" max="150" width="6.1640625" style="1" bestFit="1" customWidth="1"/>
    <col min="151" max="151" width="9.6640625" style="1" bestFit="1" customWidth="1"/>
    <col min="152" max="152" width="9" style="266"/>
    <col min="153" max="154" width="5" style="1" bestFit="1" customWidth="1"/>
    <col min="155" max="155" width="6.1640625" style="1" bestFit="1" customWidth="1"/>
    <col min="156" max="156" width="10.1640625" style="1" bestFit="1" customWidth="1"/>
    <col min="157" max="157" width="9.6640625" style="1" bestFit="1" customWidth="1"/>
    <col min="158" max="159" width="3.1640625" style="1" bestFit="1" customWidth="1"/>
    <col min="160" max="160" width="6.1640625" style="1" bestFit="1" customWidth="1"/>
    <col min="161" max="162" width="6.1640625" style="1" customWidth="1"/>
    <col min="163" max="163" width="3" style="1" bestFit="1" customWidth="1"/>
    <col min="164" max="16384" width="9" style="1"/>
  </cols>
  <sheetData>
    <row r="1" spans="1:162">
      <c r="AG1" s="270" t="s">
        <v>2205</v>
      </c>
      <c r="AH1" s="271"/>
      <c r="AI1" s="271"/>
      <c r="AJ1" s="271"/>
      <c r="AK1" s="271"/>
      <c r="AL1" s="271"/>
      <c r="AM1" s="271"/>
      <c r="AN1" s="271"/>
      <c r="AO1" s="271"/>
      <c r="AP1" s="271"/>
      <c r="AQ1" s="271"/>
      <c r="AR1" s="271"/>
      <c r="AS1" s="271"/>
      <c r="AT1" s="271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2" t="s">
        <v>2206</v>
      </c>
      <c r="BV1" s="271"/>
      <c r="BW1" s="271"/>
      <c r="BX1" s="271"/>
      <c r="BY1" s="271"/>
      <c r="BZ1" s="271"/>
      <c r="CA1" s="271"/>
      <c r="CB1" s="271"/>
      <c r="CC1" s="271"/>
      <c r="CD1" s="271"/>
      <c r="CE1" s="271"/>
      <c r="CF1" s="271"/>
      <c r="CG1" s="271"/>
      <c r="CH1" s="271"/>
      <c r="CI1" s="271"/>
      <c r="CJ1" s="271"/>
      <c r="CK1" s="271"/>
      <c r="CL1" s="271"/>
      <c r="CM1" s="271"/>
      <c r="CN1" s="271"/>
      <c r="CO1" s="271"/>
      <c r="CP1" s="271"/>
      <c r="CQ1" s="271"/>
      <c r="CR1" s="271"/>
      <c r="CS1" s="271"/>
      <c r="CT1" s="271"/>
      <c r="CU1" s="271"/>
      <c r="CV1" s="271"/>
      <c r="CW1" s="271"/>
      <c r="CX1" s="271"/>
      <c r="CY1" s="271"/>
      <c r="CZ1" s="271"/>
      <c r="DA1" s="271"/>
      <c r="DB1" s="271"/>
      <c r="DC1" s="271"/>
      <c r="DD1" s="271"/>
      <c r="DE1" s="271"/>
      <c r="DF1" s="271"/>
      <c r="DG1" s="271"/>
      <c r="DH1" s="271"/>
      <c r="DI1" s="272" t="s">
        <v>2207</v>
      </c>
      <c r="DJ1" s="271"/>
      <c r="DK1" s="271"/>
      <c r="DL1" s="271"/>
      <c r="DM1" s="271"/>
      <c r="DN1" s="271"/>
      <c r="DO1" s="271"/>
      <c r="DP1" s="271"/>
      <c r="DQ1" s="271"/>
      <c r="DR1" s="271"/>
      <c r="DS1" s="271"/>
      <c r="DT1" s="271"/>
      <c r="DU1" s="271"/>
      <c r="DV1" s="271"/>
      <c r="DW1" s="271"/>
      <c r="DX1" s="271"/>
      <c r="DY1" s="271"/>
    </row>
    <row r="2" spans="1:162" ht="14">
      <c r="A2" s="1" t="s">
        <v>1685</v>
      </c>
      <c r="B2" s="1" t="s">
        <v>2164</v>
      </c>
      <c r="C2" s="1" t="s">
        <v>2203</v>
      </c>
      <c r="D2" s="1" t="s">
        <v>1739</v>
      </c>
      <c r="E2" s="1" t="s">
        <v>1667</v>
      </c>
      <c r="F2" s="1" t="s">
        <v>2165</v>
      </c>
      <c r="G2" s="1" t="s">
        <v>2166</v>
      </c>
      <c r="H2" s="1" t="s">
        <v>2170</v>
      </c>
      <c r="I2" s="1" t="s">
        <v>2171</v>
      </c>
      <c r="J2" s="1" t="s">
        <v>2204</v>
      </c>
      <c r="K2" s="1" t="s">
        <v>2172</v>
      </c>
      <c r="L2" s="1" t="s">
        <v>2173</v>
      </c>
      <c r="M2" s="1" t="s">
        <v>2174</v>
      </c>
      <c r="N2" s="265" t="s">
        <v>2167</v>
      </c>
      <c r="O2" s="1" t="s">
        <v>2175</v>
      </c>
      <c r="P2" s="1" t="s">
        <v>2176</v>
      </c>
      <c r="Q2" s="1" t="s">
        <v>2177</v>
      </c>
      <c r="R2" s="1" t="s">
        <v>2178</v>
      </c>
      <c r="S2" s="1" t="s">
        <v>2179</v>
      </c>
      <c r="T2" s="1" t="s">
        <v>2180</v>
      </c>
      <c r="U2" s="1" t="s">
        <v>2181</v>
      </c>
      <c r="V2" s="1" t="s">
        <v>2182</v>
      </c>
      <c r="W2" s="1" t="s">
        <v>2183</v>
      </c>
      <c r="X2" s="1" t="s">
        <v>2184</v>
      </c>
      <c r="Y2" s="1" t="s">
        <v>2185</v>
      </c>
      <c r="Z2" s="1" t="s">
        <v>2186</v>
      </c>
      <c r="AA2" s="1" t="s">
        <v>2187</v>
      </c>
      <c r="AB2" s="1" t="s">
        <v>2188</v>
      </c>
      <c r="AC2" s="1" t="s">
        <v>2189</v>
      </c>
      <c r="AD2" s="1" t="s">
        <v>2190</v>
      </c>
      <c r="AE2" s="1" t="s">
        <v>2191</v>
      </c>
      <c r="AF2" s="1" t="s">
        <v>2192</v>
      </c>
      <c r="AG2" s="128" t="s">
        <v>1740</v>
      </c>
      <c r="AH2" s="128" t="s">
        <v>0</v>
      </c>
      <c r="AI2" s="128" t="s">
        <v>1</v>
      </c>
      <c r="AJ2" s="128" t="s">
        <v>2</v>
      </c>
      <c r="AK2" s="128" t="s">
        <v>3</v>
      </c>
      <c r="AL2" s="128" t="s">
        <v>4</v>
      </c>
      <c r="AM2" s="128" t="s">
        <v>5</v>
      </c>
      <c r="AN2" s="128" t="s">
        <v>18</v>
      </c>
      <c r="AO2" s="128" t="s">
        <v>19</v>
      </c>
      <c r="AP2" s="128" t="s">
        <v>20</v>
      </c>
      <c r="AQ2" s="128" t="s">
        <v>21</v>
      </c>
      <c r="AR2" s="128" t="s">
        <v>22</v>
      </c>
      <c r="AS2" s="128" t="s">
        <v>1741</v>
      </c>
      <c r="AT2" s="1" t="s">
        <v>23</v>
      </c>
      <c r="AU2" s="1" t="s">
        <v>24</v>
      </c>
      <c r="AV2" s="1" t="s">
        <v>25</v>
      </c>
      <c r="AW2" s="1" t="s">
        <v>26</v>
      </c>
      <c r="AX2" s="1" t="s">
        <v>1742</v>
      </c>
      <c r="AY2" s="1" t="s">
        <v>7</v>
      </c>
      <c r="AZ2" s="1" t="s">
        <v>8</v>
      </c>
      <c r="BA2" s="1" t="s">
        <v>9</v>
      </c>
      <c r="BB2" s="1" t="s">
        <v>10</v>
      </c>
      <c r="BC2" s="1" t="s">
        <v>11</v>
      </c>
      <c r="BD2" s="1" t="s">
        <v>12</v>
      </c>
      <c r="BE2" s="1" t="s">
        <v>27</v>
      </c>
      <c r="BF2" s="1" t="s">
        <v>28</v>
      </c>
      <c r="BG2" s="1" t="s">
        <v>29</v>
      </c>
      <c r="BH2" s="1" t="s">
        <v>30</v>
      </c>
      <c r="BI2" s="1" t="s">
        <v>31</v>
      </c>
      <c r="BJ2" s="1" t="s">
        <v>1743</v>
      </c>
      <c r="BK2" s="1" t="s">
        <v>32</v>
      </c>
      <c r="BL2" s="1" t="s">
        <v>33</v>
      </c>
      <c r="BM2" s="1" t="s">
        <v>34</v>
      </c>
      <c r="BN2" s="1" t="s">
        <v>35</v>
      </c>
      <c r="BO2" s="269" t="s">
        <v>2168</v>
      </c>
      <c r="BP2" s="269" t="s">
        <v>1796</v>
      </c>
      <c r="BQ2" s="269" t="s">
        <v>1797</v>
      </c>
      <c r="BR2" s="269" t="s">
        <v>1798</v>
      </c>
      <c r="BS2" s="269" t="s">
        <v>1799</v>
      </c>
      <c r="BT2" s="269" t="s">
        <v>1800</v>
      </c>
      <c r="BU2" s="1" t="s">
        <v>1740</v>
      </c>
      <c r="BV2" s="1" t="s">
        <v>0</v>
      </c>
      <c r="BW2" s="1" t="s">
        <v>1</v>
      </c>
      <c r="BX2" s="1" t="s">
        <v>2</v>
      </c>
      <c r="BY2" s="1" t="s">
        <v>3</v>
      </c>
      <c r="BZ2" s="1" t="s">
        <v>4</v>
      </c>
      <c r="CA2" s="1" t="s">
        <v>5</v>
      </c>
      <c r="CB2" s="1" t="s">
        <v>18</v>
      </c>
      <c r="CC2" s="1" t="s">
        <v>19</v>
      </c>
      <c r="CD2" s="1" t="s">
        <v>20</v>
      </c>
      <c r="CE2" s="1" t="s">
        <v>21</v>
      </c>
      <c r="CF2" s="1" t="s">
        <v>22</v>
      </c>
      <c r="CG2" s="1" t="s">
        <v>1741</v>
      </c>
      <c r="CH2" s="1" t="s">
        <v>23</v>
      </c>
      <c r="CI2" s="1" t="s">
        <v>24</v>
      </c>
      <c r="CJ2" s="1" t="s">
        <v>25</v>
      </c>
      <c r="CK2" s="1" t="s">
        <v>26</v>
      </c>
      <c r="CL2" s="1" t="s">
        <v>1742</v>
      </c>
      <c r="CM2" s="1" t="s">
        <v>7</v>
      </c>
      <c r="CN2" s="1" t="s">
        <v>8</v>
      </c>
      <c r="CO2" s="1" t="s">
        <v>9</v>
      </c>
      <c r="CP2" s="1" t="s">
        <v>10</v>
      </c>
      <c r="CQ2" s="1" t="s">
        <v>11</v>
      </c>
      <c r="CR2" s="1" t="s">
        <v>12</v>
      </c>
      <c r="CS2" s="1" t="s">
        <v>27</v>
      </c>
      <c r="CT2" s="1" t="s">
        <v>28</v>
      </c>
      <c r="CU2" s="1" t="s">
        <v>29</v>
      </c>
      <c r="CV2" s="1" t="s">
        <v>30</v>
      </c>
      <c r="CW2" s="1" t="s">
        <v>31</v>
      </c>
      <c r="CX2" s="1" t="s">
        <v>1743</v>
      </c>
      <c r="CY2" s="1" t="s">
        <v>32</v>
      </c>
      <c r="CZ2" s="1" t="s">
        <v>33</v>
      </c>
      <c r="DA2" s="1" t="s">
        <v>34</v>
      </c>
      <c r="DB2" s="1" t="s">
        <v>35</v>
      </c>
      <c r="DC2" s="269" t="s">
        <v>2169</v>
      </c>
      <c r="DD2" s="269" t="s">
        <v>1802</v>
      </c>
      <c r="DE2" s="269" t="s">
        <v>1803</v>
      </c>
      <c r="DF2" s="269" t="s">
        <v>1804</v>
      </c>
      <c r="DG2" s="269" t="s">
        <v>1805</v>
      </c>
      <c r="DH2" s="269" t="s">
        <v>1806</v>
      </c>
      <c r="DI2" s="1" t="s">
        <v>187</v>
      </c>
      <c r="DJ2" s="1" t="s">
        <v>188</v>
      </c>
      <c r="DK2" s="1" t="s">
        <v>189</v>
      </c>
      <c r="DL2" s="1" t="s">
        <v>190</v>
      </c>
      <c r="DM2" s="1" t="s">
        <v>191</v>
      </c>
      <c r="DN2" s="1" t="s">
        <v>192</v>
      </c>
      <c r="DO2" s="1" t="s">
        <v>2193</v>
      </c>
      <c r="DP2" s="1" t="s">
        <v>2194</v>
      </c>
      <c r="DQ2" s="1" t="s">
        <v>2195</v>
      </c>
      <c r="DR2" s="1" t="s">
        <v>2196</v>
      </c>
      <c r="DS2" s="1" t="s">
        <v>2197</v>
      </c>
      <c r="DT2" s="1" t="s">
        <v>2198</v>
      </c>
      <c r="DU2" s="1" t="s">
        <v>1752</v>
      </c>
      <c r="DV2" s="1" t="s">
        <v>2199</v>
      </c>
      <c r="DW2" s="1" t="s">
        <v>2200</v>
      </c>
      <c r="DX2" s="1" t="s">
        <v>2201</v>
      </c>
      <c r="DY2" s="1" t="s">
        <v>2202</v>
      </c>
      <c r="EV2" s="1"/>
      <c r="EW2" s="249"/>
      <c r="EX2" s="249"/>
      <c r="EY2" s="249"/>
    </row>
    <row r="3" spans="1:162">
      <c r="A3" s="1">
        <v>1</v>
      </c>
      <c r="B3" s="1">
        <v>44</v>
      </c>
      <c r="C3" s="1">
        <v>2</v>
      </c>
      <c r="D3" s="1">
        <v>16</v>
      </c>
      <c r="E3" s="1">
        <v>6</v>
      </c>
      <c r="F3" s="1">
        <v>170.6</v>
      </c>
      <c r="G3" s="1">
        <v>61.9</v>
      </c>
      <c r="H3" s="1" t="s">
        <v>1814</v>
      </c>
      <c r="I3" s="1" t="s">
        <v>1815</v>
      </c>
      <c r="J3" s="1" t="s">
        <v>1730</v>
      </c>
      <c r="K3" s="1">
        <v>22</v>
      </c>
      <c r="L3" s="1">
        <v>23</v>
      </c>
      <c r="M3" s="1">
        <v>22</v>
      </c>
      <c r="N3" s="265">
        <v>0</v>
      </c>
      <c r="P3" s="1" t="s">
        <v>1816</v>
      </c>
      <c r="Q3" s="1">
        <v>65</v>
      </c>
      <c r="R3" s="1">
        <v>51</v>
      </c>
      <c r="S3" s="1">
        <v>49</v>
      </c>
      <c r="T3" s="1" t="s">
        <v>195</v>
      </c>
      <c r="U3" s="1" t="s">
        <v>1817</v>
      </c>
      <c r="V3" s="1">
        <v>31</v>
      </c>
      <c r="W3" s="1">
        <v>27</v>
      </c>
      <c r="X3" s="1">
        <v>22</v>
      </c>
      <c r="Z3" s="1" t="s">
        <v>1818</v>
      </c>
      <c r="AA3" s="1" t="s">
        <v>1819</v>
      </c>
      <c r="AB3" s="1" t="s">
        <v>1820</v>
      </c>
      <c r="AC3" s="1" t="s">
        <v>1821</v>
      </c>
      <c r="AD3" s="1" t="s">
        <v>1681</v>
      </c>
      <c r="AE3" s="1" t="s">
        <v>1682</v>
      </c>
      <c r="AF3" s="1" t="s">
        <v>1822</v>
      </c>
      <c r="AG3" s="128">
        <v>4.41</v>
      </c>
      <c r="AH3" s="128">
        <v>3.23</v>
      </c>
      <c r="AI3" s="128">
        <v>2.31</v>
      </c>
      <c r="AJ3" s="128">
        <v>2.58</v>
      </c>
      <c r="AK3" s="128">
        <v>2.2799999999999998</v>
      </c>
      <c r="AL3" s="267">
        <v>2.0499999999999998</v>
      </c>
      <c r="AM3" s="128">
        <v>1.79</v>
      </c>
      <c r="AN3" s="128">
        <v>0.9</v>
      </c>
      <c r="AO3" s="128">
        <v>1.41</v>
      </c>
      <c r="AP3" s="128">
        <v>2.2000000000000002</v>
      </c>
      <c r="AQ3" s="128">
        <v>4.3499999999999996</v>
      </c>
      <c r="AR3" s="128">
        <v>7.5</v>
      </c>
      <c r="AS3" s="128">
        <v>3.81</v>
      </c>
      <c r="AT3" s="1">
        <v>4.1900000000000004</v>
      </c>
      <c r="AU3" s="1">
        <v>4.68</v>
      </c>
      <c r="AV3" s="1">
        <v>6.9</v>
      </c>
      <c r="AW3" s="1">
        <v>11.97</v>
      </c>
      <c r="AX3" s="1">
        <v>4.57</v>
      </c>
      <c r="AY3" s="1">
        <v>3.34</v>
      </c>
      <c r="AZ3" s="1">
        <v>3.11</v>
      </c>
      <c r="BA3" s="1">
        <v>3.39</v>
      </c>
      <c r="BB3" s="1">
        <v>2.36</v>
      </c>
      <c r="BC3" s="268">
        <v>2.0699999999999998</v>
      </c>
      <c r="BD3" s="1">
        <v>3.68</v>
      </c>
      <c r="BE3" s="1">
        <v>3.05</v>
      </c>
      <c r="BF3" s="1">
        <v>3.44</v>
      </c>
      <c r="BG3" s="1">
        <v>4.79</v>
      </c>
      <c r="BH3" s="1">
        <v>5.55</v>
      </c>
      <c r="BI3" s="1">
        <v>7.23</v>
      </c>
      <c r="BJ3" s="1">
        <v>5.5</v>
      </c>
      <c r="BK3" s="1">
        <v>5.89</v>
      </c>
      <c r="BL3" s="1">
        <v>6.17</v>
      </c>
      <c r="BM3" s="1">
        <v>7.39</v>
      </c>
      <c r="BN3" s="1">
        <v>13.79</v>
      </c>
      <c r="BO3" s="269">
        <v>-0.16000000000000014</v>
      </c>
      <c r="BP3" s="269">
        <v>-0.10999999999999988</v>
      </c>
      <c r="BQ3" s="269">
        <v>-0.79999999999999982</v>
      </c>
      <c r="BR3" s="269">
        <v>-0.81</v>
      </c>
      <c r="BS3" s="269">
        <v>-8.0000000000000071E-2</v>
      </c>
      <c r="BT3" s="269">
        <v>2.0000000000000018E-2</v>
      </c>
      <c r="BU3" s="1">
        <v>30.25</v>
      </c>
      <c r="BV3" s="1">
        <v>33.090000000000003</v>
      </c>
      <c r="BW3" s="1">
        <v>34.74</v>
      </c>
      <c r="BX3" s="1">
        <v>34.61</v>
      </c>
      <c r="BY3" s="1">
        <v>36.619999999999997</v>
      </c>
      <c r="BZ3" s="1">
        <v>39.81</v>
      </c>
      <c r="CA3" s="1">
        <v>41.54</v>
      </c>
      <c r="CB3" s="1">
        <v>40.47</v>
      </c>
      <c r="CC3" s="1">
        <v>41.86</v>
      </c>
      <c r="CD3" s="1">
        <v>42.9</v>
      </c>
      <c r="CE3" s="1">
        <v>44.36</v>
      </c>
      <c r="CF3" s="1">
        <v>44.78</v>
      </c>
      <c r="CG3" s="1">
        <v>19.75</v>
      </c>
      <c r="CH3" s="1">
        <v>50.63</v>
      </c>
      <c r="CI3" s="1">
        <v>53.54</v>
      </c>
      <c r="CJ3" s="1">
        <v>51.46</v>
      </c>
      <c r="CK3" s="1">
        <v>50.75</v>
      </c>
      <c r="CL3" s="1">
        <v>30.18</v>
      </c>
      <c r="CM3" s="1">
        <v>32.61</v>
      </c>
      <c r="CN3" s="1">
        <v>34.79</v>
      </c>
      <c r="CO3" s="1">
        <v>36.200000000000003</v>
      </c>
      <c r="CP3" s="1">
        <v>37.090000000000003</v>
      </c>
      <c r="CQ3" s="1">
        <v>40.380000000000003</v>
      </c>
      <c r="CR3" s="1">
        <v>42.37</v>
      </c>
      <c r="CS3" s="1">
        <v>40.39</v>
      </c>
      <c r="CT3" s="1">
        <v>42.22</v>
      </c>
      <c r="CU3" s="1">
        <v>43.01</v>
      </c>
      <c r="CV3" s="1">
        <v>44.32</v>
      </c>
      <c r="CW3" s="1">
        <v>45.4</v>
      </c>
      <c r="CX3" s="1">
        <v>50.46</v>
      </c>
      <c r="CY3" s="1">
        <v>51</v>
      </c>
      <c r="CZ3" s="1">
        <v>54.11</v>
      </c>
      <c r="DA3" s="1">
        <v>51.66</v>
      </c>
      <c r="DB3" s="1">
        <v>50.85</v>
      </c>
      <c r="DC3" s="269">
        <v>7.0000000000000284E-2</v>
      </c>
      <c r="DD3" s="269">
        <v>0.48000000000000398</v>
      </c>
      <c r="DE3" s="269">
        <v>-4.9999999999997158E-2</v>
      </c>
      <c r="DF3" s="269">
        <v>-1.5900000000000034</v>
      </c>
      <c r="DG3" s="269">
        <v>-0.47000000000000597</v>
      </c>
      <c r="DH3" s="269">
        <v>-0.57000000000000028</v>
      </c>
      <c r="DI3" s="1">
        <v>4</v>
      </c>
      <c r="DJ3" s="1">
        <v>2</v>
      </c>
      <c r="DK3" s="1">
        <v>4</v>
      </c>
      <c r="DL3" s="1">
        <v>0</v>
      </c>
      <c r="DM3" s="1">
        <v>-7</v>
      </c>
      <c r="DN3" s="1">
        <v>-13</v>
      </c>
      <c r="DO3" s="1">
        <v>-20</v>
      </c>
      <c r="DP3" s="1">
        <v>-26</v>
      </c>
      <c r="DQ3" s="1">
        <v>-31</v>
      </c>
      <c r="DR3" s="1">
        <v>-25</v>
      </c>
      <c r="DS3" s="1">
        <v>-17</v>
      </c>
      <c r="DT3" s="1">
        <v>-13</v>
      </c>
      <c r="DU3" s="1">
        <v>-5</v>
      </c>
      <c r="DV3" s="1">
        <v>-1</v>
      </c>
      <c r="DW3" s="1">
        <v>5</v>
      </c>
      <c r="DX3" s="1">
        <v>2</v>
      </c>
      <c r="DY3" s="1">
        <v>2</v>
      </c>
      <c r="DZ3" s="2" t="s">
        <v>573</v>
      </c>
      <c r="EA3" s="2">
        <v>50365182</v>
      </c>
      <c r="FF3" s="128"/>
    </row>
    <row r="4" spans="1:162">
      <c r="A4" s="1">
        <v>1</v>
      </c>
      <c r="B4" s="1">
        <v>1</v>
      </c>
      <c r="C4" s="1">
        <v>2</v>
      </c>
      <c r="D4" s="1">
        <v>14</v>
      </c>
      <c r="E4" s="1">
        <v>7</v>
      </c>
      <c r="F4" s="1">
        <v>162.5</v>
      </c>
      <c r="G4" s="1">
        <v>44.1</v>
      </c>
      <c r="H4" s="1" t="s">
        <v>1824</v>
      </c>
      <c r="I4" s="1" t="s">
        <v>1825</v>
      </c>
      <c r="J4" s="1" t="s">
        <v>1732</v>
      </c>
      <c r="K4" s="1">
        <v>11</v>
      </c>
      <c r="L4" s="1">
        <v>13</v>
      </c>
      <c r="M4" s="1">
        <v>6</v>
      </c>
      <c r="N4" s="265">
        <v>0.45454545454545453</v>
      </c>
      <c r="P4" s="1" t="s">
        <v>1826</v>
      </c>
      <c r="Q4" s="1">
        <v>49</v>
      </c>
      <c r="R4" s="1">
        <v>44</v>
      </c>
      <c r="S4" s="1">
        <v>33</v>
      </c>
      <c r="T4" s="1" t="s">
        <v>192</v>
      </c>
      <c r="U4" s="1" t="s">
        <v>1827</v>
      </c>
      <c r="V4" s="1">
        <v>51</v>
      </c>
      <c r="W4" s="1">
        <v>43</v>
      </c>
      <c r="X4" s="1">
        <v>26</v>
      </c>
      <c r="Y4" s="1" t="s">
        <v>1680</v>
      </c>
      <c r="Z4" s="1" t="s">
        <v>1828</v>
      </c>
      <c r="AA4" s="1" t="s">
        <v>1829</v>
      </c>
      <c r="AB4" s="1" t="s">
        <v>1820</v>
      </c>
      <c r="AC4" s="1" t="s">
        <v>1830</v>
      </c>
      <c r="AD4" s="1" t="s">
        <v>196</v>
      </c>
      <c r="AE4" s="1" t="s">
        <v>1684</v>
      </c>
      <c r="AF4" s="1" t="s">
        <v>1831</v>
      </c>
      <c r="AG4" s="128">
        <v>4.5599999999999996</v>
      </c>
      <c r="AH4" s="128">
        <v>4.22</v>
      </c>
      <c r="AI4" s="128">
        <v>3.9</v>
      </c>
      <c r="AJ4" s="128">
        <v>2.2000000000000002</v>
      </c>
      <c r="AK4" s="128">
        <v>1.94</v>
      </c>
      <c r="AL4" s="267">
        <v>4.92</v>
      </c>
      <c r="AM4" s="128">
        <v>4.29</v>
      </c>
      <c r="AN4" s="128">
        <v>4.5599999999999996</v>
      </c>
      <c r="AO4" s="128">
        <v>5.23</v>
      </c>
      <c r="AP4" s="128">
        <v>4.5</v>
      </c>
      <c r="AQ4" s="128">
        <v>8.69</v>
      </c>
      <c r="AR4" s="128">
        <v>8.01</v>
      </c>
      <c r="AS4" s="128">
        <v>4.1900000000000004</v>
      </c>
      <c r="AT4" s="1">
        <v>4.4800000000000004</v>
      </c>
      <c r="AU4" s="1">
        <v>6.54</v>
      </c>
      <c r="AV4" s="1">
        <v>8.5</v>
      </c>
      <c r="AW4" s="1">
        <v>13.74</v>
      </c>
      <c r="AX4" s="1">
        <v>4.03</v>
      </c>
      <c r="AY4" s="1">
        <v>4.76</v>
      </c>
      <c r="AZ4" s="1">
        <v>3.37</v>
      </c>
      <c r="BA4" s="1">
        <v>2.86</v>
      </c>
      <c r="BB4" s="1">
        <v>3.9</v>
      </c>
      <c r="BC4" s="268">
        <v>2.87</v>
      </c>
      <c r="BD4" s="1">
        <v>6.58</v>
      </c>
      <c r="BE4" s="1">
        <v>5.77</v>
      </c>
      <c r="BF4" s="1">
        <v>6.03</v>
      </c>
      <c r="BG4" s="1">
        <v>7.03</v>
      </c>
      <c r="BH4" s="1">
        <v>9.43</v>
      </c>
      <c r="BI4" s="1">
        <v>9.07</v>
      </c>
      <c r="BJ4" s="1">
        <v>7.29</v>
      </c>
      <c r="BK4" s="1">
        <v>5.9</v>
      </c>
      <c r="BL4" s="1">
        <v>8.11</v>
      </c>
      <c r="BM4" s="1">
        <v>8.51</v>
      </c>
      <c r="BN4" s="1">
        <v>13.06</v>
      </c>
      <c r="BO4" s="269">
        <v>1.1315136476426797</v>
      </c>
      <c r="BP4" s="269">
        <v>-0.54</v>
      </c>
      <c r="BQ4" s="269">
        <v>0.5299999999999998</v>
      </c>
      <c r="BR4" s="269">
        <v>-0.6599999999999997</v>
      </c>
      <c r="BS4" s="269">
        <v>-1.96</v>
      </c>
      <c r="BT4" s="269">
        <v>-2.0499999999999998</v>
      </c>
      <c r="BU4" s="1">
        <v>27.11</v>
      </c>
      <c r="BV4" s="1">
        <v>30.28</v>
      </c>
      <c r="BW4" s="1">
        <v>30.92</v>
      </c>
      <c r="BX4" s="1">
        <v>30.97</v>
      </c>
      <c r="BY4" s="1">
        <v>32.83</v>
      </c>
      <c r="BZ4" s="1">
        <v>33.630000000000003</v>
      </c>
      <c r="CA4" s="1">
        <v>35.08</v>
      </c>
      <c r="CB4" s="1">
        <v>36.119999999999997</v>
      </c>
      <c r="CC4" s="1">
        <v>37.54</v>
      </c>
      <c r="CD4" s="1">
        <v>36.42</v>
      </c>
      <c r="CE4" s="1">
        <v>36.81</v>
      </c>
      <c r="CF4" s="1">
        <v>39.64</v>
      </c>
      <c r="CG4" s="1">
        <v>44.2</v>
      </c>
      <c r="CH4" s="1">
        <v>45.83</v>
      </c>
      <c r="CI4" s="1">
        <v>47.7</v>
      </c>
      <c r="CJ4" s="1">
        <v>44.1</v>
      </c>
      <c r="CK4" s="1">
        <v>43.51</v>
      </c>
      <c r="CL4" s="1">
        <v>27.78</v>
      </c>
      <c r="CM4" s="1">
        <v>31.44</v>
      </c>
      <c r="CN4" s="1">
        <v>31.81</v>
      </c>
      <c r="CO4" s="1">
        <v>31.48</v>
      </c>
      <c r="CP4" s="1">
        <v>33.729999999999997</v>
      </c>
      <c r="CQ4" s="1">
        <v>33.799999999999997</v>
      </c>
      <c r="CR4" s="1">
        <v>35.96</v>
      </c>
      <c r="CS4" s="1">
        <v>36.840000000000003</v>
      </c>
      <c r="CT4" s="1">
        <v>37.04</v>
      </c>
      <c r="CU4" s="1">
        <v>35.47</v>
      </c>
      <c r="CV4" s="1">
        <v>36.35</v>
      </c>
      <c r="CW4" s="1">
        <v>39.64</v>
      </c>
      <c r="CX4" s="1">
        <v>44.27</v>
      </c>
      <c r="CY4" s="1">
        <v>46.8</v>
      </c>
      <c r="CZ4" s="1">
        <v>48.12</v>
      </c>
      <c r="DA4" s="1">
        <v>44.17</v>
      </c>
      <c r="DB4" s="1">
        <v>43.27</v>
      </c>
      <c r="DC4" s="269">
        <v>-0.67000000000000171</v>
      </c>
      <c r="DD4" s="269">
        <v>-1.1600000000000001</v>
      </c>
      <c r="DE4" s="269">
        <v>-0.88999999999999702</v>
      </c>
      <c r="DF4" s="269">
        <v>-0.51000000000000156</v>
      </c>
      <c r="DG4" s="269">
        <v>-0.89999999999999858</v>
      </c>
      <c r="DH4" s="269">
        <v>-0.1699999999999946</v>
      </c>
      <c r="DI4" s="1">
        <v>9</v>
      </c>
      <c r="DJ4" s="1">
        <v>4</v>
      </c>
      <c r="DK4" s="1">
        <v>0</v>
      </c>
      <c r="DL4" s="1">
        <v>0</v>
      </c>
      <c r="DM4" s="1">
        <v>-5</v>
      </c>
      <c r="DN4" s="1">
        <v>-8</v>
      </c>
      <c r="DO4" s="1">
        <v>-6</v>
      </c>
      <c r="DP4" s="1">
        <v>-5</v>
      </c>
      <c r="DQ4" s="1">
        <v>0</v>
      </c>
      <c r="DR4" s="1">
        <v>1</v>
      </c>
      <c r="DS4" s="1">
        <v>7</v>
      </c>
      <c r="DT4" s="1">
        <v>16</v>
      </c>
      <c r="DU4" s="1">
        <v>22</v>
      </c>
      <c r="DV4" s="1">
        <v>19</v>
      </c>
      <c r="DW4" s="1">
        <v>18</v>
      </c>
      <c r="DX4" s="1">
        <v>13</v>
      </c>
      <c r="DY4" s="1">
        <v>12</v>
      </c>
      <c r="DZ4" s="2" t="s">
        <v>1273</v>
      </c>
      <c r="EA4" s="2">
        <v>41966411</v>
      </c>
      <c r="FF4" s="128"/>
    </row>
    <row r="5" spans="1:162">
      <c r="A5" s="1">
        <v>1</v>
      </c>
      <c r="B5" s="1">
        <v>113</v>
      </c>
      <c r="C5" s="1">
        <v>2</v>
      </c>
      <c r="D5" s="1">
        <v>15</v>
      </c>
      <c r="E5" s="1">
        <v>8</v>
      </c>
      <c r="F5" s="1">
        <v>162.69999999999999</v>
      </c>
      <c r="G5" s="1">
        <v>51.5</v>
      </c>
      <c r="H5" s="1" t="s">
        <v>1824</v>
      </c>
      <c r="I5" s="1" t="s">
        <v>1832</v>
      </c>
      <c r="J5" s="1" t="s">
        <v>1736</v>
      </c>
      <c r="K5" s="1">
        <v>40</v>
      </c>
      <c r="L5" s="1">
        <v>34</v>
      </c>
      <c r="M5" s="1">
        <v>19</v>
      </c>
      <c r="N5" s="265">
        <v>0.52500000000000002</v>
      </c>
      <c r="O5" s="1" t="s">
        <v>191</v>
      </c>
      <c r="P5" s="1" t="s">
        <v>1833</v>
      </c>
      <c r="Q5" s="1">
        <v>48</v>
      </c>
      <c r="R5" s="1">
        <v>32</v>
      </c>
      <c r="S5" s="1">
        <v>27</v>
      </c>
      <c r="T5" s="1" t="s">
        <v>1679</v>
      </c>
      <c r="Z5" s="1" t="s">
        <v>1834</v>
      </c>
      <c r="AA5" s="1" t="s">
        <v>1835</v>
      </c>
      <c r="AB5" s="1" t="s">
        <v>1836</v>
      </c>
      <c r="AC5" s="1" t="s">
        <v>1837</v>
      </c>
      <c r="AF5" s="1" t="s">
        <v>1838</v>
      </c>
      <c r="AG5" s="128">
        <v>3.16</v>
      </c>
      <c r="AH5" s="128">
        <v>3.29</v>
      </c>
      <c r="AI5" s="128">
        <v>2.4700000000000002</v>
      </c>
      <c r="AJ5" s="128">
        <v>1.02</v>
      </c>
      <c r="AK5" s="128">
        <v>0.28000000000000003</v>
      </c>
      <c r="AL5" s="267">
        <v>3.25</v>
      </c>
      <c r="AM5" s="128">
        <v>0</v>
      </c>
      <c r="AN5" s="128">
        <v>0.75</v>
      </c>
      <c r="AO5" s="128">
        <v>2.4700000000000002</v>
      </c>
      <c r="AP5" s="128">
        <v>3.24</v>
      </c>
      <c r="AQ5" s="128">
        <v>3.79</v>
      </c>
      <c r="AR5" s="128">
        <v>5.0599999999999996</v>
      </c>
      <c r="AS5" s="128">
        <v>4.12</v>
      </c>
      <c r="AT5" s="1">
        <v>5.22</v>
      </c>
      <c r="AU5" s="1">
        <v>5.38</v>
      </c>
      <c r="AV5" s="1">
        <v>6.54</v>
      </c>
      <c r="AW5" s="1">
        <v>11.28</v>
      </c>
      <c r="AX5" s="1">
        <v>3.43</v>
      </c>
      <c r="AY5" s="1">
        <v>2.0099999999999998</v>
      </c>
      <c r="AZ5" s="1">
        <v>1.85</v>
      </c>
      <c r="BA5" s="1">
        <v>1.63</v>
      </c>
      <c r="BB5" s="1">
        <v>1.87</v>
      </c>
      <c r="BC5" s="268">
        <v>0.28000000000000003</v>
      </c>
      <c r="BD5" s="1">
        <v>2.62</v>
      </c>
      <c r="BE5" s="1">
        <v>2.61</v>
      </c>
      <c r="BF5" s="1">
        <v>2.52</v>
      </c>
      <c r="BG5" s="1">
        <v>2.67</v>
      </c>
      <c r="BH5" s="1">
        <v>3.61</v>
      </c>
      <c r="BI5" s="1">
        <v>5.5</v>
      </c>
      <c r="BJ5" s="1">
        <v>1.78</v>
      </c>
      <c r="BK5" s="1">
        <v>3.89</v>
      </c>
      <c r="BL5" s="1">
        <v>4.32</v>
      </c>
      <c r="BM5" s="1">
        <v>5.34</v>
      </c>
      <c r="BN5" s="1">
        <v>10.85</v>
      </c>
      <c r="BO5" s="269">
        <v>-0.27</v>
      </c>
      <c r="BP5" s="269">
        <v>1.2800000000000002</v>
      </c>
      <c r="BQ5" s="269">
        <v>0.62000000000000011</v>
      </c>
      <c r="BR5" s="269">
        <v>-0.60999999999999988</v>
      </c>
      <c r="BS5" s="269">
        <v>-1.59</v>
      </c>
      <c r="BT5" s="269">
        <v>-2.9699999999999998</v>
      </c>
      <c r="BU5" s="1">
        <v>26.17</v>
      </c>
      <c r="BV5" s="1">
        <v>28.99</v>
      </c>
      <c r="BW5" s="1">
        <v>32.15</v>
      </c>
      <c r="BX5" s="1">
        <v>35.31</v>
      </c>
      <c r="BY5" s="1">
        <v>36.19</v>
      </c>
      <c r="BZ5" s="1">
        <v>37.64</v>
      </c>
      <c r="CA5" s="1">
        <v>39.5</v>
      </c>
      <c r="CB5" s="1">
        <v>39.04</v>
      </c>
      <c r="CC5" s="1">
        <v>40.06</v>
      </c>
      <c r="CD5" s="1">
        <v>40.36</v>
      </c>
      <c r="CE5" s="1">
        <v>42.07</v>
      </c>
      <c r="CF5" s="1">
        <v>42.09</v>
      </c>
      <c r="CG5" s="1">
        <v>42.93</v>
      </c>
      <c r="CH5" s="1">
        <v>45.76</v>
      </c>
      <c r="CI5" s="1">
        <v>45.84</v>
      </c>
      <c r="CJ5" s="1">
        <v>43.37</v>
      </c>
      <c r="CK5" s="1">
        <v>42.45</v>
      </c>
      <c r="CL5" s="1">
        <v>25.61</v>
      </c>
      <c r="CM5" s="1">
        <v>29.94</v>
      </c>
      <c r="CN5" s="1">
        <v>33.51</v>
      </c>
      <c r="CO5" s="1">
        <v>34.47</v>
      </c>
      <c r="CP5" s="1">
        <v>36.03</v>
      </c>
      <c r="CQ5" s="1">
        <v>37.19</v>
      </c>
      <c r="CR5" s="1">
        <v>38.090000000000003</v>
      </c>
      <c r="CS5" s="1">
        <v>38.11</v>
      </c>
      <c r="CT5" s="1">
        <v>40.090000000000003</v>
      </c>
      <c r="CU5" s="1">
        <v>40.33</v>
      </c>
      <c r="CV5" s="1">
        <v>41.17</v>
      </c>
      <c r="CW5" s="1">
        <v>43.01</v>
      </c>
      <c r="CX5" s="1">
        <v>43.4</v>
      </c>
      <c r="CY5" s="1">
        <v>45.33</v>
      </c>
      <c r="CZ5" s="1">
        <v>46.43</v>
      </c>
      <c r="DA5" s="1">
        <v>43.25</v>
      </c>
      <c r="DB5" s="1">
        <v>43.39</v>
      </c>
      <c r="DC5" s="269">
        <v>0.56000000000000227</v>
      </c>
      <c r="DD5" s="269">
        <v>-0.95000000000000284</v>
      </c>
      <c r="DE5" s="269">
        <v>-1.3599999999999994</v>
      </c>
      <c r="DF5" s="269">
        <v>0.84000000000000341</v>
      </c>
      <c r="DG5" s="269">
        <v>0.15999999999999659</v>
      </c>
      <c r="DH5" s="269">
        <v>0.45000000000000284</v>
      </c>
      <c r="DI5" s="1">
        <v>0</v>
      </c>
      <c r="DJ5" s="1">
        <v>1</v>
      </c>
      <c r="DK5" s="1">
        <v>0</v>
      </c>
      <c r="DL5" s="1">
        <v>-2</v>
      </c>
      <c r="DM5" s="1">
        <v>-4</v>
      </c>
      <c r="DN5" s="1">
        <v>-4</v>
      </c>
      <c r="DO5" s="1">
        <v>0</v>
      </c>
      <c r="DP5" s="1">
        <v>6</v>
      </c>
      <c r="DQ5" s="1">
        <v>14</v>
      </c>
      <c r="DR5" s="1">
        <v>18</v>
      </c>
      <c r="DS5" s="1">
        <v>19</v>
      </c>
      <c r="DT5" s="1">
        <v>19</v>
      </c>
      <c r="DU5" s="1">
        <v>14</v>
      </c>
      <c r="DV5" s="1">
        <v>8</v>
      </c>
      <c r="DW5" s="1">
        <v>4</v>
      </c>
      <c r="DX5" s="1">
        <v>1</v>
      </c>
      <c r="DY5" s="1">
        <v>2</v>
      </c>
      <c r="DZ5" s="2" t="s">
        <v>1566</v>
      </c>
      <c r="EA5" s="2">
        <v>38186163</v>
      </c>
      <c r="EM5" s="36"/>
      <c r="FF5" s="128"/>
    </row>
    <row r="6" spans="1:162">
      <c r="A6" s="1">
        <v>1</v>
      </c>
      <c r="B6" s="1">
        <v>29</v>
      </c>
      <c r="C6" s="1">
        <v>2</v>
      </c>
      <c r="D6" s="1">
        <v>14</v>
      </c>
      <c r="E6" s="1">
        <v>2</v>
      </c>
      <c r="F6" s="1">
        <v>139.9</v>
      </c>
      <c r="G6" s="1">
        <v>31.3</v>
      </c>
      <c r="H6" s="1" t="s">
        <v>1839</v>
      </c>
      <c r="I6" s="1" t="s">
        <v>1840</v>
      </c>
      <c r="J6" s="1" t="s">
        <v>1730</v>
      </c>
      <c r="K6" s="1">
        <v>19</v>
      </c>
      <c r="L6" s="1">
        <v>16</v>
      </c>
      <c r="M6" s="1">
        <v>14</v>
      </c>
      <c r="N6" s="265">
        <v>0.26315789473684209</v>
      </c>
      <c r="P6" s="1" t="s">
        <v>1841</v>
      </c>
      <c r="Q6" s="1">
        <v>53</v>
      </c>
      <c r="R6" s="1">
        <v>31</v>
      </c>
      <c r="S6" s="1">
        <v>31</v>
      </c>
      <c r="T6" s="1" t="s">
        <v>195</v>
      </c>
      <c r="U6" s="1" t="s">
        <v>1842</v>
      </c>
      <c r="V6" s="1">
        <v>32</v>
      </c>
      <c r="W6" s="1">
        <v>20</v>
      </c>
      <c r="X6" s="1">
        <v>13</v>
      </c>
      <c r="Y6" s="1" t="s">
        <v>1682</v>
      </c>
      <c r="Z6" s="1" t="s">
        <v>1843</v>
      </c>
      <c r="AA6" s="1" t="s">
        <v>1829</v>
      </c>
      <c r="AB6" s="1" t="s">
        <v>1844</v>
      </c>
      <c r="AC6" s="1" t="s">
        <v>1845</v>
      </c>
      <c r="AD6" s="1" t="s">
        <v>1680</v>
      </c>
      <c r="AE6" s="1" t="s">
        <v>1681</v>
      </c>
      <c r="AF6" s="1" t="s">
        <v>1846</v>
      </c>
      <c r="AG6" s="128">
        <v>2.34</v>
      </c>
      <c r="AH6" s="128">
        <v>2.2000000000000002</v>
      </c>
      <c r="AI6" s="128">
        <v>1.81</v>
      </c>
      <c r="AJ6" s="128">
        <v>1.54</v>
      </c>
      <c r="AK6" s="128">
        <v>2</v>
      </c>
      <c r="AL6" s="267">
        <v>1.74</v>
      </c>
      <c r="AM6" s="128">
        <v>1.67</v>
      </c>
      <c r="AN6" s="128">
        <v>2.56</v>
      </c>
      <c r="AO6" s="128">
        <v>2</v>
      </c>
      <c r="AP6" s="128">
        <v>3.17</v>
      </c>
      <c r="AQ6" s="128">
        <v>5.48</v>
      </c>
      <c r="AR6" s="128">
        <v>3.06</v>
      </c>
      <c r="AS6" s="128">
        <v>2.61</v>
      </c>
      <c r="AT6" s="1">
        <v>3</v>
      </c>
      <c r="AU6" s="1">
        <v>4.38</v>
      </c>
      <c r="AV6" s="1">
        <v>5.72</v>
      </c>
      <c r="AW6" s="1">
        <v>10.86</v>
      </c>
      <c r="AX6" s="1">
        <v>3.11</v>
      </c>
      <c r="AY6" s="1">
        <v>2.17</v>
      </c>
      <c r="AZ6" s="1">
        <v>2.2799999999999998</v>
      </c>
      <c r="BA6" s="1">
        <v>1.85</v>
      </c>
      <c r="BB6" s="1">
        <v>0</v>
      </c>
      <c r="BC6" s="268">
        <v>1.54</v>
      </c>
      <c r="BD6" s="1">
        <v>1.47</v>
      </c>
      <c r="BE6" s="1">
        <v>1.5</v>
      </c>
      <c r="BF6" s="1">
        <v>2.8</v>
      </c>
      <c r="BG6" s="1">
        <v>5.5</v>
      </c>
      <c r="BH6" s="1">
        <v>4.18</v>
      </c>
      <c r="BI6" s="1">
        <v>2.98</v>
      </c>
      <c r="BJ6" s="1">
        <v>3.53</v>
      </c>
      <c r="BK6" s="1">
        <v>4.37</v>
      </c>
      <c r="BL6" s="1">
        <v>6.46</v>
      </c>
      <c r="BM6" s="1">
        <v>6.41</v>
      </c>
      <c r="BN6" s="1">
        <v>10.53</v>
      </c>
      <c r="BO6" s="269">
        <v>-0.77</v>
      </c>
      <c r="BP6" s="269">
        <v>3.0000000000000249E-2</v>
      </c>
      <c r="BQ6" s="269">
        <v>-0.46999999999999975</v>
      </c>
      <c r="BR6" s="269">
        <v>-0.31000000000000005</v>
      </c>
      <c r="BS6" s="269">
        <v>2</v>
      </c>
      <c r="BT6" s="269">
        <v>-0.19999999999999996</v>
      </c>
      <c r="BU6" s="1">
        <v>25.73</v>
      </c>
      <c r="BV6" s="1">
        <v>28.31</v>
      </c>
      <c r="BW6" s="1">
        <v>28.85</v>
      </c>
      <c r="BX6" s="1">
        <v>31.22</v>
      </c>
      <c r="BY6" s="1">
        <v>32.520000000000003</v>
      </c>
      <c r="BZ6" s="1">
        <v>33.25</v>
      </c>
      <c r="CA6" s="1">
        <v>34.03</v>
      </c>
      <c r="CB6" s="1">
        <v>35.83</v>
      </c>
      <c r="CC6" s="1">
        <v>34.130000000000003</v>
      </c>
      <c r="CD6" s="1">
        <v>34.11</v>
      </c>
      <c r="CE6" s="1">
        <v>32.31</v>
      </c>
      <c r="CF6" s="1">
        <v>36.409999999999997</v>
      </c>
      <c r="CG6" s="1">
        <v>39.92</v>
      </c>
      <c r="CH6" s="1">
        <v>40.43</v>
      </c>
      <c r="CI6" s="1">
        <v>41.78</v>
      </c>
      <c r="CJ6" s="1">
        <v>40.74</v>
      </c>
      <c r="CK6" s="1">
        <v>38.5</v>
      </c>
      <c r="CL6" s="1">
        <v>26.76</v>
      </c>
      <c r="CM6" s="1">
        <v>28.56</v>
      </c>
      <c r="CN6" s="1">
        <v>29.23</v>
      </c>
      <c r="CO6" s="1">
        <v>31.84</v>
      </c>
      <c r="CP6" s="1">
        <v>31.91</v>
      </c>
      <c r="CQ6" s="1">
        <v>33.729999999999997</v>
      </c>
      <c r="CR6" s="1">
        <v>34.54</v>
      </c>
      <c r="CS6" s="1">
        <v>35.270000000000003</v>
      </c>
      <c r="CT6" s="1">
        <v>35.07</v>
      </c>
      <c r="CU6" s="1">
        <v>34.159999999999997</v>
      </c>
      <c r="CV6" s="1">
        <v>32.19</v>
      </c>
      <c r="CW6" s="1">
        <v>36.36</v>
      </c>
      <c r="CX6" s="1">
        <v>38.56</v>
      </c>
      <c r="CY6" s="1">
        <v>40.01</v>
      </c>
      <c r="CZ6" s="1">
        <v>40.770000000000003</v>
      </c>
      <c r="DA6" s="1">
        <v>40.15</v>
      </c>
      <c r="DB6" s="1">
        <v>36.869999999999997</v>
      </c>
      <c r="DC6" s="269">
        <v>-1.0300000000000011</v>
      </c>
      <c r="DD6" s="269">
        <v>-0.25</v>
      </c>
      <c r="DE6" s="269">
        <v>-0.37999999999999901</v>
      </c>
      <c r="DF6" s="269">
        <v>-0.62000000000000099</v>
      </c>
      <c r="DG6" s="269">
        <v>0.61000000000000298</v>
      </c>
      <c r="DH6" s="269">
        <v>-0.47999999999999687</v>
      </c>
      <c r="DI6" s="1">
        <v>5</v>
      </c>
      <c r="DJ6" s="1">
        <v>5</v>
      </c>
      <c r="DK6" s="1">
        <v>5</v>
      </c>
      <c r="DL6" s="1">
        <v>3</v>
      </c>
      <c r="DM6" s="1">
        <v>1</v>
      </c>
      <c r="DN6" s="1">
        <v>-4</v>
      </c>
      <c r="DO6" s="1">
        <v>-9</v>
      </c>
      <c r="DP6" s="1">
        <v>-15</v>
      </c>
      <c r="DQ6" s="1">
        <v>-14</v>
      </c>
      <c r="DR6" s="1">
        <v>-12</v>
      </c>
      <c r="DS6" s="1">
        <v>-12</v>
      </c>
      <c r="DT6" s="1">
        <v>-5</v>
      </c>
      <c r="DU6" s="1">
        <v>0</v>
      </c>
      <c r="DV6" s="1">
        <v>3</v>
      </c>
      <c r="DW6" s="1">
        <v>7</v>
      </c>
      <c r="DX6" s="1">
        <v>8</v>
      </c>
      <c r="DY6" s="1">
        <v>9</v>
      </c>
      <c r="DZ6" s="2" t="s">
        <v>1367</v>
      </c>
      <c r="EA6" s="2">
        <v>52943247</v>
      </c>
      <c r="FF6" s="128"/>
    </row>
    <row r="7" spans="1:162">
      <c r="A7" s="1">
        <v>1</v>
      </c>
      <c r="B7" s="1">
        <v>70</v>
      </c>
      <c r="C7" s="1">
        <v>2</v>
      </c>
      <c r="D7" s="1">
        <v>14</v>
      </c>
      <c r="E7" s="1">
        <v>11</v>
      </c>
      <c r="F7" s="1">
        <v>161.4</v>
      </c>
      <c r="G7" s="1">
        <v>42.3</v>
      </c>
      <c r="H7" s="1" t="s">
        <v>1847</v>
      </c>
      <c r="I7" s="1" t="s">
        <v>1848</v>
      </c>
      <c r="J7" s="1" t="s">
        <v>1730</v>
      </c>
      <c r="K7" s="1">
        <v>26</v>
      </c>
      <c r="L7" s="1">
        <v>22</v>
      </c>
      <c r="M7" s="1">
        <v>17</v>
      </c>
      <c r="N7" s="265">
        <v>0.34615384615384615</v>
      </c>
      <c r="P7" s="1" t="s">
        <v>1849</v>
      </c>
      <c r="Q7" s="1">
        <v>47</v>
      </c>
      <c r="R7" s="1">
        <v>42</v>
      </c>
      <c r="S7" s="1">
        <v>34</v>
      </c>
      <c r="T7" s="1" t="s">
        <v>193</v>
      </c>
      <c r="U7" s="1" t="s">
        <v>1850</v>
      </c>
      <c r="V7" s="1">
        <v>37</v>
      </c>
      <c r="W7" s="1">
        <v>34</v>
      </c>
      <c r="X7" s="1">
        <v>28</v>
      </c>
      <c r="Y7" s="1" t="s">
        <v>1681</v>
      </c>
      <c r="Z7" s="1" t="s">
        <v>1851</v>
      </c>
      <c r="AA7" s="1" t="s">
        <v>1852</v>
      </c>
      <c r="AB7" s="1" t="s">
        <v>1836</v>
      </c>
      <c r="AC7" s="1" t="s">
        <v>1853</v>
      </c>
      <c r="AF7" s="1" t="s">
        <v>1854</v>
      </c>
      <c r="AG7" s="128">
        <v>2.93</v>
      </c>
      <c r="AH7" s="128">
        <v>1.76</v>
      </c>
      <c r="AI7" s="128">
        <v>1.61</v>
      </c>
      <c r="AJ7" s="128">
        <v>0.25</v>
      </c>
      <c r="AK7" s="128">
        <v>0</v>
      </c>
      <c r="AL7" s="267">
        <v>1.39</v>
      </c>
      <c r="AM7" s="128">
        <v>0</v>
      </c>
      <c r="AN7" s="128">
        <v>0.37</v>
      </c>
      <c r="AO7" s="128">
        <v>0.76</v>
      </c>
      <c r="AP7" s="128">
        <v>2.98</v>
      </c>
      <c r="AQ7" s="128">
        <v>4.8499999999999996</v>
      </c>
      <c r="AR7" s="128">
        <v>3.23</v>
      </c>
      <c r="AS7" s="128">
        <v>1.99</v>
      </c>
      <c r="AT7" s="1">
        <v>2.48</v>
      </c>
      <c r="AU7" s="1">
        <v>4.2699999999999996</v>
      </c>
      <c r="AV7" s="1">
        <v>6.24</v>
      </c>
      <c r="AW7" s="1">
        <v>10.57</v>
      </c>
      <c r="AX7" s="1">
        <v>2.12</v>
      </c>
      <c r="AY7" s="1">
        <v>1.22</v>
      </c>
      <c r="AZ7" s="1">
        <v>0.25</v>
      </c>
      <c r="BA7" s="1">
        <v>0.45</v>
      </c>
      <c r="BB7" s="1">
        <v>0.62</v>
      </c>
      <c r="BC7" s="268">
        <v>0</v>
      </c>
      <c r="BD7" s="1">
        <v>0.75</v>
      </c>
      <c r="BE7" s="1">
        <v>1.51</v>
      </c>
      <c r="BF7" s="1">
        <v>1.99</v>
      </c>
      <c r="BG7" s="1">
        <v>3.27</v>
      </c>
      <c r="BH7" s="1">
        <v>4.12</v>
      </c>
      <c r="BI7" s="1">
        <v>4.0599999999999996</v>
      </c>
      <c r="BJ7" s="1">
        <v>2.2200000000000002</v>
      </c>
      <c r="BK7" s="1">
        <v>3.23</v>
      </c>
      <c r="BL7" s="1">
        <v>5.56</v>
      </c>
      <c r="BM7" s="1">
        <v>7.13</v>
      </c>
      <c r="BN7" s="1">
        <v>9.8000000000000007</v>
      </c>
      <c r="BO7" s="269">
        <v>0.81</v>
      </c>
      <c r="BP7" s="269">
        <v>0.54</v>
      </c>
      <c r="BQ7" s="269">
        <v>1.36</v>
      </c>
      <c r="BR7" s="269">
        <v>-0.2</v>
      </c>
      <c r="BS7" s="269">
        <v>-0.62</v>
      </c>
      <c r="BT7" s="269">
        <v>-1.39</v>
      </c>
      <c r="BU7" s="1">
        <v>25.5</v>
      </c>
      <c r="BV7" s="1">
        <v>29.63</v>
      </c>
      <c r="BW7" s="1">
        <v>31.1</v>
      </c>
      <c r="BX7" s="1">
        <v>33.68</v>
      </c>
      <c r="BY7" s="1">
        <v>33.700000000000003</v>
      </c>
      <c r="BZ7" s="1">
        <v>35.409999999999997</v>
      </c>
      <c r="CA7" s="1">
        <v>35.25</v>
      </c>
      <c r="CB7" s="1">
        <v>35.03</v>
      </c>
      <c r="CC7" s="1">
        <v>35.479999999999997</v>
      </c>
      <c r="CD7" s="1">
        <v>36.659999999999997</v>
      </c>
      <c r="CE7" s="1">
        <v>36.06</v>
      </c>
      <c r="CF7" s="1">
        <v>38.130000000000003</v>
      </c>
      <c r="CG7" s="1">
        <v>42.37</v>
      </c>
      <c r="CH7" s="1">
        <v>42.49</v>
      </c>
      <c r="CI7" s="1">
        <v>42.11</v>
      </c>
      <c r="CJ7" s="1">
        <v>41.34</v>
      </c>
      <c r="CK7" s="1">
        <v>40.53</v>
      </c>
      <c r="CL7" s="1">
        <v>26.31</v>
      </c>
      <c r="CM7" s="1">
        <v>29.56</v>
      </c>
      <c r="CN7" s="1">
        <v>31.74</v>
      </c>
      <c r="CO7" s="1">
        <v>33.28</v>
      </c>
      <c r="CP7" s="1">
        <v>33.53</v>
      </c>
      <c r="CQ7" s="1">
        <v>35.409999999999997</v>
      </c>
      <c r="CR7" s="1">
        <v>34.17</v>
      </c>
      <c r="CS7" s="1">
        <v>34.9</v>
      </c>
      <c r="CT7" s="1">
        <v>36.44</v>
      </c>
      <c r="CU7" s="1">
        <v>36.729999999999997</v>
      </c>
      <c r="CV7" s="1">
        <v>36.92</v>
      </c>
      <c r="CW7" s="1">
        <v>39.06</v>
      </c>
      <c r="CX7" s="1">
        <v>42.11</v>
      </c>
      <c r="CY7" s="1">
        <v>43.22</v>
      </c>
      <c r="CZ7" s="1">
        <v>42.89</v>
      </c>
      <c r="DA7" s="1">
        <v>41.68</v>
      </c>
      <c r="DB7" s="1">
        <v>40.35</v>
      </c>
      <c r="DC7" s="269">
        <v>-0.80999999999999872</v>
      </c>
      <c r="DD7" s="269">
        <v>7.0000000000000284E-2</v>
      </c>
      <c r="DE7" s="269">
        <v>-0.63999999999999702</v>
      </c>
      <c r="DF7" s="269">
        <v>0.39999999999999858</v>
      </c>
      <c r="DG7" s="269">
        <v>0.17000000000000171</v>
      </c>
      <c r="DH7" s="269">
        <v>0</v>
      </c>
      <c r="DI7" s="1">
        <v>6</v>
      </c>
      <c r="DJ7" s="1">
        <v>7</v>
      </c>
      <c r="DK7" s="1">
        <v>4</v>
      </c>
      <c r="DL7" s="1">
        <v>0</v>
      </c>
      <c r="DM7" s="1">
        <v>-3</v>
      </c>
      <c r="DN7" s="1">
        <v>-7</v>
      </c>
      <c r="DO7" s="1">
        <v>-12</v>
      </c>
      <c r="DP7" s="1">
        <v>-8</v>
      </c>
      <c r="DQ7" s="1">
        <v>-6</v>
      </c>
      <c r="DR7" s="1">
        <v>-3</v>
      </c>
      <c r="DS7" s="1">
        <v>0</v>
      </c>
      <c r="DT7" s="1">
        <v>7</v>
      </c>
      <c r="DU7" s="1">
        <v>10</v>
      </c>
      <c r="DV7" s="1">
        <v>10</v>
      </c>
      <c r="DW7" s="1">
        <v>11</v>
      </c>
      <c r="DX7" s="1">
        <v>10</v>
      </c>
      <c r="DY7" s="1">
        <v>6</v>
      </c>
      <c r="DZ7" s="2" t="s">
        <v>1604</v>
      </c>
      <c r="EA7" s="2">
        <v>46704430</v>
      </c>
      <c r="EM7" s="36"/>
      <c r="FF7" s="128"/>
    </row>
    <row r="8" spans="1:162">
      <c r="A8" s="1">
        <v>1</v>
      </c>
      <c r="B8" s="1">
        <v>96</v>
      </c>
      <c r="C8" s="1">
        <v>2</v>
      </c>
      <c r="D8" s="1">
        <v>13</v>
      </c>
      <c r="E8" s="1">
        <v>1</v>
      </c>
      <c r="F8" s="1">
        <v>155.9</v>
      </c>
      <c r="G8" s="1">
        <v>40.6</v>
      </c>
      <c r="H8" s="1" t="s">
        <v>1814</v>
      </c>
      <c r="I8" s="1" t="s">
        <v>1855</v>
      </c>
      <c r="J8" s="1" t="s">
        <v>1732</v>
      </c>
      <c r="K8" s="1">
        <v>30</v>
      </c>
      <c r="L8" s="1">
        <v>20</v>
      </c>
      <c r="M8" s="1">
        <v>20</v>
      </c>
      <c r="N8" s="265">
        <v>0.33333333333333331</v>
      </c>
      <c r="P8" s="1" t="s">
        <v>1856</v>
      </c>
      <c r="Q8" s="1">
        <v>61</v>
      </c>
      <c r="R8" s="1">
        <v>31</v>
      </c>
      <c r="S8" s="1">
        <v>29</v>
      </c>
      <c r="T8" s="1" t="s">
        <v>194</v>
      </c>
      <c r="U8" s="1" t="s">
        <v>1842</v>
      </c>
      <c r="V8" s="1">
        <v>39</v>
      </c>
      <c r="W8" s="1">
        <v>22</v>
      </c>
      <c r="X8" s="1">
        <v>21</v>
      </c>
      <c r="Y8" s="1" t="s">
        <v>1682</v>
      </c>
      <c r="Z8" s="1" t="s">
        <v>1857</v>
      </c>
      <c r="AA8" s="1" t="s">
        <v>1858</v>
      </c>
      <c r="AB8" s="1" t="s">
        <v>1859</v>
      </c>
      <c r="AC8" s="1" t="s">
        <v>1821</v>
      </c>
      <c r="AF8" s="1" t="s">
        <v>1860</v>
      </c>
      <c r="AG8" s="128">
        <v>3.03</v>
      </c>
      <c r="AH8" s="128">
        <v>2.79</v>
      </c>
      <c r="AI8" s="128">
        <v>2.63</v>
      </c>
      <c r="AJ8" s="128">
        <v>1.27</v>
      </c>
      <c r="AK8" s="128">
        <v>1.61</v>
      </c>
      <c r="AL8" s="267">
        <v>1.5</v>
      </c>
      <c r="AM8" s="128">
        <v>0.45</v>
      </c>
      <c r="AN8" s="128">
        <v>0.45</v>
      </c>
      <c r="AO8" s="128">
        <v>1.69</v>
      </c>
      <c r="AP8" s="128">
        <v>1.65</v>
      </c>
      <c r="AQ8" s="128">
        <v>2.95</v>
      </c>
      <c r="AR8" s="128">
        <v>3.66</v>
      </c>
      <c r="AS8" s="128">
        <v>0.45</v>
      </c>
      <c r="AT8" s="1">
        <v>0.56000000000000005</v>
      </c>
      <c r="AU8" s="1">
        <v>2.87</v>
      </c>
      <c r="AV8" s="1">
        <v>5.27</v>
      </c>
      <c r="AW8" s="1">
        <v>10.14</v>
      </c>
      <c r="AX8" s="1">
        <v>2.99</v>
      </c>
      <c r="AY8" s="1">
        <v>2.12</v>
      </c>
      <c r="AZ8" s="1">
        <v>1.17</v>
      </c>
      <c r="BA8" s="1">
        <v>1.39</v>
      </c>
      <c r="BB8" s="1">
        <v>1.39</v>
      </c>
      <c r="BC8" s="268">
        <v>1.52</v>
      </c>
      <c r="BD8" s="1">
        <v>1.37</v>
      </c>
      <c r="BE8" s="1">
        <v>1.63</v>
      </c>
      <c r="BF8" s="1">
        <v>1.57</v>
      </c>
      <c r="BG8" s="1">
        <v>1.9</v>
      </c>
      <c r="BH8" s="1">
        <v>3.64</v>
      </c>
      <c r="BI8" s="1">
        <v>4.04</v>
      </c>
      <c r="BJ8" s="1">
        <v>0.67</v>
      </c>
      <c r="BK8" s="1">
        <v>1.69</v>
      </c>
      <c r="BL8" s="1">
        <v>4.7300000000000004</v>
      </c>
      <c r="BM8" s="1">
        <v>6.06</v>
      </c>
      <c r="BN8" s="1">
        <v>9.66</v>
      </c>
      <c r="BO8" s="269">
        <v>3.9999999999999591E-2</v>
      </c>
      <c r="BP8" s="269">
        <v>0.66999999999999993</v>
      </c>
      <c r="BQ8" s="269">
        <v>1.46</v>
      </c>
      <c r="BR8" s="269">
        <v>-0.11999999999999988</v>
      </c>
      <c r="BS8" s="269">
        <v>0.2200000000000002</v>
      </c>
      <c r="BT8" s="269">
        <v>2.0000000000000018E-2</v>
      </c>
      <c r="BU8" s="1">
        <v>27.38</v>
      </c>
      <c r="BV8" s="1">
        <v>30.56</v>
      </c>
      <c r="BW8" s="1">
        <v>34.479999999999997</v>
      </c>
      <c r="BX8" s="1">
        <v>35.32</v>
      </c>
      <c r="BY8" s="1">
        <v>35.19</v>
      </c>
      <c r="BZ8" s="1">
        <v>36.049999999999997</v>
      </c>
      <c r="CA8" s="1">
        <v>36.9</v>
      </c>
      <c r="CB8" s="1">
        <v>36.909999999999997</v>
      </c>
      <c r="CC8" s="1">
        <v>36.94</v>
      </c>
      <c r="CD8" s="1">
        <v>37.22</v>
      </c>
      <c r="CE8" s="1">
        <v>38.979999999999997</v>
      </c>
      <c r="CF8" s="1">
        <v>39.299999999999997</v>
      </c>
      <c r="CG8" s="1">
        <v>42.03</v>
      </c>
      <c r="CH8" s="1">
        <v>42.66</v>
      </c>
      <c r="CI8" s="1">
        <v>44.32</v>
      </c>
      <c r="CJ8" s="1">
        <v>43.52</v>
      </c>
      <c r="CK8" s="1">
        <v>39.46</v>
      </c>
      <c r="CL8" s="1">
        <v>27.75</v>
      </c>
      <c r="CM8" s="1">
        <v>30.67</v>
      </c>
      <c r="CN8" s="1">
        <v>34.94</v>
      </c>
      <c r="CO8" s="1">
        <v>35.57</v>
      </c>
      <c r="CP8" s="1">
        <v>35.549999999999997</v>
      </c>
      <c r="CQ8" s="1">
        <v>36.770000000000003</v>
      </c>
      <c r="CR8" s="1">
        <v>36.549999999999997</v>
      </c>
      <c r="CS8" s="1">
        <v>36.9</v>
      </c>
      <c r="CT8" s="1">
        <v>36.770000000000003</v>
      </c>
      <c r="CU8" s="1">
        <v>37.85</v>
      </c>
      <c r="CV8" s="1">
        <v>38.82</v>
      </c>
      <c r="CW8" s="1">
        <v>40.1</v>
      </c>
      <c r="CX8" s="1">
        <v>42.46</v>
      </c>
      <c r="CY8" s="1">
        <v>43.88</v>
      </c>
      <c r="CZ8" s="1">
        <v>44.65</v>
      </c>
      <c r="DA8" s="1">
        <v>43.61</v>
      </c>
      <c r="DB8" s="1">
        <v>39.74</v>
      </c>
      <c r="DC8" s="269">
        <v>-0.37000000000000099</v>
      </c>
      <c r="DD8" s="269">
        <v>-0.11000000000000298</v>
      </c>
      <c r="DE8" s="269">
        <v>-0.46000000000000085</v>
      </c>
      <c r="DF8" s="269">
        <v>-0.25</v>
      </c>
      <c r="DG8" s="269">
        <v>-0.35999999999999943</v>
      </c>
      <c r="DH8" s="269">
        <v>-0.72000000000000597</v>
      </c>
      <c r="DI8" s="1">
        <v>6</v>
      </c>
      <c r="DJ8" s="1">
        <v>6</v>
      </c>
      <c r="DK8" s="1">
        <v>5</v>
      </c>
      <c r="DL8" s="1">
        <v>1</v>
      </c>
      <c r="DM8" s="1">
        <v>-7</v>
      </c>
      <c r="DN8" s="1">
        <v>-15</v>
      </c>
      <c r="DO8" s="1">
        <v>-17</v>
      </c>
      <c r="DP8" s="1">
        <v>-19</v>
      </c>
      <c r="DQ8" s="1">
        <v>-14</v>
      </c>
      <c r="DR8" s="1">
        <v>-12</v>
      </c>
      <c r="DS8" s="1">
        <v>-7</v>
      </c>
      <c r="DT8" s="1">
        <v>-1</v>
      </c>
      <c r="DU8" s="1">
        <v>1</v>
      </c>
      <c r="DV8" s="1">
        <v>4</v>
      </c>
      <c r="DW8" s="1">
        <v>7</v>
      </c>
      <c r="DX8" s="1">
        <v>6</v>
      </c>
      <c r="DY8" s="1">
        <v>5</v>
      </c>
      <c r="DZ8" s="2" t="s">
        <v>843</v>
      </c>
      <c r="EA8" s="2">
        <v>49958818</v>
      </c>
      <c r="FF8" s="128"/>
    </row>
    <row r="9" spans="1:162">
      <c r="A9" s="1">
        <v>1</v>
      </c>
      <c r="B9" s="1">
        <v>28</v>
      </c>
      <c r="C9" s="1">
        <v>2</v>
      </c>
      <c r="D9" s="1">
        <v>16</v>
      </c>
      <c r="E9" s="1">
        <v>4</v>
      </c>
      <c r="F9" s="1">
        <v>157.30000000000001</v>
      </c>
      <c r="G9" s="1">
        <v>44.6</v>
      </c>
      <c r="H9" s="1" t="s">
        <v>1847</v>
      </c>
      <c r="I9" s="1" t="s">
        <v>1848</v>
      </c>
      <c r="J9" s="1" t="s">
        <v>1732</v>
      </c>
      <c r="K9" s="1">
        <v>19</v>
      </c>
      <c r="L9" s="1">
        <v>21</v>
      </c>
      <c r="M9" s="1">
        <v>13</v>
      </c>
      <c r="N9" s="265">
        <v>0.31578947368421051</v>
      </c>
      <c r="P9" s="1" t="s">
        <v>1849</v>
      </c>
      <c r="Q9" s="1">
        <v>69</v>
      </c>
      <c r="R9" s="1">
        <v>52</v>
      </c>
      <c r="S9" s="1">
        <v>51</v>
      </c>
      <c r="T9" s="1" t="s">
        <v>194</v>
      </c>
      <c r="U9" s="1" t="s">
        <v>1850</v>
      </c>
      <c r="V9" s="1">
        <v>59</v>
      </c>
      <c r="W9" s="1">
        <v>45</v>
      </c>
      <c r="X9" s="1">
        <v>30</v>
      </c>
      <c r="Y9" s="1" t="s">
        <v>1681</v>
      </c>
      <c r="Z9" s="1" t="s">
        <v>1861</v>
      </c>
      <c r="AA9" s="1" t="s">
        <v>1819</v>
      </c>
      <c r="AB9" s="1" t="s">
        <v>1862</v>
      </c>
      <c r="AC9" s="1" t="s">
        <v>1863</v>
      </c>
      <c r="AF9" s="1" t="s">
        <v>1864</v>
      </c>
      <c r="AG9" s="128">
        <v>3.11</v>
      </c>
      <c r="AH9" s="128">
        <v>2.13</v>
      </c>
      <c r="AI9" s="128">
        <v>1.37</v>
      </c>
      <c r="AJ9" s="128">
        <v>1.27</v>
      </c>
      <c r="AK9" s="128">
        <v>1.62</v>
      </c>
      <c r="AL9" s="267">
        <v>1.49</v>
      </c>
      <c r="AM9" s="128">
        <v>1.1200000000000001</v>
      </c>
      <c r="AN9" s="128">
        <v>1.81</v>
      </c>
      <c r="AO9" s="128">
        <v>2.5299999999999998</v>
      </c>
      <c r="AP9" s="128">
        <v>3.78</v>
      </c>
      <c r="AQ9" s="128">
        <v>5.61</v>
      </c>
      <c r="AR9" s="128">
        <v>6.44</v>
      </c>
      <c r="AS9" s="128">
        <v>3.81</v>
      </c>
      <c r="AT9" s="1">
        <v>3.56</v>
      </c>
      <c r="AU9" s="1">
        <v>4.4400000000000004</v>
      </c>
      <c r="AV9" s="1">
        <v>6.35</v>
      </c>
      <c r="AW9" s="1">
        <v>9.25</v>
      </c>
      <c r="AX9" s="1">
        <v>3.65</v>
      </c>
      <c r="AY9" s="1">
        <v>2.39</v>
      </c>
      <c r="AZ9" s="1">
        <v>1.9</v>
      </c>
      <c r="BA9" s="1">
        <v>1.34</v>
      </c>
      <c r="BB9" s="1">
        <v>1.39</v>
      </c>
      <c r="BC9" s="268">
        <v>1.63</v>
      </c>
      <c r="BD9" s="1">
        <v>2.98</v>
      </c>
      <c r="BE9" s="1">
        <v>2.44</v>
      </c>
      <c r="BF9" s="1">
        <v>2.37</v>
      </c>
      <c r="BG9" s="1">
        <v>3.86</v>
      </c>
      <c r="BH9" s="1">
        <v>6.27</v>
      </c>
      <c r="BI9" s="1">
        <v>6.41</v>
      </c>
      <c r="BJ9" s="1">
        <v>3.87</v>
      </c>
      <c r="BK9" s="1">
        <v>4.22</v>
      </c>
      <c r="BL9" s="1">
        <v>4.3</v>
      </c>
      <c r="BM9" s="1">
        <v>6.35</v>
      </c>
      <c r="BN9" s="1">
        <v>8.9700000000000006</v>
      </c>
      <c r="BO9" s="269">
        <v>-0.54</v>
      </c>
      <c r="BP9" s="269">
        <v>-0.26000000000000023</v>
      </c>
      <c r="BQ9" s="269">
        <v>-0.5299999999999998</v>
      </c>
      <c r="BR9" s="269">
        <v>-7.0000000000000062E-2</v>
      </c>
      <c r="BS9" s="269">
        <v>0.2300000000000002</v>
      </c>
      <c r="BT9" s="269">
        <v>0.1399999999999999</v>
      </c>
      <c r="BU9" s="1">
        <v>24.86</v>
      </c>
      <c r="BV9" s="1">
        <v>28.39</v>
      </c>
      <c r="BW9" s="1">
        <v>30.26</v>
      </c>
      <c r="BX9" s="1">
        <v>32.11</v>
      </c>
      <c r="BY9" s="1">
        <v>32.72</v>
      </c>
      <c r="BZ9" s="1">
        <v>33.11</v>
      </c>
      <c r="CA9" s="1">
        <v>33.700000000000003</v>
      </c>
      <c r="CB9" s="1">
        <v>33.51</v>
      </c>
      <c r="CC9" s="1">
        <v>35.4</v>
      </c>
      <c r="CD9" s="1">
        <v>36.69</v>
      </c>
      <c r="CE9" s="1">
        <v>38.130000000000003</v>
      </c>
      <c r="CF9" s="1">
        <v>39.07</v>
      </c>
      <c r="CG9" s="1">
        <v>41.02</v>
      </c>
      <c r="CH9" s="1">
        <v>41.73</v>
      </c>
      <c r="CI9" s="1">
        <v>42.14</v>
      </c>
      <c r="CJ9" s="1">
        <v>41.61</v>
      </c>
      <c r="CK9" s="1">
        <v>37.53</v>
      </c>
      <c r="CL9" s="1">
        <v>25.44</v>
      </c>
      <c r="CM9" s="1">
        <v>27.73</v>
      </c>
      <c r="CN9" s="1">
        <v>30.47</v>
      </c>
      <c r="CO9" s="1">
        <v>32.36</v>
      </c>
      <c r="CP9" s="1">
        <v>32.72</v>
      </c>
      <c r="CQ9" s="1">
        <v>32.31</v>
      </c>
      <c r="CR9" s="1">
        <v>33.659999999999997</v>
      </c>
      <c r="CS9" s="1">
        <v>33.299999999999997</v>
      </c>
      <c r="CT9" s="1">
        <v>34.54</v>
      </c>
      <c r="CU9" s="1">
        <v>37.78</v>
      </c>
      <c r="CV9" s="1">
        <v>38.56</v>
      </c>
      <c r="CW9" s="1">
        <v>39.65</v>
      </c>
      <c r="CX9" s="1">
        <v>41.28</v>
      </c>
      <c r="CY9" s="1">
        <v>42.71</v>
      </c>
      <c r="CZ9" s="1">
        <v>42.69</v>
      </c>
      <c r="DA9" s="1">
        <v>41.07</v>
      </c>
      <c r="DB9" s="1">
        <v>38.380000000000003</v>
      </c>
      <c r="DC9" s="269">
        <v>-0.58000000000000185</v>
      </c>
      <c r="DD9" s="269">
        <v>0.66000000000000014</v>
      </c>
      <c r="DE9" s="269">
        <v>-0.2099999999999973</v>
      </c>
      <c r="DF9" s="269">
        <v>-0.25</v>
      </c>
      <c r="DG9" s="269">
        <v>0</v>
      </c>
      <c r="DH9" s="269">
        <v>0.79999999999999716</v>
      </c>
      <c r="DI9" s="1">
        <v>4</v>
      </c>
      <c r="DJ9" s="1">
        <v>6</v>
      </c>
      <c r="DK9" s="1">
        <v>5</v>
      </c>
      <c r="DL9" s="1">
        <v>4</v>
      </c>
      <c r="DM9" s="1">
        <v>2</v>
      </c>
      <c r="DN9" s="1">
        <v>-3</v>
      </c>
      <c r="DO9" s="1">
        <v>-8</v>
      </c>
      <c r="DP9" s="1">
        <v>-16</v>
      </c>
      <c r="DQ9" s="1">
        <v>-13</v>
      </c>
      <c r="DR9" s="1">
        <v>0</v>
      </c>
      <c r="DS9" s="1">
        <v>10</v>
      </c>
      <c r="DT9" s="1">
        <v>21</v>
      </c>
      <c r="DU9" s="1">
        <v>26</v>
      </c>
      <c r="DV9" s="1">
        <v>27</v>
      </c>
      <c r="DW9" s="1">
        <v>25</v>
      </c>
      <c r="DX9" s="1">
        <v>16</v>
      </c>
      <c r="DY9" s="1">
        <v>12</v>
      </c>
      <c r="DZ9" s="2" t="s">
        <v>1613</v>
      </c>
      <c r="EA9" s="2">
        <v>50166347</v>
      </c>
      <c r="EM9" s="36"/>
      <c r="FF9" s="128"/>
    </row>
    <row r="10" spans="1:162">
      <c r="A10" s="1">
        <v>1</v>
      </c>
      <c r="B10" s="1">
        <v>4</v>
      </c>
      <c r="C10" s="1">
        <v>2</v>
      </c>
      <c r="D10" s="1">
        <v>16</v>
      </c>
      <c r="E10" s="1">
        <v>10</v>
      </c>
      <c r="F10" s="1">
        <v>168.6</v>
      </c>
      <c r="G10" s="1">
        <v>62.5</v>
      </c>
      <c r="H10" s="1" t="s">
        <v>1847</v>
      </c>
      <c r="I10" s="1" t="s">
        <v>1865</v>
      </c>
      <c r="J10" s="1" t="s">
        <v>1730</v>
      </c>
      <c r="K10" s="1">
        <v>13</v>
      </c>
      <c r="L10" s="1">
        <v>11</v>
      </c>
      <c r="M10" s="1">
        <v>10</v>
      </c>
      <c r="N10" s="265">
        <v>0.23076923076923078</v>
      </c>
      <c r="P10" s="1" t="s">
        <v>1849</v>
      </c>
      <c r="Q10" s="1">
        <v>49</v>
      </c>
      <c r="R10" s="1">
        <v>38</v>
      </c>
      <c r="S10" s="1">
        <v>32</v>
      </c>
      <c r="T10" s="1" t="s">
        <v>194</v>
      </c>
      <c r="U10" s="1" t="s">
        <v>1866</v>
      </c>
      <c r="V10" s="1">
        <v>40</v>
      </c>
      <c r="W10" s="1">
        <v>33</v>
      </c>
      <c r="X10" s="1">
        <v>17</v>
      </c>
      <c r="Y10" s="1" t="s">
        <v>1681</v>
      </c>
      <c r="Z10" s="1" t="s">
        <v>1867</v>
      </c>
      <c r="AA10" s="1" t="s">
        <v>1868</v>
      </c>
      <c r="AB10" s="1" t="s">
        <v>1859</v>
      </c>
      <c r="AC10" s="1" t="s">
        <v>1869</v>
      </c>
      <c r="AF10" s="1" t="s">
        <v>1870</v>
      </c>
      <c r="AG10" s="128">
        <v>2.39</v>
      </c>
      <c r="AH10" s="128">
        <v>1.59</v>
      </c>
      <c r="AI10" s="128">
        <v>0</v>
      </c>
      <c r="AJ10" s="128">
        <v>1.08</v>
      </c>
      <c r="AK10" s="128">
        <v>1.02</v>
      </c>
      <c r="AL10" s="267">
        <v>0.87</v>
      </c>
      <c r="AM10" s="128">
        <v>0</v>
      </c>
      <c r="AN10" s="128">
        <v>0</v>
      </c>
      <c r="AO10" s="128">
        <v>0</v>
      </c>
      <c r="AP10" s="128">
        <v>4.75</v>
      </c>
      <c r="AQ10" s="128">
        <v>4.78</v>
      </c>
      <c r="AR10" s="128">
        <v>3.24</v>
      </c>
      <c r="AS10" s="128">
        <v>1.61</v>
      </c>
      <c r="AT10" s="1">
        <v>2.66</v>
      </c>
      <c r="AU10" s="1">
        <v>4.1100000000000003</v>
      </c>
      <c r="AV10" s="1">
        <v>6.71</v>
      </c>
      <c r="AW10" s="1">
        <v>11.63</v>
      </c>
      <c r="AX10" s="1">
        <v>2.29</v>
      </c>
      <c r="AY10" s="1">
        <v>0.51</v>
      </c>
      <c r="AZ10" s="1">
        <v>0</v>
      </c>
      <c r="BA10" s="1">
        <v>1.1200000000000001</v>
      </c>
      <c r="BB10" s="1">
        <v>1.1499999999999999</v>
      </c>
      <c r="BC10" s="268">
        <v>0.88</v>
      </c>
      <c r="BD10" s="1">
        <v>1.62</v>
      </c>
      <c r="BE10" s="1">
        <v>1.25</v>
      </c>
      <c r="BF10" s="1">
        <v>2.68</v>
      </c>
      <c r="BG10" s="1">
        <v>3.95</v>
      </c>
      <c r="BH10" s="1">
        <v>4.72</v>
      </c>
      <c r="BI10" s="1">
        <v>2.73</v>
      </c>
      <c r="BJ10" s="1">
        <v>1.39</v>
      </c>
      <c r="BK10" s="1">
        <v>2.0699999999999998</v>
      </c>
      <c r="BL10" s="1">
        <v>5.78</v>
      </c>
      <c r="BM10" s="1">
        <v>6.39</v>
      </c>
      <c r="BN10" s="1">
        <v>10.74</v>
      </c>
      <c r="BO10" s="269">
        <v>0.10000000000000009</v>
      </c>
      <c r="BP10" s="269">
        <v>1.08</v>
      </c>
      <c r="BQ10" s="269">
        <v>0</v>
      </c>
      <c r="BR10" s="269">
        <v>-4.0000000000000036E-2</v>
      </c>
      <c r="BS10" s="269">
        <v>-0.12999999999999989</v>
      </c>
      <c r="BT10" s="269">
        <v>1.0000000000000009E-2</v>
      </c>
      <c r="BU10" s="1">
        <v>31.47</v>
      </c>
      <c r="BV10" s="1">
        <v>33.659999999999997</v>
      </c>
      <c r="BW10" s="1">
        <v>34.369999999999997</v>
      </c>
      <c r="BX10" s="1">
        <v>35.49</v>
      </c>
      <c r="BY10" s="1">
        <v>37.15</v>
      </c>
      <c r="BZ10" s="1">
        <v>38.18</v>
      </c>
      <c r="CA10" s="1">
        <v>39.47</v>
      </c>
      <c r="CB10" s="1">
        <v>40.299999999999997</v>
      </c>
      <c r="CC10" s="1">
        <v>40.270000000000003</v>
      </c>
      <c r="CD10" s="1">
        <v>41.44</v>
      </c>
      <c r="CE10" s="1">
        <v>42.24</v>
      </c>
      <c r="CF10" s="1">
        <v>43.62</v>
      </c>
      <c r="CG10" s="1">
        <v>48.97</v>
      </c>
      <c r="CH10" s="1">
        <v>49.68</v>
      </c>
      <c r="CI10" s="1">
        <v>49.29</v>
      </c>
      <c r="CJ10" s="1">
        <v>47.61</v>
      </c>
      <c r="CK10" s="1">
        <v>45.61</v>
      </c>
      <c r="CL10" s="1">
        <v>31.49</v>
      </c>
      <c r="CM10" s="1">
        <v>33.56</v>
      </c>
      <c r="CN10" s="1">
        <v>34.76</v>
      </c>
      <c r="CO10" s="1">
        <v>35.200000000000003</v>
      </c>
      <c r="CP10" s="1">
        <v>37.229999999999997</v>
      </c>
      <c r="CQ10" s="1">
        <v>38.25</v>
      </c>
      <c r="CR10" s="1">
        <v>39.03</v>
      </c>
      <c r="CS10" s="1">
        <v>40.85</v>
      </c>
      <c r="CT10" s="1">
        <v>40.19</v>
      </c>
      <c r="CU10" s="1">
        <v>41.32</v>
      </c>
      <c r="CV10" s="1">
        <v>42.86</v>
      </c>
      <c r="CW10" s="1">
        <v>43.55</v>
      </c>
      <c r="CX10" s="1">
        <v>48.61</v>
      </c>
      <c r="CY10" s="1">
        <v>50.89</v>
      </c>
      <c r="CZ10" s="1">
        <v>49.67</v>
      </c>
      <c r="DA10" s="1">
        <v>48.05</v>
      </c>
      <c r="DB10" s="1">
        <v>45.01</v>
      </c>
      <c r="DC10" s="269">
        <v>-1.9999999999999574E-2</v>
      </c>
      <c r="DD10" s="269">
        <v>9.9999999999994316E-2</v>
      </c>
      <c r="DE10" s="269">
        <v>-0.39000000000000057</v>
      </c>
      <c r="DF10" s="269">
        <v>0.28999999999999915</v>
      </c>
      <c r="DG10" s="269">
        <v>-7.9999999999998295E-2</v>
      </c>
      <c r="DH10" s="269">
        <v>-7.0000000000000284E-2</v>
      </c>
      <c r="DI10" s="1">
        <v>0</v>
      </c>
      <c r="DJ10" s="1">
        <v>1</v>
      </c>
      <c r="DK10" s="1">
        <v>2</v>
      </c>
      <c r="DL10" s="1">
        <v>2</v>
      </c>
      <c r="DM10" s="1">
        <v>0</v>
      </c>
      <c r="DN10" s="1">
        <v>-2</v>
      </c>
      <c r="DO10" s="1">
        <v>-6</v>
      </c>
      <c r="DP10" s="1">
        <v>-8</v>
      </c>
      <c r="DQ10" s="1">
        <v>-6</v>
      </c>
      <c r="DR10" s="1">
        <v>-2</v>
      </c>
      <c r="DS10" s="1">
        <v>6</v>
      </c>
      <c r="DT10" s="1">
        <v>13</v>
      </c>
      <c r="DU10" s="1">
        <v>15</v>
      </c>
      <c r="DV10" s="1">
        <v>15</v>
      </c>
      <c r="DW10" s="1">
        <v>11</v>
      </c>
      <c r="DX10" s="1">
        <v>8</v>
      </c>
      <c r="DY10" s="1">
        <v>6</v>
      </c>
      <c r="DZ10" s="2" t="s">
        <v>896</v>
      </c>
      <c r="EA10" s="2">
        <v>50321928</v>
      </c>
      <c r="FF10" s="128"/>
    </row>
    <row r="11" spans="1:162">
      <c r="A11" s="1">
        <v>1</v>
      </c>
      <c r="B11" s="1">
        <v>55</v>
      </c>
      <c r="C11" s="1">
        <v>2</v>
      </c>
      <c r="D11" s="1">
        <v>12</v>
      </c>
      <c r="E11" s="1">
        <v>7</v>
      </c>
      <c r="F11" s="1">
        <v>167.7</v>
      </c>
      <c r="G11" s="1">
        <v>47</v>
      </c>
      <c r="H11" s="1" t="s">
        <v>1839</v>
      </c>
      <c r="I11" s="1" t="s">
        <v>1840</v>
      </c>
      <c r="J11" s="1" t="s">
        <v>1730</v>
      </c>
      <c r="K11" s="1">
        <v>24</v>
      </c>
      <c r="L11" s="1">
        <v>21</v>
      </c>
      <c r="M11" s="1">
        <v>13</v>
      </c>
      <c r="N11" s="265">
        <v>0.45833333333333331</v>
      </c>
      <c r="P11" s="1" t="s">
        <v>1841</v>
      </c>
      <c r="Q11" s="1">
        <v>47</v>
      </c>
      <c r="R11" s="1">
        <v>34</v>
      </c>
      <c r="S11" s="1">
        <v>26</v>
      </c>
      <c r="T11" s="1" t="s">
        <v>194</v>
      </c>
      <c r="U11" s="1" t="s">
        <v>1871</v>
      </c>
      <c r="V11" s="1">
        <v>19</v>
      </c>
      <c r="W11" s="1">
        <v>19</v>
      </c>
      <c r="X11" s="1">
        <v>3</v>
      </c>
      <c r="Z11" s="1" t="s">
        <v>1828</v>
      </c>
      <c r="AA11" s="1" t="s">
        <v>1835</v>
      </c>
      <c r="AB11" s="1" t="s">
        <v>1872</v>
      </c>
      <c r="AC11" s="1" t="s">
        <v>1873</v>
      </c>
      <c r="AD11" s="1" t="s">
        <v>1681</v>
      </c>
      <c r="AE11" s="1" t="s">
        <v>1681</v>
      </c>
      <c r="AF11" s="1" t="s">
        <v>1823</v>
      </c>
      <c r="AG11" s="128">
        <v>2.69</v>
      </c>
      <c r="AH11" s="128">
        <v>2.3199999999999998</v>
      </c>
      <c r="AI11" s="128">
        <v>2.76</v>
      </c>
      <c r="AJ11" s="128">
        <v>0</v>
      </c>
      <c r="AK11" s="128">
        <v>0</v>
      </c>
      <c r="AL11" s="267">
        <v>1.24</v>
      </c>
      <c r="AM11" s="128">
        <v>0</v>
      </c>
      <c r="AN11" s="128">
        <v>0.9</v>
      </c>
      <c r="AO11" s="128">
        <v>1.1200000000000001</v>
      </c>
      <c r="AP11" s="128">
        <v>2.4900000000000002</v>
      </c>
      <c r="AQ11" s="128">
        <v>6.07</v>
      </c>
      <c r="AR11" s="128">
        <v>5.1100000000000003</v>
      </c>
      <c r="AS11" s="128">
        <v>2.41</v>
      </c>
      <c r="AT11" s="1">
        <v>2.31</v>
      </c>
      <c r="AU11" s="1">
        <v>4.6399999999999997</v>
      </c>
      <c r="AV11" s="1">
        <v>5.34</v>
      </c>
      <c r="AW11" s="1">
        <v>8.23</v>
      </c>
      <c r="AX11" s="1">
        <v>4.1399999999999997</v>
      </c>
      <c r="AY11" s="1">
        <v>2.17</v>
      </c>
      <c r="AZ11" s="1">
        <v>0</v>
      </c>
      <c r="BA11" s="1">
        <v>0</v>
      </c>
      <c r="BB11" s="1">
        <v>0</v>
      </c>
      <c r="BC11" s="268">
        <v>0.9</v>
      </c>
      <c r="BD11" s="1">
        <v>1.88</v>
      </c>
      <c r="BE11" s="1">
        <v>1.74</v>
      </c>
      <c r="BF11" s="1">
        <v>2.4900000000000002</v>
      </c>
      <c r="BG11" s="1">
        <v>2.25</v>
      </c>
      <c r="BH11" s="1">
        <v>7.01</v>
      </c>
      <c r="BI11" s="1">
        <v>6.03</v>
      </c>
      <c r="BJ11" s="1">
        <v>2.74</v>
      </c>
      <c r="BK11" s="1">
        <v>2.36</v>
      </c>
      <c r="BL11" s="1">
        <v>4.41</v>
      </c>
      <c r="BM11" s="1">
        <v>5.79</v>
      </c>
      <c r="BN11" s="1">
        <v>9.1999999999999993</v>
      </c>
      <c r="BO11" s="269">
        <v>-1.4499999999999997</v>
      </c>
      <c r="BP11" s="269">
        <v>0.14999999999999991</v>
      </c>
      <c r="BQ11" s="269">
        <v>2.76</v>
      </c>
      <c r="BR11" s="269">
        <v>0</v>
      </c>
      <c r="BS11" s="269">
        <v>0</v>
      </c>
      <c r="BT11" s="269">
        <v>-0.33999999999999997</v>
      </c>
      <c r="BU11" s="1">
        <v>28.12</v>
      </c>
      <c r="BV11" s="1">
        <v>31.66</v>
      </c>
      <c r="BW11" s="1">
        <v>33.840000000000003</v>
      </c>
      <c r="BX11" s="1">
        <v>34.409999999999997</v>
      </c>
      <c r="BY11" s="1">
        <v>36.97</v>
      </c>
      <c r="BZ11" s="1">
        <v>37.9</v>
      </c>
      <c r="CA11" s="1">
        <v>39.049999999999997</v>
      </c>
      <c r="CB11" s="1">
        <v>39.64</v>
      </c>
      <c r="CC11" s="1">
        <v>39.01</v>
      </c>
      <c r="CD11" s="1">
        <v>40.11</v>
      </c>
      <c r="CE11" s="1">
        <v>41.1</v>
      </c>
      <c r="CF11" s="1">
        <v>41.83</v>
      </c>
      <c r="CG11" s="1">
        <v>44.65</v>
      </c>
      <c r="CH11" s="1">
        <v>46.21</v>
      </c>
      <c r="CI11" s="1">
        <v>48.14</v>
      </c>
      <c r="CJ11" s="1">
        <v>49.14</v>
      </c>
      <c r="CK11" s="1">
        <v>47.65</v>
      </c>
      <c r="CL11" s="1">
        <v>28.08</v>
      </c>
      <c r="CM11" s="1">
        <v>31.27</v>
      </c>
      <c r="CN11" s="1">
        <v>32.51</v>
      </c>
      <c r="CO11" s="1">
        <v>34.590000000000003</v>
      </c>
      <c r="CP11" s="1">
        <v>35.64</v>
      </c>
      <c r="CQ11" s="1">
        <v>37.96</v>
      </c>
      <c r="CR11" s="1">
        <v>38.78</v>
      </c>
      <c r="CS11" s="1">
        <v>39.770000000000003</v>
      </c>
      <c r="CT11" s="1">
        <v>39.04</v>
      </c>
      <c r="CU11" s="1">
        <v>40.28</v>
      </c>
      <c r="CV11" s="1">
        <v>40.86</v>
      </c>
      <c r="CW11" s="1">
        <v>40.700000000000003</v>
      </c>
      <c r="CX11" s="1">
        <v>46.09</v>
      </c>
      <c r="CY11" s="1">
        <v>46.51</v>
      </c>
      <c r="CZ11" s="1">
        <v>49.23</v>
      </c>
      <c r="DA11" s="1">
        <v>50.3</v>
      </c>
      <c r="DB11" s="1">
        <v>47.41</v>
      </c>
      <c r="DC11" s="269">
        <v>4.00000000000027E-2</v>
      </c>
      <c r="DD11" s="269">
        <v>0.39000000000000057</v>
      </c>
      <c r="DE11" s="269">
        <v>1.3300000000000054</v>
      </c>
      <c r="DF11" s="269">
        <v>-0.18000000000000682</v>
      </c>
      <c r="DG11" s="269">
        <v>1.3299999999999983</v>
      </c>
      <c r="DH11" s="269">
        <v>-6.0000000000002274E-2</v>
      </c>
      <c r="DI11" s="1">
        <v>9</v>
      </c>
      <c r="DJ11" s="1">
        <v>9</v>
      </c>
      <c r="DK11" s="1">
        <v>9</v>
      </c>
      <c r="DL11" s="1">
        <v>5</v>
      </c>
      <c r="DM11" s="1">
        <v>2</v>
      </c>
      <c r="DN11" s="1">
        <v>-5</v>
      </c>
      <c r="DO11" s="1">
        <v>-6</v>
      </c>
      <c r="DP11" s="1">
        <v>-8</v>
      </c>
      <c r="DQ11" s="1">
        <v>-6</v>
      </c>
      <c r="DR11" s="1">
        <v>-6</v>
      </c>
      <c r="DS11" s="1">
        <v>0</v>
      </c>
      <c r="DT11" s="1">
        <v>3</v>
      </c>
      <c r="DU11" s="1">
        <v>4</v>
      </c>
      <c r="DV11" s="1">
        <v>5</v>
      </c>
      <c r="DW11" s="1">
        <v>6</v>
      </c>
      <c r="DX11" s="1">
        <v>7</v>
      </c>
      <c r="DY11" s="1">
        <v>7</v>
      </c>
      <c r="DZ11" s="2" t="s">
        <v>622</v>
      </c>
      <c r="EA11" s="2">
        <v>52481686</v>
      </c>
      <c r="FF11" s="128"/>
    </row>
    <row r="12" spans="1:162">
      <c r="A12" s="1">
        <v>1</v>
      </c>
      <c r="B12" s="1">
        <v>36</v>
      </c>
      <c r="C12" s="1">
        <v>2</v>
      </c>
      <c r="D12" s="1">
        <v>15</v>
      </c>
      <c r="E12" s="1">
        <v>3</v>
      </c>
      <c r="F12" s="1">
        <v>166.4</v>
      </c>
      <c r="G12" s="1">
        <v>59.3</v>
      </c>
      <c r="H12" s="1" t="s">
        <v>1814</v>
      </c>
      <c r="I12" s="1" t="s">
        <v>1840</v>
      </c>
      <c r="J12" s="1" t="s">
        <v>1730</v>
      </c>
      <c r="K12" s="1">
        <v>21</v>
      </c>
      <c r="L12" s="1">
        <v>19</v>
      </c>
      <c r="M12" s="1">
        <v>16</v>
      </c>
      <c r="N12" s="265">
        <v>0.23809523809523808</v>
      </c>
      <c r="P12" s="1" t="s">
        <v>1841</v>
      </c>
      <c r="Q12" s="1">
        <v>45</v>
      </c>
      <c r="R12" s="1">
        <v>32</v>
      </c>
      <c r="S12" s="1">
        <v>22</v>
      </c>
      <c r="T12" s="1" t="s">
        <v>195</v>
      </c>
      <c r="U12" s="1" t="s">
        <v>1842</v>
      </c>
      <c r="V12" s="1">
        <v>28</v>
      </c>
      <c r="W12" s="1">
        <v>26</v>
      </c>
      <c r="X12" s="1">
        <v>9</v>
      </c>
      <c r="Z12" s="1" t="s">
        <v>1818</v>
      </c>
      <c r="AA12" s="1" t="s">
        <v>1875</v>
      </c>
      <c r="AB12" s="1" t="s">
        <v>1876</v>
      </c>
      <c r="AC12" s="1" t="s">
        <v>1877</v>
      </c>
      <c r="AD12" s="1" t="s">
        <v>1678</v>
      </c>
      <c r="AE12" s="1" t="s">
        <v>1681</v>
      </c>
      <c r="AF12" s="1" t="s">
        <v>1878</v>
      </c>
      <c r="AG12" s="128">
        <v>5.52</v>
      </c>
      <c r="AH12" s="128">
        <v>4.4000000000000004</v>
      </c>
      <c r="AI12" s="128">
        <v>3.8</v>
      </c>
      <c r="AJ12" s="128">
        <v>2.2400000000000002</v>
      </c>
      <c r="AK12" s="128">
        <v>2.84</v>
      </c>
      <c r="AL12" s="267">
        <v>3.53</v>
      </c>
      <c r="AM12" s="128">
        <v>3.17</v>
      </c>
      <c r="AN12" s="128">
        <v>3.79</v>
      </c>
      <c r="AO12" s="128">
        <v>4.13</v>
      </c>
      <c r="AP12" s="128">
        <v>4.0199999999999996</v>
      </c>
      <c r="AQ12" s="128">
        <v>8.58</v>
      </c>
      <c r="AR12" s="128">
        <v>6.86</v>
      </c>
      <c r="AS12" s="128">
        <v>5.89</v>
      </c>
      <c r="AT12" s="1">
        <v>6.03</v>
      </c>
      <c r="AU12" s="1">
        <v>6.9</v>
      </c>
      <c r="AV12" s="1">
        <v>7.5</v>
      </c>
      <c r="AW12" s="1">
        <v>13.11</v>
      </c>
      <c r="AX12" s="1">
        <v>5.04</v>
      </c>
      <c r="AY12" s="1">
        <v>3.45</v>
      </c>
      <c r="AZ12" s="1">
        <v>2.33</v>
      </c>
      <c r="BA12" s="1">
        <v>2.2400000000000002</v>
      </c>
      <c r="BB12" s="1">
        <v>2.36</v>
      </c>
      <c r="BC12" s="268">
        <v>2.72</v>
      </c>
      <c r="BD12" s="1">
        <v>3.6</v>
      </c>
      <c r="BE12" s="1">
        <v>4.24</v>
      </c>
      <c r="BF12" s="1">
        <v>3.98</v>
      </c>
      <c r="BG12" s="1">
        <v>4.5</v>
      </c>
      <c r="BH12" s="1">
        <v>8.48</v>
      </c>
      <c r="BI12" s="1">
        <v>6.48</v>
      </c>
      <c r="BJ12" s="1">
        <v>5.63</v>
      </c>
      <c r="BK12" s="1">
        <v>7.34</v>
      </c>
      <c r="BL12" s="1">
        <v>7.27</v>
      </c>
      <c r="BM12" s="1">
        <v>8.9499999999999993</v>
      </c>
      <c r="BN12" s="1">
        <v>13.44</v>
      </c>
      <c r="BO12" s="269">
        <v>0.47999999999999954</v>
      </c>
      <c r="BP12" s="269">
        <v>0.95000000000000018</v>
      </c>
      <c r="BQ12" s="269">
        <v>1.4699999999999998</v>
      </c>
      <c r="BR12" s="269">
        <v>0</v>
      </c>
      <c r="BS12" s="269">
        <v>0.48</v>
      </c>
      <c r="BT12" s="269">
        <v>-0.80999999999999961</v>
      </c>
      <c r="BU12" s="1">
        <v>26.17</v>
      </c>
      <c r="BV12" s="1">
        <v>31.14</v>
      </c>
      <c r="BW12" s="1">
        <v>33.92</v>
      </c>
      <c r="BX12" s="1">
        <v>33.69</v>
      </c>
      <c r="BY12" s="1">
        <v>35.79</v>
      </c>
      <c r="BZ12" s="1">
        <v>38.299999999999997</v>
      </c>
      <c r="CA12" s="1">
        <v>39.119999999999997</v>
      </c>
      <c r="CB12" s="1">
        <v>40.28</v>
      </c>
      <c r="CC12" s="1">
        <v>40.07</v>
      </c>
      <c r="CD12" s="1">
        <v>41.34</v>
      </c>
      <c r="CE12" s="1">
        <v>43.63</v>
      </c>
      <c r="CF12" s="1">
        <v>43.34</v>
      </c>
      <c r="CG12" s="1">
        <v>48.15</v>
      </c>
      <c r="CH12" s="1">
        <v>50.68</v>
      </c>
      <c r="CI12" s="1">
        <v>50.98</v>
      </c>
      <c r="CJ12" s="1">
        <v>49.56</v>
      </c>
      <c r="CK12" s="1">
        <v>49.29</v>
      </c>
      <c r="CL12" s="1">
        <v>27.41</v>
      </c>
      <c r="CM12" s="1">
        <v>31.47</v>
      </c>
      <c r="CN12" s="1">
        <v>32.72</v>
      </c>
      <c r="CO12" s="1">
        <v>33.630000000000003</v>
      </c>
      <c r="CP12" s="1">
        <v>35.619999999999997</v>
      </c>
      <c r="CQ12" s="1">
        <v>38.22</v>
      </c>
      <c r="CR12" s="1">
        <v>39.03</v>
      </c>
      <c r="CS12" s="1">
        <v>40.49</v>
      </c>
      <c r="CT12" s="1">
        <v>40.44</v>
      </c>
      <c r="CU12" s="1">
        <v>41.36</v>
      </c>
      <c r="CV12" s="1">
        <v>43.32</v>
      </c>
      <c r="CW12" s="1">
        <v>42.25</v>
      </c>
      <c r="CX12" s="1">
        <v>47.5</v>
      </c>
      <c r="CY12" s="1">
        <v>50.4</v>
      </c>
      <c r="CZ12" s="1">
        <v>51.53</v>
      </c>
      <c r="DA12" s="1">
        <v>49.99</v>
      </c>
      <c r="DB12" s="1">
        <v>48.38</v>
      </c>
      <c r="DC12" s="269">
        <v>-1.2399999999999984</v>
      </c>
      <c r="DD12" s="269">
        <v>-0.32999999999999829</v>
      </c>
      <c r="DE12" s="269">
        <v>1.2000000000000028</v>
      </c>
      <c r="DF12" s="269">
        <v>5.9999999999995168E-2</v>
      </c>
      <c r="DG12" s="269">
        <v>0.17000000000000171</v>
      </c>
      <c r="DH12" s="269">
        <v>7.9999999999998295E-2</v>
      </c>
      <c r="DI12" s="1">
        <v>3</v>
      </c>
      <c r="DJ12" s="1">
        <v>5</v>
      </c>
      <c r="DK12" s="1">
        <v>6</v>
      </c>
      <c r="DL12" s="1">
        <v>3</v>
      </c>
      <c r="DM12" s="1">
        <v>1</v>
      </c>
      <c r="DN12" s="1">
        <v>-2</v>
      </c>
      <c r="DO12" s="1">
        <v>-7</v>
      </c>
      <c r="DP12" s="1">
        <v>-10</v>
      </c>
      <c r="DQ12" s="1">
        <v>-10</v>
      </c>
      <c r="DR12" s="1">
        <v>-8</v>
      </c>
      <c r="DS12" s="1">
        <v>0</v>
      </c>
      <c r="DT12" s="1">
        <v>1</v>
      </c>
      <c r="DU12" s="1">
        <v>3</v>
      </c>
      <c r="DV12" s="1">
        <v>4</v>
      </c>
      <c r="DW12" s="1">
        <v>7</v>
      </c>
      <c r="DX12" s="1">
        <v>5</v>
      </c>
      <c r="DY12" s="1">
        <v>4</v>
      </c>
      <c r="DZ12" s="2" t="s">
        <v>1319</v>
      </c>
      <c r="EA12" s="2">
        <v>43503241</v>
      </c>
      <c r="FF12" s="128"/>
    </row>
    <row r="13" spans="1:162">
      <c r="A13" s="1">
        <v>1</v>
      </c>
      <c r="B13" s="1">
        <v>34</v>
      </c>
      <c r="C13" s="1">
        <v>2</v>
      </c>
      <c r="D13" s="1">
        <v>14</v>
      </c>
      <c r="E13" s="1">
        <v>11</v>
      </c>
      <c r="F13" s="1">
        <v>150.5</v>
      </c>
      <c r="G13" s="1">
        <v>34</v>
      </c>
      <c r="H13" s="1" t="s">
        <v>1824</v>
      </c>
      <c r="I13" s="1" t="s">
        <v>1879</v>
      </c>
      <c r="J13" s="1" t="s">
        <v>1730</v>
      </c>
      <c r="K13" s="1">
        <v>21</v>
      </c>
      <c r="L13" s="1">
        <v>19</v>
      </c>
      <c r="M13" s="1">
        <v>13</v>
      </c>
      <c r="N13" s="265">
        <v>0.38095238095238093</v>
      </c>
      <c r="P13" s="1" t="s">
        <v>1849</v>
      </c>
      <c r="Q13" s="1">
        <v>58</v>
      </c>
      <c r="R13" s="1">
        <v>41</v>
      </c>
      <c r="S13" s="1">
        <v>32</v>
      </c>
      <c r="T13" s="1" t="s">
        <v>194</v>
      </c>
      <c r="U13" s="1" t="s">
        <v>1850</v>
      </c>
      <c r="V13" s="1">
        <v>55</v>
      </c>
      <c r="W13" s="1">
        <v>42</v>
      </c>
      <c r="X13" s="1">
        <v>39</v>
      </c>
      <c r="Y13" s="1" t="s">
        <v>1682</v>
      </c>
      <c r="Z13" s="1" t="s">
        <v>1857</v>
      </c>
      <c r="AA13" s="1" t="s">
        <v>1880</v>
      </c>
      <c r="AB13" s="1" t="s">
        <v>1881</v>
      </c>
      <c r="AC13" s="1" t="s">
        <v>1882</v>
      </c>
      <c r="AD13" s="1" t="s">
        <v>195</v>
      </c>
      <c r="AE13" s="1" t="s">
        <v>1684</v>
      </c>
      <c r="AF13" s="1" t="s">
        <v>1883</v>
      </c>
      <c r="AG13" s="128">
        <v>3.69</v>
      </c>
      <c r="AH13" s="128">
        <v>3.96</v>
      </c>
      <c r="AI13" s="128">
        <v>2.74</v>
      </c>
      <c r="AJ13" s="128">
        <v>1.74</v>
      </c>
      <c r="AK13" s="128">
        <v>2.61</v>
      </c>
      <c r="AL13" s="267">
        <v>2.02</v>
      </c>
      <c r="AM13" s="128">
        <v>2.17</v>
      </c>
      <c r="AN13" s="128">
        <v>2.17</v>
      </c>
      <c r="AO13" s="128">
        <v>2.71</v>
      </c>
      <c r="AP13" s="128">
        <v>3.26</v>
      </c>
      <c r="AQ13" s="128">
        <v>4.0999999999999996</v>
      </c>
      <c r="AR13" s="128">
        <v>5.38</v>
      </c>
      <c r="AS13" s="128">
        <v>2.17</v>
      </c>
      <c r="AT13" s="1">
        <v>2.52</v>
      </c>
      <c r="AU13" s="1">
        <v>3.29</v>
      </c>
      <c r="AV13" s="1">
        <v>4.8499999999999996</v>
      </c>
      <c r="AW13" s="1">
        <v>10.91</v>
      </c>
      <c r="AX13" s="1">
        <v>4.04</v>
      </c>
      <c r="AY13" s="1">
        <v>2.4500000000000002</v>
      </c>
      <c r="AZ13" s="1">
        <v>2.71</v>
      </c>
      <c r="BA13" s="1">
        <v>1.57</v>
      </c>
      <c r="BB13" s="1">
        <v>1.9</v>
      </c>
      <c r="BC13" s="268">
        <v>2.68</v>
      </c>
      <c r="BD13" s="1">
        <v>2.88</v>
      </c>
      <c r="BE13" s="1">
        <v>2.87</v>
      </c>
      <c r="BF13" s="1">
        <v>3.9</v>
      </c>
      <c r="BG13" s="1">
        <v>3.51</v>
      </c>
      <c r="BH13" s="1">
        <v>4.5</v>
      </c>
      <c r="BI13" s="1">
        <v>4.96</v>
      </c>
      <c r="BJ13" s="1">
        <v>3.13</v>
      </c>
      <c r="BK13" s="1">
        <v>3.53</v>
      </c>
      <c r="BL13" s="1">
        <v>5.19</v>
      </c>
      <c r="BM13" s="1">
        <v>5.93</v>
      </c>
      <c r="BN13" s="1">
        <v>10.039999999999999</v>
      </c>
      <c r="BO13" s="269">
        <v>-0.35000000000000009</v>
      </c>
      <c r="BP13" s="269">
        <v>1.5099999999999998</v>
      </c>
      <c r="BQ13" s="269">
        <v>3.0000000000000249E-2</v>
      </c>
      <c r="BR13" s="269">
        <v>0.16999999999999993</v>
      </c>
      <c r="BS13" s="269">
        <v>0.71</v>
      </c>
      <c r="BT13" s="269">
        <v>0.66000000000000014</v>
      </c>
      <c r="BU13" s="1">
        <v>26.64</v>
      </c>
      <c r="BV13" s="1">
        <v>29.92</v>
      </c>
      <c r="BW13" s="1">
        <v>31.21</v>
      </c>
      <c r="BX13" s="1">
        <v>31.43</v>
      </c>
      <c r="BY13" s="1">
        <v>34.22</v>
      </c>
      <c r="BZ13" s="1">
        <v>35.21</v>
      </c>
      <c r="CA13" s="1">
        <v>36.18</v>
      </c>
      <c r="CB13" s="1">
        <v>36.22</v>
      </c>
      <c r="CC13" s="1">
        <v>39.229999999999997</v>
      </c>
      <c r="CD13" s="1">
        <v>38.869999999999997</v>
      </c>
      <c r="CE13" s="1">
        <v>41.24</v>
      </c>
      <c r="CF13" s="1">
        <v>41.63</v>
      </c>
      <c r="CG13" s="1">
        <v>43.38</v>
      </c>
      <c r="CH13" s="1">
        <v>44.99</v>
      </c>
      <c r="CI13" s="1">
        <v>45.19</v>
      </c>
      <c r="CJ13" s="1">
        <v>42.19</v>
      </c>
      <c r="CK13" s="1">
        <v>38.409999999999997</v>
      </c>
      <c r="CL13" s="1">
        <v>26.04</v>
      </c>
      <c r="CM13" s="1">
        <v>28.45</v>
      </c>
      <c r="CN13" s="1">
        <v>30.61</v>
      </c>
      <c r="CO13" s="1">
        <v>31.86</v>
      </c>
      <c r="CP13" s="1">
        <v>34.409999999999997</v>
      </c>
      <c r="CQ13" s="1">
        <v>35.340000000000003</v>
      </c>
      <c r="CR13" s="1">
        <v>36.49</v>
      </c>
      <c r="CS13" s="1">
        <v>36.04</v>
      </c>
      <c r="CT13" s="1">
        <v>39.35</v>
      </c>
      <c r="CU13" s="1">
        <v>38.130000000000003</v>
      </c>
      <c r="CV13" s="1">
        <v>41.14</v>
      </c>
      <c r="CW13" s="1">
        <v>41.08</v>
      </c>
      <c r="CX13" s="1">
        <v>43.9</v>
      </c>
      <c r="CY13" s="1">
        <v>45.96</v>
      </c>
      <c r="CZ13" s="1">
        <v>46.42</v>
      </c>
      <c r="DA13" s="1">
        <v>42.55</v>
      </c>
      <c r="DB13" s="1">
        <v>39.53</v>
      </c>
      <c r="DC13" s="269">
        <v>0.60000000000000142</v>
      </c>
      <c r="DD13" s="269">
        <v>1.4700000000000024</v>
      </c>
      <c r="DE13" s="269">
        <v>0.60000000000000142</v>
      </c>
      <c r="DF13" s="269">
        <v>-0.42999999999999972</v>
      </c>
      <c r="DG13" s="269">
        <v>-0.18999999999999773</v>
      </c>
      <c r="DH13" s="269">
        <v>-0.13000000000000256</v>
      </c>
      <c r="DI13" s="1">
        <v>3</v>
      </c>
      <c r="DJ13" s="1">
        <v>4</v>
      </c>
      <c r="DK13" s="1">
        <v>7</v>
      </c>
      <c r="DL13" s="1">
        <v>10</v>
      </c>
      <c r="DM13" s="1">
        <v>4</v>
      </c>
      <c r="DN13" s="1">
        <v>0</v>
      </c>
      <c r="DO13" s="1">
        <v>-4</v>
      </c>
      <c r="DP13" s="1">
        <v>-7</v>
      </c>
      <c r="DQ13" s="1">
        <v>-4</v>
      </c>
      <c r="DR13" s="1">
        <v>0</v>
      </c>
      <c r="DS13" s="1">
        <v>8</v>
      </c>
      <c r="DT13" s="1">
        <v>19</v>
      </c>
      <c r="DU13" s="1">
        <v>23</v>
      </c>
      <c r="DV13" s="1">
        <v>25</v>
      </c>
      <c r="DW13" s="1">
        <v>23</v>
      </c>
      <c r="DX13" s="1">
        <v>19</v>
      </c>
      <c r="DY13" s="1">
        <v>15</v>
      </c>
      <c r="DZ13" s="2" t="s">
        <v>1299</v>
      </c>
      <c r="EA13" s="2">
        <v>53327228</v>
      </c>
      <c r="FF13" s="128"/>
    </row>
    <row r="14" spans="1:162">
      <c r="A14" s="1">
        <v>1</v>
      </c>
      <c r="B14" s="1">
        <v>15</v>
      </c>
      <c r="C14" s="1">
        <v>2</v>
      </c>
      <c r="D14" s="1">
        <v>14</v>
      </c>
      <c r="E14" s="1">
        <v>5</v>
      </c>
      <c r="F14" s="1">
        <v>159.1</v>
      </c>
      <c r="G14" s="1">
        <v>54.6</v>
      </c>
      <c r="H14" s="1" t="s">
        <v>1847</v>
      </c>
      <c r="I14" s="1" t="s">
        <v>1865</v>
      </c>
      <c r="J14" s="1" t="s">
        <v>1732</v>
      </c>
      <c r="K14" s="1">
        <v>16</v>
      </c>
      <c r="L14" s="1">
        <v>14</v>
      </c>
      <c r="M14" s="1">
        <v>11</v>
      </c>
      <c r="N14" s="265">
        <v>0.3125</v>
      </c>
      <c r="P14" s="1" t="s">
        <v>1884</v>
      </c>
      <c r="Q14" s="1">
        <v>50</v>
      </c>
      <c r="R14" s="1">
        <v>37</v>
      </c>
      <c r="S14" s="1">
        <v>22</v>
      </c>
      <c r="T14" s="1" t="s">
        <v>193</v>
      </c>
      <c r="U14" s="1" t="s">
        <v>1850</v>
      </c>
      <c r="V14" s="1">
        <v>50</v>
      </c>
      <c r="W14" s="1">
        <v>32</v>
      </c>
      <c r="X14" s="1">
        <v>21</v>
      </c>
      <c r="Y14" s="1" t="s">
        <v>1681</v>
      </c>
      <c r="Z14" s="1" t="s">
        <v>1828</v>
      </c>
      <c r="AA14" s="1" t="s">
        <v>1885</v>
      </c>
      <c r="AB14" s="1" t="s">
        <v>1886</v>
      </c>
      <c r="AC14" s="1" t="s">
        <v>1887</v>
      </c>
      <c r="AF14" s="1" t="s">
        <v>1888</v>
      </c>
      <c r="AG14" s="128">
        <v>4.0599999999999996</v>
      </c>
      <c r="AH14" s="128">
        <v>3.22</v>
      </c>
      <c r="AI14" s="128">
        <v>2.25</v>
      </c>
      <c r="AJ14" s="128">
        <v>1.74</v>
      </c>
      <c r="AK14" s="128">
        <v>1.66</v>
      </c>
      <c r="AL14" s="267">
        <v>1.66</v>
      </c>
      <c r="AM14" s="128">
        <v>1.5</v>
      </c>
      <c r="AN14" s="128">
        <v>2.27</v>
      </c>
      <c r="AO14" s="128">
        <v>3.64</v>
      </c>
      <c r="AP14" s="128">
        <v>5.09</v>
      </c>
      <c r="AQ14" s="128">
        <v>8.1</v>
      </c>
      <c r="AR14" s="128">
        <v>6.64</v>
      </c>
      <c r="AS14" s="128">
        <v>4.07</v>
      </c>
      <c r="AT14" s="1">
        <v>4.22</v>
      </c>
      <c r="AU14" s="1">
        <v>4.92</v>
      </c>
      <c r="AV14" s="1">
        <v>7.2</v>
      </c>
      <c r="AW14" s="1">
        <v>15.11</v>
      </c>
      <c r="AX14" s="1">
        <v>3.08</v>
      </c>
      <c r="AY14" s="1">
        <v>2.39</v>
      </c>
      <c r="AZ14" s="1">
        <v>0.76</v>
      </c>
      <c r="BA14" s="1">
        <v>1.56</v>
      </c>
      <c r="BB14" s="1">
        <v>1.76</v>
      </c>
      <c r="BC14" s="268">
        <v>1.93</v>
      </c>
      <c r="BD14" s="1">
        <v>2.9</v>
      </c>
      <c r="BE14" s="1">
        <v>3.29</v>
      </c>
      <c r="BF14" s="1">
        <v>3.37</v>
      </c>
      <c r="BG14" s="1">
        <v>5.04</v>
      </c>
      <c r="BH14" s="1">
        <v>7.08</v>
      </c>
      <c r="BI14" s="1">
        <v>7.63</v>
      </c>
      <c r="BJ14" s="1">
        <v>3.61</v>
      </c>
      <c r="BK14" s="1">
        <v>3.8</v>
      </c>
      <c r="BL14" s="1">
        <v>5.76</v>
      </c>
      <c r="BM14" s="1">
        <v>8.34</v>
      </c>
      <c r="BN14" s="1">
        <v>13.34</v>
      </c>
      <c r="BO14" s="269">
        <v>0.97999999999999954</v>
      </c>
      <c r="BP14" s="269">
        <v>0.83000000000000007</v>
      </c>
      <c r="BQ14" s="269">
        <v>1.49</v>
      </c>
      <c r="BR14" s="269">
        <v>0.17999999999999994</v>
      </c>
      <c r="BS14" s="269">
        <v>-0.10000000000000009</v>
      </c>
      <c r="BT14" s="269">
        <v>0.27</v>
      </c>
      <c r="BU14" s="1">
        <v>26.36</v>
      </c>
      <c r="BV14" s="1">
        <v>31.24</v>
      </c>
      <c r="BW14" s="1">
        <v>33.130000000000003</v>
      </c>
      <c r="BX14" s="1">
        <v>34.619999999999997</v>
      </c>
      <c r="BY14" s="1">
        <v>35.409999999999997</v>
      </c>
      <c r="BZ14" s="1">
        <v>36.35</v>
      </c>
      <c r="CA14" s="1">
        <v>36.93</v>
      </c>
      <c r="CB14" s="1">
        <v>37.44</v>
      </c>
      <c r="CC14" s="1">
        <v>38.590000000000003</v>
      </c>
      <c r="CD14" s="1">
        <v>39.25</v>
      </c>
      <c r="CE14" s="1">
        <v>40.54</v>
      </c>
      <c r="CF14" s="1">
        <v>40.81</v>
      </c>
      <c r="CG14" s="1">
        <v>46.36</v>
      </c>
      <c r="CH14" s="1">
        <v>44.72</v>
      </c>
      <c r="CI14" s="1">
        <v>48.71</v>
      </c>
      <c r="CJ14" s="1">
        <v>45.63</v>
      </c>
      <c r="CK14" s="1">
        <v>44.7</v>
      </c>
      <c r="CL14" s="1">
        <v>26.39</v>
      </c>
      <c r="CM14" s="1">
        <v>31.31</v>
      </c>
      <c r="CN14" s="1">
        <v>33.44</v>
      </c>
      <c r="CO14" s="1">
        <v>34.46</v>
      </c>
      <c r="CP14" s="1">
        <v>35.97</v>
      </c>
      <c r="CQ14" s="1">
        <v>36.61</v>
      </c>
      <c r="CR14" s="1">
        <v>36.590000000000003</v>
      </c>
      <c r="CS14" s="1">
        <v>37.909999999999997</v>
      </c>
      <c r="CT14" s="1">
        <v>38.93</v>
      </c>
      <c r="CU14" s="1">
        <v>39.130000000000003</v>
      </c>
      <c r="CV14" s="1">
        <v>40.85</v>
      </c>
      <c r="CW14" s="1">
        <v>41.48</v>
      </c>
      <c r="CX14" s="1">
        <v>45.4</v>
      </c>
      <c r="CY14" s="1">
        <v>45.69</v>
      </c>
      <c r="CZ14" s="1">
        <v>49.4</v>
      </c>
      <c r="DA14" s="1">
        <v>45.28</v>
      </c>
      <c r="DB14" s="1">
        <v>44.31</v>
      </c>
      <c r="DC14" s="269">
        <v>-3.0000000000001137E-2</v>
      </c>
      <c r="DD14" s="269">
        <v>-7.0000000000000284E-2</v>
      </c>
      <c r="DE14" s="269">
        <v>-0.30999999999999517</v>
      </c>
      <c r="DF14" s="269">
        <v>0.15999999999999659</v>
      </c>
      <c r="DG14" s="269">
        <v>-0.56000000000000227</v>
      </c>
      <c r="DH14" s="269">
        <v>-0.25999999999999801</v>
      </c>
      <c r="DI14" s="1">
        <v>3</v>
      </c>
      <c r="DJ14" s="1">
        <v>4</v>
      </c>
      <c r="DK14" s="1">
        <v>4</v>
      </c>
      <c r="DL14" s="1">
        <v>5</v>
      </c>
      <c r="DM14" s="1">
        <v>1</v>
      </c>
      <c r="DN14" s="1">
        <v>-4</v>
      </c>
      <c r="DO14" s="1">
        <v>-9</v>
      </c>
      <c r="DP14" s="1">
        <v>-10</v>
      </c>
      <c r="DQ14" s="1">
        <v>-7</v>
      </c>
      <c r="DR14" s="1">
        <v>-4</v>
      </c>
      <c r="DS14" s="1">
        <v>3</v>
      </c>
      <c r="DT14" s="1">
        <v>9</v>
      </c>
      <c r="DU14" s="1">
        <v>12</v>
      </c>
      <c r="DV14" s="1">
        <v>13</v>
      </c>
      <c r="DW14" s="1">
        <v>11</v>
      </c>
      <c r="DX14" s="1">
        <v>6</v>
      </c>
      <c r="DY14" s="1">
        <v>4</v>
      </c>
      <c r="DZ14" s="2" t="s">
        <v>873</v>
      </c>
      <c r="EA14" s="2">
        <v>50468625</v>
      </c>
      <c r="FF14" s="128"/>
    </row>
    <row r="15" spans="1:162">
      <c r="A15" s="1">
        <v>1</v>
      </c>
      <c r="B15" s="1">
        <v>19</v>
      </c>
      <c r="C15" s="1">
        <v>2</v>
      </c>
      <c r="D15" s="1">
        <v>14</v>
      </c>
      <c r="E15" s="1">
        <v>3</v>
      </c>
      <c r="F15" s="1">
        <v>154.9</v>
      </c>
      <c r="G15" s="1">
        <v>46.1</v>
      </c>
      <c r="H15" s="1" t="s">
        <v>1847</v>
      </c>
      <c r="I15" s="1" t="s">
        <v>1848</v>
      </c>
      <c r="J15" s="1" t="s">
        <v>1732</v>
      </c>
      <c r="K15" s="1">
        <v>17</v>
      </c>
      <c r="L15" s="1">
        <v>16</v>
      </c>
      <c r="M15" s="1">
        <v>15</v>
      </c>
      <c r="N15" s="265">
        <v>0.11764705882352941</v>
      </c>
      <c r="P15" s="1" t="s">
        <v>1826</v>
      </c>
      <c r="Q15" s="1">
        <v>56</v>
      </c>
      <c r="R15" s="1">
        <v>49</v>
      </c>
      <c r="S15" s="1">
        <v>41</v>
      </c>
      <c r="T15" s="1" t="s">
        <v>193</v>
      </c>
      <c r="U15" s="1" t="s">
        <v>1889</v>
      </c>
      <c r="V15" s="1">
        <v>56</v>
      </c>
      <c r="W15" s="1">
        <v>46</v>
      </c>
      <c r="X15" s="1">
        <v>29</v>
      </c>
      <c r="Y15" s="1" t="s">
        <v>1680</v>
      </c>
      <c r="Z15" s="1" t="s">
        <v>1857</v>
      </c>
      <c r="AA15" s="1" t="s">
        <v>1890</v>
      </c>
      <c r="AB15" s="1" t="s">
        <v>1891</v>
      </c>
      <c r="AC15" s="1" t="s">
        <v>1845</v>
      </c>
      <c r="AD15" s="1" t="s">
        <v>196</v>
      </c>
      <c r="AE15" s="1" t="s">
        <v>1683</v>
      </c>
      <c r="AF15" s="1" t="s">
        <v>1892</v>
      </c>
      <c r="AG15" s="128">
        <v>3.51</v>
      </c>
      <c r="AH15" s="128">
        <v>3.46</v>
      </c>
      <c r="AI15" s="128">
        <v>2.83</v>
      </c>
      <c r="AJ15" s="128">
        <v>1.34</v>
      </c>
      <c r="AK15" s="128">
        <v>0.54</v>
      </c>
      <c r="AL15" s="267">
        <v>2.12</v>
      </c>
      <c r="AM15" s="128">
        <v>0</v>
      </c>
      <c r="AN15" s="128">
        <v>0</v>
      </c>
      <c r="AO15" s="128">
        <v>1.27</v>
      </c>
      <c r="AP15" s="128">
        <v>1.39</v>
      </c>
      <c r="AQ15" s="128">
        <v>3.33</v>
      </c>
      <c r="AR15" s="128">
        <v>3.26</v>
      </c>
      <c r="AS15" s="128">
        <v>2.87</v>
      </c>
      <c r="AT15" s="1">
        <v>3.73</v>
      </c>
      <c r="AU15" s="1">
        <v>5.82</v>
      </c>
      <c r="AV15" s="1">
        <v>7.31</v>
      </c>
      <c r="AW15" s="1">
        <v>12.33</v>
      </c>
      <c r="AX15" s="1">
        <v>2.72</v>
      </c>
      <c r="AY15" s="1">
        <v>1.39</v>
      </c>
      <c r="AZ15" s="1">
        <v>0</v>
      </c>
      <c r="BA15" s="1">
        <v>1.1499999999999999</v>
      </c>
      <c r="BB15" s="1">
        <v>2.11</v>
      </c>
      <c r="BC15" s="268">
        <v>0</v>
      </c>
      <c r="BD15" s="1">
        <v>1.74</v>
      </c>
      <c r="BE15" s="1">
        <v>1.78</v>
      </c>
      <c r="BF15" s="1">
        <v>2.11</v>
      </c>
      <c r="BG15" s="1">
        <v>2.39</v>
      </c>
      <c r="BH15" s="1">
        <v>3.92</v>
      </c>
      <c r="BI15" s="1">
        <v>4.0599999999999996</v>
      </c>
      <c r="BJ15" s="1">
        <v>3.38</v>
      </c>
      <c r="BK15" s="1">
        <v>5.69</v>
      </c>
      <c r="BL15" s="1">
        <v>5.62</v>
      </c>
      <c r="BM15" s="1">
        <v>6.8</v>
      </c>
      <c r="BN15" s="1">
        <v>12.39</v>
      </c>
      <c r="BO15" s="269">
        <v>0.78999999999999959</v>
      </c>
      <c r="BP15" s="269">
        <v>2.0700000000000003</v>
      </c>
      <c r="BQ15" s="269">
        <v>2.83</v>
      </c>
      <c r="BR15" s="269">
        <v>0.19000000000000017</v>
      </c>
      <c r="BS15" s="269">
        <v>-1.5699999999999998</v>
      </c>
      <c r="BT15" s="269">
        <v>-2.12</v>
      </c>
      <c r="BU15" s="1">
        <v>28.87</v>
      </c>
      <c r="BV15" s="1">
        <v>30.45</v>
      </c>
      <c r="BW15" s="1">
        <v>30.04</v>
      </c>
      <c r="BX15" s="1">
        <v>32.020000000000003</v>
      </c>
      <c r="BY15" s="1">
        <v>34.79</v>
      </c>
      <c r="BZ15" s="1">
        <v>36.729999999999997</v>
      </c>
      <c r="CA15" s="1">
        <v>38.479999999999997</v>
      </c>
      <c r="CB15" s="1">
        <v>37.119999999999997</v>
      </c>
      <c r="CC15" s="1">
        <v>38.96</v>
      </c>
      <c r="CD15" s="1">
        <v>38.28</v>
      </c>
      <c r="CE15" s="1">
        <v>41.06</v>
      </c>
      <c r="CF15" s="1">
        <v>41.49</v>
      </c>
      <c r="CG15" s="1">
        <v>44.26</v>
      </c>
      <c r="CH15" s="1">
        <v>46.33</v>
      </c>
      <c r="CI15" s="1">
        <v>46.65</v>
      </c>
      <c r="CJ15" s="1">
        <v>41.18</v>
      </c>
      <c r="CK15" s="1">
        <v>37.130000000000003</v>
      </c>
      <c r="CL15" s="1">
        <v>28.93</v>
      </c>
      <c r="CM15" s="1">
        <v>31.63</v>
      </c>
      <c r="CN15" s="1">
        <v>31.33</v>
      </c>
      <c r="CO15" s="1">
        <v>33.32</v>
      </c>
      <c r="CP15" s="1">
        <v>35.17</v>
      </c>
      <c r="CQ15" s="1">
        <v>36.770000000000003</v>
      </c>
      <c r="CR15" s="1">
        <v>38.01</v>
      </c>
      <c r="CS15" s="1">
        <v>37.89</v>
      </c>
      <c r="CT15" s="1">
        <v>39.17</v>
      </c>
      <c r="CU15" s="1">
        <v>38.29</v>
      </c>
      <c r="CV15" s="1">
        <v>40.82</v>
      </c>
      <c r="CW15" s="1">
        <v>40.75</v>
      </c>
      <c r="CX15" s="1">
        <v>44.86</v>
      </c>
      <c r="CY15" s="1">
        <v>46.02</v>
      </c>
      <c r="CZ15" s="1">
        <v>47.44</v>
      </c>
      <c r="DA15" s="1">
        <v>42.37</v>
      </c>
      <c r="DB15" s="1">
        <v>38.11</v>
      </c>
      <c r="DC15" s="269">
        <v>-5.9999999999998721E-2</v>
      </c>
      <c r="DD15" s="269">
        <v>-1.1799999999999997</v>
      </c>
      <c r="DE15" s="269">
        <v>-1.2899999999999991</v>
      </c>
      <c r="DF15" s="269">
        <v>-1.2999999999999972</v>
      </c>
      <c r="DG15" s="269">
        <v>-0.38000000000000256</v>
      </c>
      <c r="DH15" s="269">
        <v>-4.0000000000006253E-2</v>
      </c>
      <c r="DI15" s="1">
        <v>8</v>
      </c>
      <c r="DJ15" s="1">
        <v>8</v>
      </c>
      <c r="DK15" s="1">
        <v>4</v>
      </c>
      <c r="DL15" s="1">
        <v>1</v>
      </c>
      <c r="DM15" s="1">
        <v>-5</v>
      </c>
      <c r="DN15" s="1">
        <v>-7</v>
      </c>
      <c r="DO15" s="1">
        <v>-10</v>
      </c>
      <c r="DP15" s="1">
        <v>-7</v>
      </c>
      <c r="DQ15" s="1">
        <v>-4</v>
      </c>
      <c r="DR15" s="1">
        <v>5</v>
      </c>
      <c r="DS15" s="1">
        <v>12</v>
      </c>
      <c r="DT15" s="1">
        <v>17</v>
      </c>
      <c r="DU15" s="1">
        <v>20</v>
      </c>
      <c r="DV15" s="1">
        <v>19</v>
      </c>
      <c r="DW15" s="1">
        <v>12</v>
      </c>
      <c r="DX15" s="1">
        <v>5</v>
      </c>
      <c r="DY15" s="1">
        <v>5</v>
      </c>
      <c r="DZ15" s="2" t="s">
        <v>1141</v>
      </c>
      <c r="EA15" s="2">
        <v>52273979</v>
      </c>
      <c r="FF15" s="128"/>
    </row>
    <row r="16" spans="1:162">
      <c r="A16" s="1">
        <v>1</v>
      </c>
      <c r="B16" s="1">
        <v>56</v>
      </c>
      <c r="C16" s="1">
        <v>2</v>
      </c>
      <c r="D16" s="1">
        <v>13</v>
      </c>
      <c r="E16" s="1">
        <v>1</v>
      </c>
      <c r="F16" s="1">
        <v>165.4</v>
      </c>
      <c r="G16" s="1">
        <v>49.9</v>
      </c>
      <c r="I16" s="1" t="s">
        <v>1893</v>
      </c>
      <c r="J16" s="1" t="s">
        <v>1733</v>
      </c>
      <c r="K16" s="1">
        <v>24</v>
      </c>
      <c r="L16" s="1">
        <v>23</v>
      </c>
      <c r="M16" s="1">
        <v>14</v>
      </c>
      <c r="N16" s="265">
        <v>0.41666666666666669</v>
      </c>
      <c r="P16" s="1" t="s">
        <v>1894</v>
      </c>
      <c r="Q16" s="1">
        <v>50</v>
      </c>
      <c r="R16" s="1">
        <v>41</v>
      </c>
      <c r="S16" s="1">
        <v>41</v>
      </c>
      <c r="T16" s="1" t="s">
        <v>195</v>
      </c>
      <c r="U16" s="1" t="s">
        <v>1895</v>
      </c>
      <c r="V16" s="1">
        <v>35</v>
      </c>
      <c r="W16" s="1">
        <v>31</v>
      </c>
      <c r="X16" s="1">
        <v>33</v>
      </c>
      <c r="Y16" s="1" t="s">
        <v>1681</v>
      </c>
      <c r="Z16" s="1" t="s">
        <v>1867</v>
      </c>
      <c r="AA16" s="1" t="s">
        <v>1896</v>
      </c>
      <c r="AB16" s="1" t="s">
        <v>1886</v>
      </c>
      <c r="AC16" s="1" t="s">
        <v>1897</v>
      </c>
      <c r="AD16" s="1" t="s">
        <v>1678</v>
      </c>
      <c r="AE16" s="1" t="s">
        <v>1680</v>
      </c>
      <c r="AF16" s="1" t="s">
        <v>1898</v>
      </c>
      <c r="AG16" s="128">
        <v>3.78</v>
      </c>
      <c r="AH16" s="128">
        <v>2.99</v>
      </c>
      <c r="AI16" s="128">
        <v>2.13</v>
      </c>
      <c r="AJ16" s="128">
        <v>2.61</v>
      </c>
      <c r="AK16" s="128">
        <v>3.14</v>
      </c>
      <c r="AL16" s="267">
        <v>2.13</v>
      </c>
      <c r="AM16" s="128">
        <v>3.12</v>
      </c>
      <c r="AN16" s="128">
        <v>2.34</v>
      </c>
      <c r="AO16" s="128">
        <v>2.11</v>
      </c>
      <c r="AP16" s="128">
        <v>2.73</v>
      </c>
      <c r="AQ16" s="128">
        <v>4.47</v>
      </c>
      <c r="AR16" s="128">
        <v>2.12</v>
      </c>
      <c r="AS16" s="128">
        <v>2.74</v>
      </c>
      <c r="AT16" s="1">
        <v>3.73</v>
      </c>
      <c r="AU16" s="1">
        <v>4.97</v>
      </c>
      <c r="AV16" s="1">
        <v>9.11</v>
      </c>
      <c r="AW16" s="1">
        <v>12.11</v>
      </c>
      <c r="AX16" s="1">
        <v>4.6900000000000004</v>
      </c>
      <c r="AY16" s="1">
        <v>3.28</v>
      </c>
      <c r="AZ16" s="1">
        <v>2.4700000000000002</v>
      </c>
      <c r="BA16" s="1">
        <v>2.2400000000000002</v>
      </c>
      <c r="BB16" s="1">
        <v>2.66</v>
      </c>
      <c r="BC16" s="268">
        <v>3.13</v>
      </c>
      <c r="BD16" s="1">
        <v>2.87</v>
      </c>
      <c r="BE16" s="1">
        <v>3.23</v>
      </c>
      <c r="BF16" s="1">
        <v>3.07</v>
      </c>
      <c r="BG16" s="1">
        <v>3.18</v>
      </c>
      <c r="BH16" s="1">
        <v>4.83</v>
      </c>
      <c r="BI16" s="1">
        <v>3.07</v>
      </c>
      <c r="BJ16" s="1">
        <v>3.5</v>
      </c>
      <c r="BK16" s="1">
        <v>5.41</v>
      </c>
      <c r="BL16" s="1">
        <v>5.13</v>
      </c>
      <c r="BM16" s="1">
        <v>7.97</v>
      </c>
      <c r="BN16" s="1">
        <v>12.31</v>
      </c>
      <c r="BO16" s="269">
        <v>-0.91000000000000059</v>
      </c>
      <c r="BP16" s="269">
        <v>-0.28999999999999959</v>
      </c>
      <c r="BQ16" s="269">
        <v>-0.3400000000000003</v>
      </c>
      <c r="BR16" s="269">
        <v>0.36999999999999966</v>
      </c>
      <c r="BS16" s="269">
        <v>0.48</v>
      </c>
      <c r="BT16" s="269">
        <v>1</v>
      </c>
      <c r="BU16" s="1">
        <v>27.86</v>
      </c>
      <c r="BV16" s="1">
        <v>30.97</v>
      </c>
      <c r="BW16" s="1">
        <v>31.74</v>
      </c>
      <c r="BX16" s="1">
        <v>32.85</v>
      </c>
      <c r="BY16" s="1">
        <v>34.409999999999997</v>
      </c>
      <c r="BZ16" s="1">
        <v>35.53</v>
      </c>
      <c r="CA16" s="1">
        <v>39.08</v>
      </c>
      <c r="CB16" s="1">
        <v>40.75</v>
      </c>
      <c r="CC16" s="1">
        <v>38.96</v>
      </c>
      <c r="CD16" s="1">
        <v>38.799999999999997</v>
      </c>
      <c r="CE16" s="1">
        <v>40.380000000000003</v>
      </c>
      <c r="CF16" s="1">
        <v>42.19</v>
      </c>
      <c r="CG16" s="1">
        <v>46.16</v>
      </c>
      <c r="CH16" s="1">
        <v>49.09</v>
      </c>
      <c r="CI16" s="1">
        <v>48.37</v>
      </c>
      <c r="CJ16" s="1">
        <v>45.83</v>
      </c>
      <c r="CK16" s="1">
        <v>40.700000000000003</v>
      </c>
      <c r="CL16" s="1">
        <v>26.01</v>
      </c>
      <c r="CM16" s="1">
        <v>30.64</v>
      </c>
      <c r="CN16" s="1">
        <v>32.590000000000003</v>
      </c>
      <c r="CO16" s="1">
        <v>32.909999999999997</v>
      </c>
      <c r="CP16" s="1">
        <v>35.29</v>
      </c>
      <c r="CQ16" s="1">
        <v>35.36</v>
      </c>
      <c r="CR16" s="1">
        <v>38.9</v>
      </c>
      <c r="CS16" s="1">
        <v>40.89</v>
      </c>
      <c r="CT16" s="1">
        <v>38.46</v>
      </c>
      <c r="CU16" s="1">
        <v>38.4</v>
      </c>
      <c r="CV16" s="1">
        <v>40.18</v>
      </c>
      <c r="CW16" s="1">
        <v>42.19</v>
      </c>
      <c r="CX16" s="1">
        <v>47.23</v>
      </c>
      <c r="CY16" s="1">
        <v>49.46</v>
      </c>
      <c r="CZ16" s="1">
        <v>47.89</v>
      </c>
      <c r="DA16" s="1">
        <v>45.81</v>
      </c>
      <c r="DB16" s="1">
        <v>40.43</v>
      </c>
      <c r="DC16" s="269">
        <v>1.8499999999999979</v>
      </c>
      <c r="DD16" s="269">
        <v>0.32999999999999829</v>
      </c>
      <c r="DE16" s="269">
        <v>-0.85000000000000497</v>
      </c>
      <c r="DF16" s="269">
        <v>-5.9999999999995168E-2</v>
      </c>
      <c r="DG16" s="269">
        <v>-0.88000000000000256</v>
      </c>
      <c r="DH16" s="269">
        <v>0.17000000000000171</v>
      </c>
      <c r="DI16" s="1">
        <v>4</v>
      </c>
      <c r="DJ16" s="1">
        <v>4</v>
      </c>
      <c r="DK16" s="1">
        <v>5</v>
      </c>
      <c r="DL16" s="1">
        <v>4</v>
      </c>
      <c r="DM16" s="1">
        <v>0</v>
      </c>
      <c r="DN16" s="1">
        <v>-3</v>
      </c>
      <c r="DO16" s="1">
        <v>-8</v>
      </c>
      <c r="DP16" s="1">
        <v>-14</v>
      </c>
      <c r="DQ16" s="1">
        <v>-13</v>
      </c>
      <c r="DR16" s="1">
        <v>-9</v>
      </c>
      <c r="DS16" s="1">
        <v>0</v>
      </c>
      <c r="DT16" s="1">
        <v>8</v>
      </c>
      <c r="DU16" s="1">
        <v>13</v>
      </c>
      <c r="DV16" s="1">
        <v>15</v>
      </c>
      <c r="DW16" s="1">
        <v>14</v>
      </c>
      <c r="DX16" s="1">
        <v>10</v>
      </c>
      <c r="DY16" s="1">
        <v>6</v>
      </c>
      <c r="DZ16" s="2" t="s">
        <v>1369</v>
      </c>
      <c r="EA16" s="2">
        <v>46633615</v>
      </c>
      <c r="FF16" s="128"/>
    </row>
    <row r="17" spans="1:162">
      <c r="A17" s="1">
        <v>1</v>
      </c>
      <c r="B17" s="1">
        <v>5</v>
      </c>
      <c r="C17" s="1">
        <v>2</v>
      </c>
      <c r="D17" s="1">
        <v>15</v>
      </c>
      <c r="E17" s="1">
        <v>1</v>
      </c>
      <c r="F17" s="1">
        <v>163.4</v>
      </c>
      <c r="G17" s="1">
        <v>49</v>
      </c>
      <c r="H17" s="1" t="s">
        <v>1839</v>
      </c>
      <c r="I17" s="1" t="s">
        <v>1840</v>
      </c>
      <c r="J17" s="1" t="s">
        <v>1730</v>
      </c>
      <c r="K17" s="1">
        <v>14</v>
      </c>
      <c r="L17" s="1">
        <v>10</v>
      </c>
      <c r="M17" s="1">
        <v>8</v>
      </c>
      <c r="N17" s="265">
        <v>0.42857142857142855</v>
      </c>
      <c r="P17" s="1" t="s">
        <v>1816</v>
      </c>
      <c r="Q17" s="1">
        <v>54</v>
      </c>
      <c r="R17" s="1">
        <v>25</v>
      </c>
      <c r="S17" s="1">
        <v>12</v>
      </c>
      <c r="T17" s="1" t="s">
        <v>195</v>
      </c>
      <c r="U17" s="1" t="s">
        <v>1899</v>
      </c>
      <c r="V17" s="1">
        <v>28</v>
      </c>
      <c r="W17" s="1">
        <v>19</v>
      </c>
      <c r="X17" s="1">
        <v>9</v>
      </c>
      <c r="Y17" s="1" t="s">
        <v>1683</v>
      </c>
      <c r="Z17" s="1" t="s">
        <v>1834</v>
      </c>
      <c r="AA17" s="1" t="s">
        <v>1900</v>
      </c>
      <c r="AB17" s="1" t="s">
        <v>1901</v>
      </c>
      <c r="AC17" s="1" t="s">
        <v>1845</v>
      </c>
      <c r="AF17" s="1" t="s">
        <v>1902</v>
      </c>
      <c r="AG17" s="128">
        <v>4.5599999999999996</v>
      </c>
      <c r="AH17" s="128">
        <v>4.62</v>
      </c>
      <c r="AI17" s="128">
        <v>2.71</v>
      </c>
      <c r="AJ17" s="128">
        <v>2.14</v>
      </c>
      <c r="AK17" s="128">
        <v>2.29</v>
      </c>
      <c r="AL17" s="267">
        <v>2.13</v>
      </c>
      <c r="AM17" s="128">
        <v>1.81</v>
      </c>
      <c r="AN17" s="128">
        <v>1.06</v>
      </c>
      <c r="AO17" s="128">
        <v>1.69</v>
      </c>
      <c r="AP17" s="128">
        <v>3.25</v>
      </c>
      <c r="AQ17" s="128">
        <v>5.82</v>
      </c>
      <c r="AR17" s="128">
        <v>5.62</v>
      </c>
      <c r="AS17" s="128">
        <v>3.78</v>
      </c>
      <c r="AT17" s="1">
        <v>4.5199999999999996</v>
      </c>
      <c r="AU17" s="1">
        <v>4.6100000000000003</v>
      </c>
      <c r="AV17" s="1">
        <v>4.8499999999999996</v>
      </c>
      <c r="AW17" s="1">
        <v>8.6300000000000008</v>
      </c>
      <c r="AX17" s="1">
        <v>4.8499999999999996</v>
      </c>
      <c r="AY17" s="1">
        <v>3.76</v>
      </c>
      <c r="AZ17" s="1">
        <v>2.79</v>
      </c>
      <c r="BA17" s="1">
        <v>1.76</v>
      </c>
      <c r="BB17" s="1">
        <v>1.37</v>
      </c>
      <c r="BC17" s="268">
        <v>1.27</v>
      </c>
      <c r="BD17" s="1">
        <v>2.0499999999999998</v>
      </c>
      <c r="BE17" s="1">
        <v>2.4700000000000002</v>
      </c>
      <c r="BF17" s="1">
        <v>2.29</v>
      </c>
      <c r="BG17" s="1">
        <v>5.87</v>
      </c>
      <c r="BH17" s="1">
        <v>6.74</v>
      </c>
      <c r="BI17" s="1">
        <v>5.78</v>
      </c>
      <c r="BJ17" s="1">
        <v>3.65</v>
      </c>
      <c r="BK17" s="1">
        <v>3.62</v>
      </c>
      <c r="BL17" s="1">
        <v>4.83</v>
      </c>
      <c r="BM17" s="1">
        <v>5.61</v>
      </c>
      <c r="BN17" s="1">
        <v>8.84</v>
      </c>
      <c r="BO17" s="269">
        <v>-0.29000000000000004</v>
      </c>
      <c r="BP17" s="269">
        <v>0.86000000000000032</v>
      </c>
      <c r="BQ17" s="269">
        <v>-8.0000000000000071E-2</v>
      </c>
      <c r="BR17" s="269">
        <v>0.38000000000000012</v>
      </c>
      <c r="BS17" s="269">
        <v>0.91999999999999993</v>
      </c>
      <c r="BT17" s="269">
        <v>-0.85999999999999988</v>
      </c>
      <c r="BU17" s="1">
        <v>26.67</v>
      </c>
      <c r="BV17" s="1">
        <v>30.84</v>
      </c>
      <c r="BW17" s="1">
        <v>33.409999999999997</v>
      </c>
      <c r="BX17" s="1">
        <v>33.6</v>
      </c>
      <c r="BY17" s="1">
        <v>34.14</v>
      </c>
      <c r="BZ17" s="1">
        <v>35.89</v>
      </c>
      <c r="CA17" s="1">
        <v>35.770000000000003</v>
      </c>
      <c r="CB17" s="1">
        <v>37.9</v>
      </c>
      <c r="CC17" s="1">
        <v>38.44</v>
      </c>
      <c r="CD17" s="1">
        <v>39.29</v>
      </c>
      <c r="CE17" s="1">
        <v>40.770000000000003</v>
      </c>
      <c r="CF17" s="1">
        <v>40.549999999999997</v>
      </c>
      <c r="CG17" s="1">
        <v>43.97</v>
      </c>
      <c r="CH17" s="1">
        <v>46.43</v>
      </c>
      <c r="CI17" s="1">
        <v>47.76</v>
      </c>
      <c r="CJ17" s="1">
        <v>45.85</v>
      </c>
      <c r="CK17" s="1">
        <v>43.93</v>
      </c>
      <c r="CL17" s="1">
        <v>26.9</v>
      </c>
      <c r="CM17" s="1">
        <v>30.89</v>
      </c>
      <c r="CN17" s="1">
        <v>33.090000000000003</v>
      </c>
      <c r="CO17" s="1">
        <v>33.82</v>
      </c>
      <c r="CP17" s="1">
        <v>34.380000000000003</v>
      </c>
      <c r="CQ17" s="1">
        <v>35.799999999999997</v>
      </c>
      <c r="CR17" s="1">
        <v>35.79</v>
      </c>
      <c r="CS17" s="1">
        <v>37.15</v>
      </c>
      <c r="CT17" s="1">
        <v>38.67</v>
      </c>
      <c r="CU17" s="1">
        <v>39.01</v>
      </c>
      <c r="CV17" s="1">
        <v>41.01</v>
      </c>
      <c r="CW17" s="1">
        <v>40.53</v>
      </c>
      <c r="CX17" s="1">
        <v>44.07</v>
      </c>
      <c r="CY17" s="1">
        <v>46.8</v>
      </c>
      <c r="CZ17" s="1">
        <v>47.18</v>
      </c>
      <c r="DA17" s="1">
        <v>45.23</v>
      </c>
      <c r="DB17" s="1">
        <v>43.76</v>
      </c>
      <c r="DC17" s="269">
        <v>-0.22999999999999687</v>
      </c>
      <c r="DD17" s="269">
        <v>-5.0000000000000711E-2</v>
      </c>
      <c r="DE17" s="269">
        <v>0.31999999999999318</v>
      </c>
      <c r="DF17" s="269">
        <v>-0.21999999999999886</v>
      </c>
      <c r="DG17" s="269">
        <v>-0.24000000000000199</v>
      </c>
      <c r="DH17" s="269">
        <v>9.0000000000003411E-2</v>
      </c>
      <c r="DI17" s="1">
        <v>3</v>
      </c>
      <c r="DJ17" s="1">
        <v>2</v>
      </c>
      <c r="DK17" s="1">
        <v>1</v>
      </c>
      <c r="DL17" s="1">
        <v>0</v>
      </c>
      <c r="DM17" s="1">
        <v>-2</v>
      </c>
      <c r="DN17" s="1">
        <v>-6</v>
      </c>
      <c r="DO17" s="1">
        <v>-10</v>
      </c>
      <c r="DP17" s="1">
        <v>-12</v>
      </c>
      <c r="DQ17" s="1">
        <v>-14</v>
      </c>
      <c r="DR17" s="1">
        <v>-12</v>
      </c>
      <c r="DS17" s="1">
        <v>-10</v>
      </c>
      <c r="DT17" s="1">
        <v>-7</v>
      </c>
      <c r="DU17" s="1">
        <v>-2</v>
      </c>
      <c r="DV17" s="1">
        <v>-2</v>
      </c>
      <c r="DW17" s="1">
        <v>0</v>
      </c>
      <c r="DX17" s="1">
        <v>3</v>
      </c>
      <c r="DY17" s="1">
        <v>1</v>
      </c>
      <c r="DZ17" s="2" t="s">
        <v>1472</v>
      </c>
      <c r="EA17" s="2">
        <v>51333722</v>
      </c>
      <c r="EM17" s="36"/>
      <c r="FF17" s="128"/>
    </row>
    <row r="18" spans="1:162">
      <c r="A18" s="1">
        <v>1</v>
      </c>
      <c r="B18" s="1">
        <v>51</v>
      </c>
      <c r="C18" s="1">
        <v>2</v>
      </c>
      <c r="D18" s="1">
        <v>15</v>
      </c>
      <c r="E18" s="1">
        <v>9</v>
      </c>
      <c r="F18" s="1">
        <v>157.5</v>
      </c>
      <c r="G18" s="1">
        <v>53.4</v>
      </c>
      <c r="H18" s="1" t="s">
        <v>1814</v>
      </c>
      <c r="I18" s="1" t="s">
        <v>1903</v>
      </c>
      <c r="J18" s="1" t="s">
        <v>1732</v>
      </c>
      <c r="K18" s="1">
        <v>23</v>
      </c>
      <c r="L18" s="1">
        <v>22</v>
      </c>
      <c r="M18" s="1">
        <v>20</v>
      </c>
      <c r="N18" s="265">
        <v>0.13043478260869565</v>
      </c>
      <c r="P18" s="1" t="s">
        <v>1884</v>
      </c>
      <c r="Q18" s="1">
        <v>52</v>
      </c>
      <c r="R18" s="1">
        <v>39</v>
      </c>
      <c r="S18" s="1">
        <v>31</v>
      </c>
      <c r="T18" s="1" t="s">
        <v>193</v>
      </c>
      <c r="U18" s="1" t="s">
        <v>1850</v>
      </c>
      <c r="V18" s="1">
        <v>29</v>
      </c>
      <c r="W18" s="1">
        <v>17</v>
      </c>
      <c r="X18" s="1">
        <v>12</v>
      </c>
      <c r="Y18" s="1" t="s">
        <v>1681</v>
      </c>
      <c r="Z18" s="1" t="s">
        <v>1843</v>
      </c>
      <c r="AA18" s="1" t="s">
        <v>1904</v>
      </c>
      <c r="AB18" s="1" t="s">
        <v>1905</v>
      </c>
      <c r="AC18" s="1" t="s">
        <v>1906</v>
      </c>
      <c r="AF18" s="1" t="s">
        <v>1907</v>
      </c>
      <c r="AG18" s="128">
        <v>2.84</v>
      </c>
      <c r="AH18" s="128">
        <v>2.0099999999999998</v>
      </c>
      <c r="AI18" s="128">
        <v>1.3</v>
      </c>
      <c r="AJ18" s="128">
        <v>0.51</v>
      </c>
      <c r="AK18" s="128">
        <v>0</v>
      </c>
      <c r="AL18" s="267">
        <v>1.69</v>
      </c>
      <c r="AM18" s="128">
        <v>0</v>
      </c>
      <c r="AN18" s="128">
        <v>0.51</v>
      </c>
      <c r="AO18" s="128">
        <v>2.2400000000000002</v>
      </c>
      <c r="AP18" s="128">
        <v>4.43</v>
      </c>
      <c r="AQ18" s="128">
        <v>5.09</v>
      </c>
      <c r="AR18" s="128">
        <v>4.16</v>
      </c>
      <c r="AS18" s="128">
        <v>2.44</v>
      </c>
      <c r="AT18" s="1">
        <v>3.46</v>
      </c>
      <c r="AU18" s="1">
        <v>4.91</v>
      </c>
      <c r="AV18" s="1">
        <v>7.35</v>
      </c>
      <c r="AW18" s="1">
        <v>11.58</v>
      </c>
      <c r="AX18" s="1">
        <v>1.67</v>
      </c>
      <c r="AY18" s="1">
        <v>0</v>
      </c>
      <c r="AZ18" s="1">
        <v>0</v>
      </c>
      <c r="BA18" s="1">
        <v>0.12</v>
      </c>
      <c r="BB18" s="1">
        <v>1.37</v>
      </c>
      <c r="BC18" s="268">
        <v>0</v>
      </c>
      <c r="BD18" s="1">
        <v>1.45</v>
      </c>
      <c r="BE18" s="1">
        <v>1.45</v>
      </c>
      <c r="BF18" s="1">
        <v>2.31</v>
      </c>
      <c r="BG18" s="1">
        <v>4.4800000000000004</v>
      </c>
      <c r="BH18" s="1">
        <v>5.73</v>
      </c>
      <c r="BI18" s="1">
        <v>4.62</v>
      </c>
      <c r="BJ18" s="1">
        <v>2.52</v>
      </c>
      <c r="BK18" s="1">
        <v>3.65</v>
      </c>
      <c r="BL18" s="1">
        <v>4.6399999999999997</v>
      </c>
      <c r="BM18" s="1">
        <v>7.45</v>
      </c>
      <c r="BN18" s="1">
        <v>10.72</v>
      </c>
      <c r="BO18" s="269">
        <v>1.17</v>
      </c>
      <c r="BP18" s="269">
        <v>2.0099999999999998</v>
      </c>
      <c r="BQ18" s="269">
        <v>1.3</v>
      </c>
      <c r="BR18" s="269">
        <v>0.39</v>
      </c>
      <c r="BS18" s="269">
        <v>-1.37</v>
      </c>
      <c r="BT18" s="269">
        <v>-1.69</v>
      </c>
      <c r="BU18" s="1">
        <v>27.35</v>
      </c>
      <c r="BV18" s="1">
        <v>31.9</v>
      </c>
      <c r="BW18" s="1">
        <v>33.21</v>
      </c>
      <c r="BX18" s="1">
        <v>33.020000000000003</v>
      </c>
      <c r="BY18" s="1">
        <v>34.75</v>
      </c>
      <c r="BZ18" s="1">
        <v>35.21</v>
      </c>
      <c r="CA18" s="1">
        <v>35.94</v>
      </c>
      <c r="CB18" s="1">
        <v>35.47</v>
      </c>
      <c r="CC18" s="1">
        <v>35.75</v>
      </c>
      <c r="CD18" s="1">
        <v>37.659999999999997</v>
      </c>
      <c r="CE18" s="1">
        <v>38.659999999999997</v>
      </c>
      <c r="CF18" s="1">
        <v>39.340000000000003</v>
      </c>
      <c r="CG18" s="1">
        <v>41.6</v>
      </c>
      <c r="CH18" s="1">
        <v>42.25</v>
      </c>
      <c r="CI18" s="1">
        <v>43.17</v>
      </c>
      <c r="CJ18" s="1">
        <v>42.33</v>
      </c>
      <c r="CK18" s="1">
        <v>42.93</v>
      </c>
      <c r="CL18" s="1">
        <v>27.36</v>
      </c>
      <c r="CM18" s="1">
        <v>31.71</v>
      </c>
      <c r="CN18" s="1">
        <v>33.380000000000003</v>
      </c>
      <c r="CO18" s="1">
        <v>33.94</v>
      </c>
      <c r="CP18" s="1">
        <v>34.04</v>
      </c>
      <c r="CQ18" s="1">
        <v>35.97</v>
      </c>
      <c r="CR18" s="1">
        <v>35.51</v>
      </c>
      <c r="CS18" s="1">
        <v>34.619999999999997</v>
      </c>
      <c r="CT18" s="1">
        <v>35.950000000000003</v>
      </c>
      <c r="CU18" s="1">
        <v>37.299999999999997</v>
      </c>
      <c r="CV18" s="1">
        <v>38.369999999999997</v>
      </c>
      <c r="CW18" s="1">
        <v>39.46</v>
      </c>
      <c r="CX18" s="1">
        <v>42.09</v>
      </c>
      <c r="CY18" s="1">
        <v>42.95</v>
      </c>
      <c r="CZ18" s="1">
        <v>43.9</v>
      </c>
      <c r="DA18" s="1">
        <v>42.86</v>
      </c>
      <c r="DB18" s="1">
        <v>43.78</v>
      </c>
      <c r="DC18" s="269">
        <v>-9.9999999999980105E-3</v>
      </c>
      <c r="DD18" s="269">
        <v>0.18999999999999773</v>
      </c>
      <c r="DE18" s="269">
        <v>-0.17000000000000171</v>
      </c>
      <c r="DF18" s="269">
        <v>-0.9199999999999946</v>
      </c>
      <c r="DG18" s="269">
        <v>0.71000000000000085</v>
      </c>
      <c r="DH18" s="269">
        <v>-0.75999999999999801</v>
      </c>
      <c r="DI18" s="1">
        <v>3</v>
      </c>
      <c r="DJ18" s="1">
        <v>1</v>
      </c>
      <c r="DK18" s="1">
        <v>-1</v>
      </c>
      <c r="DL18" s="1">
        <v>-8</v>
      </c>
      <c r="DM18" s="1">
        <v>-13</v>
      </c>
      <c r="DN18" s="1">
        <v>-18</v>
      </c>
      <c r="DO18" s="1">
        <v>-20</v>
      </c>
      <c r="DP18" s="1">
        <v>-19</v>
      </c>
      <c r="DQ18" s="1">
        <v>-17</v>
      </c>
      <c r="DR18" s="1">
        <v>-12</v>
      </c>
      <c r="DS18" s="1">
        <v>-6</v>
      </c>
      <c r="DT18" s="1">
        <v>0</v>
      </c>
      <c r="DU18" s="1">
        <v>1</v>
      </c>
      <c r="DV18" s="1">
        <v>3</v>
      </c>
      <c r="DW18" s="1">
        <v>2</v>
      </c>
      <c r="DX18" s="1">
        <v>2</v>
      </c>
      <c r="DY18" s="1">
        <v>1</v>
      </c>
      <c r="DZ18" s="2" t="s">
        <v>1519</v>
      </c>
      <c r="EA18" s="2">
        <v>50444566</v>
      </c>
      <c r="EM18" s="36"/>
      <c r="FF18" s="128"/>
    </row>
    <row r="19" spans="1:162">
      <c r="A19" s="1">
        <v>1</v>
      </c>
      <c r="B19" s="1">
        <v>7</v>
      </c>
      <c r="C19" s="1">
        <v>2</v>
      </c>
      <c r="D19" s="1">
        <v>18</v>
      </c>
      <c r="E19" s="1">
        <v>0</v>
      </c>
      <c r="F19" s="1">
        <v>163.1</v>
      </c>
      <c r="G19" s="1">
        <v>50.7</v>
      </c>
      <c r="H19" s="1" t="s">
        <v>1847</v>
      </c>
      <c r="I19" s="1" t="s">
        <v>1865</v>
      </c>
      <c r="J19" s="1" t="s">
        <v>1730</v>
      </c>
      <c r="K19" s="1">
        <v>15</v>
      </c>
      <c r="L19" s="1">
        <v>16</v>
      </c>
      <c r="M19" s="1">
        <v>12</v>
      </c>
      <c r="N19" s="265">
        <v>0.2</v>
      </c>
      <c r="P19" s="1" t="s">
        <v>1849</v>
      </c>
      <c r="Q19" s="1">
        <v>47</v>
      </c>
      <c r="R19" s="1">
        <v>34</v>
      </c>
      <c r="S19" s="1">
        <v>27</v>
      </c>
      <c r="T19" s="1" t="s">
        <v>193</v>
      </c>
      <c r="U19" s="1" t="s">
        <v>1850</v>
      </c>
      <c r="V19" s="1">
        <v>46</v>
      </c>
      <c r="W19" s="1">
        <v>33</v>
      </c>
      <c r="X19" s="1">
        <v>12</v>
      </c>
      <c r="Y19" s="1" t="s">
        <v>1681</v>
      </c>
      <c r="Z19" s="1" t="s">
        <v>1828</v>
      </c>
      <c r="AA19" s="1" t="s">
        <v>1904</v>
      </c>
      <c r="AB19" s="1" t="s">
        <v>1859</v>
      </c>
      <c r="AC19" s="1" t="s">
        <v>1908</v>
      </c>
      <c r="AF19" s="1" t="s">
        <v>1909</v>
      </c>
      <c r="AG19" s="128">
        <v>4.83</v>
      </c>
      <c r="AH19" s="128">
        <v>2.78</v>
      </c>
      <c r="AI19" s="128">
        <v>3.13</v>
      </c>
      <c r="AJ19" s="128">
        <v>1.3</v>
      </c>
      <c r="AK19" s="128">
        <v>1.62</v>
      </c>
      <c r="AL19" s="267">
        <v>2.98</v>
      </c>
      <c r="AM19" s="128">
        <v>1.51</v>
      </c>
      <c r="AN19" s="128">
        <v>3.11</v>
      </c>
      <c r="AO19" s="128">
        <v>4.2300000000000004</v>
      </c>
      <c r="AP19" s="128">
        <v>6.13</v>
      </c>
      <c r="AQ19" s="128">
        <v>8.11</v>
      </c>
      <c r="AR19" s="128">
        <v>6.22</v>
      </c>
      <c r="AS19" s="128">
        <v>3.99</v>
      </c>
      <c r="AT19" s="1">
        <v>4.13</v>
      </c>
      <c r="AU19" s="1">
        <v>5.85</v>
      </c>
      <c r="AV19" s="1">
        <v>7.71</v>
      </c>
      <c r="AW19" s="1">
        <v>13.24</v>
      </c>
      <c r="AX19" s="1">
        <v>5.13</v>
      </c>
      <c r="AY19" s="1">
        <v>2.2799999999999998</v>
      </c>
      <c r="AZ19" s="1">
        <v>1.63</v>
      </c>
      <c r="BA19" s="1">
        <v>0.9</v>
      </c>
      <c r="BB19" s="1">
        <v>2.12</v>
      </c>
      <c r="BC19" s="268">
        <v>2.2400000000000002</v>
      </c>
      <c r="BD19" s="1">
        <v>3.44</v>
      </c>
      <c r="BE19" s="1">
        <v>3.27</v>
      </c>
      <c r="BF19" s="1">
        <v>3.97</v>
      </c>
      <c r="BG19" s="1">
        <v>5.59</v>
      </c>
      <c r="BH19" s="1">
        <v>7.73</v>
      </c>
      <c r="BI19" s="1">
        <v>6.12</v>
      </c>
      <c r="BJ19" s="1">
        <v>3.83</v>
      </c>
      <c r="BK19" s="1">
        <v>4.1500000000000004</v>
      </c>
      <c r="BL19" s="1">
        <v>6.71</v>
      </c>
      <c r="BM19" s="1">
        <v>7.56</v>
      </c>
      <c r="BN19" s="1">
        <v>11.21</v>
      </c>
      <c r="BO19" s="269">
        <v>-0.29999999999999982</v>
      </c>
      <c r="BP19" s="269">
        <v>0.5</v>
      </c>
      <c r="BQ19" s="269">
        <v>1.5</v>
      </c>
      <c r="BR19" s="269">
        <v>0.4</v>
      </c>
      <c r="BS19" s="269">
        <v>-0.5</v>
      </c>
      <c r="BT19" s="269">
        <v>-0.73999999999999977</v>
      </c>
      <c r="BU19" s="1">
        <v>27.38</v>
      </c>
      <c r="BV19" s="1">
        <v>32.299999999999997</v>
      </c>
      <c r="BW19" s="1">
        <v>34.08</v>
      </c>
      <c r="BX19" s="1">
        <v>34.880000000000003</v>
      </c>
      <c r="BY19" s="1">
        <v>35.950000000000003</v>
      </c>
      <c r="BZ19" s="1">
        <v>38.21</v>
      </c>
      <c r="CA19" s="1">
        <v>37.79</v>
      </c>
      <c r="CB19" s="1">
        <v>38.04</v>
      </c>
      <c r="CC19" s="1">
        <v>39.18</v>
      </c>
      <c r="CD19" s="1">
        <v>40.68</v>
      </c>
      <c r="CE19" s="1">
        <v>41.02</v>
      </c>
      <c r="CF19" s="1">
        <v>42.36</v>
      </c>
      <c r="CG19" s="1">
        <v>44.74</v>
      </c>
      <c r="CH19" s="1">
        <v>46.91</v>
      </c>
      <c r="CI19" s="1">
        <v>49.15</v>
      </c>
      <c r="CJ19" s="1">
        <v>47.2</v>
      </c>
      <c r="CK19" s="1">
        <v>45.29</v>
      </c>
      <c r="CL19" s="1">
        <v>27.22</v>
      </c>
      <c r="CM19" s="1">
        <v>32.94</v>
      </c>
      <c r="CN19" s="1">
        <v>34.380000000000003</v>
      </c>
      <c r="CO19" s="1">
        <v>34.68</v>
      </c>
      <c r="CP19" s="1">
        <v>35.78</v>
      </c>
      <c r="CQ19" s="1">
        <v>37.35</v>
      </c>
      <c r="CR19" s="1">
        <v>37.78</v>
      </c>
      <c r="CS19" s="1">
        <v>38.36</v>
      </c>
      <c r="CT19" s="1">
        <v>39.86</v>
      </c>
      <c r="CU19" s="1">
        <v>40.51</v>
      </c>
      <c r="CV19" s="1">
        <v>41.07</v>
      </c>
      <c r="CW19" s="1">
        <v>43.55</v>
      </c>
      <c r="CX19" s="1">
        <v>44.74</v>
      </c>
      <c r="CY19" s="1">
        <v>46.71</v>
      </c>
      <c r="CZ19" s="1">
        <v>49.81</v>
      </c>
      <c r="DA19" s="1">
        <v>47.73</v>
      </c>
      <c r="DB19" s="1">
        <v>45.07</v>
      </c>
      <c r="DC19" s="269">
        <v>0.16000000000000014</v>
      </c>
      <c r="DD19" s="269">
        <v>-0.64000000000000057</v>
      </c>
      <c r="DE19" s="269">
        <v>-0.30000000000000426</v>
      </c>
      <c r="DF19" s="269">
        <v>0.20000000000000284</v>
      </c>
      <c r="DG19" s="269">
        <v>0.17000000000000171</v>
      </c>
      <c r="DH19" s="269">
        <v>0.85999999999999943</v>
      </c>
      <c r="DI19" s="1">
        <v>3</v>
      </c>
      <c r="DJ19" s="1">
        <v>4</v>
      </c>
      <c r="DK19" s="1">
        <v>4</v>
      </c>
      <c r="DL19" s="1">
        <v>1</v>
      </c>
      <c r="DM19" s="1">
        <v>-2</v>
      </c>
      <c r="DN19" s="1">
        <v>-6</v>
      </c>
      <c r="DO19" s="1">
        <v>-7</v>
      </c>
      <c r="DP19" s="1">
        <v>-8</v>
      </c>
      <c r="DQ19" s="1">
        <v>-7</v>
      </c>
      <c r="DR19" s="1">
        <v>-1</v>
      </c>
      <c r="DS19" s="1">
        <v>6</v>
      </c>
      <c r="DT19" s="1">
        <v>10</v>
      </c>
      <c r="DU19" s="1">
        <v>14</v>
      </c>
      <c r="DV19" s="1">
        <v>18</v>
      </c>
      <c r="DW19" s="1">
        <v>16</v>
      </c>
      <c r="DX19" s="1">
        <v>13</v>
      </c>
      <c r="DY19" s="1">
        <v>6</v>
      </c>
      <c r="DZ19" s="2" t="s">
        <v>829</v>
      </c>
      <c r="EA19" s="2">
        <v>38594074</v>
      </c>
      <c r="FF19" s="128"/>
    </row>
    <row r="20" spans="1:162">
      <c r="A20" s="1">
        <v>1</v>
      </c>
      <c r="B20" s="1">
        <v>49</v>
      </c>
      <c r="C20" s="1">
        <v>2</v>
      </c>
      <c r="D20" s="1">
        <v>19</v>
      </c>
      <c r="E20" s="1">
        <v>1</v>
      </c>
      <c r="F20" s="1">
        <v>168</v>
      </c>
      <c r="G20" s="1">
        <v>61.3</v>
      </c>
      <c r="H20" s="1" t="s">
        <v>1839</v>
      </c>
      <c r="I20" s="1" t="s">
        <v>1840</v>
      </c>
      <c r="J20" s="1" t="s">
        <v>1732</v>
      </c>
      <c r="K20" s="1">
        <v>23</v>
      </c>
      <c r="L20" s="1">
        <v>23</v>
      </c>
      <c r="M20" s="1">
        <v>17</v>
      </c>
      <c r="N20" s="265">
        <v>0.2608695652173913</v>
      </c>
      <c r="P20" s="1" t="s">
        <v>1856</v>
      </c>
      <c r="Q20" s="1">
        <v>47</v>
      </c>
      <c r="R20" s="1">
        <v>30</v>
      </c>
      <c r="S20" s="1">
        <v>25</v>
      </c>
      <c r="T20" s="1" t="s">
        <v>194</v>
      </c>
      <c r="U20" s="1" t="s">
        <v>1842</v>
      </c>
      <c r="V20" s="1">
        <v>25</v>
      </c>
      <c r="W20" s="1">
        <v>17</v>
      </c>
      <c r="X20" s="1">
        <v>10</v>
      </c>
      <c r="Y20" s="1" t="s">
        <v>1683</v>
      </c>
      <c r="Z20" s="1" t="s">
        <v>1910</v>
      </c>
      <c r="AA20" s="1" t="s">
        <v>1911</v>
      </c>
      <c r="AB20" s="1" t="s">
        <v>1891</v>
      </c>
      <c r="AC20" s="1" t="s">
        <v>1882</v>
      </c>
      <c r="AF20" s="1" t="s">
        <v>1912</v>
      </c>
      <c r="AG20" s="128">
        <v>3.56</v>
      </c>
      <c r="AH20" s="128">
        <v>2.66</v>
      </c>
      <c r="AI20" s="128">
        <v>2.61</v>
      </c>
      <c r="AJ20" s="128">
        <v>2.95</v>
      </c>
      <c r="AK20" s="128">
        <v>3.61</v>
      </c>
      <c r="AL20" s="267">
        <v>3.56</v>
      </c>
      <c r="AM20" s="128">
        <v>3.86</v>
      </c>
      <c r="AN20" s="128">
        <v>4.24</v>
      </c>
      <c r="AO20" s="128">
        <v>5.31</v>
      </c>
      <c r="AP20" s="128">
        <v>7.72</v>
      </c>
      <c r="AQ20" s="128">
        <v>7.84</v>
      </c>
      <c r="AR20" s="128">
        <v>6.26</v>
      </c>
      <c r="AS20" s="128">
        <v>5.7</v>
      </c>
      <c r="AT20" s="1">
        <v>6.48</v>
      </c>
      <c r="AU20" s="1">
        <v>7.94</v>
      </c>
      <c r="AV20" s="1">
        <v>11.4</v>
      </c>
      <c r="AW20" s="1">
        <v>13.87</v>
      </c>
      <c r="AX20" s="1">
        <v>4.22</v>
      </c>
      <c r="AY20" s="1">
        <v>2.56</v>
      </c>
      <c r="AZ20" s="1">
        <v>2.63</v>
      </c>
      <c r="BA20" s="1">
        <v>2.48</v>
      </c>
      <c r="BB20" s="1">
        <v>3.73</v>
      </c>
      <c r="BC20" s="268">
        <v>3.61</v>
      </c>
      <c r="BD20" s="1">
        <v>3.18</v>
      </c>
      <c r="BE20" s="1">
        <v>4.6399999999999997</v>
      </c>
      <c r="BF20" s="1">
        <v>6.07</v>
      </c>
      <c r="BG20" s="1">
        <v>7.94</v>
      </c>
      <c r="BH20" s="1">
        <v>7.72</v>
      </c>
      <c r="BI20" s="1">
        <v>7.26</v>
      </c>
      <c r="BJ20" s="1">
        <v>5.78</v>
      </c>
      <c r="BK20" s="1">
        <v>6.78</v>
      </c>
      <c r="BL20" s="1">
        <v>8.26</v>
      </c>
      <c r="BM20" s="1">
        <v>12.56</v>
      </c>
      <c r="BN20" s="1">
        <v>14.41</v>
      </c>
      <c r="BO20" s="269">
        <v>-0.6599999999999997</v>
      </c>
      <c r="BP20" s="269">
        <v>0.10000000000000009</v>
      </c>
      <c r="BQ20" s="269">
        <v>-2.0000000000000018E-2</v>
      </c>
      <c r="BR20" s="269">
        <v>0.4700000000000002</v>
      </c>
      <c r="BS20" s="269">
        <v>-0.12000000000000011</v>
      </c>
      <c r="BT20" s="269">
        <v>4.9999999999999822E-2</v>
      </c>
      <c r="BU20" s="1">
        <v>28.67</v>
      </c>
      <c r="BV20" s="1">
        <v>32.04</v>
      </c>
      <c r="BW20" s="1">
        <v>34.200000000000003</v>
      </c>
      <c r="BX20" s="1">
        <v>34.590000000000003</v>
      </c>
      <c r="BY20" s="1">
        <v>35.72</v>
      </c>
      <c r="BZ20" s="1">
        <v>36.090000000000003</v>
      </c>
      <c r="CA20" s="1">
        <v>37.64</v>
      </c>
      <c r="CB20" s="1">
        <v>37.69</v>
      </c>
      <c r="CC20" s="1">
        <v>40.22</v>
      </c>
      <c r="CD20" s="1">
        <v>39.69</v>
      </c>
      <c r="CE20" s="1">
        <v>41.05</v>
      </c>
      <c r="CF20" s="1">
        <v>44.79</v>
      </c>
      <c r="CG20" s="1">
        <v>45.97</v>
      </c>
      <c r="CH20" s="1">
        <v>47.54</v>
      </c>
      <c r="CI20" s="1">
        <v>46.58</v>
      </c>
      <c r="CJ20" s="1">
        <v>47.71</v>
      </c>
      <c r="CK20" s="1">
        <v>48.74</v>
      </c>
      <c r="CL20" s="1">
        <v>28.41</v>
      </c>
      <c r="CM20" s="1">
        <v>32.69</v>
      </c>
      <c r="CN20" s="1">
        <v>34.11</v>
      </c>
      <c r="CO20" s="1">
        <v>34.96</v>
      </c>
      <c r="CP20" s="1">
        <v>35.33</v>
      </c>
      <c r="CQ20" s="1">
        <v>36.520000000000003</v>
      </c>
      <c r="CR20" s="1">
        <v>37.020000000000003</v>
      </c>
      <c r="CS20" s="1">
        <v>37.049999999999997</v>
      </c>
      <c r="CT20" s="1">
        <v>39.18</v>
      </c>
      <c r="CU20" s="1">
        <v>39.520000000000003</v>
      </c>
      <c r="CV20" s="1">
        <v>41.22</v>
      </c>
      <c r="CW20" s="1">
        <v>45.39</v>
      </c>
      <c r="CX20" s="1">
        <v>45.79</v>
      </c>
      <c r="CY20" s="1">
        <v>47.84</v>
      </c>
      <c r="CZ20" s="1">
        <v>46.76</v>
      </c>
      <c r="DA20" s="1">
        <v>47.72</v>
      </c>
      <c r="DB20" s="1">
        <v>48.97</v>
      </c>
      <c r="DC20" s="269">
        <v>0.26000000000000156</v>
      </c>
      <c r="DD20" s="269">
        <v>-0.64999999999999858</v>
      </c>
      <c r="DE20" s="269">
        <v>9.0000000000003411E-2</v>
      </c>
      <c r="DF20" s="269">
        <v>-0.36999999999999744</v>
      </c>
      <c r="DG20" s="269">
        <v>0.39000000000000057</v>
      </c>
      <c r="DH20" s="269">
        <v>-0.42999999999999972</v>
      </c>
      <c r="DI20" s="1">
        <v>0</v>
      </c>
      <c r="DJ20" s="1">
        <v>1</v>
      </c>
      <c r="DK20" s="1">
        <v>1</v>
      </c>
      <c r="DL20" s="1">
        <v>0</v>
      </c>
      <c r="DM20" s="1">
        <v>-2</v>
      </c>
      <c r="DN20" s="1">
        <v>-5</v>
      </c>
      <c r="DO20" s="1">
        <v>-10</v>
      </c>
      <c r="DP20" s="1">
        <v>-14</v>
      </c>
      <c r="DQ20" s="1">
        <v>-12</v>
      </c>
      <c r="DR20" s="1">
        <v>-11</v>
      </c>
      <c r="DS20" s="1">
        <v>-10</v>
      </c>
      <c r="DT20" s="1">
        <v>-4</v>
      </c>
      <c r="DU20" s="1">
        <v>0</v>
      </c>
      <c r="DV20" s="1">
        <v>1</v>
      </c>
      <c r="DW20" s="1">
        <v>1</v>
      </c>
      <c r="DX20" s="1">
        <v>1</v>
      </c>
      <c r="DY20" s="1">
        <v>0</v>
      </c>
      <c r="DZ20" s="2" t="s">
        <v>1647</v>
      </c>
      <c r="EA20" s="2">
        <v>40543257</v>
      </c>
      <c r="EM20" s="36"/>
      <c r="FF20" s="128"/>
    </row>
    <row r="21" spans="1:162">
      <c r="A21" s="1">
        <v>1</v>
      </c>
      <c r="B21" s="1">
        <v>72</v>
      </c>
      <c r="C21" s="1">
        <v>2</v>
      </c>
      <c r="D21" s="1">
        <v>22</v>
      </c>
      <c r="E21" s="1">
        <v>6</v>
      </c>
      <c r="F21" s="1">
        <v>163.4</v>
      </c>
      <c r="G21" s="1">
        <v>54.3</v>
      </c>
      <c r="H21" s="1" t="s">
        <v>1814</v>
      </c>
      <c r="I21" s="1" t="s">
        <v>1840</v>
      </c>
      <c r="J21" s="1" t="s">
        <v>1730</v>
      </c>
      <c r="K21" s="1">
        <v>26</v>
      </c>
      <c r="L21" s="1">
        <v>24</v>
      </c>
      <c r="M21" s="1">
        <v>20</v>
      </c>
      <c r="N21" s="265">
        <v>0.23076923076923078</v>
      </c>
      <c r="P21" s="1" t="s">
        <v>1841</v>
      </c>
      <c r="Q21" s="1">
        <v>56</v>
      </c>
      <c r="R21" s="1">
        <v>43</v>
      </c>
      <c r="S21" s="1">
        <v>34</v>
      </c>
      <c r="T21" s="1" t="s">
        <v>195</v>
      </c>
      <c r="U21" s="1" t="s">
        <v>1842</v>
      </c>
      <c r="V21" s="1">
        <v>33</v>
      </c>
      <c r="W21" s="1">
        <v>22</v>
      </c>
      <c r="X21" s="1">
        <v>20</v>
      </c>
      <c r="Z21" s="1" t="s">
        <v>1843</v>
      </c>
      <c r="AA21" s="1" t="s">
        <v>1835</v>
      </c>
      <c r="AB21" s="1" t="s">
        <v>1820</v>
      </c>
      <c r="AC21" s="1" t="s">
        <v>1914</v>
      </c>
      <c r="AD21" s="1" t="s">
        <v>1679</v>
      </c>
      <c r="AE21" s="1" t="s">
        <v>1681</v>
      </c>
      <c r="AF21" s="1" t="s">
        <v>1913</v>
      </c>
      <c r="AG21" s="128">
        <v>4.6900000000000004</v>
      </c>
      <c r="AH21" s="128">
        <v>2.5299999999999998</v>
      </c>
      <c r="AI21" s="128">
        <v>2.44</v>
      </c>
      <c r="AJ21" s="128">
        <v>1.39</v>
      </c>
      <c r="AK21" s="128">
        <v>1.1499999999999999</v>
      </c>
      <c r="AL21" s="267">
        <v>2.13</v>
      </c>
      <c r="AM21" s="128">
        <v>0</v>
      </c>
      <c r="AN21" s="128">
        <v>0</v>
      </c>
      <c r="AO21" s="128">
        <v>0</v>
      </c>
      <c r="AP21" s="128">
        <v>0.95</v>
      </c>
      <c r="AQ21" s="128">
        <v>2.61</v>
      </c>
      <c r="AR21" s="128">
        <v>5.55</v>
      </c>
      <c r="AS21" s="128">
        <v>4.53</v>
      </c>
      <c r="AT21" s="1">
        <v>4.46</v>
      </c>
      <c r="AU21" s="1">
        <v>7.27</v>
      </c>
      <c r="AV21" s="1">
        <v>9.31</v>
      </c>
      <c r="AW21" s="1">
        <v>13.35</v>
      </c>
      <c r="AX21" s="1">
        <v>3.79</v>
      </c>
      <c r="AY21" s="1">
        <v>3.12</v>
      </c>
      <c r="AZ21" s="1">
        <v>2.17</v>
      </c>
      <c r="BA21" s="1">
        <v>0.9</v>
      </c>
      <c r="BB21" s="1">
        <v>1.54</v>
      </c>
      <c r="BC21" s="268">
        <v>1.63</v>
      </c>
      <c r="BD21" s="1">
        <v>2.17</v>
      </c>
      <c r="BE21" s="1">
        <v>2.25</v>
      </c>
      <c r="BF21" s="1">
        <v>3.05</v>
      </c>
      <c r="BG21" s="1">
        <v>4.22</v>
      </c>
      <c r="BH21" s="1">
        <v>4.0199999999999996</v>
      </c>
      <c r="BI21" s="1">
        <v>4.5999999999999996</v>
      </c>
      <c r="BJ21" s="1">
        <v>5.0199999999999996</v>
      </c>
      <c r="BK21" s="1">
        <v>5.7</v>
      </c>
      <c r="BL21" s="1">
        <v>8.19</v>
      </c>
      <c r="BM21" s="1">
        <v>9.56</v>
      </c>
      <c r="BN21" s="1">
        <v>12.85</v>
      </c>
      <c r="BO21" s="269">
        <v>0.90000000000000036</v>
      </c>
      <c r="BP21" s="269">
        <v>-0.5900000000000003</v>
      </c>
      <c r="BQ21" s="269">
        <v>0.27</v>
      </c>
      <c r="BR21" s="269">
        <v>0.48999999999999988</v>
      </c>
      <c r="BS21" s="269">
        <v>-0.39000000000000012</v>
      </c>
      <c r="BT21" s="269">
        <v>-0.5</v>
      </c>
      <c r="BU21" s="1">
        <v>28.35</v>
      </c>
      <c r="BV21" s="1">
        <v>32.03</v>
      </c>
      <c r="BW21" s="1">
        <v>35.619999999999997</v>
      </c>
      <c r="BX21" s="1">
        <v>37.93</v>
      </c>
      <c r="BY21" s="1">
        <v>38.64</v>
      </c>
      <c r="BZ21" s="1">
        <v>40.549999999999997</v>
      </c>
      <c r="CA21" s="1">
        <v>41.41</v>
      </c>
      <c r="CB21" s="1">
        <v>42.53</v>
      </c>
      <c r="CC21" s="1">
        <v>43.45</v>
      </c>
      <c r="CD21" s="1">
        <v>42.73</v>
      </c>
      <c r="CE21" s="1">
        <v>43.25</v>
      </c>
      <c r="CF21" s="1">
        <v>42.57</v>
      </c>
      <c r="CG21" s="1">
        <v>49.82</v>
      </c>
      <c r="CH21" s="1">
        <v>48.57</v>
      </c>
      <c r="CI21" s="1">
        <v>51.42</v>
      </c>
      <c r="CJ21" s="1">
        <v>50.83</v>
      </c>
      <c r="CK21" s="1">
        <v>48.56</v>
      </c>
      <c r="CL21" s="1">
        <v>29.08</v>
      </c>
      <c r="CM21" s="1">
        <v>31.26</v>
      </c>
      <c r="CN21" s="1">
        <v>34.54</v>
      </c>
      <c r="CO21" s="1">
        <v>36.729999999999997</v>
      </c>
      <c r="CP21" s="1">
        <v>37.43</v>
      </c>
      <c r="CQ21" s="1">
        <v>40.81</v>
      </c>
      <c r="CR21" s="1">
        <v>41.76</v>
      </c>
      <c r="CS21" s="1">
        <v>43.08</v>
      </c>
      <c r="CT21" s="1">
        <v>44.63</v>
      </c>
      <c r="CU21" s="1">
        <v>42.6</v>
      </c>
      <c r="CV21" s="1">
        <v>44.12</v>
      </c>
      <c r="CW21" s="1">
        <v>43.91</v>
      </c>
      <c r="CX21" s="1">
        <v>50.11</v>
      </c>
      <c r="CY21" s="1">
        <v>49.5</v>
      </c>
      <c r="CZ21" s="1">
        <v>51.77</v>
      </c>
      <c r="DA21" s="1">
        <v>49.61</v>
      </c>
      <c r="DB21" s="1">
        <v>49.26</v>
      </c>
      <c r="DC21" s="269">
        <v>-0.72999999999999687</v>
      </c>
      <c r="DD21" s="269">
        <v>0.76999999999999957</v>
      </c>
      <c r="DE21" s="269">
        <v>1.0799999999999983</v>
      </c>
      <c r="DF21" s="269">
        <v>1.2000000000000028</v>
      </c>
      <c r="DG21" s="269">
        <v>1.2100000000000009</v>
      </c>
      <c r="DH21" s="269">
        <v>-0.26000000000000512</v>
      </c>
      <c r="DI21" s="1">
        <v>4</v>
      </c>
      <c r="DJ21" s="1">
        <v>4</v>
      </c>
      <c r="DK21" s="1">
        <v>4</v>
      </c>
      <c r="DL21" s="1">
        <v>3</v>
      </c>
      <c r="DM21" s="1">
        <v>0</v>
      </c>
      <c r="DN21" s="1">
        <v>-3</v>
      </c>
      <c r="DO21" s="1">
        <v>-9</v>
      </c>
      <c r="DP21" s="1">
        <v>-12</v>
      </c>
      <c r="DQ21" s="1">
        <v>-17</v>
      </c>
      <c r="DR21" s="1">
        <v>-15</v>
      </c>
      <c r="DS21" s="1">
        <v>-10</v>
      </c>
      <c r="DT21" s="1">
        <v>-7</v>
      </c>
      <c r="DU21" s="1">
        <v>-1</v>
      </c>
      <c r="DV21" s="1">
        <v>4</v>
      </c>
      <c r="DW21" s="1">
        <v>5</v>
      </c>
      <c r="DX21" s="1">
        <v>2</v>
      </c>
      <c r="DY21" s="1">
        <v>0</v>
      </c>
      <c r="DZ21" s="2" t="s">
        <v>1357</v>
      </c>
      <c r="EA21" s="2">
        <v>52253968</v>
      </c>
      <c r="FF21" s="128"/>
    </row>
    <row r="22" spans="1:162">
      <c r="A22" s="1">
        <v>1</v>
      </c>
      <c r="B22" s="1">
        <v>32</v>
      </c>
      <c r="C22" s="1">
        <v>2</v>
      </c>
      <c r="D22" s="1">
        <v>15</v>
      </c>
      <c r="E22" s="1">
        <v>0</v>
      </c>
      <c r="F22" s="1">
        <v>160</v>
      </c>
      <c r="G22" s="1">
        <v>51.25</v>
      </c>
      <c r="H22" s="1" t="s">
        <v>1814</v>
      </c>
      <c r="I22" s="1" t="s">
        <v>1903</v>
      </c>
      <c r="J22" s="1" t="s">
        <v>1732</v>
      </c>
      <c r="K22" s="1">
        <v>20</v>
      </c>
      <c r="L22" s="1">
        <v>22</v>
      </c>
      <c r="M22" s="1">
        <v>13</v>
      </c>
      <c r="N22" s="265">
        <v>0.35</v>
      </c>
      <c r="P22" s="1" t="s">
        <v>1856</v>
      </c>
      <c r="Q22" s="1">
        <v>70</v>
      </c>
      <c r="R22" s="1">
        <v>52</v>
      </c>
      <c r="S22" s="1">
        <v>40</v>
      </c>
      <c r="T22" s="1" t="s">
        <v>194</v>
      </c>
      <c r="U22" s="1" t="s">
        <v>1871</v>
      </c>
      <c r="V22" s="1">
        <v>41</v>
      </c>
      <c r="W22" s="1">
        <v>32</v>
      </c>
      <c r="X22" s="1">
        <v>22</v>
      </c>
      <c r="Y22" s="1" t="s">
        <v>1682</v>
      </c>
      <c r="Z22" s="1" t="s">
        <v>1843</v>
      </c>
      <c r="AA22" s="1" t="s">
        <v>1885</v>
      </c>
      <c r="AB22" s="1" t="s">
        <v>1915</v>
      </c>
      <c r="AC22" s="1" t="s">
        <v>1916</v>
      </c>
      <c r="AF22" s="1" t="s">
        <v>1917</v>
      </c>
      <c r="AG22" s="128">
        <v>2.12</v>
      </c>
      <c r="AH22" s="128">
        <v>2.87</v>
      </c>
      <c r="AI22" s="128">
        <v>1.78</v>
      </c>
      <c r="AJ22" s="128">
        <v>1.63</v>
      </c>
      <c r="AK22" s="128">
        <v>1.69</v>
      </c>
      <c r="AL22" s="267">
        <v>1.1499999999999999</v>
      </c>
      <c r="AM22" s="128">
        <v>0.25</v>
      </c>
      <c r="AN22" s="128">
        <v>0</v>
      </c>
      <c r="AO22" s="128">
        <v>1.45</v>
      </c>
      <c r="AP22" s="128">
        <v>5.39</v>
      </c>
      <c r="AQ22" s="128">
        <v>8.6199999999999992</v>
      </c>
      <c r="AR22" s="128">
        <v>7.17</v>
      </c>
      <c r="AS22" s="128">
        <v>3.34</v>
      </c>
      <c r="AT22" s="1">
        <v>2.74</v>
      </c>
      <c r="AU22" s="1">
        <v>5.78</v>
      </c>
      <c r="AV22" s="1">
        <v>8.17</v>
      </c>
      <c r="AW22" s="1">
        <v>11.2</v>
      </c>
      <c r="AX22" s="1">
        <v>1.69</v>
      </c>
      <c r="AY22" s="1">
        <v>2.04</v>
      </c>
      <c r="AZ22" s="1">
        <v>1.01</v>
      </c>
      <c r="BA22" s="1">
        <v>1.1100000000000001</v>
      </c>
      <c r="BB22" s="1">
        <v>0.63</v>
      </c>
      <c r="BC22" s="268">
        <v>0</v>
      </c>
      <c r="BD22" s="1">
        <v>1.37</v>
      </c>
      <c r="BE22" s="1">
        <v>1.66</v>
      </c>
      <c r="BF22" s="1">
        <v>1.37</v>
      </c>
      <c r="BG22" s="1">
        <v>4.8499999999999996</v>
      </c>
      <c r="BH22" s="1">
        <v>7.03</v>
      </c>
      <c r="BI22" s="1">
        <v>7.52</v>
      </c>
      <c r="BJ22" s="1">
        <v>3.34</v>
      </c>
      <c r="BK22" s="1">
        <v>4.32</v>
      </c>
      <c r="BL22" s="1">
        <v>5.51</v>
      </c>
      <c r="BM22" s="1">
        <v>9.57</v>
      </c>
      <c r="BN22" s="1">
        <v>11.12</v>
      </c>
      <c r="BO22" s="269">
        <v>0.43000000000000016</v>
      </c>
      <c r="BP22" s="269">
        <v>0.83000000000000007</v>
      </c>
      <c r="BQ22" s="269">
        <v>0.77</v>
      </c>
      <c r="BR22" s="269">
        <v>0.5199999999999998</v>
      </c>
      <c r="BS22" s="269">
        <v>1.06</v>
      </c>
      <c r="BT22" s="269">
        <v>-1.1499999999999999</v>
      </c>
      <c r="BU22" s="1">
        <v>26.58</v>
      </c>
      <c r="BV22" s="1">
        <v>30.76</v>
      </c>
      <c r="BW22" s="1">
        <v>33.11</v>
      </c>
      <c r="BX22" s="1">
        <v>33.92</v>
      </c>
      <c r="BY22" s="1">
        <v>34.35</v>
      </c>
      <c r="BZ22" s="1">
        <v>36.04</v>
      </c>
      <c r="CA22" s="1">
        <v>36.74</v>
      </c>
      <c r="CB22" s="1">
        <v>36.54</v>
      </c>
      <c r="CC22" s="1">
        <v>37.520000000000003</v>
      </c>
      <c r="CD22" s="1">
        <v>40.22</v>
      </c>
      <c r="CE22" s="1">
        <v>42.81</v>
      </c>
      <c r="CF22" s="1">
        <v>43.12</v>
      </c>
      <c r="CG22" s="1">
        <v>44.97</v>
      </c>
      <c r="CH22" s="1">
        <v>46.94</v>
      </c>
      <c r="CI22" s="1">
        <v>48.24</v>
      </c>
      <c r="CJ22" s="1">
        <v>43.97</v>
      </c>
      <c r="CK22" s="1">
        <v>46.41</v>
      </c>
      <c r="CL22" s="1">
        <v>26.34</v>
      </c>
      <c r="CM22" s="1">
        <v>30.65</v>
      </c>
      <c r="CN22" s="1">
        <v>33.04</v>
      </c>
      <c r="CO22" s="1">
        <v>34.99</v>
      </c>
      <c r="CP22" s="1">
        <v>34.619999999999997</v>
      </c>
      <c r="CQ22" s="1">
        <v>36.35</v>
      </c>
      <c r="CR22" s="1">
        <v>36.35</v>
      </c>
      <c r="CS22" s="1">
        <v>36.78</v>
      </c>
      <c r="CT22" s="1">
        <v>37.380000000000003</v>
      </c>
      <c r="CU22" s="1">
        <v>40.93</v>
      </c>
      <c r="CV22" s="1">
        <v>43.13</v>
      </c>
      <c r="CW22" s="1">
        <v>43.68</v>
      </c>
      <c r="CX22" s="1">
        <v>44.83</v>
      </c>
      <c r="CY22" s="1">
        <v>46.86</v>
      </c>
      <c r="CZ22" s="1">
        <v>48.23</v>
      </c>
      <c r="DA22" s="1">
        <v>42.72</v>
      </c>
      <c r="DB22" s="1">
        <v>45.76</v>
      </c>
      <c r="DC22" s="269">
        <v>0.23999999999999844</v>
      </c>
      <c r="DD22" s="269">
        <v>0.11000000000000298</v>
      </c>
      <c r="DE22" s="269">
        <v>7.0000000000000284E-2</v>
      </c>
      <c r="DF22" s="269">
        <v>-1.0700000000000003</v>
      </c>
      <c r="DG22" s="269">
        <v>-0.26999999999999602</v>
      </c>
      <c r="DH22" s="269">
        <v>-0.31000000000000227</v>
      </c>
      <c r="DI22" s="1">
        <v>10</v>
      </c>
      <c r="DJ22" s="1">
        <v>10</v>
      </c>
      <c r="DK22" s="1">
        <v>7</v>
      </c>
      <c r="DL22" s="1">
        <v>3</v>
      </c>
      <c r="DM22" s="1">
        <v>-1</v>
      </c>
      <c r="DN22" s="1">
        <v>-8</v>
      </c>
      <c r="DO22" s="1">
        <v>-11</v>
      </c>
      <c r="DP22" s="1">
        <v>-15</v>
      </c>
      <c r="DQ22" s="1">
        <v>-14</v>
      </c>
      <c r="DR22" s="1">
        <v>-13</v>
      </c>
      <c r="DS22" s="1">
        <v>-7</v>
      </c>
      <c r="DT22" s="1">
        <v>-3</v>
      </c>
      <c r="DU22" s="1">
        <v>1</v>
      </c>
      <c r="DV22" s="1">
        <v>6</v>
      </c>
      <c r="DW22" s="1">
        <v>7</v>
      </c>
      <c r="DX22" s="1">
        <v>5</v>
      </c>
      <c r="DY22" s="1">
        <v>5</v>
      </c>
      <c r="DZ22" s="2" t="s">
        <v>1449</v>
      </c>
      <c r="EA22" s="2">
        <v>46829492</v>
      </c>
      <c r="EM22" s="36"/>
      <c r="FF22" s="128"/>
    </row>
    <row r="23" spans="1:162">
      <c r="A23" s="1">
        <v>1</v>
      </c>
      <c r="B23" s="1">
        <v>14</v>
      </c>
      <c r="C23" s="1">
        <v>2</v>
      </c>
      <c r="D23" s="1">
        <v>15</v>
      </c>
      <c r="E23" s="1">
        <v>8</v>
      </c>
      <c r="F23" s="1">
        <v>160.30000000000001</v>
      </c>
      <c r="G23" s="1">
        <v>43.4</v>
      </c>
      <c r="H23" s="1" t="s">
        <v>1839</v>
      </c>
      <c r="I23" s="1" t="s">
        <v>1903</v>
      </c>
      <c r="J23" s="1" t="s">
        <v>1733</v>
      </c>
      <c r="K23" s="1">
        <v>16</v>
      </c>
      <c r="L23" s="1">
        <v>13</v>
      </c>
      <c r="M23" s="1">
        <v>11</v>
      </c>
      <c r="N23" s="265">
        <v>0.3125</v>
      </c>
      <c r="P23" s="1" t="s">
        <v>1918</v>
      </c>
      <c r="Q23" s="1">
        <v>47</v>
      </c>
      <c r="R23" s="1">
        <v>28</v>
      </c>
      <c r="S23" s="1">
        <v>30</v>
      </c>
      <c r="T23" s="1" t="s">
        <v>196</v>
      </c>
      <c r="U23" s="1" t="s">
        <v>1919</v>
      </c>
      <c r="V23" s="1">
        <v>24</v>
      </c>
      <c r="W23" s="1">
        <v>18</v>
      </c>
      <c r="X23" s="1">
        <v>18</v>
      </c>
      <c r="Z23" s="1" t="s">
        <v>1920</v>
      </c>
      <c r="AA23" s="1" t="s">
        <v>1885</v>
      </c>
      <c r="AB23" s="1" t="s">
        <v>1901</v>
      </c>
      <c r="AC23" s="1" t="s">
        <v>1921</v>
      </c>
      <c r="AF23" s="1" t="s">
        <v>1860</v>
      </c>
      <c r="AG23" s="128">
        <v>4.07</v>
      </c>
      <c r="AH23" s="128">
        <v>2.71</v>
      </c>
      <c r="AI23" s="128">
        <v>1.78</v>
      </c>
      <c r="AJ23" s="128">
        <v>1.42</v>
      </c>
      <c r="AK23" s="128">
        <v>1.62</v>
      </c>
      <c r="AL23" s="267">
        <v>1.62</v>
      </c>
      <c r="AM23" s="128">
        <v>0.45</v>
      </c>
      <c r="AN23" s="128">
        <v>1.88</v>
      </c>
      <c r="AO23" s="128">
        <v>1.66</v>
      </c>
      <c r="AP23" s="128">
        <v>2.5299999999999998</v>
      </c>
      <c r="AQ23" s="128">
        <v>2.9</v>
      </c>
      <c r="AR23" s="128">
        <v>5.47</v>
      </c>
      <c r="AS23" s="128">
        <v>2.02</v>
      </c>
      <c r="AT23" s="1">
        <v>2.11</v>
      </c>
      <c r="AU23" s="1">
        <v>3.66</v>
      </c>
      <c r="AV23" s="1">
        <v>5.09</v>
      </c>
      <c r="AW23" s="1">
        <v>9.19</v>
      </c>
      <c r="AX23" s="1">
        <v>3.16</v>
      </c>
      <c r="AY23" s="1">
        <v>2.79</v>
      </c>
      <c r="AZ23" s="1">
        <v>1.5</v>
      </c>
      <c r="BA23" s="1">
        <v>0.83</v>
      </c>
      <c r="BB23" s="1">
        <v>0.25</v>
      </c>
      <c r="BC23" s="268">
        <v>1.39</v>
      </c>
      <c r="BD23" s="1">
        <v>0.32</v>
      </c>
      <c r="BE23" s="1">
        <v>1.27</v>
      </c>
      <c r="BF23" s="1">
        <v>1.57</v>
      </c>
      <c r="BG23" s="1">
        <v>2.91</v>
      </c>
      <c r="BH23" s="1">
        <v>7.35</v>
      </c>
      <c r="BI23" s="1">
        <v>8.17</v>
      </c>
      <c r="BJ23" s="1">
        <v>3.24</v>
      </c>
      <c r="BK23" s="1">
        <v>3.51</v>
      </c>
      <c r="BL23" s="1">
        <v>3.38</v>
      </c>
      <c r="BM23" s="1">
        <v>5.15</v>
      </c>
      <c r="BN23" s="1">
        <v>9.5299999999999994</v>
      </c>
      <c r="BO23" s="269">
        <v>0.91000000000000014</v>
      </c>
      <c r="BP23" s="269">
        <v>-8.0000000000000071E-2</v>
      </c>
      <c r="BQ23" s="269">
        <v>0.28000000000000003</v>
      </c>
      <c r="BR23" s="269">
        <v>0.59</v>
      </c>
      <c r="BS23" s="269">
        <v>1.37</v>
      </c>
      <c r="BT23" s="269">
        <v>-0.2300000000000002</v>
      </c>
      <c r="BU23" s="1">
        <v>28.39</v>
      </c>
      <c r="BV23" s="1">
        <v>31.34</v>
      </c>
      <c r="BW23" s="1">
        <v>34.159999999999997</v>
      </c>
      <c r="BX23" s="1">
        <v>36.729999999999997</v>
      </c>
      <c r="BY23" s="1">
        <v>35.14</v>
      </c>
      <c r="BZ23" s="1">
        <v>36.1</v>
      </c>
      <c r="CA23" s="1">
        <v>38.799999999999997</v>
      </c>
      <c r="CB23" s="1">
        <v>38.979999999999997</v>
      </c>
      <c r="CC23" s="1">
        <v>39.72</v>
      </c>
      <c r="CD23" s="1">
        <v>40.36</v>
      </c>
      <c r="CE23" s="1">
        <v>41.38</v>
      </c>
      <c r="CF23" s="1">
        <v>41.14</v>
      </c>
      <c r="CG23" s="1">
        <v>43.29</v>
      </c>
      <c r="CH23" s="1">
        <v>45.1</v>
      </c>
      <c r="CI23" s="1">
        <v>48.78</v>
      </c>
      <c r="CJ23" s="1">
        <v>48.22</v>
      </c>
      <c r="CK23" s="1">
        <v>43.81</v>
      </c>
      <c r="CL23" s="1">
        <v>28.29</v>
      </c>
      <c r="CM23" s="1">
        <v>31.61</v>
      </c>
      <c r="CN23" s="1">
        <v>34.61</v>
      </c>
      <c r="CO23" s="1">
        <v>36.57</v>
      </c>
      <c r="CP23" s="1">
        <v>35.43</v>
      </c>
      <c r="CQ23" s="1">
        <v>36.24</v>
      </c>
      <c r="CR23" s="1">
        <v>37.17</v>
      </c>
      <c r="CS23" s="1">
        <v>37.42</v>
      </c>
      <c r="CT23" s="1">
        <v>39.67</v>
      </c>
      <c r="CU23" s="1">
        <v>40.380000000000003</v>
      </c>
      <c r="CV23" s="1">
        <v>41.23</v>
      </c>
      <c r="CW23" s="1">
        <v>41.68</v>
      </c>
      <c r="CX23" s="1">
        <v>43.27</v>
      </c>
      <c r="CY23" s="1">
        <v>45.89</v>
      </c>
      <c r="CZ23" s="1">
        <v>48.62</v>
      </c>
      <c r="DA23" s="1">
        <v>49.44</v>
      </c>
      <c r="DB23" s="1">
        <v>43.44</v>
      </c>
      <c r="DC23" s="269">
        <v>0.10000000000000142</v>
      </c>
      <c r="DD23" s="269">
        <v>-0.26999999999999957</v>
      </c>
      <c r="DE23" s="269">
        <v>-0.45000000000000284</v>
      </c>
      <c r="DF23" s="269">
        <v>0.15999999999999659</v>
      </c>
      <c r="DG23" s="269">
        <v>-0.28999999999999915</v>
      </c>
      <c r="DH23" s="269">
        <v>-0.14000000000000057</v>
      </c>
      <c r="DI23" s="1">
        <v>0</v>
      </c>
      <c r="DJ23" s="1">
        <v>0</v>
      </c>
      <c r="DK23" s="1">
        <v>2</v>
      </c>
      <c r="DL23" s="1">
        <v>1</v>
      </c>
      <c r="DM23" s="1">
        <v>-1</v>
      </c>
      <c r="DN23" s="1">
        <v>-5</v>
      </c>
      <c r="DO23" s="1">
        <v>-9</v>
      </c>
      <c r="DP23" s="1">
        <v>-12</v>
      </c>
      <c r="DQ23" s="1">
        <v>-17</v>
      </c>
      <c r="DR23" s="1">
        <v>-18</v>
      </c>
      <c r="DS23" s="1">
        <v>-17</v>
      </c>
      <c r="DT23" s="1">
        <v>-16</v>
      </c>
      <c r="DU23" s="1">
        <v>-11</v>
      </c>
      <c r="DV23" s="1">
        <v>-5</v>
      </c>
      <c r="DW23" s="1">
        <v>-1</v>
      </c>
      <c r="DX23" s="1">
        <v>0</v>
      </c>
      <c r="DY23" s="1">
        <v>1</v>
      </c>
      <c r="DZ23" s="2" t="s">
        <v>887</v>
      </c>
      <c r="EA23" s="2">
        <v>51225054</v>
      </c>
      <c r="FF23" s="128"/>
    </row>
    <row r="24" spans="1:162">
      <c r="A24" s="1">
        <v>1</v>
      </c>
      <c r="B24" s="1">
        <v>2</v>
      </c>
      <c r="C24" s="1">
        <v>2</v>
      </c>
      <c r="D24" s="1">
        <v>15</v>
      </c>
      <c r="E24" s="1">
        <v>4</v>
      </c>
      <c r="F24" s="1">
        <v>160</v>
      </c>
      <c r="G24" s="1">
        <v>47.5</v>
      </c>
      <c r="H24" s="1" t="s">
        <v>1824</v>
      </c>
      <c r="I24" s="1" t="s">
        <v>1832</v>
      </c>
      <c r="J24" s="1" t="s">
        <v>1730</v>
      </c>
      <c r="K24" s="1">
        <v>12</v>
      </c>
      <c r="L24" s="1">
        <v>11</v>
      </c>
      <c r="M24" s="1">
        <v>9</v>
      </c>
      <c r="N24" s="265">
        <v>0.25</v>
      </c>
      <c r="P24" s="1" t="s">
        <v>1922</v>
      </c>
      <c r="Q24" s="1">
        <v>32</v>
      </c>
      <c r="R24" s="1">
        <v>25</v>
      </c>
      <c r="S24" s="1">
        <v>21</v>
      </c>
      <c r="T24" s="1" t="s">
        <v>193</v>
      </c>
      <c r="U24" s="1" t="s">
        <v>1827</v>
      </c>
      <c r="V24" s="1">
        <v>49</v>
      </c>
      <c r="W24" s="1">
        <v>31</v>
      </c>
      <c r="X24" s="1">
        <v>17</v>
      </c>
      <c r="Y24" s="1" t="s">
        <v>1680</v>
      </c>
      <c r="Z24" s="1" t="s">
        <v>1843</v>
      </c>
      <c r="AA24" s="1" t="s">
        <v>1896</v>
      </c>
      <c r="AB24" s="1" t="s">
        <v>1915</v>
      </c>
      <c r="AC24" s="1" t="s">
        <v>1923</v>
      </c>
      <c r="AF24" s="1" t="s">
        <v>1924</v>
      </c>
      <c r="AG24" s="128">
        <v>3.72</v>
      </c>
      <c r="AH24" s="128">
        <v>3.41</v>
      </c>
      <c r="AI24" s="128">
        <v>1.93</v>
      </c>
      <c r="AJ24" s="128">
        <v>2.17</v>
      </c>
      <c r="AK24" s="128">
        <v>2.12</v>
      </c>
      <c r="AL24" s="267">
        <v>2.86</v>
      </c>
      <c r="AM24" s="128">
        <v>1.62</v>
      </c>
      <c r="AN24" s="128">
        <v>1.37</v>
      </c>
      <c r="AO24" s="128">
        <v>1.49</v>
      </c>
      <c r="AP24" s="128">
        <v>1.37</v>
      </c>
      <c r="AQ24" s="128">
        <v>2.92</v>
      </c>
      <c r="AR24" s="128">
        <v>3.45</v>
      </c>
      <c r="AS24" s="128">
        <v>3.13</v>
      </c>
      <c r="AT24" s="1">
        <v>2.5299999999999998</v>
      </c>
      <c r="AU24" s="1">
        <v>4.3600000000000003</v>
      </c>
      <c r="AV24" s="1">
        <v>5.97</v>
      </c>
      <c r="AW24" s="1">
        <v>7.24</v>
      </c>
      <c r="AX24" s="1">
        <v>3.71</v>
      </c>
      <c r="AY24" s="1">
        <v>2.34</v>
      </c>
      <c r="AZ24" s="1">
        <v>1.61</v>
      </c>
      <c r="BA24" s="1">
        <v>1.57</v>
      </c>
      <c r="BB24" s="1">
        <v>2.2400000000000002</v>
      </c>
      <c r="BC24" s="268">
        <v>1.87</v>
      </c>
      <c r="BD24" s="1">
        <v>3.36</v>
      </c>
      <c r="BE24" s="1">
        <v>3.13</v>
      </c>
      <c r="BF24" s="1">
        <v>3.5</v>
      </c>
      <c r="BG24" s="1">
        <v>3.23</v>
      </c>
      <c r="BH24" s="1">
        <v>2.62</v>
      </c>
      <c r="BI24" s="1">
        <v>1.96</v>
      </c>
      <c r="BJ24" s="1">
        <v>3.43</v>
      </c>
      <c r="BK24" s="1">
        <v>3.55</v>
      </c>
      <c r="BL24" s="1">
        <v>4.49</v>
      </c>
      <c r="BM24" s="1">
        <v>5.67</v>
      </c>
      <c r="BN24" s="1">
        <v>6.64</v>
      </c>
      <c r="BO24" s="269">
        <v>1.0000000000000231E-2</v>
      </c>
      <c r="BP24" s="269">
        <v>1.0700000000000003</v>
      </c>
      <c r="BQ24" s="269">
        <v>0.31999999999999984</v>
      </c>
      <c r="BR24" s="269">
        <v>0.59999999999999987</v>
      </c>
      <c r="BS24" s="269">
        <v>-0.12000000000000011</v>
      </c>
      <c r="BT24" s="269">
        <v>-0.98999999999999977</v>
      </c>
      <c r="BU24" s="1">
        <v>26.61</v>
      </c>
      <c r="BV24" s="1">
        <v>28.92</v>
      </c>
      <c r="BW24" s="1">
        <v>31.89</v>
      </c>
      <c r="BX24" s="1">
        <v>33.53</v>
      </c>
      <c r="BY24" s="1">
        <v>34.979999999999997</v>
      </c>
      <c r="BZ24" s="1">
        <v>34.1</v>
      </c>
      <c r="CA24" s="1">
        <v>36.42</v>
      </c>
      <c r="CB24" s="1">
        <v>37.58</v>
      </c>
      <c r="CC24" s="1">
        <v>37.880000000000003</v>
      </c>
      <c r="CD24" s="1">
        <v>38.65</v>
      </c>
      <c r="CE24" s="1">
        <v>38.11</v>
      </c>
      <c r="CF24" s="1">
        <v>39.26</v>
      </c>
      <c r="CG24" s="1">
        <v>41.12</v>
      </c>
      <c r="CH24" s="1">
        <v>43.34</v>
      </c>
      <c r="CI24" s="1">
        <v>44.24</v>
      </c>
      <c r="CJ24" s="1">
        <v>45.59</v>
      </c>
      <c r="CK24" s="1">
        <v>44.85</v>
      </c>
      <c r="CL24" s="1">
        <v>26.86</v>
      </c>
      <c r="CM24" s="1">
        <v>28.08</v>
      </c>
      <c r="CN24" s="1">
        <v>31.23</v>
      </c>
      <c r="CO24" s="1">
        <v>33.72</v>
      </c>
      <c r="CP24" s="1">
        <v>34.130000000000003</v>
      </c>
      <c r="CQ24" s="1">
        <v>34.71</v>
      </c>
      <c r="CR24" s="1">
        <v>36.979999999999997</v>
      </c>
      <c r="CS24" s="1">
        <v>36.92</v>
      </c>
      <c r="CT24" s="1">
        <v>37.880000000000003</v>
      </c>
      <c r="CU24" s="1">
        <v>39.729999999999997</v>
      </c>
      <c r="CV24" s="1">
        <v>38.56</v>
      </c>
      <c r="CW24" s="1">
        <v>40.590000000000003</v>
      </c>
      <c r="CX24" s="1">
        <v>41.49</v>
      </c>
      <c r="CY24" s="1">
        <v>43.45</v>
      </c>
      <c r="CZ24" s="1">
        <v>44.35</v>
      </c>
      <c r="DA24" s="1">
        <v>44.03</v>
      </c>
      <c r="DB24" s="1">
        <v>43.29</v>
      </c>
      <c r="DC24" s="269">
        <v>-0.25</v>
      </c>
      <c r="DD24" s="269">
        <v>0.84000000000000341</v>
      </c>
      <c r="DE24" s="269">
        <v>0.66000000000000014</v>
      </c>
      <c r="DF24" s="269">
        <v>-0.18999999999999773</v>
      </c>
      <c r="DG24" s="269">
        <v>0.84999999999999432</v>
      </c>
      <c r="DH24" s="269">
        <v>-0.60999999999999943</v>
      </c>
      <c r="DI24" s="1">
        <v>0</v>
      </c>
      <c r="DJ24" s="1">
        <v>0</v>
      </c>
      <c r="DK24" s="1">
        <v>3</v>
      </c>
      <c r="DL24" s="1">
        <v>2</v>
      </c>
      <c r="DM24" s="1">
        <v>0</v>
      </c>
      <c r="DN24" s="1">
        <v>-1</v>
      </c>
      <c r="DO24" s="1">
        <v>-3</v>
      </c>
      <c r="DP24" s="1">
        <v>-2</v>
      </c>
      <c r="DQ24" s="1">
        <v>0</v>
      </c>
      <c r="DR24" s="1">
        <v>7</v>
      </c>
      <c r="DS24" s="1">
        <v>15</v>
      </c>
      <c r="DT24" s="1">
        <v>18</v>
      </c>
      <c r="DU24" s="1">
        <v>20</v>
      </c>
      <c r="DV24" s="1">
        <v>19</v>
      </c>
      <c r="DW24" s="1">
        <v>15</v>
      </c>
      <c r="DX24" s="1">
        <v>10</v>
      </c>
      <c r="DY24" s="1">
        <v>2</v>
      </c>
      <c r="DZ24" s="2" t="s">
        <v>905</v>
      </c>
      <c r="EA24" s="2">
        <v>50462711</v>
      </c>
      <c r="FF24" s="128"/>
    </row>
    <row r="25" spans="1:162">
      <c r="A25" s="1">
        <v>1</v>
      </c>
      <c r="B25" s="1">
        <v>58</v>
      </c>
      <c r="C25" s="1">
        <v>2</v>
      </c>
      <c r="D25" s="1">
        <v>14</v>
      </c>
      <c r="E25" s="1">
        <v>11</v>
      </c>
      <c r="F25" s="1">
        <v>162.6</v>
      </c>
      <c r="G25" s="1">
        <v>48.2</v>
      </c>
      <c r="H25" s="1" t="s">
        <v>1925</v>
      </c>
      <c r="I25" s="1" t="s">
        <v>1879</v>
      </c>
      <c r="J25" s="1" t="s">
        <v>1730</v>
      </c>
      <c r="K25" s="1">
        <v>24</v>
      </c>
      <c r="L25" s="1">
        <v>18</v>
      </c>
      <c r="M25" s="1">
        <v>17</v>
      </c>
      <c r="N25" s="265">
        <v>0.29166666666666669</v>
      </c>
      <c r="P25" s="1" t="s">
        <v>1849</v>
      </c>
      <c r="Q25" s="1">
        <v>49</v>
      </c>
      <c r="R25" s="1">
        <v>39</v>
      </c>
      <c r="S25" s="1">
        <v>34</v>
      </c>
      <c r="T25" s="1" t="s">
        <v>194</v>
      </c>
      <c r="U25" s="1" t="s">
        <v>1850</v>
      </c>
      <c r="V25" s="1">
        <v>56</v>
      </c>
      <c r="W25" s="1">
        <v>38</v>
      </c>
      <c r="X25" s="1">
        <v>32</v>
      </c>
      <c r="Y25" s="1" t="s">
        <v>1681</v>
      </c>
      <c r="Z25" s="1" t="s">
        <v>1843</v>
      </c>
      <c r="AA25" s="1" t="s">
        <v>1927</v>
      </c>
      <c r="AB25" s="1" t="s">
        <v>1928</v>
      </c>
      <c r="AC25" s="1" t="s">
        <v>1929</v>
      </c>
      <c r="AD25" s="1" t="s">
        <v>196</v>
      </c>
      <c r="AE25" s="1" t="s">
        <v>1684</v>
      </c>
      <c r="AF25" s="1" t="s">
        <v>1930</v>
      </c>
      <c r="AG25" s="128">
        <v>5.86</v>
      </c>
      <c r="AH25" s="128">
        <v>3.69</v>
      </c>
      <c r="AI25" s="128">
        <v>3.22</v>
      </c>
      <c r="AJ25" s="128">
        <v>2.62</v>
      </c>
      <c r="AK25" s="128">
        <v>2.78</v>
      </c>
      <c r="AL25" s="267">
        <v>3.86</v>
      </c>
      <c r="AM25" s="128">
        <v>1.34</v>
      </c>
      <c r="AN25" s="128">
        <v>1.73</v>
      </c>
      <c r="AO25" s="128">
        <v>1.3</v>
      </c>
      <c r="AP25" s="128">
        <v>4.0999999999999996</v>
      </c>
      <c r="AQ25" s="128">
        <v>7.19</v>
      </c>
      <c r="AR25" s="128">
        <v>5.83</v>
      </c>
      <c r="AS25" s="128">
        <v>4.66</v>
      </c>
      <c r="AT25" s="1">
        <v>5.15</v>
      </c>
      <c r="AU25" s="1">
        <v>5.12</v>
      </c>
      <c r="AV25" s="1">
        <v>7.08</v>
      </c>
      <c r="AW25" s="1">
        <v>12.87</v>
      </c>
      <c r="AX25" s="1">
        <v>5.53</v>
      </c>
      <c r="AY25" s="1">
        <v>3.16</v>
      </c>
      <c r="AZ25" s="1">
        <v>1.83</v>
      </c>
      <c r="BA25" s="1">
        <v>2.0099999999999998</v>
      </c>
      <c r="BB25" s="1">
        <v>3.58</v>
      </c>
      <c r="BC25" s="268">
        <v>2.2400000000000002</v>
      </c>
      <c r="BD25" s="1">
        <v>3.25</v>
      </c>
      <c r="BE25" s="1">
        <v>3.48</v>
      </c>
      <c r="BF25" s="1">
        <v>3.23</v>
      </c>
      <c r="BG25" s="1">
        <v>5.46</v>
      </c>
      <c r="BH25" s="1">
        <v>6.31</v>
      </c>
      <c r="BI25" s="1">
        <v>6.92</v>
      </c>
      <c r="BJ25" s="1">
        <v>3.8</v>
      </c>
      <c r="BK25" s="1">
        <v>4.83</v>
      </c>
      <c r="BL25" s="1">
        <v>7.1</v>
      </c>
      <c r="BM25" s="1">
        <v>8.07</v>
      </c>
      <c r="BN25" s="1">
        <v>11.53</v>
      </c>
      <c r="BO25" s="269">
        <v>0.33000000000000007</v>
      </c>
      <c r="BP25" s="269">
        <v>0.5299999999999998</v>
      </c>
      <c r="BQ25" s="269">
        <v>1.3900000000000001</v>
      </c>
      <c r="BR25" s="269">
        <v>0.61000000000000032</v>
      </c>
      <c r="BS25" s="269">
        <v>-0.80000000000000027</v>
      </c>
      <c r="BT25" s="269">
        <v>-1.6199999999999997</v>
      </c>
      <c r="BU25" s="1">
        <v>29.67</v>
      </c>
      <c r="BV25" s="1">
        <v>31.03</v>
      </c>
      <c r="BW25" s="1">
        <v>32.369999999999997</v>
      </c>
      <c r="BX25" s="1">
        <v>34.380000000000003</v>
      </c>
      <c r="BY25" s="1">
        <v>37.130000000000003</v>
      </c>
      <c r="BZ25" s="1">
        <v>38.299999999999997</v>
      </c>
      <c r="CA25" s="1">
        <v>40.03</v>
      </c>
      <c r="CB25" s="1">
        <v>39.99</v>
      </c>
      <c r="CC25" s="1">
        <v>39.92</v>
      </c>
      <c r="CD25" s="1">
        <v>40.29</v>
      </c>
      <c r="CE25" s="1">
        <v>41.6</v>
      </c>
      <c r="CF25" s="1">
        <v>43.13</v>
      </c>
      <c r="CG25" s="1">
        <v>44.8</v>
      </c>
      <c r="CH25" s="1">
        <v>47.38</v>
      </c>
      <c r="CI25" s="1">
        <v>50.21</v>
      </c>
      <c r="CJ25" s="1">
        <v>46.27</v>
      </c>
      <c r="CK25" s="1">
        <v>45.81</v>
      </c>
      <c r="CL25" s="1">
        <v>29.61</v>
      </c>
      <c r="CM25" s="1">
        <v>31.02</v>
      </c>
      <c r="CN25" s="1">
        <v>32.81</v>
      </c>
      <c r="CO25" s="1">
        <v>34.61</v>
      </c>
      <c r="CP25" s="1">
        <v>35.79</v>
      </c>
      <c r="CQ25" s="1">
        <v>38.96</v>
      </c>
      <c r="CR25" s="1">
        <v>40.14</v>
      </c>
      <c r="CS25" s="1">
        <v>40.909999999999997</v>
      </c>
      <c r="CT25" s="1">
        <v>39.909999999999997</v>
      </c>
      <c r="CU25" s="1">
        <v>39.68</v>
      </c>
      <c r="CV25" s="1">
        <v>41.84</v>
      </c>
      <c r="CW25" s="1">
        <v>42.42</v>
      </c>
      <c r="CX25" s="1">
        <v>44.44</v>
      </c>
      <c r="CY25" s="1">
        <v>48.34</v>
      </c>
      <c r="CZ25" s="1">
        <v>51.43</v>
      </c>
      <c r="DA25" s="1">
        <v>46.83</v>
      </c>
      <c r="DB25" s="1">
        <v>45.37</v>
      </c>
      <c r="DC25" s="269">
        <v>6.0000000000002274E-2</v>
      </c>
      <c r="DD25" s="269">
        <v>1.0000000000001563E-2</v>
      </c>
      <c r="DE25" s="269">
        <v>-0.44000000000000483</v>
      </c>
      <c r="DF25" s="269">
        <v>-0.22999999999999687</v>
      </c>
      <c r="DG25" s="269">
        <v>1.3400000000000034</v>
      </c>
      <c r="DH25" s="269">
        <v>-0.66000000000000369</v>
      </c>
      <c r="DI25" s="1">
        <v>4</v>
      </c>
      <c r="DJ25" s="1">
        <v>6</v>
      </c>
      <c r="DK25" s="1">
        <v>8</v>
      </c>
      <c r="DL25" s="1">
        <v>5</v>
      </c>
      <c r="DM25" s="1">
        <v>3</v>
      </c>
      <c r="DN25" s="1">
        <v>0</v>
      </c>
      <c r="DO25" s="1">
        <v>-3</v>
      </c>
      <c r="DP25" s="1">
        <v>-5</v>
      </c>
      <c r="DQ25" s="1">
        <v>-2</v>
      </c>
      <c r="DR25" s="1">
        <v>4</v>
      </c>
      <c r="DS25" s="1">
        <v>12</v>
      </c>
      <c r="DT25" s="1">
        <v>20</v>
      </c>
      <c r="DU25" s="1">
        <v>24</v>
      </c>
      <c r="DV25" s="1">
        <v>26</v>
      </c>
      <c r="DW25" s="1">
        <v>23</v>
      </c>
      <c r="DX25" s="1">
        <v>19</v>
      </c>
      <c r="DY25" s="1">
        <v>12</v>
      </c>
      <c r="DZ25" s="2" t="s">
        <v>1215</v>
      </c>
      <c r="EA25" s="2">
        <v>53426017</v>
      </c>
      <c r="FF25" s="128"/>
    </row>
    <row r="26" spans="1:162">
      <c r="A26" s="1">
        <v>1</v>
      </c>
      <c r="B26" s="1">
        <v>67</v>
      </c>
      <c r="C26" s="1">
        <v>2</v>
      </c>
      <c r="D26" s="1">
        <v>12</v>
      </c>
      <c r="E26" s="1">
        <v>9</v>
      </c>
      <c r="F26" s="1">
        <v>150.19999999999999</v>
      </c>
      <c r="G26" s="1">
        <v>50.4</v>
      </c>
      <c r="H26" s="1" t="s">
        <v>1839</v>
      </c>
      <c r="I26" s="1" t="s">
        <v>1840</v>
      </c>
      <c r="J26" s="1" t="s">
        <v>1733</v>
      </c>
      <c r="K26" s="1">
        <v>26</v>
      </c>
      <c r="L26" s="1">
        <v>22</v>
      </c>
      <c r="M26" s="1">
        <v>12</v>
      </c>
      <c r="N26" s="265">
        <v>0.53846153846153844</v>
      </c>
      <c r="P26" s="1" t="s">
        <v>1931</v>
      </c>
      <c r="Q26" s="1">
        <v>49</v>
      </c>
      <c r="R26" s="1">
        <v>33</v>
      </c>
      <c r="S26" s="1">
        <v>31</v>
      </c>
      <c r="T26" s="1" t="s">
        <v>195</v>
      </c>
      <c r="U26" s="1" t="s">
        <v>1817</v>
      </c>
      <c r="V26" s="1">
        <v>21</v>
      </c>
      <c r="W26" s="1">
        <v>16</v>
      </c>
      <c r="X26" s="1">
        <v>6</v>
      </c>
      <c r="Z26" s="1" t="s">
        <v>1932</v>
      </c>
      <c r="AA26" s="1" t="s">
        <v>1852</v>
      </c>
      <c r="AB26" s="1" t="s">
        <v>1820</v>
      </c>
      <c r="AC26" s="1" t="s">
        <v>1933</v>
      </c>
      <c r="AF26" s="1" t="s">
        <v>1934</v>
      </c>
      <c r="AG26" s="128">
        <v>2.78</v>
      </c>
      <c r="AH26" s="128">
        <v>3.11</v>
      </c>
      <c r="AI26" s="128">
        <v>1.62</v>
      </c>
      <c r="AJ26" s="128">
        <v>1.74</v>
      </c>
      <c r="AK26" s="128">
        <v>1.88</v>
      </c>
      <c r="AL26" s="267">
        <v>1.1200000000000001</v>
      </c>
      <c r="AM26" s="128">
        <v>0.76</v>
      </c>
      <c r="AN26" s="128">
        <v>1.06</v>
      </c>
      <c r="AO26" s="128">
        <v>1.66</v>
      </c>
      <c r="AP26" s="128">
        <v>2.17</v>
      </c>
      <c r="AQ26" s="128">
        <v>2.41</v>
      </c>
      <c r="AR26" s="128">
        <v>3.86</v>
      </c>
      <c r="AS26" s="128">
        <v>3.62</v>
      </c>
      <c r="AT26" s="1">
        <v>3.53</v>
      </c>
      <c r="AU26" s="1">
        <v>4.97</v>
      </c>
      <c r="AV26" s="1">
        <v>7.47</v>
      </c>
      <c r="AW26" s="1">
        <v>10.38</v>
      </c>
      <c r="AX26" s="1">
        <v>2.39</v>
      </c>
      <c r="AY26" s="1">
        <v>2.48</v>
      </c>
      <c r="AZ26" s="1">
        <v>1.56</v>
      </c>
      <c r="BA26" s="1">
        <v>1.1100000000000001</v>
      </c>
      <c r="BB26" s="1">
        <v>0.62</v>
      </c>
      <c r="BC26" s="268">
        <v>1.74</v>
      </c>
      <c r="BD26" s="1">
        <v>2.13</v>
      </c>
      <c r="BE26" s="1">
        <v>1.96</v>
      </c>
      <c r="BF26" s="1">
        <v>2.68</v>
      </c>
      <c r="BG26" s="1">
        <v>3.02</v>
      </c>
      <c r="BH26" s="1">
        <v>2.17</v>
      </c>
      <c r="BI26" s="1">
        <v>2.62</v>
      </c>
      <c r="BJ26" s="1">
        <v>4.17</v>
      </c>
      <c r="BK26" s="1">
        <v>3.97</v>
      </c>
      <c r="BL26" s="1">
        <v>5.67</v>
      </c>
      <c r="BM26" s="1">
        <v>9.1999999999999993</v>
      </c>
      <c r="BN26" s="1">
        <v>10.63</v>
      </c>
      <c r="BO26" s="269">
        <v>0.38999999999999968</v>
      </c>
      <c r="BP26" s="269">
        <v>0.62999999999999989</v>
      </c>
      <c r="BQ26" s="269">
        <v>6.0000000000000053E-2</v>
      </c>
      <c r="BR26" s="269">
        <v>0.62999999999999989</v>
      </c>
      <c r="BS26" s="269">
        <v>1.2599999999999998</v>
      </c>
      <c r="BT26" s="269">
        <v>0.61999999999999988</v>
      </c>
      <c r="BU26" s="1">
        <v>24.63</v>
      </c>
      <c r="BV26" s="1">
        <v>31.42</v>
      </c>
      <c r="BW26" s="1">
        <v>32.4</v>
      </c>
      <c r="BX26" s="1">
        <v>34.76</v>
      </c>
      <c r="BY26" s="1">
        <v>35.619999999999997</v>
      </c>
      <c r="BZ26" s="1">
        <v>36.24</v>
      </c>
      <c r="CA26" s="1">
        <v>37.75</v>
      </c>
      <c r="CB26" s="1">
        <v>37.840000000000003</v>
      </c>
      <c r="CC26" s="1">
        <v>37.36</v>
      </c>
      <c r="CD26" s="1">
        <v>38.85</v>
      </c>
      <c r="CE26" s="1">
        <v>39.25</v>
      </c>
      <c r="CF26" s="1">
        <v>39.979999999999997</v>
      </c>
      <c r="CG26" s="1">
        <v>41.54</v>
      </c>
      <c r="CH26" s="1">
        <v>44.71</v>
      </c>
      <c r="CI26" s="1">
        <v>43.94</v>
      </c>
      <c r="CJ26" s="1">
        <v>43.17</v>
      </c>
      <c r="CK26" s="1">
        <v>41.68</v>
      </c>
      <c r="CL26" s="1">
        <v>24.03</v>
      </c>
      <c r="CM26" s="1">
        <v>31.13</v>
      </c>
      <c r="CN26" s="1">
        <v>32.99</v>
      </c>
      <c r="CO26" s="1">
        <v>34.56</v>
      </c>
      <c r="CP26" s="1">
        <v>36.14</v>
      </c>
      <c r="CQ26" s="1">
        <v>36.47</v>
      </c>
      <c r="CR26" s="1">
        <v>37.19</v>
      </c>
      <c r="CS26" s="1">
        <v>37.14</v>
      </c>
      <c r="CT26" s="1">
        <v>37.89</v>
      </c>
      <c r="CU26" s="1">
        <v>38.630000000000003</v>
      </c>
      <c r="CV26" s="1">
        <v>39.479999999999997</v>
      </c>
      <c r="CW26" s="1">
        <v>39.56</v>
      </c>
      <c r="CX26" s="1">
        <v>41.79</v>
      </c>
      <c r="CY26" s="1">
        <v>44.34</v>
      </c>
      <c r="CZ26" s="1">
        <v>43.96</v>
      </c>
      <c r="DA26" s="1">
        <v>43.85</v>
      </c>
      <c r="DB26" s="1">
        <v>41.5</v>
      </c>
      <c r="DC26" s="269">
        <v>0.59999999999999787</v>
      </c>
      <c r="DD26" s="269">
        <v>0.2900000000000027</v>
      </c>
      <c r="DE26" s="269">
        <v>-0.59000000000000341</v>
      </c>
      <c r="DF26" s="269">
        <v>0.19999999999999574</v>
      </c>
      <c r="DG26" s="269">
        <v>-0.52000000000000313</v>
      </c>
      <c r="DH26" s="269">
        <v>-0.22999999999999687</v>
      </c>
      <c r="DI26" s="1">
        <v>4</v>
      </c>
      <c r="DJ26" s="1">
        <v>5</v>
      </c>
      <c r="DK26" s="1">
        <v>4</v>
      </c>
      <c r="DL26" s="1">
        <v>4</v>
      </c>
      <c r="DM26" s="1">
        <v>2</v>
      </c>
      <c r="DN26" s="1">
        <v>-1</v>
      </c>
      <c r="DO26" s="1">
        <v>-7</v>
      </c>
      <c r="DP26" s="1">
        <v>-10</v>
      </c>
      <c r="DQ26" s="1">
        <v>-14</v>
      </c>
      <c r="DR26" s="1">
        <v>-11</v>
      </c>
      <c r="DS26" s="1">
        <v>-5</v>
      </c>
      <c r="DT26" s="1">
        <v>-2</v>
      </c>
      <c r="DU26" s="1">
        <v>1</v>
      </c>
      <c r="DV26" s="1">
        <v>4</v>
      </c>
      <c r="DW26" s="1">
        <v>6</v>
      </c>
      <c r="DX26" s="1">
        <v>6</v>
      </c>
      <c r="DY26" s="1">
        <v>7</v>
      </c>
      <c r="DZ26" s="2" t="s">
        <v>783</v>
      </c>
      <c r="EA26" s="2">
        <v>51955557</v>
      </c>
      <c r="FF26" s="128"/>
    </row>
    <row r="27" spans="1:162">
      <c r="A27" s="1">
        <v>1</v>
      </c>
      <c r="B27" s="1">
        <v>30</v>
      </c>
      <c r="C27" s="1">
        <v>2</v>
      </c>
      <c r="D27" s="1">
        <v>17</v>
      </c>
      <c r="E27" s="1">
        <v>5</v>
      </c>
      <c r="F27" s="1">
        <v>154.80000000000001</v>
      </c>
      <c r="G27" s="1">
        <v>51.5</v>
      </c>
      <c r="H27" s="1" t="s">
        <v>1814</v>
      </c>
      <c r="I27" s="1" t="s">
        <v>1840</v>
      </c>
      <c r="J27" s="1" t="s">
        <v>1730</v>
      </c>
      <c r="K27" s="1">
        <v>20</v>
      </c>
      <c r="L27" s="1">
        <v>18</v>
      </c>
      <c r="M27" s="1">
        <v>10</v>
      </c>
      <c r="N27" s="265">
        <v>0.5</v>
      </c>
      <c r="P27" s="1" t="s">
        <v>1849</v>
      </c>
      <c r="Q27" s="1">
        <v>56</v>
      </c>
      <c r="R27" s="1">
        <v>41</v>
      </c>
      <c r="S27" s="1">
        <v>25</v>
      </c>
      <c r="T27" s="1" t="s">
        <v>194</v>
      </c>
      <c r="U27" s="1" t="s">
        <v>1850</v>
      </c>
      <c r="V27" s="1">
        <v>27</v>
      </c>
      <c r="W27" s="1">
        <v>18</v>
      </c>
      <c r="X27" s="1">
        <v>6</v>
      </c>
      <c r="Y27" s="1" t="s">
        <v>1682</v>
      </c>
      <c r="Z27" s="1" t="s">
        <v>1857</v>
      </c>
      <c r="AA27" s="1" t="s">
        <v>1829</v>
      </c>
      <c r="AB27" s="1" t="s">
        <v>1935</v>
      </c>
      <c r="AC27" s="1" t="s">
        <v>1936</v>
      </c>
      <c r="AF27" s="1" t="s">
        <v>1937</v>
      </c>
      <c r="AG27" s="128">
        <v>2.94</v>
      </c>
      <c r="AH27" s="128">
        <v>2.14</v>
      </c>
      <c r="AI27" s="128">
        <v>1.1499999999999999</v>
      </c>
      <c r="AJ27" s="128">
        <v>1.1200000000000001</v>
      </c>
      <c r="AK27" s="128">
        <v>1.28</v>
      </c>
      <c r="AL27" s="267">
        <v>1.1200000000000001</v>
      </c>
      <c r="AM27" s="128">
        <v>0.39</v>
      </c>
      <c r="AN27" s="128">
        <v>0.8</v>
      </c>
      <c r="AO27" s="128">
        <v>1.45</v>
      </c>
      <c r="AP27" s="128">
        <v>0.28000000000000003</v>
      </c>
      <c r="AQ27" s="128">
        <v>5.35</v>
      </c>
      <c r="AR27" s="128">
        <v>4.95</v>
      </c>
      <c r="AS27" s="128">
        <v>3.05</v>
      </c>
      <c r="AT27" s="1">
        <v>3.98</v>
      </c>
      <c r="AU27" s="1">
        <v>6.25</v>
      </c>
      <c r="AV27" s="1">
        <v>9.83</v>
      </c>
      <c r="AW27" s="1">
        <v>13.51</v>
      </c>
      <c r="AX27" s="1">
        <v>2.4700000000000002</v>
      </c>
      <c r="AY27" s="1">
        <v>0.9</v>
      </c>
      <c r="AZ27" s="1">
        <v>0.35</v>
      </c>
      <c r="BA27" s="1">
        <v>0.45</v>
      </c>
      <c r="BB27" s="1">
        <v>1.39</v>
      </c>
      <c r="BC27" s="268">
        <v>0.72</v>
      </c>
      <c r="BD27" s="1">
        <v>1.18</v>
      </c>
      <c r="BE27" s="1">
        <v>1.76</v>
      </c>
      <c r="BF27" s="1">
        <v>2.27</v>
      </c>
      <c r="BG27" s="1">
        <v>2.56</v>
      </c>
      <c r="BH27" s="1">
        <v>4.9800000000000004</v>
      </c>
      <c r="BI27" s="1">
        <v>5.01</v>
      </c>
      <c r="BJ27" s="1">
        <v>3.67</v>
      </c>
      <c r="BK27" s="1">
        <v>5.0599999999999996</v>
      </c>
      <c r="BL27" s="1">
        <v>7.07</v>
      </c>
      <c r="BM27" s="1">
        <v>10.72</v>
      </c>
      <c r="BN27" s="1">
        <v>12.52</v>
      </c>
      <c r="BO27" s="269">
        <v>0.46999999999999975</v>
      </c>
      <c r="BP27" s="269">
        <v>1.2400000000000002</v>
      </c>
      <c r="BQ27" s="269">
        <v>0.79999999999999993</v>
      </c>
      <c r="BR27" s="269">
        <v>0.67000000000000015</v>
      </c>
      <c r="BS27" s="269">
        <v>-0.10999999999999988</v>
      </c>
      <c r="BT27" s="269">
        <v>-0.40000000000000013</v>
      </c>
      <c r="BU27" s="1">
        <v>27.3</v>
      </c>
      <c r="BV27" s="1">
        <v>31.65</v>
      </c>
      <c r="BW27" s="1">
        <v>33.64</v>
      </c>
      <c r="BX27" s="1">
        <v>33.19</v>
      </c>
      <c r="BY27" s="1">
        <v>33.79</v>
      </c>
      <c r="BZ27" s="1">
        <v>35.56</v>
      </c>
      <c r="CA27" s="1">
        <v>35.659999999999997</v>
      </c>
      <c r="CB27" s="1">
        <v>36.450000000000003</v>
      </c>
      <c r="CC27" s="1">
        <v>37.61</v>
      </c>
      <c r="CD27" s="1">
        <v>38.61</v>
      </c>
      <c r="CE27" s="1">
        <v>39.36</v>
      </c>
      <c r="CF27" s="1">
        <v>43.12</v>
      </c>
      <c r="CG27" s="1">
        <v>44.29</v>
      </c>
      <c r="CH27" s="1">
        <v>44.25</v>
      </c>
      <c r="CI27" s="1">
        <v>42.34</v>
      </c>
      <c r="CJ27" s="1">
        <v>42.2</v>
      </c>
      <c r="CK27" s="1">
        <v>40.729999999999997</v>
      </c>
      <c r="CL27" s="1">
        <v>27.36</v>
      </c>
      <c r="CM27" s="1">
        <v>32.26</v>
      </c>
      <c r="CN27" s="1">
        <v>33.22</v>
      </c>
      <c r="CO27" s="1">
        <v>33.700000000000003</v>
      </c>
      <c r="CP27" s="1">
        <v>34.51</v>
      </c>
      <c r="CQ27" s="1">
        <v>35.81</v>
      </c>
      <c r="CR27" s="1">
        <v>35.53</v>
      </c>
      <c r="CS27" s="1">
        <v>36.840000000000003</v>
      </c>
      <c r="CT27" s="1">
        <v>38.26</v>
      </c>
      <c r="CU27" s="1">
        <v>39.26</v>
      </c>
      <c r="CV27" s="1">
        <v>40.340000000000003</v>
      </c>
      <c r="CW27" s="1">
        <v>43.76</v>
      </c>
      <c r="CX27" s="1">
        <v>45.06</v>
      </c>
      <c r="CY27" s="1">
        <v>45.11</v>
      </c>
      <c r="CZ27" s="1">
        <v>43.34</v>
      </c>
      <c r="DA27" s="1">
        <v>42.67</v>
      </c>
      <c r="DB27" s="1">
        <v>40.799999999999997</v>
      </c>
      <c r="DC27" s="269">
        <v>-5.9999999999998721E-2</v>
      </c>
      <c r="DD27" s="269">
        <v>-0.60999999999999943</v>
      </c>
      <c r="DE27" s="269">
        <v>0.42000000000000171</v>
      </c>
      <c r="DF27" s="269">
        <v>-0.51000000000000512</v>
      </c>
      <c r="DG27" s="269">
        <v>-0.71999999999999886</v>
      </c>
      <c r="DH27" s="269">
        <v>-0.25</v>
      </c>
      <c r="DI27" s="1">
        <v>2</v>
      </c>
      <c r="DJ27" s="1">
        <v>3</v>
      </c>
      <c r="DK27" s="1">
        <v>0</v>
      </c>
      <c r="DL27" s="1">
        <v>-4</v>
      </c>
      <c r="DM27" s="1">
        <v>-8</v>
      </c>
      <c r="DN27" s="1">
        <v>-13</v>
      </c>
      <c r="DO27" s="1">
        <v>-18</v>
      </c>
      <c r="DP27" s="1">
        <v>-18</v>
      </c>
      <c r="DQ27" s="1">
        <v>-17</v>
      </c>
      <c r="DR27" s="1">
        <v>-8</v>
      </c>
      <c r="DS27" s="1">
        <v>-1</v>
      </c>
      <c r="DT27" s="1">
        <v>2</v>
      </c>
      <c r="DU27" s="1">
        <v>3</v>
      </c>
      <c r="DV27" s="1">
        <v>4</v>
      </c>
      <c r="DW27" s="1">
        <v>4</v>
      </c>
      <c r="DX27" s="1">
        <v>3</v>
      </c>
      <c r="DY27" s="1">
        <v>2</v>
      </c>
      <c r="DZ27" s="2" t="s">
        <v>913</v>
      </c>
      <c r="EA27" s="2">
        <v>50832473</v>
      </c>
      <c r="EM27" s="36"/>
      <c r="FF27" s="128"/>
    </row>
    <row r="28" spans="1:162">
      <c r="A28" s="1">
        <v>1</v>
      </c>
      <c r="B28" s="1">
        <v>16</v>
      </c>
      <c r="C28" s="1">
        <v>2</v>
      </c>
      <c r="D28" s="1">
        <v>13</v>
      </c>
      <c r="E28" s="1">
        <v>7</v>
      </c>
      <c r="F28" s="1">
        <v>155.80000000000001</v>
      </c>
      <c r="G28" s="1">
        <v>55.3</v>
      </c>
      <c r="H28" s="1" t="s">
        <v>1814</v>
      </c>
      <c r="I28" s="1" t="s">
        <v>1855</v>
      </c>
      <c r="J28" s="1" t="s">
        <v>1730</v>
      </c>
      <c r="K28" s="1">
        <v>17</v>
      </c>
      <c r="L28" s="1">
        <v>11</v>
      </c>
      <c r="M28" s="1">
        <v>10</v>
      </c>
      <c r="N28" s="265">
        <v>0.41176470588235292</v>
      </c>
      <c r="P28" s="1" t="s">
        <v>1849</v>
      </c>
      <c r="Q28" s="1">
        <v>50</v>
      </c>
      <c r="R28" s="1">
        <v>32</v>
      </c>
      <c r="S28" s="1">
        <v>25</v>
      </c>
      <c r="T28" s="1" t="s">
        <v>194</v>
      </c>
      <c r="U28" s="1" t="s">
        <v>1850</v>
      </c>
      <c r="V28" s="1">
        <v>33</v>
      </c>
      <c r="W28" s="1">
        <v>22</v>
      </c>
      <c r="X28" s="1">
        <v>10</v>
      </c>
      <c r="Y28" s="1" t="s">
        <v>1681</v>
      </c>
      <c r="Z28" s="1" t="s">
        <v>1818</v>
      </c>
      <c r="AA28" s="1" t="s">
        <v>1938</v>
      </c>
      <c r="AB28" s="1" t="s">
        <v>1872</v>
      </c>
      <c r="AC28" s="1" t="s">
        <v>1906</v>
      </c>
      <c r="AD28" s="1" t="s">
        <v>1679</v>
      </c>
      <c r="AE28" s="1" t="s">
        <v>1683</v>
      </c>
      <c r="AF28" s="1" t="s">
        <v>1939</v>
      </c>
      <c r="AG28" s="128">
        <v>3.26</v>
      </c>
      <c r="AH28" s="128">
        <v>3.22</v>
      </c>
      <c r="AI28" s="128">
        <v>2.17</v>
      </c>
      <c r="AJ28" s="128">
        <v>2.17</v>
      </c>
      <c r="AK28" s="128">
        <v>2.2200000000000002</v>
      </c>
      <c r="AL28" s="267">
        <v>1.76</v>
      </c>
      <c r="AM28" s="128">
        <v>1.86</v>
      </c>
      <c r="AN28" s="128">
        <v>1.9</v>
      </c>
      <c r="AO28" s="128">
        <v>2.62</v>
      </c>
      <c r="AP28" s="128">
        <v>2.4500000000000002</v>
      </c>
      <c r="AQ28" s="128">
        <v>6.22</v>
      </c>
      <c r="AR28" s="128">
        <v>5.75</v>
      </c>
      <c r="AS28" s="128">
        <v>3.97</v>
      </c>
      <c r="AT28" s="1">
        <v>3.48</v>
      </c>
      <c r="AU28" s="1">
        <v>4.38</v>
      </c>
      <c r="AV28" s="1">
        <v>7.73</v>
      </c>
      <c r="AW28" s="1">
        <v>12.67</v>
      </c>
      <c r="AX28" s="1">
        <v>4.1500000000000004</v>
      </c>
      <c r="AY28" s="1">
        <v>3.34</v>
      </c>
      <c r="AZ28" s="1">
        <v>2.2400000000000002</v>
      </c>
      <c r="BA28" s="1">
        <v>1.45</v>
      </c>
      <c r="BB28" s="1">
        <v>1.61</v>
      </c>
      <c r="BC28" s="268">
        <v>1.83</v>
      </c>
      <c r="BD28" s="1">
        <v>1.5</v>
      </c>
      <c r="BE28" s="1">
        <v>2.2400000000000002</v>
      </c>
      <c r="BF28" s="1">
        <v>2.95</v>
      </c>
      <c r="BG28" s="1">
        <v>3.34</v>
      </c>
      <c r="BH28" s="1">
        <v>7.09</v>
      </c>
      <c r="BI28" s="1">
        <v>7.56</v>
      </c>
      <c r="BJ28" s="1">
        <v>4.28</v>
      </c>
      <c r="BK28" s="1">
        <v>3.74</v>
      </c>
      <c r="BL28" s="1">
        <v>6.22</v>
      </c>
      <c r="BM28" s="1">
        <v>9.1999999999999993</v>
      </c>
      <c r="BN28" s="1">
        <v>12.07</v>
      </c>
      <c r="BO28" s="269">
        <v>-0.89000000000000057</v>
      </c>
      <c r="BP28" s="269">
        <v>-0.11999999999999966</v>
      </c>
      <c r="BQ28" s="269">
        <v>-7.0000000000000284E-2</v>
      </c>
      <c r="BR28" s="269">
        <v>0.72</v>
      </c>
      <c r="BS28" s="269">
        <v>0.6100000000000001</v>
      </c>
      <c r="BT28" s="269">
        <v>7.0000000000000062E-2</v>
      </c>
      <c r="BU28" s="1">
        <v>27.62</v>
      </c>
      <c r="BV28" s="1">
        <v>28.02</v>
      </c>
      <c r="BW28" s="1">
        <v>30.98</v>
      </c>
      <c r="BX28" s="1">
        <v>33.049999999999997</v>
      </c>
      <c r="BY28" s="1">
        <v>34.31</v>
      </c>
      <c r="BZ28" s="1">
        <v>34.729999999999997</v>
      </c>
      <c r="CA28" s="1">
        <v>36.72</v>
      </c>
      <c r="CB28" s="1">
        <v>38.61</v>
      </c>
      <c r="CC28" s="1">
        <v>39.24</v>
      </c>
      <c r="CD28" s="1">
        <v>39.47</v>
      </c>
      <c r="CE28" s="1">
        <v>39.49</v>
      </c>
      <c r="CF28" s="1">
        <v>41.25</v>
      </c>
      <c r="CG28" s="1">
        <v>44.67</v>
      </c>
      <c r="CH28" s="1">
        <v>44.74</v>
      </c>
      <c r="CI28" s="1">
        <v>44.72</v>
      </c>
      <c r="CJ28" s="1">
        <v>43.75</v>
      </c>
      <c r="CK28" s="1">
        <v>44.24</v>
      </c>
      <c r="CL28" s="1">
        <v>27.02</v>
      </c>
      <c r="CM28" s="1">
        <v>28.29</v>
      </c>
      <c r="CN28" s="1">
        <v>32.049999999999997</v>
      </c>
      <c r="CO28" s="1">
        <v>33.479999999999997</v>
      </c>
      <c r="CP28" s="1">
        <v>35.35</v>
      </c>
      <c r="CQ28" s="1">
        <v>35.54</v>
      </c>
      <c r="CR28" s="1">
        <v>36.83</v>
      </c>
      <c r="CS28" s="1">
        <v>39.42</v>
      </c>
      <c r="CT28" s="1">
        <v>39.39</v>
      </c>
      <c r="CU28" s="1">
        <v>38.880000000000003</v>
      </c>
      <c r="CV28" s="1">
        <v>39.369999999999997</v>
      </c>
      <c r="CW28" s="1">
        <v>41.13</v>
      </c>
      <c r="CX28" s="1">
        <v>44.75</v>
      </c>
      <c r="CY28" s="1">
        <v>44.83</v>
      </c>
      <c r="CZ28" s="1">
        <v>44.77</v>
      </c>
      <c r="DA28" s="1">
        <v>43.86</v>
      </c>
      <c r="DB28" s="1">
        <v>44.05</v>
      </c>
      <c r="DC28" s="269">
        <v>0.60000000000000142</v>
      </c>
      <c r="DD28" s="269">
        <v>-0.26999999999999957</v>
      </c>
      <c r="DE28" s="269">
        <v>-1.0699999999999967</v>
      </c>
      <c r="DF28" s="269">
        <v>-0.42999999999999972</v>
      </c>
      <c r="DG28" s="269">
        <v>-1.0399999999999991</v>
      </c>
      <c r="DH28" s="269">
        <v>-0.81000000000000227</v>
      </c>
      <c r="DI28" s="1">
        <v>3</v>
      </c>
      <c r="DJ28" s="1">
        <v>4</v>
      </c>
      <c r="DK28" s="1">
        <v>3</v>
      </c>
      <c r="DL28" s="1">
        <v>1</v>
      </c>
      <c r="DM28" s="1">
        <v>-2</v>
      </c>
      <c r="DN28" s="1">
        <v>-8</v>
      </c>
      <c r="DO28" s="1">
        <v>-11</v>
      </c>
      <c r="DP28" s="1">
        <v>-12</v>
      </c>
      <c r="DQ28" s="1">
        <v>-11</v>
      </c>
      <c r="DR28" s="1">
        <v>-7</v>
      </c>
      <c r="DS28" s="1">
        <v>0</v>
      </c>
      <c r="DT28" s="1">
        <v>6</v>
      </c>
      <c r="DU28" s="1">
        <v>11</v>
      </c>
      <c r="DV28" s="1">
        <v>11</v>
      </c>
      <c r="DW28" s="1">
        <v>11</v>
      </c>
      <c r="DX28" s="1">
        <v>11</v>
      </c>
      <c r="DY28" s="1">
        <v>9</v>
      </c>
      <c r="DZ28" s="2" t="s">
        <v>1185</v>
      </c>
      <c r="EA28" s="2">
        <v>53151546</v>
      </c>
      <c r="FF28" s="128"/>
    </row>
    <row r="29" spans="1:162">
      <c r="A29" s="1">
        <v>1</v>
      </c>
      <c r="B29" s="1">
        <v>90</v>
      </c>
      <c r="C29" s="1">
        <v>2</v>
      </c>
      <c r="D29" s="1">
        <v>13</v>
      </c>
      <c r="E29" s="1">
        <v>6</v>
      </c>
      <c r="F29" s="1">
        <v>150.4</v>
      </c>
      <c r="G29" s="1">
        <v>40.9</v>
      </c>
      <c r="H29" s="1" t="s">
        <v>1847</v>
      </c>
      <c r="I29" s="1" t="s">
        <v>1825</v>
      </c>
      <c r="J29" s="1" t="s">
        <v>1733</v>
      </c>
      <c r="K29" s="1">
        <v>29</v>
      </c>
      <c r="L29" s="1">
        <v>19</v>
      </c>
      <c r="M29" s="1">
        <v>18</v>
      </c>
      <c r="N29" s="265">
        <v>0.37931034482758619</v>
      </c>
      <c r="P29" s="1" t="s">
        <v>1940</v>
      </c>
      <c r="Q29" s="1">
        <v>47</v>
      </c>
      <c r="R29" s="1">
        <v>29</v>
      </c>
      <c r="S29" s="1">
        <v>22</v>
      </c>
      <c r="T29" s="1" t="s">
        <v>195</v>
      </c>
      <c r="U29" s="1" t="s">
        <v>1842</v>
      </c>
      <c r="V29" s="1">
        <v>43</v>
      </c>
      <c r="W29" s="1">
        <v>26</v>
      </c>
      <c r="X29" s="1">
        <v>16</v>
      </c>
      <c r="Y29" s="1" t="s">
        <v>1681</v>
      </c>
      <c r="Z29" s="1" t="s">
        <v>1857</v>
      </c>
      <c r="AA29" s="1" t="s">
        <v>1941</v>
      </c>
      <c r="AB29" s="1" t="s">
        <v>1942</v>
      </c>
      <c r="AC29" s="1" t="s">
        <v>1906</v>
      </c>
      <c r="AF29" s="1" t="s">
        <v>1943</v>
      </c>
      <c r="AG29" s="128">
        <v>3.13</v>
      </c>
      <c r="AH29" s="128">
        <v>3.22</v>
      </c>
      <c r="AI29" s="128">
        <v>2.87</v>
      </c>
      <c r="AJ29" s="128">
        <v>2.13</v>
      </c>
      <c r="AK29" s="128">
        <v>2.36</v>
      </c>
      <c r="AL29" s="267">
        <v>1.99</v>
      </c>
      <c r="AM29" s="128">
        <v>2.5299999999999998</v>
      </c>
      <c r="AN29" s="128">
        <v>2.56</v>
      </c>
      <c r="AO29" s="128">
        <v>0.95</v>
      </c>
      <c r="AP29" s="128">
        <v>1.9</v>
      </c>
      <c r="AQ29" s="128">
        <v>2.62</v>
      </c>
      <c r="AR29" s="128">
        <v>5.39</v>
      </c>
      <c r="AS29" s="128">
        <v>2.39</v>
      </c>
      <c r="AT29" s="1">
        <v>3.02</v>
      </c>
      <c r="AU29" s="1">
        <v>5.01</v>
      </c>
      <c r="AV29" s="1">
        <v>6.11</v>
      </c>
      <c r="AW29" s="1">
        <v>8.64</v>
      </c>
      <c r="AX29" s="1">
        <v>3.24</v>
      </c>
      <c r="AY29" s="1">
        <v>1.81</v>
      </c>
      <c r="AZ29" s="1">
        <v>1.85</v>
      </c>
      <c r="BA29" s="1">
        <v>1.39</v>
      </c>
      <c r="BB29" s="1">
        <v>1.57</v>
      </c>
      <c r="BC29" s="268">
        <v>2.27</v>
      </c>
      <c r="BD29" s="1">
        <v>1.99</v>
      </c>
      <c r="BE29" s="1">
        <v>3.23</v>
      </c>
      <c r="BF29" s="1">
        <v>2.41</v>
      </c>
      <c r="BG29" s="1">
        <v>2.63</v>
      </c>
      <c r="BH29" s="1">
        <v>2.25</v>
      </c>
      <c r="BI29" s="1">
        <v>5.74</v>
      </c>
      <c r="BJ29" s="1">
        <v>3.06</v>
      </c>
      <c r="BK29" s="1">
        <v>2.36</v>
      </c>
      <c r="BL29" s="1">
        <v>3.52</v>
      </c>
      <c r="BM29" s="1">
        <v>5.15</v>
      </c>
      <c r="BN29" s="1">
        <v>8.61</v>
      </c>
      <c r="BO29" s="269">
        <v>-0.11000000000000032</v>
      </c>
      <c r="BP29" s="269">
        <v>1.4100000000000001</v>
      </c>
      <c r="BQ29" s="269">
        <v>1.02</v>
      </c>
      <c r="BR29" s="269">
        <v>0.74</v>
      </c>
      <c r="BS29" s="269">
        <v>0.78999999999999981</v>
      </c>
      <c r="BT29" s="269">
        <v>0.28000000000000003</v>
      </c>
      <c r="BU29" s="1">
        <v>26.7</v>
      </c>
      <c r="BV29" s="1">
        <v>28.37</v>
      </c>
      <c r="BW29" s="1">
        <v>31.88</v>
      </c>
      <c r="BX29" s="1">
        <v>32.520000000000003</v>
      </c>
      <c r="BY29" s="1">
        <v>32.96</v>
      </c>
      <c r="BZ29" s="1">
        <v>33.51</v>
      </c>
      <c r="CA29" s="1">
        <v>34.020000000000003</v>
      </c>
      <c r="CB29" s="1">
        <v>35.75</v>
      </c>
      <c r="CC29" s="1">
        <v>36.18</v>
      </c>
      <c r="CD29" s="1">
        <v>36.29</v>
      </c>
      <c r="CE29" s="1">
        <v>36.880000000000003</v>
      </c>
      <c r="CF29" s="1">
        <v>38.56</v>
      </c>
      <c r="CG29" s="1">
        <v>40.76</v>
      </c>
      <c r="CH29" s="1">
        <v>43.48</v>
      </c>
      <c r="CI29" s="1">
        <v>43.22</v>
      </c>
      <c r="CJ29" s="1">
        <v>40.840000000000003</v>
      </c>
      <c r="CK29" s="1">
        <v>39.630000000000003</v>
      </c>
      <c r="CL29" s="1">
        <v>26.55</v>
      </c>
      <c r="CM29" s="1">
        <v>28.44</v>
      </c>
      <c r="CN29" s="1">
        <v>32.090000000000003</v>
      </c>
      <c r="CO29" s="1">
        <v>32.729999999999997</v>
      </c>
      <c r="CP29" s="1">
        <v>32.799999999999997</v>
      </c>
      <c r="CQ29" s="1">
        <v>33.200000000000003</v>
      </c>
      <c r="CR29" s="1">
        <v>34.409999999999997</v>
      </c>
      <c r="CS29" s="1">
        <v>35.53</v>
      </c>
      <c r="CT29" s="1">
        <v>35.65</v>
      </c>
      <c r="CU29" s="1">
        <v>36.08</v>
      </c>
      <c r="CV29" s="1">
        <v>36.630000000000003</v>
      </c>
      <c r="CW29" s="1">
        <v>39.31</v>
      </c>
      <c r="CX29" s="1">
        <v>40.29</v>
      </c>
      <c r="CY29" s="1">
        <v>42.77</v>
      </c>
      <c r="CZ29" s="1">
        <v>42.88</v>
      </c>
      <c r="DA29" s="1">
        <v>40.98</v>
      </c>
      <c r="DB29" s="1">
        <v>39.549999999999997</v>
      </c>
      <c r="DC29" s="269">
        <v>0.14999999999999858</v>
      </c>
      <c r="DD29" s="269">
        <v>-7.0000000000000284E-2</v>
      </c>
      <c r="DE29" s="269">
        <v>-0.21000000000000441</v>
      </c>
      <c r="DF29" s="269">
        <v>-0.20999999999999375</v>
      </c>
      <c r="DG29" s="269">
        <v>0.16000000000000369</v>
      </c>
      <c r="DH29" s="269">
        <v>0.30999999999999517</v>
      </c>
      <c r="DI29" s="1">
        <v>0</v>
      </c>
      <c r="DJ29" s="1">
        <v>2</v>
      </c>
      <c r="DK29" s="1">
        <v>3</v>
      </c>
      <c r="DL29" s="1">
        <v>2</v>
      </c>
      <c r="DM29" s="1">
        <v>1</v>
      </c>
      <c r="DN29" s="1">
        <v>-3</v>
      </c>
      <c r="DO29" s="1">
        <v>-7</v>
      </c>
      <c r="DP29" s="1">
        <v>-9</v>
      </c>
      <c r="DQ29" s="1">
        <v>-11</v>
      </c>
      <c r="DR29" s="1">
        <v>-8</v>
      </c>
      <c r="DS29" s="1">
        <v>-4</v>
      </c>
      <c r="DT29" s="1">
        <v>1</v>
      </c>
      <c r="DU29" s="1">
        <v>9</v>
      </c>
      <c r="DV29" s="1">
        <v>11</v>
      </c>
      <c r="DW29" s="1">
        <v>10</v>
      </c>
      <c r="DX29" s="1">
        <v>7</v>
      </c>
      <c r="DY29" s="1">
        <v>6</v>
      </c>
      <c r="DZ29" s="2" t="s">
        <v>1394</v>
      </c>
      <c r="EA29" s="2">
        <v>51653875</v>
      </c>
      <c r="EM29" s="36"/>
      <c r="FF29" s="128"/>
    </row>
    <row r="30" spans="1:162">
      <c r="A30" s="1">
        <v>1</v>
      </c>
      <c r="B30" s="1">
        <v>80</v>
      </c>
      <c r="C30" s="1">
        <v>2</v>
      </c>
      <c r="D30" s="1">
        <v>15</v>
      </c>
      <c r="E30" s="1">
        <v>8</v>
      </c>
      <c r="F30" s="1">
        <v>165.2</v>
      </c>
      <c r="G30" s="1">
        <v>51.4</v>
      </c>
      <c r="H30" s="1" t="s">
        <v>1814</v>
      </c>
      <c r="I30" s="1" t="s">
        <v>1903</v>
      </c>
      <c r="J30" s="1" t="s">
        <v>1733</v>
      </c>
      <c r="K30" s="1">
        <v>28</v>
      </c>
      <c r="L30" s="1">
        <v>19</v>
      </c>
      <c r="M30" s="1">
        <v>15</v>
      </c>
      <c r="N30" s="265">
        <v>0.4642857142857143</v>
      </c>
      <c r="P30" s="1" t="s">
        <v>1931</v>
      </c>
      <c r="Q30" s="1">
        <v>45</v>
      </c>
      <c r="R30" s="1">
        <v>32</v>
      </c>
      <c r="S30" s="1">
        <v>23</v>
      </c>
      <c r="T30" s="1" t="s">
        <v>196</v>
      </c>
      <c r="U30" s="1" t="s">
        <v>1899</v>
      </c>
      <c r="V30" s="1">
        <v>29</v>
      </c>
      <c r="W30" s="1">
        <v>21</v>
      </c>
      <c r="X30" s="1">
        <v>7</v>
      </c>
      <c r="Y30" s="1" t="s">
        <v>1683</v>
      </c>
      <c r="Z30" s="1" t="s">
        <v>1843</v>
      </c>
      <c r="AA30" s="1" t="s">
        <v>1885</v>
      </c>
      <c r="AB30" s="1" t="s">
        <v>1859</v>
      </c>
      <c r="AC30" s="1" t="s">
        <v>1944</v>
      </c>
      <c r="AF30" s="1" t="s">
        <v>1945</v>
      </c>
      <c r="AG30" s="128">
        <v>4.13</v>
      </c>
      <c r="AH30" s="128">
        <v>2.75</v>
      </c>
      <c r="AI30" s="128">
        <v>1.99</v>
      </c>
      <c r="AJ30" s="128">
        <v>1.39</v>
      </c>
      <c r="AK30" s="128">
        <v>2.2400000000000002</v>
      </c>
      <c r="AL30" s="267">
        <v>1.25</v>
      </c>
      <c r="AM30" s="128">
        <v>1.42</v>
      </c>
      <c r="AN30" s="128">
        <v>1.18</v>
      </c>
      <c r="AO30" s="128">
        <v>2.14</v>
      </c>
      <c r="AP30" s="128">
        <v>3.88</v>
      </c>
      <c r="AQ30" s="128">
        <v>7.38</v>
      </c>
      <c r="AR30" s="128">
        <v>7.26</v>
      </c>
      <c r="AS30" s="128">
        <v>2.89</v>
      </c>
      <c r="AT30" s="1">
        <v>4.41</v>
      </c>
      <c r="AU30" s="1">
        <v>5.78</v>
      </c>
      <c r="AV30" s="1">
        <v>6.97</v>
      </c>
      <c r="AW30" s="1">
        <v>10.78</v>
      </c>
      <c r="AX30" s="1">
        <v>3.78</v>
      </c>
      <c r="AY30" s="1">
        <v>2.2200000000000002</v>
      </c>
      <c r="AZ30" s="1">
        <v>1.1100000000000001</v>
      </c>
      <c r="BA30" s="1">
        <v>0.62</v>
      </c>
      <c r="BB30" s="1">
        <v>0.9</v>
      </c>
      <c r="BC30" s="268">
        <v>1.1200000000000001</v>
      </c>
      <c r="BD30" s="1">
        <v>1.86</v>
      </c>
      <c r="BE30" s="1">
        <v>2.27</v>
      </c>
      <c r="BF30" s="1">
        <v>1.9</v>
      </c>
      <c r="BG30" s="1">
        <v>3.07</v>
      </c>
      <c r="BH30" s="1">
        <v>6.93</v>
      </c>
      <c r="BI30" s="1">
        <v>7.94</v>
      </c>
      <c r="BJ30" s="1">
        <v>3.64</v>
      </c>
      <c r="BK30" s="1">
        <v>4.34</v>
      </c>
      <c r="BL30" s="1">
        <v>5.66</v>
      </c>
      <c r="BM30" s="1">
        <v>7.78</v>
      </c>
      <c r="BN30" s="1">
        <v>11.63</v>
      </c>
      <c r="BO30" s="269">
        <v>0.35000000000000009</v>
      </c>
      <c r="BP30" s="269">
        <v>0.5299999999999998</v>
      </c>
      <c r="BQ30" s="269">
        <v>0.87999999999999989</v>
      </c>
      <c r="BR30" s="269">
        <v>0.76999999999999991</v>
      </c>
      <c r="BS30" s="269">
        <v>1.3400000000000003</v>
      </c>
      <c r="BT30" s="269">
        <v>-0.12999999999999989</v>
      </c>
      <c r="BU30" s="1">
        <v>26.32</v>
      </c>
      <c r="BV30" s="1">
        <v>33.08</v>
      </c>
      <c r="BW30" s="1">
        <v>34.770000000000003</v>
      </c>
      <c r="BX30" s="1">
        <v>35.43</v>
      </c>
      <c r="BY30" s="1">
        <v>36.1</v>
      </c>
      <c r="BZ30" s="1">
        <v>36.17</v>
      </c>
      <c r="CA30" s="1">
        <v>37.28</v>
      </c>
      <c r="CB30" s="1">
        <v>38.409999999999997</v>
      </c>
      <c r="CC30" s="1">
        <v>39.729999999999997</v>
      </c>
      <c r="CD30" s="1">
        <v>39.57</v>
      </c>
      <c r="CE30" s="1">
        <v>39.36</v>
      </c>
      <c r="CF30" s="1">
        <v>40.25</v>
      </c>
      <c r="CG30" s="1">
        <v>41.99</v>
      </c>
      <c r="CH30" s="1">
        <v>43.4</v>
      </c>
      <c r="CI30" s="1">
        <v>45.58</v>
      </c>
      <c r="CJ30" s="1">
        <v>43.39</v>
      </c>
      <c r="CK30" s="1">
        <v>43.07</v>
      </c>
      <c r="CL30" s="1">
        <v>26.78</v>
      </c>
      <c r="CM30" s="1">
        <v>33.54</v>
      </c>
      <c r="CN30" s="1">
        <v>34.75</v>
      </c>
      <c r="CO30" s="1">
        <v>35.36</v>
      </c>
      <c r="CP30" s="1">
        <v>36.19</v>
      </c>
      <c r="CQ30" s="1">
        <v>35.29</v>
      </c>
      <c r="CR30" s="1">
        <v>37.020000000000003</v>
      </c>
      <c r="CS30" s="1">
        <v>37.64</v>
      </c>
      <c r="CT30" s="1">
        <v>38.28</v>
      </c>
      <c r="CU30" s="1">
        <v>38.659999999999997</v>
      </c>
      <c r="CV30" s="1">
        <v>39.799999999999997</v>
      </c>
      <c r="CW30" s="1">
        <v>40.869999999999997</v>
      </c>
      <c r="CX30" s="1">
        <v>41.92</v>
      </c>
      <c r="CY30" s="1">
        <v>44.29</v>
      </c>
      <c r="CZ30" s="1">
        <v>45.9</v>
      </c>
      <c r="DA30" s="1">
        <v>43.25</v>
      </c>
      <c r="DB30" s="1">
        <v>42.57</v>
      </c>
      <c r="DC30" s="269">
        <v>-0.46000000000000085</v>
      </c>
      <c r="DD30" s="269">
        <v>-0.46000000000000085</v>
      </c>
      <c r="DE30" s="269">
        <v>2.0000000000003126E-2</v>
      </c>
      <c r="DF30" s="269">
        <v>7.0000000000000284E-2</v>
      </c>
      <c r="DG30" s="269">
        <v>-8.9999999999996305E-2</v>
      </c>
      <c r="DH30" s="269">
        <v>0.88000000000000256</v>
      </c>
      <c r="DI30" s="1">
        <v>0</v>
      </c>
      <c r="DJ30" s="1">
        <v>1</v>
      </c>
      <c r="DK30" s="1">
        <v>1</v>
      </c>
      <c r="DL30" s="1">
        <v>0</v>
      </c>
      <c r="DM30" s="1">
        <v>-2</v>
      </c>
      <c r="DN30" s="1">
        <v>-7</v>
      </c>
      <c r="DO30" s="1">
        <v>-10</v>
      </c>
      <c r="DP30" s="1">
        <v>-10</v>
      </c>
      <c r="DQ30" s="1">
        <v>-12</v>
      </c>
      <c r="DR30" s="1">
        <v>-13</v>
      </c>
      <c r="DS30" s="1">
        <v>-13</v>
      </c>
      <c r="DT30" s="1">
        <v>-10</v>
      </c>
      <c r="DU30" s="1">
        <v>-4</v>
      </c>
      <c r="DV30" s="1">
        <v>-2</v>
      </c>
      <c r="DW30" s="1">
        <v>2</v>
      </c>
      <c r="DX30" s="1">
        <v>1</v>
      </c>
      <c r="DY30" s="1">
        <v>0</v>
      </c>
      <c r="DZ30" s="2" t="s">
        <v>949</v>
      </c>
      <c r="EA30" s="2">
        <v>49647118</v>
      </c>
      <c r="EM30" s="36"/>
      <c r="FF30" s="128"/>
    </row>
    <row r="31" spans="1:162">
      <c r="A31" s="1">
        <v>1</v>
      </c>
      <c r="B31" s="1">
        <v>18</v>
      </c>
      <c r="C31" s="1">
        <v>2</v>
      </c>
      <c r="D31" s="1">
        <v>13</v>
      </c>
      <c r="E31" s="1">
        <v>5</v>
      </c>
      <c r="F31" s="1">
        <v>162.5</v>
      </c>
      <c r="G31" s="1">
        <v>55</v>
      </c>
      <c r="H31" s="1" t="s">
        <v>1847</v>
      </c>
      <c r="I31" s="1" t="s">
        <v>1865</v>
      </c>
      <c r="J31" s="1" t="s">
        <v>1730</v>
      </c>
      <c r="K31" s="1">
        <v>17</v>
      </c>
      <c r="L31" s="1">
        <v>21</v>
      </c>
      <c r="M31" s="1">
        <v>13</v>
      </c>
      <c r="N31" s="265">
        <v>0.23529411764705882</v>
      </c>
      <c r="P31" s="1" t="s">
        <v>1849</v>
      </c>
      <c r="Q31" s="1">
        <v>44</v>
      </c>
      <c r="R31" s="1">
        <v>35</v>
      </c>
      <c r="S31" s="1">
        <v>28</v>
      </c>
      <c r="T31" s="1" t="s">
        <v>193</v>
      </c>
      <c r="U31" s="1" t="s">
        <v>1850</v>
      </c>
      <c r="V31" s="1">
        <v>50</v>
      </c>
      <c r="W31" s="1">
        <v>35</v>
      </c>
      <c r="X31" s="1">
        <v>21</v>
      </c>
      <c r="Y31" s="1" t="s">
        <v>1681</v>
      </c>
      <c r="Z31" s="1" t="s">
        <v>1947</v>
      </c>
      <c r="AA31" s="1" t="s">
        <v>1948</v>
      </c>
      <c r="AB31" s="1" t="s">
        <v>1901</v>
      </c>
      <c r="AC31" s="1" t="s">
        <v>1923</v>
      </c>
      <c r="AD31" s="1" t="s">
        <v>1678</v>
      </c>
      <c r="AE31" s="1" t="s">
        <v>1684</v>
      </c>
      <c r="AF31" s="1" t="s">
        <v>1949</v>
      </c>
      <c r="AG31" s="128">
        <v>3.31</v>
      </c>
      <c r="AH31" s="128">
        <v>3.22</v>
      </c>
      <c r="AI31" s="128">
        <v>2.02</v>
      </c>
      <c r="AJ31" s="128">
        <v>2.74</v>
      </c>
      <c r="AK31" s="128">
        <v>1.76</v>
      </c>
      <c r="AL31" s="267">
        <v>1.81</v>
      </c>
      <c r="AM31" s="128">
        <v>1.39</v>
      </c>
      <c r="AN31" s="128">
        <v>0</v>
      </c>
      <c r="AO31" s="128">
        <v>0.72</v>
      </c>
      <c r="AP31" s="128">
        <v>1.39</v>
      </c>
      <c r="AQ31" s="128">
        <v>4.51</v>
      </c>
      <c r="AR31" s="128">
        <v>5.84</v>
      </c>
      <c r="AS31" s="128">
        <v>2.88</v>
      </c>
      <c r="AT31" s="1">
        <v>4.8499999999999996</v>
      </c>
      <c r="AU31" s="1">
        <v>4.8</v>
      </c>
      <c r="AV31" s="1">
        <v>7.63</v>
      </c>
      <c r="AW31" s="1">
        <v>13.14</v>
      </c>
      <c r="AX31" s="1">
        <v>3.51</v>
      </c>
      <c r="AY31" s="1">
        <v>3.33</v>
      </c>
      <c r="AZ31" s="1">
        <v>2.0099999999999998</v>
      </c>
      <c r="BA31" s="1">
        <v>1.96</v>
      </c>
      <c r="BB31" s="1">
        <v>0</v>
      </c>
      <c r="BC31" s="268">
        <v>1.22</v>
      </c>
      <c r="BD31" s="1">
        <v>2.68</v>
      </c>
      <c r="BE31" s="1">
        <v>2.76</v>
      </c>
      <c r="BF31" s="1">
        <v>2.4900000000000002</v>
      </c>
      <c r="BG31" s="1">
        <v>3.23</v>
      </c>
      <c r="BH31" s="1">
        <v>4.49</v>
      </c>
      <c r="BI31" s="1">
        <v>5.35</v>
      </c>
      <c r="BJ31" s="1">
        <v>2.76</v>
      </c>
      <c r="BK31" s="1">
        <v>6.24</v>
      </c>
      <c r="BL31" s="1">
        <v>4.84</v>
      </c>
      <c r="BM31" s="1">
        <v>7.17</v>
      </c>
      <c r="BN31" s="1">
        <v>13.25</v>
      </c>
      <c r="BO31" s="269">
        <v>-0.19999999999999973</v>
      </c>
      <c r="BP31" s="269">
        <v>-0.10999999999999988</v>
      </c>
      <c r="BQ31" s="269">
        <v>1.0000000000000231E-2</v>
      </c>
      <c r="BR31" s="269">
        <v>0.78000000000000025</v>
      </c>
      <c r="BS31" s="269">
        <v>1.76</v>
      </c>
      <c r="BT31" s="269">
        <v>-0.59000000000000008</v>
      </c>
      <c r="BU31" s="1">
        <v>27.18</v>
      </c>
      <c r="BV31" s="1">
        <v>30.67</v>
      </c>
      <c r="BW31" s="1">
        <v>30.25</v>
      </c>
      <c r="BX31" s="1">
        <v>31.73</v>
      </c>
      <c r="BY31" s="1">
        <v>33.65</v>
      </c>
      <c r="BZ31" s="1">
        <v>34.69</v>
      </c>
      <c r="CA31" s="1">
        <v>35.31</v>
      </c>
      <c r="CB31" s="1">
        <v>38.409999999999997</v>
      </c>
      <c r="CC31" s="1">
        <v>39.08</v>
      </c>
      <c r="CD31" s="1">
        <v>38.22</v>
      </c>
      <c r="CE31" s="1">
        <v>37.22</v>
      </c>
      <c r="CF31" s="1">
        <v>37.67</v>
      </c>
      <c r="CG31" s="1">
        <v>47.04</v>
      </c>
      <c r="CH31" s="1">
        <v>51.02</v>
      </c>
      <c r="CI31" s="1">
        <v>49.23</v>
      </c>
      <c r="CJ31" s="1">
        <v>48.12</v>
      </c>
      <c r="CK31" s="1">
        <v>47.35</v>
      </c>
      <c r="CL31" s="1">
        <v>27.91</v>
      </c>
      <c r="CM31" s="1">
        <v>30.6</v>
      </c>
      <c r="CN31" s="1">
        <v>30.95</v>
      </c>
      <c r="CO31" s="1">
        <v>32.69</v>
      </c>
      <c r="CP31" s="1">
        <v>34.590000000000003</v>
      </c>
      <c r="CQ31" s="1">
        <v>33.979999999999997</v>
      </c>
      <c r="CR31" s="1">
        <v>35.799999999999997</v>
      </c>
      <c r="CS31" s="1">
        <v>37.69</v>
      </c>
      <c r="CT31" s="1">
        <v>39.5</v>
      </c>
      <c r="CU31" s="1">
        <v>38.659999999999997</v>
      </c>
      <c r="CV31" s="1">
        <v>36.21</v>
      </c>
      <c r="CW31" s="1">
        <v>37.47</v>
      </c>
      <c r="CX31" s="1">
        <v>47.57</v>
      </c>
      <c r="CY31" s="1">
        <v>51.54</v>
      </c>
      <c r="CZ31" s="1">
        <v>49.77</v>
      </c>
      <c r="DA31" s="1">
        <v>49</v>
      </c>
      <c r="DB31" s="1">
        <v>48.27</v>
      </c>
      <c r="DC31" s="269">
        <v>-0.73000000000000043</v>
      </c>
      <c r="DD31" s="269">
        <v>7.0000000000000284E-2</v>
      </c>
      <c r="DE31" s="269">
        <v>-0.69999999999999929</v>
      </c>
      <c r="DF31" s="269">
        <v>-0.9599999999999973</v>
      </c>
      <c r="DG31" s="269">
        <v>-0.94000000000000483</v>
      </c>
      <c r="DH31" s="269">
        <v>0.71000000000000085</v>
      </c>
      <c r="DI31" s="1">
        <v>9</v>
      </c>
      <c r="DJ31" s="1">
        <v>5</v>
      </c>
      <c r="DK31" s="1">
        <v>5</v>
      </c>
      <c r="DL31" s="1">
        <v>4</v>
      </c>
      <c r="DM31" s="1">
        <v>-4</v>
      </c>
      <c r="DN31" s="1">
        <v>-11</v>
      </c>
      <c r="DO31" s="1">
        <v>-11</v>
      </c>
      <c r="DP31" s="1">
        <v>-11</v>
      </c>
      <c r="DQ31" s="1">
        <v>-12</v>
      </c>
      <c r="DR31" s="1">
        <v>-6</v>
      </c>
      <c r="DS31" s="1">
        <v>1</v>
      </c>
      <c r="DT31" s="1">
        <v>5</v>
      </c>
      <c r="DU31" s="1">
        <v>7</v>
      </c>
      <c r="DV31" s="1">
        <v>12</v>
      </c>
      <c r="DW31" s="1">
        <v>10</v>
      </c>
      <c r="DX31" s="1">
        <v>6</v>
      </c>
      <c r="DY31" s="1">
        <v>4</v>
      </c>
      <c r="DZ31" s="2" t="s">
        <v>646</v>
      </c>
      <c r="EA31" s="2">
        <v>40516200</v>
      </c>
      <c r="FF31" s="128"/>
    </row>
    <row r="32" spans="1:162">
      <c r="A32" s="1">
        <v>1</v>
      </c>
      <c r="B32" s="1">
        <v>92</v>
      </c>
      <c r="C32" s="1">
        <v>2</v>
      </c>
      <c r="D32" s="1">
        <v>15</v>
      </c>
      <c r="E32" s="1">
        <v>1</v>
      </c>
      <c r="F32" s="1">
        <v>160.6</v>
      </c>
      <c r="G32" s="1">
        <v>52.1</v>
      </c>
      <c r="H32" s="1" t="s">
        <v>1814</v>
      </c>
      <c r="I32" s="1" t="s">
        <v>1903</v>
      </c>
      <c r="J32" s="1" t="s">
        <v>1732</v>
      </c>
      <c r="K32" s="1">
        <v>29</v>
      </c>
      <c r="L32" s="1">
        <v>24</v>
      </c>
      <c r="M32" s="1">
        <v>21</v>
      </c>
      <c r="N32" s="265">
        <v>0.27586206896551724</v>
      </c>
      <c r="P32" s="1" t="s">
        <v>1856</v>
      </c>
      <c r="Q32" s="1">
        <v>54</v>
      </c>
      <c r="R32" s="1">
        <v>44</v>
      </c>
      <c r="S32" s="1">
        <v>34</v>
      </c>
      <c r="T32" s="1" t="s">
        <v>194</v>
      </c>
      <c r="U32" s="1" t="s">
        <v>1842</v>
      </c>
      <c r="V32" s="1">
        <v>29</v>
      </c>
      <c r="W32" s="1">
        <v>29</v>
      </c>
      <c r="X32" s="1">
        <v>14</v>
      </c>
      <c r="Y32" s="1" t="s">
        <v>1681</v>
      </c>
      <c r="Z32" s="1" t="s">
        <v>1818</v>
      </c>
      <c r="AA32" s="1" t="s">
        <v>1938</v>
      </c>
      <c r="AB32" s="1" t="s">
        <v>1950</v>
      </c>
      <c r="AC32" s="1" t="s">
        <v>1873</v>
      </c>
      <c r="AD32" s="1" t="s">
        <v>1681</v>
      </c>
      <c r="AE32" s="1" t="s">
        <v>1680</v>
      </c>
      <c r="AF32" s="1" t="s">
        <v>1951</v>
      </c>
      <c r="AG32" s="128">
        <v>4.1100000000000003</v>
      </c>
      <c r="AH32" s="128">
        <v>4.25</v>
      </c>
      <c r="AI32" s="128">
        <v>3.37</v>
      </c>
      <c r="AJ32" s="128">
        <v>2.83</v>
      </c>
      <c r="AK32" s="128">
        <v>2.52</v>
      </c>
      <c r="AL32" s="267">
        <v>2.78</v>
      </c>
      <c r="AM32" s="128">
        <v>2.76</v>
      </c>
      <c r="AN32" s="128">
        <v>3.03</v>
      </c>
      <c r="AO32" s="128">
        <v>3.28</v>
      </c>
      <c r="AP32" s="128">
        <v>4.29</v>
      </c>
      <c r="AQ32" s="128">
        <v>4.76</v>
      </c>
      <c r="AR32" s="128">
        <v>5.49</v>
      </c>
      <c r="AS32" s="128">
        <v>4.28</v>
      </c>
      <c r="AT32" s="1">
        <v>5.41</v>
      </c>
      <c r="AU32" s="1">
        <v>9.09</v>
      </c>
      <c r="AV32" s="1">
        <v>11.12</v>
      </c>
      <c r="AW32" s="1">
        <v>14.47</v>
      </c>
      <c r="AX32" s="1">
        <v>5.12</v>
      </c>
      <c r="AY32" s="1">
        <v>3.56</v>
      </c>
      <c r="AZ32" s="1">
        <v>0.88</v>
      </c>
      <c r="BA32" s="1">
        <v>2.02</v>
      </c>
      <c r="BB32" s="1">
        <v>2.27</v>
      </c>
      <c r="BC32" s="268">
        <v>2.17</v>
      </c>
      <c r="BD32" s="1">
        <v>2.78</v>
      </c>
      <c r="BE32" s="1">
        <v>3.11</v>
      </c>
      <c r="BF32" s="1">
        <v>3.98</v>
      </c>
      <c r="BG32" s="1">
        <v>4.97</v>
      </c>
      <c r="BH32" s="1">
        <v>4.43</v>
      </c>
      <c r="BI32" s="1">
        <v>6.59</v>
      </c>
      <c r="BJ32" s="1">
        <v>5.82</v>
      </c>
      <c r="BK32" s="1">
        <v>5.7</v>
      </c>
      <c r="BL32" s="1">
        <v>9.32</v>
      </c>
      <c r="BM32" s="1">
        <v>10.220000000000001</v>
      </c>
      <c r="BN32" s="1">
        <v>14.11</v>
      </c>
      <c r="BO32" s="269">
        <v>-1.0099999999999998</v>
      </c>
      <c r="BP32" s="269">
        <v>0.69</v>
      </c>
      <c r="BQ32" s="269">
        <v>2.4900000000000002</v>
      </c>
      <c r="BR32" s="269">
        <v>0.81</v>
      </c>
      <c r="BS32" s="269">
        <v>0.25</v>
      </c>
      <c r="BT32" s="269">
        <v>-0.60999999999999988</v>
      </c>
      <c r="BU32" s="1">
        <v>26.28</v>
      </c>
      <c r="BV32" s="1">
        <v>29.45</v>
      </c>
      <c r="BW32" s="1">
        <v>31.2</v>
      </c>
      <c r="BX32" s="1">
        <v>31.58</v>
      </c>
      <c r="BY32" s="1">
        <v>34.369999999999997</v>
      </c>
      <c r="BZ32" s="1">
        <v>35.299999999999997</v>
      </c>
      <c r="CA32" s="1">
        <v>36.89</v>
      </c>
      <c r="CB32" s="1">
        <v>37.119999999999997</v>
      </c>
      <c r="CC32" s="1">
        <v>37.71</v>
      </c>
      <c r="CD32" s="1">
        <v>36.450000000000003</v>
      </c>
      <c r="CE32" s="1">
        <v>38.99</v>
      </c>
      <c r="CF32" s="1">
        <v>39.71</v>
      </c>
      <c r="CG32" s="1">
        <v>43.47</v>
      </c>
      <c r="CH32" s="1">
        <v>44.55</v>
      </c>
      <c r="CI32" s="1">
        <v>43.58</v>
      </c>
      <c r="CJ32" s="1">
        <v>44.03</v>
      </c>
      <c r="CK32" s="1">
        <v>40.85</v>
      </c>
      <c r="CL32" s="1">
        <v>27.17</v>
      </c>
      <c r="CM32" s="1">
        <v>30.15</v>
      </c>
      <c r="CN32" s="1">
        <v>32.33</v>
      </c>
      <c r="CO32" s="1">
        <v>32.82</v>
      </c>
      <c r="CP32" s="1">
        <v>34.18</v>
      </c>
      <c r="CQ32" s="1">
        <v>35.4</v>
      </c>
      <c r="CR32" s="1">
        <v>36.83</v>
      </c>
      <c r="CS32" s="1">
        <v>37.08</v>
      </c>
      <c r="CT32" s="1">
        <v>37.14</v>
      </c>
      <c r="CU32" s="1">
        <v>36.409999999999997</v>
      </c>
      <c r="CV32" s="1">
        <v>39.520000000000003</v>
      </c>
      <c r="CW32" s="1">
        <v>40.85</v>
      </c>
      <c r="CX32" s="1">
        <v>43.41</v>
      </c>
      <c r="CY32" s="1">
        <v>44.54</v>
      </c>
      <c r="CZ32" s="1">
        <v>42.57</v>
      </c>
      <c r="DA32" s="1">
        <v>44.67</v>
      </c>
      <c r="DB32" s="1">
        <v>40.53</v>
      </c>
      <c r="DC32" s="269">
        <v>-0.89000000000000057</v>
      </c>
      <c r="DD32" s="269">
        <v>-0.69999999999999929</v>
      </c>
      <c r="DE32" s="269">
        <v>-1.129999999999999</v>
      </c>
      <c r="DF32" s="269">
        <v>-1.240000000000002</v>
      </c>
      <c r="DG32" s="269">
        <v>0.18999999999999773</v>
      </c>
      <c r="DH32" s="269">
        <v>-0.10000000000000142</v>
      </c>
      <c r="DI32" s="1">
        <v>6</v>
      </c>
      <c r="DJ32" s="1">
        <v>7</v>
      </c>
      <c r="DK32" s="1">
        <v>4</v>
      </c>
      <c r="DL32" s="1">
        <v>0</v>
      </c>
      <c r="DM32" s="1">
        <v>-7</v>
      </c>
      <c r="DN32" s="1">
        <v>-11</v>
      </c>
      <c r="DO32" s="1">
        <v>-14</v>
      </c>
      <c r="DP32" s="1">
        <v>-15</v>
      </c>
      <c r="DQ32" s="1">
        <v>-13</v>
      </c>
      <c r="DR32" s="1">
        <v>-9</v>
      </c>
      <c r="DS32" s="1">
        <v>-6</v>
      </c>
      <c r="DT32" s="1">
        <v>0</v>
      </c>
      <c r="DU32" s="1">
        <v>3</v>
      </c>
      <c r="DV32" s="1">
        <v>5</v>
      </c>
      <c r="DW32" s="1">
        <v>4</v>
      </c>
      <c r="DX32" s="1">
        <v>1</v>
      </c>
      <c r="DY32" s="1">
        <v>1</v>
      </c>
      <c r="DZ32" s="2" t="s">
        <v>1158</v>
      </c>
      <c r="EA32" s="2">
        <v>52274299</v>
      </c>
      <c r="FF32" s="128"/>
    </row>
    <row r="33" spans="1:162">
      <c r="A33" s="1">
        <v>1</v>
      </c>
      <c r="B33" s="1">
        <v>42</v>
      </c>
      <c r="C33" s="1">
        <v>2</v>
      </c>
      <c r="D33" s="1">
        <v>21</v>
      </c>
      <c r="E33" s="1">
        <v>8</v>
      </c>
      <c r="F33" s="1">
        <v>165.8</v>
      </c>
      <c r="G33" s="1">
        <v>51.2</v>
      </c>
      <c r="H33" s="1" t="s">
        <v>1847</v>
      </c>
      <c r="I33" s="1" t="s">
        <v>1952</v>
      </c>
      <c r="J33" s="1" t="s">
        <v>1732</v>
      </c>
      <c r="K33" s="1">
        <v>22</v>
      </c>
      <c r="L33" s="1">
        <v>20</v>
      </c>
      <c r="M33" s="1">
        <v>18</v>
      </c>
      <c r="N33" s="265">
        <v>0.18181818181818182</v>
      </c>
      <c r="P33" s="1" t="s">
        <v>1884</v>
      </c>
      <c r="Q33" s="1">
        <v>66</v>
      </c>
      <c r="R33" s="1">
        <v>48</v>
      </c>
      <c r="S33" s="1">
        <v>55</v>
      </c>
      <c r="T33" s="1" t="s">
        <v>194</v>
      </c>
      <c r="U33" s="1" t="s">
        <v>1850</v>
      </c>
      <c r="V33" s="1">
        <v>64</v>
      </c>
      <c r="W33" s="1">
        <v>48</v>
      </c>
      <c r="X33" s="1">
        <v>41</v>
      </c>
      <c r="Y33" s="1" t="s">
        <v>1681</v>
      </c>
      <c r="Z33" s="1" t="s">
        <v>1953</v>
      </c>
      <c r="AA33" s="1" t="s">
        <v>1938</v>
      </c>
      <c r="AB33" s="1" t="s">
        <v>1876</v>
      </c>
      <c r="AC33" s="1" t="s">
        <v>1821</v>
      </c>
      <c r="AD33" s="1" t="s">
        <v>1678</v>
      </c>
      <c r="AE33" s="1" t="s">
        <v>1684</v>
      </c>
      <c r="AF33" s="1" t="s">
        <v>1954</v>
      </c>
      <c r="AG33" s="128">
        <v>4.22</v>
      </c>
      <c r="AH33" s="128">
        <v>2.87</v>
      </c>
      <c r="AI33" s="128">
        <v>2.8</v>
      </c>
      <c r="AJ33" s="128">
        <v>2.71</v>
      </c>
      <c r="AK33" s="128">
        <v>0.97</v>
      </c>
      <c r="AL33" s="267">
        <v>2.2400000000000002</v>
      </c>
      <c r="AM33" s="128">
        <v>0</v>
      </c>
      <c r="AN33" s="128">
        <v>0</v>
      </c>
      <c r="AO33" s="128">
        <v>0</v>
      </c>
      <c r="AP33" s="128">
        <v>1.85</v>
      </c>
      <c r="AQ33" s="128">
        <v>6.12</v>
      </c>
      <c r="AR33" s="128">
        <v>6.21</v>
      </c>
      <c r="AS33" s="128">
        <v>3.67</v>
      </c>
      <c r="AT33" s="1">
        <v>2.87</v>
      </c>
      <c r="AU33" s="1">
        <v>5.24</v>
      </c>
      <c r="AV33" s="1">
        <v>8.4499999999999993</v>
      </c>
      <c r="AW33" s="1">
        <v>11.53</v>
      </c>
      <c r="AX33" s="1">
        <v>4.4000000000000004</v>
      </c>
      <c r="AY33" s="1">
        <v>0</v>
      </c>
      <c r="AZ33" s="1">
        <v>0</v>
      </c>
      <c r="BA33" s="1">
        <v>1.89</v>
      </c>
      <c r="BB33" s="1">
        <v>2.0099999999999998</v>
      </c>
      <c r="BC33" s="268">
        <v>1.32</v>
      </c>
      <c r="BD33" s="1">
        <v>1.89</v>
      </c>
      <c r="BE33" s="1">
        <v>1.69</v>
      </c>
      <c r="BF33" s="1">
        <v>2.61</v>
      </c>
      <c r="BG33" s="1">
        <v>3.36</v>
      </c>
      <c r="BH33" s="1">
        <v>5.22</v>
      </c>
      <c r="BI33" s="1">
        <v>6.23</v>
      </c>
      <c r="BJ33" s="1">
        <v>3.44</v>
      </c>
      <c r="BK33" s="1">
        <v>3.52</v>
      </c>
      <c r="BL33" s="1">
        <v>6.25</v>
      </c>
      <c r="BM33" s="1">
        <v>6.86</v>
      </c>
      <c r="BN33" s="1">
        <v>9.51</v>
      </c>
      <c r="BO33" s="269">
        <v>-0.1800000000000006</v>
      </c>
      <c r="BP33" s="269">
        <v>2.87</v>
      </c>
      <c r="BQ33" s="269">
        <v>2.8</v>
      </c>
      <c r="BR33" s="269">
        <v>0.82000000000000006</v>
      </c>
      <c r="BS33" s="269">
        <v>-1.0399999999999998</v>
      </c>
      <c r="BT33" s="269">
        <v>-0.92000000000000015</v>
      </c>
      <c r="BU33" s="1">
        <v>30.41</v>
      </c>
      <c r="BV33" s="1">
        <v>32.18</v>
      </c>
      <c r="BW33" s="1">
        <v>35.28</v>
      </c>
      <c r="BX33" s="1">
        <v>35.25</v>
      </c>
      <c r="BY33" s="1">
        <v>37.090000000000003</v>
      </c>
      <c r="BZ33" s="1">
        <v>37.69</v>
      </c>
      <c r="CA33" s="1">
        <v>39.049999999999997</v>
      </c>
      <c r="CB33" s="1">
        <v>40.33</v>
      </c>
      <c r="CC33" s="1">
        <v>41.22</v>
      </c>
      <c r="CD33" s="1">
        <v>41.84</v>
      </c>
      <c r="CE33" s="1">
        <v>41.01</v>
      </c>
      <c r="CF33" s="1">
        <v>44.55</v>
      </c>
      <c r="CG33" s="1">
        <v>47.09</v>
      </c>
      <c r="CH33" s="1">
        <v>48.73</v>
      </c>
      <c r="CI33" s="1">
        <v>49.04</v>
      </c>
      <c r="CJ33" s="1">
        <v>49.64</v>
      </c>
      <c r="CK33" s="1">
        <v>46.21</v>
      </c>
      <c r="CL33" s="1">
        <v>30.32</v>
      </c>
      <c r="CM33" s="1">
        <v>34.450000000000003</v>
      </c>
      <c r="CN33" s="1">
        <v>37.6</v>
      </c>
      <c r="CO33" s="1">
        <v>37.950000000000003</v>
      </c>
      <c r="CP33" s="1">
        <v>37.590000000000003</v>
      </c>
      <c r="CQ33" s="1">
        <v>37.409999999999997</v>
      </c>
      <c r="CR33" s="1">
        <v>39.130000000000003</v>
      </c>
      <c r="CS33" s="1">
        <v>40.5</v>
      </c>
      <c r="CT33" s="1">
        <v>41.78</v>
      </c>
      <c r="CU33" s="1">
        <v>41.19</v>
      </c>
      <c r="CV33" s="1">
        <v>40.94</v>
      </c>
      <c r="CW33" s="1">
        <v>43.82</v>
      </c>
      <c r="CX33" s="1">
        <v>47.03</v>
      </c>
      <c r="CY33" s="1">
        <v>46.73</v>
      </c>
      <c r="CZ33" s="1">
        <v>47.78</v>
      </c>
      <c r="DA33" s="1">
        <v>49.31</v>
      </c>
      <c r="DB33" s="1">
        <v>45.79</v>
      </c>
      <c r="DC33" s="269">
        <v>8.9999999999999858E-2</v>
      </c>
      <c r="DD33" s="269">
        <v>-2.2700000000000031</v>
      </c>
      <c r="DE33" s="269">
        <v>-2.3200000000000003</v>
      </c>
      <c r="DF33" s="269">
        <v>-2.7000000000000028</v>
      </c>
      <c r="DG33" s="269">
        <v>-0.5</v>
      </c>
      <c r="DH33" s="269">
        <v>0.28000000000000114</v>
      </c>
      <c r="DI33" s="1">
        <v>8</v>
      </c>
      <c r="DJ33" s="1">
        <v>8</v>
      </c>
      <c r="DK33" s="1">
        <v>6</v>
      </c>
      <c r="DL33" s="1">
        <v>0</v>
      </c>
      <c r="DM33" s="1">
        <v>-1</v>
      </c>
      <c r="DN33" s="1">
        <v>-11</v>
      </c>
      <c r="DO33" s="1">
        <v>-13</v>
      </c>
      <c r="DP33" s="1">
        <v>-12</v>
      </c>
      <c r="DQ33" s="1">
        <v>-12</v>
      </c>
      <c r="DR33" s="1">
        <v>-3</v>
      </c>
      <c r="DS33" s="1">
        <v>6</v>
      </c>
      <c r="DT33" s="1">
        <v>17</v>
      </c>
      <c r="DU33" s="1">
        <v>26</v>
      </c>
      <c r="DV33" s="1">
        <v>23</v>
      </c>
      <c r="DW33" s="1">
        <v>21</v>
      </c>
      <c r="DX33" s="1">
        <v>14</v>
      </c>
      <c r="DY33" s="1">
        <v>12</v>
      </c>
      <c r="DZ33" s="2" t="s">
        <v>1355</v>
      </c>
      <c r="EA33" s="2">
        <v>50286373</v>
      </c>
      <c r="FF33" s="128"/>
    </row>
    <row r="34" spans="1:162">
      <c r="A34" s="1">
        <v>1</v>
      </c>
      <c r="B34" s="1">
        <v>13</v>
      </c>
      <c r="C34" s="1">
        <v>2</v>
      </c>
      <c r="D34" s="1">
        <v>18</v>
      </c>
      <c r="E34" s="1">
        <v>8</v>
      </c>
      <c r="F34" s="1">
        <v>168</v>
      </c>
      <c r="G34" s="1">
        <v>67.5</v>
      </c>
      <c r="H34" s="1" t="s">
        <v>1847</v>
      </c>
      <c r="I34" s="1" t="s">
        <v>1832</v>
      </c>
      <c r="J34" s="1" t="s">
        <v>1733</v>
      </c>
      <c r="K34" s="1">
        <v>16</v>
      </c>
      <c r="L34" s="1">
        <v>12</v>
      </c>
      <c r="M34" s="1">
        <v>9</v>
      </c>
      <c r="N34" s="265">
        <v>0.4375</v>
      </c>
      <c r="P34" s="1" t="s">
        <v>1894</v>
      </c>
      <c r="Q34" s="1">
        <v>26</v>
      </c>
      <c r="R34" s="1">
        <v>19</v>
      </c>
      <c r="S34" s="1">
        <v>17</v>
      </c>
      <c r="T34" s="1" t="s">
        <v>193</v>
      </c>
      <c r="U34" s="1" t="s">
        <v>1895</v>
      </c>
      <c r="V34" s="1">
        <v>46</v>
      </c>
      <c r="W34" s="1">
        <v>29</v>
      </c>
      <c r="X34" s="1">
        <v>23</v>
      </c>
      <c r="Y34" s="1" t="s">
        <v>1681</v>
      </c>
      <c r="Z34" s="1" t="s">
        <v>1857</v>
      </c>
      <c r="AA34" s="1" t="s">
        <v>1955</v>
      </c>
      <c r="AB34" s="1" t="s">
        <v>1935</v>
      </c>
      <c r="AC34" s="1" t="s">
        <v>1956</v>
      </c>
      <c r="AF34" s="1" t="s">
        <v>1957</v>
      </c>
      <c r="AG34" s="128">
        <v>3.11</v>
      </c>
      <c r="AH34" s="128">
        <v>2.71</v>
      </c>
      <c r="AI34" s="128">
        <v>1.85</v>
      </c>
      <c r="AJ34" s="128">
        <v>1.39</v>
      </c>
      <c r="AK34" s="128">
        <v>1.06</v>
      </c>
      <c r="AL34" s="267">
        <v>0.95</v>
      </c>
      <c r="AM34" s="128">
        <v>1.63</v>
      </c>
      <c r="AN34" s="128">
        <v>1.54</v>
      </c>
      <c r="AO34" s="128">
        <v>1.39</v>
      </c>
      <c r="AP34" s="128">
        <v>1.88</v>
      </c>
      <c r="AQ34" s="128">
        <v>2.68</v>
      </c>
      <c r="AR34" s="128">
        <v>5.1100000000000003</v>
      </c>
      <c r="AS34" s="128">
        <v>3.17</v>
      </c>
      <c r="AT34" s="1">
        <v>3.68</v>
      </c>
      <c r="AU34" s="1">
        <v>5.12</v>
      </c>
      <c r="AV34" s="1">
        <v>6.82</v>
      </c>
      <c r="AW34" s="1">
        <v>10.69</v>
      </c>
      <c r="AX34" s="1">
        <v>2.99</v>
      </c>
      <c r="AY34" s="1">
        <v>1.73</v>
      </c>
      <c r="AZ34" s="1">
        <v>0.8</v>
      </c>
      <c r="BA34" s="1">
        <v>0.56000000000000005</v>
      </c>
      <c r="BB34" s="1">
        <v>0.95</v>
      </c>
      <c r="BC34" s="268">
        <v>1.76</v>
      </c>
      <c r="BD34" s="1">
        <v>1.74</v>
      </c>
      <c r="BE34" s="1">
        <v>1.37</v>
      </c>
      <c r="BF34" s="1">
        <v>2.4900000000000002</v>
      </c>
      <c r="BG34" s="1">
        <v>2.78</v>
      </c>
      <c r="BH34" s="1">
        <v>3.11</v>
      </c>
      <c r="BI34" s="1">
        <v>5.07</v>
      </c>
      <c r="BJ34" s="1">
        <v>2.62</v>
      </c>
      <c r="BK34" s="1">
        <v>3.56</v>
      </c>
      <c r="BL34" s="1">
        <v>6.28</v>
      </c>
      <c r="BM34" s="1">
        <v>7.4</v>
      </c>
      <c r="BN34" s="1">
        <v>10.45</v>
      </c>
      <c r="BO34" s="269">
        <v>0.11999999999999966</v>
      </c>
      <c r="BP34" s="269">
        <v>0.98</v>
      </c>
      <c r="BQ34" s="269">
        <v>1.05</v>
      </c>
      <c r="BR34" s="269">
        <v>0.82999999999999985</v>
      </c>
      <c r="BS34" s="269">
        <v>0.1100000000000001</v>
      </c>
      <c r="BT34" s="269">
        <v>0.81</v>
      </c>
      <c r="BU34" s="1">
        <v>25.51</v>
      </c>
      <c r="BV34" s="1">
        <v>29.83</v>
      </c>
      <c r="BW34" s="1">
        <v>32.549999999999997</v>
      </c>
      <c r="BX34" s="1">
        <v>35.04</v>
      </c>
      <c r="BY34" s="1">
        <v>36.82</v>
      </c>
      <c r="BZ34" s="1">
        <v>37.76</v>
      </c>
      <c r="CA34" s="1">
        <v>38.1</v>
      </c>
      <c r="CB34" s="1">
        <v>38.86</v>
      </c>
      <c r="CC34" s="1">
        <v>38.9</v>
      </c>
      <c r="CD34" s="1">
        <v>39.33</v>
      </c>
      <c r="CE34" s="1">
        <v>39.380000000000003</v>
      </c>
      <c r="CF34" s="1">
        <v>40.21</v>
      </c>
      <c r="CG34" s="1">
        <v>44.55</v>
      </c>
      <c r="CH34" s="1">
        <v>44.25</v>
      </c>
      <c r="CI34" s="1">
        <v>48.96</v>
      </c>
      <c r="CJ34" s="1">
        <v>45.07</v>
      </c>
      <c r="CK34" s="1">
        <v>44.42</v>
      </c>
      <c r="CL34" s="1">
        <v>25.43</v>
      </c>
      <c r="CM34" s="1">
        <v>29.69</v>
      </c>
      <c r="CN34" s="1">
        <v>32.380000000000003</v>
      </c>
      <c r="CO34" s="1">
        <v>35.74</v>
      </c>
      <c r="CP34" s="1">
        <v>36.46</v>
      </c>
      <c r="CQ34" s="1">
        <v>37.770000000000003</v>
      </c>
      <c r="CR34" s="1">
        <v>38.24</v>
      </c>
      <c r="CS34" s="1">
        <v>38.869999999999997</v>
      </c>
      <c r="CT34" s="1">
        <v>39.57</v>
      </c>
      <c r="CU34" s="1">
        <v>39.32</v>
      </c>
      <c r="CV34" s="1">
        <v>39.64</v>
      </c>
      <c r="CW34" s="1">
        <v>41.3</v>
      </c>
      <c r="CX34" s="1">
        <v>44.82</v>
      </c>
      <c r="CY34" s="1">
        <v>44.25</v>
      </c>
      <c r="CZ34" s="1">
        <v>48.52</v>
      </c>
      <c r="DA34" s="1">
        <v>45.23</v>
      </c>
      <c r="DB34" s="1">
        <v>44.56</v>
      </c>
      <c r="DC34" s="269">
        <v>8.0000000000001847E-2</v>
      </c>
      <c r="DD34" s="269">
        <v>0.13999999999999702</v>
      </c>
      <c r="DE34" s="269">
        <v>0.1699999999999946</v>
      </c>
      <c r="DF34" s="269">
        <v>-0.70000000000000284</v>
      </c>
      <c r="DG34" s="269">
        <v>0.35999999999999943</v>
      </c>
      <c r="DH34" s="269">
        <v>-1.0000000000005116E-2</v>
      </c>
      <c r="DI34" s="1">
        <v>1</v>
      </c>
      <c r="DJ34" s="1">
        <v>1</v>
      </c>
      <c r="DK34" s="1">
        <v>2</v>
      </c>
      <c r="DL34" s="1">
        <v>3</v>
      </c>
      <c r="DM34" s="1">
        <v>2</v>
      </c>
      <c r="DN34" s="1">
        <v>0</v>
      </c>
      <c r="DO34" s="1">
        <v>-5</v>
      </c>
      <c r="DP34" s="1">
        <v>-3</v>
      </c>
      <c r="DQ34" s="1">
        <v>-3</v>
      </c>
      <c r="DR34" s="1">
        <v>0</v>
      </c>
      <c r="DS34" s="1">
        <v>7</v>
      </c>
      <c r="DT34" s="1">
        <v>11</v>
      </c>
      <c r="DU34" s="1">
        <v>15</v>
      </c>
      <c r="DV34" s="1">
        <v>18</v>
      </c>
      <c r="DW34" s="1">
        <v>13</v>
      </c>
      <c r="DX34" s="1">
        <v>6</v>
      </c>
      <c r="DY34" s="1">
        <v>0</v>
      </c>
      <c r="DZ34" s="2" t="s">
        <v>1019</v>
      </c>
      <c r="EA34" s="2">
        <v>50327128</v>
      </c>
      <c r="EM34" s="36"/>
      <c r="FF34" s="128"/>
    </row>
    <row r="35" spans="1:162">
      <c r="A35" s="1">
        <v>1</v>
      </c>
      <c r="B35" s="1">
        <v>3</v>
      </c>
      <c r="C35" s="1">
        <v>2</v>
      </c>
      <c r="D35" s="1">
        <v>20</v>
      </c>
      <c r="E35" s="1">
        <v>0</v>
      </c>
      <c r="F35" s="1">
        <v>167.1</v>
      </c>
      <c r="G35" s="1">
        <v>52.7</v>
      </c>
      <c r="H35" s="1" t="s">
        <v>1824</v>
      </c>
      <c r="I35" s="1" t="s">
        <v>1879</v>
      </c>
      <c r="J35" s="1" t="s">
        <v>1730</v>
      </c>
      <c r="K35" s="1">
        <v>13</v>
      </c>
      <c r="L35" s="1">
        <v>12</v>
      </c>
      <c r="M35" s="1">
        <v>9</v>
      </c>
      <c r="N35" s="265">
        <v>0.30769230769230771</v>
      </c>
      <c r="P35" s="1" t="s">
        <v>1849</v>
      </c>
      <c r="Q35" s="1">
        <v>52</v>
      </c>
      <c r="R35" s="1">
        <v>42</v>
      </c>
      <c r="S35" s="1">
        <v>25</v>
      </c>
      <c r="T35" s="1" t="s">
        <v>194</v>
      </c>
      <c r="U35" s="1" t="s">
        <v>1895</v>
      </c>
      <c r="V35" s="1">
        <v>53</v>
      </c>
      <c r="W35" s="1">
        <v>39</v>
      </c>
      <c r="X35" s="1">
        <v>35</v>
      </c>
      <c r="Y35" s="1" t="s">
        <v>1681</v>
      </c>
      <c r="Z35" s="1" t="s">
        <v>1958</v>
      </c>
      <c r="AA35" s="1" t="s">
        <v>1829</v>
      </c>
      <c r="AB35" s="1" t="s">
        <v>1942</v>
      </c>
      <c r="AC35" s="1" t="s">
        <v>1929</v>
      </c>
      <c r="AF35" s="1" t="s">
        <v>1959</v>
      </c>
      <c r="AG35" s="128">
        <v>3.65</v>
      </c>
      <c r="AH35" s="128">
        <v>2.4500000000000002</v>
      </c>
      <c r="AI35" s="128">
        <v>2.17</v>
      </c>
      <c r="AJ35" s="128">
        <v>1.94</v>
      </c>
      <c r="AK35" s="128">
        <v>1.56</v>
      </c>
      <c r="AL35" s="267">
        <v>2.14</v>
      </c>
      <c r="AM35" s="128">
        <v>0.75</v>
      </c>
      <c r="AN35" s="128">
        <v>2.06</v>
      </c>
      <c r="AO35" s="128">
        <v>2.4700000000000002</v>
      </c>
      <c r="AP35" s="128">
        <v>4.07</v>
      </c>
      <c r="AQ35" s="128">
        <v>6.74</v>
      </c>
      <c r="AR35" s="128">
        <v>4.25</v>
      </c>
      <c r="AS35" s="128">
        <v>3.36</v>
      </c>
      <c r="AT35" s="1">
        <v>5.36</v>
      </c>
      <c r="AU35" s="1">
        <v>6.46</v>
      </c>
      <c r="AV35" s="1">
        <v>9.36</v>
      </c>
      <c r="AW35" s="1">
        <v>13.12</v>
      </c>
      <c r="AX35" s="1">
        <v>3.69</v>
      </c>
      <c r="AY35" s="1">
        <v>1.96</v>
      </c>
      <c r="AZ35" s="1">
        <v>1.28</v>
      </c>
      <c r="BA35" s="1">
        <v>1.1100000000000001</v>
      </c>
      <c r="BB35" s="1">
        <v>1.22</v>
      </c>
      <c r="BC35" s="268">
        <v>2.0099999999999998</v>
      </c>
      <c r="BD35" s="1">
        <v>1.51</v>
      </c>
      <c r="BE35" s="1">
        <v>3.14</v>
      </c>
      <c r="BF35" s="1">
        <v>4.5999999999999996</v>
      </c>
      <c r="BG35" s="1">
        <v>4.8499999999999996</v>
      </c>
      <c r="BH35" s="1">
        <v>6.59</v>
      </c>
      <c r="BI35" s="1">
        <v>3.72</v>
      </c>
      <c r="BJ35" s="1">
        <v>3.61</v>
      </c>
      <c r="BK35" s="1">
        <v>5.07</v>
      </c>
      <c r="BL35" s="1">
        <v>7.61</v>
      </c>
      <c r="BM35" s="1">
        <v>9.91</v>
      </c>
      <c r="BN35" s="1">
        <v>12.42</v>
      </c>
      <c r="BO35" s="269">
        <v>-4.0000000000000036E-2</v>
      </c>
      <c r="BP35" s="269">
        <v>0.49000000000000021</v>
      </c>
      <c r="BQ35" s="269">
        <v>0.8899999999999999</v>
      </c>
      <c r="BR35" s="269">
        <v>0.82999999999999985</v>
      </c>
      <c r="BS35" s="269">
        <v>0.34000000000000008</v>
      </c>
      <c r="BT35" s="269">
        <v>-0.13000000000000034</v>
      </c>
      <c r="BU35" s="1">
        <v>26.42</v>
      </c>
      <c r="BV35" s="1">
        <v>30.65</v>
      </c>
      <c r="BW35" s="1">
        <v>33.26</v>
      </c>
      <c r="BX35" s="1">
        <v>35.549999999999997</v>
      </c>
      <c r="BY35" s="1">
        <v>34.4</v>
      </c>
      <c r="BZ35" s="1">
        <v>35.229999999999997</v>
      </c>
      <c r="CA35" s="1">
        <v>36.65</v>
      </c>
      <c r="CB35" s="1">
        <v>36.67</v>
      </c>
      <c r="CC35" s="1">
        <v>36.71</v>
      </c>
      <c r="CD35" s="1">
        <v>38.36</v>
      </c>
      <c r="CE35" s="1">
        <v>38.1</v>
      </c>
      <c r="CF35" s="1">
        <v>41.26</v>
      </c>
      <c r="CG35" s="1">
        <v>43.84</v>
      </c>
      <c r="CH35" s="1">
        <v>43.15</v>
      </c>
      <c r="CI35" s="1">
        <v>45.22</v>
      </c>
      <c r="CJ35" s="1">
        <v>43.25</v>
      </c>
      <c r="CK35" s="1">
        <v>44.53</v>
      </c>
      <c r="CL35" s="1">
        <v>26.74</v>
      </c>
      <c r="CM35" s="1">
        <v>30.28</v>
      </c>
      <c r="CN35" s="1">
        <v>33.200000000000003</v>
      </c>
      <c r="CO35" s="1">
        <v>35.49</v>
      </c>
      <c r="CP35" s="1">
        <v>34.36</v>
      </c>
      <c r="CQ35" s="1">
        <v>35.44</v>
      </c>
      <c r="CR35" s="1">
        <v>35.64</v>
      </c>
      <c r="CS35" s="1">
        <v>35.96</v>
      </c>
      <c r="CT35" s="1">
        <v>37.590000000000003</v>
      </c>
      <c r="CU35" s="1">
        <v>38.08</v>
      </c>
      <c r="CV35" s="1">
        <v>38.89</v>
      </c>
      <c r="CW35" s="1">
        <v>42.37</v>
      </c>
      <c r="CX35" s="1">
        <v>43.93</v>
      </c>
      <c r="CY35" s="1">
        <v>42.63</v>
      </c>
      <c r="CZ35" s="1">
        <v>45.68</v>
      </c>
      <c r="DA35" s="1">
        <v>43.74</v>
      </c>
      <c r="DB35" s="1">
        <v>44.42</v>
      </c>
      <c r="DC35" s="269">
        <v>-0.31999999999999673</v>
      </c>
      <c r="DD35" s="269">
        <v>0.36999999999999744</v>
      </c>
      <c r="DE35" s="269">
        <v>5.9999999999995168E-2</v>
      </c>
      <c r="DF35" s="269">
        <v>5.9999999999995168E-2</v>
      </c>
      <c r="DG35" s="269">
        <v>3.9999999999999147E-2</v>
      </c>
      <c r="DH35" s="269">
        <v>-0.21000000000000085</v>
      </c>
      <c r="DI35" s="1">
        <v>1</v>
      </c>
      <c r="DJ35" s="1">
        <v>1</v>
      </c>
      <c r="DK35" s="1">
        <v>-1</v>
      </c>
      <c r="DL35" s="1">
        <v>-4</v>
      </c>
      <c r="DM35" s="1">
        <v>-6</v>
      </c>
      <c r="DN35" s="1">
        <v>-10</v>
      </c>
      <c r="DO35" s="1">
        <v>-11</v>
      </c>
      <c r="DP35" s="1">
        <v>-14</v>
      </c>
      <c r="DQ35" s="1">
        <v>-11</v>
      </c>
      <c r="DR35" s="1">
        <v>-4</v>
      </c>
      <c r="DS35" s="1">
        <v>2</v>
      </c>
      <c r="DT35" s="1">
        <v>13</v>
      </c>
      <c r="DU35" s="1">
        <v>17</v>
      </c>
      <c r="DV35" s="1">
        <v>14</v>
      </c>
      <c r="DW35" s="1">
        <v>12</v>
      </c>
      <c r="DX35" s="1">
        <v>8</v>
      </c>
      <c r="DY35" s="1">
        <v>6</v>
      </c>
      <c r="DZ35" s="2" t="s">
        <v>1424</v>
      </c>
      <c r="EA35" s="2">
        <v>40136510</v>
      </c>
      <c r="EM35" s="36"/>
      <c r="FF35" s="128"/>
    </row>
    <row r="36" spans="1:162">
      <c r="A36" s="1">
        <v>1</v>
      </c>
      <c r="B36" s="1">
        <v>94</v>
      </c>
      <c r="C36" s="1">
        <v>2</v>
      </c>
      <c r="D36" s="1">
        <v>16</v>
      </c>
      <c r="E36" s="1">
        <v>8</v>
      </c>
      <c r="F36" s="1">
        <v>163.9</v>
      </c>
      <c r="G36" s="1">
        <v>50</v>
      </c>
      <c r="H36" s="1" t="s">
        <v>1847</v>
      </c>
      <c r="I36" s="1" t="s">
        <v>1865</v>
      </c>
      <c r="J36" s="1" t="s">
        <v>1730</v>
      </c>
      <c r="K36" s="1">
        <v>29</v>
      </c>
      <c r="L36" s="1">
        <v>25</v>
      </c>
      <c r="M36" s="1">
        <v>22</v>
      </c>
      <c r="N36" s="265">
        <v>0.2413793103448276</v>
      </c>
      <c r="P36" s="1" t="s">
        <v>1849</v>
      </c>
      <c r="Q36" s="1">
        <v>57</v>
      </c>
      <c r="R36" s="1">
        <v>43</v>
      </c>
      <c r="S36" s="1">
        <v>33</v>
      </c>
      <c r="T36" s="1" t="s">
        <v>194</v>
      </c>
      <c r="U36" s="1" t="s">
        <v>1850</v>
      </c>
      <c r="V36" s="1">
        <v>43</v>
      </c>
      <c r="W36" s="1">
        <v>32</v>
      </c>
      <c r="X36" s="1">
        <v>19</v>
      </c>
      <c r="Y36" s="1" t="s">
        <v>1681</v>
      </c>
      <c r="Z36" s="1" t="s">
        <v>1958</v>
      </c>
      <c r="AA36" s="1" t="s">
        <v>1868</v>
      </c>
      <c r="AB36" s="1" t="s">
        <v>1935</v>
      </c>
      <c r="AC36" s="1" t="s">
        <v>1921</v>
      </c>
      <c r="AF36" s="1" t="s">
        <v>1960</v>
      </c>
      <c r="AG36" s="128">
        <v>2.84</v>
      </c>
      <c r="AH36" s="128">
        <v>3.44</v>
      </c>
      <c r="AI36" s="128">
        <v>2.48</v>
      </c>
      <c r="AJ36" s="128">
        <v>2.4900000000000002</v>
      </c>
      <c r="AK36" s="128">
        <v>2.48</v>
      </c>
      <c r="AL36" s="267">
        <v>2.78</v>
      </c>
      <c r="AM36" s="128">
        <v>1.34</v>
      </c>
      <c r="AN36" s="128">
        <v>2.61</v>
      </c>
      <c r="AO36" s="128">
        <v>2.95</v>
      </c>
      <c r="AP36" s="128">
        <v>3.76</v>
      </c>
      <c r="AQ36" s="128">
        <v>4.3499999999999996</v>
      </c>
      <c r="AR36" s="128">
        <v>6.35</v>
      </c>
      <c r="AS36" s="128">
        <v>5.1100000000000003</v>
      </c>
      <c r="AT36" s="1">
        <v>4.01</v>
      </c>
      <c r="AU36" s="1">
        <v>5.68</v>
      </c>
      <c r="AV36" s="1">
        <v>6.04</v>
      </c>
      <c r="AW36" s="1">
        <v>10.68</v>
      </c>
      <c r="AX36" s="1">
        <v>3.45</v>
      </c>
      <c r="AY36" s="1">
        <v>3.44</v>
      </c>
      <c r="AZ36" s="1">
        <v>0.62</v>
      </c>
      <c r="BA36" s="1">
        <v>1.62</v>
      </c>
      <c r="BB36" s="1">
        <v>1.24</v>
      </c>
      <c r="BC36" s="268">
        <v>1.34</v>
      </c>
      <c r="BD36" s="1">
        <v>2.74</v>
      </c>
      <c r="BE36" s="1">
        <v>2.68</v>
      </c>
      <c r="BF36" s="1">
        <v>3.58</v>
      </c>
      <c r="BG36" s="1">
        <v>3.62</v>
      </c>
      <c r="BH36" s="1">
        <v>2.86</v>
      </c>
      <c r="BI36" s="1">
        <v>3.98</v>
      </c>
      <c r="BJ36" s="1">
        <v>5.14</v>
      </c>
      <c r="BK36" s="1">
        <v>5.57</v>
      </c>
      <c r="BL36" s="1">
        <v>6.44</v>
      </c>
      <c r="BM36" s="1">
        <v>6.52</v>
      </c>
      <c r="BN36" s="1">
        <v>10.4</v>
      </c>
      <c r="BO36" s="269">
        <v>-0.61000000000000032</v>
      </c>
      <c r="BP36" s="269">
        <v>0</v>
      </c>
      <c r="BQ36" s="269">
        <v>1.8599999999999999</v>
      </c>
      <c r="BR36" s="269">
        <v>0.87000000000000011</v>
      </c>
      <c r="BS36" s="269">
        <v>1.24</v>
      </c>
      <c r="BT36" s="269">
        <v>-1.4399999999999997</v>
      </c>
      <c r="BU36" s="1">
        <v>26.13</v>
      </c>
      <c r="BV36" s="1">
        <v>31.24</v>
      </c>
      <c r="BW36" s="1">
        <v>32.49</v>
      </c>
      <c r="BX36" s="1">
        <v>33.29</v>
      </c>
      <c r="BY36" s="1">
        <v>35.36</v>
      </c>
      <c r="BZ36" s="1">
        <v>36.270000000000003</v>
      </c>
      <c r="CA36" s="1">
        <v>36.39</v>
      </c>
      <c r="CB36" s="1">
        <v>37.5</v>
      </c>
      <c r="CC36" s="1">
        <v>38.01</v>
      </c>
      <c r="CD36" s="1">
        <v>38.729999999999997</v>
      </c>
      <c r="CE36" s="1">
        <v>39.619999999999997</v>
      </c>
      <c r="CF36" s="1">
        <v>40.090000000000003</v>
      </c>
      <c r="CG36" s="1">
        <v>45.47</v>
      </c>
      <c r="CH36" s="1">
        <v>45.09</v>
      </c>
      <c r="CI36" s="1">
        <v>44.73</v>
      </c>
      <c r="CJ36" s="1">
        <v>45.6</v>
      </c>
      <c r="CK36" s="1">
        <v>43.39</v>
      </c>
      <c r="CL36" s="1">
        <v>26.3</v>
      </c>
      <c r="CM36" s="1">
        <v>31.55</v>
      </c>
      <c r="CN36" s="1">
        <v>32.1</v>
      </c>
      <c r="CO36" s="1">
        <v>33.74</v>
      </c>
      <c r="CP36" s="1">
        <v>35.51</v>
      </c>
      <c r="CQ36" s="1">
        <v>35.78</v>
      </c>
      <c r="CR36" s="1">
        <v>36.4</v>
      </c>
      <c r="CS36" s="1">
        <v>37.28</v>
      </c>
      <c r="CT36" s="1">
        <v>38.01</v>
      </c>
      <c r="CU36" s="1">
        <v>38.85</v>
      </c>
      <c r="CV36" s="1">
        <v>39.46</v>
      </c>
      <c r="CW36" s="1">
        <v>41.25</v>
      </c>
      <c r="CX36" s="1">
        <v>44.25</v>
      </c>
      <c r="CY36" s="1">
        <v>44.08</v>
      </c>
      <c r="CZ36" s="1">
        <v>44.66</v>
      </c>
      <c r="DA36" s="1">
        <v>45.53</v>
      </c>
      <c r="DB36" s="1">
        <v>43.11</v>
      </c>
      <c r="DC36" s="269">
        <v>-0.17000000000000171</v>
      </c>
      <c r="DD36" s="269">
        <v>-0.31000000000000227</v>
      </c>
      <c r="DE36" s="269">
        <v>0.39000000000000057</v>
      </c>
      <c r="DF36" s="269">
        <v>-0.45000000000000284</v>
      </c>
      <c r="DG36" s="269">
        <v>-0.14999999999999858</v>
      </c>
      <c r="DH36" s="269">
        <v>0.49000000000000199</v>
      </c>
      <c r="DI36" s="1">
        <v>2</v>
      </c>
      <c r="DJ36" s="1">
        <v>2</v>
      </c>
      <c r="DK36" s="1">
        <v>1</v>
      </c>
      <c r="DL36" s="1">
        <v>0</v>
      </c>
      <c r="DM36" s="1">
        <v>-4</v>
      </c>
      <c r="DN36" s="1">
        <v>-9</v>
      </c>
      <c r="DO36" s="1">
        <v>-11</v>
      </c>
      <c r="DP36" s="1">
        <v>-16</v>
      </c>
      <c r="DQ36" s="1">
        <v>-13</v>
      </c>
      <c r="DR36" s="1">
        <v>-6</v>
      </c>
      <c r="DS36" s="1">
        <v>0</v>
      </c>
      <c r="DT36" s="1">
        <v>5</v>
      </c>
      <c r="DU36" s="1">
        <v>10</v>
      </c>
      <c r="DV36" s="1">
        <v>11</v>
      </c>
      <c r="DW36" s="1">
        <v>7</v>
      </c>
      <c r="DX36" s="1">
        <v>3</v>
      </c>
      <c r="DY36" s="1">
        <v>0</v>
      </c>
      <c r="DZ36" s="2" t="s">
        <v>1475</v>
      </c>
      <c r="EA36" s="2">
        <v>51465713</v>
      </c>
      <c r="EM36" s="36"/>
      <c r="FF36" s="128"/>
    </row>
    <row r="37" spans="1:162">
      <c r="A37" s="1">
        <v>1</v>
      </c>
      <c r="B37" s="1">
        <v>100</v>
      </c>
      <c r="C37" s="1">
        <v>2</v>
      </c>
      <c r="D37" s="1">
        <v>12</v>
      </c>
      <c r="E37" s="1">
        <v>5</v>
      </c>
      <c r="F37" s="1">
        <v>157.6</v>
      </c>
      <c r="G37" s="1">
        <v>56.9</v>
      </c>
      <c r="H37" s="1" t="s">
        <v>1847</v>
      </c>
      <c r="I37" s="1" t="s">
        <v>1848</v>
      </c>
      <c r="J37" s="1" t="s">
        <v>1730</v>
      </c>
      <c r="K37" s="1">
        <v>31</v>
      </c>
      <c r="L37" s="1">
        <v>25</v>
      </c>
      <c r="M37" s="1">
        <v>11</v>
      </c>
      <c r="N37" s="265">
        <v>0.64516129032258063</v>
      </c>
      <c r="P37" s="1" t="s">
        <v>1849</v>
      </c>
      <c r="Q37" s="1">
        <v>66</v>
      </c>
      <c r="R37" s="1">
        <v>41</v>
      </c>
      <c r="S37" s="1">
        <v>40</v>
      </c>
      <c r="T37" s="1" t="s">
        <v>193</v>
      </c>
      <c r="U37" s="1" t="s">
        <v>1895</v>
      </c>
      <c r="V37" s="1">
        <v>63</v>
      </c>
      <c r="W37" s="1">
        <v>34</v>
      </c>
      <c r="X37" s="1">
        <v>32</v>
      </c>
      <c r="Y37" s="1" t="s">
        <v>1681</v>
      </c>
      <c r="Z37" s="1" t="s">
        <v>1961</v>
      </c>
      <c r="AA37" s="1" t="s">
        <v>1852</v>
      </c>
      <c r="AB37" s="1" t="s">
        <v>1915</v>
      </c>
      <c r="AC37" s="1" t="s">
        <v>1869</v>
      </c>
      <c r="AF37" s="1" t="s">
        <v>1962</v>
      </c>
      <c r="AG37" s="128">
        <v>3.78</v>
      </c>
      <c r="AH37" s="128">
        <v>2.71</v>
      </c>
      <c r="AI37" s="128">
        <v>1.62</v>
      </c>
      <c r="AJ37" s="128">
        <v>1.74</v>
      </c>
      <c r="AK37" s="128">
        <v>1.76</v>
      </c>
      <c r="AL37" s="267">
        <v>2.56</v>
      </c>
      <c r="AM37" s="128">
        <v>0.66</v>
      </c>
      <c r="AN37" s="128">
        <v>0.51</v>
      </c>
      <c r="AO37" s="128">
        <v>2.12</v>
      </c>
      <c r="AP37" s="128">
        <v>2.37</v>
      </c>
      <c r="AQ37" s="128">
        <v>5.74</v>
      </c>
      <c r="AR37" s="128">
        <v>4.1500000000000004</v>
      </c>
      <c r="AS37" s="128">
        <v>1.45</v>
      </c>
      <c r="AT37" s="1">
        <v>1.78</v>
      </c>
      <c r="AU37" s="1">
        <v>2.61</v>
      </c>
      <c r="AV37" s="1">
        <v>4.37</v>
      </c>
      <c r="AW37" s="1">
        <v>7.23</v>
      </c>
      <c r="AX37" s="1">
        <v>3.95</v>
      </c>
      <c r="AY37" s="1">
        <v>2.73</v>
      </c>
      <c r="AZ37" s="1">
        <v>0.37</v>
      </c>
      <c r="BA37" s="1">
        <v>0.79</v>
      </c>
      <c r="BB37" s="1">
        <v>1.24</v>
      </c>
      <c r="BC37" s="268">
        <v>1.02</v>
      </c>
      <c r="BD37" s="1">
        <v>2.4500000000000002</v>
      </c>
      <c r="BE37" s="1">
        <v>2.4700000000000002</v>
      </c>
      <c r="BF37" s="1">
        <v>2.98</v>
      </c>
      <c r="BG37" s="1">
        <v>3.51</v>
      </c>
      <c r="BH37" s="1">
        <v>4.66</v>
      </c>
      <c r="BI37" s="1">
        <v>4.8</v>
      </c>
      <c r="BJ37" s="1">
        <v>2.76</v>
      </c>
      <c r="BK37" s="1">
        <v>3.17</v>
      </c>
      <c r="BL37" s="1">
        <v>3.88</v>
      </c>
      <c r="BM37" s="1">
        <v>4.0599999999999996</v>
      </c>
      <c r="BN37" s="1">
        <v>7.38</v>
      </c>
      <c r="BO37" s="269">
        <v>-0.17000000000000037</v>
      </c>
      <c r="BP37" s="269">
        <v>-2.0000000000000018E-2</v>
      </c>
      <c r="BQ37" s="269">
        <v>1.25</v>
      </c>
      <c r="BR37" s="269">
        <v>0.95</v>
      </c>
      <c r="BS37" s="269">
        <v>0.52</v>
      </c>
      <c r="BT37" s="269">
        <v>-1.54</v>
      </c>
      <c r="BU37" s="1">
        <v>24.73</v>
      </c>
      <c r="BV37" s="1">
        <v>28.43</v>
      </c>
      <c r="BW37" s="1">
        <v>31.47</v>
      </c>
      <c r="BX37" s="1">
        <v>33.43</v>
      </c>
      <c r="BY37" s="1">
        <v>34.81</v>
      </c>
      <c r="BZ37" s="1">
        <v>34.44</v>
      </c>
      <c r="CA37" s="1">
        <v>35.25</v>
      </c>
      <c r="CB37" s="1">
        <v>35.950000000000003</v>
      </c>
      <c r="CC37" s="1">
        <v>35.9</v>
      </c>
      <c r="CD37" s="1">
        <v>37.56</v>
      </c>
      <c r="CE37" s="1">
        <v>39.15</v>
      </c>
      <c r="CF37" s="1">
        <v>40.07</v>
      </c>
      <c r="CG37" s="1">
        <v>41.85</v>
      </c>
      <c r="CH37" s="1">
        <v>43.53</v>
      </c>
      <c r="CI37" s="1">
        <v>44.77</v>
      </c>
      <c r="CJ37" s="1">
        <v>43.85</v>
      </c>
      <c r="CK37" s="1">
        <v>43.6</v>
      </c>
      <c r="CL37" s="1">
        <v>25.08</v>
      </c>
      <c r="CM37" s="1">
        <v>28.63</v>
      </c>
      <c r="CN37" s="1">
        <v>31.16</v>
      </c>
      <c r="CO37" s="1">
        <v>33.28</v>
      </c>
      <c r="CP37" s="1">
        <v>34.229999999999997</v>
      </c>
      <c r="CQ37" s="1">
        <v>34.159999999999997</v>
      </c>
      <c r="CR37" s="1">
        <v>35.03</v>
      </c>
      <c r="CS37" s="1">
        <v>35.15</v>
      </c>
      <c r="CT37" s="1">
        <v>35.840000000000003</v>
      </c>
      <c r="CU37" s="1">
        <v>38.380000000000003</v>
      </c>
      <c r="CV37" s="1">
        <v>38.68</v>
      </c>
      <c r="CW37" s="1">
        <v>40.340000000000003</v>
      </c>
      <c r="CX37" s="1">
        <v>42.6</v>
      </c>
      <c r="CY37" s="1">
        <v>42.85</v>
      </c>
      <c r="CZ37" s="1">
        <v>44.9</v>
      </c>
      <c r="DA37" s="1">
        <v>43.35</v>
      </c>
      <c r="DB37" s="1">
        <v>43.77</v>
      </c>
      <c r="DC37" s="269">
        <v>-0.34999999999999787</v>
      </c>
      <c r="DD37" s="269">
        <v>-0.19999999999999929</v>
      </c>
      <c r="DE37" s="269">
        <v>0.30999999999999872</v>
      </c>
      <c r="DF37" s="269">
        <v>0.14999999999999858</v>
      </c>
      <c r="DG37" s="269">
        <v>0.5800000000000054</v>
      </c>
      <c r="DH37" s="269">
        <v>0.28000000000000114</v>
      </c>
      <c r="DI37" s="1">
        <v>8</v>
      </c>
      <c r="DJ37" s="1">
        <v>9</v>
      </c>
      <c r="DK37" s="1">
        <v>8</v>
      </c>
      <c r="DL37" s="1">
        <v>6</v>
      </c>
      <c r="DM37" s="1">
        <v>1</v>
      </c>
      <c r="DN37" s="1">
        <v>-4</v>
      </c>
      <c r="DO37" s="1">
        <v>-10</v>
      </c>
      <c r="DP37" s="1">
        <v>-8</v>
      </c>
      <c r="DQ37" s="1">
        <v>-2</v>
      </c>
      <c r="DR37" s="1">
        <v>3</v>
      </c>
      <c r="DS37" s="1">
        <v>10</v>
      </c>
      <c r="DT37" s="1">
        <v>20</v>
      </c>
      <c r="DU37" s="1">
        <v>24</v>
      </c>
      <c r="DV37" s="1">
        <v>23</v>
      </c>
      <c r="DW37" s="1">
        <v>19</v>
      </c>
      <c r="DX37" s="1">
        <v>14</v>
      </c>
      <c r="DY37" s="1">
        <v>11</v>
      </c>
      <c r="DZ37" s="2" t="s">
        <v>1215</v>
      </c>
      <c r="EA37" s="2">
        <v>50783324</v>
      </c>
      <c r="EM37" s="36"/>
      <c r="FF37" s="128"/>
    </row>
    <row r="38" spans="1:162">
      <c r="A38" s="1">
        <v>1</v>
      </c>
      <c r="B38" s="1">
        <v>41</v>
      </c>
      <c r="C38" s="1">
        <v>2</v>
      </c>
      <c r="D38" s="1">
        <v>17</v>
      </c>
      <c r="E38" s="1">
        <v>5</v>
      </c>
      <c r="F38" s="1">
        <v>160</v>
      </c>
      <c r="G38" s="1">
        <v>49.6</v>
      </c>
      <c r="H38" s="1" t="s">
        <v>1847</v>
      </c>
      <c r="I38" s="1" t="s">
        <v>1825</v>
      </c>
      <c r="J38" s="1" t="s">
        <v>1733</v>
      </c>
      <c r="K38" s="1">
        <v>22</v>
      </c>
      <c r="L38" s="1">
        <v>18</v>
      </c>
      <c r="M38" s="1">
        <v>17</v>
      </c>
      <c r="N38" s="265">
        <v>0.22727272727272727</v>
      </c>
      <c r="P38" s="1" t="s">
        <v>1940</v>
      </c>
      <c r="Q38" s="1">
        <v>51</v>
      </c>
      <c r="R38" s="1">
        <v>45</v>
      </c>
      <c r="S38" s="1">
        <v>28</v>
      </c>
      <c r="T38" s="1" t="s">
        <v>195</v>
      </c>
      <c r="U38" s="1" t="s">
        <v>1842</v>
      </c>
      <c r="V38" s="1">
        <v>45</v>
      </c>
      <c r="W38" s="1">
        <v>40</v>
      </c>
      <c r="X38" s="1">
        <v>22</v>
      </c>
      <c r="Y38" s="1" t="s">
        <v>1682</v>
      </c>
      <c r="Z38" s="1" t="s">
        <v>1953</v>
      </c>
      <c r="AA38" s="1" t="s">
        <v>1852</v>
      </c>
      <c r="AB38" s="1" t="s">
        <v>1963</v>
      </c>
      <c r="AC38" s="1" t="s">
        <v>1964</v>
      </c>
      <c r="AD38" s="1" t="s">
        <v>1679</v>
      </c>
      <c r="AE38" s="1" t="s">
        <v>1684</v>
      </c>
      <c r="AF38" s="1" t="s">
        <v>1965</v>
      </c>
      <c r="AG38" s="128">
        <v>4.13</v>
      </c>
      <c r="AH38" s="128">
        <v>2.67</v>
      </c>
      <c r="AI38" s="128">
        <v>1.51</v>
      </c>
      <c r="AJ38" s="128">
        <v>0.99</v>
      </c>
      <c r="AK38" s="128">
        <v>1.99</v>
      </c>
      <c r="AL38" s="267">
        <v>0</v>
      </c>
      <c r="AM38" s="128">
        <v>1.74</v>
      </c>
      <c r="AN38" s="128">
        <v>0</v>
      </c>
      <c r="AO38" s="128">
        <v>1.63</v>
      </c>
      <c r="AP38" s="128">
        <v>2.92</v>
      </c>
      <c r="AQ38" s="128">
        <v>2.98</v>
      </c>
      <c r="AR38" s="128">
        <v>4.51</v>
      </c>
      <c r="AS38" s="128">
        <v>1.9</v>
      </c>
      <c r="AT38" s="1">
        <v>2.62</v>
      </c>
      <c r="AU38" s="1">
        <v>2.56</v>
      </c>
      <c r="AV38" s="1">
        <v>4.62</v>
      </c>
      <c r="AW38" s="1">
        <v>10.220000000000001</v>
      </c>
      <c r="AX38" s="1">
        <v>4.13</v>
      </c>
      <c r="AY38" s="1">
        <v>2.2799999999999998</v>
      </c>
      <c r="AZ38" s="1">
        <v>0.9</v>
      </c>
      <c r="BA38" s="1">
        <v>0</v>
      </c>
      <c r="BB38" s="1">
        <v>0</v>
      </c>
      <c r="BC38" s="268">
        <v>1.74</v>
      </c>
      <c r="BD38" s="1">
        <v>1.87</v>
      </c>
      <c r="BE38" s="1">
        <v>2.25</v>
      </c>
      <c r="BF38" s="1">
        <v>2.41</v>
      </c>
      <c r="BG38" s="1">
        <v>3.6</v>
      </c>
      <c r="BH38" s="1">
        <v>3.62</v>
      </c>
      <c r="BI38" s="1">
        <v>5.29</v>
      </c>
      <c r="BJ38" s="1">
        <v>0</v>
      </c>
      <c r="BK38" s="1">
        <v>1.28</v>
      </c>
      <c r="BL38" s="1">
        <v>3.08</v>
      </c>
      <c r="BM38" s="1">
        <v>4.72</v>
      </c>
      <c r="BN38" s="1">
        <v>9.5</v>
      </c>
      <c r="BO38" s="269">
        <v>0</v>
      </c>
      <c r="BP38" s="269">
        <v>0.39000000000000012</v>
      </c>
      <c r="BQ38" s="269">
        <v>0.61</v>
      </c>
      <c r="BR38" s="269">
        <v>0.99</v>
      </c>
      <c r="BS38" s="269">
        <v>1.99</v>
      </c>
      <c r="BT38" s="269">
        <v>1.74</v>
      </c>
      <c r="BU38" s="1">
        <v>29.55</v>
      </c>
      <c r="BV38" s="1">
        <v>31.27</v>
      </c>
      <c r="BW38" s="1">
        <v>33.82</v>
      </c>
      <c r="BX38" s="1">
        <v>35.380000000000003</v>
      </c>
      <c r="BY38" s="1">
        <v>36.270000000000003</v>
      </c>
      <c r="BZ38" s="1">
        <v>38.33</v>
      </c>
      <c r="CA38" s="1">
        <v>37.65</v>
      </c>
      <c r="CB38" s="1">
        <v>37.65</v>
      </c>
      <c r="CC38" s="1">
        <v>38.049999999999997</v>
      </c>
      <c r="CD38" s="1">
        <v>38.270000000000003</v>
      </c>
      <c r="CE38" s="1">
        <v>40.450000000000003</v>
      </c>
      <c r="CF38" s="1">
        <v>41.61</v>
      </c>
      <c r="CG38" s="1">
        <v>42.22</v>
      </c>
      <c r="CH38" s="1">
        <v>43.92</v>
      </c>
      <c r="CI38" s="1">
        <v>44.35</v>
      </c>
      <c r="CJ38" s="1">
        <v>41.58</v>
      </c>
      <c r="CK38" s="1">
        <v>40.24</v>
      </c>
      <c r="CL38" s="1">
        <v>28.55</v>
      </c>
      <c r="CM38" s="1">
        <v>30.15</v>
      </c>
      <c r="CN38" s="1">
        <v>33.03</v>
      </c>
      <c r="CO38" s="1">
        <v>34.96</v>
      </c>
      <c r="CP38" s="1">
        <v>37.090000000000003</v>
      </c>
      <c r="CQ38" s="1">
        <v>38.770000000000003</v>
      </c>
      <c r="CR38" s="1">
        <v>38.14</v>
      </c>
      <c r="CS38" s="1">
        <v>38.74</v>
      </c>
      <c r="CT38" s="1">
        <v>38.96</v>
      </c>
      <c r="CU38" s="1">
        <v>38.299999999999997</v>
      </c>
      <c r="CV38" s="1">
        <v>40.35</v>
      </c>
      <c r="CW38" s="1">
        <v>42.01</v>
      </c>
      <c r="CX38" s="1">
        <v>43.44</v>
      </c>
      <c r="CY38" s="1">
        <v>44.71</v>
      </c>
      <c r="CZ38" s="1">
        <v>45.72</v>
      </c>
      <c r="DA38" s="1">
        <v>42.01</v>
      </c>
      <c r="DB38" s="1">
        <v>41.04</v>
      </c>
      <c r="DC38" s="269">
        <v>1</v>
      </c>
      <c r="DD38" s="269">
        <v>1.120000000000001</v>
      </c>
      <c r="DE38" s="269">
        <v>0.78999999999999915</v>
      </c>
      <c r="DF38" s="269">
        <v>0.42000000000000171</v>
      </c>
      <c r="DG38" s="269">
        <v>-0.82000000000000028</v>
      </c>
      <c r="DH38" s="269">
        <v>-0.44000000000000483</v>
      </c>
      <c r="DI38" s="1">
        <v>0</v>
      </c>
      <c r="DJ38" s="1">
        <v>1</v>
      </c>
      <c r="DK38" s="1">
        <v>3</v>
      </c>
      <c r="DL38" s="1">
        <v>4</v>
      </c>
      <c r="DM38" s="1">
        <v>7</v>
      </c>
      <c r="DN38" s="1">
        <v>3</v>
      </c>
      <c r="DO38" s="1">
        <v>0</v>
      </c>
      <c r="DP38" s="1">
        <v>-1</v>
      </c>
      <c r="DQ38" s="1">
        <v>-3</v>
      </c>
      <c r="DR38" s="1">
        <v>-2</v>
      </c>
      <c r="DS38" s="1">
        <v>0</v>
      </c>
      <c r="DT38" s="1">
        <v>9</v>
      </c>
      <c r="DU38" s="1">
        <v>17</v>
      </c>
      <c r="DV38" s="1">
        <v>21</v>
      </c>
      <c r="DW38" s="1">
        <v>21</v>
      </c>
      <c r="DX38" s="1">
        <v>17</v>
      </c>
      <c r="DY38" s="1">
        <v>10</v>
      </c>
      <c r="DZ38" s="2" t="s">
        <v>1137</v>
      </c>
      <c r="EA38" s="2">
        <v>52465420</v>
      </c>
      <c r="FF38" s="128"/>
    </row>
    <row r="39" spans="1:162">
      <c r="A39" s="1">
        <v>1</v>
      </c>
      <c r="B39" s="1">
        <v>52</v>
      </c>
      <c r="C39" s="1">
        <v>2</v>
      </c>
      <c r="D39" s="1">
        <v>15</v>
      </c>
      <c r="E39" s="1">
        <v>5</v>
      </c>
      <c r="F39" s="1">
        <v>153</v>
      </c>
      <c r="G39" s="1">
        <v>62.2</v>
      </c>
      <c r="H39" s="1" t="s">
        <v>1824</v>
      </c>
      <c r="I39" s="1" t="s">
        <v>1966</v>
      </c>
      <c r="J39" s="1" t="s">
        <v>1732</v>
      </c>
      <c r="K39" s="1">
        <v>23</v>
      </c>
      <c r="L39" s="1">
        <v>23</v>
      </c>
      <c r="M39" s="1">
        <v>20</v>
      </c>
      <c r="N39" s="265">
        <v>0.13043478260869565</v>
      </c>
      <c r="P39" s="1" t="s">
        <v>1884</v>
      </c>
      <c r="Q39" s="1">
        <v>66</v>
      </c>
      <c r="R39" s="1">
        <v>53</v>
      </c>
      <c r="S39" s="1">
        <v>42</v>
      </c>
      <c r="T39" s="1" t="s">
        <v>193</v>
      </c>
      <c r="U39" s="1" t="s">
        <v>1850</v>
      </c>
      <c r="V39" s="1">
        <v>71</v>
      </c>
      <c r="W39" s="1">
        <v>53</v>
      </c>
      <c r="X39" s="1">
        <v>43</v>
      </c>
      <c r="Y39" s="1" t="s">
        <v>1681</v>
      </c>
      <c r="Z39" s="1" t="s">
        <v>1967</v>
      </c>
      <c r="AA39" s="1" t="s">
        <v>1885</v>
      </c>
      <c r="AB39" s="1" t="s">
        <v>1950</v>
      </c>
      <c r="AC39" s="1" t="s">
        <v>1869</v>
      </c>
      <c r="AF39" s="1" t="s">
        <v>1968</v>
      </c>
      <c r="AG39" s="128">
        <v>3.93</v>
      </c>
      <c r="AH39" s="128">
        <v>3.77</v>
      </c>
      <c r="AI39" s="128">
        <v>2.41</v>
      </c>
      <c r="AJ39" s="128">
        <v>2.78</v>
      </c>
      <c r="AK39" s="128">
        <v>1.67</v>
      </c>
      <c r="AL39" s="267">
        <v>1.88</v>
      </c>
      <c r="AM39" s="128">
        <v>0</v>
      </c>
      <c r="AN39" s="128">
        <v>0</v>
      </c>
      <c r="AO39" s="128">
        <v>0.45</v>
      </c>
      <c r="AP39" s="128">
        <v>2.5099999999999998</v>
      </c>
      <c r="AQ39" s="128">
        <v>3.54</v>
      </c>
      <c r="AR39" s="128">
        <v>4.76</v>
      </c>
      <c r="AS39" s="128">
        <v>1.83</v>
      </c>
      <c r="AT39" s="1">
        <v>2.17</v>
      </c>
      <c r="AU39" s="1">
        <v>3.13</v>
      </c>
      <c r="AV39" s="1">
        <v>4.41</v>
      </c>
      <c r="AW39" s="1">
        <v>8.89</v>
      </c>
      <c r="AX39" s="1">
        <v>3.79</v>
      </c>
      <c r="AY39" s="1">
        <v>1.52</v>
      </c>
      <c r="AZ39" s="1">
        <v>1.3</v>
      </c>
      <c r="BA39" s="1">
        <v>1.78</v>
      </c>
      <c r="BB39" s="1">
        <v>1.88</v>
      </c>
      <c r="BC39" s="268">
        <v>0</v>
      </c>
      <c r="BD39" s="1">
        <v>1.88</v>
      </c>
      <c r="BE39" s="1">
        <v>2.36</v>
      </c>
      <c r="BF39" s="1">
        <v>3.11</v>
      </c>
      <c r="BG39" s="1">
        <v>3.9</v>
      </c>
      <c r="BH39" s="1">
        <v>4</v>
      </c>
      <c r="BI39" s="1">
        <v>2.11</v>
      </c>
      <c r="BJ39" s="1">
        <v>0.45</v>
      </c>
      <c r="BK39" s="1">
        <v>1.58</v>
      </c>
      <c r="BL39" s="1">
        <v>4.04</v>
      </c>
      <c r="BM39" s="1">
        <v>4.38</v>
      </c>
      <c r="BN39" s="1">
        <v>8.35</v>
      </c>
      <c r="BO39" s="269">
        <v>0.14000000000000012</v>
      </c>
      <c r="BP39" s="269">
        <v>2.25</v>
      </c>
      <c r="BQ39" s="269">
        <v>1.1100000000000001</v>
      </c>
      <c r="BR39" s="269">
        <v>0.99999999999999978</v>
      </c>
      <c r="BS39" s="269">
        <v>-0.20999999999999996</v>
      </c>
      <c r="BT39" s="269">
        <v>-1.88</v>
      </c>
      <c r="BU39" s="1">
        <v>24.44</v>
      </c>
      <c r="BV39" s="1">
        <v>29.8</v>
      </c>
      <c r="BW39" s="1">
        <v>31.92</v>
      </c>
      <c r="BX39" s="1">
        <v>32.200000000000003</v>
      </c>
      <c r="BY39" s="1">
        <v>34.340000000000003</v>
      </c>
      <c r="BZ39" s="1">
        <v>36.22</v>
      </c>
      <c r="CA39" s="1">
        <v>37.94</v>
      </c>
      <c r="CB39" s="1">
        <v>35.119999999999997</v>
      </c>
      <c r="CC39" s="1">
        <v>37.479999999999997</v>
      </c>
      <c r="CD39" s="1">
        <v>37.020000000000003</v>
      </c>
      <c r="CE39" s="1">
        <v>37.07</v>
      </c>
      <c r="CF39" s="1">
        <v>36.4</v>
      </c>
      <c r="CG39" s="1">
        <v>40.19</v>
      </c>
      <c r="CH39" s="1">
        <v>39.79</v>
      </c>
      <c r="CI39" s="1">
        <v>41.2</v>
      </c>
      <c r="CJ39" s="1">
        <v>40.79</v>
      </c>
      <c r="CK39" s="1">
        <v>41.09</v>
      </c>
      <c r="CL39" s="1">
        <v>23.9</v>
      </c>
      <c r="CM39" s="1">
        <v>30.03</v>
      </c>
      <c r="CN39" s="1">
        <v>32.31</v>
      </c>
      <c r="CO39" s="1">
        <v>33.08</v>
      </c>
      <c r="CP39" s="1">
        <v>35.35</v>
      </c>
      <c r="CQ39" s="1">
        <v>36.42</v>
      </c>
      <c r="CR39" s="1">
        <v>37.409999999999997</v>
      </c>
      <c r="CS39" s="1">
        <v>35.729999999999997</v>
      </c>
      <c r="CT39" s="1">
        <v>37.369999999999997</v>
      </c>
      <c r="CU39" s="1">
        <v>36.69</v>
      </c>
      <c r="CV39" s="1">
        <v>36.06</v>
      </c>
      <c r="CW39" s="1">
        <v>36.31</v>
      </c>
      <c r="CX39" s="1">
        <v>40.119999999999997</v>
      </c>
      <c r="CY39" s="1">
        <v>39.450000000000003</v>
      </c>
      <c r="CZ39" s="1">
        <v>41.9</v>
      </c>
      <c r="DA39" s="1">
        <v>40.35</v>
      </c>
      <c r="DB39" s="1">
        <v>41.73</v>
      </c>
      <c r="DC39" s="269">
        <v>0.5400000000000027</v>
      </c>
      <c r="DD39" s="269">
        <v>-0.23000000000000043</v>
      </c>
      <c r="DE39" s="269">
        <v>-0.39000000000000057</v>
      </c>
      <c r="DF39" s="269">
        <v>-0.87999999999999545</v>
      </c>
      <c r="DG39" s="269">
        <v>-1.009999999999998</v>
      </c>
      <c r="DH39" s="269">
        <v>-0.20000000000000284</v>
      </c>
      <c r="DI39" s="1">
        <v>11</v>
      </c>
      <c r="DJ39" s="1">
        <v>8</v>
      </c>
      <c r="DK39" s="1">
        <v>4</v>
      </c>
      <c r="DL39" s="1">
        <v>0</v>
      </c>
      <c r="DM39" s="1">
        <v>-7</v>
      </c>
      <c r="DN39" s="1">
        <v>-11</v>
      </c>
      <c r="DO39" s="1">
        <v>-11</v>
      </c>
      <c r="DP39" s="1">
        <v>-8</v>
      </c>
      <c r="DQ39" s="1">
        <v>-2</v>
      </c>
      <c r="DR39" s="1">
        <v>9</v>
      </c>
      <c r="DS39" s="1">
        <v>22</v>
      </c>
      <c r="DT39" s="1">
        <v>29</v>
      </c>
      <c r="DU39" s="1">
        <v>35</v>
      </c>
      <c r="DV39" s="1">
        <v>29</v>
      </c>
      <c r="DW39" s="1">
        <v>25</v>
      </c>
      <c r="DX39" s="1">
        <v>19</v>
      </c>
      <c r="DY39" s="1">
        <v>16</v>
      </c>
      <c r="DZ39" s="2" t="s">
        <v>594</v>
      </c>
      <c r="EA39" s="2">
        <v>52380170</v>
      </c>
      <c r="FF39" s="128"/>
    </row>
    <row r="40" spans="1:162">
      <c r="A40" s="1">
        <v>1</v>
      </c>
      <c r="B40" s="1">
        <v>31</v>
      </c>
      <c r="C40" s="1">
        <v>2</v>
      </c>
      <c r="D40" s="1">
        <v>18</v>
      </c>
      <c r="E40" s="1">
        <v>8</v>
      </c>
      <c r="F40" s="1">
        <v>161.9</v>
      </c>
      <c r="G40" s="1">
        <v>57.8</v>
      </c>
      <c r="H40" s="1" t="s">
        <v>1847</v>
      </c>
      <c r="I40" s="1" t="s">
        <v>1952</v>
      </c>
      <c r="J40" s="1" t="s">
        <v>1730</v>
      </c>
      <c r="K40" s="1">
        <v>20</v>
      </c>
      <c r="L40" s="1">
        <v>16</v>
      </c>
      <c r="M40" s="1">
        <v>12</v>
      </c>
      <c r="N40" s="265">
        <v>0.4</v>
      </c>
      <c r="P40" s="1" t="s">
        <v>1841</v>
      </c>
      <c r="Q40" s="1">
        <v>57</v>
      </c>
      <c r="R40" s="1">
        <v>44</v>
      </c>
      <c r="S40" s="1">
        <v>25</v>
      </c>
      <c r="T40" s="1" t="s">
        <v>194</v>
      </c>
      <c r="U40" s="1" t="s">
        <v>1842</v>
      </c>
      <c r="V40" s="1">
        <v>50</v>
      </c>
      <c r="W40" s="1">
        <v>42</v>
      </c>
      <c r="X40" s="1">
        <v>24</v>
      </c>
      <c r="Y40" s="1" t="s">
        <v>1681</v>
      </c>
      <c r="Z40" s="1" t="s">
        <v>1828</v>
      </c>
      <c r="AA40" s="1" t="s">
        <v>1938</v>
      </c>
      <c r="AB40" s="1" t="s">
        <v>1862</v>
      </c>
      <c r="AC40" s="1" t="s">
        <v>1845</v>
      </c>
      <c r="AF40" s="1" t="s">
        <v>1960</v>
      </c>
      <c r="AG40" s="128">
        <v>2.33</v>
      </c>
      <c r="AH40" s="128">
        <v>2.0499999999999998</v>
      </c>
      <c r="AI40" s="128">
        <v>1.9</v>
      </c>
      <c r="AJ40" s="128">
        <v>2.12</v>
      </c>
      <c r="AK40" s="128">
        <v>2.12</v>
      </c>
      <c r="AL40" s="267">
        <v>1.62</v>
      </c>
      <c r="AM40" s="128">
        <v>1.54</v>
      </c>
      <c r="AN40" s="128">
        <v>1.06</v>
      </c>
      <c r="AO40" s="128">
        <v>0.95</v>
      </c>
      <c r="AP40" s="128">
        <v>3.11</v>
      </c>
      <c r="AQ40" s="128">
        <v>5.07</v>
      </c>
      <c r="AR40" s="128">
        <v>5.63</v>
      </c>
      <c r="AS40" s="128">
        <v>3.86</v>
      </c>
      <c r="AT40" s="1">
        <v>4.12</v>
      </c>
      <c r="AU40" s="1">
        <v>5.36</v>
      </c>
      <c r="AV40" s="1">
        <v>6.8</v>
      </c>
      <c r="AW40" s="1">
        <v>10.44</v>
      </c>
      <c r="AX40" s="1">
        <v>2.37</v>
      </c>
      <c r="AY40" s="1">
        <v>2.37</v>
      </c>
      <c r="AZ40" s="1">
        <v>1.57</v>
      </c>
      <c r="BA40" s="1">
        <v>1.1200000000000001</v>
      </c>
      <c r="BB40" s="1">
        <v>1.74</v>
      </c>
      <c r="BC40" s="268">
        <v>2.27</v>
      </c>
      <c r="BD40" s="1">
        <v>1.49</v>
      </c>
      <c r="BE40" s="1">
        <v>3.05</v>
      </c>
      <c r="BF40" s="1">
        <v>1.57</v>
      </c>
      <c r="BG40" s="1">
        <v>3.44</v>
      </c>
      <c r="BH40" s="1">
        <v>4.43</v>
      </c>
      <c r="BI40" s="1">
        <v>5.09</v>
      </c>
      <c r="BJ40" s="1">
        <v>3.33</v>
      </c>
      <c r="BK40" s="1">
        <v>3.79</v>
      </c>
      <c r="BL40" s="1">
        <v>5.95</v>
      </c>
      <c r="BM40" s="1">
        <v>6.22</v>
      </c>
      <c r="BN40" s="1">
        <v>11.13</v>
      </c>
      <c r="BO40" s="269">
        <v>-4.0000000000000036E-2</v>
      </c>
      <c r="BP40" s="269">
        <v>-0.32000000000000028</v>
      </c>
      <c r="BQ40" s="269">
        <v>0.32999999999999985</v>
      </c>
      <c r="BR40" s="269">
        <v>1</v>
      </c>
      <c r="BS40" s="269">
        <v>0.38000000000000012</v>
      </c>
      <c r="BT40" s="269">
        <v>0.64999999999999991</v>
      </c>
      <c r="BU40" s="1">
        <v>26.75</v>
      </c>
      <c r="BV40" s="1">
        <v>30.94</v>
      </c>
      <c r="BW40" s="1">
        <v>32.520000000000003</v>
      </c>
      <c r="BX40" s="1">
        <v>34.840000000000003</v>
      </c>
      <c r="BY40" s="1">
        <v>36.21</v>
      </c>
      <c r="BZ40" s="1">
        <v>37.729999999999997</v>
      </c>
      <c r="CA40" s="1">
        <v>37.26</v>
      </c>
      <c r="CB40" s="1">
        <v>37.71</v>
      </c>
      <c r="CC40" s="1">
        <v>39.19</v>
      </c>
      <c r="CD40" s="1">
        <v>39.119999999999997</v>
      </c>
      <c r="CE40" s="1">
        <v>41.43</v>
      </c>
      <c r="CF40" s="1">
        <v>41.22</v>
      </c>
      <c r="CG40" s="1">
        <v>44.43</v>
      </c>
      <c r="CH40" s="1">
        <v>45.59</v>
      </c>
      <c r="CI40" s="1">
        <v>48.36</v>
      </c>
      <c r="CJ40" s="1">
        <v>45.36</v>
      </c>
      <c r="CK40" s="1">
        <v>43.07</v>
      </c>
      <c r="CL40" s="1">
        <v>26.33</v>
      </c>
      <c r="CM40" s="1">
        <v>31.13</v>
      </c>
      <c r="CN40" s="1">
        <v>32.56</v>
      </c>
      <c r="CO40" s="1">
        <v>34.44</v>
      </c>
      <c r="CP40" s="1">
        <v>36.520000000000003</v>
      </c>
      <c r="CQ40" s="1">
        <v>37.58</v>
      </c>
      <c r="CR40" s="1">
        <v>37.28</v>
      </c>
      <c r="CS40" s="1">
        <v>37.18</v>
      </c>
      <c r="CT40" s="1">
        <v>39.15</v>
      </c>
      <c r="CU40" s="1">
        <v>39.380000000000003</v>
      </c>
      <c r="CV40" s="1">
        <v>41.76</v>
      </c>
      <c r="CW40" s="1">
        <v>41.23</v>
      </c>
      <c r="CX40" s="1">
        <v>45.34</v>
      </c>
      <c r="CY40" s="1">
        <v>45.75</v>
      </c>
      <c r="CZ40" s="1">
        <v>48.27</v>
      </c>
      <c r="DA40" s="1">
        <v>45.68</v>
      </c>
      <c r="DB40" s="1">
        <v>43.15</v>
      </c>
      <c r="DC40" s="269">
        <v>0.42000000000000171</v>
      </c>
      <c r="DD40" s="269">
        <v>-0.18999999999999773</v>
      </c>
      <c r="DE40" s="269">
        <v>-3.9999999999999147E-2</v>
      </c>
      <c r="DF40" s="269">
        <v>0.40000000000000568</v>
      </c>
      <c r="DG40" s="269">
        <v>-0.31000000000000227</v>
      </c>
      <c r="DH40" s="269">
        <v>0.14999999999999858</v>
      </c>
      <c r="DI40" s="1">
        <v>4</v>
      </c>
      <c r="DJ40" s="1">
        <v>5</v>
      </c>
      <c r="DK40" s="1">
        <v>3</v>
      </c>
      <c r="DL40" s="1">
        <v>2</v>
      </c>
      <c r="DM40" s="1">
        <v>1</v>
      </c>
      <c r="DN40" s="1">
        <v>-5</v>
      </c>
      <c r="DO40" s="1">
        <v>-10</v>
      </c>
      <c r="DP40" s="1">
        <v>-12</v>
      </c>
      <c r="DQ40" s="1">
        <v>-11</v>
      </c>
      <c r="DR40" s="1">
        <v>-9</v>
      </c>
      <c r="DS40" s="1">
        <v>-4</v>
      </c>
      <c r="DT40" s="1">
        <v>3</v>
      </c>
      <c r="DU40" s="1">
        <v>12</v>
      </c>
      <c r="DV40" s="1">
        <v>15</v>
      </c>
      <c r="DW40" s="1">
        <v>10</v>
      </c>
      <c r="DX40" s="1">
        <v>8</v>
      </c>
      <c r="DY40" s="1">
        <v>6</v>
      </c>
      <c r="DZ40" s="2" t="s">
        <v>1031</v>
      </c>
      <c r="EA40" s="2">
        <v>47042755</v>
      </c>
      <c r="EM40" s="36"/>
      <c r="FF40" s="128"/>
    </row>
    <row r="41" spans="1:162">
      <c r="A41" s="1">
        <v>1</v>
      </c>
      <c r="B41" s="1">
        <v>27</v>
      </c>
      <c r="C41" s="1">
        <v>2</v>
      </c>
      <c r="D41" s="1">
        <v>12</v>
      </c>
      <c r="E41" s="1">
        <v>1</v>
      </c>
      <c r="F41" s="1">
        <v>149.4</v>
      </c>
      <c r="G41" s="1">
        <v>39.799999999999997</v>
      </c>
      <c r="H41" s="1" t="s">
        <v>1824</v>
      </c>
      <c r="I41" s="1" t="s">
        <v>1879</v>
      </c>
      <c r="J41" s="1" t="s">
        <v>1730</v>
      </c>
      <c r="K41" s="1">
        <v>19</v>
      </c>
      <c r="L41" s="1">
        <v>17</v>
      </c>
      <c r="M41" s="1">
        <v>10</v>
      </c>
      <c r="N41" s="265">
        <v>0.47368421052631576</v>
      </c>
      <c r="P41" s="1" t="s">
        <v>1849</v>
      </c>
      <c r="Q41" s="1">
        <v>64</v>
      </c>
      <c r="R41" s="1">
        <v>47</v>
      </c>
      <c r="S41" s="1">
        <v>34</v>
      </c>
      <c r="T41" s="1" t="s">
        <v>194</v>
      </c>
      <c r="U41" s="1" t="s">
        <v>1850</v>
      </c>
      <c r="V41" s="1">
        <v>69</v>
      </c>
      <c r="W41" s="1">
        <v>47</v>
      </c>
      <c r="X41" s="1">
        <v>25</v>
      </c>
      <c r="Y41" s="1" t="s">
        <v>1681</v>
      </c>
      <c r="Z41" s="1" t="s">
        <v>1843</v>
      </c>
      <c r="AA41" s="1" t="s">
        <v>1835</v>
      </c>
      <c r="AB41" s="1" t="s">
        <v>1970</v>
      </c>
      <c r="AC41" s="1" t="s">
        <v>1863</v>
      </c>
      <c r="AF41" s="1" t="s">
        <v>1971</v>
      </c>
      <c r="AG41" s="128">
        <v>3.71</v>
      </c>
      <c r="AH41" s="128">
        <v>3.25</v>
      </c>
      <c r="AI41" s="128">
        <v>2.46</v>
      </c>
      <c r="AJ41" s="128">
        <v>1.74</v>
      </c>
      <c r="AK41" s="128">
        <v>2.17</v>
      </c>
      <c r="AL41" s="267">
        <v>2.5299999999999998</v>
      </c>
      <c r="AM41" s="128">
        <v>1.34</v>
      </c>
      <c r="AN41" s="128">
        <v>0.94</v>
      </c>
      <c r="AO41" s="128">
        <v>2.33</v>
      </c>
      <c r="AP41" s="128">
        <v>3.35</v>
      </c>
      <c r="AQ41" s="128">
        <v>5.35</v>
      </c>
      <c r="AR41" s="128">
        <v>4.76</v>
      </c>
      <c r="AS41" s="128">
        <v>2.69</v>
      </c>
      <c r="AT41" s="1">
        <v>2.58</v>
      </c>
      <c r="AU41" s="1">
        <v>3.88</v>
      </c>
      <c r="AV41" s="1">
        <v>6.42</v>
      </c>
      <c r="AW41" s="1">
        <v>9.17</v>
      </c>
      <c r="AX41" s="1">
        <v>3.59</v>
      </c>
      <c r="AY41" s="1">
        <v>2.99</v>
      </c>
      <c r="AZ41" s="1">
        <v>1.56</v>
      </c>
      <c r="BA41" s="1">
        <v>0.72</v>
      </c>
      <c r="BB41" s="1">
        <v>1.34</v>
      </c>
      <c r="BC41" s="268">
        <v>1.49</v>
      </c>
      <c r="BD41" s="1">
        <v>2.66</v>
      </c>
      <c r="BE41" s="1">
        <v>1.99</v>
      </c>
      <c r="BF41" s="1">
        <v>2.88</v>
      </c>
      <c r="BG41" s="1">
        <v>3.08</v>
      </c>
      <c r="BH41" s="1">
        <v>3.1</v>
      </c>
      <c r="BI41" s="1">
        <v>3.08</v>
      </c>
      <c r="BJ41" s="1">
        <v>2.2999999999999998</v>
      </c>
      <c r="BK41" s="1">
        <v>2.97</v>
      </c>
      <c r="BL41" s="1">
        <v>3.53</v>
      </c>
      <c r="BM41" s="1">
        <v>4.37</v>
      </c>
      <c r="BN41" s="1">
        <v>6.3</v>
      </c>
      <c r="BO41" s="269">
        <v>0.12000000000000011</v>
      </c>
      <c r="BP41" s="269">
        <v>0.25999999999999979</v>
      </c>
      <c r="BQ41" s="269">
        <v>0.89999999999999991</v>
      </c>
      <c r="BR41" s="269">
        <v>1.02</v>
      </c>
      <c r="BS41" s="269">
        <v>0.82999999999999985</v>
      </c>
      <c r="BT41" s="269">
        <v>-1.0399999999999998</v>
      </c>
      <c r="BU41" s="1">
        <v>26.49</v>
      </c>
      <c r="BV41" s="1">
        <v>29.41</v>
      </c>
      <c r="BW41" s="1">
        <v>31.33</v>
      </c>
      <c r="BX41" s="1">
        <v>32.950000000000003</v>
      </c>
      <c r="BY41" s="1">
        <v>34.26</v>
      </c>
      <c r="BZ41" s="1">
        <v>34.76</v>
      </c>
      <c r="CA41" s="1">
        <v>36.090000000000003</v>
      </c>
      <c r="CB41" s="1">
        <v>36.01</v>
      </c>
      <c r="CC41" s="1">
        <v>37.159999999999997</v>
      </c>
      <c r="CD41" s="1">
        <v>37.89</v>
      </c>
      <c r="CE41" s="1">
        <v>38.33</v>
      </c>
      <c r="CF41" s="1">
        <v>40.630000000000003</v>
      </c>
      <c r="CG41" s="1">
        <v>43.35</v>
      </c>
      <c r="CH41" s="1">
        <v>44.69</v>
      </c>
      <c r="CI41" s="1">
        <v>43.3</v>
      </c>
      <c r="CJ41" s="1">
        <v>42.82</v>
      </c>
      <c r="CK41" s="1">
        <v>39.29</v>
      </c>
      <c r="CL41" s="1">
        <v>26.5</v>
      </c>
      <c r="CM41" s="1">
        <v>29.87</v>
      </c>
      <c r="CN41" s="1">
        <v>31.89</v>
      </c>
      <c r="CO41" s="1">
        <v>32.32</v>
      </c>
      <c r="CP41" s="1">
        <v>33.880000000000003</v>
      </c>
      <c r="CQ41" s="1">
        <v>34.96</v>
      </c>
      <c r="CR41" s="1">
        <v>35.54</v>
      </c>
      <c r="CS41" s="1">
        <v>36.61</v>
      </c>
      <c r="CT41" s="1">
        <v>37.57</v>
      </c>
      <c r="CU41" s="1">
        <v>37.74</v>
      </c>
      <c r="CV41" s="1">
        <v>38.549999999999997</v>
      </c>
      <c r="CW41" s="1">
        <v>40.86</v>
      </c>
      <c r="CX41" s="1">
        <v>43.05</v>
      </c>
      <c r="CY41" s="1">
        <v>43.39</v>
      </c>
      <c r="CZ41" s="1">
        <v>43.34</v>
      </c>
      <c r="DA41" s="1">
        <v>43.11</v>
      </c>
      <c r="DB41" s="1">
        <v>40.909999999999997</v>
      </c>
      <c r="DC41" s="269">
        <v>-1.0000000000001563E-2</v>
      </c>
      <c r="DD41" s="269">
        <v>-0.46000000000000085</v>
      </c>
      <c r="DE41" s="269">
        <v>-0.56000000000000227</v>
      </c>
      <c r="DF41" s="269">
        <v>0.63000000000000256</v>
      </c>
      <c r="DG41" s="269">
        <v>0.37999999999999545</v>
      </c>
      <c r="DH41" s="269">
        <v>-0.20000000000000284</v>
      </c>
      <c r="DI41" s="1">
        <v>3</v>
      </c>
      <c r="DJ41" s="1">
        <v>3</v>
      </c>
      <c r="DK41" s="1">
        <v>4</v>
      </c>
      <c r="DL41" s="1">
        <v>1</v>
      </c>
      <c r="DM41" s="1">
        <v>1</v>
      </c>
      <c r="DN41" s="1">
        <v>-2</v>
      </c>
      <c r="DO41" s="1">
        <v>-7</v>
      </c>
      <c r="DP41" s="1">
        <v>-8</v>
      </c>
      <c r="DQ41" s="1">
        <v>-7</v>
      </c>
      <c r="DR41" s="1">
        <v>0</v>
      </c>
      <c r="DS41" s="1">
        <v>8</v>
      </c>
      <c r="DT41" s="1">
        <v>19</v>
      </c>
      <c r="DU41" s="1">
        <v>25</v>
      </c>
      <c r="DV41" s="1">
        <v>24</v>
      </c>
      <c r="DW41" s="1">
        <v>18</v>
      </c>
      <c r="DX41" s="1">
        <v>16</v>
      </c>
      <c r="DY41" s="1">
        <v>10</v>
      </c>
      <c r="DZ41" s="2" t="s">
        <v>1065</v>
      </c>
      <c r="EA41" s="2">
        <v>51775597</v>
      </c>
      <c r="EM41" s="36"/>
      <c r="FF41" s="128"/>
    </row>
    <row r="42" spans="1:162">
      <c r="A42" s="1">
        <v>1</v>
      </c>
      <c r="B42" s="1">
        <v>22</v>
      </c>
      <c r="C42" s="1">
        <v>2</v>
      </c>
      <c r="D42" s="1">
        <v>13</v>
      </c>
      <c r="E42" s="1">
        <v>9</v>
      </c>
      <c r="F42" s="1">
        <v>154.69999999999999</v>
      </c>
      <c r="G42" s="1">
        <v>46</v>
      </c>
      <c r="H42" s="1" t="s">
        <v>1839</v>
      </c>
      <c r="I42" s="1" t="s">
        <v>1903</v>
      </c>
      <c r="J42" s="1" t="s">
        <v>1732</v>
      </c>
      <c r="K42" s="1">
        <v>18</v>
      </c>
      <c r="L42" s="1">
        <v>12</v>
      </c>
      <c r="M42" s="1">
        <v>12</v>
      </c>
      <c r="N42" s="265">
        <v>0.33333333333333331</v>
      </c>
      <c r="P42" s="1" t="s">
        <v>1972</v>
      </c>
      <c r="Q42" s="1">
        <v>66</v>
      </c>
      <c r="R42" s="1">
        <v>38</v>
      </c>
      <c r="S42" s="1">
        <v>29</v>
      </c>
      <c r="T42" s="1" t="s">
        <v>194</v>
      </c>
      <c r="U42" s="1" t="s">
        <v>1899</v>
      </c>
      <c r="V42" s="1">
        <v>42</v>
      </c>
      <c r="W42" s="1">
        <v>30</v>
      </c>
      <c r="X42" s="1">
        <v>10</v>
      </c>
      <c r="Z42" s="1" t="s">
        <v>1973</v>
      </c>
      <c r="AA42" s="1" t="s">
        <v>1938</v>
      </c>
      <c r="AB42" s="1" t="s">
        <v>1928</v>
      </c>
      <c r="AC42" s="1" t="s">
        <v>1877</v>
      </c>
      <c r="AD42" s="1" t="s">
        <v>1682</v>
      </c>
      <c r="AE42" s="1" t="s">
        <v>1683</v>
      </c>
      <c r="AF42" s="1" t="s">
        <v>1974</v>
      </c>
      <c r="AG42" s="128">
        <v>3.79</v>
      </c>
      <c r="AH42" s="128">
        <v>3.34</v>
      </c>
      <c r="AI42" s="128">
        <v>2.92</v>
      </c>
      <c r="AJ42" s="128">
        <v>1.57</v>
      </c>
      <c r="AK42" s="128">
        <v>1.42</v>
      </c>
      <c r="AL42" s="267">
        <v>1.74</v>
      </c>
      <c r="AM42" s="128">
        <v>1.39</v>
      </c>
      <c r="AN42" s="128">
        <v>1.1100000000000001</v>
      </c>
      <c r="AO42" s="128">
        <v>0.71</v>
      </c>
      <c r="AP42" s="128">
        <v>3.89</v>
      </c>
      <c r="AQ42" s="128">
        <v>2.79</v>
      </c>
      <c r="AR42" s="128">
        <v>4.5999999999999996</v>
      </c>
      <c r="AS42" s="128">
        <v>3.02</v>
      </c>
      <c r="AT42" s="1">
        <v>2.63</v>
      </c>
      <c r="AU42" s="1">
        <v>3.27</v>
      </c>
      <c r="AV42" s="1">
        <v>5.6</v>
      </c>
      <c r="AW42" s="1">
        <v>10.61</v>
      </c>
      <c r="AX42" s="1">
        <v>3.52</v>
      </c>
      <c r="AY42" s="1">
        <v>2.72</v>
      </c>
      <c r="AZ42" s="1">
        <v>0.56000000000000005</v>
      </c>
      <c r="BA42" s="1">
        <v>0.5</v>
      </c>
      <c r="BB42" s="1">
        <v>1.37</v>
      </c>
      <c r="BC42" s="268">
        <v>1.49</v>
      </c>
      <c r="BD42" s="1">
        <v>1.54</v>
      </c>
      <c r="BE42" s="1">
        <v>1.89</v>
      </c>
      <c r="BF42" s="1">
        <v>2.12</v>
      </c>
      <c r="BG42" s="1">
        <v>3.74</v>
      </c>
      <c r="BH42" s="1">
        <v>5.04</v>
      </c>
      <c r="BI42" s="1">
        <v>5.34</v>
      </c>
      <c r="BJ42" s="1">
        <v>2.98</v>
      </c>
      <c r="BK42" s="1">
        <v>2.59</v>
      </c>
      <c r="BL42" s="1">
        <v>3.83</v>
      </c>
      <c r="BM42" s="1">
        <v>7.11</v>
      </c>
      <c r="BN42" s="1">
        <v>10.89</v>
      </c>
      <c r="BO42" s="269">
        <v>0.27</v>
      </c>
      <c r="BP42" s="269">
        <v>0.61999999999999966</v>
      </c>
      <c r="BQ42" s="269">
        <v>2.36</v>
      </c>
      <c r="BR42" s="269">
        <v>1.07</v>
      </c>
      <c r="BS42" s="269">
        <v>4.9999999999999822E-2</v>
      </c>
      <c r="BT42" s="269">
        <v>-0.25</v>
      </c>
      <c r="BU42" s="1">
        <v>24.2</v>
      </c>
      <c r="BV42" s="1">
        <v>27.61</v>
      </c>
      <c r="BW42" s="1">
        <v>28.04</v>
      </c>
      <c r="BX42" s="1">
        <v>30.1</v>
      </c>
      <c r="BY42" s="1">
        <v>30.68</v>
      </c>
      <c r="BZ42" s="1">
        <v>31.35</v>
      </c>
      <c r="CA42" s="1">
        <v>33.549999999999997</v>
      </c>
      <c r="CB42" s="1">
        <v>34.89</v>
      </c>
      <c r="CC42" s="1">
        <v>37.090000000000003</v>
      </c>
      <c r="CD42" s="1">
        <v>36.409999999999997</v>
      </c>
      <c r="CE42" s="1">
        <v>37.119999999999997</v>
      </c>
      <c r="CF42" s="1">
        <v>36.72</v>
      </c>
      <c r="CG42" s="1">
        <v>41.95</v>
      </c>
      <c r="CH42" s="1">
        <v>45.02</v>
      </c>
      <c r="CI42" s="1">
        <v>48.92</v>
      </c>
      <c r="CJ42" s="1">
        <v>46.34</v>
      </c>
      <c r="CK42" s="1">
        <v>43.24</v>
      </c>
      <c r="CL42" s="1">
        <v>23</v>
      </c>
      <c r="CM42" s="1">
        <v>27.1</v>
      </c>
      <c r="CN42" s="1">
        <v>27.97</v>
      </c>
      <c r="CO42" s="1">
        <v>30.47</v>
      </c>
      <c r="CP42" s="1">
        <v>31</v>
      </c>
      <c r="CQ42" s="1">
        <v>32.17</v>
      </c>
      <c r="CR42" s="1">
        <v>34.31</v>
      </c>
      <c r="CS42" s="1">
        <v>35.4</v>
      </c>
      <c r="CT42" s="1">
        <v>37.72</v>
      </c>
      <c r="CU42" s="1">
        <v>37.270000000000003</v>
      </c>
      <c r="CV42" s="1">
        <v>37.07</v>
      </c>
      <c r="CW42" s="1">
        <v>37.18</v>
      </c>
      <c r="CX42" s="1">
        <v>43.47</v>
      </c>
      <c r="CY42" s="1">
        <v>45.61</v>
      </c>
      <c r="CZ42" s="1">
        <v>48</v>
      </c>
      <c r="DA42" s="1">
        <v>46.22</v>
      </c>
      <c r="DB42" s="1">
        <v>44.08</v>
      </c>
      <c r="DC42" s="269">
        <v>1.1999999999999993</v>
      </c>
      <c r="DD42" s="269">
        <v>0.50999999999999801</v>
      </c>
      <c r="DE42" s="269">
        <v>7.0000000000000284E-2</v>
      </c>
      <c r="DF42" s="269">
        <v>-0.36999999999999744</v>
      </c>
      <c r="DG42" s="269">
        <v>-0.32000000000000028</v>
      </c>
      <c r="DH42" s="269">
        <v>-0.82000000000000028</v>
      </c>
      <c r="DI42" s="1">
        <v>7</v>
      </c>
      <c r="DJ42" s="1">
        <v>6</v>
      </c>
      <c r="DK42" s="1">
        <v>3</v>
      </c>
      <c r="DL42" s="1">
        <v>-4</v>
      </c>
      <c r="DM42" s="1">
        <v>-7</v>
      </c>
      <c r="DN42" s="1">
        <v>-15</v>
      </c>
      <c r="DO42" s="1">
        <v>-19</v>
      </c>
      <c r="DP42" s="1">
        <v>-20</v>
      </c>
      <c r="DQ42" s="1">
        <v>-23</v>
      </c>
      <c r="DR42" s="1">
        <v>-23</v>
      </c>
      <c r="DS42" s="1">
        <v>-16</v>
      </c>
      <c r="DT42" s="1">
        <v>-13</v>
      </c>
      <c r="DU42" s="1">
        <v>-6</v>
      </c>
      <c r="DV42" s="1">
        <v>-1</v>
      </c>
      <c r="DW42" s="1">
        <v>2</v>
      </c>
      <c r="DX42" s="1">
        <v>3</v>
      </c>
      <c r="DY42" s="1">
        <v>2</v>
      </c>
      <c r="DZ42" s="2" t="s">
        <v>615</v>
      </c>
      <c r="EA42" s="2">
        <v>52363492</v>
      </c>
      <c r="FF42" s="128"/>
    </row>
    <row r="43" spans="1:162">
      <c r="A43" s="1">
        <v>1</v>
      </c>
      <c r="B43" s="1">
        <v>60</v>
      </c>
      <c r="C43" s="1">
        <v>2</v>
      </c>
      <c r="D43" s="1">
        <v>14</v>
      </c>
      <c r="E43" s="1">
        <v>11</v>
      </c>
      <c r="F43" s="1">
        <v>163.9</v>
      </c>
      <c r="G43" s="1">
        <v>54</v>
      </c>
      <c r="H43" s="1" t="s">
        <v>1814</v>
      </c>
      <c r="I43" s="1" t="s">
        <v>1840</v>
      </c>
      <c r="J43" s="1" t="s">
        <v>1733</v>
      </c>
      <c r="K43" s="1">
        <v>25</v>
      </c>
      <c r="L43" s="1">
        <v>21</v>
      </c>
      <c r="M43" s="1">
        <v>16</v>
      </c>
      <c r="N43" s="265">
        <v>0.36</v>
      </c>
      <c r="P43" s="1" t="s">
        <v>1894</v>
      </c>
      <c r="Q43" s="1">
        <v>50</v>
      </c>
      <c r="R43" s="1">
        <v>37</v>
      </c>
      <c r="S43" s="1">
        <v>25</v>
      </c>
      <c r="T43" s="1" t="s">
        <v>194</v>
      </c>
      <c r="U43" s="1" t="s">
        <v>1850</v>
      </c>
      <c r="V43" s="1">
        <v>35</v>
      </c>
      <c r="W43" s="1">
        <v>22</v>
      </c>
      <c r="X43" s="1">
        <v>10</v>
      </c>
      <c r="Y43" s="1" t="s">
        <v>1682</v>
      </c>
      <c r="Z43" s="1" t="s">
        <v>1975</v>
      </c>
      <c r="AA43" s="1" t="s">
        <v>1927</v>
      </c>
      <c r="AB43" s="1" t="s">
        <v>1976</v>
      </c>
      <c r="AC43" s="1" t="s">
        <v>1845</v>
      </c>
      <c r="AF43" s="1" t="s">
        <v>1977</v>
      </c>
      <c r="AG43" s="128">
        <v>2.96</v>
      </c>
      <c r="AH43" s="128">
        <v>1.61</v>
      </c>
      <c r="AI43" s="128">
        <v>2.71</v>
      </c>
      <c r="AJ43" s="128">
        <v>1.78</v>
      </c>
      <c r="AK43" s="128">
        <v>1.24</v>
      </c>
      <c r="AL43" s="267">
        <v>1.25</v>
      </c>
      <c r="AM43" s="128">
        <v>0</v>
      </c>
      <c r="AN43" s="128">
        <v>0.25</v>
      </c>
      <c r="AO43" s="128">
        <v>1.73</v>
      </c>
      <c r="AP43" s="128">
        <v>2.2200000000000002</v>
      </c>
      <c r="AQ43" s="128">
        <v>4.4800000000000004</v>
      </c>
      <c r="AR43" s="128">
        <v>3.85</v>
      </c>
      <c r="AS43" s="128">
        <v>3.17</v>
      </c>
      <c r="AT43" s="1">
        <v>2.68</v>
      </c>
      <c r="AU43" s="1">
        <v>5.74</v>
      </c>
      <c r="AV43" s="1">
        <v>6.72</v>
      </c>
      <c r="AW43" s="1">
        <v>8.02</v>
      </c>
      <c r="AX43" s="1">
        <v>2.74</v>
      </c>
      <c r="AY43" s="1">
        <v>1.69</v>
      </c>
      <c r="AZ43" s="1">
        <v>0</v>
      </c>
      <c r="BA43" s="1">
        <v>0.67</v>
      </c>
      <c r="BB43" s="1">
        <v>1.02</v>
      </c>
      <c r="BC43" s="268">
        <v>1.27</v>
      </c>
      <c r="BD43" s="1">
        <v>2.17</v>
      </c>
      <c r="BE43" s="1">
        <v>1.9</v>
      </c>
      <c r="BF43" s="1">
        <v>2.78</v>
      </c>
      <c r="BG43" s="1">
        <v>3.86</v>
      </c>
      <c r="BH43" s="1">
        <v>3.17</v>
      </c>
      <c r="BI43" s="1">
        <v>3.38</v>
      </c>
      <c r="BJ43" s="1">
        <v>2.95</v>
      </c>
      <c r="BK43" s="1">
        <v>3.07</v>
      </c>
      <c r="BL43" s="1">
        <v>5.84</v>
      </c>
      <c r="BM43" s="1">
        <v>6.94</v>
      </c>
      <c r="BN43" s="1">
        <v>9.61</v>
      </c>
      <c r="BO43" s="269">
        <v>0.21999999999999975</v>
      </c>
      <c r="BP43" s="269">
        <v>-7.9999999999999849E-2</v>
      </c>
      <c r="BQ43" s="269">
        <v>2.71</v>
      </c>
      <c r="BR43" s="269">
        <v>1.1099999999999999</v>
      </c>
      <c r="BS43" s="269">
        <v>0.21999999999999997</v>
      </c>
      <c r="BT43" s="269">
        <v>2.0000000000000018E-2</v>
      </c>
      <c r="BU43" s="1">
        <v>28.53</v>
      </c>
      <c r="BV43" s="1">
        <v>32.450000000000003</v>
      </c>
      <c r="BW43" s="1">
        <v>35.25</v>
      </c>
      <c r="BX43" s="1">
        <v>36.01</v>
      </c>
      <c r="BY43" s="1">
        <v>37.44</v>
      </c>
      <c r="BZ43" s="1">
        <v>38.1</v>
      </c>
      <c r="CA43" s="1">
        <v>38.71</v>
      </c>
      <c r="CB43" s="1">
        <v>40.21</v>
      </c>
      <c r="CC43" s="1">
        <v>39.74</v>
      </c>
      <c r="CD43" s="1">
        <v>40.53</v>
      </c>
      <c r="CE43" s="1">
        <v>40.909999999999997</v>
      </c>
      <c r="CF43" s="1">
        <v>43.72</v>
      </c>
      <c r="CG43" s="1">
        <v>47.44</v>
      </c>
      <c r="CH43" s="1">
        <v>46.79</v>
      </c>
      <c r="CI43" s="1">
        <v>44.83</v>
      </c>
      <c r="CJ43" s="1">
        <v>43.63</v>
      </c>
      <c r="CK43" s="1">
        <v>43.29</v>
      </c>
      <c r="CL43" s="1">
        <v>28.45</v>
      </c>
      <c r="CM43" s="1">
        <v>32.33</v>
      </c>
      <c r="CN43" s="1">
        <v>35.46</v>
      </c>
      <c r="CO43" s="1">
        <v>36.659999999999997</v>
      </c>
      <c r="CP43" s="1">
        <v>37.26</v>
      </c>
      <c r="CQ43" s="1">
        <v>37.5</v>
      </c>
      <c r="CR43" s="1">
        <v>38.020000000000003</v>
      </c>
      <c r="CS43" s="1">
        <v>39.409999999999997</v>
      </c>
      <c r="CT43" s="1">
        <v>39.08</v>
      </c>
      <c r="CU43" s="1">
        <v>40.369999999999997</v>
      </c>
      <c r="CV43" s="1">
        <v>40.01</v>
      </c>
      <c r="CW43" s="1">
        <v>43.68</v>
      </c>
      <c r="CX43" s="1">
        <v>48.08</v>
      </c>
      <c r="CY43" s="1">
        <v>47.29</v>
      </c>
      <c r="CZ43" s="1">
        <v>45.72</v>
      </c>
      <c r="DA43" s="1">
        <v>43.14</v>
      </c>
      <c r="DB43" s="1">
        <v>44.18</v>
      </c>
      <c r="DC43" s="269">
        <v>8.0000000000001847E-2</v>
      </c>
      <c r="DD43" s="269">
        <v>0.12000000000000455</v>
      </c>
      <c r="DE43" s="269">
        <v>-0.21000000000000085</v>
      </c>
      <c r="DF43" s="269">
        <v>-0.64999999999999858</v>
      </c>
      <c r="DG43" s="269">
        <v>0.17999999999999972</v>
      </c>
      <c r="DH43" s="269">
        <v>0.60000000000000142</v>
      </c>
      <c r="DI43" s="1">
        <v>2</v>
      </c>
      <c r="DJ43" s="1">
        <v>5</v>
      </c>
      <c r="DK43" s="1">
        <v>5</v>
      </c>
      <c r="DL43" s="1">
        <v>4</v>
      </c>
      <c r="DM43" s="1">
        <v>1</v>
      </c>
      <c r="DN43" s="1">
        <v>-5</v>
      </c>
      <c r="DO43" s="1">
        <v>-11</v>
      </c>
      <c r="DP43" s="1">
        <v>-12</v>
      </c>
      <c r="DQ43" s="1">
        <v>-11</v>
      </c>
      <c r="DR43" s="1">
        <v>-10</v>
      </c>
      <c r="DS43" s="1">
        <v>-5</v>
      </c>
      <c r="DT43" s="1">
        <v>0</v>
      </c>
      <c r="DU43" s="1">
        <v>4</v>
      </c>
      <c r="DV43" s="1">
        <v>6</v>
      </c>
      <c r="DW43" s="1">
        <v>7</v>
      </c>
      <c r="DX43" s="1">
        <v>5</v>
      </c>
      <c r="DY43" s="1">
        <v>3</v>
      </c>
      <c r="DZ43" s="2" t="s">
        <v>789</v>
      </c>
      <c r="EA43" s="2">
        <v>52263631</v>
      </c>
      <c r="FF43" s="128"/>
    </row>
    <row r="44" spans="1:162">
      <c r="A44" s="1">
        <v>1</v>
      </c>
      <c r="B44" s="1">
        <v>20</v>
      </c>
      <c r="C44" s="1">
        <v>2</v>
      </c>
      <c r="D44" s="1">
        <v>16</v>
      </c>
      <c r="E44" s="1">
        <v>1</v>
      </c>
      <c r="F44" s="1">
        <v>155.80000000000001</v>
      </c>
      <c r="G44" s="1">
        <v>58.6</v>
      </c>
      <c r="H44" s="1" t="s">
        <v>1824</v>
      </c>
      <c r="I44" s="1" t="s">
        <v>1848</v>
      </c>
      <c r="J44" s="1" t="s">
        <v>1730</v>
      </c>
      <c r="K44" s="1">
        <v>18</v>
      </c>
      <c r="L44" s="1">
        <v>12</v>
      </c>
      <c r="M44" s="1">
        <v>7</v>
      </c>
      <c r="N44" s="265">
        <v>0.61111111111111116</v>
      </c>
      <c r="P44" s="1" t="s">
        <v>1849</v>
      </c>
      <c r="Q44" s="1">
        <v>40</v>
      </c>
      <c r="R44" s="1">
        <v>24</v>
      </c>
      <c r="S44" s="1">
        <v>22</v>
      </c>
      <c r="T44" s="1" t="s">
        <v>194</v>
      </c>
      <c r="U44" s="1" t="s">
        <v>1895</v>
      </c>
      <c r="V44" s="1">
        <v>48</v>
      </c>
      <c r="W44" s="1">
        <v>26</v>
      </c>
      <c r="X44" s="1">
        <v>20</v>
      </c>
      <c r="Y44" s="1" t="s">
        <v>1681</v>
      </c>
      <c r="Z44" s="1" t="s">
        <v>1851</v>
      </c>
      <c r="AA44" s="1" t="s">
        <v>1880</v>
      </c>
      <c r="AB44" s="1" t="s">
        <v>1935</v>
      </c>
      <c r="AC44" s="1" t="s">
        <v>1921</v>
      </c>
      <c r="AF44" s="1" t="s">
        <v>1978</v>
      </c>
      <c r="AG44" s="128">
        <v>3.31</v>
      </c>
      <c r="AH44" s="128">
        <v>2.14</v>
      </c>
      <c r="AI44" s="128">
        <v>2.12</v>
      </c>
      <c r="AJ44" s="128">
        <v>2.36</v>
      </c>
      <c r="AK44" s="128">
        <v>2.62</v>
      </c>
      <c r="AL44" s="267">
        <v>2.86</v>
      </c>
      <c r="AM44" s="128">
        <v>0.63</v>
      </c>
      <c r="AN44" s="128">
        <v>0.76</v>
      </c>
      <c r="AO44" s="128">
        <v>2.2000000000000002</v>
      </c>
      <c r="AP44" s="128">
        <v>5.97</v>
      </c>
      <c r="AQ44" s="128">
        <v>6.21</v>
      </c>
      <c r="AR44" s="128">
        <v>3.51</v>
      </c>
      <c r="AS44" s="128">
        <v>2.56</v>
      </c>
      <c r="AT44" s="1">
        <v>4.92</v>
      </c>
      <c r="AU44" s="1">
        <v>6.47</v>
      </c>
      <c r="AV44" s="1">
        <v>10.039999999999999</v>
      </c>
      <c r="AW44" s="1">
        <v>13.31</v>
      </c>
      <c r="AX44" s="1">
        <v>3.44</v>
      </c>
      <c r="AY44" s="1">
        <v>1.83</v>
      </c>
      <c r="AZ44" s="1">
        <v>1.27</v>
      </c>
      <c r="BA44" s="1">
        <v>1.25</v>
      </c>
      <c r="BB44" s="1">
        <v>2.25</v>
      </c>
      <c r="BC44" s="268">
        <v>2.37</v>
      </c>
      <c r="BD44" s="1">
        <v>1.74</v>
      </c>
      <c r="BE44" s="1">
        <v>2.23</v>
      </c>
      <c r="BF44" s="1">
        <v>2.61</v>
      </c>
      <c r="BG44" s="1">
        <v>2.86</v>
      </c>
      <c r="BH44" s="1">
        <v>6.17</v>
      </c>
      <c r="BI44" s="1">
        <v>6.56</v>
      </c>
      <c r="BJ44" s="1">
        <v>3.01</v>
      </c>
      <c r="BK44" s="1">
        <v>5.39</v>
      </c>
      <c r="BL44" s="1">
        <v>7.1</v>
      </c>
      <c r="BM44" s="1">
        <v>9.57</v>
      </c>
      <c r="BN44" s="1">
        <v>13.07</v>
      </c>
      <c r="BO44" s="269">
        <v>-0.12999999999999989</v>
      </c>
      <c r="BP44" s="269">
        <v>0.31000000000000005</v>
      </c>
      <c r="BQ44" s="269">
        <v>0.85000000000000009</v>
      </c>
      <c r="BR44" s="269">
        <v>1.1099999999999999</v>
      </c>
      <c r="BS44" s="269">
        <v>0.37000000000000011</v>
      </c>
      <c r="BT44" s="269">
        <v>-0.48999999999999977</v>
      </c>
      <c r="BU44" s="1">
        <v>27.2</v>
      </c>
      <c r="BV44" s="1">
        <v>29.92</v>
      </c>
      <c r="BW44" s="1">
        <v>30.09</v>
      </c>
      <c r="BX44" s="1">
        <v>33.21</v>
      </c>
      <c r="BY44" s="1">
        <v>34.29</v>
      </c>
      <c r="BZ44" s="1">
        <v>35.57</v>
      </c>
      <c r="CA44" s="1">
        <v>36.46</v>
      </c>
      <c r="CB44" s="1">
        <v>36.14</v>
      </c>
      <c r="CC44" s="1">
        <v>37.03</v>
      </c>
      <c r="CD44" s="1">
        <v>37.159999999999997</v>
      </c>
      <c r="CE44" s="1">
        <v>38.42</v>
      </c>
      <c r="CF44" s="1">
        <v>40.86</v>
      </c>
      <c r="CG44" s="1">
        <v>44.38</v>
      </c>
      <c r="CH44" s="1">
        <v>46.94</v>
      </c>
      <c r="CI44" s="1">
        <v>47.72</v>
      </c>
      <c r="CJ44" s="1">
        <v>42.36</v>
      </c>
      <c r="CK44" s="1">
        <v>44.7</v>
      </c>
      <c r="CL44" s="1">
        <v>27.23</v>
      </c>
      <c r="CM44" s="1">
        <v>29.74</v>
      </c>
      <c r="CN44" s="1">
        <v>30.79</v>
      </c>
      <c r="CO44" s="1">
        <v>33.71</v>
      </c>
      <c r="CP44" s="1">
        <v>34.380000000000003</v>
      </c>
      <c r="CQ44" s="1">
        <v>35.299999999999997</v>
      </c>
      <c r="CR44" s="1">
        <v>36.82</v>
      </c>
      <c r="CS44" s="1">
        <v>36.32</v>
      </c>
      <c r="CT44" s="1">
        <v>37.76</v>
      </c>
      <c r="CU44" s="1">
        <v>37.020000000000003</v>
      </c>
      <c r="CV44" s="1">
        <v>38.549999999999997</v>
      </c>
      <c r="CW44" s="1">
        <v>40.14</v>
      </c>
      <c r="CX44" s="1">
        <v>44.44</v>
      </c>
      <c r="CY44" s="1">
        <v>47.07</v>
      </c>
      <c r="CZ44" s="1">
        <v>48.89</v>
      </c>
      <c r="DA44" s="1">
        <v>43.98</v>
      </c>
      <c r="DB44" s="1">
        <v>45.59</v>
      </c>
      <c r="DC44" s="269">
        <v>-3.0000000000001137E-2</v>
      </c>
      <c r="DD44" s="269">
        <v>0.18000000000000327</v>
      </c>
      <c r="DE44" s="269">
        <v>-0.69999999999999929</v>
      </c>
      <c r="DF44" s="269">
        <v>-0.5</v>
      </c>
      <c r="DG44" s="269">
        <v>-9.0000000000003411E-2</v>
      </c>
      <c r="DH44" s="269">
        <v>0.27000000000000313</v>
      </c>
      <c r="DI44" s="1">
        <v>1</v>
      </c>
      <c r="DJ44" s="1">
        <v>4</v>
      </c>
      <c r="DK44" s="1">
        <v>4</v>
      </c>
      <c r="DL44" s="1">
        <v>2</v>
      </c>
      <c r="DM44" s="1">
        <v>0</v>
      </c>
      <c r="DN44" s="1">
        <v>-4</v>
      </c>
      <c r="DO44" s="1">
        <v>-5</v>
      </c>
      <c r="DP44" s="1">
        <v>-8</v>
      </c>
      <c r="DQ44" s="1">
        <v>-2</v>
      </c>
      <c r="DR44" s="1">
        <v>7</v>
      </c>
      <c r="DS44" s="1">
        <v>15</v>
      </c>
      <c r="DT44" s="1">
        <v>23</v>
      </c>
      <c r="DU44" s="1">
        <v>26</v>
      </c>
      <c r="DV44" s="1">
        <v>21</v>
      </c>
      <c r="DW44" s="1">
        <v>15</v>
      </c>
      <c r="DX44" s="1">
        <v>16</v>
      </c>
      <c r="DY44" s="1">
        <v>18</v>
      </c>
      <c r="DZ44" s="2" t="s">
        <v>1637</v>
      </c>
      <c r="EA44" s="2">
        <v>51176688</v>
      </c>
      <c r="EM44" s="36"/>
      <c r="FF44" s="128"/>
    </row>
    <row r="45" spans="1:162">
      <c r="A45" s="1">
        <v>1</v>
      </c>
      <c r="B45" s="1">
        <v>99</v>
      </c>
      <c r="C45" s="1">
        <v>2</v>
      </c>
      <c r="D45" s="1">
        <v>19</v>
      </c>
      <c r="E45" s="1">
        <v>10</v>
      </c>
      <c r="F45" s="1">
        <v>159.69999999999999</v>
      </c>
      <c r="G45" s="1">
        <v>49</v>
      </c>
      <c r="I45" s="1" t="s">
        <v>1979</v>
      </c>
      <c r="J45" s="1" t="s">
        <v>1737</v>
      </c>
      <c r="K45" s="1">
        <v>30</v>
      </c>
      <c r="L45" s="1">
        <v>25</v>
      </c>
      <c r="M45" s="1">
        <v>21</v>
      </c>
      <c r="N45" s="265">
        <v>0.3</v>
      </c>
      <c r="O45" s="1" t="s">
        <v>190</v>
      </c>
      <c r="P45" s="1" t="s">
        <v>1980</v>
      </c>
      <c r="Q45" s="1">
        <v>51</v>
      </c>
      <c r="R45" s="1">
        <v>33</v>
      </c>
      <c r="S45" s="1">
        <v>18</v>
      </c>
      <c r="T45" s="1" t="s">
        <v>1679</v>
      </c>
      <c r="Z45" s="1" t="s">
        <v>1975</v>
      </c>
      <c r="AA45" s="1" t="s">
        <v>1868</v>
      </c>
      <c r="AB45" s="1" t="s">
        <v>1981</v>
      </c>
      <c r="AC45" s="1" t="s">
        <v>1933</v>
      </c>
      <c r="AF45" s="1" t="s">
        <v>1982</v>
      </c>
      <c r="AG45" s="128">
        <v>2.86</v>
      </c>
      <c r="AH45" s="128">
        <v>1.42</v>
      </c>
      <c r="AI45" s="128">
        <v>0.76</v>
      </c>
      <c r="AJ45" s="128">
        <v>1.1499999999999999</v>
      </c>
      <c r="AK45" s="128">
        <v>1.62</v>
      </c>
      <c r="AL45" s="267">
        <v>0.25</v>
      </c>
      <c r="AM45" s="128">
        <v>0.39</v>
      </c>
      <c r="AN45" s="128">
        <v>0.76</v>
      </c>
      <c r="AO45" s="128">
        <v>0.51</v>
      </c>
      <c r="AP45" s="128">
        <v>1.85</v>
      </c>
      <c r="AQ45" s="128">
        <v>3.34</v>
      </c>
      <c r="AR45" s="128">
        <v>5.22</v>
      </c>
      <c r="AS45" s="128">
        <v>0.35</v>
      </c>
      <c r="AT45" s="1">
        <v>1.45</v>
      </c>
      <c r="AU45" s="1">
        <v>3.56</v>
      </c>
      <c r="AV45" s="1">
        <v>5.67</v>
      </c>
      <c r="AW45" s="1">
        <v>10.039999999999999</v>
      </c>
      <c r="AX45" s="1">
        <v>3.08</v>
      </c>
      <c r="AY45" s="1">
        <v>1.56</v>
      </c>
      <c r="AZ45" s="1">
        <v>1.22</v>
      </c>
      <c r="BA45" s="1">
        <v>0</v>
      </c>
      <c r="BB45" s="1">
        <v>0</v>
      </c>
      <c r="BC45" s="268">
        <v>1.63</v>
      </c>
      <c r="BD45" s="1">
        <v>0.5</v>
      </c>
      <c r="BE45" s="1">
        <v>0.62</v>
      </c>
      <c r="BF45" s="1">
        <v>1.85</v>
      </c>
      <c r="BG45" s="1">
        <v>2.89</v>
      </c>
      <c r="BH45" s="1">
        <v>2.84</v>
      </c>
      <c r="BI45" s="1">
        <v>6.31</v>
      </c>
      <c r="BJ45" s="1">
        <v>0.37</v>
      </c>
      <c r="BK45" s="1">
        <v>2.56</v>
      </c>
      <c r="BL45" s="1">
        <v>4.3499999999999996</v>
      </c>
      <c r="BM45" s="1">
        <v>5.48</v>
      </c>
      <c r="BN45" s="1">
        <v>11.23</v>
      </c>
      <c r="BO45" s="269">
        <v>-0.2200000000000002</v>
      </c>
      <c r="BP45" s="269">
        <v>-0.14000000000000012</v>
      </c>
      <c r="BQ45" s="269">
        <v>-0.45999999999999996</v>
      </c>
      <c r="BR45" s="269">
        <v>1.1499999999999999</v>
      </c>
      <c r="BS45" s="269">
        <v>1.62</v>
      </c>
      <c r="BT45" s="269">
        <v>1.38</v>
      </c>
      <c r="BU45" s="1">
        <v>26.11</v>
      </c>
      <c r="BV45" s="1">
        <v>30.93</v>
      </c>
      <c r="BW45" s="1">
        <v>32.69</v>
      </c>
      <c r="BX45" s="1">
        <v>34.76</v>
      </c>
      <c r="BY45" s="1">
        <v>35.57</v>
      </c>
      <c r="BZ45" s="1">
        <v>37.450000000000003</v>
      </c>
      <c r="CA45" s="1">
        <v>37.36</v>
      </c>
      <c r="CB45" s="1">
        <v>37.19</v>
      </c>
      <c r="CC45" s="1">
        <v>37.21</v>
      </c>
      <c r="CD45" s="1">
        <v>37.86</v>
      </c>
      <c r="CE45" s="1">
        <v>38.44</v>
      </c>
      <c r="CF45" s="1">
        <v>41.64</v>
      </c>
      <c r="CG45" s="1">
        <v>42.84</v>
      </c>
      <c r="CH45" s="1">
        <v>43.66</v>
      </c>
      <c r="CI45" s="1">
        <v>44.31</v>
      </c>
      <c r="CJ45" s="1">
        <v>45.5</v>
      </c>
      <c r="CK45" s="1">
        <v>42.22</v>
      </c>
      <c r="CL45" s="1">
        <v>26.84</v>
      </c>
      <c r="CM45" s="1">
        <v>30.96</v>
      </c>
      <c r="CN45" s="1">
        <v>33.630000000000003</v>
      </c>
      <c r="CO45" s="1">
        <v>35.21</v>
      </c>
      <c r="CP45" s="1">
        <v>36.619999999999997</v>
      </c>
      <c r="CQ45" s="1">
        <v>36.909999999999997</v>
      </c>
      <c r="CR45" s="1">
        <v>37.65</v>
      </c>
      <c r="CS45" s="1">
        <v>37.64</v>
      </c>
      <c r="CT45" s="1">
        <v>36.549999999999997</v>
      </c>
      <c r="CU45" s="1">
        <v>37.25</v>
      </c>
      <c r="CV45" s="1">
        <v>38.83</v>
      </c>
      <c r="CW45" s="1">
        <v>41.54</v>
      </c>
      <c r="CX45" s="1">
        <v>42.97</v>
      </c>
      <c r="CY45" s="1">
        <v>43.51</v>
      </c>
      <c r="CZ45" s="1">
        <v>44.36</v>
      </c>
      <c r="DA45" s="1">
        <v>45.08</v>
      </c>
      <c r="DB45" s="1">
        <v>42.48</v>
      </c>
      <c r="DC45" s="269">
        <v>-0.73000000000000043</v>
      </c>
      <c r="DD45" s="269">
        <v>-3.0000000000001137E-2</v>
      </c>
      <c r="DE45" s="269">
        <v>-0.94000000000000483</v>
      </c>
      <c r="DF45" s="269">
        <v>-0.45000000000000284</v>
      </c>
      <c r="DG45" s="269">
        <v>-1.0499999999999972</v>
      </c>
      <c r="DH45" s="269">
        <v>0.54000000000000625</v>
      </c>
      <c r="DI45" s="1">
        <v>0</v>
      </c>
      <c r="DJ45" s="1">
        <v>1</v>
      </c>
      <c r="DK45" s="1">
        <v>3</v>
      </c>
      <c r="DL45" s="1">
        <v>4</v>
      </c>
      <c r="DM45" s="1">
        <v>1</v>
      </c>
      <c r="DN45" s="1">
        <v>-1</v>
      </c>
      <c r="DO45" s="1">
        <v>-5</v>
      </c>
      <c r="DP45" s="1">
        <v>-10</v>
      </c>
      <c r="DQ45" s="1">
        <v>-16</v>
      </c>
      <c r="DR45" s="1">
        <v>-20</v>
      </c>
      <c r="DS45" s="1">
        <v>-25</v>
      </c>
      <c r="DT45" s="1">
        <v>-26</v>
      </c>
      <c r="DU45" s="1">
        <v>-27</v>
      </c>
      <c r="DV45" s="1">
        <v>-20</v>
      </c>
      <c r="DW45" s="1">
        <v>-14</v>
      </c>
      <c r="DX45" s="1">
        <v>-10</v>
      </c>
      <c r="DY45" s="1">
        <v>-7</v>
      </c>
      <c r="DZ45" s="2" t="s">
        <v>1515</v>
      </c>
      <c r="EA45" s="2">
        <v>51268912</v>
      </c>
      <c r="EM45" s="36"/>
      <c r="FF45" s="128"/>
    </row>
    <row r="46" spans="1:162">
      <c r="A46" s="1">
        <v>1</v>
      </c>
      <c r="B46" s="1">
        <v>101</v>
      </c>
      <c r="C46" s="1">
        <v>2</v>
      </c>
      <c r="D46" s="1">
        <v>14</v>
      </c>
      <c r="E46" s="1">
        <v>5</v>
      </c>
      <c r="F46" s="1">
        <v>159</v>
      </c>
      <c r="G46" s="1">
        <v>49.5</v>
      </c>
      <c r="H46" s="1" t="s">
        <v>1847</v>
      </c>
      <c r="I46" s="1" t="s">
        <v>1865</v>
      </c>
      <c r="J46" s="1" t="s">
        <v>1730</v>
      </c>
      <c r="K46" s="1">
        <v>31</v>
      </c>
      <c r="L46" s="1">
        <v>28</v>
      </c>
      <c r="M46" s="1">
        <v>15</v>
      </c>
      <c r="N46" s="265">
        <v>0.5161290322580645</v>
      </c>
      <c r="P46" s="1" t="s">
        <v>1849</v>
      </c>
      <c r="Q46" s="1">
        <v>53</v>
      </c>
      <c r="R46" s="1">
        <v>48</v>
      </c>
      <c r="S46" s="1">
        <v>25</v>
      </c>
      <c r="T46" s="1" t="s">
        <v>194</v>
      </c>
      <c r="U46" s="1" t="s">
        <v>1850</v>
      </c>
      <c r="V46" s="1">
        <v>42</v>
      </c>
      <c r="W46" s="1">
        <v>29</v>
      </c>
      <c r="X46" s="1">
        <v>10</v>
      </c>
      <c r="Y46" s="1" t="s">
        <v>1681</v>
      </c>
      <c r="Z46" s="1" t="s">
        <v>1843</v>
      </c>
      <c r="AA46" s="1" t="s">
        <v>1868</v>
      </c>
      <c r="AB46" s="1" t="s">
        <v>1984</v>
      </c>
      <c r="AC46" s="1" t="s">
        <v>1863</v>
      </c>
      <c r="AD46" s="1" t="s">
        <v>1678</v>
      </c>
      <c r="AE46" s="1" t="s">
        <v>1684</v>
      </c>
      <c r="AF46" s="1" t="s">
        <v>1943</v>
      </c>
      <c r="AG46" s="128">
        <v>5.1100000000000003</v>
      </c>
      <c r="AH46" s="128">
        <v>2.0499999999999998</v>
      </c>
      <c r="AI46" s="128">
        <v>2.99</v>
      </c>
      <c r="AJ46" s="128">
        <v>1.9</v>
      </c>
      <c r="AK46" s="128">
        <v>2.02</v>
      </c>
      <c r="AL46" s="267">
        <v>1.93</v>
      </c>
      <c r="AM46" s="128">
        <v>1.96</v>
      </c>
      <c r="AN46" s="128">
        <v>1.85</v>
      </c>
      <c r="AO46" s="128">
        <v>2.08</v>
      </c>
      <c r="AP46" s="128">
        <v>3.51</v>
      </c>
      <c r="AQ46" s="128">
        <v>5.47</v>
      </c>
      <c r="AR46" s="128">
        <v>5.23</v>
      </c>
      <c r="AS46" s="128">
        <v>2.41</v>
      </c>
      <c r="AT46" s="1">
        <v>3</v>
      </c>
      <c r="AU46" s="1">
        <v>4.2699999999999996</v>
      </c>
      <c r="AV46" s="1">
        <v>6.38</v>
      </c>
      <c r="AW46" s="1">
        <v>12.87</v>
      </c>
      <c r="AX46" s="1">
        <v>4.83</v>
      </c>
      <c r="AY46" s="1">
        <v>2.63</v>
      </c>
      <c r="AZ46" s="1">
        <v>1.22</v>
      </c>
      <c r="BA46" s="1">
        <v>0.72</v>
      </c>
      <c r="BB46" s="1">
        <v>1.5</v>
      </c>
      <c r="BC46" s="268">
        <v>0.67</v>
      </c>
      <c r="BD46" s="1">
        <v>2.4900000000000002</v>
      </c>
      <c r="BE46" s="1">
        <v>3.25</v>
      </c>
      <c r="BF46" s="1">
        <v>3.14</v>
      </c>
      <c r="BG46" s="1">
        <v>3.85</v>
      </c>
      <c r="BH46" s="1">
        <v>6.1</v>
      </c>
      <c r="BI46" s="1">
        <v>4.16</v>
      </c>
      <c r="BJ46" s="1">
        <v>3.8</v>
      </c>
      <c r="BK46" s="1">
        <v>3.97</v>
      </c>
      <c r="BL46" s="1">
        <v>5.79</v>
      </c>
      <c r="BM46" s="1">
        <v>7.45</v>
      </c>
      <c r="BN46" s="1">
        <v>11.02</v>
      </c>
      <c r="BO46" s="269">
        <v>0.28000000000000025</v>
      </c>
      <c r="BP46" s="269">
        <v>-0.58000000000000007</v>
      </c>
      <c r="BQ46" s="269">
        <v>1.7700000000000002</v>
      </c>
      <c r="BR46" s="269">
        <v>1.18</v>
      </c>
      <c r="BS46" s="269">
        <v>0.52</v>
      </c>
      <c r="BT46" s="269">
        <v>-1.2599999999999998</v>
      </c>
      <c r="BU46" s="1">
        <v>24.77</v>
      </c>
      <c r="BV46" s="1">
        <v>29.91</v>
      </c>
      <c r="BW46" s="1">
        <v>32.24</v>
      </c>
      <c r="BX46" s="1">
        <v>35.39</v>
      </c>
      <c r="BY46" s="1">
        <v>37.28</v>
      </c>
      <c r="BZ46" s="1">
        <v>37.299999999999997</v>
      </c>
      <c r="CA46" s="1">
        <v>38.799999999999997</v>
      </c>
      <c r="CB46" s="1">
        <v>38.68</v>
      </c>
      <c r="CC46" s="1">
        <v>37.6</v>
      </c>
      <c r="CD46" s="1">
        <v>37.76</v>
      </c>
      <c r="CE46" s="1">
        <v>39.75</v>
      </c>
      <c r="CF46" s="1">
        <v>40.25</v>
      </c>
      <c r="CG46" s="1">
        <v>45.71</v>
      </c>
      <c r="CH46" s="1">
        <v>47.95</v>
      </c>
      <c r="CI46" s="1">
        <v>46.47</v>
      </c>
      <c r="CJ46" s="1">
        <v>47.13</v>
      </c>
      <c r="CK46" s="1">
        <v>45.76</v>
      </c>
      <c r="CL46" s="1">
        <v>23.65</v>
      </c>
      <c r="CM46" s="1">
        <v>29.45</v>
      </c>
      <c r="CN46" s="1">
        <v>32.049999999999997</v>
      </c>
      <c r="CO46" s="1">
        <v>36.270000000000003</v>
      </c>
      <c r="CP46" s="1">
        <v>37.119999999999997</v>
      </c>
      <c r="CQ46" s="1">
        <v>37.03</v>
      </c>
      <c r="CR46" s="1">
        <v>38.54</v>
      </c>
      <c r="CS46" s="1">
        <v>38.4</v>
      </c>
      <c r="CT46" s="1">
        <v>38.32</v>
      </c>
      <c r="CU46" s="1">
        <v>38.44</v>
      </c>
      <c r="CV46" s="1">
        <v>38.799999999999997</v>
      </c>
      <c r="CW46" s="1">
        <v>40.07</v>
      </c>
      <c r="CX46" s="1">
        <v>46.32</v>
      </c>
      <c r="CY46" s="1">
        <v>47.61</v>
      </c>
      <c r="CZ46" s="1">
        <v>45.65</v>
      </c>
      <c r="DA46" s="1">
        <v>47.22</v>
      </c>
      <c r="DB46" s="1">
        <v>45.32</v>
      </c>
      <c r="DC46" s="269">
        <v>1.120000000000001</v>
      </c>
      <c r="DD46" s="269">
        <v>0.46000000000000085</v>
      </c>
      <c r="DE46" s="269">
        <v>0.19000000000000483</v>
      </c>
      <c r="DF46" s="269">
        <v>-0.88000000000000256</v>
      </c>
      <c r="DG46" s="269">
        <v>0.16000000000000369</v>
      </c>
      <c r="DH46" s="269">
        <v>0.26999999999999602</v>
      </c>
      <c r="DI46" s="1">
        <v>9</v>
      </c>
      <c r="DJ46" s="1">
        <v>10</v>
      </c>
      <c r="DK46" s="1">
        <v>13</v>
      </c>
      <c r="DL46" s="1">
        <v>10</v>
      </c>
      <c r="DM46" s="1">
        <v>6</v>
      </c>
      <c r="DN46" s="1">
        <v>0</v>
      </c>
      <c r="DO46" s="1">
        <v>-5</v>
      </c>
      <c r="DP46" s="1">
        <v>-7</v>
      </c>
      <c r="DQ46" s="1">
        <v>-7</v>
      </c>
      <c r="DR46" s="1">
        <v>-2</v>
      </c>
      <c r="DS46" s="1">
        <v>2</v>
      </c>
      <c r="DT46" s="1">
        <v>8</v>
      </c>
      <c r="DU46" s="1">
        <v>8</v>
      </c>
      <c r="DV46" s="1">
        <v>10</v>
      </c>
      <c r="DW46" s="1">
        <v>10</v>
      </c>
      <c r="DX46" s="1">
        <v>9</v>
      </c>
      <c r="DY46" s="1">
        <v>8</v>
      </c>
      <c r="DZ46" s="2" t="s">
        <v>1311</v>
      </c>
      <c r="EA46" s="2">
        <v>52998557</v>
      </c>
      <c r="FF46" s="128"/>
    </row>
    <row r="47" spans="1:162">
      <c r="A47" s="1">
        <v>1</v>
      </c>
      <c r="B47" s="1">
        <v>89</v>
      </c>
      <c r="C47" s="1">
        <v>2</v>
      </c>
      <c r="D47" s="1">
        <v>20</v>
      </c>
      <c r="E47" s="1">
        <v>1</v>
      </c>
      <c r="F47" s="1">
        <v>165.1</v>
      </c>
      <c r="G47" s="1">
        <v>62.8</v>
      </c>
      <c r="H47" s="1" t="s">
        <v>1814</v>
      </c>
      <c r="I47" s="1" t="s">
        <v>1840</v>
      </c>
      <c r="J47" s="1" t="s">
        <v>1730</v>
      </c>
      <c r="K47" s="1">
        <v>29</v>
      </c>
      <c r="L47" s="1">
        <v>25</v>
      </c>
      <c r="M47" s="1">
        <v>16</v>
      </c>
      <c r="N47" s="265">
        <v>0.44827586206896552</v>
      </c>
      <c r="P47" s="1" t="s">
        <v>1841</v>
      </c>
      <c r="Q47" s="1">
        <v>45</v>
      </c>
      <c r="R47" s="1">
        <v>31</v>
      </c>
      <c r="S47" s="1">
        <v>22</v>
      </c>
      <c r="T47" s="1" t="s">
        <v>194</v>
      </c>
      <c r="U47" s="1" t="s">
        <v>1842</v>
      </c>
      <c r="V47" s="1">
        <v>24</v>
      </c>
      <c r="W47" s="1">
        <v>17</v>
      </c>
      <c r="X47" s="1">
        <v>8</v>
      </c>
      <c r="Y47" s="1" t="s">
        <v>1682</v>
      </c>
      <c r="Z47" s="1" t="s">
        <v>1828</v>
      </c>
      <c r="AA47" s="1" t="s">
        <v>1948</v>
      </c>
      <c r="AB47" s="1" t="s">
        <v>1985</v>
      </c>
      <c r="AC47" s="1" t="s">
        <v>1869</v>
      </c>
      <c r="AF47" s="1">
        <v>0</v>
      </c>
      <c r="AG47" s="128">
        <v>2.83</v>
      </c>
      <c r="AH47" s="128">
        <v>3.06</v>
      </c>
      <c r="AI47" s="128">
        <v>2.83</v>
      </c>
      <c r="AJ47" s="128">
        <v>1.96</v>
      </c>
      <c r="AK47" s="128">
        <v>2.5299999999999998</v>
      </c>
      <c r="AL47" s="267">
        <v>2.2400000000000002</v>
      </c>
      <c r="AM47" s="128">
        <v>1.85</v>
      </c>
      <c r="AN47" s="128">
        <v>2.17</v>
      </c>
      <c r="AO47" s="128">
        <v>1.88</v>
      </c>
      <c r="AP47" s="128">
        <v>4.5999999999999996</v>
      </c>
      <c r="AQ47" s="128">
        <v>5.98</v>
      </c>
      <c r="AR47" s="128">
        <v>5.47</v>
      </c>
      <c r="AS47" s="128">
        <v>4.07</v>
      </c>
      <c r="AT47" s="1">
        <v>4.38</v>
      </c>
      <c r="AU47" s="1">
        <v>6.39</v>
      </c>
      <c r="AV47" s="1">
        <v>7.55</v>
      </c>
      <c r="AW47" s="1">
        <v>13.17</v>
      </c>
      <c r="AX47" s="1">
        <v>3.21</v>
      </c>
      <c r="AY47" s="1">
        <v>2.29</v>
      </c>
      <c r="AZ47" s="1">
        <v>0.39</v>
      </c>
      <c r="BA47" s="1">
        <v>0.76</v>
      </c>
      <c r="BB47" s="1">
        <v>2.2400000000000002</v>
      </c>
      <c r="BC47" s="268">
        <v>2.89</v>
      </c>
      <c r="BD47" s="1">
        <v>2.31</v>
      </c>
      <c r="BE47" s="1">
        <v>2.78</v>
      </c>
      <c r="BF47" s="1">
        <v>3.51</v>
      </c>
      <c r="BG47" s="1">
        <v>4.5999999999999996</v>
      </c>
      <c r="BH47" s="1">
        <v>5.19</v>
      </c>
      <c r="BI47" s="1">
        <v>4.1900000000000004</v>
      </c>
      <c r="BJ47" s="1">
        <v>4.37</v>
      </c>
      <c r="BK47" s="1">
        <v>4.5199999999999996</v>
      </c>
      <c r="BL47" s="1">
        <v>7.23</v>
      </c>
      <c r="BM47" s="1">
        <v>7.78</v>
      </c>
      <c r="BN47" s="1">
        <v>12.34</v>
      </c>
      <c r="BO47" s="269">
        <v>-0.37999999999999989</v>
      </c>
      <c r="BP47" s="269">
        <v>0.77</v>
      </c>
      <c r="BQ47" s="269">
        <v>2.44</v>
      </c>
      <c r="BR47" s="269">
        <v>1.2</v>
      </c>
      <c r="BS47" s="269">
        <v>0.28999999999999959</v>
      </c>
      <c r="BT47" s="269">
        <v>0.64999999999999991</v>
      </c>
      <c r="BU47" s="1">
        <v>29.22</v>
      </c>
      <c r="BV47" s="1">
        <v>31.43</v>
      </c>
      <c r="BW47" s="1">
        <v>33.25</v>
      </c>
      <c r="BX47" s="1">
        <v>34.56</v>
      </c>
      <c r="BY47" s="1">
        <v>35.49</v>
      </c>
      <c r="BZ47" s="1">
        <v>36.26</v>
      </c>
      <c r="CA47" s="1">
        <v>37.5</v>
      </c>
      <c r="CB47" s="1">
        <v>37.22</v>
      </c>
      <c r="CC47" s="1">
        <v>38.19</v>
      </c>
      <c r="CD47" s="1">
        <v>40.18</v>
      </c>
      <c r="CE47" s="1">
        <v>40.659999999999997</v>
      </c>
      <c r="CF47" s="1">
        <v>41.16</v>
      </c>
      <c r="CG47" s="1">
        <v>44.03</v>
      </c>
      <c r="CH47" s="1">
        <v>45.96</v>
      </c>
      <c r="CI47" s="1">
        <v>47.08</v>
      </c>
      <c r="CJ47" s="1">
        <v>47.6</v>
      </c>
      <c r="CK47" s="1">
        <v>43.99</v>
      </c>
      <c r="CL47" s="1">
        <v>29.52</v>
      </c>
      <c r="CM47" s="1">
        <v>31.34</v>
      </c>
      <c r="CN47" s="1">
        <v>33.549999999999997</v>
      </c>
      <c r="CO47" s="1">
        <v>34.659999999999997</v>
      </c>
      <c r="CP47" s="1">
        <v>35.700000000000003</v>
      </c>
      <c r="CQ47" s="1">
        <v>36.14</v>
      </c>
      <c r="CR47" s="1">
        <v>37.159999999999997</v>
      </c>
      <c r="CS47" s="1">
        <v>37.39</v>
      </c>
      <c r="CT47" s="1">
        <v>38.28</v>
      </c>
      <c r="CU47" s="1">
        <v>40.83</v>
      </c>
      <c r="CV47" s="1">
        <v>40.69</v>
      </c>
      <c r="CW47" s="1">
        <v>41.01</v>
      </c>
      <c r="CX47" s="1">
        <v>44.76</v>
      </c>
      <c r="CY47" s="1">
        <v>45.66</v>
      </c>
      <c r="CZ47" s="1">
        <v>47.82</v>
      </c>
      <c r="DA47" s="1">
        <v>47.07</v>
      </c>
      <c r="DB47" s="1">
        <v>43.66</v>
      </c>
      <c r="DC47" s="269">
        <v>-0.30000000000000071</v>
      </c>
      <c r="DD47" s="269">
        <v>8.9999999999999858E-2</v>
      </c>
      <c r="DE47" s="269">
        <v>-0.29999999999999716</v>
      </c>
      <c r="DF47" s="269">
        <v>-9.9999999999994316E-2</v>
      </c>
      <c r="DG47" s="269">
        <v>-0.21000000000000085</v>
      </c>
      <c r="DH47" s="269">
        <v>0.11999999999999744</v>
      </c>
      <c r="DI47" s="1">
        <v>5</v>
      </c>
      <c r="DJ47" s="1">
        <v>5</v>
      </c>
      <c r="DK47" s="1">
        <v>6</v>
      </c>
      <c r="DL47" s="1">
        <v>4</v>
      </c>
      <c r="DM47" s="1">
        <v>0</v>
      </c>
      <c r="DN47" s="1">
        <v>-6</v>
      </c>
      <c r="DO47" s="1">
        <v>-11</v>
      </c>
      <c r="DP47" s="1">
        <v>-13</v>
      </c>
      <c r="DQ47" s="1">
        <v>-13</v>
      </c>
      <c r="DR47" s="1">
        <v>-9</v>
      </c>
      <c r="DS47" s="1">
        <v>-5</v>
      </c>
      <c r="DT47" s="1">
        <v>0</v>
      </c>
      <c r="DU47" s="1">
        <v>1</v>
      </c>
      <c r="DV47" s="1">
        <v>4</v>
      </c>
      <c r="DW47" s="1">
        <v>6</v>
      </c>
      <c r="DX47" s="1">
        <v>3</v>
      </c>
      <c r="DY47" s="1">
        <v>3</v>
      </c>
      <c r="DZ47" s="2" t="s">
        <v>1659</v>
      </c>
      <c r="EA47" s="2">
        <v>44764188</v>
      </c>
      <c r="EM47" s="36"/>
      <c r="FF47" s="128"/>
    </row>
    <row r="48" spans="1:162">
      <c r="A48" s="1">
        <v>1</v>
      </c>
      <c r="B48" s="1">
        <v>87</v>
      </c>
      <c r="C48" s="1">
        <v>2</v>
      </c>
      <c r="D48" s="1">
        <v>15</v>
      </c>
      <c r="E48" s="1">
        <v>10</v>
      </c>
      <c r="F48" s="1">
        <v>161.30000000000001</v>
      </c>
      <c r="G48" s="1">
        <v>43.4</v>
      </c>
      <c r="H48" s="1" t="s">
        <v>1814</v>
      </c>
      <c r="I48" s="1" t="s">
        <v>1840</v>
      </c>
      <c r="J48" s="1" t="s">
        <v>1730</v>
      </c>
      <c r="K48" s="1">
        <v>29</v>
      </c>
      <c r="L48" s="1">
        <v>24</v>
      </c>
      <c r="M48" s="1">
        <v>14</v>
      </c>
      <c r="N48" s="265">
        <v>0.51724137931034486</v>
      </c>
      <c r="P48" s="1" t="s">
        <v>1849</v>
      </c>
      <c r="Q48" s="1">
        <v>62</v>
      </c>
      <c r="R48" s="1">
        <v>49</v>
      </c>
      <c r="S48" s="1">
        <v>37</v>
      </c>
      <c r="T48" s="1" t="s">
        <v>194</v>
      </c>
      <c r="U48" s="1" t="s">
        <v>1850</v>
      </c>
      <c r="V48" s="1">
        <v>31</v>
      </c>
      <c r="W48" s="1">
        <v>23</v>
      </c>
      <c r="X48" s="1">
        <v>9</v>
      </c>
      <c r="Y48" s="1" t="s">
        <v>1682</v>
      </c>
      <c r="Z48" s="1" t="s">
        <v>1975</v>
      </c>
      <c r="AA48" s="1" t="s">
        <v>1880</v>
      </c>
      <c r="AB48" s="1" t="s">
        <v>1859</v>
      </c>
      <c r="AC48" s="1" t="s">
        <v>1821</v>
      </c>
      <c r="AF48" s="1" t="s">
        <v>1986</v>
      </c>
      <c r="AG48" s="128">
        <v>5.94</v>
      </c>
      <c r="AH48" s="128">
        <v>3.97</v>
      </c>
      <c r="AI48" s="128">
        <v>2.68</v>
      </c>
      <c r="AJ48" s="128">
        <v>1.88</v>
      </c>
      <c r="AK48" s="128">
        <v>1.3</v>
      </c>
      <c r="AL48" s="267">
        <v>2.86</v>
      </c>
      <c r="AM48" s="128">
        <v>0</v>
      </c>
      <c r="AN48" s="128">
        <v>0.37</v>
      </c>
      <c r="AO48" s="128">
        <v>1.24</v>
      </c>
      <c r="AP48" s="128">
        <v>3.06</v>
      </c>
      <c r="AQ48" s="128">
        <v>3.14</v>
      </c>
      <c r="AR48" s="128">
        <v>5.07</v>
      </c>
      <c r="AS48" s="128">
        <v>4.29</v>
      </c>
      <c r="AT48" s="1">
        <v>4.3099999999999996</v>
      </c>
      <c r="AU48" s="1">
        <v>6.18</v>
      </c>
      <c r="AV48" s="1">
        <v>6.83</v>
      </c>
      <c r="AW48" s="1">
        <v>11.11</v>
      </c>
      <c r="AX48" s="1">
        <v>5.17</v>
      </c>
      <c r="AY48" s="1">
        <v>2.56</v>
      </c>
      <c r="AZ48" s="1">
        <v>0.72</v>
      </c>
      <c r="BA48" s="1">
        <v>0.67</v>
      </c>
      <c r="BB48" s="1">
        <v>2.36</v>
      </c>
      <c r="BC48" s="268">
        <v>0.39</v>
      </c>
      <c r="BD48" s="1">
        <v>2.27</v>
      </c>
      <c r="BE48" s="1">
        <v>2.48</v>
      </c>
      <c r="BF48" s="1">
        <v>2.61</v>
      </c>
      <c r="BG48" s="1">
        <v>3.19</v>
      </c>
      <c r="BH48" s="1">
        <v>3.23</v>
      </c>
      <c r="BI48" s="1">
        <v>4.95</v>
      </c>
      <c r="BJ48" s="1">
        <v>3.85</v>
      </c>
      <c r="BK48" s="1">
        <v>3.89</v>
      </c>
      <c r="BL48" s="1">
        <v>6.07</v>
      </c>
      <c r="BM48" s="1">
        <v>7.2</v>
      </c>
      <c r="BN48" s="1">
        <v>11.53</v>
      </c>
      <c r="BO48" s="269">
        <v>0.77000000000000046</v>
      </c>
      <c r="BP48" s="269">
        <v>1.4100000000000001</v>
      </c>
      <c r="BQ48" s="269">
        <v>1.9600000000000002</v>
      </c>
      <c r="BR48" s="269">
        <v>1.21</v>
      </c>
      <c r="BS48" s="269">
        <v>-1.0599999999999998</v>
      </c>
      <c r="BT48" s="269">
        <v>-2.4699999999999998</v>
      </c>
      <c r="BU48" s="1">
        <v>26.84</v>
      </c>
      <c r="BV48" s="1">
        <v>32.450000000000003</v>
      </c>
      <c r="BW48" s="1">
        <v>33.92</v>
      </c>
      <c r="BX48" s="1">
        <v>35.380000000000003</v>
      </c>
      <c r="BY48" s="1">
        <v>36.06</v>
      </c>
      <c r="BZ48" s="1">
        <v>37.229999999999997</v>
      </c>
      <c r="CA48" s="1">
        <v>37.11</v>
      </c>
      <c r="CB48" s="1">
        <v>38.33</v>
      </c>
      <c r="CC48" s="1">
        <v>38.770000000000003</v>
      </c>
      <c r="CD48" s="1">
        <v>38.69</v>
      </c>
      <c r="CE48" s="1">
        <v>40.49</v>
      </c>
      <c r="CF48" s="1">
        <v>41.23</v>
      </c>
      <c r="CG48" s="1">
        <v>43.91</v>
      </c>
      <c r="CH48" s="1">
        <v>44.58</v>
      </c>
      <c r="CI48" s="1">
        <v>46.76</v>
      </c>
      <c r="CJ48" s="1">
        <v>48.02</v>
      </c>
      <c r="CK48" s="1">
        <v>46.33</v>
      </c>
      <c r="CL48" s="1">
        <v>26.95</v>
      </c>
      <c r="CM48" s="1">
        <v>33.28</v>
      </c>
      <c r="CN48" s="1">
        <v>34.299999999999997</v>
      </c>
      <c r="CO48" s="1">
        <v>35.14</v>
      </c>
      <c r="CP48" s="1">
        <v>35.89</v>
      </c>
      <c r="CQ48" s="1">
        <v>36.200000000000003</v>
      </c>
      <c r="CR48" s="1">
        <v>36.729999999999997</v>
      </c>
      <c r="CS48" s="1">
        <v>37.700000000000003</v>
      </c>
      <c r="CT48" s="1">
        <v>37.590000000000003</v>
      </c>
      <c r="CU48" s="1">
        <v>39.409999999999997</v>
      </c>
      <c r="CV48" s="1">
        <v>40.200000000000003</v>
      </c>
      <c r="CW48" s="1">
        <v>41.77</v>
      </c>
      <c r="CX48" s="1">
        <v>44.21</v>
      </c>
      <c r="CY48" s="1">
        <v>44.21</v>
      </c>
      <c r="CZ48" s="1">
        <v>45.47</v>
      </c>
      <c r="DA48" s="1">
        <v>47.65</v>
      </c>
      <c r="DB48" s="1">
        <v>45.92</v>
      </c>
      <c r="DC48" s="269">
        <v>-0.10999999999999943</v>
      </c>
      <c r="DD48" s="269">
        <v>-0.82999999999999829</v>
      </c>
      <c r="DE48" s="269">
        <v>-0.37999999999999545</v>
      </c>
      <c r="DF48" s="269">
        <v>0.24000000000000199</v>
      </c>
      <c r="DG48" s="269">
        <v>0.17000000000000171</v>
      </c>
      <c r="DH48" s="269">
        <v>1.029999999999994</v>
      </c>
      <c r="DI48" s="1">
        <v>1</v>
      </c>
      <c r="DJ48" s="1">
        <v>4</v>
      </c>
      <c r="DK48" s="1">
        <v>2</v>
      </c>
      <c r="DL48" s="1">
        <v>2</v>
      </c>
      <c r="DM48" s="1">
        <v>-4</v>
      </c>
      <c r="DN48" s="1">
        <v>-8</v>
      </c>
      <c r="DO48" s="1">
        <v>-13</v>
      </c>
      <c r="DP48" s="1">
        <v>-15</v>
      </c>
      <c r="DQ48" s="1">
        <v>-13</v>
      </c>
      <c r="DR48" s="1">
        <v>-8</v>
      </c>
      <c r="DS48" s="1">
        <v>-2</v>
      </c>
      <c r="DT48" s="1">
        <v>1</v>
      </c>
      <c r="DU48" s="1">
        <v>2</v>
      </c>
      <c r="DV48" s="1">
        <v>4</v>
      </c>
      <c r="DW48" s="1">
        <v>2</v>
      </c>
      <c r="DX48" s="1">
        <v>1</v>
      </c>
      <c r="DY48" s="1">
        <v>0</v>
      </c>
      <c r="DZ48" s="2" t="s">
        <v>1039</v>
      </c>
      <c r="EA48" s="2">
        <v>50099841</v>
      </c>
      <c r="EM48" s="36"/>
      <c r="FF48" s="128"/>
    </row>
    <row r="49" spans="1:162">
      <c r="A49" s="1">
        <v>1</v>
      </c>
      <c r="B49" s="1">
        <v>10</v>
      </c>
      <c r="C49" s="1">
        <v>2</v>
      </c>
      <c r="D49" s="1">
        <v>21</v>
      </c>
      <c r="E49" s="1">
        <v>0</v>
      </c>
      <c r="F49" s="1">
        <v>160.1</v>
      </c>
      <c r="G49" s="1">
        <v>40.9</v>
      </c>
      <c r="H49" s="1" t="s">
        <v>1824</v>
      </c>
      <c r="I49" s="1" t="s">
        <v>1952</v>
      </c>
      <c r="J49" s="1" t="s">
        <v>1730</v>
      </c>
      <c r="K49" s="1">
        <v>16</v>
      </c>
      <c r="L49" s="1">
        <v>13</v>
      </c>
      <c r="M49" s="1">
        <v>3</v>
      </c>
      <c r="N49" s="265">
        <v>0.8125</v>
      </c>
      <c r="P49" s="1" t="s">
        <v>1849</v>
      </c>
      <c r="Q49" s="1">
        <v>49</v>
      </c>
      <c r="R49" s="1">
        <v>45</v>
      </c>
      <c r="S49" s="1">
        <v>27</v>
      </c>
      <c r="T49" s="1" t="s">
        <v>194</v>
      </c>
      <c r="U49" s="1" t="s">
        <v>1895</v>
      </c>
      <c r="V49" s="1">
        <v>58</v>
      </c>
      <c r="W49" s="1">
        <v>49</v>
      </c>
      <c r="X49" s="1">
        <v>33</v>
      </c>
      <c r="Y49" s="1" t="s">
        <v>1680</v>
      </c>
      <c r="Z49" s="1" t="s">
        <v>1857</v>
      </c>
      <c r="AA49" s="1" t="s">
        <v>1868</v>
      </c>
      <c r="AB49" s="1" t="s">
        <v>1836</v>
      </c>
      <c r="AC49" s="1" t="s">
        <v>1964</v>
      </c>
      <c r="AF49" s="1" t="s">
        <v>1986</v>
      </c>
      <c r="AG49" s="128">
        <v>2.91</v>
      </c>
      <c r="AH49" s="128">
        <v>1.81</v>
      </c>
      <c r="AI49" s="128">
        <v>1.1499999999999999</v>
      </c>
      <c r="AJ49" s="128">
        <v>1.49</v>
      </c>
      <c r="AK49" s="128">
        <v>2.2400000000000002</v>
      </c>
      <c r="AL49" s="267">
        <v>1.62</v>
      </c>
      <c r="AM49" s="128">
        <v>1.37</v>
      </c>
      <c r="AN49" s="128">
        <v>1.34</v>
      </c>
      <c r="AO49" s="128">
        <v>0.28000000000000003</v>
      </c>
      <c r="AP49" s="128">
        <v>2.76</v>
      </c>
      <c r="AQ49" s="128">
        <v>3.9</v>
      </c>
      <c r="AR49" s="128">
        <v>4.2</v>
      </c>
      <c r="AS49" s="128">
        <v>1.39</v>
      </c>
      <c r="AT49" s="1">
        <v>1.27</v>
      </c>
      <c r="AU49" s="1">
        <v>2.98</v>
      </c>
      <c r="AV49" s="1">
        <v>4.68</v>
      </c>
      <c r="AW49" s="1">
        <v>8.07</v>
      </c>
      <c r="AX49" s="1">
        <v>3.11</v>
      </c>
      <c r="AY49" s="1">
        <v>0.98</v>
      </c>
      <c r="AZ49" s="1">
        <v>0.39</v>
      </c>
      <c r="BA49" s="1">
        <v>0.25</v>
      </c>
      <c r="BB49" s="1">
        <v>1.1200000000000001</v>
      </c>
      <c r="BC49" s="268">
        <v>1.76</v>
      </c>
      <c r="BD49" s="1">
        <v>1.72</v>
      </c>
      <c r="BE49" s="1">
        <v>2.66</v>
      </c>
      <c r="BF49" s="1">
        <v>2.36</v>
      </c>
      <c r="BG49" s="1">
        <v>3.36</v>
      </c>
      <c r="BH49" s="1">
        <v>3.68</v>
      </c>
      <c r="BI49" s="1">
        <v>3.18</v>
      </c>
      <c r="BJ49" s="1">
        <v>0</v>
      </c>
      <c r="BK49" s="1">
        <v>0</v>
      </c>
      <c r="BL49" s="1">
        <v>2.2799999999999998</v>
      </c>
      <c r="BM49" s="1">
        <v>4.28</v>
      </c>
      <c r="BN49" s="1">
        <v>8.41</v>
      </c>
      <c r="BO49" s="269">
        <v>-0.19999999999999973</v>
      </c>
      <c r="BP49" s="269">
        <v>0.83000000000000007</v>
      </c>
      <c r="BQ49" s="269">
        <v>0.7599999999999999</v>
      </c>
      <c r="BR49" s="269">
        <v>1.24</v>
      </c>
      <c r="BS49" s="269">
        <v>1.1200000000000001</v>
      </c>
      <c r="BT49" s="269">
        <v>0.1399999999999999</v>
      </c>
      <c r="BU49" s="1">
        <v>26.16</v>
      </c>
      <c r="BV49" s="1">
        <v>29.01</v>
      </c>
      <c r="BW49" s="1">
        <v>32.200000000000003</v>
      </c>
      <c r="BX49" s="1">
        <v>33.450000000000003</v>
      </c>
      <c r="BY49" s="1">
        <v>34.89</v>
      </c>
      <c r="BZ49" s="1">
        <v>35.43</v>
      </c>
      <c r="CA49" s="1">
        <v>36.29</v>
      </c>
      <c r="CB49" s="1">
        <v>37.14</v>
      </c>
      <c r="CC49" s="1">
        <v>38.06</v>
      </c>
      <c r="CD49" s="1">
        <v>38.29</v>
      </c>
      <c r="CE49" s="1">
        <v>38.549999999999997</v>
      </c>
      <c r="CF49" s="1">
        <v>40.61</v>
      </c>
      <c r="CG49" s="1">
        <v>42.95</v>
      </c>
      <c r="CH49" s="1">
        <v>45.49</v>
      </c>
      <c r="CI49" s="1">
        <v>44.58</v>
      </c>
      <c r="CJ49" s="1">
        <v>43.21</v>
      </c>
      <c r="CK49" s="1">
        <v>45.82</v>
      </c>
      <c r="CL49" s="1">
        <v>26.73</v>
      </c>
      <c r="CM49" s="1">
        <v>29.66</v>
      </c>
      <c r="CN49" s="1">
        <v>32.369999999999997</v>
      </c>
      <c r="CO49" s="1">
        <v>33.869999999999997</v>
      </c>
      <c r="CP49" s="1">
        <v>34.159999999999997</v>
      </c>
      <c r="CQ49" s="1">
        <v>35.380000000000003</v>
      </c>
      <c r="CR49" s="1">
        <v>36.700000000000003</v>
      </c>
      <c r="CS49" s="1">
        <v>37.159999999999997</v>
      </c>
      <c r="CT49" s="1">
        <v>38.35</v>
      </c>
      <c r="CU49" s="1">
        <v>38.42</v>
      </c>
      <c r="CV49" s="1">
        <v>39.11</v>
      </c>
      <c r="CW49" s="1">
        <v>40.96</v>
      </c>
      <c r="CX49" s="1">
        <v>42.36</v>
      </c>
      <c r="CY49" s="1">
        <v>45.09</v>
      </c>
      <c r="CZ49" s="1">
        <v>44.15</v>
      </c>
      <c r="DA49" s="1">
        <v>42.55</v>
      </c>
      <c r="DB49" s="1">
        <v>45.27</v>
      </c>
      <c r="DC49" s="269">
        <v>-0.57000000000000028</v>
      </c>
      <c r="DD49" s="269">
        <v>-0.64999999999999858</v>
      </c>
      <c r="DE49" s="269">
        <v>-0.1699999999999946</v>
      </c>
      <c r="DF49" s="269">
        <v>-0.4199999999999946</v>
      </c>
      <c r="DG49" s="269">
        <v>0.73000000000000398</v>
      </c>
      <c r="DH49" s="269">
        <v>4.9999999999997158E-2</v>
      </c>
      <c r="DI49" s="1">
        <v>3</v>
      </c>
      <c r="DJ49" s="1">
        <v>3</v>
      </c>
      <c r="DK49" s="1">
        <v>3</v>
      </c>
      <c r="DL49" s="1">
        <v>4</v>
      </c>
      <c r="DM49" s="1">
        <v>0</v>
      </c>
      <c r="DN49" s="1">
        <v>-2</v>
      </c>
      <c r="DO49" s="1">
        <v>-5</v>
      </c>
      <c r="DP49" s="1">
        <v>-9</v>
      </c>
      <c r="DQ49" s="1">
        <v>-6</v>
      </c>
      <c r="DR49" s="1">
        <v>-1</v>
      </c>
      <c r="DS49" s="1">
        <v>8</v>
      </c>
      <c r="DT49" s="1">
        <v>16</v>
      </c>
      <c r="DU49" s="1">
        <v>19</v>
      </c>
      <c r="DV49" s="1">
        <v>17</v>
      </c>
      <c r="DW49" s="1">
        <v>15</v>
      </c>
      <c r="DX49" s="1">
        <v>10</v>
      </c>
      <c r="DY49" s="1">
        <v>6</v>
      </c>
      <c r="DZ49" s="2" t="s">
        <v>995</v>
      </c>
      <c r="EA49" s="2">
        <v>44988636</v>
      </c>
      <c r="EM49" s="36"/>
      <c r="FF49" s="128"/>
    </row>
    <row r="50" spans="1:162">
      <c r="A50" s="1">
        <v>1</v>
      </c>
      <c r="B50" s="1">
        <v>76</v>
      </c>
      <c r="C50" s="1">
        <v>2</v>
      </c>
      <c r="D50" s="1">
        <v>14</v>
      </c>
      <c r="E50" s="1">
        <v>10</v>
      </c>
      <c r="F50" s="1">
        <v>155.1</v>
      </c>
      <c r="G50" s="1">
        <v>43.9</v>
      </c>
      <c r="H50" s="1" t="s">
        <v>1814</v>
      </c>
      <c r="I50" s="1" t="s">
        <v>1840</v>
      </c>
      <c r="J50" s="1" t="s">
        <v>1734</v>
      </c>
      <c r="K50" s="1">
        <v>27</v>
      </c>
      <c r="L50" s="1">
        <v>23</v>
      </c>
      <c r="M50" s="1">
        <v>19</v>
      </c>
      <c r="N50" s="265">
        <v>0.29629629629629628</v>
      </c>
      <c r="O50" s="1" t="s">
        <v>190</v>
      </c>
      <c r="P50" s="1" t="s">
        <v>1987</v>
      </c>
      <c r="Q50" s="1">
        <v>53</v>
      </c>
      <c r="R50" s="1">
        <v>35</v>
      </c>
      <c r="S50" s="1">
        <v>34</v>
      </c>
      <c r="T50" s="1" t="s">
        <v>1678</v>
      </c>
      <c r="U50" s="1" t="s">
        <v>1899</v>
      </c>
      <c r="V50" s="1">
        <v>31</v>
      </c>
      <c r="W50" s="1">
        <v>19</v>
      </c>
      <c r="X50" s="1">
        <v>15</v>
      </c>
      <c r="Z50" s="1" t="s">
        <v>1975</v>
      </c>
      <c r="AA50" s="1" t="s">
        <v>1955</v>
      </c>
      <c r="AB50" s="1" t="s">
        <v>1988</v>
      </c>
      <c r="AC50" s="1" t="s">
        <v>1877</v>
      </c>
      <c r="AF50" s="1" t="s">
        <v>1989</v>
      </c>
      <c r="AG50" s="128">
        <v>3.78</v>
      </c>
      <c r="AH50" s="128">
        <v>2.52</v>
      </c>
      <c r="AI50" s="128">
        <v>2.68</v>
      </c>
      <c r="AJ50" s="128">
        <v>2.74</v>
      </c>
      <c r="AK50" s="128">
        <v>3.05</v>
      </c>
      <c r="AL50" s="267">
        <v>1.61</v>
      </c>
      <c r="AM50" s="128">
        <v>2.68</v>
      </c>
      <c r="AN50" s="128">
        <v>2.72</v>
      </c>
      <c r="AO50" s="128">
        <v>3.24</v>
      </c>
      <c r="AP50" s="128">
        <v>2.2799999999999998</v>
      </c>
      <c r="AQ50" s="128">
        <v>2.91</v>
      </c>
      <c r="AR50" s="128">
        <v>4.92</v>
      </c>
      <c r="AS50" s="128">
        <v>2.62</v>
      </c>
      <c r="AT50" s="1">
        <v>3.22</v>
      </c>
      <c r="AU50" s="1">
        <v>4.6100000000000003</v>
      </c>
      <c r="AV50" s="1">
        <v>6.23</v>
      </c>
      <c r="AW50" s="1">
        <v>11.98</v>
      </c>
      <c r="AX50" s="1">
        <v>3.14</v>
      </c>
      <c r="AY50" s="1">
        <v>2.27</v>
      </c>
      <c r="AZ50" s="1">
        <v>1.39</v>
      </c>
      <c r="BA50" s="1">
        <v>1.5</v>
      </c>
      <c r="BB50" s="1">
        <v>1.62</v>
      </c>
      <c r="BC50" s="268">
        <v>2.88</v>
      </c>
      <c r="BD50" s="1">
        <v>2.61</v>
      </c>
      <c r="BE50" s="1">
        <v>2.56</v>
      </c>
      <c r="BF50" s="1">
        <v>3.02</v>
      </c>
      <c r="BG50" s="1">
        <v>2.5</v>
      </c>
      <c r="BH50" s="1">
        <v>6.67</v>
      </c>
      <c r="BI50" s="1">
        <v>5.22</v>
      </c>
      <c r="BJ50" s="1">
        <v>3.23</v>
      </c>
      <c r="BK50" s="1">
        <v>3.39</v>
      </c>
      <c r="BL50" s="1">
        <v>4.92</v>
      </c>
      <c r="BM50" s="1">
        <v>6.92</v>
      </c>
      <c r="BN50" s="1">
        <v>11.17</v>
      </c>
      <c r="BO50" s="269">
        <v>0.63999999999999968</v>
      </c>
      <c r="BP50" s="269">
        <v>0.25</v>
      </c>
      <c r="BQ50" s="269">
        <v>1.2900000000000003</v>
      </c>
      <c r="BR50" s="269">
        <v>1.2400000000000002</v>
      </c>
      <c r="BS50" s="269">
        <v>1.4299999999999997</v>
      </c>
      <c r="BT50" s="269">
        <v>1.2699999999999998</v>
      </c>
      <c r="BU50" s="1">
        <v>26.75</v>
      </c>
      <c r="BV50" s="1">
        <v>29.9</v>
      </c>
      <c r="BW50" s="1">
        <v>33.5</v>
      </c>
      <c r="BX50" s="1">
        <v>33.14</v>
      </c>
      <c r="BY50" s="1">
        <v>34.6</v>
      </c>
      <c r="BZ50" s="1">
        <v>34.61</v>
      </c>
      <c r="CA50" s="1">
        <v>36.03</v>
      </c>
      <c r="CB50" s="1">
        <v>36.659999999999997</v>
      </c>
      <c r="CC50" s="1">
        <v>35.33</v>
      </c>
      <c r="CD50" s="1">
        <v>36.04</v>
      </c>
      <c r="CE50" s="1">
        <v>36.22</v>
      </c>
      <c r="CF50" s="1">
        <v>37.979999999999997</v>
      </c>
      <c r="CG50" s="1">
        <v>40.83</v>
      </c>
      <c r="CH50" s="1">
        <v>43.58</v>
      </c>
      <c r="CI50" s="1">
        <v>45.69</v>
      </c>
      <c r="CJ50" s="1">
        <v>44.16</v>
      </c>
      <c r="CK50" s="1">
        <v>42.44</v>
      </c>
      <c r="CL50" s="1">
        <v>26.29</v>
      </c>
      <c r="CM50" s="1">
        <v>29.89</v>
      </c>
      <c r="CN50" s="1">
        <v>33.4</v>
      </c>
      <c r="CO50" s="1">
        <v>33.35</v>
      </c>
      <c r="CP50" s="1">
        <v>34.89</v>
      </c>
      <c r="CQ50" s="1">
        <v>34.369999999999997</v>
      </c>
      <c r="CR50" s="1">
        <v>35.44</v>
      </c>
      <c r="CS50" s="1">
        <v>35.450000000000003</v>
      </c>
      <c r="CT50" s="1">
        <v>35.020000000000003</v>
      </c>
      <c r="CU50" s="1">
        <v>35.43</v>
      </c>
      <c r="CV50" s="1">
        <v>36.03</v>
      </c>
      <c r="CW50" s="1">
        <v>36.08</v>
      </c>
      <c r="CX50" s="1">
        <v>40.380000000000003</v>
      </c>
      <c r="CY50" s="1">
        <v>44.51</v>
      </c>
      <c r="CZ50" s="1">
        <v>45.99</v>
      </c>
      <c r="DA50" s="1">
        <v>45.07</v>
      </c>
      <c r="DB50" s="1">
        <v>42.79</v>
      </c>
      <c r="DC50" s="269">
        <v>0.46000000000000085</v>
      </c>
      <c r="DD50" s="269">
        <v>9.9999999999980105E-3</v>
      </c>
      <c r="DE50" s="269">
        <v>0.10000000000000142</v>
      </c>
      <c r="DF50" s="269">
        <v>-0.21000000000000085</v>
      </c>
      <c r="DG50" s="269">
        <v>-0.28999999999999915</v>
      </c>
      <c r="DH50" s="269">
        <v>0.24000000000000199</v>
      </c>
      <c r="DI50" s="1">
        <v>0</v>
      </c>
      <c r="DJ50" s="1">
        <v>0</v>
      </c>
      <c r="DK50" s="1">
        <v>1</v>
      </c>
      <c r="DL50" s="1">
        <v>1</v>
      </c>
      <c r="DM50" s="1">
        <v>0</v>
      </c>
      <c r="DN50" s="1">
        <v>-2</v>
      </c>
      <c r="DO50" s="1">
        <v>-7</v>
      </c>
      <c r="DP50" s="1">
        <v>-13</v>
      </c>
      <c r="DQ50" s="1">
        <v>-19</v>
      </c>
      <c r="DR50" s="1">
        <v>-21</v>
      </c>
      <c r="DS50" s="1">
        <v>-24</v>
      </c>
      <c r="DT50" s="1">
        <v>-22</v>
      </c>
      <c r="DU50" s="1">
        <v>-15</v>
      </c>
      <c r="DV50" s="1">
        <v>-11</v>
      </c>
      <c r="DW50" s="1">
        <v>-5</v>
      </c>
      <c r="DX50" s="1">
        <v>-4</v>
      </c>
      <c r="DY50" s="1">
        <v>-5</v>
      </c>
      <c r="DZ50" s="2" t="s">
        <v>850</v>
      </c>
      <c r="EA50" s="2">
        <v>36911109</v>
      </c>
      <c r="FF50" s="128"/>
    </row>
    <row r="51" spans="1:162">
      <c r="A51" s="1">
        <v>1</v>
      </c>
      <c r="B51" s="1">
        <v>75</v>
      </c>
      <c r="C51" s="1">
        <v>2</v>
      </c>
      <c r="D51" s="1">
        <v>18</v>
      </c>
      <c r="E51" s="1">
        <v>0</v>
      </c>
      <c r="F51" s="1">
        <v>165.8</v>
      </c>
      <c r="G51" s="1">
        <v>45.8</v>
      </c>
      <c r="H51" s="1" t="s">
        <v>1839</v>
      </c>
      <c r="I51" s="1" t="s">
        <v>1815</v>
      </c>
      <c r="J51" s="1" t="s">
        <v>1735</v>
      </c>
      <c r="K51" s="1">
        <v>27</v>
      </c>
      <c r="L51" s="1">
        <v>19</v>
      </c>
      <c r="M51" s="1">
        <v>18</v>
      </c>
      <c r="N51" s="265">
        <v>0.33333333333333331</v>
      </c>
      <c r="O51" s="1" t="s">
        <v>191</v>
      </c>
      <c r="P51" s="1" t="s">
        <v>1992</v>
      </c>
      <c r="Q51" s="1">
        <v>44</v>
      </c>
      <c r="R51" s="1">
        <v>27</v>
      </c>
      <c r="S51" s="1">
        <v>10</v>
      </c>
      <c r="T51" s="1" t="s">
        <v>1680</v>
      </c>
      <c r="Z51" s="1" t="s">
        <v>1961</v>
      </c>
      <c r="AA51" s="1" t="s">
        <v>1993</v>
      </c>
      <c r="AB51" s="1" t="s">
        <v>1935</v>
      </c>
      <c r="AC51" s="1" t="s">
        <v>1933</v>
      </c>
      <c r="AF51" s="1" t="s">
        <v>1994</v>
      </c>
      <c r="AG51" s="128">
        <v>2.9</v>
      </c>
      <c r="AH51" s="128">
        <v>2.2799999999999998</v>
      </c>
      <c r="AI51" s="128">
        <v>2.27</v>
      </c>
      <c r="AJ51" s="128">
        <v>1.37</v>
      </c>
      <c r="AK51" s="128">
        <v>1.1200000000000001</v>
      </c>
      <c r="AL51" s="267">
        <v>1.87</v>
      </c>
      <c r="AM51" s="128">
        <v>1.5</v>
      </c>
      <c r="AN51" s="128">
        <v>0.76</v>
      </c>
      <c r="AO51" s="128">
        <v>2.06</v>
      </c>
      <c r="AP51" s="128">
        <v>2.3199999999999998</v>
      </c>
      <c r="AQ51" s="128">
        <v>1.89</v>
      </c>
      <c r="AR51" s="128">
        <v>4.3099999999999996</v>
      </c>
      <c r="AS51" s="128">
        <v>1.05</v>
      </c>
      <c r="AT51" s="1">
        <v>1.58</v>
      </c>
      <c r="AU51" s="1">
        <v>3.96</v>
      </c>
      <c r="AV51" s="1">
        <v>4.75</v>
      </c>
      <c r="AW51" s="1">
        <v>8.3000000000000007</v>
      </c>
      <c r="AX51" s="1">
        <v>2.83</v>
      </c>
      <c r="AY51" s="1">
        <v>2.0499999999999998</v>
      </c>
      <c r="AZ51" s="1">
        <v>0.88</v>
      </c>
      <c r="BA51" s="1">
        <v>0.12</v>
      </c>
      <c r="BB51" s="1">
        <v>1.25</v>
      </c>
      <c r="BC51" s="268">
        <v>1.76</v>
      </c>
      <c r="BD51" s="1">
        <v>0.87</v>
      </c>
      <c r="BE51" s="1">
        <v>1.49</v>
      </c>
      <c r="BF51" s="1">
        <v>1.87</v>
      </c>
      <c r="BG51" s="1">
        <v>3.81</v>
      </c>
      <c r="BH51" s="1">
        <v>5.35</v>
      </c>
      <c r="BI51" s="1">
        <v>5.55</v>
      </c>
      <c r="BJ51" s="1">
        <v>2.17</v>
      </c>
      <c r="BK51" s="1">
        <v>2.08</v>
      </c>
      <c r="BL51" s="1">
        <v>3.87</v>
      </c>
      <c r="BM51" s="1">
        <v>5.35</v>
      </c>
      <c r="BN51" s="1">
        <v>9.43</v>
      </c>
      <c r="BO51" s="269">
        <v>6.999999999999984E-2</v>
      </c>
      <c r="BP51" s="269">
        <v>0.22999999999999998</v>
      </c>
      <c r="BQ51" s="269">
        <v>1.3900000000000001</v>
      </c>
      <c r="BR51" s="269">
        <v>1.25</v>
      </c>
      <c r="BS51" s="269">
        <v>-0.12999999999999989</v>
      </c>
      <c r="BT51" s="269">
        <v>-0.1100000000000001</v>
      </c>
      <c r="BU51" s="1">
        <v>27.98</v>
      </c>
      <c r="BV51" s="1">
        <v>32.130000000000003</v>
      </c>
      <c r="BW51" s="1">
        <v>35.43</v>
      </c>
      <c r="BX51" s="1">
        <v>36.96</v>
      </c>
      <c r="BY51" s="1">
        <v>36.31</v>
      </c>
      <c r="BZ51" s="1">
        <v>37.159999999999997</v>
      </c>
      <c r="CA51" s="1">
        <v>38.29</v>
      </c>
      <c r="CB51" s="1">
        <v>38.729999999999997</v>
      </c>
      <c r="CC51" s="1">
        <v>38.68</v>
      </c>
      <c r="CD51" s="1">
        <v>38.880000000000003</v>
      </c>
      <c r="CE51" s="1">
        <v>40.700000000000003</v>
      </c>
      <c r="CF51" s="1">
        <v>40.57</v>
      </c>
      <c r="CG51" s="1">
        <v>45.49</v>
      </c>
      <c r="CH51" s="1">
        <v>45.39</v>
      </c>
      <c r="CI51" s="1">
        <v>45.08</v>
      </c>
      <c r="CJ51" s="1">
        <v>42.46</v>
      </c>
      <c r="CK51" s="1">
        <v>40.549999999999997</v>
      </c>
      <c r="CL51" s="1">
        <v>27.89</v>
      </c>
      <c r="CM51" s="1">
        <v>32.450000000000003</v>
      </c>
      <c r="CN51" s="1">
        <v>35.46</v>
      </c>
      <c r="CO51" s="1">
        <v>36.42</v>
      </c>
      <c r="CP51" s="1">
        <v>36.32</v>
      </c>
      <c r="CQ51" s="1">
        <v>37.47</v>
      </c>
      <c r="CR51" s="1">
        <v>37.65</v>
      </c>
      <c r="CS51" s="1">
        <v>38.29</v>
      </c>
      <c r="CT51" s="1">
        <v>37.44</v>
      </c>
      <c r="CU51" s="1">
        <v>38.619999999999997</v>
      </c>
      <c r="CV51" s="1">
        <v>40.46</v>
      </c>
      <c r="CW51" s="1">
        <v>41.1</v>
      </c>
      <c r="CX51" s="1">
        <v>46.39</v>
      </c>
      <c r="CY51" s="1">
        <v>45.1</v>
      </c>
      <c r="CZ51" s="1">
        <v>45.5</v>
      </c>
      <c r="DA51" s="1">
        <v>43.48</v>
      </c>
      <c r="DB51" s="1">
        <v>40.29</v>
      </c>
      <c r="DC51" s="269">
        <v>8.9999999999999858E-2</v>
      </c>
      <c r="DD51" s="269">
        <v>-0.32000000000000028</v>
      </c>
      <c r="DE51" s="269">
        <v>-3.0000000000001137E-2</v>
      </c>
      <c r="DF51" s="269">
        <v>0.53999999999999915</v>
      </c>
      <c r="DG51" s="269">
        <v>-9.9999999999980105E-3</v>
      </c>
      <c r="DH51" s="269">
        <v>-0.31000000000000227</v>
      </c>
      <c r="DI51" s="1">
        <v>0</v>
      </c>
      <c r="DJ51" s="1">
        <v>0</v>
      </c>
      <c r="DK51" s="1">
        <v>1</v>
      </c>
      <c r="DL51" s="1">
        <v>1</v>
      </c>
      <c r="DM51" s="1">
        <v>0</v>
      </c>
      <c r="DN51" s="1">
        <v>-1</v>
      </c>
      <c r="DO51" s="1">
        <v>-4</v>
      </c>
      <c r="DP51" s="1">
        <v>-8</v>
      </c>
      <c r="DQ51" s="1">
        <v>-12</v>
      </c>
      <c r="DR51" s="1">
        <v>-17</v>
      </c>
      <c r="DS51" s="1">
        <v>-24</v>
      </c>
      <c r="DT51" s="1">
        <v>-27</v>
      </c>
      <c r="DU51" s="1">
        <v>-28</v>
      </c>
      <c r="DV51" s="1">
        <v>-22</v>
      </c>
      <c r="DW51" s="1">
        <v>-18</v>
      </c>
      <c r="DX51" s="1">
        <v>-14</v>
      </c>
      <c r="DY51" s="1">
        <v>-12</v>
      </c>
      <c r="DZ51" s="2" t="s">
        <v>987</v>
      </c>
      <c r="EA51" s="2">
        <v>43367058</v>
      </c>
      <c r="EM51" s="36"/>
      <c r="FF51" s="128"/>
    </row>
    <row r="52" spans="1:162">
      <c r="A52" s="1">
        <v>1</v>
      </c>
      <c r="B52" s="1">
        <v>112</v>
      </c>
      <c r="C52" s="1">
        <v>2</v>
      </c>
      <c r="D52" s="1">
        <v>14</v>
      </c>
      <c r="E52" s="1">
        <v>7</v>
      </c>
      <c r="F52" s="1">
        <v>153.69999999999999</v>
      </c>
      <c r="G52" s="1">
        <v>72.5</v>
      </c>
      <c r="H52" s="1" t="s">
        <v>1839</v>
      </c>
      <c r="I52" s="1" t="s">
        <v>1840</v>
      </c>
      <c r="J52" s="1" t="s">
        <v>1733</v>
      </c>
      <c r="K52" s="1">
        <v>36</v>
      </c>
      <c r="L52" s="1">
        <v>26</v>
      </c>
      <c r="M52" s="1">
        <v>18</v>
      </c>
      <c r="N52" s="265">
        <v>0.5</v>
      </c>
      <c r="P52" s="1" t="s">
        <v>1940</v>
      </c>
      <c r="Q52" s="1">
        <v>53</v>
      </c>
      <c r="R52" s="1">
        <v>35</v>
      </c>
      <c r="S52" s="1">
        <v>21</v>
      </c>
      <c r="T52" s="1" t="s">
        <v>195</v>
      </c>
      <c r="U52" s="1" t="s">
        <v>1842</v>
      </c>
      <c r="V52" s="1">
        <v>24</v>
      </c>
      <c r="W52" s="1">
        <v>17</v>
      </c>
      <c r="X52" s="1">
        <v>12</v>
      </c>
      <c r="Y52" s="1" t="s">
        <v>1683</v>
      </c>
      <c r="Z52" s="1" t="s">
        <v>1861</v>
      </c>
      <c r="AA52" s="1" t="s">
        <v>1995</v>
      </c>
      <c r="AB52" s="1" t="s">
        <v>1935</v>
      </c>
      <c r="AC52" s="1" t="s">
        <v>1996</v>
      </c>
      <c r="AF52" s="1">
        <v>0</v>
      </c>
      <c r="AG52" s="128">
        <v>2.69</v>
      </c>
      <c r="AH52" s="128">
        <v>2.79</v>
      </c>
      <c r="AI52" s="128">
        <v>3.11</v>
      </c>
      <c r="AJ52" s="128">
        <v>1.88</v>
      </c>
      <c r="AK52" s="128">
        <v>2.74</v>
      </c>
      <c r="AL52" s="267">
        <v>1.93</v>
      </c>
      <c r="AM52" s="128">
        <v>1.42</v>
      </c>
      <c r="AN52" s="128">
        <v>1.32</v>
      </c>
      <c r="AO52" s="128">
        <v>1.42</v>
      </c>
      <c r="AP52" s="128">
        <v>0.73</v>
      </c>
      <c r="AQ52" s="128">
        <v>2.84</v>
      </c>
      <c r="AR52" s="128">
        <v>4.5999999999999996</v>
      </c>
      <c r="AS52" s="128">
        <v>2.29</v>
      </c>
      <c r="AT52" s="1">
        <v>2.88</v>
      </c>
      <c r="AU52" s="1">
        <v>2.4700000000000002</v>
      </c>
      <c r="AV52" s="1">
        <v>6.12</v>
      </c>
      <c r="AW52" s="1">
        <v>11.07</v>
      </c>
      <c r="AX52" s="1">
        <v>2.2799999999999998</v>
      </c>
      <c r="AY52" s="1">
        <v>2.02</v>
      </c>
      <c r="AZ52" s="1">
        <v>1.24</v>
      </c>
      <c r="BA52" s="1">
        <v>0.62</v>
      </c>
      <c r="BB52" s="1">
        <v>0.45</v>
      </c>
      <c r="BC52" s="268">
        <v>2.02</v>
      </c>
      <c r="BD52" s="1">
        <v>1.74</v>
      </c>
      <c r="BE52" s="1">
        <v>2.37</v>
      </c>
      <c r="BF52" s="1">
        <v>2.63</v>
      </c>
      <c r="BG52" s="1">
        <v>3.37</v>
      </c>
      <c r="BH52" s="1">
        <v>4.1100000000000003</v>
      </c>
      <c r="BI52" s="1">
        <v>4.6100000000000003</v>
      </c>
      <c r="BJ52" s="1">
        <v>3.58</v>
      </c>
      <c r="BK52" s="1">
        <v>3.39</v>
      </c>
      <c r="BL52" s="1">
        <v>6.44</v>
      </c>
      <c r="BM52" s="1">
        <v>6.65</v>
      </c>
      <c r="BN52" s="1">
        <v>10.61</v>
      </c>
      <c r="BO52" s="269">
        <v>0.41000000000000014</v>
      </c>
      <c r="BP52" s="269">
        <v>0.77</v>
      </c>
      <c r="BQ52" s="269">
        <v>1.8699999999999999</v>
      </c>
      <c r="BR52" s="269">
        <v>1.2599999999999998</v>
      </c>
      <c r="BS52" s="269">
        <v>2.29</v>
      </c>
      <c r="BT52" s="269">
        <v>9.000000000000008E-2</v>
      </c>
      <c r="BU52" s="1">
        <v>23.56</v>
      </c>
      <c r="BV52" s="1">
        <v>27.69</v>
      </c>
      <c r="BW52" s="1">
        <v>29.9</v>
      </c>
      <c r="BX52" s="1">
        <v>32.33</v>
      </c>
      <c r="BY52" s="1">
        <v>33.840000000000003</v>
      </c>
      <c r="BZ52" s="1">
        <v>35.549999999999997</v>
      </c>
      <c r="CA52" s="1">
        <v>36.11</v>
      </c>
      <c r="CB52" s="1">
        <v>36.89</v>
      </c>
      <c r="CC52" s="1">
        <v>36.47</v>
      </c>
      <c r="CD52" s="1">
        <v>37.5</v>
      </c>
      <c r="CE52" s="1">
        <v>38.64</v>
      </c>
      <c r="CF52" s="1">
        <v>39.119999999999997</v>
      </c>
      <c r="CG52" s="1">
        <v>41.31</v>
      </c>
      <c r="CH52" s="1">
        <v>43.23</v>
      </c>
      <c r="CI52" s="1">
        <v>42.49</v>
      </c>
      <c r="CJ52" s="1">
        <v>42.44</v>
      </c>
      <c r="CK52" s="1">
        <v>40.32</v>
      </c>
      <c r="CL52" s="1">
        <v>24.45</v>
      </c>
      <c r="CM52" s="1">
        <v>27.74</v>
      </c>
      <c r="CN52" s="1">
        <v>30.72</v>
      </c>
      <c r="CO52" s="1">
        <v>32.700000000000003</v>
      </c>
      <c r="CP52" s="1">
        <v>33.07</v>
      </c>
      <c r="CQ52" s="1">
        <v>35.229999999999997</v>
      </c>
      <c r="CR52" s="1">
        <v>36.15</v>
      </c>
      <c r="CS52" s="1">
        <v>36.270000000000003</v>
      </c>
      <c r="CT52" s="1">
        <v>36.909999999999997</v>
      </c>
      <c r="CU52" s="1">
        <v>37.76</v>
      </c>
      <c r="CV52" s="1">
        <v>38.17</v>
      </c>
      <c r="CW52" s="1">
        <v>39.299999999999997</v>
      </c>
      <c r="CX52" s="1">
        <v>41.24</v>
      </c>
      <c r="CY52" s="1">
        <v>43.27</v>
      </c>
      <c r="CZ52" s="1">
        <v>42.57</v>
      </c>
      <c r="DA52" s="1">
        <v>42.47</v>
      </c>
      <c r="DB52" s="1">
        <v>40.229999999999997</v>
      </c>
      <c r="DC52" s="269">
        <v>-0.89000000000000057</v>
      </c>
      <c r="DD52" s="269">
        <v>-4.9999999999997158E-2</v>
      </c>
      <c r="DE52" s="269">
        <v>-0.82000000000000028</v>
      </c>
      <c r="DF52" s="269">
        <v>-0.37000000000000455</v>
      </c>
      <c r="DG52" s="269">
        <v>0.77000000000000313</v>
      </c>
      <c r="DH52" s="269">
        <v>0.32000000000000028</v>
      </c>
      <c r="DI52" s="1">
        <v>3</v>
      </c>
      <c r="DJ52" s="1">
        <v>4</v>
      </c>
      <c r="DK52" s="1">
        <v>6</v>
      </c>
      <c r="DL52" s="1">
        <v>6</v>
      </c>
      <c r="DM52" s="1">
        <v>3</v>
      </c>
      <c r="DN52" s="1">
        <v>0</v>
      </c>
      <c r="DO52" s="1">
        <v>-7</v>
      </c>
      <c r="DP52" s="1">
        <v>-12</v>
      </c>
      <c r="DQ52" s="1">
        <v>-14</v>
      </c>
      <c r="DR52" s="1">
        <v>-12</v>
      </c>
      <c r="DS52" s="1">
        <v>-8</v>
      </c>
      <c r="DT52" s="1">
        <v>-4</v>
      </c>
      <c r="DU52" s="1">
        <v>-1</v>
      </c>
      <c r="DV52" s="1">
        <v>5</v>
      </c>
      <c r="DW52" s="1">
        <v>9</v>
      </c>
      <c r="DX52" s="1">
        <v>10</v>
      </c>
      <c r="DY52" s="1">
        <v>10</v>
      </c>
      <c r="DZ52" s="2" t="s">
        <v>1644</v>
      </c>
      <c r="EA52" s="2">
        <v>49930980</v>
      </c>
      <c r="EM52" s="36"/>
      <c r="FF52" s="128"/>
    </row>
    <row r="53" spans="1:162">
      <c r="A53" s="1">
        <v>1</v>
      </c>
      <c r="B53" s="1">
        <v>40</v>
      </c>
      <c r="C53" s="1">
        <v>2</v>
      </c>
      <c r="D53" s="1">
        <v>29</v>
      </c>
      <c r="E53" s="1">
        <v>11</v>
      </c>
      <c r="F53" s="1">
        <v>163.30000000000001</v>
      </c>
      <c r="G53" s="1">
        <v>55.9</v>
      </c>
      <c r="H53" s="1" t="s">
        <v>1814</v>
      </c>
      <c r="I53" s="1" t="s">
        <v>1997</v>
      </c>
      <c r="J53" s="1" t="s">
        <v>1732</v>
      </c>
      <c r="K53" s="1">
        <v>22</v>
      </c>
      <c r="L53" s="1">
        <v>15</v>
      </c>
      <c r="M53" s="1">
        <v>16</v>
      </c>
      <c r="N53" s="265">
        <v>0.27272727272727271</v>
      </c>
      <c r="P53" s="1" t="s">
        <v>1884</v>
      </c>
      <c r="Q53" s="1">
        <v>49</v>
      </c>
      <c r="R53" s="1">
        <v>34</v>
      </c>
      <c r="S53" s="1">
        <v>38</v>
      </c>
      <c r="T53" s="1" t="s">
        <v>194</v>
      </c>
      <c r="U53" s="1" t="s">
        <v>1850</v>
      </c>
      <c r="V53" s="1">
        <v>35</v>
      </c>
      <c r="W53" s="1">
        <v>29</v>
      </c>
      <c r="X53" s="1">
        <v>27</v>
      </c>
      <c r="Y53" s="1" t="s">
        <v>1681</v>
      </c>
      <c r="Z53" s="1" t="s">
        <v>1867</v>
      </c>
      <c r="AA53" s="1" t="s">
        <v>1998</v>
      </c>
      <c r="AB53" s="1" t="s">
        <v>1862</v>
      </c>
      <c r="AC53" s="1" t="s">
        <v>1956</v>
      </c>
      <c r="AD53" s="1" t="s">
        <v>1678</v>
      </c>
      <c r="AE53" s="1" t="s">
        <v>1682</v>
      </c>
      <c r="AF53" s="1" t="s">
        <v>1999</v>
      </c>
      <c r="AG53" s="128">
        <v>3.39</v>
      </c>
      <c r="AH53" s="128">
        <v>3.44</v>
      </c>
      <c r="AI53" s="128">
        <v>3.17</v>
      </c>
      <c r="AJ53" s="128">
        <v>2.71</v>
      </c>
      <c r="AK53" s="128">
        <v>2.06</v>
      </c>
      <c r="AL53" s="267">
        <v>3.6</v>
      </c>
      <c r="AM53" s="128">
        <v>2.06</v>
      </c>
      <c r="AN53" s="128">
        <v>2.12</v>
      </c>
      <c r="AO53" s="128">
        <v>2.8</v>
      </c>
      <c r="AP53" s="128">
        <v>2.63</v>
      </c>
      <c r="AQ53" s="128">
        <v>5.23</v>
      </c>
      <c r="AR53" s="128">
        <v>7.02</v>
      </c>
      <c r="AS53" s="128">
        <v>3.36</v>
      </c>
      <c r="AT53" s="1">
        <v>4.24</v>
      </c>
      <c r="AU53" s="1">
        <v>7.09</v>
      </c>
      <c r="AV53" s="1">
        <v>8.41</v>
      </c>
      <c r="AW53" s="1">
        <v>13.39</v>
      </c>
      <c r="AX53" s="1">
        <v>3.83</v>
      </c>
      <c r="AY53" s="1">
        <v>3.03</v>
      </c>
      <c r="AZ53" s="1">
        <v>3.01</v>
      </c>
      <c r="BA53" s="1">
        <v>1.45</v>
      </c>
      <c r="BB53" s="1">
        <v>2.27</v>
      </c>
      <c r="BC53" s="268">
        <v>3.9</v>
      </c>
      <c r="BD53" s="1">
        <v>3.17</v>
      </c>
      <c r="BE53" s="1">
        <v>2.88</v>
      </c>
      <c r="BF53" s="1">
        <v>3</v>
      </c>
      <c r="BG53" s="1">
        <v>3.62</v>
      </c>
      <c r="BH53" s="1">
        <v>6.43</v>
      </c>
      <c r="BI53" s="1">
        <v>6.96</v>
      </c>
      <c r="BJ53" s="1">
        <v>3.12</v>
      </c>
      <c r="BK53" s="1">
        <v>4.95</v>
      </c>
      <c r="BL53" s="1">
        <v>7.89</v>
      </c>
      <c r="BM53" s="1">
        <v>8.2899999999999991</v>
      </c>
      <c r="BN53" s="1">
        <v>13.05</v>
      </c>
      <c r="BO53" s="269">
        <v>-0.43999999999999995</v>
      </c>
      <c r="BP53" s="269">
        <v>0.41000000000000014</v>
      </c>
      <c r="BQ53" s="269">
        <v>0.16000000000000014</v>
      </c>
      <c r="BR53" s="269">
        <v>1.26</v>
      </c>
      <c r="BS53" s="269">
        <v>-0.20999999999999996</v>
      </c>
      <c r="BT53" s="269">
        <v>0.29999999999999982</v>
      </c>
      <c r="BU53" s="1">
        <v>28.14</v>
      </c>
      <c r="BV53" s="1">
        <v>31.33</v>
      </c>
      <c r="BW53" s="1">
        <v>33.03</v>
      </c>
      <c r="BX53" s="1">
        <v>35.25</v>
      </c>
      <c r="BY53" s="1">
        <v>34.130000000000003</v>
      </c>
      <c r="BZ53" s="1">
        <v>36.1</v>
      </c>
      <c r="CA53" s="1">
        <v>37.24</v>
      </c>
      <c r="CB53" s="1">
        <v>38.409999999999997</v>
      </c>
      <c r="CC53" s="1">
        <v>38.96</v>
      </c>
      <c r="CD53" s="1">
        <v>41.25</v>
      </c>
      <c r="CE53" s="1">
        <v>39.950000000000003</v>
      </c>
      <c r="CF53" s="1">
        <v>40.69</v>
      </c>
      <c r="CG53" s="1">
        <v>49.93</v>
      </c>
      <c r="CH53" s="1">
        <v>50.16</v>
      </c>
      <c r="CI53" s="1">
        <v>51.7</v>
      </c>
      <c r="CJ53" s="1">
        <v>48.62</v>
      </c>
      <c r="CK53" s="1">
        <v>46.85</v>
      </c>
      <c r="CL53" s="1">
        <v>28.91</v>
      </c>
      <c r="CM53" s="1">
        <v>31.85</v>
      </c>
      <c r="CN53" s="1">
        <v>33.57</v>
      </c>
      <c r="CO53" s="1">
        <v>34.450000000000003</v>
      </c>
      <c r="CP53" s="1">
        <v>34.18</v>
      </c>
      <c r="CQ53" s="1">
        <v>36.47</v>
      </c>
      <c r="CR53" s="1">
        <v>36.33</v>
      </c>
      <c r="CS53" s="1">
        <v>38.130000000000003</v>
      </c>
      <c r="CT53" s="1">
        <v>38.89</v>
      </c>
      <c r="CU53" s="1">
        <v>41.17</v>
      </c>
      <c r="CV53" s="1">
        <v>39.130000000000003</v>
      </c>
      <c r="CW53" s="1">
        <v>40.99</v>
      </c>
      <c r="CX53" s="1">
        <v>49.67</v>
      </c>
      <c r="CY53" s="1">
        <v>50.7</v>
      </c>
      <c r="CZ53" s="1">
        <v>50.48</v>
      </c>
      <c r="DA53" s="1">
        <v>48.66</v>
      </c>
      <c r="DB53" s="1">
        <v>46.44</v>
      </c>
      <c r="DC53" s="269">
        <v>-0.76999999999999957</v>
      </c>
      <c r="DD53" s="269">
        <v>-0.52000000000000313</v>
      </c>
      <c r="DE53" s="269">
        <v>-0.53999999999999915</v>
      </c>
      <c r="DF53" s="269">
        <v>0.79999999999999716</v>
      </c>
      <c r="DG53" s="269">
        <v>-4.9999999999997158E-2</v>
      </c>
      <c r="DH53" s="269">
        <v>-0.36999999999999744</v>
      </c>
      <c r="DI53" s="1">
        <v>14</v>
      </c>
      <c r="DJ53" s="1">
        <v>12</v>
      </c>
      <c r="DK53" s="1">
        <v>12</v>
      </c>
      <c r="DL53" s="1">
        <v>8</v>
      </c>
      <c r="DM53" s="1">
        <v>2</v>
      </c>
      <c r="DN53" s="1">
        <v>-8</v>
      </c>
      <c r="DO53" s="1">
        <v>-9</v>
      </c>
      <c r="DP53" s="1">
        <v>-12</v>
      </c>
      <c r="DQ53" s="1">
        <v>-10</v>
      </c>
      <c r="DR53" s="1">
        <v>-9</v>
      </c>
      <c r="DS53" s="1">
        <v>-1</v>
      </c>
      <c r="DT53" s="1">
        <v>2</v>
      </c>
      <c r="DU53" s="1">
        <v>8</v>
      </c>
      <c r="DV53" s="1">
        <v>9</v>
      </c>
      <c r="DW53" s="1">
        <v>10</v>
      </c>
      <c r="DX53" s="1">
        <v>8</v>
      </c>
      <c r="DY53" s="1">
        <v>7</v>
      </c>
      <c r="DZ53" s="2" t="s">
        <v>661</v>
      </c>
      <c r="EA53" s="2">
        <v>46543983</v>
      </c>
      <c r="FF53" s="128"/>
    </row>
    <row r="54" spans="1:162">
      <c r="A54" s="1">
        <v>1</v>
      </c>
      <c r="B54" s="1">
        <v>8</v>
      </c>
      <c r="C54" s="1">
        <v>2</v>
      </c>
      <c r="D54" s="1">
        <v>15</v>
      </c>
      <c r="E54" s="1">
        <v>6</v>
      </c>
      <c r="F54" s="1">
        <v>161.1</v>
      </c>
      <c r="G54" s="1">
        <v>58.9</v>
      </c>
      <c r="I54" s="1" t="s">
        <v>1832</v>
      </c>
      <c r="J54" s="1" t="s">
        <v>1730</v>
      </c>
      <c r="K54" s="1">
        <v>15</v>
      </c>
      <c r="L54" s="1">
        <v>17</v>
      </c>
      <c r="M54" s="1">
        <v>12</v>
      </c>
      <c r="N54" s="265">
        <v>0.2</v>
      </c>
      <c r="P54" s="1" t="s">
        <v>1849</v>
      </c>
      <c r="Q54" s="1">
        <v>49</v>
      </c>
      <c r="R54" s="1">
        <v>44</v>
      </c>
      <c r="S54" s="1">
        <v>19</v>
      </c>
      <c r="T54" s="1" t="s">
        <v>193</v>
      </c>
      <c r="U54" s="1" t="s">
        <v>1850</v>
      </c>
      <c r="V54" s="1">
        <v>65</v>
      </c>
      <c r="W54" s="1">
        <v>57</v>
      </c>
      <c r="X54" s="1">
        <v>25</v>
      </c>
      <c r="Y54" s="1" t="s">
        <v>1681</v>
      </c>
      <c r="Z54" s="1" t="s">
        <v>1857</v>
      </c>
      <c r="AA54" s="1" t="s">
        <v>1941</v>
      </c>
      <c r="AB54" s="1" t="s">
        <v>1836</v>
      </c>
      <c r="AC54" s="1" t="s">
        <v>2000</v>
      </c>
      <c r="AD54" s="1" t="s">
        <v>196</v>
      </c>
      <c r="AE54" s="1" t="s">
        <v>1684</v>
      </c>
      <c r="AF54" s="1" t="s">
        <v>1945</v>
      </c>
      <c r="AG54" s="128">
        <v>4.7699999999999996</v>
      </c>
      <c r="AH54" s="128">
        <v>3.18</v>
      </c>
      <c r="AI54" s="128">
        <v>2.5299999999999998</v>
      </c>
      <c r="AJ54" s="128">
        <v>1.27</v>
      </c>
      <c r="AK54" s="128">
        <v>1.42</v>
      </c>
      <c r="AL54" s="267">
        <v>1.49</v>
      </c>
      <c r="AM54" s="128">
        <v>0.9</v>
      </c>
      <c r="AN54" s="128">
        <v>0</v>
      </c>
      <c r="AO54" s="128">
        <v>0.76</v>
      </c>
      <c r="AP54" s="128">
        <v>2.02</v>
      </c>
      <c r="AQ54" s="128">
        <v>2.56</v>
      </c>
      <c r="AR54" s="128">
        <v>2.93</v>
      </c>
      <c r="AS54" s="128">
        <v>1.62</v>
      </c>
      <c r="AT54" s="1">
        <v>0.62</v>
      </c>
      <c r="AU54" s="1">
        <v>3.95</v>
      </c>
      <c r="AV54" s="1">
        <v>5.25</v>
      </c>
      <c r="AW54" s="1">
        <v>10.49</v>
      </c>
      <c r="AX54" s="1">
        <v>4.6100000000000003</v>
      </c>
      <c r="AY54" s="1">
        <v>3.07</v>
      </c>
      <c r="AZ54" s="1">
        <v>0</v>
      </c>
      <c r="BA54" s="1">
        <v>0</v>
      </c>
      <c r="BB54" s="1">
        <v>1.61</v>
      </c>
      <c r="BC54" s="268">
        <v>1.42</v>
      </c>
      <c r="BD54" s="1">
        <v>0.95</v>
      </c>
      <c r="BE54" s="1">
        <v>1.1200000000000001</v>
      </c>
      <c r="BF54" s="1">
        <v>1.99</v>
      </c>
      <c r="BG54" s="1">
        <v>2.48</v>
      </c>
      <c r="BH54" s="1">
        <v>2.76</v>
      </c>
      <c r="BI54" s="1">
        <v>2.3199999999999998</v>
      </c>
      <c r="BJ54" s="1">
        <v>0.83</v>
      </c>
      <c r="BK54" s="1">
        <v>2.0699999999999998</v>
      </c>
      <c r="BL54" s="1">
        <v>4.17</v>
      </c>
      <c r="BM54" s="1">
        <v>5.22</v>
      </c>
      <c r="BN54" s="1">
        <v>10.34</v>
      </c>
      <c r="BO54" s="269">
        <v>0.15999999999999925</v>
      </c>
      <c r="BP54" s="269">
        <v>0.11000000000000032</v>
      </c>
      <c r="BQ54" s="269">
        <v>2.5299999999999998</v>
      </c>
      <c r="BR54" s="269">
        <v>1.27</v>
      </c>
      <c r="BS54" s="269">
        <v>-0.19000000000000017</v>
      </c>
      <c r="BT54" s="269">
        <v>-7.0000000000000062E-2</v>
      </c>
      <c r="BU54" s="1">
        <v>27.61</v>
      </c>
      <c r="BV54" s="1">
        <v>28.05</v>
      </c>
      <c r="BW54" s="1">
        <v>29.74</v>
      </c>
      <c r="BX54" s="1">
        <v>31.9</v>
      </c>
      <c r="BY54" s="1">
        <v>32.659999999999997</v>
      </c>
      <c r="BZ54" s="1">
        <v>35.549999999999997</v>
      </c>
      <c r="CA54" s="1">
        <v>38.200000000000003</v>
      </c>
      <c r="CB54" s="1">
        <v>39.369999999999997</v>
      </c>
      <c r="CC54" s="1">
        <v>39.65</v>
      </c>
      <c r="CD54" s="1">
        <v>40</v>
      </c>
      <c r="CE54" s="1">
        <v>39.880000000000003</v>
      </c>
      <c r="CF54" s="1">
        <v>39.29</v>
      </c>
      <c r="CG54" s="1">
        <v>42.43</v>
      </c>
      <c r="CH54" s="1">
        <v>47.36</v>
      </c>
      <c r="CI54" s="1">
        <v>48.12</v>
      </c>
      <c r="CJ54" s="1">
        <v>43.73</v>
      </c>
      <c r="CK54" s="1">
        <v>44.58</v>
      </c>
      <c r="CL54" s="1">
        <v>27.66</v>
      </c>
      <c r="CM54" s="1">
        <v>28.72</v>
      </c>
      <c r="CN54" s="1">
        <v>30.16</v>
      </c>
      <c r="CO54" s="1">
        <v>31.9</v>
      </c>
      <c r="CP54" s="1">
        <v>32.43</v>
      </c>
      <c r="CQ54" s="1">
        <v>35.72</v>
      </c>
      <c r="CR54" s="1">
        <v>37.43</v>
      </c>
      <c r="CS54" s="1">
        <v>40.49</v>
      </c>
      <c r="CT54" s="1">
        <v>40.5</v>
      </c>
      <c r="CU54" s="1">
        <v>40.07</v>
      </c>
      <c r="CV54" s="1">
        <v>38.96</v>
      </c>
      <c r="CW54" s="1">
        <v>40.17</v>
      </c>
      <c r="CX54" s="1">
        <v>42.33</v>
      </c>
      <c r="CY54" s="1">
        <v>47.68</v>
      </c>
      <c r="CZ54" s="1">
        <v>49.37</v>
      </c>
      <c r="DA54" s="1">
        <v>44.72</v>
      </c>
      <c r="DB54" s="1">
        <v>44.52</v>
      </c>
      <c r="DC54" s="269">
        <v>-5.0000000000000711E-2</v>
      </c>
      <c r="DD54" s="269">
        <v>-0.66999999999999815</v>
      </c>
      <c r="DE54" s="269">
        <v>-0.42000000000000171</v>
      </c>
      <c r="DF54" s="269">
        <v>0</v>
      </c>
      <c r="DG54" s="269">
        <v>0.22999999999999687</v>
      </c>
      <c r="DH54" s="269">
        <v>-0.17000000000000171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-3</v>
      </c>
      <c r="DO54" s="1">
        <v>-5</v>
      </c>
      <c r="DP54" s="1">
        <v>-7</v>
      </c>
      <c r="DQ54" s="1">
        <v>-7</v>
      </c>
      <c r="DR54" s="1">
        <v>-1</v>
      </c>
      <c r="DS54" s="1">
        <v>7</v>
      </c>
      <c r="DT54" s="1">
        <v>15</v>
      </c>
      <c r="DU54" s="1">
        <v>18</v>
      </c>
      <c r="DV54" s="1">
        <v>22</v>
      </c>
      <c r="DW54" s="1">
        <v>21</v>
      </c>
      <c r="DX54" s="1">
        <v>13</v>
      </c>
      <c r="DY54" s="1">
        <v>11</v>
      </c>
      <c r="DZ54" s="2" t="s">
        <v>1301</v>
      </c>
      <c r="EA54" s="2">
        <v>27046621</v>
      </c>
      <c r="FF54" s="128"/>
    </row>
    <row r="55" spans="1:162">
      <c r="A55" s="1">
        <v>1</v>
      </c>
      <c r="B55" s="1">
        <v>12</v>
      </c>
      <c r="C55" s="1">
        <v>2</v>
      </c>
      <c r="D55" s="1">
        <v>19</v>
      </c>
      <c r="E55" s="1">
        <v>0</v>
      </c>
      <c r="F55" s="1">
        <v>157.69999999999999</v>
      </c>
      <c r="G55" s="1">
        <v>49</v>
      </c>
      <c r="H55" s="1" t="s">
        <v>1847</v>
      </c>
      <c r="I55" s="1" t="s">
        <v>1832</v>
      </c>
      <c r="J55" s="1" t="s">
        <v>1733</v>
      </c>
      <c r="K55" s="1">
        <v>16</v>
      </c>
      <c r="L55" s="1">
        <v>10</v>
      </c>
      <c r="M55" s="1">
        <v>8</v>
      </c>
      <c r="N55" s="265">
        <v>0.5</v>
      </c>
      <c r="P55" s="1" t="s">
        <v>1894</v>
      </c>
      <c r="Q55" s="1">
        <v>32</v>
      </c>
      <c r="R55" s="1">
        <v>25</v>
      </c>
      <c r="S55" s="1">
        <v>22</v>
      </c>
      <c r="T55" s="1" t="s">
        <v>195</v>
      </c>
      <c r="U55" s="1" t="s">
        <v>1850</v>
      </c>
      <c r="V55" s="1">
        <v>48</v>
      </c>
      <c r="W55" s="1">
        <v>32</v>
      </c>
      <c r="X55" s="1">
        <v>22</v>
      </c>
      <c r="Y55" s="1" t="s">
        <v>1681</v>
      </c>
      <c r="Z55" s="1" t="s">
        <v>1861</v>
      </c>
      <c r="AA55" s="1" t="s">
        <v>1819</v>
      </c>
      <c r="AB55" s="1" t="s">
        <v>1935</v>
      </c>
      <c r="AC55" s="1" t="s">
        <v>1914</v>
      </c>
      <c r="AF55" s="1" t="s">
        <v>2001</v>
      </c>
      <c r="AG55" s="128">
        <v>4.3099999999999996</v>
      </c>
      <c r="AH55" s="128">
        <v>2.4</v>
      </c>
      <c r="AI55" s="128">
        <v>2.27</v>
      </c>
      <c r="AJ55" s="128">
        <v>1.78</v>
      </c>
      <c r="AK55" s="128">
        <v>1.37</v>
      </c>
      <c r="AL55" s="267">
        <v>0.75</v>
      </c>
      <c r="AM55" s="128">
        <v>0.87</v>
      </c>
      <c r="AN55" s="128">
        <v>1.25</v>
      </c>
      <c r="AO55" s="128">
        <v>0.37</v>
      </c>
      <c r="AP55" s="128">
        <v>2.14</v>
      </c>
      <c r="AQ55" s="128">
        <v>3.23</v>
      </c>
      <c r="AR55" s="128">
        <v>4.0199999999999996</v>
      </c>
      <c r="AS55" s="128">
        <v>2.74</v>
      </c>
      <c r="AT55" s="1">
        <v>3.42</v>
      </c>
      <c r="AU55" s="1">
        <v>3.76</v>
      </c>
      <c r="AV55" s="1">
        <v>5.21</v>
      </c>
      <c r="AW55" s="1">
        <v>11.55</v>
      </c>
      <c r="AX55" s="1">
        <v>4.68</v>
      </c>
      <c r="AY55" s="1">
        <v>2.3199999999999998</v>
      </c>
      <c r="AZ55" s="1">
        <v>0.45</v>
      </c>
      <c r="BA55" s="1">
        <v>0.51</v>
      </c>
      <c r="BB55" s="1">
        <v>1.24</v>
      </c>
      <c r="BC55" s="268">
        <v>1.62</v>
      </c>
      <c r="BD55" s="1">
        <v>0.51</v>
      </c>
      <c r="BE55" s="1">
        <v>0.88</v>
      </c>
      <c r="BF55" s="1">
        <v>1.69</v>
      </c>
      <c r="BG55" s="1">
        <v>2.61</v>
      </c>
      <c r="BH55" s="1">
        <v>3.48</v>
      </c>
      <c r="BI55" s="1">
        <v>3.34</v>
      </c>
      <c r="BJ55" s="1">
        <v>1.94</v>
      </c>
      <c r="BK55" s="1">
        <v>4.2</v>
      </c>
      <c r="BL55" s="1">
        <v>4.8499999999999996</v>
      </c>
      <c r="BM55" s="1">
        <v>7.41</v>
      </c>
      <c r="BN55" s="1">
        <v>10.210000000000001</v>
      </c>
      <c r="BO55" s="269">
        <v>-0.37000000000000011</v>
      </c>
      <c r="BP55" s="269">
        <v>8.0000000000000071E-2</v>
      </c>
      <c r="BQ55" s="269">
        <v>1.82</v>
      </c>
      <c r="BR55" s="269">
        <v>1.27</v>
      </c>
      <c r="BS55" s="269">
        <v>0.13000000000000012</v>
      </c>
      <c r="BT55" s="269">
        <v>0.87000000000000011</v>
      </c>
      <c r="BU55" s="1">
        <v>26.09</v>
      </c>
      <c r="BV55" s="1">
        <v>31.87</v>
      </c>
      <c r="BW55" s="1">
        <v>33.08</v>
      </c>
      <c r="BX55" s="1">
        <v>35.82</v>
      </c>
      <c r="BY55" s="1">
        <v>37.07</v>
      </c>
      <c r="BZ55" s="1">
        <v>37.65</v>
      </c>
      <c r="CA55" s="1">
        <v>37.33</v>
      </c>
      <c r="CB55" s="1">
        <v>38.83</v>
      </c>
      <c r="CC55" s="1">
        <v>38.79</v>
      </c>
      <c r="CD55" s="1">
        <v>39.35</v>
      </c>
      <c r="CE55" s="1">
        <v>39.25</v>
      </c>
      <c r="CF55" s="1">
        <v>41.3</v>
      </c>
      <c r="CG55" s="1">
        <v>46.93</v>
      </c>
      <c r="CH55" s="1">
        <v>44.77</v>
      </c>
      <c r="CI55" s="1">
        <v>47.58</v>
      </c>
      <c r="CJ55" s="1">
        <v>44.15</v>
      </c>
      <c r="CK55" s="1">
        <v>40.07</v>
      </c>
      <c r="CL55" s="1">
        <v>25.94</v>
      </c>
      <c r="CM55" s="1">
        <v>31.62</v>
      </c>
      <c r="CN55" s="1">
        <v>33.5</v>
      </c>
      <c r="CO55" s="1">
        <v>35.979999999999997</v>
      </c>
      <c r="CP55" s="1">
        <v>36.19</v>
      </c>
      <c r="CQ55" s="1">
        <v>37.54</v>
      </c>
      <c r="CR55" s="1">
        <v>37.270000000000003</v>
      </c>
      <c r="CS55" s="1">
        <v>38.71</v>
      </c>
      <c r="CT55" s="1">
        <v>38.08</v>
      </c>
      <c r="CU55" s="1">
        <v>39.06</v>
      </c>
      <c r="CV55" s="1">
        <v>39.6</v>
      </c>
      <c r="CW55" s="1">
        <v>41.62</v>
      </c>
      <c r="CX55" s="1">
        <v>46.05</v>
      </c>
      <c r="CY55" s="1">
        <v>43.38</v>
      </c>
      <c r="CZ55" s="1">
        <v>47.37</v>
      </c>
      <c r="DA55" s="1">
        <v>44.39</v>
      </c>
      <c r="DB55" s="1">
        <v>40.18</v>
      </c>
      <c r="DC55" s="269">
        <v>0.14999999999999858</v>
      </c>
      <c r="DD55" s="269">
        <v>0.25</v>
      </c>
      <c r="DE55" s="269">
        <v>-0.42000000000000171</v>
      </c>
      <c r="DF55" s="269">
        <v>-0.15999999999999659</v>
      </c>
      <c r="DG55" s="269">
        <v>0.88000000000000256</v>
      </c>
      <c r="DH55" s="269">
        <v>0.10999999999999943</v>
      </c>
      <c r="DI55" s="1">
        <v>0</v>
      </c>
      <c r="DJ55" s="1">
        <v>0</v>
      </c>
      <c r="DK55" s="1">
        <v>2</v>
      </c>
      <c r="DL55" s="1">
        <v>2</v>
      </c>
      <c r="DM55" s="1">
        <v>3</v>
      </c>
      <c r="DN55" s="1">
        <v>0</v>
      </c>
      <c r="DO55" s="1">
        <v>-2</v>
      </c>
      <c r="DP55" s="1">
        <v>-5</v>
      </c>
      <c r="DQ55" s="1">
        <v>-5</v>
      </c>
      <c r="DR55" s="1">
        <v>0</v>
      </c>
      <c r="DS55" s="1">
        <v>6</v>
      </c>
      <c r="DT55" s="1">
        <v>14</v>
      </c>
      <c r="DU55" s="1">
        <v>18</v>
      </c>
      <c r="DV55" s="1">
        <v>16</v>
      </c>
      <c r="DW55" s="1">
        <v>15</v>
      </c>
      <c r="DX55" s="1">
        <v>8</v>
      </c>
      <c r="DY55" s="1">
        <v>2</v>
      </c>
      <c r="DZ55" s="2" t="s">
        <v>866</v>
      </c>
      <c r="EA55" s="2">
        <v>40000558</v>
      </c>
      <c r="FF55" s="128"/>
    </row>
    <row r="56" spans="1:162">
      <c r="A56" s="1">
        <v>1</v>
      </c>
      <c r="B56" s="1">
        <v>50</v>
      </c>
      <c r="C56" s="1">
        <v>2</v>
      </c>
      <c r="D56" s="1">
        <v>13</v>
      </c>
      <c r="E56" s="1">
        <v>8</v>
      </c>
      <c r="F56" s="1">
        <v>148.69999999999999</v>
      </c>
      <c r="G56" s="1">
        <v>41.9</v>
      </c>
      <c r="H56" s="1" t="s">
        <v>1824</v>
      </c>
      <c r="I56" s="1" t="s">
        <v>1952</v>
      </c>
      <c r="J56" s="1" t="s">
        <v>1732</v>
      </c>
      <c r="K56" s="1">
        <v>23</v>
      </c>
      <c r="L56" s="1">
        <v>15</v>
      </c>
      <c r="M56" s="1">
        <v>17</v>
      </c>
      <c r="N56" s="265">
        <v>0.2608695652173913</v>
      </c>
      <c r="P56" s="1" t="s">
        <v>1884</v>
      </c>
      <c r="Q56" s="1">
        <v>57</v>
      </c>
      <c r="R56" s="1">
        <v>35</v>
      </c>
      <c r="S56" s="1">
        <v>33</v>
      </c>
      <c r="T56" s="1" t="s">
        <v>193</v>
      </c>
      <c r="U56" s="1" t="s">
        <v>1895</v>
      </c>
      <c r="V56" s="1">
        <v>61</v>
      </c>
      <c r="W56" s="1">
        <v>31</v>
      </c>
      <c r="X56" s="1">
        <v>27</v>
      </c>
      <c r="Y56" s="1" t="s">
        <v>1681</v>
      </c>
      <c r="Z56" s="1" t="s">
        <v>1857</v>
      </c>
      <c r="AA56" s="1" t="s">
        <v>2002</v>
      </c>
      <c r="AB56" s="1" t="s">
        <v>1859</v>
      </c>
      <c r="AC56" s="1" t="s">
        <v>1906</v>
      </c>
      <c r="AD56" s="1" t="s">
        <v>196</v>
      </c>
      <c r="AE56" s="1" t="s">
        <v>196</v>
      </c>
      <c r="AF56" s="1" t="s">
        <v>2003</v>
      </c>
      <c r="AG56" s="128">
        <v>2.39</v>
      </c>
      <c r="AH56" s="128">
        <v>1.87</v>
      </c>
      <c r="AI56" s="128">
        <v>1.62</v>
      </c>
      <c r="AJ56" s="128">
        <v>2.11</v>
      </c>
      <c r="AK56" s="128">
        <v>1.99</v>
      </c>
      <c r="AL56" s="267">
        <v>2.36</v>
      </c>
      <c r="AM56" s="128">
        <v>0.28000000000000003</v>
      </c>
      <c r="AN56" s="128">
        <v>1.1200000000000001</v>
      </c>
      <c r="AO56" s="128">
        <v>1.99</v>
      </c>
      <c r="AP56" s="128">
        <v>2.8</v>
      </c>
      <c r="AQ56" s="128">
        <v>3.17</v>
      </c>
      <c r="AR56" s="128">
        <v>2.63</v>
      </c>
      <c r="AS56" s="128">
        <v>2.84</v>
      </c>
      <c r="AT56" s="1">
        <v>3.18</v>
      </c>
      <c r="AU56" s="1">
        <v>3.56</v>
      </c>
      <c r="AV56" s="1">
        <v>6.68</v>
      </c>
      <c r="AW56" s="1">
        <v>8.9600000000000009</v>
      </c>
      <c r="AX56" s="1">
        <v>2.82</v>
      </c>
      <c r="AY56" s="1">
        <v>1.39</v>
      </c>
      <c r="AZ56" s="1">
        <v>0.28000000000000003</v>
      </c>
      <c r="BA56" s="1">
        <v>0.83</v>
      </c>
      <c r="BB56" s="1">
        <v>1.34</v>
      </c>
      <c r="BC56" s="268">
        <v>1.88</v>
      </c>
      <c r="BD56" s="1">
        <v>2.12</v>
      </c>
      <c r="BE56" s="1">
        <v>2.36</v>
      </c>
      <c r="BF56" s="1">
        <v>2.78</v>
      </c>
      <c r="BG56" s="1">
        <v>2.68</v>
      </c>
      <c r="BH56" s="1">
        <v>2.0499999999999998</v>
      </c>
      <c r="BI56" s="1">
        <v>2.9</v>
      </c>
      <c r="BJ56" s="1">
        <v>2.31</v>
      </c>
      <c r="BK56" s="1">
        <v>2.93</v>
      </c>
      <c r="BL56" s="1">
        <v>2.73</v>
      </c>
      <c r="BM56" s="1">
        <v>4.07</v>
      </c>
      <c r="BN56" s="1">
        <v>6.31</v>
      </c>
      <c r="BO56" s="269">
        <v>-0.42999999999999972</v>
      </c>
      <c r="BP56" s="269">
        <v>0.4800000000000002</v>
      </c>
      <c r="BQ56" s="269">
        <v>1.34</v>
      </c>
      <c r="BR56" s="269">
        <v>1.2799999999999998</v>
      </c>
      <c r="BS56" s="269">
        <v>0.64999999999999991</v>
      </c>
      <c r="BT56" s="269">
        <v>-0.48</v>
      </c>
      <c r="BU56" s="1">
        <v>26.96</v>
      </c>
      <c r="BV56" s="1">
        <v>30.12</v>
      </c>
      <c r="BW56" s="1">
        <v>30.5</v>
      </c>
      <c r="BX56" s="1">
        <v>32.229999999999997</v>
      </c>
      <c r="BY56" s="1">
        <v>34.130000000000003</v>
      </c>
      <c r="BZ56" s="1">
        <v>35.35</v>
      </c>
      <c r="CA56" s="1">
        <v>36.729999999999997</v>
      </c>
      <c r="CB56" s="1">
        <v>37.19</v>
      </c>
      <c r="CC56" s="1">
        <v>37.729999999999997</v>
      </c>
      <c r="CD56" s="1">
        <v>37.44</v>
      </c>
      <c r="CE56" s="1">
        <v>38.29</v>
      </c>
      <c r="CF56" s="1">
        <v>40.5</v>
      </c>
      <c r="CG56" s="1">
        <v>41.22</v>
      </c>
      <c r="CH56" s="1">
        <v>40.35</v>
      </c>
      <c r="CI56" s="1">
        <v>42.51</v>
      </c>
      <c r="CJ56" s="1">
        <v>40.26</v>
      </c>
      <c r="CK56" s="1">
        <v>41.12</v>
      </c>
      <c r="CL56" s="1">
        <v>26.9</v>
      </c>
      <c r="CM56" s="1">
        <v>30.09</v>
      </c>
      <c r="CN56" s="1">
        <v>31.46</v>
      </c>
      <c r="CO56" s="1">
        <v>33.630000000000003</v>
      </c>
      <c r="CP56" s="1">
        <v>34.14</v>
      </c>
      <c r="CQ56" s="1">
        <v>35.4</v>
      </c>
      <c r="CR56" s="1">
        <v>36.1</v>
      </c>
      <c r="CS56" s="1">
        <v>37.03</v>
      </c>
      <c r="CT56" s="1">
        <v>37.5</v>
      </c>
      <c r="CU56" s="1">
        <v>38.53</v>
      </c>
      <c r="CV56" s="1">
        <v>38.24</v>
      </c>
      <c r="CW56" s="1">
        <v>40.86</v>
      </c>
      <c r="CX56" s="1">
        <v>41.82</v>
      </c>
      <c r="CY56" s="1">
        <v>40.42</v>
      </c>
      <c r="CZ56" s="1">
        <v>43.34</v>
      </c>
      <c r="DA56" s="1">
        <v>40.07</v>
      </c>
      <c r="DB56" s="1">
        <v>41.02</v>
      </c>
      <c r="DC56" s="269">
        <v>6.0000000000002274E-2</v>
      </c>
      <c r="DD56" s="269">
        <v>3.0000000000001137E-2</v>
      </c>
      <c r="DE56" s="269">
        <v>-0.96000000000000085</v>
      </c>
      <c r="DF56" s="269">
        <v>-1.4000000000000057</v>
      </c>
      <c r="DG56" s="269">
        <v>-9.9999999999980105E-3</v>
      </c>
      <c r="DH56" s="269">
        <v>-4.9999999999997158E-2</v>
      </c>
      <c r="DI56" s="1">
        <v>5</v>
      </c>
      <c r="DJ56" s="1">
        <v>5</v>
      </c>
      <c r="DK56" s="1">
        <v>8</v>
      </c>
      <c r="DL56" s="1">
        <v>7</v>
      </c>
      <c r="DM56" s="1">
        <v>2</v>
      </c>
      <c r="DN56" s="1">
        <v>0</v>
      </c>
      <c r="DO56" s="1">
        <v>-5</v>
      </c>
      <c r="DP56" s="1">
        <v>-3</v>
      </c>
      <c r="DQ56" s="1">
        <v>1</v>
      </c>
      <c r="DR56" s="1">
        <v>6</v>
      </c>
      <c r="DS56" s="1">
        <v>11</v>
      </c>
      <c r="DT56" s="1">
        <v>17</v>
      </c>
      <c r="DU56" s="1">
        <v>23</v>
      </c>
      <c r="DV56" s="1">
        <v>19</v>
      </c>
      <c r="DW56" s="1">
        <v>17</v>
      </c>
      <c r="DX56" s="1">
        <v>11</v>
      </c>
      <c r="DY56" s="1">
        <v>4</v>
      </c>
      <c r="DZ56" s="2" t="s">
        <v>1110</v>
      </c>
      <c r="EA56" s="2">
        <v>40713412</v>
      </c>
      <c r="EM56" s="36"/>
      <c r="FF56" s="128"/>
    </row>
    <row r="57" spans="1:162">
      <c r="A57" s="1">
        <v>1</v>
      </c>
      <c r="B57" s="1">
        <v>46</v>
      </c>
      <c r="C57" s="1">
        <v>2</v>
      </c>
      <c r="D57" s="1">
        <v>15</v>
      </c>
      <c r="E57" s="1">
        <v>1</v>
      </c>
      <c r="F57" s="1">
        <v>159</v>
      </c>
      <c r="G57" s="1">
        <v>55.8</v>
      </c>
      <c r="H57" s="1" t="s">
        <v>1814</v>
      </c>
      <c r="I57" s="1" t="s">
        <v>1840</v>
      </c>
      <c r="J57" s="1" t="s">
        <v>1733</v>
      </c>
      <c r="K57" s="1">
        <v>23</v>
      </c>
      <c r="L57" s="1">
        <v>21</v>
      </c>
      <c r="M57" s="1">
        <v>15</v>
      </c>
      <c r="N57" s="265">
        <v>0.34782608695652173</v>
      </c>
      <c r="P57" s="1" t="s">
        <v>1931</v>
      </c>
      <c r="Q57" s="1">
        <v>49</v>
      </c>
      <c r="R57" s="1">
        <v>31</v>
      </c>
      <c r="S57" s="1">
        <v>17</v>
      </c>
      <c r="T57" s="1" t="s">
        <v>194</v>
      </c>
      <c r="U57" s="1" t="s">
        <v>1817</v>
      </c>
      <c r="V57" s="1">
        <v>29</v>
      </c>
      <c r="W57" s="1">
        <v>22</v>
      </c>
      <c r="X57" s="1">
        <v>5</v>
      </c>
      <c r="Y57" s="1" t="s">
        <v>1682</v>
      </c>
      <c r="Z57" s="1" t="s">
        <v>2004</v>
      </c>
      <c r="AA57" s="1" t="s">
        <v>1835</v>
      </c>
      <c r="AB57" s="1" t="s">
        <v>2005</v>
      </c>
      <c r="AC57" s="1" t="s">
        <v>1845</v>
      </c>
      <c r="AF57" s="1" t="s">
        <v>2006</v>
      </c>
      <c r="AG57" s="128">
        <v>4.24</v>
      </c>
      <c r="AH57" s="128">
        <v>2.62</v>
      </c>
      <c r="AI57" s="128">
        <v>3.05</v>
      </c>
      <c r="AJ57" s="128">
        <v>3.24</v>
      </c>
      <c r="AK57" s="128">
        <v>2.76</v>
      </c>
      <c r="AL57" s="267">
        <v>1.87</v>
      </c>
      <c r="AM57" s="128">
        <v>2.2799999999999998</v>
      </c>
      <c r="AN57" s="128">
        <v>0</v>
      </c>
      <c r="AO57" s="128">
        <v>1.57</v>
      </c>
      <c r="AP57" s="128">
        <v>3.02</v>
      </c>
      <c r="AQ57" s="128">
        <v>6.95</v>
      </c>
      <c r="AR57" s="128">
        <v>5.7</v>
      </c>
      <c r="AS57" s="128">
        <v>3.56</v>
      </c>
      <c r="AT57" s="1">
        <v>3.8</v>
      </c>
      <c r="AU57" s="1">
        <v>4.91</v>
      </c>
      <c r="AV57" s="1">
        <v>6.21</v>
      </c>
      <c r="AW57" s="1">
        <v>13.55</v>
      </c>
      <c r="AX57" s="1">
        <v>3.62</v>
      </c>
      <c r="AY57" s="1">
        <v>2.52</v>
      </c>
      <c r="AZ57" s="1">
        <v>1.78</v>
      </c>
      <c r="BA57" s="1">
        <v>1.96</v>
      </c>
      <c r="BB57" s="1">
        <v>1.88</v>
      </c>
      <c r="BC57" s="268">
        <v>2.8</v>
      </c>
      <c r="BD57" s="1">
        <v>2.13</v>
      </c>
      <c r="BE57" s="1">
        <v>2.4900000000000002</v>
      </c>
      <c r="BF57" s="1">
        <v>2.66</v>
      </c>
      <c r="BG57" s="1">
        <v>2.3199999999999998</v>
      </c>
      <c r="BH57" s="1">
        <v>5.6</v>
      </c>
      <c r="BI57" s="1">
        <v>4.91</v>
      </c>
      <c r="BJ57" s="1">
        <v>3.3</v>
      </c>
      <c r="BK57" s="1">
        <v>2.63</v>
      </c>
      <c r="BL57" s="1">
        <v>5.17</v>
      </c>
      <c r="BM57" s="1">
        <v>6.95</v>
      </c>
      <c r="BN57" s="1">
        <v>12.51</v>
      </c>
      <c r="BO57" s="269">
        <v>0.62000000000000011</v>
      </c>
      <c r="BP57" s="269">
        <v>0.10000000000000009</v>
      </c>
      <c r="BQ57" s="269">
        <v>1.2699999999999998</v>
      </c>
      <c r="BR57" s="269">
        <v>1.2800000000000002</v>
      </c>
      <c r="BS57" s="269">
        <v>0.87999999999999989</v>
      </c>
      <c r="BT57" s="269">
        <v>0.92999999999999972</v>
      </c>
      <c r="BU57" s="1">
        <v>27.73</v>
      </c>
      <c r="BV57" s="1">
        <v>31.03</v>
      </c>
      <c r="BW57" s="1">
        <v>35.19</v>
      </c>
      <c r="BX57" s="1">
        <v>37.14</v>
      </c>
      <c r="BY57" s="1">
        <v>38.130000000000003</v>
      </c>
      <c r="BZ57" s="1">
        <v>38.89</v>
      </c>
      <c r="CA57" s="1">
        <v>39.64</v>
      </c>
      <c r="CB57" s="1">
        <v>40.21</v>
      </c>
      <c r="CC57" s="1">
        <v>39.880000000000003</v>
      </c>
      <c r="CD57" s="1">
        <v>39.6</v>
      </c>
      <c r="CE57" s="1">
        <v>39.46</v>
      </c>
      <c r="CF57" s="1">
        <v>41.05</v>
      </c>
      <c r="CG57" s="1">
        <v>44.8</v>
      </c>
      <c r="CH57" s="1">
        <v>44.23</v>
      </c>
      <c r="CI57" s="1">
        <v>45.71</v>
      </c>
      <c r="CJ57" s="1">
        <v>43.85</v>
      </c>
      <c r="CK57" s="1">
        <v>41.66</v>
      </c>
      <c r="CL57" s="1">
        <v>28.56</v>
      </c>
      <c r="CM57" s="1">
        <v>30.94</v>
      </c>
      <c r="CN57" s="1">
        <v>35.08</v>
      </c>
      <c r="CO57" s="1">
        <v>37.590000000000003</v>
      </c>
      <c r="CP57" s="1">
        <v>38.11</v>
      </c>
      <c r="CQ57" s="1">
        <v>38.44</v>
      </c>
      <c r="CR57" s="1">
        <v>39.5</v>
      </c>
      <c r="CS57" s="1">
        <v>40.57</v>
      </c>
      <c r="CT57" s="1">
        <v>39.36</v>
      </c>
      <c r="CU57" s="1">
        <v>39.270000000000003</v>
      </c>
      <c r="CV57" s="1">
        <v>39.54</v>
      </c>
      <c r="CW57" s="1">
        <v>42.29</v>
      </c>
      <c r="CX57" s="1">
        <v>44.17</v>
      </c>
      <c r="CY57" s="1">
        <v>45.92</v>
      </c>
      <c r="CZ57" s="1">
        <v>44.27</v>
      </c>
      <c r="DA57" s="1">
        <v>44.27</v>
      </c>
      <c r="DB57" s="1">
        <v>41.77</v>
      </c>
      <c r="DC57" s="269">
        <v>-0.82999999999999829</v>
      </c>
      <c r="DD57" s="269">
        <v>8.9999999999999858E-2</v>
      </c>
      <c r="DE57" s="269">
        <v>0.10999999999999943</v>
      </c>
      <c r="DF57" s="269">
        <v>-0.45000000000000284</v>
      </c>
      <c r="DG57" s="269">
        <v>2.0000000000003126E-2</v>
      </c>
      <c r="DH57" s="269">
        <v>0.45000000000000284</v>
      </c>
      <c r="DI57" s="1">
        <v>0</v>
      </c>
      <c r="DJ57" s="1">
        <v>2</v>
      </c>
      <c r="DK57" s="1">
        <v>3</v>
      </c>
      <c r="DL57" s="1">
        <v>3</v>
      </c>
      <c r="DM57" s="1">
        <v>0</v>
      </c>
      <c r="DN57" s="1">
        <v>-6</v>
      </c>
      <c r="DO57" s="1">
        <v>-12</v>
      </c>
      <c r="DP57" s="1">
        <v>-14</v>
      </c>
      <c r="DQ57" s="1">
        <v>-13</v>
      </c>
      <c r="DR57" s="1">
        <v>-13</v>
      </c>
      <c r="DS57" s="1">
        <v>-12</v>
      </c>
      <c r="DT57" s="1">
        <v>-7</v>
      </c>
      <c r="DU57" s="1">
        <v>0</v>
      </c>
      <c r="DV57" s="1">
        <v>1</v>
      </c>
      <c r="DW57" s="1">
        <v>3</v>
      </c>
      <c r="DX57" s="1">
        <v>1</v>
      </c>
      <c r="DY57" s="1">
        <v>1</v>
      </c>
      <c r="DZ57" s="2" t="s">
        <v>1042</v>
      </c>
      <c r="EA57" s="2">
        <v>51622237</v>
      </c>
      <c r="EM57" s="36"/>
      <c r="FF57" s="128"/>
    </row>
    <row r="58" spans="1:162">
      <c r="A58" s="1">
        <v>1</v>
      </c>
      <c r="B58" s="1">
        <v>24</v>
      </c>
      <c r="C58" s="1">
        <v>2</v>
      </c>
      <c r="D58" s="1">
        <v>16</v>
      </c>
      <c r="E58" s="1">
        <v>4</v>
      </c>
      <c r="F58" s="1">
        <v>150.9</v>
      </c>
      <c r="G58" s="1">
        <v>38</v>
      </c>
      <c r="H58" s="1" t="s">
        <v>1847</v>
      </c>
      <c r="I58" s="1" t="s">
        <v>1865</v>
      </c>
      <c r="J58" s="1" t="s">
        <v>1730</v>
      </c>
      <c r="K58" s="1">
        <v>18</v>
      </c>
      <c r="L58" s="1">
        <v>17</v>
      </c>
      <c r="M58" s="1">
        <v>13</v>
      </c>
      <c r="N58" s="265">
        <v>0.27777777777777779</v>
      </c>
      <c r="P58" s="1" t="s">
        <v>1849</v>
      </c>
      <c r="Q58" s="1">
        <v>60</v>
      </c>
      <c r="R58" s="1">
        <v>49</v>
      </c>
      <c r="S58" s="1">
        <v>30</v>
      </c>
      <c r="T58" s="1" t="s">
        <v>195</v>
      </c>
      <c r="U58" s="1" t="s">
        <v>1895</v>
      </c>
      <c r="V58" s="1">
        <v>46</v>
      </c>
      <c r="W58" s="1">
        <v>46</v>
      </c>
      <c r="X58" s="1">
        <v>10</v>
      </c>
      <c r="Y58" s="1" t="s">
        <v>1681</v>
      </c>
      <c r="Z58" s="1" t="s">
        <v>1843</v>
      </c>
      <c r="AA58" s="1" t="s">
        <v>1904</v>
      </c>
      <c r="AB58" s="1" t="s">
        <v>2007</v>
      </c>
      <c r="AC58" s="1" t="s">
        <v>2008</v>
      </c>
      <c r="AD58" s="1" t="s">
        <v>196</v>
      </c>
      <c r="AE58" s="1" t="s">
        <v>1683</v>
      </c>
      <c r="AF58" s="1" t="s">
        <v>2009</v>
      </c>
      <c r="AG58" s="128">
        <v>4.5</v>
      </c>
      <c r="AH58" s="128">
        <v>3.46</v>
      </c>
      <c r="AI58" s="128">
        <v>2.37</v>
      </c>
      <c r="AJ58" s="128">
        <v>2.17</v>
      </c>
      <c r="AK58" s="128">
        <v>1.34</v>
      </c>
      <c r="AL58" s="267">
        <v>3.25</v>
      </c>
      <c r="AM58" s="128">
        <v>0.83</v>
      </c>
      <c r="AN58" s="128">
        <v>1.52</v>
      </c>
      <c r="AO58" s="128">
        <v>2.2799999999999998</v>
      </c>
      <c r="AP58" s="128">
        <v>6.35</v>
      </c>
      <c r="AQ58" s="128">
        <v>6.78</v>
      </c>
      <c r="AR58" s="128">
        <v>5.78</v>
      </c>
      <c r="AS58" s="128">
        <v>3.36</v>
      </c>
      <c r="AT58" s="1">
        <v>3.85</v>
      </c>
      <c r="AU58" s="1">
        <v>6.15</v>
      </c>
      <c r="AV58" s="1">
        <v>8.81</v>
      </c>
      <c r="AW58" s="1">
        <v>14.59</v>
      </c>
      <c r="AX58" s="1">
        <v>4.03</v>
      </c>
      <c r="AY58" s="1">
        <v>3.02</v>
      </c>
      <c r="AZ58" s="1">
        <v>0.88</v>
      </c>
      <c r="BA58" s="1">
        <v>0.88</v>
      </c>
      <c r="BB58" s="1">
        <v>3.11</v>
      </c>
      <c r="BC58" s="268">
        <v>0</v>
      </c>
      <c r="BD58" s="1">
        <v>2.66</v>
      </c>
      <c r="BE58" s="1">
        <v>3.85</v>
      </c>
      <c r="BF58" s="1">
        <v>4.51</v>
      </c>
      <c r="BG58" s="1">
        <v>5.98</v>
      </c>
      <c r="BH58" s="1">
        <v>7.05</v>
      </c>
      <c r="BI58" s="1">
        <v>5.45</v>
      </c>
      <c r="BJ58" s="1">
        <v>2.91</v>
      </c>
      <c r="BK58" s="1">
        <v>5.63</v>
      </c>
      <c r="BL58" s="1">
        <v>5.89</v>
      </c>
      <c r="BM58" s="1">
        <v>8.36</v>
      </c>
      <c r="BN58" s="1">
        <v>14.96</v>
      </c>
      <c r="BO58" s="269">
        <v>0.46999999999999975</v>
      </c>
      <c r="BP58" s="269">
        <v>0.43999999999999995</v>
      </c>
      <c r="BQ58" s="269">
        <v>1.4900000000000002</v>
      </c>
      <c r="BR58" s="269">
        <v>1.29</v>
      </c>
      <c r="BS58" s="269">
        <v>-1.7699999999999998</v>
      </c>
      <c r="BT58" s="269">
        <v>-3.25</v>
      </c>
      <c r="BU58" s="1">
        <v>25.93</v>
      </c>
      <c r="BV58" s="1">
        <v>28.6</v>
      </c>
      <c r="BW58" s="1">
        <v>30.12</v>
      </c>
      <c r="BX58" s="1">
        <v>51.28</v>
      </c>
      <c r="BY58" s="1">
        <v>32.369999999999997</v>
      </c>
      <c r="BZ58" s="1">
        <v>34.42</v>
      </c>
      <c r="CA58" s="1">
        <v>34.159999999999997</v>
      </c>
      <c r="CB58" s="1">
        <v>35.43</v>
      </c>
      <c r="CC58" s="1">
        <v>34.65</v>
      </c>
      <c r="CD58" s="1">
        <v>34.020000000000003</v>
      </c>
      <c r="CE58" s="1">
        <v>36.49</v>
      </c>
      <c r="CF58" s="1">
        <v>38.14</v>
      </c>
      <c r="CG58" s="1">
        <v>42.61</v>
      </c>
      <c r="CH58" s="1">
        <v>45.67</v>
      </c>
      <c r="CI58" s="1">
        <v>44.21</v>
      </c>
      <c r="CJ58" s="1">
        <v>40.159999999999997</v>
      </c>
      <c r="CK58" s="1">
        <v>38.909999999999997</v>
      </c>
      <c r="CL58" s="1">
        <v>26.63</v>
      </c>
      <c r="CM58" s="1">
        <v>27.57</v>
      </c>
      <c r="CN58" s="1">
        <v>29.83</v>
      </c>
      <c r="CO58" s="1">
        <v>32.35</v>
      </c>
      <c r="CP58" s="1">
        <v>32.89</v>
      </c>
      <c r="CQ58" s="1">
        <v>33.79</v>
      </c>
      <c r="CR58" s="1">
        <v>34.119999999999997</v>
      </c>
      <c r="CS58" s="1">
        <v>35.28</v>
      </c>
      <c r="CT58" s="1">
        <v>34.54</v>
      </c>
      <c r="CU58" s="1">
        <v>34.17</v>
      </c>
      <c r="CV58" s="1">
        <v>36.04</v>
      </c>
      <c r="CW58" s="1">
        <v>38.85</v>
      </c>
      <c r="CX58" s="1">
        <v>43.1</v>
      </c>
      <c r="CY58" s="1">
        <v>45.16</v>
      </c>
      <c r="CZ58" s="1">
        <v>45.32</v>
      </c>
      <c r="DA58" s="1">
        <v>40.56</v>
      </c>
      <c r="DB58" s="1">
        <v>37.94</v>
      </c>
      <c r="DC58" s="269">
        <v>-0.69999999999999929</v>
      </c>
      <c r="DD58" s="269">
        <v>1.0300000000000011</v>
      </c>
      <c r="DE58" s="269">
        <v>0.2900000000000027</v>
      </c>
      <c r="DF58" s="269">
        <v>18.93</v>
      </c>
      <c r="DG58" s="269">
        <v>-0.52000000000000313</v>
      </c>
      <c r="DH58" s="269">
        <v>0.63000000000000256</v>
      </c>
      <c r="DI58" s="1">
        <v>3</v>
      </c>
      <c r="DJ58" s="1">
        <v>6</v>
      </c>
      <c r="DK58" s="1">
        <v>3</v>
      </c>
      <c r="DL58" s="1">
        <v>0</v>
      </c>
      <c r="DM58" s="1">
        <v>-5</v>
      </c>
      <c r="DN58" s="1">
        <v>-10</v>
      </c>
      <c r="DO58" s="1">
        <v>-11</v>
      </c>
      <c r="DP58" s="1">
        <v>-8</v>
      </c>
      <c r="DQ58" s="1">
        <v>-6</v>
      </c>
      <c r="DR58" s="1">
        <v>0</v>
      </c>
      <c r="DS58" s="1">
        <v>7</v>
      </c>
      <c r="DT58" s="1">
        <v>14</v>
      </c>
      <c r="DU58" s="1">
        <v>19</v>
      </c>
      <c r="DV58" s="1">
        <v>17</v>
      </c>
      <c r="DW58" s="1">
        <v>14</v>
      </c>
      <c r="DX58" s="1">
        <v>13</v>
      </c>
      <c r="DY58" s="1">
        <v>14</v>
      </c>
      <c r="DZ58" s="2" t="s">
        <v>1303</v>
      </c>
      <c r="EA58" s="2">
        <v>53135304</v>
      </c>
      <c r="FF58" s="128"/>
    </row>
    <row r="59" spans="1:162">
      <c r="A59" s="1">
        <v>1</v>
      </c>
      <c r="B59" s="1">
        <v>73</v>
      </c>
      <c r="C59" s="1">
        <v>2</v>
      </c>
      <c r="D59" s="1">
        <v>20</v>
      </c>
      <c r="E59" s="1">
        <v>5</v>
      </c>
      <c r="F59" s="1">
        <v>158.4</v>
      </c>
      <c r="G59" s="1">
        <v>42.5</v>
      </c>
      <c r="H59" s="1" t="s">
        <v>1839</v>
      </c>
      <c r="I59" s="1" t="s">
        <v>1840</v>
      </c>
      <c r="J59" s="1" t="s">
        <v>1730</v>
      </c>
      <c r="K59" s="1">
        <v>27</v>
      </c>
      <c r="L59" s="1">
        <v>21</v>
      </c>
      <c r="M59" s="1">
        <v>18</v>
      </c>
      <c r="N59" s="265">
        <v>0.33333333333333331</v>
      </c>
      <c r="P59" s="1" t="s">
        <v>2010</v>
      </c>
      <c r="Q59" s="1">
        <v>46</v>
      </c>
      <c r="R59" s="1">
        <v>34</v>
      </c>
      <c r="S59" s="1">
        <v>20</v>
      </c>
      <c r="T59" s="1" t="s">
        <v>195</v>
      </c>
      <c r="U59" s="1" t="s">
        <v>1919</v>
      </c>
      <c r="V59" s="1">
        <v>12</v>
      </c>
      <c r="W59" s="1">
        <v>13</v>
      </c>
      <c r="X59" s="1">
        <v>7</v>
      </c>
      <c r="Y59" s="1" t="s">
        <v>1684</v>
      </c>
      <c r="Z59" s="1" t="s">
        <v>1920</v>
      </c>
      <c r="AA59" s="1" t="s">
        <v>2011</v>
      </c>
      <c r="AB59" s="1" t="s">
        <v>1942</v>
      </c>
      <c r="AC59" s="1" t="s">
        <v>1845</v>
      </c>
      <c r="AF59" s="1" t="s">
        <v>2012</v>
      </c>
      <c r="AG59" s="128">
        <v>3.51</v>
      </c>
      <c r="AH59" s="128">
        <v>2.68</v>
      </c>
      <c r="AI59" s="128">
        <v>1.78</v>
      </c>
      <c r="AJ59" s="128">
        <v>2.12</v>
      </c>
      <c r="AK59" s="128">
        <v>1.59</v>
      </c>
      <c r="AL59" s="267">
        <v>1.51</v>
      </c>
      <c r="AM59" s="128">
        <v>0.72</v>
      </c>
      <c r="AN59" s="128">
        <v>0.39</v>
      </c>
      <c r="AO59" s="128">
        <v>1.34</v>
      </c>
      <c r="AP59" s="128">
        <v>3.88</v>
      </c>
      <c r="AQ59" s="128">
        <v>7.31</v>
      </c>
      <c r="AR59" s="128">
        <v>8.3800000000000008</v>
      </c>
      <c r="AS59" s="128">
        <v>4.33</v>
      </c>
      <c r="AT59" s="1">
        <v>5.01</v>
      </c>
      <c r="AU59" s="1">
        <v>6.18</v>
      </c>
      <c r="AV59" s="1">
        <v>7.11</v>
      </c>
      <c r="AW59" s="1">
        <v>11.35</v>
      </c>
      <c r="AX59" s="1">
        <v>3.16</v>
      </c>
      <c r="AY59" s="1">
        <v>1.77</v>
      </c>
      <c r="AZ59" s="1">
        <v>0.33</v>
      </c>
      <c r="BA59" s="1">
        <v>0.83</v>
      </c>
      <c r="BB59" s="1">
        <v>1.27</v>
      </c>
      <c r="BC59" s="268">
        <v>0.87</v>
      </c>
      <c r="BD59" s="1">
        <v>1.1499999999999999</v>
      </c>
      <c r="BE59" s="1">
        <v>1.39</v>
      </c>
      <c r="BF59" s="1">
        <v>1.74</v>
      </c>
      <c r="BG59" s="1">
        <v>3.29</v>
      </c>
      <c r="BH59" s="1">
        <v>7.33</v>
      </c>
      <c r="BI59" s="1">
        <v>8.41</v>
      </c>
      <c r="BJ59" s="1">
        <v>3.53</v>
      </c>
      <c r="BK59" s="1">
        <v>4.3899999999999997</v>
      </c>
      <c r="BL59" s="1">
        <v>5.91</v>
      </c>
      <c r="BM59" s="1">
        <v>7.43</v>
      </c>
      <c r="BN59" s="1">
        <v>11.22</v>
      </c>
      <c r="BO59" s="269">
        <v>0.34999999999999964</v>
      </c>
      <c r="BP59" s="269">
        <v>0.91000000000000014</v>
      </c>
      <c r="BQ59" s="269">
        <v>1.45</v>
      </c>
      <c r="BR59" s="269">
        <v>1.29</v>
      </c>
      <c r="BS59" s="269">
        <v>0.32000000000000006</v>
      </c>
      <c r="BT59" s="269">
        <v>-0.64</v>
      </c>
      <c r="BU59" s="1">
        <v>24.91</v>
      </c>
      <c r="BV59" s="1">
        <v>30.64</v>
      </c>
      <c r="BW59" s="1">
        <v>31.21</v>
      </c>
      <c r="BX59" s="1">
        <v>32.04</v>
      </c>
      <c r="BY59" s="1">
        <v>31.8</v>
      </c>
      <c r="BZ59" s="1">
        <v>33.92</v>
      </c>
      <c r="CA59" s="1">
        <v>34.92</v>
      </c>
      <c r="CB59" s="1">
        <v>35.78</v>
      </c>
      <c r="CC59" s="1">
        <v>37.159999999999997</v>
      </c>
      <c r="CD59" s="1">
        <v>37.53</v>
      </c>
      <c r="CE59" s="1">
        <v>38.33</v>
      </c>
      <c r="CF59" s="1">
        <v>42.02</v>
      </c>
      <c r="CG59" s="1">
        <v>45.51</v>
      </c>
      <c r="CH59" s="1">
        <v>47.1</v>
      </c>
      <c r="CI59" s="1">
        <v>46.57</v>
      </c>
      <c r="CJ59" s="1">
        <v>44.52</v>
      </c>
      <c r="CK59" s="1">
        <v>44.24</v>
      </c>
      <c r="CL59" s="1">
        <v>24.56</v>
      </c>
      <c r="CM59" s="1">
        <v>30.54</v>
      </c>
      <c r="CN59" s="1">
        <v>31.62</v>
      </c>
      <c r="CO59" s="1">
        <v>32.18</v>
      </c>
      <c r="CP59" s="1">
        <v>31.72</v>
      </c>
      <c r="CQ59" s="1">
        <v>33.5</v>
      </c>
      <c r="CR59" s="1">
        <v>34.54</v>
      </c>
      <c r="CS59" s="1">
        <v>35.4</v>
      </c>
      <c r="CT59" s="1">
        <v>37.03</v>
      </c>
      <c r="CU59" s="1">
        <v>37.1</v>
      </c>
      <c r="CV59" s="1">
        <v>38.049999999999997</v>
      </c>
      <c r="CW59" s="1">
        <v>42.22</v>
      </c>
      <c r="CX59" s="1">
        <v>45.79</v>
      </c>
      <c r="CY59" s="1">
        <v>48.27</v>
      </c>
      <c r="CZ59" s="1">
        <v>47.73</v>
      </c>
      <c r="DA59" s="1">
        <v>44.01</v>
      </c>
      <c r="DB59" s="1">
        <v>44.22</v>
      </c>
      <c r="DC59" s="269">
        <v>0.35000000000000142</v>
      </c>
      <c r="DD59" s="269">
        <v>0.10000000000000142</v>
      </c>
      <c r="DE59" s="269">
        <v>-0.41000000000000014</v>
      </c>
      <c r="DF59" s="269">
        <v>-0.14000000000000057</v>
      </c>
      <c r="DG59" s="269">
        <v>8.0000000000001847E-2</v>
      </c>
      <c r="DH59" s="269">
        <v>0.42000000000000171</v>
      </c>
      <c r="DI59" s="1">
        <v>5</v>
      </c>
      <c r="DJ59" s="1">
        <v>4</v>
      </c>
      <c r="DK59" s="1">
        <v>5</v>
      </c>
      <c r="DL59" s="1">
        <v>3</v>
      </c>
      <c r="DM59" s="1">
        <v>0</v>
      </c>
      <c r="DN59" s="1">
        <v>-4</v>
      </c>
      <c r="DO59" s="1">
        <v>-7</v>
      </c>
      <c r="DP59" s="1">
        <v>-8</v>
      </c>
      <c r="DQ59" s="1">
        <v>-8</v>
      </c>
      <c r="DR59" s="1">
        <v>-10</v>
      </c>
      <c r="DS59" s="1">
        <v>-9</v>
      </c>
      <c r="DT59" s="1">
        <v>-6</v>
      </c>
      <c r="DU59" s="1">
        <v>-6</v>
      </c>
      <c r="DV59" s="1">
        <v>-5</v>
      </c>
      <c r="DW59" s="1">
        <v>-4</v>
      </c>
      <c r="DX59" s="1">
        <v>0</v>
      </c>
      <c r="DY59" s="1">
        <v>0</v>
      </c>
      <c r="DZ59" s="2" t="s">
        <v>1640</v>
      </c>
      <c r="EA59" s="2">
        <v>41700914</v>
      </c>
      <c r="EM59" s="36"/>
      <c r="FF59" s="128"/>
    </row>
    <row r="60" spans="1:162">
      <c r="A60" s="1">
        <v>1</v>
      </c>
      <c r="B60" s="1">
        <v>25</v>
      </c>
      <c r="C60" s="1">
        <v>2</v>
      </c>
      <c r="D60" s="1">
        <v>13</v>
      </c>
      <c r="E60" s="1">
        <v>8</v>
      </c>
      <c r="F60" s="1">
        <v>163.69999999999999</v>
      </c>
      <c r="G60" s="1">
        <v>51.8</v>
      </c>
      <c r="H60" s="1" t="s">
        <v>1824</v>
      </c>
      <c r="I60" s="1" t="s">
        <v>1848</v>
      </c>
      <c r="J60" s="1" t="s">
        <v>1732</v>
      </c>
      <c r="K60" s="1">
        <v>18</v>
      </c>
      <c r="L60" s="1">
        <v>18</v>
      </c>
      <c r="M60" s="1">
        <v>13</v>
      </c>
      <c r="N60" s="265">
        <v>0.27777777777777779</v>
      </c>
      <c r="P60" s="1" t="s">
        <v>1826</v>
      </c>
      <c r="Q60" s="1">
        <v>56</v>
      </c>
      <c r="R60" s="1">
        <v>41</v>
      </c>
      <c r="S60" s="1">
        <v>40</v>
      </c>
      <c r="T60" s="1" t="s">
        <v>193</v>
      </c>
      <c r="U60" s="1" t="s">
        <v>1889</v>
      </c>
      <c r="V60" s="1">
        <v>57</v>
      </c>
      <c r="W60" s="1">
        <v>38</v>
      </c>
      <c r="X60" s="1">
        <v>33</v>
      </c>
      <c r="Y60" s="1" t="s">
        <v>1680</v>
      </c>
      <c r="Z60" s="1" t="s">
        <v>1920</v>
      </c>
      <c r="AA60" s="1" t="s">
        <v>1852</v>
      </c>
      <c r="AB60" s="1" t="s">
        <v>1859</v>
      </c>
      <c r="AC60" s="1" t="s">
        <v>1914</v>
      </c>
      <c r="AF60" s="1" t="s">
        <v>1909</v>
      </c>
      <c r="AG60" s="128">
        <v>3.48</v>
      </c>
      <c r="AH60" s="128">
        <v>2.67</v>
      </c>
      <c r="AI60" s="128">
        <v>1.89</v>
      </c>
      <c r="AJ60" s="128">
        <v>1.3</v>
      </c>
      <c r="AK60" s="128">
        <v>1.25</v>
      </c>
      <c r="AL60" s="267">
        <v>1.25</v>
      </c>
      <c r="AM60" s="128">
        <v>0</v>
      </c>
      <c r="AN60" s="128">
        <v>0.25</v>
      </c>
      <c r="AO60" s="128">
        <v>0.51</v>
      </c>
      <c r="AP60" s="128">
        <v>2.4500000000000002</v>
      </c>
      <c r="AQ60" s="128">
        <v>4.25</v>
      </c>
      <c r="AR60" s="128">
        <v>4.84</v>
      </c>
      <c r="AS60" s="128">
        <v>1.76</v>
      </c>
      <c r="AT60" s="1">
        <v>1.87</v>
      </c>
      <c r="AU60" s="1">
        <v>2.61</v>
      </c>
      <c r="AV60" s="1">
        <v>4.83</v>
      </c>
      <c r="AW60" s="1">
        <v>10.17</v>
      </c>
      <c r="AX60" s="1">
        <v>3.86</v>
      </c>
      <c r="AY60" s="1">
        <v>2.72</v>
      </c>
      <c r="AZ60" s="1">
        <v>1.1100000000000001</v>
      </c>
      <c r="BA60" s="1">
        <v>0</v>
      </c>
      <c r="BB60" s="1">
        <v>0.76</v>
      </c>
      <c r="BC60" s="268">
        <v>0.39</v>
      </c>
      <c r="BD60" s="1">
        <v>1.25</v>
      </c>
      <c r="BE60" s="1">
        <v>1.63</v>
      </c>
      <c r="BF60" s="1">
        <v>1.49</v>
      </c>
      <c r="BG60" s="1">
        <v>2.36</v>
      </c>
      <c r="BH60" s="1">
        <v>2.86</v>
      </c>
      <c r="BI60" s="1">
        <v>4.6399999999999997</v>
      </c>
      <c r="BJ60" s="1">
        <v>1.79</v>
      </c>
      <c r="BK60" s="1">
        <v>2.34</v>
      </c>
      <c r="BL60" s="1">
        <v>2.96</v>
      </c>
      <c r="BM60" s="1">
        <v>3.73</v>
      </c>
      <c r="BN60" s="1">
        <v>9.67</v>
      </c>
      <c r="BO60" s="269">
        <v>-0.37999999999999989</v>
      </c>
      <c r="BP60" s="269">
        <v>-5.0000000000000266E-2</v>
      </c>
      <c r="BQ60" s="269">
        <v>0.7799999999999998</v>
      </c>
      <c r="BR60" s="269">
        <v>1.3</v>
      </c>
      <c r="BS60" s="269">
        <v>0.49</v>
      </c>
      <c r="BT60" s="269">
        <v>-0.86</v>
      </c>
      <c r="BU60" s="1">
        <v>26.26</v>
      </c>
      <c r="BV60" s="1">
        <v>30.64</v>
      </c>
      <c r="BW60" s="1">
        <v>33.58</v>
      </c>
      <c r="BX60" s="1">
        <v>35.18</v>
      </c>
      <c r="BY60" s="1">
        <v>35.299999999999997</v>
      </c>
      <c r="BZ60" s="1">
        <v>35.79</v>
      </c>
      <c r="CA60" s="1">
        <v>36.33</v>
      </c>
      <c r="CB60" s="1">
        <v>37.83</v>
      </c>
      <c r="CC60" s="1">
        <v>37.56</v>
      </c>
      <c r="CD60" s="1">
        <v>36.299999999999997</v>
      </c>
      <c r="CE60" s="1">
        <v>38.39</v>
      </c>
      <c r="CF60" s="1">
        <v>39.35</v>
      </c>
      <c r="CG60" s="1">
        <v>42.8</v>
      </c>
      <c r="CH60" s="1">
        <v>43.62</v>
      </c>
      <c r="CI60" s="1">
        <v>47.85</v>
      </c>
      <c r="CJ60" s="1">
        <v>45.13</v>
      </c>
      <c r="CK60" s="1">
        <v>42.55</v>
      </c>
      <c r="CL60" s="1">
        <v>25.88</v>
      </c>
      <c r="CM60" s="1">
        <v>30.28</v>
      </c>
      <c r="CN60" s="1">
        <v>33.18</v>
      </c>
      <c r="CO60" s="1">
        <v>35.01</v>
      </c>
      <c r="CP60" s="1">
        <v>35.08</v>
      </c>
      <c r="CQ60" s="1">
        <v>35.79</v>
      </c>
      <c r="CR60" s="1">
        <v>36.020000000000003</v>
      </c>
      <c r="CS60" s="1">
        <v>37.43</v>
      </c>
      <c r="CT60" s="1">
        <v>37.56</v>
      </c>
      <c r="CU60" s="1">
        <v>36.85</v>
      </c>
      <c r="CV60" s="1">
        <v>38.17</v>
      </c>
      <c r="CW60" s="1">
        <v>39.1</v>
      </c>
      <c r="CX60" s="1">
        <v>42.34</v>
      </c>
      <c r="CY60" s="1">
        <v>43.73</v>
      </c>
      <c r="CZ60" s="1">
        <v>48.02</v>
      </c>
      <c r="DA60" s="1">
        <v>45.38</v>
      </c>
      <c r="DB60" s="1">
        <v>41.69</v>
      </c>
      <c r="DC60" s="269">
        <v>0.38000000000000256</v>
      </c>
      <c r="DD60" s="269">
        <v>0.35999999999999943</v>
      </c>
      <c r="DE60" s="269">
        <v>0.39999999999999858</v>
      </c>
      <c r="DF60" s="269">
        <v>0.17000000000000171</v>
      </c>
      <c r="DG60" s="269">
        <v>0.21999999999999886</v>
      </c>
      <c r="DH60" s="269">
        <v>0</v>
      </c>
      <c r="DI60" s="1">
        <v>5</v>
      </c>
      <c r="DJ60" s="1">
        <v>3</v>
      </c>
      <c r="DK60" s="1">
        <v>3</v>
      </c>
      <c r="DL60" s="1">
        <v>0</v>
      </c>
      <c r="DM60" s="1">
        <v>-4</v>
      </c>
      <c r="DN60" s="1">
        <v>-7</v>
      </c>
      <c r="DO60" s="1">
        <v>-8</v>
      </c>
      <c r="DP60" s="1">
        <v>-8</v>
      </c>
      <c r="DQ60" s="1">
        <v>-3</v>
      </c>
      <c r="DR60" s="1">
        <v>-4</v>
      </c>
      <c r="DS60" s="1">
        <v>14</v>
      </c>
      <c r="DT60" s="1">
        <v>15</v>
      </c>
      <c r="DU60" s="1">
        <v>18</v>
      </c>
      <c r="DV60" s="1">
        <v>17</v>
      </c>
      <c r="DW60" s="1">
        <v>12</v>
      </c>
      <c r="DX60" s="1">
        <v>7</v>
      </c>
      <c r="DY60" s="1">
        <v>5</v>
      </c>
      <c r="DZ60" s="2" t="s">
        <v>990</v>
      </c>
      <c r="EA60" s="2">
        <v>52022195</v>
      </c>
      <c r="EM60" s="36"/>
      <c r="FF60" s="128"/>
    </row>
    <row r="61" spans="1:162">
      <c r="A61" s="1">
        <v>1</v>
      </c>
      <c r="B61" s="1">
        <v>48</v>
      </c>
      <c r="C61" s="1">
        <v>2</v>
      </c>
      <c r="D61" s="1">
        <v>16</v>
      </c>
      <c r="E61" s="1">
        <v>2</v>
      </c>
      <c r="F61" s="1">
        <v>156.69999999999999</v>
      </c>
      <c r="G61" s="1">
        <v>53.2</v>
      </c>
      <c r="H61" s="1" t="s">
        <v>1847</v>
      </c>
      <c r="I61" s="1" t="s">
        <v>1952</v>
      </c>
      <c r="J61" s="1" t="s">
        <v>1730</v>
      </c>
      <c r="K61" s="1">
        <v>23</v>
      </c>
      <c r="L61" s="1">
        <v>17</v>
      </c>
      <c r="M61" s="1">
        <v>16</v>
      </c>
      <c r="N61" s="265">
        <v>0.30434782608695654</v>
      </c>
      <c r="P61" s="1" t="s">
        <v>1841</v>
      </c>
      <c r="Q61" s="1">
        <v>51</v>
      </c>
      <c r="R61" s="1">
        <v>34</v>
      </c>
      <c r="S61" s="1">
        <v>29</v>
      </c>
      <c r="T61" s="1" t="s">
        <v>194</v>
      </c>
      <c r="U61" s="1" t="s">
        <v>1842</v>
      </c>
      <c r="V61" s="1">
        <v>44</v>
      </c>
      <c r="W61" s="1">
        <v>33</v>
      </c>
      <c r="X61" s="1">
        <v>25</v>
      </c>
      <c r="Y61" s="1" t="s">
        <v>1681</v>
      </c>
      <c r="Z61" s="1" t="s">
        <v>1857</v>
      </c>
      <c r="AA61" s="1" t="s">
        <v>1885</v>
      </c>
      <c r="AB61" s="1" t="s">
        <v>1928</v>
      </c>
      <c r="AC61" s="1" t="s">
        <v>1887</v>
      </c>
      <c r="AF61" s="1" t="s">
        <v>2014</v>
      </c>
      <c r="AG61" s="128">
        <v>2.94</v>
      </c>
      <c r="AH61" s="128">
        <v>2.72</v>
      </c>
      <c r="AI61" s="128">
        <v>0.63</v>
      </c>
      <c r="AJ61" s="128">
        <v>1.3</v>
      </c>
      <c r="AK61" s="128">
        <v>1.37</v>
      </c>
      <c r="AL61" s="267">
        <v>1.24</v>
      </c>
      <c r="AM61" s="128">
        <v>1.1499999999999999</v>
      </c>
      <c r="AN61" s="128">
        <v>2.2400000000000002</v>
      </c>
      <c r="AO61" s="128">
        <v>3.34</v>
      </c>
      <c r="AP61" s="128">
        <v>3.51</v>
      </c>
      <c r="AQ61" s="128">
        <v>5.73</v>
      </c>
      <c r="AR61" s="128">
        <v>5.59</v>
      </c>
      <c r="AS61" s="128">
        <v>2.98</v>
      </c>
      <c r="AT61" s="1">
        <v>3.12</v>
      </c>
      <c r="AU61" s="1">
        <v>5.38</v>
      </c>
      <c r="AV61" s="1">
        <v>8.17</v>
      </c>
      <c r="AW61" s="1">
        <v>13.18</v>
      </c>
      <c r="AX61" s="1">
        <v>3.88</v>
      </c>
      <c r="AY61" s="1">
        <v>2.73</v>
      </c>
      <c r="AZ61" s="1">
        <v>0.37</v>
      </c>
      <c r="BA61" s="1">
        <v>0</v>
      </c>
      <c r="BB61" s="1">
        <v>0</v>
      </c>
      <c r="BC61" s="268">
        <v>0.76</v>
      </c>
      <c r="BD61" s="1">
        <v>1.37</v>
      </c>
      <c r="BE61" s="1">
        <v>2.12</v>
      </c>
      <c r="BF61" s="1">
        <v>3.58</v>
      </c>
      <c r="BG61" s="1">
        <v>4.25</v>
      </c>
      <c r="BH61" s="1">
        <v>5.61</v>
      </c>
      <c r="BI61" s="1">
        <v>5.22</v>
      </c>
      <c r="BJ61" s="1">
        <v>2.95</v>
      </c>
      <c r="BK61" s="1">
        <v>3.67</v>
      </c>
      <c r="BL61" s="1">
        <v>5.12</v>
      </c>
      <c r="BM61" s="1">
        <v>6.83</v>
      </c>
      <c r="BN61" s="1">
        <v>12.27</v>
      </c>
      <c r="BO61" s="269">
        <v>-0.94</v>
      </c>
      <c r="BP61" s="269">
        <v>-9.9999999999997868E-3</v>
      </c>
      <c r="BQ61" s="269">
        <v>0.26</v>
      </c>
      <c r="BR61" s="269">
        <v>1.3</v>
      </c>
      <c r="BS61" s="269">
        <v>1.37</v>
      </c>
      <c r="BT61" s="269">
        <v>-0.48</v>
      </c>
      <c r="BU61" s="1">
        <v>26.42</v>
      </c>
      <c r="BV61" s="1">
        <v>30.96</v>
      </c>
      <c r="BW61" s="1">
        <v>33.72</v>
      </c>
      <c r="BX61" s="1">
        <v>34.619999999999997</v>
      </c>
      <c r="BY61" s="1">
        <v>34.72</v>
      </c>
      <c r="BZ61" s="1">
        <v>35.32</v>
      </c>
      <c r="CA61" s="1">
        <v>36.72</v>
      </c>
      <c r="CB61" s="1">
        <v>37.85</v>
      </c>
      <c r="CC61" s="1">
        <v>37.42</v>
      </c>
      <c r="CD61" s="1">
        <v>37.56</v>
      </c>
      <c r="CE61" s="1">
        <v>39.46</v>
      </c>
      <c r="CF61" s="1">
        <v>40.020000000000003</v>
      </c>
      <c r="CG61" s="1">
        <v>42.16</v>
      </c>
      <c r="CH61" s="1">
        <v>45.97</v>
      </c>
      <c r="CI61" s="1">
        <v>47.88</v>
      </c>
      <c r="CJ61" s="1">
        <v>46.1</v>
      </c>
      <c r="CK61" s="1">
        <v>42.85</v>
      </c>
      <c r="CL61" s="1">
        <v>25.82</v>
      </c>
      <c r="CM61" s="1">
        <v>30.08</v>
      </c>
      <c r="CN61" s="1">
        <v>33.75</v>
      </c>
      <c r="CO61" s="1">
        <v>34.729999999999997</v>
      </c>
      <c r="CP61" s="1">
        <v>34.409999999999997</v>
      </c>
      <c r="CQ61" s="1">
        <v>35.31</v>
      </c>
      <c r="CR61" s="1">
        <v>36.15</v>
      </c>
      <c r="CS61" s="1">
        <v>37.380000000000003</v>
      </c>
      <c r="CT61" s="1">
        <v>37.15</v>
      </c>
      <c r="CU61" s="1">
        <v>38.17</v>
      </c>
      <c r="CV61" s="1">
        <v>39.200000000000003</v>
      </c>
      <c r="CW61" s="1">
        <v>41.03</v>
      </c>
      <c r="CX61" s="1">
        <v>43.49</v>
      </c>
      <c r="CY61" s="1">
        <v>46.28</v>
      </c>
      <c r="CZ61" s="1">
        <v>48.03</v>
      </c>
      <c r="DA61" s="1">
        <v>45.43</v>
      </c>
      <c r="DB61" s="1">
        <v>42.34</v>
      </c>
      <c r="DC61" s="269">
        <v>0.60000000000000142</v>
      </c>
      <c r="DD61" s="269">
        <v>0.88000000000000256</v>
      </c>
      <c r="DE61" s="269">
        <v>-3.0000000000001137E-2</v>
      </c>
      <c r="DF61" s="269">
        <v>-0.10999999999999943</v>
      </c>
      <c r="DG61" s="269">
        <v>0.31000000000000227</v>
      </c>
      <c r="DH61" s="269">
        <v>9.9999999999980105E-3</v>
      </c>
      <c r="DI61" s="1">
        <v>3</v>
      </c>
      <c r="DJ61" s="1">
        <v>3</v>
      </c>
      <c r="DK61" s="1">
        <v>2</v>
      </c>
      <c r="DL61" s="1">
        <v>2</v>
      </c>
      <c r="DM61" s="1">
        <v>-2</v>
      </c>
      <c r="DN61" s="1">
        <v>-6</v>
      </c>
      <c r="DO61" s="1">
        <v>-9</v>
      </c>
      <c r="DP61" s="1">
        <v>-12</v>
      </c>
      <c r="DQ61" s="1">
        <v>-15</v>
      </c>
      <c r="DR61" s="1">
        <v>-8</v>
      </c>
      <c r="DS61" s="1">
        <v>0</v>
      </c>
      <c r="DT61" s="1">
        <v>3</v>
      </c>
      <c r="DU61" s="1">
        <v>10</v>
      </c>
      <c r="DV61" s="1">
        <v>12</v>
      </c>
      <c r="DW61" s="1">
        <v>10</v>
      </c>
      <c r="DX61" s="1">
        <v>4</v>
      </c>
      <c r="DY61" s="1">
        <v>1</v>
      </c>
      <c r="DZ61" s="2" t="s">
        <v>967</v>
      </c>
      <c r="EA61" s="2">
        <v>48206305</v>
      </c>
      <c r="EM61" s="36"/>
      <c r="FF61" s="128"/>
    </row>
    <row r="62" spans="1:162">
      <c r="A62" s="1">
        <v>1</v>
      </c>
      <c r="B62" s="1">
        <v>71</v>
      </c>
      <c r="C62" s="1">
        <v>2</v>
      </c>
      <c r="D62" s="1">
        <v>15</v>
      </c>
      <c r="E62" s="1">
        <v>9</v>
      </c>
      <c r="F62" s="1">
        <v>165.7</v>
      </c>
      <c r="G62" s="1">
        <v>45.4</v>
      </c>
      <c r="H62" s="1" t="s">
        <v>1839</v>
      </c>
      <c r="I62" s="1" t="s">
        <v>1840</v>
      </c>
      <c r="J62" s="1" t="s">
        <v>1730</v>
      </c>
      <c r="K62" s="1">
        <v>26</v>
      </c>
      <c r="L62" s="1">
        <v>22</v>
      </c>
      <c r="M62" s="1">
        <v>19</v>
      </c>
      <c r="N62" s="265">
        <v>0.26923076923076922</v>
      </c>
      <c r="P62" s="1" t="s">
        <v>1816</v>
      </c>
      <c r="Q62" s="1">
        <v>53</v>
      </c>
      <c r="R62" s="1">
        <v>33</v>
      </c>
      <c r="S62" s="1">
        <v>23</v>
      </c>
      <c r="T62" s="1" t="s">
        <v>196</v>
      </c>
      <c r="U62" s="1" t="s">
        <v>1899</v>
      </c>
      <c r="V62" s="1">
        <v>22</v>
      </c>
      <c r="W62" s="1">
        <v>14</v>
      </c>
      <c r="X62" s="1">
        <v>10</v>
      </c>
      <c r="Y62" s="1" t="s">
        <v>1684</v>
      </c>
      <c r="Z62" s="1" t="s">
        <v>1834</v>
      </c>
      <c r="AA62" s="1" t="s">
        <v>1993</v>
      </c>
      <c r="AB62" s="1" t="s">
        <v>1942</v>
      </c>
      <c r="AC62" s="1" t="s">
        <v>1897</v>
      </c>
      <c r="AF62" s="1" t="s">
        <v>2016</v>
      </c>
      <c r="AG62" s="128">
        <v>3.78</v>
      </c>
      <c r="AH62" s="128">
        <v>1.83</v>
      </c>
      <c r="AI62" s="128">
        <v>2.17</v>
      </c>
      <c r="AJ62" s="128">
        <v>1.66</v>
      </c>
      <c r="AK62" s="128">
        <v>1.66</v>
      </c>
      <c r="AL62" s="267">
        <v>1.25</v>
      </c>
      <c r="AM62" s="128">
        <v>1.07</v>
      </c>
      <c r="AN62" s="128">
        <v>1.67</v>
      </c>
      <c r="AO62" s="128">
        <v>1.28</v>
      </c>
      <c r="AP62" s="128">
        <v>3.74</v>
      </c>
      <c r="AQ62" s="128">
        <v>6.44</v>
      </c>
      <c r="AR62" s="128">
        <v>7.08</v>
      </c>
      <c r="AS62" s="128">
        <v>3.17</v>
      </c>
      <c r="AT62" s="1">
        <v>4.1100000000000003</v>
      </c>
      <c r="AU62" s="1">
        <v>4.13</v>
      </c>
      <c r="AV62" s="1">
        <v>5.44</v>
      </c>
      <c r="AW62" s="1">
        <v>8.48</v>
      </c>
      <c r="AX62" s="1">
        <v>3.69</v>
      </c>
      <c r="AY62" s="1">
        <v>2.0099999999999998</v>
      </c>
      <c r="AZ62" s="1">
        <v>1.54</v>
      </c>
      <c r="BA62" s="1">
        <v>0.35</v>
      </c>
      <c r="BB62" s="1">
        <v>1.69</v>
      </c>
      <c r="BC62" s="268">
        <v>1.39</v>
      </c>
      <c r="BD62" s="1">
        <v>1.25</v>
      </c>
      <c r="BE62" s="1">
        <v>1.45</v>
      </c>
      <c r="BF62" s="1">
        <v>1.78</v>
      </c>
      <c r="BG62" s="1">
        <v>2.89</v>
      </c>
      <c r="BH62" s="1">
        <v>6.32</v>
      </c>
      <c r="BI62" s="1">
        <v>5.85</v>
      </c>
      <c r="BJ62" s="1">
        <v>3.12</v>
      </c>
      <c r="BK62" s="1">
        <v>3.62</v>
      </c>
      <c r="BL62" s="1">
        <v>4.78</v>
      </c>
      <c r="BM62" s="1">
        <v>6.51</v>
      </c>
      <c r="BN62" s="1">
        <v>9.7799999999999994</v>
      </c>
      <c r="BO62" s="269">
        <v>8.9999999999999858E-2</v>
      </c>
      <c r="BP62" s="269">
        <v>-0.17999999999999972</v>
      </c>
      <c r="BQ62" s="269">
        <v>0.62999999999999989</v>
      </c>
      <c r="BR62" s="269">
        <v>1.31</v>
      </c>
      <c r="BS62" s="269">
        <v>-3.0000000000000027E-2</v>
      </c>
      <c r="BT62" s="269">
        <v>0.1399999999999999</v>
      </c>
      <c r="BU62" s="1">
        <v>25.89</v>
      </c>
      <c r="BV62" s="1">
        <v>28.52</v>
      </c>
      <c r="BW62" s="1">
        <v>30.25</v>
      </c>
      <c r="BX62" s="1">
        <v>32.06</v>
      </c>
      <c r="BY62" s="1">
        <v>33.42</v>
      </c>
      <c r="BZ62" s="1">
        <v>33.24</v>
      </c>
      <c r="CA62" s="1">
        <v>33.880000000000003</v>
      </c>
      <c r="CB62" s="1">
        <v>33.549999999999997</v>
      </c>
      <c r="CC62" s="1">
        <v>32.94</v>
      </c>
      <c r="CD62" s="1">
        <v>35.15</v>
      </c>
      <c r="CE62" s="1">
        <v>36.770000000000003</v>
      </c>
      <c r="CF62" s="1">
        <v>37.39</v>
      </c>
      <c r="CG62" s="1">
        <v>40.44</v>
      </c>
      <c r="CH62" s="1">
        <v>42.24</v>
      </c>
      <c r="CI62" s="1">
        <v>42.96</v>
      </c>
      <c r="CJ62" s="1">
        <v>41.5</v>
      </c>
      <c r="CK62" s="1">
        <v>40.520000000000003</v>
      </c>
      <c r="CL62" s="1">
        <v>25.76</v>
      </c>
      <c r="CM62" s="1">
        <v>28.05</v>
      </c>
      <c r="CN62" s="1">
        <v>30.36</v>
      </c>
      <c r="CO62" s="1">
        <v>33.21</v>
      </c>
      <c r="CP62" s="1">
        <v>33.619999999999997</v>
      </c>
      <c r="CQ62" s="1">
        <v>33.81</v>
      </c>
      <c r="CR62" s="1">
        <v>33.24</v>
      </c>
      <c r="CS62" s="1">
        <v>32.590000000000003</v>
      </c>
      <c r="CT62" s="1">
        <v>32.21</v>
      </c>
      <c r="CU62" s="1">
        <v>34.92</v>
      </c>
      <c r="CV62" s="1">
        <v>36.270000000000003</v>
      </c>
      <c r="CW62" s="1">
        <v>37.42</v>
      </c>
      <c r="CX62" s="1">
        <v>40.43</v>
      </c>
      <c r="CY62" s="1">
        <v>42.05</v>
      </c>
      <c r="CZ62" s="1">
        <v>43.7</v>
      </c>
      <c r="DA62" s="1">
        <v>41.78</v>
      </c>
      <c r="DB62" s="1">
        <v>40.85</v>
      </c>
      <c r="DC62" s="269">
        <v>0.12999999999999901</v>
      </c>
      <c r="DD62" s="269">
        <v>0.46999999999999886</v>
      </c>
      <c r="DE62" s="269">
        <v>-0.10999999999999943</v>
      </c>
      <c r="DF62" s="269">
        <v>-1.1499999999999986</v>
      </c>
      <c r="DG62" s="269">
        <v>-0.19999999999999574</v>
      </c>
      <c r="DH62" s="269">
        <v>-0.57000000000000028</v>
      </c>
      <c r="DI62" s="1">
        <v>4</v>
      </c>
      <c r="DJ62" s="1">
        <v>4</v>
      </c>
      <c r="DK62" s="1">
        <v>3</v>
      </c>
      <c r="DL62" s="1">
        <v>2</v>
      </c>
      <c r="DM62" s="1">
        <v>-2</v>
      </c>
      <c r="DN62" s="1">
        <v>-8</v>
      </c>
      <c r="DO62" s="1">
        <v>-14</v>
      </c>
      <c r="DP62" s="1">
        <v>-18</v>
      </c>
      <c r="DQ62" s="1">
        <v>-23</v>
      </c>
      <c r="DR62" s="1">
        <v>-21</v>
      </c>
      <c r="DS62" s="1">
        <v>-17</v>
      </c>
      <c r="DT62" s="1">
        <v>-17</v>
      </c>
      <c r="DU62" s="1">
        <v>-14</v>
      </c>
      <c r="DV62" s="1">
        <v>-11</v>
      </c>
      <c r="DW62" s="1">
        <v>-7</v>
      </c>
      <c r="DX62" s="1">
        <v>-7</v>
      </c>
      <c r="DY62" s="1">
        <v>-9</v>
      </c>
      <c r="DZ62" s="2" t="s">
        <v>1618</v>
      </c>
      <c r="EA62" s="2">
        <v>51280354</v>
      </c>
      <c r="EM62" s="36"/>
      <c r="FF62" s="128"/>
    </row>
    <row r="63" spans="1:162">
      <c r="A63" s="1">
        <v>1</v>
      </c>
      <c r="B63" s="1">
        <v>33</v>
      </c>
      <c r="C63" s="1">
        <v>2</v>
      </c>
      <c r="D63" s="1">
        <v>17</v>
      </c>
      <c r="E63" s="1">
        <v>8</v>
      </c>
      <c r="F63" s="1">
        <v>161.80000000000001</v>
      </c>
      <c r="G63" s="1">
        <v>53.2</v>
      </c>
      <c r="H63" s="1" t="s">
        <v>1847</v>
      </c>
      <c r="I63" s="1" t="s">
        <v>1879</v>
      </c>
      <c r="J63" s="1" t="s">
        <v>1730</v>
      </c>
      <c r="K63" s="1">
        <v>20</v>
      </c>
      <c r="L63" s="1">
        <v>13</v>
      </c>
      <c r="M63" s="1">
        <v>14</v>
      </c>
      <c r="N63" s="265">
        <v>0.3</v>
      </c>
      <c r="P63" s="1" t="s">
        <v>1849</v>
      </c>
      <c r="Q63" s="1">
        <v>57</v>
      </c>
      <c r="R63" s="1">
        <v>42</v>
      </c>
      <c r="S63" s="1">
        <v>30</v>
      </c>
      <c r="T63" s="1" t="s">
        <v>194</v>
      </c>
      <c r="U63" s="1" t="s">
        <v>1850</v>
      </c>
      <c r="V63" s="1">
        <v>48</v>
      </c>
      <c r="W63" s="1">
        <v>36</v>
      </c>
      <c r="X63" s="1">
        <v>31</v>
      </c>
      <c r="Y63" s="1" t="s">
        <v>1681</v>
      </c>
      <c r="Z63" s="1" t="s">
        <v>1953</v>
      </c>
      <c r="AA63" s="1" t="s">
        <v>1829</v>
      </c>
      <c r="AB63" s="1" t="s">
        <v>1984</v>
      </c>
      <c r="AC63" s="1" t="s">
        <v>1821</v>
      </c>
      <c r="AD63" s="1" t="s">
        <v>1678</v>
      </c>
      <c r="AE63" s="1" t="s">
        <v>1684</v>
      </c>
      <c r="AF63" s="1" t="s">
        <v>2018</v>
      </c>
      <c r="AG63" s="128">
        <v>5.1100000000000003</v>
      </c>
      <c r="AH63" s="128">
        <v>2.87</v>
      </c>
      <c r="AI63" s="128">
        <v>1.9</v>
      </c>
      <c r="AJ63" s="128">
        <v>1.76</v>
      </c>
      <c r="AK63" s="128">
        <v>1.78</v>
      </c>
      <c r="AL63" s="267">
        <v>2.25</v>
      </c>
      <c r="AM63" s="128">
        <v>0</v>
      </c>
      <c r="AN63" s="128">
        <v>0.95</v>
      </c>
      <c r="AO63" s="128">
        <v>2.17</v>
      </c>
      <c r="AP63" s="128">
        <v>2.75</v>
      </c>
      <c r="AQ63" s="128">
        <v>5.55</v>
      </c>
      <c r="AR63" s="128">
        <v>6.23</v>
      </c>
      <c r="AS63" s="128">
        <v>4.22</v>
      </c>
      <c r="AT63" s="1">
        <v>3.98</v>
      </c>
      <c r="AU63" s="1">
        <v>5.0199999999999996</v>
      </c>
      <c r="AV63" s="1">
        <v>7.73</v>
      </c>
      <c r="AW63" s="1">
        <v>11.34</v>
      </c>
      <c r="AX63" s="1">
        <v>5.24</v>
      </c>
      <c r="AY63" s="1">
        <v>2.94</v>
      </c>
      <c r="AZ63" s="1">
        <v>0.95</v>
      </c>
      <c r="BA63" s="1">
        <v>0.45</v>
      </c>
      <c r="BB63" s="1">
        <v>0.99</v>
      </c>
      <c r="BC63" s="268">
        <v>0.95</v>
      </c>
      <c r="BD63" s="1">
        <v>2.66</v>
      </c>
      <c r="BE63" s="1">
        <v>3.76</v>
      </c>
      <c r="BF63" s="1">
        <v>4.0199999999999996</v>
      </c>
      <c r="BG63" s="1">
        <v>3.51</v>
      </c>
      <c r="BH63" s="1">
        <v>5.29</v>
      </c>
      <c r="BI63" s="1">
        <v>7.84</v>
      </c>
      <c r="BJ63" s="1">
        <v>5.07</v>
      </c>
      <c r="BK63" s="1">
        <v>4.5599999999999996</v>
      </c>
      <c r="BL63" s="1">
        <v>5.07</v>
      </c>
      <c r="BM63" s="1">
        <v>6.99</v>
      </c>
      <c r="BN63" s="1">
        <v>12.17</v>
      </c>
      <c r="BO63" s="269">
        <v>-0.12999999999999989</v>
      </c>
      <c r="BP63" s="269">
        <v>-6.999999999999984E-2</v>
      </c>
      <c r="BQ63" s="269">
        <v>0.95</v>
      </c>
      <c r="BR63" s="269">
        <v>1.31</v>
      </c>
      <c r="BS63" s="269">
        <v>0.79</v>
      </c>
      <c r="BT63" s="269">
        <v>-1.3</v>
      </c>
      <c r="BU63" s="1">
        <v>26.81</v>
      </c>
      <c r="BV63" s="1">
        <v>30.25</v>
      </c>
      <c r="BW63" s="1">
        <v>32.29</v>
      </c>
      <c r="BX63" s="1">
        <v>31.83</v>
      </c>
      <c r="BY63" s="1">
        <v>35.549999999999997</v>
      </c>
      <c r="BZ63" s="1">
        <v>36.159999999999997</v>
      </c>
      <c r="CA63" s="1">
        <v>36.17</v>
      </c>
      <c r="CB63" s="1">
        <v>37.18</v>
      </c>
      <c r="CC63" s="1">
        <v>36.71</v>
      </c>
      <c r="CD63" s="1">
        <v>37.270000000000003</v>
      </c>
      <c r="CE63" s="1">
        <v>37.06</v>
      </c>
      <c r="CF63" s="1">
        <v>39.64</v>
      </c>
      <c r="CG63" s="1">
        <v>43.27</v>
      </c>
      <c r="CH63" s="1">
        <v>45.94</v>
      </c>
      <c r="CI63" s="1">
        <v>46.01</v>
      </c>
      <c r="CJ63" s="1">
        <v>43.23</v>
      </c>
      <c r="CK63" s="1">
        <v>40.43</v>
      </c>
      <c r="CL63" s="1">
        <v>27.01</v>
      </c>
      <c r="CM63" s="1">
        <v>30.02</v>
      </c>
      <c r="CN63" s="1">
        <v>31.63</v>
      </c>
      <c r="CO63" s="1">
        <v>35.25</v>
      </c>
      <c r="CP63" s="1">
        <v>36.83</v>
      </c>
      <c r="CQ63" s="1">
        <v>36.19</v>
      </c>
      <c r="CR63" s="1">
        <v>36.67</v>
      </c>
      <c r="CS63" s="1">
        <v>36.97</v>
      </c>
      <c r="CT63" s="1">
        <v>36.049999999999997</v>
      </c>
      <c r="CU63" s="1">
        <v>37.450000000000003</v>
      </c>
      <c r="CV63" s="1">
        <v>37.75</v>
      </c>
      <c r="CW63" s="1">
        <v>39.81</v>
      </c>
      <c r="CX63" s="1">
        <v>43.39</v>
      </c>
      <c r="CY63" s="1">
        <v>45.65</v>
      </c>
      <c r="CZ63" s="1">
        <v>46.51</v>
      </c>
      <c r="DA63" s="1">
        <v>42.87</v>
      </c>
      <c r="DB63" s="1">
        <v>39.840000000000003</v>
      </c>
      <c r="DC63" s="269">
        <v>-0.20000000000000284</v>
      </c>
      <c r="DD63" s="269">
        <v>0.23000000000000043</v>
      </c>
      <c r="DE63" s="269">
        <v>0.66000000000000014</v>
      </c>
      <c r="DF63" s="269">
        <v>-3.4200000000000017</v>
      </c>
      <c r="DG63" s="269">
        <v>-1.2800000000000011</v>
      </c>
      <c r="DH63" s="269">
        <v>-3.0000000000001137E-2</v>
      </c>
      <c r="DI63" s="1">
        <v>0</v>
      </c>
      <c r="DJ63" s="1">
        <v>2</v>
      </c>
      <c r="DK63" s="1">
        <v>3</v>
      </c>
      <c r="DL63" s="1">
        <v>1</v>
      </c>
      <c r="DM63" s="1">
        <v>0</v>
      </c>
      <c r="DN63" s="1">
        <v>-5</v>
      </c>
      <c r="DO63" s="1">
        <v>-10</v>
      </c>
      <c r="DP63" s="1">
        <v>-12</v>
      </c>
      <c r="DQ63" s="1">
        <v>-10</v>
      </c>
      <c r="DR63" s="1">
        <v>-6</v>
      </c>
      <c r="DS63" s="1">
        <v>11</v>
      </c>
      <c r="DT63" s="1">
        <v>15</v>
      </c>
      <c r="DU63" s="1">
        <v>18</v>
      </c>
      <c r="DV63" s="1">
        <v>18</v>
      </c>
      <c r="DW63" s="1">
        <v>18</v>
      </c>
      <c r="DX63" s="1">
        <v>9</v>
      </c>
      <c r="DY63" s="1">
        <v>6</v>
      </c>
      <c r="DZ63" s="2" t="s">
        <v>1168</v>
      </c>
      <c r="EA63" s="2">
        <v>53346041</v>
      </c>
      <c r="FF63" s="128"/>
    </row>
    <row r="64" spans="1:162">
      <c r="A64" s="1">
        <v>1</v>
      </c>
      <c r="B64" s="1">
        <v>69</v>
      </c>
      <c r="C64" s="1">
        <v>2</v>
      </c>
      <c r="D64" s="1">
        <v>12</v>
      </c>
      <c r="E64" s="1">
        <v>11</v>
      </c>
      <c r="F64" s="1">
        <v>155.69999999999999</v>
      </c>
      <c r="G64" s="1">
        <v>39.1</v>
      </c>
      <c r="H64" s="1" t="s">
        <v>1847</v>
      </c>
      <c r="I64" s="1" t="s">
        <v>1825</v>
      </c>
      <c r="J64" s="1" t="s">
        <v>1732</v>
      </c>
      <c r="K64" s="1">
        <v>26</v>
      </c>
      <c r="L64" s="1">
        <v>19</v>
      </c>
      <c r="M64" s="1">
        <v>16</v>
      </c>
      <c r="N64" s="265">
        <v>0.38461538461538464</v>
      </c>
      <c r="P64" s="1" t="s">
        <v>1826</v>
      </c>
      <c r="Q64" s="1">
        <v>59</v>
      </c>
      <c r="R64" s="1">
        <v>38</v>
      </c>
      <c r="S64" s="1">
        <v>38</v>
      </c>
      <c r="T64" s="1" t="s">
        <v>194</v>
      </c>
      <c r="U64" s="1" t="s">
        <v>1827</v>
      </c>
      <c r="V64" s="1">
        <v>48</v>
      </c>
      <c r="W64" s="1">
        <v>31</v>
      </c>
      <c r="X64" s="1">
        <v>22</v>
      </c>
      <c r="Y64" s="1" t="s">
        <v>1681</v>
      </c>
      <c r="Z64" s="1" t="s">
        <v>1947</v>
      </c>
      <c r="AA64" s="1" t="s">
        <v>1993</v>
      </c>
      <c r="AB64" s="1" t="s">
        <v>1859</v>
      </c>
      <c r="AC64" s="1" t="s">
        <v>2019</v>
      </c>
      <c r="AD64" s="1" t="s">
        <v>1678</v>
      </c>
      <c r="AE64" s="1" t="s">
        <v>1684</v>
      </c>
      <c r="AF64" s="1" t="s">
        <v>2020</v>
      </c>
      <c r="AG64" s="128">
        <v>2.17</v>
      </c>
      <c r="AH64" s="128">
        <v>2.5299999999999998</v>
      </c>
      <c r="AI64" s="128">
        <v>1.54</v>
      </c>
      <c r="AJ64" s="128">
        <v>1.73</v>
      </c>
      <c r="AK64" s="128">
        <v>0.5</v>
      </c>
      <c r="AL64" s="267">
        <v>2.14</v>
      </c>
      <c r="AM64" s="128">
        <v>0</v>
      </c>
      <c r="AN64" s="128">
        <v>0.35</v>
      </c>
      <c r="AO64" s="128">
        <v>0</v>
      </c>
      <c r="AP64" s="128">
        <v>2.12</v>
      </c>
      <c r="AQ64" s="128">
        <v>2.88</v>
      </c>
      <c r="AR64" s="128">
        <v>4.5</v>
      </c>
      <c r="AS64" s="128">
        <v>2.14</v>
      </c>
      <c r="AT64" s="1">
        <v>2.0099999999999998</v>
      </c>
      <c r="AU64" s="1">
        <v>3.34</v>
      </c>
      <c r="AV64" s="1">
        <v>3.87</v>
      </c>
      <c r="AW64" s="1">
        <v>8.08</v>
      </c>
      <c r="AX64" s="1">
        <v>2.63</v>
      </c>
      <c r="AY64" s="1">
        <v>0</v>
      </c>
      <c r="AZ64" s="1">
        <v>0.32</v>
      </c>
      <c r="BA64" s="1">
        <v>0.41</v>
      </c>
      <c r="BB64" s="1">
        <v>1.57</v>
      </c>
      <c r="BC64" s="268">
        <v>0.62</v>
      </c>
      <c r="BD64" s="1">
        <v>2.11</v>
      </c>
      <c r="BE64" s="1">
        <v>2.4900000000000002</v>
      </c>
      <c r="BF64" s="1">
        <v>2.17</v>
      </c>
      <c r="BG64" s="1">
        <v>1.9</v>
      </c>
      <c r="BH64" s="1">
        <v>3.54</v>
      </c>
      <c r="BI64" s="1">
        <v>3.41</v>
      </c>
      <c r="BJ64" s="1">
        <v>2.12</v>
      </c>
      <c r="BK64" s="1">
        <v>2.04</v>
      </c>
      <c r="BL64" s="1">
        <v>4.07</v>
      </c>
      <c r="BM64" s="1">
        <v>5.98</v>
      </c>
      <c r="BN64" s="1">
        <v>7.06</v>
      </c>
      <c r="BO64" s="269">
        <v>-0.45999999999999996</v>
      </c>
      <c r="BP64" s="269">
        <v>2.5299999999999998</v>
      </c>
      <c r="BQ64" s="269">
        <v>1.22</v>
      </c>
      <c r="BR64" s="269">
        <v>1.32</v>
      </c>
      <c r="BS64" s="269">
        <v>-1.07</v>
      </c>
      <c r="BT64" s="269">
        <v>-1.52</v>
      </c>
      <c r="BU64" s="1">
        <v>28.05</v>
      </c>
      <c r="BV64" s="1">
        <v>30.52</v>
      </c>
      <c r="BW64" s="1">
        <v>32.15</v>
      </c>
      <c r="BX64" s="1">
        <v>34.25</v>
      </c>
      <c r="BY64" s="1">
        <v>34.229999999999997</v>
      </c>
      <c r="BZ64" s="1">
        <v>34.130000000000003</v>
      </c>
      <c r="CA64" s="1">
        <v>37.53</v>
      </c>
      <c r="CB64" s="1">
        <v>38.229999999999997</v>
      </c>
      <c r="CC64" s="1">
        <v>37.97</v>
      </c>
      <c r="CD64" s="1">
        <v>36.42</v>
      </c>
      <c r="CE64" s="1">
        <v>37.9</v>
      </c>
      <c r="CF64" s="1">
        <v>35.78</v>
      </c>
      <c r="CG64" s="1">
        <v>43.24</v>
      </c>
      <c r="CH64" s="1">
        <v>45</v>
      </c>
      <c r="CI64" s="1">
        <v>46.46</v>
      </c>
      <c r="CJ64" s="1">
        <v>44.26</v>
      </c>
      <c r="CK64" s="1">
        <v>42.44</v>
      </c>
      <c r="CL64" s="1">
        <v>27.35</v>
      </c>
      <c r="CM64" s="1">
        <v>31.78</v>
      </c>
      <c r="CN64" s="1">
        <v>33.22</v>
      </c>
      <c r="CO64" s="1">
        <v>35.82</v>
      </c>
      <c r="CP64" s="1">
        <v>34.83</v>
      </c>
      <c r="CQ64" s="1">
        <v>34.590000000000003</v>
      </c>
      <c r="CR64" s="1">
        <v>37.71</v>
      </c>
      <c r="CS64" s="1">
        <v>38.14</v>
      </c>
      <c r="CT64" s="1">
        <v>37.79</v>
      </c>
      <c r="CU64" s="1">
        <v>36.33</v>
      </c>
      <c r="CV64" s="1">
        <v>38.85</v>
      </c>
      <c r="CW64" s="1">
        <v>35.880000000000003</v>
      </c>
      <c r="CX64" s="1">
        <v>43.48</v>
      </c>
      <c r="CY64" s="1">
        <v>45.92</v>
      </c>
      <c r="CZ64" s="1">
        <v>46.58</v>
      </c>
      <c r="DA64" s="1">
        <v>43.11</v>
      </c>
      <c r="DB64" s="1">
        <v>42.9</v>
      </c>
      <c r="DC64" s="269">
        <v>0.69999999999999929</v>
      </c>
      <c r="DD64" s="269">
        <v>-1.2600000000000016</v>
      </c>
      <c r="DE64" s="269">
        <v>-1.0700000000000003</v>
      </c>
      <c r="DF64" s="269">
        <v>-1.5700000000000003</v>
      </c>
      <c r="DG64" s="269">
        <v>-0.60000000000000142</v>
      </c>
      <c r="DH64" s="269">
        <v>-0.46000000000000085</v>
      </c>
      <c r="DI64" s="1">
        <v>11</v>
      </c>
      <c r="DJ64" s="1">
        <v>12</v>
      </c>
      <c r="DK64" s="1">
        <v>12</v>
      </c>
      <c r="DL64" s="1">
        <v>7</v>
      </c>
      <c r="DM64" s="1">
        <v>-2</v>
      </c>
      <c r="DN64" s="1">
        <v>-9</v>
      </c>
      <c r="DO64" s="1">
        <v>-11</v>
      </c>
      <c r="DP64" s="1">
        <v>-11</v>
      </c>
      <c r="DQ64" s="1">
        <v>-8</v>
      </c>
      <c r="DR64" s="1">
        <v>-5</v>
      </c>
      <c r="DS64" s="1">
        <v>6</v>
      </c>
      <c r="DT64" s="1">
        <v>14</v>
      </c>
      <c r="DU64" s="1">
        <v>22</v>
      </c>
      <c r="DV64" s="1">
        <v>22</v>
      </c>
      <c r="DW64" s="1">
        <v>22</v>
      </c>
      <c r="DX64" s="1">
        <v>20</v>
      </c>
      <c r="DY64" s="1">
        <v>19</v>
      </c>
      <c r="DZ64" s="2" t="s">
        <v>595</v>
      </c>
      <c r="EA64" s="2">
        <v>46818858</v>
      </c>
      <c r="FF64" s="128"/>
    </row>
    <row r="65" spans="1:162">
      <c r="A65" s="1">
        <v>1</v>
      </c>
      <c r="B65" s="1">
        <v>111</v>
      </c>
      <c r="C65" s="1">
        <v>2</v>
      </c>
      <c r="D65" s="1">
        <v>19</v>
      </c>
      <c r="E65" s="1">
        <v>9</v>
      </c>
      <c r="F65" s="1">
        <v>168.1</v>
      </c>
      <c r="G65" s="1">
        <v>53.8</v>
      </c>
      <c r="H65" s="1" t="s">
        <v>1925</v>
      </c>
      <c r="I65" s="1" t="s">
        <v>1825</v>
      </c>
      <c r="J65" s="1" t="s">
        <v>1730</v>
      </c>
      <c r="K65" s="1">
        <v>34</v>
      </c>
      <c r="L65" s="1">
        <v>30</v>
      </c>
      <c r="M65" s="1">
        <v>20</v>
      </c>
      <c r="N65" s="265">
        <v>0.41176470588235292</v>
      </c>
      <c r="P65" s="1" t="s">
        <v>1849</v>
      </c>
      <c r="Q65" s="1">
        <v>46</v>
      </c>
      <c r="R65" s="1">
        <v>41</v>
      </c>
      <c r="S65" s="1">
        <v>31</v>
      </c>
      <c r="T65" s="1" t="s">
        <v>194</v>
      </c>
      <c r="U65" s="1" t="s">
        <v>1850</v>
      </c>
      <c r="V65" s="1">
        <v>33</v>
      </c>
      <c r="W65" s="1">
        <v>29</v>
      </c>
      <c r="X65" s="1">
        <v>11</v>
      </c>
      <c r="Y65" s="1" t="s">
        <v>1681</v>
      </c>
      <c r="Z65" s="1" t="s">
        <v>1857</v>
      </c>
      <c r="AA65" s="1" t="s">
        <v>1852</v>
      </c>
      <c r="AB65" s="1" t="s">
        <v>2021</v>
      </c>
      <c r="AC65" s="1" t="s">
        <v>1906</v>
      </c>
      <c r="AD65" s="1" t="s">
        <v>1684</v>
      </c>
      <c r="AE65" s="1" t="s">
        <v>1683</v>
      </c>
      <c r="AF65" s="1" t="s">
        <v>2022</v>
      </c>
      <c r="AG65" s="128">
        <v>3.44</v>
      </c>
      <c r="AH65" s="128">
        <v>4.3899999999999997</v>
      </c>
      <c r="AI65" s="128">
        <v>3.9</v>
      </c>
      <c r="AJ65" s="128">
        <v>2.99</v>
      </c>
      <c r="AK65" s="128">
        <v>3.22</v>
      </c>
      <c r="AL65" s="267">
        <v>2.61</v>
      </c>
      <c r="AM65" s="128">
        <v>2.56</v>
      </c>
      <c r="AN65" s="128">
        <v>3.12</v>
      </c>
      <c r="AO65" s="128">
        <v>3.51</v>
      </c>
      <c r="AP65" s="128">
        <v>4.53</v>
      </c>
      <c r="AQ65" s="128">
        <v>7.97</v>
      </c>
      <c r="AR65" s="128">
        <v>8.2100000000000009</v>
      </c>
      <c r="AS65" s="128">
        <v>3.23</v>
      </c>
      <c r="AT65" s="1">
        <v>4.29</v>
      </c>
      <c r="AU65" s="1">
        <v>5.7</v>
      </c>
      <c r="AV65" s="1">
        <v>7.5</v>
      </c>
      <c r="AW65" s="1">
        <v>11.97</v>
      </c>
      <c r="AX65" s="1">
        <v>5.01</v>
      </c>
      <c r="AY65" s="1">
        <v>3.88</v>
      </c>
      <c r="AZ65" s="1">
        <v>2.2799999999999998</v>
      </c>
      <c r="BA65" s="1">
        <v>1.67</v>
      </c>
      <c r="BB65" s="1">
        <v>2.36</v>
      </c>
      <c r="BC65" s="268">
        <v>2.5299999999999998</v>
      </c>
      <c r="BD65" s="1">
        <v>3.11</v>
      </c>
      <c r="BE65" s="1">
        <v>3.87</v>
      </c>
      <c r="BF65" s="1">
        <v>5.25</v>
      </c>
      <c r="BG65" s="1">
        <v>5.98</v>
      </c>
      <c r="BH65" s="1">
        <v>7.73</v>
      </c>
      <c r="BI65" s="1">
        <v>9.9600000000000009</v>
      </c>
      <c r="BJ65" s="1">
        <v>2.08</v>
      </c>
      <c r="BK65" s="1">
        <v>3.97</v>
      </c>
      <c r="BL65" s="1">
        <v>4.91</v>
      </c>
      <c r="BM65" s="1">
        <v>7.47</v>
      </c>
      <c r="BN65" s="1">
        <v>11.12</v>
      </c>
      <c r="BO65" s="269">
        <v>-1.5699999999999998</v>
      </c>
      <c r="BP65" s="269">
        <v>0.50999999999999979</v>
      </c>
      <c r="BQ65" s="269">
        <v>1.62</v>
      </c>
      <c r="BR65" s="269">
        <v>1.3200000000000003</v>
      </c>
      <c r="BS65" s="269">
        <v>0.86000000000000032</v>
      </c>
      <c r="BT65" s="269">
        <v>-8.0000000000000071E-2</v>
      </c>
      <c r="BU65" s="1">
        <v>26.12</v>
      </c>
      <c r="BV65" s="1">
        <v>31.09</v>
      </c>
      <c r="BW65" s="1">
        <v>32.299999999999997</v>
      </c>
      <c r="BX65" s="1">
        <v>33.840000000000003</v>
      </c>
      <c r="BY65" s="1">
        <v>35.11</v>
      </c>
      <c r="BZ65" s="1">
        <v>36.270000000000003</v>
      </c>
      <c r="CA65" s="1">
        <v>37.78</v>
      </c>
      <c r="CB65" s="1">
        <v>37.630000000000003</v>
      </c>
      <c r="CC65" s="1">
        <v>38.69</v>
      </c>
      <c r="CD65" s="1">
        <v>37.72</v>
      </c>
      <c r="CE65" s="1">
        <v>38.85</v>
      </c>
      <c r="CF65" s="1">
        <v>42.44</v>
      </c>
      <c r="CG65" s="1">
        <v>45.78</v>
      </c>
      <c r="CH65" s="1">
        <v>43.65</v>
      </c>
      <c r="CI65" s="1">
        <v>46.62</v>
      </c>
      <c r="CJ65" s="1">
        <v>47.96</v>
      </c>
      <c r="CK65" s="1">
        <v>42.68</v>
      </c>
      <c r="CL65" s="1">
        <v>26.84</v>
      </c>
      <c r="CM65" s="1">
        <v>30.61</v>
      </c>
      <c r="CN65" s="1">
        <v>33.72</v>
      </c>
      <c r="CO65" s="1">
        <v>34.880000000000003</v>
      </c>
      <c r="CP65" s="1">
        <v>34.47</v>
      </c>
      <c r="CQ65" s="1">
        <v>35.61</v>
      </c>
      <c r="CR65" s="1">
        <v>37.28</v>
      </c>
      <c r="CS65" s="1">
        <v>37.53</v>
      </c>
      <c r="CT65" s="1">
        <v>37.83</v>
      </c>
      <c r="CU65" s="1">
        <v>38.53</v>
      </c>
      <c r="CV65" s="1">
        <v>39.880000000000003</v>
      </c>
      <c r="CW65" s="1">
        <v>42.42</v>
      </c>
      <c r="CX65" s="1">
        <v>46.01</v>
      </c>
      <c r="CY65" s="1">
        <v>43.12</v>
      </c>
      <c r="CZ65" s="1">
        <v>45.42</v>
      </c>
      <c r="DA65" s="1">
        <v>46.99</v>
      </c>
      <c r="DB65" s="1">
        <v>42.7</v>
      </c>
      <c r="DC65" s="269">
        <v>-0.71999999999999886</v>
      </c>
      <c r="DD65" s="269">
        <v>0.48000000000000043</v>
      </c>
      <c r="DE65" s="269">
        <v>-1.4200000000000017</v>
      </c>
      <c r="DF65" s="269">
        <v>-1.0399999999999991</v>
      </c>
      <c r="DG65" s="269">
        <v>0.64000000000000057</v>
      </c>
      <c r="DH65" s="269">
        <v>0.66000000000000369</v>
      </c>
      <c r="DI65" s="1">
        <v>11</v>
      </c>
      <c r="DJ65" s="1">
        <v>11</v>
      </c>
      <c r="DK65" s="1">
        <v>14</v>
      </c>
      <c r="DL65" s="1">
        <v>8</v>
      </c>
      <c r="DM65" s="1">
        <v>4</v>
      </c>
      <c r="DN65" s="1">
        <v>0</v>
      </c>
      <c r="DO65" s="1">
        <v>-6</v>
      </c>
      <c r="DP65" s="1">
        <v>-11</v>
      </c>
      <c r="DQ65" s="1">
        <v>-11</v>
      </c>
      <c r="DR65" s="1">
        <v>-6</v>
      </c>
      <c r="DS65" s="1">
        <v>1</v>
      </c>
      <c r="DT65" s="1">
        <v>11</v>
      </c>
      <c r="DU65" s="1">
        <v>9</v>
      </c>
      <c r="DV65" s="1">
        <v>8</v>
      </c>
      <c r="DW65" s="1">
        <v>7</v>
      </c>
      <c r="DX65" s="1">
        <v>4</v>
      </c>
      <c r="DY65" s="1">
        <v>2</v>
      </c>
      <c r="DZ65" s="2" t="s">
        <v>1122</v>
      </c>
      <c r="EA65" s="2">
        <v>50108000</v>
      </c>
      <c r="FF65" s="128"/>
    </row>
    <row r="66" spans="1:162">
      <c r="A66" s="1">
        <v>1</v>
      </c>
      <c r="B66" s="1">
        <v>61</v>
      </c>
      <c r="C66" s="1">
        <v>2</v>
      </c>
      <c r="D66" s="1">
        <v>12</v>
      </c>
      <c r="E66" s="1">
        <v>11</v>
      </c>
      <c r="F66" s="1">
        <v>146</v>
      </c>
      <c r="G66" s="1">
        <v>32.5</v>
      </c>
      <c r="H66" s="1" t="s">
        <v>1847</v>
      </c>
      <c r="I66" s="1" t="s">
        <v>1848</v>
      </c>
      <c r="J66" s="1" t="s">
        <v>1730</v>
      </c>
      <c r="K66" s="1">
        <v>25</v>
      </c>
      <c r="L66" s="1">
        <v>24</v>
      </c>
      <c r="M66" s="1">
        <v>16</v>
      </c>
      <c r="N66" s="265">
        <v>0.36</v>
      </c>
      <c r="P66" s="1" t="s">
        <v>1849</v>
      </c>
      <c r="Q66" s="1">
        <v>68</v>
      </c>
      <c r="R66" s="1">
        <v>56</v>
      </c>
      <c r="S66" s="1">
        <v>44</v>
      </c>
      <c r="T66" s="1" t="s">
        <v>193</v>
      </c>
      <c r="U66" s="1" t="s">
        <v>1850</v>
      </c>
      <c r="V66" s="1">
        <v>62</v>
      </c>
      <c r="W66" s="1">
        <v>41</v>
      </c>
      <c r="X66" s="1">
        <v>30</v>
      </c>
      <c r="Y66" s="1" t="s">
        <v>1681</v>
      </c>
      <c r="Z66" s="1" t="s">
        <v>1920</v>
      </c>
      <c r="AA66" s="1" t="s">
        <v>1829</v>
      </c>
      <c r="AB66" s="1" t="s">
        <v>1872</v>
      </c>
      <c r="AC66" s="1" t="s">
        <v>1845</v>
      </c>
      <c r="AD66" s="1" t="s">
        <v>196</v>
      </c>
      <c r="AE66" s="1" t="s">
        <v>1684</v>
      </c>
      <c r="AF66" s="1" t="s">
        <v>2024</v>
      </c>
      <c r="AG66" s="128">
        <v>3.98</v>
      </c>
      <c r="AH66" s="128">
        <v>2.5</v>
      </c>
      <c r="AI66" s="128">
        <v>1.85</v>
      </c>
      <c r="AJ66" s="128">
        <v>1.34</v>
      </c>
      <c r="AK66" s="128">
        <v>1.81</v>
      </c>
      <c r="AL66" s="267">
        <v>0.99</v>
      </c>
      <c r="AM66" s="128">
        <v>0</v>
      </c>
      <c r="AN66" s="128">
        <v>1.18</v>
      </c>
      <c r="AO66" s="128">
        <v>1.66</v>
      </c>
      <c r="AP66" s="128">
        <v>2.44</v>
      </c>
      <c r="AQ66" s="128">
        <v>5.29</v>
      </c>
      <c r="AR66" s="128">
        <v>6.32</v>
      </c>
      <c r="AS66" s="128">
        <v>2.17</v>
      </c>
      <c r="AT66" s="1">
        <v>2.44</v>
      </c>
      <c r="AU66" s="1">
        <v>3.74</v>
      </c>
      <c r="AV66" s="1">
        <v>5.22</v>
      </c>
      <c r="AW66" s="1">
        <v>9.77</v>
      </c>
      <c r="AX66" s="1">
        <v>3.88</v>
      </c>
      <c r="AY66" s="1">
        <v>2.58</v>
      </c>
      <c r="AZ66" s="1">
        <v>0</v>
      </c>
      <c r="BA66" s="1">
        <v>0</v>
      </c>
      <c r="BB66" s="1">
        <v>1.78</v>
      </c>
      <c r="BC66" s="268">
        <v>0</v>
      </c>
      <c r="BD66" s="1">
        <v>2.12</v>
      </c>
      <c r="BE66" s="1">
        <v>3.5</v>
      </c>
      <c r="BF66" s="1">
        <v>2.48</v>
      </c>
      <c r="BG66" s="1">
        <v>4.18</v>
      </c>
      <c r="BH66" s="1">
        <v>6.3</v>
      </c>
      <c r="BI66" s="1">
        <v>3.99</v>
      </c>
      <c r="BJ66" s="1">
        <v>2.2000000000000002</v>
      </c>
      <c r="BK66" s="1">
        <v>2.91</v>
      </c>
      <c r="BL66" s="1">
        <v>4.74</v>
      </c>
      <c r="BM66" s="1">
        <v>5.45</v>
      </c>
      <c r="BN66" s="1">
        <v>8.7100000000000009</v>
      </c>
      <c r="BO66" s="269">
        <v>0.10000000000000009</v>
      </c>
      <c r="BP66" s="269">
        <v>-8.0000000000000071E-2</v>
      </c>
      <c r="BQ66" s="269">
        <v>1.85</v>
      </c>
      <c r="BR66" s="269">
        <v>1.34</v>
      </c>
      <c r="BS66" s="269">
        <v>3.0000000000000027E-2</v>
      </c>
      <c r="BT66" s="269">
        <v>-0.99</v>
      </c>
      <c r="BU66" s="1">
        <v>23.39</v>
      </c>
      <c r="BV66" s="1">
        <v>28.41</v>
      </c>
      <c r="BW66" s="1">
        <v>29.26</v>
      </c>
      <c r="BX66" s="1">
        <v>29.67</v>
      </c>
      <c r="BY66" s="1">
        <v>31.16</v>
      </c>
      <c r="BZ66" s="1">
        <v>32.869999999999997</v>
      </c>
      <c r="CA66" s="1">
        <v>34.33</v>
      </c>
      <c r="CB66" s="1">
        <v>34.75</v>
      </c>
      <c r="CC66" s="1">
        <v>34.979999999999997</v>
      </c>
      <c r="CD66" s="1">
        <v>36.520000000000003</v>
      </c>
      <c r="CE66" s="1">
        <v>36.79</v>
      </c>
      <c r="CF66" s="1">
        <v>38.61</v>
      </c>
      <c r="CG66" s="1">
        <v>40.369999999999997</v>
      </c>
      <c r="CH66" s="1">
        <v>41.89</v>
      </c>
      <c r="CI66" s="1">
        <v>44.6</v>
      </c>
      <c r="CJ66" s="1">
        <v>41.46</v>
      </c>
      <c r="CK66" s="1">
        <v>36.56</v>
      </c>
      <c r="CL66" s="1">
        <v>24.81</v>
      </c>
      <c r="CM66" s="1">
        <v>27.5</v>
      </c>
      <c r="CN66" s="1">
        <v>28.23</v>
      </c>
      <c r="CO66" s="1">
        <v>30.68</v>
      </c>
      <c r="CP66" s="1">
        <v>32.24</v>
      </c>
      <c r="CQ66" s="1">
        <v>33.18</v>
      </c>
      <c r="CR66" s="1">
        <v>35.6</v>
      </c>
      <c r="CS66" s="1">
        <v>35.93</v>
      </c>
      <c r="CT66" s="1">
        <v>34.94</v>
      </c>
      <c r="CU66" s="1">
        <v>35.1</v>
      </c>
      <c r="CV66" s="1">
        <v>35.78</v>
      </c>
      <c r="CW66" s="1">
        <v>38.770000000000003</v>
      </c>
      <c r="CX66" s="1">
        <v>40.76</v>
      </c>
      <c r="CY66" s="1">
        <v>41.65</v>
      </c>
      <c r="CZ66" s="1">
        <v>46.28</v>
      </c>
      <c r="DA66" s="1">
        <v>41.85</v>
      </c>
      <c r="DB66" s="1">
        <v>37.17</v>
      </c>
      <c r="DC66" s="269">
        <v>-1.4199999999999982</v>
      </c>
      <c r="DD66" s="269">
        <v>0.91000000000000014</v>
      </c>
      <c r="DE66" s="269">
        <v>1.0300000000000011</v>
      </c>
      <c r="DF66" s="269">
        <v>-1.009999999999998</v>
      </c>
      <c r="DG66" s="269">
        <v>-1.0800000000000018</v>
      </c>
      <c r="DH66" s="269">
        <v>-0.31000000000000227</v>
      </c>
      <c r="DI66" s="1">
        <v>6</v>
      </c>
      <c r="DJ66" s="1">
        <v>8</v>
      </c>
      <c r="DK66" s="1">
        <v>7</v>
      </c>
      <c r="DL66" s="1">
        <v>5</v>
      </c>
      <c r="DM66" s="1">
        <v>1</v>
      </c>
      <c r="DN66" s="1">
        <v>-2</v>
      </c>
      <c r="DO66" s="1">
        <v>-7</v>
      </c>
      <c r="DP66" s="1">
        <v>-9</v>
      </c>
      <c r="DQ66" s="1">
        <v>-4</v>
      </c>
      <c r="DR66" s="1">
        <v>0</v>
      </c>
      <c r="DS66" s="1">
        <v>14</v>
      </c>
      <c r="DT66" s="1">
        <v>22</v>
      </c>
      <c r="DU66" s="1">
        <v>28</v>
      </c>
      <c r="DV66" s="1">
        <v>27</v>
      </c>
      <c r="DW66" s="1">
        <v>26</v>
      </c>
      <c r="DX66" s="1">
        <v>16</v>
      </c>
      <c r="DY66" s="1">
        <v>13</v>
      </c>
      <c r="DZ66" s="2" t="s">
        <v>1307</v>
      </c>
      <c r="EA66" s="2">
        <v>51892593</v>
      </c>
      <c r="FF66" s="128"/>
    </row>
    <row r="67" spans="1:162">
      <c r="A67" s="1">
        <v>1</v>
      </c>
      <c r="B67" s="1">
        <v>43</v>
      </c>
      <c r="C67" s="1">
        <v>2</v>
      </c>
      <c r="D67" s="1">
        <v>14</v>
      </c>
      <c r="E67" s="1">
        <v>6</v>
      </c>
      <c r="F67" s="1">
        <v>155</v>
      </c>
      <c r="G67" s="1">
        <v>49</v>
      </c>
      <c r="H67" s="1" t="s">
        <v>1824</v>
      </c>
      <c r="I67" s="1" t="s">
        <v>1848</v>
      </c>
      <c r="J67" s="1" t="s">
        <v>1733</v>
      </c>
      <c r="K67" s="1">
        <v>22</v>
      </c>
      <c r="L67" s="1">
        <v>24</v>
      </c>
      <c r="M67" s="1">
        <v>21</v>
      </c>
      <c r="N67" s="265">
        <v>4.5454545454545456E-2</v>
      </c>
      <c r="P67" s="1" t="s">
        <v>1894</v>
      </c>
      <c r="Q67" s="1">
        <v>44</v>
      </c>
      <c r="R67" s="1">
        <v>40</v>
      </c>
      <c r="S67" s="1">
        <v>36</v>
      </c>
      <c r="T67" s="1" t="s">
        <v>194</v>
      </c>
      <c r="U67" s="1" t="s">
        <v>1850</v>
      </c>
      <c r="V67" s="1">
        <v>53</v>
      </c>
      <c r="W67" s="1">
        <v>49</v>
      </c>
      <c r="X67" s="1">
        <v>25</v>
      </c>
      <c r="Y67" s="1" t="s">
        <v>1680</v>
      </c>
      <c r="Z67" s="1" t="s">
        <v>1834</v>
      </c>
      <c r="AA67" s="1" t="s">
        <v>1880</v>
      </c>
      <c r="AB67" s="1" t="s">
        <v>1988</v>
      </c>
      <c r="AC67" s="1" t="s">
        <v>1869</v>
      </c>
      <c r="AF67" s="1" t="s">
        <v>2025</v>
      </c>
      <c r="AG67" s="128">
        <v>2.99</v>
      </c>
      <c r="AH67" s="128">
        <v>3.28</v>
      </c>
      <c r="AI67" s="128">
        <v>2.59</v>
      </c>
      <c r="AJ67" s="128">
        <v>2.02</v>
      </c>
      <c r="AK67" s="128">
        <v>2.5</v>
      </c>
      <c r="AL67" s="267">
        <v>1.27</v>
      </c>
      <c r="AM67" s="128">
        <v>1.1200000000000001</v>
      </c>
      <c r="AN67" s="128">
        <v>1.06</v>
      </c>
      <c r="AO67" s="128">
        <v>1.1200000000000001</v>
      </c>
      <c r="AP67" s="128">
        <v>1.62</v>
      </c>
      <c r="AQ67" s="128">
        <v>2.79</v>
      </c>
      <c r="AR67" s="128">
        <v>4.05</v>
      </c>
      <c r="AS67" s="128">
        <v>2.61</v>
      </c>
      <c r="AT67" s="1">
        <v>3.78</v>
      </c>
      <c r="AU67" s="1">
        <v>5.01</v>
      </c>
      <c r="AV67" s="1">
        <v>8.2899999999999991</v>
      </c>
      <c r="AW67" s="1">
        <v>12.02</v>
      </c>
      <c r="AX67" s="1">
        <v>3.55</v>
      </c>
      <c r="AY67" s="1">
        <v>3.41</v>
      </c>
      <c r="AZ67" s="1">
        <v>1.83</v>
      </c>
      <c r="BA67" s="1">
        <v>0.67</v>
      </c>
      <c r="BB67" s="1">
        <v>0</v>
      </c>
      <c r="BC67" s="268">
        <v>2.27</v>
      </c>
      <c r="BD67" s="1">
        <v>1.87</v>
      </c>
      <c r="BE67" s="1">
        <v>2.66</v>
      </c>
      <c r="BF67" s="1">
        <v>1.76</v>
      </c>
      <c r="BG67" s="1">
        <v>2.48</v>
      </c>
      <c r="BH67" s="1">
        <v>3.29</v>
      </c>
      <c r="BI67" s="1">
        <v>3.62</v>
      </c>
      <c r="BJ67" s="1">
        <v>1.9</v>
      </c>
      <c r="BK67" s="1">
        <v>2.93</v>
      </c>
      <c r="BL67" s="1">
        <v>5.12</v>
      </c>
      <c r="BM67" s="1">
        <v>8.26</v>
      </c>
      <c r="BN67" s="1">
        <v>10.72</v>
      </c>
      <c r="BO67" s="269">
        <v>-0.55999999999999961</v>
      </c>
      <c r="BP67" s="269">
        <v>-0.13000000000000034</v>
      </c>
      <c r="BQ67" s="269">
        <v>0.75999999999999979</v>
      </c>
      <c r="BR67" s="269">
        <v>1.35</v>
      </c>
      <c r="BS67" s="269">
        <v>2.5</v>
      </c>
      <c r="BT67" s="269">
        <v>1</v>
      </c>
      <c r="BU67" s="1">
        <v>28.52</v>
      </c>
      <c r="BV67" s="1">
        <v>31.42</v>
      </c>
      <c r="BW67" s="1">
        <v>33.229999999999997</v>
      </c>
      <c r="BX67" s="1">
        <v>36.21</v>
      </c>
      <c r="BY67" s="1">
        <v>37.35</v>
      </c>
      <c r="BZ67" s="1">
        <v>37.39</v>
      </c>
      <c r="CA67" s="1">
        <v>38.72</v>
      </c>
      <c r="CB67" s="1">
        <v>39.11</v>
      </c>
      <c r="CC67" s="1">
        <v>39.200000000000003</v>
      </c>
      <c r="CD67" s="1">
        <v>40.92</v>
      </c>
      <c r="CE67" s="1">
        <v>40.71</v>
      </c>
      <c r="CF67" s="1">
        <v>41.4</v>
      </c>
      <c r="CG67" s="1">
        <v>44.14</v>
      </c>
      <c r="CH67" s="1">
        <v>44.72</v>
      </c>
      <c r="CI67" s="1">
        <v>47.28</v>
      </c>
      <c r="CJ67" s="1">
        <v>45.79</v>
      </c>
      <c r="CK67" s="1">
        <v>45.41</v>
      </c>
      <c r="CL67" s="1">
        <v>28.68</v>
      </c>
      <c r="CM67" s="1">
        <v>31.56</v>
      </c>
      <c r="CN67" s="1">
        <v>34.44</v>
      </c>
      <c r="CO67" s="1">
        <v>37.07</v>
      </c>
      <c r="CP67" s="1">
        <v>37.01</v>
      </c>
      <c r="CQ67" s="1">
        <v>37.64</v>
      </c>
      <c r="CR67" s="1">
        <v>38.57</v>
      </c>
      <c r="CS67" s="1">
        <v>38.9</v>
      </c>
      <c r="CT67" s="1">
        <v>39.86</v>
      </c>
      <c r="CU67" s="1">
        <v>40.22</v>
      </c>
      <c r="CV67" s="1">
        <v>41.28</v>
      </c>
      <c r="CW67" s="1">
        <v>41.73</v>
      </c>
      <c r="CX67" s="1">
        <v>43.9</v>
      </c>
      <c r="CY67" s="1">
        <v>44.48</v>
      </c>
      <c r="CZ67" s="1">
        <v>47.61</v>
      </c>
      <c r="DA67" s="1">
        <v>45.89</v>
      </c>
      <c r="DB67" s="1">
        <v>45.18</v>
      </c>
      <c r="DC67" s="269">
        <v>-0.16000000000000014</v>
      </c>
      <c r="DD67" s="269">
        <v>-0.13999999999999702</v>
      </c>
      <c r="DE67" s="269">
        <v>-1.2100000000000009</v>
      </c>
      <c r="DF67" s="269">
        <v>-0.85999999999999943</v>
      </c>
      <c r="DG67" s="269">
        <v>0.34000000000000341</v>
      </c>
      <c r="DH67" s="269">
        <v>-0.25</v>
      </c>
      <c r="DI67" s="1">
        <v>0</v>
      </c>
      <c r="DJ67" s="1">
        <v>1</v>
      </c>
      <c r="DK67" s="1">
        <v>2</v>
      </c>
      <c r="DL67" s="1">
        <v>4</v>
      </c>
      <c r="DM67" s="1">
        <v>2</v>
      </c>
      <c r="DN67" s="1">
        <v>0</v>
      </c>
      <c r="DO67" s="1">
        <v>-2</v>
      </c>
      <c r="DP67" s="1">
        <v>-5</v>
      </c>
      <c r="DQ67" s="1">
        <v>-5</v>
      </c>
      <c r="DR67" s="1">
        <v>0</v>
      </c>
      <c r="DS67" s="1">
        <v>6</v>
      </c>
      <c r="DT67" s="1">
        <v>13</v>
      </c>
      <c r="DU67" s="1">
        <v>16</v>
      </c>
      <c r="DV67" s="1">
        <v>15</v>
      </c>
      <c r="DW67" s="1">
        <v>12</v>
      </c>
      <c r="DX67" s="1">
        <v>5</v>
      </c>
      <c r="DY67" s="1">
        <v>2</v>
      </c>
      <c r="DZ67" s="2" t="s">
        <v>425</v>
      </c>
      <c r="EA67" s="2">
        <v>52345735</v>
      </c>
      <c r="FF67" s="128"/>
    </row>
    <row r="68" spans="1:162">
      <c r="A68" s="1">
        <v>1</v>
      </c>
      <c r="B68" s="1">
        <v>39</v>
      </c>
      <c r="C68" s="1">
        <v>2</v>
      </c>
      <c r="D68" s="1">
        <v>13</v>
      </c>
      <c r="E68" s="1">
        <v>9</v>
      </c>
      <c r="F68" s="1">
        <v>155.69999999999999</v>
      </c>
      <c r="G68" s="1">
        <v>46.3</v>
      </c>
      <c r="H68" s="1" t="s">
        <v>1847</v>
      </c>
      <c r="I68" s="1" t="s">
        <v>1848</v>
      </c>
      <c r="J68" s="1" t="s">
        <v>1730</v>
      </c>
      <c r="K68" s="1">
        <v>22</v>
      </c>
      <c r="L68" s="1">
        <v>22</v>
      </c>
      <c r="M68" s="1">
        <v>15</v>
      </c>
      <c r="N68" s="265">
        <v>0.31818181818181818</v>
      </c>
      <c r="P68" s="1" t="s">
        <v>1849</v>
      </c>
      <c r="Q68" s="1">
        <v>59</v>
      </c>
      <c r="R68" s="1">
        <v>46</v>
      </c>
      <c r="S68" s="1">
        <v>33</v>
      </c>
      <c r="T68" s="1" t="s">
        <v>193</v>
      </c>
      <c r="U68" s="1" t="s">
        <v>1850</v>
      </c>
      <c r="V68" s="1">
        <v>53</v>
      </c>
      <c r="W68" s="1">
        <v>41</v>
      </c>
      <c r="X68" s="1">
        <v>25</v>
      </c>
      <c r="Y68" s="1" t="s">
        <v>1682</v>
      </c>
      <c r="Z68" s="1" t="s">
        <v>2026</v>
      </c>
      <c r="AA68" s="1" t="s">
        <v>1829</v>
      </c>
      <c r="AB68" s="1" t="s">
        <v>1876</v>
      </c>
      <c r="AC68" s="1" t="s">
        <v>1956</v>
      </c>
      <c r="AD68" s="1" t="s">
        <v>1678</v>
      </c>
      <c r="AE68" s="1" t="s">
        <v>1684</v>
      </c>
      <c r="AF68" s="1" t="s">
        <v>2027</v>
      </c>
      <c r="AG68" s="128">
        <v>4.01</v>
      </c>
      <c r="AH68" s="128">
        <v>3.28</v>
      </c>
      <c r="AI68" s="128">
        <v>3.41</v>
      </c>
      <c r="AJ68" s="128">
        <v>3.02</v>
      </c>
      <c r="AK68" s="128">
        <v>2.87</v>
      </c>
      <c r="AL68" s="267">
        <v>2.36</v>
      </c>
      <c r="AM68" s="128">
        <v>2.0699999999999998</v>
      </c>
      <c r="AN68" s="128">
        <v>2.56</v>
      </c>
      <c r="AO68" s="128">
        <v>3.21</v>
      </c>
      <c r="AP68" s="128">
        <v>4.13</v>
      </c>
      <c r="AQ68" s="128">
        <v>7.96</v>
      </c>
      <c r="AR68" s="128">
        <v>4.04</v>
      </c>
      <c r="AS68" s="128">
        <v>3.18</v>
      </c>
      <c r="AT68" s="1">
        <v>5.27</v>
      </c>
      <c r="AU68" s="1">
        <v>7.95</v>
      </c>
      <c r="AV68" s="1">
        <v>12.26</v>
      </c>
      <c r="AW68" s="1">
        <v>15.05</v>
      </c>
      <c r="AX68" s="1">
        <v>4.62</v>
      </c>
      <c r="AY68" s="1">
        <v>3.62</v>
      </c>
      <c r="AZ68" s="1">
        <v>1.94</v>
      </c>
      <c r="BA68" s="1">
        <v>1.66</v>
      </c>
      <c r="BB68" s="1">
        <v>2.88</v>
      </c>
      <c r="BC68" s="268">
        <v>2.52</v>
      </c>
      <c r="BD68" s="1">
        <v>2.87</v>
      </c>
      <c r="BE68" s="1">
        <v>3.86</v>
      </c>
      <c r="BF68" s="1">
        <v>4.0999999999999996</v>
      </c>
      <c r="BG68" s="1">
        <v>5.34</v>
      </c>
      <c r="BH68" s="1">
        <v>8.7200000000000006</v>
      </c>
      <c r="BI68" s="1">
        <v>5.39</v>
      </c>
      <c r="BJ68" s="1">
        <v>3.69</v>
      </c>
      <c r="BK68" s="1">
        <v>6.52</v>
      </c>
      <c r="BL68" s="1">
        <v>8.3699999999999992</v>
      </c>
      <c r="BM68" s="1">
        <v>12.14</v>
      </c>
      <c r="BN68" s="1">
        <v>15.23</v>
      </c>
      <c r="BO68" s="269">
        <v>-0.61000000000000032</v>
      </c>
      <c r="BP68" s="269">
        <v>-0.3400000000000003</v>
      </c>
      <c r="BQ68" s="269">
        <v>1.4700000000000002</v>
      </c>
      <c r="BR68" s="269">
        <v>1.36</v>
      </c>
      <c r="BS68" s="269">
        <v>-9.9999999999997868E-3</v>
      </c>
      <c r="BT68" s="269">
        <v>0.16000000000000014</v>
      </c>
      <c r="BU68" s="1">
        <v>28.17</v>
      </c>
      <c r="BV68" s="1">
        <v>30.96</v>
      </c>
      <c r="BW68" s="1">
        <v>32.67</v>
      </c>
      <c r="BX68" s="1">
        <v>32.630000000000003</v>
      </c>
      <c r="BY68" s="1">
        <v>34.89</v>
      </c>
      <c r="BZ68" s="1">
        <v>36.03</v>
      </c>
      <c r="CA68" s="1">
        <v>35.89</v>
      </c>
      <c r="CB68" s="1">
        <v>38.01</v>
      </c>
      <c r="CC68" s="1">
        <v>38.39</v>
      </c>
      <c r="CD68" s="1">
        <v>38.06</v>
      </c>
      <c r="CE68" s="1">
        <v>40.159999999999997</v>
      </c>
      <c r="CF68" s="1">
        <v>43.49</v>
      </c>
      <c r="CG68" s="1">
        <v>45.52</v>
      </c>
      <c r="CH68" s="1">
        <v>45.8</v>
      </c>
      <c r="CI68" s="1">
        <v>46.97</v>
      </c>
      <c r="CJ68" s="1">
        <v>43.17</v>
      </c>
      <c r="CK68" s="1">
        <v>42.32</v>
      </c>
      <c r="CL68" s="1">
        <v>28.39</v>
      </c>
      <c r="CM68" s="1">
        <v>31.12</v>
      </c>
      <c r="CN68" s="1">
        <v>33.07</v>
      </c>
      <c r="CO68" s="1">
        <v>32.18</v>
      </c>
      <c r="CP68" s="1">
        <v>34.96</v>
      </c>
      <c r="CQ68" s="1">
        <v>37.270000000000003</v>
      </c>
      <c r="CR68" s="1">
        <v>36.07</v>
      </c>
      <c r="CS68" s="1">
        <v>37.36</v>
      </c>
      <c r="CT68" s="1">
        <v>38.76</v>
      </c>
      <c r="CU68" s="1">
        <v>38.15</v>
      </c>
      <c r="CV68" s="1">
        <v>39.49</v>
      </c>
      <c r="CW68" s="1">
        <v>42.84</v>
      </c>
      <c r="CX68" s="1">
        <v>44.96</v>
      </c>
      <c r="CY68" s="1">
        <v>46.7</v>
      </c>
      <c r="CZ68" s="1">
        <v>46.75</v>
      </c>
      <c r="DA68" s="1">
        <v>42.7</v>
      </c>
      <c r="DB68" s="1">
        <v>42.14</v>
      </c>
      <c r="DC68" s="269">
        <v>-0.21999999999999886</v>
      </c>
      <c r="DD68" s="269">
        <v>-0.16000000000000014</v>
      </c>
      <c r="DE68" s="269">
        <v>-0.39999999999999858</v>
      </c>
      <c r="DF68" s="269">
        <v>0.45000000000000284</v>
      </c>
      <c r="DG68" s="269">
        <v>-7.0000000000000284E-2</v>
      </c>
      <c r="DH68" s="269">
        <v>-1.240000000000002</v>
      </c>
      <c r="DI68" s="1">
        <v>1</v>
      </c>
      <c r="DJ68" s="1">
        <v>3</v>
      </c>
      <c r="DK68" s="1">
        <v>4</v>
      </c>
      <c r="DL68" s="1">
        <v>0</v>
      </c>
      <c r="DM68" s="1">
        <v>-3</v>
      </c>
      <c r="DN68" s="1">
        <v>-10</v>
      </c>
      <c r="DO68" s="1">
        <v>-15</v>
      </c>
      <c r="DP68" s="1">
        <v>-16</v>
      </c>
      <c r="DQ68" s="1">
        <v>-11</v>
      </c>
      <c r="DR68" s="1">
        <v>-1</v>
      </c>
      <c r="DS68" s="1">
        <v>8</v>
      </c>
      <c r="DT68" s="1">
        <v>13</v>
      </c>
      <c r="DU68" s="1">
        <v>18</v>
      </c>
      <c r="DV68" s="1">
        <v>17</v>
      </c>
      <c r="DW68" s="1">
        <v>13</v>
      </c>
      <c r="DX68" s="1">
        <v>11</v>
      </c>
      <c r="DY68" s="1">
        <v>11</v>
      </c>
      <c r="DZ68" s="2" t="s">
        <v>1293</v>
      </c>
      <c r="EA68" s="2">
        <v>53231930</v>
      </c>
      <c r="FF68" s="128"/>
    </row>
    <row r="69" spans="1:162">
      <c r="A69" s="1">
        <v>1</v>
      </c>
      <c r="B69" s="1">
        <v>59</v>
      </c>
      <c r="C69" s="1">
        <v>2</v>
      </c>
      <c r="D69" s="1">
        <v>13</v>
      </c>
      <c r="E69" s="1">
        <v>9</v>
      </c>
      <c r="F69" s="1">
        <v>151.5</v>
      </c>
      <c r="G69" s="1">
        <v>45.9</v>
      </c>
      <c r="H69" s="1" t="s">
        <v>1839</v>
      </c>
      <c r="I69" s="1" t="s">
        <v>2028</v>
      </c>
      <c r="J69" s="1" t="s">
        <v>1733</v>
      </c>
      <c r="K69" s="1">
        <v>25</v>
      </c>
      <c r="L69" s="1">
        <v>27</v>
      </c>
      <c r="M69" s="1">
        <v>11</v>
      </c>
      <c r="N69" s="265">
        <v>0.56000000000000005</v>
      </c>
      <c r="P69" s="1" t="s">
        <v>1918</v>
      </c>
      <c r="Q69" s="1">
        <v>59</v>
      </c>
      <c r="R69" s="1">
        <v>55</v>
      </c>
      <c r="S69" s="1">
        <v>36</v>
      </c>
      <c r="T69" s="1" t="s">
        <v>1678</v>
      </c>
      <c r="U69" s="1" t="s">
        <v>1919</v>
      </c>
      <c r="V69" s="1">
        <v>39</v>
      </c>
      <c r="W69" s="1">
        <v>35</v>
      </c>
      <c r="X69" s="1">
        <v>26</v>
      </c>
      <c r="Z69" s="1" t="s">
        <v>1818</v>
      </c>
      <c r="AA69" s="1" t="s">
        <v>1852</v>
      </c>
      <c r="AB69" s="1" t="s">
        <v>2029</v>
      </c>
      <c r="AC69" s="1" t="s">
        <v>2030</v>
      </c>
      <c r="AD69" s="1" t="s">
        <v>1681</v>
      </c>
      <c r="AE69" s="1" t="s">
        <v>1683</v>
      </c>
      <c r="AF69" s="1" t="s">
        <v>2031</v>
      </c>
      <c r="AG69" s="128">
        <v>3.41</v>
      </c>
      <c r="AH69" s="128">
        <v>2.71</v>
      </c>
      <c r="AI69" s="128">
        <v>1.51</v>
      </c>
      <c r="AJ69" s="128">
        <v>1.39</v>
      </c>
      <c r="AK69" s="128">
        <v>1.27</v>
      </c>
      <c r="AL69" s="267">
        <v>0.9</v>
      </c>
      <c r="AM69" s="128">
        <v>1.42</v>
      </c>
      <c r="AN69" s="128">
        <v>2.3199999999999998</v>
      </c>
      <c r="AO69" s="128">
        <v>1.78</v>
      </c>
      <c r="AP69" s="128">
        <v>2.68</v>
      </c>
      <c r="AQ69" s="128">
        <v>4.1100000000000003</v>
      </c>
      <c r="AR69" s="128">
        <v>4.3899999999999997</v>
      </c>
      <c r="AS69" s="128">
        <v>1.1100000000000001</v>
      </c>
      <c r="AT69" s="1">
        <v>2.92</v>
      </c>
      <c r="AU69" s="1">
        <v>3.88</v>
      </c>
      <c r="AV69" s="1">
        <v>5.58</v>
      </c>
      <c r="AW69" s="1">
        <v>9.67</v>
      </c>
      <c r="AX69" s="1">
        <v>4.62</v>
      </c>
      <c r="AY69" s="1">
        <v>2.59</v>
      </c>
      <c r="AZ69" s="1">
        <v>1.61</v>
      </c>
      <c r="BA69" s="1">
        <v>0</v>
      </c>
      <c r="BB69" s="1">
        <v>0.67</v>
      </c>
      <c r="BC69" s="268">
        <v>1.66</v>
      </c>
      <c r="BD69" s="1">
        <v>0.79</v>
      </c>
      <c r="BE69" s="1">
        <v>2.36</v>
      </c>
      <c r="BF69" s="1">
        <v>0.87</v>
      </c>
      <c r="BG69" s="1">
        <v>1.66</v>
      </c>
      <c r="BH69" s="1">
        <v>3.02</v>
      </c>
      <c r="BI69" s="1">
        <v>2.68</v>
      </c>
      <c r="BJ69" s="1">
        <v>2.12</v>
      </c>
      <c r="BK69" s="1">
        <v>3.12</v>
      </c>
      <c r="BL69" s="1">
        <v>4.25</v>
      </c>
      <c r="BM69" s="1">
        <v>6.24</v>
      </c>
      <c r="BN69" s="1">
        <v>10.44</v>
      </c>
      <c r="BO69" s="269">
        <v>-1.21</v>
      </c>
      <c r="BP69" s="269">
        <v>0.12000000000000011</v>
      </c>
      <c r="BQ69" s="269">
        <v>-0.10000000000000009</v>
      </c>
      <c r="BR69" s="269">
        <v>1.39</v>
      </c>
      <c r="BS69" s="269">
        <v>0.6</v>
      </c>
      <c r="BT69" s="269">
        <v>0.7599999999999999</v>
      </c>
      <c r="BU69" s="1">
        <v>28.98</v>
      </c>
      <c r="BV69" s="1">
        <v>31.31</v>
      </c>
      <c r="BW69" s="1">
        <v>33.01</v>
      </c>
      <c r="BX69" s="1">
        <v>36.81</v>
      </c>
      <c r="BY69" s="1">
        <v>37.19</v>
      </c>
      <c r="BZ69" s="1">
        <v>38.369999999999997</v>
      </c>
      <c r="CA69" s="1">
        <v>40.56</v>
      </c>
      <c r="CB69" s="1">
        <v>40.229999999999997</v>
      </c>
      <c r="CC69" s="1">
        <v>41.5</v>
      </c>
      <c r="CD69" s="1">
        <v>42.03</v>
      </c>
      <c r="CE69" s="1">
        <v>41.51</v>
      </c>
      <c r="CF69" s="1">
        <v>45.66</v>
      </c>
      <c r="CG69" s="1">
        <v>47.28</v>
      </c>
      <c r="CH69" s="1">
        <v>49.99</v>
      </c>
      <c r="CI69" s="1">
        <v>47.57</v>
      </c>
      <c r="CJ69" s="1">
        <v>47.09</v>
      </c>
      <c r="CK69" s="1">
        <v>46.22</v>
      </c>
      <c r="CL69" s="1">
        <v>28.06</v>
      </c>
      <c r="CM69" s="1">
        <v>30.61</v>
      </c>
      <c r="CN69" s="1">
        <v>33.950000000000003</v>
      </c>
      <c r="CO69" s="1">
        <v>36.020000000000003</v>
      </c>
      <c r="CP69" s="1">
        <v>36.770000000000003</v>
      </c>
      <c r="CQ69" s="1">
        <v>37.69</v>
      </c>
      <c r="CR69" s="1">
        <v>41.42</v>
      </c>
      <c r="CS69" s="1">
        <v>40.549999999999997</v>
      </c>
      <c r="CT69" s="1">
        <v>41.27</v>
      </c>
      <c r="CU69" s="1">
        <v>42.33</v>
      </c>
      <c r="CV69" s="1">
        <v>41.86</v>
      </c>
      <c r="CW69" s="1">
        <v>45.07</v>
      </c>
      <c r="CX69" s="1">
        <v>47.03</v>
      </c>
      <c r="CY69" s="1">
        <v>49.99</v>
      </c>
      <c r="CZ69" s="1">
        <v>47.88</v>
      </c>
      <c r="DA69" s="1">
        <v>47.58</v>
      </c>
      <c r="DB69" s="1">
        <v>47.45</v>
      </c>
      <c r="DC69" s="269">
        <v>0.92000000000000171</v>
      </c>
      <c r="DD69" s="269">
        <v>0.69999999999999929</v>
      </c>
      <c r="DE69" s="269">
        <v>-0.94000000000000483</v>
      </c>
      <c r="DF69" s="269">
        <v>0.78999999999999915</v>
      </c>
      <c r="DG69" s="269">
        <v>0.4199999999999946</v>
      </c>
      <c r="DH69" s="269">
        <v>0.67999999999999972</v>
      </c>
      <c r="DI69" s="1">
        <v>4</v>
      </c>
      <c r="DJ69" s="1">
        <v>5</v>
      </c>
      <c r="DK69" s="1">
        <v>7</v>
      </c>
      <c r="DL69" s="1">
        <v>6</v>
      </c>
      <c r="DM69" s="1">
        <v>4</v>
      </c>
      <c r="DN69" s="1">
        <v>1</v>
      </c>
      <c r="DO69" s="1">
        <v>-1</v>
      </c>
      <c r="DP69" s="1">
        <v>-4</v>
      </c>
      <c r="DQ69" s="1">
        <v>-9</v>
      </c>
      <c r="DR69" s="1">
        <v>-11</v>
      </c>
      <c r="DS69" s="1">
        <v>-17</v>
      </c>
      <c r="DT69" s="1">
        <v>-16</v>
      </c>
      <c r="DU69" s="1">
        <v>-8</v>
      </c>
      <c r="DV69" s="1">
        <v>0</v>
      </c>
      <c r="DW69" s="1">
        <v>7</v>
      </c>
      <c r="DX69" s="1">
        <v>5</v>
      </c>
      <c r="DY69" s="1">
        <v>3</v>
      </c>
      <c r="DZ69" s="2" t="s">
        <v>1291</v>
      </c>
      <c r="EA69" s="2">
        <v>53329279</v>
      </c>
      <c r="FF69" s="128"/>
    </row>
    <row r="70" spans="1:162">
      <c r="A70" s="1">
        <v>1</v>
      </c>
      <c r="B70" s="1">
        <v>85</v>
      </c>
      <c r="C70" s="1">
        <v>2</v>
      </c>
      <c r="D70" s="1">
        <v>14</v>
      </c>
      <c r="E70" s="1">
        <v>6</v>
      </c>
      <c r="F70" s="1">
        <v>163.5</v>
      </c>
      <c r="G70" s="1">
        <v>43</v>
      </c>
      <c r="H70" s="1" t="s">
        <v>1847</v>
      </c>
      <c r="I70" s="1" t="s">
        <v>1848</v>
      </c>
      <c r="J70" s="1" t="s">
        <v>1732</v>
      </c>
      <c r="K70" s="1">
        <v>28</v>
      </c>
      <c r="L70" s="1">
        <v>23</v>
      </c>
      <c r="M70" s="1">
        <v>21</v>
      </c>
      <c r="N70" s="265">
        <v>0.25</v>
      </c>
      <c r="P70" s="1" t="s">
        <v>1884</v>
      </c>
      <c r="Q70" s="1">
        <v>58</v>
      </c>
      <c r="R70" s="1">
        <v>52</v>
      </c>
      <c r="S70" s="1">
        <v>42</v>
      </c>
      <c r="T70" s="1" t="s">
        <v>194</v>
      </c>
      <c r="U70" s="1" t="s">
        <v>1850</v>
      </c>
      <c r="V70" s="1">
        <v>44</v>
      </c>
      <c r="W70" s="1">
        <v>43</v>
      </c>
      <c r="X70" s="1">
        <v>25</v>
      </c>
      <c r="Y70" s="1" t="s">
        <v>1681</v>
      </c>
      <c r="Z70" s="1" t="s">
        <v>1975</v>
      </c>
      <c r="AA70" s="1" t="s">
        <v>1995</v>
      </c>
      <c r="AB70" s="1" t="s">
        <v>1862</v>
      </c>
      <c r="AC70" s="1" t="s">
        <v>2032</v>
      </c>
      <c r="AF70" s="1" t="s">
        <v>1960</v>
      </c>
      <c r="AG70" s="128">
        <v>2.9</v>
      </c>
      <c r="AH70" s="128">
        <v>1.85</v>
      </c>
      <c r="AI70" s="128">
        <v>2.17</v>
      </c>
      <c r="AJ70" s="128">
        <v>2.17</v>
      </c>
      <c r="AK70" s="128">
        <v>1.57</v>
      </c>
      <c r="AL70" s="267">
        <v>2.3199999999999998</v>
      </c>
      <c r="AM70" s="128">
        <v>1.3</v>
      </c>
      <c r="AN70" s="128">
        <v>2.02</v>
      </c>
      <c r="AO70" s="128">
        <v>2.62</v>
      </c>
      <c r="AP70" s="128">
        <v>4.0999999999999996</v>
      </c>
      <c r="AQ70" s="128">
        <v>6.22</v>
      </c>
      <c r="AR70" s="128">
        <v>3.18</v>
      </c>
      <c r="AS70" s="128">
        <v>1.39</v>
      </c>
      <c r="AT70" s="1">
        <v>2.5099999999999998</v>
      </c>
      <c r="AU70" s="1">
        <v>4.6100000000000003</v>
      </c>
      <c r="AV70" s="1">
        <v>6.46</v>
      </c>
      <c r="AW70" s="1">
        <v>9.7799999999999994</v>
      </c>
      <c r="AX70" s="1">
        <v>3.03</v>
      </c>
      <c r="AY70" s="1">
        <v>1.73</v>
      </c>
      <c r="AZ70" s="1">
        <v>1.57</v>
      </c>
      <c r="BA70" s="1">
        <v>0.76</v>
      </c>
      <c r="BB70" s="1">
        <v>1.76</v>
      </c>
      <c r="BC70" s="268">
        <v>1.96</v>
      </c>
      <c r="BD70" s="1">
        <v>3.28</v>
      </c>
      <c r="BE70" s="1">
        <v>4.25</v>
      </c>
      <c r="BF70" s="1">
        <v>4.13</v>
      </c>
      <c r="BG70" s="1">
        <v>3.74</v>
      </c>
      <c r="BH70" s="1">
        <v>5.74</v>
      </c>
      <c r="BI70" s="1">
        <v>2.44</v>
      </c>
      <c r="BJ70" s="1">
        <v>1.45</v>
      </c>
      <c r="BK70" s="1">
        <v>2.56</v>
      </c>
      <c r="BL70" s="1">
        <v>4.1100000000000003</v>
      </c>
      <c r="BM70" s="1">
        <v>5.56</v>
      </c>
      <c r="BN70" s="1">
        <v>9.2200000000000006</v>
      </c>
      <c r="BO70" s="269">
        <v>-0.12999999999999989</v>
      </c>
      <c r="BP70" s="269">
        <v>0.12000000000000011</v>
      </c>
      <c r="BQ70" s="269">
        <v>0.59999999999999987</v>
      </c>
      <c r="BR70" s="269">
        <v>1.41</v>
      </c>
      <c r="BS70" s="269">
        <v>-0.18999999999999995</v>
      </c>
      <c r="BT70" s="269">
        <v>-0.35999999999999988</v>
      </c>
      <c r="BU70" s="1">
        <v>26.7</v>
      </c>
      <c r="BV70" s="1">
        <v>31.7</v>
      </c>
      <c r="BW70" s="1">
        <v>34.770000000000003</v>
      </c>
      <c r="BX70" s="1">
        <v>35.159999999999997</v>
      </c>
      <c r="BY70" s="1">
        <v>36.92</v>
      </c>
      <c r="BZ70" s="1">
        <v>36.799999999999997</v>
      </c>
      <c r="CA70" s="1">
        <v>37.840000000000003</v>
      </c>
      <c r="CB70" s="1">
        <v>36.159999999999997</v>
      </c>
      <c r="CC70" s="1">
        <v>38.18</v>
      </c>
      <c r="CD70" s="1">
        <v>38.78</v>
      </c>
      <c r="CE70" s="1">
        <v>39.79</v>
      </c>
      <c r="CF70" s="1">
        <v>40.659999999999997</v>
      </c>
      <c r="CG70" s="1">
        <v>44.29</v>
      </c>
      <c r="CH70" s="1">
        <v>46.48</v>
      </c>
      <c r="CI70" s="1">
        <v>48.95</v>
      </c>
      <c r="CJ70" s="1">
        <v>45.75</v>
      </c>
      <c r="CK70" s="1">
        <v>40.82</v>
      </c>
      <c r="CL70" s="1">
        <v>26.81</v>
      </c>
      <c r="CM70" s="1">
        <v>32.94</v>
      </c>
      <c r="CN70" s="1">
        <v>35.340000000000003</v>
      </c>
      <c r="CO70" s="1">
        <v>36.01</v>
      </c>
      <c r="CP70" s="1">
        <v>36.61</v>
      </c>
      <c r="CQ70" s="1">
        <v>36.31</v>
      </c>
      <c r="CR70" s="1">
        <v>36.53</v>
      </c>
      <c r="CS70" s="1">
        <v>36.9</v>
      </c>
      <c r="CT70" s="1">
        <v>38.880000000000003</v>
      </c>
      <c r="CU70" s="1">
        <v>38.39</v>
      </c>
      <c r="CV70" s="1">
        <v>39.479999999999997</v>
      </c>
      <c r="CW70" s="1">
        <v>40.14</v>
      </c>
      <c r="CX70" s="1">
        <v>44.42</v>
      </c>
      <c r="CY70" s="1">
        <v>46.89</v>
      </c>
      <c r="CZ70" s="1">
        <v>48.54</v>
      </c>
      <c r="DA70" s="1">
        <v>45.01</v>
      </c>
      <c r="DB70" s="1">
        <v>41.09</v>
      </c>
      <c r="DC70" s="269">
        <v>-0.10999999999999943</v>
      </c>
      <c r="DD70" s="269">
        <v>-1.2399999999999984</v>
      </c>
      <c r="DE70" s="269">
        <v>-0.57000000000000028</v>
      </c>
      <c r="DF70" s="269">
        <v>-0.85000000000000142</v>
      </c>
      <c r="DG70" s="269">
        <v>0.31000000000000227</v>
      </c>
      <c r="DH70" s="269">
        <v>0.48999999999999488</v>
      </c>
      <c r="DI70" s="1">
        <v>1</v>
      </c>
      <c r="DJ70" s="1">
        <v>3</v>
      </c>
      <c r="DK70" s="1">
        <v>0</v>
      </c>
      <c r="DL70" s="1">
        <v>-2</v>
      </c>
      <c r="DM70" s="1">
        <v>-8</v>
      </c>
      <c r="DN70" s="1">
        <v>-14</v>
      </c>
      <c r="DO70" s="1">
        <v>-16</v>
      </c>
      <c r="DP70" s="1">
        <v>-16</v>
      </c>
      <c r="DQ70" s="1">
        <v>-12</v>
      </c>
      <c r="DR70" s="1">
        <v>-4</v>
      </c>
      <c r="DS70" s="1">
        <v>5</v>
      </c>
      <c r="DT70" s="1">
        <v>14</v>
      </c>
      <c r="DU70" s="1">
        <v>16</v>
      </c>
      <c r="DV70" s="1">
        <v>13</v>
      </c>
      <c r="DW70" s="1">
        <v>11</v>
      </c>
      <c r="DX70" s="1">
        <v>7</v>
      </c>
      <c r="DY70" s="1">
        <v>4</v>
      </c>
      <c r="DZ70" s="2" t="s">
        <v>1539</v>
      </c>
      <c r="EA70" s="2">
        <v>49604863</v>
      </c>
      <c r="EM70" s="36"/>
      <c r="FF70" s="128"/>
    </row>
    <row r="71" spans="1:162">
      <c r="A71" s="1">
        <v>1</v>
      </c>
      <c r="B71" s="1">
        <v>38</v>
      </c>
      <c r="C71" s="1">
        <v>2</v>
      </c>
      <c r="D71" s="1">
        <v>13</v>
      </c>
      <c r="E71" s="1">
        <v>6</v>
      </c>
      <c r="F71" s="1">
        <v>155.5</v>
      </c>
      <c r="G71" s="1">
        <v>45.2</v>
      </c>
      <c r="H71" s="1" t="s">
        <v>1847</v>
      </c>
      <c r="I71" s="1" t="s">
        <v>1865</v>
      </c>
      <c r="J71" s="1" t="s">
        <v>1730</v>
      </c>
      <c r="K71" s="1">
        <v>22</v>
      </c>
      <c r="L71" s="1">
        <v>17</v>
      </c>
      <c r="M71" s="1">
        <v>15</v>
      </c>
      <c r="N71" s="265">
        <v>0.31818181818181818</v>
      </c>
      <c r="P71" s="1" t="s">
        <v>1841</v>
      </c>
      <c r="Q71" s="1">
        <v>56</v>
      </c>
      <c r="R71" s="1">
        <v>32</v>
      </c>
      <c r="S71" s="1">
        <v>33</v>
      </c>
      <c r="T71" s="1" t="s">
        <v>195</v>
      </c>
      <c r="U71" s="1" t="s">
        <v>1842</v>
      </c>
      <c r="V71" s="1">
        <v>40</v>
      </c>
      <c r="W71" s="1">
        <v>34</v>
      </c>
      <c r="X71" s="1">
        <v>20</v>
      </c>
      <c r="Y71" s="1" t="s">
        <v>1681</v>
      </c>
      <c r="Z71" s="1" t="s">
        <v>1843</v>
      </c>
      <c r="AA71" s="1" t="s">
        <v>1868</v>
      </c>
      <c r="AB71" s="1" t="s">
        <v>1901</v>
      </c>
      <c r="AC71" s="1" t="s">
        <v>1929</v>
      </c>
      <c r="AD71" s="1" t="s">
        <v>196</v>
      </c>
      <c r="AE71" s="1" t="s">
        <v>1684</v>
      </c>
      <c r="AF71" s="1" t="s">
        <v>2033</v>
      </c>
      <c r="AG71" s="128">
        <v>3.09</v>
      </c>
      <c r="AH71" s="128">
        <v>2.31</v>
      </c>
      <c r="AI71" s="128">
        <v>2.52</v>
      </c>
      <c r="AJ71" s="128">
        <v>2.08</v>
      </c>
      <c r="AK71" s="128">
        <v>2.36</v>
      </c>
      <c r="AL71" s="267">
        <v>2.12</v>
      </c>
      <c r="AM71" s="128">
        <v>0.67</v>
      </c>
      <c r="AN71" s="128">
        <v>1.39</v>
      </c>
      <c r="AO71" s="128">
        <v>0.72</v>
      </c>
      <c r="AP71" s="128">
        <v>0.67</v>
      </c>
      <c r="AQ71" s="128">
        <v>1.25</v>
      </c>
      <c r="AR71" s="128">
        <v>4.38</v>
      </c>
      <c r="AS71" s="128">
        <v>1.25</v>
      </c>
      <c r="AT71" s="1">
        <v>0.99</v>
      </c>
      <c r="AU71" s="1">
        <v>1.49</v>
      </c>
      <c r="AV71" s="1">
        <v>3.11</v>
      </c>
      <c r="AW71" s="1">
        <v>9.64</v>
      </c>
      <c r="AX71" s="1">
        <v>2.83</v>
      </c>
      <c r="AY71" s="1">
        <v>2.02</v>
      </c>
      <c r="AZ71" s="1">
        <v>1.32</v>
      </c>
      <c r="BA71" s="1">
        <v>0.67</v>
      </c>
      <c r="BB71" s="1">
        <v>0.97</v>
      </c>
      <c r="BC71" s="268">
        <v>1.74</v>
      </c>
      <c r="BD71" s="1">
        <v>1.93</v>
      </c>
      <c r="BE71" s="1">
        <v>2.12</v>
      </c>
      <c r="BF71" s="1">
        <v>0.87</v>
      </c>
      <c r="BG71" s="1">
        <v>2.2400000000000002</v>
      </c>
      <c r="BH71" s="1">
        <v>2.99</v>
      </c>
      <c r="BI71" s="1">
        <v>4.3899999999999997</v>
      </c>
      <c r="BJ71" s="1">
        <v>1.1100000000000001</v>
      </c>
      <c r="BK71" s="1">
        <v>0.62</v>
      </c>
      <c r="BL71" s="1">
        <v>2.0699999999999998</v>
      </c>
      <c r="BM71" s="1">
        <v>3.33</v>
      </c>
      <c r="BN71" s="1">
        <v>8.41</v>
      </c>
      <c r="BO71" s="269">
        <v>0.25999999999999979</v>
      </c>
      <c r="BP71" s="269">
        <v>0.29000000000000004</v>
      </c>
      <c r="BQ71" s="269">
        <v>1.2</v>
      </c>
      <c r="BR71" s="269">
        <v>1.4100000000000001</v>
      </c>
      <c r="BS71" s="269">
        <v>1.39</v>
      </c>
      <c r="BT71" s="269">
        <v>-0.38000000000000012</v>
      </c>
      <c r="BU71" s="1">
        <v>26.28</v>
      </c>
      <c r="BV71" s="1">
        <v>30.94</v>
      </c>
      <c r="BW71" s="1">
        <v>33.200000000000003</v>
      </c>
      <c r="BX71" s="1">
        <v>34.119999999999997</v>
      </c>
      <c r="BY71" s="1">
        <v>35.25</v>
      </c>
      <c r="BZ71" s="1">
        <v>36.299999999999997</v>
      </c>
      <c r="CA71" s="1">
        <v>37.729999999999997</v>
      </c>
      <c r="CB71" s="1">
        <v>38.18</v>
      </c>
      <c r="CC71" s="1">
        <v>39.01</v>
      </c>
      <c r="CD71" s="1">
        <v>38.93</v>
      </c>
      <c r="CE71" s="1">
        <v>41.51</v>
      </c>
      <c r="CF71" s="1">
        <v>37.26</v>
      </c>
      <c r="CG71" s="1">
        <v>45.13</v>
      </c>
      <c r="CH71" s="1">
        <v>46.93</v>
      </c>
      <c r="CI71" s="1">
        <v>47.95</v>
      </c>
      <c r="CJ71" s="1">
        <v>48.72</v>
      </c>
      <c r="CK71" s="1">
        <v>45.73</v>
      </c>
      <c r="CL71" s="1">
        <v>26.93</v>
      </c>
      <c r="CM71" s="1">
        <v>29.61</v>
      </c>
      <c r="CN71" s="1">
        <v>33.47</v>
      </c>
      <c r="CO71" s="1">
        <v>34.94</v>
      </c>
      <c r="CP71" s="1">
        <v>35.450000000000003</v>
      </c>
      <c r="CQ71" s="1">
        <v>36.630000000000003</v>
      </c>
      <c r="CR71" s="1">
        <v>37.78</v>
      </c>
      <c r="CS71" s="1">
        <v>38.450000000000003</v>
      </c>
      <c r="CT71" s="1">
        <v>38.159999999999997</v>
      </c>
      <c r="CU71" s="1">
        <v>38.53</v>
      </c>
      <c r="CV71" s="1">
        <v>40.07</v>
      </c>
      <c r="CW71" s="1">
        <v>36.18</v>
      </c>
      <c r="CX71" s="1">
        <v>45.65</v>
      </c>
      <c r="CY71" s="1">
        <v>46.71</v>
      </c>
      <c r="CZ71" s="1">
        <v>48.29</v>
      </c>
      <c r="DA71" s="1">
        <v>47.42</v>
      </c>
      <c r="DB71" s="1">
        <v>45.58</v>
      </c>
      <c r="DC71" s="269">
        <v>-0.64999999999999858</v>
      </c>
      <c r="DD71" s="269">
        <v>1.3300000000000018</v>
      </c>
      <c r="DE71" s="269">
        <v>-0.26999999999999602</v>
      </c>
      <c r="DF71" s="269">
        <v>-0.82000000000000028</v>
      </c>
      <c r="DG71" s="269">
        <v>-0.20000000000000284</v>
      </c>
      <c r="DH71" s="269">
        <v>-0.3300000000000054</v>
      </c>
      <c r="DI71" s="1">
        <v>3</v>
      </c>
      <c r="DJ71" s="1">
        <v>6</v>
      </c>
      <c r="DK71" s="1">
        <v>16</v>
      </c>
      <c r="DL71" s="1">
        <v>11</v>
      </c>
      <c r="DM71" s="1">
        <v>6</v>
      </c>
      <c r="DN71" s="1">
        <v>-2</v>
      </c>
      <c r="DO71" s="1">
        <v>-9</v>
      </c>
      <c r="DP71" s="1">
        <v>-12</v>
      </c>
      <c r="DQ71" s="1">
        <v>-12</v>
      </c>
      <c r="DR71" s="1">
        <v>-8</v>
      </c>
      <c r="DS71" s="1">
        <v>0</v>
      </c>
      <c r="DT71" s="1">
        <v>6</v>
      </c>
      <c r="DU71" s="1">
        <v>12</v>
      </c>
      <c r="DV71" s="1">
        <v>14</v>
      </c>
      <c r="DW71" s="1">
        <v>17</v>
      </c>
      <c r="DX71" s="1">
        <v>12</v>
      </c>
      <c r="DY71" s="1">
        <v>10</v>
      </c>
      <c r="DZ71" s="2" t="s">
        <v>603</v>
      </c>
      <c r="EA71" s="2">
        <v>49877870</v>
      </c>
      <c r="FF71" s="128"/>
    </row>
    <row r="72" spans="1:162">
      <c r="A72" s="1">
        <v>1</v>
      </c>
      <c r="B72" s="1">
        <v>21</v>
      </c>
      <c r="C72" s="1">
        <v>2</v>
      </c>
      <c r="D72" s="1">
        <v>19</v>
      </c>
      <c r="E72" s="1">
        <v>0</v>
      </c>
      <c r="F72" s="1">
        <v>156.1</v>
      </c>
      <c r="G72" s="1">
        <v>48.6</v>
      </c>
      <c r="H72" s="1" t="s">
        <v>1847</v>
      </c>
      <c r="I72" s="1" t="s">
        <v>1825</v>
      </c>
      <c r="J72" s="1" t="s">
        <v>1732</v>
      </c>
      <c r="K72" s="1">
        <v>18</v>
      </c>
      <c r="L72" s="1">
        <v>18</v>
      </c>
      <c r="M72" s="1">
        <v>9</v>
      </c>
      <c r="N72" s="265">
        <v>0.5</v>
      </c>
      <c r="P72" s="1" t="s">
        <v>1884</v>
      </c>
      <c r="Q72" s="1">
        <v>47</v>
      </c>
      <c r="R72" s="1">
        <v>38</v>
      </c>
      <c r="S72" s="1">
        <v>28</v>
      </c>
      <c r="T72" s="1" t="s">
        <v>194</v>
      </c>
      <c r="U72" s="1" t="s">
        <v>1850</v>
      </c>
      <c r="V72" s="1">
        <v>48</v>
      </c>
      <c r="W72" s="1">
        <v>35</v>
      </c>
      <c r="X72" s="1">
        <v>13</v>
      </c>
      <c r="Y72" s="1" t="s">
        <v>1681</v>
      </c>
      <c r="Z72" s="1" t="s">
        <v>1834</v>
      </c>
      <c r="AA72" s="1" t="s">
        <v>1880</v>
      </c>
      <c r="AB72" s="1" t="s">
        <v>1859</v>
      </c>
      <c r="AC72" s="1" t="s">
        <v>1882</v>
      </c>
      <c r="AF72" s="1" t="s">
        <v>2034</v>
      </c>
      <c r="AG72" s="128">
        <v>3.26</v>
      </c>
      <c r="AH72" s="128">
        <v>3.56</v>
      </c>
      <c r="AI72" s="128">
        <v>3.27</v>
      </c>
      <c r="AJ72" s="128">
        <v>2.87</v>
      </c>
      <c r="AK72" s="128">
        <v>1.66</v>
      </c>
      <c r="AL72" s="267">
        <v>1.1100000000000001</v>
      </c>
      <c r="AM72" s="128">
        <v>0.62</v>
      </c>
      <c r="AN72" s="128">
        <v>1.18</v>
      </c>
      <c r="AO72" s="128">
        <v>2.2799999999999998</v>
      </c>
      <c r="AP72" s="128">
        <v>3.77</v>
      </c>
      <c r="AQ72" s="128">
        <v>5.94</v>
      </c>
      <c r="AR72" s="128">
        <v>6.17</v>
      </c>
      <c r="AS72" s="128">
        <v>3.85</v>
      </c>
      <c r="AT72" s="1">
        <v>4.0999999999999996</v>
      </c>
      <c r="AU72" s="1">
        <v>5.13</v>
      </c>
      <c r="AV72" s="1">
        <v>7.51</v>
      </c>
      <c r="AW72" s="1">
        <v>11.19</v>
      </c>
      <c r="AX72" s="1">
        <v>3.18</v>
      </c>
      <c r="AY72" s="1">
        <v>3.01</v>
      </c>
      <c r="AZ72" s="1">
        <v>1.59</v>
      </c>
      <c r="BA72" s="1">
        <v>1.45</v>
      </c>
      <c r="BB72" s="1">
        <v>1.42</v>
      </c>
      <c r="BC72" s="268">
        <v>1.34</v>
      </c>
      <c r="BD72" s="1">
        <v>0.51</v>
      </c>
      <c r="BE72" s="1">
        <v>2.2400000000000002</v>
      </c>
      <c r="BF72" s="1">
        <v>3.13</v>
      </c>
      <c r="BG72" s="1">
        <v>5.31</v>
      </c>
      <c r="BH72" s="1">
        <v>4.75</v>
      </c>
      <c r="BI72" s="1">
        <v>3.14</v>
      </c>
      <c r="BJ72" s="1">
        <v>2.94</v>
      </c>
      <c r="BK72" s="1">
        <v>3.52</v>
      </c>
      <c r="BL72" s="1">
        <v>5.69</v>
      </c>
      <c r="BM72" s="1">
        <v>8.2799999999999994</v>
      </c>
      <c r="BN72" s="1">
        <v>10.59</v>
      </c>
      <c r="BO72" s="269">
        <v>7.9999999999999627E-2</v>
      </c>
      <c r="BP72" s="269">
        <v>0.55000000000000027</v>
      </c>
      <c r="BQ72" s="269">
        <v>1.68</v>
      </c>
      <c r="BR72" s="269">
        <v>1.4200000000000002</v>
      </c>
      <c r="BS72" s="269">
        <v>0.24</v>
      </c>
      <c r="BT72" s="269">
        <v>0.22999999999999998</v>
      </c>
      <c r="BU72" s="1">
        <v>25.47</v>
      </c>
      <c r="BV72" s="1">
        <v>28.2</v>
      </c>
      <c r="BW72" s="1">
        <v>32.76</v>
      </c>
      <c r="BX72" s="1">
        <v>33.61</v>
      </c>
      <c r="BY72" s="1">
        <v>35.92</v>
      </c>
      <c r="BZ72" s="1">
        <v>36.19</v>
      </c>
      <c r="CA72" s="1">
        <v>36.71</v>
      </c>
      <c r="CB72" s="1">
        <v>37.01</v>
      </c>
      <c r="CC72" s="1">
        <v>38.020000000000003</v>
      </c>
      <c r="CD72" s="1">
        <v>38.35</v>
      </c>
      <c r="CE72" s="1">
        <v>39.35</v>
      </c>
      <c r="CF72" s="1">
        <v>39.78</v>
      </c>
      <c r="CG72" s="1">
        <v>41.42</v>
      </c>
      <c r="CH72" s="1">
        <v>43.71</v>
      </c>
      <c r="CI72" s="1">
        <v>47.08</v>
      </c>
      <c r="CJ72" s="1">
        <v>43.48</v>
      </c>
      <c r="CK72" s="1">
        <v>41.47</v>
      </c>
      <c r="CL72" s="1">
        <v>25.43</v>
      </c>
      <c r="CM72" s="1">
        <v>29.5</v>
      </c>
      <c r="CN72" s="1">
        <v>33.22</v>
      </c>
      <c r="CO72" s="1">
        <v>33.71</v>
      </c>
      <c r="CP72" s="1">
        <v>35.9</v>
      </c>
      <c r="CQ72" s="1">
        <v>35.409999999999997</v>
      </c>
      <c r="CR72" s="1">
        <v>36.57</v>
      </c>
      <c r="CS72" s="1">
        <v>37.54</v>
      </c>
      <c r="CT72" s="1">
        <v>38.020000000000003</v>
      </c>
      <c r="CU72" s="1">
        <v>39.35</v>
      </c>
      <c r="CV72" s="1">
        <v>40.380000000000003</v>
      </c>
      <c r="CW72" s="1">
        <v>40.22</v>
      </c>
      <c r="CX72" s="1">
        <v>41.11</v>
      </c>
      <c r="CY72" s="1">
        <v>44.41</v>
      </c>
      <c r="CZ72" s="1">
        <v>47.84</v>
      </c>
      <c r="DA72" s="1">
        <v>43.66</v>
      </c>
      <c r="DB72" s="1">
        <v>41.11</v>
      </c>
      <c r="DC72" s="269">
        <v>3.9999999999999147E-2</v>
      </c>
      <c r="DD72" s="269">
        <v>-1.3000000000000007</v>
      </c>
      <c r="DE72" s="269">
        <v>-0.46000000000000085</v>
      </c>
      <c r="DF72" s="269">
        <v>-0.10000000000000142</v>
      </c>
      <c r="DG72" s="269">
        <v>2.0000000000003126E-2</v>
      </c>
      <c r="DH72" s="269">
        <v>0.78000000000000114</v>
      </c>
      <c r="DI72" s="1">
        <v>0</v>
      </c>
      <c r="DJ72" s="1">
        <v>2</v>
      </c>
      <c r="DK72" s="1">
        <v>2</v>
      </c>
      <c r="DL72" s="1">
        <v>0</v>
      </c>
      <c r="DM72" s="1">
        <v>-2</v>
      </c>
      <c r="DN72" s="1">
        <v>-7</v>
      </c>
      <c r="DO72" s="1">
        <v>-10</v>
      </c>
      <c r="DP72" s="1">
        <v>-10</v>
      </c>
      <c r="DQ72" s="1">
        <v>-7</v>
      </c>
      <c r="DR72" s="1">
        <v>-2</v>
      </c>
      <c r="DS72" s="1">
        <v>6</v>
      </c>
      <c r="DT72" s="1">
        <v>13</v>
      </c>
      <c r="DU72" s="1">
        <v>15</v>
      </c>
      <c r="DV72" s="1">
        <v>15</v>
      </c>
      <c r="DW72" s="1">
        <v>10</v>
      </c>
      <c r="DX72" s="1">
        <v>7</v>
      </c>
      <c r="DY72" s="1">
        <v>4</v>
      </c>
      <c r="DZ72" s="2" t="s">
        <v>928</v>
      </c>
      <c r="EA72" s="2">
        <v>50137534</v>
      </c>
      <c r="EM72" s="36"/>
      <c r="FF72" s="128"/>
    </row>
    <row r="73" spans="1:162">
      <c r="A73" s="1">
        <v>1</v>
      </c>
      <c r="B73" s="1">
        <v>102</v>
      </c>
      <c r="C73" s="1">
        <v>2</v>
      </c>
      <c r="D73" s="1">
        <v>16</v>
      </c>
      <c r="E73" s="1">
        <v>4</v>
      </c>
      <c r="F73" s="1">
        <v>164</v>
      </c>
      <c r="G73" s="1">
        <v>52.7</v>
      </c>
      <c r="H73" s="1" t="s">
        <v>1814</v>
      </c>
      <c r="I73" s="1" t="s">
        <v>1855</v>
      </c>
      <c r="J73" s="1" t="s">
        <v>1733</v>
      </c>
      <c r="K73" s="1">
        <v>31</v>
      </c>
      <c r="L73" s="1">
        <v>26</v>
      </c>
      <c r="M73" s="1">
        <v>16</v>
      </c>
      <c r="N73" s="265">
        <v>0.4838709677419355</v>
      </c>
      <c r="P73" s="1" t="s">
        <v>1940</v>
      </c>
      <c r="Q73" s="1">
        <v>52</v>
      </c>
      <c r="R73" s="1">
        <v>34</v>
      </c>
      <c r="S73" s="1">
        <v>14</v>
      </c>
      <c r="T73" s="1" t="s">
        <v>195</v>
      </c>
      <c r="U73" s="1" t="s">
        <v>1842</v>
      </c>
      <c r="V73" s="1">
        <v>39</v>
      </c>
      <c r="W73" s="1">
        <v>20</v>
      </c>
      <c r="X73" s="1">
        <v>10</v>
      </c>
      <c r="Y73" s="1" t="s">
        <v>1682</v>
      </c>
      <c r="Z73" s="1" t="s">
        <v>1818</v>
      </c>
      <c r="AA73" s="1" t="s">
        <v>1938</v>
      </c>
      <c r="AB73" s="1" t="s">
        <v>1901</v>
      </c>
      <c r="AC73" s="1" t="s">
        <v>1916</v>
      </c>
      <c r="AF73" s="1" t="s">
        <v>2035</v>
      </c>
      <c r="AG73" s="128">
        <v>4.49</v>
      </c>
      <c r="AH73" s="128">
        <v>3.95</v>
      </c>
      <c r="AI73" s="128">
        <v>3.38</v>
      </c>
      <c r="AJ73" s="128">
        <v>2.41</v>
      </c>
      <c r="AK73" s="128">
        <v>1.83</v>
      </c>
      <c r="AL73" s="267">
        <v>1.22</v>
      </c>
      <c r="AM73" s="128">
        <v>0.39</v>
      </c>
      <c r="AN73" s="128">
        <v>0.8</v>
      </c>
      <c r="AO73" s="128">
        <v>1.62</v>
      </c>
      <c r="AP73" s="128">
        <v>1.69</v>
      </c>
      <c r="AQ73" s="128">
        <v>1.87</v>
      </c>
      <c r="AR73" s="128">
        <v>3.9</v>
      </c>
      <c r="AS73" s="128">
        <v>5.04</v>
      </c>
      <c r="AT73" s="1">
        <v>7.15</v>
      </c>
      <c r="AU73" s="1">
        <v>7.12</v>
      </c>
      <c r="AV73" s="1">
        <v>8.7799999999999994</v>
      </c>
      <c r="AW73" s="1">
        <v>11.74</v>
      </c>
      <c r="AX73" s="1">
        <v>4.41</v>
      </c>
      <c r="AY73" s="1">
        <v>3.9</v>
      </c>
      <c r="AZ73" s="1">
        <v>1.45</v>
      </c>
      <c r="BA73" s="1">
        <v>0.97</v>
      </c>
      <c r="BB73" s="1">
        <v>0.45</v>
      </c>
      <c r="BC73" s="268">
        <v>1.34</v>
      </c>
      <c r="BD73" s="1">
        <v>1.37</v>
      </c>
      <c r="BE73" s="1">
        <v>1.49</v>
      </c>
      <c r="BF73" s="1">
        <v>1.66</v>
      </c>
      <c r="BG73" s="1">
        <v>1.99</v>
      </c>
      <c r="BH73" s="1">
        <v>3.76</v>
      </c>
      <c r="BI73" s="1">
        <v>3.73</v>
      </c>
      <c r="BJ73" s="1">
        <v>7.15</v>
      </c>
      <c r="BK73" s="1">
        <v>7.07</v>
      </c>
      <c r="BL73" s="1">
        <v>8.2200000000000006</v>
      </c>
      <c r="BM73" s="1">
        <v>9.9499999999999993</v>
      </c>
      <c r="BN73" s="1">
        <v>12.44</v>
      </c>
      <c r="BO73" s="269">
        <v>8.0000000000000071E-2</v>
      </c>
      <c r="BP73" s="269">
        <v>5.0000000000000266E-2</v>
      </c>
      <c r="BQ73" s="269">
        <v>1.93</v>
      </c>
      <c r="BR73" s="269">
        <v>1.4400000000000002</v>
      </c>
      <c r="BS73" s="269">
        <v>1.3800000000000001</v>
      </c>
      <c r="BT73" s="269">
        <v>0.12000000000000011</v>
      </c>
      <c r="BU73" s="1">
        <v>27.41</v>
      </c>
      <c r="BV73" s="1">
        <v>32.33</v>
      </c>
      <c r="BW73" s="1">
        <v>35.08</v>
      </c>
      <c r="BX73" s="1">
        <v>35.06</v>
      </c>
      <c r="BY73" s="1">
        <v>36.44</v>
      </c>
      <c r="BZ73" s="1">
        <v>37.119999999999997</v>
      </c>
      <c r="CA73" s="1">
        <v>37.020000000000003</v>
      </c>
      <c r="CB73" s="1">
        <v>37.090000000000003</v>
      </c>
      <c r="CC73" s="1">
        <v>38.549999999999997</v>
      </c>
      <c r="CD73" s="1">
        <v>40.04</v>
      </c>
      <c r="CE73" s="1">
        <v>40.369999999999997</v>
      </c>
      <c r="CF73" s="1">
        <v>42.33</v>
      </c>
      <c r="CG73" s="1">
        <v>45.42</v>
      </c>
      <c r="CH73" s="1">
        <v>45.63</v>
      </c>
      <c r="CI73" s="1">
        <v>50.55</v>
      </c>
      <c r="CJ73" s="1">
        <v>48.48</v>
      </c>
      <c r="CK73" s="1">
        <v>47.3</v>
      </c>
      <c r="CL73" s="1">
        <v>27.46</v>
      </c>
      <c r="CM73" s="1">
        <v>32.729999999999997</v>
      </c>
      <c r="CN73" s="1">
        <v>35.33</v>
      </c>
      <c r="CO73" s="1">
        <v>35.75</v>
      </c>
      <c r="CP73" s="1">
        <v>36.78</v>
      </c>
      <c r="CQ73" s="1">
        <v>36.68</v>
      </c>
      <c r="CR73" s="1">
        <v>36.9</v>
      </c>
      <c r="CS73" s="1">
        <v>37.75</v>
      </c>
      <c r="CT73" s="1">
        <v>38.159999999999997</v>
      </c>
      <c r="CU73" s="1">
        <v>40.25</v>
      </c>
      <c r="CV73" s="1">
        <v>41.21</v>
      </c>
      <c r="CW73" s="1">
        <v>42.87</v>
      </c>
      <c r="CX73" s="1">
        <v>45.9</v>
      </c>
      <c r="CY73" s="1">
        <v>45.44</v>
      </c>
      <c r="CZ73" s="1">
        <v>51.02</v>
      </c>
      <c r="DA73" s="1">
        <v>48.78</v>
      </c>
      <c r="DB73" s="1">
        <v>47.68</v>
      </c>
      <c r="DC73" s="269">
        <v>-5.0000000000000711E-2</v>
      </c>
      <c r="DD73" s="269">
        <v>-0.39999999999999858</v>
      </c>
      <c r="DE73" s="269">
        <v>-0.25</v>
      </c>
      <c r="DF73" s="269">
        <v>-0.68999999999999773</v>
      </c>
      <c r="DG73" s="269">
        <v>-0.34000000000000341</v>
      </c>
      <c r="DH73" s="269">
        <v>0.43999999999999773</v>
      </c>
      <c r="DI73" s="1">
        <v>0</v>
      </c>
      <c r="DJ73" s="1">
        <v>2</v>
      </c>
      <c r="DK73" s="1">
        <v>5</v>
      </c>
      <c r="DL73" s="1">
        <v>3</v>
      </c>
      <c r="DM73" s="1">
        <v>-2</v>
      </c>
      <c r="DN73" s="1">
        <v>-8</v>
      </c>
      <c r="DO73" s="1">
        <v>-11</v>
      </c>
      <c r="DP73" s="1">
        <v>-14</v>
      </c>
      <c r="DQ73" s="1">
        <v>-15</v>
      </c>
      <c r="DR73" s="1">
        <v>-15</v>
      </c>
      <c r="DS73" s="1">
        <v>-6</v>
      </c>
      <c r="DT73" s="1">
        <v>-1</v>
      </c>
      <c r="DU73" s="1">
        <v>3</v>
      </c>
      <c r="DV73" s="1">
        <v>5</v>
      </c>
      <c r="DW73" s="1">
        <v>5</v>
      </c>
      <c r="DX73" s="1">
        <v>4</v>
      </c>
      <c r="DY73" s="1">
        <v>0</v>
      </c>
      <c r="DZ73" s="2" t="s">
        <v>1084</v>
      </c>
      <c r="EA73" s="2">
        <v>50905061</v>
      </c>
      <c r="EM73" s="36"/>
      <c r="FF73" s="128"/>
    </row>
    <row r="74" spans="1:162">
      <c r="A74" s="1">
        <v>1</v>
      </c>
      <c r="B74" s="1">
        <v>35</v>
      </c>
      <c r="C74" s="1">
        <v>1</v>
      </c>
      <c r="D74" s="1">
        <v>14</v>
      </c>
      <c r="E74" s="1">
        <v>11</v>
      </c>
      <c r="F74" s="1">
        <v>163.80000000000001</v>
      </c>
      <c r="G74" s="1">
        <v>49.3</v>
      </c>
      <c r="I74" s="1" t="s">
        <v>1966</v>
      </c>
      <c r="J74" s="1" t="s">
        <v>1730</v>
      </c>
      <c r="K74" s="1">
        <v>21</v>
      </c>
      <c r="L74" s="1">
        <v>22</v>
      </c>
      <c r="M74" s="1">
        <v>14</v>
      </c>
      <c r="N74" s="265">
        <v>0.33333333333333331</v>
      </c>
      <c r="P74" s="1" t="s">
        <v>1849</v>
      </c>
      <c r="Q74" s="1">
        <v>42</v>
      </c>
      <c r="R74" s="1">
        <v>35</v>
      </c>
      <c r="S74" s="1">
        <v>13</v>
      </c>
      <c r="T74" s="1" t="s">
        <v>194</v>
      </c>
      <c r="U74" s="1" t="s">
        <v>1850</v>
      </c>
      <c r="V74" s="1">
        <v>53</v>
      </c>
      <c r="W74" s="1">
        <v>32</v>
      </c>
      <c r="X74" s="1">
        <v>12</v>
      </c>
      <c r="Y74" s="1" t="s">
        <v>1681</v>
      </c>
      <c r="Z74" s="1" t="s">
        <v>1851</v>
      </c>
      <c r="AA74" s="1" t="s">
        <v>1885</v>
      </c>
      <c r="AB74" s="1" t="s">
        <v>1928</v>
      </c>
      <c r="AC74" s="1" t="s">
        <v>1906</v>
      </c>
      <c r="AD74" s="1" t="s">
        <v>196</v>
      </c>
      <c r="AE74" s="1" t="s">
        <v>1684</v>
      </c>
      <c r="AF74" s="1" t="s">
        <v>2036</v>
      </c>
      <c r="AG74" s="128">
        <v>5.45</v>
      </c>
      <c r="AH74" s="128">
        <v>4.46</v>
      </c>
      <c r="AI74" s="128">
        <v>2.81</v>
      </c>
      <c r="AJ74" s="128">
        <v>2.36</v>
      </c>
      <c r="AK74" s="128">
        <v>2.61</v>
      </c>
      <c r="AL74" s="267">
        <v>3.64</v>
      </c>
      <c r="AM74" s="128">
        <v>2.39</v>
      </c>
      <c r="AN74" s="128">
        <v>2.3199999999999998</v>
      </c>
      <c r="AO74" s="128">
        <v>3.05</v>
      </c>
      <c r="AP74" s="128">
        <v>2.56</v>
      </c>
      <c r="AQ74" s="128">
        <v>3.35</v>
      </c>
      <c r="AR74" s="128">
        <v>5.39</v>
      </c>
      <c r="AS74" s="128">
        <v>2.95</v>
      </c>
      <c r="AT74" s="1">
        <v>3.29</v>
      </c>
      <c r="AU74" s="1">
        <v>6.12</v>
      </c>
      <c r="AV74" s="1">
        <v>8.57</v>
      </c>
      <c r="AW74" s="1">
        <v>16.2</v>
      </c>
      <c r="AX74" s="1">
        <v>6.38</v>
      </c>
      <c r="AY74" s="1">
        <v>3.67</v>
      </c>
      <c r="AZ74" s="1">
        <v>0.97</v>
      </c>
      <c r="BA74" s="1">
        <v>0.9</v>
      </c>
      <c r="BB74" s="1">
        <v>1.54</v>
      </c>
      <c r="BC74" s="268">
        <v>3.48</v>
      </c>
      <c r="BD74" s="1">
        <v>2.76</v>
      </c>
      <c r="BE74" s="1">
        <v>3.49</v>
      </c>
      <c r="BF74" s="1">
        <v>2.98</v>
      </c>
      <c r="BG74" s="1">
        <v>2.11</v>
      </c>
      <c r="BH74" s="1">
        <v>5.15</v>
      </c>
      <c r="BI74" s="1">
        <v>5.75</v>
      </c>
      <c r="BJ74" s="1">
        <v>5.28</v>
      </c>
      <c r="BK74" s="1">
        <v>5.14</v>
      </c>
      <c r="BL74" s="1">
        <v>7.48</v>
      </c>
      <c r="BM74" s="1">
        <v>9.25</v>
      </c>
      <c r="BN74" s="1">
        <v>13.47</v>
      </c>
      <c r="BO74" s="269">
        <v>-0.92999999999999972</v>
      </c>
      <c r="BP74" s="269">
        <v>0.79</v>
      </c>
      <c r="BQ74" s="269">
        <v>1.84</v>
      </c>
      <c r="BR74" s="269">
        <v>1.46</v>
      </c>
      <c r="BS74" s="269">
        <v>1.0699999999999998</v>
      </c>
      <c r="BT74" s="269">
        <v>-0.16000000000000014</v>
      </c>
      <c r="BU74" s="1">
        <v>30.27</v>
      </c>
      <c r="BV74" s="1">
        <v>32.590000000000003</v>
      </c>
      <c r="BW74" s="1">
        <v>35.22</v>
      </c>
      <c r="BX74" s="1">
        <v>37.26</v>
      </c>
      <c r="BY74" s="1">
        <v>38.119999999999997</v>
      </c>
      <c r="BZ74" s="1">
        <v>39.04</v>
      </c>
      <c r="CA74" s="1">
        <v>41.12</v>
      </c>
      <c r="CB74" s="1">
        <v>40.74</v>
      </c>
      <c r="CC74" s="1">
        <v>41.36</v>
      </c>
      <c r="CD74" s="1">
        <v>41.74</v>
      </c>
      <c r="CE74" s="1">
        <v>43.55</v>
      </c>
      <c r="CF74" s="1">
        <v>43.61</v>
      </c>
      <c r="CG74" s="1">
        <v>48.16</v>
      </c>
      <c r="CH74" s="1">
        <v>48.96</v>
      </c>
      <c r="CI74" s="1">
        <v>51.23</v>
      </c>
      <c r="CJ74" s="1">
        <v>49.56</v>
      </c>
      <c r="CK74" s="1">
        <v>48.83</v>
      </c>
      <c r="CL74" s="1">
        <v>29.61</v>
      </c>
      <c r="CM74" s="1">
        <v>31.73</v>
      </c>
      <c r="CN74" s="1">
        <v>34.770000000000003</v>
      </c>
      <c r="CO74" s="1">
        <v>37.44</v>
      </c>
      <c r="CP74" s="1">
        <v>39.29</v>
      </c>
      <c r="CQ74" s="1">
        <v>39.64</v>
      </c>
      <c r="CR74" s="1">
        <v>41.28</v>
      </c>
      <c r="CS74" s="1">
        <v>40.97</v>
      </c>
      <c r="CT74" s="1">
        <v>42.39</v>
      </c>
      <c r="CU74" s="1">
        <v>42.32</v>
      </c>
      <c r="CV74" s="1">
        <v>43.76</v>
      </c>
      <c r="CW74" s="1">
        <v>43.27</v>
      </c>
      <c r="CX74" s="1">
        <v>49.3</v>
      </c>
      <c r="CY74" s="1">
        <v>48.27</v>
      </c>
      <c r="CZ74" s="1">
        <v>51.13</v>
      </c>
      <c r="DA74" s="1">
        <v>50.95</v>
      </c>
      <c r="DB74" s="1">
        <v>48.48</v>
      </c>
      <c r="DC74" s="269">
        <v>0.66000000000000014</v>
      </c>
      <c r="DD74" s="269">
        <v>0.86000000000000298</v>
      </c>
      <c r="DE74" s="269">
        <v>0.44999999999999574</v>
      </c>
      <c r="DF74" s="269">
        <v>-0.17999999999999972</v>
      </c>
      <c r="DG74" s="269">
        <v>-1.1700000000000017</v>
      </c>
      <c r="DH74" s="269">
        <v>-0.60000000000000142</v>
      </c>
      <c r="DI74" s="1">
        <v>6</v>
      </c>
      <c r="DJ74" s="1">
        <v>6</v>
      </c>
      <c r="DK74" s="1">
        <v>7</v>
      </c>
      <c r="DL74" s="1">
        <v>7</v>
      </c>
      <c r="DM74" s="1">
        <v>3</v>
      </c>
      <c r="DN74" s="1">
        <v>0</v>
      </c>
      <c r="DO74" s="1">
        <v>0</v>
      </c>
      <c r="DP74" s="1">
        <v>-2</v>
      </c>
      <c r="DQ74" s="1">
        <v>-6</v>
      </c>
      <c r="DR74" s="1">
        <v>-2</v>
      </c>
      <c r="DS74" s="1">
        <v>6</v>
      </c>
      <c r="DT74" s="1">
        <v>11</v>
      </c>
      <c r="DU74" s="1">
        <v>14</v>
      </c>
      <c r="DV74" s="1">
        <v>19</v>
      </c>
      <c r="DW74" s="1">
        <v>15</v>
      </c>
      <c r="DX74" s="1">
        <v>11</v>
      </c>
      <c r="DY74" s="1">
        <v>6</v>
      </c>
      <c r="DZ74" s="2" t="s">
        <v>1345</v>
      </c>
      <c r="EA74" s="2">
        <v>47972933</v>
      </c>
      <c r="FF74" s="128"/>
    </row>
    <row r="75" spans="1:162">
      <c r="A75" s="1">
        <v>1</v>
      </c>
      <c r="B75" s="1">
        <v>45</v>
      </c>
      <c r="C75" s="1">
        <v>2</v>
      </c>
      <c r="D75" s="1">
        <v>14</v>
      </c>
      <c r="E75" s="1">
        <v>8</v>
      </c>
      <c r="F75" s="1">
        <v>159.69999999999999</v>
      </c>
      <c r="G75" s="1">
        <v>81.5</v>
      </c>
      <c r="H75" s="1" t="s">
        <v>1824</v>
      </c>
      <c r="I75" s="1" t="s">
        <v>1879</v>
      </c>
      <c r="J75" s="1" t="s">
        <v>1730</v>
      </c>
      <c r="K75" s="1">
        <v>23</v>
      </c>
      <c r="L75" s="1">
        <v>20</v>
      </c>
      <c r="M75" s="1">
        <v>12</v>
      </c>
      <c r="N75" s="265">
        <v>0.47826086956521741</v>
      </c>
      <c r="P75" s="1" t="s">
        <v>1922</v>
      </c>
      <c r="Q75" s="1">
        <v>39</v>
      </c>
      <c r="R75" s="1">
        <v>25</v>
      </c>
      <c r="S75" s="1">
        <v>25</v>
      </c>
      <c r="T75" s="1" t="s">
        <v>192</v>
      </c>
      <c r="U75" s="1" t="s">
        <v>1889</v>
      </c>
      <c r="V75" s="1">
        <v>64</v>
      </c>
      <c r="W75" s="1">
        <v>38</v>
      </c>
      <c r="X75" s="1">
        <v>25</v>
      </c>
      <c r="Y75" s="1" t="s">
        <v>1679</v>
      </c>
      <c r="Z75" s="1" t="s">
        <v>1861</v>
      </c>
      <c r="AA75" s="1" t="s">
        <v>2037</v>
      </c>
      <c r="AB75" s="1" t="s">
        <v>2038</v>
      </c>
      <c r="AC75" s="1" t="s">
        <v>2039</v>
      </c>
      <c r="AF75" s="1" t="s">
        <v>2040</v>
      </c>
      <c r="AG75" s="128">
        <v>3.38</v>
      </c>
      <c r="AH75" s="128">
        <v>2.68</v>
      </c>
      <c r="AI75" s="128">
        <v>2.29</v>
      </c>
      <c r="AJ75" s="128">
        <v>1.99</v>
      </c>
      <c r="AK75" s="128">
        <v>1.69</v>
      </c>
      <c r="AL75" s="267">
        <v>2.61</v>
      </c>
      <c r="AM75" s="128">
        <v>0.12</v>
      </c>
      <c r="AN75" s="128">
        <v>0.63</v>
      </c>
      <c r="AO75" s="128">
        <v>0.76</v>
      </c>
      <c r="AP75" s="128">
        <v>1.62</v>
      </c>
      <c r="AQ75" s="128">
        <v>3.99</v>
      </c>
      <c r="AR75" s="128">
        <v>6.39</v>
      </c>
      <c r="AS75" s="128">
        <v>5.46</v>
      </c>
      <c r="AT75" s="1">
        <v>4.49</v>
      </c>
      <c r="AU75" s="1">
        <v>6.97</v>
      </c>
      <c r="AV75" s="1">
        <v>6.07</v>
      </c>
      <c r="AW75" s="1">
        <v>10.84</v>
      </c>
      <c r="AX75" s="1">
        <v>2.29</v>
      </c>
      <c r="AY75" s="1">
        <v>1.34</v>
      </c>
      <c r="AZ75" s="1">
        <v>0.63</v>
      </c>
      <c r="BA75" s="1">
        <v>0.5</v>
      </c>
      <c r="BB75" s="1">
        <v>1.61</v>
      </c>
      <c r="BC75" s="268">
        <v>0.67</v>
      </c>
      <c r="BD75" s="1">
        <v>2.11</v>
      </c>
      <c r="BE75" s="1">
        <v>2.86</v>
      </c>
      <c r="BF75" s="1">
        <v>2.74</v>
      </c>
      <c r="BG75" s="1">
        <v>2.9</v>
      </c>
      <c r="BH75" s="1">
        <v>5.63</v>
      </c>
      <c r="BI75" s="1">
        <v>5.19</v>
      </c>
      <c r="BJ75" s="1">
        <v>5.65</v>
      </c>
      <c r="BK75" s="1">
        <v>2.87</v>
      </c>
      <c r="BL75" s="1">
        <v>5.66</v>
      </c>
      <c r="BM75" s="1">
        <v>6.27</v>
      </c>
      <c r="BN75" s="1">
        <v>10.01</v>
      </c>
      <c r="BO75" s="269">
        <v>1.0899999999999999</v>
      </c>
      <c r="BP75" s="269">
        <v>1.34</v>
      </c>
      <c r="BQ75" s="269">
        <v>1.6600000000000001</v>
      </c>
      <c r="BR75" s="269">
        <v>1.49</v>
      </c>
      <c r="BS75" s="269">
        <v>7.9999999999999849E-2</v>
      </c>
      <c r="BT75" s="269">
        <v>-1.94</v>
      </c>
      <c r="BU75" s="1">
        <v>27.96</v>
      </c>
      <c r="BV75" s="1">
        <v>31.91</v>
      </c>
      <c r="BW75" s="1">
        <v>32.590000000000003</v>
      </c>
      <c r="BX75" s="1">
        <v>35.47</v>
      </c>
      <c r="BY75" s="1">
        <v>36.99</v>
      </c>
      <c r="BZ75" s="1">
        <v>37.81</v>
      </c>
      <c r="CA75" s="1">
        <v>38.979999999999997</v>
      </c>
      <c r="CB75" s="1">
        <v>39.08</v>
      </c>
      <c r="CC75" s="1">
        <v>38.64</v>
      </c>
      <c r="CD75" s="1">
        <v>40.409999999999997</v>
      </c>
      <c r="CE75" s="1">
        <v>40.35</v>
      </c>
      <c r="CF75" s="1">
        <v>44.26</v>
      </c>
      <c r="CG75" s="1">
        <v>47.33</v>
      </c>
      <c r="CH75" s="1">
        <v>46.77</v>
      </c>
      <c r="CI75" s="1">
        <v>46.68</v>
      </c>
      <c r="CJ75" s="1">
        <v>44.98</v>
      </c>
      <c r="CK75" s="1">
        <v>43.21</v>
      </c>
      <c r="CL75" s="1">
        <v>27.59</v>
      </c>
      <c r="CM75" s="1">
        <v>31.89</v>
      </c>
      <c r="CN75" s="1">
        <v>33.28</v>
      </c>
      <c r="CO75" s="1">
        <v>36.04</v>
      </c>
      <c r="CP75" s="1">
        <v>36.75</v>
      </c>
      <c r="CQ75" s="1">
        <v>37.93</v>
      </c>
      <c r="CR75" s="1">
        <v>38.880000000000003</v>
      </c>
      <c r="CS75" s="1">
        <v>39.799999999999997</v>
      </c>
      <c r="CT75" s="1">
        <v>39.72</v>
      </c>
      <c r="CU75" s="1">
        <v>40.770000000000003</v>
      </c>
      <c r="CV75" s="1">
        <v>41.79</v>
      </c>
      <c r="CW75" s="1">
        <v>45.81</v>
      </c>
      <c r="CX75" s="1">
        <v>48.41</v>
      </c>
      <c r="CY75" s="1">
        <v>46.02</v>
      </c>
      <c r="CZ75" s="1">
        <v>46.26</v>
      </c>
      <c r="DA75" s="1">
        <v>45.81</v>
      </c>
      <c r="DB75" s="1">
        <v>43.83</v>
      </c>
      <c r="DC75" s="269">
        <v>0.37000000000000099</v>
      </c>
      <c r="DD75" s="269">
        <v>1.9999999999999574E-2</v>
      </c>
      <c r="DE75" s="269">
        <v>-0.68999999999999773</v>
      </c>
      <c r="DF75" s="269">
        <v>-0.57000000000000028</v>
      </c>
      <c r="DG75" s="269">
        <v>0.24000000000000199</v>
      </c>
      <c r="DH75" s="269">
        <v>-0.11999999999999744</v>
      </c>
      <c r="DI75" s="1">
        <v>4</v>
      </c>
      <c r="DJ75" s="1">
        <v>5</v>
      </c>
      <c r="DK75" s="1">
        <v>4</v>
      </c>
      <c r="DL75" s="1">
        <v>1</v>
      </c>
      <c r="DM75" s="1">
        <v>-1</v>
      </c>
      <c r="DN75" s="1">
        <v>-4</v>
      </c>
      <c r="DO75" s="1">
        <v>-6</v>
      </c>
      <c r="DP75" s="1">
        <v>-3</v>
      </c>
      <c r="DQ75" s="1">
        <v>0</v>
      </c>
      <c r="DR75" s="1">
        <v>9</v>
      </c>
      <c r="DS75" s="1">
        <v>16</v>
      </c>
      <c r="DT75" s="1">
        <v>20</v>
      </c>
      <c r="DU75" s="1">
        <v>19</v>
      </c>
      <c r="DV75" s="1">
        <v>9</v>
      </c>
      <c r="DW75" s="1">
        <v>0</v>
      </c>
      <c r="DX75" s="1">
        <v>-4</v>
      </c>
      <c r="DY75" s="1">
        <v>-5</v>
      </c>
      <c r="DZ75" s="2" t="s">
        <v>1076</v>
      </c>
      <c r="EA75" s="2">
        <v>51469443</v>
      </c>
      <c r="EM75" s="36"/>
      <c r="FF75" s="128"/>
    </row>
    <row r="76" spans="1:162">
      <c r="A76" s="1">
        <v>1</v>
      </c>
      <c r="B76" s="1">
        <v>9</v>
      </c>
      <c r="C76" s="1">
        <v>2</v>
      </c>
      <c r="D76" s="1">
        <v>18</v>
      </c>
      <c r="E76" s="1">
        <v>0</v>
      </c>
      <c r="F76" s="1">
        <v>162</v>
      </c>
      <c r="G76" s="1">
        <v>70</v>
      </c>
      <c r="H76" s="1" t="s">
        <v>1824</v>
      </c>
      <c r="I76" s="1" t="s">
        <v>1832</v>
      </c>
      <c r="J76" s="1" t="s">
        <v>1733</v>
      </c>
      <c r="K76" s="1">
        <v>15</v>
      </c>
      <c r="L76" s="1">
        <v>16</v>
      </c>
      <c r="M76" s="1">
        <v>13</v>
      </c>
      <c r="N76" s="265">
        <v>0.13333333333333333</v>
      </c>
      <c r="P76" s="1" t="s">
        <v>1894</v>
      </c>
      <c r="Q76" s="1">
        <v>35</v>
      </c>
      <c r="R76" s="1">
        <v>29</v>
      </c>
      <c r="S76" s="1">
        <v>19</v>
      </c>
      <c r="T76" s="1" t="s">
        <v>194</v>
      </c>
      <c r="U76" s="1" t="s">
        <v>1895</v>
      </c>
      <c r="V76" s="1">
        <v>48</v>
      </c>
      <c r="W76" s="1">
        <v>34</v>
      </c>
      <c r="X76" s="1">
        <v>15</v>
      </c>
      <c r="Y76" s="1" t="s">
        <v>1680</v>
      </c>
      <c r="Z76" s="1" t="s">
        <v>1834</v>
      </c>
      <c r="AA76" s="1" t="s">
        <v>2041</v>
      </c>
      <c r="AB76" s="1" t="s">
        <v>1876</v>
      </c>
      <c r="AC76" s="1" t="s">
        <v>2042</v>
      </c>
      <c r="AF76" s="1" t="s">
        <v>2043</v>
      </c>
      <c r="AG76" s="128">
        <v>2.96</v>
      </c>
      <c r="AH76" s="128">
        <v>2.17</v>
      </c>
      <c r="AI76" s="128">
        <v>2.5</v>
      </c>
      <c r="AJ76" s="128">
        <v>1.74</v>
      </c>
      <c r="AK76" s="128">
        <v>2.2400000000000002</v>
      </c>
      <c r="AL76" s="267">
        <v>2.17</v>
      </c>
      <c r="AM76" s="128">
        <v>1.49</v>
      </c>
      <c r="AN76" s="128">
        <v>0.87</v>
      </c>
      <c r="AO76" s="128">
        <v>0.62</v>
      </c>
      <c r="AP76" s="128">
        <v>2.0499999999999998</v>
      </c>
      <c r="AQ76" s="128">
        <v>4.4800000000000004</v>
      </c>
      <c r="AR76" s="128">
        <v>2.66</v>
      </c>
      <c r="AS76" s="128">
        <v>1.81</v>
      </c>
      <c r="AT76" s="1">
        <v>3.02</v>
      </c>
      <c r="AU76" s="1">
        <v>4.22</v>
      </c>
      <c r="AV76" s="1">
        <v>6.09</v>
      </c>
      <c r="AW76" s="1">
        <v>10.54</v>
      </c>
      <c r="AX76" s="1">
        <v>2.4700000000000002</v>
      </c>
      <c r="AY76" s="1">
        <v>1.79</v>
      </c>
      <c r="AZ76" s="1">
        <v>0.56000000000000005</v>
      </c>
      <c r="BA76" s="1">
        <v>0.25</v>
      </c>
      <c r="BB76" s="1">
        <v>0.51</v>
      </c>
      <c r="BC76" s="268">
        <v>2.2400000000000002</v>
      </c>
      <c r="BD76" s="1">
        <v>1.27</v>
      </c>
      <c r="BE76" s="1">
        <v>2.12</v>
      </c>
      <c r="BF76" s="1">
        <v>2.14</v>
      </c>
      <c r="BG76" s="1">
        <v>2.2000000000000002</v>
      </c>
      <c r="BH76" s="1">
        <v>2.4900000000000002</v>
      </c>
      <c r="BI76" s="1">
        <v>1.83</v>
      </c>
      <c r="BJ76" s="1">
        <v>0.72</v>
      </c>
      <c r="BK76" s="1">
        <v>2.64</v>
      </c>
      <c r="BL76" s="1">
        <v>3.73</v>
      </c>
      <c r="BM76" s="1">
        <v>6.2</v>
      </c>
      <c r="BN76" s="1">
        <v>10.76</v>
      </c>
      <c r="BO76" s="269">
        <v>0.48999999999999977</v>
      </c>
      <c r="BP76" s="269">
        <v>0.37999999999999989</v>
      </c>
      <c r="BQ76" s="269">
        <v>1.94</v>
      </c>
      <c r="BR76" s="269">
        <v>1.49</v>
      </c>
      <c r="BS76" s="269">
        <v>1.7300000000000002</v>
      </c>
      <c r="BT76" s="269">
        <v>7.0000000000000284E-2</v>
      </c>
      <c r="BU76" s="1">
        <v>28.48</v>
      </c>
      <c r="BV76" s="1">
        <v>32.39</v>
      </c>
      <c r="BW76" s="1">
        <v>35.729999999999997</v>
      </c>
      <c r="BX76" s="1">
        <v>36.26</v>
      </c>
      <c r="BY76" s="1">
        <v>37.020000000000003</v>
      </c>
      <c r="BZ76" s="1">
        <v>38.5</v>
      </c>
      <c r="CA76" s="1">
        <v>39.67</v>
      </c>
      <c r="CB76" s="1">
        <v>40.57</v>
      </c>
      <c r="CC76" s="1">
        <v>41.04</v>
      </c>
      <c r="CD76" s="1">
        <v>40.25</v>
      </c>
      <c r="CE76" s="1">
        <v>40.380000000000003</v>
      </c>
      <c r="CF76" s="1">
        <v>41.83</v>
      </c>
      <c r="CG76" s="1">
        <v>47.15</v>
      </c>
      <c r="CH76" s="1">
        <v>44.26</v>
      </c>
      <c r="CI76" s="1">
        <v>44.7</v>
      </c>
      <c r="CJ76" s="1">
        <v>43.77</v>
      </c>
      <c r="CK76" s="1">
        <v>46.29</v>
      </c>
      <c r="CL76" s="1">
        <v>28.84</v>
      </c>
      <c r="CM76" s="1">
        <v>32.18</v>
      </c>
      <c r="CN76" s="1">
        <v>35.36</v>
      </c>
      <c r="CO76" s="1">
        <v>36.619999999999997</v>
      </c>
      <c r="CP76" s="1">
        <v>37.58</v>
      </c>
      <c r="CQ76" s="1">
        <v>38.380000000000003</v>
      </c>
      <c r="CR76" s="1">
        <v>39.53</v>
      </c>
      <c r="CS76" s="1">
        <v>40.770000000000003</v>
      </c>
      <c r="CT76" s="1">
        <v>40.6</v>
      </c>
      <c r="CU76" s="1">
        <v>40.909999999999997</v>
      </c>
      <c r="CV76" s="1">
        <v>40.72</v>
      </c>
      <c r="CW76" s="1">
        <v>42.14</v>
      </c>
      <c r="CX76" s="1">
        <v>47.15</v>
      </c>
      <c r="CY76" s="1">
        <v>44.72</v>
      </c>
      <c r="CZ76" s="1">
        <v>43.41</v>
      </c>
      <c r="DA76" s="1">
        <v>43.02</v>
      </c>
      <c r="DB76" s="1">
        <v>46.42</v>
      </c>
      <c r="DC76" s="269">
        <v>-0.35999999999999943</v>
      </c>
      <c r="DD76" s="269">
        <v>0.21000000000000085</v>
      </c>
      <c r="DE76" s="269">
        <v>0.36999999999999744</v>
      </c>
      <c r="DF76" s="269">
        <v>-0.35999999999999943</v>
      </c>
      <c r="DG76" s="269">
        <v>-0.55999999999999517</v>
      </c>
      <c r="DH76" s="269">
        <v>0.11999999999999744</v>
      </c>
      <c r="DI76" s="1">
        <v>4</v>
      </c>
      <c r="DJ76" s="1">
        <v>6</v>
      </c>
      <c r="DK76" s="1">
        <v>6</v>
      </c>
      <c r="DL76" s="1">
        <v>7</v>
      </c>
      <c r="DM76" s="1">
        <v>6</v>
      </c>
      <c r="DN76" s="1">
        <v>4</v>
      </c>
      <c r="DO76" s="1">
        <v>0</v>
      </c>
      <c r="DP76" s="1">
        <v>0</v>
      </c>
      <c r="DQ76" s="1">
        <v>2</v>
      </c>
      <c r="DR76" s="1">
        <v>7</v>
      </c>
      <c r="DS76" s="1">
        <v>14</v>
      </c>
      <c r="DT76" s="1">
        <v>21</v>
      </c>
      <c r="DU76" s="1">
        <v>22</v>
      </c>
      <c r="DV76" s="1">
        <v>21</v>
      </c>
      <c r="DW76" s="1">
        <v>14</v>
      </c>
      <c r="DX76" s="1">
        <v>10</v>
      </c>
      <c r="DY76" s="1">
        <v>10</v>
      </c>
      <c r="DZ76" s="2" t="s">
        <v>954</v>
      </c>
      <c r="EA76" s="2">
        <v>39251363</v>
      </c>
      <c r="EM76" s="36"/>
      <c r="FF76" s="128"/>
    </row>
    <row r="77" spans="1:162">
      <c r="A77" s="1">
        <v>1</v>
      </c>
      <c r="B77" s="1">
        <v>82</v>
      </c>
      <c r="C77" s="1">
        <v>2</v>
      </c>
      <c r="D77" s="1">
        <v>17</v>
      </c>
      <c r="E77" s="1">
        <v>4</v>
      </c>
      <c r="F77" s="1">
        <v>152.6</v>
      </c>
      <c r="G77" s="1">
        <v>41.75</v>
      </c>
      <c r="H77" s="1" t="s">
        <v>1839</v>
      </c>
      <c r="I77" s="1" t="s">
        <v>1903</v>
      </c>
      <c r="J77" s="1" t="s">
        <v>1730</v>
      </c>
      <c r="K77" s="1">
        <v>28</v>
      </c>
      <c r="L77" s="1">
        <v>25</v>
      </c>
      <c r="M77" s="1">
        <v>17</v>
      </c>
      <c r="N77" s="265">
        <v>0.39285714285714285</v>
      </c>
      <c r="P77" s="1" t="s">
        <v>1816</v>
      </c>
      <c r="Q77" s="1">
        <v>83</v>
      </c>
      <c r="R77" s="1">
        <v>66</v>
      </c>
      <c r="S77" s="1">
        <v>34</v>
      </c>
      <c r="T77" s="1" t="s">
        <v>195</v>
      </c>
      <c r="U77" s="1" t="s">
        <v>1899</v>
      </c>
      <c r="V77" s="1">
        <v>42</v>
      </c>
      <c r="W77" s="1">
        <v>27</v>
      </c>
      <c r="X77" s="1">
        <v>15</v>
      </c>
      <c r="Z77" s="1" t="s">
        <v>1843</v>
      </c>
      <c r="AA77" s="1" t="s">
        <v>1885</v>
      </c>
      <c r="AB77" s="1" t="s">
        <v>1859</v>
      </c>
      <c r="AC77" s="1" t="s">
        <v>2044</v>
      </c>
      <c r="AD77" s="1" t="s">
        <v>1681</v>
      </c>
      <c r="AE77" s="1" t="s">
        <v>1683</v>
      </c>
      <c r="AF77" s="1" t="s">
        <v>2045</v>
      </c>
      <c r="AG77" s="128">
        <v>4.28</v>
      </c>
      <c r="AH77" s="128">
        <v>2.91</v>
      </c>
      <c r="AI77" s="128">
        <v>1.74</v>
      </c>
      <c r="AJ77" s="128">
        <v>1.5</v>
      </c>
      <c r="AK77" s="128">
        <v>1.1100000000000001</v>
      </c>
      <c r="AL77" s="267">
        <v>1.57</v>
      </c>
      <c r="AM77" s="128">
        <v>0</v>
      </c>
      <c r="AN77" s="128">
        <v>0</v>
      </c>
      <c r="AO77" s="128">
        <v>0</v>
      </c>
      <c r="AP77" s="128">
        <v>1.42</v>
      </c>
      <c r="AQ77" s="128">
        <v>2.33</v>
      </c>
      <c r="AR77" s="128">
        <v>7.1</v>
      </c>
      <c r="AS77" s="128">
        <v>2.2400000000000002</v>
      </c>
      <c r="AT77" s="1">
        <v>3.74</v>
      </c>
      <c r="AU77" s="1">
        <v>5.82</v>
      </c>
      <c r="AV77" s="1">
        <v>5.97</v>
      </c>
      <c r="AW77" s="1">
        <v>9.3000000000000007</v>
      </c>
      <c r="AX77" s="1">
        <v>4.58</v>
      </c>
      <c r="AY77" s="1">
        <v>1.62</v>
      </c>
      <c r="AZ77" s="1">
        <v>0.72</v>
      </c>
      <c r="BA77" s="1">
        <v>0</v>
      </c>
      <c r="BB77" s="1">
        <v>0.87</v>
      </c>
      <c r="BC77" s="268">
        <v>0</v>
      </c>
      <c r="BD77" s="1">
        <v>1.69</v>
      </c>
      <c r="BE77" s="1">
        <v>1.73</v>
      </c>
      <c r="BF77" s="1">
        <v>2.11</v>
      </c>
      <c r="BG77" s="1">
        <v>3.28</v>
      </c>
      <c r="BH77" s="1">
        <v>4.22</v>
      </c>
      <c r="BI77" s="1">
        <v>4.3600000000000003</v>
      </c>
      <c r="BJ77" s="1">
        <v>1.74</v>
      </c>
      <c r="BK77" s="1">
        <v>2.88</v>
      </c>
      <c r="BL77" s="1">
        <v>5.07</v>
      </c>
      <c r="BM77" s="1">
        <v>5.87</v>
      </c>
      <c r="BN77" s="1">
        <v>9.11</v>
      </c>
      <c r="BO77" s="269">
        <v>-0.29999999999999982</v>
      </c>
      <c r="BP77" s="269">
        <v>1.29</v>
      </c>
      <c r="BQ77" s="269">
        <v>1.02</v>
      </c>
      <c r="BR77" s="269">
        <v>1.5</v>
      </c>
      <c r="BS77" s="269">
        <v>0.2400000000000001</v>
      </c>
      <c r="BT77" s="269">
        <v>-1.57</v>
      </c>
      <c r="BU77" s="1">
        <v>26.92</v>
      </c>
      <c r="BV77" s="1">
        <v>28.41</v>
      </c>
      <c r="BW77" s="1">
        <v>28.65</v>
      </c>
      <c r="BX77" s="1">
        <v>30.07</v>
      </c>
      <c r="BY77" s="1">
        <v>32.549999999999997</v>
      </c>
      <c r="BZ77" s="1">
        <v>33.89</v>
      </c>
      <c r="CA77" s="1">
        <v>34.43</v>
      </c>
      <c r="CB77" s="1">
        <v>34.17</v>
      </c>
      <c r="CC77" s="1">
        <v>34.869999999999997</v>
      </c>
      <c r="CD77" s="1">
        <v>35.31</v>
      </c>
      <c r="CE77" s="1">
        <v>36.78</v>
      </c>
      <c r="CF77" s="1">
        <v>37.11</v>
      </c>
      <c r="CG77" s="1">
        <v>42.62</v>
      </c>
      <c r="CH77" s="1">
        <v>41.78</v>
      </c>
      <c r="CI77" s="1">
        <v>42.56</v>
      </c>
      <c r="CJ77" s="1">
        <v>42.34</v>
      </c>
      <c r="CK77" s="1">
        <v>38.89</v>
      </c>
      <c r="CL77" s="1">
        <v>27.47</v>
      </c>
      <c r="CM77" s="1">
        <v>29.13</v>
      </c>
      <c r="CN77" s="1">
        <v>18.95</v>
      </c>
      <c r="CO77" s="1">
        <v>31.06</v>
      </c>
      <c r="CP77" s="1">
        <v>32.659999999999997</v>
      </c>
      <c r="CQ77" s="1">
        <v>34.840000000000003</v>
      </c>
      <c r="CR77" s="1">
        <v>35.25</v>
      </c>
      <c r="CS77" s="1">
        <v>34.119999999999997</v>
      </c>
      <c r="CT77" s="1">
        <v>34.67</v>
      </c>
      <c r="CU77" s="1">
        <v>35.200000000000003</v>
      </c>
      <c r="CV77" s="1">
        <v>36.700000000000003</v>
      </c>
      <c r="CW77" s="1">
        <v>36.840000000000003</v>
      </c>
      <c r="CX77" s="1">
        <v>42.17</v>
      </c>
      <c r="CY77" s="1">
        <v>41.84</v>
      </c>
      <c r="CZ77" s="1">
        <v>43.92</v>
      </c>
      <c r="DA77" s="1">
        <v>43.59</v>
      </c>
      <c r="DB77" s="1">
        <v>39.67</v>
      </c>
      <c r="DC77" s="269">
        <v>-0.54999999999999716</v>
      </c>
      <c r="DD77" s="269">
        <v>-0.71999999999999886</v>
      </c>
      <c r="DE77" s="269">
        <v>9.6999999999999993</v>
      </c>
      <c r="DF77" s="269">
        <v>-0.98999999999999844</v>
      </c>
      <c r="DG77" s="269">
        <v>-0.10999999999999943</v>
      </c>
      <c r="DH77" s="269">
        <v>-0.95000000000000284</v>
      </c>
      <c r="DI77" s="1">
        <v>7</v>
      </c>
      <c r="DJ77" s="1">
        <v>6</v>
      </c>
      <c r="DK77" s="1">
        <v>6</v>
      </c>
      <c r="DL77" s="1">
        <v>2</v>
      </c>
      <c r="DM77" s="1">
        <v>-5</v>
      </c>
      <c r="DN77" s="1">
        <v>-16</v>
      </c>
      <c r="DO77" s="1">
        <v>-21</v>
      </c>
      <c r="DP77" s="1">
        <v>-26</v>
      </c>
      <c r="DQ77" s="1">
        <v>-25</v>
      </c>
      <c r="DR77" s="1">
        <v>-25</v>
      </c>
      <c r="DS77" s="1">
        <v>-22</v>
      </c>
      <c r="DT77" s="1">
        <v>-15</v>
      </c>
      <c r="DU77" s="1">
        <v>-8</v>
      </c>
      <c r="DV77" s="1">
        <v>-5</v>
      </c>
      <c r="DW77" s="1">
        <v>1</v>
      </c>
      <c r="DX77" s="1">
        <v>2</v>
      </c>
      <c r="DY77" s="1">
        <v>1</v>
      </c>
      <c r="DZ77" s="2" t="s">
        <v>1221</v>
      </c>
      <c r="EA77" s="2">
        <v>53628130</v>
      </c>
      <c r="FF77" s="128"/>
    </row>
    <row r="78" spans="1:162">
      <c r="A78" s="1">
        <v>1</v>
      </c>
      <c r="B78" s="1">
        <v>11</v>
      </c>
      <c r="C78" s="1">
        <v>2</v>
      </c>
      <c r="D78" s="1">
        <v>13</v>
      </c>
      <c r="E78" s="1">
        <v>4</v>
      </c>
      <c r="F78" s="1">
        <v>160.6</v>
      </c>
      <c r="G78" s="1">
        <v>48.5</v>
      </c>
      <c r="H78" s="1" t="s">
        <v>1814</v>
      </c>
      <c r="I78" s="1" t="s">
        <v>1840</v>
      </c>
      <c r="J78" s="1" t="s">
        <v>1730</v>
      </c>
      <c r="K78" s="1">
        <v>16</v>
      </c>
      <c r="L78" s="1">
        <v>12</v>
      </c>
      <c r="M78" s="1">
        <v>8</v>
      </c>
      <c r="N78" s="265">
        <v>0.5</v>
      </c>
      <c r="P78" s="1" t="s">
        <v>1849</v>
      </c>
      <c r="Q78" s="1">
        <v>47</v>
      </c>
      <c r="R78" s="1">
        <v>35</v>
      </c>
      <c r="S78" s="1">
        <v>29</v>
      </c>
      <c r="T78" s="1" t="s">
        <v>194</v>
      </c>
      <c r="U78" s="1" t="s">
        <v>1850</v>
      </c>
      <c r="V78" s="1">
        <v>29</v>
      </c>
      <c r="W78" s="1">
        <v>18</v>
      </c>
      <c r="X78" s="1">
        <v>10</v>
      </c>
      <c r="Y78" s="1" t="s">
        <v>1681</v>
      </c>
      <c r="Z78" s="1" t="s">
        <v>1975</v>
      </c>
      <c r="AA78" s="1" t="s">
        <v>1941</v>
      </c>
      <c r="AB78" s="1" t="s">
        <v>1859</v>
      </c>
      <c r="AC78" s="1" t="s">
        <v>1916</v>
      </c>
      <c r="AF78" s="1" t="s">
        <v>1874</v>
      </c>
      <c r="AG78" s="128">
        <v>3.79</v>
      </c>
      <c r="AH78" s="128">
        <v>3.06</v>
      </c>
      <c r="AI78" s="128">
        <v>3.11</v>
      </c>
      <c r="AJ78" s="128">
        <v>2.5</v>
      </c>
      <c r="AK78" s="128">
        <v>3.34</v>
      </c>
      <c r="AL78" s="267">
        <v>1.99</v>
      </c>
      <c r="AM78" s="128">
        <v>2.0099999999999998</v>
      </c>
      <c r="AN78" s="128">
        <v>2.61</v>
      </c>
      <c r="AO78" s="128">
        <v>3.11</v>
      </c>
      <c r="AP78" s="128">
        <v>4.17</v>
      </c>
      <c r="AQ78" s="128">
        <v>5.15</v>
      </c>
      <c r="AR78" s="128">
        <v>5.53</v>
      </c>
      <c r="AS78" s="128">
        <v>3.31</v>
      </c>
      <c r="AT78" s="1">
        <v>3.51</v>
      </c>
      <c r="AU78" s="1">
        <v>4.4400000000000004</v>
      </c>
      <c r="AV78" s="1">
        <v>6.99</v>
      </c>
      <c r="AW78" s="1">
        <v>10.78</v>
      </c>
      <c r="AX78" s="1">
        <v>3.34</v>
      </c>
      <c r="AY78" s="1">
        <v>2.9</v>
      </c>
      <c r="AZ78" s="1">
        <v>2.2400000000000002</v>
      </c>
      <c r="BA78" s="1">
        <v>0.95</v>
      </c>
      <c r="BB78" s="1">
        <v>1.62</v>
      </c>
      <c r="BC78" s="268">
        <v>2.06</v>
      </c>
      <c r="BD78" s="1">
        <v>2.37</v>
      </c>
      <c r="BE78" s="1">
        <v>2.25</v>
      </c>
      <c r="BF78" s="1">
        <v>3.17</v>
      </c>
      <c r="BG78" s="1">
        <v>4.6100000000000003</v>
      </c>
      <c r="BH78" s="1">
        <v>5.9</v>
      </c>
      <c r="BI78" s="1">
        <v>4.7300000000000004</v>
      </c>
      <c r="BJ78" s="1">
        <v>3.77</v>
      </c>
      <c r="BK78" s="1">
        <v>3.51</v>
      </c>
      <c r="BL78" s="1">
        <v>5.89</v>
      </c>
      <c r="BM78" s="1">
        <v>8.2200000000000006</v>
      </c>
      <c r="BN78" s="1">
        <v>10.91</v>
      </c>
      <c r="BO78" s="269">
        <v>0.45000000000000018</v>
      </c>
      <c r="BP78" s="269">
        <v>0.16000000000000014</v>
      </c>
      <c r="BQ78" s="269">
        <v>0.86999999999999966</v>
      </c>
      <c r="BR78" s="269">
        <v>1.55</v>
      </c>
      <c r="BS78" s="269">
        <v>1.7199999999999998</v>
      </c>
      <c r="BT78" s="269">
        <v>7.0000000000000062E-2</v>
      </c>
      <c r="BU78" s="1">
        <v>24.78</v>
      </c>
      <c r="BV78" s="1">
        <v>29.98</v>
      </c>
      <c r="BW78" s="1">
        <v>32.06</v>
      </c>
      <c r="BX78" s="1">
        <v>34.57</v>
      </c>
      <c r="BY78" s="1">
        <v>35.299999999999997</v>
      </c>
      <c r="BZ78" s="1">
        <v>36.03</v>
      </c>
      <c r="CA78" s="1">
        <v>36.119999999999997</v>
      </c>
      <c r="CB78" s="1">
        <v>37.450000000000003</v>
      </c>
      <c r="CC78" s="1">
        <v>38.119999999999997</v>
      </c>
      <c r="CD78" s="1">
        <v>38.44</v>
      </c>
      <c r="CE78" s="1">
        <v>40.03</v>
      </c>
      <c r="CF78" s="1">
        <v>41.52</v>
      </c>
      <c r="CG78" s="1">
        <v>42.9</v>
      </c>
      <c r="CH78" s="1">
        <v>44.16</v>
      </c>
      <c r="CI78" s="1">
        <v>48.41</v>
      </c>
      <c r="CJ78" s="1">
        <v>45.49</v>
      </c>
      <c r="CK78" s="1">
        <v>42.58</v>
      </c>
      <c r="CL78" s="1">
        <v>25.08</v>
      </c>
      <c r="CM78" s="1">
        <v>29.62</v>
      </c>
      <c r="CN78" s="1">
        <v>33.04</v>
      </c>
      <c r="CO78" s="1">
        <v>34.01</v>
      </c>
      <c r="CP78" s="1">
        <v>35.03</v>
      </c>
      <c r="CQ78" s="1">
        <v>36.94</v>
      </c>
      <c r="CR78" s="1">
        <v>36.409999999999997</v>
      </c>
      <c r="CS78" s="1">
        <v>37.56</v>
      </c>
      <c r="CT78" s="1">
        <v>38.67</v>
      </c>
      <c r="CU78" s="1">
        <v>39.5</v>
      </c>
      <c r="CV78" s="1">
        <v>40.51</v>
      </c>
      <c r="CW78" s="1">
        <v>41.61</v>
      </c>
      <c r="CX78" s="1">
        <v>43.98</v>
      </c>
      <c r="CY78" s="1">
        <v>44.03</v>
      </c>
      <c r="CZ78" s="1">
        <v>48.43</v>
      </c>
      <c r="DA78" s="1">
        <v>45.15</v>
      </c>
      <c r="DB78" s="1">
        <v>42.89</v>
      </c>
      <c r="DC78" s="269">
        <v>-0.29999999999999716</v>
      </c>
      <c r="DD78" s="269">
        <v>0.35999999999999943</v>
      </c>
      <c r="DE78" s="269">
        <v>-0.97999999999999687</v>
      </c>
      <c r="DF78" s="269">
        <v>0.56000000000000227</v>
      </c>
      <c r="DG78" s="269">
        <v>0.26999999999999602</v>
      </c>
      <c r="DH78" s="269">
        <v>-0.90999999999999659</v>
      </c>
      <c r="DI78" s="1">
        <v>3</v>
      </c>
      <c r="DJ78" s="1">
        <v>4</v>
      </c>
      <c r="DK78" s="1">
        <v>4</v>
      </c>
      <c r="DL78" s="1">
        <v>0</v>
      </c>
      <c r="DM78" s="1">
        <v>-6</v>
      </c>
      <c r="DN78" s="1">
        <v>-11</v>
      </c>
      <c r="DO78" s="1">
        <v>-13</v>
      </c>
      <c r="DP78" s="1">
        <v>-15</v>
      </c>
      <c r="DQ78" s="1">
        <v>-15</v>
      </c>
      <c r="DR78" s="1">
        <v>-13</v>
      </c>
      <c r="DS78" s="1">
        <v>-9</v>
      </c>
      <c r="DT78" s="1">
        <v>-4</v>
      </c>
      <c r="DU78" s="1">
        <v>0</v>
      </c>
      <c r="DV78" s="1">
        <v>2</v>
      </c>
      <c r="DW78" s="1">
        <v>2</v>
      </c>
      <c r="DX78" s="1">
        <v>0</v>
      </c>
      <c r="DY78" s="1">
        <v>1</v>
      </c>
      <c r="DZ78" s="2" t="s">
        <v>1387</v>
      </c>
      <c r="EA78" s="2">
        <v>49550478</v>
      </c>
      <c r="EM78" s="36"/>
      <c r="FF78" s="128"/>
    </row>
    <row r="79" spans="1:162">
      <c r="A79" s="1">
        <v>1</v>
      </c>
      <c r="B79" s="1">
        <v>106</v>
      </c>
      <c r="C79" s="1">
        <v>2</v>
      </c>
      <c r="D79" s="1">
        <v>19</v>
      </c>
      <c r="E79" s="1">
        <v>4</v>
      </c>
      <c r="F79" s="1">
        <v>162.30000000000001</v>
      </c>
      <c r="G79" s="1">
        <v>53.4</v>
      </c>
      <c r="H79" s="1" t="s">
        <v>1847</v>
      </c>
      <c r="I79" s="1" t="s">
        <v>1825</v>
      </c>
      <c r="J79" s="1" t="s">
        <v>1730</v>
      </c>
      <c r="K79" s="1">
        <v>33</v>
      </c>
      <c r="L79" s="1">
        <v>23</v>
      </c>
      <c r="M79" s="1">
        <v>17</v>
      </c>
      <c r="N79" s="265">
        <v>0.48484848484848486</v>
      </c>
      <c r="P79" s="1" t="s">
        <v>1849</v>
      </c>
      <c r="Q79" s="1">
        <v>51</v>
      </c>
      <c r="R79" s="1">
        <v>33</v>
      </c>
      <c r="S79" s="1">
        <v>25</v>
      </c>
      <c r="T79" s="1" t="s">
        <v>194</v>
      </c>
      <c r="U79" s="1" t="s">
        <v>1850</v>
      </c>
      <c r="V79" s="1">
        <v>40</v>
      </c>
      <c r="W79" s="1">
        <v>26</v>
      </c>
      <c r="X79" s="1">
        <v>13</v>
      </c>
      <c r="Y79" s="1" t="s">
        <v>1681</v>
      </c>
      <c r="Z79" s="1" t="s">
        <v>1975</v>
      </c>
      <c r="AA79" s="1" t="s">
        <v>2011</v>
      </c>
      <c r="AB79" s="1" t="s">
        <v>1862</v>
      </c>
      <c r="AC79" s="1" t="s">
        <v>1882</v>
      </c>
      <c r="AF79" s="1" t="s">
        <v>2046</v>
      </c>
      <c r="AG79" s="128">
        <v>3.22</v>
      </c>
      <c r="AH79" s="128">
        <v>3.54</v>
      </c>
      <c r="AI79" s="128">
        <v>3.8</v>
      </c>
      <c r="AJ79" s="128">
        <v>2.98</v>
      </c>
      <c r="AK79" s="128">
        <v>3.61</v>
      </c>
      <c r="AL79" s="267">
        <v>3.76</v>
      </c>
      <c r="AM79" s="128">
        <v>3.22</v>
      </c>
      <c r="AN79" s="128">
        <v>3.68</v>
      </c>
      <c r="AO79" s="128">
        <v>4.25</v>
      </c>
      <c r="AP79" s="128">
        <v>5.01</v>
      </c>
      <c r="AQ79" s="128">
        <v>5.59</v>
      </c>
      <c r="AR79" s="128">
        <v>4.9000000000000004</v>
      </c>
      <c r="AS79" s="128">
        <v>3.76</v>
      </c>
      <c r="AT79" s="1">
        <v>3.62</v>
      </c>
      <c r="AU79" s="1">
        <v>5.66</v>
      </c>
      <c r="AV79" s="1">
        <v>8.01</v>
      </c>
      <c r="AW79" s="1">
        <v>12.39</v>
      </c>
      <c r="AX79" s="1">
        <v>3.34</v>
      </c>
      <c r="AY79" s="1">
        <v>3.07</v>
      </c>
      <c r="AZ79" s="1">
        <v>1.81</v>
      </c>
      <c r="BA79" s="1">
        <v>1.39</v>
      </c>
      <c r="BB79" s="1">
        <v>3.37</v>
      </c>
      <c r="BC79" s="268">
        <v>3.53</v>
      </c>
      <c r="BD79" s="1">
        <v>3.81</v>
      </c>
      <c r="BE79" s="1">
        <v>4.28</v>
      </c>
      <c r="BF79" s="1">
        <v>4.29</v>
      </c>
      <c r="BG79" s="1">
        <v>5.74</v>
      </c>
      <c r="BH79" s="1">
        <v>5.73</v>
      </c>
      <c r="BI79" s="1">
        <v>4.87</v>
      </c>
      <c r="BJ79" s="1">
        <v>3.65</v>
      </c>
      <c r="BK79" s="1">
        <v>4.67</v>
      </c>
      <c r="BL79" s="1">
        <v>6.12</v>
      </c>
      <c r="BM79" s="1">
        <v>7.67</v>
      </c>
      <c r="BN79" s="1">
        <v>11.65</v>
      </c>
      <c r="BO79" s="269">
        <v>-0.11999999999999966</v>
      </c>
      <c r="BP79" s="269">
        <v>0.4700000000000002</v>
      </c>
      <c r="BQ79" s="269">
        <v>1.9899999999999998</v>
      </c>
      <c r="BR79" s="269">
        <v>1.59</v>
      </c>
      <c r="BS79" s="269">
        <v>0.23999999999999977</v>
      </c>
      <c r="BT79" s="269">
        <v>-0.22999999999999998</v>
      </c>
      <c r="BU79" s="1">
        <v>24.68</v>
      </c>
      <c r="BV79" s="1">
        <v>28.99</v>
      </c>
      <c r="BW79" s="1">
        <v>30.4</v>
      </c>
      <c r="BX79" s="1">
        <v>32.01</v>
      </c>
      <c r="BY79" s="1">
        <v>33.229999999999997</v>
      </c>
      <c r="BZ79" s="1">
        <v>34.97</v>
      </c>
      <c r="CA79" s="1">
        <v>36.119999999999997</v>
      </c>
      <c r="CB79" s="1">
        <v>37.229999999999997</v>
      </c>
      <c r="CC79" s="1">
        <v>39.450000000000003</v>
      </c>
      <c r="CD79" s="1">
        <v>41.75</v>
      </c>
      <c r="CE79" s="1">
        <v>42.26</v>
      </c>
      <c r="CF79" s="1">
        <v>42.97</v>
      </c>
      <c r="CG79" s="1">
        <v>44.74</v>
      </c>
      <c r="CH79" s="1">
        <v>46.37</v>
      </c>
      <c r="CI79" s="1">
        <v>47.28</v>
      </c>
      <c r="CJ79" s="1">
        <v>44.23</v>
      </c>
      <c r="CK79" s="1">
        <v>43.88</v>
      </c>
      <c r="CL79" s="1">
        <v>24.29</v>
      </c>
      <c r="CM79" s="1">
        <v>28.72</v>
      </c>
      <c r="CN79" s="1">
        <v>30.2</v>
      </c>
      <c r="CO79" s="1">
        <v>32.21</v>
      </c>
      <c r="CP79" s="1">
        <v>33.200000000000003</v>
      </c>
      <c r="CQ79" s="1">
        <v>34.33</v>
      </c>
      <c r="CR79" s="1">
        <v>35.909999999999997</v>
      </c>
      <c r="CS79" s="1">
        <v>36.89</v>
      </c>
      <c r="CT79" s="1">
        <v>39.5</v>
      </c>
      <c r="CU79" s="1">
        <v>41.89</v>
      </c>
      <c r="CV79" s="1">
        <v>42.78</v>
      </c>
      <c r="CW79" s="1">
        <v>43.48</v>
      </c>
      <c r="CX79" s="1">
        <v>44.75</v>
      </c>
      <c r="CY79" s="1">
        <v>46.52</v>
      </c>
      <c r="CZ79" s="1">
        <v>47.96</v>
      </c>
      <c r="DA79" s="1">
        <v>44.04</v>
      </c>
      <c r="DB79" s="1">
        <v>43.73</v>
      </c>
      <c r="DC79" s="269">
        <v>0.39000000000000057</v>
      </c>
      <c r="DD79" s="269">
        <v>0.26999999999999957</v>
      </c>
      <c r="DE79" s="269">
        <v>0.19999999999999929</v>
      </c>
      <c r="DF79" s="269">
        <v>-0.20000000000000284</v>
      </c>
      <c r="DG79" s="269">
        <v>2.9999999999994031E-2</v>
      </c>
      <c r="DH79" s="269">
        <v>0.64000000000000057</v>
      </c>
      <c r="DI79" s="1">
        <v>1</v>
      </c>
      <c r="DJ79" s="1">
        <v>1</v>
      </c>
      <c r="DK79" s="1">
        <v>1</v>
      </c>
      <c r="DL79" s="1">
        <v>0</v>
      </c>
      <c r="DM79" s="1">
        <v>-2</v>
      </c>
      <c r="DN79" s="1">
        <v>-6</v>
      </c>
      <c r="DO79" s="1">
        <v>-9</v>
      </c>
      <c r="DP79" s="1">
        <v>-12</v>
      </c>
      <c r="DQ79" s="1">
        <v>-15</v>
      </c>
      <c r="DR79" s="1">
        <v>-10</v>
      </c>
      <c r="DS79" s="1">
        <v>-4</v>
      </c>
      <c r="DT79" s="1">
        <v>-1</v>
      </c>
      <c r="DU79" s="1">
        <v>3</v>
      </c>
      <c r="DV79" s="1">
        <v>6</v>
      </c>
      <c r="DW79" s="1">
        <v>4</v>
      </c>
      <c r="DX79" s="1">
        <v>3</v>
      </c>
      <c r="DY79" s="1">
        <v>2</v>
      </c>
      <c r="DZ79" s="2" t="s">
        <v>1635</v>
      </c>
      <c r="EA79" s="2">
        <v>50124420</v>
      </c>
      <c r="EM79" s="36"/>
      <c r="FF79" s="128"/>
    </row>
    <row r="80" spans="1:162">
      <c r="A80" s="1">
        <v>1</v>
      </c>
      <c r="B80" s="1">
        <v>108</v>
      </c>
      <c r="C80" s="1">
        <v>2</v>
      </c>
      <c r="D80" s="1">
        <v>20</v>
      </c>
      <c r="E80" s="1">
        <v>0</v>
      </c>
      <c r="F80" s="1">
        <v>157.4</v>
      </c>
      <c r="G80" s="1">
        <v>48</v>
      </c>
      <c r="H80" s="1" t="s">
        <v>1814</v>
      </c>
      <c r="I80" s="1" t="s">
        <v>2047</v>
      </c>
      <c r="J80" s="1" t="s">
        <v>1730</v>
      </c>
      <c r="K80" s="1">
        <v>33</v>
      </c>
      <c r="L80" s="1">
        <v>25</v>
      </c>
      <c r="M80" s="1">
        <v>20</v>
      </c>
      <c r="N80" s="265">
        <v>0.39393939393939392</v>
      </c>
      <c r="P80" s="1" t="s">
        <v>1841</v>
      </c>
      <c r="Q80" s="1">
        <v>50</v>
      </c>
      <c r="R80" s="1">
        <v>33</v>
      </c>
      <c r="S80" s="1">
        <v>24</v>
      </c>
      <c r="T80" s="1" t="s">
        <v>194</v>
      </c>
      <c r="U80" s="1" t="s">
        <v>1842</v>
      </c>
      <c r="V80" s="1">
        <v>32</v>
      </c>
      <c r="W80" s="1">
        <v>26</v>
      </c>
      <c r="X80" s="1">
        <v>9</v>
      </c>
      <c r="Y80" s="1" t="s">
        <v>1682</v>
      </c>
      <c r="Z80" s="1" t="s">
        <v>1857</v>
      </c>
      <c r="AA80" s="1" t="s">
        <v>1829</v>
      </c>
      <c r="AB80" s="1" t="s">
        <v>1862</v>
      </c>
      <c r="AC80" s="1" t="s">
        <v>1882</v>
      </c>
      <c r="AF80" s="1" t="s">
        <v>1960</v>
      </c>
      <c r="AG80" s="128">
        <v>3.11</v>
      </c>
      <c r="AH80" s="128">
        <v>2.59</v>
      </c>
      <c r="AI80" s="128">
        <v>2.41</v>
      </c>
      <c r="AJ80" s="128">
        <v>2.11</v>
      </c>
      <c r="AK80" s="128">
        <v>1.49</v>
      </c>
      <c r="AL80" s="267">
        <v>1.37</v>
      </c>
      <c r="AM80" s="128">
        <v>0.88</v>
      </c>
      <c r="AN80" s="128">
        <v>0</v>
      </c>
      <c r="AO80" s="128">
        <v>0.25</v>
      </c>
      <c r="AP80" s="128">
        <v>1.63</v>
      </c>
      <c r="AQ80" s="128">
        <v>3.73</v>
      </c>
      <c r="AR80" s="128">
        <v>5.39</v>
      </c>
      <c r="AS80" s="128">
        <v>1.74</v>
      </c>
      <c r="AT80" s="1">
        <v>2.88</v>
      </c>
      <c r="AU80" s="1">
        <v>3.34</v>
      </c>
      <c r="AV80" s="1">
        <v>3.66</v>
      </c>
      <c r="AW80" s="1">
        <v>8.34</v>
      </c>
      <c r="AX80" s="1">
        <v>3.09</v>
      </c>
      <c r="AY80" s="1">
        <v>2.2400000000000002</v>
      </c>
      <c r="AZ80" s="1">
        <v>0</v>
      </c>
      <c r="BA80" s="1">
        <v>0.5</v>
      </c>
      <c r="BB80" s="1">
        <v>1.25</v>
      </c>
      <c r="BC80" s="268">
        <v>1.24</v>
      </c>
      <c r="BD80" s="1">
        <v>1.74</v>
      </c>
      <c r="BE80" s="1">
        <v>2.36</v>
      </c>
      <c r="BF80" s="1">
        <v>2.39</v>
      </c>
      <c r="BG80" s="1">
        <v>1.87</v>
      </c>
      <c r="BH80" s="1">
        <v>3.23</v>
      </c>
      <c r="BI80" s="1">
        <v>5.09</v>
      </c>
      <c r="BJ80" s="1">
        <v>1.69</v>
      </c>
      <c r="BK80" s="1">
        <v>2.2799999999999998</v>
      </c>
      <c r="BL80" s="1">
        <v>4.29</v>
      </c>
      <c r="BM80" s="1">
        <v>5.54</v>
      </c>
      <c r="BN80" s="1">
        <v>7.73</v>
      </c>
      <c r="BO80" s="269">
        <v>2.0000000000000018E-2</v>
      </c>
      <c r="BP80" s="269">
        <v>0.34999999999999964</v>
      </c>
      <c r="BQ80" s="269">
        <v>2.41</v>
      </c>
      <c r="BR80" s="269">
        <v>1.6099999999999999</v>
      </c>
      <c r="BS80" s="269">
        <v>0.24</v>
      </c>
      <c r="BT80" s="269">
        <v>-0.13000000000000012</v>
      </c>
      <c r="BU80" s="1">
        <v>26.89</v>
      </c>
      <c r="BV80" s="1">
        <v>28.44</v>
      </c>
      <c r="BW80" s="1">
        <v>32.29</v>
      </c>
      <c r="BX80" s="1">
        <v>34.57</v>
      </c>
      <c r="BY80" s="1">
        <v>35.659999999999997</v>
      </c>
      <c r="BZ80" s="1">
        <v>36.33</v>
      </c>
      <c r="CA80" s="1">
        <v>36.57</v>
      </c>
      <c r="CB80" s="1">
        <v>37.9</v>
      </c>
      <c r="CC80" s="1">
        <v>38.549999999999997</v>
      </c>
      <c r="CD80" s="1">
        <v>38.92</v>
      </c>
      <c r="CE80" s="1">
        <v>40.880000000000003</v>
      </c>
      <c r="CF80" s="1">
        <v>41.14</v>
      </c>
      <c r="CG80" s="1">
        <v>42.66</v>
      </c>
      <c r="CH80" s="1">
        <v>45.78</v>
      </c>
      <c r="CI80" s="1">
        <v>46.24</v>
      </c>
      <c r="CJ80" s="1">
        <v>45.43</v>
      </c>
      <c r="CK80" s="1">
        <v>42.32</v>
      </c>
      <c r="CL80" s="1">
        <v>26.64</v>
      </c>
      <c r="CM80" s="1">
        <v>28.91</v>
      </c>
      <c r="CN80" s="1">
        <v>32.36</v>
      </c>
      <c r="CO80" s="1">
        <v>35.340000000000003</v>
      </c>
      <c r="CP80" s="1">
        <v>35.11</v>
      </c>
      <c r="CQ80" s="1">
        <v>36.979999999999997</v>
      </c>
      <c r="CR80" s="1">
        <v>36.619999999999997</v>
      </c>
      <c r="CS80" s="1">
        <v>37.01</v>
      </c>
      <c r="CT80" s="1">
        <v>38.01</v>
      </c>
      <c r="CU80" s="1">
        <v>38.81</v>
      </c>
      <c r="CV80" s="1">
        <v>41.29</v>
      </c>
      <c r="CW80" s="1">
        <v>41.31</v>
      </c>
      <c r="CX80" s="1">
        <v>43.99</v>
      </c>
      <c r="CY80" s="1">
        <v>46.59</v>
      </c>
      <c r="CZ80" s="1">
        <v>46.98</v>
      </c>
      <c r="DA80" s="1">
        <v>45.18</v>
      </c>
      <c r="DB80" s="1">
        <v>42.5</v>
      </c>
      <c r="DC80" s="269">
        <v>0.25</v>
      </c>
      <c r="DD80" s="269">
        <v>-0.46999999999999886</v>
      </c>
      <c r="DE80" s="269">
        <v>-7.0000000000000284E-2</v>
      </c>
      <c r="DF80" s="269">
        <v>-0.77000000000000313</v>
      </c>
      <c r="DG80" s="269">
        <v>0.54999999999999716</v>
      </c>
      <c r="DH80" s="269">
        <v>-0.64999999999999858</v>
      </c>
      <c r="DI80" s="1">
        <v>1</v>
      </c>
      <c r="DJ80" s="1">
        <v>4</v>
      </c>
      <c r="DK80" s="1">
        <v>5</v>
      </c>
      <c r="DL80" s="1">
        <v>5</v>
      </c>
      <c r="DM80" s="1">
        <v>0</v>
      </c>
      <c r="DN80" s="1">
        <v>-2</v>
      </c>
      <c r="DO80" s="1">
        <v>-7</v>
      </c>
      <c r="DP80" s="1">
        <v>-10</v>
      </c>
      <c r="DQ80" s="1">
        <v>-8</v>
      </c>
      <c r="DR80" s="1">
        <v>-6</v>
      </c>
      <c r="DS80" s="1">
        <v>-2</v>
      </c>
      <c r="DT80" s="1">
        <v>1</v>
      </c>
      <c r="DU80" s="1">
        <v>5</v>
      </c>
      <c r="DV80" s="1">
        <v>7</v>
      </c>
      <c r="DW80" s="1">
        <v>5</v>
      </c>
      <c r="DX80" s="1">
        <v>4</v>
      </c>
      <c r="DY80" s="1">
        <v>3</v>
      </c>
      <c r="DZ80" s="2" t="s">
        <v>939</v>
      </c>
      <c r="EA80" s="2">
        <v>40958316</v>
      </c>
      <c r="EM80" s="36"/>
      <c r="FF80" s="128"/>
    </row>
    <row r="81" spans="1:162">
      <c r="A81" s="1">
        <v>1</v>
      </c>
      <c r="B81" s="1">
        <v>54</v>
      </c>
      <c r="C81" s="1">
        <v>2</v>
      </c>
      <c r="D81" s="1">
        <v>22</v>
      </c>
      <c r="E81" s="1">
        <v>0</v>
      </c>
      <c r="F81" s="1">
        <v>161.6</v>
      </c>
      <c r="G81" s="1">
        <v>62</v>
      </c>
      <c r="H81" s="1" t="s">
        <v>1847</v>
      </c>
      <c r="I81" s="1" t="s">
        <v>1952</v>
      </c>
      <c r="J81" s="1" t="s">
        <v>1732</v>
      </c>
      <c r="K81" s="1">
        <v>23</v>
      </c>
      <c r="L81" s="1">
        <v>26</v>
      </c>
      <c r="M81" s="1">
        <v>21</v>
      </c>
      <c r="N81" s="265">
        <v>8.6956521739130432E-2</v>
      </c>
      <c r="P81" s="1" t="s">
        <v>1826</v>
      </c>
      <c r="Q81" s="1">
        <v>68</v>
      </c>
      <c r="R81" s="1">
        <v>51</v>
      </c>
      <c r="S81" s="1">
        <v>42</v>
      </c>
      <c r="T81" s="1" t="s">
        <v>193</v>
      </c>
      <c r="U81" s="1" t="s">
        <v>1889</v>
      </c>
      <c r="V81" s="1">
        <v>51</v>
      </c>
      <c r="W81" s="1">
        <v>40</v>
      </c>
      <c r="X81" s="1">
        <v>29</v>
      </c>
      <c r="Y81" s="1" t="s">
        <v>1681</v>
      </c>
      <c r="Z81" s="1" t="s">
        <v>1828</v>
      </c>
      <c r="AA81" s="1" t="s">
        <v>1998</v>
      </c>
      <c r="AB81" s="1" t="s">
        <v>1935</v>
      </c>
      <c r="AC81" s="1" t="s">
        <v>1837</v>
      </c>
      <c r="AF81" s="1" t="s">
        <v>2049</v>
      </c>
      <c r="AG81" s="128">
        <v>3.51</v>
      </c>
      <c r="AH81" s="128">
        <v>2.95</v>
      </c>
      <c r="AI81" s="128">
        <v>1.88</v>
      </c>
      <c r="AJ81" s="128">
        <v>1.86</v>
      </c>
      <c r="AK81" s="128">
        <v>1.18</v>
      </c>
      <c r="AL81" s="267">
        <v>2.61</v>
      </c>
      <c r="AM81" s="128">
        <v>0.25</v>
      </c>
      <c r="AN81" s="128">
        <v>1.3</v>
      </c>
      <c r="AO81" s="128">
        <v>2.0099999999999998</v>
      </c>
      <c r="AP81" s="128">
        <v>3.98</v>
      </c>
      <c r="AQ81" s="128">
        <v>8.2100000000000009</v>
      </c>
      <c r="AR81" s="128">
        <v>5.22</v>
      </c>
      <c r="AS81" s="128">
        <v>3.19</v>
      </c>
      <c r="AT81" s="1">
        <v>2.41</v>
      </c>
      <c r="AU81" s="1">
        <v>6.01</v>
      </c>
      <c r="AV81" s="1">
        <v>6.43</v>
      </c>
      <c r="AW81" s="1">
        <v>11.61</v>
      </c>
      <c r="AX81" s="1">
        <v>3.25</v>
      </c>
      <c r="AY81" s="1">
        <v>0.56000000000000005</v>
      </c>
      <c r="AZ81" s="1">
        <v>0</v>
      </c>
      <c r="BA81" s="1">
        <v>0.25</v>
      </c>
      <c r="BB81" s="1">
        <v>2.2400000000000002</v>
      </c>
      <c r="BC81" s="268">
        <v>0.72</v>
      </c>
      <c r="BD81" s="1">
        <v>2.88</v>
      </c>
      <c r="BE81" s="1">
        <v>3.13</v>
      </c>
      <c r="BF81" s="1">
        <v>3.98</v>
      </c>
      <c r="BG81" s="1">
        <v>4.72</v>
      </c>
      <c r="BH81" s="1">
        <v>8.07</v>
      </c>
      <c r="BI81" s="1">
        <v>5.17</v>
      </c>
      <c r="BJ81" s="1">
        <v>1.58</v>
      </c>
      <c r="BK81" s="1">
        <v>3.61</v>
      </c>
      <c r="BL81" s="1">
        <v>5.59</v>
      </c>
      <c r="BM81" s="1">
        <v>6.63</v>
      </c>
      <c r="BN81" s="1">
        <v>8.9600000000000009</v>
      </c>
      <c r="BO81" s="269">
        <v>0.25999999999999979</v>
      </c>
      <c r="BP81" s="269">
        <v>2.39</v>
      </c>
      <c r="BQ81" s="269">
        <v>1.88</v>
      </c>
      <c r="BR81" s="269">
        <v>1.61</v>
      </c>
      <c r="BS81" s="269">
        <v>-1.0600000000000003</v>
      </c>
      <c r="BT81" s="269">
        <v>-1.89</v>
      </c>
      <c r="BU81" s="1">
        <v>27.03</v>
      </c>
      <c r="BV81" s="1">
        <v>30.12</v>
      </c>
      <c r="BW81" s="1">
        <v>32.51</v>
      </c>
      <c r="BX81" s="1">
        <v>32.42</v>
      </c>
      <c r="BY81" s="1">
        <v>32.64</v>
      </c>
      <c r="BZ81" s="1">
        <v>34.72</v>
      </c>
      <c r="CA81" s="1">
        <v>34.630000000000003</v>
      </c>
      <c r="CB81" s="1">
        <v>35.799999999999997</v>
      </c>
      <c r="CC81" s="1">
        <v>38.71</v>
      </c>
      <c r="CD81" s="1">
        <v>39.35</v>
      </c>
      <c r="CE81" s="1">
        <v>41.27</v>
      </c>
      <c r="CF81" s="1">
        <v>43.54</v>
      </c>
      <c r="CG81" s="1">
        <v>47.76</v>
      </c>
      <c r="CH81" s="1">
        <v>47.12</v>
      </c>
      <c r="CI81" s="1">
        <v>48.97</v>
      </c>
      <c r="CJ81" s="1">
        <v>44.54</v>
      </c>
      <c r="CK81" s="1">
        <v>42.48</v>
      </c>
      <c r="CL81" s="1">
        <v>27.92</v>
      </c>
      <c r="CM81" s="1">
        <v>29.72</v>
      </c>
      <c r="CN81" s="1">
        <v>32.409999999999997</v>
      </c>
      <c r="CO81" s="1">
        <v>32.409999999999997</v>
      </c>
      <c r="CP81" s="1">
        <v>33.28</v>
      </c>
      <c r="CQ81" s="1">
        <v>34.25</v>
      </c>
      <c r="CR81" s="1">
        <v>35.31</v>
      </c>
      <c r="CS81" s="1">
        <v>36.869999999999997</v>
      </c>
      <c r="CT81" s="1">
        <v>38.57</v>
      </c>
      <c r="CU81" s="1">
        <v>39.42</v>
      </c>
      <c r="CV81" s="1">
        <v>42.57</v>
      </c>
      <c r="CW81" s="1">
        <v>43.56</v>
      </c>
      <c r="CX81" s="1">
        <v>47.72</v>
      </c>
      <c r="CY81" s="1">
        <v>47.13</v>
      </c>
      <c r="CZ81" s="1">
        <v>48.55</v>
      </c>
      <c r="DA81" s="1">
        <v>44.08</v>
      </c>
      <c r="DB81" s="1">
        <v>41.48</v>
      </c>
      <c r="DC81" s="269">
        <v>-0.89000000000000057</v>
      </c>
      <c r="DD81" s="269">
        <v>0.40000000000000213</v>
      </c>
      <c r="DE81" s="269">
        <v>0.10000000000000142</v>
      </c>
      <c r="DF81" s="269">
        <v>1.0000000000005116E-2</v>
      </c>
      <c r="DG81" s="269">
        <v>-0.64000000000000057</v>
      </c>
      <c r="DH81" s="269">
        <v>0.46999999999999886</v>
      </c>
      <c r="DI81" s="1">
        <v>9</v>
      </c>
      <c r="DJ81" s="1">
        <v>8</v>
      </c>
      <c r="DK81" s="1">
        <v>5</v>
      </c>
      <c r="DL81" s="1">
        <v>1</v>
      </c>
      <c r="DM81" s="1">
        <v>-5</v>
      </c>
      <c r="DN81" s="1">
        <v>-12</v>
      </c>
      <c r="DO81" s="1">
        <v>-14</v>
      </c>
      <c r="DP81" s="1">
        <v>-12</v>
      </c>
      <c r="DQ81" s="1">
        <v>-5</v>
      </c>
      <c r="DR81" s="1">
        <v>1</v>
      </c>
      <c r="DS81" s="1">
        <v>9</v>
      </c>
      <c r="DT81" s="1">
        <v>15</v>
      </c>
      <c r="DU81" s="1">
        <v>20</v>
      </c>
      <c r="DV81" s="1">
        <v>19</v>
      </c>
      <c r="DW81" s="1">
        <v>14</v>
      </c>
      <c r="DX81" s="1">
        <v>10</v>
      </c>
      <c r="DY81" s="1">
        <v>7</v>
      </c>
      <c r="DZ81" s="2" t="s">
        <v>1496</v>
      </c>
      <c r="EA81" s="2">
        <v>51443566</v>
      </c>
      <c r="EM81" s="36"/>
      <c r="FF81" s="128"/>
    </row>
    <row r="82" spans="1:162">
      <c r="A82" s="1">
        <v>1</v>
      </c>
      <c r="B82" s="1">
        <v>110</v>
      </c>
      <c r="C82" s="1">
        <v>2</v>
      </c>
      <c r="D82" s="1">
        <v>14</v>
      </c>
      <c r="E82" s="1">
        <v>9</v>
      </c>
      <c r="F82" s="1">
        <v>160.5</v>
      </c>
      <c r="G82" s="1">
        <v>48.95</v>
      </c>
      <c r="H82" s="1" t="s">
        <v>1847</v>
      </c>
      <c r="I82" s="1" t="s">
        <v>1825</v>
      </c>
      <c r="J82" s="1" t="s">
        <v>1730</v>
      </c>
      <c r="K82" s="1">
        <v>33</v>
      </c>
      <c r="L82" s="1">
        <v>26</v>
      </c>
      <c r="M82" s="1">
        <v>22</v>
      </c>
      <c r="N82" s="265">
        <v>0.33333333333333331</v>
      </c>
      <c r="P82" s="1" t="s">
        <v>1849</v>
      </c>
      <c r="Q82" s="1">
        <v>70</v>
      </c>
      <c r="R82" s="1">
        <v>54</v>
      </c>
      <c r="S82" s="1">
        <v>35</v>
      </c>
      <c r="T82" s="1" t="s">
        <v>194</v>
      </c>
      <c r="U82" s="1" t="s">
        <v>1850</v>
      </c>
      <c r="V82" s="1">
        <v>62</v>
      </c>
      <c r="W82" s="1">
        <v>41</v>
      </c>
      <c r="X82" s="1">
        <v>16</v>
      </c>
      <c r="Y82" s="1" t="s">
        <v>1681</v>
      </c>
      <c r="Z82" s="1" t="s">
        <v>1973</v>
      </c>
      <c r="AA82" s="1" t="s">
        <v>2011</v>
      </c>
      <c r="AB82" s="1" t="s">
        <v>1844</v>
      </c>
      <c r="AC82" s="1" t="s">
        <v>2008</v>
      </c>
      <c r="AD82" s="1" t="s">
        <v>1679</v>
      </c>
      <c r="AE82" s="1" t="s">
        <v>1684</v>
      </c>
      <c r="AF82" s="1" t="s">
        <v>2050</v>
      </c>
      <c r="AG82" s="128">
        <v>4.91</v>
      </c>
      <c r="AH82" s="128">
        <v>3.53</v>
      </c>
      <c r="AI82" s="128">
        <v>2.86</v>
      </c>
      <c r="AJ82" s="128">
        <v>2.99</v>
      </c>
      <c r="AK82" s="128">
        <v>2.08</v>
      </c>
      <c r="AL82" s="267">
        <v>1.37</v>
      </c>
      <c r="AM82" s="128">
        <v>0</v>
      </c>
      <c r="AN82" s="128">
        <v>0</v>
      </c>
      <c r="AO82" s="128">
        <v>0.83</v>
      </c>
      <c r="AP82" s="128">
        <v>2.62</v>
      </c>
      <c r="AQ82" s="128">
        <v>3.64</v>
      </c>
      <c r="AR82" s="128">
        <v>4.8899999999999997</v>
      </c>
      <c r="AS82" s="128">
        <v>2.2000000000000002</v>
      </c>
      <c r="AT82" s="1">
        <v>2.2000000000000002</v>
      </c>
      <c r="AU82" s="1">
        <v>4.72</v>
      </c>
      <c r="AV82" s="1">
        <v>6.33</v>
      </c>
      <c r="AW82" s="1">
        <v>8.77</v>
      </c>
      <c r="AX82" s="1">
        <v>4.4800000000000004</v>
      </c>
      <c r="AY82" s="1">
        <v>1.96</v>
      </c>
      <c r="AZ82" s="1">
        <v>0</v>
      </c>
      <c r="BA82" s="1">
        <v>1.3</v>
      </c>
      <c r="BB82" s="1">
        <v>1.1499999999999999</v>
      </c>
      <c r="BC82" s="268">
        <v>1.89</v>
      </c>
      <c r="BD82" s="1">
        <v>1.9</v>
      </c>
      <c r="BE82" s="1">
        <v>1.81</v>
      </c>
      <c r="BF82" s="1">
        <v>1.9</v>
      </c>
      <c r="BG82" s="1">
        <v>2.8</v>
      </c>
      <c r="BH82" s="1">
        <v>5.62</v>
      </c>
      <c r="BI82" s="1">
        <v>4.7300000000000004</v>
      </c>
      <c r="BJ82" s="1">
        <v>2.11</v>
      </c>
      <c r="BK82" s="1">
        <v>0.9</v>
      </c>
      <c r="BL82" s="1">
        <v>3.48</v>
      </c>
      <c r="BM82" s="1">
        <v>5.47</v>
      </c>
      <c r="BN82" s="1">
        <v>7.93</v>
      </c>
      <c r="BO82" s="269">
        <v>0.42999999999999972</v>
      </c>
      <c r="BP82" s="269">
        <v>1.5699999999999998</v>
      </c>
      <c r="BQ82" s="269">
        <v>2.86</v>
      </c>
      <c r="BR82" s="269">
        <v>1.6900000000000002</v>
      </c>
      <c r="BS82" s="269">
        <v>0.93000000000000016</v>
      </c>
      <c r="BT82" s="269">
        <v>0.5199999999999998</v>
      </c>
      <c r="BU82" s="1">
        <v>25.49</v>
      </c>
      <c r="BV82" s="1">
        <v>30.51</v>
      </c>
      <c r="BW82" s="1">
        <v>31.35</v>
      </c>
      <c r="BX82" s="1">
        <v>32.07</v>
      </c>
      <c r="BY82" s="1">
        <v>35.04</v>
      </c>
      <c r="BZ82" s="1">
        <v>35.31</v>
      </c>
      <c r="CA82" s="1">
        <v>36.67</v>
      </c>
      <c r="CB82" s="1">
        <v>37.619999999999997</v>
      </c>
      <c r="CC82" s="1">
        <v>36.03</v>
      </c>
      <c r="CD82" s="1">
        <v>36.6</v>
      </c>
      <c r="CE82" s="1">
        <v>40.68</v>
      </c>
      <c r="CF82" s="1">
        <v>40.78</v>
      </c>
      <c r="CG82" s="1">
        <v>43.39</v>
      </c>
      <c r="CH82" s="1">
        <v>45.34</v>
      </c>
      <c r="CI82" s="1">
        <v>46.84</v>
      </c>
      <c r="CJ82" s="1">
        <v>43.38</v>
      </c>
      <c r="CK82" s="1">
        <v>43.05</v>
      </c>
      <c r="CL82" s="1">
        <v>25.91</v>
      </c>
      <c r="CM82" s="1">
        <v>30.07</v>
      </c>
      <c r="CN82" s="1">
        <v>32.380000000000003</v>
      </c>
      <c r="CO82" s="1">
        <v>32.880000000000003</v>
      </c>
      <c r="CP82" s="1">
        <v>35.049999999999997</v>
      </c>
      <c r="CQ82" s="1">
        <v>35.18</v>
      </c>
      <c r="CR82" s="1">
        <v>36.549999999999997</v>
      </c>
      <c r="CS82" s="1">
        <v>36.49</v>
      </c>
      <c r="CT82" s="1">
        <v>35.78</v>
      </c>
      <c r="CU82" s="1">
        <v>36.369999999999997</v>
      </c>
      <c r="CV82" s="1">
        <v>40.08</v>
      </c>
      <c r="CW82" s="1">
        <v>40.119999999999997</v>
      </c>
      <c r="CX82" s="1">
        <v>43.73</v>
      </c>
      <c r="CY82" s="1">
        <v>46.73</v>
      </c>
      <c r="CZ82" s="1">
        <v>47.89</v>
      </c>
      <c r="DA82" s="1">
        <v>42.54</v>
      </c>
      <c r="DB82" s="1">
        <v>43.62</v>
      </c>
      <c r="DC82" s="269">
        <v>-0.42000000000000171</v>
      </c>
      <c r="DD82" s="269">
        <v>0.44000000000000128</v>
      </c>
      <c r="DE82" s="269">
        <v>-1.0300000000000011</v>
      </c>
      <c r="DF82" s="269">
        <v>-0.81000000000000227</v>
      </c>
      <c r="DG82" s="269">
        <v>-9.9999999999980105E-3</v>
      </c>
      <c r="DH82" s="269">
        <v>0.13000000000000256</v>
      </c>
      <c r="DI82" s="1">
        <v>8</v>
      </c>
      <c r="DJ82" s="1">
        <v>11</v>
      </c>
      <c r="DK82" s="1">
        <v>8</v>
      </c>
      <c r="DL82" s="1">
        <v>4</v>
      </c>
      <c r="DM82" s="1">
        <v>0</v>
      </c>
      <c r="DN82" s="1">
        <v>-4</v>
      </c>
      <c r="DO82" s="1">
        <v>-9</v>
      </c>
      <c r="DP82" s="1">
        <v>-10</v>
      </c>
      <c r="DQ82" s="1">
        <v>-7</v>
      </c>
      <c r="DR82" s="1">
        <v>-1</v>
      </c>
      <c r="DS82" s="1">
        <v>4</v>
      </c>
      <c r="DT82" s="1">
        <v>13</v>
      </c>
      <c r="DU82" s="1">
        <v>20</v>
      </c>
      <c r="DV82" s="1">
        <v>20</v>
      </c>
      <c r="DW82" s="1">
        <v>18</v>
      </c>
      <c r="DX82" s="1">
        <v>14</v>
      </c>
      <c r="DY82" s="1">
        <v>9</v>
      </c>
      <c r="DZ82" s="2" t="s">
        <v>1237</v>
      </c>
      <c r="EA82" s="2">
        <v>51415035</v>
      </c>
      <c r="FF82" s="128"/>
    </row>
    <row r="83" spans="1:162">
      <c r="A83" s="1">
        <v>1</v>
      </c>
      <c r="B83" s="1">
        <v>23</v>
      </c>
      <c r="C83" s="1">
        <v>2</v>
      </c>
      <c r="D83" s="1">
        <v>15</v>
      </c>
      <c r="E83" s="1">
        <v>3</v>
      </c>
      <c r="F83" s="1">
        <v>152.80000000000001</v>
      </c>
      <c r="G83" s="1">
        <v>54.1</v>
      </c>
      <c r="H83" s="1" t="s">
        <v>1814</v>
      </c>
      <c r="I83" s="1" t="s">
        <v>2047</v>
      </c>
      <c r="J83" s="1" t="s">
        <v>1730</v>
      </c>
      <c r="K83" s="1">
        <v>18</v>
      </c>
      <c r="L83" s="1">
        <v>20</v>
      </c>
      <c r="M83" s="1">
        <v>13</v>
      </c>
      <c r="N83" s="265">
        <v>0.27777777777777779</v>
      </c>
      <c r="P83" s="1" t="s">
        <v>1849</v>
      </c>
      <c r="Q83" s="1">
        <v>54</v>
      </c>
      <c r="R83" s="1">
        <v>45</v>
      </c>
      <c r="S83" s="1">
        <v>37</v>
      </c>
      <c r="T83" s="1" t="s">
        <v>194</v>
      </c>
      <c r="U83" s="1" t="s">
        <v>1850</v>
      </c>
      <c r="V83" s="1">
        <v>38</v>
      </c>
      <c r="W83" s="1">
        <v>29</v>
      </c>
      <c r="X83" s="1">
        <v>20</v>
      </c>
      <c r="Y83" s="1" t="s">
        <v>1682</v>
      </c>
      <c r="Z83" s="1" t="s">
        <v>1910</v>
      </c>
      <c r="AA83" s="1" t="s">
        <v>2051</v>
      </c>
      <c r="AB83" s="1" t="s">
        <v>1820</v>
      </c>
      <c r="AC83" s="1" t="s">
        <v>1869</v>
      </c>
      <c r="AF83" s="1" t="s">
        <v>2052</v>
      </c>
      <c r="AG83" s="128">
        <v>3.28</v>
      </c>
      <c r="AH83" s="128">
        <v>1.74</v>
      </c>
      <c r="AI83" s="128">
        <v>3.46</v>
      </c>
      <c r="AJ83" s="128">
        <v>2.99</v>
      </c>
      <c r="AK83" s="128">
        <v>3.23</v>
      </c>
      <c r="AL83" s="267">
        <v>2.2400000000000002</v>
      </c>
      <c r="AM83" s="128">
        <v>0.56000000000000005</v>
      </c>
      <c r="AN83" s="128">
        <v>0.95</v>
      </c>
      <c r="AO83" s="128">
        <v>2.08</v>
      </c>
      <c r="AP83" s="128">
        <v>5.84</v>
      </c>
      <c r="AQ83" s="128">
        <v>6.24</v>
      </c>
      <c r="AR83" s="128">
        <v>3.85</v>
      </c>
      <c r="AS83" s="128">
        <v>3.49</v>
      </c>
      <c r="AT83" s="1">
        <v>3.76</v>
      </c>
      <c r="AU83" s="1">
        <v>6.33</v>
      </c>
      <c r="AV83" s="1">
        <v>9.67</v>
      </c>
      <c r="AW83" s="1">
        <v>11.19</v>
      </c>
      <c r="AX83" s="1">
        <v>3.08</v>
      </c>
      <c r="AY83" s="1">
        <v>1.45</v>
      </c>
      <c r="AZ83" s="1">
        <v>0.88</v>
      </c>
      <c r="BA83" s="1">
        <v>1.3</v>
      </c>
      <c r="BB83" s="1">
        <v>2.25</v>
      </c>
      <c r="BC83" s="268">
        <v>1.1200000000000001</v>
      </c>
      <c r="BD83" s="1">
        <v>1.74</v>
      </c>
      <c r="BE83" s="1">
        <v>2.3199999999999998</v>
      </c>
      <c r="BF83" s="1">
        <v>3.46</v>
      </c>
      <c r="BG83" s="1">
        <v>6.34</v>
      </c>
      <c r="BH83" s="1">
        <v>6.61</v>
      </c>
      <c r="BI83" s="1">
        <v>2.78</v>
      </c>
      <c r="BJ83" s="1">
        <v>1.96</v>
      </c>
      <c r="BK83" s="1">
        <v>4.18</v>
      </c>
      <c r="BL83" s="1">
        <v>6.11</v>
      </c>
      <c r="BM83" s="1">
        <v>9.69</v>
      </c>
      <c r="BN83" s="1">
        <v>12.98</v>
      </c>
      <c r="BO83" s="269">
        <v>0.19999999999999973</v>
      </c>
      <c r="BP83" s="269">
        <v>0.29000000000000004</v>
      </c>
      <c r="BQ83" s="269">
        <v>2.58</v>
      </c>
      <c r="BR83" s="269">
        <v>1.6900000000000002</v>
      </c>
      <c r="BS83" s="269">
        <v>0.98</v>
      </c>
      <c r="BT83" s="269">
        <v>-1.1200000000000001</v>
      </c>
      <c r="BU83" s="1">
        <v>30.41</v>
      </c>
      <c r="BV83" s="1">
        <v>34.020000000000003</v>
      </c>
      <c r="BW83" s="1">
        <v>35.35</v>
      </c>
      <c r="BX83" s="1">
        <v>35.61</v>
      </c>
      <c r="BY83" s="1">
        <v>36.880000000000003</v>
      </c>
      <c r="BZ83" s="1">
        <v>38.76</v>
      </c>
      <c r="CA83" s="1">
        <v>39.92</v>
      </c>
      <c r="CB83" s="1">
        <v>39.29</v>
      </c>
      <c r="CC83" s="1">
        <v>40.82</v>
      </c>
      <c r="CD83" s="1">
        <v>41.71</v>
      </c>
      <c r="CE83" s="1">
        <v>42.85</v>
      </c>
      <c r="CF83" s="1">
        <v>45.03</v>
      </c>
      <c r="CG83" s="1">
        <v>46.16</v>
      </c>
      <c r="CH83" s="1">
        <v>46.7</v>
      </c>
      <c r="CI83" s="1">
        <v>46.25</v>
      </c>
      <c r="CJ83" s="1">
        <v>44.29</v>
      </c>
      <c r="CK83" s="1">
        <v>45.22</v>
      </c>
      <c r="CL83" s="1">
        <v>30.23</v>
      </c>
      <c r="CM83" s="1">
        <v>34.229999999999997</v>
      </c>
      <c r="CN83" s="1">
        <v>35.64</v>
      </c>
      <c r="CO83" s="1">
        <v>35.75</v>
      </c>
      <c r="CP83" s="1">
        <v>36.54</v>
      </c>
      <c r="CQ83" s="1">
        <v>38.43</v>
      </c>
      <c r="CR83" s="1">
        <v>39.07</v>
      </c>
      <c r="CS83" s="1">
        <v>39.619999999999997</v>
      </c>
      <c r="CT83" s="1">
        <v>40.4</v>
      </c>
      <c r="CU83" s="1">
        <v>42.19</v>
      </c>
      <c r="CV83" s="1">
        <v>42.16</v>
      </c>
      <c r="CW83" s="1">
        <v>45.46</v>
      </c>
      <c r="CX83" s="1">
        <v>45.14</v>
      </c>
      <c r="CY83" s="1">
        <v>46.88</v>
      </c>
      <c r="CZ83" s="1">
        <v>46.04</v>
      </c>
      <c r="DA83" s="1">
        <v>44.3</v>
      </c>
      <c r="DB83" s="1">
        <v>45.48</v>
      </c>
      <c r="DC83" s="269">
        <v>0.17999999999999972</v>
      </c>
      <c r="DD83" s="269">
        <v>-0.20999999999999375</v>
      </c>
      <c r="DE83" s="269">
        <v>-0.28999999999999915</v>
      </c>
      <c r="DF83" s="269">
        <v>-0.14000000000000057</v>
      </c>
      <c r="DG83" s="269">
        <v>0.34000000000000341</v>
      </c>
      <c r="DH83" s="269">
        <v>0.32999999999999829</v>
      </c>
      <c r="DI83" s="1">
        <v>3</v>
      </c>
      <c r="DJ83" s="1">
        <v>5</v>
      </c>
      <c r="DK83" s="1">
        <v>6</v>
      </c>
      <c r="DL83" s="1">
        <v>5</v>
      </c>
      <c r="DM83" s="1">
        <v>0</v>
      </c>
      <c r="DN83" s="1">
        <v>-3</v>
      </c>
      <c r="DO83" s="1">
        <v>-7</v>
      </c>
      <c r="DP83" s="1">
        <v>-8</v>
      </c>
      <c r="DQ83" s="1">
        <v>-8</v>
      </c>
      <c r="DR83" s="1">
        <v>-1</v>
      </c>
      <c r="DS83" s="1">
        <v>7</v>
      </c>
      <c r="DT83" s="1">
        <v>10</v>
      </c>
      <c r="DU83" s="1">
        <v>12</v>
      </c>
      <c r="DV83" s="1">
        <v>8</v>
      </c>
      <c r="DW83" s="1">
        <v>5</v>
      </c>
      <c r="DX83" s="1">
        <v>2</v>
      </c>
      <c r="DY83" s="1">
        <v>4</v>
      </c>
      <c r="DZ83" s="2" t="s">
        <v>1007</v>
      </c>
      <c r="EA83" s="2">
        <v>45810534</v>
      </c>
      <c r="EM83" s="36"/>
      <c r="FF83" s="128"/>
    </row>
    <row r="84" spans="1:162">
      <c r="A84" s="1">
        <v>1</v>
      </c>
      <c r="B84" s="1">
        <v>64</v>
      </c>
      <c r="C84" s="1">
        <v>2</v>
      </c>
      <c r="D84" s="1">
        <v>15</v>
      </c>
      <c r="E84" s="1">
        <v>1</v>
      </c>
      <c r="F84" s="1">
        <v>152.9</v>
      </c>
      <c r="G84" s="1">
        <v>43</v>
      </c>
      <c r="H84" s="1" t="s">
        <v>1847</v>
      </c>
      <c r="I84" s="1" t="s">
        <v>1893</v>
      </c>
      <c r="J84" s="1" t="s">
        <v>1732</v>
      </c>
      <c r="K84" s="1">
        <v>25</v>
      </c>
      <c r="L84" s="1">
        <v>27</v>
      </c>
      <c r="M84" s="1">
        <v>18</v>
      </c>
      <c r="N84" s="265">
        <v>0.28000000000000003</v>
      </c>
      <c r="P84" s="1" t="s">
        <v>1826</v>
      </c>
      <c r="Q84" s="1">
        <v>60</v>
      </c>
      <c r="R84" s="1">
        <v>41</v>
      </c>
      <c r="S84" s="1">
        <v>35</v>
      </c>
      <c r="T84" s="1" t="s">
        <v>194</v>
      </c>
      <c r="U84" s="1" t="s">
        <v>1827</v>
      </c>
      <c r="V84" s="1">
        <v>39</v>
      </c>
      <c r="W84" s="1">
        <v>30</v>
      </c>
      <c r="X84" s="1">
        <v>25</v>
      </c>
      <c r="Y84" s="1" t="s">
        <v>1681</v>
      </c>
      <c r="Z84" s="1" t="s">
        <v>1857</v>
      </c>
      <c r="AA84" s="1" t="s">
        <v>1829</v>
      </c>
      <c r="AB84" s="1" t="s">
        <v>1901</v>
      </c>
      <c r="AC84" s="1" t="s">
        <v>1996</v>
      </c>
      <c r="AF84" s="1" t="s">
        <v>1860</v>
      </c>
      <c r="AG84" s="128">
        <v>3.97</v>
      </c>
      <c r="AH84" s="128">
        <v>3.86</v>
      </c>
      <c r="AI84" s="128">
        <v>2.75</v>
      </c>
      <c r="AJ84" s="128">
        <v>2.39</v>
      </c>
      <c r="AK84" s="128">
        <v>3.24</v>
      </c>
      <c r="AL84" s="267">
        <v>1.3</v>
      </c>
      <c r="AM84" s="128">
        <v>1.1100000000000001</v>
      </c>
      <c r="AN84" s="128">
        <v>1.39</v>
      </c>
      <c r="AO84" s="128">
        <v>1.62</v>
      </c>
      <c r="AP84" s="128">
        <v>2.39</v>
      </c>
      <c r="AQ84" s="128">
        <v>3.11</v>
      </c>
      <c r="AR84" s="128">
        <v>4.97</v>
      </c>
      <c r="AS84" s="128">
        <v>3.85</v>
      </c>
      <c r="AT84" s="1">
        <v>3.12</v>
      </c>
      <c r="AU84" s="1">
        <v>4.6100000000000003</v>
      </c>
      <c r="AV84" s="1">
        <v>5.12</v>
      </c>
      <c r="AW84" s="1">
        <v>8.5299999999999994</v>
      </c>
      <c r="AX84" s="1">
        <v>2.93</v>
      </c>
      <c r="AY84" s="1">
        <v>4.13</v>
      </c>
      <c r="AZ84" s="1">
        <v>1.67</v>
      </c>
      <c r="BA84" s="1">
        <v>0.7</v>
      </c>
      <c r="BB84" s="1">
        <v>1.1100000000000001</v>
      </c>
      <c r="BC84" s="268">
        <v>1.93</v>
      </c>
      <c r="BD84" s="1">
        <v>1.61</v>
      </c>
      <c r="BE84" s="1">
        <v>2.36</v>
      </c>
      <c r="BF84" s="1">
        <v>2.11</v>
      </c>
      <c r="BG84" s="1">
        <v>2.78</v>
      </c>
      <c r="BH84" s="1">
        <v>3.24</v>
      </c>
      <c r="BI84" s="1">
        <v>3.54</v>
      </c>
      <c r="BJ84" s="1">
        <v>4.13</v>
      </c>
      <c r="BK84" s="1">
        <v>4.0599999999999996</v>
      </c>
      <c r="BL84" s="1">
        <v>5.03</v>
      </c>
      <c r="BM84" s="1">
        <v>4.72</v>
      </c>
      <c r="BN84" s="1">
        <v>8.67</v>
      </c>
      <c r="BO84" s="269">
        <v>1.04</v>
      </c>
      <c r="BP84" s="269">
        <v>-0.27</v>
      </c>
      <c r="BQ84" s="269">
        <v>1.08</v>
      </c>
      <c r="BR84" s="269">
        <v>1.6900000000000002</v>
      </c>
      <c r="BS84" s="269">
        <v>2.13</v>
      </c>
      <c r="BT84" s="269">
        <v>0.62999999999999989</v>
      </c>
      <c r="BU84" s="1">
        <v>24.56</v>
      </c>
      <c r="BV84" s="1">
        <v>28.44</v>
      </c>
      <c r="BW84" s="1">
        <v>31.2</v>
      </c>
      <c r="BX84" s="1">
        <v>33.549999999999997</v>
      </c>
      <c r="BY84" s="1">
        <v>33.32</v>
      </c>
      <c r="BZ84" s="1">
        <v>34.090000000000003</v>
      </c>
      <c r="CA84" s="1">
        <v>34.909999999999997</v>
      </c>
      <c r="CB84" s="1">
        <v>35.07</v>
      </c>
      <c r="CC84" s="1">
        <v>35.270000000000003</v>
      </c>
      <c r="CD84" s="1">
        <v>35.07</v>
      </c>
      <c r="CE84" s="1">
        <v>36.36</v>
      </c>
      <c r="CF84" s="1">
        <v>38.54</v>
      </c>
      <c r="CG84" s="1">
        <v>40.54</v>
      </c>
      <c r="CH84" s="1">
        <v>41.37</v>
      </c>
      <c r="CI84" s="1">
        <v>41.1</v>
      </c>
      <c r="CJ84" s="1">
        <v>43.48</v>
      </c>
      <c r="CK84" s="1">
        <v>41.08</v>
      </c>
      <c r="CL84" s="1">
        <v>24.69</v>
      </c>
      <c r="CM84" s="1">
        <v>28.03</v>
      </c>
      <c r="CN84" s="1">
        <v>32.5</v>
      </c>
      <c r="CO84" s="1">
        <v>33.590000000000003</v>
      </c>
      <c r="CP84" s="1">
        <v>33.47</v>
      </c>
      <c r="CQ84" s="1">
        <v>34.03</v>
      </c>
      <c r="CR84" s="1">
        <v>34.06</v>
      </c>
      <c r="CS84" s="1">
        <v>34.28</v>
      </c>
      <c r="CT84" s="1">
        <v>34.9</v>
      </c>
      <c r="CU84" s="1">
        <v>35.6</v>
      </c>
      <c r="CV84" s="1">
        <v>37.15</v>
      </c>
      <c r="CW84" s="1">
        <v>38.42</v>
      </c>
      <c r="CX84" s="1">
        <v>40.33</v>
      </c>
      <c r="CY84" s="1">
        <v>42.24</v>
      </c>
      <c r="CZ84" s="1">
        <v>41.44</v>
      </c>
      <c r="DA84" s="1">
        <v>44.08</v>
      </c>
      <c r="DB84" s="1">
        <v>42.05</v>
      </c>
      <c r="DC84" s="269">
        <v>-0.13000000000000256</v>
      </c>
      <c r="DD84" s="269">
        <v>0.41000000000000014</v>
      </c>
      <c r="DE84" s="269">
        <v>-1.3000000000000007</v>
      </c>
      <c r="DF84" s="269">
        <v>-4.0000000000006253E-2</v>
      </c>
      <c r="DG84" s="269">
        <v>-0.14999999999999858</v>
      </c>
      <c r="DH84" s="269">
        <v>6.0000000000002274E-2</v>
      </c>
      <c r="DI84" s="1">
        <v>7</v>
      </c>
      <c r="DJ84" s="1">
        <v>7</v>
      </c>
      <c r="DK84" s="1">
        <v>8</v>
      </c>
      <c r="DL84" s="1">
        <v>7</v>
      </c>
      <c r="DM84" s="1">
        <v>3</v>
      </c>
      <c r="DN84" s="1">
        <v>-3</v>
      </c>
      <c r="DO84" s="1">
        <v>-9</v>
      </c>
      <c r="DP84" s="1">
        <v>-12</v>
      </c>
      <c r="DQ84" s="1">
        <v>-14</v>
      </c>
      <c r="DR84" s="1">
        <v>-9</v>
      </c>
      <c r="DS84" s="1">
        <v>-1</v>
      </c>
      <c r="DT84" s="1">
        <v>1</v>
      </c>
      <c r="DU84" s="1">
        <v>9</v>
      </c>
      <c r="DV84" s="1">
        <v>9</v>
      </c>
      <c r="DW84" s="1">
        <v>7</v>
      </c>
      <c r="DX84" s="1">
        <v>4</v>
      </c>
      <c r="DY84" s="1">
        <v>4</v>
      </c>
      <c r="DZ84" s="2" t="s">
        <v>1057</v>
      </c>
      <c r="EA84" s="2">
        <v>51078652</v>
      </c>
      <c r="EM84" s="36"/>
      <c r="FF84" s="128"/>
    </row>
    <row r="85" spans="1:162">
      <c r="A85" s="1">
        <v>1</v>
      </c>
      <c r="B85" s="1">
        <v>91</v>
      </c>
      <c r="C85" s="1">
        <v>2</v>
      </c>
      <c r="D85" s="1">
        <v>19</v>
      </c>
      <c r="E85" s="1">
        <v>10</v>
      </c>
      <c r="F85" s="1">
        <v>170.5</v>
      </c>
      <c r="G85" s="1">
        <v>62</v>
      </c>
      <c r="H85" s="1" t="s">
        <v>1925</v>
      </c>
      <c r="I85" s="1" t="s">
        <v>1903</v>
      </c>
      <c r="J85" s="1" t="s">
        <v>1734</v>
      </c>
      <c r="K85" s="1">
        <v>29</v>
      </c>
      <c r="L85" s="1">
        <v>22</v>
      </c>
      <c r="M85" s="1">
        <v>19</v>
      </c>
      <c r="N85" s="265">
        <v>0.34482758620689657</v>
      </c>
      <c r="O85" s="1" t="s">
        <v>190</v>
      </c>
      <c r="P85" s="1" t="s">
        <v>1987</v>
      </c>
      <c r="Q85" s="1">
        <v>45</v>
      </c>
      <c r="R85" s="1">
        <v>28</v>
      </c>
      <c r="S85" s="1">
        <v>32</v>
      </c>
      <c r="T85" s="1" t="s">
        <v>196</v>
      </c>
      <c r="U85" s="1" t="s">
        <v>1817</v>
      </c>
      <c r="V85" s="1">
        <v>27</v>
      </c>
      <c r="W85" s="1">
        <v>14</v>
      </c>
      <c r="X85" s="1">
        <v>9</v>
      </c>
      <c r="Z85" s="1" t="s">
        <v>1867</v>
      </c>
      <c r="AA85" s="1" t="s">
        <v>1948</v>
      </c>
      <c r="AB85" s="1" t="s">
        <v>1844</v>
      </c>
      <c r="AC85" s="1" t="s">
        <v>2053</v>
      </c>
      <c r="AD85" s="1" t="s">
        <v>1682</v>
      </c>
      <c r="AE85" s="1" t="s">
        <v>1682</v>
      </c>
      <c r="AF85" s="1" t="s">
        <v>2054</v>
      </c>
      <c r="AG85" s="128">
        <v>4.13</v>
      </c>
      <c r="AH85" s="128">
        <v>3.86</v>
      </c>
      <c r="AI85" s="128">
        <v>3.62</v>
      </c>
      <c r="AJ85" s="128">
        <v>3.05</v>
      </c>
      <c r="AK85" s="128">
        <v>3</v>
      </c>
      <c r="AL85" s="267">
        <v>1.45</v>
      </c>
      <c r="AM85" s="128">
        <v>2.59</v>
      </c>
      <c r="AN85" s="128">
        <v>2.0099999999999998</v>
      </c>
      <c r="AO85" s="128">
        <v>1.62</v>
      </c>
      <c r="AP85" s="128">
        <v>3.39</v>
      </c>
      <c r="AQ85" s="128">
        <v>6.89</v>
      </c>
      <c r="AR85" s="128">
        <v>5.74</v>
      </c>
      <c r="AS85" s="128">
        <v>3.84</v>
      </c>
      <c r="AT85" s="1">
        <v>4.62</v>
      </c>
      <c r="AU85" s="1">
        <v>6.72</v>
      </c>
      <c r="AV85" s="1">
        <v>8.42</v>
      </c>
      <c r="AW85" s="1">
        <v>10.86</v>
      </c>
      <c r="AX85" s="1">
        <v>4.93</v>
      </c>
      <c r="AY85" s="1">
        <v>4.01</v>
      </c>
      <c r="AZ85" s="1">
        <v>2.94</v>
      </c>
      <c r="BA85" s="1">
        <v>1.34</v>
      </c>
      <c r="BB85" s="1">
        <v>1.5</v>
      </c>
      <c r="BC85" s="268">
        <v>3.23</v>
      </c>
      <c r="BD85" s="1">
        <v>2.29</v>
      </c>
      <c r="BE85" s="1">
        <v>2.78</v>
      </c>
      <c r="BF85" s="1">
        <v>1.87</v>
      </c>
      <c r="BG85" s="1">
        <v>3.36</v>
      </c>
      <c r="BH85" s="1">
        <v>4.76</v>
      </c>
      <c r="BI85" s="1">
        <v>5.09</v>
      </c>
      <c r="BJ85" s="1">
        <v>4.3499999999999996</v>
      </c>
      <c r="BK85" s="1">
        <v>4.8</v>
      </c>
      <c r="BL85" s="1">
        <v>8.06</v>
      </c>
      <c r="BM85" s="1">
        <v>8.17</v>
      </c>
      <c r="BN85" s="1">
        <v>11.35</v>
      </c>
      <c r="BO85" s="269">
        <v>-0.79999999999999982</v>
      </c>
      <c r="BP85" s="269">
        <v>-0.14999999999999991</v>
      </c>
      <c r="BQ85" s="269">
        <v>0.68000000000000016</v>
      </c>
      <c r="BR85" s="269">
        <v>1.7099999999999997</v>
      </c>
      <c r="BS85" s="269">
        <v>1.5</v>
      </c>
      <c r="BT85" s="269">
        <v>1.78</v>
      </c>
      <c r="BU85" s="1">
        <v>28.56</v>
      </c>
      <c r="BV85" s="1">
        <v>31.49</v>
      </c>
      <c r="BW85" s="1">
        <v>31.86</v>
      </c>
      <c r="BX85" s="1">
        <v>32.049999999999997</v>
      </c>
      <c r="BY85" s="1">
        <v>35.700000000000003</v>
      </c>
      <c r="BZ85" s="1">
        <v>38.86</v>
      </c>
      <c r="CA85" s="1">
        <v>38.020000000000003</v>
      </c>
      <c r="CB85" s="1">
        <v>39.06</v>
      </c>
      <c r="CC85" s="1">
        <v>41.17</v>
      </c>
      <c r="CD85" s="1">
        <v>41.13</v>
      </c>
      <c r="CE85" s="1">
        <v>42.22</v>
      </c>
      <c r="CF85" s="1">
        <v>42.06</v>
      </c>
      <c r="CG85" s="1">
        <v>45.52</v>
      </c>
      <c r="CH85" s="1">
        <v>49.92</v>
      </c>
      <c r="CI85" s="1">
        <v>50.91</v>
      </c>
      <c r="CJ85" s="1">
        <v>49.89</v>
      </c>
      <c r="CK85" s="1">
        <v>49.55</v>
      </c>
      <c r="CL85" s="1">
        <v>29.36</v>
      </c>
      <c r="CM85" s="1">
        <v>30.53</v>
      </c>
      <c r="CN85" s="1">
        <v>31.53</v>
      </c>
      <c r="CO85" s="1">
        <v>32.369999999999997</v>
      </c>
      <c r="CP85" s="1">
        <v>36.340000000000003</v>
      </c>
      <c r="CQ85" s="1">
        <v>38.79</v>
      </c>
      <c r="CR85" s="1">
        <v>39.4</v>
      </c>
      <c r="CS85" s="1">
        <v>39.869999999999997</v>
      </c>
      <c r="CT85" s="1">
        <v>42.23</v>
      </c>
      <c r="CU85" s="1">
        <v>42.8</v>
      </c>
      <c r="CV85" s="1">
        <v>42.12</v>
      </c>
      <c r="CW85" s="1">
        <v>42.96</v>
      </c>
      <c r="CX85" s="1">
        <v>46.04</v>
      </c>
      <c r="CY85" s="1">
        <v>49.45</v>
      </c>
      <c r="CZ85" s="1">
        <v>49.89</v>
      </c>
      <c r="DA85" s="1">
        <v>49.97</v>
      </c>
      <c r="DB85" s="1">
        <v>49.45</v>
      </c>
      <c r="DC85" s="269">
        <v>-0.80000000000000071</v>
      </c>
      <c r="DD85" s="269">
        <v>0.9599999999999973</v>
      </c>
      <c r="DE85" s="269">
        <v>0.32999999999999829</v>
      </c>
      <c r="DF85" s="269">
        <v>-0.32000000000000028</v>
      </c>
      <c r="DG85" s="269">
        <v>-0.64000000000000057</v>
      </c>
      <c r="DH85" s="269">
        <v>7.0000000000000284E-2</v>
      </c>
      <c r="DI85" s="1">
        <v>0</v>
      </c>
      <c r="DJ85" s="1">
        <v>3</v>
      </c>
      <c r="DK85" s="1">
        <v>6</v>
      </c>
      <c r="DL85" s="1">
        <v>6</v>
      </c>
      <c r="DM85" s="1">
        <v>4</v>
      </c>
      <c r="DN85" s="1">
        <v>0</v>
      </c>
      <c r="DO85" s="1">
        <v>-4</v>
      </c>
      <c r="DP85" s="1">
        <v>-8</v>
      </c>
      <c r="DQ85" s="1">
        <v>-15</v>
      </c>
      <c r="DR85" s="1">
        <v>-13</v>
      </c>
      <c r="DS85" s="1">
        <v>-13</v>
      </c>
      <c r="DT85" s="1">
        <v>-13</v>
      </c>
      <c r="DU85" s="1">
        <v>-10</v>
      </c>
      <c r="DV85" s="1">
        <v>-6</v>
      </c>
      <c r="DW85" s="1">
        <v>0</v>
      </c>
      <c r="DX85" s="1">
        <v>0</v>
      </c>
      <c r="DY85" s="1">
        <v>0</v>
      </c>
      <c r="DZ85" s="2" t="s">
        <v>1376</v>
      </c>
      <c r="EA85" s="2">
        <v>52340987</v>
      </c>
      <c r="FF85" s="128"/>
    </row>
    <row r="86" spans="1:162">
      <c r="A86" s="1">
        <v>1</v>
      </c>
      <c r="B86" s="1">
        <v>104</v>
      </c>
      <c r="C86" s="1">
        <v>2</v>
      </c>
      <c r="D86" s="1">
        <v>14</v>
      </c>
      <c r="E86" s="1">
        <v>8</v>
      </c>
      <c r="F86" s="1">
        <v>165.8</v>
      </c>
      <c r="G86" s="1">
        <v>58</v>
      </c>
      <c r="H86" s="1" t="s">
        <v>1847</v>
      </c>
      <c r="I86" s="1" t="s">
        <v>1893</v>
      </c>
      <c r="J86" s="1" t="s">
        <v>1730</v>
      </c>
      <c r="K86" s="1">
        <v>31</v>
      </c>
      <c r="L86" s="1">
        <v>24</v>
      </c>
      <c r="M86" s="1">
        <v>19</v>
      </c>
      <c r="N86" s="265">
        <v>0.38709677419354838</v>
      </c>
      <c r="P86" s="1" t="s">
        <v>1849</v>
      </c>
      <c r="Q86" s="1">
        <v>65</v>
      </c>
      <c r="R86" s="1">
        <v>49</v>
      </c>
      <c r="S86" s="1">
        <v>45</v>
      </c>
      <c r="T86" s="1" t="s">
        <v>194</v>
      </c>
      <c r="U86" s="1" t="s">
        <v>1850</v>
      </c>
      <c r="V86" s="1">
        <v>45</v>
      </c>
      <c r="W86" s="1">
        <v>31</v>
      </c>
      <c r="X86" s="1">
        <v>26</v>
      </c>
      <c r="Y86" s="1" t="s">
        <v>1682</v>
      </c>
      <c r="Z86" s="1" t="s">
        <v>1861</v>
      </c>
      <c r="AA86" s="1" t="s">
        <v>2055</v>
      </c>
      <c r="AB86" s="1" t="s">
        <v>2056</v>
      </c>
      <c r="AC86" s="1" t="s">
        <v>1933</v>
      </c>
      <c r="AF86" s="1" t="s">
        <v>2057</v>
      </c>
      <c r="AG86" s="128">
        <v>3.45</v>
      </c>
      <c r="AH86" s="128">
        <v>1.89</v>
      </c>
      <c r="AI86" s="128">
        <v>1.57</v>
      </c>
      <c r="AJ86" s="128">
        <v>1.74</v>
      </c>
      <c r="AK86" s="128">
        <v>1.88</v>
      </c>
      <c r="AL86" s="267">
        <v>1.99</v>
      </c>
      <c r="AM86" s="128">
        <v>0.28000000000000003</v>
      </c>
      <c r="AN86" s="128">
        <v>0.9</v>
      </c>
      <c r="AO86" s="128">
        <v>1.78</v>
      </c>
      <c r="AP86" s="128">
        <v>2.4900000000000002</v>
      </c>
      <c r="AQ86" s="128">
        <v>4.7</v>
      </c>
      <c r="AR86" s="128">
        <v>4.7300000000000004</v>
      </c>
      <c r="AS86" s="128">
        <v>2.17</v>
      </c>
      <c r="AT86" s="1">
        <v>2.08</v>
      </c>
      <c r="AU86" s="1">
        <v>3.98</v>
      </c>
      <c r="AV86" s="1">
        <v>5.63</v>
      </c>
      <c r="AW86" s="1">
        <v>9.57</v>
      </c>
      <c r="AX86" s="1">
        <v>2.93</v>
      </c>
      <c r="AY86" s="1">
        <v>1.5</v>
      </c>
      <c r="AZ86" s="1">
        <v>0.45</v>
      </c>
      <c r="BA86" s="1">
        <v>0</v>
      </c>
      <c r="BB86" s="1">
        <v>0</v>
      </c>
      <c r="BC86" s="268">
        <v>1.76</v>
      </c>
      <c r="BD86" s="1">
        <v>2.44</v>
      </c>
      <c r="BE86" s="1">
        <v>1.69</v>
      </c>
      <c r="BF86" s="1">
        <v>2.12</v>
      </c>
      <c r="BG86" s="1">
        <v>3.05</v>
      </c>
      <c r="BH86" s="1">
        <v>4.2699999999999996</v>
      </c>
      <c r="BI86" s="1">
        <v>4.37</v>
      </c>
      <c r="BJ86" s="1">
        <v>0</v>
      </c>
      <c r="BK86" s="1">
        <v>1.94</v>
      </c>
      <c r="BL86" s="1">
        <v>4.22</v>
      </c>
      <c r="BM86" s="1">
        <v>5.8</v>
      </c>
      <c r="BN86" s="1">
        <v>9.58</v>
      </c>
      <c r="BO86" s="269">
        <v>0.52</v>
      </c>
      <c r="BP86" s="269">
        <v>0.3899999999999999</v>
      </c>
      <c r="BQ86" s="269">
        <v>1.1200000000000001</v>
      </c>
      <c r="BR86" s="269">
        <v>1.74</v>
      </c>
      <c r="BS86" s="269">
        <v>1.88</v>
      </c>
      <c r="BT86" s="269">
        <v>-0.22999999999999998</v>
      </c>
      <c r="BU86" s="1">
        <v>28.27</v>
      </c>
      <c r="BV86" s="1">
        <v>31.19</v>
      </c>
      <c r="BW86" s="1">
        <v>33.96</v>
      </c>
      <c r="BX86" s="1">
        <v>35.18</v>
      </c>
      <c r="BY86" s="1">
        <v>35.549999999999997</v>
      </c>
      <c r="BZ86" s="1">
        <v>36.14</v>
      </c>
      <c r="CA86" s="1">
        <v>36.770000000000003</v>
      </c>
      <c r="CB86" s="1">
        <v>36.630000000000003</v>
      </c>
      <c r="CC86" s="1">
        <v>38.44</v>
      </c>
      <c r="CD86" s="1">
        <v>38.61</v>
      </c>
      <c r="CE86" s="1">
        <v>42.41</v>
      </c>
      <c r="CF86" s="1">
        <v>42.55</v>
      </c>
      <c r="CG86" s="1">
        <v>47.58</v>
      </c>
      <c r="CH86" s="1">
        <v>48.8</v>
      </c>
      <c r="CI86" s="1">
        <v>51.2</v>
      </c>
      <c r="CJ86" s="1">
        <v>46.7</v>
      </c>
      <c r="CK86" s="1">
        <v>45.53</v>
      </c>
      <c r="CL86" s="1">
        <v>28.55</v>
      </c>
      <c r="CM86" s="1">
        <v>31.25</v>
      </c>
      <c r="CN86" s="1">
        <v>34.57</v>
      </c>
      <c r="CO86" s="1">
        <v>35.86</v>
      </c>
      <c r="CP86" s="1">
        <v>35.479999999999997</v>
      </c>
      <c r="CQ86" s="1">
        <v>35.9</v>
      </c>
      <c r="CR86" s="1">
        <v>36.97</v>
      </c>
      <c r="CS86" s="1">
        <v>35.68</v>
      </c>
      <c r="CT86" s="1">
        <v>37.78</v>
      </c>
      <c r="CU86" s="1">
        <v>37.29</v>
      </c>
      <c r="CV86" s="1">
        <v>42.19</v>
      </c>
      <c r="CW86" s="1">
        <v>42.83</v>
      </c>
      <c r="CX86" s="1">
        <v>47.6</v>
      </c>
      <c r="CY86" s="1">
        <v>48.54</v>
      </c>
      <c r="CZ86" s="1">
        <v>51.08</v>
      </c>
      <c r="DA86" s="1">
        <v>46.09</v>
      </c>
      <c r="DB86" s="1">
        <v>45.2</v>
      </c>
      <c r="DC86" s="269">
        <v>-0.28000000000000114</v>
      </c>
      <c r="DD86" s="269">
        <v>-5.9999999999998721E-2</v>
      </c>
      <c r="DE86" s="269">
        <v>-0.60999999999999943</v>
      </c>
      <c r="DF86" s="269">
        <v>-0.67999999999999972</v>
      </c>
      <c r="DG86" s="269">
        <v>7.0000000000000284E-2</v>
      </c>
      <c r="DH86" s="269">
        <v>0.24000000000000199</v>
      </c>
      <c r="DI86" s="1">
        <v>0</v>
      </c>
      <c r="DJ86" s="1">
        <v>2</v>
      </c>
      <c r="DK86" s="1">
        <v>3</v>
      </c>
      <c r="DL86" s="1">
        <v>0</v>
      </c>
      <c r="DM86" s="1">
        <v>-3</v>
      </c>
      <c r="DN86" s="1">
        <v>-7</v>
      </c>
      <c r="DO86" s="1">
        <v>-11</v>
      </c>
      <c r="DP86" s="1">
        <v>-11</v>
      </c>
      <c r="DQ86" s="1">
        <v>-13</v>
      </c>
      <c r="DR86" s="1">
        <v>-6</v>
      </c>
      <c r="DS86" s="1">
        <v>5</v>
      </c>
      <c r="DT86" s="1">
        <v>16</v>
      </c>
      <c r="DU86" s="1">
        <v>22</v>
      </c>
      <c r="DV86" s="1">
        <v>20</v>
      </c>
      <c r="DW86" s="1">
        <v>20</v>
      </c>
      <c r="DX86" s="1">
        <v>10</v>
      </c>
      <c r="DY86" s="1">
        <v>10</v>
      </c>
      <c r="DZ86" s="2" t="s">
        <v>1608</v>
      </c>
      <c r="EA86" s="2">
        <v>49614163</v>
      </c>
      <c r="EM86" s="36"/>
      <c r="FF86" s="128"/>
    </row>
    <row r="87" spans="1:162">
      <c r="A87" s="1">
        <v>1</v>
      </c>
      <c r="B87" s="1">
        <v>68</v>
      </c>
      <c r="C87" s="1">
        <v>2</v>
      </c>
      <c r="D87" s="1">
        <v>15</v>
      </c>
      <c r="E87" s="1">
        <v>7</v>
      </c>
      <c r="F87" s="1">
        <v>162.30000000000001</v>
      </c>
      <c r="G87" s="1">
        <v>46.7</v>
      </c>
      <c r="H87" s="1" t="s">
        <v>1847</v>
      </c>
      <c r="I87" s="1" t="s">
        <v>1832</v>
      </c>
      <c r="J87" s="1" t="s">
        <v>1733</v>
      </c>
      <c r="K87" s="1">
        <v>26</v>
      </c>
      <c r="L87" s="1">
        <v>21</v>
      </c>
      <c r="M87" s="1">
        <v>15</v>
      </c>
      <c r="N87" s="265">
        <v>0.42307692307692307</v>
      </c>
      <c r="P87" s="1" t="s">
        <v>1940</v>
      </c>
      <c r="Q87" s="1">
        <v>52</v>
      </c>
      <c r="R87" s="1">
        <v>37</v>
      </c>
      <c r="S87" s="1">
        <v>20</v>
      </c>
      <c r="T87" s="1" t="s">
        <v>195</v>
      </c>
      <c r="U87" s="1" t="s">
        <v>1842</v>
      </c>
      <c r="V87" s="1">
        <v>40</v>
      </c>
      <c r="W87" s="1">
        <v>30</v>
      </c>
      <c r="X87" s="1">
        <v>29</v>
      </c>
      <c r="Y87" s="1" t="s">
        <v>1682</v>
      </c>
      <c r="Z87" s="1" t="s">
        <v>1958</v>
      </c>
      <c r="AA87" s="1" t="s">
        <v>1896</v>
      </c>
      <c r="AB87" s="1" t="s">
        <v>1981</v>
      </c>
      <c r="AC87" s="1" t="s">
        <v>1923</v>
      </c>
      <c r="AF87" s="1" t="s">
        <v>1960</v>
      </c>
      <c r="AG87" s="128">
        <v>4.49</v>
      </c>
      <c r="AH87" s="128">
        <v>4.57</v>
      </c>
      <c r="AI87" s="128">
        <v>4.29</v>
      </c>
      <c r="AJ87" s="128">
        <v>2.98</v>
      </c>
      <c r="AK87" s="128">
        <v>2.9</v>
      </c>
      <c r="AL87" s="267">
        <v>2.5299999999999998</v>
      </c>
      <c r="AM87" s="128">
        <v>3.39</v>
      </c>
      <c r="AN87" s="128">
        <v>3.58</v>
      </c>
      <c r="AO87" s="128">
        <v>2.84</v>
      </c>
      <c r="AP87" s="128">
        <v>2.21</v>
      </c>
      <c r="AQ87" s="128">
        <v>4.47</v>
      </c>
      <c r="AR87" s="128">
        <v>6.23</v>
      </c>
      <c r="AS87" s="128">
        <v>4.88</v>
      </c>
      <c r="AT87" s="1">
        <v>4.75</v>
      </c>
      <c r="AU87" s="1">
        <v>5.66</v>
      </c>
      <c r="AV87" s="1">
        <v>6.39</v>
      </c>
      <c r="AW87" s="1">
        <v>10.29</v>
      </c>
      <c r="AX87" s="1">
        <v>4.93</v>
      </c>
      <c r="AY87" s="1">
        <v>2.84</v>
      </c>
      <c r="AZ87" s="1">
        <v>2.12</v>
      </c>
      <c r="BA87" s="1">
        <v>1.17</v>
      </c>
      <c r="BB87" s="1">
        <v>2.84</v>
      </c>
      <c r="BC87" s="268">
        <v>2.99</v>
      </c>
      <c r="BD87" s="1">
        <v>3.73</v>
      </c>
      <c r="BE87" s="1">
        <v>3.51</v>
      </c>
      <c r="BF87" s="1">
        <v>4.41</v>
      </c>
      <c r="BG87" s="1">
        <v>4.5199999999999996</v>
      </c>
      <c r="BH87" s="1">
        <v>6.73</v>
      </c>
      <c r="BI87" s="1">
        <v>6.46</v>
      </c>
      <c r="BJ87" s="1">
        <v>4.18</v>
      </c>
      <c r="BK87" s="1">
        <v>4.07</v>
      </c>
      <c r="BL87" s="1">
        <v>5.33</v>
      </c>
      <c r="BM87" s="1">
        <v>5.9</v>
      </c>
      <c r="BN87" s="1">
        <v>9.0299999999999994</v>
      </c>
      <c r="BO87" s="269">
        <v>-0.4399999999999995</v>
      </c>
      <c r="BP87" s="269">
        <v>1.7300000000000004</v>
      </c>
      <c r="BQ87" s="269">
        <v>2.17</v>
      </c>
      <c r="BR87" s="269">
        <v>1.81</v>
      </c>
      <c r="BS87" s="269">
        <v>6.0000000000000053E-2</v>
      </c>
      <c r="BT87" s="269">
        <v>0.46000000000000041</v>
      </c>
      <c r="BU87" s="1">
        <v>28.28</v>
      </c>
      <c r="BV87" s="1">
        <v>32.520000000000003</v>
      </c>
      <c r="BW87" s="1">
        <v>35.299999999999997</v>
      </c>
      <c r="BX87" s="1">
        <v>36.61</v>
      </c>
      <c r="BY87" s="1">
        <v>36.67</v>
      </c>
      <c r="BZ87" s="1">
        <v>37.81</v>
      </c>
      <c r="CA87" s="1">
        <v>38.06</v>
      </c>
      <c r="CB87" s="1">
        <v>38.85</v>
      </c>
      <c r="CC87" s="1">
        <v>39.03</v>
      </c>
      <c r="CD87" s="1">
        <v>40.729999999999997</v>
      </c>
      <c r="CE87" s="1">
        <v>41.41</v>
      </c>
      <c r="CF87" s="1">
        <v>43.32</v>
      </c>
      <c r="CG87" s="1">
        <v>47.11</v>
      </c>
      <c r="CH87" s="1">
        <v>46.26</v>
      </c>
      <c r="CI87" s="1">
        <v>47.78</v>
      </c>
      <c r="CJ87" s="1">
        <v>46.29</v>
      </c>
      <c r="CK87" s="1">
        <v>45.85</v>
      </c>
      <c r="CL87" s="1">
        <v>28.39</v>
      </c>
      <c r="CM87" s="1">
        <v>32.79</v>
      </c>
      <c r="CN87" s="1">
        <v>35.020000000000003</v>
      </c>
      <c r="CO87" s="1">
        <v>36.85</v>
      </c>
      <c r="CP87" s="1">
        <v>37.17</v>
      </c>
      <c r="CQ87" s="1">
        <v>37.75</v>
      </c>
      <c r="CR87" s="1">
        <v>37.92</v>
      </c>
      <c r="CS87" s="1">
        <v>38.61</v>
      </c>
      <c r="CT87" s="1">
        <v>39.29</v>
      </c>
      <c r="CU87" s="1">
        <v>40.700000000000003</v>
      </c>
      <c r="CV87" s="1">
        <v>41.41</v>
      </c>
      <c r="CW87" s="1">
        <v>43.22</v>
      </c>
      <c r="CX87" s="1">
        <v>47.46</v>
      </c>
      <c r="CY87" s="1">
        <v>46.94</v>
      </c>
      <c r="CZ87" s="1">
        <v>47.19</v>
      </c>
      <c r="DA87" s="1">
        <v>46.73</v>
      </c>
      <c r="DB87" s="1">
        <v>45.37</v>
      </c>
      <c r="DC87" s="269">
        <v>-0.10999999999999943</v>
      </c>
      <c r="DD87" s="269">
        <v>-0.26999999999999602</v>
      </c>
      <c r="DE87" s="269">
        <v>0.27999999999999403</v>
      </c>
      <c r="DF87" s="269">
        <v>-0.24000000000000199</v>
      </c>
      <c r="DG87" s="269">
        <v>-0.5</v>
      </c>
      <c r="DH87" s="269">
        <v>6.0000000000002274E-2</v>
      </c>
      <c r="DI87" s="1">
        <v>0</v>
      </c>
      <c r="DJ87" s="1">
        <v>1</v>
      </c>
      <c r="DK87" s="1">
        <v>4</v>
      </c>
      <c r="DL87" s="1">
        <v>4</v>
      </c>
      <c r="DM87" s="1">
        <v>2</v>
      </c>
      <c r="DN87" s="1">
        <v>0</v>
      </c>
      <c r="DO87" s="1">
        <v>-7</v>
      </c>
      <c r="DP87" s="1">
        <v>-1</v>
      </c>
      <c r="DQ87" s="1">
        <v>-12</v>
      </c>
      <c r="DR87" s="1">
        <v>-13</v>
      </c>
      <c r="DS87" s="1">
        <v>-6</v>
      </c>
      <c r="DT87" s="1">
        <v>0</v>
      </c>
      <c r="DU87" s="1">
        <v>3</v>
      </c>
      <c r="DV87" s="1">
        <v>4</v>
      </c>
      <c r="DW87" s="1">
        <v>4</v>
      </c>
      <c r="DX87" s="1">
        <v>2</v>
      </c>
      <c r="DY87" s="1">
        <v>3</v>
      </c>
      <c r="DZ87" s="2" t="s">
        <v>1034</v>
      </c>
      <c r="EA87" s="2">
        <v>51247605</v>
      </c>
      <c r="EM87" s="36"/>
      <c r="FF87" s="128"/>
    </row>
    <row r="88" spans="1:162">
      <c r="A88" s="1">
        <v>1</v>
      </c>
      <c r="B88" s="1">
        <v>84</v>
      </c>
      <c r="C88" s="1">
        <v>2</v>
      </c>
      <c r="D88" s="1">
        <v>24</v>
      </c>
      <c r="E88" s="1">
        <v>0</v>
      </c>
      <c r="F88" s="1">
        <v>152</v>
      </c>
      <c r="G88" s="1">
        <v>36.6</v>
      </c>
      <c r="H88" s="1" t="s">
        <v>1839</v>
      </c>
      <c r="I88" s="1" t="s">
        <v>1840</v>
      </c>
      <c r="J88" s="1" t="s">
        <v>1730</v>
      </c>
      <c r="K88" s="1">
        <v>28</v>
      </c>
      <c r="L88" s="1">
        <v>24</v>
      </c>
      <c r="M88" s="1">
        <v>21</v>
      </c>
      <c r="N88" s="265">
        <v>0.25</v>
      </c>
      <c r="P88" s="1" t="s">
        <v>1841</v>
      </c>
      <c r="Q88" s="1">
        <v>53</v>
      </c>
      <c r="R88" s="1">
        <v>51</v>
      </c>
      <c r="S88" s="1">
        <v>26</v>
      </c>
      <c r="T88" s="1" t="s">
        <v>194</v>
      </c>
      <c r="U88" s="1" t="s">
        <v>1842</v>
      </c>
      <c r="V88" s="1">
        <v>25</v>
      </c>
      <c r="W88" s="1">
        <v>24</v>
      </c>
      <c r="X88" s="1">
        <v>18</v>
      </c>
      <c r="Y88" s="1" t="s">
        <v>1683</v>
      </c>
      <c r="Z88" s="1" t="s">
        <v>1910</v>
      </c>
      <c r="AA88" s="1" t="s">
        <v>1880</v>
      </c>
      <c r="AB88" s="1" t="s">
        <v>1891</v>
      </c>
      <c r="AC88" s="1" t="s">
        <v>1897</v>
      </c>
      <c r="AF88" s="1" t="s">
        <v>2058</v>
      </c>
      <c r="AG88" s="128">
        <v>3.17</v>
      </c>
      <c r="AH88" s="128">
        <v>2.36</v>
      </c>
      <c r="AI88" s="128">
        <v>2.25</v>
      </c>
      <c r="AJ88" s="128">
        <v>2.12</v>
      </c>
      <c r="AK88" s="128">
        <v>2.74</v>
      </c>
      <c r="AL88" s="267">
        <v>1.39</v>
      </c>
      <c r="AM88" s="128">
        <v>1.34</v>
      </c>
      <c r="AN88" s="128">
        <v>0</v>
      </c>
      <c r="AO88" s="128">
        <v>0.28000000000000003</v>
      </c>
      <c r="AP88" s="128">
        <v>2.06</v>
      </c>
      <c r="AQ88" s="128">
        <v>5.01</v>
      </c>
      <c r="AR88" s="128">
        <v>3.96</v>
      </c>
      <c r="AS88" s="128">
        <v>1.67</v>
      </c>
      <c r="AT88" s="1">
        <v>1.93</v>
      </c>
      <c r="AU88" s="1">
        <v>3.93</v>
      </c>
      <c r="AV88" s="1">
        <v>7.06</v>
      </c>
      <c r="AW88" s="1">
        <v>11.11</v>
      </c>
      <c r="AX88" s="1">
        <v>2.72</v>
      </c>
      <c r="AY88" s="1">
        <v>1.78</v>
      </c>
      <c r="AZ88" s="1">
        <v>1.1200000000000001</v>
      </c>
      <c r="BA88" s="1">
        <v>0.28000000000000003</v>
      </c>
      <c r="BB88" s="1">
        <v>1.1200000000000001</v>
      </c>
      <c r="BC88" s="268">
        <v>1.42</v>
      </c>
      <c r="BD88" s="1">
        <v>1.69</v>
      </c>
      <c r="BE88" s="1">
        <v>1.67</v>
      </c>
      <c r="BF88" s="1">
        <v>1.81</v>
      </c>
      <c r="BG88" s="1">
        <v>2.68</v>
      </c>
      <c r="BH88" s="1">
        <v>4.6900000000000004</v>
      </c>
      <c r="BI88" s="1">
        <v>3.83</v>
      </c>
      <c r="BJ88" s="1">
        <v>1.5</v>
      </c>
      <c r="BK88" s="1">
        <v>2.02</v>
      </c>
      <c r="BL88" s="1">
        <v>3.34</v>
      </c>
      <c r="BM88" s="1">
        <v>7.07</v>
      </c>
      <c r="BN88" s="1">
        <v>10.56</v>
      </c>
      <c r="BO88" s="269">
        <v>0.44999999999999973</v>
      </c>
      <c r="BP88" s="269">
        <v>0.57999999999999985</v>
      </c>
      <c r="BQ88" s="269">
        <v>1.1299999999999999</v>
      </c>
      <c r="BR88" s="269">
        <v>1.84</v>
      </c>
      <c r="BS88" s="269">
        <v>1.62</v>
      </c>
      <c r="BT88" s="269">
        <v>3.0000000000000027E-2</v>
      </c>
      <c r="BU88" s="1">
        <v>26.1</v>
      </c>
      <c r="BV88" s="1">
        <v>30.91</v>
      </c>
      <c r="BW88" s="1">
        <v>32.67</v>
      </c>
      <c r="BX88" s="1">
        <v>33.799999999999997</v>
      </c>
      <c r="BY88" s="1">
        <v>34.32</v>
      </c>
      <c r="BZ88" s="1">
        <v>36.06</v>
      </c>
      <c r="CA88" s="1">
        <v>36.5</v>
      </c>
      <c r="CB88" s="1">
        <v>35.9</v>
      </c>
      <c r="CC88" s="1">
        <v>36.56</v>
      </c>
      <c r="CD88" s="1">
        <v>36.19</v>
      </c>
      <c r="CE88" s="1">
        <v>37.049999999999997</v>
      </c>
      <c r="CF88" s="1">
        <v>38.770000000000003</v>
      </c>
      <c r="CG88" s="1">
        <v>42.54</v>
      </c>
      <c r="CH88" s="1">
        <v>42.28</v>
      </c>
      <c r="CI88" s="1">
        <v>40.520000000000003</v>
      </c>
      <c r="CJ88" s="1">
        <v>42.37</v>
      </c>
      <c r="CK88" s="1">
        <v>43.43</v>
      </c>
      <c r="CL88" s="1">
        <v>26.25</v>
      </c>
      <c r="CM88" s="1">
        <v>31.07</v>
      </c>
      <c r="CN88" s="1">
        <v>32.97</v>
      </c>
      <c r="CO88" s="1">
        <v>33.96</v>
      </c>
      <c r="CP88" s="1">
        <v>34.08</v>
      </c>
      <c r="CQ88" s="1">
        <v>35.049999999999997</v>
      </c>
      <c r="CR88" s="1">
        <v>35.25</v>
      </c>
      <c r="CS88" s="1">
        <v>35.159999999999997</v>
      </c>
      <c r="CT88" s="1">
        <v>36.57</v>
      </c>
      <c r="CU88" s="1">
        <v>36.22</v>
      </c>
      <c r="CV88" s="1">
        <v>37.01</v>
      </c>
      <c r="CW88" s="1">
        <v>38.51</v>
      </c>
      <c r="CX88" s="1">
        <v>42.8</v>
      </c>
      <c r="CY88" s="1">
        <v>42.56</v>
      </c>
      <c r="CZ88" s="1">
        <v>40.78</v>
      </c>
      <c r="DA88" s="1">
        <v>42.85</v>
      </c>
      <c r="DB88" s="1">
        <v>43.78</v>
      </c>
      <c r="DC88" s="269">
        <v>-0.14999999999999858</v>
      </c>
      <c r="DD88" s="269">
        <v>-0.16000000000000014</v>
      </c>
      <c r="DE88" s="269">
        <v>-0.29999999999999716</v>
      </c>
      <c r="DF88" s="269">
        <v>-0.16000000000000369</v>
      </c>
      <c r="DG88" s="269">
        <v>0.24000000000000199</v>
      </c>
      <c r="DH88" s="269">
        <v>1.0100000000000051</v>
      </c>
      <c r="DI88" s="1">
        <v>1</v>
      </c>
      <c r="DJ88" s="1">
        <v>2</v>
      </c>
      <c r="DK88" s="1">
        <v>4</v>
      </c>
      <c r="DL88" s="1">
        <v>2</v>
      </c>
      <c r="DM88" s="1">
        <v>0</v>
      </c>
      <c r="DN88" s="1">
        <v>-8</v>
      </c>
      <c r="DO88" s="1">
        <v>-18</v>
      </c>
      <c r="DP88" s="1">
        <v>-22</v>
      </c>
      <c r="DQ88" s="1">
        <v>-22</v>
      </c>
      <c r="DR88" s="1">
        <v>-21</v>
      </c>
      <c r="DS88" s="1">
        <v>-17</v>
      </c>
      <c r="DT88" s="1">
        <v>-9</v>
      </c>
      <c r="DU88" s="1">
        <v>-5</v>
      </c>
      <c r="DV88" s="1">
        <v>-4</v>
      </c>
      <c r="DW88" s="1">
        <v>-1</v>
      </c>
      <c r="DX88" s="1">
        <v>-2</v>
      </c>
      <c r="DY88" s="1">
        <v>0</v>
      </c>
      <c r="DZ88" s="2" t="s">
        <v>1408</v>
      </c>
      <c r="EA88" s="2">
        <v>51124579</v>
      </c>
      <c r="EM88" s="36"/>
      <c r="FF88" s="128"/>
    </row>
    <row r="89" spans="1:162">
      <c r="A89" s="1">
        <v>1</v>
      </c>
      <c r="B89" s="1">
        <v>77</v>
      </c>
      <c r="C89" s="1">
        <v>2</v>
      </c>
      <c r="D89" s="1">
        <v>21</v>
      </c>
      <c r="E89" s="1">
        <v>11</v>
      </c>
      <c r="F89" s="1">
        <v>153</v>
      </c>
      <c r="G89" s="1">
        <v>35.299999999999997</v>
      </c>
      <c r="H89" s="1" t="s">
        <v>1839</v>
      </c>
      <c r="I89" s="1" t="s">
        <v>1840</v>
      </c>
      <c r="J89" s="1" t="s">
        <v>1730</v>
      </c>
      <c r="K89" s="1">
        <v>27</v>
      </c>
      <c r="L89" s="1">
        <v>26</v>
      </c>
      <c r="M89" s="1">
        <v>21</v>
      </c>
      <c r="N89" s="265">
        <v>0.22222222222222221</v>
      </c>
      <c r="P89" s="1" t="s">
        <v>1841</v>
      </c>
      <c r="Q89" s="1">
        <v>55</v>
      </c>
      <c r="R89" s="1">
        <v>42</v>
      </c>
      <c r="S89" s="1">
        <v>26</v>
      </c>
      <c r="T89" s="1" t="s">
        <v>195</v>
      </c>
      <c r="U89" s="1" t="s">
        <v>1842</v>
      </c>
      <c r="V89" s="1">
        <v>21</v>
      </c>
      <c r="W89" s="1">
        <v>14</v>
      </c>
      <c r="X89" s="1">
        <v>4</v>
      </c>
      <c r="Z89" s="1" t="s">
        <v>1932</v>
      </c>
      <c r="AA89" s="1" t="s">
        <v>1993</v>
      </c>
      <c r="AB89" s="1" t="s">
        <v>2059</v>
      </c>
      <c r="AC89" s="1" t="s">
        <v>1877</v>
      </c>
      <c r="AD89" s="1" t="s">
        <v>191</v>
      </c>
      <c r="AE89" s="1" t="s">
        <v>1682</v>
      </c>
      <c r="AF89" s="1" t="s">
        <v>2060</v>
      </c>
      <c r="AG89" s="128">
        <v>3.93</v>
      </c>
      <c r="AH89" s="128">
        <v>2.92</v>
      </c>
      <c r="AI89" s="128">
        <v>1.87</v>
      </c>
      <c r="AJ89" s="128">
        <v>1.87</v>
      </c>
      <c r="AK89" s="128">
        <v>1.74</v>
      </c>
      <c r="AL89" s="267">
        <v>1.73</v>
      </c>
      <c r="AM89" s="128">
        <v>1.45</v>
      </c>
      <c r="AN89" s="128">
        <v>2.04</v>
      </c>
      <c r="AO89" s="128">
        <v>2.31</v>
      </c>
      <c r="AP89" s="128">
        <v>5.72</v>
      </c>
      <c r="AQ89" s="128">
        <v>6.14</v>
      </c>
      <c r="AR89" s="128">
        <v>3.69</v>
      </c>
      <c r="AS89" s="128">
        <v>2.2400000000000002</v>
      </c>
      <c r="AT89" s="1">
        <v>2.11</v>
      </c>
      <c r="AU89" s="1">
        <v>3.9</v>
      </c>
      <c r="AV89" s="1">
        <v>6.17</v>
      </c>
      <c r="AW89" s="1">
        <v>8.91</v>
      </c>
      <c r="AX89" s="1">
        <v>3.63</v>
      </c>
      <c r="AY89" s="1">
        <v>2.11</v>
      </c>
      <c r="AZ89" s="1">
        <v>0.95</v>
      </c>
      <c r="BA89" s="1">
        <v>0</v>
      </c>
      <c r="BB89" s="1">
        <v>1.62</v>
      </c>
      <c r="BC89" s="268">
        <v>1.94</v>
      </c>
      <c r="BD89" s="1">
        <v>2.4</v>
      </c>
      <c r="BE89" s="1">
        <v>2.56</v>
      </c>
      <c r="BF89" s="1">
        <v>2.5</v>
      </c>
      <c r="BG89" s="1">
        <v>4.34</v>
      </c>
      <c r="BH89" s="1">
        <v>6.84</v>
      </c>
      <c r="BI89" s="1">
        <v>4.66</v>
      </c>
      <c r="BJ89" s="1">
        <v>1.74</v>
      </c>
      <c r="BK89" s="1">
        <v>2.95</v>
      </c>
      <c r="BL89" s="1">
        <v>4.71</v>
      </c>
      <c r="BM89" s="1">
        <v>6.85</v>
      </c>
      <c r="BN89" s="1">
        <v>9.74</v>
      </c>
      <c r="BO89" s="269">
        <v>0.30000000000000027</v>
      </c>
      <c r="BP89" s="269">
        <v>0.81</v>
      </c>
      <c r="BQ89" s="269">
        <v>0.92000000000000015</v>
      </c>
      <c r="BR89" s="269">
        <v>1.87</v>
      </c>
      <c r="BS89" s="269">
        <v>0.11999999999999988</v>
      </c>
      <c r="BT89" s="269">
        <v>0.20999999999999996</v>
      </c>
      <c r="BU89" s="1">
        <v>26.26</v>
      </c>
      <c r="BV89" s="1">
        <v>28.56</v>
      </c>
      <c r="BW89" s="1">
        <v>30.89</v>
      </c>
      <c r="BX89" s="1">
        <v>33.04</v>
      </c>
      <c r="BY89" s="1">
        <v>35.04</v>
      </c>
      <c r="BZ89" s="1">
        <v>35.85</v>
      </c>
      <c r="CA89" s="1">
        <v>37.22</v>
      </c>
      <c r="CB89" s="1">
        <v>37.01</v>
      </c>
      <c r="CC89" s="1">
        <v>38.770000000000003</v>
      </c>
      <c r="CD89" s="1">
        <v>38.58</v>
      </c>
      <c r="CE89" s="1">
        <v>38.159999999999997</v>
      </c>
      <c r="CF89" s="1">
        <v>42.07</v>
      </c>
      <c r="CG89" s="1">
        <v>41.47</v>
      </c>
      <c r="CH89" s="1">
        <v>44.46</v>
      </c>
      <c r="CI89" s="1">
        <v>45.29</v>
      </c>
      <c r="CJ89" s="1">
        <v>45.44</v>
      </c>
      <c r="CK89" s="1">
        <v>44.74</v>
      </c>
      <c r="CL89" s="1">
        <v>25.86</v>
      </c>
      <c r="CM89" s="1">
        <v>28.6</v>
      </c>
      <c r="CN89" s="1">
        <v>31.9</v>
      </c>
      <c r="CO89" s="1">
        <v>33.590000000000003</v>
      </c>
      <c r="CP89" s="1">
        <v>35.229999999999997</v>
      </c>
      <c r="CQ89" s="1">
        <v>36.32</v>
      </c>
      <c r="CR89" s="1">
        <v>37.1</v>
      </c>
      <c r="CS89" s="1">
        <v>37.81</v>
      </c>
      <c r="CT89" s="1">
        <v>39.22</v>
      </c>
      <c r="CU89" s="1">
        <v>38.57</v>
      </c>
      <c r="CV89" s="1">
        <v>38.71</v>
      </c>
      <c r="CW89" s="1">
        <v>41.96</v>
      </c>
      <c r="CX89" s="1">
        <v>41.11</v>
      </c>
      <c r="CY89" s="1">
        <v>44.95</v>
      </c>
      <c r="CZ89" s="1">
        <v>45.13</v>
      </c>
      <c r="DA89" s="1">
        <v>46.25</v>
      </c>
      <c r="DB89" s="1">
        <v>43.39</v>
      </c>
      <c r="DC89" s="269">
        <v>0.40000000000000213</v>
      </c>
      <c r="DD89" s="269">
        <v>-4.00000000000027E-2</v>
      </c>
      <c r="DE89" s="269">
        <v>-1.009999999999998</v>
      </c>
      <c r="DF89" s="269">
        <v>-0.55000000000000426</v>
      </c>
      <c r="DG89" s="269">
        <v>-0.18999999999999773</v>
      </c>
      <c r="DH89" s="269">
        <v>-0.46999999999999886</v>
      </c>
      <c r="DI89" s="1">
        <v>4</v>
      </c>
      <c r="DJ89" s="1">
        <v>6</v>
      </c>
      <c r="DK89" s="1">
        <v>6</v>
      </c>
      <c r="DL89" s="1">
        <v>3</v>
      </c>
      <c r="DM89" s="1">
        <v>0</v>
      </c>
      <c r="DN89" s="1">
        <v>-9</v>
      </c>
      <c r="DO89" s="1">
        <v>-14</v>
      </c>
      <c r="DP89" s="1">
        <v>-22</v>
      </c>
      <c r="DQ89" s="1">
        <v>-23</v>
      </c>
      <c r="DR89" s="1">
        <v>-21</v>
      </c>
      <c r="DS89" s="1">
        <v>-18</v>
      </c>
      <c r="DT89" s="1">
        <v>-11</v>
      </c>
      <c r="DU89" s="1">
        <v>-8</v>
      </c>
      <c r="DV89" s="1">
        <v>-3</v>
      </c>
      <c r="DW89" s="1">
        <v>0</v>
      </c>
      <c r="DX89" s="1">
        <v>0</v>
      </c>
      <c r="DY89" s="1">
        <v>0</v>
      </c>
      <c r="DZ89" s="2" t="s">
        <v>1257</v>
      </c>
      <c r="EA89" s="2">
        <v>38175891</v>
      </c>
      <c r="FF89" s="128"/>
    </row>
    <row r="90" spans="1:162">
      <c r="A90" s="1">
        <v>1</v>
      </c>
      <c r="B90" s="1">
        <v>79</v>
      </c>
      <c r="C90" s="1">
        <v>1</v>
      </c>
      <c r="D90" s="1">
        <v>17</v>
      </c>
      <c r="E90" s="1">
        <v>11</v>
      </c>
      <c r="F90" s="1">
        <v>165.5</v>
      </c>
      <c r="G90" s="1">
        <v>53</v>
      </c>
      <c r="H90" s="1" t="s">
        <v>1814</v>
      </c>
      <c r="I90" s="1" t="s">
        <v>1840</v>
      </c>
      <c r="J90" s="1" t="s">
        <v>1730</v>
      </c>
      <c r="K90" s="1">
        <v>27</v>
      </c>
      <c r="L90" s="1">
        <v>21</v>
      </c>
      <c r="M90" s="1">
        <v>22</v>
      </c>
      <c r="N90" s="265">
        <v>0.18518518518518517</v>
      </c>
      <c r="P90" s="1" t="s">
        <v>1841</v>
      </c>
      <c r="Q90" s="1">
        <v>47</v>
      </c>
      <c r="R90" s="1">
        <v>32</v>
      </c>
      <c r="S90" s="1">
        <v>22</v>
      </c>
      <c r="T90" s="1" t="s">
        <v>194</v>
      </c>
      <c r="U90" s="1" t="s">
        <v>1842</v>
      </c>
      <c r="V90" s="1">
        <v>23</v>
      </c>
      <c r="W90" s="1">
        <v>15</v>
      </c>
      <c r="X90" s="1">
        <v>4</v>
      </c>
      <c r="Y90" s="1" t="s">
        <v>1683</v>
      </c>
      <c r="Z90" s="1" t="s">
        <v>1861</v>
      </c>
      <c r="AA90" s="1" t="s">
        <v>1829</v>
      </c>
      <c r="AB90" s="1" t="s">
        <v>1981</v>
      </c>
      <c r="AC90" s="1" t="s">
        <v>1821</v>
      </c>
      <c r="AF90" s="1" t="s">
        <v>2061</v>
      </c>
      <c r="AG90" s="128">
        <v>4.3099999999999996</v>
      </c>
      <c r="AH90" s="128">
        <v>4.78</v>
      </c>
      <c r="AI90" s="128">
        <v>3.85</v>
      </c>
      <c r="AJ90" s="128">
        <v>2.12</v>
      </c>
      <c r="AK90" s="128">
        <v>1.61</v>
      </c>
      <c r="AL90" s="267">
        <v>1.37</v>
      </c>
      <c r="AM90" s="128">
        <v>1.24</v>
      </c>
      <c r="AN90" s="128">
        <v>1.69</v>
      </c>
      <c r="AO90" s="128">
        <v>1.78</v>
      </c>
      <c r="AP90" s="128">
        <v>2.5299999999999998</v>
      </c>
      <c r="AQ90" s="128">
        <v>4.7300000000000004</v>
      </c>
      <c r="AR90" s="128">
        <v>6.59</v>
      </c>
      <c r="AS90" s="128">
        <v>4.6399999999999997</v>
      </c>
      <c r="AT90" s="1">
        <v>5.17</v>
      </c>
      <c r="AU90" s="1">
        <v>5.68</v>
      </c>
      <c r="AV90" s="1">
        <v>6.92</v>
      </c>
      <c r="AW90" s="1">
        <v>8.81</v>
      </c>
      <c r="AX90" s="1">
        <v>3.01</v>
      </c>
      <c r="AY90" s="1">
        <v>2.12</v>
      </c>
      <c r="AZ90" s="1">
        <v>1.1499999999999999</v>
      </c>
      <c r="BA90" s="1">
        <v>0.12</v>
      </c>
      <c r="BB90" s="1">
        <v>0.39</v>
      </c>
      <c r="BC90" s="268">
        <v>1.61</v>
      </c>
      <c r="BD90" s="1">
        <v>2.12</v>
      </c>
      <c r="BE90" s="1">
        <v>2.5299999999999998</v>
      </c>
      <c r="BF90" s="1">
        <v>2.74</v>
      </c>
      <c r="BG90" s="1">
        <v>2.61</v>
      </c>
      <c r="BH90" s="1">
        <v>2.74</v>
      </c>
      <c r="BI90" s="1">
        <v>4.12</v>
      </c>
      <c r="BJ90" s="1">
        <v>4.01</v>
      </c>
      <c r="BK90" s="1">
        <v>5.07</v>
      </c>
      <c r="BL90" s="1">
        <v>6.18</v>
      </c>
      <c r="BM90" s="1">
        <v>7.08</v>
      </c>
      <c r="BN90" s="1">
        <v>9.08</v>
      </c>
      <c r="BO90" s="269">
        <v>1.2999999999999998</v>
      </c>
      <c r="BP90" s="269">
        <v>2.66</v>
      </c>
      <c r="BQ90" s="269">
        <v>2.7</v>
      </c>
      <c r="BR90" s="269">
        <v>2</v>
      </c>
      <c r="BS90" s="269">
        <v>1.2200000000000002</v>
      </c>
      <c r="BT90" s="269">
        <v>0.24</v>
      </c>
      <c r="BU90" s="1">
        <v>26.49</v>
      </c>
      <c r="BV90" s="1">
        <v>32.92</v>
      </c>
      <c r="BW90" s="1">
        <v>35.590000000000003</v>
      </c>
      <c r="BX90" s="1">
        <v>36.29</v>
      </c>
      <c r="BY90" s="1">
        <v>36.450000000000003</v>
      </c>
      <c r="BZ90" s="1">
        <v>37.21</v>
      </c>
      <c r="CA90" s="1">
        <v>39.06</v>
      </c>
      <c r="CB90" s="1">
        <v>39.49</v>
      </c>
      <c r="CC90" s="1">
        <v>40.380000000000003</v>
      </c>
      <c r="CD90" s="1">
        <v>41.34</v>
      </c>
      <c r="CE90" s="1">
        <v>40.82</v>
      </c>
      <c r="CF90" s="1">
        <v>41.91</v>
      </c>
      <c r="CG90" s="1">
        <v>46.21</v>
      </c>
      <c r="CH90" s="1">
        <v>48.49</v>
      </c>
      <c r="CI90" s="1">
        <v>48.34</v>
      </c>
      <c r="CJ90" s="1">
        <v>46.9</v>
      </c>
      <c r="CK90" s="1">
        <v>46.45</v>
      </c>
      <c r="CL90" s="1">
        <v>27.6</v>
      </c>
      <c r="CM90" s="1">
        <v>33.53</v>
      </c>
      <c r="CN90" s="1">
        <v>35.229999999999997</v>
      </c>
      <c r="CO90" s="1">
        <v>36.619999999999997</v>
      </c>
      <c r="CP90" s="1">
        <v>36.82</v>
      </c>
      <c r="CQ90" s="1">
        <v>36.15</v>
      </c>
      <c r="CR90" s="1">
        <v>38.51</v>
      </c>
      <c r="CS90" s="1">
        <v>39.25</v>
      </c>
      <c r="CT90" s="1">
        <v>40.369999999999997</v>
      </c>
      <c r="CU90" s="1">
        <v>40.78</v>
      </c>
      <c r="CV90" s="1">
        <v>40.81</v>
      </c>
      <c r="CW90" s="1">
        <v>41.15</v>
      </c>
      <c r="CX90" s="1">
        <v>46.75</v>
      </c>
      <c r="CY90" s="1">
        <v>48.54</v>
      </c>
      <c r="CZ90" s="1">
        <v>48.74</v>
      </c>
      <c r="DA90" s="1">
        <v>46.94</v>
      </c>
      <c r="DB90" s="1">
        <v>46.25</v>
      </c>
      <c r="DC90" s="269">
        <v>-1.110000000000003</v>
      </c>
      <c r="DD90" s="269">
        <v>-0.60999999999999943</v>
      </c>
      <c r="DE90" s="269">
        <v>0.36000000000000654</v>
      </c>
      <c r="DF90" s="269">
        <v>-0.32999999999999829</v>
      </c>
      <c r="DG90" s="269">
        <v>-0.36999999999999744</v>
      </c>
      <c r="DH90" s="269">
        <v>1.0600000000000023</v>
      </c>
      <c r="DI90" s="1">
        <v>1</v>
      </c>
      <c r="DJ90" s="1">
        <v>2</v>
      </c>
      <c r="DK90" s="1">
        <v>3</v>
      </c>
      <c r="DL90" s="1">
        <v>1</v>
      </c>
      <c r="DM90" s="1">
        <v>-2</v>
      </c>
      <c r="DN90" s="1">
        <v>-8</v>
      </c>
      <c r="DO90" s="1">
        <v>-10</v>
      </c>
      <c r="DP90" s="1">
        <v>-11</v>
      </c>
      <c r="DQ90" s="1">
        <v>-11</v>
      </c>
      <c r="DR90" s="1">
        <v>-10</v>
      </c>
      <c r="DS90" s="1">
        <v>-6</v>
      </c>
      <c r="DT90" s="1">
        <v>-2</v>
      </c>
      <c r="DU90" s="1">
        <v>1</v>
      </c>
      <c r="DV90" s="1">
        <v>1</v>
      </c>
      <c r="DW90" s="1">
        <v>0</v>
      </c>
      <c r="DX90" s="1">
        <v>-1</v>
      </c>
      <c r="DY90" s="1">
        <v>-4</v>
      </c>
      <c r="DZ90" s="2" t="s">
        <v>974</v>
      </c>
      <c r="EA90" s="2">
        <v>52017054</v>
      </c>
      <c r="EM90" s="36"/>
      <c r="FF90" s="128"/>
    </row>
    <row r="91" spans="1:162">
      <c r="A91" s="1">
        <v>1</v>
      </c>
      <c r="B91" s="1">
        <v>97</v>
      </c>
      <c r="C91" s="1">
        <v>2</v>
      </c>
      <c r="D91" s="1">
        <v>15</v>
      </c>
      <c r="E91" s="1">
        <v>11</v>
      </c>
      <c r="F91" s="1">
        <v>153.69999999999999</v>
      </c>
      <c r="G91" s="1">
        <v>53.4</v>
      </c>
      <c r="H91" s="1" t="s">
        <v>1847</v>
      </c>
      <c r="I91" s="1" t="s">
        <v>1855</v>
      </c>
      <c r="J91" s="1" t="s">
        <v>1733</v>
      </c>
      <c r="K91" s="1">
        <v>30</v>
      </c>
      <c r="L91" s="1">
        <v>19</v>
      </c>
      <c r="M91" s="1">
        <v>20</v>
      </c>
      <c r="N91" s="265">
        <v>0.33333333333333331</v>
      </c>
      <c r="P91" s="1" t="s">
        <v>1940</v>
      </c>
      <c r="Q91" s="1">
        <v>52</v>
      </c>
      <c r="R91" s="1">
        <v>30</v>
      </c>
      <c r="S91" s="1">
        <v>30</v>
      </c>
      <c r="T91" s="1" t="s">
        <v>195</v>
      </c>
      <c r="U91" s="1" t="s">
        <v>1842</v>
      </c>
      <c r="V91" s="1">
        <v>41</v>
      </c>
      <c r="W91" s="1">
        <v>19</v>
      </c>
      <c r="X91" s="1">
        <v>16</v>
      </c>
      <c r="Y91" s="1" t="s">
        <v>1682</v>
      </c>
      <c r="Z91" s="1" t="s">
        <v>1843</v>
      </c>
      <c r="AA91" s="1" t="s">
        <v>2062</v>
      </c>
      <c r="AB91" s="1" t="s">
        <v>1862</v>
      </c>
      <c r="AC91" s="1" t="s">
        <v>2063</v>
      </c>
      <c r="AF91" s="1" t="s">
        <v>1860</v>
      </c>
      <c r="AG91" s="128">
        <v>3.34</v>
      </c>
      <c r="AH91" s="128">
        <v>3.11</v>
      </c>
      <c r="AI91" s="128">
        <v>2.13</v>
      </c>
      <c r="AJ91" s="128">
        <v>2.4900000000000002</v>
      </c>
      <c r="AK91" s="128">
        <v>2.37</v>
      </c>
      <c r="AL91" s="267">
        <v>2.48</v>
      </c>
      <c r="AM91" s="128">
        <v>1.45</v>
      </c>
      <c r="AN91" s="128">
        <v>1.45</v>
      </c>
      <c r="AO91" s="128">
        <v>2.04</v>
      </c>
      <c r="AP91" s="128">
        <v>3.62</v>
      </c>
      <c r="AQ91" s="128">
        <v>4.8600000000000003</v>
      </c>
      <c r="AR91" s="128">
        <v>6.31</v>
      </c>
      <c r="AS91" s="128">
        <v>3.56</v>
      </c>
      <c r="AT91" s="1">
        <v>3.88</v>
      </c>
      <c r="AU91" s="1">
        <v>5.09</v>
      </c>
      <c r="AV91" s="1">
        <v>7.23</v>
      </c>
      <c r="AW91" s="1">
        <v>11.01</v>
      </c>
      <c r="AX91" s="1">
        <v>2.83</v>
      </c>
      <c r="AY91" s="1">
        <v>2.2400000000000002</v>
      </c>
      <c r="AZ91" s="1">
        <v>0.67</v>
      </c>
      <c r="BA91" s="1">
        <v>0.45</v>
      </c>
      <c r="BB91" s="1">
        <v>1.9</v>
      </c>
      <c r="BC91" s="268">
        <v>2.2799999999999998</v>
      </c>
      <c r="BD91" s="1">
        <v>2.74</v>
      </c>
      <c r="BE91" s="1">
        <v>3.22</v>
      </c>
      <c r="BF91" s="1">
        <v>2.44</v>
      </c>
      <c r="BG91" s="1">
        <v>4.1100000000000003</v>
      </c>
      <c r="BH91" s="1">
        <v>5.09</v>
      </c>
      <c r="BI91" s="1">
        <v>6.6</v>
      </c>
      <c r="BJ91" s="1">
        <v>3.53</v>
      </c>
      <c r="BK91" s="1">
        <v>3.46</v>
      </c>
      <c r="BL91" s="1">
        <v>5.77</v>
      </c>
      <c r="BM91" s="1">
        <v>7.78</v>
      </c>
      <c r="BN91" s="1">
        <v>11.27</v>
      </c>
      <c r="BO91" s="269">
        <v>0.50999999999999979</v>
      </c>
      <c r="BP91" s="269">
        <v>0.86999999999999966</v>
      </c>
      <c r="BQ91" s="269">
        <v>1.46</v>
      </c>
      <c r="BR91" s="269">
        <v>2.04</v>
      </c>
      <c r="BS91" s="269">
        <v>0.4700000000000002</v>
      </c>
      <c r="BT91" s="269">
        <v>-0.20000000000000018</v>
      </c>
      <c r="BU91" s="1">
        <v>26.61</v>
      </c>
      <c r="BV91" s="1">
        <v>31.72</v>
      </c>
      <c r="BW91" s="1">
        <v>34.06</v>
      </c>
      <c r="BX91" s="1">
        <v>35.130000000000003</v>
      </c>
      <c r="BY91" s="1">
        <v>36.82</v>
      </c>
      <c r="BZ91" s="1">
        <v>37.28</v>
      </c>
      <c r="CA91" s="1">
        <v>37.83</v>
      </c>
      <c r="CB91" s="1">
        <v>37.97</v>
      </c>
      <c r="CC91" s="1">
        <v>38.19</v>
      </c>
      <c r="CD91" s="1">
        <v>38.090000000000003</v>
      </c>
      <c r="CE91" s="1">
        <v>39.5</v>
      </c>
      <c r="CF91" s="1">
        <v>40.78</v>
      </c>
      <c r="CG91" s="1">
        <v>42.68</v>
      </c>
      <c r="CH91" s="1">
        <v>43.59</v>
      </c>
      <c r="CI91" s="1">
        <v>45.24</v>
      </c>
      <c r="CJ91" s="1">
        <v>43.69</v>
      </c>
      <c r="CK91" s="1">
        <v>41.85</v>
      </c>
      <c r="CL91" s="1">
        <v>26.19</v>
      </c>
      <c r="CM91" s="1">
        <v>31.3</v>
      </c>
      <c r="CN91" s="1">
        <v>34.119999999999997</v>
      </c>
      <c r="CO91" s="1">
        <v>35.520000000000003</v>
      </c>
      <c r="CP91" s="1">
        <v>36.01</v>
      </c>
      <c r="CQ91" s="1">
        <v>37.14</v>
      </c>
      <c r="CR91" s="1">
        <v>36.869999999999997</v>
      </c>
      <c r="CS91" s="1">
        <v>37.590000000000003</v>
      </c>
      <c r="CT91" s="1">
        <v>37.58</v>
      </c>
      <c r="CU91" s="1">
        <v>38.15</v>
      </c>
      <c r="CV91" s="1">
        <v>39.78</v>
      </c>
      <c r="CW91" s="1">
        <v>40.869999999999997</v>
      </c>
      <c r="CX91" s="1">
        <v>43.26</v>
      </c>
      <c r="CY91" s="1">
        <v>44.95</v>
      </c>
      <c r="CZ91" s="1">
        <v>45.96</v>
      </c>
      <c r="DA91" s="1">
        <v>43.41</v>
      </c>
      <c r="DB91" s="1">
        <v>41.24</v>
      </c>
      <c r="DC91" s="269">
        <v>0.41999999999999815</v>
      </c>
      <c r="DD91" s="269">
        <v>0.41999999999999815</v>
      </c>
      <c r="DE91" s="269">
        <v>-5.9999999999995168E-2</v>
      </c>
      <c r="DF91" s="269">
        <v>-0.39000000000000057</v>
      </c>
      <c r="DG91" s="269">
        <v>0.81000000000000227</v>
      </c>
      <c r="DH91" s="269">
        <v>0.14000000000000057</v>
      </c>
      <c r="DI91" s="1">
        <v>2</v>
      </c>
      <c r="DJ91" s="1">
        <v>3</v>
      </c>
      <c r="DK91" s="1">
        <v>2</v>
      </c>
      <c r="DL91" s="1">
        <v>0</v>
      </c>
      <c r="DM91" s="1">
        <v>-6</v>
      </c>
      <c r="DN91" s="1">
        <v>-10</v>
      </c>
      <c r="DO91" s="1">
        <v>-16</v>
      </c>
      <c r="DP91" s="1">
        <v>-19</v>
      </c>
      <c r="DQ91" s="1">
        <v>-16</v>
      </c>
      <c r="DR91" s="1">
        <v>-14</v>
      </c>
      <c r="DS91" s="1">
        <v>-9</v>
      </c>
      <c r="DT91" s="1">
        <v>-5</v>
      </c>
      <c r="DU91" s="1">
        <v>1</v>
      </c>
      <c r="DV91" s="1">
        <v>4</v>
      </c>
      <c r="DW91" s="1">
        <v>5</v>
      </c>
      <c r="DX91" s="1">
        <v>5</v>
      </c>
      <c r="DY91" s="1">
        <v>4</v>
      </c>
      <c r="DZ91" s="2" t="s">
        <v>815</v>
      </c>
      <c r="EA91" s="2">
        <v>49606674</v>
      </c>
      <c r="FF91" s="128"/>
    </row>
    <row r="92" spans="1:162">
      <c r="A92" s="1">
        <v>1</v>
      </c>
      <c r="B92" s="1">
        <v>6</v>
      </c>
      <c r="C92" s="1">
        <v>2</v>
      </c>
      <c r="D92" s="1">
        <v>15</v>
      </c>
      <c r="E92" s="1">
        <v>9</v>
      </c>
      <c r="F92" s="1">
        <v>160.69999999999999</v>
      </c>
      <c r="G92" s="1">
        <v>49.9</v>
      </c>
      <c r="H92" s="1" t="s">
        <v>1847</v>
      </c>
      <c r="I92" s="1" t="s">
        <v>1825</v>
      </c>
      <c r="J92" s="1" t="s">
        <v>1730</v>
      </c>
      <c r="K92" s="1">
        <v>15</v>
      </c>
      <c r="L92" s="1">
        <v>12</v>
      </c>
      <c r="M92" s="1">
        <v>5</v>
      </c>
      <c r="N92" s="265">
        <v>0.66666666666666663</v>
      </c>
      <c r="P92" s="1" t="s">
        <v>1841</v>
      </c>
      <c r="Q92" s="1">
        <v>50</v>
      </c>
      <c r="R92" s="1">
        <v>26</v>
      </c>
      <c r="S92" s="1">
        <v>16</v>
      </c>
      <c r="T92" s="1" t="s">
        <v>195</v>
      </c>
      <c r="U92" s="1" t="s">
        <v>1842</v>
      </c>
      <c r="V92" s="1">
        <v>37</v>
      </c>
      <c r="W92" s="1">
        <v>23</v>
      </c>
      <c r="X92" s="1">
        <v>14</v>
      </c>
      <c r="Y92" s="1" t="s">
        <v>1681</v>
      </c>
      <c r="Z92" s="1" t="s">
        <v>1961</v>
      </c>
      <c r="AA92" s="1" t="s">
        <v>1941</v>
      </c>
      <c r="AB92" s="1" t="s">
        <v>2064</v>
      </c>
      <c r="AC92" s="1" t="s">
        <v>1897</v>
      </c>
      <c r="AF92" s="1" t="s">
        <v>2065</v>
      </c>
      <c r="AG92" s="128">
        <v>3.17</v>
      </c>
      <c r="AH92" s="128">
        <v>2.78</v>
      </c>
      <c r="AI92" s="128">
        <v>2.41</v>
      </c>
      <c r="AJ92" s="128">
        <v>2.3199999999999998</v>
      </c>
      <c r="AK92" s="128">
        <v>1.78</v>
      </c>
      <c r="AL92" s="267">
        <v>0.88</v>
      </c>
      <c r="AM92" s="128">
        <v>0.12</v>
      </c>
      <c r="AN92" s="128">
        <v>0.28000000000000003</v>
      </c>
      <c r="AO92" s="128">
        <v>0.12</v>
      </c>
      <c r="AP92" s="128">
        <v>1.34</v>
      </c>
      <c r="AQ92" s="128">
        <v>4.66</v>
      </c>
      <c r="AR92" s="128">
        <v>4.78</v>
      </c>
      <c r="AS92" s="128">
        <v>2.74</v>
      </c>
      <c r="AT92" s="1">
        <v>3.98</v>
      </c>
      <c r="AU92" s="1">
        <v>4.5599999999999996</v>
      </c>
      <c r="AV92" s="1">
        <v>4.9000000000000004</v>
      </c>
      <c r="AW92" s="1">
        <v>9.74</v>
      </c>
      <c r="AX92" s="1">
        <v>2.64</v>
      </c>
      <c r="AY92" s="1">
        <v>1.67</v>
      </c>
      <c r="AZ92" s="1">
        <v>1.85</v>
      </c>
      <c r="BA92" s="1">
        <v>0.28000000000000003</v>
      </c>
      <c r="BB92" s="1">
        <v>0</v>
      </c>
      <c r="BC92" s="268">
        <v>1.78</v>
      </c>
      <c r="BD92" s="1">
        <v>0.37</v>
      </c>
      <c r="BE92" s="1">
        <v>1.1200000000000001</v>
      </c>
      <c r="BF92" s="1">
        <v>1.37</v>
      </c>
      <c r="BG92" s="1">
        <v>2.4900000000000002</v>
      </c>
      <c r="BH92" s="1">
        <v>4.2300000000000004</v>
      </c>
      <c r="BI92" s="1">
        <v>3.61</v>
      </c>
      <c r="BJ92" s="1">
        <v>2.2400000000000002</v>
      </c>
      <c r="BK92" s="1">
        <v>4.13</v>
      </c>
      <c r="BL92" s="1">
        <v>4.5</v>
      </c>
      <c r="BM92" s="1">
        <v>4.8899999999999997</v>
      </c>
      <c r="BN92" s="1">
        <v>8.7799999999999994</v>
      </c>
      <c r="BO92" s="269">
        <v>0.5299999999999998</v>
      </c>
      <c r="BP92" s="269">
        <v>1.1099999999999999</v>
      </c>
      <c r="BQ92" s="269">
        <v>0.56000000000000005</v>
      </c>
      <c r="BR92" s="269">
        <v>2.04</v>
      </c>
      <c r="BS92" s="269">
        <v>1.78</v>
      </c>
      <c r="BT92" s="269">
        <v>0.9</v>
      </c>
      <c r="BU92" s="1">
        <v>25.84</v>
      </c>
      <c r="BV92" s="1">
        <v>28.37</v>
      </c>
      <c r="BW92" s="1">
        <v>32.06</v>
      </c>
      <c r="BX92" s="1">
        <v>33.630000000000003</v>
      </c>
      <c r="BY92" s="1">
        <v>35.369999999999997</v>
      </c>
      <c r="BZ92" s="1">
        <v>36.06</v>
      </c>
      <c r="CA92" s="1">
        <v>36.630000000000003</v>
      </c>
      <c r="CB92" s="1">
        <v>37.299999999999997</v>
      </c>
      <c r="CC92" s="1">
        <v>37.869999999999997</v>
      </c>
      <c r="CD92" s="1">
        <v>37.79</v>
      </c>
      <c r="CE92" s="1">
        <v>40.47</v>
      </c>
      <c r="CF92" s="1">
        <v>39.47</v>
      </c>
      <c r="CG92" s="1">
        <v>40.909999999999997</v>
      </c>
      <c r="CH92" s="1">
        <v>41.79</v>
      </c>
      <c r="CI92" s="1">
        <v>42.88</v>
      </c>
      <c r="CJ92" s="1">
        <v>41.81</v>
      </c>
      <c r="CK92" s="1">
        <v>39.869999999999997</v>
      </c>
      <c r="CL92" s="1">
        <v>25.97</v>
      </c>
      <c r="CM92" s="1">
        <v>28.52</v>
      </c>
      <c r="CN92" s="1">
        <v>32.450000000000003</v>
      </c>
      <c r="CO92" s="1">
        <v>34.83</v>
      </c>
      <c r="CP92" s="1">
        <v>35.659999999999997</v>
      </c>
      <c r="CQ92" s="1">
        <v>36.18</v>
      </c>
      <c r="CR92" s="1">
        <v>36.869999999999997</v>
      </c>
      <c r="CS92" s="1">
        <v>37.26</v>
      </c>
      <c r="CT92" s="1">
        <v>37.92</v>
      </c>
      <c r="CU92" s="1">
        <v>38.119999999999997</v>
      </c>
      <c r="CV92" s="1">
        <v>40.93</v>
      </c>
      <c r="CW92" s="1">
        <v>39.630000000000003</v>
      </c>
      <c r="CX92" s="1">
        <v>41.53</v>
      </c>
      <c r="CY92" s="1">
        <v>42.06</v>
      </c>
      <c r="CZ92" s="1">
        <v>42.67</v>
      </c>
      <c r="DA92" s="1">
        <v>41.75</v>
      </c>
      <c r="DB92" s="1">
        <v>39.409999999999997</v>
      </c>
      <c r="DC92" s="269">
        <v>-0.12999999999999901</v>
      </c>
      <c r="DD92" s="269">
        <v>-0.14999999999999858</v>
      </c>
      <c r="DE92" s="269">
        <v>-0.39000000000000057</v>
      </c>
      <c r="DF92" s="269">
        <v>-1.1999999999999957</v>
      </c>
      <c r="DG92" s="269">
        <v>-0.28999999999999915</v>
      </c>
      <c r="DH92" s="269">
        <v>-0.11999999999999744</v>
      </c>
      <c r="DI92" s="1">
        <v>2</v>
      </c>
      <c r="DJ92" s="1">
        <v>4</v>
      </c>
      <c r="DK92" s="1">
        <v>3</v>
      </c>
      <c r="DL92" s="1">
        <v>3</v>
      </c>
      <c r="DM92" s="1">
        <v>0</v>
      </c>
      <c r="DN92" s="1">
        <v>-2</v>
      </c>
      <c r="DO92" s="1">
        <v>-6</v>
      </c>
      <c r="DP92" s="1">
        <v>-10</v>
      </c>
      <c r="DQ92" s="1">
        <v>-10</v>
      </c>
      <c r="DR92" s="1">
        <v>-6</v>
      </c>
      <c r="DS92" s="1">
        <v>0</v>
      </c>
      <c r="DT92" s="1">
        <v>2</v>
      </c>
      <c r="DU92" s="1">
        <v>4</v>
      </c>
      <c r="DV92" s="1">
        <v>7</v>
      </c>
      <c r="DW92" s="1">
        <v>6</v>
      </c>
      <c r="DX92" s="1">
        <v>4</v>
      </c>
      <c r="DY92" s="1">
        <v>2</v>
      </c>
      <c r="DZ92" s="2" t="s">
        <v>1523</v>
      </c>
      <c r="EA92" s="2">
        <v>50351664</v>
      </c>
      <c r="EM92" s="36"/>
      <c r="FF92" s="128"/>
    </row>
    <row r="93" spans="1:162">
      <c r="A93" s="1">
        <v>1</v>
      </c>
      <c r="B93" s="1">
        <v>17</v>
      </c>
      <c r="C93" s="1">
        <v>2</v>
      </c>
      <c r="D93" s="1">
        <v>12</v>
      </c>
      <c r="E93" s="1">
        <v>6</v>
      </c>
      <c r="F93" s="1">
        <v>157</v>
      </c>
      <c r="G93" s="1">
        <v>54</v>
      </c>
      <c r="H93" s="1" t="s">
        <v>1824</v>
      </c>
      <c r="I93" s="1" t="s">
        <v>1848</v>
      </c>
      <c r="J93" s="1" t="s">
        <v>1730</v>
      </c>
      <c r="K93" s="1">
        <v>17</v>
      </c>
      <c r="L93" s="1">
        <v>18</v>
      </c>
      <c r="M93" s="1">
        <v>10</v>
      </c>
      <c r="N93" s="265">
        <v>0.41176470588235292</v>
      </c>
      <c r="P93" s="1" t="s">
        <v>1922</v>
      </c>
      <c r="Q93" s="1">
        <v>45</v>
      </c>
      <c r="R93" s="1">
        <v>31</v>
      </c>
      <c r="S93" s="1">
        <v>28</v>
      </c>
      <c r="T93" s="1" t="s">
        <v>193</v>
      </c>
      <c r="U93" s="1" t="s">
        <v>1827</v>
      </c>
      <c r="V93" s="1">
        <v>60</v>
      </c>
      <c r="W93" s="1">
        <v>34</v>
      </c>
      <c r="X93" s="1">
        <v>26</v>
      </c>
      <c r="Y93" s="1" t="s">
        <v>1680</v>
      </c>
      <c r="Z93" s="1" t="s">
        <v>1920</v>
      </c>
      <c r="AA93" s="1" t="s">
        <v>2037</v>
      </c>
      <c r="AB93" s="1" t="s">
        <v>1859</v>
      </c>
      <c r="AC93" s="1" t="s">
        <v>1933</v>
      </c>
      <c r="AF93" s="1" t="s">
        <v>2066</v>
      </c>
      <c r="AG93" s="128">
        <v>3.89</v>
      </c>
      <c r="AH93" s="128">
        <v>2.95</v>
      </c>
      <c r="AI93" s="128">
        <v>1.86</v>
      </c>
      <c r="AJ93" s="128">
        <v>2.2400000000000002</v>
      </c>
      <c r="AK93" s="128">
        <v>1.99</v>
      </c>
      <c r="AL93" s="267">
        <v>2.2400000000000002</v>
      </c>
      <c r="AM93" s="128">
        <v>1.89</v>
      </c>
      <c r="AN93" s="128">
        <v>1.22</v>
      </c>
      <c r="AO93" s="128">
        <v>2.78</v>
      </c>
      <c r="AP93" s="128">
        <v>2.76</v>
      </c>
      <c r="AQ93" s="128">
        <v>6.22</v>
      </c>
      <c r="AR93" s="128">
        <v>5.03</v>
      </c>
      <c r="AS93" s="128">
        <v>4.0999999999999996</v>
      </c>
      <c r="AT93" s="1">
        <v>5.34</v>
      </c>
      <c r="AU93" s="1">
        <v>7.35</v>
      </c>
      <c r="AV93" s="1">
        <v>8.94</v>
      </c>
      <c r="AW93" s="1">
        <v>13.75</v>
      </c>
      <c r="AX93" s="1">
        <v>3.58</v>
      </c>
      <c r="AY93" s="1">
        <v>2.2400000000000002</v>
      </c>
      <c r="AZ93" s="1">
        <v>1.1200000000000001</v>
      </c>
      <c r="BA93" s="1">
        <v>0.12</v>
      </c>
      <c r="BB93" s="1">
        <v>1.1200000000000001</v>
      </c>
      <c r="BC93" s="268">
        <v>1.69</v>
      </c>
      <c r="BD93" s="1">
        <v>2.39</v>
      </c>
      <c r="BE93" s="1">
        <v>1.78</v>
      </c>
      <c r="BF93" s="1">
        <v>1.59</v>
      </c>
      <c r="BG93" s="1">
        <v>2.89</v>
      </c>
      <c r="BH93" s="1">
        <v>4.7300000000000004</v>
      </c>
      <c r="BI93" s="1">
        <v>5.12</v>
      </c>
      <c r="BJ93" s="1">
        <v>4.75</v>
      </c>
      <c r="BK93" s="1">
        <v>5.76</v>
      </c>
      <c r="BL93" s="1">
        <v>7.93</v>
      </c>
      <c r="BM93" s="1">
        <v>9.23</v>
      </c>
      <c r="BN93" s="1">
        <v>12.71</v>
      </c>
      <c r="BO93" s="269">
        <v>0.31000000000000005</v>
      </c>
      <c r="BP93" s="269">
        <v>0.71</v>
      </c>
      <c r="BQ93" s="269">
        <v>0.74</v>
      </c>
      <c r="BR93" s="269">
        <v>2.12</v>
      </c>
      <c r="BS93" s="269">
        <v>0.86999999999999988</v>
      </c>
      <c r="BT93" s="269">
        <v>-0.55000000000000027</v>
      </c>
      <c r="BU93" s="1">
        <v>25.31</v>
      </c>
      <c r="BV93" s="1">
        <v>28.36</v>
      </c>
      <c r="BW93" s="1">
        <v>31.31</v>
      </c>
      <c r="BX93" s="1">
        <v>34.07</v>
      </c>
      <c r="BY93" s="1">
        <v>34.31</v>
      </c>
      <c r="BZ93" s="1">
        <v>35.270000000000003</v>
      </c>
      <c r="CA93" s="1">
        <v>37.42</v>
      </c>
      <c r="CB93" s="1">
        <v>37.75</v>
      </c>
      <c r="CC93" s="1">
        <v>37.21</v>
      </c>
      <c r="CD93" s="1">
        <v>38.590000000000003</v>
      </c>
      <c r="CE93" s="1">
        <v>39.020000000000003</v>
      </c>
      <c r="CF93" s="1">
        <v>38.15</v>
      </c>
      <c r="CG93" s="1">
        <v>39.979999999999997</v>
      </c>
      <c r="CH93" s="1">
        <v>40.14</v>
      </c>
      <c r="CI93" s="1">
        <v>41.86</v>
      </c>
      <c r="CJ93" s="1">
        <v>38.06</v>
      </c>
      <c r="CK93" s="1">
        <v>39.29</v>
      </c>
      <c r="CL93" s="1">
        <v>25.53</v>
      </c>
      <c r="CM93" s="1">
        <v>29.78</v>
      </c>
      <c r="CN93" s="1">
        <v>31.21</v>
      </c>
      <c r="CO93" s="1">
        <v>33.15</v>
      </c>
      <c r="CP93" s="1">
        <v>33.86</v>
      </c>
      <c r="CQ93" s="1">
        <v>35.31</v>
      </c>
      <c r="CR93" s="1">
        <v>36.54</v>
      </c>
      <c r="CS93" s="1">
        <v>37.549999999999997</v>
      </c>
      <c r="CT93" s="1">
        <v>37.270000000000003</v>
      </c>
      <c r="CU93" s="1">
        <v>39.32</v>
      </c>
      <c r="CV93" s="1">
        <v>38.729999999999997</v>
      </c>
      <c r="CW93" s="1">
        <v>39.869999999999997</v>
      </c>
      <c r="CX93" s="1">
        <v>39.950000000000003</v>
      </c>
      <c r="CY93" s="1">
        <v>40.340000000000003</v>
      </c>
      <c r="CZ93" s="1">
        <v>41.96</v>
      </c>
      <c r="DA93" s="1">
        <v>38.39</v>
      </c>
      <c r="DB93" s="1">
        <v>39.58</v>
      </c>
      <c r="DC93" s="269">
        <v>-0.22000000000000242</v>
      </c>
      <c r="DD93" s="269">
        <v>-1.4200000000000017</v>
      </c>
      <c r="DE93" s="269">
        <v>9.9999999999997868E-2</v>
      </c>
      <c r="DF93" s="269">
        <v>0.92000000000000171</v>
      </c>
      <c r="DG93" s="269">
        <v>0.45000000000000284</v>
      </c>
      <c r="DH93" s="269">
        <v>-3.9999999999999147E-2</v>
      </c>
      <c r="DI93" s="1">
        <v>4</v>
      </c>
      <c r="DJ93" s="1">
        <v>4</v>
      </c>
      <c r="DK93" s="1">
        <v>3</v>
      </c>
      <c r="DL93" s="1">
        <v>0</v>
      </c>
      <c r="DM93" s="1">
        <v>-2</v>
      </c>
      <c r="DN93" s="1">
        <v>-7</v>
      </c>
      <c r="DO93" s="1">
        <v>-9</v>
      </c>
      <c r="DP93" s="1">
        <v>-6</v>
      </c>
      <c r="DQ93" s="1">
        <v>0</v>
      </c>
      <c r="DR93" s="1">
        <v>8</v>
      </c>
      <c r="DS93" s="1">
        <v>13</v>
      </c>
      <c r="DT93" s="1">
        <v>17</v>
      </c>
      <c r="DU93" s="1">
        <v>20</v>
      </c>
      <c r="DV93" s="1">
        <v>19</v>
      </c>
      <c r="DW93" s="1">
        <v>11</v>
      </c>
      <c r="DX93" s="1">
        <v>7</v>
      </c>
      <c r="DY93" s="1">
        <v>5</v>
      </c>
      <c r="DZ93" s="2" t="s">
        <v>768</v>
      </c>
      <c r="EA93" s="2">
        <v>51214807</v>
      </c>
      <c r="FF93" s="128"/>
    </row>
    <row r="94" spans="1:162">
      <c r="A94" s="1">
        <v>1</v>
      </c>
      <c r="B94" s="1">
        <v>105</v>
      </c>
      <c r="C94" s="1">
        <v>2</v>
      </c>
      <c r="D94" s="1">
        <v>15</v>
      </c>
      <c r="E94" s="1">
        <v>3</v>
      </c>
      <c r="F94" s="1">
        <v>161.1</v>
      </c>
      <c r="G94" s="1">
        <v>47.65</v>
      </c>
      <c r="H94" s="1" t="s">
        <v>1925</v>
      </c>
      <c r="I94" s="1" t="s">
        <v>1903</v>
      </c>
      <c r="J94" s="1" t="s">
        <v>1734</v>
      </c>
      <c r="K94" s="1">
        <v>32</v>
      </c>
      <c r="L94" s="1">
        <v>32</v>
      </c>
      <c r="M94" s="1">
        <v>12</v>
      </c>
      <c r="N94" s="265">
        <v>0.625</v>
      </c>
      <c r="O94" s="1" t="s">
        <v>190</v>
      </c>
      <c r="P94" s="1" t="s">
        <v>2067</v>
      </c>
      <c r="Q94" s="1">
        <v>48</v>
      </c>
      <c r="R94" s="1">
        <v>32</v>
      </c>
      <c r="S94" s="1">
        <v>30</v>
      </c>
      <c r="T94" s="1" t="s">
        <v>196</v>
      </c>
      <c r="U94" s="1" t="s">
        <v>1919</v>
      </c>
      <c r="V94" s="1">
        <v>17</v>
      </c>
      <c r="W94" s="1">
        <v>11</v>
      </c>
      <c r="X94" s="1">
        <v>9</v>
      </c>
      <c r="Z94" s="1" t="s">
        <v>1973</v>
      </c>
      <c r="AA94" s="1" t="s">
        <v>1868</v>
      </c>
      <c r="AB94" s="1" t="s">
        <v>1820</v>
      </c>
      <c r="AC94" s="1" t="s">
        <v>2044</v>
      </c>
      <c r="AD94" s="1" t="s">
        <v>1683</v>
      </c>
      <c r="AE94" s="1" t="s">
        <v>1683</v>
      </c>
      <c r="AF94" s="1" t="s">
        <v>2068</v>
      </c>
      <c r="AG94" s="128">
        <v>3.95</v>
      </c>
      <c r="AH94" s="128">
        <v>2.91</v>
      </c>
      <c r="AI94" s="128">
        <v>2.39</v>
      </c>
      <c r="AJ94" s="128">
        <v>2.12</v>
      </c>
      <c r="AK94" s="128">
        <v>2.27</v>
      </c>
      <c r="AL94" s="267">
        <v>0</v>
      </c>
      <c r="AM94" s="128">
        <v>1.9</v>
      </c>
      <c r="AN94" s="128">
        <v>1.81</v>
      </c>
      <c r="AO94" s="128">
        <v>2.11</v>
      </c>
      <c r="AP94" s="128">
        <v>2.68</v>
      </c>
      <c r="AQ94" s="128">
        <v>4.13</v>
      </c>
      <c r="AR94" s="128">
        <v>5.1100000000000003</v>
      </c>
      <c r="AS94" s="128">
        <v>3.12</v>
      </c>
      <c r="AT94" s="1">
        <v>3.5</v>
      </c>
      <c r="AU94" s="1">
        <v>4.79</v>
      </c>
      <c r="AV94" s="1">
        <v>5.39</v>
      </c>
      <c r="AW94" s="1">
        <v>8.5</v>
      </c>
      <c r="AX94" s="1">
        <v>4.33</v>
      </c>
      <c r="AY94" s="1">
        <v>2.95</v>
      </c>
      <c r="AZ94" s="1">
        <v>0</v>
      </c>
      <c r="BA94" s="1">
        <v>0</v>
      </c>
      <c r="BB94" s="1">
        <v>0</v>
      </c>
      <c r="BC94" s="268">
        <v>1.74</v>
      </c>
      <c r="BD94" s="1">
        <v>2.12</v>
      </c>
      <c r="BE94" s="1">
        <v>2.98</v>
      </c>
      <c r="BF94" s="1">
        <v>3.51</v>
      </c>
      <c r="BG94" s="1">
        <v>3.12</v>
      </c>
      <c r="BH94" s="1">
        <v>5.35</v>
      </c>
      <c r="BI94" s="1">
        <v>6.09</v>
      </c>
      <c r="BJ94" s="1">
        <v>3.5</v>
      </c>
      <c r="BK94" s="1">
        <v>4.34</v>
      </c>
      <c r="BL94" s="1">
        <v>5.63</v>
      </c>
      <c r="BM94" s="1">
        <v>5.74</v>
      </c>
      <c r="BN94" s="1">
        <v>8.7799999999999994</v>
      </c>
      <c r="BO94" s="269">
        <v>-0.37999999999999989</v>
      </c>
      <c r="BP94" s="269">
        <v>-4.0000000000000036E-2</v>
      </c>
      <c r="BQ94" s="269">
        <v>2.39</v>
      </c>
      <c r="BR94" s="269">
        <v>2.12</v>
      </c>
      <c r="BS94" s="269">
        <v>2.27</v>
      </c>
      <c r="BT94" s="269">
        <v>1.74</v>
      </c>
      <c r="BU94" s="1">
        <v>26.46</v>
      </c>
      <c r="BV94" s="1">
        <v>30.62</v>
      </c>
      <c r="BW94" s="1">
        <v>31.15</v>
      </c>
      <c r="BX94" s="1">
        <v>32.43</v>
      </c>
      <c r="BY94" s="1">
        <v>33.17</v>
      </c>
      <c r="BZ94" s="1">
        <v>33.799999999999997</v>
      </c>
      <c r="CA94" s="1">
        <v>35.03</v>
      </c>
      <c r="CB94" s="1">
        <v>35.29</v>
      </c>
      <c r="CC94" s="1">
        <v>35.07</v>
      </c>
      <c r="CD94" s="1">
        <v>36.130000000000003</v>
      </c>
      <c r="CE94" s="1">
        <v>38.03</v>
      </c>
      <c r="CF94" s="1">
        <v>39.56</v>
      </c>
      <c r="CG94" s="1">
        <v>42.57</v>
      </c>
      <c r="CH94" s="1">
        <v>43.37</v>
      </c>
      <c r="CI94" s="1">
        <v>45.7</v>
      </c>
      <c r="CJ94" s="1">
        <v>43.84</v>
      </c>
      <c r="CK94" s="1">
        <v>42.15</v>
      </c>
      <c r="CL94" s="1">
        <v>26.39</v>
      </c>
      <c r="CM94" s="1">
        <v>29.27</v>
      </c>
      <c r="CN94" s="1">
        <v>31.38</v>
      </c>
      <c r="CO94" s="1">
        <v>33.43</v>
      </c>
      <c r="CP94" s="1">
        <v>34.380000000000003</v>
      </c>
      <c r="CQ94" s="1">
        <v>34.67</v>
      </c>
      <c r="CR94" s="1">
        <v>34.1</v>
      </c>
      <c r="CS94" s="1">
        <v>36.44</v>
      </c>
      <c r="CT94" s="1">
        <v>35.31</v>
      </c>
      <c r="CU94" s="1">
        <v>36.43</v>
      </c>
      <c r="CV94" s="1">
        <v>37.28</v>
      </c>
      <c r="CW94" s="1">
        <v>38.96</v>
      </c>
      <c r="CX94" s="1">
        <v>44.08</v>
      </c>
      <c r="CY94" s="1">
        <v>43.58</v>
      </c>
      <c r="CZ94" s="1">
        <v>47.41</v>
      </c>
      <c r="DA94" s="1">
        <v>43.02</v>
      </c>
      <c r="DB94" s="1">
        <v>42.06</v>
      </c>
      <c r="DC94" s="269">
        <v>7.0000000000000284E-2</v>
      </c>
      <c r="DD94" s="269">
        <v>1.3500000000000014</v>
      </c>
      <c r="DE94" s="269">
        <v>-0.23000000000000043</v>
      </c>
      <c r="DF94" s="269">
        <v>-1</v>
      </c>
      <c r="DG94" s="269">
        <v>-1.2100000000000009</v>
      </c>
      <c r="DH94" s="269">
        <v>-0.87000000000000455</v>
      </c>
      <c r="DI94" s="1">
        <v>2</v>
      </c>
      <c r="DJ94" s="1">
        <v>2</v>
      </c>
      <c r="DK94" s="1">
        <v>6</v>
      </c>
      <c r="DL94" s="1">
        <v>8</v>
      </c>
      <c r="DM94" s="1">
        <v>6</v>
      </c>
      <c r="DN94" s="1">
        <v>0</v>
      </c>
      <c r="DO94" s="1">
        <v>-4</v>
      </c>
      <c r="DP94" s="1">
        <v>-6</v>
      </c>
      <c r="DQ94" s="1">
        <v>-11</v>
      </c>
      <c r="DR94" s="1">
        <v>-12</v>
      </c>
      <c r="DS94" s="1">
        <v>-7</v>
      </c>
      <c r="DT94" s="1">
        <v>-6</v>
      </c>
      <c r="DU94" s="1">
        <v>-2</v>
      </c>
      <c r="DV94" s="1">
        <v>1</v>
      </c>
      <c r="DW94" s="1">
        <v>1</v>
      </c>
      <c r="DX94" s="1">
        <v>3</v>
      </c>
      <c r="DY94" s="1">
        <v>3</v>
      </c>
      <c r="DZ94" s="2" t="s">
        <v>1312</v>
      </c>
      <c r="EA94" s="2">
        <v>52361371</v>
      </c>
      <c r="FF94" s="128"/>
    </row>
    <row r="95" spans="1:162">
      <c r="A95" s="1">
        <v>1</v>
      </c>
      <c r="B95" s="1">
        <v>26</v>
      </c>
      <c r="C95" s="1">
        <v>2</v>
      </c>
      <c r="D95" s="1">
        <v>15</v>
      </c>
      <c r="E95" s="1">
        <v>2</v>
      </c>
      <c r="F95" s="1">
        <v>172.5</v>
      </c>
      <c r="G95" s="1">
        <v>59.4</v>
      </c>
      <c r="H95" s="1" t="s">
        <v>1824</v>
      </c>
      <c r="I95" s="1" t="s">
        <v>1966</v>
      </c>
      <c r="J95" s="1" t="s">
        <v>1730</v>
      </c>
      <c r="K95" s="1">
        <v>18</v>
      </c>
      <c r="L95" s="1">
        <v>21</v>
      </c>
      <c r="M95" s="1">
        <v>13</v>
      </c>
      <c r="N95" s="265">
        <v>0.27777777777777779</v>
      </c>
      <c r="P95" s="1" t="s">
        <v>1849</v>
      </c>
      <c r="Q95" s="1">
        <v>53</v>
      </c>
      <c r="R95" s="1">
        <v>39</v>
      </c>
      <c r="S95" s="1">
        <v>28</v>
      </c>
      <c r="T95" s="1" t="s">
        <v>194</v>
      </c>
      <c r="U95" s="1" t="s">
        <v>1850</v>
      </c>
      <c r="V95" s="1">
        <v>62</v>
      </c>
      <c r="W95" s="1">
        <v>49</v>
      </c>
      <c r="X95" s="1">
        <v>28</v>
      </c>
      <c r="Y95" s="1" t="s">
        <v>1681</v>
      </c>
      <c r="Z95" s="1" t="s">
        <v>1953</v>
      </c>
      <c r="AA95" s="1" t="s">
        <v>2002</v>
      </c>
      <c r="AB95" s="1" t="s">
        <v>1876</v>
      </c>
      <c r="AC95" s="1" t="s">
        <v>1923</v>
      </c>
      <c r="AD95" s="1" t="s">
        <v>195</v>
      </c>
      <c r="AE95" s="1" t="s">
        <v>1684</v>
      </c>
      <c r="AF95" s="1" t="s">
        <v>2069</v>
      </c>
      <c r="AG95" s="128">
        <v>4.5199999999999996</v>
      </c>
      <c r="AH95" s="128">
        <v>3.45</v>
      </c>
      <c r="AI95" s="128">
        <v>3.02</v>
      </c>
      <c r="AJ95" s="128">
        <v>2.12</v>
      </c>
      <c r="AK95" s="128">
        <v>2.39</v>
      </c>
      <c r="AL95" s="267">
        <v>2.4900000000000002</v>
      </c>
      <c r="AM95" s="128">
        <v>0.88</v>
      </c>
      <c r="AN95" s="128">
        <v>0</v>
      </c>
      <c r="AO95" s="128">
        <v>0.63</v>
      </c>
      <c r="AP95" s="128">
        <v>0.87</v>
      </c>
      <c r="AQ95" s="128">
        <v>3.39</v>
      </c>
      <c r="AR95" s="128">
        <v>5.79</v>
      </c>
      <c r="AS95" s="128">
        <v>3.83</v>
      </c>
      <c r="AT95" s="1">
        <v>3.62</v>
      </c>
      <c r="AU95" s="1">
        <v>5.34</v>
      </c>
      <c r="AV95" s="1">
        <v>6.12</v>
      </c>
      <c r="AW95" s="1">
        <v>14.86</v>
      </c>
      <c r="AX95" s="1">
        <v>4.49</v>
      </c>
      <c r="AY95" s="1">
        <v>2.4500000000000002</v>
      </c>
      <c r="AZ95" s="1">
        <v>0</v>
      </c>
      <c r="BA95" s="1">
        <v>0</v>
      </c>
      <c r="BB95" s="1">
        <v>1.63</v>
      </c>
      <c r="BC95" s="268">
        <v>1.18</v>
      </c>
      <c r="BD95" s="1">
        <v>2.2400000000000002</v>
      </c>
      <c r="BE95" s="1">
        <v>3.68</v>
      </c>
      <c r="BF95" s="1">
        <v>3.25</v>
      </c>
      <c r="BG95" s="1">
        <v>4.25</v>
      </c>
      <c r="BH95" s="1">
        <v>4.13</v>
      </c>
      <c r="BI95" s="1">
        <v>4.17</v>
      </c>
      <c r="BJ95" s="1">
        <v>1.46</v>
      </c>
      <c r="BK95" s="1">
        <v>2.5499999999999998</v>
      </c>
      <c r="BL95" s="1">
        <v>5.13</v>
      </c>
      <c r="BM95" s="1">
        <v>8.2100000000000009</v>
      </c>
      <c r="BN95" s="1">
        <v>12.28</v>
      </c>
      <c r="BO95" s="269">
        <v>2.9999999999999361E-2</v>
      </c>
      <c r="BP95" s="269">
        <v>1</v>
      </c>
      <c r="BQ95" s="269">
        <v>3.02</v>
      </c>
      <c r="BR95" s="269">
        <v>2.12</v>
      </c>
      <c r="BS95" s="269">
        <v>0.76000000000000023</v>
      </c>
      <c r="BT95" s="269">
        <v>-1.3100000000000003</v>
      </c>
      <c r="BU95" s="1">
        <v>28.32</v>
      </c>
      <c r="BV95" s="1">
        <v>31.02</v>
      </c>
      <c r="BW95" s="1">
        <v>33.92</v>
      </c>
      <c r="BX95" s="1">
        <v>37.1</v>
      </c>
      <c r="BY95" s="1">
        <v>37.799999999999997</v>
      </c>
      <c r="BZ95" s="1">
        <v>39.35</v>
      </c>
      <c r="CA95" s="1">
        <v>40.58</v>
      </c>
      <c r="CB95" s="1">
        <v>41.49</v>
      </c>
      <c r="CC95" s="1">
        <v>43.39</v>
      </c>
      <c r="CD95" s="1">
        <v>41.76</v>
      </c>
      <c r="CE95" s="1">
        <v>42.82</v>
      </c>
      <c r="CF95" s="1">
        <v>44.5</v>
      </c>
      <c r="CG95" s="1">
        <v>50.05</v>
      </c>
      <c r="CH95" s="1">
        <v>52.27</v>
      </c>
      <c r="CI95" s="1">
        <v>50.44</v>
      </c>
      <c r="CJ95" s="1">
        <v>50.04</v>
      </c>
      <c r="CK95" s="1">
        <v>48.21</v>
      </c>
      <c r="CL95" s="1">
        <v>27.83</v>
      </c>
      <c r="CM95" s="1">
        <v>30.11</v>
      </c>
      <c r="CN95" s="1">
        <v>33.15</v>
      </c>
      <c r="CO95" s="1">
        <v>37.21</v>
      </c>
      <c r="CP95" s="1">
        <v>37.76</v>
      </c>
      <c r="CQ95" s="1">
        <v>39.799999999999997</v>
      </c>
      <c r="CR95" s="1">
        <v>40.630000000000003</v>
      </c>
      <c r="CS95" s="1">
        <v>41.36</v>
      </c>
      <c r="CT95" s="1">
        <v>41.87</v>
      </c>
      <c r="CU95" s="1">
        <v>41.09</v>
      </c>
      <c r="CV95" s="1">
        <v>42.74</v>
      </c>
      <c r="CW95" s="1">
        <v>44.17</v>
      </c>
      <c r="CX95" s="1">
        <v>50.34</v>
      </c>
      <c r="CY95" s="1">
        <v>51.89</v>
      </c>
      <c r="CZ95" s="1">
        <v>50.95</v>
      </c>
      <c r="DA95" s="1">
        <v>50.64</v>
      </c>
      <c r="DB95" s="1">
        <v>47.3</v>
      </c>
      <c r="DC95" s="269">
        <v>0.49000000000000199</v>
      </c>
      <c r="DD95" s="269">
        <v>0.91000000000000014</v>
      </c>
      <c r="DE95" s="269">
        <v>0.77000000000000313</v>
      </c>
      <c r="DF95" s="269">
        <v>-0.10999999999999943</v>
      </c>
      <c r="DG95" s="269">
        <v>3.9999999999999147E-2</v>
      </c>
      <c r="DH95" s="269">
        <v>-0.44999999999999574</v>
      </c>
      <c r="DI95" s="1">
        <v>5</v>
      </c>
      <c r="DJ95" s="1">
        <v>6</v>
      </c>
      <c r="DK95" s="1">
        <v>6</v>
      </c>
      <c r="DL95" s="1">
        <v>5</v>
      </c>
      <c r="DM95" s="1">
        <v>0</v>
      </c>
      <c r="DN95" s="1">
        <v>-4</v>
      </c>
      <c r="DO95" s="1">
        <v>-8</v>
      </c>
      <c r="DP95" s="1">
        <v>-7</v>
      </c>
      <c r="DQ95" s="1">
        <v>-4</v>
      </c>
      <c r="DR95" s="1">
        <v>4</v>
      </c>
      <c r="DS95" s="1">
        <v>11</v>
      </c>
      <c r="DT95" s="1">
        <v>22</v>
      </c>
      <c r="DU95" s="1">
        <v>27</v>
      </c>
      <c r="DV95" s="1">
        <v>28</v>
      </c>
      <c r="DW95" s="1">
        <v>26</v>
      </c>
      <c r="DX95" s="1">
        <v>21</v>
      </c>
      <c r="DY95" s="1">
        <v>13</v>
      </c>
      <c r="DZ95" s="2" t="s">
        <v>1327</v>
      </c>
      <c r="EA95" s="2">
        <v>50570249</v>
      </c>
      <c r="FF95" s="128"/>
    </row>
    <row r="96" spans="1:162">
      <c r="A96" s="1">
        <v>1</v>
      </c>
      <c r="B96" s="1">
        <v>88</v>
      </c>
      <c r="C96" s="1">
        <v>2</v>
      </c>
      <c r="D96" s="1">
        <v>12</v>
      </c>
      <c r="E96" s="1">
        <v>10</v>
      </c>
      <c r="F96" s="1">
        <v>151.9</v>
      </c>
      <c r="G96" s="1">
        <v>44</v>
      </c>
      <c r="H96" s="1" t="s">
        <v>1847</v>
      </c>
      <c r="I96" s="1" t="s">
        <v>1825</v>
      </c>
      <c r="J96" s="1" t="s">
        <v>1730</v>
      </c>
      <c r="K96" s="1">
        <v>29</v>
      </c>
      <c r="L96" s="1">
        <v>20</v>
      </c>
      <c r="M96" s="1">
        <v>14</v>
      </c>
      <c r="N96" s="265">
        <v>0.51724137931034486</v>
      </c>
      <c r="P96" s="1" t="s">
        <v>1841</v>
      </c>
      <c r="Q96" s="1">
        <v>51</v>
      </c>
      <c r="R96" s="1">
        <v>32</v>
      </c>
      <c r="S96" s="1">
        <v>20</v>
      </c>
      <c r="T96" s="1" t="s">
        <v>195</v>
      </c>
      <c r="U96" s="1" t="s">
        <v>1842</v>
      </c>
      <c r="V96" s="1">
        <v>39</v>
      </c>
      <c r="W96" s="1">
        <v>31</v>
      </c>
      <c r="X96" s="1">
        <v>18</v>
      </c>
      <c r="Y96" s="1" t="s">
        <v>1682</v>
      </c>
      <c r="Z96" s="1" t="s">
        <v>1920</v>
      </c>
      <c r="AA96" s="1" t="s">
        <v>2070</v>
      </c>
      <c r="AB96" s="1" t="s">
        <v>1886</v>
      </c>
      <c r="AC96" s="1" t="s">
        <v>2071</v>
      </c>
      <c r="AF96" s="1" t="s">
        <v>2072</v>
      </c>
      <c r="AG96" s="128">
        <v>4.6100000000000003</v>
      </c>
      <c r="AH96" s="128">
        <v>3.31</v>
      </c>
      <c r="AI96" s="128">
        <v>2.48</v>
      </c>
      <c r="AJ96" s="128">
        <v>2.76</v>
      </c>
      <c r="AK96" s="128">
        <v>2.98</v>
      </c>
      <c r="AL96" s="267">
        <v>2.87</v>
      </c>
      <c r="AM96" s="128">
        <v>3.05</v>
      </c>
      <c r="AN96" s="128">
        <v>2.78</v>
      </c>
      <c r="AO96" s="128">
        <v>3.13</v>
      </c>
      <c r="AP96" s="128">
        <v>2.11</v>
      </c>
      <c r="AQ96" s="128">
        <v>5.4</v>
      </c>
      <c r="AR96" s="128">
        <v>5.94</v>
      </c>
      <c r="AS96" s="128">
        <v>4.01</v>
      </c>
      <c r="AT96" s="1">
        <v>5.09</v>
      </c>
      <c r="AU96" s="1">
        <v>6.09</v>
      </c>
      <c r="AV96" s="1">
        <v>9.1999999999999993</v>
      </c>
      <c r="AW96" s="1">
        <v>11.81</v>
      </c>
      <c r="AX96" s="1">
        <v>4.6500000000000004</v>
      </c>
      <c r="AY96" s="1">
        <v>3.38</v>
      </c>
      <c r="AZ96" s="1">
        <v>1.06</v>
      </c>
      <c r="BA96" s="1">
        <v>0.63</v>
      </c>
      <c r="BB96" s="1">
        <v>2.13</v>
      </c>
      <c r="BC96" s="268">
        <v>2.99</v>
      </c>
      <c r="BD96" s="1">
        <v>2.98</v>
      </c>
      <c r="BE96" s="1">
        <v>3.37</v>
      </c>
      <c r="BF96" s="1">
        <v>3.9</v>
      </c>
      <c r="BG96" s="1">
        <v>4.16</v>
      </c>
      <c r="BH96" s="1">
        <v>5.41</v>
      </c>
      <c r="BI96" s="1">
        <v>5.22</v>
      </c>
      <c r="BJ96" s="1">
        <v>5.22</v>
      </c>
      <c r="BK96" s="1">
        <v>6.61</v>
      </c>
      <c r="BL96" s="1">
        <v>8.2899999999999991</v>
      </c>
      <c r="BM96" s="1">
        <v>8.84</v>
      </c>
      <c r="BN96" s="1">
        <v>10.9</v>
      </c>
      <c r="BO96" s="269">
        <v>-4.0000000000000036E-2</v>
      </c>
      <c r="BP96" s="269">
        <v>-6.999999999999984E-2</v>
      </c>
      <c r="BQ96" s="269">
        <v>1.42</v>
      </c>
      <c r="BR96" s="269">
        <v>2.13</v>
      </c>
      <c r="BS96" s="269">
        <v>0.85000000000000009</v>
      </c>
      <c r="BT96" s="269">
        <v>0.12000000000000011</v>
      </c>
      <c r="BU96" s="1">
        <v>27.91</v>
      </c>
      <c r="BV96" s="1">
        <v>32.03</v>
      </c>
      <c r="BW96" s="1">
        <v>34.21</v>
      </c>
      <c r="BX96" s="1">
        <v>36.25</v>
      </c>
      <c r="BY96" s="1">
        <v>36.65</v>
      </c>
      <c r="BZ96" s="1">
        <v>36.75</v>
      </c>
      <c r="CA96" s="1">
        <v>37.83</v>
      </c>
      <c r="CB96" s="1">
        <v>38.78</v>
      </c>
      <c r="CC96" s="1">
        <v>38.200000000000003</v>
      </c>
      <c r="CD96" s="1">
        <v>39.14</v>
      </c>
      <c r="CE96" s="1">
        <v>40.369999999999997</v>
      </c>
      <c r="CF96" s="1">
        <v>45.09</v>
      </c>
      <c r="CG96" s="1">
        <v>44.99</v>
      </c>
      <c r="CH96" s="1">
        <v>46.58</v>
      </c>
      <c r="CI96" s="1">
        <v>46.49</v>
      </c>
      <c r="CJ96" s="1">
        <v>43.23</v>
      </c>
      <c r="CK96" s="1">
        <v>43.32</v>
      </c>
      <c r="CL96" s="1">
        <v>27.34</v>
      </c>
      <c r="CM96" s="1">
        <v>32.33</v>
      </c>
      <c r="CN96" s="1">
        <v>34.299999999999997</v>
      </c>
      <c r="CO96" s="1">
        <v>36.39</v>
      </c>
      <c r="CP96" s="1">
        <v>36.15</v>
      </c>
      <c r="CQ96" s="1">
        <v>36.799999999999997</v>
      </c>
      <c r="CR96" s="1">
        <v>37.14</v>
      </c>
      <c r="CS96" s="1">
        <v>38.69</v>
      </c>
      <c r="CT96" s="1">
        <v>38.42</v>
      </c>
      <c r="CU96" s="1">
        <v>39.880000000000003</v>
      </c>
      <c r="CV96" s="1">
        <v>40.729999999999997</v>
      </c>
      <c r="CW96" s="1">
        <v>44.43</v>
      </c>
      <c r="CX96" s="1">
        <v>45.53</v>
      </c>
      <c r="CY96" s="1">
        <v>46.67</v>
      </c>
      <c r="CZ96" s="1">
        <v>46.4</v>
      </c>
      <c r="DA96" s="1">
        <v>43.45</v>
      </c>
      <c r="DB96" s="1">
        <v>43.17</v>
      </c>
      <c r="DC96" s="269">
        <v>0.57000000000000028</v>
      </c>
      <c r="DD96" s="269">
        <v>-0.29999999999999716</v>
      </c>
      <c r="DE96" s="269">
        <v>-8.9999999999996305E-2</v>
      </c>
      <c r="DF96" s="269">
        <v>-0.14000000000000057</v>
      </c>
      <c r="DG96" s="269">
        <v>0.5</v>
      </c>
      <c r="DH96" s="269">
        <v>-4.9999999999997158E-2</v>
      </c>
      <c r="DI96" s="1">
        <v>0</v>
      </c>
      <c r="DJ96" s="1">
        <v>1</v>
      </c>
      <c r="DK96" s="1">
        <v>2</v>
      </c>
      <c r="DL96" s="1">
        <v>0</v>
      </c>
      <c r="DM96" s="1">
        <v>0</v>
      </c>
      <c r="DN96" s="1">
        <v>-3</v>
      </c>
      <c r="DO96" s="1">
        <v>-9</v>
      </c>
      <c r="DP96" s="1">
        <v>-14</v>
      </c>
      <c r="DQ96" s="1">
        <v>-16</v>
      </c>
      <c r="DR96" s="1">
        <v>-12</v>
      </c>
      <c r="DS96" s="1">
        <v>-8</v>
      </c>
      <c r="DT96" s="1">
        <v>-2</v>
      </c>
      <c r="DU96" s="1">
        <v>6</v>
      </c>
      <c r="DV96" s="1">
        <v>11</v>
      </c>
      <c r="DW96" s="1">
        <v>12</v>
      </c>
      <c r="DX96" s="1">
        <v>9</v>
      </c>
      <c r="DY96" s="1">
        <v>8</v>
      </c>
      <c r="DZ96" s="2" t="s">
        <v>1061</v>
      </c>
      <c r="EA96" s="2">
        <v>36085707</v>
      </c>
      <c r="EM96" s="36"/>
      <c r="FF96" s="128"/>
    </row>
    <row r="97" spans="1:162">
      <c r="A97" s="1">
        <v>1</v>
      </c>
      <c r="B97" s="1">
        <v>74</v>
      </c>
      <c r="C97" s="1">
        <v>2</v>
      </c>
      <c r="D97" s="1">
        <v>13</v>
      </c>
      <c r="E97" s="1">
        <v>3</v>
      </c>
      <c r="F97" s="1">
        <v>161.19999999999999</v>
      </c>
      <c r="G97" s="1">
        <v>52.9</v>
      </c>
      <c r="H97" s="1" t="s">
        <v>1847</v>
      </c>
      <c r="I97" s="1" t="s">
        <v>1865</v>
      </c>
      <c r="J97" s="1" t="s">
        <v>1730</v>
      </c>
      <c r="K97" s="1">
        <v>27</v>
      </c>
      <c r="L97" s="1">
        <v>23</v>
      </c>
      <c r="M97" s="1">
        <v>18</v>
      </c>
      <c r="N97" s="265">
        <v>0.33333333333333331</v>
      </c>
      <c r="P97" s="1" t="s">
        <v>1849</v>
      </c>
      <c r="Q97" s="1">
        <v>56</v>
      </c>
      <c r="R97" s="1">
        <v>35</v>
      </c>
      <c r="S97" s="1">
        <v>19</v>
      </c>
      <c r="T97" s="1" t="s">
        <v>194</v>
      </c>
      <c r="U97" s="1" t="s">
        <v>1850</v>
      </c>
      <c r="V97" s="1">
        <v>46</v>
      </c>
      <c r="W97" s="1">
        <v>27</v>
      </c>
      <c r="X97" s="1">
        <v>1</v>
      </c>
      <c r="Y97" s="1" t="s">
        <v>1681</v>
      </c>
      <c r="Z97" s="1" t="s">
        <v>1818</v>
      </c>
      <c r="AA97" s="1" t="s">
        <v>1904</v>
      </c>
      <c r="AB97" s="1" t="s">
        <v>2073</v>
      </c>
      <c r="AC97" s="1" t="s">
        <v>1956</v>
      </c>
      <c r="AD97" s="1" t="s">
        <v>1679</v>
      </c>
      <c r="AE97" s="1" t="s">
        <v>1683</v>
      </c>
      <c r="AF97" s="1" t="s">
        <v>2074</v>
      </c>
      <c r="AG97" s="128">
        <v>3.09</v>
      </c>
      <c r="AH97" s="128">
        <v>2.12</v>
      </c>
      <c r="AI97" s="128">
        <v>2.56</v>
      </c>
      <c r="AJ97" s="128">
        <v>2.13</v>
      </c>
      <c r="AK97" s="128">
        <v>2.41</v>
      </c>
      <c r="AL97" s="267">
        <v>1.37</v>
      </c>
      <c r="AM97" s="128">
        <v>1.93</v>
      </c>
      <c r="AN97" s="128">
        <v>0</v>
      </c>
      <c r="AO97" s="128">
        <v>0.9</v>
      </c>
      <c r="AP97" s="128">
        <v>2.39</v>
      </c>
      <c r="AQ97" s="128">
        <v>3.49</v>
      </c>
      <c r="AR97" s="128">
        <v>3.51</v>
      </c>
      <c r="AS97" s="128">
        <v>2.4900000000000002</v>
      </c>
      <c r="AT97" s="1">
        <v>2.99</v>
      </c>
      <c r="AU97" s="1">
        <v>5.12</v>
      </c>
      <c r="AV97" s="1">
        <v>6.48</v>
      </c>
      <c r="AW97" s="1">
        <v>11.17</v>
      </c>
      <c r="AX97" s="1">
        <v>2.91</v>
      </c>
      <c r="AY97" s="1">
        <v>1.62</v>
      </c>
      <c r="AZ97" s="1">
        <v>0</v>
      </c>
      <c r="BA97" s="1">
        <v>0</v>
      </c>
      <c r="BB97" s="1">
        <v>0.88</v>
      </c>
      <c r="BC97" s="268">
        <v>1.85</v>
      </c>
      <c r="BD97" s="1">
        <v>1.25</v>
      </c>
      <c r="BE97" s="1">
        <v>1.62</v>
      </c>
      <c r="BF97" s="1">
        <v>3.25</v>
      </c>
      <c r="BG97" s="1">
        <v>3.36</v>
      </c>
      <c r="BH97" s="1">
        <v>4.8600000000000003</v>
      </c>
      <c r="BI97" s="1">
        <v>4.47</v>
      </c>
      <c r="BJ97" s="1">
        <v>2.56</v>
      </c>
      <c r="BK97" s="1">
        <v>3.07</v>
      </c>
      <c r="BL97" s="1">
        <v>5.1100000000000003</v>
      </c>
      <c r="BM97" s="1">
        <v>7.17</v>
      </c>
      <c r="BN97" s="1">
        <v>10.09</v>
      </c>
      <c r="BO97" s="269">
        <v>0.17999999999999972</v>
      </c>
      <c r="BP97" s="269">
        <v>0.5</v>
      </c>
      <c r="BQ97" s="269">
        <v>2.56</v>
      </c>
      <c r="BR97" s="269">
        <v>2.13</v>
      </c>
      <c r="BS97" s="269">
        <v>1.5300000000000002</v>
      </c>
      <c r="BT97" s="269">
        <v>0.48</v>
      </c>
      <c r="BU97" s="1">
        <v>28.89</v>
      </c>
      <c r="BV97" s="1">
        <v>31.11</v>
      </c>
      <c r="BW97" s="1">
        <v>32.43</v>
      </c>
      <c r="BX97" s="1">
        <v>33.11</v>
      </c>
      <c r="BY97" s="1">
        <v>35.03</v>
      </c>
      <c r="BZ97" s="1">
        <v>36.729999999999997</v>
      </c>
      <c r="CA97" s="1">
        <v>37.72</v>
      </c>
      <c r="CB97" s="1">
        <v>37.71</v>
      </c>
      <c r="CC97" s="1">
        <v>38.14</v>
      </c>
      <c r="CD97" s="1">
        <v>38.53</v>
      </c>
      <c r="CE97" s="1">
        <v>39.479999999999997</v>
      </c>
      <c r="CF97" s="1">
        <v>40.79</v>
      </c>
      <c r="CG97" s="1">
        <v>43.9</v>
      </c>
      <c r="CH97" s="1">
        <v>45.12</v>
      </c>
      <c r="CI97" s="1">
        <v>49.35</v>
      </c>
      <c r="CJ97" s="1">
        <v>48.03</v>
      </c>
      <c r="CK97" s="1">
        <v>45.37</v>
      </c>
      <c r="CL97" s="1">
        <v>27.34</v>
      </c>
      <c r="CM97" s="1">
        <v>31.01</v>
      </c>
      <c r="CN97" s="1">
        <v>33.64</v>
      </c>
      <c r="CO97" s="1">
        <v>34.770000000000003</v>
      </c>
      <c r="CP97" s="1">
        <v>35.950000000000003</v>
      </c>
      <c r="CQ97" s="1">
        <v>36.770000000000003</v>
      </c>
      <c r="CR97" s="1">
        <v>37.64</v>
      </c>
      <c r="CS97" s="1">
        <v>38.630000000000003</v>
      </c>
      <c r="CT97" s="1">
        <v>37.799999999999997</v>
      </c>
      <c r="CU97" s="1">
        <v>38.630000000000003</v>
      </c>
      <c r="CV97" s="1">
        <v>39.01</v>
      </c>
      <c r="CW97" s="1">
        <v>40.799999999999997</v>
      </c>
      <c r="CX97" s="1">
        <v>43.39</v>
      </c>
      <c r="CY97" s="1">
        <v>45.28</v>
      </c>
      <c r="CZ97" s="1">
        <v>49.77</v>
      </c>
      <c r="DA97" s="1">
        <v>48.15</v>
      </c>
      <c r="DB97" s="1">
        <v>45.77</v>
      </c>
      <c r="DC97" s="269">
        <v>1.5500000000000007</v>
      </c>
      <c r="DD97" s="269">
        <v>9.9999999999997868E-2</v>
      </c>
      <c r="DE97" s="269">
        <v>-1.2100000000000009</v>
      </c>
      <c r="DF97" s="269">
        <v>-1.6600000000000037</v>
      </c>
      <c r="DG97" s="269">
        <v>-0.92000000000000171</v>
      </c>
      <c r="DH97" s="269">
        <v>-4.0000000000006253E-2</v>
      </c>
      <c r="DI97" s="1">
        <v>3</v>
      </c>
      <c r="DJ97" s="1">
        <v>4</v>
      </c>
      <c r="DK97" s="1">
        <v>4</v>
      </c>
      <c r="DL97" s="1">
        <v>1</v>
      </c>
      <c r="DM97" s="1">
        <v>0</v>
      </c>
      <c r="DN97" s="1">
        <v>-5</v>
      </c>
      <c r="DO97" s="1">
        <v>-9</v>
      </c>
      <c r="DP97" s="1">
        <v>-10</v>
      </c>
      <c r="DQ97" s="1">
        <v>-9</v>
      </c>
      <c r="DR97" s="1">
        <v>-4</v>
      </c>
      <c r="DS97" s="1">
        <v>0</v>
      </c>
      <c r="DT97" s="1">
        <v>5</v>
      </c>
      <c r="DU97" s="1">
        <v>6</v>
      </c>
      <c r="DV97" s="1">
        <v>6</v>
      </c>
      <c r="DW97" s="1">
        <v>6</v>
      </c>
      <c r="DX97" s="1">
        <v>2</v>
      </c>
      <c r="DY97" s="1">
        <v>0</v>
      </c>
      <c r="DZ97" s="2" t="s">
        <v>1302</v>
      </c>
      <c r="EA97" s="2">
        <v>51331997</v>
      </c>
      <c r="FF97" s="128"/>
    </row>
    <row r="98" spans="1:162">
      <c r="A98" s="1">
        <v>1</v>
      </c>
      <c r="B98" s="1">
        <v>103</v>
      </c>
      <c r="C98" s="1">
        <v>2</v>
      </c>
      <c r="D98" s="1">
        <v>14</v>
      </c>
      <c r="E98" s="1">
        <v>10</v>
      </c>
      <c r="F98" s="1">
        <v>159.69999999999999</v>
      </c>
      <c r="G98" s="1">
        <v>59.3</v>
      </c>
      <c r="H98" s="1" t="s">
        <v>1847</v>
      </c>
      <c r="I98" s="1" t="s">
        <v>1825</v>
      </c>
      <c r="J98" s="1" t="s">
        <v>1733</v>
      </c>
      <c r="K98" s="1">
        <v>31</v>
      </c>
      <c r="L98" s="1">
        <v>23</v>
      </c>
      <c r="M98" s="1">
        <v>17</v>
      </c>
      <c r="N98" s="265">
        <v>0.45161290322580644</v>
      </c>
      <c r="P98" s="1" t="s">
        <v>1940</v>
      </c>
      <c r="Q98" s="1">
        <v>54</v>
      </c>
      <c r="R98" s="1">
        <v>40</v>
      </c>
      <c r="S98" s="1">
        <v>35</v>
      </c>
      <c r="T98" s="1" t="s">
        <v>195</v>
      </c>
      <c r="U98" s="1" t="s">
        <v>1842</v>
      </c>
      <c r="V98" s="1">
        <v>48</v>
      </c>
      <c r="W98" s="1">
        <v>31</v>
      </c>
      <c r="X98" s="1">
        <v>20</v>
      </c>
      <c r="Y98" s="1" t="s">
        <v>1682</v>
      </c>
      <c r="Z98" s="1" t="s">
        <v>1932</v>
      </c>
      <c r="AA98" s="1" t="s">
        <v>1819</v>
      </c>
      <c r="AB98" s="1" t="s">
        <v>1935</v>
      </c>
      <c r="AC98" s="1" t="s">
        <v>1914</v>
      </c>
      <c r="AF98" s="1" t="s">
        <v>2075</v>
      </c>
      <c r="AG98" s="128">
        <v>4.29</v>
      </c>
      <c r="AH98" s="128">
        <v>3.77</v>
      </c>
      <c r="AI98" s="128">
        <v>2.78</v>
      </c>
      <c r="AJ98" s="128">
        <v>2.4900000000000002</v>
      </c>
      <c r="AK98" s="128">
        <v>1.87</v>
      </c>
      <c r="AL98" s="267">
        <v>1.39</v>
      </c>
      <c r="AM98" s="128">
        <v>0.95</v>
      </c>
      <c r="AN98" s="128">
        <v>2.2400000000000002</v>
      </c>
      <c r="AO98" s="128">
        <v>2.62</v>
      </c>
      <c r="AP98" s="128">
        <v>3.12</v>
      </c>
      <c r="AQ98" s="128">
        <v>3.9</v>
      </c>
      <c r="AR98" s="128">
        <v>5.09</v>
      </c>
      <c r="AS98" s="128">
        <v>4.22</v>
      </c>
      <c r="AT98" s="1">
        <v>3.36</v>
      </c>
      <c r="AU98" s="1">
        <v>5.9</v>
      </c>
      <c r="AV98" s="1">
        <v>8.4499999999999993</v>
      </c>
      <c r="AW98" s="1">
        <v>11.44</v>
      </c>
      <c r="AX98" s="1">
        <v>4.33</v>
      </c>
      <c r="AY98" s="1">
        <v>3.11</v>
      </c>
      <c r="AZ98" s="1">
        <v>2.17</v>
      </c>
      <c r="BA98" s="1">
        <v>0.35</v>
      </c>
      <c r="BB98" s="1">
        <v>1.1499999999999999</v>
      </c>
      <c r="BC98" s="268">
        <v>1.02</v>
      </c>
      <c r="BD98" s="1">
        <v>1.78</v>
      </c>
      <c r="BE98" s="1">
        <v>2.37</v>
      </c>
      <c r="BF98" s="1">
        <v>3.29</v>
      </c>
      <c r="BG98" s="1">
        <v>3.58</v>
      </c>
      <c r="BH98" s="1">
        <v>3.23</v>
      </c>
      <c r="BI98" s="1">
        <v>5.1100000000000003</v>
      </c>
      <c r="BJ98" s="1">
        <v>5.33</v>
      </c>
      <c r="BK98" s="1">
        <v>5.66</v>
      </c>
      <c r="BL98" s="1">
        <v>6.94</v>
      </c>
      <c r="BM98" s="1">
        <v>8.74</v>
      </c>
      <c r="BN98" s="1">
        <v>11.61</v>
      </c>
      <c r="BO98" s="269">
        <v>-4.0000000000000036E-2</v>
      </c>
      <c r="BP98" s="269">
        <v>0.66000000000000014</v>
      </c>
      <c r="BQ98" s="269">
        <v>0.60999999999999988</v>
      </c>
      <c r="BR98" s="269">
        <v>2.14</v>
      </c>
      <c r="BS98" s="269">
        <v>0.7200000000000002</v>
      </c>
      <c r="BT98" s="269">
        <v>-0.36999999999999988</v>
      </c>
      <c r="BU98" s="1">
        <v>27.49</v>
      </c>
      <c r="BV98" s="1">
        <v>32.25</v>
      </c>
      <c r="BW98" s="1">
        <v>34.299999999999997</v>
      </c>
      <c r="BX98" s="1">
        <v>37.14</v>
      </c>
      <c r="BY98" s="1">
        <v>39.18</v>
      </c>
      <c r="BZ98" s="1">
        <v>39.770000000000003</v>
      </c>
      <c r="CA98" s="1">
        <v>41.15</v>
      </c>
      <c r="CB98" s="1">
        <v>39.840000000000003</v>
      </c>
      <c r="CC98" s="1">
        <v>39.17</v>
      </c>
      <c r="CD98" s="1">
        <v>40.1</v>
      </c>
      <c r="CE98" s="1">
        <v>40.69</v>
      </c>
      <c r="CF98" s="1">
        <v>42.62</v>
      </c>
      <c r="CG98" s="1">
        <v>44.68</v>
      </c>
      <c r="CH98" s="1">
        <v>46.62</v>
      </c>
      <c r="CI98" s="1">
        <v>47.94</v>
      </c>
      <c r="CJ98" s="1">
        <v>48.24</v>
      </c>
      <c r="CK98" s="1">
        <v>47.73</v>
      </c>
      <c r="CL98" s="1">
        <v>28.62</v>
      </c>
      <c r="CM98" s="1">
        <v>32.83</v>
      </c>
      <c r="CN98" s="1">
        <v>35.28</v>
      </c>
      <c r="CO98" s="1">
        <v>37.76</v>
      </c>
      <c r="CP98" s="1">
        <v>39.19</v>
      </c>
      <c r="CQ98" s="1">
        <v>39.75</v>
      </c>
      <c r="CR98" s="1">
        <v>40.82</v>
      </c>
      <c r="CS98" s="1">
        <v>39.44</v>
      </c>
      <c r="CT98" s="1">
        <v>39.49</v>
      </c>
      <c r="CU98" s="1">
        <v>41.62</v>
      </c>
      <c r="CV98" s="1">
        <v>40.32</v>
      </c>
      <c r="CW98" s="1">
        <v>43.05</v>
      </c>
      <c r="CX98" s="1">
        <v>45.3</v>
      </c>
      <c r="CY98" s="1">
        <v>46.86</v>
      </c>
      <c r="CZ98" s="1">
        <v>47.55</v>
      </c>
      <c r="DA98" s="1">
        <v>48.82</v>
      </c>
      <c r="DB98" s="1">
        <v>48.06</v>
      </c>
      <c r="DC98" s="269">
        <v>-1.1300000000000026</v>
      </c>
      <c r="DD98" s="269">
        <v>-0.57999999999999829</v>
      </c>
      <c r="DE98" s="269">
        <v>-0.98000000000000398</v>
      </c>
      <c r="DF98" s="269">
        <v>-0.61999999999999744</v>
      </c>
      <c r="DG98" s="269">
        <v>-9.9999999999980105E-3</v>
      </c>
      <c r="DH98" s="269">
        <v>2.0000000000003126E-2</v>
      </c>
      <c r="DI98" s="1">
        <v>6</v>
      </c>
      <c r="DJ98" s="1">
        <v>8</v>
      </c>
      <c r="DK98" s="1">
        <v>9</v>
      </c>
      <c r="DL98" s="1">
        <v>10</v>
      </c>
      <c r="DM98" s="1">
        <v>8</v>
      </c>
      <c r="DN98" s="1">
        <v>4</v>
      </c>
      <c r="DO98" s="1">
        <v>-1</v>
      </c>
      <c r="DP98" s="1">
        <v>-9</v>
      </c>
      <c r="DQ98" s="1">
        <v>-8</v>
      </c>
      <c r="DR98" s="1">
        <v>-7</v>
      </c>
      <c r="DS98" s="1">
        <v>-3</v>
      </c>
      <c r="DT98" s="1">
        <v>2</v>
      </c>
      <c r="DU98" s="1">
        <v>13</v>
      </c>
      <c r="DV98" s="1">
        <v>18</v>
      </c>
      <c r="DW98" s="1">
        <v>18</v>
      </c>
      <c r="DX98" s="1">
        <v>16</v>
      </c>
      <c r="DY98" s="1">
        <v>13</v>
      </c>
      <c r="DZ98" s="2" t="s">
        <v>1082</v>
      </c>
      <c r="EA98" s="2">
        <v>51490980</v>
      </c>
      <c r="EM98" s="36"/>
      <c r="FF98" s="128"/>
    </row>
    <row r="99" spans="1:162">
      <c r="A99" s="1">
        <v>1</v>
      </c>
      <c r="B99" s="1">
        <v>65</v>
      </c>
      <c r="C99" s="1">
        <v>1</v>
      </c>
      <c r="D99" s="1">
        <v>18</v>
      </c>
      <c r="E99" s="1">
        <v>6</v>
      </c>
      <c r="F99" s="1">
        <v>165</v>
      </c>
      <c r="G99" s="1">
        <v>49.9</v>
      </c>
      <c r="H99" s="1" t="s">
        <v>1824</v>
      </c>
      <c r="I99" s="1" t="s">
        <v>1848</v>
      </c>
      <c r="J99" s="1" t="s">
        <v>1730</v>
      </c>
      <c r="K99" s="1">
        <v>25</v>
      </c>
      <c r="L99" s="1">
        <v>23</v>
      </c>
      <c r="M99" s="1">
        <v>19</v>
      </c>
      <c r="N99" s="265">
        <v>0.24</v>
      </c>
      <c r="P99" s="1" t="s">
        <v>1922</v>
      </c>
      <c r="Q99" s="1">
        <v>55</v>
      </c>
      <c r="R99" s="1">
        <v>44</v>
      </c>
      <c r="S99" s="1">
        <v>42</v>
      </c>
      <c r="T99" s="1" t="s">
        <v>193</v>
      </c>
      <c r="U99" s="1" t="s">
        <v>1889</v>
      </c>
      <c r="V99" s="1">
        <v>71</v>
      </c>
      <c r="W99" s="1">
        <v>51</v>
      </c>
      <c r="X99" s="1">
        <v>30</v>
      </c>
      <c r="Y99" s="1" t="s">
        <v>1680</v>
      </c>
      <c r="Z99" s="1" t="s">
        <v>2004</v>
      </c>
      <c r="AA99" s="1" t="s">
        <v>2051</v>
      </c>
      <c r="AB99" s="1" t="s">
        <v>1859</v>
      </c>
      <c r="AC99" s="1" t="s">
        <v>2076</v>
      </c>
      <c r="AF99" s="1" t="s">
        <v>2040</v>
      </c>
      <c r="AG99" s="128">
        <v>3.65</v>
      </c>
      <c r="AH99" s="128">
        <v>3.33</v>
      </c>
      <c r="AI99" s="128">
        <v>4.3099999999999996</v>
      </c>
      <c r="AJ99" s="128">
        <v>2.87</v>
      </c>
      <c r="AK99" s="128">
        <v>2.9</v>
      </c>
      <c r="AL99" s="267">
        <v>1.99</v>
      </c>
      <c r="AM99" s="128">
        <v>0</v>
      </c>
      <c r="AN99" s="128">
        <v>0</v>
      </c>
      <c r="AO99" s="128">
        <v>0.28000000000000003</v>
      </c>
      <c r="AP99" s="128">
        <v>2.86</v>
      </c>
      <c r="AQ99" s="128">
        <v>3.07</v>
      </c>
      <c r="AR99" s="128">
        <v>4.05</v>
      </c>
      <c r="AS99" s="128">
        <v>1.69</v>
      </c>
      <c r="AT99" s="1">
        <v>2.59</v>
      </c>
      <c r="AU99" s="1">
        <v>4.6399999999999997</v>
      </c>
      <c r="AV99" s="1">
        <v>5.84</v>
      </c>
      <c r="AW99" s="1">
        <v>9.89</v>
      </c>
      <c r="AX99" s="1">
        <v>2.93</v>
      </c>
      <c r="AY99" s="1">
        <v>2.67</v>
      </c>
      <c r="AZ99" s="1">
        <v>1.42</v>
      </c>
      <c r="BA99" s="1">
        <v>0.7</v>
      </c>
      <c r="BB99" s="1">
        <v>0.95</v>
      </c>
      <c r="BC99" s="268">
        <v>1.24</v>
      </c>
      <c r="BD99" s="1">
        <v>2.4900000000000002</v>
      </c>
      <c r="BE99" s="1">
        <v>2.4900000000000002</v>
      </c>
      <c r="BF99" s="1">
        <v>3.25</v>
      </c>
      <c r="BG99" s="1">
        <v>3.54</v>
      </c>
      <c r="BH99" s="1">
        <v>2.94</v>
      </c>
      <c r="BI99" s="1">
        <v>0</v>
      </c>
      <c r="BJ99" s="1">
        <v>1.85</v>
      </c>
      <c r="BK99" s="1">
        <v>2.69</v>
      </c>
      <c r="BL99" s="1">
        <v>4.3499999999999996</v>
      </c>
      <c r="BM99" s="1">
        <v>6.06</v>
      </c>
      <c r="BN99" s="1">
        <v>8.7799999999999994</v>
      </c>
      <c r="BO99" s="269">
        <v>0.71999999999999975</v>
      </c>
      <c r="BP99" s="269">
        <v>0.66000000000000014</v>
      </c>
      <c r="BQ99" s="269">
        <v>2.8899999999999997</v>
      </c>
      <c r="BR99" s="269">
        <v>2.17</v>
      </c>
      <c r="BS99" s="269">
        <v>1.95</v>
      </c>
      <c r="BT99" s="269">
        <v>-0.75</v>
      </c>
      <c r="BU99" s="1">
        <v>28.28</v>
      </c>
      <c r="BV99" s="1">
        <v>30.84</v>
      </c>
      <c r="BW99" s="1">
        <v>32.36</v>
      </c>
      <c r="BX99" s="1">
        <v>35.04</v>
      </c>
      <c r="BY99" s="1">
        <v>37.24</v>
      </c>
      <c r="BZ99" s="1">
        <v>38.21</v>
      </c>
      <c r="CA99" s="1">
        <v>40.46</v>
      </c>
      <c r="CB99" s="1">
        <v>40.56</v>
      </c>
      <c r="CC99" s="1">
        <v>40.71</v>
      </c>
      <c r="CD99" s="1">
        <v>40.97</v>
      </c>
      <c r="CE99" s="1">
        <v>42.31</v>
      </c>
      <c r="CF99" s="1">
        <v>43.53</v>
      </c>
      <c r="CG99" s="1">
        <v>47.3</v>
      </c>
      <c r="CH99" s="1">
        <v>46.71</v>
      </c>
      <c r="CI99" s="1">
        <v>48.82</v>
      </c>
      <c r="CJ99" s="1">
        <v>44.35</v>
      </c>
      <c r="CK99" s="1">
        <v>42.24</v>
      </c>
      <c r="CL99" s="1">
        <v>27.85</v>
      </c>
      <c r="CM99" s="1">
        <v>31.33</v>
      </c>
      <c r="CN99" s="1">
        <v>33.869999999999997</v>
      </c>
      <c r="CO99" s="1">
        <v>35.630000000000003</v>
      </c>
      <c r="CP99" s="1">
        <v>37.270000000000003</v>
      </c>
      <c r="CQ99" s="1">
        <v>37.47</v>
      </c>
      <c r="CR99" s="1">
        <v>39.11</v>
      </c>
      <c r="CS99" s="1">
        <v>39.130000000000003</v>
      </c>
      <c r="CT99" s="1">
        <v>39.86</v>
      </c>
      <c r="CU99" s="1">
        <v>41.02</v>
      </c>
      <c r="CV99" s="1">
        <v>42.08</v>
      </c>
      <c r="CW99" s="1">
        <v>43.18</v>
      </c>
      <c r="CX99" s="1">
        <v>46.06</v>
      </c>
      <c r="CY99" s="1">
        <v>46.03</v>
      </c>
      <c r="CZ99" s="1">
        <v>48.78</v>
      </c>
      <c r="DA99" s="1">
        <v>44.27</v>
      </c>
      <c r="DB99" s="1">
        <v>42.07</v>
      </c>
      <c r="DC99" s="269">
        <v>0.42999999999999972</v>
      </c>
      <c r="DD99" s="269">
        <v>-0.48999999999999844</v>
      </c>
      <c r="DE99" s="269">
        <v>-1.509999999999998</v>
      </c>
      <c r="DF99" s="269">
        <v>-0.59000000000000341</v>
      </c>
      <c r="DG99" s="269">
        <v>-3.0000000000001137E-2</v>
      </c>
      <c r="DH99" s="269">
        <v>0.74000000000000199</v>
      </c>
      <c r="DI99" s="1">
        <v>0</v>
      </c>
      <c r="DJ99" s="1">
        <v>0</v>
      </c>
      <c r="DK99" s="1">
        <v>0</v>
      </c>
      <c r="DL99" s="1">
        <v>1</v>
      </c>
      <c r="DM99" s="1">
        <v>-1</v>
      </c>
      <c r="DN99" s="1">
        <v>-4</v>
      </c>
      <c r="DO99" s="1">
        <v>-5</v>
      </c>
      <c r="DP99" s="1">
        <v>-6</v>
      </c>
      <c r="DQ99" s="1">
        <v>-2</v>
      </c>
      <c r="DR99" s="1">
        <v>4</v>
      </c>
      <c r="DS99" s="1">
        <v>15</v>
      </c>
      <c r="DT99" s="1">
        <v>24</v>
      </c>
      <c r="DU99" s="1">
        <v>27</v>
      </c>
      <c r="DV99" s="1">
        <v>19</v>
      </c>
      <c r="DW99" s="1">
        <v>13</v>
      </c>
      <c r="DX99" s="1">
        <v>8</v>
      </c>
      <c r="DY99" s="1">
        <v>5</v>
      </c>
      <c r="DZ99" s="2" t="s">
        <v>1541</v>
      </c>
      <c r="EA99" s="2">
        <v>50842533</v>
      </c>
      <c r="EM99" s="36"/>
      <c r="FF99" s="128"/>
    </row>
    <row r="100" spans="1:162">
      <c r="A100" s="1">
        <v>1</v>
      </c>
      <c r="B100" s="1">
        <v>86</v>
      </c>
      <c r="C100" s="1">
        <v>2</v>
      </c>
      <c r="D100" s="1">
        <v>17</v>
      </c>
      <c r="E100" s="1">
        <v>10</v>
      </c>
      <c r="F100" s="1">
        <v>168.5</v>
      </c>
      <c r="G100" s="1">
        <v>58.8</v>
      </c>
      <c r="H100" s="1" t="s">
        <v>1847</v>
      </c>
      <c r="I100" s="1" t="s">
        <v>1855</v>
      </c>
      <c r="J100" s="1" t="s">
        <v>1730</v>
      </c>
      <c r="K100" s="1">
        <v>28</v>
      </c>
      <c r="L100" s="1">
        <v>25</v>
      </c>
      <c r="M100" s="1">
        <v>22</v>
      </c>
      <c r="N100" s="265">
        <v>0.21428571428571427</v>
      </c>
      <c r="P100" s="1" t="s">
        <v>1849</v>
      </c>
      <c r="Q100" s="1">
        <v>64</v>
      </c>
      <c r="R100" s="1">
        <v>48</v>
      </c>
      <c r="S100" s="1">
        <v>39</v>
      </c>
      <c r="T100" s="1" t="s">
        <v>194</v>
      </c>
      <c r="U100" s="1" t="s">
        <v>1850</v>
      </c>
      <c r="V100" s="1">
        <v>38</v>
      </c>
      <c r="W100" s="1">
        <v>29</v>
      </c>
      <c r="X100" s="1">
        <v>19</v>
      </c>
      <c r="Y100" s="1" t="s">
        <v>1682</v>
      </c>
      <c r="Z100" s="1" t="s">
        <v>1975</v>
      </c>
      <c r="AA100" s="1" t="s">
        <v>1938</v>
      </c>
      <c r="AB100" s="1" t="s">
        <v>1915</v>
      </c>
      <c r="AC100" s="1" t="s">
        <v>2030</v>
      </c>
      <c r="AD100" s="1" t="s">
        <v>1678</v>
      </c>
      <c r="AE100" s="1" t="s">
        <v>1683</v>
      </c>
      <c r="AF100" s="1" t="s">
        <v>2015</v>
      </c>
      <c r="AG100" s="128">
        <v>4.4800000000000004</v>
      </c>
      <c r="AH100" s="128">
        <v>3.87</v>
      </c>
      <c r="AI100" s="128">
        <v>2.4900000000000002</v>
      </c>
      <c r="AJ100" s="128">
        <v>3.05</v>
      </c>
      <c r="AK100" s="128">
        <v>3.83</v>
      </c>
      <c r="AL100" s="267">
        <v>3.5</v>
      </c>
      <c r="AM100" s="128">
        <v>3.17</v>
      </c>
      <c r="AN100" s="128">
        <v>1.34</v>
      </c>
      <c r="AO100" s="128">
        <v>1.5</v>
      </c>
      <c r="AP100" s="128">
        <v>5.01</v>
      </c>
      <c r="AQ100" s="128">
        <v>6.78</v>
      </c>
      <c r="AR100" s="128">
        <v>6.41</v>
      </c>
      <c r="AS100" s="128">
        <v>3.13</v>
      </c>
      <c r="AT100" s="1">
        <v>4.53</v>
      </c>
      <c r="AU100" s="1">
        <v>5.12</v>
      </c>
      <c r="AV100" s="1">
        <v>6.98</v>
      </c>
      <c r="AW100" s="1">
        <v>11.45</v>
      </c>
      <c r="AX100" s="1">
        <v>4.13</v>
      </c>
      <c r="AY100" s="1">
        <v>1.86</v>
      </c>
      <c r="AZ100" s="1">
        <v>0</v>
      </c>
      <c r="BA100" s="1">
        <v>0.87</v>
      </c>
      <c r="BB100" s="1">
        <v>1.92</v>
      </c>
      <c r="BC100" s="268">
        <v>3.44</v>
      </c>
      <c r="BD100" s="1">
        <v>2.87</v>
      </c>
      <c r="BE100" s="1">
        <v>2.72</v>
      </c>
      <c r="BF100" s="1">
        <v>3.5</v>
      </c>
      <c r="BG100" s="1">
        <v>3.07</v>
      </c>
      <c r="BH100" s="1">
        <v>4.68</v>
      </c>
      <c r="BI100" s="1">
        <v>5.47</v>
      </c>
      <c r="BJ100" s="1">
        <v>2.2799999999999998</v>
      </c>
      <c r="BK100" s="1">
        <v>3.74</v>
      </c>
      <c r="BL100" s="1">
        <v>6.48</v>
      </c>
      <c r="BM100" s="1">
        <v>7.73</v>
      </c>
      <c r="BN100" s="1">
        <v>9.9700000000000006</v>
      </c>
      <c r="BO100" s="269">
        <v>0.35000000000000053</v>
      </c>
      <c r="BP100" s="269">
        <v>2.0099999999999998</v>
      </c>
      <c r="BQ100" s="269">
        <v>2.4900000000000002</v>
      </c>
      <c r="BR100" s="269">
        <v>2.1799999999999997</v>
      </c>
      <c r="BS100" s="269">
        <v>1.9100000000000001</v>
      </c>
      <c r="BT100" s="269">
        <v>-6.0000000000000053E-2</v>
      </c>
      <c r="BU100" s="1">
        <v>29.85</v>
      </c>
      <c r="BV100" s="1">
        <v>32.39</v>
      </c>
      <c r="BW100" s="1">
        <v>32.619999999999997</v>
      </c>
      <c r="BX100" s="1">
        <v>34.06</v>
      </c>
      <c r="BY100" s="1">
        <v>34.6</v>
      </c>
      <c r="BZ100" s="1">
        <v>37.44</v>
      </c>
      <c r="CA100" s="1">
        <v>37.299999999999997</v>
      </c>
      <c r="CB100" s="1">
        <v>38.340000000000003</v>
      </c>
      <c r="CC100" s="1">
        <v>38.729999999999997</v>
      </c>
      <c r="CD100" s="1">
        <v>39.520000000000003</v>
      </c>
      <c r="CE100" s="1">
        <v>41.85</v>
      </c>
      <c r="CF100" s="1">
        <v>42.26</v>
      </c>
      <c r="CG100" s="1">
        <v>46.73</v>
      </c>
      <c r="CH100" s="1">
        <v>49.79</v>
      </c>
      <c r="CI100" s="1">
        <v>49.29</v>
      </c>
      <c r="CJ100" s="1">
        <v>47.7</v>
      </c>
      <c r="CK100" s="1">
        <v>41.89</v>
      </c>
      <c r="CL100" s="1">
        <v>29.12</v>
      </c>
      <c r="CM100" s="1">
        <v>33.03</v>
      </c>
      <c r="CN100" s="1">
        <v>33.28</v>
      </c>
      <c r="CO100" s="1">
        <v>34.89</v>
      </c>
      <c r="CP100" s="1">
        <v>35.54</v>
      </c>
      <c r="CQ100" s="1">
        <v>38.79</v>
      </c>
      <c r="CR100" s="1">
        <v>37.630000000000003</v>
      </c>
      <c r="CS100" s="1">
        <v>37.130000000000003</v>
      </c>
      <c r="CT100" s="1">
        <v>37.840000000000003</v>
      </c>
      <c r="CU100" s="1">
        <v>38.79</v>
      </c>
      <c r="CV100" s="1">
        <v>42.13</v>
      </c>
      <c r="CW100" s="1">
        <v>43.36</v>
      </c>
      <c r="CX100" s="1">
        <v>45.85</v>
      </c>
      <c r="CY100" s="1">
        <v>49.29</v>
      </c>
      <c r="CZ100" s="1">
        <v>48.05</v>
      </c>
      <c r="DA100" s="1">
        <v>48.61</v>
      </c>
      <c r="DB100" s="1">
        <v>39.47</v>
      </c>
      <c r="DC100" s="269">
        <v>0.73000000000000043</v>
      </c>
      <c r="DD100" s="269">
        <v>-0.64000000000000057</v>
      </c>
      <c r="DE100" s="269">
        <v>-0.66000000000000369</v>
      </c>
      <c r="DF100" s="269">
        <v>-0.82999999999999829</v>
      </c>
      <c r="DG100" s="269">
        <v>-0.93999999999999773</v>
      </c>
      <c r="DH100" s="269">
        <v>-1.3500000000000014</v>
      </c>
      <c r="DI100" s="1">
        <v>10</v>
      </c>
      <c r="DJ100" s="1">
        <v>10</v>
      </c>
      <c r="DK100" s="1">
        <v>5</v>
      </c>
      <c r="DL100" s="1">
        <v>0</v>
      </c>
      <c r="DM100" s="1">
        <v>-3</v>
      </c>
      <c r="DN100" s="1">
        <v>-11</v>
      </c>
      <c r="DO100" s="1">
        <v>-18</v>
      </c>
      <c r="DP100" s="1">
        <v>-19</v>
      </c>
      <c r="DQ100" s="1">
        <v>-17</v>
      </c>
      <c r="DR100" s="1">
        <v>-11</v>
      </c>
      <c r="DS100" s="1">
        <v>-2</v>
      </c>
      <c r="DT100" s="1">
        <v>2</v>
      </c>
      <c r="DU100" s="1">
        <v>6</v>
      </c>
      <c r="DV100" s="1">
        <v>8</v>
      </c>
      <c r="DW100" s="1">
        <v>9</v>
      </c>
      <c r="DX100" s="1">
        <v>8</v>
      </c>
      <c r="DY100" s="1">
        <v>7</v>
      </c>
      <c r="DZ100" s="2" t="s">
        <v>1215</v>
      </c>
      <c r="EA100" s="2">
        <v>53737320</v>
      </c>
      <c r="FF100" s="128"/>
    </row>
    <row r="101" spans="1:162">
      <c r="A101" s="1">
        <v>1</v>
      </c>
      <c r="B101" s="1">
        <v>57</v>
      </c>
      <c r="C101" s="1">
        <v>2</v>
      </c>
      <c r="D101" s="1">
        <v>14</v>
      </c>
      <c r="E101" s="1">
        <v>5</v>
      </c>
      <c r="F101" s="1">
        <v>157.1</v>
      </c>
      <c r="G101" s="1">
        <v>46.9</v>
      </c>
      <c r="H101" s="1" t="s">
        <v>1839</v>
      </c>
      <c r="I101" s="1" t="s">
        <v>1840</v>
      </c>
      <c r="J101" s="1" t="s">
        <v>1734</v>
      </c>
      <c r="K101" s="1">
        <v>24</v>
      </c>
      <c r="L101" s="1">
        <v>23</v>
      </c>
      <c r="M101" s="1">
        <v>16</v>
      </c>
      <c r="N101" s="265">
        <v>0.33333333333333331</v>
      </c>
      <c r="P101" s="1" t="s">
        <v>2077</v>
      </c>
      <c r="Q101" s="1">
        <v>51</v>
      </c>
      <c r="R101" s="1">
        <v>34</v>
      </c>
      <c r="S101" s="1">
        <v>28</v>
      </c>
      <c r="T101" s="1" t="s">
        <v>196</v>
      </c>
      <c r="Z101" s="1" t="s">
        <v>1834</v>
      </c>
      <c r="AA101" s="1" t="s">
        <v>1829</v>
      </c>
      <c r="AB101" s="1" t="s">
        <v>2064</v>
      </c>
      <c r="AC101" s="1" t="s">
        <v>2078</v>
      </c>
      <c r="AF101" s="1" t="s">
        <v>2079</v>
      </c>
      <c r="AG101" s="128">
        <v>3.63</v>
      </c>
      <c r="AH101" s="128">
        <v>3.62</v>
      </c>
      <c r="AI101" s="128">
        <v>3.14</v>
      </c>
      <c r="AJ101" s="128">
        <v>2.61</v>
      </c>
      <c r="AK101" s="128">
        <v>2.5</v>
      </c>
      <c r="AL101" s="267">
        <v>0.88</v>
      </c>
      <c r="AM101" s="128">
        <v>2.36</v>
      </c>
      <c r="AN101" s="128">
        <v>1.34</v>
      </c>
      <c r="AO101" s="128">
        <v>0.8</v>
      </c>
      <c r="AP101" s="128">
        <v>1.62</v>
      </c>
      <c r="AQ101" s="128">
        <v>1.93</v>
      </c>
      <c r="AR101" s="128">
        <v>3.62</v>
      </c>
      <c r="AS101" s="128">
        <v>2.89</v>
      </c>
      <c r="AT101" s="1">
        <v>3.72</v>
      </c>
      <c r="AU101" s="1">
        <v>5.26</v>
      </c>
      <c r="AV101" s="1">
        <v>6.48</v>
      </c>
      <c r="AW101" s="1">
        <v>11.68</v>
      </c>
      <c r="AX101" s="1">
        <v>3.71</v>
      </c>
      <c r="AY101" s="1">
        <v>3.31</v>
      </c>
      <c r="AZ101" s="1">
        <v>0.67</v>
      </c>
      <c r="BA101" s="1">
        <v>0.25</v>
      </c>
      <c r="BB101" s="1">
        <v>0.18</v>
      </c>
      <c r="BC101" s="268">
        <v>2.88</v>
      </c>
      <c r="BD101" s="1">
        <v>0.99</v>
      </c>
      <c r="BE101" s="1">
        <v>1.54</v>
      </c>
      <c r="BF101" s="1">
        <v>2.0499999999999998</v>
      </c>
      <c r="BG101" s="1">
        <v>2.66</v>
      </c>
      <c r="BH101" s="1">
        <v>2.89</v>
      </c>
      <c r="BI101" s="1">
        <v>4.87</v>
      </c>
      <c r="BJ101" s="1">
        <v>3.12</v>
      </c>
      <c r="BK101" s="1">
        <v>4.22</v>
      </c>
      <c r="BL101" s="1">
        <v>5.87</v>
      </c>
      <c r="BM101" s="1">
        <v>6.38</v>
      </c>
      <c r="BN101" s="1">
        <v>10.65</v>
      </c>
      <c r="BO101" s="269">
        <v>-8.0000000000000071E-2</v>
      </c>
      <c r="BP101" s="269">
        <v>0.31000000000000005</v>
      </c>
      <c r="BQ101" s="269">
        <v>2.4700000000000002</v>
      </c>
      <c r="BR101" s="269">
        <v>2.36</v>
      </c>
      <c r="BS101" s="269">
        <v>2.3199999999999998</v>
      </c>
      <c r="BT101" s="269">
        <v>2</v>
      </c>
      <c r="BU101" s="1">
        <v>26.33</v>
      </c>
      <c r="BV101" s="1">
        <v>30.66</v>
      </c>
      <c r="BW101" s="1">
        <v>31.36</v>
      </c>
      <c r="BX101" s="1">
        <v>32.9</v>
      </c>
      <c r="BY101" s="1">
        <v>33.340000000000003</v>
      </c>
      <c r="BZ101" s="1">
        <v>34.61</v>
      </c>
      <c r="CA101" s="1">
        <v>36.17</v>
      </c>
      <c r="CB101" s="1">
        <v>36.72</v>
      </c>
      <c r="CC101" s="1">
        <v>36.47</v>
      </c>
      <c r="CD101" s="1">
        <v>37.69</v>
      </c>
      <c r="CE101" s="1">
        <v>38.33</v>
      </c>
      <c r="CF101" s="1">
        <v>39.5</v>
      </c>
      <c r="CG101" s="1">
        <v>43.55</v>
      </c>
      <c r="CH101" s="1">
        <v>43.64</v>
      </c>
      <c r="CI101" s="1">
        <v>46.62</v>
      </c>
      <c r="CJ101" s="1">
        <v>44.46</v>
      </c>
      <c r="CK101" s="1">
        <v>42.07</v>
      </c>
      <c r="CL101" s="1">
        <v>26.06</v>
      </c>
      <c r="CM101" s="1">
        <v>30.03</v>
      </c>
      <c r="CN101" s="1">
        <v>31.03</v>
      </c>
      <c r="CO101" s="1">
        <v>32.270000000000003</v>
      </c>
      <c r="CP101" s="1">
        <v>33.76</v>
      </c>
      <c r="CQ101" s="1">
        <v>35.25</v>
      </c>
      <c r="CR101" s="1">
        <v>36.1</v>
      </c>
      <c r="CS101" s="1">
        <v>36.049999999999997</v>
      </c>
      <c r="CT101" s="1">
        <v>35.51</v>
      </c>
      <c r="CU101" s="1">
        <v>37.299999999999997</v>
      </c>
      <c r="CV101" s="1">
        <v>38.49</v>
      </c>
      <c r="CW101" s="1">
        <v>39.61</v>
      </c>
      <c r="CX101" s="1">
        <v>43.1</v>
      </c>
      <c r="CY101" s="1">
        <v>44.13</v>
      </c>
      <c r="CZ101" s="1">
        <v>46.13</v>
      </c>
      <c r="DA101" s="1">
        <v>45.86</v>
      </c>
      <c r="DB101" s="1">
        <v>42.56</v>
      </c>
      <c r="DC101" s="269">
        <v>0.26999999999999957</v>
      </c>
      <c r="DD101" s="269">
        <v>0.62999999999999901</v>
      </c>
      <c r="DE101" s="269">
        <v>0.32999999999999829</v>
      </c>
      <c r="DF101" s="269">
        <v>0.62999999999999545</v>
      </c>
      <c r="DG101" s="269">
        <v>-0.4199999999999946</v>
      </c>
      <c r="DH101" s="269">
        <v>-0.64000000000000057</v>
      </c>
      <c r="DI101" s="1">
        <v>0</v>
      </c>
      <c r="DJ101" s="1">
        <v>1</v>
      </c>
      <c r="DK101" s="1">
        <v>2</v>
      </c>
      <c r="DL101" s="1">
        <v>1</v>
      </c>
      <c r="DM101" s="1">
        <v>-1</v>
      </c>
      <c r="DN101" s="1">
        <v>-4</v>
      </c>
      <c r="DO101" s="1">
        <v>-10</v>
      </c>
      <c r="DP101" s="1">
        <v>-16</v>
      </c>
      <c r="DQ101" s="1">
        <v>-18</v>
      </c>
      <c r="DR101" s="1">
        <v>-21</v>
      </c>
      <c r="DS101" s="1">
        <v>-21</v>
      </c>
      <c r="DT101" s="1">
        <v>-19</v>
      </c>
      <c r="DU101" s="1">
        <v>-13</v>
      </c>
      <c r="DV101" s="1">
        <v>-8</v>
      </c>
      <c r="DW101" s="1">
        <v>-1</v>
      </c>
      <c r="DX101" s="1">
        <v>-1</v>
      </c>
      <c r="DY101" s="1">
        <v>0</v>
      </c>
      <c r="DZ101" s="2" t="s">
        <v>1532</v>
      </c>
      <c r="EA101" s="2">
        <v>50202685</v>
      </c>
      <c r="EM101" s="36"/>
      <c r="FF101" s="128"/>
    </row>
    <row r="102" spans="1:162">
      <c r="A102" s="1">
        <v>1</v>
      </c>
      <c r="B102" s="1">
        <v>95</v>
      </c>
      <c r="C102" s="1">
        <v>2</v>
      </c>
      <c r="D102" s="1">
        <v>16</v>
      </c>
      <c r="E102" s="1">
        <v>2</v>
      </c>
      <c r="F102" s="1">
        <v>157</v>
      </c>
      <c r="G102" s="1">
        <v>51</v>
      </c>
      <c r="H102" s="1" t="s">
        <v>1925</v>
      </c>
      <c r="I102" s="1" t="s">
        <v>1840</v>
      </c>
      <c r="J102" s="1" t="s">
        <v>1734</v>
      </c>
      <c r="K102" s="1">
        <v>30</v>
      </c>
      <c r="L102" s="1">
        <v>21</v>
      </c>
      <c r="M102" s="1">
        <v>20</v>
      </c>
      <c r="N102" s="265">
        <v>0.33333333333333331</v>
      </c>
      <c r="P102" s="1" t="s">
        <v>2077</v>
      </c>
      <c r="Q102" s="1">
        <v>49</v>
      </c>
      <c r="R102" s="1">
        <v>32</v>
      </c>
      <c r="S102" s="1">
        <v>32</v>
      </c>
      <c r="T102" s="1" t="s">
        <v>1678</v>
      </c>
      <c r="U102" s="1" t="s">
        <v>1919</v>
      </c>
      <c r="V102" s="1">
        <v>20</v>
      </c>
      <c r="W102" s="1">
        <v>11</v>
      </c>
      <c r="X102" s="1">
        <v>9</v>
      </c>
      <c r="Z102" s="1" t="s">
        <v>1818</v>
      </c>
      <c r="AA102" s="1" t="s">
        <v>2080</v>
      </c>
      <c r="AB102" s="1" t="s">
        <v>1963</v>
      </c>
      <c r="AC102" s="1" t="s">
        <v>1887</v>
      </c>
      <c r="AD102" s="1" t="s">
        <v>1683</v>
      </c>
      <c r="AE102" s="1" t="s">
        <v>1684</v>
      </c>
      <c r="AF102" s="1" t="s">
        <v>2081</v>
      </c>
      <c r="AG102" s="128">
        <v>3.38</v>
      </c>
      <c r="AH102" s="128">
        <v>3.56</v>
      </c>
      <c r="AI102" s="128">
        <v>2.17</v>
      </c>
      <c r="AJ102" s="128">
        <v>2.36</v>
      </c>
      <c r="AK102" s="128">
        <v>2.5</v>
      </c>
      <c r="AL102" s="267">
        <v>0</v>
      </c>
      <c r="AM102" s="128">
        <v>3.9</v>
      </c>
      <c r="AN102" s="128">
        <v>1.34</v>
      </c>
      <c r="AO102" s="128">
        <v>1.94</v>
      </c>
      <c r="AP102" s="128">
        <v>3.13</v>
      </c>
      <c r="AQ102" s="128">
        <v>3.12</v>
      </c>
      <c r="AR102" s="128">
        <v>5.89</v>
      </c>
      <c r="AS102" s="128">
        <v>0.9</v>
      </c>
      <c r="AT102" s="1">
        <v>2.33</v>
      </c>
      <c r="AU102" s="1">
        <v>3.69</v>
      </c>
      <c r="AV102" s="1">
        <v>5.43</v>
      </c>
      <c r="AW102" s="1">
        <v>11.85</v>
      </c>
      <c r="AX102" s="1">
        <v>3.87</v>
      </c>
      <c r="AY102" s="1">
        <v>2.87</v>
      </c>
      <c r="AZ102" s="1">
        <v>1.5</v>
      </c>
      <c r="BA102" s="1">
        <v>0</v>
      </c>
      <c r="BB102" s="1">
        <v>0</v>
      </c>
      <c r="BC102" s="268">
        <v>2.5</v>
      </c>
      <c r="BD102" s="1">
        <v>0.88</v>
      </c>
      <c r="BE102" s="1">
        <v>1.51</v>
      </c>
      <c r="BF102" s="1">
        <v>2.4700000000000002</v>
      </c>
      <c r="BG102" s="1">
        <v>3.89</v>
      </c>
      <c r="BH102" s="1">
        <v>4.13</v>
      </c>
      <c r="BI102" s="1">
        <v>5.78</v>
      </c>
      <c r="BJ102" s="1">
        <v>0</v>
      </c>
      <c r="BK102" s="1">
        <v>0.99</v>
      </c>
      <c r="BL102" s="1">
        <v>3.49</v>
      </c>
      <c r="BM102" s="1">
        <v>5.52</v>
      </c>
      <c r="BN102" s="1">
        <v>11.73</v>
      </c>
      <c r="BO102" s="269">
        <v>-0.49000000000000021</v>
      </c>
      <c r="BP102" s="269">
        <v>0.69</v>
      </c>
      <c r="BQ102" s="269">
        <v>0.66999999999999993</v>
      </c>
      <c r="BR102" s="269">
        <v>2.36</v>
      </c>
      <c r="BS102" s="269">
        <v>2.5</v>
      </c>
      <c r="BT102" s="269">
        <v>2.5</v>
      </c>
      <c r="BU102" s="1">
        <v>26.45</v>
      </c>
      <c r="BV102" s="1">
        <v>29.59</v>
      </c>
      <c r="BW102" s="1">
        <v>30.85</v>
      </c>
      <c r="BX102" s="1">
        <v>31.93</v>
      </c>
      <c r="BY102" s="1">
        <v>33.94</v>
      </c>
      <c r="BZ102" s="1">
        <v>34.630000000000003</v>
      </c>
      <c r="CA102" s="1">
        <v>35.76</v>
      </c>
      <c r="CB102" s="1">
        <v>36.49</v>
      </c>
      <c r="CC102" s="1">
        <v>36.19</v>
      </c>
      <c r="CD102" s="1">
        <v>38.049999999999997</v>
      </c>
      <c r="CE102" s="1">
        <v>39.049999999999997</v>
      </c>
      <c r="CF102" s="1">
        <v>38.659999999999997</v>
      </c>
      <c r="CG102" s="1">
        <v>40.770000000000003</v>
      </c>
      <c r="CH102" s="1">
        <v>44.59</v>
      </c>
      <c r="CI102" s="1">
        <v>45.09</v>
      </c>
      <c r="CJ102" s="1">
        <v>43.46</v>
      </c>
      <c r="CK102" s="1">
        <v>39.700000000000003</v>
      </c>
      <c r="CL102" s="1">
        <v>26.61</v>
      </c>
      <c r="CM102" s="1">
        <v>29.2</v>
      </c>
      <c r="CN102" s="1">
        <v>30.87</v>
      </c>
      <c r="CO102" s="1">
        <v>31.94</v>
      </c>
      <c r="CP102" s="1">
        <v>34.69</v>
      </c>
      <c r="CQ102" s="1">
        <v>34.9</v>
      </c>
      <c r="CR102" s="1">
        <v>36.21</v>
      </c>
      <c r="CS102" s="1">
        <v>36.770000000000003</v>
      </c>
      <c r="CT102" s="1">
        <v>36.15</v>
      </c>
      <c r="CU102" s="1">
        <v>38.020000000000003</v>
      </c>
      <c r="CV102" s="1">
        <v>39.53</v>
      </c>
      <c r="CW102" s="1">
        <v>37.89</v>
      </c>
      <c r="CX102" s="1">
        <v>41.51</v>
      </c>
      <c r="CY102" s="1">
        <v>44.21</v>
      </c>
      <c r="CZ102" s="1">
        <v>45.11</v>
      </c>
      <c r="DA102" s="1">
        <v>44.07</v>
      </c>
      <c r="DB102" s="1">
        <v>39.07</v>
      </c>
      <c r="DC102" s="269">
        <v>-0.16000000000000014</v>
      </c>
      <c r="DD102" s="269">
        <v>0.39000000000000057</v>
      </c>
      <c r="DE102" s="269">
        <v>-1.9999999999999574E-2</v>
      </c>
      <c r="DF102" s="269">
        <v>-1.0000000000001563E-2</v>
      </c>
      <c r="DG102" s="269">
        <v>-0.75</v>
      </c>
      <c r="DH102" s="269">
        <v>-0.26999999999999602</v>
      </c>
      <c r="DI102" s="1">
        <v>3</v>
      </c>
      <c r="DJ102" s="1">
        <v>3</v>
      </c>
      <c r="DK102" s="1">
        <v>6</v>
      </c>
      <c r="DL102" s="1">
        <v>6</v>
      </c>
      <c r="DM102" s="1">
        <v>5</v>
      </c>
      <c r="DN102" s="1">
        <v>2</v>
      </c>
      <c r="DO102" s="1">
        <v>0</v>
      </c>
      <c r="DP102" s="1">
        <v>-6</v>
      </c>
      <c r="DQ102" s="1">
        <v>-14</v>
      </c>
      <c r="DR102" s="1">
        <v>-14</v>
      </c>
      <c r="DS102" s="1">
        <v>-15</v>
      </c>
      <c r="DT102" s="1">
        <v>-18</v>
      </c>
      <c r="DU102" s="1">
        <v>-15</v>
      </c>
      <c r="DV102" s="1">
        <v>-10</v>
      </c>
      <c r="DW102" s="1">
        <v>-4</v>
      </c>
      <c r="DX102" s="1">
        <v>0</v>
      </c>
      <c r="DY102" s="1">
        <v>0</v>
      </c>
      <c r="DZ102" s="2" t="s">
        <v>887</v>
      </c>
      <c r="EA102" s="2">
        <v>47844300</v>
      </c>
      <c r="FF102" s="128"/>
    </row>
    <row r="103" spans="1:162">
      <c r="A103" s="1">
        <v>1</v>
      </c>
      <c r="B103" s="1">
        <v>37</v>
      </c>
      <c r="C103" s="1">
        <v>2</v>
      </c>
      <c r="D103" s="1">
        <v>22</v>
      </c>
      <c r="E103" s="1">
        <v>0</v>
      </c>
      <c r="F103" s="1">
        <v>152.19999999999999</v>
      </c>
      <c r="G103" s="1">
        <v>58.7</v>
      </c>
      <c r="H103" s="1" t="s">
        <v>1847</v>
      </c>
      <c r="I103" s="1" t="s">
        <v>1848</v>
      </c>
      <c r="J103" s="1" t="s">
        <v>1730</v>
      </c>
      <c r="K103" s="1">
        <v>21</v>
      </c>
      <c r="L103" s="1">
        <v>21</v>
      </c>
      <c r="M103" s="1">
        <v>20</v>
      </c>
      <c r="N103" s="265">
        <v>4.7619047619047616E-2</v>
      </c>
      <c r="P103" s="1" t="s">
        <v>1849</v>
      </c>
      <c r="Q103" s="1">
        <v>58</v>
      </c>
      <c r="R103" s="1">
        <v>47</v>
      </c>
      <c r="S103" s="1">
        <v>32</v>
      </c>
      <c r="T103" s="1" t="s">
        <v>194</v>
      </c>
      <c r="U103" s="1" t="s">
        <v>1895</v>
      </c>
      <c r="V103" s="1">
        <v>41</v>
      </c>
      <c r="W103" s="1">
        <v>38</v>
      </c>
      <c r="X103" s="1">
        <v>28</v>
      </c>
      <c r="Y103" s="1" t="s">
        <v>1681</v>
      </c>
      <c r="Z103" s="1" t="s">
        <v>1932</v>
      </c>
      <c r="AA103" s="1" t="s">
        <v>2082</v>
      </c>
      <c r="AB103" s="1" t="s">
        <v>1942</v>
      </c>
      <c r="AC103" s="1" t="s">
        <v>1845</v>
      </c>
      <c r="AF103" s="1" t="s">
        <v>1860</v>
      </c>
      <c r="AG103" s="128">
        <v>4.75</v>
      </c>
      <c r="AH103" s="128">
        <v>3.97</v>
      </c>
      <c r="AI103" s="128">
        <v>2.62</v>
      </c>
      <c r="AJ103" s="128">
        <v>2.61</v>
      </c>
      <c r="AK103" s="128">
        <v>2.2400000000000002</v>
      </c>
      <c r="AL103" s="267">
        <v>1.37</v>
      </c>
      <c r="AM103" s="128">
        <v>0</v>
      </c>
      <c r="AN103" s="128">
        <v>0</v>
      </c>
      <c r="AO103" s="128">
        <v>0</v>
      </c>
      <c r="AP103" s="128">
        <v>3.37</v>
      </c>
      <c r="AQ103" s="128">
        <v>5.71</v>
      </c>
      <c r="AR103" s="128">
        <v>3.48</v>
      </c>
      <c r="AS103" s="128">
        <v>2.41</v>
      </c>
      <c r="AT103" s="1">
        <v>3.19</v>
      </c>
      <c r="AU103" s="1">
        <v>3.87</v>
      </c>
      <c r="AV103" s="1">
        <v>8.11</v>
      </c>
      <c r="AW103" s="1">
        <v>12.93</v>
      </c>
      <c r="AX103" s="1">
        <v>4.2699999999999996</v>
      </c>
      <c r="AY103" s="1">
        <v>3.28</v>
      </c>
      <c r="AZ103" s="1">
        <v>0.79</v>
      </c>
      <c r="BA103" s="1">
        <v>0.25</v>
      </c>
      <c r="BB103" s="1">
        <v>1.78</v>
      </c>
      <c r="BC103" s="268">
        <v>1.02</v>
      </c>
      <c r="BD103" s="1">
        <v>1.61</v>
      </c>
      <c r="BE103" s="1">
        <v>1.74</v>
      </c>
      <c r="BF103" s="1">
        <v>3.13</v>
      </c>
      <c r="BG103" s="1">
        <v>4.22</v>
      </c>
      <c r="BH103" s="1">
        <v>5.36</v>
      </c>
      <c r="BI103" s="1">
        <v>2.86</v>
      </c>
      <c r="BJ103" s="1">
        <v>0.18</v>
      </c>
      <c r="BK103" s="1">
        <v>1.5</v>
      </c>
      <c r="BL103" s="1">
        <v>3.21</v>
      </c>
      <c r="BM103" s="1">
        <v>7.48</v>
      </c>
      <c r="BN103" s="1">
        <v>12.44</v>
      </c>
      <c r="BO103" s="269">
        <v>0.48000000000000043</v>
      </c>
      <c r="BP103" s="269">
        <v>0.69000000000000039</v>
      </c>
      <c r="BQ103" s="269">
        <v>1.83</v>
      </c>
      <c r="BR103" s="269">
        <v>2.36</v>
      </c>
      <c r="BS103" s="269">
        <v>0.46000000000000019</v>
      </c>
      <c r="BT103" s="269">
        <v>-0.35000000000000009</v>
      </c>
      <c r="BU103" s="1">
        <v>26.39</v>
      </c>
      <c r="BV103" s="1">
        <v>29.24</v>
      </c>
      <c r="BW103" s="1">
        <v>33.549999999999997</v>
      </c>
      <c r="BX103" s="1">
        <v>35.130000000000003</v>
      </c>
      <c r="BY103" s="1">
        <v>36.369999999999997</v>
      </c>
      <c r="BZ103" s="1">
        <v>37.15</v>
      </c>
      <c r="CA103" s="1">
        <v>37.159999999999997</v>
      </c>
      <c r="CB103" s="1">
        <v>38.82</v>
      </c>
      <c r="CC103" s="1">
        <v>40.14</v>
      </c>
      <c r="CD103" s="1">
        <v>41.15</v>
      </c>
      <c r="CE103" s="1">
        <v>41.75</v>
      </c>
      <c r="CF103" s="1">
        <v>41.51</v>
      </c>
      <c r="CG103" s="1">
        <v>43.65</v>
      </c>
      <c r="CH103" s="1">
        <v>44.1</v>
      </c>
      <c r="CI103" s="1">
        <v>45.97</v>
      </c>
      <c r="CJ103" s="1">
        <v>43.21</v>
      </c>
      <c r="CK103" s="1">
        <v>43.88</v>
      </c>
      <c r="CL103" s="1">
        <v>27.26</v>
      </c>
      <c r="CM103" s="1">
        <v>29.12</v>
      </c>
      <c r="CN103" s="1">
        <v>33.78</v>
      </c>
      <c r="CO103" s="1">
        <v>35.31</v>
      </c>
      <c r="CP103" s="1">
        <v>36.03</v>
      </c>
      <c r="CQ103" s="1">
        <v>37.35</v>
      </c>
      <c r="CR103" s="1">
        <v>37.65</v>
      </c>
      <c r="CS103" s="1">
        <v>38.51</v>
      </c>
      <c r="CT103" s="1">
        <v>39.200000000000003</v>
      </c>
      <c r="CU103" s="1">
        <v>41.35</v>
      </c>
      <c r="CV103" s="1">
        <v>42.03</v>
      </c>
      <c r="CW103" s="1">
        <v>41.66</v>
      </c>
      <c r="CX103" s="1">
        <v>43.45</v>
      </c>
      <c r="CY103" s="1">
        <v>44.29</v>
      </c>
      <c r="CZ103" s="1">
        <v>45.59</v>
      </c>
      <c r="DA103" s="1">
        <v>44.3</v>
      </c>
      <c r="DB103" s="1">
        <v>43.37</v>
      </c>
      <c r="DC103" s="269">
        <v>-0.87000000000000099</v>
      </c>
      <c r="DD103" s="269">
        <v>0.11999999999999744</v>
      </c>
      <c r="DE103" s="269">
        <v>-0.23000000000000398</v>
      </c>
      <c r="DF103" s="269">
        <v>-0.17999999999999972</v>
      </c>
      <c r="DG103" s="269">
        <v>0.33999999999999631</v>
      </c>
      <c r="DH103" s="269">
        <v>-0.20000000000000284</v>
      </c>
      <c r="DI103" s="1">
        <v>2</v>
      </c>
      <c r="DJ103" s="1">
        <v>4</v>
      </c>
      <c r="DK103" s="1">
        <v>5</v>
      </c>
      <c r="DL103" s="1">
        <v>4</v>
      </c>
      <c r="DM103" s="1">
        <v>2</v>
      </c>
      <c r="DN103" s="1">
        <v>-3</v>
      </c>
      <c r="DO103" s="1">
        <v>-7</v>
      </c>
      <c r="DP103" s="1">
        <v>-8</v>
      </c>
      <c r="DQ103" s="1">
        <v>-7</v>
      </c>
      <c r="DR103" s="1">
        <v>-2</v>
      </c>
      <c r="DS103" s="1">
        <v>5</v>
      </c>
      <c r="DT103" s="1">
        <v>10</v>
      </c>
      <c r="DU103" s="1">
        <v>15</v>
      </c>
      <c r="DV103" s="1">
        <v>15</v>
      </c>
      <c r="DW103" s="1">
        <v>11</v>
      </c>
      <c r="DX103" s="1">
        <v>7</v>
      </c>
      <c r="DY103" s="1">
        <v>5</v>
      </c>
      <c r="DZ103" s="2" t="s">
        <v>1434</v>
      </c>
      <c r="EA103" s="2">
        <v>38351549</v>
      </c>
      <c r="EM103" s="36"/>
      <c r="FF103" s="128"/>
    </row>
    <row r="104" spans="1:162">
      <c r="A104" s="1">
        <v>1</v>
      </c>
      <c r="B104" s="1">
        <v>93</v>
      </c>
      <c r="C104" s="1">
        <v>2</v>
      </c>
      <c r="D104" s="1">
        <v>14</v>
      </c>
      <c r="E104" s="1">
        <v>6</v>
      </c>
      <c r="F104" s="1">
        <v>161.80000000000001</v>
      </c>
      <c r="G104" s="1">
        <v>46.6</v>
      </c>
      <c r="H104" s="1" t="s">
        <v>1814</v>
      </c>
      <c r="I104" s="1" t="s">
        <v>1855</v>
      </c>
      <c r="J104" s="1" t="s">
        <v>1730</v>
      </c>
      <c r="K104" s="1">
        <v>29</v>
      </c>
      <c r="L104" s="1">
        <v>21</v>
      </c>
      <c r="M104" s="1">
        <v>21</v>
      </c>
      <c r="N104" s="265">
        <v>0.27586206896551724</v>
      </c>
      <c r="P104" s="1" t="s">
        <v>1841</v>
      </c>
      <c r="Q104" s="1">
        <v>50</v>
      </c>
      <c r="R104" s="1">
        <v>29</v>
      </c>
      <c r="S104" s="1">
        <v>28</v>
      </c>
      <c r="T104" s="1" t="s">
        <v>194</v>
      </c>
      <c r="U104" s="1" t="s">
        <v>1842</v>
      </c>
      <c r="V104" s="1">
        <v>31</v>
      </c>
      <c r="W104" s="1">
        <v>21</v>
      </c>
      <c r="X104" s="1">
        <v>18</v>
      </c>
      <c r="Y104" s="1" t="s">
        <v>1681</v>
      </c>
      <c r="Z104" s="1" t="s">
        <v>1958</v>
      </c>
      <c r="AA104" s="1" t="s">
        <v>1948</v>
      </c>
      <c r="AB104" s="1" t="s">
        <v>1901</v>
      </c>
      <c r="AC104" s="1" t="s">
        <v>1837</v>
      </c>
      <c r="AF104" s="1" t="s">
        <v>1990</v>
      </c>
      <c r="AG104" s="128">
        <v>4.07</v>
      </c>
      <c r="AH104" s="128">
        <v>4.43</v>
      </c>
      <c r="AI104" s="128">
        <v>3.95</v>
      </c>
      <c r="AJ104" s="128">
        <v>3.5</v>
      </c>
      <c r="AK104" s="128">
        <v>2.25</v>
      </c>
      <c r="AL104" s="267">
        <v>2.37</v>
      </c>
      <c r="AM104" s="128">
        <v>1.86</v>
      </c>
      <c r="AN104" s="128">
        <v>2.13</v>
      </c>
      <c r="AO104" s="128">
        <v>2.8</v>
      </c>
      <c r="AP104" s="128">
        <v>4.4800000000000004</v>
      </c>
      <c r="AQ104" s="128">
        <v>7.4</v>
      </c>
      <c r="AR104" s="128">
        <v>3.98</v>
      </c>
      <c r="AS104" s="128">
        <v>3.25</v>
      </c>
      <c r="AT104" s="1">
        <v>4.37</v>
      </c>
      <c r="AU104" s="1">
        <v>5.82</v>
      </c>
      <c r="AV104" s="1">
        <v>6.23</v>
      </c>
      <c r="AW104" s="1">
        <v>12.61</v>
      </c>
      <c r="AX104" s="1">
        <v>4.92</v>
      </c>
      <c r="AY104" s="1">
        <v>2.61</v>
      </c>
      <c r="AZ104" s="1">
        <v>0.87</v>
      </c>
      <c r="BA104" s="1">
        <v>1.1200000000000001</v>
      </c>
      <c r="BB104" s="1">
        <v>2.08</v>
      </c>
      <c r="BC104" s="268">
        <v>3.44</v>
      </c>
      <c r="BD104" s="1">
        <v>4.49</v>
      </c>
      <c r="BE104" s="1">
        <v>2.62</v>
      </c>
      <c r="BF104" s="1">
        <v>3.71</v>
      </c>
      <c r="BG104" s="1">
        <v>3.98</v>
      </c>
      <c r="BH104" s="1">
        <v>5.21</v>
      </c>
      <c r="BI104" s="1">
        <v>3.9</v>
      </c>
      <c r="BJ104" s="1">
        <v>3.86</v>
      </c>
      <c r="BK104" s="1">
        <v>4.3899999999999997</v>
      </c>
      <c r="BL104" s="1">
        <v>6.12</v>
      </c>
      <c r="BM104" s="1">
        <v>6.6</v>
      </c>
      <c r="BN104" s="1">
        <v>10.38</v>
      </c>
      <c r="BO104" s="269">
        <v>-0.84999999999999964</v>
      </c>
      <c r="BP104" s="269">
        <v>1.8199999999999998</v>
      </c>
      <c r="BQ104" s="269">
        <v>3.08</v>
      </c>
      <c r="BR104" s="269">
        <v>2.38</v>
      </c>
      <c r="BS104" s="269">
        <v>0.16999999999999993</v>
      </c>
      <c r="BT104" s="269">
        <v>1.0699999999999998</v>
      </c>
      <c r="BU104" s="1">
        <v>26.65</v>
      </c>
      <c r="BV104" s="1">
        <v>31.82</v>
      </c>
      <c r="BW104" s="1">
        <v>35.33</v>
      </c>
      <c r="BX104" s="1">
        <v>36.340000000000003</v>
      </c>
      <c r="BY104" s="1">
        <v>36.24</v>
      </c>
      <c r="BZ104" s="1">
        <v>37.42</v>
      </c>
      <c r="CA104" s="1">
        <v>37.409999999999997</v>
      </c>
      <c r="CB104" s="1">
        <v>39.29</v>
      </c>
      <c r="CC104" s="1">
        <v>38.42</v>
      </c>
      <c r="CD104" s="1">
        <v>39.06</v>
      </c>
      <c r="CE104" s="1">
        <v>40.28</v>
      </c>
      <c r="CF104" s="1">
        <v>42.03</v>
      </c>
      <c r="CG104" s="1">
        <v>45.26</v>
      </c>
      <c r="CH104" s="1">
        <v>45.32</v>
      </c>
      <c r="CI104" s="1">
        <v>46.86</v>
      </c>
      <c r="CJ104" s="1">
        <v>45.53</v>
      </c>
      <c r="CK104" s="1">
        <v>41.77</v>
      </c>
      <c r="CL104" s="1">
        <v>26.62</v>
      </c>
      <c r="CM104" s="1">
        <v>31.33</v>
      </c>
      <c r="CN104" s="1">
        <v>35.090000000000003</v>
      </c>
      <c r="CO104" s="1">
        <v>36.450000000000003</v>
      </c>
      <c r="CP104" s="1">
        <v>36.81</v>
      </c>
      <c r="CQ104" s="1">
        <v>36.94</v>
      </c>
      <c r="CR104" s="1">
        <v>36.99</v>
      </c>
      <c r="CS104" s="1">
        <v>38.130000000000003</v>
      </c>
      <c r="CT104" s="1">
        <v>38.090000000000003</v>
      </c>
      <c r="CU104" s="1">
        <v>39.44</v>
      </c>
      <c r="CV104" s="1">
        <v>40.33</v>
      </c>
      <c r="CW104" s="1">
        <v>42.57</v>
      </c>
      <c r="CX104" s="1">
        <v>45.58</v>
      </c>
      <c r="CY104" s="1">
        <v>45.37</v>
      </c>
      <c r="CZ104" s="1">
        <v>46.35</v>
      </c>
      <c r="DA104" s="1">
        <v>44.75</v>
      </c>
      <c r="DB104" s="1">
        <v>41.02</v>
      </c>
      <c r="DC104" s="269">
        <v>2.9999999999997584E-2</v>
      </c>
      <c r="DD104" s="269">
        <v>0.49000000000000199</v>
      </c>
      <c r="DE104" s="269">
        <v>0.23999999999999488</v>
      </c>
      <c r="DF104" s="269">
        <v>-0.10999999999999943</v>
      </c>
      <c r="DG104" s="269">
        <v>-0.57000000000000028</v>
      </c>
      <c r="DH104" s="269">
        <v>0.48000000000000398</v>
      </c>
      <c r="DI104" s="1">
        <v>4</v>
      </c>
      <c r="DJ104" s="1">
        <v>7</v>
      </c>
      <c r="DK104" s="1">
        <v>8</v>
      </c>
      <c r="DL104" s="1">
        <v>6</v>
      </c>
      <c r="DM104" s="1">
        <v>3</v>
      </c>
      <c r="DN104" s="1">
        <v>0</v>
      </c>
      <c r="DO104" s="1">
        <v>-3</v>
      </c>
      <c r="DP104" s="1">
        <v>-8</v>
      </c>
      <c r="DQ104" s="1">
        <v>-7</v>
      </c>
      <c r="DR104" s="1">
        <v>-5</v>
      </c>
      <c r="DS104" s="1">
        <v>-1</v>
      </c>
      <c r="DT104" s="1">
        <v>2</v>
      </c>
      <c r="DU104" s="1">
        <v>4</v>
      </c>
      <c r="DV104" s="1">
        <v>6</v>
      </c>
      <c r="DW104" s="1">
        <v>6</v>
      </c>
      <c r="DX104" s="1">
        <v>3</v>
      </c>
      <c r="DY104" s="1">
        <v>0</v>
      </c>
      <c r="DZ104" s="2" t="s">
        <v>1403</v>
      </c>
      <c r="EA104" s="2">
        <v>51640576</v>
      </c>
      <c r="EM104" s="36"/>
      <c r="FF104" s="128"/>
    </row>
    <row r="105" spans="1:162">
      <c r="A105" s="1">
        <v>1</v>
      </c>
      <c r="B105" s="1">
        <v>53</v>
      </c>
      <c r="C105" s="1">
        <v>2</v>
      </c>
      <c r="D105" s="1">
        <v>17</v>
      </c>
      <c r="E105" s="1">
        <v>10</v>
      </c>
      <c r="F105" s="1">
        <v>163.1</v>
      </c>
      <c r="G105" s="1">
        <v>58.1</v>
      </c>
      <c r="H105" s="1" t="s">
        <v>1814</v>
      </c>
      <c r="I105" s="1" t="s">
        <v>1840</v>
      </c>
      <c r="J105" s="1" t="s">
        <v>1730</v>
      </c>
      <c r="K105" s="1">
        <v>23</v>
      </c>
      <c r="L105" s="1">
        <v>23</v>
      </c>
      <c r="M105" s="1">
        <v>21</v>
      </c>
      <c r="N105" s="265">
        <v>8.6956521739130432E-2</v>
      </c>
      <c r="P105" s="1" t="s">
        <v>1849</v>
      </c>
      <c r="Q105" s="1">
        <v>46</v>
      </c>
      <c r="R105" s="1">
        <v>38</v>
      </c>
      <c r="S105" s="1">
        <v>25</v>
      </c>
      <c r="T105" s="1" t="s">
        <v>194</v>
      </c>
      <c r="U105" s="1" t="s">
        <v>1895</v>
      </c>
      <c r="V105" s="1">
        <v>29</v>
      </c>
      <c r="W105" s="1">
        <v>22</v>
      </c>
      <c r="X105" s="1">
        <v>10</v>
      </c>
      <c r="Y105" s="1" t="s">
        <v>1681</v>
      </c>
      <c r="Z105" s="1" t="s">
        <v>1843</v>
      </c>
      <c r="AA105" s="1" t="s">
        <v>1829</v>
      </c>
      <c r="AB105" s="1" t="s">
        <v>1836</v>
      </c>
      <c r="AC105" s="1" t="s">
        <v>1882</v>
      </c>
      <c r="AF105" s="1" t="s">
        <v>1909</v>
      </c>
      <c r="AG105" s="128">
        <v>3.24</v>
      </c>
      <c r="AH105" s="128">
        <v>3.11</v>
      </c>
      <c r="AI105" s="128">
        <v>3.07</v>
      </c>
      <c r="AJ105" s="128">
        <v>2.88</v>
      </c>
      <c r="AK105" s="128">
        <v>1.93</v>
      </c>
      <c r="AL105" s="267">
        <v>1.88</v>
      </c>
      <c r="AM105" s="128">
        <v>0.25</v>
      </c>
      <c r="AN105" s="128">
        <v>1.22</v>
      </c>
      <c r="AO105" s="128">
        <v>3.17</v>
      </c>
      <c r="AP105" s="128">
        <v>2.95</v>
      </c>
      <c r="AQ105" s="128">
        <v>4.78</v>
      </c>
      <c r="AR105" s="128">
        <v>7.31</v>
      </c>
      <c r="AS105" s="128">
        <v>4.5199999999999996</v>
      </c>
      <c r="AT105" s="1">
        <v>5.15</v>
      </c>
      <c r="AU105" s="1">
        <v>7.84</v>
      </c>
      <c r="AV105" s="1">
        <v>7.98</v>
      </c>
      <c r="AW105" s="1">
        <v>11.37</v>
      </c>
      <c r="AX105" s="1">
        <v>3.17</v>
      </c>
      <c r="AY105" s="1">
        <v>1.79</v>
      </c>
      <c r="AZ105" s="1">
        <v>0.72</v>
      </c>
      <c r="BA105" s="1">
        <v>0.5</v>
      </c>
      <c r="BB105" s="1">
        <v>1.25</v>
      </c>
      <c r="BC105" s="268">
        <v>1.22</v>
      </c>
      <c r="BD105" s="1">
        <v>1.88</v>
      </c>
      <c r="BE105" s="1">
        <v>3.22</v>
      </c>
      <c r="BF105" s="1">
        <v>3.98</v>
      </c>
      <c r="BG105" s="1">
        <v>4.01</v>
      </c>
      <c r="BH105" s="1">
        <v>4.13</v>
      </c>
      <c r="BI105" s="1">
        <v>6.21</v>
      </c>
      <c r="BJ105" s="1">
        <v>4.72</v>
      </c>
      <c r="BK105" s="1">
        <v>5.67</v>
      </c>
      <c r="BL105" s="1">
        <v>6.56</v>
      </c>
      <c r="BM105" s="1">
        <v>7.8</v>
      </c>
      <c r="BN105" s="1">
        <v>10.28</v>
      </c>
      <c r="BO105" s="269">
        <v>7.0000000000000284E-2</v>
      </c>
      <c r="BP105" s="269">
        <v>1.3199999999999998</v>
      </c>
      <c r="BQ105" s="269">
        <v>2.3499999999999996</v>
      </c>
      <c r="BR105" s="269">
        <v>2.38</v>
      </c>
      <c r="BS105" s="269">
        <v>0.67999999999999994</v>
      </c>
      <c r="BT105" s="269">
        <v>-0.65999999999999992</v>
      </c>
      <c r="BU105" s="1">
        <v>29.11</v>
      </c>
      <c r="BV105" s="1">
        <v>34.71</v>
      </c>
      <c r="BW105" s="1">
        <v>36.630000000000003</v>
      </c>
      <c r="BX105" s="1">
        <v>37.54</v>
      </c>
      <c r="BY105" s="1">
        <v>38.119999999999997</v>
      </c>
      <c r="BZ105" s="1">
        <v>39.28</v>
      </c>
      <c r="CA105" s="1">
        <v>41.36</v>
      </c>
      <c r="CB105" s="1">
        <v>41.33</v>
      </c>
      <c r="CC105" s="1">
        <v>41.32</v>
      </c>
      <c r="CD105" s="1">
        <v>41.6</v>
      </c>
      <c r="CE105" s="1">
        <v>43.25</v>
      </c>
      <c r="CF105" s="1">
        <v>44.37</v>
      </c>
      <c r="CG105" s="1">
        <v>47.24</v>
      </c>
      <c r="CH105" s="1">
        <v>47.82</v>
      </c>
      <c r="CI105" s="1">
        <v>48.06</v>
      </c>
      <c r="CJ105" s="1">
        <v>48.47</v>
      </c>
      <c r="CK105" s="1">
        <v>48.55</v>
      </c>
      <c r="CL105" s="1">
        <v>28.12</v>
      </c>
      <c r="CM105" s="1">
        <v>34.71</v>
      </c>
      <c r="CN105" s="1">
        <v>36.49</v>
      </c>
      <c r="CO105" s="1">
        <v>37.380000000000003</v>
      </c>
      <c r="CP105" s="1">
        <v>38.17</v>
      </c>
      <c r="CQ105" s="1">
        <v>39.270000000000003</v>
      </c>
      <c r="CR105" s="1">
        <v>40.98</v>
      </c>
      <c r="CS105" s="1">
        <v>40.35</v>
      </c>
      <c r="CT105" s="1">
        <v>41.15</v>
      </c>
      <c r="CU105" s="1">
        <v>42.43</v>
      </c>
      <c r="CV105" s="1">
        <v>43.26</v>
      </c>
      <c r="CW105" s="1">
        <v>45.58</v>
      </c>
      <c r="CX105" s="1">
        <v>47.74</v>
      </c>
      <c r="CY105" s="1">
        <v>47.25</v>
      </c>
      <c r="CZ105" s="1">
        <v>47.6</v>
      </c>
      <c r="DA105" s="1">
        <v>49.24</v>
      </c>
      <c r="DB105" s="1">
        <v>47.61</v>
      </c>
      <c r="DC105" s="269">
        <v>0.98999999999999844</v>
      </c>
      <c r="DD105" s="269">
        <v>0</v>
      </c>
      <c r="DE105" s="269">
        <v>0.14000000000000057</v>
      </c>
      <c r="DF105" s="269">
        <v>0.15999999999999659</v>
      </c>
      <c r="DG105" s="269">
        <v>-5.0000000000004263E-2</v>
      </c>
      <c r="DH105" s="269">
        <v>9.9999999999980105E-3</v>
      </c>
      <c r="DI105" s="1">
        <v>3</v>
      </c>
      <c r="DJ105" s="1">
        <v>4</v>
      </c>
      <c r="DK105" s="1">
        <v>5</v>
      </c>
      <c r="DL105" s="1">
        <v>2</v>
      </c>
      <c r="DM105" s="1">
        <v>-4</v>
      </c>
      <c r="DN105" s="1">
        <v>-10</v>
      </c>
      <c r="DO105" s="1">
        <v>-15</v>
      </c>
      <c r="DP105" s="1">
        <v>-16</v>
      </c>
      <c r="DQ105" s="1">
        <v>-12</v>
      </c>
      <c r="DR105" s="1">
        <v>-8</v>
      </c>
      <c r="DS105" s="1">
        <v>-3</v>
      </c>
      <c r="DT105" s="1">
        <v>0</v>
      </c>
      <c r="DU105" s="1">
        <v>2</v>
      </c>
      <c r="DV105" s="1">
        <v>4</v>
      </c>
      <c r="DW105" s="1">
        <v>4</v>
      </c>
      <c r="DX105" s="1">
        <v>1</v>
      </c>
      <c r="DY105" s="1">
        <v>2</v>
      </c>
      <c r="DZ105" s="2" t="s">
        <v>924</v>
      </c>
      <c r="EA105" s="2">
        <v>39852052</v>
      </c>
      <c r="EM105" s="36"/>
      <c r="FF105" s="128"/>
    </row>
    <row r="106" spans="1:162">
      <c r="A106" s="1">
        <v>1</v>
      </c>
      <c r="B106" s="1">
        <v>47</v>
      </c>
      <c r="C106" s="1">
        <v>2</v>
      </c>
      <c r="D106" s="1">
        <v>12</v>
      </c>
      <c r="E106" s="1">
        <v>10</v>
      </c>
      <c r="F106" s="1">
        <v>157.30000000000001</v>
      </c>
      <c r="G106" s="1">
        <v>43</v>
      </c>
      <c r="H106" s="1" t="s">
        <v>1925</v>
      </c>
      <c r="I106" s="1" t="s">
        <v>1879</v>
      </c>
      <c r="J106" s="1" t="s">
        <v>1730</v>
      </c>
      <c r="K106" s="1">
        <v>23</v>
      </c>
      <c r="L106" s="1">
        <v>20</v>
      </c>
      <c r="M106" s="1">
        <v>15</v>
      </c>
      <c r="N106" s="265">
        <v>0.34782608695652173</v>
      </c>
      <c r="P106" s="1" t="s">
        <v>1849</v>
      </c>
      <c r="Q106" s="1">
        <v>53</v>
      </c>
      <c r="R106" s="1">
        <v>41</v>
      </c>
      <c r="S106" s="1">
        <v>37</v>
      </c>
      <c r="T106" s="1" t="s">
        <v>194</v>
      </c>
      <c r="U106" s="1" t="s">
        <v>1850</v>
      </c>
      <c r="V106" s="1">
        <v>62</v>
      </c>
      <c r="W106" s="1">
        <v>43</v>
      </c>
      <c r="X106" s="1">
        <v>30</v>
      </c>
      <c r="Y106" s="1" t="s">
        <v>1680</v>
      </c>
      <c r="Z106" s="1" t="s">
        <v>1828</v>
      </c>
      <c r="AA106" s="1" t="s">
        <v>1955</v>
      </c>
      <c r="AB106" s="1" t="s">
        <v>2083</v>
      </c>
      <c r="AC106" s="1" t="s">
        <v>1923</v>
      </c>
      <c r="AD106" s="1" t="s">
        <v>1678</v>
      </c>
      <c r="AE106" s="1" t="s">
        <v>1684</v>
      </c>
      <c r="AF106" s="1" t="s">
        <v>1991</v>
      </c>
      <c r="AG106" s="128">
        <v>4.33</v>
      </c>
      <c r="AH106" s="128">
        <v>3.84</v>
      </c>
      <c r="AI106" s="128">
        <v>2.91</v>
      </c>
      <c r="AJ106" s="128">
        <v>2.4700000000000002</v>
      </c>
      <c r="AK106" s="128">
        <v>2.9</v>
      </c>
      <c r="AL106" s="267">
        <v>1.96</v>
      </c>
      <c r="AM106" s="128">
        <v>2.63</v>
      </c>
      <c r="AN106" s="128">
        <v>3.46</v>
      </c>
      <c r="AO106" s="128">
        <v>2.2799999999999998</v>
      </c>
      <c r="AP106" s="128">
        <v>3.85</v>
      </c>
      <c r="AQ106" s="128">
        <v>5.74</v>
      </c>
      <c r="AR106" s="128">
        <v>6.14</v>
      </c>
      <c r="AS106" s="128">
        <v>2.68</v>
      </c>
      <c r="AT106" s="1">
        <v>2.87</v>
      </c>
      <c r="AU106" s="1">
        <v>4.0199999999999996</v>
      </c>
      <c r="AV106" s="1">
        <v>6.51</v>
      </c>
      <c r="AW106" s="1">
        <v>10.61</v>
      </c>
      <c r="AX106" s="1">
        <v>4.66</v>
      </c>
      <c r="AY106" s="1">
        <v>3.41</v>
      </c>
      <c r="AZ106" s="1">
        <v>1.52</v>
      </c>
      <c r="BA106" s="1">
        <v>0</v>
      </c>
      <c r="BB106" s="1">
        <v>2.12</v>
      </c>
      <c r="BC106" s="268">
        <v>2.2400000000000002</v>
      </c>
      <c r="BD106" s="1">
        <v>3.13</v>
      </c>
      <c r="BE106" s="1">
        <v>2.87</v>
      </c>
      <c r="BF106" s="1">
        <v>4.12</v>
      </c>
      <c r="BG106" s="1">
        <v>3.98</v>
      </c>
      <c r="BH106" s="1">
        <v>4.4400000000000004</v>
      </c>
      <c r="BI106" s="1">
        <v>4.58</v>
      </c>
      <c r="BJ106" s="1">
        <v>2.21</v>
      </c>
      <c r="BK106" s="1">
        <v>3.07</v>
      </c>
      <c r="BL106" s="1">
        <v>5.17</v>
      </c>
      <c r="BM106" s="1">
        <v>5.72</v>
      </c>
      <c r="BN106" s="1">
        <v>9.0299999999999994</v>
      </c>
      <c r="BO106" s="269">
        <v>-0.33000000000000007</v>
      </c>
      <c r="BP106" s="269">
        <v>0.42999999999999972</v>
      </c>
      <c r="BQ106" s="269">
        <v>1.3900000000000001</v>
      </c>
      <c r="BR106" s="269">
        <v>2.4700000000000002</v>
      </c>
      <c r="BS106" s="269">
        <v>0.7799999999999998</v>
      </c>
      <c r="BT106" s="269">
        <v>0.28000000000000025</v>
      </c>
      <c r="BU106" s="1">
        <v>26.71</v>
      </c>
      <c r="BV106" s="1">
        <v>30.53</v>
      </c>
      <c r="BW106" s="1">
        <v>34.35</v>
      </c>
      <c r="BX106" s="1">
        <v>35.94</v>
      </c>
      <c r="BY106" s="1">
        <v>36.31</v>
      </c>
      <c r="BZ106" s="1">
        <v>38.659999999999997</v>
      </c>
      <c r="CA106" s="1">
        <v>38.15</v>
      </c>
      <c r="CB106" s="1">
        <v>39.450000000000003</v>
      </c>
      <c r="CC106" s="1">
        <v>39.74</v>
      </c>
      <c r="CD106" s="1">
        <v>38.69</v>
      </c>
      <c r="CE106" s="1">
        <v>40.99</v>
      </c>
      <c r="CF106" s="1">
        <v>44</v>
      </c>
      <c r="CG106" s="1">
        <v>47.05</v>
      </c>
      <c r="CH106" s="1">
        <v>46.18</v>
      </c>
      <c r="CI106" s="1">
        <v>49.98</v>
      </c>
      <c r="CJ106" s="1">
        <v>46.93</v>
      </c>
      <c r="CK106" s="1">
        <v>43.92</v>
      </c>
      <c r="CL106" s="1">
        <v>25.39</v>
      </c>
      <c r="CM106" s="1">
        <v>30.05</v>
      </c>
      <c r="CN106" s="1">
        <v>34.229999999999997</v>
      </c>
      <c r="CO106" s="1">
        <v>36.94</v>
      </c>
      <c r="CP106" s="1">
        <v>36.659999999999997</v>
      </c>
      <c r="CQ106" s="1">
        <v>39.22</v>
      </c>
      <c r="CR106" s="1">
        <v>38.409999999999997</v>
      </c>
      <c r="CS106" s="1">
        <v>38.65</v>
      </c>
      <c r="CT106" s="1">
        <v>39.01</v>
      </c>
      <c r="CU106" s="1">
        <v>38.700000000000003</v>
      </c>
      <c r="CV106" s="1">
        <v>40.229999999999997</v>
      </c>
      <c r="CW106" s="1">
        <v>43.2</v>
      </c>
      <c r="CX106" s="1">
        <v>47.32</v>
      </c>
      <c r="CY106" s="1">
        <v>46.12</v>
      </c>
      <c r="CZ106" s="1">
        <v>48.74</v>
      </c>
      <c r="DA106" s="1">
        <v>46.71</v>
      </c>
      <c r="DB106" s="1">
        <v>44.2</v>
      </c>
      <c r="DC106" s="269">
        <v>1.3200000000000003</v>
      </c>
      <c r="DD106" s="269">
        <v>0.48000000000000043</v>
      </c>
      <c r="DE106" s="269">
        <v>0.12000000000000455</v>
      </c>
      <c r="DF106" s="269">
        <v>-1</v>
      </c>
      <c r="DG106" s="269">
        <v>-0.34999999999999432</v>
      </c>
      <c r="DH106" s="269">
        <v>-0.56000000000000227</v>
      </c>
      <c r="DI106" s="1">
        <v>1</v>
      </c>
      <c r="DJ106" s="1">
        <v>2</v>
      </c>
      <c r="DK106" s="1">
        <v>2</v>
      </c>
      <c r="DL106" s="1">
        <v>2</v>
      </c>
      <c r="DM106" s="1">
        <v>2</v>
      </c>
      <c r="DN106" s="1">
        <v>0</v>
      </c>
      <c r="DO106" s="1">
        <v>-3</v>
      </c>
      <c r="DP106" s="1">
        <v>-6</v>
      </c>
      <c r="DQ106" s="1">
        <v>-3</v>
      </c>
      <c r="DR106" s="1">
        <v>0</v>
      </c>
      <c r="DS106" s="1">
        <v>11</v>
      </c>
      <c r="DT106" s="1">
        <v>20</v>
      </c>
      <c r="DU106" s="1">
        <v>22</v>
      </c>
      <c r="DV106" s="1">
        <v>22</v>
      </c>
      <c r="DW106" s="1">
        <v>13</v>
      </c>
      <c r="DX106" s="1">
        <v>10</v>
      </c>
      <c r="DY106" s="1">
        <v>5</v>
      </c>
      <c r="DZ106" s="2" t="s">
        <v>1279</v>
      </c>
      <c r="EA106" s="2">
        <v>53352697</v>
      </c>
      <c r="FF106" s="128"/>
    </row>
    <row r="107" spans="1:162">
      <c r="A107" s="1">
        <v>1</v>
      </c>
      <c r="B107" s="1">
        <v>107</v>
      </c>
      <c r="C107" s="1">
        <v>2</v>
      </c>
      <c r="D107" s="1">
        <v>13</v>
      </c>
      <c r="E107" s="1">
        <v>3</v>
      </c>
      <c r="F107" s="1">
        <v>157</v>
      </c>
      <c r="G107" s="1">
        <v>43.7</v>
      </c>
      <c r="H107" s="1" t="s">
        <v>1847</v>
      </c>
      <c r="I107" s="1" t="s">
        <v>1952</v>
      </c>
      <c r="J107" s="1" t="s">
        <v>1730</v>
      </c>
      <c r="K107" s="1">
        <v>33</v>
      </c>
      <c r="L107" s="1">
        <v>26</v>
      </c>
      <c r="M107" s="1">
        <v>18</v>
      </c>
      <c r="N107" s="265">
        <v>0.45454545454545453</v>
      </c>
      <c r="P107" s="1" t="s">
        <v>1849</v>
      </c>
      <c r="Q107" s="1">
        <v>68</v>
      </c>
      <c r="R107" s="1">
        <v>37</v>
      </c>
      <c r="S107" s="1">
        <v>35</v>
      </c>
      <c r="T107" s="1" t="s">
        <v>194</v>
      </c>
      <c r="U107" s="1" t="s">
        <v>1850</v>
      </c>
      <c r="V107" s="1">
        <v>53</v>
      </c>
      <c r="W107" s="1">
        <v>35</v>
      </c>
      <c r="X107" s="1">
        <v>29</v>
      </c>
      <c r="Y107" s="1" t="s">
        <v>1681</v>
      </c>
      <c r="Z107" s="1" t="s">
        <v>1818</v>
      </c>
      <c r="AA107" s="1" t="s">
        <v>1904</v>
      </c>
      <c r="AB107" s="1" t="s">
        <v>1950</v>
      </c>
      <c r="AC107" s="1" t="s">
        <v>1869</v>
      </c>
      <c r="AF107" s="1" t="s">
        <v>1990</v>
      </c>
      <c r="AG107" s="128">
        <v>4.2</v>
      </c>
      <c r="AH107" s="128">
        <v>3.86</v>
      </c>
      <c r="AI107" s="128">
        <v>2.92</v>
      </c>
      <c r="AJ107" s="128">
        <v>3.11</v>
      </c>
      <c r="AK107" s="128">
        <v>2.62</v>
      </c>
      <c r="AL107" s="267">
        <v>1.49</v>
      </c>
      <c r="AM107" s="128">
        <v>1.17</v>
      </c>
      <c r="AN107" s="128">
        <v>1.05</v>
      </c>
      <c r="AO107" s="128">
        <v>1.79</v>
      </c>
      <c r="AP107" s="128">
        <v>1.88</v>
      </c>
      <c r="AQ107" s="128">
        <v>4.53</v>
      </c>
      <c r="AR107" s="128">
        <v>3.38</v>
      </c>
      <c r="AS107" s="128">
        <v>2.95</v>
      </c>
      <c r="AT107" s="1">
        <v>3.86</v>
      </c>
      <c r="AU107" s="1">
        <v>5.52</v>
      </c>
      <c r="AV107" s="1">
        <v>7.08</v>
      </c>
      <c r="AW107" s="1">
        <v>15.23</v>
      </c>
      <c r="AX107" s="1">
        <v>3.96</v>
      </c>
      <c r="AY107" s="1">
        <v>3.74</v>
      </c>
      <c r="AZ107" s="1">
        <v>1.56</v>
      </c>
      <c r="BA107" s="1">
        <v>0.62</v>
      </c>
      <c r="BB107" s="1">
        <v>1.22</v>
      </c>
      <c r="BC107" s="268">
        <v>1.51</v>
      </c>
      <c r="BD107" s="1">
        <v>1.24</v>
      </c>
      <c r="BE107" s="1">
        <v>2.11</v>
      </c>
      <c r="BF107" s="1">
        <v>2.62</v>
      </c>
      <c r="BG107" s="1">
        <v>3.11</v>
      </c>
      <c r="BH107" s="1">
        <v>4.29</v>
      </c>
      <c r="BI107" s="1">
        <v>2.88</v>
      </c>
      <c r="BJ107" s="1">
        <v>1.69</v>
      </c>
      <c r="BK107" s="1">
        <v>4.62</v>
      </c>
      <c r="BL107" s="1">
        <v>6.73</v>
      </c>
      <c r="BM107" s="1">
        <v>8.84</v>
      </c>
      <c r="BN107" s="1">
        <v>13.89</v>
      </c>
      <c r="BO107" s="269">
        <v>0.24000000000000021</v>
      </c>
      <c r="BP107" s="269">
        <v>0.11999999999999966</v>
      </c>
      <c r="BQ107" s="269">
        <v>1.3599999999999999</v>
      </c>
      <c r="BR107" s="269">
        <v>2.4899999999999998</v>
      </c>
      <c r="BS107" s="269">
        <v>1.4000000000000001</v>
      </c>
      <c r="BT107" s="269">
        <v>2.0000000000000018E-2</v>
      </c>
      <c r="BU107" s="1">
        <v>27.67</v>
      </c>
      <c r="BV107" s="1">
        <v>31.3</v>
      </c>
      <c r="BW107" s="1">
        <v>33.479999999999997</v>
      </c>
      <c r="BX107" s="1">
        <v>35.119999999999997</v>
      </c>
      <c r="BY107" s="1">
        <v>36.729999999999997</v>
      </c>
      <c r="BZ107" s="1">
        <v>37.28</v>
      </c>
      <c r="CA107" s="1">
        <v>38.04</v>
      </c>
      <c r="CB107" s="1">
        <v>37.94</v>
      </c>
      <c r="CC107" s="1">
        <v>39.36</v>
      </c>
      <c r="CD107" s="1">
        <v>39.22</v>
      </c>
      <c r="CE107" s="1">
        <v>41.87</v>
      </c>
      <c r="CF107" s="1">
        <v>42.62</v>
      </c>
      <c r="CG107" s="1">
        <v>42.18</v>
      </c>
      <c r="CH107" s="1">
        <v>45.53</v>
      </c>
      <c r="CI107" s="1">
        <v>48.72</v>
      </c>
      <c r="CJ107" s="1">
        <v>47.62</v>
      </c>
      <c r="CK107" s="1">
        <v>42.55</v>
      </c>
      <c r="CL107" s="1">
        <v>27.06</v>
      </c>
      <c r="CM107" s="1">
        <v>31.55</v>
      </c>
      <c r="CN107" s="1">
        <v>33.33</v>
      </c>
      <c r="CO107" s="1">
        <v>35.22</v>
      </c>
      <c r="CP107" s="1">
        <v>36.46</v>
      </c>
      <c r="CQ107" s="1">
        <v>37.21</v>
      </c>
      <c r="CR107" s="1">
        <v>37.06</v>
      </c>
      <c r="CS107" s="1">
        <v>37.729999999999997</v>
      </c>
      <c r="CT107" s="1">
        <v>39.29</v>
      </c>
      <c r="CU107" s="1">
        <v>40.11</v>
      </c>
      <c r="CV107" s="1">
        <v>41.82</v>
      </c>
      <c r="CW107" s="1">
        <v>42.35</v>
      </c>
      <c r="CX107" s="1">
        <v>42.11</v>
      </c>
      <c r="CY107" s="1">
        <v>45.55</v>
      </c>
      <c r="CZ107" s="1">
        <v>48.75</v>
      </c>
      <c r="DA107" s="1">
        <v>46.94</v>
      </c>
      <c r="DB107" s="1">
        <v>42.66</v>
      </c>
      <c r="DC107" s="269">
        <v>0.61000000000000298</v>
      </c>
      <c r="DD107" s="269">
        <v>-0.25</v>
      </c>
      <c r="DE107" s="269">
        <v>0.14999999999999858</v>
      </c>
      <c r="DF107" s="269">
        <v>-0.10000000000000142</v>
      </c>
      <c r="DG107" s="269">
        <v>0.26999999999999602</v>
      </c>
      <c r="DH107" s="269">
        <v>7.0000000000000284E-2</v>
      </c>
      <c r="DI107" s="1">
        <v>4</v>
      </c>
      <c r="DJ107" s="1">
        <v>4</v>
      </c>
      <c r="DK107" s="1">
        <v>6</v>
      </c>
      <c r="DL107" s="1">
        <v>5</v>
      </c>
      <c r="DM107" s="1">
        <v>1</v>
      </c>
      <c r="DN107" s="1">
        <v>-6</v>
      </c>
      <c r="DO107" s="1">
        <v>-11</v>
      </c>
      <c r="DP107" s="1">
        <v>-13</v>
      </c>
      <c r="DQ107" s="1">
        <v>-12</v>
      </c>
      <c r="DR107" s="1">
        <v>-4</v>
      </c>
      <c r="DS107" s="1">
        <v>4</v>
      </c>
      <c r="DT107" s="1">
        <v>9</v>
      </c>
      <c r="DU107" s="1">
        <v>12</v>
      </c>
      <c r="DV107" s="1">
        <v>12</v>
      </c>
      <c r="DW107" s="1">
        <v>10</v>
      </c>
      <c r="DX107" s="1">
        <v>4</v>
      </c>
      <c r="DY107" s="1">
        <v>2</v>
      </c>
      <c r="DZ107" s="2" t="s">
        <v>921</v>
      </c>
      <c r="EA107" s="2">
        <v>51646428</v>
      </c>
      <c r="EM107" s="36"/>
      <c r="FF107" s="128"/>
    </row>
    <row r="108" spans="1:162">
      <c r="A108" s="1">
        <v>1</v>
      </c>
      <c r="B108" s="1">
        <v>81</v>
      </c>
      <c r="C108" s="1">
        <v>2</v>
      </c>
      <c r="D108" s="1">
        <v>13</v>
      </c>
      <c r="E108" s="1">
        <v>1</v>
      </c>
      <c r="F108" s="1">
        <v>160</v>
      </c>
      <c r="G108" s="1">
        <v>41.8</v>
      </c>
      <c r="H108" s="1" t="s">
        <v>1847</v>
      </c>
      <c r="I108" s="1" t="s">
        <v>2047</v>
      </c>
      <c r="J108" s="1" t="s">
        <v>1733</v>
      </c>
      <c r="K108" s="1">
        <v>28</v>
      </c>
      <c r="L108" s="1">
        <v>28</v>
      </c>
      <c r="M108" s="1">
        <v>16</v>
      </c>
      <c r="N108" s="265">
        <v>0.42857142857142855</v>
      </c>
      <c r="P108" s="1" t="s">
        <v>1940</v>
      </c>
      <c r="Q108" s="1">
        <v>55</v>
      </c>
      <c r="R108" s="1">
        <v>40</v>
      </c>
      <c r="S108" s="1">
        <v>21</v>
      </c>
      <c r="T108" s="1" t="s">
        <v>195</v>
      </c>
      <c r="U108" s="1" t="s">
        <v>1871</v>
      </c>
      <c r="V108" s="1">
        <v>39</v>
      </c>
      <c r="W108" s="1">
        <v>20</v>
      </c>
      <c r="X108" s="1">
        <v>9</v>
      </c>
      <c r="Y108" s="1" t="s">
        <v>1682</v>
      </c>
      <c r="Z108" s="1" t="s">
        <v>1818</v>
      </c>
      <c r="AA108" s="1" t="s">
        <v>1829</v>
      </c>
      <c r="AB108" s="1" t="s">
        <v>1859</v>
      </c>
      <c r="AC108" s="1" t="s">
        <v>2085</v>
      </c>
      <c r="AD108" s="1" t="s">
        <v>1679</v>
      </c>
      <c r="AE108" s="1" t="s">
        <v>1684</v>
      </c>
      <c r="AF108" s="1" t="s">
        <v>2086</v>
      </c>
      <c r="AG108" s="128">
        <v>5.03</v>
      </c>
      <c r="AH108" s="128">
        <v>3.77</v>
      </c>
      <c r="AI108" s="128">
        <v>3.13</v>
      </c>
      <c r="AJ108" s="128">
        <v>2.5099999999999998</v>
      </c>
      <c r="AK108" s="128">
        <v>1.9</v>
      </c>
      <c r="AL108" s="267">
        <v>0</v>
      </c>
      <c r="AM108" s="128">
        <v>0.95</v>
      </c>
      <c r="AN108" s="128">
        <v>1.52</v>
      </c>
      <c r="AO108" s="128">
        <v>2.34</v>
      </c>
      <c r="AP108" s="128">
        <v>2.56</v>
      </c>
      <c r="AQ108" s="128">
        <v>2.84</v>
      </c>
      <c r="AR108" s="128">
        <v>5.24</v>
      </c>
      <c r="AS108" s="128">
        <v>4.05</v>
      </c>
      <c r="AT108" s="1">
        <v>4.1900000000000004</v>
      </c>
      <c r="AU108" s="1">
        <v>4.8</v>
      </c>
      <c r="AV108" s="1">
        <v>5.75</v>
      </c>
      <c r="AW108" s="1">
        <v>8.0500000000000007</v>
      </c>
      <c r="AX108" s="1">
        <v>4.5999999999999996</v>
      </c>
      <c r="AY108" s="1">
        <v>5.2</v>
      </c>
      <c r="AZ108" s="1">
        <v>2.68</v>
      </c>
      <c r="BA108" s="1">
        <v>0</v>
      </c>
      <c r="BB108" s="1">
        <v>0</v>
      </c>
      <c r="BC108" s="268">
        <v>1.69</v>
      </c>
      <c r="BD108" s="1">
        <v>1.87</v>
      </c>
      <c r="BE108" s="1">
        <v>2.25</v>
      </c>
      <c r="BF108" s="1">
        <v>2.74</v>
      </c>
      <c r="BG108" s="1">
        <v>2.56</v>
      </c>
      <c r="BH108" s="1">
        <v>2.83</v>
      </c>
      <c r="BI108" s="1">
        <v>4.05</v>
      </c>
      <c r="BJ108" s="1">
        <v>3.5</v>
      </c>
      <c r="BK108" s="1">
        <v>3.38</v>
      </c>
      <c r="BL108" s="1">
        <v>4.7300000000000004</v>
      </c>
      <c r="BM108" s="1">
        <v>7.55</v>
      </c>
      <c r="BN108" s="1">
        <v>9.1300000000000008</v>
      </c>
      <c r="BO108" s="269">
        <v>0.4300000000000006</v>
      </c>
      <c r="BP108" s="269">
        <v>-1.4300000000000002</v>
      </c>
      <c r="BQ108" s="269">
        <v>0.44999999999999973</v>
      </c>
      <c r="BR108" s="269">
        <v>2.5099999999999998</v>
      </c>
      <c r="BS108" s="269">
        <v>1.9</v>
      </c>
      <c r="BT108" s="269">
        <v>1.69</v>
      </c>
      <c r="BU108" s="1">
        <v>28.84</v>
      </c>
      <c r="BV108" s="1">
        <v>30.84</v>
      </c>
      <c r="BW108" s="1">
        <v>31.69</v>
      </c>
      <c r="BX108" s="1">
        <v>34.11</v>
      </c>
      <c r="BY108" s="1">
        <v>34.47</v>
      </c>
      <c r="BZ108" s="1">
        <v>35.96</v>
      </c>
      <c r="CA108" s="1">
        <v>37.94</v>
      </c>
      <c r="CB108" s="1">
        <v>39.21</v>
      </c>
      <c r="CC108" s="1">
        <v>40.479999999999997</v>
      </c>
      <c r="CD108" s="1">
        <v>40.61</v>
      </c>
      <c r="CE108" s="1">
        <v>40.44</v>
      </c>
      <c r="CF108" s="1">
        <v>42.98</v>
      </c>
      <c r="CG108" s="1">
        <v>43.82</v>
      </c>
      <c r="CH108" s="1">
        <v>44.51</v>
      </c>
      <c r="CI108" s="1">
        <v>46.39</v>
      </c>
      <c r="CJ108" s="1">
        <v>46.51</v>
      </c>
      <c r="CK108" s="1">
        <v>44.79</v>
      </c>
      <c r="CL108" s="1">
        <v>28.16</v>
      </c>
      <c r="CM108" s="1">
        <v>29.54</v>
      </c>
      <c r="CN108" s="1">
        <v>32.369999999999997</v>
      </c>
      <c r="CO108" s="1">
        <v>34.69</v>
      </c>
      <c r="CP108" s="1">
        <v>34.450000000000003</v>
      </c>
      <c r="CQ108" s="1">
        <v>35.979999999999997</v>
      </c>
      <c r="CR108" s="1">
        <v>38.01</v>
      </c>
      <c r="CS108" s="1">
        <v>39.409999999999997</v>
      </c>
      <c r="CT108" s="1">
        <v>41.29</v>
      </c>
      <c r="CU108" s="1">
        <v>40.409999999999997</v>
      </c>
      <c r="CV108" s="1">
        <v>40.619999999999997</v>
      </c>
      <c r="CW108" s="1">
        <v>43.2</v>
      </c>
      <c r="CX108" s="1">
        <v>44.04</v>
      </c>
      <c r="CY108" s="1">
        <v>45.34</v>
      </c>
      <c r="CZ108" s="1">
        <v>47.33</v>
      </c>
      <c r="DA108" s="1">
        <v>47.02</v>
      </c>
      <c r="DB108" s="1">
        <v>44.43</v>
      </c>
      <c r="DC108" s="269">
        <v>0.67999999999999972</v>
      </c>
      <c r="DD108" s="269">
        <v>1.3000000000000007</v>
      </c>
      <c r="DE108" s="269">
        <v>-0.67999999999999616</v>
      </c>
      <c r="DF108" s="269">
        <v>-0.57999999999999829</v>
      </c>
      <c r="DG108" s="269">
        <v>1.9999999999996021E-2</v>
      </c>
      <c r="DH108" s="269">
        <v>-1.9999999999996021E-2</v>
      </c>
      <c r="DI108" s="1">
        <v>0</v>
      </c>
      <c r="DJ108" s="1">
        <v>2</v>
      </c>
      <c r="DK108" s="1">
        <v>3</v>
      </c>
      <c r="DL108" s="1">
        <v>3</v>
      </c>
      <c r="DM108" s="1">
        <v>1</v>
      </c>
      <c r="DN108" s="1">
        <v>0</v>
      </c>
      <c r="DO108" s="1">
        <v>-7</v>
      </c>
      <c r="DP108" s="1">
        <v>-12</v>
      </c>
      <c r="DQ108" s="1">
        <v>-13</v>
      </c>
      <c r="DR108" s="1">
        <v>-15</v>
      </c>
      <c r="DS108" s="1">
        <v>-10</v>
      </c>
      <c r="DT108" s="1">
        <v>-6</v>
      </c>
      <c r="DU108" s="1">
        <v>0</v>
      </c>
      <c r="DV108" s="1">
        <v>2</v>
      </c>
      <c r="DW108" s="1">
        <v>3</v>
      </c>
      <c r="DX108" s="1">
        <v>1</v>
      </c>
      <c r="DY108" s="1">
        <v>0</v>
      </c>
      <c r="DZ108" s="2" t="s">
        <v>1243</v>
      </c>
      <c r="EA108" s="2">
        <v>53612692</v>
      </c>
      <c r="FF108" s="128"/>
    </row>
    <row r="109" spans="1:162">
      <c r="A109" s="1">
        <v>1</v>
      </c>
      <c r="B109" s="1">
        <v>109</v>
      </c>
      <c r="C109" s="1">
        <v>2</v>
      </c>
      <c r="D109" s="1">
        <v>14</v>
      </c>
      <c r="E109" s="1">
        <v>6</v>
      </c>
      <c r="F109" s="1">
        <v>160.6</v>
      </c>
      <c r="G109" s="1">
        <v>92.6</v>
      </c>
      <c r="H109" s="1" t="s">
        <v>1925</v>
      </c>
      <c r="I109" s="1" t="s">
        <v>2047</v>
      </c>
      <c r="J109" s="1" t="s">
        <v>1733</v>
      </c>
      <c r="K109" s="1">
        <v>33</v>
      </c>
      <c r="L109" s="1">
        <v>24</v>
      </c>
      <c r="M109" s="1">
        <v>21</v>
      </c>
      <c r="N109" s="265">
        <v>0.36363636363636365</v>
      </c>
      <c r="P109" s="1" t="s">
        <v>1894</v>
      </c>
      <c r="Q109" s="1">
        <v>55</v>
      </c>
      <c r="R109" s="1">
        <v>34</v>
      </c>
      <c r="S109" s="1">
        <v>25</v>
      </c>
      <c r="T109" s="1" t="s">
        <v>194</v>
      </c>
      <c r="U109" s="1" t="s">
        <v>1850</v>
      </c>
      <c r="V109" s="1">
        <v>41</v>
      </c>
      <c r="W109" s="1">
        <v>19</v>
      </c>
      <c r="X109" s="1">
        <v>10</v>
      </c>
      <c r="Y109" s="1" t="s">
        <v>1681</v>
      </c>
      <c r="Z109" s="1" t="s">
        <v>1932</v>
      </c>
      <c r="AA109" s="1" t="s">
        <v>1819</v>
      </c>
      <c r="AB109" s="1" t="s">
        <v>1859</v>
      </c>
      <c r="AC109" s="1" t="s">
        <v>1897</v>
      </c>
      <c r="AD109" s="1" t="s">
        <v>1678</v>
      </c>
      <c r="AE109" s="1" t="s">
        <v>1683</v>
      </c>
      <c r="AF109" s="1" t="s">
        <v>1926</v>
      </c>
      <c r="AG109" s="128">
        <v>3.48</v>
      </c>
      <c r="AH109" s="128">
        <v>3.19</v>
      </c>
      <c r="AI109" s="128">
        <v>2.86</v>
      </c>
      <c r="AJ109" s="128">
        <v>2.61</v>
      </c>
      <c r="AK109" s="128">
        <v>2.63</v>
      </c>
      <c r="AL109" s="267">
        <v>2.37</v>
      </c>
      <c r="AM109" s="128">
        <v>0.95</v>
      </c>
      <c r="AN109" s="128">
        <v>1.5</v>
      </c>
      <c r="AO109" s="128">
        <v>2.12</v>
      </c>
      <c r="AP109" s="128">
        <v>2.68</v>
      </c>
      <c r="AQ109" s="128">
        <v>4.7300000000000004</v>
      </c>
      <c r="AR109" s="128">
        <v>6.09</v>
      </c>
      <c r="AS109" s="128">
        <v>3.34</v>
      </c>
      <c r="AT109" s="1">
        <v>3.76</v>
      </c>
      <c r="AU109" s="1">
        <v>4.72</v>
      </c>
      <c r="AV109" s="1">
        <v>5.97</v>
      </c>
      <c r="AW109" s="1">
        <v>11.46</v>
      </c>
      <c r="AX109" s="1">
        <v>4.68</v>
      </c>
      <c r="AY109" s="1">
        <v>2.76</v>
      </c>
      <c r="AZ109" s="1">
        <v>1.34</v>
      </c>
      <c r="BA109" s="1">
        <v>0</v>
      </c>
      <c r="BB109" s="1">
        <v>0.95</v>
      </c>
      <c r="BC109" s="268">
        <v>1.85</v>
      </c>
      <c r="BD109" s="1">
        <v>2.36</v>
      </c>
      <c r="BE109" s="1">
        <v>2.98</v>
      </c>
      <c r="BF109" s="1">
        <v>3.11</v>
      </c>
      <c r="BG109" s="1">
        <v>3.86</v>
      </c>
      <c r="BH109" s="1">
        <v>4.78</v>
      </c>
      <c r="BI109" s="1">
        <v>7.41</v>
      </c>
      <c r="BJ109" s="1">
        <v>3.62</v>
      </c>
      <c r="BK109" s="1">
        <v>3.62</v>
      </c>
      <c r="BL109" s="1">
        <v>5.98</v>
      </c>
      <c r="BM109" s="1">
        <v>6.62</v>
      </c>
      <c r="BN109" s="1">
        <v>10.15</v>
      </c>
      <c r="BO109" s="269">
        <v>-1.1999999999999997</v>
      </c>
      <c r="BP109" s="269">
        <v>0.43000000000000016</v>
      </c>
      <c r="BQ109" s="269">
        <v>1.5199999999999998</v>
      </c>
      <c r="BR109" s="269">
        <v>2.61</v>
      </c>
      <c r="BS109" s="269">
        <v>1.68</v>
      </c>
      <c r="BT109" s="269">
        <v>-0.52</v>
      </c>
      <c r="BU109" s="1">
        <v>28.62</v>
      </c>
      <c r="BV109" s="1">
        <v>31.39</v>
      </c>
      <c r="BW109" s="1">
        <v>33.33</v>
      </c>
      <c r="BX109" s="1">
        <v>32.93</v>
      </c>
      <c r="BY109" s="1">
        <v>34.57</v>
      </c>
      <c r="BZ109" s="1">
        <v>35.21</v>
      </c>
      <c r="CA109" s="1">
        <v>37.65</v>
      </c>
      <c r="CB109" s="1">
        <v>39.19</v>
      </c>
      <c r="CC109" s="1">
        <v>38.14</v>
      </c>
      <c r="CD109" s="1">
        <v>38.270000000000003</v>
      </c>
      <c r="CE109" s="1">
        <v>38.86</v>
      </c>
      <c r="CF109" s="1">
        <v>40.42</v>
      </c>
      <c r="CG109" s="1">
        <v>45.48</v>
      </c>
      <c r="CH109" s="1">
        <v>49.07</v>
      </c>
      <c r="CI109" s="1">
        <v>50.48</v>
      </c>
      <c r="CJ109" s="1">
        <v>48.76</v>
      </c>
      <c r="CK109" s="1">
        <v>47.67</v>
      </c>
      <c r="CL109" s="1">
        <v>28.62</v>
      </c>
      <c r="CM109" s="1">
        <v>31.72</v>
      </c>
      <c r="CN109" s="1">
        <v>32.64</v>
      </c>
      <c r="CO109" s="1">
        <v>33.47</v>
      </c>
      <c r="CP109" s="1">
        <v>34.520000000000003</v>
      </c>
      <c r="CQ109" s="1">
        <v>34.85</v>
      </c>
      <c r="CR109" s="1">
        <v>35.53</v>
      </c>
      <c r="CS109" s="1">
        <v>38.299999999999997</v>
      </c>
      <c r="CT109" s="1">
        <v>38.64</v>
      </c>
      <c r="CU109" s="1">
        <v>37.9</v>
      </c>
      <c r="CV109" s="1">
        <v>39.54</v>
      </c>
      <c r="CW109" s="1">
        <v>40.22</v>
      </c>
      <c r="CX109" s="1">
        <v>44.76</v>
      </c>
      <c r="CY109" s="1">
        <v>49.59</v>
      </c>
      <c r="CZ109" s="1">
        <v>50.72</v>
      </c>
      <c r="DA109" s="1">
        <v>48.8</v>
      </c>
      <c r="DB109" s="1">
        <v>47.11</v>
      </c>
      <c r="DC109" s="269">
        <v>0</v>
      </c>
      <c r="DD109" s="269">
        <v>-0.32999999999999829</v>
      </c>
      <c r="DE109" s="269">
        <v>0.68999999999999773</v>
      </c>
      <c r="DF109" s="269">
        <v>-0.53999999999999915</v>
      </c>
      <c r="DG109" s="269">
        <v>4.9999999999997158E-2</v>
      </c>
      <c r="DH109" s="269">
        <v>0.35999999999999943</v>
      </c>
      <c r="DI109" s="1">
        <v>14</v>
      </c>
      <c r="DJ109" s="1">
        <v>13</v>
      </c>
      <c r="DK109" s="1">
        <v>11</v>
      </c>
      <c r="DL109" s="1">
        <v>8</v>
      </c>
      <c r="DM109" s="1">
        <v>4</v>
      </c>
      <c r="DN109" s="1">
        <v>0</v>
      </c>
      <c r="DO109" s="1">
        <v>-4</v>
      </c>
      <c r="DP109" s="1">
        <v>-7</v>
      </c>
      <c r="DQ109" s="1">
        <v>-4</v>
      </c>
      <c r="DR109" s="1">
        <v>-3</v>
      </c>
      <c r="DS109" s="1">
        <v>1</v>
      </c>
      <c r="DT109" s="1">
        <v>7</v>
      </c>
      <c r="DU109" s="1">
        <v>14</v>
      </c>
      <c r="DV109" s="1">
        <v>13</v>
      </c>
      <c r="DW109" s="1">
        <v>13</v>
      </c>
      <c r="DX109" s="1">
        <v>9</v>
      </c>
      <c r="DY109" s="1">
        <v>8</v>
      </c>
      <c r="DZ109" s="2" t="s">
        <v>1317</v>
      </c>
      <c r="EA109" s="2">
        <v>51983521</v>
      </c>
      <c r="FF109" s="128"/>
    </row>
    <row r="110" spans="1:162">
      <c r="A110" s="1">
        <v>1</v>
      </c>
      <c r="B110" s="1">
        <v>66</v>
      </c>
      <c r="C110" s="1">
        <v>2</v>
      </c>
      <c r="D110" s="1">
        <v>19</v>
      </c>
      <c r="E110" s="1">
        <v>1</v>
      </c>
      <c r="F110" s="1">
        <v>158.69999999999999</v>
      </c>
      <c r="G110" s="1">
        <v>53.2</v>
      </c>
      <c r="H110" s="1" t="s">
        <v>1847</v>
      </c>
      <c r="I110" s="1" t="s">
        <v>1848</v>
      </c>
      <c r="J110" s="1" t="s">
        <v>1732</v>
      </c>
      <c r="K110" s="1">
        <v>25</v>
      </c>
      <c r="L110" s="1">
        <v>24</v>
      </c>
      <c r="M110" s="1">
        <v>19</v>
      </c>
      <c r="N110" s="265">
        <v>0.24</v>
      </c>
      <c r="P110" s="1" t="s">
        <v>1884</v>
      </c>
      <c r="Q110" s="1">
        <v>90</v>
      </c>
      <c r="R110" s="1">
        <v>75</v>
      </c>
      <c r="S110" s="1">
        <v>69</v>
      </c>
      <c r="T110" s="1" t="s">
        <v>193</v>
      </c>
      <c r="U110" s="1" t="s">
        <v>1850</v>
      </c>
      <c r="V110" s="1">
        <v>86</v>
      </c>
      <c r="W110" s="1">
        <v>67</v>
      </c>
      <c r="X110" s="1">
        <v>54</v>
      </c>
      <c r="Y110" s="1" t="s">
        <v>1681</v>
      </c>
      <c r="Z110" s="1" t="s">
        <v>1975</v>
      </c>
      <c r="AA110" s="1" t="s">
        <v>1829</v>
      </c>
      <c r="AB110" s="1" t="s">
        <v>1876</v>
      </c>
      <c r="AC110" s="1" t="s">
        <v>1996</v>
      </c>
      <c r="AD110" s="1" t="s">
        <v>196</v>
      </c>
      <c r="AE110" s="1" t="s">
        <v>1684</v>
      </c>
      <c r="AF110" s="1" t="s">
        <v>1969</v>
      </c>
      <c r="AG110" s="128">
        <v>5.35</v>
      </c>
      <c r="AH110" s="128">
        <v>4.0199999999999996</v>
      </c>
      <c r="AI110" s="128">
        <v>3.27</v>
      </c>
      <c r="AJ110" s="128">
        <v>2.8</v>
      </c>
      <c r="AK110" s="128">
        <v>0</v>
      </c>
      <c r="AL110" s="267">
        <v>2.12</v>
      </c>
      <c r="AM110" s="128">
        <v>0</v>
      </c>
      <c r="AN110" s="128">
        <v>0</v>
      </c>
      <c r="AO110" s="128">
        <v>0</v>
      </c>
      <c r="AP110" s="128">
        <v>3.23</v>
      </c>
      <c r="AQ110" s="128">
        <v>5.48</v>
      </c>
      <c r="AR110" s="128">
        <v>5.37</v>
      </c>
      <c r="AS110" s="128">
        <v>1.79</v>
      </c>
      <c r="AT110" s="1">
        <v>3.28</v>
      </c>
      <c r="AU110" s="1">
        <v>4.4800000000000004</v>
      </c>
      <c r="AV110" s="1">
        <v>6.41</v>
      </c>
      <c r="AW110" s="1">
        <v>10.44</v>
      </c>
      <c r="AX110" s="1">
        <v>4.75</v>
      </c>
      <c r="AY110" s="1">
        <v>0.8</v>
      </c>
      <c r="AZ110" s="1">
        <v>0</v>
      </c>
      <c r="BA110" s="1">
        <v>0</v>
      </c>
      <c r="BB110" s="1">
        <v>1.5</v>
      </c>
      <c r="BC110" s="268">
        <v>0</v>
      </c>
      <c r="BD110" s="1">
        <v>1.73</v>
      </c>
      <c r="BE110" s="1">
        <v>2.0499999999999998</v>
      </c>
      <c r="BF110" s="1">
        <v>2.11</v>
      </c>
      <c r="BG110" s="1">
        <v>5.31</v>
      </c>
      <c r="BH110" s="1">
        <v>5.07</v>
      </c>
      <c r="BI110" s="1">
        <v>4.17</v>
      </c>
      <c r="BJ110" s="1">
        <v>0</v>
      </c>
      <c r="BK110" s="1">
        <v>3.43</v>
      </c>
      <c r="BL110" s="1">
        <v>5.98</v>
      </c>
      <c r="BM110" s="1">
        <v>6.72</v>
      </c>
      <c r="BN110" s="1">
        <v>9.02</v>
      </c>
      <c r="BO110" s="269">
        <v>0.59999999999999964</v>
      </c>
      <c r="BP110" s="269">
        <v>3.2199999999999998</v>
      </c>
      <c r="BQ110" s="269">
        <v>3.27</v>
      </c>
      <c r="BR110" s="269">
        <v>2.8</v>
      </c>
      <c r="BS110" s="269">
        <v>-1.5</v>
      </c>
      <c r="BT110" s="269">
        <v>-2.12</v>
      </c>
      <c r="BU110" s="1">
        <v>28.29</v>
      </c>
      <c r="BV110" s="1">
        <v>31.31</v>
      </c>
      <c r="BW110" s="1">
        <v>31.95</v>
      </c>
      <c r="BX110" s="1">
        <v>33.67</v>
      </c>
      <c r="BY110" s="1">
        <v>36.1</v>
      </c>
      <c r="BZ110" s="1">
        <v>38.340000000000003</v>
      </c>
      <c r="CA110" s="1">
        <v>40.33</v>
      </c>
      <c r="CB110" s="1">
        <v>41.13</v>
      </c>
      <c r="CC110" s="1">
        <v>40.61</v>
      </c>
      <c r="CD110" s="1">
        <v>41.74</v>
      </c>
      <c r="CE110" s="1">
        <v>41.69</v>
      </c>
      <c r="CF110" s="1">
        <v>44.02</v>
      </c>
      <c r="CG110" s="1">
        <v>46.22</v>
      </c>
      <c r="CH110" s="1">
        <v>47.59</v>
      </c>
      <c r="CI110" s="1">
        <v>46.02</v>
      </c>
      <c r="CJ110" s="1">
        <v>45.96</v>
      </c>
      <c r="CK110" s="1">
        <v>45.39</v>
      </c>
      <c r="CL110" s="1">
        <v>28.7</v>
      </c>
      <c r="CM110" s="1">
        <v>30.56</v>
      </c>
      <c r="CN110" s="1">
        <v>31.75</v>
      </c>
      <c r="CO110" s="1">
        <v>34.64</v>
      </c>
      <c r="CP110" s="1">
        <v>36.82</v>
      </c>
      <c r="CQ110" s="1">
        <v>39.619999999999997</v>
      </c>
      <c r="CR110" s="1">
        <v>40.14</v>
      </c>
      <c r="CS110" s="1">
        <v>40.01</v>
      </c>
      <c r="CT110" s="1">
        <v>40.19</v>
      </c>
      <c r="CU110" s="1">
        <v>40.31</v>
      </c>
      <c r="CV110" s="1">
        <v>41.14</v>
      </c>
      <c r="CW110" s="1">
        <v>44.43</v>
      </c>
      <c r="CX110" s="1">
        <v>45.2</v>
      </c>
      <c r="CY110" s="1">
        <v>47.35</v>
      </c>
      <c r="CZ110" s="1">
        <v>45.56</v>
      </c>
      <c r="DA110" s="1">
        <v>45.97</v>
      </c>
      <c r="DB110" s="1">
        <v>44.31</v>
      </c>
      <c r="DC110" s="269">
        <v>-0.41000000000000014</v>
      </c>
      <c r="DD110" s="269">
        <v>0.75</v>
      </c>
      <c r="DE110" s="269">
        <v>0.19999999999999929</v>
      </c>
      <c r="DF110" s="269">
        <v>-0.96999999999999886</v>
      </c>
      <c r="DG110" s="269">
        <v>-0.71999999999999886</v>
      </c>
      <c r="DH110" s="269">
        <v>-1.279999999999994</v>
      </c>
      <c r="DI110" s="1">
        <v>12</v>
      </c>
      <c r="DJ110" s="1">
        <v>12</v>
      </c>
      <c r="DK110" s="1">
        <v>9</v>
      </c>
      <c r="DL110" s="1">
        <v>1</v>
      </c>
      <c r="DM110" s="1">
        <v>-6</v>
      </c>
      <c r="DN110" s="1">
        <v>-14</v>
      </c>
      <c r="DO110" s="1">
        <v>-16</v>
      </c>
      <c r="DP110" s="1">
        <v>-12</v>
      </c>
      <c r="DQ110" s="1">
        <v>-8</v>
      </c>
      <c r="DR110" s="1">
        <v>0</v>
      </c>
      <c r="DS110" s="1">
        <v>16</v>
      </c>
      <c r="DT110" s="1">
        <v>25</v>
      </c>
      <c r="DU110" s="1">
        <v>31</v>
      </c>
      <c r="DV110" s="1">
        <v>31</v>
      </c>
      <c r="DW110" s="1">
        <v>30</v>
      </c>
      <c r="DX110" s="1">
        <v>22</v>
      </c>
      <c r="DY110" s="1">
        <v>15</v>
      </c>
      <c r="DZ110" s="2" t="s">
        <v>1270</v>
      </c>
      <c r="EA110" s="2">
        <v>53620763</v>
      </c>
      <c r="FF110" s="128"/>
    </row>
    <row r="111" spans="1:162" ht="14">
      <c r="A111" s="1">
        <v>1</v>
      </c>
      <c r="B111" s="1">
        <v>98</v>
      </c>
      <c r="C111" s="1">
        <v>2</v>
      </c>
      <c r="D111" s="1">
        <v>17</v>
      </c>
      <c r="E111" s="1">
        <v>2</v>
      </c>
      <c r="F111" s="1">
        <v>160.1</v>
      </c>
      <c r="G111" s="1">
        <v>54.8</v>
      </c>
      <c r="H111" s="1" t="s">
        <v>1925</v>
      </c>
      <c r="I111" s="1" t="s">
        <v>2047</v>
      </c>
      <c r="J111" s="1" t="s">
        <v>1730</v>
      </c>
      <c r="K111" s="1">
        <v>30</v>
      </c>
      <c r="L111" s="1">
        <v>30</v>
      </c>
      <c r="M111" s="1">
        <v>21</v>
      </c>
      <c r="N111" s="265">
        <v>0.3</v>
      </c>
      <c r="P111" s="1" t="s">
        <v>1841</v>
      </c>
      <c r="Q111" s="1">
        <v>48</v>
      </c>
      <c r="R111" s="1">
        <v>32</v>
      </c>
      <c r="S111" s="1">
        <v>30</v>
      </c>
      <c r="T111" s="1" t="s">
        <v>194</v>
      </c>
      <c r="U111" s="1" t="s">
        <v>1842</v>
      </c>
      <c r="V111" s="1">
        <v>33</v>
      </c>
      <c r="W111" s="1">
        <v>27</v>
      </c>
      <c r="X111" s="1">
        <v>22</v>
      </c>
      <c r="Y111" s="1" t="s">
        <v>1682</v>
      </c>
      <c r="Z111" s="1" t="s">
        <v>1932</v>
      </c>
      <c r="AA111" s="1" t="s">
        <v>1835</v>
      </c>
      <c r="AB111" s="1" t="s">
        <v>2021</v>
      </c>
      <c r="AC111" s="1" t="s">
        <v>1869</v>
      </c>
      <c r="AD111" s="1" t="s">
        <v>1678</v>
      </c>
      <c r="AE111" s="1" t="s">
        <v>1678</v>
      </c>
      <c r="AF111" s="1" t="s">
        <v>2087</v>
      </c>
      <c r="AG111" s="128">
        <v>3.61</v>
      </c>
      <c r="AH111" s="128">
        <v>3.3</v>
      </c>
      <c r="AI111" s="128">
        <v>2.83</v>
      </c>
      <c r="AJ111" s="128">
        <v>3</v>
      </c>
      <c r="AK111" s="128">
        <v>2.02</v>
      </c>
      <c r="AL111" s="267">
        <v>2.14</v>
      </c>
      <c r="AM111" s="128">
        <v>0</v>
      </c>
      <c r="AN111" s="128">
        <v>0</v>
      </c>
      <c r="AO111" s="128">
        <v>0.42</v>
      </c>
      <c r="AP111" s="128">
        <v>1.89</v>
      </c>
      <c r="AQ111" s="128">
        <v>7.05</v>
      </c>
      <c r="AR111" s="128">
        <v>3.73</v>
      </c>
      <c r="AS111" s="128">
        <v>1.76</v>
      </c>
      <c r="AT111" s="1">
        <v>3.98</v>
      </c>
      <c r="AU111" s="1">
        <v>4.1500000000000004</v>
      </c>
      <c r="AV111" s="1">
        <v>5.54</v>
      </c>
      <c r="AW111" s="1">
        <v>13.51</v>
      </c>
      <c r="AX111" s="1">
        <v>4.3099999999999996</v>
      </c>
      <c r="AY111" s="1">
        <v>2.2400000000000002</v>
      </c>
      <c r="AZ111" s="1">
        <v>0</v>
      </c>
      <c r="BA111" s="1">
        <v>0</v>
      </c>
      <c r="BB111" s="1">
        <v>1.54</v>
      </c>
      <c r="BC111" s="268">
        <v>0.83</v>
      </c>
      <c r="BD111" s="1">
        <v>1.76</v>
      </c>
      <c r="BE111" s="1">
        <v>1.99</v>
      </c>
      <c r="BF111" s="1">
        <v>2.86</v>
      </c>
      <c r="BG111" s="1">
        <v>3.66</v>
      </c>
      <c r="BH111" s="1">
        <v>4.8600000000000003</v>
      </c>
      <c r="BI111" s="1">
        <v>7.39</v>
      </c>
      <c r="BJ111" s="1">
        <v>2.72</v>
      </c>
      <c r="BK111" s="1">
        <v>5.07</v>
      </c>
      <c r="BL111" s="1">
        <v>6.65</v>
      </c>
      <c r="BM111" s="1">
        <v>5.55</v>
      </c>
      <c r="BN111" s="1">
        <v>13.33</v>
      </c>
      <c r="BO111" s="269">
        <v>-0.69999999999999973</v>
      </c>
      <c r="BP111" s="269">
        <v>1.0599999999999996</v>
      </c>
      <c r="BQ111" s="269">
        <v>2.83</v>
      </c>
      <c r="BR111" s="269">
        <v>3</v>
      </c>
      <c r="BS111" s="269">
        <v>0.48</v>
      </c>
      <c r="BT111" s="269">
        <v>-1.31</v>
      </c>
      <c r="BU111" s="1">
        <v>26.8</v>
      </c>
      <c r="BV111" s="1">
        <v>29.67</v>
      </c>
      <c r="BW111" s="1">
        <v>32.659999999999997</v>
      </c>
      <c r="BX111" s="1">
        <v>33.090000000000003</v>
      </c>
      <c r="BY111" s="1">
        <v>34.82</v>
      </c>
      <c r="BZ111" s="1">
        <v>36.31</v>
      </c>
      <c r="CA111" s="1">
        <v>36.46</v>
      </c>
      <c r="CB111" s="1">
        <v>37.479999999999997</v>
      </c>
      <c r="CC111" s="1">
        <v>38.24</v>
      </c>
      <c r="CD111" s="1">
        <v>37.29</v>
      </c>
      <c r="CE111" s="1">
        <v>37.78</v>
      </c>
      <c r="CF111" s="1">
        <v>39.270000000000003</v>
      </c>
      <c r="CG111" s="1">
        <v>46.45</v>
      </c>
      <c r="CH111" s="1">
        <v>47.14</v>
      </c>
      <c r="CI111" s="1">
        <v>49.33</v>
      </c>
      <c r="CJ111" s="1">
        <v>44.27</v>
      </c>
      <c r="CK111" s="1">
        <v>43.69</v>
      </c>
      <c r="CL111" s="1">
        <v>26.59</v>
      </c>
      <c r="CM111" s="1">
        <v>28.66</v>
      </c>
      <c r="CN111" s="1">
        <v>32.130000000000003</v>
      </c>
      <c r="CO111" s="1">
        <v>33.35</v>
      </c>
      <c r="CP111" s="1">
        <v>35.770000000000003</v>
      </c>
      <c r="CQ111" s="1">
        <v>36.28</v>
      </c>
      <c r="CR111" s="1">
        <v>36.28</v>
      </c>
      <c r="CS111" s="1">
        <v>36.770000000000003</v>
      </c>
      <c r="CT111" s="1">
        <v>37.909999999999997</v>
      </c>
      <c r="CU111" s="1">
        <v>37.76</v>
      </c>
      <c r="CV111" s="1">
        <v>37.39</v>
      </c>
      <c r="CW111" s="1">
        <v>39.65</v>
      </c>
      <c r="CX111" s="1">
        <v>45.93</v>
      </c>
      <c r="CY111" s="1">
        <v>47.05</v>
      </c>
      <c r="CZ111" s="1">
        <v>49.61</v>
      </c>
      <c r="DA111" s="1">
        <v>44.03</v>
      </c>
      <c r="DB111" s="1">
        <v>44.55</v>
      </c>
      <c r="DC111" s="269">
        <v>0.21000000000000085</v>
      </c>
      <c r="DD111" s="269">
        <v>1.0100000000000016</v>
      </c>
      <c r="DE111" s="269">
        <v>0.52999999999999403</v>
      </c>
      <c r="DF111" s="269">
        <v>-0.25999999999999801</v>
      </c>
      <c r="DG111" s="269">
        <v>-0.95000000000000284</v>
      </c>
      <c r="DH111" s="269">
        <v>3.0000000000001137E-2</v>
      </c>
      <c r="DI111" s="1">
        <v>1</v>
      </c>
      <c r="DJ111" s="1">
        <v>3</v>
      </c>
      <c r="DK111" s="1">
        <v>6</v>
      </c>
      <c r="DL111" s="1">
        <v>6</v>
      </c>
      <c r="DM111" s="1">
        <v>2</v>
      </c>
      <c r="DN111" s="1">
        <v>-5</v>
      </c>
      <c r="DO111" s="1">
        <v>-10</v>
      </c>
      <c r="DP111" s="1">
        <v>-12</v>
      </c>
      <c r="DQ111" s="1">
        <v>-10</v>
      </c>
      <c r="DR111" s="1">
        <v>-7</v>
      </c>
      <c r="DS111" s="1">
        <v>0</v>
      </c>
      <c r="DT111" s="1">
        <v>2</v>
      </c>
      <c r="DU111" s="1">
        <v>8</v>
      </c>
      <c r="DV111" s="1">
        <v>13</v>
      </c>
      <c r="DW111" s="1">
        <v>14</v>
      </c>
      <c r="DX111" s="1">
        <v>10</v>
      </c>
      <c r="DY111" s="1">
        <v>5</v>
      </c>
      <c r="DZ111" s="2" t="s">
        <v>1371</v>
      </c>
      <c r="EA111" s="2">
        <v>52915280</v>
      </c>
      <c r="EV111" s="1"/>
      <c r="FF111" s="128"/>
    </row>
    <row r="112" spans="1:162">
      <c r="A112" s="1">
        <v>1</v>
      </c>
      <c r="B112" s="1">
        <v>62</v>
      </c>
      <c r="C112" s="1">
        <v>2</v>
      </c>
      <c r="D112" s="1">
        <v>13</v>
      </c>
      <c r="E112" s="1">
        <v>2</v>
      </c>
      <c r="F112" s="1">
        <v>167.6</v>
      </c>
      <c r="G112" s="1">
        <v>45.3</v>
      </c>
      <c r="H112" s="1" t="s">
        <v>1839</v>
      </c>
      <c r="I112" s="1" t="s">
        <v>1825</v>
      </c>
      <c r="J112" s="1" t="s">
        <v>1733</v>
      </c>
      <c r="K112" s="1">
        <v>25</v>
      </c>
      <c r="L112" s="1">
        <v>20</v>
      </c>
      <c r="M112" s="1">
        <v>17</v>
      </c>
      <c r="N112" s="265">
        <v>0.32</v>
      </c>
      <c r="P112" s="1" t="s">
        <v>1918</v>
      </c>
      <c r="Q112" s="1">
        <v>48</v>
      </c>
      <c r="R112" s="1">
        <v>32</v>
      </c>
      <c r="S112" s="1">
        <v>6</v>
      </c>
      <c r="T112" s="1" t="s">
        <v>196</v>
      </c>
      <c r="U112" s="1" t="s">
        <v>1919</v>
      </c>
      <c r="V112" s="1">
        <v>14</v>
      </c>
      <c r="W112" s="1">
        <v>6</v>
      </c>
      <c r="X112" s="1">
        <v>3</v>
      </c>
      <c r="Z112" s="1" t="s">
        <v>1857</v>
      </c>
      <c r="AA112" s="1" t="s">
        <v>1852</v>
      </c>
      <c r="AB112" s="1" t="s">
        <v>1928</v>
      </c>
      <c r="AC112" s="1" t="s">
        <v>1830</v>
      </c>
      <c r="AD112" s="1" t="s">
        <v>191</v>
      </c>
      <c r="AE112" s="1" t="s">
        <v>1683</v>
      </c>
      <c r="AF112" s="1" t="s">
        <v>2088</v>
      </c>
      <c r="AG112" s="128">
        <v>6.2</v>
      </c>
      <c r="AH112" s="128">
        <v>4.1900000000000004</v>
      </c>
      <c r="AI112" s="128">
        <v>3.29</v>
      </c>
      <c r="AJ112" s="128">
        <v>3.13</v>
      </c>
      <c r="AK112" s="128">
        <v>3.12</v>
      </c>
      <c r="AL112" s="267">
        <v>2.36</v>
      </c>
      <c r="AM112" s="128">
        <v>3.62</v>
      </c>
      <c r="AN112" s="128">
        <v>2.9</v>
      </c>
      <c r="AO112" s="128">
        <v>4.0599999999999996</v>
      </c>
      <c r="AP112" s="128">
        <v>4.6100000000000003</v>
      </c>
      <c r="AQ112" s="128">
        <v>7.67</v>
      </c>
      <c r="AR112" s="128">
        <v>7.17</v>
      </c>
      <c r="AS112" s="128">
        <v>4.72</v>
      </c>
      <c r="AT112" s="1">
        <v>4.8600000000000003</v>
      </c>
      <c r="AU112" s="1">
        <v>6.35</v>
      </c>
      <c r="AV112" s="1">
        <v>7.95</v>
      </c>
      <c r="AW112" s="1">
        <v>12.82</v>
      </c>
      <c r="AX112" s="1">
        <v>5.71</v>
      </c>
      <c r="AY112" s="1">
        <v>3.13</v>
      </c>
      <c r="AZ112" s="1">
        <v>2.2200000000000002</v>
      </c>
      <c r="BA112" s="1">
        <v>0</v>
      </c>
      <c r="BB112" s="1">
        <v>1.78</v>
      </c>
      <c r="BC112" s="268">
        <v>3.44</v>
      </c>
      <c r="BD112" s="1">
        <v>3.5</v>
      </c>
      <c r="BE112" s="1">
        <v>3.76</v>
      </c>
      <c r="BF112" s="1">
        <v>4.87</v>
      </c>
      <c r="BG112" s="1">
        <v>5.22</v>
      </c>
      <c r="BH112" s="1">
        <v>8.68</v>
      </c>
      <c r="BI112" s="1">
        <v>4.68</v>
      </c>
      <c r="BJ112" s="1">
        <v>4.17</v>
      </c>
      <c r="BK112" s="1">
        <v>4.9800000000000004</v>
      </c>
      <c r="BL112" s="1">
        <v>5.1100000000000003</v>
      </c>
      <c r="BM112" s="1">
        <v>8.84</v>
      </c>
      <c r="BN112" s="1">
        <v>15.25</v>
      </c>
      <c r="BO112" s="269">
        <v>0.49000000000000021</v>
      </c>
      <c r="BP112" s="269">
        <v>1.0600000000000005</v>
      </c>
      <c r="BQ112" s="269">
        <v>1.0699999999999998</v>
      </c>
      <c r="BR112" s="269">
        <v>3.13</v>
      </c>
      <c r="BS112" s="269">
        <v>1.34</v>
      </c>
      <c r="BT112" s="269">
        <v>1.08</v>
      </c>
      <c r="BU112" s="1">
        <v>27.85</v>
      </c>
      <c r="BV112" s="1">
        <v>32.67</v>
      </c>
      <c r="BW112" s="1">
        <v>34.04</v>
      </c>
      <c r="BX112" s="1">
        <v>36.4</v>
      </c>
      <c r="BY112" s="1">
        <v>37.54</v>
      </c>
      <c r="BZ112" s="1">
        <v>39.92</v>
      </c>
      <c r="CA112" s="1">
        <v>40.11</v>
      </c>
      <c r="CB112" s="1">
        <v>40.4</v>
      </c>
      <c r="CC112" s="1">
        <v>40.99</v>
      </c>
      <c r="CD112" s="1">
        <v>40.270000000000003</v>
      </c>
      <c r="CE112" s="1">
        <v>41.05</v>
      </c>
      <c r="CF112" s="1">
        <v>43.23</v>
      </c>
      <c r="CG112" s="1">
        <v>45.03</v>
      </c>
      <c r="CH112" s="1">
        <v>46.81</v>
      </c>
      <c r="CI112" s="1">
        <v>49.11</v>
      </c>
      <c r="CJ112" s="1">
        <v>46.22</v>
      </c>
      <c r="CK112" s="1">
        <v>46.99</v>
      </c>
      <c r="CL112" s="1">
        <v>25.89</v>
      </c>
      <c r="CM112" s="1">
        <v>32</v>
      </c>
      <c r="CN112" s="1">
        <v>34.020000000000003</v>
      </c>
      <c r="CO112" s="1">
        <v>37.15</v>
      </c>
      <c r="CP112" s="1">
        <v>38.49</v>
      </c>
      <c r="CQ112" s="1">
        <v>40.049999999999997</v>
      </c>
      <c r="CR112" s="1">
        <v>40.78</v>
      </c>
      <c r="CS112" s="1">
        <v>40.200000000000003</v>
      </c>
      <c r="CT112" s="1">
        <v>41.7</v>
      </c>
      <c r="CU112" s="1">
        <v>40.35</v>
      </c>
      <c r="CV112" s="1">
        <v>41.94</v>
      </c>
      <c r="CW112" s="1">
        <v>42.99</v>
      </c>
      <c r="CX112" s="1">
        <v>45.96</v>
      </c>
      <c r="CY112" s="1">
        <v>46.19</v>
      </c>
      <c r="CZ112" s="1">
        <v>49.07</v>
      </c>
      <c r="DA112" s="1">
        <v>47.22</v>
      </c>
      <c r="DB112" s="1">
        <v>46.18</v>
      </c>
      <c r="DC112" s="269">
        <v>1.9600000000000009</v>
      </c>
      <c r="DD112" s="269">
        <v>0.67000000000000171</v>
      </c>
      <c r="DE112" s="269">
        <v>1.9999999999996021E-2</v>
      </c>
      <c r="DF112" s="269">
        <v>-0.75</v>
      </c>
      <c r="DG112" s="269">
        <v>-0.95000000000000284</v>
      </c>
      <c r="DH112" s="269">
        <v>-0.12999999999999545</v>
      </c>
      <c r="DI112" s="1">
        <v>5</v>
      </c>
      <c r="DJ112" s="1">
        <v>5</v>
      </c>
      <c r="DK112" s="1">
        <v>5</v>
      </c>
      <c r="DL112" s="1">
        <v>6</v>
      </c>
      <c r="DM112" s="1">
        <v>2</v>
      </c>
      <c r="DN112" s="1">
        <v>0</v>
      </c>
      <c r="DO112" s="1">
        <v>-7</v>
      </c>
      <c r="DP112" s="1">
        <v>-13</v>
      </c>
      <c r="DQ112" s="1">
        <v>-13</v>
      </c>
      <c r="DR112" s="1">
        <v>-15</v>
      </c>
      <c r="DS112" s="1">
        <v>-17</v>
      </c>
      <c r="DT112" s="1">
        <v>-17</v>
      </c>
      <c r="DU112" s="1">
        <v>-17</v>
      </c>
      <c r="DV112" s="1">
        <v>-14</v>
      </c>
      <c r="DW112" s="1">
        <v>-11</v>
      </c>
      <c r="DX112" s="1">
        <v>-6</v>
      </c>
      <c r="DY112" s="1">
        <v>-6</v>
      </c>
      <c r="DZ112" s="2" t="s">
        <v>1178</v>
      </c>
      <c r="EA112" s="2">
        <v>53848787</v>
      </c>
      <c r="FF112" s="128"/>
    </row>
    <row r="113" spans="1:162">
      <c r="A113" s="1">
        <v>1</v>
      </c>
      <c r="B113" s="1">
        <v>78</v>
      </c>
      <c r="C113" s="1">
        <v>2</v>
      </c>
      <c r="D113" s="1">
        <v>17</v>
      </c>
      <c r="E113" s="1">
        <v>9</v>
      </c>
      <c r="F113" s="1">
        <v>153.30000000000001</v>
      </c>
      <c r="G113" s="1">
        <v>43.5</v>
      </c>
      <c r="H113" s="1" t="s">
        <v>1814</v>
      </c>
      <c r="I113" s="1" t="s">
        <v>1903</v>
      </c>
      <c r="J113" s="1" t="s">
        <v>1733</v>
      </c>
      <c r="K113" s="1">
        <v>27</v>
      </c>
      <c r="L113" s="1">
        <v>26</v>
      </c>
      <c r="M113" s="1">
        <v>22</v>
      </c>
      <c r="N113" s="265">
        <v>0.18518518518518517</v>
      </c>
      <c r="P113" s="1" t="s">
        <v>1940</v>
      </c>
      <c r="Q113" s="1">
        <v>56</v>
      </c>
      <c r="R113" s="1">
        <v>38</v>
      </c>
      <c r="S113" s="1">
        <v>30</v>
      </c>
      <c r="T113" s="1" t="s">
        <v>195</v>
      </c>
      <c r="U113" s="1" t="s">
        <v>1842</v>
      </c>
      <c r="V113" s="1">
        <v>32</v>
      </c>
      <c r="W113" s="1">
        <v>30</v>
      </c>
      <c r="X113" s="1">
        <v>22</v>
      </c>
      <c r="Y113" s="1" t="s">
        <v>1682</v>
      </c>
      <c r="Z113" s="1" t="s">
        <v>1975</v>
      </c>
      <c r="AA113" s="1" t="s">
        <v>1938</v>
      </c>
      <c r="AB113" s="1" t="s">
        <v>2005</v>
      </c>
      <c r="AC113" s="1" t="s">
        <v>1916</v>
      </c>
      <c r="AF113" s="1" t="s">
        <v>2017</v>
      </c>
      <c r="AG113" s="128">
        <v>4.0599999999999996</v>
      </c>
      <c r="AH113" s="128">
        <v>3.27</v>
      </c>
      <c r="AI113" s="128">
        <v>3.25</v>
      </c>
      <c r="AJ113" s="128">
        <v>3.36</v>
      </c>
      <c r="AK113" s="128">
        <v>3.25</v>
      </c>
      <c r="AL113" s="267">
        <v>1.24</v>
      </c>
      <c r="AM113" s="128">
        <v>1.18</v>
      </c>
      <c r="AN113" s="128">
        <v>0.88</v>
      </c>
      <c r="AO113" s="128">
        <v>2.74</v>
      </c>
      <c r="AP113" s="128">
        <v>4.18</v>
      </c>
      <c r="AQ113" s="128">
        <v>4.4800000000000004</v>
      </c>
      <c r="AR113" s="128">
        <v>6.87</v>
      </c>
      <c r="AS113" s="128">
        <v>5.73</v>
      </c>
      <c r="AT113" s="1">
        <v>3.71</v>
      </c>
      <c r="AU113" s="1">
        <v>5.75</v>
      </c>
      <c r="AV113" s="1">
        <v>7.29</v>
      </c>
      <c r="AW113" s="1">
        <v>10.5</v>
      </c>
      <c r="AX113" s="1">
        <v>3.24</v>
      </c>
      <c r="AY113" s="1">
        <v>3.56</v>
      </c>
      <c r="AZ113" s="1">
        <v>1.49</v>
      </c>
      <c r="BA113" s="1">
        <v>0.18</v>
      </c>
      <c r="BB113" s="1">
        <v>1.37</v>
      </c>
      <c r="BC113" s="268">
        <v>2.13</v>
      </c>
      <c r="BD113" s="1">
        <v>1.42</v>
      </c>
      <c r="BE113" s="1">
        <v>2.44</v>
      </c>
      <c r="BF113" s="1">
        <v>3.28</v>
      </c>
      <c r="BG113" s="1">
        <v>5.58</v>
      </c>
      <c r="BH113" s="1">
        <v>5.96</v>
      </c>
      <c r="BI113" s="1">
        <v>7.19</v>
      </c>
      <c r="BJ113" s="1">
        <v>6.48</v>
      </c>
      <c r="BK113" s="1">
        <v>4.09</v>
      </c>
      <c r="BL113" s="1">
        <v>5.58</v>
      </c>
      <c r="BM113" s="1">
        <v>7.82</v>
      </c>
      <c r="BN113" s="1">
        <v>10.34</v>
      </c>
      <c r="BO113" s="269">
        <v>0.8199999999999994</v>
      </c>
      <c r="BP113" s="269">
        <v>-0.29000000000000004</v>
      </c>
      <c r="BQ113" s="269">
        <v>1.76</v>
      </c>
      <c r="BR113" s="269">
        <v>3.1799999999999997</v>
      </c>
      <c r="BS113" s="269">
        <v>1.88</v>
      </c>
      <c r="BT113" s="269">
        <v>0.8899999999999999</v>
      </c>
      <c r="BU113" s="1">
        <v>27.35</v>
      </c>
      <c r="BV113" s="1">
        <v>30.78</v>
      </c>
      <c r="BW113" s="1">
        <v>32.93</v>
      </c>
      <c r="BX113" s="1">
        <v>33.22</v>
      </c>
      <c r="BY113" s="1">
        <v>34.54</v>
      </c>
      <c r="BZ113" s="1">
        <v>34.1</v>
      </c>
      <c r="CA113" s="1">
        <v>34.21</v>
      </c>
      <c r="CB113" s="1">
        <v>35.159999999999997</v>
      </c>
      <c r="CC113" s="1">
        <v>35.19</v>
      </c>
      <c r="CD113" s="1">
        <v>36.24</v>
      </c>
      <c r="CE113" s="1">
        <v>37.76</v>
      </c>
      <c r="CF113" s="1">
        <v>39.15</v>
      </c>
      <c r="CG113" s="1">
        <v>41.51</v>
      </c>
      <c r="CH113" s="1">
        <v>40.93</v>
      </c>
      <c r="CI113" s="1">
        <v>42.1</v>
      </c>
      <c r="CJ113" s="1">
        <v>41.84</v>
      </c>
      <c r="CK113" s="1">
        <v>38.85</v>
      </c>
      <c r="CL113" s="1">
        <v>27.01</v>
      </c>
      <c r="CM113" s="1">
        <v>30.96</v>
      </c>
      <c r="CN113" s="1">
        <v>32.65</v>
      </c>
      <c r="CO113" s="1">
        <v>33.840000000000003</v>
      </c>
      <c r="CP113" s="1">
        <v>34.14</v>
      </c>
      <c r="CQ113" s="1">
        <v>34.51</v>
      </c>
      <c r="CR113" s="1">
        <v>34.07</v>
      </c>
      <c r="CS113" s="1">
        <v>35.39</v>
      </c>
      <c r="CT113" s="1">
        <v>35.9</v>
      </c>
      <c r="CU113" s="1">
        <v>36.21</v>
      </c>
      <c r="CV113" s="1">
        <v>37.64</v>
      </c>
      <c r="CW113" s="1">
        <v>39.19</v>
      </c>
      <c r="CX113" s="1">
        <v>41.03</v>
      </c>
      <c r="CY113" s="1">
        <v>40.01</v>
      </c>
      <c r="CZ113" s="1">
        <v>43.18</v>
      </c>
      <c r="DA113" s="1">
        <v>41.44</v>
      </c>
      <c r="DB113" s="1">
        <v>41.61</v>
      </c>
      <c r="DC113" s="269">
        <v>0.33999999999999986</v>
      </c>
      <c r="DD113" s="269">
        <v>-0.17999999999999972</v>
      </c>
      <c r="DE113" s="269">
        <v>0.28000000000000114</v>
      </c>
      <c r="DF113" s="269">
        <v>-0.62000000000000455</v>
      </c>
      <c r="DG113" s="269">
        <v>0.39999999999999858</v>
      </c>
      <c r="DH113" s="269">
        <v>-0.40999999999999659</v>
      </c>
      <c r="DI113" s="1">
        <v>3</v>
      </c>
      <c r="DJ113" s="1">
        <v>3</v>
      </c>
      <c r="DK113" s="1">
        <v>5</v>
      </c>
      <c r="DL113" s="1">
        <v>2</v>
      </c>
      <c r="DM113" s="1">
        <v>0</v>
      </c>
      <c r="DN113" s="1">
        <v>-7</v>
      </c>
      <c r="DO113" s="1">
        <v>-15</v>
      </c>
      <c r="DP113" s="1">
        <v>-17</v>
      </c>
      <c r="DQ113" s="1">
        <v>-17</v>
      </c>
      <c r="DR113" s="1">
        <v>-13</v>
      </c>
      <c r="DS113" s="1">
        <v>-10</v>
      </c>
      <c r="DT113" s="1">
        <v>-6</v>
      </c>
      <c r="DU113" s="1">
        <v>-3</v>
      </c>
      <c r="DV113" s="1">
        <v>0</v>
      </c>
      <c r="DW113" s="1">
        <v>1</v>
      </c>
      <c r="DX113" s="1">
        <v>2</v>
      </c>
      <c r="DY113" s="1">
        <v>0</v>
      </c>
      <c r="DZ113" s="2" t="s">
        <v>808</v>
      </c>
      <c r="EA113" s="2">
        <v>52160686</v>
      </c>
      <c r="FF113" s="128"/>
    </row>
    <row r="114" spans="1:162">
      <c r="A114" s="1">
        <v>1</v>
      </c>
      <c r="B114" s="1">
        <v>83</v>
      </c>
      <c r="C114" s="1">
        <v>2</v>
      </c>
      <c r="D114" s="1">
        <v>13</v>
      </c>
      <c r="E114" s="1">
        <v>8</v>
      </c>
      <c r="F114" s="1">
        <v>149.5</v>
      </c>
      <c r="G114" s="1">
        <v>45.5</v>
      </c>
      <c r="H114" s="1" t="s">
        <v>1925</v>
      </c>
      <c r="I114" s="1" t="s">
        <v>2047</v>
      </c>
      <c r="J114" s="1" t="s">
        <v>1730</v>
      </c>
      <c r="K114" s="1">
        <v>28</v>
      </c>
      <c r="L114" s="1">
        <v>25</v>
      </c>
      <c r="M114" s="1">
        <v>18</v>
      </c>
      <c r="N114" s="265">
        <v>0.35714285714285715</v>
      </c>
      <c r="P114" s="1" t="s">
        <v>1849</v>
      </c>
      <c r="Q114" s="1">
        <v>54</v>
      </c>
      <c r="R114" s="1">
        <v>40</v>
      </c>
      <c r="S114" s="1">
        <v>22</v>
      </c>
      <c r="T114" s="1" t="s">
        <v>194</v>
      </c>
      <c r="U114" s="1" t="s">
        <v>1850</v>
      </c>
      <c r="V114" s="1">
        <v>40</v>
      </c>
      <c r="W114" s="1">
        <v>30</v>
      </c>
      <c r="X114" s="1">
        <v>20</v>
      </c>
      <c r="Y114" s="1" t="s">
        <v>1681</v>
      </c>
      <c r="Z114" s="1" t="s">
        <v>1953</v>
      </c>
      <c r="AA114" s="1" t="s">
        <v>1829</v>
      </c>
      <c r="AB114" s="1" t="s">
        <v>1859</v>
      </c>
      <c r="AC114" s="1" t="s">
        <v>1996</v>
      </c>
      <c r="AD114" s="1" t="s">
        <v>1678</v>
      </c>
      <c r="AE114" s="1" t="s">
        <v>1683</v>
      </c>
      <c r="AF114" s="1" t="s">
        <v>2089</v>
      </c>
      <c r="AG114" s="128">
        <v>3.93</v>
      </c>
      <c r="AH114" s="128">
        <v>3.98</v>
      </c>
      <c r="AI114" s="128">
        <v>2.8</v>
      </c>
      <c r="AJ114" s="128">
        <v>3.24</v>
      </c>
      <c r="AK114" s="128">
        <v>3.05</v>
      </c>
      <c r="AL114" s="267">
        <v>2.98</v>
      </c>
      <c r="AM114" s="128">
        <v>0.97</v>
      </c>
      <c r="AN114" s="128">
        <v>2.29</v>
      </c>
      <c r="AO114" s="128">
        <v>3.03</v>
      </c>
      <c r="AP114" s="128">
        <v>2.68</v>
      </c>
      <c r="AQ114" s="128">
        <v>5.59</v>
      </c>
      <c r="AR114" s="128">
        <v>7.17</v>
      </c>
      <c r="AS114" s="128">
        <v>3.83</v>
      </c>
      <c r="AT114" s="1">
        <v>4.8600000000000003</v>
      </c>
      <c r="AU114" s="1">
        <v>5.24</v>
      </c>
      <c r="AV114" s="1">
        <v>8.59</v>
      </c>
      <c r="AW114" s="1">
        <v>13.11</v>
      </c>
      <c r="AX114" s="1">
        <v>4.2300000000000004</v>
      </c>
      <c r="AY114" s="1">
        <v>3.06</v>
      </c>
      <c r="AZ114" s="1">
        <v>0.9</v>
      </c>
      <c r="BA114" s="1">
        <v>0</v>
      </c>
      <c r="BB114" s="1">
        <v>1.39</v>
      </c>
      <c r="BC114" s="268">
        <v>2.36</v>
      </c>
      <c r="BD114" s="1">
        <v>3.12</v>
      </c>
      <c r="BE114" s="1">
        <v>3.39</v>
      </c>
      <c r="BF114" s="1">
        <v>2.5099999999999998</v>
      </c>
      <c r="BG114" s="1">
        <v>2.86</v>
      </c>
      <c r="BH114" s="1">
        <v>3.99</v>
      </c>
      <c r="BI114" s="1">
        <v>6.03</v>
      </c>
      <c r="BJ114" s="1">
        <v>4.01</v>
      </c>
      <c r="BK114" s="1">
        <v>4.95</v>
      </c>
      <c r="BL114" s="1">
        <v>5.5</v>
      </c>
      <c r="BM114" s="1">
        <v>7.01</v>
      </c>
      <c r="BN114" s="1">
        <v>12.65</v>
      </c>
      <c r="BO114" s="269">
        <v>-0.30000000000000027</v>
      </c>
      <c r="BP114" s="269">
        <v>0.91999999999999993</v>
      </c>
      <c r="BQ114" s="269">
        <v>1.9</v>
      </c>
      <c r="BR114" s="269">
        <v>3.24</v>
      </c>
      <c r="BS114" s="269">
        <v>1.66</v>
      </c>
      <c r="BT114" s="269">
        <v>-0.62000000000000011</v>
      </c>
      <c r="BU114" s="1">
        <v>26.72</v>
      </c>
      <c r="BV114" s="1">
        <v>28.87</v>
      </c>
      <c r="BW114" s="1">
        <v>28.98</v>
      </c>
      <c r="BX114" s="1">
        <v>31.38</v>
      </c>
      <c r="BY114" s="1">
        <v>32.6</v>
      </c>
      <c r="BZ114" s="1">
        <v>38.76</v>
      </c>
      <c r="CA114" s="1">
        <v>37.42</v>
      </c>
      <c r="CB114" s="1">
        <v>36.01</v>
      </c>
      <c r="CC114" s="1">
        <v>35.75</v>
      </c>
      <c r="CD114" s="1">
        <v>38.880000000000003</v>
      </c>
      <c r="CE114" s="1">
        <v>41.6</v>
      </c>
      <c r="CF114" s="1">
        <v>44.36</v>
      </c>
      <c r="CG114" s="1">
        <v>46.23</v>
      </c>
      <c r="CH114" s="1">
        <v>44.36</v>
      </c>
      <c r="CI114" s="1">
        <v>45.1</v>
      </c>
      <c r="CJ114" s="1">
        <v>44.71</v>
      </c>
      <c r="CK114" s="1">
        <v>42.12</v>
      </c>
      <c r="CL114" s="1">
        <v>27.55</v>
      </c>
      <c r="CM114" s="1">
        <v>29.06</v>
      </c>
      <c r="CN114" s="1">
        <v>29.09</v>
      </c>
      <c r="CO114" s="1">
        <v>32.33</v>
      </c>
      <c r="CP114" s="1">
        <v>33.17</v>
      </c>
      <c r="CQ114" s="1">
        <v>34.049999999999997</v>
      </c>
      <c r="CR114" s="1">
        <v>36.770000000000003</v>
      </c>
      <c r="CS114" s="1">
        <v>37.54</v>
      </c>
      <c r="CT114" s="1">
        <v>36.64</v>
      </c>
      <c r="CU114" s="1">
        <v>34.54</v>
      </c>
      <c r="CV114" s="1">
        <v>39.28</v>
      </c>
      <c r="CW114" s="1">
        <v>41.52</v>
      </c>
      <c r="CX114" s="1">
        <v>44.75</v>
      </c>
      <c r="CY114" s="1">
        <v>45.22</v>
      </c>
      <c r="CZ114" s="1">
        <v>45.18</v>
      </c>
      <c r="DA114" s="1">
        <v>44.12</v>
      </c>
      <c r="DB114" s="1">
        <v>40.72</v>
      </c>
      <c r="DC114" s="269">
        <v>-0.83000000000000185</v>
      </c>
      <c r="DD114" s="269">
        <v>-0.18999999999999773</v>
      </c>
      <c r="DE114" s="269">
        <v>-0.10999999999999943</v>
      </c>
      <c r="DF114" s="269">
        <v>-0.94999999999999929</v>
      </c>
      <c r="DG114" s="269">
        <v>-0.57000000000000028</v>
      </c>
      <c r="DH114" s="269">
        <v>4.7100000000000009</v>
      </c>
      <c r="DI114" s="1">
        <v>6</v>
      </c>
      <c r="DJ114" s="1">
        <v>6</v>
      </c>
      <c r="DK114" s="1">
        <v>7</v>
      </c>
      <c r="DL114" s="1">
        <v>6</v>
      </c>
      <c r="DM114" s="1">
        <v>2</v>
      </c>
      <c r="DN114" s="1">
        <v>-7</v>
      </c>
      <c r="DO114" s="1">
        <v>-14</v>
      </c>
      <c r="DP114" s="1">
        <v>-17</v>
      </c>
      <c r="DQ114" s="1">
        <v>-17</v>
      </c>
      <c r="DR114" s="1">
        <v>-9</v>
      </c>
      <c r="DS114" s="1">
        <v>0</v>
      </c>
      <c r="DT114" s="1">
        <v>4</v>
      </c>
      <c r="DU114" s="1">
        <v>9</v>
      </c>
      <c r="DV114" s="1">
        <v>9</v>
      </c>
      <c r="DW114" s="1">
        <v>9</v>
      </c>
      <c r="DX114" s="1">
        <v>7</v>
      </c>
      <c r="DY114" s="1">
        <v>7</v>
      </c>
      <c r="DZ114" s="2" t="s">
        <v>1316</v>
      </c>
      <c r="EA114" s="2">
        <v>51084563</v>
      </c>
      <c r="FF114" s="128"/>
    </row>
    <row r="115" spans="1:162">
      <c r="A115" s="1">
        <v>1</v>
      </c>
      <c r="B115" s="1">
        <v>63</v>
      </c>
      <c r="C115" s="1">
        <v>2</v>
      </c>
      <c r="D115" s="1">
        <v>15</v>
      </c>
      <c r="E115" s="1">
        <v>8</v>
      </c>
      <c r="F115" s="1">
        <v>161.30000000000001</v>
      </c>
      <c r="G115" s="1">
        <v>46.6</v>
      </c>
      <c r="H115" s="1" t="s">
        <v>1847</v>
      </c>
      <c r="I115" s="1" t="s">
        <v>1825</v>
      </c>
      <c r="J115" s="1" t="s">
        <v>1730</v>
      </c>
      <c r="K115" s="1">
        <v>25</v>
      </c>
      <c r="L115" s="1">
        <v>22</v>
      </c>
      <c r="M115" s="1">
        <v>17</v>
      </c>
      <c r="N115" s="265">
        <v>0.32</v>
      </c>
      <c r="P115" s="1" t="s">
        <v>1849</v>
      </c>
      <c r="Q115" s="1">
        <v>52</v>
      </c>
      <c r="R115" s="1">
        <v>36</v>
      </c>
      <c r="S115" s="1">
        <v>29</v>
      </c>
      <c r="T115" s="1" t="s">
        <v>194</v>
      </c>
      <c r="U115" s="1" t="s">
        <v>1850</v>
      </c>
      <c r="V115" s="1">
        <v>46</v>
      </c>
      <c r="W115" s="1">
        <v>33</v>
      </c>
      <c r="X115" s="1">
        <v>9</v>
      </c>
      <c r="Y115" s="1" t="s">
        <v>1681</v>
      </c>
      <c r="Z115" s="1" t="s">
        <v>1857</v>
      </c>
      <c r="AA115" s="1" t="s">
        <v>1829</v>
      </c>
      <c r="AB115" s="1" t="s">
        <v>1950</v>
      </c>
      <c r="AC115" s="1" t="s">
        <v>2019</v>
      </c>
      <c r="AD115" s="1" t="s">
        <v>1678</v>
      </c>
      <c r="AE115" s="1" t="s">
        <v>1683</v>
      </c>
      <c r="AF115" s="1" t="s">
        <v>2090</v>
      </c>
      <c r="AG115" s="128">
        <v>5.61</v>
      </c>
      <c r="AH115" s="128">
        <v>3.71</v>
      </c>
      <c r="AI115" s="128">
        <v>3.9</v>
      </c>
      <c r="AJ115" s="128">
        <v>3.48</v>
      </c>
      <c r="AK115" s="128">
        <v>4.8</v>
      </c>
      <c r="AL115" s="267">
        <v>4.66</v>
      </c>
      <c r="AM115" s="128">
        <v>2.68</v>
      </c>
      <c r="AN115" s="128">
        <v>3.28</v>
      </c>
      <c r="AO115" s="128">
        <v>2.56</v>
      </c>
      <c r="AP115" s="128">
        <v>4.1900000000000004</v>
      </c>
      <c r="AQ115" s="128">
        <v>8.6999999999999993</v>
      </c>
      <c r="AR115" s="128">
        <v>5.73</v>
      </c>
      <c r="AS115" s="128">
        <v>3.5</v>
      </c>
      <c r="AT115" s="1">
        <v>3.64</v>
      </c>
      <c r="AU115" s="1">
        <v>3.39</v>
      </c>
      <c r="AV115" s="1">
        <v>6.11</v>
      </c>
      <c r="AW115" s="1">
        <v>10.65</v>
      </c>
      <c r="AX115" s="1">
        <v>5.1100000000000003</v>
      </c>
      <c r="AY115" s="1">
        <v>1.1100000000000001</v>
      </c>
      <c r="AZ115" s="1">
        <v>0</v>
      </c>
      <c r="BA115" s="1">
        <v>0</v>
      </c>
      <c r="BB115" s="1">
        <v>2.66</v>
      </c>
      <c r="BC115" s="268">
        <v>4.13</v>
      </c>
      <c r="BD115" s="1">
        <v>3.39</v>
      </c>
      <c r="BE115" s="1">
        <v>3.74</v>
      </c>
      <c r="BF115" s="1">
        <v>5.15</v>
      </c>
      <c r="BG115" s="1">
        <v>6.1</v>
      </c>
      <c r="BH115" s="1">
        <v>7.96</v>
      </c>
      <c r="BI115" s="1">
        <v>4.87</v>
      </c>
      <c r="BJ115" s="1">
        <v>2.58</v>
      </c>
      <c r="BK115" s="1">
        <v>3.28</v>
      </c>
      <c r="BL115" s="1">
        <v>3.76</v>
      </c>
      <c r="BM115" s="1">
        <v>6.78</v>
      </c>
      <c r="BN115" s="1">
        <v>8.75</v>
      </c>
      <c r="BO115" s="269">
        <v>0.5</v>
      </c>
      <c r="BP115" s="269">
        <v>2.5999999999999996</v>
      </c>
      <c r="BQ115" s="269">
        <v>3.9</v>
      </c>
      <c r="BR115" s="269">
        <v>3.48</v>
      </c>
      <c r="BS115" s="269">
        <v>2.1399999999999997</v>
      </c>
      <c r="BT115" s="269">
        <v>-0.53000000000000025</v>
      </c>
      <c r="BU115" s="1">
        <v>28.86</v>
      </c>
      <c r="BV115" s="1">
        <v>31.3</v>
      </c>
      <c r="BW115" s="1">
        <v>34.619999999999997</v>
      </c>
      <c r="BX115" s="1">
        <v>33.159999999999997</v>
      </c>
      <c r="BY115" s="1">
        <v>37.36</v>
      </c>
      <c r="BZ115" s="1">
        <v>38.229999999999997</v>
      </c>
      <c r="CA115" s="1">
        <v>38.6</v>
      </c>
      <c r="CB115" s="1">
        <v>39.5</v>
      </c>
      <c r="CC115" s="1">
        <v>38.61</v>
      </c>
      <c r="CD115" s="1">
        <v>39.950000000000003</v>
      </c>
      <c r="CE115" s="1">
        <v>39.11</v>
      </c>
      <c r="CF115" s="1">
        <v>42.12</v>
      </c>
      <c r="CG115" s="1">
        <v>48.22</v>
      </c>
      <c r="CH115" s="1">
        <v>50.18</v>
      </c>
      <c r="CI115" s="1">
        <v>50.31</v>
      </c>
      <c r="CJ115" s="1">
        <v>48.33</v>
      </c>
      <c r="CK115" s="1">
        <v>46.89</v>
      </c>
      <c r="CL115" s="1">
        <v>28.65</v>
      </c>
      <c r="CM115" s="1">
        <v>30.72</v>
      </c>
      <c r="CN115" s="1">
        <v>34.14</v>
      </c>
      <c r="CO115" s="1">
        <v>45.53</v>
      </c>
      <c r="CP115" s="1">
        <v>37.72</v>
      </c>
      <c r="CQ115" s="1">
        <v>39.65</v>
      </c>
      <c r="CR115" s="1">
        <v>38.020000000000003</v>
      </c>
      <c r="CS115" s="1">
        <v>39.880000000000003</v>
      </c>
      <c r="CT115" s="1">
        <v>39.75</v>
      </c>
      <c r="CU115" s="1">
        <v>39.44</v>
      </c>
      <c r="CV115" s="1">
        <v>38.5</v>
      </c>
      <c r="CW115" s="1">
        <v>41.12</v>
      </c>
      <c r="CX115" s="1">
        <v>48.52</v>
      </c>
      <c r="CY115" s="1">
        <v>51.57</v>
      </c>
      <c r="CZ115" s="1">
        <v>51.35</v>
      </c>
      <c r="DA115" s="1">
        <v>49.07</v>
      </c>
      <c r="DB115" s="1">
        <v>46.24</v>
      </c>
      <c r="DC115" s="269">
        <v>0.21000000000000085</v>
      </c>
      <c r="DD115" s="269">
        <v>0.58000000000000185</v>
      </c>
      <c r="DE115" s="269">
        <v>0.47999999999999687</v>
      </c>
      <c r="DF115" s="269">
        <v>-12.370000000000005</v>
      </c>
      <c r="DG115" s="269">
        <v>-0.35999999999999943</v>
      </c>
      <c r="DH115" s="269">
        <v>-1.4200000000000017</v>
      </c>
      <c r="DI115" s="1">
        <v>11</v>
      </c>
      <c r="DJ115" s="1">
        <v>11</v>
      </c>
      <c r="DK115" s="1">
        <v>11</v>
      </c>
      <c r="DL115" s="1">
        <v>5</v>
      </c>
      <c r="DM115" s="1">
        <v>2</v>
      </c>
      <c r="DN115" s="1">
        <v>-3</v>
      </c>
      <c r="DO115" s="1">
        <v>-10</v>
      </c>
      <c r="DP115" s="1">
        <v>-14</v>
      </c>
      <c r="DQ115" s="1">
        <v>-9</v>
      </c>
      <c r="DR115" s="1">
        <v>-6</v>
      </c>
      <c r="DS115" s="1">
        <v>3</v>
      </c>
      <c r="DT115" s="1">
        <v>14</v>
      </c>
      <c r="DU115" s="1">
        <v>19</v>
      </c>
      <c r="DV115" s="1">
        <v>19</v>
      </c>
      <c r="DW115" s="1">
        <v>17</v>
      </c>
      <c r="DX115" s="1">
        <v>12</v>
      </c>
      <c r="DY115" s="1">
        <v>8</v>
      </c>
      <c r="DZ115" s="2" t="s">
        <v>1321</v>
      </c>
      <c r="EA115" s="2">
        <v>48053215</v>
      </c>
      <c r="FF115" s="128"/>
    </row>
    <row r="116" spans="1:162" ht="14">
      <c r="A116" s="1">
        <v>2</v>
      </c>
      <c r="B116" s="1">
        <v>123</v>
      </c>
      <c r="C116" s="1">
        <v>1</v>
      </c>
      <c r="D116" s="1">
        <v>14</v>
      </c>
      <c r="E116" s="1">
        <v>6</v>
      </c>
      <c r="F116" s="1">
        <v>166</v>
      </c>
      <c r="G116" s="1">
        <v>41.4</v>
      </c>
      <c r="H116" s="1" t="s">
        <v>1839</v>
      </c>
      <c r="I116" s="1" t="s">
        <v>2091</v>
      </c>
      <c r="J116" s="1" t="s">
        <v>1730</v>
      </c>
      <c r="K116" s="1">
        <v>25</v>
      </c>
      <c r="L116" s="1">
        <v>22</v>
      </c>
      <c r="M116" s="1">
        <v>25</v>
      </c>
      <c r="N116" s="265">
        <v>0</v>
      </c>
      <c r="P116" s="1" t="s">
        <v>1841</v>
      </c>
      <c r="Q116" s="1">
        <v>67</v>
      </c>
      <c r="R116" s="1">
        <v>45</v>
      </c>
      <c r="S116" s="1">
        <v>45</v>
      </c>
      <c r="T116" s="1" t="s">
        <v>195</v>
      </c>
      <c r="U116" s="1" t="s">
        <v>1842</v>
      </c>
      <c r="V116" s="1">
        <v>36</v>
      </c>
      <c r="W116" s="1">
        <v>28</v>
      </c>
      <c r="X116" s="1">
        <v>25</v>
      </c>
      <c r="Y116" s="1" t="s">
        <v>1683</v>
      </c>
      <c r="Z116" s="1" t="s">
        <v>1843</v>
      </c>
      <c r="AA116" s="1" t="s">
        <v>1868</v>
      </c>
      <c r="AB116" s="1" t="s">
        <v>2064</v>
      </c>
      <c r="AC116" s="1" t="s">
        <v>1877</v>
      </c>
      <c r="AF116" s="1" t="s">
        <v>2092</v>
      </c>
      <c r="AG116" s="128">
        <v>3.48</v>
      </c>
      <c r="AH116" s="128">
        <v>3.58</v>
      </c>
      <c r="AI116" s="128">
        <v>1.81</v>
      </c>
      <c r="AJ116" s="128">
        <v>0.45</v>
      </c>
      <c r="AK116" s="128">
        <v>0.45</v>
      </c>
      <c r="AL116" s="128">
        <v>0.39</v>
      </c>
      <c r="AM116" s="128">
        <v>0.35</v>
      </c>
      <c r="AN116" s="128">
        <v>0.83</v>
      </c>
      <c r="AO116" s="128">
        <v>1.05</v>
      </c>
      <c r="AP116" s="128">
        <v>2.2799999999999998</v>
      </c>
      <c r="AQ116" s="128">
        <v>5.35</v>
      </c>
      <c r="AR116" s="128">
        <v>5.31</v>
      </c>
      <c r="AS116" s="128">
        <v>3.39</v>
      </c>
      <c r="AT116" s="1">
        <v>3.46</v>
      </c>
      <c r="AU116" s="1">
        <v>5.54</v>
      </c>
      <c r="AV116" s="1">
        <v>6.91</v>
      </c>
      <c r="AW116" s="1">
        <v>10.83</v>
      </c>
      <c r="AX116" s="1">
        <v>3.55</v>
      </c>
      <c r="AY116" s="1">
        <v>4.29</v>
      </c>
      <c r="AZ116" s="1">
        <v>0.25</v>
      </c>
      <c r="BA116" s="1">
        <v>1.06</v>
      </c>
      <c r="BB116" s="1">
        <v>0.18</v>
      </c>
      <c r="BC116" s="1">
        <v>0.37</v>
      </c>
      <c r="BD116" s="1">
        <v>1.37</v>
      </c>
      <c r="BE116" s="1">
        <v>0.88</v>
      </c>
      <c r="BF116" s="1">
        <v>0.25</v>
      </c>
      <c r="BG116" s="1">
        <v>2.93</v>
      </c>
      <c r="BH116" s="1">
        <v>6.01</v>
      </c>
      <c r="BI116" s="1">
        <v>4.84</v>
      </c>
      <c r="BJ116" s="1">
        <v>3.36</v>
      </c>
      <c r="BK116" s="1">
        <v>3.92</v>
      </c>
      <c r="BL116" s="1">
        <v>6.67</v>
      </c>
      <c r="BM116" s="1">
        <v>6.85</v>
      </c>
      <c r="BN116" s="1">
        <v>9.43</v>
      </c>
      <c r="BO116" s="269">
        <v>-6.999999999999984E-2</v>
      </c>
      <c r="BP116" s="269">
        <v>-0.71</v>
      </c>
      <c r="BQ116" s="269">
        <v>1.56</v>
      </c>
      <c r="BR116" s="269">
        <v>-0.6100000000000001</v>
      </c>
      <c r="BS116" s="269">
        <v>0.27</v>
      </c>
      <c r="BT116" s="269">
        <v>2.0000000000000018E-2</v>
      </c>
      <c r="BU116" s="1">
        <v>26.3</v>
      </c>
      <c r="BV116" s="1">
        <v>31.35</v>
      </c>
      <c r="BW116" s="1">
        <v>32.75</v>
      </c>
      <c r="BX116" s="1">
        <v>33.770000000000003</v>
      </c>
      <c r="BY116" s="1">
        <v>35.590000000000003</v>
      </c>
      <c r="BZ116" s="1">
        <v>37.56</v>
      </c>
      <c r="CA116" s="1">
        <v>38.01</v>
      </c>
      <c r="CB116" s="1">
        <v>37.520000000000003</v>
      </c>
      <c r="CC116" s="1">
        <v>38.29</v>
      </c>
      <c r="CD116" s="1">
        <v>38.69</v>
      </c>
      <c r="CE116" s="1">
        <v>39.159999999999997</v>
      </c>
      <c r="CF116" s="1">
        <v>40.33</v>
      </c>
      <c r="CG116" s="1">
        <v>40.43</v>
      </c>
      <c r="CH116" s="1">
        <v>42.32</v>
      </c>
      <c r="CI116" s="1">
        <v>43.27</v>
      </c>
      <c r="CJ116" s="1">
        <v>40.630000000000003</v>
      </c>
      <c r="CK116" s="1">
        <v>40.950000000000003</v>
      </c>
      <c r="CL116" s="1">
        <v>26.54</v>
      </c>
      <c r="CM116" s="1">
        <v>31.25</v>
      </c>
      <c r="CN116" s="1">
        <v>32.25</v>
      </c>
      <c r="CO116" s="1">
        <v>33.979999999999997</v>
      </c>
      <c r="CP116" s="1">
        <v>35.86</v>
      </c>
      <c r="CQ116" s="1">
        <v>37.31</v>
      </c>
      <c r="CR116" s="1">
        <v>37.26</v>
      </c>
      <c r="CS116" s="1">
        <v>37.31</v>
      </c>
      <c r="CT116" s="1">
        <v>38.65</v>
      </c>
      <c r="CU116" s="1">
        <v>38.57</v>
      </c>
      <c r="CV116" s="1">
        <v>39.21</v>
      </c>
      <c r="CW116" s="1">
        <v>40.090000000000003</v>
      </c>
      <c r="CX116" s="1">
        <v>40.35</v>
      </c>
      <c r="CY116" s="1">
        <v>42.15</v>
      </c>
      <c r="CZ116" s="1">
        <v>42.63</v>
      </c>
      <c r="DA116" s="1">
        <v>40.51</v>
      </c>
      <c r="DB116" s="1">
        <v>40.86</v>
      </c>
      <c r="DC116" s="269">
        <v>-0.23999999999999844</v>
      </c>
      <c r="DD116" s="269">
        <v>0.10000000000000142</v>
      </c>
      <c r="DE116" s="269">
        <v>0.5</v>
      </c>
      <c r="DF116" s="269">
        <v>-0.20999999999999375</v>
      </c>
      <c r="DG116" s="269">
        <v>-0.26999999999999602</v>
      </c>
      <c r="DH116" s="269">
        <v>0.25</v>
      </c>
      <c r="DI116" s="1">
        <v>1</v>
      </c>
      <c r="DJ116" s="1">
        <v>3</v>
      </c>
      <c r="DK116" s="1">
        <v>4</v>
      </c>
      <c r="DL116" s="1">
        <v>0</v>
      </c>
      <c r="DM116" s="1">
        <v>-7</v>
      </c>
      <c r="DN116" s="1">
        <v>-13</v>
      </c>
      <c r="DO116" s="1">
        <v>-19</v>
      </c>
      <c r="DP116" s="1">
        <v>-25</v>
      </c>
      <c r="DQ116" s="1">
        <v>-26</v>
      </c>
      <c r="DR116" s="1">
        <v>-25</v>
      </c>
      <c r="DS116" s="1">
        <v>-19</v>
      </c>
      <c r="DT116" s="1">
        <v>-11</v>
      </c>
      <c r="DU116" s="1">
        <v>-7</v>
      </c>
      <c r="DV116" s="1">
        <v>-4</v>
      </c>
      <c r="DW116" s="1">
        <v>1</v>
      </c>
      <c r="DX116" s="1">
        <v>1</v>
      </c>
      <c r="DY116" s="1">
        <v>0</v>
      </c>
      <c r="DZ116" s="2" t="s">
        <v>740</v>
      </c>
      <c r="EA116" s="2">
        <v>27525270</v>
      </c>
      <c r="ES116" s="36"/>
      <c r="EV116" s="1"/>
      <c r="FF116" s="128"/>
    </row>
    <row r="117" spans="1:162" ht="14">
      <c r="A117" s="1">
        <v>2</v>
      </c>
      <c r="B117" s="1">
        <v>162</v>
      </c>
      <c r="C117" s="1">
        <v>2</v>
      </c>
      <c r="D117" s="1">
        <v>13</v>
      </c>
      <c r="E117" s="1">
        <v>4</v>
      </c>
      <c r="F117" s="1">
        <v>151.1</v>
      </c>
      <c r="G117" s="1">
        <v>35.5</v>
      </c>
      <c r="H117" s="1" t="s">
        <v>1925</v>
      </c>
      <c r="I117" s="1" t="s">
        <v>2093</v>
      </c>
      <c r="J117" s="1" t="s">
        <v>1730</v>
      </c>
      <c r="K117" s="1">
        <v>38</v>
      </c>
      <c r="L117" s="1">
        <v>31</v>
      </c>
      <c r="M117" s="1">
        <v>30</v>
      </c>
      <c r="N117" s="265">
        <v>0.21052631578947367</v>
      </c>
      <c r="P117" s="1" t="s">
        <v>1841</v>
      </c>
      <c r="Q117" s="1">
        <v>71</v>
      </c>
      <c r="R117" s="1">
        <v>51</v>
      </c>
      <c r="S117" s="1">
        <v>42</v>
      </c>
      <c r="T117" s="1" t="s">
        <v>194</v>
      </c>
      <c r="U117" s="1" t="s">
        <v>1842</v>
      </c>
      <c r="V117" s="1">
        <v>45</v>
      </c>
      <c r="W117" s="1">
        <v>36</v>
      </c>
      <c r="X117" s="1">
        <v>30</v>
      </c>
      <c r="Y117" s="1" t="s">
        <v>1682</v>
      </c>
      <c r="Z117" s="1" t="s">
        <v>2094</v>
      </c>
      <c r="AA117" s="1" t="s">
        <v>2095</v>
      </c>
      <c r="AB117" s="1" t="s">
        <v>2096</v>
      </c>
      <c r="AC117" s="1" t="s">
        <v>2097</v>
      </c>
      <c r="AF117" s="1" t="s">
        <v>2075</v>
      </c>
      <c r="AG117" s="128">
        <v>3.04</v>
      </c>
      <c r="AH117" s="128">
        <v>2.5299999999999998</v>
      </c>
      <c r="AI117" s="128">
        <v>1.62</v>
      </c>
      <c r="AJ117" s="128">
        <v>1.5</v>
      </c>
      <c r="AK117" s="128">
        <v>1.49</v>
      </c>
      <c r="AL117" s="128">
        <v>1.63</v>
      </c>
      <c r="AM117" s="128">
        <v>1.1100000000000001</v>
      </c>
      <c r="AN117" s="128">
        <v>1.78</v>
      </c>
      <c r="AO117" s="128">
        <v>1.73</v>
      </c>
      <c r="AP117" s="128">
        <v>2.76</v>
      </c>
      <c r="AQ117" s="128">
        <v>3.76</v>
      </c>
      <c r="AR117" s="128">
        <v>4.3499999999999996</v>
      </c>
      <c r="AS117" s="128">
        <v>2.12</v>
      </c>
      <c r="AT117" s="1">
        <v>2.99</v>
      </c>
      <c r="AU117" s="1">
        <v>3.24</v>
      </c>
      <c r="AV117" s="1">
        <v>5.21</v>
      </c>
      <c r="AW117" s="1">
        <v>11.43</v>
      </c>
      <c r="AX117" s="1">
        <v>4.17</v>
      </c>
      <c r="AY117" s="1">
        <v>1.69</v>
      </c>
      <c r="AZ117" s="1">
        <v>0.85</v>
      </c>
      <c r="BA117" s="1">
        <v>1.45</v>
      </c>
      <c r="BB117" s="1">
        <v>1.66</v>
      </c>
      <c r="BC117" s="1">
        <v>1.5</v>
      </c>
      <c r="BD117" s="1">
        <v>1.1499999999999999</v>
      </c>
      <c r="BE117" s="1">
        <v>1.96</v>
      </c>
      <c r="BF117" s="1">
        <v>2.39</v>
      </c>
      <c r="BG117" s="1">
        <v>2.71</v>
      </c>
      <c r="BH117" s="1">
        <v>3.99</v>
      </c>
      <c r="BI117" s="1">
        <v>3.23</v>
      </c>
      <c r="BJ117" s="1">
        <v>4.32</v>
      </c>
      <c r="BK117" s="1">
        <v>3.69</v>
      </c>
      <c r="BL117" s="1">
        <v>5.1100000000000003</v>
      </c>
      <c r="BM117" s="1">
        <v>7.01</v>
      </c>
      <c r="BN117" s="1">
        <v>10.83</v>
      </c>
      <c r="BO117" s="269">
        <v>-1.1299999999999999</v>
      </c>
      <c r="BP117" s="269">
        <v>0.83999999999999986</v>
      </c>
      <c r="BQ117" s="269">
        <v>0.77000000000000013</v>
      </c>
      <c r="BR117" s="269">
        <v>5.0000000000000044E-2</v>
      </c>
      <c r="BS117" s="269">
        <v>-0.16999999999999993</v>
      </c>
      <c r="BT117" s="269">
        <v>0.12999999999999989</v>
      </c>
      <c r="BU117" s="1">
        <v>26.9</v>
      </c>
      <c r="BV117" s="1">
        <v>31.37</v>
      </c>
      <c r="BW117" s="1">
        <v>32.29</v>
      </c>
      <c r="BX117" s="1">
        <v>33.86</v>
      </c>
      <c r="BY117" s="1">
        <v>35.86</v>
      </c>
      <c r="BZ117" s="1">
        <v>36.700000000000003</v>
      </c>
      <c r="CA117" s="1">
        <v>37.200000000000003</v>
      </c>
      <c r="CB117" s="1">
        <v>36.28</v>
      </c>
      <c r="CC117" s="1">
        <v>37.35</v>
      </c>
      <c r="CD117" s="1">
        <v>37.770000000000003</v>
      </c>
      <c r="CE117" s="1">
        <v>39.049999999999997</v>
      </c>
      <c r="CF117" s="1">
        <v>40.08</v>
      </c>
      <c r="CG117" s="1">
        <v>42.09</v>
      </c>
      <c r="CH117" s="1">
        <v>42.98</v>
      </c>
      <c r="CI117" s="1">
        <v>44.77</v>
      </c>
      <c r="CJ117" s="1">
        <v>43.34</v>
      </c>
      <c r="CK117" s="1">
        <v>41.25</v>
      </c>
      <c r="CL117" s="1">
        <v>25.87</v>
      </c>
      <c r="CM117" s="1">
        <v>30.96</v>
      </c>
      <c r="CN117" s="1">
        <v>32.75</v>
      </c>
      <c r="CO117" s="1">
        <v>34.92</v>
      </c>
      <c r="CP117" s="1">
        <v>35.46</v>
      </c>
      <c r="CQ117" s="1">
        <v>36.369999999999997</v>
      </c>
      <c r="CR117" s="1">
        <v>36.659999999999997</v>
      </c>
      <c r="CS117" s="1">
        <v>36.1</v>
      </c>
      <c r="CT117" s="1">
        <v>36.4</v>
      </c>
      <c r="CU117" s="1">
        <v>37.53</v>
      </c>
      <c r="CV117" s="1">
        <v>39.270000000000003</v>
      </c>
      <c r="CW117" s="1">
        <v>39.99</v>
      </c>
      <c r="CX117" s="1">
        <v>41.75</v>
      </c>
      <c r="CY117" s="1">
        <v>43.28</v>
      </c>
      <c r="CZ117" s="1">
        <v>45.92</v>
      </c>
      <c r="DA117" s="1">
        <v>44.96</v>
      </c>
      <c r="DB117" s="1">
        <v>41.18</v>
      </c>
      <c r="DC117" s="269">
        <v>1.0299999999999976</v>
      </c>
      <c r="DD117" s="269">
        <v>0.41000000000000014</v>
      </c>
      <c r="DE117" s="269">
        <v>-0.46000000000000085</v>
      </c>
      <c r="DF117" s="269">
        <v>-1.0600000000000023</v>
      </c>
      <c r="DG117" s="269">
        <v>0.39999999999999858</v>
      </c>
      <c r="DH117" s="269">
        <v>0.3300000000000054</v>
      </c>
      <c r="DI117" s="1">
        <v>3</v>
      </c>
      <c r="DJ117" s="1">
        <v>4</v>
      </c>
      <c r="DK117" s="1">
        <v>4</v>
      </c>
      <c r="DL117" s="1">
        <v>2</v>
      </c>
      <c r="DM117" s="1">
        <v>0</v>
      </c>
      <c r="DN117" s="1">
        <v>-7</v>
      </c>
      <c r="DO117" s="1">
        <v>-12</v>
      </c>
      <c r="DP117" s="1">
        <v>-16</v>
      </c>
      <c r="DQ117" s="1">
        <v>-17</v>
      </c>
      <c r="DR117" s="1">
        <v>-14</v>
      </c>
      <c r="DS117" s="1">
        <v>-6</v>
      </c>
      <c r="DT117" s="1">
        <v>0</v>
      </c>
      <c r="DU117" s="1">
        <v>4</v>
      </c>
      <c r="DV117" s="1">
        <v>9</v>
      </c>
      <c r="DW117" s="1">
        <v>11</v>
      </c>
      <c r="DX117" s="1">
        <v>9</v>
      </c>
      <c r="DY117" s="1">
        <v>6</v>
      </c>
      <c r="DZ117" s="2" t="s">
        <v>1545</v>
      </c>
      <c r="EA117" s="2">
        <v>50402199</v>
      </c>
      <c r="EM117" s="36"/>
      <c r="EV117" s="1"/>
      <c r="FF117" s="128"/>
    </row>
    <row r="118" spans="1:162" ht="14">
      <c r="A118" s="1">
        <v>2</v>
      </c>
      <c r="B118" s="1">
        <v>159</v>
      </c>
      <c r="C118" s="1">
        <v>1</v>
      </c>
      <c r="D118" s="1">
        <v>14</v>
      </c>
      <c r="E118" s="1">
        <v>3</v>
      </c>
      <c r="F118" s="1">
        <v>150.80000000000001</v>
      </c>
      <c r="G118" s="1">
        <v>54.3</v>
      </c>
      <c r="H118" s="1" t="s">
        <v>1925</v>
      </c>
      <c r="I118" s="1" t="s">
        <v>2098</v>
      </c>
      <c r="J118" s="1" t="s">
        <v>1732</v>
      </c>
      <c r="K118" s="1">
        <v>33</v>
      </c>
      <c r="L118" s="1">
        <v>34</v>
      </c>
      <c r="M118" s="1">
        <v>29</v>
      </c>
      <c r="N118" s="265">
        <v>0.12121212121212122</v>
      </c>
      <c r="P118" s="1" t="s">
        <v>1856</v>
      </c>
      <c r="Q118" s="1">
        <v>78</v>
      </c>
      <c r="R118" s="1">
        <v>59</v>
      </c>
      <c r="S118" s="1">
        <v>55</v>
      </c>
      <c r="T118" s="1" t="s">
        <v>195</v>
      </c>
      <c r="U118" s="1" t="s">
        <v>1842</v>
      </c>
      <c r="V118" s="1">
        <v>46</v>
      </c>
      <c r="W118" s="1">
        <v>36</v>
      </c>
      <c r="X118" s="1">
        <v>26</v>
      </c>
      <c r="Y118" s="1" t="s">
        <v>1682</v>
      </c>
      <c r="Z118" s="1" t="s">
        <v>1818</v>
      </c>
      <c r="AA118" s="1" t="s">
        <v>1858</v>
      </c>
      <c r="AB118" s="1" t="s">
        <v>1981</v>
      </c>
      <c r="AC118" s="1" t="s">
        <v>1887</v>
      </c>
      <c r="AF118" s="1" t="s">
        <v>1960</v>
      </c>
      <c r="AG118" s="128">
        <v>3.17</v>
      </c>
      <c r="AH118" s="128">
        <v>2.2400000000000002</v>
      </c>
      <c r="AI118" s="128">
        <v>2.14</v>
      </c>
      <c r="AJ118" s="128">
        <v>1.51</v>
      </c>
      <c r="AK118" s="128">
        <v>2.3199999999999998</v>
      </c>
      <c r="AL118" s="128">
        <v>2.5</v>
      </c>
      <c r="AM118" s="128">
        <v>0</v>
      </c>
      <c r="AN118" s="128">
        <v>1.67</v>
      </c>
      <c r="AO118" s="128">
        <v>5.63</v>
      </c>
      <c r="AP118" s="128">
        <v>3.9</v>
      </c>
      <c r="AQ118" s="128">
        <v>3.56</v>
      </c>
      <c r="AR118" s="128">
        <v>6.09</v>
      </c>
      <c r="AS118" s="128">
        <v>3.8</v>
      </c>
      <c r="AT118" s="1">
        <v>3.74</v>
      </c>
      <c r="AU118" s="1">
        <v>6.24</v>
      </c>
      <c r="AV118" s="1">
        <v>4.9800000000000004</v>
      </c>
      <c r="AW118" s="1">
        <v>9.2799999999999994</v>
      </c>
      <c r="AX118" s="1">
        <v>1.94</v>
      </c>
      <c r="AY118" s="1">
        <v>2.12</v>
      </c>
      <c r="AZ118" s="1">
        <v>0</v>
      </c>
      <c r="BA118" s="1">
        <v>1.3</v>
      </c>
      <c r="BB118" s="1">
        <v>2.11</v>
      </c>
      <c r="BC118" s="1">
        <v>2.17</v>
      </c>
      <c r="BD118" s="1">
        <v>0</v>
      </c>
      <c r="BE118" s="1">
        <v>1.94</v>
      </c>
      <c r="BF118" s="1">
        <v>4.93</v>
      </c>
      <c r="BG118" s="1">
        <v>5.18</v>
      </c>
      <c r="BH118" s="1">
        <v>6.79</v>
      </c>
      <c r="BI118" s="1">
        <v>5.0999999999999996</v>
      </c>
      <c r="BJ118" s="1">
        <v>3.65</v>
      </c>
      <c r="BK118" s="1">
        <v>4.57</v>
      </c>
      <c r="BL118" s="1">
        <v>5.9</v>
      </c>
      <c r="BM118" s="1">
        <v>4.68</v>
      </c>
      <c r="BN118" s="1">
        <v>8.44</v>
      </c>
      <c r="BO118" s="269">
        <v>1.23</v>
      </c>
      <c r="BP118" s="269">
        <v>0.12000000000000011</v>
      </c>
      <c r="BQ118" s="269">
        <v>2.14</v>
      </c>
      <c r="BR118" s="269">
        <v>0.20999999999999996</v>
      </c>
      <c r="BS118" s="269">
        <v>0.20999999999999996</v>
      </c>
      <c r="BT118" s="269">
        <v>0.33000000000000007</v>
      </c>
      <c r="BU118" s="1">
        <v>25.77</v>
      </c>
      <c r="BV118" s="1">
        <v>27.35</v>
      </c>
      <c r="BW118" s="1">
        <v>28.87</v>
      </c>
      <c r="BX118" s="1">
        <v>29.3</v>
      </c>
      <c r="BY118" s="1">
        <v>31.83</v>
      </c>
      <c r="BZ118" s="1">
        <v>31.94</v>
      </c>
      <c r="CA118" s="1">
        <v>26.64</v>
      </c>
      <c r="CB118" s="1">
        <v>29.86</v>
      </c>
      <c r="CC118" s="1">
        <v>30.73</v>
      </c>
      <c r="CD118" s="1">
        <v>32.119999999999997</v>
      </c>
      <c r="CE118" s="1">
        <v>34.24</v>
      </c>
      <c r="CF118" s="1">
        <v>35.15</v>
      </c>
      <c r="CG118" s="1">
        <v>36.159999999999997</v>
      </c>
      <c r="CH118" s="1">
        <v>39.33</v>
      </c>
      <c r="CI118" s="1">
        <v>39.22</v>
      </c>
      <c r="CJ118" s="1">
        <v>39.78</v>
      </c>
      <c r="CK118" s="1">
        <v>36.409999999999997</v>
      </c>
      <c r="CL118" s="1">
        <v>25.64</v>
      </c>
      <c r="CM118" s="1">
        <v>26.99</v>
      </c>
      <c r="CN118" s="1">
        <v>28.17</v>
      </c>
      <c r="CO118" s="1">
        <v>29.57</v>
      </c>
      <c r="CP118" s="1">
        <v>32.32</v>
      </c>
      <c r="CQ118" s="1">
        <v>31.54</v>
      </c>
      <c r="CR118" s="1">
        <v>27.4</v>
      </c>
      <c r="CS118" s="1">
        <v>29.13</v>
      </c>
      <c r="CT118" s="1">
        <v>30.7</v>
      </c>
      <c r="CU118" s="1">
        <v>33.29</v>
      </c>
      <c r="CV118" s="1">
        <v>34.94</v>
      </c>
      <c r="CW118" s="1">
        <v>35.799999999999997</v>
      </c>
      <c r="CX118" s="1">
        <v>37.68</v>
      </c>
      <c r="CY118" s="1">
        <v>40.83</v>
      </c>
      <c r="CZ118" s="1">
        <v>39.979999999999997</v>
      </c>
      <c r="DA118" s="1">
        <v>39.4</v>
      </c>
      <c r="DB118" s="1">
        <v>36.119999999999997</v>
      </c>
      <c r="DC118" s="269">
        <v>0.12999999999999901</v>
      </c>
      <c r="DD118" s="269">
        <v>0.36000000000000298</v>
      </c>
      <c r="DE118" s="269">
        <v>0.69999999999999929</v>
      </c>
      <c r="DF118" s="269">
        <v>-0.26999999999999957</v>
      </c>
      <c r="DG118" s="269">
        <v>-0.49000000000000199</v>
      </c>
      <c r="DH118" s="269">
        <v>0.40000000000000213</v>
      </c>
      <c r="DI118" s="1">
        <v>5</v>
      </c>
      <c r="DJ118" s="1">
        <v>5</v>
      </c>
      <c r="DK118" s="1">
        <v>6</v>
      </c>
      <c r="DL118" s="1">
        <v>2</v>
      </c>
      <c r="DM118" s="1">
        <v>-14</v>
      </c>
      <c r="DN118" s="1">
        <v>-23</v>
      </c>
      <c r="DO118" s="1">
        <v>-29</v>
      </c>
      <c r="DP118" s="1">
        <v>-30</v>
      </c>
      <c r="DQ118" s="1">
        <v>-30</v>
      </c>
      <c r="DR118" s="1">
        <v>-28</v>
      </c>
      <c r="DS118" s="1">
        <v>-20</v>
      </c>
      <c r="DT118" s="1">
        <v>-3</v>
      </c>
      <c r="DU118" s="1">
        <v>4</v>
      </c>
      <c r="DV118" s="1">
        <v>9</v>
      </c>
      <c r="DW118" s="1">
        <v>11</v>
      </c>
      <c r="DX118" s="1">
        <v>6</v>
      </c>
      <c r="DY118" s="1">
        <v>3</v>
      </c>
      <c r="DZ118" s="2" t="s">
        <v>1088</v>
      </c>
      <c r="EA118" s="2">
        <v>51502263</v>
      </c>
      <c r="EM118" s="36"/>
      <c r="EV118" s="1"/>
      <c r="FF118" s="128"/>
    </row>
    <row r="119" spans="1:162" ht="14">
      <c r="A119" s="1">
        <v>2</v>
      </c>
      <c r="B119" s="1">
        <v>148</v>
      </c>
      <c r="C119" s="1">
        <v>2</v>
      </c>
      <c r="D119" s="1">
        <v>18</v>
      </c>
      <c r="E119" s="1">
        <v>0</v>
      </c>
      <c r="F119" s="1">
        <v>154.80000000000001</v>
      </c>
      <c r="G119" s="1">
        <v>48.4</v>
      </c>
      <c r="H119" s="1" t="s">
        <v>1925</v>
      </c>
      <c r="I119" s="1" t="s">
        <v>2093</v>
      </c>
      <c r="J119" s="1" t="s">
        <v>1730</v>
      </c>
      <c r="K119" s="1">
        <v>30</v>
      </c>
      <c r="L119" s="1">
        <v>28</v>
      </c>
      <c r="M119" s="1">
        <v>27</v>
      </c>
      <c r="N119" s="265">
        <v>0.1</v>
      </c>
      <c r="P119" s="1" t="s">
        <v>1849</v>
      </c>
      <c r="Q119" s="1">
        <v>57</v>
      </c>
      <c r="R119" s="1">
        <v>37</v>
      </c>
      <c r="S119" s="1">
        <v>28</v>
      </c>
      <c r="T119" s="1" t="s">
        <v>194</v>
      </c>
      <c r="U119" s="1" t="s">
        <v>1850</v>
      </c>
      <c r="V119" s="1">
        <v>45</v>
      </c>
      <c r="W119" s="1">
        <v>28</v>
      </c>
      <c r="X119" s="1">
        <v>25</v>
      </c>
      <c r="Y119" s="1" t="s">
        <v>1681</v>
      </c>
      <c r="Z119" s="1" t="s">
        <v>1975</v>
      </c>
      <c r="AA119" s="1" t="s">
        <v>1885</v>
      </c>
      <c r="AB119" s="1" t="s">
        <v>1836</v>
      </c>
      <c r="AC119" s="1" t="s">
        <v>1877</v>
      </c>
      <c r="AF119" s="1" t="s">
        <v>1960</v>
      </c>
      <c r="AG119" s="128">
        <v>2.78</v>
      </c>
      <c r="AH119" s="128">
        <v>2.25</v>
      </c>
      <c r="AI119" s="128">
        <v>1.87</v>
      </c>
      <c r="AJ119" s="128">
        <v>2.17</v>
      </c>
      <c r="AK119" s="128">
        <v>3.23</v>
      </c>
      <c r="AL119" s="128">
        <v>3.29</v>
      </c>
      <c r="AM119" s="128">
        <v>2.66</v>
      </c>
      <c r="AN119" s="128">
        <v>2.14</v>
      </c>
      <c r="AO119" s="128">
        <v>3.11</v>
      </c>
      <c r="AP119" s="128">
        <v>3.73</v>
      </c>
      <c r="AQ119" s="128">
        <v>5.09</v>
      </c>
      <c r="AR119" s="128">
        <v>3.6</v>
      </c>
      <c r="AS119" s="128">
        <v>3.37</v>
      </c>
      <c r="AT119" s="1">
        <v>4.82</v>
      </c>
      <c r="AU119" s="1">
        <v>6.67</v>
      </c>
      <c r="AV119" s="1">
        <v>10.93</v>
      </c>
      <c r="AW119" s="1">
        <v>13.56</v>
      </c>
      <c r="AX119" s="1">
        <v>2.84</v>
      </c>
      <c r="AY119" s="1">
        <v>1.57</v>
      </c>
      <c r="AZ119" s="1">
        <v>0.12</v>
      </c>
      <c r="BA119" s="1">
        <v>1.69</v>
      </c>
      <c r="BB119" s="1">
        <v>2.74</v>
      </c>
      <c r="BC119" s="1">
        <v>3.11</v>
      </c>
      <c r="BD119" s="1">
        <v>2.08</v>
      </c>
      <c r="BE119" s="1">
        <v>1.1200000000000001</v>
      </c>
      <c r="BF119" s="1">
        <v>2.88</v>
      </c>
      <c r="BG119" s="1">
        <v>5.07</v>
      </c>
      <c r="BH119" s="1">
        <v>4.97</v>
      </c>
      <c r="BI119" s="1">
        <v>4.01</v>
      </c>
      <c r="BJ119" s="1">
        <v>3.06</v>
      </c>
      <c r="BK119" s="1">
        <v>5.33</v>
      </c>
      <c r="BL119" s="1">
        <v>6.56</v>
      </c>
      <c r="BM119" s="1">
        <v>11.1</v>
      </c>
      <c r="BN119" s="1">
        <v>14.93</v>
      </c>
      <c r="BO119" s="269">
        <v>-6.0000000000000053E-2</v>
      </c>
      <c r="BP119" s="269">
        <v>0.67999999999999994</v>
      </c>
      <c r="BQ119" s="269">
        <v>1.75</v>
      </c>
      <c r="BR119" s="269">
        <v>0.48</v>
      </c>
      <c r="BS119" s="269">
        <v>0.48999999999999977</v>
      </c>
      <c r="BT119" s="269">
        <v>0.18000000000000016</v>
      </c>
      <c r="BU119" s="1">
        <v>29.48</v>
      </c>
      <c r="BV119" s="1">
        <v>31.86</v>
      </c>
      <c r="BW119" s="1">
        <v>33.229999999999997</v>
      </c>
      <c r="BX119" s="1">
        <v>35.840000000000003</v>
      </c>
      <c r="BY119" s="1">
        <v>35.74</v>
      </c>
      <c r="BZ119" s="1">
        <v>36.96</v>
      </c>
      <c r="CA119" s="1">
        <v>36.68</v>
      </c>
      <c r="CB119" s="1">
        <v>37.75</v>
      </c>
      <c r="CC119" s="1">
        <v>37.549999999999997</v>
      </c>
      <c r="CD119" s="1">
        <v>38.299999999999997</v>
      </c>
      <c r="CE119" s="1">
        <v>40.26</v>
      </c>
      <c r="CF119" s="1">
        <v>41.92</v>
      </c>
      <c r="CG119" s="1">
        <v>42.68</v>
      </c>
      <c r="CH119" s="1">
        <v>45.82</v>
      </c>
      <c r="CI119" s="1">
        <v>45.29</v>
      </c>
      <c r="CJ119" s="1">
        <v>43.03</v>
      </c>
      <c r="CK119" s="1">
        <v>45.32</v>
      </c>
      <c r="CL119" s="1">
        <v>29.05</v>
      </c>
      <c r="CM119" s="1">
        <v>32.06</v>
      </c>
      <c r="CN119" s="1">
        <v>34.07</v>
      </c>
      <c r="CO119" s="1">
        <v>35.049999999999997</v>
      </c>
      <c r="CP119" s="1">
        <v>35.549999999999997</v>
      </c>
      <c r="CQ119" s="1">
        <v>36.69</v>
      </c>
      <c r="CR119" s="1">
        <v>36.56</v>
      </c>
      <c r="CS119" s="1">
        <v>37.369999999999997</v>
      </c>
      <c r="CT119" s="1">
        <v>37.76</v>
      </c>
      <c r="CU119" s="1">
        <v>38.840000000000003</v>
      </c>
      <c r="CV119" s="1">
        <v>40.299999999999997</v>
      </c>
      <c r="CW119" s="1">
        <v>42.37</v>
      </c>
      <c r="CX119" s="1">
        <v>43.23</v>
      </c>
      <c r="CY119" s="1">
        <v>45.72</v>
      </c>
      <c r="CZ119" s="1">
        <v>45.39</v>
      </c>
      <c r="DA119" s="1">
        <v>44.33</v>
      </c>
      <c r="DB119" s="1">
        <v>45.82</v>
      </c>
      <c r="DC119" s="269">
        <v>0.42999999999999972</v>
      </c>
      <c r="DD119" s="269">
        <v>-0.20000000000000284</v>
      </c>
      <c r="DE119" s="269">
        <v>-0.84000000000000341</v>
      </c>
      <c r="DF119" s="269">
        <v>0.79000000000000625</v>
      </c>
      <c r="DG119" s="269">
        <v>0.19000000000000483</v>
      </c>
      <c r="DH119" s="269">
        <v>0.27000000000000313</v>
      </c>
      <c r="DI119" s="1">
        <v>3</v>
      </c>
      <c r="DJ119" s="1">
        <v>3</v>
      </c>
      <c r="DK119" s="1">
        <v>4</v>
      </c>
      <c r="DL119" s="1">
        <v>4</v>
      </c>
      <c r="DM119" s="1">
        <v>-3</v>
      </c>
      <c r="DN119" s="1">
        <v>-8</v>
      </c>
      <c r="DO119" s="1">
        <v>-11</v>
      </c>
      <c r="DP119" s="1">
        <v>-14</v>
      </c>
      <c r="DQ119" s="1">
        <v>-7</v>
      </c>
      <c r="DR119" s="1">
        <v>0</v>
      </c>
      <c r="DS119" s="1">
        <v>5</v>
      </c>
      <c r="DT119" s="1">
        <v>10</v>
      </c>
      <c r="DU119" s="1">
        <v>11</v>
      </c>
      <c r="DV119" s="1">
        <v>8</v>
      </c>
      <c r="DW119" s="1">
        <v>3</v>
      </c>
      <c r="DX119" s="1">
        <v>6</v>
      </c>
      <c r="DY119" s="1">
        <v>6</v>
      </c>
      <c r="DZ119" s="2" t="s">
        <v>961</v>
      </c>
      <c r="EA119" s="2">
        <v>50061365</v>
      </c>
      <c r="EM119" s="36"/>
      <c r="EV119" s="1"/>
      <c r="FF119" s="128"/>
    </row>
    <row r="120" spans="1:162" ht="14">
      <c r="A120" s="1">
        <v>2</v>
      </c>
      <c r="B120" s="1">
        <v>131</v>
      </c>
      <c r="C120" s="1">
        <v>2</v>
      </c>
      <c r="D120" s="1">
        <v>14</v>
      </c>
      <c r="E120" s="1">
        <v>5</v>
      </c>
      <c r="F120" s="1">
        <v>153.4</v>
      </c>
      <c r="G120" s="1">
        <v>46.2</v>
      </c>
      <c r="H120" s="1" t="s">
        <v>1847</v>
      </c>
      <c r="I120" s="1" t="s">
        <v>2100</v>
      </c>
      <c r="J120" s="1" t="s">
        <v>1730</v>
      </c>
      <c r="K120" s="1">
        <v>30</v>
      </c>
      <c r="L120" s="1">
        <v>39</v>
      </c>
      <c r="M120" s="1">
        <v>25</v>
      </c>
      <c r="N120" s="265">
        <v>0.16666666666666666</v>
      </c>
      <c r="P120" s="1" t="s">
        <v>1849</v>
      </c>
      <c r="Q120" s="1">
        <v>60</v>
      </c>
      <c r="R120" s="1">
        <v>49</v>
      </c>
      <c r="S120" s="1">
        <v>39</v>
      </c>
      <c r="T120" s="1" t="s">
        <v>194</v>
      </c>
      <c r="U120" s="1" t="s">
        <v>1850</v>
      </c>
      <c r="V120" s="1">
        <v>41</v>
      </c>
      <c r="W120" s="1">
        <v>39</v>
      </c>
      <c r="X120" s="1">
        <v>22</v>
      </c>
      <c r="Y120" s="1" t="s">
        <v>1682</v>
      </c>
      <c r="Z120" s="1" t="s">
        <v>1867</v>
      </c>
      <c r="AA120" s="1" t="s">
        <v>1941</v>
      </c>
      <c r="AB120" s="1" t="s">
        <v>1950</v>
      </c>
      <c r="AC120" s="1" t="s">
        <v>1830</v>
      </c>
      <c r="AD120" s="1" t="s">
        <v>1679</v>
      </c>
      <c r="AE120" s="1" t="s">
        <v>1684</v>
      </c>
      <c r="AF120" s="1" t="s">
        <v>2046</v>
      </c>
      <c r="AG120" s="128">
        <v>4.1500000000000004</v>
      </c>
      <c r="AH120" s="128">
        <v>3.93</v>
      </c>
      <c r="AI120" s="128">
        <v>3.38</v>
      </c>
      <c r="AJ120" s="128">
        <v>2.13</v>
      </c>
      <c r="AK120" s="128">
        <v>2.44</v>
      </c>
      <c r="AL120" s="128">
        <v>2.2400000000000002</v>
      </c>
      <c r="AM120" s="128">
        <v>1.9</v>
      </c>
      <c r="AN120" s="128">
        <v>2.38</v>
      </c>
      <c r="AO120" s="128">
        <v>2.63</v>
      </c>
      <c r="AP120" s="128">
        <v>3.52</v>
      </c>
      <c r="AQ120" s="128">
        <v>5.1100000000000003</v>
      </c>
      <c r="AR120" s="128">
        <v>6.98</v>
      </c>
      <c r="AS120" s="128">
        <v>4.7300000000000004</v>
      </c>
      <c r="AT120" s="1">
        <v>3.62</v>
      </c>
      <c r="AU120" s="1">
        <v>4.76</v>
      </c>
      <c r="AV120" s="1">
        <v>6.66</v>
      </c>
      <c r="AW120" s="1">
        <v>11.72</v>
      </c>
      <c r="AX120" s="1">
        <v>4.7699999999999996</v>
      </c>
      <c r="AY120" s="1">
        <v>3.33</v>
      </c>
      <c r="AZ120" s="1">
        <v>0.95</v>
      </c>
      <c r="BA120" s="1">
        <v>1.34</v>
      </c>
      <c r="BB120" s="1">
        <v>1.42</v>
      </c>
      <c r="BC120" s="1">
        <v>2.37</v>
      </c>
      <c r="BD120" s="1">
        <v>2.2000000000000002</v>
      </c>
      <c r="BE120" s="1">
        <v>2.95</v>
      </c>
      <c r="BF120" s="1">
        <v>3.07</v>
      </c>
      <c r="BG120" s="1">
        <v>4.49</v>
      </c>
      <c r="BH120" s="1">
        <v>3.85</v>
      </c>
      <c r="BI120" s="1">
        <v>6.8</v>
      </c>
      <c r="BJ120" s="1">
        <v>4.72</v>
      </c>
      <c r="BK120" s="1">
        <v>4.1100000000000003</v>
      </c>
      <c r="BL120" s="1">
        <v>5.66</v>
      </c>
      <c r="BM120" s="1">
        <v>7.48</v>
      </c>
      <c r="BN120" s="1">
        <v>11.88</v>
      </c>
      <c r="BO120" s="269">
        <v>-0.61999999999999922</v>
      </c>
      <c r="BP120" s="269">
        <v>0.60000000000000009</v>
      </c>
      <c r="BQ120" s="269">
        <v>2.4299999999999997</v>
      </c>
      <c r="BR120" s="269">
        <v>0.78999999999999981</v>
      </c>
      <c r="BS120" s="269">
        <v>1.02</v>
      </c>
      <c r="BT120" s="269">
        <v>-0.12999999999999989</v>
      </c>
      <c r="BU120" s="1">
        <v>25.89</v>
      </c>
      <c r="BV120" s="1">
        <v>28.92</v>
      </c>
      <c r="BW120" s="1">
        <v>30.14</v>
      </c>
      <c r="BX120" s="1">
        <v>32.130000000000003</v>
      </c>
      <c r="BY120" s="1">
        <v>32.229999999999997</v>
      </c>
      <c r="BZ120" s="1">
        <v>34.61</v>
      </c>
      <c r="CA120" s="1">
        <v>36.17</v>
      </c>
      <c r="CB120" s="1">
        <v>36.14</v>
      </c>
      <c r="CC120" s="1">
        <v>36.799999999999997</v>
      </c>
      <c r="CD120" s="1">
        <v>38.08</v>
      </c>
      <c r="CE120" s="1">
        <v>37.57</v>
      </c>
      <c r="CF120" s="1">
        <v>37.700000000000003</v>
      </c>
      <c r="CG120" s="1">
        <v>41.41</v>
      </c>
      <c r="CH120" s="1">
        <v>44.17</v>
      </c>
      <c r="CI120" s="1">
        <v>41.68</v>
      </c>
      <c r="CJ120" s="1">
        <v>41.74</v>
      </c>
      <c r="CK120" s="1">
        <v>38.25</v>
      </c>
      <c r="CL120" s="1">
        <v>24.78</v>
      </c>
      <c r="CM120" s="1">
        <v>27.48</v>
      </c>
      <c r="CN120" s="1">
        <v>30.29</v>
      </c>
      <c r="CO120" s="1">
        <v>32.880000000000003</v>
      </c>
      <c r="CP120" s="1">
        <v>32.92</v>
      </c>
      <c r="CQ120" s="1">
        <v>35.549999999999997</v>
      </c>
      <c r="CR120" s="1">
        <v>36.840000000000003</v>
      </c>
      <c r="CS120" s="1">
        <v>36.74</v>
      </c>
      <c r="CT120" s="1">
        <v>37.36</v>
      </c>
      <c r="CU120" s="1">
        <v>38.520000000000003</v>
      </c>
      <c r="CV120" s="1">
        <v>37.869999999999997</v>
      </c>
      <c r="CW120" s="1">
        <v>38.53</v>
      </c>
      <c r="CX120" s="1">
        <v>40.89</v>
      </c>
      <c r="CY120" s="1">
        <v>45.24</v>
      </c>
      <c r="CZ120" s="1">
        <v>42.04</v>
      </c>
      <c r="DA120" s="1">
        <v>42.85</v>
      </c>
      <c r="DB120" s="1">
        <v>36.14</v>
      </c>
      <c r="DC120" s="269">
        <v>1.1099999999999994</v>
      </c>
      <c r="DD120" s="269">
        <v>1.4400000000000013</v>
      </c>
      <c r="DE120" s="269">
        <v>-0.14999999999999858</v>
      </c>
      <c r="DF120" s="269">
        <v>-0.75</v>
      </c>
      <c r="DG120" s="269">
        <v>-0.69000000000000483</v>
      </c>
      <c r="DH120" s="269">
        <v>-0.93999999999999773</v>
      </c>
      <c r="DI120" s="1">
        <v>4</v>
      </c>
      <c r="DJ120" s="1">
        <v>6</v>
      </c>
      <c r="DK120" s="1">
        <v>8</v>
      </c>
      <c r="DL120" s="1">
        <v>4</v>
      </c>
      <c r="DM120" s="1">
        <v>-1</v>
      </c>
      <c r="DN120" s="1">
        <v>-7</v>
      </c>
      <c r="DO120" s="1">
        <v>-13</v>
      </c>
      <c r="DP120" s="1">
        <v>-19</v>
      </c>
      <c r="DQ120" s="1">
        <v>-18</v>
      </c>
      <c r="DR120" s="1">
        <v>-13</v>
      </c>
      <c r="DS120" s="1">
        <v>-4</v>
      </c>
      <c r="DT120" s="1">
        <v>5</v>
      </c>
      <c r="DU120" s="1">
        <v>11</v>
      </c>
      <c r="DV120" s="1">
        <v>14</v>
      </c>
      <c r="DW120" s="1">
        <v>14</v>
      </c>
      <c r="DX120" s="1">
        <v>14</v>
      </c>
      <c r="DY120" s="1">
        <v>12</v>
      </c>
      <c r="DZ120" s="2" t="s">
        <v>1203</v>
      </c>
      <c r="EA120" s="2">
        <v>33913423</v>
      </c>
      <c r="EV120" s="1"/>
      <c r="FF120" s="128"/>
    </row>
    <row r="121" spans="1:162" ht="14">
      <c r="A121" s="1">
        <v>2</v>
      </c>
      <c r="B121" s="1">
        <v>132</v>
      </c>
      <c r="C121" s="1">
        <v>2</v>
      </c>
      <c r="D121" s="1">
        <v>12</v>
      </c>
      <c r="E121" s="1">
        <v>5</v>
      </c>
      <c r="F121" s="1">
        <v>154.19999999999999</v>
      </c>
      <c r="G121" s="1">
        <v>42.7</v>
      </c>
      <c r="H121" s="1" t="s">
        <v>1847</v>
      </c>
      <c r="I121" s="1" t="s">
        <v>2093</v>
      </c>
      <c r="J121" s="1" t="s">
        <v>1732</v>
      </c>
      <c r="K121" s="1">
        <v>32</v>
      </c>
      <c r="L121" s="1">
        <v>33</v>
      </c>
      <c r="M121" s="1">
        <v>25</v>
      </c>
      <c r="N121" s="265">
        <v>0.21875</v>
      </c>
      <c r="P121" s="1" t="s">
        <v>1884</v>
      </c>
      <c r="Q121" s="1">
        <v>82</v>
      </c>
      <c r="R121" s="1">
        <v>65</v>
      </c>
      <c r="S121" s="1">
        <v>63</v>
      </c>
      <c r="T121" s="1" t="s">
        <v>194</v>
      </c>
      <c r="U121" s="1" t="s">
        <v>1850</v>
      </c>
      <c r="V121" s="1">
        <v>61</v>
      </c>
      <c r="W121" s="1">
        <v>45</v>
      </c>
      <c r="X121" s="1">
        <v>39</v>
      </c>
      <c r="Y121" s="1" t="s">
        <v>1681</v>
      </c>
      <c r="Z121" s="1" t="s">
        <v>1818</v>
      </c>
      <c r="AA121" s="1" t="s">
        <v>1868</v>
      </c>
      <c r="AB121" s="1" t="s">
        <v>1942</v>
      </c>
      <c r="AC121" s="1" t="s">
        <v>1933</v>
      </c>
      <c r="AF121" s="1" t="s">
        <v>2101</v>
      </c>
      <c r="AG121" s="128">
        <v>3.56</v>
      </c>
      <c r="AH121" s="128">
        <v>1.9</v>
      </c>
      <c r="AI121" s="128">
        <v>1.51</v>
      </c>
      <c r="AJ121" s="128">
        <v>1.45</v>
      </c>
      <c r="AK121" s="128">
        <v>1.1100000000000001</v>
      </c>
      <c r="AL121" s="128">
        <v>0.8</v>
      </c>
      <c r="AM121" s="128">
        <v>0.35</v>
      </c>
      <c r="AN121" s="128">
        <v>0.45</v>
      </c>
      <c r="AO121" s="128">
        <v>2.99</v>
      </c>
      <c r="AP121" s="128">
        <v>3.07</v>
      </c>
      <c r="AQ121" s="128">
        <v>4.7300000000000004</v>
      </c>
      <c r="AR121" s="128">
        <v>5.35</v>
      </c>
      <c r="AS121" s="128">
        <v>2.61</v>
      </c>
      <c r="AT121" s="1">
        <v>3.23</v>
      </c>
      <c r="AU121" s="1">
        <v>5.99</v>
      </c>
      <c r="AV121" s="1">
        <v>9.6300000000000008</v>
      </c>
      <c r="AW121" s="1">
        <v>13.8</v>
      </c>
      <c r="AX121" s="1">
        <v>2.5499999999999998</v>
      </c>
      <c r="AY121" s="1">
        <v>0.97</v>
      </c>
      <c r="AZ121" s="1">
        <v>0</v>
      </c>
      <c r="BA121" s="1">
        <v>0.37</v>
      </c>
      <c r="BB121" s="1">
        <v>1.57</v>
      </c>
      <c r="BC121" s="1">
        <v>1.83</v>
      </c>
      <c r="BD121" s="1">
        <v>2.06</v>
      </c>
      <c r="BE121" s="1">
        <v>2.4500000000000002</v>
      </c>
      <c r="BF121" s="1">
        <v>2.66</v>
      </c>
      <c r="BG121" s="1">
        <v>3.39</v>
      </c>
      <c r="BH121" s="1">
        <v>5.0199999999999996</v>
      </c>
      <c r="BI121" s="1">
        <v>5.46</v>
      </c>
      <c r="BJ121" s="1">
        <v>4.72</v>
      </c>
      <c r="BK121" s="1">
        <v>5.86</v>
      </c>
      <c r="BL121" s="1">
        <v>7.63</v>
      </c>
      <c r="BM121" s="1">
        <v>8.7899999999999991</v>
      </c>
      <c r="BN121" s="1">
        <v>11.77</v>
      </c>
      <c r="BO121" s="269">
        <v>1.0100000000000002</v>
      </c>
      <c r="BP121" s="269">
        <v>0.92999999999999994</v>
      </c>
      <c r="BQ121" s="269">
        <v>1.51</v>
      </c>
      <c r="BR121" s="269">
        <v>1.08</v>
      </c>
      <c r="BS121" s="269">
        <v>-0.45999999999999996</v>
      </c>
      <c r="BT121" s="269">
        <v>-1.03</v>
      </c>
      <c r="BU121" s="1">
        <v>27.2</v>
      </c>
      <c r="BV121" s="1">
        <v>29.62</v>
      </c>
      <c r="BW121" s="1">
        <v>30.55</v>
      </c>
      <c r="BX121" s="1">
        <v>32.18</v>
      </c>
      <c r="BY121" s="1">
        <v>33.630000000000003</v>
      </c>
      <c r="BZ121" s="1">
        <v>34.590000000000003</v>
      </c>
      <c r="CA121" s="1">
        <v>36.28</v>
      </c>
      <c r="CB121" s="1">
        <v>36.19</v>
      </c>
      <c r="CC121" s="1">
        <v>36.840000000000003</v>
      </c>
      <c r="CD121" s="1">
        <v>36.74</v>
      </c>
      <c r="CE121" s="1">
        <v>37.96</v>
      </c>
      <c r="CF121" s="1">
        <v>38.5</v>
      </c>
      <c r="CG121" s="1">
        <v>41.39</v>
      </c>
      <c r="CH121" s="1">
        <v>43.23</v>
      </c>
      <c r="CI121" s="1">
        <v>45.1</v>
      </c>
      <c r="CJ121" s="1">
        <v>43.44</v>
      </c>
      <c r="CK121" s="1">
        <v>42.32</v>
      </c>
      <c r="CL121" s="1">
        <v>27.83</v>
      </c>
      <c r="CM121" s="1">
        <v>30.23</v>
      </c>
      <c r="CN121" s="1">
        <v>30.34</v>
      </c>
      <c r="CO121" s="1">
        <v>32.18</v>
      </c>
      <c r="CP121" s="1">
        <v>33.03</v>
      </c>
      <c r="CQ121" s="1">
        <v>34.31</v>
      </c>
      <c r="CR121" s="1">
        <v>35.83</v>
      </c>
      <c r="CS121" s="1">
        <v>36.24</v>
      </c>
      <c r="CT121" s="1">
        <v>36.24</v>
      </c>
      <c r="CU121" s="1">
        <v>36.520000000000003</v>
      </c>
      <c r="CV121" s="1">
        <v>38.51</v>
      </c>
      <c r="CW121" s="1">
        <v>38.08</v>
      </c>
      <c r="CX121" s="1">
        <v>42.11</v>
      </c>
      <c r="CY121" s="1">
        <v>43.92</v>
      </c>
      <c r="CZ121" s="1">
        <v>45.2</v>
      </c>
      <c r="DA121" s="1">
        <v>44.03</v>
      </c>
      <c r="DB121" s="1">
        <v>41.71</v>
      </c>
      <c r="DC121" s="269">
        <v>-0.62999999999999901</v>
      </c>
      <c r="DD121" s="269">
        <v>-0.60999999999999943</v>
      </c>
      <c r="DE121" s="269">
        <v>0.21000000000000085</v>
      </c>
      <c r="DF121" s="269">
        <v>0</v>
      </c>
      <c r="DG121" s="269">
        <v>0.60000000000000142</v>
      </c>
      <c r="DH121" s="269">
        <v>0.28000000000000114</v>
      </c>
      <c r="DI121" s="1">
        <v>7</v>
      </c>
      <c r="DJ121" s="1">
        <v>5</v>
      </c>
      <c r="DK121" s="1">
        <v>0</v>
      </c>
      <c r="DL121" s="1">
        <v>-6</v>
      </c>
      <c r="DM121" s="1">
        <v>-13</v>
      </c>
      <c r="DN121" s="1">
        <v>-22</v>
      </c>
      <c r="DO121" s="1">
        <v>-26</v>
      </c>
      <c r="DP121" s="1">
        <v>-28</v>
      </c>
      <c r="DQ121" s="1">
        <v>-24</v>
      </c>
      <c r="DR121" s="1">
        <v>-13</v>
      </c>
      <c r="DS121" s="1">
        <v>-1</v>
      </c>
      <c r="DT121" s="1">
        <v>-5</v>
      </c>
      <c r="DU121" s="1">
        <v>11</v>
      </c>
      <c r="DV121" s="1">
        <v>14</v>
      </c>
      <c r="DW121" s="1">
        <v>14</v>
      </c>
      <c r="DX121" s="1">
        <v>12</v>
      </c>
      <c r="DY121" s="1">
        <v>11</v>
      </c>
      <c r="DZ121" s="2" t="s">
        <v>1622</v>
      </c>
      <c r="EA121" s="2">
        <v>42745345</v>
      </c>
      <c r="EM121" s="36"/>
      <c r="EV121" s="1"/>
      <c r="FF121" s="128"/>
    </row>
    <row r="122" spans="1:162" ht="14">
      <c r="A122" s="1">
        <v>2</v>
      </c>
      <c r="B122" s="1">
        <v>153</v>
      </c>
      <c r="C122" s="1">
        <v>2</v>
      </c>
      <c r="D122" s="1">
        <v>21</v>
      </c>
      <c r="E122" s="1">
        <v>4</v>
      </c>
      <c r="F122" s="1">
        <v>151.69999999999999</v>
      </c>
      <c r="G122" s="1">
        <v>53.45</v>
      </c>
      <c r="H122" s="1" t="s">
        <v>1814</v>
      </c>
      <c r="I122" s="1" t="s">
        <v>2102</v>
      </c>
      <c r="J122" s="1" t="s">
        <v>1730</v>
      </c>
      <c r="K122" s="1">
        <v>31</v>
      </c>
      <c r="L122" s="1">
        <v>30</v>
      </c>
      <c r="M122" s="1">
        <v>28</v>
      </c>
      <c r="N122" s="265">
        <v>9.6774193548387094E-2</v>
      </c>
      <c r="P122" s="1" t="s">
        <v>1849</v>
      </c>
      <c r="Q122" s="1">
        <v>65</v>
      </c>
      <c r="R122" s="1">
        <v>49</v>
      </c>
      <c r="S122" s="1">
        <v>54</v>
      </c>
      <c r="T122" s="1" t="s">
        <v>193</v>
      </c>
      <c r="U122" s="1" t="s">
        <v>1850</v>
      </c>
      <c r="V122" s="1">
        <v>42</v>
      </c>
      <c r="W122" s="1">
        <v>35</v>
      </c>
      <c r="X122" s="1">
        <v>20</v>
      </c>
      <c r="Y122" s="1" t="s">
        <v>1682</v>
      </c>
      <c r="Z122" s="1" t="s">
        <v>1953</v>
      </c>
      <c r="AA122" s="1" t="s">
        <v>1868</v>
      </c>
      <c r="AB122" s="1" t="s">
        <v>1836</v>
      </c>
      <c r="AC122" s="1" t="s">
        <v>2030</v>
      </c>
      <c r="AD122" s="1" t="s">
        <v>1683</v>
      </c>
      <c r="AE122" s="1" t="s">
        <v>1682</v>
      </c>
      <c r="AF122" s="1" t="s">
        <v>2103</v>
      </c>
      <c r="AG122" s="128">
        <v>4.93</v>
      </c>
      <c r="AH122" s="128">
        <v>2.5</v>
      </c>
      <c r="AI122" s="128">
        <v>2.2000000000000002</v>
      </c>
      <c r="AJ122" s="128">
        <v>2.5299999999999998</v>
      </c>
      <c r="AK122" s="128">
        <v>0.82</v>
      </c>
      <c r="AL122" s="128">
        <v>0</v>
      </c>
      <c r="AM122" s="128">
        <v>0</v>
      </c>
      <c r="AN122" s="128">
        <v>0</v>
      </c>
      <c r="AO122" s="128">
        <v>1.77</v>
      </c>
      <c r="AP122" s="128">
        <v>3.81</v>
      </c>
      <c r="AQ122" s="128">
        <v>5.97</v>
      </c>
      <c r="AR122" s="128">
        <v>6.99</v>
      </c>
      <c r="AS122" s="128">
        <v>4.12</v>
      </c>
      <c r="AT122" s="1">
        <v>2.76</v>
      </c>
      <c r="AU122" s="1">
        <v>4.04</v>
      </c>
      <c r="AV122" s="1">
        <v>6.69</v>
      </c>
      <c r="AW122" s="1">
        <v>11</v>
      </c>
      <c r="AX122" s="1">
        <v>4.3499999999999996</v>
      </c>
      <c r="AY122" s="1">
        <v>3.11</v>
      </c>
      <c r="AZ122" s="1">
        <v>0</v>
      </c>
      <c r="BA122" s="1">
        <v>1.42</v>
      </c>
      <c r="BB122" s="1">
        <v>2.14</v>
      </c>
      <c r="BC122" s="1">
        <v>2.89</v>
      </c>
      <c r="BD122" s="1">
        <v>4.07</v>
      </c>
      <c r="BE122" s="1">
        <v>3.02</v>
      </c>
      <c r="BF122" s="1">
        <v>3</v>
      </c>
      <c r="BG122" s="1">
        <v>3.9</v>
      </c>
      <c r="BH122" s="1">
        <v>5.19</v>
      </c>
      <c r="BI122" s="1">
        <v>6.46</v>
      </c>
      <c r="BJ122" s="1">
        <v>3.62</v>
      </c>
      <c r="BK122" s="1">
        <v>3.81</v>
      </c>
      <c r="BL122" s="1">
        <v>4.8</v>
      </c>
      <c r="BM122" s="1">
        <v>7.94</v>
      </c>
      <c r="BN122" s="1">
        <v>11.42</v>
      </c>
      <c r="BO122" s="269">
        <v>0.58000000000000007</v>
      </c>
      <c r="BP122" s="269">
        <v>-0.60999999999999988</v>
      </c>
      <c r="BQ122" s="269">
        <v>2.2000000000000002</v>
      </c>
      <c r="BR122" s="269">
        <v>1.1099999999999999</v>
      </c>
      <c r="BS122" s="269">
        <v>-1.3200000000000003</v>
      </c>
      <c r="BT122" s="269">
        <v>-2.89</v>
      </c>
      <c r="BU122" s="1">
        <v>21.57</v>
      </c>
      <c r="BV122" s="1">
        <v>24.9</v>
      </c>
      <c r="BW122" s="1">
        <v>28.53</v>
      </c>
      <c r="BX122" s="1">
        <v>29.24</v>
      </c>
      <c r="BY122" s="1">
        <v>28.96</v>
      </c>
      <c r="BZ122" s="1">
        <v>29.51</v>
      </c>
      <c r="CA122" s="1">
        <v>29.14</v>
      </c>
      <c r="CB122" s="1">
        <v>31.71</v>
      </c>
      <c r="CC122" s="1">
        <v>29.67</v>
      </c>
      <c r="CD122" s="1">
        <v>30.86</v>
      </c>
      <c r="CE122" s="1">
        <v>33.35</v>
      </c>
      <c r="CF122" s="1">
        <v>33.119999999999997</v>
      </c>
      <c r="CG122" s="1">
        <v>39.26</v>
      </c>
      <c r="CH122" s="1">
        <v>47.17</v>
      </c>
      <c r="CI122" s="1">
        <v>47.68</v>
      </c>
      <c r="CJ122" s="1">
        <v>47.73</v>
      </c>
      <c r="CK122" s="1">
        <v>40.68</v>
      </c>
      <c r="CL122" s="1">
        <v>21.12</v>
      </c>
      <c r="CM122" s="1">
        <v>25.91</v>
      </c>
      <c r="CN122" s="1">
        <v>29.71</v>
      </c>
      <c r="CO122" s="1">
        <v>31.03</v>
      </c>
      <c r="CP122" s="1">
        <v>31.06</v>
      </c>
      <c r="CQ122" s="1">
        <v>29.44</v>
      </c>
      <c r="CR122" s="1">
        <v>29.41</v>
      </c>
      <c r="CS122" s="1">
        <v>30.56</v>
      </c>
      <c r="CT122" s="1">
        <v>29.28</v>
      </c>
      <c r="CU122" s="1">
        <v>30.55</v>
      </c>
      <c r="CV122" s="1">
        <v>30.82</v>
      </c>
      <c r="CW122" s="1">
        <v>31.44</v>
      </c>
      <c r="CX122" s="1">
        <v>38.049999999999997</v>
      </c>
      <c r="CY122" s="1">
        <v>46.91</v>
      </c>
      <c r="CZ122" s="1">
        <v>47.35</v>
      </c>
      <c r="DA122" s="1">
        <v>45.68</v>
      </c>
      <c r="DB122" s="1">
        <v>38.26</v>
      </c>
      <c r="DC122" s="269">
        <v>0.44999999999999929</v>
      </c>
      <c r="DD122" s="269">
        <v>-1.0100000000000016</v>
      </c>
      <c r="DE122" s="269">
        <v>-1.1799999999999997</v>
      </c>
      <c r="DF122" s="269">
        <v>-1.7900000000000027</v>
      </c>
      <c r="DG122" s="269">
        <v>-2.0999999999999979</v>
      </c>
      <c r="DH122" s="269">
        <v>7.0000000000000284E-2</v>
      </c>
      <c r="DI122" s="1">
        <v>7</v>
      </c>
      <c r="DJ122" s="1">
        <v>7</v>
      </c>
      <c r="DK122" s="1">
        <v>7</v>
      </c>
      <c r="DL122" s="1">
        <v>-7</v>
      </c>
      <c r="DM122" s="1">
        <v>-16</v>
      </c>
      <c r="DN122" s="1">
        <v>-25</v>
      </c>
      <c r="DO122" s="1">
        <v>-23</v>
      </c>
      <c r="DP122" s="1">
        <v>-26</v>
      </c>
      <c r="DQ122" s="1">
        <v>-24</v>
      </c>
      <c r="DR122" s="1">
        <v>-14</v>
      </c>
      <c r="DS122" s="1">
        <v>-5</v>
      </c>
      <c r="DT122" s="1">
        <v>2</v>
      </c>
      <c r="DU122" s="1">
        <v>10</v>
      </c>
      <c r="DV122" s="1">
        <v>11</v>
      </c>
      <c r="DW122" s="1">
        <v>6</v>
      </c>
      <c r="DX122" s="1">
        <v>2</v>
      </c>
      <c r="DY122" s="1">
        <v>6</v>
      </c>
      <c r="DZ122" s="2" t="s">
        <v>721</v>
      </c>
      <c r="EA122" s="2">
        <v>52370825</v>
      </c>
      <c r="EV122" s="1"/>
      <c r="FF122" s="128"/>
    </row>
    <row r="123" spans="1:162" ht="14">
      <c r="A123" s="1">
        <v>2</v>
      </c>
      <c r="B123" s="1">
        <v>130</v>
      </c>
      <c r="C123" s="1">
        <v>2</v>
      </c>
      <c r="D123" s="1">
        <v>13</v>
      </c>
      <c r="E123" s="1">
        <v>11</v>
      </c>
      <c r="F123" s="1">
        <v>168.7</v>
      </c>
      <c r="G123" s="1">
        <v>59</v>
      </c>
      <c r="H123" s="1" t="s">
        <v>1925</v>
      </c>
      <c r="I123" s="1" t="s">
        <v>2102</v>
      </c>
      <c r="J123" s="1" t="s">
        <v>1732</v>
      </c>
      <c r="K123" s="1">
        <v>29</v>
      </c>
      <c r="L123" s="1">
        <v>24</v>
      </c>
      <c r="M123" s="1">
        <v>25</v>
      </c>
      <c r="N123" s="265">
        <v>0.13793103448275862</v>
      </c>
      <c r="P123" s="1" t="s">
        <v>1884</v>
      </c>
      <c r="Q123" s="1">
        <v>62</v>
      </c>
      <c r="R123" s="1">
        <v>44</v>
      </c>
      <c r="S123" s="1">
        <v>35</v>
      </c>
      <c r="T123" s="1" t="s">
        <v>194</v>
      </c>
      <c r="U123" s="1" t="s">
        <v>1850</v>
      </c>
      <c r="V123" s="1">
        <v>37</v>
      </c>
      <c r="W123" s="1">
        <v>23</v>
      </c>
      <c r="X123" s="1">
        <v>3</v>
      </c>
      <c r="Y123" s="1" t="s">
        <v>1682</v>
      </c>
      <c r="Z123" s="1" t="s">
        <v>1975</v>
      </c>
      <c r="AA123" s="1" t="s">
        <v>1829</v>
      </c>
      <c r="AB123" s="1" t="s">
        <v>1872</v>
      </c>
      <c r="AC123" s="1" t="s">
        <v>1906</v>
      </c>
      <c r="AF123" s="1" t="s">
        <v>2104</v>
      </c>
      <c r="AG123" s="128">
        <v>4.01</v>
      </c>
      <c r="AH123" s="128">
        <v>3.05</v>
      </c>
      <c r="AI123" s="128">
        <v>2.25</v>
      </c>
      <c r="AJ123" s="128">
        <v>2.25</v>
      </c>
      <c r="AK123" s="128">
        <v>3.11</v>
      </c>
      <c r="AL123" s="128">
        <v>2.2799999999999998</v>
      </c>
      <c r="AM123" s="128">
        <v>1.45</v>
      </c>
      <c r="AN123" s="128">
        <v>1.73</v>
      </c>
      <c r="AO123" s="128">
        <v>3.67</v>
      </c>
      <c r="AP123" s="128">
        <v>5.7</v>
      </c>
      <c r="AQ123" s="128">
        <v>7.75</v>
      </c>
      <c r="AR123" s="128">
        <v>5.34</v>
      </c>
      <c r="AS123" s="128">
        <v>3.86</v>
      </c>
      <c r="AT123" s="1">
        <v>3.73</v>
      </c>
      <c r="AU123" s="1">
        <v>5.27</v>
      </c>
      <c r="AV123" s="1">
        <v>6.29</v>
      </c>
      <c r="AW123" s="1">
        <v>11.33</v>
      </c>
      <c r="AX123" s="1">
        <v>2.12</v>
      </c>
      <c r="AY123" s="1">
        <v>1.07</v>
      </c>
      <c r="AZ123" s="1">
        <v>0</v>
      </c>
      <c r="BA123" s="1">
        <v>1.1200000000000001</v>
      </c>
      <c r="BB123" s="1">
        <v>2.2400000000000002</v>
      </c>
      <c r="BC123" s="1">
        <v>1.74</v>
      </c>
      <c r="BD123" s="1">
        <v>1.88</v>
      </c>
      <c r="BE123" s="1">
        <v>4.01</v>
      </c>
      <c r="BF123" s="1">
        <v>3.83</v>
      </c>
      <c r="BG123" s="1">
        <v>4.41</v>
      </c>
      <c r="BH123" s="1">
        <v>6.29</v>
      </c>
      <c r="BI123" s="1">
        <v>4.66</v>
      </c>
      <c r="BJ123" s="1">
        <v>4.49</v>
      </c>
      <c r="BK123" s="1">
        <v>4.22</v>
      </c>
      <c r="BL123" s="1">
        <v>5.0999999999999996</v>
      </c>
      <c r="BM123" s="1">
        <v>6.55</v>
      </c>
      <c r="BN123" s="1">
        <v>11.25</v>
      </c>
      <c r="BO123" s="269">
        <v>1.8899999999999997</v>
      </c>
      <c r="BP123" s="269">
        <v>1.9799999999999998</v>
      </c>
      <c r="BQ123" s="269">
        <v>2.25</v>
      </c>
      <c r="BR123" s="269">
        <v>1.1299999999999999</v>
      </c>
      <c r="BS123" s="269">
        <v>0.86999999999999966</v>
      </c>
      <c r="BT123" s="269">
        <v>0.53999999999999981</v>
      </c>
      <c r="BU123" s="1">
        <v>30.81</v>
      </c>
      <c r="BV123" s="1">
        <v>33.9</v>
      </c>
      <c r="BW123" s="1">
        <v>33.729999999999997</v>
      </c>
      <c r="BX123" s="1">
        <v>34.020000000000003</v>
      </c>
      <c r="BY123" s="1">
        <v>34.090000000000003</v>
      </c>
      <c r="BZ123" s="1">
        <v>36.630000000000003</v>
      </c>
      <c r="CA123" s="1">
        <v>37.450000000000003</v>
      </c>
      <c r="CB123" s="1">
        <v>38.11</v>
      </c>
      <c r="CC123" s="1">
        <v>39.39</v>
      </c>
      <c r="CD123" s="1">
        <v>40.53</v>
      </c>
      <c r="CE123" s="1">
        <v>42.87</v>
      </c>
      <c r="CF123" s="1">
        <v>44.87</v>
      </c>
      <c r="CG123" s="1">
        <v>47.92</v>
      </c>
      <c r="CH123" s="1">
        <v>47.05</v>
      </c>
      <c r="CI123" s="1">
        <v>47.87</v>
      </c>
      <c r="CJ123" s="1">
        <v>47.14</v>
      </c>
      <c r="CK123" s="1">
        <v>45.61</v>
      </c>
      <c r="CL123" s="1">
        <v>30.43</v>
      </c>
      <c r="CM123" s="1">
        <v>33.65</v>
      </c>
      <c r="CN123" s="1">
        <v>34.19</v>
      </c>
      <c r="CO123" s="1">
        <v>33.57</v>
      </c>
      <c r="CP123" s="1">
        <v>34.96</v>
      </c>
      <c r="CQ123" s="1">
        <v>36.93</v>
      </c>
      <c r="CR123" s="1">
        <v>37.380000000000003</v>
      </c>
      <c r="CS123" s="1">
        <v>38.630000000000003</v>
      </c>
      <c r="CT123" s="1">
        <v>39.28</v>
      </c>
      <c r="CU123" s="1">
        <v>40.39</v>
      </c>
      <c r="CV123" s="1">
        <v>42.13</v>
      </c>
      <c r="CW123" s="1">
        <v>45.55</v>
      </c>
      <c r="CX123" s="1">
        <v>48.38</v>
      </c>
      <c r="CY123" s="1">
        <v>47.51</v>
      </c>
      <c r="CZ123" s="1">
        <v>47.57</v>
      </c>
      <c r="DA123" s="1">
        <v>47.31</v>
      </c>
      <c r="DB123" s="1">
        <v>45.62</v>
      </c>
      <c r="DC123" s="269">
        <v>0.37999999999999901</v>
      </c>
      <c r="DD123" s="269">
        <v>0.25</v>
      </c>
      <c r="DE123" s="269">
        <v>-0.46000000000000085</v>
      </c>
      <c r="DF123" s="269">
        <v>0.45000000000000284</v>
      </c>
      <c r="DG123" s="269">
        <v>-0.86999999999999744</v>
      </c>
      <c r="DH123" s="269">
        <v>-0.29999999999999716</v>
      </c>
      <c r="DI123" s="1">
        <v>5</v>
      </c>
      <c r="DJ123" s="1">
        <v>6</v>
      </c>
      <c r="DK123" s="1">
        <v>4</v>
      </c>
      <c r="DL123" s="1">
        <v>0</v>
      </c>
      <c r="DM123" s="1">
        <v>-7</v>
      </c>
      <c r="DN123" s="1">
        <v>-15</v>
      </c>
      <c r="DO123" s="1">
        <v>-15</v>
      </c>
      <c r="DP123" s="1">
        <v>-17</v>
      </c>
      <c r="DQ123" s="1">
        <v>-15</v>
      </c>
      <c r="DR123" s="1">
        <v>-11</v>
      </c>
      <c r="DS123" s="1">
        <v>-7</v>
      </c>
      <c r="DT123" s="1">
        <v>0</v>
      </c>
      <c r="DU123" s="1">
        <v>1</v>
      </c>
      <c r="DV123" s="1">
        <v>2</v>
      </c>
      <c r="DW123" s="1">
        <v>4</v>
      </c>
      <c r="DX123" s="1">
        <v>3</v>
      </c>
      <c r="DY123" s="1">
        <v>1</v>
      </c>
      <c r="DZ123" s="2" t="s">
        <v>734</v>
      </c>
      <c r="EA123" s="2">
        <v>52289671</v>
      </c>
      <c r="EV123" s="1"/>
      <c r="FF123" s="128"/>
    </row>
    <row r="124" spans="1:162" ht="14">
      <c r="A124" s="1">
        <v>2</v>
      </c>
      <c r="B124" s="1">
        <v>156</v>
      </c>
      <c r="C124" s="1">
        <v>2</v>
      </c>
      <c r="D124" s="1">
        <v>18</v>
      </c>
      <c r="E124" s="1">
        <v>7</v>
      </c>
      <c r="F124" s="1">
        <v>173</v>
      </c>
      <c r="G124" s="1">
        <v>49</v>
      </c>
      <c r="H124" s="1" t="s">
        <v>1925</v>
      </c>
      <c r="I124" s="1" t="s">
        <v>2105</v>
      </c>
      <c r="J124" s="1" t="s">
        <v>1730</v>
      </c>
      <c r="K124" s="1">
        <v>35</v>
      </c>
      <c r="L124" s="1">
        <v>32</v>
      </c>
      <c r="M124" s="1">
        <v>29</v>
      </c>
      <c r="N124" s="265">
        <v>0.17142857142857143</v>
      </c>
      <c r="P124" s="1" t="s">
        <v>1841</v>
      </c>
      <c r="Q124" s="1">
        <v>60</v>
      </c>
      <c r="R124" s="1">
        <v>56</v>
      </c>
      <c r="S124" s="1">
        <v>35</v>
      </c>
      <c r="T124" s="1" t="s">
        <v>194</v>
      </c>
      <c r="U124" s="1" t="s">
        <v>1842</v>
      </c>
      <c r="V124" s="1">
        <v>22</v>
      </c>
      <c r="W124" s="1">
        <v>16</v>
      </c>
      <c r="X124" s="1">
        <v>3</v>
      </c>
      <c r="Z124" s="1" t="s">
        <v>1861</v>
      </c>
      <c r="AA124" s="1" t="s">
        <v>1890</v>
      </c>
      <c r="AB124" s="1" t="s">
        <v>1928</v>
      </c>
      <c r="AC124" s="1" t="s">
        <v>1869</v>
      </c>
      <c r="AF124" s="1" t="s">
        <v>2106</v>
      </c>
      <c r="AG124" s="128">
        <v>4.4800000000000004</v>
      </c>
      <c r="AH124" s="128">
        <v>3.98</v>
      </c>
      <c r="AI124" s="128">
        <v>2.98</v>
      </c>
      <c r="AJ124" s="128">
        <v>1.93</v>
      </c>
      <c r="AK124" s="128">
        <v>1.42</v>
      </c>
      <c r="AL124" s="128">
        <v>0.88</v>
      </c>
      <c r="AM124" s="128">
        <v>0.45</v>
      </c>
      <c r="AN124" s="128">
        <v>1.27</v>
      </c>
      <c r="AO124" s="128">
        <v>2.9</v>
      </c>
      <c r="AP124" s="128">
        <v>5.09</v>
      </c>
      <c r="AQ124" s="128">
        <v>4.97</v>
      </c>
      <c r="AR124" s="128">
        <v>5.91</v>
      </c>
      <c r="AS124" s="128">
        <v>3.86</v>
      </c>
      <c r="AT124" s="1">
        <v>3.64</v>
      </c>
      <c r="AU124" s="1">
        <v>6.13</v>
      </c>
      <c r="AV124" s="1">
        <v>8.64</v>
      </c>
      <c r="AW124" s="1">
        <v>12.16</v>
      </c>
      <c r="AX124" s="1">
        <v>4.58</v>
      </c>
      <c r="AY124" s="1">
        <v>2.66</v>
      </c>
      <c r="AZ124" s="1">
        <v>0</v>
      </c>
      <c r="BA124" s="1">
        <v>0.8</v>
      </c>
      <c r="BB124" s="1">
        <v>1.51</v>
      </c>
      <c r="BC124" s="1">
        <v>2.3199999999999998</v>
      </c>
      <c r="BD124" s="1">
        <v>2.68</v>
      </c>
      <c r="BE124" s="1">
        <v>2.59</v>
      </c>
      <c r="BF124" s="1">
        <v>2.74</v>
      </c>
      <c r="BG124" s="1">
        <v>3.68</v>
      </c>
      <c r="BH124" s="1">
        <v>5.15</v>
      </c>
      <c r="BI124" s="1">
        <v>6.82</v>
      </c>
      <c r="BJ124" s="1">
        <v>4.5999999999999996</v>
      </c>
      <c r="BK124" s="1">
        <v>4.51</v>
      </c>
      <c r="BL124" s="1">
        <v>7.74</v>
      </c>
      <c r="BM124" s="1">
        <v>9.2100000000000009</v>
      </c>
      <c r="BN124" s="1">
        <v>13.74</v>
      </c>
      <c r="BO124" s="269">
        <v>-9.9999999999999645E-2</v>
      </c>
      <c r="BP124" s="269">
        <v>1.3199999999999998</v>
      </c>
      <c r="BQ124" s="269">
        <v>2.98</v>
      </c>
      <c r="BR124" s="269">
        <v>1.1299999999999999</v>
      </c>
      <c r="BS124" s="269">
        <v>-9.000000000000008E-2</v>
      </c>
      <c r="BT124" s="269">
        <v>-1.44</v>
      </c>
      <c r="BU124" s="1">
        <v>26.45</v>
      </c>
      <c r="BV124" s="1">
        <v>32.979999999999997</v>
      </c>
      <c r="BW124" s="1">
        <v>34.19</v>
      </c>
      <c r="BX124" s="1">
        <v>35.549999999999997</v>
      </c>
      <c r="BY124" s="1">
        <v>35.01</v>
      </c>
      <c r="BZ124" s="1">
        <v>35.74</v>
      </c>
      <c r="CA124" s="1">
        <v>37.71</v>
      </c>
      <c r="CB124" s="1">
        <v>37.049999999999997</v>
      </c>
      <c r="CC124" s="1">
        <v>39.56</v>
      </c>
      <c r="CD124" s="1">
        <v>40.54</v>
      </c>
      <c r="CE124" s="1">
        <v>42.13</v>
      </c>
      <c r="CF124" s="1">
        <v>43.33</v>
      </c>
      <c r="CG124" s="1">
        <v>45.8</v>
      </c>
      <c r="CH124" s="1">
        <v>45.02</v>
      </c>
      <c r="CI124" s="1">
        <v>47.89</v>
      </c>
      <c r="CJ124" s="1">
        <v>47.19</v>
      </c>
      <c r="CK124" s="1">
        <v>46.71</v>
      </c>
      <c r="CL124" s="1">
        <v>26.65</v>
      </c>
      <c r="CM124" s="1">
        <v>33.130000000000003</v>
      </c>
      <c r="CN124" s="1">
        <v>34.54</v>
      </c>
      <c r="CO124" s="1">
        <v>36.26</v>
      </c>
      <c r="CP124" s="1">
        <v>35.520000000000003</v>
      </c>
      <c r="CQ124" s="1">
        <v>35.44</v>
      </c>
      <c r="CR124" s="1">
        <v>37.04</v>
      </c>
      <c r="CS124" s="1">
        <v>37.96</v>
      </c>
      <c r="CT124" s="1">
        <v>39.369999999999997</v>
      </c>
      <c r="CU124" s="1">
        <v>40.5</v>
      </c>
      <c r="CV124" s="1">
        <v>42.41</v>
      </c>
      <c r="CW124" s="1">
        <v>43.77</v>
      </c>
      <c r="CX124" s="1">
        <v>45.49</v>
      </c>
      <c r="CY124" s="1">
        <v>46.29</v>
      </c>
      <c r="CZ124" s="1">
        <v>48.11</v>
      </c>
      <c r="DA124" s="1">
        <v>48.11</v>
      </c>
      <c r="DB124" s="1">
        <v>46.68</v>
      </c>
      <c r="DC124" s="269">
        <v>-0.19999999999999929</v>
      </c>
      <c r="DD124" s="269">
        <v>-0.15000000000000568</v>
      </c>
      <c r="DE124" s="269">
        <v>-0.35000000000000142</v>
      </c>
      <c r="DF124" s="269">
        <v>-0.71000000000000085</v>
      </c>
      <c r="DG124" s="269">
        <v>-0.51000000000000512</v>
      </c>
      <c r="DH124" s="269">
        <v>0.30000000000000426</v>
      </c>
      <c r="DI124" s="1">
        <v>6</v>
      </c>
      <c r="DJ124" s="1">
        <v>6</v>
      </c>
      <c r="DK124" s="1">
        <v>8</v>
      </c>
      <c r="DL124" s="1">
        <v>7</v>
      </c>
      <c r="DM124" s="1">
        <v>0</v>
      </c>
      <c r="DN124" s="1">
        <v>-7</v>
      </c>
      <c r="DO124" s="1">
        <v>-9</v>
      </c>
      <c r="DP124" s="1">
        <v>-13</v>
      </c>
      <c r="DQ124" s="1">
        <v>-10</v>
      </c>
      <c r="DR124" s="1">
        <v>-9</v>
      </c>
      <c r="DS124" s="1">
        <v>-6</v>
      </c>
      <c r="DT124" s="1">
        <v>-6</v>
      </c>
      <c r="DU124" s="1">
        <v>-3</v>
      </c>
      <c r="DV124" s="1">
        <v>-2</v>
      </c>
      <c r="DW124" s="1">
        <v>1</v>
      </c>
      <c r="DX124" s="1">
        <v>1</v>
      </c>
      <c r="DY124" s="1">
        <v>1</v>
      </c>
      <c r="DZ124" s="2" t="s">
        <v>1025</v>
      </c>
      <c r="EA124" s="2">
        <v>40783536</v>
      </c>
      <c r="EM124" s="36"/>
      <c r="EV124" s="1"/>
      <c r="FF124" s="128"/>
    </row>
    <row r="125" spans="1:162" ht="14">
      <c r="A125" s="1">
        <v>2</v>
      </c>
      <c r="B125" s="1">
        <v>170</v>
      </c>
      <c r="C125" s="1">
        <v>2</v>
      </c>
      <c r="D125" s="1">
        <v>17</v>
      </c>
      <c r="E125" s="1">
        <v>4</v>
      </c>
      <c r="F125" s="1">
        <v>156.6</v>
      </c>
      <c r="G125" s="1">
        <v>39.700000000000003</v>
      </c>
      <c r="H125" s="1" t="s">
        <v>1925</v>
      </c>
      <c r="I125" s="1" t="s">
        <v>2105</v>
      </c>
      <c r="J125" s="1" t="s">
        <v>1733</v>
      </c>
      <c r="K125" s="1">
        <v>42</v>
      </c>
      <c r="L125" s="1">
        <v>36</v>
      </c>
      <c r="M125" s="1">
        <v>35</v>
      </c>
      <c r="N125" s="265">
        <v>0.16666666666666666</v>
      </c>
      <c r="P125" s="1" t="s">
        <v>1918</v>
      </c>
      <c r="Q125" s="1">
        <v>53</v>
      </c>
      <c r="R125" s="1">
        <v>35</v>
      </c>
      <c r="S125" s="1">
        <v>29</v>
      </c>
      <c r="T125" s="1" t="s">
        <v>196</v>
      </c>
      <c r="U125" s="1" t="s">
        <v>1919</v>
      </c>
      <c r="V125" s="1">
        <v>21</v>
      </c>
      <c r="W125" s="1">
        <v>18</v>
      </c>
      <c r="X125" s="1">
        <v>12</v>
      </c>
      <c r="Z125" s="1" t="s">
        <v>1920</v>
      </c>
      <c r="AA125" s="1" t="s">
        <v>1829</v>
      </c>
      <c r="AB125" s="1" t="s">
        <v>1988</v>
      </c>
      <c r="AC125" s="1" t="s">
        <v>1923</v>
      </c>
      <c r="AF125" s="1" t="s">
        <v>2048</v>
      </c>
      <c r="AG125" s="128">
        <v>1.96</v>
      </c>
      <c r="AH125" s="128">
        <v>1.06</v>
      </c>
      <c r="AI125" s="128">
        <v>1.54</v>
      </c>
      <c r="AJ125" s="128">
        <v>1.25</v>
      </c>
      <c r="AK125" s="128">
        <v>1.5</v>
      </c>
      <c r="AL125" s="128">
        <v>1.1200000000000001</v>
      </c>
      <c r="AM125" s="128">
        <v>1.1200000000000001</v>
      </c>
      <c r="AN125" s="128">
        <v>0</v>
      </c>
      <c r="AO125" s="128">
        <v>0</v>
      </c>
      <c r="AP125" s="128">
        <v>0</v>
      </c>
      <c r="AQ125" s="128">
        <v>4.32</v>
      </c>
      <c r="AR125" s="128">
        <v>4.8</v>
      </c>
      <c r="AS125" s="128">
        <v>1.1100000000000001</v>
      </c>
      <c r="AT125" s="1">
        <v>1.39</v>
      </c>
      <c r="AU125" s="1">
        <v>2.4700000000000002</v>
      </c>
      <c r="AV125" s="1">
        <v>3.49</v>
      </c>
      <c r="AW125" s="1">
        <v>9.67</v>
      </c>
      <c r="AX125" s="1">
        <v>2.89</v>
      </c>
      <c r="AY125" s="1">
        <v>0.88</v>
      </c>
      <c r="AZ125" s="1">
        <v>0</v>
      </c>
      <c r="BA125" s="1">
        <v>0</v>
      </c>
      <c r="BB125" s="1">
        <v>0</v>
      </c>
      <c r="BC125" s="1">
        <v>0.12</v>
      </c>
      <c r="BD125" s="1">
        <v>1.1200000000000001</v>
      </c>
      <c r="BE125" s="1">
        <v>1.02</v>
      </c>
      <c r="BF125" s="1">
        <v>1.73</v>
      </c>
      <c r="BG125" s="1">
        <v>1.28</v>
      </c>
      <c r="BH125" s="1">
        <v>5.12</v>
      </c>
      <c r="BI125" s="1">
        <v>2.94</v>
      </c>
      <c r="BJ125" s="1">
        <v>0.12</v>
      </c>
      <c r="BK125" s="1">
        <v>0.76</v>
      </c>
      <c r="BL125" s="1">
        <v>1.27</v>
      </c>
      <c r="BM125" s="1">
        <v>3.86</v>
      </c>
      <c r="BN125" s="1">
        <v>8.7200000000000006</v>
      </c>
      <c r="BO125" s="269">
        <v>-0.93000000000000016</v>
      </c>
      <c r="BP125" s="269">
        <v>0.18000000000000005</v>
      </c>
      <c r="BQ125" s="269">
        <v>1.54</v>
      </c>
      <c r="BR125" s="269">
        <v>1.25</v>
      </c>
      <c r="BS125" s="269">
        <v>1.5</v>
      </c>
      <c r="BT125" s="269">
        <v>1</v>
      </c>
      <c r="BU125" s="1">
        <v>28.39</v>
      </c>
      <c r="BV125" s="1">
        <v>32.799999999999997</v>
      </c>
      <c r="BW125" s="1">
        <v>34.29</v>
      </c>
      <c r="BX125" s="1">
        <v>37.450000000000003</v>
      </c>
      <c r="BY125" s="1">
        <v>38.4</v>
      </c>
      <c r="BZ125" s="1">
        <v>38.96</v>
      </c>
      <c r="CA125" s="1">
        <v>40.11</v>
      </c>
      <c r="CB125" s="1">
        <v>40.89</v>
      </c>
      <c r="CC125" s="1">
        <v>41.92</v>
      </c>
      <c r="CD125" s="1">
        <v>40.96</v>
      </c>
      <c r="CE125" s="1">
        <v>41.9</v>
      </c>
      <c r="CF125" s="1">
        <v>40.770000000000003</v>
      </c>
      <c r="CG125" s="1">
        <v>42.97</v>
      </c>
      <c r="CH125" s="1">
        <v>42.93</v>
      </c>
      <c r="CI125" s="1">
        <v>47.02</v>
      </c>
      <c r="CJ125" s="1">
        <v>43.51</v>
      </c>
      <c r="CK125" s="1">
        <v>39.4</v>
      </c>
      <c r="CL125" s="1">
        <v>28.78</v>
      </c>
      <c r="CM125" s="1">
        <v>32.130000000000003</v>
      </c>
      <c r="CN125" s="1">
        <v>34.94</v>
      </c>
      <c r="CO125" s="1">
        <v>37.94</v>
      </c>
      <c r="CP125" s="1">
        <v>39.17</v>
      </c>
      <c r="CQ125" s="1">
        <v>39.979999999999997</v>
      </c>
      <c r="CR125" s="1">
        <v>39.28</v>
      </c>
      <c r="CS125" s="1">
        <v>39.51</v>
      </c>
      <c r="CT125" s="1">
        <v>39.200000000000003</v>
      </c>
      <c r="CU125" s="1">
        <v>39.799999999999997</v>
      </c>
      <c r="CV125" s="1">
        <v>40.28</v>
      </c>
      <c r="CW125" s="1">
        <v>39.450000000000003</v>
      </c>
      <c r="CX125" s="1">
        <v>43.2</v>
      </c>
      <c r="CY125" s="1">
        <v>43.27</v>
      </c>
      <c r="CZ125" s="1">
        <v>46.21</v>
      </c>
      <c r="DA125" s="1">
        <v>42.85</v>
      </c>
      <c r="DB125" s="1">
        <v>40.229999999999997</v>
      </c>
      <c r="DC125" s="269">
        <v>-0.39000000000000057</v>
      </c>
      <c r="DD125" s="269">
        <v>0.6699999999999946</v>
      </c>
      <c r="DE125" s="269">
        <v>-0.64999999999999858</v>
      </c>
      <c r="DF125" s="269">
        <v>-0.48999999999999488</v>
      </c>
      <c r="DG125" s="269">
        <v>-0.77000000000000313</v>
      </c>
      <c r="DH125" s="269">
        <v>-1.019999999999996</v>
      </c>
      <c r="DI125" s="1">
        <v>-2</v>
      </c>
      <c r="DJ125" s="1">
        <v>-2</v>
      </c>
      <c r="DK125" s="1">
        <v>3</v>
      </c>
      <c r="DL125" s="1">
        <v>9</v>
      </c>
      <c r="DM125" s="1">
        <v>8</v>
      </c>
      <c r="DN125" s="1">
        <v>0</v>
      </c>
      <c r="DO125" s="1">
        <v>-6</v>
      </c>
      <c r="DP125" s="1">
        <v>-14</v>
      </c>
      <c r="DQ125" s="1">
        <v>-20</v>
      </c>
      <c r="DR125" s="1">
        <v>-21</v>
      </c>
      <c r="DS125" s="1">
        <v>-18</v>
      </c>
      <c r="DT125" s="1">
        <v>-14</v>
      </c>
      <c r="DU125" s="1">
        <v>-9</v>
      </c>
      <c r="DV125" s="1">
        <v>-6</v>
      </c>
      <c r="DW125" s="1">
        <v>-2</v>
      </c>
      <c r="DX125" s="1">
        <v>-1</v>
      </c>
      <c r="DY125" s="1">
        <v>0</v>
      </c>
      <c r="DZ125" s="2" t="s">
        <v>1550</v>
      </c>
      <c r="EA125" s="2">
        <v>51187316</v>
      </c>
      <c r="EM125" s="36"/>
      <c r="EV125" s="1"/>
      <c r="FF125" s="128"/>
    </row>
    <row r="126" spans="1:162" ht="14">
      <c r="A126" s="1">
        <v>2</v>
      </c>
      <c r="B126" s="1">
        <v>163</v>
      </c>
      <c r="C126" s="1">
        <v>2</v>
      </c>
      <c r="D126" s="1">
        <v>13</v>
      </c>
      <c r="E126" s="1">
        <v>1</v>
      </c>
      <c r="F126" s="1">
        <v>161</v>
      </c>
      <c r="G126" s="1">
        <v>57</v>
      </c>
      <c r="H126" s="1" t="s">
        <v>1925</v>
      </c>
      <c r="I126" s="1" t="s">
        <v>2107</v>
      </c>
      <c r="J126" s="1" t="s">
        <v>1730</v>
      </c>
      <c r="K126" s="1">
        <v>36</v>
      </c>
      <c r="L126" s="1">
        <v>30</v>
      </c>
      <c r="M126" s="1">
        <v>30</v>
      </c>
      <c r="N126" s="265">
        <v>0.16666666666666666</v>
      </c>
      <c r="P126" s="1" t="s">
        <v>1849</v>
      </c>
      <c r="Q126" s="1">
        <v>64</v>
      </c>
      <c r="R126" s="1">
        <v>51</v>
      </c>
      <c r="S126" s="1">
        <v>29</v>
      </c>
      <c r="T126" s="1" t="s">
        <v>194</v>
      </c>
      <c r="U126" s="1" t="s">
        <v>1850</v>
      </c>
      <c r="V126" s="1">
        <v>50</v>
      </c>
      <c r="W126" s="1">
        <v>41</v>
      </c>
      <c r="X126" s="1">
        <v>33</v>
      </c>
      <c r="Y126" s="1" t="s">
        <v>1681</v>
      </c>
      <c r="Z126" s="1" t="s">
        <v>1857</v>
      </c>
      <c r="AA126" s="1" t="s">
        <v>2080</v>
      </c>
      <c r="AB126" s="1" t="s">
        <v>1859</v>
      </c>
      <c r="AC126" s="1" t="s">
        <v>1830</v>
      </c>
      <c r="AF126" s="1" t="s">
        <v>2075</v>
      </c>
      <c r="AG126" s="128">
        <v>3.61</v>
      </c>
      <c r="AH126" s="128">
        <v>2.62</v>
      </c>
      <c r="AI126" s="128">
        <v>2.44</v>
      </c>
      <c r="AJ126" s="128">
        <v>2.56</v>
      </c>
      <c r="AK126" s="128">
        <v>1.76</v>
      </c>
      <c r="AL126" s="128">
        <v>2.17</v>
      </c>
      <c r="AM126" s="128">
        <v>1.07</v>
      </c>
      <c r="AN126" s="128">
        <v>1.28</v>
      </c>
      <c r="AO126" s="128">
        <v>2.78</v>
      </c>
      <c r="AP126" s="128">
        <v>1.78</v>
      </c>
      <c r="AQ126" s="128">
        <v>3.39</v>
      </c>
      <c r="AR126" s="128">
        <v>3.51</v>
      </c>
      <c r="AS126" s="128">
        <v>1.27</v>
      </c>
      <c r="AT126" s="1">
        <v>2.5</v>
      </c>
      <c r="AU126" s="1">
        <v>4.51</v>
      </c>
      <c r="AV126" s="1">
        <v>4.82</v>
      </c>
      <c r="AW126" s="1">
        <v>10.56</v>
      </c>
      <c r="AX126" s="1">
        <v>2.2799999999999998</v>
      </c>
      <c r="AY126" s="1">
        <v>1.86</v>
      </c>
      <c r="AZ126" s="1">
        <v>1.89</v>
      </c>
      <c r="BA126" s="1">
        <v>1.3</v>
      </c>
      <c r="BB126" s="1">
        <v>1.66</v>
      </c>
      <c r="BC126" s="1">
        <v>1.1200000000000001</v>
      </c>
      <c r="BD126" s="1">
        <v>1.87</v>
      </c>
      <c r="BE126" s="1">
        <v>2.74</v>
      </c>
      <c r="BF126" s="1">
        <v>2.17</v>
      </c>
      <c r="BG126" s="1">
        <v>3.22</v>
      </c>
      <c r="BH126" s="1">
        <v>5.39</v>
      </c>
      <c r="BI126" s="1">
        <v>0.95</v>
      </c>
      <c r="BJ126" s="1">
        <v>3.22</v>
      </c>
      <c r="BK126" s="1">
        <v>3.38</v>
      </c>
      <c r="BL126" s="1">
        <v>4.79</v>
      </c>
      <c r="BM126" s="1">
        <v>4.95</v>
      </c>
      <c r="BN126" s="1">
        <v>9.34</v>
      </c>
      <c r="BO126" s="269">
        <v>1.33</v>
      </c>
      <c r="BP126" s="269">
        <v>0.76</v>
      </c>
      <c r="BQ126" s="269">
        <v>0.55000000000000004</v>
      </c>
      <c r="BR126" s="269">
        <v>1.26</v>
      </c>
      <c r="BS126" s="269">
        <v>0.10000000000000009</v>
      </c>
      <c r="BT126" s="269">
        <v>1.0499999999999998</v>
      </c>
      <c r="BU126" s="1">
        <v>29.26</v>
      </c>
      <c r="BV126" s="1">
        <v>32.299999999999997</v>
      </c>
      <c r="BW126" s="1">
        <v>35.49</v>
      </c>
      <c r="BX126" s="1">
        <v>35.53</v>
      </c>
      <c r="BY126" s="1">
        <v>35.78</v>
      </c>
      <c r="BZ126" s="1">
        <v>37.049999999999997</v>
      </c>
      <c r="CA126" s="1">
        <v>38.770000000000003</v>
      </c>
      <c r="CB126" s="1">
        <v>38.409999999999997</v>
      </c>
      <c r="CC126" s="1">
        <v>39.19</v>
      </c>
      <c r="CD126" s="1">
        <v>39.119999999999997</v>
      </c>
      <c r="CE126" s="1">
        <v>41.44</v>
      </c>
      <c r="CF126" s="1">
        <v>40.99</v>
      </c>
      <c r="CG126" s="1">
        <v>45.73</v>
      </c>
      <c r="CH126" s="1">
        <v>46.33</v>
      </c>
      <c r="CI126" s="1">
        <v>46.24</v>
      </c>
      <c r="CJ126" s="1">
        <v>42.83</v>
      </c>
      <c r="CK126" s="1">
        <v>41.13</v>
      </c>
      <c r="CL126" s="1">
        <v>29.12</v>
      </c>
      <c r="CM126" s="1">
        <v>33.56</v>
      </c>
      <c r="CN126" s="1">
        <v>35.549999999999997</v>
      </c>
      <c r="CO126" s="1">
        <v>35.549999999999997</v>
      </c>
      <c r="CP126" s="1">
        <v>36.26</v>
      </c>
      <c r="CQ126" s="1">
        <v>36.909999999999997</v>
      </c>
      <c r="CR126" s="1">
        <v>38.76</v>
      </c>
      <c r="CS126" s="1">
        <v>38.08</v>
      </c>
      <c r="CT126" s="1">
        <v>39.450000000000003</v>
      </c>
      <c r="CU126" s="1">
        <v>40.020000000000003</v>
      </c>
      <c r="CV126" s="1">
        <v>41.24</v>
      </c>
      <c r="CW126" s="1">
        <v>41.48</v>
      </c>
      <c r="CX126" s="1">
        <v>45.67</v>
      </c>
      <c r="CY126" s="1">
        <v>46.47</v>
      </c>
      <c r="CZ126" s="1">
        <v>46.39</v>
      </c>
      <c r="DA126" s="1">
        <v>42.65</v>
      </c>
      <c r="DB126" s="1">
        <v>41.67</v>
      </c>
      <c r="DC126" s="269">
        <v>0.14000000000000057</v>
      </c>
      <c r="DD126" s="269">
        <v>-1.2600000000000051</v>
      </c>
      <c r="DE126" s="269">
        <v>-5.9999999999995168E-2</v>
      </c>
      <c r="DF126" s="269">
        <v>-1.9999999999996021E-2</v>
      </c>
      <c r="DG126" s="269">
        <v>-0.47999999999999687</v>
      </c>
      <c r="DH126" s="269">
        <v>0.14000000000000057</v>
      </c>
      <c r="DI126" s="1">
        <v>1</v>
      </c>
      <c r="DJ126" s="1">
        <v>3</v>
      </c>
      <c r="DK126" s="1">
        <v>1</v>
      </c>
      <c r="DL126" s="1">
        <v>-1</v>
      </c>
      <c r="DM126" s="1">
        <v>-6</v>
      </c>
      <c r="DN126" s="1">
        <v>-12</v>
      </c>
      <c r="DO126" s="1">
        <v>-12</v>
      </c>
      <c r="DP126" s="1">
        <v>-14</v>
      </c>
      <c r="DQ126" s="1">
        <v>-14</v>
      </c>
      <c r="DR126" s="1">
        <v>-8</v>
      </c>
      <c r="DS126" s="1">
        <v>0</v>
      </c>
      <c r="DT126" s="1">
        <v>3</v>
      </c>
      <c r="DU126" s="1">
        <v>6</v>
      </c>
      <c r="DV126" s="1">
        <v>8</v>
      </c>
      <c r="DW126" s="1">
        <v>6</v>
      </c>
      <c r="DX126" s="1">
        <v>4</v>
      </c>
      <c r="DY126" s="1">
        <v>1</v>
      </c>
      <c r="DZ126" s="2" t="s">
        <v>1429</v>
      </c>
      <c r="EA126" s="2">
        <v>51631659</v>
      </c>
      <c r="EM126" s="36"/>
      <c r="EV126" s="1"/>
      <c r="FF126" s="128"/>
    </row>
    <row r="127" spans="1:162" ht="14">
      <c r="A127" s="1">
        <v>2</v>
      </c>
      <c r="B127" s="1">
        <v>134</v>
      </c>
      <c r="C127" s="1">
        <v>2</v>
      </c>
      <c r="D127" s="1">
        <v>13</v>
      </c>
      <c r="E127" s="1">
        <v>8</v>
      </c>
      <c r="F127" s="1">
        <v>146.69999999999999</v>
      </c>
      <c r="G127" s="1">
        <v>39.6</v>
      </c>
      <c r="H127" s="1" t="s">
        <v>1925</v>
      </c>
      <c r="I127" s="1" t="s">
        <v>2108</v>
      </c>
      <c r="J127" s="1" t="s">
        <v>1733</v>
      </c>
      <c r="K127" s="1">
        <v>33</v>
      </c>
      <c r="L127" s="1">
        <v>26</v>
      </c>
      <c r="M127" s="1">
        <v>26</v>
      </c>
      <c r="N127" s="265">
        <v>0.21212121212121213</v>
      </c>
      <c r="P127" s="1" t="s">
        <v>1931</v>
      </c>
      <c r="Q127" s="1">
        <v>52</v>
      </c>
      <c r="R127" s="1">
        <v>37</v>
      </c>
      <c r="S127" s="1">
        <v>32</v>
      </c>
      <c r="T127" s="1" t="s">
        <v>195</v>
      </c>
      <c r="U127" s="1" t="s">
        <v>1817</v>
      </c>
      <c r="V127" s="1">
        <v>21</v>
      </c>
      <c r="W127" s="1">
        <v>8</v>
      </c>
      <c r="X127" s="1">
        <v>7</v>
      </c>
      <c r="Z127" s="1" t="s">
        <v>1843</v>
      </c>
      <c r="AA127" s="1" t="s">
        <v>2109</v>
      </c>
      <c r="AB127" s="1" t="s">
        <v>2064</v>
      </c>
      <c r="AC127" s="1" t="s">
        <v>1837</v>
      </c>
      <c r="AF127" s="1" t="s">
        <v>2110</v>
      </c>
      <c r="AG127" s="128">
        <v>2.39</v>
      </c>
      <c r="AH127" s="128">
        <v>3.12</v>
      </c>
      <c r="AI127" s="128">
        <v>1.73</v>
      </c>
      <c r="AJ127" s="128">
        <v>1.37</v>
      </c>
      <c r="AK127" s="128">
        <v>1.37</v>
      </c>
      <c r="AL127" s="128">
        <v>1.18</v>
      </c>
      <c r="AM127" s="128">
        <v>0.28000000000000003</v>
      </c>
      <c r="AN127" s="128">
        <v>0.37</v>
      </c>
      <c r="AO127" s="128">
        <v>1.1200000000000001</v>
      </c>
      <c r="AP127" s="128">
        <v>1.67</v>
      </c>
      <c r="AQ127" s="128">
        <v>1.76</v>
      </c>
      <c r="AR127" s="128">
        <v>1.99</v>
      </c>
      <c r="AS127" s="128">
        <v>3.29</v>
      </c>
      <c r="AT127" s="1">
        <v>4.0199999999999996</v>
      </c>
      <c r="AU127" s="1">
        <v>5.09</v>
      </c>
      <c r="AV127" s="1">
        <v>8.07</v>
      </c>
      <c r="AW127" s="1">
        <v>12.22</v>
      </c>
      <c r="AX127" s="1">
        <v>3.79</v>
      </c>
      <c r="AY127" s="1">
        <v>1.45</v>
      </c>
      <c r="AZ127" s="1">
        <v>0.28000000000000003</v>
      </c>
      <c r="BA127" s="1">
        <v>0</v>
      </c>
      <c r="BB127" s="1">
        <v>0</v>
      </c>
      <c r="BC127" s="1">
        <v>0.28000000000000003</v>
      </c>
      <c r="BD127" s="1">
        <v>0.12</v>
      </c>
      <c r="BE127" s="1">
        <v>1.1200000000000001</v>
      </c>
      <c r="BF127" s="1">
        <v>1.85</v>
      </c>
      <c r="BG127" s="1">
        <v>1.99</v>
      </c>
      <c r="BH127" s="1">
        <v>2.74</v>
      </c>
      <c r="BI127" s="1">
        <v>1.66</v>
      </c>
      <c r="BJ127" s="1">
        <v>2.5299999999999998</v>
      </c>
      <c r="BK127" s="1">
        <v>4.46</v>
      </c>
      <c r="BL127" s="1">
        <v>5.18</v>
      </c>
      <c r="BM127" s="1">
        <v>8.34</v>
      </c>
      <c r="BN127" s="1">
        <v>12.51</v>
      </c>
      <c r="BO127" s="269">
        <v>-1.4</v>
      </c>
      <c r="BP127" s="269">
        <v>1.6700000000000002</v>
      </c>
      <c r="BQ127" s="269">
        <v>1.45</v>
      </c>
      <c r="BR127" s="269">
        <v>1.37</v>
      </c>
      <c r="BS127" s="269">
        <v>1.37</v>
      </c>
      <c r="BT127" s="269">
        <v>0.89999999999999991</v>
      </c>
      <c r="BU127" s="1">
        <v>25.76</v>
      </c>
      <c r="BV127" s="1">
        <v>29.56</v>
      </c>
      <c r="BW127" s="1">
        <v>31.13</v>
      </c>
      <c r="BX127" s="1">
        <v>31.29</v>
      </c>
      <c r="BY127" s="1">
        <v>32.700000000000003</v>
      </c>
      <c r="BZ127" s="1">
        <v>33.020000000000003</v>
      </c>
      <c r="CA127" s="1">
        <v>34.35</v>
      </c>
      <c r="CB127" s="1">
        <v>35.24</v>
      </c>
      <c r="CC127" s="1">
        <v>35.01</v>
      </c>
      <c r="CD127" s="1">
        <v>35.520000000000003</v>
      </c>
      <c r="CE127" s="1">
        <v>36.33</v>
      </c>
      <c r="CF127" s="1">
        <v>38.299999999999997</v>
      </c>
      <c r="CG127" s="1">
        <v>39.89</v>
      </c>
      <c r="CH127" s="1">
        <v>40.51</v>
      </c>
      <c r="CI127" s="1">
        <v>42.07</v>
      </c>
      <c r="CJ127" s="1">
        <v>41.96</v>
      </c>
      <c r="CK127" s="1">
        <v>41.46</v>
      </c>
      <c r="CL127" s="1">
        <v>25.99</v>
      </c>
      <c r="CM127" s="1">
        <v>30.22</v>
      </c>
      <c r="CN127" s="1">
        <v>31.22</v>
      </c>
      <c r="CO127" s="1">
        <v>31.97</v>
      </c>
      <c r="CP127" s="1">
        <v>32.799999999999997</v>
      </c>
      <c r="CQ127" s="1">
        <v>33.659999999999997</v>
      </c>
      <c r="CR127" s="1">
        <v>34.340000000000003</v>
      </c>
      <c r="CS127" s="1">
        <v>34.78</v>
      </c>
      <c r="CT127" s="1">
        <v>35.03</v>
      </c>
      <c r="CU127" s="1">
        <v>35.04</v>
      </c>
      <c r="CV127" s="1">
        <v>36.119999999999997</v>
      </c>
      <c r="CW127" s="1">
        <v>38.53</v>
      </c>
      <c r="CX127" s="1">
        <v>39.200000000000003</v>
      </c>
      <c r="CY127" s="1">
        <v>40.76</v>
      </c>
      <c r="CZ127" s="1">
        <v>42.11</v>
      </c>
      <c r="DA127" s="1">
        <v>41.67</v>
      </c>
      <c r="DB127" s="1">
        <v>41.66</v>
      </c>
      <c r="DC127" s="269">
        <v>-0.22999999999999687</v>
      </c>
      <c r="DD127" s="269">
        <v>-0.66000000000000014</v>
      </c>
      <c r="DE127" s="269">
        <v>-8.9999999999999858E-2</v>
      </c>
      <c r="DF127" s="269">
        <v>-0.67999999999999972</v>
      </c>
      <c r="DG127" s="269">
        <v>-9.9999999999994316E-2</v>
      </c>
      <c r="DH127" s="269">
        <v>-0.63999999999999346</v>
      </c>
      <c r="DI127" s="1">
        <v>1</v>
      </c>
      <c r="DJ127" s="1">
        <v>2</v>
      </c>
      <c r="DK127" s="1">
        <v>4</v>
      </c>
      <c r="DL127" s="1">
        <v>5</v>
      </c>
      <c r="DM127" s="1">
        <v>1</v>
      </c>
      <c r="DN127" s="1">
        <v>0</v>
      </c>
      <c r="DO127" s="1">
        <v>-6</v>
      </c>
      <c r="DP127" s="1">
        <v>-9</v>
      </c>
      <c r="DQ127" s="1">
        <v>-11</v>
      </c>
      <c r="DR127" s="1">
        <v>-9</v>
      </c>
      <c r="DS127" s="1">
        <v>-6</v>
      </c>
      <c r="DT127" s="1">
        <v>-4</v>
      </c>
      <c r="DU127" s="1">
        <v>0</v>
      </c>
      <c r="DV127" s="1">
        <v>2</v>
      </c>
      <c r="DW127" s="1">
        <v>4</v>
      </c>
      <c r="DX127" s="1">
        <v>3</v>
      </c>
      <c r="DY127" s="1">
        <v>3</v>
      </c>
      <c r="DZ127" s="2" t="s">
        <v>1501</v>
      </c>
      <c r="EA127" s="2">
        <v>51498489</v>
      </c>
      <c r="EM127" s="36"/>
      <c r="EV127" s="1"/>
      <c r="FF127" s="128"/>
    </row>
    <row r="128" spans="1:162" ht="14">
      <c r="A128" s="1">
        <v>2</v>
      </c>
      <c r="B128" s="1">
        <v>174</v>
      </c>
      <c r="C128" s="1">
        <v>2</v>
      </c>
      <c r="D128" s="1">
        <v>13</v>
      </c>
      <c r="E128" s="1">
        <v>1</v>
      </c>
      <c r="F128" s="1">
        <v>155.69999999999999</v>
      </c>
      <c r="G128" s="1">
        <v>44</v>
      </c>
      <c r="H128" s="1" t="s">
        <v>1925</v>
      </c>
      <c r="I128" s="1" t="s">
        <v>2111</v>
      </c>
      <c r="J128" s="1" t="s">
        <v>1730</v>
      </c>
      <c r="K128" s="1">
        <v>37</v>
      </c>
      <c r="L128" s="1">
        <v>38</v>
      </c>
      <c r="M128" s="1">
        <v>35</v>
      </c>
      <c r="N128" s="265">
        <v>5.4054054054054057E-2</v>
      </c>
      <c r="P128" s="1" t="s">
        <v>1841</v>
      </c>
      <c r="Q128" s="1">
        <v>69</v>
      </c>
      <c r="R128" s="1">
        <v>59</v>
      </c>
      <c r="S128" s="1">
        <v>39</v>
      </c>
      <c r="T128" s="1" t="s">
        <v>194</v>
      </c>
      <c r="U128" s="1" t="s">
        <v>1842</v>
      </c>
      <c r="V128" s="1">
        <v>42</v>
      </c>
      <c r="W128" s="1">
        <v>30</v>
      </c>
      <c r="X128" s="1">
        <v>23</v>
      </c>
      <c r="Y128" s="1" t="s">
        <v>1682</v>
      </c>
      <c r="Z128" s="1" t="s">
        <v>1932</v>
      </c>
      <c r="AA128" s="1" t="s">
        <v>1948</v>
      </c>
      <c r="AB128" s="1" t="s">
        <v>1928</v>
      </c>
      <c r="AC128" s="1" t="s">
        <v>2030</v>
      </c>
      <c r="AD128" s="1" t="s">
        <v>1678</v>
      </c>
      <c r="AE128" s="1" t="s">
        <v>1680</v>
      </c>
      <c r="AF128" s="1" t="s">
        <v>2099</v>
      </c>
      <c r="AG128" s="128">
        <v>3.13</v>
      </c>
      <c r="AH128" s="128">
        <v>2.9</v>
      </c>
      <c r="AI128" s="128">
        <v>1.87</v>
      </c>
      <c r="AJ128" s="128">
        <v>1.39</v>
      </c>
      <c r="AK128" s="128">
        <v>1.74</v>
      </c>
      <c r="AL128" s="128">
        <v>0</v>
      </c>
      <c r="AM128" s="128">
        <v>0</v>
      </c>
      <c r="AN128" s="128">
        <v>0</v>
      </c>
      <c r="AO128" s="128">
        <v>0</v>
      </c>
      <c r="AP128" s="128">
        <v>1.86</v>
      </c>
      <c r="AQ128" s="128">
        <v>3.51</v>
      </c>
      <c r="AR128" s="128">
        <v>3.66</v>
      </c>
      <c r="AS128" s="128">
        <v>2.12</v>
      </c>
      <c r="AT128" s="1">
        <v>1.78</v>
      </c>
      <c r="AU128" s="1">
        <v>3.23</v>
      </c>
      <c r="AV128" s="1">
        <v>5.23</v>
      </c>
      <c r="AW128" s="1">
        <v>12.32</v>
      </c>
      <c r="AX128" s="1">
        <v>4.1399999999999997</v>
      </c>
      <c r="AY128" s="1">
        <v>2.12</v>
      </c>
      <c r="AZ128" s="1">
        <v>0</v>
      </c>
      <c r="BA128" s="1">
        <v>0</v>
      </c>
      <c r="BB128" s="1">
        <v>0</v>
      </c>
      <c r="BC128" s="1">
        <v>1.24</v>
      </c>
      <c r="BD128" s="1">
        <v>1.37</v>
      </c>
      <c r="BE128" s="1">
        <v>0.63</v>
      </c>
      <c r="BF128" s="1">
        <v>0</v>
      </c>
      <c r="BG128" s="1">
        <v>0</v>
      </c>
      <c r="BH128" s="1">
        <v>3.22</v>
      </c>
      <c r="BI128" s="1">
        <v>4.5199999999999996</v>
      </c>
      <c r="BJ128" s="1">
        <v>2.86</v>
      </c>
      <c r="BK128" s="1">
        <v>2.39</v>
      </c>
      <c r="BL128" s="1">
        <v>4.7300000000000004</v>
      </c>
      <c r="BM128" s="1">
        <v>6.44</v>
      </c>
      <c r="BN128" s="1">
        <v>9.11</v>
      </c>
      <c r="BO128" s="269">
        <v>-1.0099999999999998</v>
      </c>
      <c r="BP128" s="269">
        <v>0.7799999999999998</v>
      </c>
      <c r="BQ128" s="269">
        <v>1.87</v>
      </c>
      <c r="BR128" s="269">
        <v>1.39</v>
      </c>
      <c r="BS128" s="269">
        <v>1.74</v>
      </c>
      <c r="BT128" s="269">
        <v>-1.24</v>
      </c>
      <c r="BU128" s="1">
        <v>27.02</v>
      </c>
      <c r="BV128" s="1">
        <v>29.97</v>
      </c>
      <c r="BW128" s="1">
        <v>30.94</v>
      </c>
      <c r="BX128" s="1">
        <v>30.31</v>
      </c>
      <c r="BY128" s="1">
        <v>31.36</v>
      </c>
      <c r="BZ128" s="1">
        <v>32.450000000000003</v>
      </c>
      <c r="CA128" s="1">
        <v>32.81</v>
      </c>
      <c r="CB128" s="1">
        <v>34.21</v>
      </c>
      <c r="CC128" s="1">
        <v>35.159999999999997</v>
      </c>
      <c r="CD128" s="1">
        <v>35.08</v>
      </c>
      <c r="CE128" s="1">
        <v>36.54</v>
      </c>
      <c r="CF128" s="1">
        <v>39.380000000000003</v>
      </c>
      <c r="CG128" s="1">
        <v>43.41</v>
      </c>
      <c r="CH128" s="1">
        <v>44.96</v>
      </c>
      <c r="CI128" s="1">
        <v>45.09</v>
      </c>
      <c r="CJ128" s="1">
        <v>44.9</v>
      </c>
      <c r="CK128" s="1">
        <v>44.38</v>
      </c>
      <c r="CL128" s="1">
        <v>26.44</v>
      </c>
      <c r="CM128" s="1">
        <v>29.83</v>
      </c>
      <c r="CN128" s="1">
        <v>30.95</v>
      </c>
      <c r="CO128" s="1">
        <v>30.97</v>
      </c>
      <c r="CP128" s="1">
        <v>32.49</v>
      </c>
      <c r="CQ128" s="1">
        <v>32.54</v>
      </c>
      <c r="CR128" s="1">
        <v>33.409999999999997</v>
      </c>
      <c r="CS128" s="1">
        <v>34.67</v>
      </c>
      <c r="CT128" s="1">
        <v>35.15</v>
      </c>
      <c r="CU128" s="1">
        <v>35.51</v>
      </c>
      <c r="CV128" s="1">
        <v>37.369999999999997</v>
      </c>
      <c r="CW128" s="1">
        <v>39.29</v>
      </c>
      <c r="CX128" s="1">
        <v>42.59</v>
      </c>
      <c r="CY128" s="1">
        <v>44.52</v>
      </c>
      <c r="CZ128" s="1">
        <v>45.92</v>
      </c>
      <c r="DA128" s="1">
        <v>44.82</v>
      </c>
      <c r="DB128" s="1">
        <v>44.23</v>
      </c>
      <c r="DC128" s="269">
        <v>0.57999999999999829</v>
      </c>
      <c r="DD128" s="269">
        <v>0.14000000000000057</v>
      </c>
      <c r="DE128" s="269">
        <v>-9.9999999999980105E-3</v>
      </c>
      <c r="DF128" s="269">
        <v>-0.66000000000000014</v>
      </c>
      <c r="DG128" s="269">
        <v>-1.1300000000000026</v>
      </c>
      <c r="DH128" s="269">
        <v>-8.9999999999996305E-2</v>
      </c>
      <c r="DI128" s="1">
        <v>6</v>
      </c>
      <c r="DJ128" s="1">
        <v>11</v>
      </c>
      <c r="DK128" s="1">
        <v>14</v>
      </c>
      <c r="DL128" s="1">
        <v>8</v>
      </c>
      <c r="DM128" s="1">
        <v>5</v>
      </c>
      <c r="DN128" s="1">
        <v>0</v>
      </c>
      <c r="DO128" s="1">
        <v>-5</v>
      </c>
      <c r="DP128" s="1">
        <v>-9</v>
      </c>
      <c r="DQ128" s="1">
        <v>-7</v>
      </c>
      <c r="DR128" s="1">
        <v>0</v>
      </c>
      <c r="DS128" s="1">
        <v>4</v>
      </c>
      <c r="DT128" s="1">
        <v>11</v>
      </c>
      <c r="DU128" s="1">
        <v>15</v>
      </c>
      <c r="DV128" s="1">
        <v>14</v>
      </c>
      <c r="DW128" s="1">
        <v>13</v>
      </c>
      <c r="DX128" s="1">
        <v>9</v>
      </c>
      <c r="DY128" s="1">
        <v>7</v>
      </c>
      <c r="DZ128" s="2" t="s">
        <v>1298</v>
      </c>
      <c r="EA128" s="2">
        <v>53248527</v>
      </c>
      <c r="EV128" s="1"/>
      <c r="FF128" s="128"/>
    </row>
    <row r="129" spans="1:162" ht="14">
      <c r="A129" s="1">
        <v>2</v>
      </c>
      <c r="B129" s="1">
        <v>149</v>
      </c>
      <c r="C129" s="1">
        <v>2</v>
      </c>
      <c r="D129" s="1">
        <v>14</v>
      </c>
      <c r="E129" s="1">
        <v>3</v>
      </c>
      <c r="F129" s="1">
        <v>162.1</v>
      </c>
      <c r="G129" s="1">
        <v>51.8</v>
      </c>
      <c r="H129" s="1" t="s">
        <v>1847</v>
      </c>
      <c r="I129" s="1" t="s">
        <v>2107</v>
      </c>
      <c r="J129" s="1" t="s">
        <v>1733</v>
      </c>
      <c r="K129" s="1">
        <v>31</v>
      </c>
      <c r="L129" s="1">
        <v>34</v>
      </c>
      <c r="M129" s="1">
        <v>27</v>
      </c>
      <c r="N129" s="265">
        <v>0.12903225806451613</v>
      </c>
      <c r="P129" s="1" t="s">
        <v>1940</v>
      </c>
      <c r="Q129" s="1">
        <v>93</v>
      </c>
      <c r="R129" s="1">
        <v>66</v>
      </c>
      <c r="S129" s="1">
        <v>49</v>
      </c>
      <c r="T129" s="1" t="s">
        <v>195</v>
      </c>
      <c r="U129" s="1" t="s">
        <v>1842</v>
      </c>
      <c r="V129" s="1">
        <v>58</v>
      </c>
      <c r="W129" s="1">
        <v>43</v>
      </c>
      <c r="X129" s="1">
        <v>43</v>
      </c>
      <c r="Y129" s="1" t="s">
        <v>1683</v>
      </c>
      <c r="Z129" s="1" t="s">
        <v>1828</v>
      </c>
      <c r="AA129" s="1" t="s">
        <v>1829</v>
      </c>
      <c r="AB129" s="1" t="s">
        <v>1820</v>
      </c>
      <c r="AC129" s="1" t="s">
        <v>2030</v>
      </c>
      <c r="AD129" s="1" t="s">
        <v>1679</v>
      </c>
      <c r="AE129" s="1" t="s">
        <v>1684</v>
      </c>
      <c r="AF129" s="1" t="s">
        <v>2112</v>
      </c>
      <c r="AG129" s="128">
        <v>3.74</v>
      </c>
      <c r="AH129" s="128">
        <v>3.85</v>
      </c>
      <c r="AI129" s="128">
        <v>2.08</v>
      </c>
      <c r="AJ129" s="128">
        <v>3.12</v>
      </c>
      <c r="AK129" s="128">
        <v>2.2400000000000002</v>
      </c>
      <c r="AL129" s="128">
        <v>2.88</v>
      </c>
      <c r="AM129" s="128">
        <v>0.95</v>
      </c>
      <c r="AN129" s="128">
        <v>0</v>
      </c>
      <c r="AO129" s="128">
        <v>0.7</v>
      </c>
      <c r="AP129" s="128">
        <v>1.1499999999999999</v>
      </c>
      <c r="AQ129" s="128">
        <v>3.58</v>
      </c>
      <c r="AR129" s="128">
        <v>5.6</v>
      </c>
      <c r="AS129" s="128">
        <v>3.29</v>
      </c>
      <c r="AT129" s="1">
        <v>3.11</v>
      </c>
      <c r="AU129" s="1">
        <v>4.3499999999999996</v>
      </c>
      <c r="AV129" s="1">
        <v>5.99</v>
      </c>
      <c r="AW129" s="1">
        <v>11.74</v>
      </c>
      <c r="AX129" s="1">
        <v>4.9000000000000004</v>
      </c>
      <c r="AY129" s="1">
        <v>4.38</v>
      </c>
      <c r="AZ129" s="1">
        <v>2.17</v>
      </c>
      <c r="BA129" s="1">
        <v>1.73</v>
      </c>
      <c r="BB129" s="1">
        <v>1.54</v>
      </c>
      <c r="BC129" s="1">
        <v>1.9</v>
      </c>
      <c r="BD129" s="1">
        <v>1.88</v>
      </c>
      <c r="BE129" s="1">
        <v>1.34</v>
      </c>
      <c r="BF129" s="1">
        <v>1.1499999999999999</v>
      </c>
      <c r="BG129" s="1">
        <v>2.17</v>
      </c>
      <c r="BH129" s="1">
        <v>0.97</v>
      </c>
      <c r="BI129" s="1">
        <v>5.35</v>
      </c>
      <c r="BJ129" s="1">
        <v>3.54</v>
      </c>
      <c r="BK129" s="1">
        <v>4.2</v>
      </c>
      <c r="BL129" s="1">
        <v>5.07</v>
      </c>
      <c r="BM129" s="1">
        <v>6.29</v>
      </c>
      <c r="BN129" s="1">
        <v>10.98</v>
      </c>
      <c r="BO129" s="269">
        <v>-1.1600000000000001</v>
      </c>
      <c r="BP129" s="269">
        <v>-0.5299999999999998</v>
      </c>
      <c r="BQ129" s="269">
        <v>-8.9999999999999858E-2</v>
      </c>
      <c r="BR129" s="269">
        <v>1.3900000000000001</v>
      </c>
      <c r="BS129" s="269">
        <v>0.70000000000000018</v>
      </c>
      <c r="BT129" s="269">
        <v>0.98</v>
      </c>
      <c r="BU129" s="1">
        <v>26.05</v>
      </c>
      <c r="BV129" s="1">
        <v>30.96</v>
      </c>
      <c r="BW129" s="1">
        <v>31.93</v>
      </c>
      <c r="BX129" s="1">
        <v>32.340000000000003</v>
      </c>
      <c r="BY129" s="1">
        <v>33.1</v>
      </c>
      <c r="BZ129" s="1">
        <v>34.93</v>
      </c>
      <c r="CA129" s="1">
        <v>35.25</v>
      </c>
      <c r="CB129" s="1">
        <v>37.840000000000003</v>
      </c>
      <c r="CC129" s="1">
        <v>38.340000000000003</v>
      </c>
      <c r="CD129" s="1">
        <v>38.22</v>
      </c>
      <c r="CE129" s="1">
        <v>38.19</v>
      </c>
      <c r="CF129" s="1">
        <v>41.21</v>
      </c>
      <c r="CG129" s="1">
        <v>44.23</v>
      </c>
      <c r="CH129" s="1">
        <v>44.76</v>
      </c>
      <c r="CI129" s="1">
        <v>46.95</v>
      </c>
      <c r="CJ129" s="1">
        <v>44.97</v>
      </c>
      <c r="CK129" s="1">
        <v>42.85</v>
      </c>
      <c r="CL129" s="1">
        <v>26.01</v>
      </c>
      <c r="CM129" s="1">
        <v>29.62</v>
      </c>
      <c r="CN129" s="1">
        <v>32.54</v>
      </c>
      <c r="CO129" s="1">
        <v>34.19</v>
      </c>
      <c r="CP129" s="1">
        <v>35.409999999999997</v>
      </c>
      <c r="CQ129" s="1">
        <v>34.92</v>
      </c>
      <c r="CR129" s="1">
        <v>36.909999999999997</v>
      </c>
      <c r="CS129" s="1">
        <v>38.42</v>
      </c>
      <c r="CT129" s="1">
        <v>38.57</v>
      </c>
      <c r="CU129" s="1">
        <v>37.96</v>
      </c>
      <c r="CV129" s="1">
        <v>38.200000000000003</v>
      </c>
      <c r="CW129" s="1">
        <v>40.729999999999997</v>
      </c>
      <c r="CX129" s="1">
        <v>44.32</v>
      </c>
      <c r="CY129" s="1">
        <v>45.13</v>
      </c>
      <c r="CZ129" s="1">
        <v>48.44</v>
      </c>
      <c r="DA129" s="1">
        <v>46.18</v>
      </c>
      <c r="DB129" s="1">
        <v>42.42</v>
      </c>
      <c r="DC129" s="269">
        <v>3.9999999999999147E-2</v>
      </c>
      <c r="DD129" s="269">
        <v>1.3399999999999999</v>
      </c>
      <c r="DE129" s="269">
        <v>-0.60999999999999943</v>
      </c>
      <c r="DF129" s="269">
        <v>-1.8499999999999943</v>
      </c>
      <c r="DG129" s="269">
        <v>-2.3099999999999952</v>
      </c>
      <c r="DH129" s="269">
        <v>9.9999999999980105E-3</v>
      </c>
      <c r="DI129" s="1">
        <v>5</v>
      </c>
      <c r="DJ129" s="1">
        <v>5</v>
      </c>
      <c r="DK129" s="1">
        <v>7</v>
      </c>
      <c r="DL129" s="1">
        <v>6</v>
      </c>
      <c r="DM129" s="1">
        <v>3</v>
      </c>
      <c r="DN129" s="1">
        <v>-2</v>
      </c>
      <c r="DO129" s="1">
        <v>-13</v>
      </c>
      <c r="DP129" s="1">
        <v>-19</v>
      </c>
      <c r="DQ129" s="1">
        <v>-18</v>
      </c>
      <c r="DR129" s="1">
        <v>-16</v>
      </c>
      <c r="DS129" s="1">
        <v>-8</v>
      </c>
      <c r="DT129" s="1">
        <v>-3</v>
      </c>
      <c r="DU129" s="1">
        <v>4</v>
      </c>
      <c r="DV129" s="1">
        <v>12</v>
      </c>
      <c r="DW129" s="1">
        <v>15</v>
      </c>
      <c r="DX129" s="1">
        <v>15</v>
      </c>
      <c r="DY129" s="1">
        <v>15</v>
      </c>
      <c r="DZ129" s="2" t="s">
        <v>1163</v>
      </c>
      <c r="EA129" s="2">
        <v>53855499</v>
      </c>
      <c r="EV129" s="1"/>
      <c r="FF129" s="128"/>
    </row>
    <row r="130" spans="1:162" ht="14">
      <c r="A130" s="1">
        <v>2</v>
      </c>
      <c r="B130" s="1">
        <v>124</v>
      </c>
      <c r="C130" s="1">
        <v>2</v>
      </c>
      <c r="D130" s="1">
        <v>23</v>
      </c>
      <c r="E130" s="1">
        <v>0</v>
      </c>
      <c r="F130" s="1">
        <v>167.2</v>
      </c>
      <c r="G130" s="1">
        <v>55.6</v>
      </c>
      <c r="H130" s="1" t="s">
        <v>1925</v>
      </c>
      <c r="I130" s="1" t="s">
        <v>2108</v>
      </c>
      <c r="J130" s="1" t="s">
        <v>1733</v>
      </c>
      <c r="K130" s="1">
        <v>33</v>
      </c>
      <c r="L130" s="1">
        <v>26</v>
      </c>
      <c r="M130" s="1">
        <v>25</v>
      </c>
      <c r="N130" s="265">
        <v>0.24242424242424243</v>
      </c>
      <c r="P130" s="1" t="s">
        <v>1931</v>
      </c>
      <c r="Q130" s="1">
        <v>52</v>
      </c>
      <c r="R130" s="1">
        <v>38</v>
      </c>
      <c r="S130" s="1">
        <v>36</v>
      </c>
      <c r="T130" s="1" t="s">
        <v>195</v>
      </c>
      <c r="U130" s="1" t="s">
        <v>1899</v>
      </c>
      <c r="V130" s="1">
        <v>16</v>
      </c>
      <c r="W130" s="1">
        <v>14</v>
      </c>
      <c r="X130" s="1">
        <v>9</v>
      </c>
      <c r="Z130" s="1" t="s">
        <v>1857</v>
      </c>
      <c r="AA130" s="1" t="s">
        <v>1858</v>
      </c>
      <c r="AB130" s="1" t="s">
        <v>2005</v>
      </c>
      <c r="AC130" s="1" t="s">
        <v>2019</v>
      </c>
      <c r="AF130" s="1" t="s">
        <v>2113</v>
      </c>
      <c r="AG130" s="128">
        <v>3.61</v>
      </c>
      <c r="AH130" s="128">
        <v>2.36</v>
      </c>
      <c r="AI130" s="128">
        <v>2.2000000000000002</v>
      </c>
      <c r="AJ130" s="128">
        <v>1.49</v>
      </c>
      <c r="AK130" s="128">
        <v>1.88</v>
      </c>
      <c r="AL130" s="128">
        <v>1.66</v>
      </c>
      <c r="AM130" s="128">
        <v>0.79</v>
      </c>
      <c r="AN130" s="128">
        <v>0.51</v>
      </c>
      <c r="AO130" s="128">
        <v>1.67</v>
      </c>
      <c r="AP130" s="128">
        <v>2.72</v>
      </c>
      <c r="AQ130" s="128">
        <v>5.89</v>
      </c>
      <c r="AR130" s="128">
        <v>5.54</v>
      </c>
      <c r="AS130" s="128">
        <v>1.81</v>
      </c>
      <c r="AT130" s="1">
        <v>4.0599999999999996</v>
      </c>
      <c r="AU130" s="1">
        <v>5.01</v>
      </c>
      <c r="AV130" s="1">
        <v>8.3699999999999992</v>
      </c>
      <c r="AW130" s="1">
        <v>11.92</v>
      </c>
      <c r="AX130" s="1">
        <v>3.62</v>
      </c>
      <c r="AY130" s="1">
        <v>1.67</v>
      </c>
      <c r="AZ130" s="1">
        <v>0.56000000000000005</v>
      </c>
      <c r="BA130" s="1">
        <v>0</v>
      </c>
      <c r="BB130" s="1">
        <v>1.1200000000000001</v>
      </c>
      <c r="BC130" s="1">
        <v>2.02</v>
      </c>
      <c r="BD130" s="1">
        <v>1.69</v>
      </c>
      <c r="BE130" s="1">
        <v>1.39</v>
      </c>
      <c r="BF130" s="1">
        <v>2.84</v>
      </c>
      <c r="BG130" s="1">
        <v>3.28</v>
      </c>
      <c r="BH130" s="1">
        <v>5.56</v>
      </c>
      <c r="BI130" s="1">
        <v>4.1900000000000004</v>
      </c>
      <c r="BJ130" s="1">
        <v>3.9</v>
      </c>
      <c r="BK130" s="1">
        <v>3.46</v>
      </c>
      <c r="BL130" s="1">
        <v>4.01</v>
      </c>
      <c r="BM130" s="1">
        <v>7.31</v>
      </c>
      <c r="BN130" s="1">
        <v>10.54</v>
      </c>
      <c r="BO130" s="269">
        <v>-1.0000000000000231E-2</v>
      </c>
      <c r="BP130" s="269">
        <v>0.69</v>
      </c>
      <c r="BQ130" s="269">
        <v>1.6400000000000001</v>
      </c>
      <c r="BR130" s="269">
        <v>1.49</v>
      </c>
      <c r="BS130" s="269">
        <v>0.75999999999999979</v>
      </c>
      <c r="BT130" s="269">
        <v>-0.3600000000000001</v>
      </c>
      <c r="BU130" s="1">
        <v>26.44</v>
      </c>
      <c r="BV130" s="1">
        <v>30.01</v>
      </c>
      <c r="BW130" s="1">
        <v>34.74</v>
      </c>
      <c r="BX130" s="1">
        <v>36.840000000000003</v>
      </c>
      <c r="BY130" s="1">
        <v>37.68</v>
      </c>
      <c r="BZ130" s="1">
        <v>38.44</v>
      </c>
      <c r="CA130" s="1">
        <v>38.590000000000003</v>
      </c>
      <c r="CB130" s="1">
        <v>40.03</v>
      </c>
      <c r="CC130" s="1">
        <v>41.86</v>
      </c>
      <c r="CD130" s="1">
        <v>41.22</v>
      </c>
      <c r="CE130" s="1">
        <v>40.74</v>
      </c>
      <c r="CF130" s="1">
        <v>42.18</v>
      </c>
      <c r="CG130" s="1">
        <v>44.82</v>
      </c>
      <c r="CH130" s="1">
        <v>45.49</v>
      </c>
      <c r="CI130" s="1">
        <v>45.42</v>
      </c>
      <c r="CJ130" s="1">
        <v>43.62</v>
      </c>
      <c r="CK130" s="1">
        <v>43.39</v>
      </c>
      <c r="CL130" s="1">
        <v>26.46</v>
      </c>
      <c r="CM130" s="1">
        <v>29.62</v>
      </c>
      <c r="CN130" s="1">
        <v>34.619999999999997</v>
      </c>
      <c r="CO130" s="1">
        <v>36.700000000000003</v>
      </c>
      <c r="CP130" s="1">
        <v>37.840000000000003</v>
      </c>
      <c r="CQ130" s="1">
        <v>37.520000000000003</v>
      </c>
      <c r="CR130" s="1">
        <v>38.82</v>
      </c>
      <c r="CS130" s="1">
        <v>40.369999999999997</v>
      </c>
      <c r="CT130" s="1">
        <v>41.27</v>
      </c>
      <c r="CU130" s="1">
        <v>40.15</v>
      </c>
      <c r="CV130" s="1">
        <v>40.090000000000003</v>
      </c>
      <c r="CW130" s="1">
        <v>41.86</v>
      </c>
      <c r="CX130" s="1">
        <v>44.87</v>
      </c>
      <c r="CY130" s="1">
        <v>46.32</v>
      </c>
      <c r="CZ130" s="1">
        <v>45.28</v>
      </c>
      <c r="DA130" s="1">
        <v>43.68</v>
      </c>
      <c r="DB130" s="1">
        <v>43.34</v>
      </c>
      <c r="DC130" s="269">
        <v>-1.9999999999999574E-2</v>
      </c>
      <c r="DD130" s="269">
        <v>0.39000000000000057</v>
      </c>
      <c r="DE130" s="269">
        <v>0.12000000000000455</v>
      </c>
      <c r="DF130" s="269">
        <v>0.14000000000000057</v>
      </c>
      <c r="DG130" s="269">
        <v>-0.16000000000000369</v>
      </c>
      <c r="DH130" s="269">
        <v>0.9199999999999946</v>
      </c>
      <c r="DI130" s="1">
        <v>0</v>
      </c>
      <c r="DJ130" s="1">
        <v>1</v>
      </c>
      <c r="DK130" s="1">
        <v>2</v>
      </c>
      <c r="DL130" s="1">
        <v>-1</v>
      </c>
      <c r="DM130" s="1">
        <v>-5</v>
      </c>
      <c r="DN130" s="1">
        <v>-11</v>
      </c>
      <c r="DO130" s="1">
        <v>-18</v>
      </c>
      <c r="DP130" s="1">
        <v>-20</v>
      </c>
      <c r="DQ130" s="1">
        <v>-21</v>
      </c>
      <c r="DR130" s="1">
        <v>-19</v>
      </c>
      <c r="DS130" s="1">
        <v>-15</v>
      </c>
      <c r="DT130" s="1">
        <v>-11</v>
      </c>
      <c r="DU130" s="1">
        <v>-6</v>
      </c>
      <c r="DV130" s="1">
        <v>-4</v>
      </c>
      <c r="DW130" s="1">
        <v>-2</v>
      </c>
      <c r="DX130" s="1">
        <v>0</v>
      </c>
      <c r="DY130" s="1">
        <v>0</v>
      </c>
      <c r="DZ130" s="2" t="s">
        <v>1504</v>
      </c>
      <c r="EA130" s="2">
        <v>46316244</v>
      </c>
      <c r="EM130" s="36"/>
      <c r="EV130" s="1"/>
      <c r="FF130" s="128"/>
    </row>
    <row r="131" spans="1:162" ht="14">
      <c r="A131" s="1">
        <v>2</v>
      </c>
      <c r="B131" s="1">
        <v>161</v>
      </c>
      <c r="C131" s="1">
        <v>2</v>
      </c>
      <c r="D131" s="1">
        <v>14</v>
      </c>
      <c r="E131" s="1">
        <v>4</v>
      </c>
      <c r="G131" s="1" t="s">
        <v>1672</v>
      </c>
      <c r="H131" s="1" t="s">
        <v>1925</v>
      </c>
      <c r="I131" s="1" t="s">
        <v>2105</v>
      </c>
      <c r="J131" s="1" t="s">
        <v>1733</v>
      </c>
      <c r="K131" s="1">
        <v>38</v>
      </c>
      <c r="L131" s="1">
        <v>34</v>
      </c>
      <c r="M131" s="1">
        <v>30</v>
      </c>
      <c r="N131" s="265">
        <v>0.21052631578947367</v>
      </c>
      <c r="P131" s="1" t="s">
        <v>1918</v>
      </c>
      <c r="Q131" s="1">
        <v>64</v>
      </c>
      <c r="R131" s="1">
        <v>50</v>
      </c>
      <c r="S131" s="1">
        <v>25</v>
      </c>
      <c r="T131" s="1" t="s">
        <v>196</v>
      </c>
      <c r="U131" s="1" t="s">
        <v>1919</v>
      </c>
      <c r="V131" s="1">
        <v>29</v>
      </c>
      <c r="W131" s="1">
        <v>24</v>
      </c>
      <c r="X131" s="1">
        <v>12</v>
      </c>
      <c r="Y131" s="1" t="s">
        <v>1683</v>
      </c>
      <c r="Z131" s="1" t="s">
        <v>1857</v>
      </c>
      <c r="AA131" s="1" t="s">
        <v>1835</v>
      </c>
      <c r="AB131" s="1" t="s">
        <v>1963</v>
      </c>
      <c r="AC131" s="1" t="s">
        <v>1887</v>
      </c>
      <c r="AF131" s="1" t="s">
        <v>2114</v>
      </c>
      <c r="AG131" s="128">
        <v>3.15</v>
      </c>
      <c r="AH131" s="128">
        <v>1.86</v>
      </c>
      <c r="AI131" s="128">
        <v>1.39</v>
      </c>
      <c r="AJ131" s="128">
        <v>1.52</v>
      </c>
      <c r="AK131" s="128">
        <v>1.94</v>
      </c>
      <c r="AL131" s="128">
        <v>1.52</v>
      </c>
      <c r="AM131" s="128">
        <v>1.02</v>
      </c>
      <c r="AN131" s="128">
        <v>2.4500000000000002</v>
      </c>
      <c r="AO131" s="128">
        <v>3.53</v>
      </c>
      <c r="AP131" s="128">
        <v>3.61</v>
      </c>
      <c r="AQ131" s="128">
        <v>4.49</v>
      </c>
      <c r="AR131" s="128">
        <v>6.93</v>
      </c>
      <c r="AS131" s="128">
        <v>4.0599999999999996</v>
      </c>
      <c r="AT131" s="1">
        <v>4.9400000000000004</v>
      </c>
      <c r="AU131" s="1">
        <v>5.33</v>
      </c>
      <c r="AV131" s="1">
        <v>5.87</v>
      </c>
      <c r="AW131" s="1">
        <v>10.81</v>
      </c>
      <c r="AX131" s="1">
        <v>4.46</v>
      </c>
      <c r="AY131" s="1">
        <v>1.34</v>
      </c>
      <c r="AZ131" s="1">
        <v>0.86</v>
      </c>
      <c r="BA131" s="1">
        <v>0</v>
      </c>
      <c r="BB131" s="1">
        <v>0.42</v>
      </c>
      <c r="BC131" s="1">
        <v>0.94</v>
      </c>
      <c r="BD131" s="1">
        <v>1.47</v>
      </c>
      <c r="BE131" s="1">
        <v>2.46</v>
      </c>
      <c r="BF131" s="1">
        <v>2.62</v>
      </c>
      <c r="BG131" s="1">
        <v>2.27</v>
      </c>
      <c r="BH131" s="1">
        <v>4.0999999999999996</v>
      </c>
      <c r="BI131" s="1">
        <v>5.82</v>
      </c>
      <c r="BJ131" s="1">
        <v>5.5</v>
      </c>
      <c r="BK131" s="1">
        <v>5.76</v>
      </c>
      <c r="BL131" s="1">
        <v>6.04</v>
      </c>
      <c r="BM131" s="1">
        <v>8.11</v>
      </c>
      <c r="BN131" s="1">
        <v>12.91</v>
      </c>
      <c r="BO131" s="269">
        <v>-1.31</v>
      </c>
      <c r="BP131" s="269">
        <v>0.52</v>
      </c>
      <c r="BQ131" s="269">
        <v>0.52999999999999992</v>
      </c>
      <c r="BR131" s="269">
        <v>1.52</v>
      </c>
      <c r="BS131" s="269">
        <v>1.52</v>
      </c>
      <c r="BT131" s="269">
        <v>0.58000000000000007</v>
      </c>
      <c r="BU131" s="1">
        <v>27.48</v>
      </c>
      <c r="BV131" s="1">
        <v>32.06</v>
      </c>
      <c r="BW131" s="1">
        <v>34.32</v>
      </c>
      <c r="BX131" s="1">
        <v>34.590000000000003</v>
      </c>
      <c r="BY131" s="1">
        <v>35.869999999999997</v>
      </c>
      <c r="BZ131" s="1">
        <v>35.61</v>
      </c>
      <c r="CA131" s="1">
        <v>35.82</v>
      </c>
      <c r="CB131" s="1">
        <v>35.86</v>
      </c>
      <c r="CC131" s="1">
        <v>35.97</v>
      </c>
      <c r="CD131" s="1">
        <v>36.380000000000003</v>
      </c>
      <c r="CE131" s="1">
        <v>37.51</v>
      </c>
      <c r="CF131" s="1">
        <v>39.18</v>
      </c>
      <c r="CG131" s="1">
        <v>44.39</v>
      </c>
      <c r="CH131" s="1">
        <v>45.16</v>
      </c>
      <c r="CI131" s="1">
        <v>45.36</v>
      </c>
      <c r="CJ131" s="1">
        <v>43.81</v>
      </c>
      <c r="CK131" s="1">
        <v>42.49</v>
      </c>
      <c r="CL131" s="1">
        <v>27.65</v>
      </c>
      <c r="CM131" s="1">
        <v>32.47</v>
      </c>
      <c r="CN131" s="1">
        <v>33.69</v>
      </c>
      <c r="CO131" s="1">
        <v>35.380000000000003</v>
      </c>
      <c r="CP131" s="1">
        <v>35.76</v>
      </c>
      <c r="CQ131" s="1">
        <v>35.21</v>
      </c>
      <c r="CR131" s="1">
        <v>34.869999999999997</v>
      </c>
      <c r="CS131" s="1">
        <v>34.49</v>
      </c>
      <c r="CT131" s="1">
        <v>35.15</v>
      </c>
      <c r="CU131" s="1">
        <v>36.01</v>
      </c>
      <c r="CV131" s="1">
        <v>36.42</v>
      </c>
      <c r="CW131" s="1">
        <v>38.450000000000003</v>
      </c>
      <c r="CX131" s="1">
        <v>44.34</v>
      </c>
      <c r="CY131" s="1">
        <v>44.61</v>
      </c>
      <c r="CZ131" s="1">
        <v>45.42</v>
      </c>
      <c r="DA131" s="1">
        <v>44.94</v>
      </c>
      <c r="DB131" s="1">
        <v>42.53</v>
      </c>
      <c r="DC131" s="269">
        <v>-0.16999999999999815</v>
      </c>
      <c r="DD131" s="269">
        <v>-0.40999999999999659</v>
      </c>
      <c r="DE131" s="269">
        <v>0.63000000000000256</v>
      </c>
      <c r="DF131" s="269">
        <v>-0.78999999999999915</v>
      </c>
      <c r="DG131" s="269">
        <v>0.10999999999999943</v>
      </c>
      <c r="DH131" s="269">
        <v>0.39999999999999858</v>
      </c>
      <c r="DI131" s="1">
        <v>1</v>
      </c>
      <c r="DJ131" s="1">
        <v>2</v>
      </c>
      <c r="DK131" s="1">
        <v>4</v>
      </c>
      <c r="DL131" s="1">
        <v>4</v>
      </c>
      <c r="DM131" s="1">
        <v>1</v>
      </c>
      <c r="DN131" s="1">
        <v>-3</v>
      </c>
      <c r="DO131" s="1">
        <v>-5</v>
      </c>
      <c r="DP131" s="1">
        <v>-12</v>
      </c>
      <c r="DQ131" s="1">
        <v>-16</v>
      </c>
      <c r="DR131" s="1">
        <v>-16</v>
      </c>
      <c r="DS131" s="1">
        <v>-15</v>
      </c>
      <c r="DT131" s="1">
        <v>-14</v>
      </c>
      <c r="DU131" s="1">
        <v>-9</v>
      </c>
      <c r="DV131" s="1">
        <v>-6</v>
      </c>
      <c r="DW131" s="1">
        <v>-3</v>
      </c>
      <c r="DX131" s="1">
        <v>0</v>
      </c>
      <c r="DY131" s="1">
        <v>1</v>
      </c>
      <c r="DZ131" s="2" t="s">
        <v>1571</v>
      </c>
      <c r="EA131" s="2">
        <v>48219109</v>
      </c>
      <c r="EM131" s="36"/>
      <c r="EV131" s="1"/>
      <c r="FF131" s="128"/>
    </row>
    <row r="132" spans="1:162" ht="14">
      <c r="A132" s="1">
        <v>2</v>
      </c>
      <c r="B132" s="1">
        <v>137</v>
      </c>
      <c r="C132" s="1">
        <v>2</v>
      </c>
      <c r="D132" s="1">
        <v>13</v>
      </c>
      <c r="E132" s="1">
        <v>11</v>
      </c>
      <c r="F132" s="1">
        <v>154.6</v>
      </c>
      <c r="G132" s="1">
        <v>46.5</v>
      </c>
      <c r="H132" s="1" t="s">
        <v>1925</v>
      </c>
      <c r="I132" s="1" t="s">
        <v>2093</v>
      </c>
      <c r="J132" s="1" t="s">
        <v>1730</v>
      </c>
      <c r="K132" s="1">
        <v>37</v>
      </c>
      <c r="L132" s="1">
        <v>36</v>
      </c>
      <c r="M132" s="1">
        <v>26</v>
      </c>
      <c r="N132" s="265">
        <v>0.29729729729729731</v>
      </c>
      <c r="P132" s="1" t="s">
        <v>1849</v>
      </c>
      <c r="Q132" s="1">
        <v>60</v>
      </c>
      <c r="R132" s="1">
        <v>49</v>
      </c>
      <c r="S132" s="1">
        <v>39</v>
      </c>
      <c r="T132" s="1" t="s">
        <v>194</v>
      </c>
      <c r="U132" s="1" t="s">
        <v>1850</v>
      </c>
      <c r="V132" s="1">
        <v>43</v>
      </c>
      <c r="W132" s="1">
        <v>36</v>
      </c>
      <c r="X132" s="1">
        <v>35</v>
      </c>
      <c r="Y132" s="1" t="s">
        <v>1681</v>
      </c>
      <c r="Z132" s="1" t="s">
        <v>1958</v>
      </c>
      <c r="AA132" s="1" t="s">
        <v>1904</v>
      </c>
      <c r="AB132" s="1" t="s">
        <v>1820</v>
      </c>
      <c r="AC132" s="1" t="s">
        <v>1882</v>
      </c>
      <c r="AD132" s="1" t="s">
        <v>1678</v>
      </c>
      <c r="AE132" s="1" t="s">
        <v>1684</v>
      </c>
      <c r="AF132" s="1" t="s">
        <v>2115</v>
      </c>
      <c r="AG132" s="128">
        <v>2.2000000000000002</v>
      </c>
      <c r="AH132" s="128">
        <v>3.56</v>
      </c>
      <c r="AI132" s="128">
        <v>2.74</v>
      </c>
      <c r="AJ132" s="128">
        <v>2.4900000000000002</v>
      </c>
      <c r="AK132" s="128">
        <v>1.87</v>
      </c>
      <c r="AL132" s="128">
        <v>1.93</v>
      </c>
      <c r="AM132" s="128">
        <v>1.17</v>
      </c>
      <c r="AN132" s="128">
        <v>1.45</v>
      </c>
      <c r="AO132" s="128">
        <v>1.39</v>
      </c>
      <c r="AP132" s="128">
        <v>2.2400000000000002</v>
      </c>
      <c r="AQ132" s="128">
        <v>6.29</v>
      </c>
      <c r="AR132" s="128">
        <v>6.43</v>
      </c>
      <c r="AS132" s="128">
        <v>4.3600000000000003</v>
      </c>
      <c r="AT132" s="1">
        <v>3.12</v>
      </c>
      <c r="AU132" s="1">
        <v>5.09</v>
      </c>
      <c r="AV132" s="1">
        <v>5.5</v>
      </c>
      <c r="AW132" s="1">
        <v>9.5500000000000007</v>
      </c>
      <c r="AX132" s="1">
        <v>3.13</v>
      </c>
      <c r="AY132" s="1">
        <v>3.34</v>
      </c>
      <c r="AZ132" s="1">
        <v>2.4700000000000002</v>
      </c>
      <c r="BA132" s="1">
        <v>0.97</v>
      </c>
      <c r="BB132" s="1">
        <v>0.72</v>
      </c>
      <c r="BC132" s="1">
        <v>3.02</v>
      </c>
      <c r="BD132" s="1">
        <v>2.8</v>
      </c>
      <c r="BE132" s="1">
        <v>2.74</v>
      </c>
      <c r="BF132" s="1">
        <v>2.73</v>
      </c>
      <c r="BG132" s="1">
        <v>2.86</v>
      </c>
      <c r="BH132" s="1">
        <v>7.06</v>
      </c>
      <c r="BI132" s="1">
        <v>6.21</v>
      </c>
      <c r="BJ132" s="1">
        <v>4.7300000000000004</v>
      </c>
      <c r="BK132" s="1">
        <v>3.33</v>
      </c>
      <c r="BL132" s="1">
        <v>4.9000000000000004</v>
      </c>
      <c r="BM132" s="1">
        <v>6.45</v>
      </c>
      <c r="BN132" s="1">
        <v>9.6199999999999992</v>
      </c>
      <c r="BO132" s="269">
        <v>-0.92999999999999972</v>
      </c>
      <c r="BP132" s="269">
        <v>0.2200000000000002</v>
      </c>
      <c r="BQ132" s="269">
        <v>0.27</v>
      </c>
      <c r="BR132" s="269">
        <v>1.5200000000000002</v>
      </c>
      <c r="BS132" s="269">
        <v>1.1500000000000001</v>
      </c>
      <c r="BT132" s="269">
        <v>-1.0900000000000001</v>
      </c>
      <c r="BU132" s="1">
        <v>26.84</v>
      </c>
      <c r="BV132" s="1">
        <v>30.13</v>
      </c>
      <c r="BW132" s="1">
        <v>32.49</v>
      </c>
      <c r="BX132" s="1">
        <v>33.44</v>
      </c>
      <c r="BY132" s="1">
        <v>37.270000000000003</v>
      </c>
      <c r="BZ132" s="1">
        <v>38.5</v>
      </c>
      <c r="CA132" s="1">
        <v>38.24</v>
      </c>
      <c r="CB132" s="1">
        <v>38.08</v>
      </c>
      <c r="CC132" s="1">
        <v>38.54</v>
      </c>
      <c r="CD132" s="1">
        <v>37.54</v>
      </c>
      <c r="CE132" s="1">
        <v>37.86</v>
      </c>
      <c r="CF132" s="1">
        <v>38.14</v>
      </c>
      <c r="CG132" s="1">
        <v>41.92</v>
      </c>
      <c r="CH132" s="1">
        <v>44.03</v>
      </c>
      <c r="CI132" s="1">
        <v>44.12</v>
      </c>
      <c r="CJ132" s="1">
        <v>45.29</v>
      </c>
      <c r="CK132" s="1">
        <v>43.53</v>
      </c>
      <c r="CL132" s="1">
        <v>25.48</v>
      </c>
      <c r="CM132" s="1">
        <v>29.06</v>
      </c>
      <c r="CN132" s="1">
        <v>32</v>
      </c>
      <c r="CO132" s="1">
        <v>35.119999999999997</v>
      </c>
      <c r="CP132" s="1">
        <v>37.97</v>
      </c>
      <c r="CQ132" s="1">
        <v>38.1</v>
      </c>
      <c r="CR132" s="1">
        <v>38.4</v>
      </c>
      <c r="CS132" s="1">
        <v>38.770000000000003</v>
      </c>
      <c r="CT132" s="1">
        <v>38.700000000000003</v>
      </c>
      <c r="CU132" s="1">
        <v>37.47</v>
      </c>
      <c r="CV132" s="1">
        <v>37.78</v>
      </c>
      <c r="CW132" s="1">
        <v>38.78</v>
      </c>
      <c r="CX132" s="1">
        <v>41.72</v>
      </c>
      <c r="CY132" s="1">
        <v>44.03</v>
      </c>
      <c r="CZ132" s="1">
        <v>44.12</v>
      </c>
      <c r="DA132" s="1">
        <v>45.29</v>
      </c>
      <c r="DB132" s="1">
        <v>43.53</v>
      </c>
      <c r="DC132" s="269">
        <v>1.3599999999999994</v>
      </c>
      <c r="DD132" s="269">
        <v>1.0700000000000003</v>
      </c>
      <c r="DE132" s="269">
        <v>0.49000000000000199</v>
      </c>
      <c r="DF132" s="269">
        <v>-1.6799999999999997</v>
      </c>
      <c r="DG132" s="269">
        <v>-0.69999999999999574</v>
      </c>
      <c r="DH132" s="269">
        <v>0.39999999999999858</v>
      </c>
      <c r="DI132" s="1">
        <v>12</v>
      </c>
      <c r="DJ132" s="1">
        <v>13</v>
      </c>
      <c r="DK132" s="1">
        <v>12</v>
      </c>
      <c r="DL132" s="1">
        <v>12</v>
      </c>
      <c r="DM132" s="1">
        <v>10</v>
      </c>
      <c r="DN132" s="1">
        <v>0</v>
      </c>
      <c r="DO132" s="1">
        <v>-6</v>
      </c>
      <c r="DP132" s="1">
        <v>-8</v>
      </c>
      <c r="DQ132" s="1">
        <v>-5</v>
      </c>
      <c r="DR132" s="1">
        <v>-3</v>
      </c>
      <c r="DS132" s="1">
        <v>0</v>
      </c>
      <c r="DT132" s="1">
        <v>5</v>
      </c>
      <c r="DU132" s="1">
        <v>9</v>
      </c>
      <c r="DV132" s="1">
        <v>10</v>
      </c>
      <c r="DW132" s="1">
        <v>11</v>
      </c>
      <c r="DX132" s="1">
        <v>9</v>
      </c>
      <c r="DY132" s="1">
        <v>5</v>
      </c>
      <c r="DZ132" s="2" t="s">
        <v>1360</v>
      </c>
      <c r="EA132" s="2">
        <v>52601714</v>
      </c>
      <c r="EV132" s="1"/>
      <c r="FF132" s="128"/>
    </row>
    <row r="133" spans="1:162" ht="14">
      <c r="A133" s="1">
        <v>2</v>
      </c>
      <c r="B133" s="1">
        <v>141</v>
      </c>
      <c r="C133" s="1">
        <v>2</v>
      </c>
      <c r="D133" s="1">
        <v>13</v>
      </c>
      <c r="E133" s="1">
        <v>9</v>
      </c>
      <c r="F133" s="1">
        <v>152.19999999999999</v>
      </c>
      <c r="G133" s="1">
        <v>49.2</v>
      </c>
      <c r="H133" s="1" t="s">
        <v>1925</v>
      </c>
      <c r="I133" s="1" t="s">
        <v>2108</v>
      </c>
      <c r="J133" s="1" t="s">
        <v>1730</v>
      </c>
      <c r="K133" s="1">
        <v>31</v>
      </c>
      <c r="L133" s="1">
        <v>27</v>
      </c>
      <c r="M133" s="1">
        <v>27</v>
      </c>
      <c r="N133" s="265">
        <v>0.12903225806451613</v>
      </c>
      <c r="P133" s="1" t="s">
        <v>1849</v>
      </c>
      <c r="Q133" s="1">
        <v>47</v>
      </c>
      <c r="R133" s="1">
        <v>36</v>
      </c>
      <c r="S133" s="1">
        <v>29</v>
      </c>
      <c r="T133" s="1" t="s">
        <v>194</v>
      </c>
      <c r="U133" s="1" t="s">
        <v>1895</v>
      </c>
      <c r="V133" s="1">
        <v>30</v>
      </c>
      <c r="W133" s="1">
        <v>21</v>
      </c>
      <c r="X133" s="1">
        <v>14</v>
      </c>
      <c r="Y133" s="1" t="s">
        <v>1681</v>
      </c>
      <c r="Z133" s="1" t="s">
        <v>1843</v>
      </c>
      <c r="AA133" s="1" t="s">
        <v>1998</v>
      </c>
      <c r="AB133" s="1" t="s">
        <v>1985</v>
      </c>
      <c r="AC133" s="1" t="s">
        <v>1956</v>
      </c>
      <c r="AF133" s="1" t="s">
        <v>2116</v>
      </c>
      <c r="AG133" s="128">
        <v>2.2400000000000002</v>
      </c>
      <c r="AH133" s="128">
        <v>1.27</v>
      </c>
      <c r="AI133" s="128">
        <v>1.99</v>
      </c>
      <c r="AJ133" s="128">
        <v>2.02</v>
      </c>
      <c r="AK133" s="128">
        <v>1.86</v>
      </c>
      <c r="AL133" s="128">
        <v>1.96</v>
      </c>
      <c r="AM133" s="128">
        <v>0.95</v>
      </c>
      <c r="AN133" s="128">
        <v>1.34</v>
      </c>
      <c r="AO133" s="128">
        <v>1.96</v>
      </c>
      <c r="AP133" s="128">
        <v>2.5</v>
      </c>
      <c r="AQ133" s="128">
        <v>2.29</v>
      </c>
      <c r="AR133" s="128">
        <v>4.8600000000000003</v>
      </c>
      <c r="AS133" s="128">
        <v>1.93</v>
      </c>
      <c r="AT133" s="1">
        <v>3.92</v>
      </c>
      <c r="AU133" s="1">
        <v>4.4800000000000004</v>
      </c>
      <c r="AV133" s="1">
        <v>9.8699999999999992</v>
      </c>
      <c r="AW133" s="1">
        <v>17.22</v>
      </c>
      <c r="AX133" s="1">
        <v>3.34</v>
      </c>
      <c r="AY133" s="1">
        <v>1.28</v>
      </c>
      <c r="AZ133" s="1">
        <v>0.12</v>
      </c>
      <c r="BA133" s="1">
        <v>0.45</v>
      </c>
      <c r="BB133" s="1">
        <v>1.78</v>
      </c>
      <c r="BC133" s="1">
        <v>1.61</v>
      </c>
      <c r="BD133" s="1">
        <v>1.54</v>
      </c>
      <c r="BE133" s="1">
        <v>1.96</v>
      </c>
      <c r="BF133" s="1">
        <v>2.02</v>
      </c>
      <c r="BG133" s="1">
        <v>2.84</v>
      </c>
      <c r="BH133" s="1">
        <v>5.04</v>
      </c>
      <c r="BI133" s="1">
        <v>5.46</v>
      </c>
      <c r="BJ133" s="1">
        <v>2.2599999999999998</v>
      </c>
      <c r="BK133" s="1">
        <v>4.41</v>
      </c>
      <c r="BL133" s="1">
        <v>5.88</v>
      </c>
      <c r="BM133" s="1">
        <v>10.08</v>
      </c>
      <c r="BN133" s="1">
        <v>16.03</v>
      </c>
      <c r="BO133" s="269">
        <v>-1.0999999999999996</v>
      </c>
      <c r="BP133" s="269">
        <v>-1.0000000000000009E-2</v>
      </c>
      <c r="BQ133" s="269">
        <v>1.87</v>
      </c>
      <c r="BR133" s="269">
        <v>1.57</v>
      </c>
      <c r="BS133" s="269">
        <v>8.0000000000000071E-2</v>
      </c>
      <c r="BT133" s="269">
        <v>0.34999999999999987</v>
      </c>
      <c r="BU133" s="1">
        <v>27.97</v>
      </c>
      <c r="BV133" s="1">
        <v>31.24</v>
      </c>
      <c r="BW133" s="1">
        <v>35.450000000000003</v>
      </c>
      <c r="BX133" s="1">
        <v>36.29</v>
      </c>
      <c r="BY133" s="1">
        <v>37.159999999999997</v>
      </c>
      <c r="BZ133" s="1">
        <v>38.71</v>
      </c>
      <c r="CA133" s="1">
        <v>38.049999999999997</v>
      </c>
      <c r="CB133" s="1">
        <v>38.79</v>
      </c>
      <c r="CC133" s="1">
        <v>40.22</v>
      </c>
      <c r="CD133" s="1">
        <v>40.97</v>
      </c>
      <c r="CE133" s="1">
        <v>40.840000000000003</v>
      </c>
      <c r="CF133" s="1">
        <v>41.51</v>
      </c>
      <c r="CG133" s="1">
        <v>43.41</v>
      </c>
      <c r="CH133" s="1">
        <v>45.84</v>
      </c>
      <c r="CI133" s="1">
        <v>46.14</v>
      </c>
      <c r="CJ133" s="1">
        <v>47.01</v>
      </c>
      <c r="CK133" s="1">
        <v>47.18</v>
      </c>
      <c r="CL133" s="1">
        <v>27.75</v>
      </c>
      <c r="CM133" s="1">
        <v>32.08</v>
      </c>
      <c r="CN133" s="1">
        <v>35.71</v>
      </c>
      <c r="CO133" s="1">
        <v>36.770000000000003</v>
      </c>
      <c r="CP133" s="1">
        <v>37.19</v>
      </c>
      <c r="CQ133" s="1">
        <v>37.97</v>
      </c>
      <c r="CR133" s="1">
        <v>38.299999999999997</v>
      </c>
      <c r="CS133" s="1">
        <v>38.33</v>
      </c>
      <c r="CT133" s="1">
        <v>40.6</v>
      </c>
      <c r="CU133" s="1">
        <v>40.74</v>
      </c>
      <c r="CV133" s="1">
        <v>41.64</v>
      </c>
      <c r="CW133" s="1">
        <v>42.36</v>
      </c>
      <c r="CX133" s="1">
        <v>43.96</v>
      </c>
      <c r="CY133" s="1">
        <v>45.41</v>
      </c>
      <c r="CZ133" s="1">
        <v>46.4</v>
      </c>
      <c r="DA133" s="1">
        <v>47.41</v>
      </c>
      <c r="DB133" s="1">
        <v>48.79</v>
      </c>
      <c r="DC133" s="269">
        <v>0.21999999999999886</v>
      </c>
      <c r="DD133" s="269">
        <v>-0.83999999999999986</v>
      </c>
      <c r="DE133" s="269">
        <v>-0.25999999999999801</v>
      </c>
      <c r="DF133" s="269">
        <v>-0.48000000000000398</v>
      </c>
      <c r="DG133" s="269">
        <v>-3.0000000000001137E-2</v>
      </c>
      <c r="DH133" s="269">
        <v>0.74000000000000199</v>
      </c>
      <c r="DI133" s="1">
        <v>3</v>
      </c>
      <c r="DJ133" s="1">
        <v>5</v>
      </c>
      <c r="DK133" s="1">
        <v>6</v>
      </c>
      <c r="DL133" s="1">
        <v>2</v>
      </c>
      <c r="DM133" s="1">
        <v>0</v>
      </c>
      <c r="DN133" s="1">
        <v>-6</v>
      </c>
      <c r="DO133" s="1">
        <v>-13</v>
      </c>
      <c r="DP133" s="1">
        <v>-15</v>
      </c>
      <c r="DQ133" s="1">
        <v>-13</v>
      </c>
      <c r="DR133" s="1">
        <v>-9</v>
      </c>
      <c r="DS133" s="1">
        <v>-6</v>
      </c>
      <c r="DT133" s="1">
        <v>0</v>
      </c>
      <c r="DU133" s="1">
        <v>2</v>
      </c>
      <c r="DV133" s="1">
        <v>3</v>
      </c>
      <c r="DW133" s="1">
        <v>2</v>
      </c>
      <c r="DX133" s="1">
        <v>0</v>
      </c>
      <c r="DY133" s="1">
        <v>0</v>
      </c>
      <c r="DZ133" s="2" t="s">
        <v>1511</v>
      </c>
      <c r="EA133" s="2">
        <v>50250723</v>
      </c>
      <c r="EM133" s="36"/>
      <c r="EV133" s="1"/>
      <c r="FF133" s="128"/>
    </row>
    <row r="134" spans="1:162" ht="14">
      <c r="A134" s="1">
        <v>2</v>
      </c>
      <c r="B134" s="1">
        <v>143</v>
      </c>
      <c r="C134" s="1">
        <v>2</v>
      </c>
      <c r="D134" s="1">
        <v>17</v>
      </c>
      <c r="E134" s="1">
        <v>1</v>
      </c>
      <c r="F134" s="1">
        <v>170.7</v>
      </c>
      <c r="G134" s="1">
        <v>53.5</v>
      </c>
      <c r="H134" s="1" t="s">
        <v>1814</v>
      </c>
      <c r="I134" s="1" t="s">
        <v>2108</v>
      </c>
      <c r="J134" s="1" t="s">
        <v>1730</v>
      </c>
      <c r="K134" s="1">
        <v>29</v>
      </c>
      <c r="L134" s="1">
        <v>26</v>
      </c>
      <c r="M134" s="1">
        <v>27</v>
      </c>
      <c r="N134" s="265">
        <v>6.8965517241379309E-2</v>
      </c>
      <c r="P134" s="1" t="s">
        <v>1841</v>
      </c>
      <c r="Q134" s="1">
        <v>51</v>
      </c>
      <c r="R134" s="1">
        <v>35</v>
      </c>
      <c r="S134" s="1">
        <v>39</v>
      </c>
      <c r="T134" s="1" t="s">
        <v>194</v>
      </c>
      <c r="U134" s="1" t="s">
        <v>1842</v>
      </c>
      <c r="V134" s="1">
        <v>25</v>
      </c>
      <c r="W134" s="1">
        <v>14</v>
      </c>
      <c r="X134" s="1">
        <v>12</v>
      </c>
      <c r="Z134" s="1" t="s">
        <v>1818</v>
      </c>
      <c r="AA134" s="1" t="s">
        <v>1858</v>
      </c>
      <c r="AB134" s="1" t="s">
        <v>1836</v>
      </c>
      <c r="AC134" s="1" t="s">
        <v>2019</v>
      </c>
      <c r="AD134" s="1" t="s">
        <v>1682</v>
      </c>
      <c r="AE134" s="1" t="s">
        <v>1681</v>
      </c>
      <c r="AF134" s="1" t="s">
        <v>2117</v>
      </c>
      <c r="AG134" s="128">
        <v>3.92</v>
      </c>
      <c r="AH134" s="128">
        <v>4.17</v>
      </c>
      <c r="AI134" s="128">
        <v>3.37</v>
      </c>
      <c r="AJ134" s="128">
        <v>4.0199999999999996</v>
      </c>
      <c r="AK134" s="128">
        <v>3.68</v>
      </c>
      <c r="AL134" s="128">
        <v>3.06</v>
      </c>
      <c r="AM134" s="128">
        <v>3.07</v>
      </c>
      <c r="AN134" s="128">
        <v>3.06</v>
      </c>
      <c r="AO134" s="128">
        <v>4.2</v>
      </c>
      <c r="AP134" s="128">
        <v>4.01</v>
      </c>
      <c r="AQ134" s="128">
        <v>6.48</v>
      </c>
      <c r="AR134" s="128">
        <v>7.31</v>
      </c>
      <c r="AS134" s="128">
        <v>3.05</v>
      </c>
      <c r="AT134" s="1">
        <v>5</v>
      </c>
      <c r="AU134" s="1">
        <v>6.57</v>
      </c>
      <c r="AV134" s="1">
        <v>7.02</v>
      </c>
      <c r="AW134" s="1">
        <v>11.99</v>
      </c>
      <c r="AX134" s="1">
        <v>3.36</v>
      </c>
      <c r="AY134" s="1">
        <v>2.69</v>
      </c>
      <c r="AZ134" s="1">
        <v>1.69</v>
      </c>
      <c r="BA134" s="1">
        <v>2.44</v>
      </c>
      <c r="BB134" s="1">
        <v>3.39</v>
      </c>
      <c r="BC134" s="1">
        <v>4.72</v>
      </c>
      <c r="BD134" s="1">
        <v>3.74</v>
      </c>
      <c r="BE134" s="1">
        <v>4.8499999999999996</v>
      </c>
      <c r="BF134" s="1">
        <v>4.62</v>
      </c>
      <c r="BG134" s="1">
        <v>5.47</v>
      </c>
      <c r="BH134" s="1">
        <v>7.15</v>
      </c>
      <c r="BI134" s="1">
        <v>8.32</v>
      </c>
      <c r="BJ134" s="1">
        <v>2.99</v>
      </c>
      <c r="BK134" s="1">
        <v>4.87</v>
      </c>
      <c r="BL134" s="1">
        <v>7.15</v>
      </c>
      <c r="BM134" s="1">
        <v>8.4700000000000006</v>
      </c>
      <c r="BN134" s="1">
        <v>12.61</v>
      </c>
      <c r="BO134" s="269">
        <v>0.56000000000000005</v>
      </c>
      <c r="BP134" s="269">
        <v>1.48</v>
      </c>
      <c r="BQ134" s="269">
        <v>1.6800000000000002</v>
      </c>
      <c r="BR134" s="269">
        <v>1.5799999999999996</v>
      </c>
      <c r="BS134" s="269">
        <v>0.29000000000000004</v>
      </c>
      <c r="BT134" s="269">
        <v>-1.6599999999999997</v>
      </c>
      <c r="BU134" s="1">
        <v>27.43</v>
      </c>
      <c r="BV134" s="1">
        <v>32.479999999999997</v>
      </c>
      <c r="BW134" s="1">
        <v>31.83</v>
      </c>
      <c r="BX134" s="1">
        <v>32.58</v>
      </c>
      <c r="BY134" s="1">
        <v>34.950000000000003</v>
      </c>
      <c r="BZ134" s="1">
        <v>35.270000000000003</v>
      </c>
      <c r="CA134" s="1">
        <v>36.880000000000003</v>
      </c>
      <c r="CB134" s="1">
        <v>37.090000000000003</v>
      </c>
      <c r="CC134" s="1">
        <v>38.06</v>
      </c>
      <c r="CD134" s="1">
        <v>37.380000000000003</v>
      </c>
      <c r="CE134" s="1">
        <v>37.99</v>
      </c>
      <c r="CF134" s="1">
        <v>38.9</v>
      </c>
      <c r="CG134" s="1">
        <v>44.07</v>
      </c>
      <c r="CH134" s="1">
        <v>45.28</v>
      </c>
      <c r="CI134" s="1">
        <v>47.33</v>
      </c>
      <c r="CJ134" s="1">
        <v>43.9</v>
      </c>
      <c r="CK134" s="1">
        <v>43.17</v>
      </c>
      <c r="CL134" s="1">
        <v>26.56</v>
      </c>
      <c r="CM134" s="1">
        <v>30.73</v>
      </c>
      <c r="CN134" s="1">
        <v>31.28</v>
      </c>
      <c r="CO134" s="1">
        <v>31.11</v>
      </c>
      <c r="CP134" s="1">
        <v>33.35</v>
      </c>
      <c r="CQ134" s="1">
        <v>36.85</v>
      </c>
      <c r="CR134" s="1">
        <v>37.18</v>
      </c>
      <c r="CS134" s="1">
        <v>36.03</v>
      </c>
      <c r="CT134" s="1">
        <v>37.28</v>
      </c>
      <c r="CU134" s="1">
        <v>37.520000000000003</v>
      </c>
      <c r="CV134" s="1">
        <v>39.130000000000003</v>
      </c>
      <c r="CW134" s="1">
        <v>39.200000000000003</v>
      </c>
      <c r="CX134" s="1">
        <v>43.66</v>
      </c>
      <c r="CY134" s="1">
        <v>44.53</v>
      </c>
      <c r="CZ134" s="1">
        <v>47.99</v>
      </c>
      <c r="DA134" s="1">
        <v>44.12</v>
      </c>
      <c r="DB134" s="1">
        <v>43.65</v>
      </c>
      <c r="DC134" s="269">
        <v>0.87000000000000099</v>
      </c>
      <c r="DD134" s="269">
        <v>1.7499999999999964</v>
      </c>
      <c r="DE134" s="269">
        <v>0.54999999999999716</v>
      </c>
      <c r="DF134" s="269">
        <v>1.4699999999999989</v>
      </c>
      <c r="DG134" s="269">
        <v>1.6000000000000014</v>
      </c>
      <c r="DH134" s="269">
        <v>-1.5799999999999983</v>
      </c>
      <c r="DI134" s="1">
        <v>12</v>
      </c>
      <c r="DJ134" s="1">
        <v>12</v>
      </c>
      <c r="DK134" s="1">
        <v>13</v>
      </c>
      <c r="DL134" s="1">
        <v>11</v>
      </c>
      <c r="DM134" s="1">
        <v>8</v>
      </c>
      <c r="DN134" s="1">
        <v>0</v>
      </c>
      <c r="DO134" s="1">
        <v>-6</v>
      </c>
      <c r="DP134" s="1">
        <v>-13</v>
      </c>
      <c r="DQ134" s="1">
        <v>-16</v>
      </c>
      <c r="DR134" s="1">
        <v>-16</v>
      </c>
      <c r="DS134" s="1">
        <v>-11</v>
      </c>
      <c r="DT134" s="1">
        <v>-8</v>
      </c>
      <c r="DU134" s="1">
        <v>-1</v>
      </c>
      <c r="DV134" s="1">
        <v>1</v>
      </c>
      <c r="DW134" s="1">
        <v>5</v>
      </c>
      <c r="DX134" s="1">
        <v>4</v>
      </c>
      <c r="DY134" s="1">
        <v>2</v>
      </c>
      <c r="DZ134" s="2" t="s">
        <v>715</v>
      </c>
      <c r="EA134" s="2">
        <v>51706166</v>
      </c>
      <c r="EV134" s="1"/>
      <c r="FF134" s="128"/>
    </row>
    <row r="135" spans="1:162" ht="14">
      <c r="A135" s="1">
        <v>2</v>
      </c>
      <c r="B135" s="1">
        <v>172</v>
      </c>
      <c r="C135" s="1">
        <v>1</v>
      </c>
      <c r="D135" s="1">
        <v>14</v>
      </c>
      <c r="E135" s="1">
        <v>8</v>
      </c>
      <c r="F135" s="1">
        <v>172</v>
      </c>
      <c r="G135" s="1">
        <v>52.5</v>
      </c>
      <c r="H135" s="1" t="s">
        <v>1839</v>
      </c>
      <c r="I135" s="1" t="s">
        <v>2105</v>
      </c>
      <c r="J135" s="1" t="s">
        <v>1730</v>
      </c>
      <c r="K135" s="1">
        <v>37</v>
      </c>
      <c r="L135" s="1">
        <v>35</v>
      </c>
      <c r="M135" s="1">
        <v>35</v>
      </c>
      <c r="N135" s="265">
        <v>5.4054054054054057E-2</v>
      </c>
      <c r="P135" s="1" t="s">
        <v>1816</v>
      </c>
      <c r="Q135" s="1">
        <v>70</v>
      </c>
      <c r="R135" s="1">
        <v>42</v>
      </c>
      <c r="S135" s="1">
        <v>34</v>
      </c>
      <c r="T135" s="1" t="s">
        <v>195</v>
      </c>
      <c r="U135" s="1" t="s">
        <v>1899</v>
      </c>
      <c r="V135" s="1">
        <v>29</v>
      </c>
      <c r="W135" s="1">
        <v>17</v>
      </c>
      <c r="X135" s="1">
        <v>16</v>
      </c>
      <c r="Z135" s="1" t="s">
        <v>1920</v>
      </c>
      <c r="AA135" s="1" t="s">
        <v>2051</v>
      </c>
      <c r="AB135" s="1" t="s">
        <v>1935</v>
      </c>
      <c r="AC135" s="1" t="s">
        <v>2030</v>
      </c>
      <c r="AF135" s="1" t="s">
        <v>1960</v>
      </c>
      <c r="AG135" s="128">
        <v>5.57</v>
      </c>
      <c r="AH135" s="128">
        <v>4.68</v>
      </c>
      <c r="AI135" s="128">
        <v>4.29</v>
      </c>
      <c r="AJ135" s="128">
        <v>3.37</v>
      </c>
      <c r="AK135" s="128">
        <v>3.27</v>
      </c>
      <c r="AL135" s="128">
        <v>3.56</v>
      </c>
      <c r="AM135" s="128">
        <v>2.2400000000000002</v>
      </c>
      <c r="AN135" s="128">
        <v>3.17</v>
      </c>
      <c r="AO135" s="128">
        <v>3.45</v>
      </c>
      <c r="AP135" s="128">
        <v>4.38</v>
      </c>
      <c r="AQ135" s="128">
        <v>9.33</v>
      </c>
      <c r="AR135" s="128">
        <v>7.63</v>
      </c>
      <c r="AS135" s="128">
        <v>5.41</v>
      </c>
      <c r="AT135" s="1">
        <v>6.06</v>
      </c>
      <c r="AU135" s="1">
        <v>6.34</v>
      </c>
      <c r="AV135" s="1">
        <v>9.16</v>
      </c>
      <c r="AW135" s="1">
        <v>14.86</v>
      </c>
      <c r="AX135" s="1">
        <v>5.86</v>
      </c>
      <c r="AY135" s="1">
        <v>3.67</v>
      </c>
      <c r="AZ135" s="1">
        <v>1.54</v>
      </c>
      <c r="BA135" s="1">
        <v>1.79</v>
      </c>
      <c r="BB135" s="1">
        <v>2.25</v>
      </c>
      <c r="BC135" s="1">
        <v>2.86</v>
      </c>
      <c r="BD135" s="1">
        <v>1.27</v>
      </c>
      <c r="BE135" s="1">
        <v>3.11</v>
      </c>
      <c r="BF135" s="1">
        <v>3.67</v>
      </c>
      <c r="BG135" s="1">
        <v>3.83</v>
      </c>
      <c r="BH135" s="1">
        <v>7.66</v>
      </c>
      <c r="BI135" s="1">
        <v>7.82</v>
      </c>
      <c r="BJ135" s="1">
        <v>6.33</v>
      </c>
      <c r="BK135" s="1">
        <v>6.46</v>
      </c>
      <c r="BL135" s="1">
        <v>8.5299999999999994</v>
      </c>
      <c r="BM135" s="1">
        <v>11.63</v>
      </c>
      <c r="BN135" s="1">
        <v>14.73</v>
      </c>
      <c r="BO135" s="269">
        <v>-0.29000000000000004</v>
      </c>
      <c r="BP135" s="269">
        <v>1.0099999999999998</v>
      </c>
      <c r="BQ135" s="269">
        <v>2.75</v>
      </c>
      <c r="BR135" s="269">
        <v>1.58</v>
      </c>
      <c r="BS135" s="269">
        <v>1.02</v>
      </c>
      <c r="BT135" s="269">
        <v>0.70000000000000018</v>
      </c>
      <c r="BU135" s="1">
        <v>27.73</v>
      </c>
      <c r="BV135" s="1">
        <v>34.299999999999997</v>
      </c>
      <c r="BW135" s="1">
        <v>36.15</v>
      </c>
      <c r="BX135" s="1">
        <v>36.049999999999997</v>
      </c>
      <c r="BY135" s="1">
        <v>36.729999999999997</v>
      </c>
      <c r="BZ135" s="1">
        <v>38.85</v>
      </c>
      <c r="CA135" s="1">
        <v>41.55</v>
      </c>
      <c r="CB135" s="1">
        <v>40.409999999999997</v>
      </c>
      <c r="CC135" s="1">
        <v>41.99</v>
      </c>
      <c r="CD135" s="1">
        <v>42.78</v>
      </c>
      <c r="CE135" s="1">
        <v>44.48</v>
      </c>
      <c r="CF135" s="1">
        <v>44.39</v>
      </c>
      <c r="CG135" s="1">
        <v>47.88</v>
      </c>
      <c r="CH135" s="1">
        <v>49.61</v>
      </c>
      <c r="CI135" s="1">
        <v>50.79</v>
      </c>
      <c r="CJ135" s="1">
        <v>48.29</v>
      </c>
      <c r="CK135" s="1">
        <v>45.35</v>
      </c>
      <c r="CL135" s="1">
        <v>27.96</v>
      </c>
      <c r="CM135" s="1">
        <v>34.020000000000003</v>
      </c>
      <c r="CN135" s="1">
        <v>36.18</v>
      </c>
      <c r="CO135" s="1">
        <v>36.93</v>
      </c>
      <c r="CP135" s="1">
        <v>37.65</v>
      </c>
      <c r="CQ135" s="1">
        <v>38.700000000000003</v>
      </c>
      <c r="CR135" s="1">
        <v>40.130000000000003</v>
      </c>
      <c r="CS135" s="1">
        <v>40.200000000000003</v>
      </c>
      <c r="CT135" s="1">
        <v>41.16</v>
      </c>
      <c r="CU135" s="1">
        <v>42.04</v>
      </c>
      <c r="CV135" s="1">
        <v>43.08</v>
      </c>
      <c r="CW135" s="1">
        <v>43.6</v>
      </c>
      <c r="CX135" s="1">
        <v>46.98</v>
      </c>
      <c r="CY135" s="1">
        <v>49.08</v>
      </c>
      <c r="CZ135" s="1">
        <v>50.79</v>
      </c>
      <c r="DA135" s="1">
        <v>49.85</v>
      </c>
      <c r="DB135" s="1">
        <v>46.51</v>
      </c>
      <c r="DC135" s="269">
        <v>-0.23000000000000043</v>
      </c>
      <c r="DD135" s="269">
        <v>0.27999999999999403</v>
      </c>
      <c r="DE135" s="269">
        <v>-3.0000000000001137E-2</v>
      </c>
      <c r="DF135" s="269">
        <v>-0.88000000000000256</v>
      </c>
      <c r="DG135" s="269">
        <v>-0.92000000000000171</v>
      </c>
      <c r="DH135" s="269">
        <v>0.14999999999999858</v>
      </c>
      <c r="DI135" s="1">
        <v>1</v>
      </c>
      <c r="DJ135" s="1">
        <v>2</v>
      </c>
      <c r="DK135" s="1">
        <v>1</v>
      </c>
      <c r="DL135" s="1">
        <v>-1</v>
      </c>
      <c r="DM135" s="1">
        <v>-8</v>
      </c>
      <c r="DN135" s="1">
        <v>-17</v>
      </c>
      <c r="DO135" s="1">
        <v>-25</v>
      </c>
      <c r="DP135" s="1">
        <v>-26</v>
      </c>
      <c r="DQ135" s="1">
        <v>-29</v>
      </c>
      <c r="DR135" s="1">
        <v>-26</v>
      </c>
      <c r="DS135" s="1">
        <v>-23</v>
      </c>
      <c r="DT135" s="1">
        <v>-19</v>
      </c>
      <c r="DU135" s="1">
        <v>-15</v>
      </c>
      <c r="DV135" s="1">
        <v>-10</v>
      </c>
      <c r="DW135" s="1">
        <v>-6</v>
      </c>
      <c r="DX135" s="1">
        <v>-5</v>
      </c>
      <c r="DY135" s="1">
        <v>-3</v>
      </c>
      <c r="DZ135" s="2" t="s">
        <v>882</v>
      </c>
      <c r="EA135" s="2">
        <v>51491008</v>
      </c>
      <c r="EV135" s="1"/>
      <c r="FF135" s="128"/>
    </row>
    <row r="136" spans="1:162" ht="14">
      <c r="A136" s="1">
        <v>2</v>
      </c>
      <c r="B136" s="1">
        <v>166</v>
      </c>
      <c r="C136" s="1">
        <v>2</v>
      </c>
      <c r="D136" s="1">
        <v>23</v>
      </c>
      <c r="E136" s="1">
        <v>0</v>
      </c>
      <c r="F136" s="1">
        <v>161.19999999999999</v>
      </c>
      <c r="G136" s="1">
        <v>34</v>
      </c>
      <c r="H136" s="1" t="s">
        <v>1925</v>
      </c>
      <c r="I136" s="1" t="s">
        <v>2108</v>
      </c>
      <c r="J136" s="1" t="s">
        <v>1733</v>
      </c>
      <c r="K136" s="1">
        <v>37</v>
      </c>
      <c r="L136" s="1">
        <v>34</v>
      </c>
      <c r="M136" s="1">
        <v>32</v>
      </c>
      <c r="N136" s="265">
        <v>0.13513513513513514</v>
      </c>
      <c r="P136" s="1" t="s">
        <v>1918</v>
      </c>
      <c r="Q136" s="1">
        <v>77</v>
      </c>
      <c r="R136" s="1">
        <v>60</v>
      </c>
      <c r="S136" s="1">
        <v>46</v>
      </c>
      <c r="T136" s="1" t="s">
        <v>196</v>
      </c>
      <c r="U136" s="1" t="s">
        <v>1919</v>
      </c>
      <c r="V136" s="1">
        <v>31</v>
      </c>
      <c r="W136" s="1">
        <v>29</v>
      </c>
      <c r="X136" s="1">
        <v>20</v>
      </c>
      <c r="Z136" s="1" t="s">
        <v>2026</v>
      </c>
      <c r="AA136" s="1" t="s">
        <v>2109</v>
      </c>
      <c r="AB136" s="1" t="s">
        <v>1981</v>
      </c>
      <c r="AC136" s="1" t="s">
        <v>2118</v>
      </c>
      <c r="AF136" s="1" t="s">
        <v>1860</v>
      </c>
      <c r="AG136" s="128">
        <v>2.89</v>
      </c>
      <c r="AH136" s="128">
        <v>2.73</v>
      </c>
      <c r="AI136" s="128">
        <v>2.4900000000000002</v>
      </c>
      <c r="AJ136" s="128">
        <v>1.59</v>
      </c>
      <c r="AK136" s="128">
        <v>0.7</v>
      </c>
      <c r="AL136" s="128">
        <v>0.57999999999999996</v>
      </c>
      <c r="AM136" s="128">
        <v>0</v>
      </c>
      <c r="AN136" s="128">
        <v>0</v>
      </c>
      <c r="AO136" s="128">
        <v>0</v>
      </c>
      <c r="AP136" s="128">
        <v>0.81</v>
      </c>
      <c r="AQ136" s="128">
        <v>2.52</v>
      </c>
      <c r="AR136" s="128">
        <v>2.0499999999999998</v>
      </c>
      <c r="AS136" s="128">
        <v>1.08</v>
      </c>
      <c r="AT136" s="1">
        <v>0.89</v>
      </c>
      <c r="AU136" s="1">
        <v>1.79</v>
      </c>
      <c r="AV136" s="1">
        <v>2.72</v>
      </c>
      <c r="AW136" s="1">
        <v>6.17</v>
      </c>
      <c r="AX136" s="1">
        <v>2.3199999999999998</v>
      </c>
      <c r="AY136" s="1">
        <v>1.62</v>
      </c>
      <c r="AZ136" s="1">
        <v>0</v>
      </c>
      <c r="BA136" s="1">
        <v>0</v>
      </c>
      <c r="BB136" s="1">
        <v>0</v>
      </c>
      <c r="BC136" s="1">
        <v>0.1</v>
      </c>
      <c r="BD136" s="1">
        <v>0.36</v>
      </c>
      <c r="BE136" s="1">
        <v>0</v>
      </c>
      <c r="BF136" s="1">
        <v>1.04</v>
      </c>
      <c r="BG136" s="1">
        <v>1.48</v>
      </c>
      <c r="BH136" s="1">
        <v>3.01</v>
      </c>
      <c r="BI136" s="1">
        <v>4.5</v>
      </c>
      <c r="BJ136" s="1">
        <v>0.92</v>
      </c>
      <c r="BK136" s="1">
        <v>0.51</v>
      </c>
      <c r="BL136" s="1">
        <v>1.8</v>
      </c>
      <c r="BM136" s="1">
        <v>2.2000000000000002</v>
      </c>
      <c r="BN136" s="1">
        <v>6.06</v>
      </c>
      <c r="BO136" s="269">
        <v>0.57000000000000028</v>
      </c>
      <c r="BP136" s="269">
        <v>1.1099999999999999</v>
      </c>
      <c r="BQ136" s="269">
        <v>2.4900000000000002</v>
      </c>
      <c r="BR136" s="269">
        <v>1.59</v>
      </c>
      <c r="BS136" s="269">
        <v>0.7</v>
      </c>
      <c r="BT136" s="269">
        <v>0.48</v>
      </c>
      <c r="BU136" s="1">
        <v>26.27</v>
      </c>
      <c r="BV136" s="1">
        <v>32.06</v>
      </c>
      <c r="BW136" s="1">
        <v>33.08</v>
      </c>
      <c r="BX136" s="1">
        <v>34.47</v>
      </c>
      <c r="BY136" s="1">
        <v>35.03</v>
      </c>
      <c r="BZ136" s="1">
        <v>35.78</v>
      </c>
      <c r="CA136" s="1">
        <v>36.549999999999997</v>
      </c>
      <c r="CB136" s="1">
        <v>37.979999999999997</v>
      </c>
      <c r="CC136" s="1">
        <v>37.409999999999997</v>
      </c>
      <c r="CD136" s="1">
        <v>37.86</v>
      </c>
      <c r="CE136" s="1">
        <v>38.97</v>
      </c>
      <c r="CF136" s="1">
        <v>40.07</v>
      </c>
      <c r="CG136" s="1">
        <v>43.64</v>
      </c>
      <c r="CH136" s="1">
        <v>45.16</v>
      </c>
      <c r="CI136" s="1">
        <v>46.67</v>
      </c>
      <c r="CJ136" s="1">
        <v>45.01</v>
      </c>
      <c r="CK136" s="1">
        <v>43.25</v>
      </c>
      <c r="CL136" s="1">
        <v>26.43</v>
      </c>
      <c r="CM136" s="1">
        <v>32.64</v>
      </c>
      <c r="CN136" s="1">
        <v>33.04</v>
      </c>
      <c r="CO136" s="1">
        <v>34.82</v>
      </c>
      <c r="CP136" s="1">
        <v>35.72</v>
      </c>
      <c r="CQ136" s="1">
        <v>35.729999999999997</v>
      </c>
      <c r="CR136" s="1">
        <v>36.07</v>
      </c>
      <c r="CS136" s="1">
        <v>37.76</v>
      </c>
      <c r="CT136" s="1">
        <v>37.01</v>
      </c>
      <c r="CU136" s="1">
        <v>38.840000000000003</v>
      </c>
      <c r="CV136" s="1">
        <v>38.229999999999997</v>
      </c>
      <c r="CW136" s="1">
        <v>40.880000000000003</v>
      </c>
      <c r="CX136" s="1">
        <v>44.02</v>
      </c>
      <c r="CY136" s="1">
        <v>45.4</v>
      </c>
      <c r="CZ136" s="1">
        <v>47.24</v>
      </c>
      <c r="DA136" s="1">
        <v>46.43</v>
      </c>
      <c r="DB136" s="1">
        <v>44.35</v>
      </c>
      <c r="DC136" s="269">
        <v>-0.16000000000000014</v>
      </c>
      <c r="DD136" s="269">
        <v>-0.57999999999999829</v>
      </c>
      <c r="DE136" s="269">
        <v>3.9999999999999147E-2</v>
      </c>
      <c r="DF136" s="269">
        <v>-0.35000000000000142</v>
      </c>
      <c r="DG136" s="269">
        <v>-0.68999999999999773</v>
      </c>
      <c r="DH136" s="269">
        <v>5.0000000000004263E-2</v>
      </c>
      <c r="DI136" s="1">
        <v>6</v>
      </c>
      <c r="DJ136" s="1">
        <v>7</v>
      </c>
      <c r="DK136" s="1">
        <v>10</v>
      </c>
      <c r="DL136" s="1">
        <v>7</v>
      </c>
      <c r="DM136" s="1">
        <v>4</v>
      </c>
      <c r="DN136" s="1">
        <v>-1</v>
      </c>
      <c r="DO136" s="1">
        <v>-9</v>
      </c>
      <c r="DP136" s="1">
        <v>-14</v>
      </c>
      <c r="DQ136" s="1">
        <v>-17</v>
      </c>
      <c r="DR136" s="1">
        <v>-22</v>
      </c>
      <c r="DS136" s="1">
        <v>-23</v>
      </c>
      <c r="DT136" s="1">
        <v>-22</v>
      </c>
      <c r="DU136" s="1">
        <v>-16</v>
      </c>
      <c r="DV136" s="1">
        <v>-11</v>
      </c>
      <c r="DW136" s="1">
        <v>-6</v>
      </c>
      <c r="DX136" s="1">
        <v>-5</v>
      </c>
      <c r="DY136" s="1">
        <v>-3</v>
      </c>
      <c r="DZ136" s="2" t="s">
        <v>1494</v>
      </c>
      <c r="EA136" s="2">
        <v>51069348</v>
      </c>
      <c r="EM136" s="36"/>
      <c r="EV136" s="1"/>
      <c r="FF136" s="128"/>
    </row>
    <row r="137" spans="1:162" ht="14">
      <c r="A137" s="1">
        <v>2</v>
      </c>
      <c r="B137" s="1">
        <v>117</v>
      </c>
      <c r="C137" s="1">
        <v>2</v>
      </c>
      <c r="D137" s="1">
        <v>14</v>
      </c>
      <c r="E137" s="1">
        <v>0</v>
      </c>
      <c r="F137" s="1">
        <v>163.80000000000001</v>
      </c>
      <c r="G137" s="1">
        <v>54.3</v>
      </c>
      <c r="H137" s="1" t="s">
        <v>1814</v>
      </c>
      <c r="I137" s="1" t="s">
        <v>2102</v>
      </c>
      <c r="J137" s="1" t="s">
        <v>1730</v>
      </c>
      <c r="K137" s="1">
        <v>31</v>
      </c>
      <c r="L137" s="1">
        <v>30</v>
      </c>
      <c r="M137" s="1">
        <v>25</v>
      </c>
      <c r="N137" s="265">
        <v>0.19354838709677419</v>
      </c>
      <c r="P137" s="1" t="s">
        <v>1849</v>
      </c>
      <c r="Q137" s="1">
        <v>61</v>
      </c>
      <c r="R137" s="1">
        <v>41</v>
      </c>
      <c r="S137" s="1">
        <v>43</v>
      </c>
      <c r="T137" s="1" t="s">
        <v>194</v>
      </c>
      <c r="U137" s="1" t="s">
        <v>1850</v>
      </c>
      <c r="V137" s="1">
        <v>41</v>
      </c>
      <c r="W137" s="1">
        <v>30</v>
      </c>
      <c r="X137" s="1">
        <v>22</v>
      </c>
      <c r="Y137" s="1" t="s">
        <v>1681</v>
      </c>
      <c r="Z137" s="1" t="s">
        <v>1828</v>
      </c>
      <c r="AA137" s="1" t="s">
        <v>2011</v>
      </c>
      <c r="AB137" s="1" t="s">
        <v>1984</v>
      </c>
      <c r="AC137" s="1" t="s">
        <v>1921</v>
      </c>
      <c r="AD137" s="1" t="s">
        <v>1679</v>
      </c>
      <c r="AE137" s="1" t="s">
        <v>1683</v>
      </c>
      <c r="AF137" s="1" t="s">
        <v>2119</v>
      </c>
      <c r="AG137" s="128">
        <v>3.51</v>
      </c>
      <c r="AH137" s="128">
        <v>3.36</v>
      </c>
      <c r="AI137" s="128">
        <v>2.61</v>
      </c>
      <c r="AJ137" s="128">
        <v>1.61</v>
      </c>
      <c r="AK137" s="128">
        <v>1.37</v>
      </c>
      <c r="AL137" s="128">
        <v>0</v>
      </c>
      <c r="AM137" s="128">
        <v>0</v>
      </c>
      <c r="AN137" s="128">
        <v>0</v>
      </c>
      <c r="AO137" s="128">
        <v>0.95</v>
      </c>
      <c r="AP137" s="128">
        <v>1.99</v>
      </c>
      <c r="AQ137" s="128">
        <v>5.43</v>
      </c>
      <c r="AR137" s="128">
        <v>7.22</v>
      </c>
      <c r="AS137" s="128">
        <v>5.34</v>
      </c>
      <c r="AT137" s="1">
        <v>4.75</v>
      </c>
      <c r="AU137" s="1">
        <v>5.59</v>
      </c>
      <c r="AV137" s="1">
        <v>6.54</v>
      </c>
      <c r="AW137" s="1">
        <v>12.39</v>
      </c>
      <c r="AX137" s="1">
        <v>3.87</v>
      </c>
      <c r="AY137" s="1">
        <v>2.12</v>
      </c>
      <c r="AZ137" s="1">
        <v>0.83</v>
      </c>
      <c r="BA137" s="1">
        <v>0</v>
      </c>
      <c r="BB137" s="1">
        <v>0.67</v>
      </c>
      <c r="BC137" s="1">
        <v>2.41</v>
      </c>
      <c r="BD137" s="1">
        <v>2.02</v>
      </c>
      <c r="BE137" s="1">
        <v>1.37</v>
      </c>
      <c r="BF137" s="1">
        <v>1.78</v>
      </c>
      <c r="BG137" s="1">
        <v>3.12</v>
      </c>
      <c r="BH137" s="1">
        <v>8.2899999999999991</v>
      </c>
      <c r="BI137" s="1">
        <v>7.03</v>
      </c>
      <c r="BJ137" s="1">
        <v>4.25</v>
      </c>
      <c r="BK137" s="1">
        <v>4.32</v>
      </c>
      <c r="BL137" s="1">
        <v>5.3</v>
      </c>
      <c r="BM137" s="1">
        <v>7.63</v>
      </c>
      <c r="BN137" s="1">
        <v>11.55</v>
      </c>
      <c r="BO137" s="269">
        <v>-0.36000000000000032</v>
      </c>
      <c r="BP137" s="269">
        <v>1.2399999999999998</v>
      </c>
      <c r="BQ137" s="269">
        <v>1.7799999999999998</v>
      </c>
      <c r="BR137" s="269">
        <v>1.61</v>
      </c>
      <c r="BS137" s="269">
        <v>0.70000000000000007</v>
      </c>
      <c r="BT137" s="269">
        <v>-2.41</v>
      </c>
      <c r="BU137" s="1">
        <v>26.61</v>
      </c>
      <c r="BV137" s="1">
        <v>32.36</v>
      </c>
      <c r="BW137" s="1">
        <v>31.43</v>
      </c>
      <c r="BX137" s="1">
        <v>34.71</v>
      </c>
      <c r="BY137" s="1">
        <v>37.39</v>
      </c>
      <c r="BZ137" s="1">
        <v>39.08</v>
      </c>
      <c r="CA137" s="1">
        <v>41.13</v>
      </c>
      <c r="CB137" s="1">
        <v>41.98</v>
      </c>
      <c r="CC137" s="1">
        <v>41.39</v>
      </c>
      <c r="CD137" s="1">
        <v>42.97</v>
      </c>
      <c r="CE137" s="1">
        <v>44.37</v>
      </c>
      <c r="CF137" s="1">
        <v>45.46</v>
      </c>
      <c r="CG137" s="1">
        <v>49.91</v>
      </c>
      <c r="CH137" s="1">
        <v>50.23</v>
      </c>
      <c r="CI137" s="1">
        <v>50.19</v>
      </c>
      <c r="CJ137" s="1">
        <v>48.29</v>
      </c>
      <c r="CK137" s="1">
        <v>50.81</v>
      </c>
      <c r="CL137" s="1">
        <v>27.43</v>
      </c>
      <c r="CM137" s="1">
        <v>31.43</v>
      </c>
      <c r="CN137" s="1">
        <v>31.22</v>
      </c>
      <c r="CO137" s="1">
        <v>34.72</v>
      </c>
      <c r="CP137" s="1">
        <v>37.42</v>
      </c>
      <c r="CQ137" s="1">
        <v>38.99</v>
      </c>
      <c r="CR137" s="1">
        <v>42.5</v>
      </c>
      <c r="CS137" s="1">
        <v>41.64</v>
      </c>
      <c r="CT137" s="1">
        <v>41.02</v>
      </c>
      <c r="CU137" s="1">
        <v>42.85</v>
      </c>
      <c r="CV137" s="1">
        <v>44.77</v>
      </c>
      <c r="CW137" s="1">
        <v>44.76</v>
      </c>
      <c r="CX137" s="1">
        <v>50.16</v>
      </c>
      <c r="CY137" s="1">
        <v>51.11</v>
      </c>
      <c r="CZ137" s="1">
        <v>50.93</v>
      </c>
      <c r="DA137" s="1">
        <v>48.68</v>
      </c>
      <c r="DB137" s="1">
        <v>50.03</v>
      </c>
      <c r="DC137" s="269">
        <v>-0.82000000000000028</v>
      </c>
      <c r="DD137" s="269">
        <v>0.92999999999999972</v>
      </c>
      <c r="DE137" s="269">
        <v>0.21000000000000085</v>
      </c>
      <c r="DF137" s="269">
        <v>-9.9999999999980105E-3</v>
      </c>
      <c r="DG137" s="269">
        <v>-3.0000000000001137E-2</v>
      </c>
      <c r="DH137" s="269">
        <v>8.9999999999996305E-2</v>
      </c>
      <c r="DI137" s="1">
        <v>16</v>
      </c>
      <c r="DJ137" s="1">
        <v>16</v>
      </c>
      <c r="DK137" s="1">
        <v>15</v>
      </c>
      <c r="DL137" s="1">
        <v>15</v>
      </c>
      <c r="DM137" s="1">
        <v>12</v>
      </c>
      <c r="DN137" s="1">
        <v>4</v>
      </c>
      <c r="DO137" s="1">
        <v>-1</v>
      </c>
      <c r="DP137" s="1">
        <v>-4</v>
      </c>
      <c r="DQ137" s="1">
        <v>-4</v>
      </c>
      <c r="DR137" s="1">
        <v>-2</v>
      </c>
      <c r="DS137" s="1">
        <v>4</v>
      </c>
      <c r="DT137" s="1">
        <v>7</v>
      </c>
      <c r="DU137" s="1">
        <v>9</v>
      </c>
      <c r="DV137" s="1">
        <v>10</v>
      </c>
      <c r="DW137" s="1">
        <v>6</v>
      </c>
      <c r="DX137" s="1">
        <v>0</v>
      </c>
      <c r="DY137" s="1">
        <v>0</v>
      </c>
      <c r="DZ137" s="2" t="s">
        <v>1329</v>
      </c>
      <c r="EA137" s="2">
        <v>50621952</v>
      </c>
      <c r="EV137" s="1"/>
      <c r="FF137" s="128"/>
    </row>
    <row r="138" spans="1:162" ht="14">
      <c r="A138" s="1">
        <v>2</v>
      </c>
      <c r="B138" s="1">
        <v>164</v>
      </c>
      <c r="C138" s="1">
        <v>2</v>
      </c>
      <c r="D138" s="1">
        <v>15</v>
      </c>
      <c r="E138" s="1">
        <v>4</v>
      </c>
      <c r="F138" s="1">
        <v>150.5</v>
      </c>
      <c r="G138" s="1">
        <v>46.6</v>
      </c>
      <c r="H138" s="1" t="s">
        <v>1839</v>
      </c>
      <c r="I138" s="1" t="s">
        <v>2108</v>
      </c>
      <c r="J138" s="1" t="s">
        <v>1734</v>
      </c>
      <c r="K138" s="1">
        <v>39</v>
      </c>
      <c r="L138" s="1">
        <v>32</v>
      </c>
      <c r="M138" s="1">
        <v>31</v>
      </c>
      <c r="N138" s="265">
        <v>0.20512820512820512</v>
      </c>
      <c r="O138" s="1" t="s">
        <v>189</v>
      </c>
      <c r="P138" s="1" t="s">
        <v>1980</v>
      </c>
      <c r="Q138" s="1">
        <v>77</v>
      </c>
      <c r="R138" s="1">
        <v>57</v>
      </c>
      <c r="S138" s="1">
        <v>42</v>
      </c>
      <c r="T138" s="1" t="s">
        <v>1678</v>
      </c>
      <c r="U138" s="1" t="s">
        <v>2120</v>
      </c>
      <c r="V138" s="1">
        <v>32</v>
      </c>
      <c r="W138" s="1">
        <v>21</v>
      </c>
      <c r="X138" s="1">
        <v>11</v>
      </c>
      <c r="Z138" s="1" t="s">
        <v>1857</v>
      </c>
      <c r="AA138" s="1" t="s">
        <v>1948</v>
      </c>
      <c r="AB138" s="1" t="s">
        <v>1891</v>
      </c>
      <c r="AC138" s="1" t="s">
        <v>1845</v>
      </c>
      <c r="AF138" s="1" t="s">
        <v>2121</v>
      </c>
      <c r="AG138" s="128">
        <v>3.44</v>
      </c>
      <c r="AH138" s="128">
        <v>2.12</v>
      </c>
      <c r="AI138" s="128">
        <v>1.9</v>
      </c>
      <c r="AJ138" s="128">
        <v>1.61</v>
      </c>
      <c r="AK138" s="128">
        <v>1.99</v>
      </c>
      <c r="AL138" s="128">
        <v>1.81</v>
      </c>
      <c r="AM138" s="128">
        <v>1.69</v>
      </c>
      <c r="AN138" s="128">
        <v>1.78</v>
      </c>
      <c r="AO138" s="128">
        <v>2.34</v>
      </c>
      <c r="AP138" s="128">
        <v>2.2000000000000002</v>
      </c>
      <c r="AQ138" s="128">
        <v>4.92</v>
      </c>
      <c r="AR138" s="128">
        <v>4.18</v>
      </c>
      <c r="AS138" s="128">
        <v>1.58</v>
      </c>
      <c r="AT138" s="1">
        <v>3.17</v>
      </c>
      <c r="AU138" s="1">
        <v>4.7</v>
      </c>
      <c r="AV138" s="1">
        <v>6.07</v>
      </c>
      <c r="AW138" s="1">
        <v>6.27</v>
      </c>
      <c r="AX138" s="1">
        <v>3.34</v>
      </c>
      <c r="AY138" s="1">
        <v>1.94</v>
      </c>
      <c r="AZ138" s="1">
        <v>0.53</v>
      </c>
      <c r="BA138" s="1">
        <v>0</v>
      </c>
      <c r="BB138" s="1">
        <v>0</v>
      </c>
      <c r="BC138" s="1">
        <v>0.39</v>
      </c>
      <c r="BD138" s="1">
        <v>0</v>
      </c>
      <c r="BE138" s="1">
        <v>1.65</v>
      </c>
      <c r="BF138" s="1">
        <v>1.1499999999999999</v>
      </c>
      <c r="BG138" s="1">
        <v>1.32</v>
      </c>
      <c r="BH138" s="1">
        <v>2.12</v>
      </c>
      <c r="BI138" s="1">
        <v>6.71</v>
      </c>
      <c r="BJ138" s="1">
        <v>3.38</v>
      </c>
      <c r="BK138" s="1">
        <v>2.78</v>
      </c>
      <c r="BL138" s="1">
        <v>4.4800000000000004</v>
      </c>
      <c r="BM138" s="1">
        <v>6.13</v>
      </c>
      <c r="BN138" s="1">
        <v>6.98</v>
      </c>
      <c r="BO138" s="269">
        <v>0.10000000000000009</v>
      </c>
      <c r="BP138" s="269">
        <v>0.18000000000000016</v>
      </c>
      <c r="BQ138" s="269">
        <v>1.3699999999999999</v>
      </c>
      <c r="BR138" s="269">
        <v>1.61</v>
      </c>
      <c r="BS138" s="269">
        <v>1.99</v>
      </c>
      <c r="BT138" s="269">
        <v>1.42</v>
      </c>
      <c r="BU138" s="1">
        <v>26.44</v>
      </c>
      <c r="BV138" s="1">
        <v>29.04</v>
      </c>
      <c r="BW138" s="1">
        <v>30.85</v>
      </c>
      <c r="BX138" s="1">
        <v>33.29</v>
      </c>
      <c r="BY138" s="1">
        <v>33.79</v>
      </c>
      <c r="BZ138" s="1">
        <v>34.82</v>
      </c>
      <c r="CA138" s="1">
        <v>34.56</v>
      </c>
      <c r="CB138" s="1">
        <v>34.299999999999997</v>
      </c>
      <c r="CC138" s="1">
        <v>35.71</v>
      </c>
      <c r="CD138" s="1">
        <v>35.72</v>
      </c>
      <c r="CE138" s="1">
        <v>36.03</v>
      </c>
      <c r="CF138" s="1">
        <v>37.01</v>
      </c>
      <c r="CG138" s="1">
        <v>40.86</v>
      </c>
      <c r="CH138" s="1">
        <v>41.4</v>
      </c>
      <c r="CI138" s="1">
        <v>43.18</v>
      </c>
      <c r="CJ138" s="1">
        <v>41.42</v>
      </c>
      <c r="CK138" s="1">
        <v>41.36</v>
      </c>
      <c r="CL138" s="1">
        <v>26.72</v>
      </c>
      <c r="CM138" s="1">
        <v>28.98</v>
      </c>
      <c r="CN138" s="1">
        <v>30.83</v>
      </c>
      <c r="CO138" s="1">
        <v>33.68</v>
      </c>
      <c r="CP138" s="1">
        <v>33.840000000000003</v>
      </c>
      <c r="CQ138" s="1">
        <v>34.32</v>
      </c>
      <c r="CR138" s="1">
        <v>34.15</v>
      </c>
      <c r="CS138" s="1">
        <v>34.979999999999997</v>
      </c>
      <c r="CT138" s="1">
        <v>35.049999999999997</v>
      </c>
      <c r="CU138" s="1">
        <v>35.79</v>
      </c>
      <c r="CV138" s="1">
        <v>36.29</v>
      </c>
      <c r="CW138" s="1">
        <v>37.119999999999997</v>
      </c>
      <c r="CX138" s="1">
        <v>40.42</v>
      </c>
      <c r="CY138" s="1">
        <v>41.33</v>
      </c>
      <c r="CZ138" s="1">
        <v>43.19</v>
      </c>
      <c r="DA138" s="1">
        <v>41.62</v>
      </c>
      <c r="DB138" s="1">
        <v>41.97</v>
      </c>
      <c r="DC138" s="269">
        <v>-0.27999999999999758</v>
      </c>
      <c r="DD138" s="269">
        <v>5.9999999999998721E-2</v>
      </c>
      <c r="DE138" s="269">
        <v>2.0000000000003126E-2</v>
      </c>
      <c r="DF138" s="269">
        <v>-0.39000000000000057</v>
      </c>
      <c r="DG138" s="269">
        <v>-5.0000000000004263E-2</v>
      </c>
      <c r="DH138" s="269">
        <v>0.5</v>
      </c>
      <c r="DI138" s="1">
        <v>0</v>
      </c>
      <c r="DJ138" s="1">
        <v>1</v>
      </c>
      <c r="DK138" s="1">
        <v>4</v>
      </c>
      <c r="DL138" s="1">
        <v>3</v>
      </c>
      <c r="DM138" s="1">
        <v>0</v>
      </c>
      <c r="DN138" s="1">
        <v>-4</v>
      </c>
      <c r="DO138" s="1">
        <v>-12</v>
      </c>
      <c r="DP138" s="1">
        <v>-18</v>
      </c>
      <c r="DQ138" s="1">
        <v>-25</v>
      </c>
      <c r="DR138" s="1">
        <v>-30</v>
      </c>
      <c r="DS138" s="1">
        <v>-34</v>
      </c>
      <c r="DT138" s="1">
        <v>-34</v>
      </c>
      <c r="DU138" s="1">
        <v>-31</v>
      </c>
      <c r="DV138" s="1">
        <v>-25</v>
      </c>
      <c r="DW138" s="1">
        <v>-19</v>
      </c>
      <c r="DX138" s="1">
        <v>-13</v>
      </c>
      <c r="DY138" s="1">
        <v>-11</v>
      </c>
      <c r="DZ138" s="2" t="s">
        <v>1412</v>
      </c>
      <c r="EA138" s="2">
        <v>51443225</v>
      </c>
      <c r="EM138" s="36"/>
      <c r="EV138" s="1"/>
      <c r="FF138" s="128"/>
    </row>
    <row r="139" spans="1:162" ht="14">
      <c r="A139" s="1">
        <v>2</v>
      </c>
      <c r="B139" s="1">
        <v>168</v>
      </c>
      <c r="C139" s="1">
        <v>2</v>
      </c>
      <c r="D139" s="1">
        <v>12</v>
      </c>
      <c r="E139" s="1">
        <v>1</v>
      </c>
      <c r="F139" s="1">
        <v>150</v>
      </c>
      <c r="G139" s="1">
        <v>39.6</v>
      </c>
      <c r="H139" s="1" t="s">
        <v>1925</v>
      </c>
      <c r="I139" s="1" t="s">
        <v>2108</v>
      </c>
      <c r="J139" s="1" t="s">
        <v>1730</v>
      </c>
      <c r="K139" s="1">
        <v>37</v>
      </c>
      <c r="L139" s="1">
        <v>37</v>
      </c>
      <c r="M139" s="1">
        <v>33</v>
      </c>
      <c r="N139" s="265">
        <v>0.10810810810810811</v>
      </c>
      <c r="P139" s="1" t="s">
        <v>1841</v>
      </c>
      <c r="Q139" s="1">
        <v>62</v>
      </c>
      <c r="R139" s="1">
        <v>49</v>
      </c>
      <c r="S139" s="1">
        <v>39</v>
      </c>
      <c r="T139" s="1" t="s">
        <v>195</v>
      </c>
      <c r="U139" s="1" t="s">
        <v>1871</v>
      </c>
      <c r="V139" s="1">
        <v>32</v>
      </c>
      <c r="W139" s="1">
        <v>25</v>
      </c>
      <c r="X139" s="1">
        <v>19</v>
      </c>
      <c r="Y139" s="1" t="s">
        <v>1683</v>
      </c>
      <c r="Z139" s="1" t="s">
        <v>1975</v>
      </c>
      <c r="AA139" s="1" t="s">
        <v>1868</v>
      </c>
      <c r="AB139" s="1" t="s">
        <v>1985</v>
      </c>
      <c r="AC139" s="1" t="s">
        <v>1908</v>
      </c>
      <c r="AF139" s="1" t="s">
        <v>2058</v>
      </c>
      <c r="AG139" s="128">
        <v>2.86</v>
      </c>
      <c r="AH139" s="128">
        <v>3.34</v>
      </c>
      <c r="AI139" s="128">
        <v>3.05</v>
      </c>
      <c r="AJ139" s="128">
        <v>1.69</v>
      </c>
      <c r="AK139" s="128">
        <v>2.06</v>
      </c>
      <c r="AL139" s="128">
        <v>2.34</v>
      </c>
      <c r="AM139" s="128">
        <v>2.73</v>
      </c>
      <c r="AN139" s="128">
        <v>2.83</v>
      </c>
      <c r="AO139" s="128">
        <v>1.85</v>
      </c>
      <c r="AP139" s="128">
        <v>3.56</v>
      </c>
      <c r="AQ139" s="128">
        <v>5.58</v>
      </c>
      <c r="AR139" s="128">
        <v>5.0599999999999996</v>
      </c>
      <c r="AS139" s="128">
        <v>1.73</v>
      </c>
      <c r="AT139" s="1">
        <v>4.0599999999999996</v>
      </c>
      <c r="AU139" s="1">
        <v>6.39</v>
      </c>
      <c r="AV139" s="1">
        <v>8.07</v>
      </c>
      <c r="AW139" s="1">
        <v>10.72</v>
      </c>
      <c r="AX139" s="1">
        <v>3.71</v>
      </c>
      <c r="AY139" s="1">
        <v>1.05</v>
      </c>
      <c r="AZ139" s="1">
        <v>0.12</v>
      </c>
      <c r="BA139" s="1">
        <v>0</v>
      </c>
      <c r="BB139" s="1">
        <v>0.51</v>
      </c>
      <c r="BC139" s="1">
        <v>0.87</v>
      </c>
      <c r="BD139" s="1">
        <v>2.67</v>
      </c>
      <c r="BE139" s="1">
        <v>2.33</v>
      </c>
      <c r="BF139" s="1">
        <v>2.72</v>
      </c>
      <c r="BG139" s="1">
        <v>1.89</v>
      </c>
      <c r="BH139" s="1">
        <v>5.58</v>
      </c>
      <c r="BI139" s="1">
        <v>5.01</v>
      </c>
      <c r="BJ139" s="1">
        <v>4.1100000000000003</v>
      </c>
      <c r="BK139" s="1">
        <v>5.28</v>
      </c>
      <c r="BL139" s="1">
        <v>7.12</v>
      </c>
      <c r="BM139" s="1">
        <v>8.11</v>
      </c>
      <c r="BN139" s="1">
        <v>10.54</v>
      </c>
      <c r="BO139" s="269">
        <v>-0.85000000000000009</v>
      </c>
      <c r="BP139" s="269">
        <v>2.29</v>
      </c>
      <c r="BQ139" s="269">
        <v>2.9299999999999997</v>
      </c>
      <c r="BR139" s="269">
        <v>1.69</v>
      </c>
      <c r="BS139" s="269">
        <v>1.55</v>
      </c>
      <c r="BT139" s="269">
        <v>1.4699999999999998</v>
      </c>
      <c r="BU139" s="1">
        <v>25.39</v>
      </c>
      <c r="BV139" s="1">
        <v>31.12</v>
      </c>
      <c r="BW139" s="1">
        <v>33.14</v>
      </c>
      <c r="BX139" s="1">
        <v>34.68</v>
      </c>
      <c r="BY139" s="1">
        <v>35.770000000000003</v>
      </c>
      <c r="BZ139" s="1">
        <v>38.24</v>
      </c>
      <c r="CA139" s="1">
        <v>38.159999999999997</v>
      </c>
      <c r="CB139" s="1">
        <v>38.409999999999997</v>
      </c>
      <c r="CC139" s="1">
        <v>38.450000000000003</v>
      </c>
      <c r="CD139" s="1">
        <v>39.92</v>
      </c>
      <c r="CE139" s="1">
        <v>39.119999999999997</v>
      </c>
      <c r="CF139" s="1">
        <v>40.01</v>
      </c>
      <c r="CG139" s="1">
        <v>43.01</v>
      </c>
      <c r="CH139" s="1">
        <v>43.05</v>
      </c>
      <c r="CI139" s="1">
        <v>45.66</v>
      </c>
      <c r="CJ139" s="1">
        <v>43.52</v>
      </c>
      <c r="CK139" s="1">
        <v>41.17</v>
      </c>
      <c r="CL139" s="1">
        <v>25.31</v>
      </c>
      <c r="CM139" s="1">
        <v>31.44</v>
      </c>
      <c r="CN139" s="1">
        <v>33.619999999999997</v>
      </c>
      <c r="CO139" s="1">
        <v>34.619999999999997</v>
      </c>
      <c r="CP139" s="1">
        <v>35.51</v>
      </c>
      <c r="CQ139" s="1">
        <v>37.21</v>
      </c>
      <c r="CR139" s="1">
        <v>36.35</v>
      </c>
      <c r="CS139" s="1">
        <v>37.92</v>
      </c>
      <c r="CT139" s="1">
        <v>38.54</v>
      </c>
      <c r="CU139" s="1">
        <v>38.700000000000003</v>
      </c>
      <c r="CV139" s="1">
        <v>39.74</v>
      </c>
      <c r="CW139" s="1">
        <v>40.18</v>
      </c>
      <c r="CX139" s="1">
        <v>43.23</v>
      </c>
      <c r="CY139" s="1">
        <v>44.65</v>
      </c>
      <c r="CZ139" s="1">
        <v>44.66</v>
      </c>
      <c r="DA139" s="1">
        <v>44.46</v>
      </c>
      <c r="DB139" s="1">
        <v>40.1</v>
      </c>
      <c r="DC139" s="269">
        <v>8.0000000000001847E-2</v>
      </c>
      <c r="DD139" s="269">
        <v>-0.32000000000000028</v>
      </c>
      <c r="DE139" s="269">
        <v>-0.47999999999999687</v>
      </c>
      <c r="DF139" s="269">
        <v>6.0000000000002274E-2</v>
      </c>
      <c r="DG139" s="269">
        <v>0.26000000000000512</v>
      </c>
      <c r="DH139" s="269">
        <v>1.0300000000000011</v>
      </c>
      <c r="DI139" s="1">
        <v>2</v>
      </c>
      <c r="DJ139" s="1">
        <v>4</v>
      </c>
      <c r="DK139" s="1">
        <v>2</v>
      </c>
      <c r="DL139" s="1">
        <v>0</v>
      </c>
      <c r="DM139" s="1">
        <v>-9</v>
      </c>
      <c r="DN139" s="1">
        <v>-15</v>
      </c>
      <c r="DO139" s="1">
        <v>-20</v>
      </c>
      <c r="DP139" s="1">
        <v>-20</v>
      </c>
      <c r="DQ139" s="1">
        <v>-22</v>
      </c>
      <c r="DR139" s="1">
        <v>-19</v>
      </c>
      <c r="DS139" s="1">
        <v>-15</v>
      </c>
      <c r="DT139" s="1">
        <v>-12</v>
      </c>
      <c r="DU139" s="1">
        <v>-8</v>
      </c>
      <c r="DV139" s="1">
        <v>-2</v>
      </c>
      <c r="DW139" s="1">
        <v>0</v>
      </c>
      <c r="DX139" s="1">
        <v>0</v>
      </c>
      <c r="DY139" s="1">
        <v>2</v>
      </c>
      <c r="DZ139" s="2" t="s">
        <v>1397</v>
      </c>
      <c r="EA139" s="2">
        <v>51560803</v>
      </c>
      <c r="EM139" s="36"/>
      <c r="EV139" s="1"/>
      <c r="FF139" s="128"/>
    </row>
    <row r="140" spans="1:162" ht="14">
      <c r="A140" s="1">
        <v>2</v>
      </c>
      <c r="B140" s="1">
        <v>176</v>
      </c>
      <c r="C140" s="1">
        <v>2</v>
      </c>
      <c r="D140" s="1">
        <v>12</v>
      </c>
      <c r="E140" s="1">
        <v>9</v>
      </c>
      <c r="F140" s="1">
        <v>159.6</v>
      </c>
      <c r="G140" s="1">
        <v>42.4</v>
      </c>
      <c r="H140" s="1" t="s">
        <v>1925</v>
      </c>
      <c r="I140" s="1" t="s">
        <v>2105</v>
      </c>
      <c r="J140" s="1" t="s">
        <v>1730</v>
      </c>
      <c r="K140" s="1">
        <v>42</v>
      </c>
      <c r="L140" s="1">
        <v>40</v>
      </c>
      <c r="M140" s="1">
        <v>40</v>
      </c>
      <c r="N140" s="265">
        <v>4.7619047619047616E-2</v>
      </c>
      <c r="P140" s="1" t="s">
        <v>1849</v>
      </c>
      <c r="Q140" s="1">
        <v>68</v>
      </c>
      <c r="R140" s="1">
        <v>53</v>
      </c>
      <c r="S140" s="1">
        <v>45</v>
      </c>
      <c r="T140" s="1" t="s">
        <v>194</v>
      </c>
      <c r="U140" s="1" t="s">
        <v>1850</v>
      </c>
      <c r="V140" s="1">
        <v>36</v>
      </c>
      <c r="W140" s="1">
        <v>24</v>
      </c>
      <c r="X140" s="1">
        <v>19</v>
      </c>
      <c r="Z140" s="1" t="s">
        <v>1932</v>
      </c>
      <c r="AA140" s="1" t="s">
        <v>1896</v>
      </c>
      <c r="AB140" s="1" t="s">
        <v>1984</v>
      </c>
      <c r="AC140" s="1" t="s">
        <v>1882</v>
      </c>
      <c r="AD140" s="1" t="s">
        <v>1680</v>
      </c>
      <c r="AE140" s="1" t="s">
        <v>1680</v>
      </c>
      <c r="AF140" s="1" t="s">
        <v>2122</v>
      </c>
      <c r="AG140" s="128">
        <v>3.55</v>
      </c>
      <c r="AH140" s="128">
        <v>4.0999999999999996</v>
      </c>
      <c r="AI140" s="128">
        <v>3.8</v>
      </c>
      <c r="AJ140" s="128">
        <v>3.53</v>
      </c>
      <c r="AK140" s="128">
        <v>3.39</v>
      </c>
      <c r="AL140" s="128">
        <v>3.18</v>
      </c>
      <c r="AM140" s="128">
        <v>1.83</v>
      </c>
      <c r="AN140" s="128">
        <v>1.94</v>
      </c>
      <c r="AO140" s="128">
        <v>2.56</v>
      </c>
      <c r="AP140" s="128">
        <v>2.5</v>
      </c>
      <c r="AQ140" s="128">
        <v>2.88</v>
      </c>
      <c r="AR140" s="128">
        <v>4.09</v>
      </c>
      <c r="AS140" s="128">
        <v>3.26</v>
      </c>
      <c r="AT140" s="1">
        <v>5.12</v>
      </c>
      <c r="AU140" s="1">
        <v>7.44</v>
      </c>
      <c r="AV140" s="1">
        <v>14.16</v>
      </c>
      <c r="AW140" s="1">
        <v>15.92</v>
      </c>
      <c r="AX140" s="1">
        <v>4.01</v>
      </c>
      <c r="AY140" s="1">
        <v>2.84</v>
      </c>
      <c r="AZ140" s="1">
        <v>2.0099999999999998</v>
      </c>
      <c r="BA140" s="1">
        <v>1.81</v>
      </c>
      <c r="BB140" s="1">
        <v>1.74</v>
      </c>
      <c r="BC140" s="1">
        <v>1.98</v>
      </c>
      <c r="BD140" s="1">
        <v>2.25</v>
      </c>
      <c r="BE140" s="1">
        <v>2.66</v>
      </c>
      <c r="BF140" s="1">
        <v>3.62</v>
      </c>
      <c r="BG140" s="1">
        <v>3.42</v>
      </c>
      <c r="BH140" s="1">
        <v>5.55</v>
      </c>
      <c r="BI140" s="1">
        <v>7.15</v>
      </c>
      <c r="BJ140" s="1">
        <v>4.95</v>
      </c>
      <c r="BK140" s="1">
        <v>7.12</v>
      </c>
      <c r="BL140" s="1">
        <v>8.48</v>
      </c>
      <c r="BM140" s="1">
        <v>12.45</v>
      </c>
      <c r="BN140" s="1">
        <v>15.68</v>
      </c>
      <c r="BO140" s="269">
        <v>-0.45999999999999996</v>
      </c>
      <c r="BP140" s="269">
        <v>1.2599999999999998</v>
      </c>
      <c r="BQ140" s="269">
        <v>1.79</v>
      </c>
      <c r="BR140" s="269">
        <v>1.7199999999999998</v>
      </c>
      <c r="BS140" s="269">
        <v>1.6500000000000001</v>
      </c>
      <c r="BT140" s="269">
        <v>1.2000000000000002</v>
      </c>
      <c r="BU140" s="1">
        <v>27.48</v>
      </c>
      <c r="BV140" s="1">
        <v>30.88</v>
      </c>
      <c r="BW140" s="1">
        <v>34.17</v>
      </c>
      <c r="BX140" s="1">
        <v>36.35</v>
      </c>
      <c r="BY140" s="1">
        <v>37.909999999999997</v>
      </c>
      <c r="BZ140" s="1">
        <v>40.21</v>
      </c>
      <c r="CA140" s="1">
        <v>38.270000000000003</v>
      </c>
      <c r="CB140" s="1">
        <v>38.94</v>
      </c>
      <c r="CC140" s="1">
        <v>37.33</v>
      </c>
      <c r="CD140" s="1">
        <v>38.82</v>
      </c>
      <c r="CE140" s="1">
        <v>40.200000000000003</v>
      </c>
      <c r="CF140" s="1">
        <v>43.68</v>
      </c>
      <c r="CG140" s="1">
        <v>44.03</v>
      </c>
      <c r="CH140" s="1">
        <v>45.88</v>
      </c>
      <c r="CI140" s="1">
        <v>46.75</v>
      </c>
      <c r="CJ140" s="1">
        <v>46.22</v>
      </c>
      <c r="CK140" s="1">
        <v>41.95</v>
      </c>
      <c r="CL140" s="1">
        <v>27.81</v>
      </c>
      <c r="CM140" s="1">
        <v>31.82</v>
      </c>
      <c r="CN140" s="1">
        <v>35.08</v>
      </c>
      <c r="CO140" s="1">
        <v>36.15</v>
      </c>
      <c r="CP140" s="1">
        <v>37.94</v>
      </c>
      <c r="CQ140" s="1">
        <v>40.020000000000003</v>
      </c>
      <c r="CR140" s="1">
        <v>38.43</v>
      </c>
      <c r="CS140" s="1">
        <v>37.78</v>
      </c>
      <c r="CT140" s="1">
        <v>38.340000000000003</v>
      </c>
      <c r="CU140" s="1">
        <v>37.78</v>
      </c>
      <c r="CV140" s="1">
        <v>40.17</v>
      </c>
      <c r="CW140" s="1">
        <v>43.07</v>
      </c>
      <c r="CX140" s="1">
        <v>44.12</v>
      </c>
      <c r="CY140" s="1">
        <v>46.75</v>
      </c>
      <c r="CZ140" s="1">
        <v>46.55</v>
      </c>
      <c r="DA140" s="1">
        <v>46.02</v>
      </c>
      <c r="DB140" s="1">
        <v>40.83</v>
      </c>
      <c r="DC140" s="269">
        <v>-0.32999999999999829</v>
      </c>
      <c r="DD140" s="269">
        <v>-0.94000000000000128</v>
      </c>
      <c r="DE140" s="269">
        <v>-0.90999999999999659</v>
      </c>
      <c r="DF140" s="269">
        <v>0.20000000000000284</v>
      </c>
      <c r="DG140" s="269">
        <v>-3.0000000000001137E-2</v>
      </c>
      <c r="DH140" s="269">
        <v>0.18999999999999773</v>
      </c>
      <c r="DI140" s="1">
        <v>5</v>
      </c>
      <c r="DJ140" s="1">
        <v>6</v>
      </c>
      <c r="DK140" s="1">
        <v>5</v>
      </c>
      <c r="DL140" s="1">
        <v>5</v>
      </c>
      <c r="DM140" s="1">
        <v>1</v>
      </c>
      <c r="DN140" s="1">
        <v>-4</v>
      </c>
      <c r="DO140" s="1">
        <v>-11</v>
      </c>
      <c r="DP140" s="1">
        <v>-16</v>
      </c>
      <c r="DQ140" s="1">
        <v>-16</v>
      </c>
      <c r="DR140" s="1">
        <v>-13</v>
      </c>
      <c r="DS140" s="1">
        <v>-10</v>
      </c>
      <c r="DT140" s="1">
        <v>0</v>
      </c>
      <c r="DU140" s="1">
        <v>5</v>
      </c>
      <c r="DV140" s="1">
        <v>5</v>
      </c>
      <c r="DW140" s="1">
        <v>5</v>
      </c>
      <c r="DX140" s="1">
        <v>3</v>
      </c>
      <c r="DY140" s="1">
        <v>3</v>
      </c>
      <c r="DZ140" s="2" t="s">
        <v>1284</v>
      </c>
      <c r="EA140" s="2">
        <v>52703393</v>
      </c>
      <c r="EV140" s="1"/>
      <c r="FF140" s="128"/>
    </row>
    <row r="141" spans="1:162" ht="14">
      <c r="A141" s="1">
        <v>2</v>
      </c>
      <c r="B141" s="1">
        <v>138</v>
      </c>
      <c r="C141" s="1">
        <v>2</v>
      </c>
      <c r="D141" s="1">
        <v>19</v>
      </c>
      <c r="E141" s="1">
        <v>9</v>
      </c>
      <c r="F141" s="1">
        <v>164.4</v>
      </c>
      <c r="G141" s="1">
        <v>51.5</v>
      </c>
      <c r="H141" s="1" t="s">
        <v>1925</v>
      </c>
      <c r="I141" s="1" t="s">
        <v>2107</v>
      </c>
      <c r="J141" s="1" t="s">
        <v>1737</v>
      </c>
      <c r="K141" s="1">
        <v>31</v>
      </c>
      <c r="L141" s="1">
        <v>30</v>
      </c>
      <c r="M141" s="1">
        <v>26</v>
      </c>
      <c r="N141" s="265">
        <v>0.16129032258064516</v>
      </c>
      <c r="P141" s="1" t="s">
        <v>2123</v>
      </c>
      <c r="Q141" s="1">
        <v>50</v>
      </c>
      <c r="R141" s="1">
        <v>43</v>
      </c>
      <c r="S141" s="1">
        <v>31</v>
      </c>
      <c r="T141" s="1" t="s">
        <v>195</v>
      </c>
      <c r="U141" s="1" t="s">
        <v>1842</v>
      </c>
      <c r="V141" s="1">
        <v>53</v>
      </c>
      <c r="W141" s="1">
        <v>38</v>
      </c>
      <c r="X141" s="1">
        <v>31</v>
      </c>
      <c r="Y141" s="1" t="s">
        <v>1681</v>
      </c>
      <c r="Z141" s="1" t="s">
        <v>1861</v>
      </c>
      <c r="AA141" s="1" t="s">
        <v>1995</v>
      </c>
      <c r="AB141" s="1" t="s">
        <v>1836</v>
      </c>
      <c r="AC141" s="1" t="s">
        <v>1933</v>
      </c>
      <c r="AF141" s="1" t="s">
        <v>1983</v>
      </c>
      <c r="AG141" s="128">
        <v>3.09</v>
      </c>
      <c r="AH141" s="128">
        <v>1.42</v>
      </c>
      <c r="AI141" s="128">
        <v>1.99</v>
      </c>
      <c r="AJ141" s="128">
        <v>1.98</v>
      </c>
      <c r="AK141" s="128">
        <v>2.13</v>
      </c>
      <c r="AL141" s="128">
        <v>2.86</v>
      </c>
      <c r="AM141" s="128">
        <v>3.37</v>
      </c>
      <c r="AN141" s="128">
        <v>2.74</v>
      </c>
      <c r="AO141" s="128">
        <v>2.92</v>
      </c>
      <c r="AP141" s="128">
        <v>3.35</v>
      </c>
      <c r="AQ141" s="128">
        <v>3.14</v>
      </c>
      <c r="AR141" s="128">
        <v>2.74</v>
      </c>
      <c r="AS141" s="128">
        <v>1.81</v>
      </c>
      <c r="AT141" s="1">
        <v>2.25</v>
      </c>
      <c r="AU141" s="1">
        <v>3.25</v>
      </c>
      <c r="AV141" s="1">
        <v>5.82</v>
      </c>
      <c r="AW141" s="1">
        <v>10.41</v>
      </c>
      <c r="AX141" s="1">
        <v>3.19</v>
      </c>
      <c r="AY141" s="1">
        <v>1.78</v>
      </c>
      <c r="AZ141" s="1">
        <v>0</v>
      </c>
      <c r="BA141" s="1">
        <v>0.25</v>
      </c>
      <c r="BB141" s="1">
        <v>0.45</v>
      </c>
      <c r="BC141" s="1">
        <v>1.34</v>
      </c>
      <c r="BD141" s="1">
        <v>1.87</v>
      </c>
      <c r="BE141" s="1">
        <v>2.98</v>
      </c>
      <c r="BF141" s="1">
        <v>2.87</v>
      </c>
      <c r="BG141" s="1">
        <v>4.38</v>
      </c>
      <c r="BH141" s="1">
        <v>4.0199999999999996</v>
      </c>
      <c r="BI141" s="1">
        <v>2.78</v>
      </c>
      <c r="BJ141" s="1">
        <v>1.07</v>
      </c>
      <c r="BK141" s="1">
        <v>2.62</v>
      </c>
      <c r="BL141" s="1">
        <v>4.72</v>
      </c>
      <c r="BM141" s="1">
        <v>6.51</v>
      </c>
      <c r="BN141" s="1">
        <v>9.27</v>
      </c>
      <c r="BO141" s="269">
        <v>-0.10000000000000009</v>
      </c>
      <c r="BP141" s="269">
        <v>-0.3600000000000001</v>
      </c>
      <c r="BQ141" s="269">
        <v>1.99</v>
      </c>
      <c r="BR141" s="269">
        <v>1.73</v>
      </c>
      <c r="BS141" s="269">
        <v>1.68</v>
      </c>
      <c r="BT141" s="269">
        <v>1.5199999999999998</v>
      </c>
      <c r="BU141" s="1">
        <v>29.27</v>
      </c>
      <c r="BV141" s="1">
        <v>31.88</v>
      </c>
      <c r="BW141" s="1">
        <v>34.72</v>
      </c>
      <c r="BX141" s="1">
        <v>35.880000000000003</v>
      </c>
      <c r="BY141" s="1">
        <v>36.61</v>
      </c>
      <c r="BZ141" s="1">
        <v>37.4</v>
      </c>
      <c r="CA141" s="1">
        <v>37.67</v>
      </c>
      <c r="CB141" s="1">
        <v>38.11</v>
      </c>
      <c r="CC141" s="1">
        <v>38.85</v>
      </c>
      <c r="CD141" s="1">
        <v>40.299999999999997</v>
      </c>
      <c r="CE141" s="1">
        <v>41.5</v>
      </c>
      <c r="CF141" s="1">
        <v>43.24</v>
      </c>
      <c r="CG141" s="1">
        <v>46.54</v>
      </c>
      <c r="CH141" s="1">
        <v>45.54</v>
      </c>
      <c r="CI141" s="1">
        <v>47.45</v>
      </c>
      <c r="CJ141" s="1">
        <v>45.34</v>
      </c>
      <c r="CK141" s="1">
        <v>43.5</v>
      </c>
      <c r="CL141" s="1">
        <v>29.09</v>
      </c>
      <c r="CM141" s="1">
        <v>32.17</v>
      </c>
      <c r="CN141" s="1">
        <v>34.97</v>
      </c>
      <c r="CO141" s="1">
        <v>35.04</v>
      </c>
      <c r="CP141" s="1">
        <v>36.65</v>
      </c>
      <c r="CQ141" s="1">
        <v>37.72</v>
      </c>
      <c r="CR141" s="1">
        <v>37.54</v>
      </c>
      <c r="CS141" s="1">
        <v>38.94</v>
      </c>
      <c r="CT141" s="1">
        <v>38.44</v>
      </c>
      <c r="CU141" s="1">
        <v>40.03</v>
      </c>
      <c r="CV141" s="1">
        <v>42.03</v>
      </c>
      <c r="CW141" s="1">
        <v>43.23</v>
      </c>
      <c r="CX141" s="1">
        <v>46.86</v>
      </c>
      <c r="CY141" s="1">
        <v>45.04</v>
      </c>
      <c r="CZ141" s="1">
        <v>47.19</v>
      </c>
      <c r="DA141" s="1">
        <v>45.46</v>
      </c>
      <c r="DB141" s="1">
        <v>43.32</v>
      </c>
      <c r="DC141" s="269">
        <v>0.17999999999999972</v>
      </c>
      <c r="DD141" s="269">
        <v>-0.2900000000000027</v>
      </c>
      <c r="DE141" s="269">
        <v>-0.25</v>
      </c>
      <c r="DF141" s="269">
        <v>0.84000000000000341</v>
      </c>
      <c r="DG141" s="269">
        <v>-3.9999999999999147E-2</v>
      </c>
      <c r="DH141" s="269">
        <v>-0.32000000000000028</v>
      </c>
      <c r="DI141" s="1">
        <v>-6</v>
      </c>
      <c r="DJ141" s="1">
        <v>-3</v>
      </c>
      <c r="DK141" s="1">
        <v>2</v>
      </c>
      <c r="DL141" s="1">
        <v>6</v>
      </c>
      <c r="DM141" s="1">
        <v>4</v>
      </c>
      <c r="DN141" s="1">
        <v>1</v>
      </c>
      <c r="DO141" s="1">
        <v>-1</v>
      </c>
      <c r="DP141" s="1">
        <v>-4</v>
      </c>
      <c r="DQ141" s="1">
        <v>-7</v>
      </c>
      <c r="DR141" s="1">
        <v>-3</v>
      </c>
      <c r="DS141" s="1">
        <v>2</v>
      </c>
      <c r="DT141" s="1">
        <v>9</v>
      </c>
      <c r="DU141" s="1">
        <v>16</v>
      </c>
      <c r="DV141" s="1">
        <v>18</v>
      </c>
      <c r="DW141" s="1">
        <v>14</v>
      </c>
      <c r="DX141" s="1">
        <v>7</v>
      </c>
      <c r="DY141" s="1">
        <v>4</v>
      </c>
      <c r="DZ141" s="2" t="s">
        <v>808</v>
      </c>
      <c r="EA141" s="2">
        <v>49765566</v>
      </c>
      <c r="EM141" s="36"/>
      <c r="EV141" s="1"/>
      <c r="FF141" s="128"/>
    </row>
    <row r="142" spans="1:162" ht="14">
      <c r="A142" s="1">
        <v>2</v>
      </c>
      <c r="B142" s="1">
        <v>144</v>
      </c>
      <c r="C142" s="1">
        <v>2</v>
      </c>
      <c r="D142" s="1">
        <v>16</v>
      </c>
      <c r="E142" s="1">
        <v>7</v>
      </c>
      <c r="F142" s="1">
        <v>159</v>
      </c>
      <c r="G142" s="1">
        <v>49.9</v>
      </c>
      <c r="H142" s="1" t="s">
        <v>1925</v>
      </c>
      <c r="I142" s="1" t="s">
        <v>2105</v>
      </c>
      <c r="J142" s="1" t="s">
        <v>1730</v>
      </c>
      <c r="K142" s="1">
        <v>37</v>
      </c>
      <c r="L142" s="1">
        <v>29</v>
      </c>
      <c r="M142" s="1">
        <v>27</v>
      </c>
      <c r="N142" s="265">
        <v>0.27027027027027029</v>
      </c>
      <c r="P142" s="1" t="s">
        <v>1841</v>
      </c>
      <c r="Q142" s="1">
        <v>51</v>
      </c>
      <c r="R142" s="1">
        <v>37</v>
      </c>
      <c r="S142" s="1">
        <v>18</v>
      </c>
      <c r="T142" s="1" t="s">
        <v>194</v>
      </c>
      <c r="U142" s="1" t="s">
        <v>1842</v>
      </c>
      <c r="V142" s="1">
        <v>27</v>
      </c>
      <c r="W142" s="1">
        <v>19</v>
      </c>
      <c r="X142" s="1">
        <v>5</v>
      </c>
      <c r="Y142" s="1" t="s">
        <v>1682</v>
      </c>
      <c r="Z142" s="1" t="s">
        <v>1834</v>
      </c>
      <c r="AA142" s="1" t="s">
        <v>2011</v>
      </c>
      <c r="AB142" s="1" t="s">
        <v>1942</v>
      </c>
      <c r="AC142" s="1" t="s">
        <v>1877</v>
      </c>
      <c r="AF142" s="1" t="s">
        <v>2124</v>
      </c>
      <c r="AG142" s="128">
        <v>2.83</v>
      </c>
      <c r="AH142" s="128">
        <v>2.92</v>
      </c>
      <c r="AI142" s="128">
        <v>1.74</v>
      </c>
      <c r="AJ142" s="128">
        <v>1.74</v>
      </c>
      <c r="AK142" s="128">
        <v>1.99</v>
      </c>
      <c r="AL142" s="128">
        <v>1.24</v>
      </c>
      <c r="AM142" s="128">
        <v>0.76</v>
      </c>
      <c r="AN142" s="128">
        <v>1.18</v>
      </c>
      <c r="AO142" s="128">
        <v>1.81</v>
      </c>
      <c r="AP142" s="128">
        <v>3.42</v>
      </c>
      <c r="AQ142" s="128">
        <v>4.22</v>
      </c>
      <c r="AR142" s="128">
        <v>5.35</v>
      </c>
      <c r="AS142" s="128">
        <v>5.15</v>
      </c>
      <c r="AT142" s="1">
        <v>4.01</v>
      </c>
      <c r="AU142" s="1">
        <v>6.27</v>
      </c>
      <c r="AV142" s="1">
        <v>7.94</v>
      </c>
      <c r="AW142" s="1">
        <v>11.74</v>
      </c>
      <c r="AX142" s="1">
        <v>2.56</v>
      </c>
      <c r="AY142" s="1">
        <v>1.9</v>
      </c>
      <c r="AZ142" s="1">
        <v>0</v>
      </c>
      <c r="BA142" s="1">
        <v>0</v>
      </c>
      <c r="BB142" s="1">
        <v>0.75</v>
      </c>
      <c r="BC142" s="1">
        <v>2.13</v>
      </c>
      <c r="BD142" s="1">
        <v>2.17</v>
      </c>
      <c r="BE142" s="1">
        <v>2.39</v>
      </c>
      <c r="BF142" s="1">
        <v>3.07</v>
      </c>
      <c r="BG142" s="1">
        <v>3.54</v>
      </c>
      <c r="BH142" s="1">
        <v>4.7300000000000004</v>
      </c>
      <c r="BI142" s="1">
        <v>5.52</v>
      </c>
      <c r="BJ142" s="1">
        <v>3.53</v>
      </c>
      <c r="BK142" s="1">
        <v>3.5</v>
      </c>
      <c r="BL142" s="1">
        <v>5.7</v>
      </c>
      <c r="BM142" s="1">
        <v>7.3</v>
      </c>
      <c r="BN142" s="1">
        <v>11.52</v>
      </c>
      <c r="BO142" s="269">
        <v>0.27</v>
      </c>
      <c r="BP142" s="269">
        <v>1.02</v>
      </c>
      <c r="BQ142" s="269">
        <v>1.74</v>
      </c>
      <c r="BR142" s="269">
        <v>1.74</v>
      </c>
      <c r="BS142" s="269">
        <v>1.24</v>
      </c>
      <c r="BT142" s="269">
        <v>-0.8899999999999999</v>
      </c>
      <c r="BU142" s="1">
        <v>25.56</v>
      </c>
      <c r="BV142" s="1">
        <v>30.91</v>
      </c>
      <c r="BW142" s="1">
        <v>32.33</v>
      </c>
      <c r="BX142" s="1">
        <v>32.33</v>
      </c>
      <c r="BY142" s="1">
        <v>33.659999999999997</v>
      </c>
      <c r="BZ142" s="1">
        <v>34.82</v>
      </c>
      <c r="CA142" s="1">
        <v>35.61</v>
      </c>
      <c r="CB142" s="1">
        <v>36.119999999999997</v>
      </c>
      <c r="CC142" s="1">
        <v>37.659999999999997</v>
      </c>
      <c r="CD142" s="1">
        <v>37.36</v>
      </c>
      <c r="CE142" s="1">
        <v>39.29</v>
      </c>
      <c r="CF142" s="1">
        <v>40.97</v>
      </c>
      <c r="CG142" s="1">
        <v>42.97</v>
      </c>
      <c r="CH142" s="1">
        <v>43.48</v>
      </c>
      <c r="CI142" s="1">
        <v>44.51</v>
      </c>
      <c r="CJ142" s="1">
        <v>44.29</v>
      </c>
      <c r="CK142" s="1">
        <v>42.23</v>
      </c>
      <c r="CL142" s="1">
        <v>26.22</v>
      </c>
      <c r="CM142" s="1">
        <v>30.34</v>
      </c>
      <c r="CN142" s="1">
        <v>32.39</v>
      </c>
      <c r="CO142" s="1">
        <v>32.479999999999997</v>
      </c>
      <c r="CP142" s="1">
        <v>33.450000000000003</v>
      </c>
      <c r="CQ142" s="1">
        <v>34.299999999999997</v>
      </c>
      <c r="CR142" s="1">
        <v>35.659999999999997</v>
      </c>
      <c r="CS142" s="1">
        <v>36.76</v>
      </c>
      <c r="CT142" s="1">
        <v>37.299999999999997</v>
      </c>
      <c r="CU142" s="1">
        <v>37.39</v>
      </c>
      <c r="CV142" s="1">
        <v>39.07</v>
      </c>
      <c r="CW142" s="1">
        <v>40.619999999999997</v>
      </c>
      <c r="CX142" s="1">
        <v>43.38</v>
      </c>
      <c r="CY142" s="1">
        <v>42.91</v>
      </c>
      <c r="CZ142" s="1">
        <v>44.27</v>
      </c>
      <c r="DA142" s="1">
        <v>44.46</v>
      </c>
      <c r="DB142" s="1">
        <v>42.03</v>
      </c>
      <c r="DC142" s="269">
        <v>-0.66000000000000014</v>
      </c>
      <c r="DD142" s="269">
        <v>0.57000000000000028</v>
      </c>
      <c r="DE142" s="269">
        <v>-6.0000000000002274E-2</v>
      </c>
      <c r="DF142" s="269">
        <v>-0.14999999999999858</v>
      </c>
      <c r="DG142" s="269">
        <v>0.20999999999999375</v>
      </c>
      <c r="DH142" s="269">
        <v>0.52000000000000313</v>
      </c>
      <c r="DI142" s="1">
        <v>2</v>
      </c>
      <c r="DJ142" s="1">
        <v>5</v>
      </c>
      <c r="DK142" s="1">
        <v>5</v>
      </c>
      <c r="DL142" s="1">
        <v>2</v>
      </c>
      <c r="DM142" s="1">
        <v>-1</v>
      </c>
      <c r="DN142" s="1">
        <v>-8</v>
      </c>
      <c r="DO142" s="1">
        <v>-14</v>
      </c>
      <c r="DP142" s="1">
        <v>-16</v>
      </c>
      <c r="DQ142" s="1">
        <v>-14</v>
      </c>
      <c r="DR142" s="1">
        <v>-11</v>
      </c>
      <c r="DS142" s="1">
        <v>-3</v>
      </c>
      <c r="DT142" s="1">
        <v>0</v>
      </c>
      <c r="DU142" s="1">
        <v>2</v>
      </c>
      <c r="DV142" s="1">
        <v>4</v>
      </c>
      <c r="DW142" s="1">
        <v>4</v>
      </c>
      <c r="DX142" s="1">
        <v>2</v>
      </c>
      <c r="DY142" s="1">
        <v>2</v>
      </c>
      <c r="DZ142" s="2" t="s">
        <v>1099</v>
      </c>
      <c r="EA142" s="2">
        <v>28162829</v>
      </c>
      <c r="EM142" s="36"/>
      <c r="EV142" s="1"/>
      <c r="FF142" s="128"/>
    </row>
    <row r="143" spans="1:162" ht="14">
      <c r="A143" s="1">
        <v>2</v>
      </c>
      <c r="B143" s="1">
        <v>133</v>
      </c>
      <c r="C143" s="1">
        <v>2</v>
      </c>
      <c r="D143" s="1">
        <v>16</v>
      </c>
      <c r="E143" s="1">
        <v>5</v>
      </c>
      <c r="F143" s="1">
        <v>164.4</v>
      </c>
      <c r="G143" s="1">
        <v>60.4</v>
      </c>
      <c r="H143" s="1" t="s">
        <v>1925</v>
      </c>
      <c r="I143" s="1" t="s">
        <v>2107</v>
      </c>
      <c r="J143" s="1" t="s">
        <v>1730</v>
      </c>
      <c r="K143" s="1">
        <v>28</v>
      </c>
      <c r="L143" s="1">
        <v>27</v>
      </c>
      <c r="M143" s="1">
        <v>25</v>
      </c>
      <c r="N143" s="265">
        <v>0.10714285714285714</v>
      </c>
      <c r="P143" s="1" t="s">
        <v>1849</v>
      </c>
      <c r="Q143" s="1">
        <v>61</v>
      </c>
      <c r="R143" s="1">
        <v>46</v>
      </c>
      <c r="S143" s="1">
        <v>36</v>
      </c>
      <c r="T143" s="1" t="s">
        <v>194</v>
      </c>
      <c r="U143" s="1" t="s">
        <v>1866</v>
      </c>
      <c r="V143" s="1">
        <v>38</v>
      </c>
      <c r="W143" s="1">
        <v>31</v>
      </c>
      <c r="X143" s="1">
        <v>29</v>
      </c>
      <c r="Y143" s="1" t="s">
        <v>1682</v>
      </c>
      <c r="Z143" s="1" t="s">
        <v>1975</v>
      </c>
      <c r="AA143" s="1" t="s">
        <v>1941</v>
      </c>
      <c r="AB143" s="1" t="s">
        <v>1942</v>
      </c>
      <c r="AC143" s="1" t="s">
        <v>1837</v>
      </c>
      <c r="AF143" s="1" t="s">
        <v>2125</v>
      </c>
      <c r="AG143" s="128">
        <v>3.44</v>
      </c>
      <c r="AH143" s="128">
        <v>3.28</v>
      </c>
      <c r="AI143" s="128">
        <v>2.92</v>
      </c>
      <c r="AJ143" s="128">
        <v>2.12</v>
      </c>
      <c r="AK143" s="128">
        <v>2.17</v>
      </c>
      <c r="AL143" s="128">
        <v>0.9</v>
      </c>
      <c r="AM143" s="128">
        <v>0</v>
      </c>
      <c r="AN143" s="128">
        <v>0</v>
      </c>
      <c r="AO143" s="128">
        <v>1.86</v>
      </c>
      <c r="AP143" s="128">
        <v>1.69</v>
      </c>
      <c r="AQ143" s="128">
        <v>4.72</v>
      </c>
      <c r="AR143" s="128">
        <v>3.23</v>
      </c>
      <c r="AS143" s="128">
        <v>3.86</v>
      </c>
      <c r="AT143" s="1">
        <v>4.6399999999999997</v>
      </c>
      <c r="AU143" s="1">
        <v>4.1500000000000004</v>
      </c>
      <c r="AV143" s="1">
        <v>7.83</v>
      </c>
      <c r="AW143" s="1">
        <v>12.68</v>
      </c>
      <c r="AX143" s="1">
        <v>2.52</v>
      </c>
      <c r="AY143" s="1">
        <v>0</v>
      </c>
      <c r="AZ143" s="1">
        <v>0</v>
      </c>
      <c r="BA143" s="1">
        <v>0.37</v>
      </c>
      <c r="BB143" s="1">
        <v>0.5</v>
      </c>
      <c r="BC143" s="1">
        <v>2.2200000000000002</v>
      </c>
      <c r="BD143" s="1">
        <v>2.12</v>
      </c>
      <c r="BE143" s="1">
        <v>1.78</v>
      </c>
      <c r="BF143" s="1">
        <v>2.37</v>
      </c>
      <c r="BG143" s="1">
        <v>2.17</v>
      </c>
      <c r="BH143" s="1">
        <v>4.8499999999999996</v>
      </c>
      <c r="BI143" s="1">
        <v>4.09</v>
      </c>
      <c r="BJ143" s="1">
        <v>2.2799999999999998</v>
      </c>
      <c r="BK143" s="1">
        <v>5.07</v>
      </c>
      <c r="BL143" s="1">
        <v>4.49</v>
      </c>
      <c r="BM143" s="1">
        <v>7.7</v>
      </c>
      <c r="BN143" s="1">
        <v>11.37</v>
      </c>
      <c r="BO143" s="269">
        <v>0.91999999999999993</v>
      </c>
      <c r="BP143" s="269">
        <v>3.28</v>
      </c>
      <c r="BQ143" s="269">
        <v>2.92</v>
      </c>
      <c r="BR143" s="269">
        <v>1.75</v>
      </c>
      <c r="BS143" s="269">
        <v>1.67</v>
      </c>
      <c r="BT143" s="269">
        <v>-1.3200000000000003</v>
      </c>
      <c r="BU143" s="1">
        <v>28.34</v>
      </c>
      <c r="BV143" s="1">
        <v>32.96</v>
      </c>
      <c r="BW143" s="1">
        <v>34.5</v>
      </c>
      <c r="BX143" s="1">
        <v>35.4</v>
      </c>
      <c r="BY143" s="1">
        <v>35.07</v>
      </c>
      <c r="BZ143" s="1">
        <v>37.659999999999997</v>
      </c>
      <c r="CA143" s="1">
        <v>37.700000000000003</v>
      </c>
      <c r="CB143" s="1">
        <v>38.69</v>
      </c>
      <c r="CC143" s="1">
        <v>38.33</v>
      </c>
      <c r="CD143" s="1">
        <v>38.479999999999997</v>
      </c>
      <c r="CE143" s="1">
        <v>40.26</v>
      </c>
      <c r="CF143" s="1">
        <v>39.75</v>
      </c>
      <c r="CG143" s="1">
        <v>42.29</v>
      </c>
      <c r="CH143" s="1">
        <v>42.52</v>
      </c>
      <c r="CI143" s="1">
        <v>41.73</v>
      </c>
      <c r="CJ143" s="1">
        <v>46.45</v>
      </c>
      <c r="CK143" s="1">
        <v>46.99</v>
      </c>
      <c r="CL143" s="1">
        <v>28.05</v>
      </c>
      <c r="CM143" s="1">
        <v>33.96</v>
      </c>
      <c r="CN143" s="1">
        <v>34.99</v>
      </c>
      <c r="CO143" s="1">
        <v>35.270000000000003</v>
      </c>
      <c r="CP143" s="1">
        <v>35.82</v>
      </c>
      <c r="CQ143" s="1">
        <v>37.28</v>
      </c>
      <c r="CR143" s="1">
        <v>37.04</v>
      </c>
      <c r="CS143" s="1">
        <v>38.76</v>
      </c>
      <c r="CT143" s="1">
        <v>38.15</v>
      </c>
      <c r="CU143" s="1">
        <v>38.61</v>
      </c>
      <c r="CV143" s="1">
        <v>40.06</v>
      </c>
      <c r="CW143" s="1">
        <v>40.39</v>
      </c>
      <c r="CX143" s="1">
        <v>42.08</v>
      </c>
      <c r="CY143" s="1">
        <v>42.61</v>
      </c>
      <c r="CZ143" s="1">
        <v>41.08</v>
      </c>
      <c r="DA143" s="1">
        <v>46.17</v>
      </c>
      <c r="DB143" s="1">
        <v>46.39</v>
      </c>
      <c r="DC143" s="269">
        <v>0.28999999999999915</v>
      </c>
      <c r="DD143" s="269">
        <v>-1</v>
      </c>
      <c r="DE143" s="269">
        <v>-0.49000000000000199</v>
      </c>
      <c r="DF143" s="269">
        <v>0.12999999999999545</v>
      </c>
      <c r="DG143" s="269">
        <v>-0.75</v>
      </c>
      <c r="DH143" s="269">
        <v>0.37999999999999545</v>
      </c>
      <c r="DI143" s="1">
        <v>4</v>
      </c>
      <c r="DJ143" s="1">
        <v>3</v>
      </c>
      <c r="DK143" s="1">
        <v>3</v>
      </c>
      <c r="DL143" s="1">
        <v>0</v>
      </c>
      <c r="DM143" s="1">
        <v>-8</v>
      </c>
      <c r="DN143" s="1">
        <v>-16</v>
      </c>
      <c r="DO143" s="1">
        <v>-19</v>
      </c>
      <c r="DP143" s="1">
        <v>-21</v>
      </c>
      <c r="DQ143" s="1">
        <v>-15</v>
      </c>
      <c r="DR143" s="1">
        <v>-10</v>
      </c>
      <c r="DS143" s="1">
        <v>1</v>
      </c>
      <c r="DT143" s="1">
        <v>5</v>
      </c>
      <c r="DU143" s="1">
        <v>13</v>
      </c>
      <c r="DV143" s="1">
        <v>14</v>
      </c>
      <c r="DW143" s="1">
        <v>14</v>
      </c>
      <c r="DX143" s="1">
        <v>12</v>
      </c>
      <c r="DY143" s="1">
        <v>12</v>
      </c>
      <c r="DZ143" s="2" t="s">
        <v>1483</v>
      </c>
      <c r="EA143" s="2">
        <v>43375220</v>
      </c>
      <c r="EM143" s="36"/>
      <c r="EV143" s="1"/>
      <c r="FF143" s="128"/>
    </row>
    <row r="144" spans="1:162" ht="14">
      <c r="A144" s="1">
        <v>2</v>
      </c>
      <c r="B144" s="1">
        <v>182</v>
      </c>
      <c r="C144" s="1">
        <v>2</v>
      </c>
      <c r="D144" s="1">
        <v>13</v>
      </c>
      <c r="E144" s="1">
        <v>3</v>
      </c>
      <c r="F144" s="1">
        <v>145</v>
      </c>
      <c r="G144" s="1">
        <v>31.85</v>
      </c>
      <c r="H144" s="1" t="s">
        <v>1925</v>
      </c>
      <c r="I144" s="1" t="s">
        <v>2126</v>
      </c>
      <c r="J144" s="1" t="s">
        <v>1733</v>
      </c>
      <c r="K144" s="1">
        <v>71</v>
      </c>
      <c r="L144" s="1">
        <v>63</v>
      </c>
      <c r="M144" s="1">
        <v>62</v>
      </c>
      <c r="N144" s="265">
        <v>0.12676056338028169</v>
      </c>
      <c r="P144" s="1" t="s">
        <v>1894</v>
      </c>
      <c r="Q144" s="1">
        <v>104</v>
      </c>
      <c r="R144" s="1">
        <v>91</v>
      </c>
      <c r="S144" s="1">
        <v>95</v>
      </c>
      <c r="T144" s="1" t="s">
        <v>195</v>
      </c>
      <c r="U144" s="1" t="s">
        <v>1850</v>
      </c>
      <c r="V144" s="1">
        <v>41</v>
      </c>
      <c r="W144" s="1">
        <v>38</v>
      </c>
      <c r="X144" s="1">
        <v>40</v>
      </c>
      <c r="Z144" s="1" t="s">
        <v>2026</v>
      </c>
      <c r="AA144" s="1" t="s">
        <v>2127</v>
      </c>
      <c r="AB144" s="1" t="s">
        <v>1984</v>
      </c>
      <c r="AC144" s="1" t="s">
        <v>1956</v>
      </c>
      <c r="AD144" s="1" t="s">
        <v>1678</v>
      </c>
      <c r="AE144" s="1" t="s">
        <v>1681</v>
      </c>
      <c r="AF144" s="1" t="s">
        <v>2128</v>
      </c>
      <c r="AG144" s="128">
        <v>2.96</v>
      </c>
      <c r="AH144" s="128">
        <v>2.63</v>
      </c>
      <c r="AI144" s="128">
        <v>2.25</v>
      </c>
      <c r="AJ144" s="128">
        <v>1.76</v>
      </c>
      <c r="AK144" s="128">
        <v>1.96</v>
      </c>
      <c r="AL144" s="128">
        <v>1.5</v>
      </c>
      <c r="AM144" s="128">
        <v>0</v>
      </c>
      <c r="AN144" s="128">
        <v>0.72</v>
      </c>
      <c r="AO144" s="128">
        <v>1.94</v>
      </c>
      <c r="AP144" s="128">
        <v>2.14</v>
      </c>
      <c r="AQ144" s="128">
        <v>2.3199999999999998</v>
      </c>
      <c r="AR144" s="128">
        <v>2.39</v>
      </c>
      <c r="AS144" s="128">
        <v>3.25</v>
      </c>
      <c r="AT144" s="1">
        <v>3.35</v>
      </c>
      <c r="AU144" s="1">
        <v>3.49</v>
      </c>
      <c r="AV144" s="1">
        <v>5.34</v>
      </c>
      <c r="AW144" s="1">
        <v>9.25</v>
      </c>
      <c r="AX144" s="1">
        <v>2.81</v>
      </c>
      <c r="AY144" s="1">
        <v>2.04</v>
      </c>
      <c r="AZ144" s="1">
        <v>0.83</v>
      </c>
      <c r="BA144" s="1">
        <v>0</v>
      </c>
      <c r="BB144" s="1">
        <v>0</v>
      </c>
      <c r="BC144" s="1">
        <v>2.08</v>
      </c>
      <c r="BD144" s="1">
        <v>1.99</v>
      </c>
      <c r="BE144" s="1">
        <v>1.24</v>
      </c>
      <c r="BF144" s="1">
        <v>1.62</v>
      </c>
      <c r="BG144" s="1">
        <v>2.86</v>
      </c>
      <c r="BH144" s="1">
        <v>4.13</v>
      </c>
      <c r="BI144" s="1">
        <v>3.78</v>
      </c>
      <c r="BJ144" s="1">
        <v>4.0599999999999996</v>
      </c>
      <c r="BK144" s="1">
        <v>2.89</v>
      </c>
      <c r="BL144" s="1">
        <v>4.6399999999999997</v>
      </c>
      <c r="BM144" s="1">
        <v>5.31</v>
      </c>
      <c r="BN144" s="1">
        <v>8.5500000000000007</v>
      </c>
      <c r="BO144" s="269">
        <v>0.14999999999999991</v>
      </c>
      <c r="BP144" s="269">
        <v>0.58999999999999986</v>
      </c>
      <c r="BQ144" s="269">
        <v>1.42</v>
      </c>
      <c r="BR144" s="269">
        <v>1.76</v>
      </c>
      <c r="BS144" s="269">
        <v>1.96</v>
      </c>
      <c r="BT144" s="269">
        <v>-0.58000000000000007</v>
      </c>
      <c r="BU144" s="1">
        <v>26.61</v>
      </c>
      <c r="BV144" s="1">
        <v>28.11</v>
      </c>
      <c r="BW144" s="1">
        <v>31.68</v>
      </c>
      <c r="BX144" s="1">
        <v>33.020000000000003</v>
      </c>
      <c r="BY144" s="1">
        <v>33.869999999999997</v>
      </c>
      <c r="BZ144" s="1">
        <v>35.67</v>
      </c>
      <c r="CA144" s="1">
        <v>36.049999999999997</v>
      </c>
      <c r="CB144" s="1">
        <v>36.01</v>
      </c>
      <c r="CC144" s="1">
        <v>37.130000000000003</v>
      </c>
      <c r="CD144" s="1">
        <v>36.04</v>
      </c>
      <c r="CE144" s="1">
        <v>37.33</v>
      </c>
      <c r="CF144" s="1">
        <v>39.42</v>
      </c>
      <c r="CG144" s="1">
        <v>41.44</v>
      </c>
      <c r="CH144" s="1">
        <v>41.71</v>
      </c>
      <c r="CI144" s="1">
        <v>42.11</v>
      </c>
      <c r="CJ144" s="1">
        <v>40.76</v>
      </c>
      <c r="CK144" s="1">
        <v>37.78</v>
      </c>
      <c r="CL144" s="1">
        <v>26.29</v>
      </c>
      <c r="CM144" s="1">
        <v>27.9</v>
      </c>
      <c r="CN144" s="1">
        <v>31.14</v>
      </c>
      <c r="CO144" s="1">
        <v>34.840000000000003</v>
      </c>
      <c r="CP144" s="1">
        <v>36.94</v>
      </c>
      <c r="CQ144" s="1">
        <v>36.659999999999997</v>
      </c>
      <c r="CR144" s="1">
        <v>35.81</v>
      </c>
      <c r="CS144" s="1">
        <v>36.840000000000003</v>
      </c>
      <c r="CT144" s="1">
        <v>36.42</v>
      </c>
      <c r="CU144" s="1">
        <v>36.68</v>
      </c>
      <c r="CV144" s="1">
        <v>37.29</v>
      </c>
      <c r="CW144" s="1">
        <v>39.159999999999997</v>
      </c>
      <c r="CX144" s="1">
        <v>41.66</v>
      </c>
      <c r="CY144" s="1">
        <v>40.19</v>
      </c>
      <c r="CZ144" s="1">
        <v>41.45</v>
      </c>
      <c r="DA144" s="1">
        <v>40.06</v>
      </c>
      <c r="DB144" s="1">
        <v>37.43</v>
      </c>
      <c r="DC144" s="269">
        <v>0.32000000000000028</v>
      </c>
      <c r="DD144" s="269">
        <v>0.21000000000000085</v>
      </c>
      <c r="DE144" s="269">
        <v>0.53999999999999915</v>
      </c>
      <c r="DF144" s="269">
        <v>-1.8200000000000003</v>
      </c>
      <c r="DG144" s="269">
        <v>-3.0700000000000003</v>
      </c>
      <c r="DH144" s="269">
        <v>-0.98999999999999488</v>
      </c>
      <c r="DI144" s="1">
        <v>6</v>
      </c>
      <c r="DJ144" s="1">
        <v>6</v>
      </c>
      <c r="DK144" s="1">
        <v>9</v>
      </c>
      <c r="DL144" s="1">
        <v>4</v>
      </c>
      <c r="DM144" s="1">
        <v>1</v>
      </c>
      <c r="DN144" s="1">
        <v>1</v>
      </c>
      <c r="DO144" s="1">
        <v>-13</v>
      </c>
      <c r="DP144" s="1">
        <v>-20</v>
      </c>
      <c r="DQ144" s="1">
        <v>-20</v>
      </c>
      <c r="DR144" s="1">
        <v>-10</v>
      </c>
      <c r="DS144" s="1">
        <v>-3</v>
      </c>
      <c r="DT144" s="1">
        <v>4</v>
      </c>
      <c r="DU144" s="1">
        <v>7</v>
      </c>
      <c r="DV144" s="1">
        <v>7</v>
      </c>
      <c r="DW144" s="1">
        <v>7</v>
      </c>
      <c r="DX144" s="1">
        <v>5</v>
      </c>
      <c r="DY144" s="1">
        <v>4</v>
      </c>
      <c r="DZ144" s="2" t="s">
        <v>1365</v>
      </c>
      <c r="EA144" s="2">
        <v>51402642</v>
      </c>
      <c r="EV144" s="1"/>
      <c r="FF144" s="128"/>
    </row>
    <row r="145" spans="1:162" ht="14">
      <c r="A145" s="1">
        <v>2</v>
      </c>
      <c r="B145" s="1">
        <v>139</v>
      </c>
      <c r="C145" s="1">
        <v>2</v>
      </c>
      <c r="D145" s="1">
        <v>20</v>
      </c>
      <c r="E145" s="1">
        <v>3</v>
      </c>
      <c r="F145" s="1">
        <v>166.2</v>
      </c>
      <c r="G145" s="1">
        <v>57.4</v>
      </c>
      <c r="H145" s="1" t="s">
        <v>1925</v>
      </c>
      <c r="I145" s="1" t="s">
        <v>2107</v>
      </c>
      <c r="J145" s="1" t="s">
        <v>1738</v>
      </c>
      <c r="K145" s="1">
        <v>36</v>
      </c>
      <c r="L145" s="1">
        <v>23</v>
      </c>
      <c r="M145" s="1">
        <v>26</v>
      </c>
      <c r="N145" s="265">
        <v>0.27777777777777779</v>
      </c>
      <c r="P145" s="1" t="s">
        <v>1894</v>
      </c>
      <c r="Q145" s="1">
        <v>61</v>
      </c>
      <c r="R145" s="1">
        <v>50</v>
      </c>
      <c r="S145" s="1">
        <v>37</v>
      </c>
      <c r="T145" s="1" t="s">
        <v>195</v>
      </c>
      <c r="U145" s="1" t="s">
        <v>1850</v>
      </c>
      <c r="V145" s="1">
        <v>48</v>
      </c>
      <c r="W145" s="1">
        <v>41</v>
      </c>
      <c r="X145" s="1">
        <v>27</v>
      </c>
      <c r="Y145" s="1" t="s">
        <v>1681</v>
      </c>
      <c r="Z145" s="1" t="s">
        <v>2129</v>
      </c>
      <c r="AA145" s="1" t="s">
        <v>1955</v>
      </c>
      <c r="AB145" s="1" t="s">
        <v>1984</v>
      </c>
      <c r="AC145" s="1" t="s">
        <v>1873</v>
      </c>
      <c r="AD145" s="1" t="s">
        <v>1678</v>
      </c>
      <c r="AE145" s="1" t="s">
        <v>1684</v>
      </c>
      <c r="AF145" s="1" t="s">
        <v>2130</v>
      </c>
      <c r="AG145" s="128">
        <v>5.27</v>
      </c>
      <c r="AH145" s="128">
        <v>3.56</v>
      </c>
      <c r="AI145" s="128">
        <v>2.75</v>
      </c>
      <c r="AJ145" s="128">
        <v>2.61</v>
      </c>
      <c r="AK145" s="128">
        <v>2.78</v>
      </c>
      <c r="AL145" s="128">
        <v>2.62</v>
      </c>
      <c r="AM145" s="128">
        <v>1.69</v>
      </c>
      <c r="AN145" s="128">
        <v>2.56</v>
      </c>
      <c r="AO145" s="128">
        <v>1.81</v>
      </c>
      <c r="AP145" s="128">
        <v>4.5599999999999996</v>
      </c>
      <c r="AQ145" s="128">
        <v>4.5599999999999996</v>
      </c>
      <c r="AR145" s="128">
        <v>9.5299999999999994</v>
      </c>
      <c r="AS145" s="128">
        <v>5.55</v>
      </c>
      <c r="AT145" s="1">
        <v>4.07</v>
      </c>
      <c r="AU145" s="1">
        <v>4.9000000000000004</v>
      </c>
      <c r="AV145" s="1">
        <v>6.83</v>
      </c>
      <c r="AW145" s="1">
        <v>13.89</v>
      </c>
      <c r="AX145" s="1">
        <v>5.34</v>
      </c>
      <c r="AY145" s="1">
        <v>4.01</v>
      </c>
      <c r="AZ145" s="1">
        <v>1.73</v>
      </c>
      <c r="BA145" s="1">
        <v>0.83</v>
      </c>
      <c r="BB145" s="1">
        <v>0</v>
      </c>
      <c r="BC145" s="1">
        <v>0.81</v>
      </c>
      <c r="BD145" s="1">
        <v>1.86</v>
      </c>
      <c r="BE145" s="1">
        <v>3.31</v>
      </c>
      <c r="BF145" s="1">
        <v>3.98</v>
      </c>
      <c r="BG145" s="1">
        <v>5.1100000000000003</v>
      </c>
      <c r="BH145" s="1">
        <v>5.22</v>
      </c>
      <c r="BI145" s="1">
        <v>8.3699999999999992</v>
      </c>
      <c r="BJ145" s="1">
        <v>3.11</v>
      </c>
      <c r="BK145" s="1">
        <v>2.66</v>
      </c>
      <c r="BL145" s="1">
        <v>5.0599999999999996</v>
      </c>
      <c r="BM145" s="1">
        <v>6.04</v>
      </c>
      <c r="BN145" s="1">
        <v>12.38</v>
      </c>
      <c r="BO145" s="269">
        <v>-7.0000000000000284E-2</v>
      </c>
      <c r="BP145" s="269">
        <v>-0.44999999999999973</v>
      </c>
      <c r="BQ145" s="269">
        <v>1.02</v>
      </c>
      <c r="BR145" s="269">
        <v>1.7799999999999998</v>
      </c>
      <c r="BS145" s="269">
        <v>2.78</v>
      </c>
      <c r="BT145" s="269">
        <v>1.81</v>
      </c>
      <c r="BU145" s="1">
        <v>26.3</v>
      </c>
      <c r="BV145" s="1">
        <v>31.04</v>
      </c>
      <c r="BW145" s="1">
        <v>31.99</v>
      </c>
      <c r="BX145" s="1">
        <v>36.380000000000003</v>
      </c>
      <c r="BY145" s="1">
        <v>38.54</v>
      </c>
      <c r="BZ145" s="1">
        <v>38.6</v>
      </c>
      <c r="CA145" s="1">
        <v>39.799999999999997</v>
      </c>
      <c r="CB145" s="1">
        <v>41.64</v>
      </c>
      <c r="CC145" s="1">
        <v>41.1</v>
      </c>
      <c r="CD145" s="1">
        <v>41.58</v>
      </c>
      <c r="CE145" s="1">
        <v>40.33</v>
      </c>
      <c r="CF145" s="1">
        <v>41.38</v>
      </c>
      <c r="CG145" s="1">
        <v>45.92</v>
      </c>
      <c r="CH145" s="1">
        <v>48.82</v>
      </c>
      <c r="CI145" s="1">
        <v>49.32</v>
      </c>
      <c r="CJ145" s="1">
        <v>46.76</v>
      </c>
      <c r="CK145" s="1">
        <v>45.87</v>
      </c>
      <c r="CL145" s="1">
        <v>26.5</v>
      </c>
      <c r="CM145" s="1">
        <v>30.44</v>
      </c>
      <c r="CN145" s="1">
        <v>31.03</v>
      </c>
      <c r="CO145" s="1">
        <v>36.75</v>
      </c>
      <c r="CP145" s="1">
        <v>39.520000000000003</v>
      </c>
      <c r="CQ145" s="1">
        <v>38.92</v>
      </c>
      <c r="CR145" s="1">
        <v>39.29</v>
      </c>
      <c r="CS145" s="1">
        <v>41.11</v>
      </c>
      <c r="CT145" s="1">
        <v>40.630000000000003</v>
      </c>
      <c r="CU145" s="1">
        <v>41.93</v>
      </c>
      <c r="CV145" s="1">
        <v>40.04</v>
      </c>
      <c r="CW145" s="1">
        <v>41.15</v>
      </c>
      <c r="CX145" s="1">
        <v>44.96</v>
      </c>
      <c r="CY145" s="1">
        <v>47.45</v>
      </c>
      <c r="CZ145" s="1">
        <v>49.77</v>
      </c>
      <c r="DA145" s="1">
        <v>46.52</v>
      </c>
      <c r="DB145" s="1">
        <v>45.65</v>
      </c>
      <c r="DC145" s="269">
        <v>-0.19999999999999929</v>
      </c>
      <c r="DD145" s="269">
        <v>0.59999999999999787</v>
      </c>
      <c r="DE145" s="269">
        <v>0.9599999999999973</v>
      </c>
      <c r="DF145" s="269">
        <v>-0.36999999999999744</v>
      </c>
      <c r="DG145" s="269">
        <v>-0.98000000000000398</v>
      </c>
      <c r="DH145" s="269">
        <v>-0.32000000000000028</v>
      </c>
      <c r="DI145" s="1">
        <v>0</v>
      </c>
      <c r="DJ145" s="1">
        <v>0</v>
      </c>
      <c r="DK145" s="1">
        <v>2</v>
      </c>
      <c r="DL145" s="1">
        <v>5</v>
      </c>
      <c r="DM145" s="1">
        <v>3</v>
      </c>
      <c r="DN145" s="1">
        <v>0</v>
      </c>
      <c r="DO145" s="1">
        <v>-2</v>
      </c>
      <c r="DP145" s="1">
        <v>-6</v>
      </c>
      <c r="DQ145" s="1">
        <v>-6</v>
      </c>
      <c r="DR145" s="1">
        <v>-3</v>
      </c>
      <c r="DS145" s="1">
        <v>1</v>
      </c>
      <c r="DT145" s="1">
        <v>11</v>
      </c>
      <c r="DU145" s="1">
        <v>18</v>
      </c>
      <c r="DV145" s="1">
        <v>20</v>
      </c>
      <c r="DW145" s="1">
        <v>18</v>
      </c>
      <c r="DX145" s="1">
        <v>13</v>
      </c>
      <c r="DY145" s="1">
        <v>10</v>
      </c>
      <c r="DZ145" s="2" t="s">
        <v>1152</v>
      </c>
      <c r="EA145" s="2">
        <v>53387097</v>
      </c>
      <c r="EV145" s="1"/>
      <c r="FF145" s="128"/>
    </row>
    <row r="146" spans="1:162" ht="14">
      <c r="A146" s="1">
        <v>2</v>
      </c>
      <c r="B146" s="1">
        <v>140</v>
      </c>
      <c r="C146" s="1">
        <v>2</v>
      </c>
      <c r="D146" s="1">
        <v>19</v>
      </c>
      <c r="E146" s="1">
        <v>2</v>
      </c>
      <c r="F146" s="1">
        <v>160.19999999999999</v>
      </c>
      <c r="G146" s="1">
        <v>54.9</v>
      </c>
      <c r="H146" s="1" t="s">
        <v>1839</v>
      </c>
      <c r="I146" s="1" t="s">
        <v>2108</v>
      </c>
      <c r="J146" s="1" t="s">
        <v>1730</v>
      </c>
      <c r="K146" s="1">
        <v>35</v>
      </c>
      <c r="L146" s="1">
        <v>30</v>
      </c>
      <c r="M146" s="1">
        <v>27</v>
      </c>
      <c r="N146" s="265">
        <v>0.22857142857142856</v>
      </c>
      <c r="P146" s="1" t="s">
        <v>1816</v>
      </c>
      <c r="Q146" s="1">
        <v>66</v>
      </c>
      <c r="R146" s="1">
        <v>37</v>
      </c>
      <c r="S146" s="1">
        <v>36</v>
      </c>
      <c r="T146" s="1" t="s">
        <v>195</v>
      </c>
      <c r="U146" s="1" t="s">
        <v>1817</v>
      </c>
      <c r="V146" s="1">
        <v>28</v>
      </c>
      <c r="W146" s="1">
        <v>15</v>
      </c>
      <c r="X146" s="1">
        <v>7</v>
      </c>
      <c r="Y146" s="1" t="s">
        <v>1684</v>
      </c>
      <c r="Z146" s="1" t="s">
        <v>1857</v>
      </c>
      <c r="AA146" s="1" t="s">
        <v>1948</v>
      </c>
      <c r="AB146" s="1" t="s">
        <v>1988</v>
      </c>
      <c r="AC146" s="1" t="s">
        <v>2019</v>
      </c>
      <c r="AF146" s="1" t="s">
        <v>1960</v>
      </c>
      <c r="AG146" s="128">
        <v>2.95</v>
      </c>
      <c r="AH146" s="128">
        <v>2.76</v>
      </c>
      <c r="AI146" s="128">
        <v>2.4900000000000002</v>
      </c>
      <c r="AJ146" s="128">
        <v>1.78</v>
      </c>
      <c r="AK146" s="128">
        <v>0.72</v>
      </c>
      <c r="AL146" s="128">
        <v>0.69</v>
      </c>
      <c r="AM146" s="128">
        <v>0.83</v>
      </c>
      <c r="AN146" s="128">
        <v>0.62</v>
      </c>
      <c r="AO146" s="128">
        <v>0.45</v>
      </c>
      <c r="AP146" s="128">
        <v>1.28</v>
      </c>
      <c r="AQ146" s="128">
        <v>4.8899999999999997</v>
      </c>
      <c r="AR146" s="128">
        <v>5.69</v>
      </c>
      <c r="AS146" s="128">
        <v>3.84</v>
      </c>
      <c r="AT146" s="1">
        <v>4.4000000000000004</v>
      </c>
      <c r="AU146" s="1">
        <v>4.83</v>
      </c>
      <c r="AV146" s="1">
        <v>7.96</v>
      </c>
      <c r="AW146" s="1">
        <v>13.19</v>
      </c>
      <c r="AX146" s="1">
        <v>3.26</v>
      </c>
      <c r="AY146" s="1">
        <v>0.45</v>
      </c>
      <c r="AZ146" s="1">
        <v>0</v>
      </c>
      <c r="BA146" s="1">
        <v>0</v>
      </c>
      <c r="BB146" s="1">
        <v>0.62</v>
      </c>
      <c r="BC146" s="1">
        <v>0.63</v>
      </c>
      <c r="BD146" s="1">
        <v>1.88</v>
      </c>
      <c r="BE146" s="1">
        <v>1.62</v>
      </c>
      <c r="BF146" s="1">
        <v>1.37</v>
      </c>
      <c r="BG146" s="1">
        <v>1.37</v>
      </c>
      <c r="BH146" s="1">
        <v>4.8600000000000003</v>
      </c>
      <c r="BI146" s="1">
        <v>4.75</v>
      </c>
      <c r="BJ146" s="1">
        <v>4.3099999999999996</v>
      </c>
      <c r="BK146" s="1">
        <v>3.86</v>
      </c>
      <c r="BL146" s="1">
        <v>6.62</v>
      </c>
      <c r="BM146" s="1">
        <v>9.67</v>
      </c>
      <c r="BN146" s="1">
        <v>13.87</v>
      </c>
      <c r="BO146" s="269">
        <v>-0.30999999999999961</v>
      </c>
      <c r="BP146" s="269">
        <v>2.3099999999999996</v>
      </c>
      <c r="BQ146" s="269">
        <v>2.4900000000000002</v>
      </c>
      <c r="BR146" s="269">
        <v>1.78</v>
      </c>
      <c r="BS146" s="269">
        <v>9.9999999999999978E-2</v>
      </c>
      <c r="BT146" s="269">
        <v>5.9999999999999942E-2</v>
      </c>
      <c r="BU146" s="1">
        <v>27.21</v>
      </c>
      <c r="BV146" s="1">
        <v>32.229999999999997</v>
      </c>
      <c r="BW146" s="1">
        <v>34.11</v>
      </c>
      <c r="BX146" s="1">
        <v>33.04</v>
      </c>
      <c r="BY146" s="1">
        <v>34.44</v>
      </c>
      <c r="BZ146" s="1">
        <v>35.909999999999997</v>
      </c>
      <c r="CA146" s="1">
        <v>36.299999999999997</v>
      </c>
      <c r="CB146" s="1">
        <v>37.03</v>
      </c>
      <c r="CC146" s="1">
        <v>36.880000000000003</v>
      </c>
      <c r="CD146" s="1">
        <v>37.5</v>
      </c>
      <c r="CE146" s="1">
        <v>38.83</v>
      </c>
      <c r="CF146" s="1">
        <v>40.67</v>
      </c>
      <c r="CG146" s="1">
        <v>43.69</v>
      </c>
      <c r="CH146" s="1">
        <v>44.39</v>
      </c>
      <c r="CI146" s="1">
        <v>48.71</v>
      </c>
      <c r="CJ146" s="1">
        <v>45.48</v>
      </c>
      <c r="CK146" s="1">
        <v>45.52</v>
      </c>
      <c r="CL146" s="1">
        <v>26.71</v>
      </c>
      <c r="CM146" s="1">
        <v>32.200000000000003</v>
      </c>
      <c r="CN146" s="1">
        <v>33.6</v>
      </c>
      <c r="CO146" s="1">
        <v>33.25</v>
      </c>
      <c r="CP146" s="1">
        <v>34.61</v>
      </c>
      <c r="CQ146" s="1">
        <v>35.43</v>
      </c>
      <c r="CR146" s="1">
        <v>35.880000000000003</v>
      </c>
      <c r="CS146" s="1">
        <v>36.42</v>
      </c>
      <c r="CT146" s="1">
        <v>36.869999999999997</v>
      </c>
      <c r="CU146" s="1">
        <v>37.31</v>
      </c>
      <c r="CV146" s="1">
        <v>39.25</v>
      </c>
      <c r="CW146" s="1">
        <v>40.159999999999997</v>
      </c>
      <c r="CX146" s="1">
        <v>43.54</v>
      </c>
      <c r="CY146" s="1">
        <v>45.26</v>
      </c>
      <c r="CZ146" s="1">
        <v>48.95</v>
      </c>
      <c r="DA146" s="1">
        <v>44.43</v>
      </c>
      <c r="DB146" s="1">
        <v>44.72</v>
      </c>
      <c r="DC146" s="269">
        <v>0.5</v>
      </c>
      <c r="DD146" s="269">
        <v>2.9999999999994031E-2</v>
      </c>
      <c r="DE146" s="269">
        <v>0.50999999999999801</v>
      </c>
      <c r="DF146" s="269">
        <v>-0.21000000000000085</v>
      </c>
      <c r="DG146" s="269">
        <v>-0.17000000000000171</v>
      </c>
      <c r="DH146" s="269">
        <v>0.47999999999999687</v>
      </c>
      <c r="DI146" s="1">
        <v>14</v>
      </c>
      <c r="DJ146" s="1">
        <v>12</v>
      </c>
      <c r="DK146" s="1">
        <v>10</v>
      </c>
      <c r="DL146" s="1">
        <v>6</v>
      </c>
      <c r="DM146" s="1">
        <v>2</v>
      </c>
      <c r="DN146" s="1">
        <v>-4</v>
      </c>
      <c r="DO146" s="1">
        <v>-8</v>
      </c>
      <c r="DP146" s="1">
        <v>-11</v>
      </c>
      <c r="DQ146" s="1">
        <v>-12</v>
      </c>
      <c r="DR146" s="1">
        <v>-13</v>
      </c>
      <c r="DS146" s="1">
        <v>-12</v>
      </c>
      <c r="DT146" s="1">
        <v>-10</v>
      </c>
      <c r="DU146" s="1">
        <v>-5</v>
      </c>
      <c r="DV146" s="1">
        <v>-3</v>
      </c>
      <c r="DW146" s="1">
        <v>-2</v>
      </c>
      <c r="DX146" s="1">
        <v>-4</v>
      </c>
      <c r="DY146" s="1">
        <v>-5</v>
      </c>
      <c r="DZ146" s="2" t="s">
        <v>1626</v>
      </c>
      <c r="EA146" s="2">
        <v>50108125</v>
      </c>
      <c r="EM146" s="36"/>
      <c r="EV146" s="1"/>
      <c r="FF146" s="128"/>
    </row>
    <row r="147" spans="1:162" ht="14">
      <c r="A147" s="1">
        <v>2</v>
      </c>
      <c r="B147" s="1">
        <v>119</v>
      </c>
      <c r="C147" s="1">
        <v>2</v>
      </c>
      <c r="D147" s="1">
        <v>12</v>
      </c>
      <c r="E147" s="1">
        <v>4</v>
      </c>
      <c r="F147" s="1">
        <v>157</v>
      </c>
      <c r="G147" s="1">
        <v>48.7</v>
      </c>
      <c r="H147" s="1" t="s">
        <v>1847</v>
      </c>
      <c r="I147" s="1" t="s">
        <v>2102</v>
      </c>
      <c r="J147" s="1" t="s">
        <v>1730</v>
      </c>
      <c r="K147" s="1">
        <v>30</v>
      </c>
      <c r="L147" s="1">
        <v>24</v>
      </c>
      <c r="M147" s="1">
        <v>25</v>
      </c>
      <c r="N147" s="265">
        <v>0.16666666666666666</v>
      </c>
      <c r="P147" s="1" t="s">
        <v>1841</v>
      </c>
      <c r="Q147" s="1">
        <v>68</v>
      </c>
      <c r="R147" s="1">
        <v>41</v>
      </c>
      <c r="S147" s="1">
        <v>30</v>
      </c>
      <c r="T147" s="1" t="s">
        <v>195</v>
      </c>
      <c r="U147" s="1" t="s">
        <v>1842</v>
      </c>
      <c r="V147" s="1">
        <v>46</v>
      </c>
      <c r="W147" s="1">
        <v>32</v>
      </c>
      <c r="X147" s="1">
        <v>17</v>
      </c>
      <c r="Y147" s="1" t="s">
        <v>1682</v>
      </c>
      <c r="Z147" s="1" t="s">
        <v>1920</v>
      </c>
      <c r="AA147" s="1" t="s">
        <v>2080</v>
      </c>
      <c r="AB147" s="1" t="s">
        <v>1935</v>
      </c>
      <c r="AC147" s="1" t="s">
        <v>1830</v>
      </c>
      <c r="AF147" s="1" t="s">
        <v>2012</v>
      </c>
      <c r="AG147" s="128">
        <v>1.89</v>
      </c>
      <c r="AH147" s="128">
        <v>1.96</v>
      </c>
      <c r="AI147" s="128">
        <v>1.49</v>
      </c>
      <c r="AJ147" s="128">
        <v>1.81</v>
      </c>
      <c r="AK147" s="128">
        <v>1.1200000000000001</v>
      </c>
      <c r="AL147" s="128">
        <v>0.37</v>
      </c>
      <c r="AM147" s="128">
        <v>0.62</v>
      </c>
      <c r="AN147" s="128">
        <v>0.87</v>
      </c>
      <c r="AO147" s="128">
        <v>0.62</v>
      </c>
      <c r="AP147" s="128">
        <v>2.36</v>
      </c>
      <c r="AQ147" s="128">
        <v>4.41</v>
      </c>
      <c r="AR147" s="128">
        <v>5.09</v>
      </c>
      <c r="AS147" s="128">
        <v>3.5</v>
      </c>
      <c r="AT147" s="1">
        <v>3.61</v>
      </c>
      <c r="AU147" s="1">
        <v>4.3499999999999996</v>
      </c>
      <c r="AV147" s="1">
        <v>6.55</v>
      </c>
      <c r="AW147" s="1">
        <v>10.17</v>
      </c>
      <c r="AX147" s="1">
        <v>1.9</v>
      </c>
      <c r="AY147" s="1">
        <v>1.67</v>
      </c>
      <c r="AZ147" s="1">
        <v>0</v>
      </c>
      <c r="BA147" s="1">
        <v>0</v>
      </c>
      <c r="BB147" s="1">
        <v>0</v>
      </c>
      <c r="BC147" s="1">
        <v>0.51</v>
      </c>
      <c r="BD147" s="1">
        <v>0.49</v>
      </c>
      <c r="BE147" s="1">
        <v>1.73</v>
      </c>
      <c r="BF147" s="1">
        <v>0</v>
      </c>
      <c r="BG147" s="1">
        <v>3.22</v>
      </c>
      <c r="BH147" s="1">
        <v>4.92</v>
      </c>
      <c r="BI147" s="1">
        <v>4.12</v>
      </c>
      <c r="BJ147" s="1">
        <v>3.69</v>
      </c>
      <c r="BK147" s="1">
        <v>4.41</v>
      </c>
      <c r="BL147" s="1">
        <v>4.2</v>
      </c>
      <c r="BM147" s="1">
        <v>5.62</v>
      </c>
      <c r="BN147" s="1">
        <v>8.1199999999999992</v>
      </c>
      <c r="BO147" s="269">
        <v>-1.0000000000000009E-2</v>
      </c>
      <c r="BP147" s="269">
        <v>0.29000000000000004</v>
      </c>
      <c r="BQ147" s="269">
        <v>1.49</v>
      </c>
      <c r="BR147" s="269">
        <v>1.81</v>
      </c>
      <c r="BS147" s="269">
        <v>1.1200000000000001</v>
      </c>
      <c r="BT147" s="269">
        <v>-0.14000000000000001</v>
      </c>
      <c r="BU147" s="1">
        <v>27.62</v>
      </c>
      <c r="BV147" s="1">
        <v>31.58</v>
      </c>
      <c r="BW147" s="1">
        <v>33.08</v>
      </c>
      <c r="BX147" s="1">
        <v>34.24</v>
      </c>
      <c r="BY147" s="1">
        <v>35.03</v>
      </c>
      <c r="BZ147" s="1">
        <v>36.49</v>
      </c>
      <c r="CA147" s="1">
        <v>37.22</v>
      </c>
      <c r="CB147" s="1">
        <v>37.14</v>
      </c>
      <c r="CC147" s="1">
        <v>37.9</v>
      </c>
      <c r="CD147" s="1">
        <v>37.42</v>
      </c>
      <c r="CE147" s="1">
        <v>39.15</v>
      </c>
      <c r="CF147" s="1">
        <v>40.229999999999997</v>
      </c>
      <c r="CG147" s="1">
        <v>44.34</v>
      </c>
      <c r="CH147" s="1">
        <v>45.22</v>
      </c>
      <c r="CI147" s="1">
        <v>47.04</v>
      </c>
      <c r="CJ147" s="1">
        <v>46.64</v>
      </c>
      <c r="CK147" s="1">
        <v>44.26</v>
      </c>
      <c r="CL147" s="1">
        <v>27.67</v>
      </c>
      <c r="CM147" s="1">
        <v>31.89</v>
      </c>
      <c r="CN147" s="1">
        <v>33.61</v>
      </c>
      <c r="CO147" s="1">
        <v>34.79</v>
      </c>
      <c r="CP147" s="1">
        <v>35.08</v>
      </c>
      <c r="CQ147" s="1">
        <v>36.04</v>
      </c>
      <c r="CR147" s="1">
        <v>36.700000000000003</v>
      </c>
      <c r="CS147" s="1">
        <v>37.14</v>
      </c>
      <c r="CT147" s="1">
        <v>37.61</v>
      </c>
      <c r="CU147" s="1">
        <v>37.78</v>
      </c>
      <c r="CV147" s="1">
        <v>39.24</v>
      </c>
      <c r="CW147" s="1">
        <v>40.93</v>
      </c>
      <c r="CX147" s="1">
        <v>44.11</v>
      </c>
      <c r="CY147" s="1">
        <v>45.54</v>
      </c>
      <c r="CZ147" s="1">
        <v>47.81</v>
      </c>
      <c r="DA147" s="1">
        <v>46.79</v>
      </c>
      <c r="DB147" s="1">
        <v>44.16</v>
      </c>
      <c r="DC147" s="269">
        <v>-5.0000000000000711E-2</v>
      </c>
      <c r="DD147" s="269">
        <v>-0.31000000000000227</v>
      </c>
      <c r="DE147" s="269">
        <v>-0.53000000000000114</v>
      </c>
      <c r="DF147" s="269">
        <v>-0.54999999999999716</v>
      </c>
      <c r="DG147" s="269">
        <v>-4.9999999999997158E-2</v>
      </c>
      <c r="DH147" s="269">
        <v>0.45000000000000284</v>
      </c>
      <c r="DI147" s="1">
        <v>2</v>
      </c>
      <c r="DJ147" s="1">
        <v>4</v>
      </c>
      <c r="DK147" s="1">
        <v>6</v>
      </c>
      <c r="DL147" s="1">
        <v>5</v>
      </c>
      <c r="DM147" s="1">
        <v>3</v>
      </c>
      <c r="DN147" s="1">
        <v>-1</v>
      </c>
      <c r="DO147" s="1">
        <v>-5</v>
      </c>
      <c r="DP147" s="1">
        <v>-10</v>
      </c>
      <c r="DQ147" s="1">
        <v>-12</v>
      </c>
      <c r="DR147" s="1">
        <v>-11</v>
      </c>
      <c r="DS147" s="1">
        <v>-5</v>
      </c>
      <c r="DT147" s="1">
        <v>3</v>
      </c>
      <c r="DU147" s="1">
        <v>9</v>
      </c>
      <c r="DV147" s="1">
        <v>14</v>
      </c>
      <c r="DW147" s="1">
        <v>11</v>
      </c>
      <c r="DX147" s="1">
        <v>7</v>
      </c>
      <c r="DY147" s="1">
        <v>5</v>
      </c>
      <c r="DZ147" s="2" t="s">
        <v>932</v>
      </c>
      <c r="EA147" s="2">
        <v>42509518</v>
      </c>
      <c r="EM147" s="36"/>
      <c r="EV147" s="1"/>
      <c r="FF147" s="128"/>
    </row>
    <row r="148" spans="1:162" ht="14">
      <c r="A148" s="1">
        <v>2</v>
      </c>
      <c r="B148" s="1">
        <v>165</v>
      </c>
      <c r="C148" s="1">
        <v>2</v>
      </c>
      <c r="D148" s="1">
        <v>13</v>
      </c>
      <c r="E148" s="1">
        <v>2</v>
      </c>
      <c r="F148" s="1">
        <v>161.30000000000001</v>
      </c>
      <c r="G148" s="1">
        <v>53.9</v>
      </c>
      <c r="H148" s="1" t="s">
        <v>1925</v>
      </c>
      <c r="I148" s="1" t="s">
        <v>2108</v>
      </c>
      <c r="J148" s="1" t="s">
        <v>1730</v>
      </c>
      <c r="K148" s="1">
        <v>39</v>
      </c>
      <c r="L148" s="1">
        <v>34</v>
      </c>
      <c r="M148" s="1">
        <v>31</v>
      </c>
      <c r="N148" s="265">
        <v>0.20512820512820512</v>
      </c>
      <c r="P148" s="1" t="s">
        <v>1816</v>
      </c>
      <c r="Q148" s="1">
        <v>61</v>
      </c>
      <c r="R148" s="1">
        <v>34</v>
      </c>
      <c r="S148" s="1">
        <v>18</v>
      </c>
      <c r="T148" s="1" t="s">
        <v>195</v>
      </c>
      <c r="U148" s="1" t="s">
        <v>1899</v>
      </c>
      <c r="V148" s="1">
        <v>31</v>
      </c>
      <c r="W148" s="1">
        <v>19</v>
      </c>
      <c r="X148" s="1">
        <v>9</v>
      </c>
      <c r="Z148" s="1" t="s">
        <v>1834</v>
      </c>
      <c r="AA148" s="1" t="s">
        <v>2109</v>
      </c>
      <c r="AB148" s="1" t="s">
        <v>1950</v>
      </c>
      <c r="AC148" s="1" t="s">
        <v>2019</v>
      </c>
      <c r="AD148" s="1" t="s">
        <v>1681</v>
      </c>
      <c r="AE148" s="1" t="s">
        <v>1682</v>
      </c>
      <c r="AF148" s="1" t="s">
        <v>2131</v>
      </c>
      <c r="AG148" s="128">
        <v>4.7699999999999996</v>
      </c>
      <c r="AH148" s="128">
        <v>2.8</v>
      </c>
      <c r="AI148" s="128">
        <v>2.87</v>
      </c>
      <c r="AJ148" s="128">
        <v>2.36</v>
      </c>
      <c r="AK148" s="128">
        <v>2.36</v>
      </c>
      <c r="AL148" s="128">
        <v>2.75</v>
      </c>
      <c r="AM148" s="128">
        <v>2.2799999999999998</v>
      </c>
      <c r="AN148" s="128">
        <v>1.89</v>
      </c>
      <c r="AO148" s="128">
        <v>1.94</v>
      </c>
      <c r="AP148" s="128">
        <v>1.89</v>
      </c>
      <c r="AQ148" s="128">
        <v>2.71</v>
      </c>
      <c r="AR148" s="128">
        <v>3.81</v>
      </c>
      <c r="AS148" s="128">
        <v>3.26</v>
      </c>
      <c r="AT148" s="1">
        <v>3.5</v>
      </c>
      <c r="AU148" s="1">
        <v>3.53</v>
      </c>
      <c r="AV148" s="1">
        <v>5.64</v>
      </c>
      <c r="AW148" s="1">
        <v>11.37</v>
      </c>
      <c r="AX148" s="1">
        <v>4.4800000000000004</v>
      </c>
      <c r="AY148" s="1">
        <v>2.2400000000000002</v>
      </c>
      <c r="AZ148" s="1">
        <v>0</v>
      </c>
      <c r="BA148" s="1">
        <v>0.53</v>
      </c>
      <c r="BB148" s="1">
        <v>0.9</v>
      </c>
      <c r="BC148" s="1">
        <v>1.78</v>
      </c>
      <c r="BD148" s="1">
        <v>1.49</v>
      </c>
      <c r="BE148" s="1">
        <v>1.86</v>
      </c>
      <c r="BF148" s="1">
        <v>2.27</v>
      </c>
      <c r="BG148" s="1">
        <v>2.08</v>
      </c>
      <c r="BH148" s="1">
        <v>3.88</v>
      </c>
      <c r="BI148" s="1">
        <v>5.12</v>
      </c>
      <c r="BJ148" s="1">
        <v>3.5</v>
      </c>
      <c r="BK148" s="1">
        <v>3.74</v>
      </c>
      <c r="BL148" s="1">
        <v>4.83</v>
      </c>
      <c r="BM148" s="1">
        <v>6</v>
      </c>
      <c r="BN148" s="1">
        <v>11.17</v>
      </c>
      <c r="BO148" s="269">
        <v>0.28999999999999915</v>
      </c>
      <c r="BP148" s="269">
        <v>0.55999999999999961</v>
      </c>
      <c r="BQ148" s="269">
        <v>2.87</v>
      </c>
      <c r="BR148" s="269">
        <v>1.8299999999999998</v>
      </c>
      <c r="BS148" s="269">
        <v>1.46</v>
      </c>
      <c r="BT148" s="269">
        <v>0.97</v>
      </c>
      <c r="BU148" s="1">
        <v>24.26</v>
      </c>
      <c r="BV148" s="1">
        <v>30.17</v>
      </c>
      <c r="BW148" s="1">
        <v>32.67</v>
      </c>
      <c r="BX148" s="1">
        <v>33.799999999999997</v>
      </c>
      <c r="BY148" s="1">
        <v>34.15</v>
      </c>
      <c r="BZ148" s="1">
        <v>37.28</v>
      </c>
      <c r="CA148" s="1">
        <v>40.06</v>
      </c>
      <c r="CB148" s="1">
        <v>39.049999999999997</v>
      </c>
      <c r="CC148" s="1">
        <v>39.01</v>
      </c>
      <c r="CD148" s="1">
        <v>39.700000000000003</v>
      </c>
      <c r="CE148" s="1">
        <v>38.299999999999997</v>
      </c>
      <c r="CF148" s="1">
        <v>39.35</v>
      </c>
      <c r="CG148" s="1">
        <v>45.13</v>
      </c>
      <c r="CH148" s="1">
        <v>45.52</v>
      </c>
      <c r="CI148" s="1">
        <v>46.89</v>
      </c>
      <c r="CJ148" s="1">
        <v>46.55</v>
      </c>
      <c r="CK148" s="1">
        <v>46.16</v>
      </c>
      <c r="CL148" s="1">
        <v>23.48</v>
      </c>
      <c r="CM148" s="1">
        <v>29.31</v>
      </c>
      <c r="CN148" s="1">
        <v>33.6</v>
      </c>
      <c r="CO148" s="1">
        <v>33.840000000000003</v>
      </c>
      <c r="CP148" s="1">
        <v>35.39</v>
      </c>
      <c r="CQ148" s="1">
        <v>38.630000000000003</v>
      </c>
      <c r="CR148" s="1">
        <v>40.18</v>
      </c>
      <c r="CS148" s="1">
        <v>40.119999999999997</v>
      </c>
      <c r="CT148" s="1">
        <v>39.25</v>
      </c>
      <c r="CU148" s="1">
        <v>39.67</v>
      </c>
      <c r="CV148" s="1">
        <v>38.68</v>
      </c>
      <c r="CW148" s="1">
        <v>39.21</v>
      </c>
      <c r="CX148" s="1">
        <v>44.92</v>
      </c>
      <c r="CY148" s="1">
        <v>45.12</v>
      </c>
      <c r="CZ148" s="1">
        <v>47.62</v>
      </c>
      <c r="DA148" s="1">
        <v>46.14</v>
      </c>
      <c r="DB148" s="1">
        <v>46.93</v>
      </c>
      <c r="DC148" s="269">
        <v>0.78000000000000114</v>
      </c>
      <c r="DD148" s="269">
        <v>0.86000000000000298</v>
      </c>
      <c r="DE148" s="269">
        <v>-0.92999999999999972</v>
      </c>
      <c r="DF148" s="269">
        <v>-4.0000000000006253E-2</v>
      </c>
      <c r="DG148" s="269">
        <v>-1.240000000000002</v>
      </c>
      <c r="DH148" s="269">
        <v>-1.3500000000000014</v>
      </c>
      <c r="DI148" s="1">
        <v>4</v>
      </c>
      <c r="DJ148" s="1">
        <v>10</v>
      </c>
      <c r="DK148" s="1">
        <v>12</v>
      </c>
      <c r="DL148" s="1">
        <v>9</v>
      </c>
      <c r="DM148" s="1">
        <v>5</v>
      </c>
      <c r="DN148" s="1">
        <v>-3</v>
      </c>
      <c r="DO148" s="1">
        <v>-10</v>
      </c>
      <c r="DP148" s="1">
        <v>-13</v>
      </c>
      <c r="DQ148" s="1">
        <v>-15</v>
      </c>
      <c r="DR148" s="1">
        <v>-11</v>
      </c>
      <c r="DS148" s="1">
        <v>-5</v>
      </c>
      <c r="DT148" s="1">
        <v>-5</v>
      </c>
      <c r="DU148" s="1">
        <v>-2</v>
      </c>
      <c r="DV148" s="1">
        <v>5</v>
      </c>
      <c r="DW148" s="1">
        <v>5</v>
      </c>
      <c r="DX148" s="1">
        <v>7</v>
      </c>
      <c r="DY148" s="1">
        <v>8</v>
      </c>
      <c r="DZ148" s="2" t="s">
        <v>609</v>
      </c>
      <c r="EA148" s="2">
        <v>50787155</v>
      </c>
      <c r="EV148" s="1"/>
      <c r="FF148" s="128"/>
    </row>
    <row r="149" spans="1:162" ht="14">
      <c r="A149" s="1">
        <v>2</v>
      </c>
      <c r="B149" s="1">
        <v>116</v>
      </c>
      <c r="C149" s="1">
        <v>2</v>
      </c>
      <c r="D149" s="1">
        <v>13</v>
      </c>
      <c r="E149" s="1">
        <v>6</v>
      </c>
      <c r="F149" s="1">
        <v>168</v>
      </c>
      <c r="G149" s="1">
        <v>50.8</v>
      </c>
      <c r="H149" s="1" t="s">
        <v>1814</v>
      </c>
      <c r="I149" s="1" t="s">
        <v>2105</v>
      </c>
      <c r="J149" s="1" t="s">
        <v>1733</v>
      </c>
      <c r="K149" s="1">
        <v>28</v>
      </c>
      <c r="L149" s="1">
        <v>27</v>
      </c>
      <c r="M149" s="1">
        <v>25</v>
      </c>
      <c r="N149" s="265">
        <v>0.10714285714285714</v>
      </c>
      <c r="P149" s="1" t="s">
        <v>1940</v>
      </c>
      <c r="Q149" s="1">
        <v>56</v>
      </c>
      <c r="R149" s="1">
        <v>35</v>
      </c>
      <c r="S149" s="1">
        <v>27</v>
      </c>
      <c r="T149" s="1" t="s">
        <v>195</v>
      </c>
      <c r="U149" s="1" t="s">
        <v>1842</v>
      </c>
      <c r="V149" s="1">
        <v>32</v>
      </c>
      <c r="W149" s="1">
        <v>16</v>
      </c>
      <c r="X149" s="1">
        <v>13</v>
      </c>
      <c r="Z149" s="1" t="s">
        <v>1828</v>
      </c>
      <c r="AA149" s="1" t="s">
        <v>1955</v>
      </c>
      <c r="AB149" s="1" t="s">
        <v>1928</v>
      </c>
      <c r="AC149" s="1" t="s">
        <v>1845</v>
      </c>
      <c r="AD149" s="1" t="s">
        <v>1679</v>
      </c>
      <c r="AE149" s="1" t="s">
        <v>1681</v>
      </c>
      <c r="AF149" s="1" t="s">
        <v>2132</v>
      </c>
      <c r="AG149" s="128">
        <v>3.58</v>
      </c>
      <c r="AH149" s="128">
        <v>3.51</v>
      </c>
      <c r="AI149" s="128">
        <v>2.92</v>
      </c>
      <c r="AJ149" s="128">
        <v>3.23</v>
      </c>
      <c r="AK149" s="128">
        <v>3.85</v>
      </c>
      <c r="AL149" s="128">
        <v>2.86</v>
      </c>
      <c r="AM149" s="128">
        <v>3.3</v>
      </c>
      <c r="AN149" s="128">
        <v>3.07</v>
      </c>
      <c r="AO149" s="128">
        <v>2.0499999999999998</v>
      </c>
      <c r="AP149" s="128">
        <v>2.62</v>
      </c>
      <c r="AQ149" s="128">
        <v>4.18</v>
      </c>
      <c r="AR149" s="128">
        <v>5.47</v>
      </c>
      <c r="AS149" s="128">
        <v>3.19</v>
      </c>
      <c r="AT149" s="1">
        <v>4.83</v>
      </c>
      <c r="AU149" s="1">
        <v>6.87</v>
      </c>
      <c r="AV149" s="1">
        <v>7.21</v>
      </c>
      <c r="AW149" s="1">
        <v>12.72</v>
      </c>
      <c r="AX149" s="1">
        <v>3.16</v>
      </c>
      <c r="AY149" s="1">
        <v>2.56</v>
      </c>
      <c r="AZ149" s="1">
        <v>2.59</v>
      </c>
      <c r="BA149" s="1">
        <v>1.3</v>
      </c>
      <c r="BB149" s="1">
        <v>0.9</v>
      </c>
      <c r="BC149" s="1">
        <v>1.61</v>
      </c>
      <c r="BD149" s="1">
        <v>2.61</v>
      </c>
      <c r="BE149" s="1">
        <v>2.2400000000000002</v>
      </c>
      <c r="BF149" s="1">
        <v>3.86</v>
      </c>
      <c r="BG149" s="1">
        <v>4.66</v>
      </c>
      <c r="BH149" s="1">
        <v>4.47</v>
      </c>
      <c r="BI149" s="1">
        <v>4.5599999999999996</v>
      </c>
      <c r="BJ149" s="1">
        <v>4.5599999999999996</v>
      </c>
      <c r="BK149" s="1">
        <v>6.18</v>
      </c>
      <c r="BL149" s="1">
        <v>6.85</v>
      </c>
      <c r="BM149" s="1">
        <v>8.3000000000000007</v>
      </c>
      <c r="BN149" s="1">
        <v>12.01</v>
      </c>
      <c r="BO149" s="269">
        <v>0.41999999999999993</v>
      </c>
      <c r="BP149" s="269">
        <v>0.94999999999999973</v>
      </c>
      <c r="BQ149" s="269">
        <v>0.33000000000000007</v>
      </c>
      <c r="BR149" s="269">
        <v>1.93</v>
      </c>
      <c r="BS149" s="269">
        <v>2.95</v>
      </c>
      <c r="BT149" s="269">
        <v>1.2499999999999998</v>
      </c>
      <c r="BU149" s="1">
        <v>32.159999999999997</v>
      </c>
      <c r="BV149" s="1">
        <v>32.9</v>
      </c>
      <c r="BW149" s="1">
        <v>34.869999999999997</v>
      </c>
      <c r="BX149" s="1">
        <v>37.020000000000003</v>
      </c>
      <c r="BY149" s="1">
        <v>38.15</v>
      </c>
      <c r="BZ149" s="1">
        <v>39.200000000000003</v>
      </c>
      <c r="CA149" s="1">
        <v>40.56</v>
      </c>
      <c r="CB149" s="1">
        <v>43.52</v>
      </c>
      <c r="CC149" s="1">
        <v>40.54</v>
      </c>
      <c r="CD149" s="1">
        <v>41.54</v>
      </c>
      <c r="CE149" s="1">
        <v>42.47</v>
      </c>
      <c r="CF149" s="1">
        <v>44.93</v>
      </c>
      <c r="CG149" s="1">
        <v>46.05</v>
      </c>
      <c r="CH149" s="1">
        <v>48.97</v>
      </c>
      <c r="CI149" s="1">
        <v>49.16</v>
      </c>
      <c r="CJ149" s="1">
        <v>48.57</v>
      </c>
      <c r="CK149" s="1">
        <v>44.63</v>
      </c>
      <c r="CL149" s="1">
        <v>32.270000000000003</v>
      </c>
      <c r="CM149" s="1">
        <v>31.74</v>
      </c>
      <c r="CN149" s="1">
        <v>33.39</v>
      </c>
      <c r="CO149" s="1">
        <v>37.99</v>
      </c>
      <c r="CP149" s="1">
        <v>38.479999999999997</v>
      </c>
      <c r="CQ149" s="1">
        <v>39.39</v>
      </c>
      <c r="CR149" s="1">
        <v>41.7</v>
      </c>
      <c r="CS149" s="1">
        <v>43.27</v>
      </c>
      <c r="CT149" s="1">
        <v>40.53</v>
      </c>
      <c r="CU149" s="1">
        <v>41.58</v>
      </c>
      <c r="CV149" s="1">
        <v>42.5</v>
      </c>
      <c r="CW149" s="1">
        <v>45.93</v>
      </c>
      <c r="CX149" s="1">
        <v>46.94</v>
      </c>
      <c r="CY149" s="1">
        <v>48.67</v>
      </c>
      <c r="CZ149" s="1">
        <v>49.35</v>
      </c>
      <c r="DA149" s="1">
        <v>48.56</v>
      </c>
      <c r="DB149" s="1">
        <v>43.38</v>
      </c>
      <c r="DC149" s="269">
        <v>-0.11000000000000654</v>
      </c>
      <c r="DD149" s="269">
        <v>1.1600000000000001</v>
      </c>
      <c r="DE149" s="269">
        <v>1.4799999999999969</v>
      </c>
      <c r="DF149" s="269">
        <v>-0.96999999999999886</v>
      </c>
      <c r="DG149" s="269">
        <v>-0.32999999999999829</v>
      </c>
      <c r="DH149" s="269">
        <v>-0.18999999999999773</v>
      </c>
      <c r="DI149" s="1">
        <v>7</v>
      </c>
      <c r="DJ149" s="1">
        <v>7</v>
      </c>
      <c r="DK149" s="1">
        <v>7</v>
      </c>
      <c r="DL149" s="1">
        <v>10</v>
      </c>
      <c r="DM149" s="1">
        <v>4</v>
      </c>
      <c r="DN149" s="1">
        <v>2</v>
      </c>
      <c r="DO149" s="1">
        <v>-2</v>
      </c>
      <c r="DP149" s="1">
        <v>-11</v>
      </c>
      <c r="DQ149" s="1">
        <v>-14</v>
      </c>
      <c r="DR149" s="1">
        <v>-14</v>
      </c>
      <c r="DS149" s="1">
        <v>-7</v>
      </c>
      <c r="DT149" s="1">
        <v>0</v>
      </c>
      <c r="DU149" s="1">
        <v>4</v>
      </c>
      <c r="DV149" s="1">
        <v>3</v>
      </c>
      <c r="DW149" s="1">
        <v>3</v>
      </c>
      <c r="DX149" s="1">
        <v>3</v>
      </c>
      <c r="DY149" s="1">
        <v>3</v>
      </c>
      <c r="DZ149" s="2" t="s">
        <v>1208</v>
      </c>
      <c r="EA149" s="2">
        <v>53640248</v>
      </c>
      <c r="EV149" s="1"/>
      <c r="FF149" s="128"/>
    </row>
    <row r="150" spans="1:162" ht="14">
      <c r="A150" s="1">
        <v>2</v>
      </c>
      <c r="B150" s="1">
        <v>179</v>
      </c>
      <c r="C150" s="1">
        <v>2</v>
      </c>
      <c r="D150" s="1">
        <v>13</v>
      </c>
      <c r="E150" s="1">
        <v>7</v>
      </c>
      <c r="F150" s="1">
        <v>154.9</v>
      </c>
      <c r="G150" s="1">
        <v>45.5</v>
      </c>
      <c r="H150" s="1" t="s">
        <v>1925</v>
      </c>
      <c r="I150" s="1" t="s">
        <v>2105</v>
      </c>
      <c r="J150" s="1" t="s">
        <v>1737</v>
      </c>
      <c r="K150" s="1">
        <v>60</v>
      </c>
      <c r="L150" s="1">
        <v>47</v>
      </c>
      <c r="M150" s="1">
        <v>43</v>
      </c>
      <c r="N150" s="265">
        <v>0.28333333333333333</v>
      </c>
      <c r="O150" s="1" t="s">
        <v>191</v>
      </c>
      <c r="P150" s="1" t="s">
        <v>1980</v>
      </c>
      <c r="Q150" s="1">
        <v>63</v>
      </c>
      <c r="R150" s="1">
        <v>49</v>
      </c>
      <c r="S150" s="1">
        <v>23</v>
      </c>
      <c r="T150" s="1" t="s">
        <v>1678</v>
      </c>
      <c r="Z150" s="1" t="s">
        <v>1961</v>
      </c>
      <c r="AA150" s="1" t="s">
        <v>2011</v>
      </c>
      <c r="AB150" s="1" t="s">
        <v>1985</v>
      </c>
      <c r="AC150" s="1" t="s">
        <v>2133</v>
      </c>
      <c r="AF150" s="1" t="s">
        <v>2134</v>
      </c>
      <c r="AG150" s="128">
        <v>3.61</v>
      </c>
      <c r="AH150" s="128">
        <v>3.71</v>
      </c>
      <c r="AI150" s="128">
        <v>3.55</v>
      </c>
      <c r="AJ150" s="128">
        <v>3.36</v>
      </c>
      <c r="AK150" s="128">
        <v>2.67</v>
      </c>
      <c r="AL150" s="128">
        <v>2.61</v>
      </c>
      <c r="AM150" s="128">
        <v>2.5</v>
      </c>
      <c r="AN150" s="128">
        <v>0.72</v>
      </c>
      <c r="AO150" s="128">
        <v>1.92</v>
      </c>
      <c r="AP150" s="128">
        <v>1.91</v>
      </c>
      <c r="AQ150" s="128">
        <v>4.4800000000000004</v>
      </c>
      <c r="AR150" s="128">
        <v>4.3099999999999996</v>
      </c>
      <c r="AS150" s="128">
        <v>3.6</v>
      </c>
      <c r="AT150" s="1">
        <v>4.3600000000000003</v>
      </c>
      <c r="AU150" s="1">
        <v>6.28</v>
      </c>
      <c r="AV150" s="1">
        <v>9.3000000000000007</v>
      </c>
      <c r="AW150" s="1">
        <v>13.39</v>
      </c>
      <c r="AX150" s="1">
        <v>5.3</v>
      </c>
      <c r="AY150" s="1">
        <v>3.05</v>
      </c>
      <c r="AZ150" s="1">
        <v>2.58</v>
      </c>
      <c r="BA150" s="1">
        <v>1.42</v>
      </c>
      <c r="BB150" s="1">
        <v>0</v>
      </c>
      <c r="BC150" s="1">
        <v>0.27</v>
      </c>
      <c r="BD150" s="1">
        <v>1.47</v>
      </c>
      <c r="BE150" s="1">
        <v>2.99</v>
      </c>
      <c r="BF150" s="1">
        <v>3.14</v>
      </c>
      <c r="BG150" s="1">
        <v>2.93</v>
      </c>
      <c r="BH150" s="1">
        <v>3.85</v>
      </c>
      <c r="BI150" s="1">
        <v>4.18</v>
      </c>
      <c r="BJ150" s="1">
        <v>3.87</v>
      </c>
      <c r="BK150" s="1">
        <v>4.59</v>
      </c>
      <c r="BL150" s="1">
        <v>6.68</v>
      </c>
      <c r="BM150" s="1">
        <v>10.96</v>
      </c>
      <c r="BN150" s="1">
        <v>15.19</v>
      </c>
      <c r="BO150" s="269">
        <v>-1.69</v>
      </c>
      <c r="BP150" s="269">
        <v>0.66000000000000014</v>
      </c>
      <c r="BQ150" s="269">
        <v>0.96999999999999975</v>
      </c>
      <c r="BR150" s="269">
        <v>1.94</v>
      </c>
      <c r="BS150" s="269">
        <v>2.67</v>
      </c>
      <c r="BT150" s="269">
        <v>2.34</v>
      </c>
      <c r="BU150" s="1">
        <v>26.48</v>
      </c>
      <c r="BV150" s="1">
        <v>31.18</v>
      </c>
      <c r="BW150" s="1">
        <v>33.270000000000003</v>
      </c>
      <c r="BX150" s="1">
        <v>35.76</v>
      </c>
      <c r="BY150" s="1">
        <v>35.56</v>
      </c>
      <c r="BZ150" s="1">
        <v>37.82</v>
      </c>
      <c r="CA150" s="1">
        <v>37.159999999999997</v>
      </c>
      <c r="CB150" s="1">
        <v>38.01</v>
      </c>
      <c r="CC150" s="1">
        <v>37.729999999999997</v>
      </c>
      <c r="CD150" s="1">
        <v>37.93</v>
      </c>
      <c r="CE150" s="1">
        <v>37.33</v>
      </c>
      <c r="CF150" s="1">
        <v>40.159999999999997</v>
      </c>
      <c r="CG150" s="1">
        <v>43.29</v>
      </c>
      <c r="CH150" s="1">
        <v>46.68</v>
      </c>
      <c r="CI150" s="1">
        <v>45.6</v>
      </c>
      <c r="CJ150" s="1">
        <v>44.27</v>
      </c>
      <c r="CK150" s="1">
        <v>41.51</v>
      </c>
      <c r="CL150" s="1">
        <v>26.7</v>
      </c>
      <c r="CM150" s="1">
        <v>31.39</v>
      </c>
      <c r="CN150" s="1">
        <v>33.78</v>
      </c>
      <c r="CO150" s="1">
        <v>36.14</v>
      </c>
      <c r="CP150" s="1">
        <v>37.369999999999997</v>
      </c>
      <c r="CQ150" s="1">
        <v>37.81</v>
      </c>
      <c r="CR150" s="1">
        <v>37.04</v>
      </c>
      <c r="CS150" s="1">
        <v>36.200000000000003</v>
      </c>
      <c r="CT150" s="1">
        <v>37.119999999999997</v>
      </c>
      <c r="CU150" s="1">
        <v>36.72</v>
      </c>
      <c r="CV150" s="1">
        <v>37.71</v>
      </c>
      <c r="CW150" s="1">
        <v>39.020000000000003</v>
      </c>
      <c r="CX150" s="1">
        <v>42.37</v>
      </c>
      <c r="CY150" s="1">
        <v>45.94</v>
      </c>
      <c r="CZ150" s="1">
        <v>44.52</v>
      </c>
      <c r="DA150" s="1">
        <v>45.03</v>
      </c>
      <c r="DB150" s="1">
        <v>41.81</v>
      </c>
      <c r="DC150" s="269">
        <v>-0.21999999999999886</v>
      </c>
      <c r="DD150" s="269">
        <v>-0.21000000000000085</v>
      </c>
      <c r="DE150" s="269">
        <v>-0.50999999999999801</v>
      </c>
      <c r="DF150" s="269">
        <v>-0.38000000000000256</v>
      </c>
      <c r="DG150" s="269">
        <v>-1.8099999999999952</v>
      </c>
      <c r="DH150" s="269">
        <v>9.9999999999980105E-3</v>
      </c>
      <c r="DI150" s="1">
        <v>-2</v>
      </c>
      <c r="DJ150" s="1">
        <v>0</v>
      </c>
      <c r="DK150" s="1">
        <v>2</v>
      </c>
      <c r="DL150" s="1">
        <v>3</v>
      </c>
      <c r="DM150" s="1">
        <v>3</v>
      </c>
      <c r="DN150" s="1">
        <v>2</v>
      </c>
      <c r="DO150" s="1">
        <v>-2</v>
      </c>
      <c r="DP150" s="1">
        <v>-10</v>
      </c>
      <c r="DQ150" s="1">
        <v>-14</v>
      </c>
      <c r="DR150" s="1">
        <v>-14</v>
      </c>
      <c r="DS150" s="1">
        <v>-15</v>
      </c>
      <c r="DT150" s="1">
        <v>-15</v>
      </c>
      <c r="DU150" s="1">
        <v>-13</v>
      </c>
      <c r="DV150" s="1">
        <v>-11</v>
      </c>
      <c r="DW150" s="1">
        <v>-9</v>
      </c>
      <c r="DX150" s="1">
        <v>-3</v>
      </c>
      <c r="DY150" s="1">
        <v>0</v>
      </c>
      <c r="DZ150" s="2" t="s">
        <v>1575</v>
      </c>
      <c r="EA150" s="2">
        <v>49754597</v>
      </c>
      <c r="EM150" s="36"/>
      <c r="EV150" s="1"/>
      <c r="FF150" s="128"/>
    </row>
    <row r="151" spans="1:162" ht="14">
      <c r="A151" s="1">
        <v>2</v>
      </c>
      <c r="B151" s="1">
        <v>120</v>
      </c>
      <c r="C151" s="1">
        <v>2</v>
      </c>
      <c r="D151" s="1">
        <v>19</v>
      </c>
      <c r="E151" s="1">
        <v>0</v>
      </c>
      <c r="F151" s="1">
        <v>158.6</v>
      </c>
      <c r="G151" s="1">
        <v>56.3</v>
      </c>
      <c r="H151" s="1" t="s">
        <v>1925</v>
      </c>
      <c r="I151" s="1" t="s">
        <v>2102</v>
      </c>
      <c r="J151" s="1" t="s">
        <v>1733</v>
      </c>
      <c r="K151" s="1">
        <v>34</v>
      </c>
      <c r="L151" s="1">
        <v>33</v>
      </c>
      <c r="M151" s="1">
        <v>25</v>
      </c>
      <c r="N151" s="265">
        <v>0.26470588235294118</v>
      </c>
      <c r="P151" s="1" t="s">
        <v>1894</v>
      </c>
      <c r="Q151" s="1">
        <v>54</v>
      </c>
      <c r="R151" s="1">
        <v>37</v>
      </c>
      <c r="S151" s="1">
        <v>37</v>
      </c>
      <c r="T151" s="1" t="s">
        <v>194</v>
      </c>
      <c r="U151" s="1" t="s">
        <v>1895</v>
      </c>
      <c r="V151" s="1">
        <v>38</v>
      </c>
      <c r="W151" s="1">
        <v>26</v>
      </c>
      <c r="X151" s="1">
        <v>9</v>
      </c>
      <c r="Y151" s="1" t="s">
        <v>1681</v>
      </c>
      <c r="Z151" s="1" t="s">
        <v>1961</v>
      </c>
      <c r="AA151" s="1" t="s">
        <v>2011</v>
      </c>
      <c r="AB151" s="1" t="s">
        <v>1901</v>
      </c>
      <c r="AC151" s="1" t="s">
        <v>1933</v>
      </c>
      <c r="AF151" s="1" t="s">
        <v>2074</v>
      </c>
      <c r="AG151" s="128">
        <v>2.86</v>
      </c>
      <c r="AH151" s="128">
        <v>3.02</v>
      </c>
      <c r="AI151" s="128">
        <v>2.12</v>
      </c>
      <c r="AJ151" s="128">
        <v>1.99</v>
      </c>
      <c r="AK151" s="128">
        <v>2.0099999999999998</v>
      </c>
      <c r="AL151" s="128">
        <v>2.62</v>
      </c>
      <c r="AM151" s="128">
        <v>0.95</v>
      </c>
      <c r="AN151" s="128">
        <v>0</v>
      </c>
      <c r="AO151" s="128">
        <v>0.37</v>
      </c>
      <c r="AP151" s="128">
        <v>2.44</v>
      </c>
      <c r="AQ151" s="128">
        <v>3.95</v>
      </c>
      <c r="AR151" s="128">
        <v>5.43</v>
      </c>
      <c r="AS151" s="128">
        <v>1.61</v>
      </c>
      <c r="AT151" s="1">
        <v>1.76</v>
      </c>
      <c r="AU151" s="1">
        <v>4.51</v>
      </c>
      <c r="AV151" s="1">
        <v>6.13</v>
      </c>
      <c r="AW151" s="1">
        <v>11.72</v>
      </c>
      <c r="AX151" s="1">
        <v>2.66</v>
      </c>
      <c r="AY151" s="1">
        <v>1.78</v>
      </c>
      <c r="AZ151" s="1">
        <v>0</v>
      </c>
      <c r="BA151" s="1">
        <v>0</v>
      </c>
      <c r="BB151" s="1">
        <v>0.37</v>
      </c>
      <c r="BC151" s="1">
        <v>1.49</v>
      </c>
      <c r="BD151" s="1">
        <v>2.74</v>
      </c>
      <c r="BE151" s="1">
        <v>2.4900000000000002</v>
      </c>
      <c r="BF151" s="1">
        <v>2.36</v>
      </c>
      <c r="BG151" s="1">
        <v>3.49</v>
      </c>
      <c r="BH151" s="1">
        <v>2.98</v>
      </c>
      <c r="BI151" s="1">
        <v>5.04</v>
      </c>
      <c r="BJ151" s="1">
        <v>0.5</v>
      </c>
      <c r="BK151" s="1">
        <v>1.39</v>
      </c>
      <c r="BL151" s="1">
        <v>4.83</v>
      </c>
      <c r="BM151" s="1">
        <v>5.5</v>
      </c>
      <c r="BN151" s="1">
        <v>10.48</v>
      </c>
      <c r="BO151" s="269">
        <v>0.19999999999999973</v>
      </c>
      <c r="BP151" s="269">
        <v>1.24</v>
      </c>
      <c r="BQ151" s="269">
        <v>2.12</v>
      </c>
      <c r="BR151" s="269">
        <v>1.99</v>
      </c>
      <c r="BS151" s="269">
        <v>1.6399999999999997</v>
      </c>
      <c r="BT151" s="269">
        <v>1.1300000000000001</v>
      </c>
      <c r="BU151" s="1">
        <v>27.97</v>
      </c>
      <c r="BV151" s="1">
        <v>31.14</v>
      </c>
      <c r="BW151" s="1">
        <v>33.64</v>
      </c>
      <c r="BX151" s="1">
        <v>35.17</v>
      </c>
      <c r="BY151" s="1">
        <v>35.1</v>
      </c>
      <c r="BZ151" s="1">
        <v>35.979999999999997</v>
      </c>
      <c r="CA151" s="1">
        <v>37.159999999999997</v>
      </c>
      <c r="CB151" s="1">
        <v>38.18</v>
      </c>
      <c r="CC151" s="1">
        <v>38.15</v>
      </c>
      <c r="CD151" s="1">
        <v>38.97</v>
      </c>
      <c r="CE151" s="1">
        <v>39.78</v>
      </c>
      <c r="CF151" s="1">
        <v>40.17</v>
      </c>
      <c r="CG151" s="1">
        <v>43.6</v>
      </c>
      <c r="CH151" s="1">
        <v>45.32</v>
      </c>
      <c r="CI151" s="1">
        <v>43.89</v>
      </c>
      <c r="CJ151" s="1">
        <v>41.86</v>
      </c>
      <c r="CK151" s="1">
        <v>44.14</v>
      </c>
      <c r="CL151" s="1">
        <v>27.64</v>
      </c>
      <c r="CM151" s="1">
        <v>31.22</v>
      </c>
      <c r="CN151" s="1">
        <v>33.68</v>
      </c>
      <c r="CO151" s="1">
        <v>35.659999999999997</v>
      </c>
      <c r="CP151" s="1">
        <v>35.51</v>
      </c>
      <c r="CQ151" s="1">
        <v>35.36</v>
      </c>
      <c r="CR151" s="1">
        <v>36.700000000000003</v>
      </c>
      <c r="CS151" s="1">
        <v>37.409999999999997</v>
      </c>
      <c r="CT151" s="1">
        <v>37.520000000000003</v>
      </c>
      <c r="CU151" s="1">
        <v>38.369999999999997</v>
      </c>
      <c r="CV151" s="1">
        <v>39.630000000000003</v>
      </c>
      <c r="CW151" s="1">
        <v>40.39</v>
      </c>
      <c r="CX151" s="1">
        <v>43.93</v>
      </c>
      <c r="CY151" s="1">
        <v>46.23</v>
      </c>
      <c r="CZ151" s="1">
        <v>44.49</v>
      </c>
      <c r="DA151" s="1">
        <v>41.51</v>
      </c>
      <c r="DB151" s="1">
        <v>44.22</v>
      </c>
      <c r="DC151" s="269">
        <v>0.32999999999999829</v>
      </c>
      <c r="DD151" s="269">
        <v>-7.9999999999998295E-2</v>
      </c>
      <c r="DE151" s="269">
        <v>-3.9999999999999147E-2</v>
      </c>
      <c r="DF151" s="269">
        <v>-0.48999999999999488</v>
      </c>
      <c r="DG151" s="269">
        <v>-0.40999999999999659</v>
      </c>
      <c r="DH151" s="269">
        <v>0.61999999999999744</v>
      </c>
      <c r="DI151" s="1">
        <v>1</v>
      </c>
      <c r="DJ151" s="1">
        <v>3</v>
      </c>
      <c r="DK151" s="1">
        <v>4</v>
      </c>
      <c r="DL151" s="1">
        <v>5</v>
      </c>
      <c r="DM151" s="1">
        <v>2</v>
      </c>
      <c r="DN151" s="1">
        <v>-3</v>
      </c>
      <c r="DO151" s="1">
        <v>-8</v>
      </c>
      <c r="DP151" s="1">
        <v>-11</v>
      </c>
      <c r="DQ151" s="1">
        <v>-7</v>
      </c>
      <c r="DR151" s="1">
        <v>-4</v>
      </c>
      <c r="DS151" s="1">
        <v>1</v>
      </c>
      <c r="DT151" s="1">
        <v>6</v>
      </c>
      <c r="DU151" s="1">
        <v>11</v>
      </c>
      <c r="DV151" s="1">
        <v>11</v>
      </c>
      <c r="DW151" s="1">
        <v>6</v>
      </c>
      <c r="DX151" s="1">
        <v>4</v>
      </c>
      <c r="DY151" s="1">
        <v>2</v>
      </c>
      <c r="DZ151" s="2" t="s">
        <v>879</v>
      </c>
      <c r="EA151" s="2">
        <v>50867138</v>
      </c>
      <c r="EV151" s="1"/>
      <c r="FF151" s="128"/>
    </row>
    <row r="152" spans="1:162" ht="14">
      <c r="A152" s="1">
        <v>2</v>
      </c>
      <c r="B152" s="1">
        <v>157</v>
      </c>
      <c r="C152" s="1">
        <v>2</v>
      </c>
      <c r="D152" s="1">
        <v>16</v>
      </c>
      <c r="E152" s="1">
        <v>7</v>
      </c>
      <c r="F152" s="1">
        <v>167.3</v>
      </c>
      <c r="G152" s="1">
        <v>55.4</v>
      </c>
      <c r="H152" s="1" t="s">
        <v>1925</v>
      </c>
      <c r="I152" s="1" t="s">
        <v>2105</v>
      </c>
      <c r="J152" s="1" t="s">
        <v>1737</v>
      </c>
      <c r="K152" s="1">
        <v>37</v>
      </c>
      <c r="L152" s="1">
        <v>29</v>
      </c>
      <c r="M152" s="1">
        <v>29</v>
      </c>
      <c r="N152" s="265">
        <v>0.21621621621621623</v>
      </c>
      <c r="O152" s="1" t="s">
        <v>190</v>
      </c>
      <c r="P152" s="1" t="s">
        <v>2077</v>
      </c>
      <c r="Q152" s="1">
        <v>53</v>
      </c>
      <c r="R152" s="1">
        <v>33</v>
      </c>
      <c r="S152" s="1">
        <v>31</v>
      </c>
      <c r="T152" s="1" t="s">
        <v>1679</v>
      </c>
      <c r="U152" s="1" t="s">
        <v>1919</v>
      </c>
      <c r="V152" s="1">
        <v>21</v>
      </c>
      <c r="W152" s="1">
        <v>13</v>
      </c>
      <c r="X152" s="1">
        <v>9</v>
      </c>
      <c r="Z152" s="1" t="s">
        <v>1975</v>
      </c>
      <c r="AA152" s="1" t="s">
        <v>2051</v>
      </c>
      <c r="AB152" s="1" t="s">
        <v>1844</v>
      </c>
      <c r="AC152" s="1" t="s">
        <v>2000</v>
      </c>
      <c r="AF152" s="1" t="s">
        <v>2013</v>
      </c>
      <c r="AG152" s="128">
        <v>3.76</v>
      </c>
      <c r="AH152" s="128">
        <v>3.62</v>
      </c>
      <c r="AI152" s="128">
        <v>2.99</v>
      </c>
      <c r="AJ152" s="128">
        <v>3.11</v>
      </c>
      <c r="AK152" s="128">
        <v>2.36</v>
      </c>
      <c r="AL152" s="128">
        <v>2.5299999999999998</v>
      </c>
      <c r="AM152" s="128">
        <v>2.2400000000000002</v>
      </c>
      <c r="AN152" s="128">
        <v>1.49</v>
      </c>
      <c r="AO152" s="128">
        <v>1.1100000000000001</v>
      </c>
      <c r="AP152" s="128">
        <v>1.28</v>
      </c>
      <c r="AQ152" s="128">
        <v>2.17</v>
      </c>
      <c r="AR152" s="128">
        <v>3.28</v>
      </c>
      <c r="AS152" s="128">
        <v>0</v>
      </c>
      <c r="AT152" s="1">
        <v>1.24</v>
      </c>
      <c r="AU152" s="1">
        <v>4.1100000000000003</v>
      </c>
      <c r="AV152" s="1">
        <v>5.56</v>
      </c>
      <c r="AW152" s="1">
        <v>8.8800000000000008</v>
      </c>
      <c r="AX152" s="1">
        <v>3.48</v>
      </c>
      <c r="AY152" s="1">
        <v>3.28</v>
      </c>
      <c r="AZ152" s="1">
        <v>1.56</v>
      </c>
      <c r="BA152" s="1">
        <v>1.07</v>
      </c>
      <c r="BB152" s="1">
        <v>0.25</v>
      </c>
      <c r="BC152" s="1">
        <v>1.17</v>
      </c>
      <c r="BD152" s="1">
        <v>1.02</v>
      </c>
      <c r="BE152" s="1">
        <v>1.74</v>
      </c>
      <c r="BF152" s="1">
        <v>2.13</v>
      </c>
      <c r="BG152" s="1">
        <v>3.37</v>
      </c>
      <c r="BH152" s="1">
        <v>2.61</v>
      </c>
      <c r="BI152" s="1">
        <v>3.21</v>
      </c>
      <c r="BJ152" s="1">
        <v>1.51</v>
      </c>
      <c r="BK152" s="1">
        <v>2.4900000000000002</v>
      </c>
      <c r="BL152" s="1">
        <v>4.3099999999999996</v>
      </c>
      <c r="BM152" s="1">
        <v>5.13</v>
      </c>
      <c r="BN152" s="1">
        <v>9.74</v>
      </c>
      <c r="BO152" s="269">
        <v>0.2799999999999998</v>
      </c>
      <c r="BP152" s="269">
        <v>0.3400000000000003</v>
      </c>
      <c r="BQ152" s="269">
        <v>1.4300000000000002</v>
      </c>
      <c r="BR152" s="269">
        <v>2.04</v>
      </c>
      <c r="BS152" s="269">
        <v>2.11</v>
      </c>
      <c r="BT152" s="269">
        <v>1.3599999999999999</v>
      </c>
      <c r="BU152" s="1">
        <v>27.11</v>
      </c>
      <c r="BV152" s="1">
        <v>32.54</v>
      </c>
      <c r="BW152" s="1">
        <v>34.049999999999997</v>
      </c>
      <c r="BX152" s="1">
        <v>35.49</v>
      </c>
      <c r="BY152" s="1">
        <v>37.03</v>
      </c>
      <c r="BZ152" s="1">
        <v>38.17</v>
      </c>
      <c r="CA152" s="1">
        <v>38.32</v>
      </c>
      <c r="CB152" s="1">
        <v>39.64</v>
      </c>
      <c r="CC152" s="1">
        <v>40.89</v>
      </c>
      <c r="CD152" s="1">
        <v>40.44</v>
      </c>
      <c r="CE152" s="1">
        <v>41.83</v>
      </c>
      <c r="CF152" s="1">
        <v>41.65</v>
      </c>
      <c r="CG152" s="1">
        <v>44.78</v>
      </c>
      <c r="CH152" s="1">
        <v>46.39</v>
      </c>
      <c r="CI152" s="1">
        <v>46.33</v>
      </c>
      <c r="CJ152" s="1">
        <v>47.07</v>
      </c>
      <c r="CK152" s="1">
        <v>45.63</v>
      </c>
      <c r="CL152" s="1">
        <v>27.72</v>
      </c>
      <c r="CM152" s="1">
        <v>32.46</v>
      </c>
      <c r="CN152" s="1">
        <v>34.28</v>
      </c>
      <c r="CO152" s="1">
        <v>35.770000000000003</v>
      </c>
      <c r="CP152" s="1">
        <v>37.97</v>
      </c>
      <c r="CQ152" s="1">
        <v>37.049999999999997</v>
      </c>
      <c r="CR152" s="1">
        <v>37.68</v>
      </c>
      <c r="CS152" s="1">
        <v>38.94</v>
      </c>
      <c r="CT152" s="1">
        <v>39.979999999999997</v>
      </c>
      <c r="CU152" s="1">
        <v>40.85</v>
      </c>
      <c r="CV152" s="1">
        <v>41.31</v>
      </c>
      <c r="CW152" s="1">
        <v>41.03</v>
      </c>
      <c r="CX152" s="1">
        <v>44.68</v>
      </c>
      <c r="CY152" s="1">
        <v>46.13</v>
      </c>
      <c r="CZ152" s="1">
        <v>45.6</v>
      </c>
      <c r="DA152" s="1">
        <v>48.03</v>
      </c>
      <c r="DB152" s="1">
        <v>45.05</v>
      </c>
      <c r="DC152" s="269">
        <v>-0.60999999999999943</v>
      </c>
      <c r="DD152" s="269">
        <v>7.9999999999998295E-2</v>
      </c>
      <c r="DE152" s="269">
        <v>-0.23000000000000398</v>
      </c>
      <c r="DF152" s="269">
        <v>-0.28000000000000114</v>
      </c>
      <c r="DG152" s="269">
        <v>-0.93999999999999773</v>
      </c>
      <c r="DH152" s="269">
        <v>1.1200000000000045</v>
      </c>
      <c r="DI152" s="1">
        <v>0</v>
      </c>
      <c r="DJ152" s="1">
        <v>1</v>
      </c>
      <c r="DK152" s="1">
        <v>4</v>
      </c>
      <c r="DL152" s="1">
        <v>4</v>
      </c>
      <c r="DM152" s="1">
        <v>5</v>
      </c>
      <c r="DN152" s="1">
        <v>1</v>
      </c>
      <c r="DO152" s="1">
        <v>-1</v>
      </c>
      <c r="DP152" s="1">
        <v>-11</v>
      </c>
      <c r="DQ152" s="1">
        <v>-18</v>
      </c>
      <c r="DR152" s="1">
        <v>-22</v>
      </c>
      <c r="DS152" s="1">
        <v>-25</v>
      </c>
      <c r="DT152" s="1">
        <v>-27</v>
      </c>
      <c r="DU152" s="1">
        <v>-22</v>
      </c>
      <c r="DV152" s="1">
        <v>-15</v>
      </c>
      <c r="DW152" s="1">
        <v>-11</v>
      </c>
      <c r="DX152" s="1">
        <v>-7</v>
      </c>
      <c r="DY152" s="1">
        <v>-5</v>
      </c>
      <c r="DZ152" s="2" t="s">
        <v>892</v>
      </c>
      <c r="EA152" s="2">
        <v>46863029</v>
      </c>
      <c r="EV152" s="1"/>
      <c r="FF152" s="128"/>
    </row>
    <row r="153" spans="1:162" ht="14">
      <c r="A153" s="1">
        <v>2</v>
      </c>
      <c r="B153" s="1">
        <v>126</v>
      </c>
      <c r="C153" s="1">
        <v>2</v>
      </c>
      <c r="D153" s="1">
        <v>12</v>
      </c>
      <c r="E153" s="1">
        <v>6</v>
      </c>
      <c r="F153" s="1">
        <v>147</v>
      </c>
      <c r="G153" s="1">
        <v>35</v>
      </c>
      <c r="H153" s="1" t="s">
        <v>1839</v>
      </c>
      <c r="I153" s="1" t="s">
        <v>2108</v>
      </c>
      <c r="J153" s="1" t="s">
        <v>1733</v>
      </c>
      <c r="K153" s="1">
        <v>31</v>
      </c>
      <c r="L153" s="1">
        <v>24</v>
      </c>
      <c r="M153" s="1">
        <v>25</v>
      </c>
      <c r="N153" s="265">
        <v>0.19354838709677419</v>
      </c>
      <c r="P153" s="1" t="s">
        <v>1918</v>
      </c>
      <c r="Q153" s="1">
        <v>61</v>
      </c>
      <c r="R153" s="1">
        <v>32</v>
      </c>
      <c r="S153" s="1">
        <v>28</v>
      </c>
      <c r="T153" s="1" t="s">
        <v>1678</v>
      </c>
      <c r="U153" s="1" t="s">
        <v>2135</v>
      </c>
      <c r="V153" s="1">
        <v>22</v>
      </c>
      <c r="W153" s="1">
        <v>16</v>
      </c>
      <c r="X153" s="1">
        <v>11</v>
      </c>
      <c r="Z153" s="1" t="s">
        <v>1818</v>
      </c>
      <c r="AA153" s="1" t="s">
        <v>2136</v>
      </c>
      <c r="AB153" s="1" t="s">
        <v>2064</v>
      </c>
      <c r="AC153" s="1" t="s">
        <v>2053</v>
      </c>
      <c r="AF153" s="1" t="s">
        <v>2137</v>
      </c>
      <c r="AG153" s="128">
        <v>3.83</v>
      </c>
      <c r="AH153" s="128">
        <v>2.61</v>
      </c>
      <c r="AI153" s="128">
        <v>1.39</v>
      </c>
      <c r="AJ153" s="128">
        <v>2.36</v>
      </c>
      <c r="AK153" s="128">
        <v>2.2400000000000002</v>
      </c>
      <c r="AL153" s="128">
        <v>1.99</v>
      </c>
      <c r="AM153" s="128">
        <v>2.63</v>
      </c>
      <c r="AN153" s="128">
        <v>2.17</v>
      </c>
      <c r="AO153" s="128">
        <v>1.85</v>
      </c>
      <c r="AP153" s="128">
        <v>5.44</v>
      </c>
      <c r="AQ153" s="128">
        <v>4.5</v>
      </c>
      <c r="AR153" s="128">
        <v>2.79</v>
      </c>
      <c r="AS153" s="128">
        <v>5.0599999999999996</v>
      </c>
      <c r="AT153" s="1">
        <v>5.61</v>
      </c>
      <c r="AU153" s="1">
        <v>5.62</v>
      </c>
      <c r="AV153" s="1">
        <v>10.63</v>
      </c>
      <c r="AW153" s="1">
        <v>16.809999999999999</v>
      </c>
      <c r="AX153" s="1">
        <v>3.28</v>
      </c>
      <c r="AY153" s="1">
        <v>1.34</v>
      </c>
      <c r="AZ153" s="1">
        <v>0.28000000000000003</v>
      </c>
      <c r="BA153" s="1">
        <v>0.25</v>
      </c>
      <c r="BB153" s="1">
        <v>0.39</v>
      </c>
      <c r="BC153" s="1">
        <v>1.57</v>
      </c>
      <c r="BD153" s="1">
        <v>1.24</v>
      </c>
      <c r="BE153" s="1">
        <v>1.27</v>
      </c>
      <c r="BF153" s="1">
        <v>1.85</v>
      </c>
      <c r="BG153" s="1">
        <v>3.06</v>
      </c>
      <c r="BH153" s="1">
        <v>7.06</v>
      </c>
      <c r="BI153" s="1">
        <v>3.83</v>
      </c>
      <c r="BJ153" s="1">
        <v>3.97</v>
      </c>
      <c r="BK153" s="1">
        <v>5.76</v>
      </c>
      <c r="BL153" s="1">
        <v>7.13</v>
      </c>
      <c r="BM153" s="1">
        <v>12.84</v>
      </c>
      <c r="BN153" s="1">
        <v>16.18</v>
      </c>
      <c r="BO153" s="269">
        <v>0.55000000000000027</v>
      </c>
      <c r="BP153" s="269">
        <v>1.2699999999999998</v>
      </c>
      <c r="BQ153" s="269">
        <v>1.1099999999999999</v>
      </c>
      <c r="BR153" s="269">
        <v>2.11</v>
      </c>
      <c r="BS153" s="269">
        <v>1.85</v>
      </c>
      <c r="BT153" s="269">
        <v>0.41999999999999993</v>
      </c>
      <c r="BU153" s="1">
        <v>27.62</v>
      </c>
      <c r="BV153" s="1">
        <v>31.67</v>
      </c>
      <c r="BW153" s="1">
        <v>23.02</v>
      </c>
      <c r="BX153" s="1">
        <v>34.729999999999997</v>
      </c>
      <c r="BY153" s="1">
        <v>35.57</v>
      </c>
      <c r="BZ153" s="1">
        <v>37.340000000000003</v>
      </c>
      <c r="CA153" s="1">
        <v>37.82</v>
      </c>
      <c r="CB153" s="1">
        <v>37.520000000000003</v>
      </c>
      <c r="CC153" s="1">
        <v>37.1</v>
      </c>
      <c r="CD153" s="1">
        <v>37.32</v>
      </c>
      <c r="CE153" s="1">
        <v>38.33</v>
      </c>
      <c r="CF153" s="1">
        <v>40.67</v>
      </c>
      <c r="CG153" s="1">
        <v>42.33</v>
      </c>
      <c r="CH153" s="1">
        <v>43.25</v>
      </c>
      <c r="CI153" s="1">
        <v>44.39</v>
      </c>
      <c r="CJ153" s="1">
        <v>42.13</v>
      </c>
      <c r="CK153" s="1">
        <v>38.840000000000003</v>
      </c>
      <c r="CL153" s="1">
        <v>27.87</v>
      </c>
      <c r="CM153" s="1">
        <v>31.11</v>
      </c>
      <c r="CN153" s="1">
        <v>33.44</v>
      </c>
      <c r="CO153" s="1">
        <v>34.71</v>
      </c>
      <c r="CP153" s="1">
        <v>35.840000000000003</v>
      </c>
      <c r="CQ153" s="1">
        <v>36.619999999999997</v>
      </c>
      <c r="CR153" s="1">
        <v>36.57</v>
      </c>
      <c r="CS153" s="1">
        <v>36.659999999999997</v>
      </c>
      <c r="CT153" s="1">
        <v>36.33</v>
      </c>
      <c r="CU153" s="1">
        <v>36.24</v>
      </c>
      <c r="CV153" s="1">
        <v>37.79</v>
      </c>
      <c r="CW153" s="1">
        <v>39.24</v>
      </c>
      <c r="CX153" s="1">
        <v>42.24</v>
      </c>
      <c r="CY153" s="1">
        <v>44.88</v>
      </c>
      <c r="CZ153" s="1">
        <v>45.48</v>
      </c>
      <c r="DA153" s="1">
        <v>42.98</v>
      </c>
      <c r="DB153" s="1">
        <v>38.54</v>
      </c>
      <c r="DC153" s="269">
        <v>-0.25</v>
      </c>
      <c r="DD153" s="269">
        <v>0.56000000000000227</v>
      </c>
      <c r="DE153" s="269">
        <v>-10.419999999999998</v>
      </c>
      <c r="DF153" s="269">
        <v>1.9999999999996021E-2</v>
      </c>
      <c r="DG153" s="269">
        <v>-0.27000000000000313</v>
      </c>
      <c r="DH153" s="269">
        <v>0.72000000000000597</v>
      </c>
      <c r="DI153" s="1">
        <v>3</v>
      </c>
      <c r="DJ153" s="1">
        <v>4</v>
      </c>
      <c r="DK153" s="1">
        <v>5</v>
      </c>
      <c r="DL153" s="1">
        <v>5</v>
      </c>
      <c r="DM153" s="1">
        <v>3</v>
      </c>
      <c r="DN153" s="1">
        <v>0</v>
      </c>
      <c r="DO153" s="1">
        <v>-3</v>
      </c>
      <c r="DP153" s="1">
        <v>-9</v>
      </c>
      <c r="DQ153" s="1">
        <v>-18</v>
      </c>
      <c r="DR153" s="1">
        <v>-18</v>
      </c>
      <c r="DS153" s="1">
        <v>-20</v>
      </c>
      <c r="DT153" s="1">
        <v>-19</v>
      </c>
      <c r="DU153" s="1">
        <v>-14</v>
      </c>
      <c r="DV153" s="1">
        <v>-11</v>
      </c>
      <c r="DW153" s="1">
        <v>-5</v>
      </c>
      <c r="DX153" s="1">
        <v>-4</v>
      </c>
      <c r="DY153" s="1">
        <v>0</v>
      </c>
      <c r="DZ153" s="2" t="s">
        <v>856</v>
      </c>
      <c r="EA153" s="2">
        <v>52153640</v>
      </c>
      <c r="EV153" s="1"/>
      <c r="FF153" s="128"/>
    </row>
    <row r="154" spans="1:162" ht="14">
      <c r="A154" s="1">
        <v>2</v>
      </c>
      <c r="B154" s="1">
        <v>125</v>
      </c>
      <c r="C154" s="1">
        <v>2</v>
      </c>
      <c r="D154" s="1">
        <v>17</v>
      </c>
      <c r="E154" s="1">
        <v>10</v>
      </c>
      <c r="F154" s="1">
        <v>162.80000000000001</v>
      </c>
      <c r="G154" s="1">
        <v>56.9</v>
      </c>
      <c r="H154" s="1" t="s">
        <v>1839</v>
      </c>
      <c r="I154" s="1" t="s">
        <v>2108</v>
      </c>
      <c r="J154" s="1" t="s">
        <v>1733</v>
      </c>
      <c r="K154" s="1">
        <v>33</v>
      </c>
      <c r="L154" s="1">
        <v>30</v>
      </c>
      <c r="M154" s="1">
        <v>25</v>
      </c>
      <c r="N154" s="265">
        <v>0.24242424242424243</v>
      </c>
      <c r="P154" s="1" t="s">
        <v>2138</v>
      </c>
      <c r="Q154" s="1">
        <v>57</v>
      </c>
      <c r="R154" s="1">
        <v>42</v>
      </c>
      <c r="S154" s="1">
        <v>32</v>
      </c>
      <c r="T154" s="1" t="s">
        <v>1678</v>
      </c>
      <c r="U154" s="1" t="s">
        <v>2139</v>
      </c>
      <c r="V154" s="1">
        <v>27</v>
      </c>
      <c r="W154" s="1">
        <v>17</v>
      </c>
      <c r="X154" s="1">
        <v>15</v>
      </c>
      <c r="Z154" s="1" t="s">
        <v>1843</v>
      </c>
      <c r="AA154" s="1" t="s">
        <v>1904</v>
      </c>
      <c r="AB154" s="1" t="s">
        <v>1859</v>
      </c>
      <c r="AC154" s="1" t="s">
        <v>1944</v>
      </c>
      <c r="AF154" s="1" t="s">
        <v>2140</v>
      </c>
      <c r="AG154" s="128">
        <v>3.73</v>
      </c>
      <c r="AH154" s="128">
        <v>2.36</v>
      </c>
      <c r="AI154" s="128">
        <v>2.61</v>
      </c>
      <c r="AJ154" s="128">
        <v>2.11</v>
      </c>
      <c r="AK154" s="128">
        <v>1.25</v>
      </c>
      <c r="AL154" s="128">
        <v>1.69</v>
      </c>
      <c r="AM154" s="128">
        <v>2.17</v>
      </c>
      <c r="AN154" s="128">
        <v>1.51</v>
      </c>
      <c r="AO154" s="128">
        <v>2.75</v>
      </c>
      <c r="AP154" s="128">
        <v>4.5</v>
      </c>
      <c r="AQ154" s="128">
        <v>8.86</v>
      </c>
      <c r="AR154" s="128">
        <v>6.21</v>
      </c>
      <c r="AS154" s="128">
        <v>2.39</v>
      </c>
      <c r="AT154" s="1">
        <v>2.39</v>
      </c>
      <c r="AU154" s="1">
        <v>4.58</v>
      </c>
      <c r="AV154" s="1">
        <v>6.09</v>
      </c>
      <c r="AW154" s="1">
        <v>10.93</v>
      </c>
      <c r="AX154" s="1">
        <v>2.66</v>
      </c>
      <c r="AY154" s="1">
        <v>2.14</v>
      </c>
      <c r="AZ154" s="1">
        <v>0.28000000000000003</v>
      </c>
      <c r="BA154" s="1">
        <v>0</v>
      </c>
      <c r="BB154" s="1">
        <v>0.25</v>
      </c>
      <c r="BC154" s="1">
        <v>1.57</v>
      </c>
      <c r="BD154" s="1">
        <v>2.12</v>
      </c>
      <c r="BE154" s="1">
        <v>1.61</v>
      </c>
      <c r="BF154" s="1">
        <v>2.79</v>
      </c>
      <c r="BG154" s="1">
        <v>2.41</v>
      </c>
      <c r="BH154" s="1">
        <v>8.15</v>
      </c>
      <c r="BI154" s="1">
        <v>6.35</v>
      </c>
      <c r="BJ154" s="1">
        <v>2.68</v>
      </c>
      <c r="BK154" s="1">
        <v>2.37</v>
      </c>
      <c r="BL154" s="1">
        <v>4.3600000000000003</v>
      </c>
      <c r="BM154" s="1">
        <v>6.75</v>
      </c>
      <c r="BN154" s="1">
        <v>11.4</v>
      </c>
      <c r="BO154" s="269">
        <v>1.0699999999999998</v>
      </c>
      <c r="BP154" s="269">
        <v>0.21999999999999975</v>
      </c>
      <c r="BQ154" s="269">
        <v>2.33</v>
      </c>
      <c r="BR154" s="269">
        <v>2.11</v>
      </c>
      <c r="BS154" s="269">
        <v>1</v>
      </c>
      <c r="BT154" s="269">
        <v>0.11999999999999988</v>
      </c>
      <c r="BU154" s="1">
        <v>26.73</v>
      </c>
      <c r="BV154" s="1">
        <v>32.96</v>
      </c>
      <c r="BW154" s="1">
        <v>34.299999999999997</v>
      </c>
      <c r="BX154" s="1">
        <v>35.82</v>
      </c>
      <c r="BY154" s="1">
        <v>36.96</v>
      </c>
      <c r="BZ154" s="1">
        <v>37.32</v>
      </c>
      <c r="CA154" s="1">
        <v>38.549999999999997</v>
      </c>
      <c r="CB154" s="1">
        <v>38.840000000000003</v>
      </c>
      <c r="CC154" s="1">
        <v>39.78</v>
      </c>
      <c r="CD154" s="1">
        <v>40.31</v>
      </c>
      <c r="CE154" s="1">
        <v>41.34</v>
      </c>
      <c r="CF154" s="1">
        <v>44.52</v>
      </c>
      <c r="CG154" s="1">
        <v>46.94</v>
      </c>
      <c r="CH154" s="1">
        <v>46.85</v>
      </c>
      <c r="CI154" s="1">
        <v>48.51</v>
      </c>
      <c r="CJ154" s="1">
        <v>45.09</v>
      </c>
      <c r="CK154" s="1">
        <v>44.19</v>
      </c>
      <c r="CL154" s="1">
        <v>26.79</v>
      </c>
      <c r="CM154" s="1">
        <v>32.36</v>
      </c>
      <c r="CN154" s="1">
        <v>34.78</v>
      </c>
      <c r="CO154" s="1">
        <v>35.729999999999997</v>
      </c>
      <c r="CP154" s="1">
        <v>36.61</v>
      </c>
      <c r="CQ154" s="1">
        <v>36.65</v>
      </c>
      <c r="CR154" s="1">
        <v>37.15</v>
      </c>
      <c r="CS154" s="1">
        <v>37.72</v>
      </c>
      <c r="CT154" s="1">
        <v>38.86</v>
      </c>
      <c r="CU154" s="1">
        <v>39.799999999999997</v>
      </c>
      <c r="CV154" s="1">
        <v>41.43</v>
      </c>
      <c r="CW154" s="1">
        <v>43.49</v>
      </c>
      <c r="CX154" s="1">
        <v>46.77</v>
      </c>
      <c r="CY154" s="1">
        <v>46.5</v>
      </c>
      <c r="CZ154" s="1">
        <v>48.36</v>
      </c>
      <c r="DA154" s="1">
        <v>45.96</v>
      </c>
      <c r="DB154" s="1">
        <v>44.34</v>
      </c>
      <c r="DC154" s="269">
        <v>-5.9999999999998721E-2</v>
      </c>
      <c r="DD154" s="269">
        <v>0.60000000000000142</v>
      </c>
      <c r="DE154" s="269">
        <v>-0.48000000000000398</v>
      </c>
      <c r="DF154" s="269">
        <v>9.0000000000003411E-2</v>
      </c>
      <c r="DG154" s="269">
        <v>0.35000000000000142</v>
      </c>
      <c r="DH154" s="269">
        <v>0.67000000000000171</v>
      </c>
      <c r="DI154" s="1">
        <v>1</v>
      </c>
      <c r="DJ154" s="1">
        <v>2</v>
      </c>
      <c r="DK154" s="1">
        <v>4</v>
      </c>
      <c r="DL154" s="1">
        <v>3</v>
      </c>
      <c r="DM154" s="1">
        <v>-1</v>
      </c>
      <c r="DN154" s="1">
        <v>-9</v>
      </c>
      <c r="DO154" s="1">
        <v>-15</v>
      </c>
      <c r="DP154" s="1">
        <v>-21</v>
      </c>
      <c r="DQ154" s="1">
        <v>-21</v>
      </c>
      <c r="DR154" s="1">
        <v>-23</v>
      </c>
      <c r="DS154" s="1">
        <v>-24</v>
      </c>
      <c r="DT154" s="1">
        <v>-26</v>
      </c>
      <c r="DU154" s="1">
        <v>-24</v>
      </c>
      <c r="DV154" s="1">
        <v>-18</v>
      </c>
      <c r="DW154" s="1">
        <v>-13</v>
      </c>
      <c r="DX154" s="1">
        <v>-6</v>
      </c>
      <c r="DY154" s="1">
        <v>-2</v>
      </c>
      <c r="DZ154" s="2" t="s">
        <v>980</v>
      </c>
      <c r="EA154" s="2">
        <v>51216771</v>
      </c>
      <c r="EM154" s="36"/>
      <c r="EV154" s="1"/>
      <c r="FF154" s="128"/>
    </row>
    <row r="155" spans="1:162" ht="14">
      <c r="A155" s="1">
        <v>2</v>
      </c>
      <c r="B155" s="1">
        <v>122</v>
      </c>
      <c r="C155" s="1">
        <v>2</v>
      </c>
      <c r="D155" s="1">
        <v>16</v>
      </c>
      <c r="E155" s="1">
        <v>8</v>
      </c>
      <c r="F155" s="1">
        <v>158.9</v>
      </c>
      <c r="G155" s="1">
        <v>44.5</v>
      </c>
      <c r="H155" s="1" t="s">
        <v>1925</v>
      </c>
      <c r="I155" s="1" t="s">
        <v>2108</v>
      </c>
      <c r="J155" s="1" t="s">
        <v>1733</v>
      </c>
      <c r="K155" s="1">
        <v>34</v>
      </c>
      <c r="L155" s="1">
        <v>26</v>
      </c>
      <c r="M155" s="1">
        <v>25</v>
      </c>
      <c r="N155" s="265">
        <v>0.26470588235294118</v>
      </c>
      <c r="P155" s="1" t="s">
        <v>1931</v>
      </c>
      <c r="Q155" s="1">
        <v>46</v>
      </c>
      <c r="R155" s="1">
        <v>28</v>
      </c>
      <c r="S155" s="1">
        <v>32</v>
      </c>
      <c r="T155" s="1" t="s">
        <v>195</v>
      </c>
      <c r="U155" s="1" t="s">
        <v>2141</v>
      </c>
      <c r="V155" s="1">
        <v>19</v>
      </c>
      <c r="W155" s="1">
        <v>12</v>
      </c>
      <c r="X155" s="1">
        <v>17</v>
      </c>
      <c r="Z155" s="1" t="s">
        <v>1932</v>
      </c>
      <c r="AA155" s="1" t="s">
        <v>1938</v>
      </c>
      <c r="AB155" s="1" t="s">
        <v>1942</v>
      </c>
      <c r="AC155" s="1" t="s">
        <v>1908</v>
      </c>
      <c r="AD155" s="1" t="s">
        <v>1683</v>
      </c>
      <c r="AE155" s="1" t="s">
        <v>1682</v>
      </c>
      <c r="AF155" s="1" t="s">
        <v>2084</v>
      </c>
      <c r="AG155" s="128">
        <v>3.48</v>
      </c>
      <c r="AH155" s="128">
        <v>2.87</v>
      </c>
      <c r="AI155" s="128">
        <v>1.93</v>
      </c>
      <c r="AJ155" s="128">
        <v>2.14</v>
      </c>
      <c r="AK155" s="128">
        <v>2.5299999999999998</v>
      </c>
      <c r="AL155" s="128">
        <v>2.44</v>
      </c>
      <c r="AM155" s="128">
        <v>2.2799999999999998</v>
      </c>
      <c r="AN155" s="128">
        <v>2.5299999999999998</v>
      </c>
      <c r="AO155" s="128">
        <v>2.63</v>
      </c>
      <c r="AP155" s="128">
        <v>3.97</v>
      </c>
      <c r="AQ155" s="128">
        <v>6.69</v>
      </c>
      <c r="AR155" s="128">
        <v>6.48</v>
      </c>
      <c r="AS155" s="128">
        <v>3</v>
      </c>
      <c r="AT155" s="1">
        <v>2.87</v>
      </c>
      <c r="AU155" s="1">
        <v>4.78</v>
      </c>
      <c r="AV155" s="1">
        <v>6.09</v>
      </c>
      <c r="AW155" s="1">
        <v>11.4</v>
      </c>
      <c r="AX155" s="1">
        <v>4.57</v>
      </c>
      <c r="AY155" s="1">
        <v>2.56</v>
      </c>
      <c r="AZ155" s="1">
        <v>0</v>
      </c>
      <c r="BA155" s="1">
        <v>0</v>
      </c>
      <c r="BB155" s="1">
        <v>1.89</v>
      </c>
      <c r="BC155" s="1">
        <v>2.68</v>
      </c>
      <c r="BD155" s="1">
        <v>2.2400000000000002</v>
      </c>
      <c r="BE155" s="1">
        <v>2.17</v>
      </c>
      <c r="BF155" s="1">
        <v>2.4700000000000002</v>
      </c>
      <c r="BG155" s="1">
        <v>3.85</v>
      </c>
      <c r="BH155" s="1">
        <v>6.48</v>
      </c>
      <c r="BI155" s="1">
        <v>6.82</v>
      </c>
      <c r="BJ155" s="1">
        <v>4.0999999999999996</v>
      </c>
      <c r="BK155" s="1">
        <v>4.12</v>
      </c>
      <c r="BL155" s="1">
        <v>4.88</v>
      </c>
      <c r="BM155" s="1">
        <v>6.27</v>
      </c>
      <c r="BN155" s="1">
        <v>12.18</v>
      </c>
      <c r="BO155" s="269">
        <v>-1.0900000000000003</v>
      </c>
      <c r="BP155" s="269">
        <v>0.31000000000000005</v>
      </c>
      <c r="BQ155" s="269">
        <v>1.93</v>
      </c>
      <c r="BR155" s="269">
        <v>2.14</v>
      </c>
      <c r="BS155" s="269">
        <v>0.6399999999999999</v>
      </c>
      <c r="BT155" s="269">
        <v>-0.24000000000000021</v>
      </c>
      <c r="BU155" s="1">
        <v>28.3</v>
      </c>
      <c r="BV155" s="1">
        <v>31.89</v>
      </c>
      <c r="BW155" s="1">
        <v>33</v>
      </c>
      <c r="BX155" s="1">
        <v>36.130000000000003</v>
      </c>
      <c r="BY155" s="1">
        <v>35.22</v>
      </c>
      <c r="BZ155" s="1">
        <v>37.78</v>
      </c>
      <c r="CA155" s="1">
        <v>39.04</v>
      </c>
      <c r="CB155" s="1">
        <v>38.28</v>
      </c>
      <c r="CC155" s="1">
        <v>40.07</v>
      </c>
      <c r="CD155" s="1">
        <v>38.47</v>
      </c>
      <c r="CE155" s="1">
        <v>40.619999999999997</v>
      </c>
      <c r="CF155" s="1">
        <v>40.840000000000003</v>
      </c>
      <c r="CG155" s="1">
        <v>42.7</v>
      </c>
      <c r="CH155" s="1">
        <v>45.25</v>
      </c>
      <c r="CI155" s="1">
        <v>46.65</v>
      </c>
      <c r="CJ155" s="1">
        <v>45.98</v>
      </c>
      <c r="CK155" s="1">
        <v>44.53</v>
      </c>
      <c r="CL155" s="1">
        <v>28.15</v>
      </c>
      <c r="CM155" s="1">
        <v>30.44</v>
      </c>
      <c r="CN155" s="1">
        <v>32.799999999999997</v>
      </c>
      <c r="CO155" s="1">
        <v>35.090000000000003</v>
      </c>
      <c r="CP155" s="1">
        <v>36.770000000000003</v>
      </c>
      <c r="CQ155" s="1">
        <v>37.82</v>
      </c>
      <c r="CR155" s="1">
        <v>39.15</v>
      </c>
      <c r="CS155" s="1">
        <v>39.25</v>
      </c>
      <c r="CT155" s="1">
        <v>40.24</v>
      </c>
      <c r="CU155" s="1">
        <v>39.5</v>
      </c>
      <c r="CV155" s="1">
        <v>41.15</v>
      </c>
      <c r="CW155" s="1">
        <v>42.43</v>
      </c>
      <c r="CX155" s="1">
        <v>44.73</v>
      </c>
      <c r="CY155" s="1">
        <v>45.36</v>
      </c>
      <c r="CZ155" s="1">
        <v>45.27</v>
      </c>
      <c r="DA155" s="1">
        <v>44.53</v>
      </c>
      <c r="DB155" s="1">
        <v>44.12</v>
      </c>
      <c r="DC155" s="269">
        <v>0.15000000000000213</v>
      </c>
      <c r="DD155" s="269">
        <v>1.4499999999999993</v>
      </c>
      <c r="DE155" s="269">
        <v>0.20000000000000284</v>
      </c>
      <c r="DF155" s="269">
        <v>1.0399999999999991</v>
      </c>
      <c r="DG155" s="269">
        <v>-1.5500000000000043</v>
      </c>
      <c r="DH155" s="269">
        <v>-3.9999999999999147E-2</v>
      </c>
      <c r="DI155" s="1">
        <v>3</v>
      </c>
      <c r="DJ155" s="1">
        <v>3</v>
      </c>
      <c r="DK155" s="1">
        <v>2</v>
      </c>
      <c r="DL155" s="1">
        <v>4</v>
      </c>
      <c r="DM155" s="1">
        <v>2</v>
      </c>
      <c r="DN155" s="1">
        <v>0</v>
      </c>
      <c r="DO155" s="1">
        <v>-5</v>
      </c>
      <c r="DP155" s="1">
        <v>-10</v>
      </c>
      <c r="DQ155" s="1">
        <v>-13</v>
      </c>
      <c r="DR155" s="1">
        <v>-13</v>
      </c>
      <c r="DS155" s="1">
        <v>-11</v>
      </c>
      <c r="DT155" s="1">
        <v>-9</v>
      </c>
      <c r="DU155" s="1">
        <v>-8</v>
      </c>
      <c r="DV155" s="1">
        <v>-8</v>
      </c>
      <c r="DW155" s="1">
        <v>-4</v>
      </c>
      <c r="DX155" s="1">
        <v>0</v>
      </c>
      <c r="DY155" s="1">
        <v>0</v>
      </c>
      <c r="DZ155" s="2" t="s">
        <v>425</v>
      </c>
      <c r="EA155" s="2">
        <v>51755959</v>
      </c>
      <c r="EV155" s="1"/>
      <c r="FF155" s="128"/>
    </row>
    <row r="156" spans="1:162" ht="14">
      <c r="A156" s="1">
        <v>2</v>
      </c>
      <c r="B156" s="1">
        <v>167</v>
      </c>
      <c r="C156" s="1">
        <v>2</v>
      </c>
      <c r="D156" s="1">
        <v>15</v>
      </c>
      <c r="E156" s="1">
        <v>9</v>
      </c>
      <c r="F156" s="1">
        <v>155.80000000000001</v>
      </c>
      <c r="G156" s="1">
        <v>47.4</v>
      </c>
      <c r="H156" s="1" t="s">
        <v>1847</v>
      </c>
      <c r="I156" s="1" t="s">
        <v>2107</v>
      </c>
      <c r="J156" s="1" t="s">
        <v>1733</v>
      </c>
      <c r="K156" s="1">
        <v>41</v>
      </c>
      <c r="L156" s="1">
        <v>42</v>
      </c>
      <c r="M156" s="1">
        <v>32</v>
      </c>
      <c r="N156" s="265">
        <v>0.21951219512195122</v>
      </c>
      <c r="P156" s="1" t="s">
        <v>1940</v>
      </c>
      <c r="Q156" s="1">
        <v>108</v>
      </c>
      <c r="R156" s="1">
        <v>92</v>
      </c>
      <c r="S156" s="1">
        <v>85</v>
      </c>
      <c r="T156" s="1" t="s">
        <v>195</v>
      </c>
      <c r="U156" s="1" t="s">
        <v>1842</v>
      </c>
      <c r="V156" s="1">
        <v>84</v>
      </c>
      <c r="W156" s="1">
        <v>68</v>
      </c>
      <c r="X156" s="1">
        <v>67</v>
      </c>
      <c r="Y156" s="1" t="s">
        <v>1682</v>
      </c>
      <c r="Z156" s="1" t="s">
        <v>1973</v>
      </c>
      <c r="AA156" s="1" t="s">
        <v>1955</v>
      </c>
      <c r="AB156" s="1" t="s">
        <v>1859</v>
      </c>
      <c r="AC156" s="1" t="s">
        <v>2063</v>
      </c>
      <c r="AF156" s="1" t="s">
        <v>2142</v>
      </c>
      <c r="AG156" s="128">
        <v>3.11</v>
      </c>
      <c r="AH156" s="128">
        <v>2.33</v>
      </c>
      <c r="AI156" s="128">
        <v>1.3</v>
      </c>
      <c r="AJ156" s="128">
        <v>2.17</v>
      </c>
      <c r="AK156" s="128">
        <v>1.83</v>
      </c>
      <c r="AL156" s="128">
        <v>1.17</v>
      </c>
      <c r="AM156" s="128">
        <v>0</v>
      </c>
      <c r="AN156" s="128">
        <v>0</v>
      </c>
      <c r="AO156" s="128">
        <v>1.94</v>
      </c>
      <c r="AP156" s="128">
        <v>2.02</v>
      </c>
      <c r="AQ156" s="128">
        <v>1.1200000000000001</v>
      </c>
      <c r="AR156" s="128">
        <v>3.97</v>
      </c>
      <c r="AS156" s="128">
        <v>4.5</v>
      </c>
      <c r="AT156" s="1">
        <v>1.28</v>
      </c>
      <c r="AU156" s="1">
        <v>2.83</v>
      </c>
      <c r="AV156" s="1">
        <v>5.19</v>
      </c>
      <c r="AW156" s="1">
        <v>9.84</v>
      </c>
      <c r="AX156" s="1">
        <v>2.4700000000000002</v>
      </c>
      <c r="AY156" s="1">
        <v>2.2000000000000002</v>
      </c>
      <c r="AZ156" s="1">
        <v>0</v>
      </c>
      <c r="BA156" s="1">
        <v>0</v>
      </c>
      <c r="BB156" s="1">
        <v>0.87</v>
      </c>
      <c r="BC156" s="1">
        <v>1.45</v>
      </c>
      <c r="BD156" s="1">
        <v>1.34</v>
      </c>
      <c r="BE156" s="1">
        <v>2.0099999999999998</v>
      </c>
      <c r="BF156" s="1">
        <v>3.24</v>
      </c>
      <c r="BG156" s="1">
        <v>2.99</v>
      </c>
      <c r="BH156" s="1">
        <v>4.3499999999999996</v>
      </c>
      <c r="BI156" s="1">
        <v>3.62</v>
      </c>
      <c r="BJ156" s="1">
        <v>1.62</v>
      </c>
      <c r="BK156" s="1">
        <v>3.08</v>
      </c>
      <c r="BL156" s="1">
        <v>5.55</v>
      </c>
      <c r="BM156" s="1">
        <v>7.29</v>
      </c>
      <c r="BN156" s="1">
        <v>9.5399999999999991</v>
      </c>
      <c r="BO156" s="269">
        <v>0.63999999999999968</v>
      </c>
      <c r="BP156" s="269">
        <v>0.12999999999999989</v>
      </c>
      <c r="BQ156" s="269">
        <v>1.3</v>
      </c>
      <c r="BR156" s="269">
        <v>2.17</v>
      </c>
      <c r="BS156" s="269">
        <v>0.96000000000000008</v>
      </c>
      <c r="BT156" s="269">
        <v>-0.28000000000000003</v>
      </c>
      <c r="BU156" s="1">
        <v>24.25</v>
      </c>
      <c r="BV156" s="1">
        <v>28.38</v>
      </c>
      <c r="BW156" s="1">
        <v>30.67</v>
      </c>
      <c r="BX156" s="1">
        <v>33.380000000000003</v>
      </c>
      <c r="BY156" s="1">
        <v>30.1</v>
      </c>
      <c r="BZ156" s="1">
        <v>32.89</v>
      </c>
      <c r="CA156" s="1">
        <v>34.19</v>
      </c>
      <c r="CB156" s="1">
        <v>35.479999999999997</v>
      </c>
      <c r="CC156" s="1">
        <v>36.520000000000003</v>
      </c>
      <c r="CD156" s="1">
        <v>36.86</v>
      </c>
      <c r="CE156" s="1">
        <v>35.01</v>
      </c>
      <c r="CF156" s="1">
        <v>35.9</v>
      </c>
      <c r="CG156" s="1">
        <v>44.87</v>
      </c>
      <c r="CH156" s="1">
        <v>46.06</v>
      </c>
      <c r="CI156" s="1">
        <v>44.02</v>
      </c>
      <c r="CJ156" s="1">
        <v>45.25</v>
      </c>
      <c r="CK156" s="1">
        <v>41.4</v>
      </c>
      <c r="CL156" s="1">
        <v>25.23</v>
      </c>
      <c r="CM156" s="1">
        <v>28.78</v>
      </c>
      <c r="CN156" s="1">
        <v>29.46</v>
      </c>
      <c r="CO156" s="1">
        <v>33.39</v>
      </c>
      <c r="CP156" s="1">
        <v>31.69</v>
      </c>
      <c r="CQ156" s="1">
        <v>32.729999999999997</v>
      </c>
      <c r="CR156" s="1">
        <v>36</v>
      </c>
      <c r="CS156" s="1">
        <v>37.200000000000003</v>
      </c>
      <c r="CT156" s="1">
        <v>34.42</v>
      </c>
      <c r="CU156" s="1">
        <v>35.86</v>
      </c>
      <c r="CV156" s="1">
        <v>34.659999999999997</v>
      </c>
      <c r="CW156" s="1">
        <v>36.49</v>
      </c>
      <c r="CX156" s="1">
        <v>45.61</v>
      </c>
      <c r="CY156" s="1">
        <v>47.18</v>
      </c>
      <c r="CZ156" s="1">
        <v>41.68</v>
      </c>
      <c r="DA156" s="1">
        <v>42.24</v>
      </c>
      <c r="DB156" s="1">
        <v>40.1</v>
      </c>
      <c r="DC156" s="269">
        <v>-0.98000000000000043</v>
      </c>
      <c r="DD156" s="269">
        <v>-0.40000000000000213</v>
      </c>
      <c r="DE156" s="269">
        <v>1.2100000000000009</v>
      </c>
      <c r="DF156" s="269">
        <v>-9.9999999999980105E-3</v>
      </c>
      <c r="DG156" s="269">
        <v>-1.5899999999999999</v>
      </c>
      <c r="DH156" s="269">
        <v>0.16000000000000369</v>
      </c>
      <c r="DI156" s="1">
        <v>13</v>
      </c>
      <c r="DJ156" s="1">
        <v>10</v>
      </c>
      <c r="DK156" s="1">
        <v>7</v>
      </c>
      <c r="DL156" s="1">
        <v>0</v>
      </c>
      <c r="DM156" s="1">
        <v>-16</v>
      </c>
      <c r="DN156" s="1">
        <v>-24</v>
      </c>
      <c r="DO156" s="1">
        <v>-32</v>
      </c>
      <c r="DP156" s="1">
        <v>-36</v>
      </c>
      <c r="DQ156" s="1">
        <v>-30</v>
      </c>
      <c r="DR156" s="1">
        <v>-16</v>
      </c>
      <c r="DS156" s="1">
        <v>-9</v>
      </c>
      <c r="DT156" s="1">
        <v>4</v>
      </c>
      <c r="DU156" s="1">
        <v>22</v>
      </c>
      <c r="DV156" s="1">
        <v>28</v>
      </c>
      <c r="DW156" s="1">
        <v>27</v>
      </c>
      <c r="DX156" s="1">
        <v>23</v>
      </c>
      <c r="DY156" s="1">
        <v>20</v>
      </c>
      <c r="DZ156" s="2" t="s">
        <v>733</v>
      </c>
      <c r="EA156" s="2">
        <v>52288159</v>
      </c>
      <c r="EV156" s="1"/>
      <c r="FF156" s="128"/>
    </row>
    <row r="157" spans="1:162" ht="14">
      <c r="A157" s="1">
        <v>2</v>
      </c>
      <c r="B157" s="1">
        <v>158</v>
      </c>
      <c r="C157" s="1">
        <v>2</v>
      </c>
      <c r="D157" s="1">
        <v>13</v>
      </c>
      <c r="E157" s="1">
        <v>5</v>
      </c>
      <c r="F157" s="1">
        <v>156.30000000000001</v>
      </c>
      <c r="G157" s="1">
        <v>45.7</v>
      </c>
      <c r="H157" s="1" t="s">
        <v>1925</v>
      </c>
      <c r="I157" s="1" t="s">
        <v>2102</v>
      </c>
      <c r="J157" s="1" t="s">
        <v>1733</v>
      </c>
      <c r="K157" s="1">
        <v>43</v>
      </c>
      <c r="L157" s="1">
        <v>34</v>
      </c>
      <c r="M157" s="1">
        <v>29</v>
      </c>
      <c r="N157" s="265">
        <v>0.32558139534883723</v>
      </c>
      <c r="P157" s="1" t="s">
        <v>1940</v>
      </c>
      <c r="Q157" s="1">
        <v>67</v>
      </c>
      <c r="R157" s="1">
        <v>47</v>
      </c>
      <c r="S157" s="1">
        <v>28</v>
      </c>
      <c r="T157" s="1" t="s">
        <v>195</v>
      </c>
      <c r="U157" s="1" t="s">
        <v>1871</v>
      </c>
      <c r="V157" s="1">
        <v>41</v>
      </c>
      <c r="W157" s="1">
        <v>31</v>
      </c>
      <c r="X157" s="1">
        <v>22</v>
      </c>
      <c r="Z157" s="1" t="s">
        <v>1857</v>
      </c>
      <c r="AA157" s="1" t="s">
        <v>1829</v>
      </c>
      <c r="AB157" s="1" t="s">
        <v>1984</v>
      </c>
      <c r="AC157" s="1" t="s">
        <v>1897</v>
      </c>
      <c r="AD157" s="1" t="s">
        <v>1679</v>
      </c>
      <c r="AE157" s="1" t="s">
        <v>1681</v>
      </c>
      <c r="AF157" s="1" t="s">
        <v>2143</v>
      </c>
      <c r="AG157" s="128">
        <v>3.93</v>
      </c>
      <c r="AH157" s="128">
        <v>2.9</v>
      </c>
      <c r="AI157" s="128">
        <v>2.2799999999999998</v>
      </c>
      <c r="AJ157" s="128">
        <v>2.2000000000000002</v>
      </c>
      <c r="AK157" s="128">
        <v>2.2799999999999998</v>
      </c>
      <c r="AL157" s="128">
        <v>2.99</v>
      </c>
      <c r="AM157" s="128">
        <v>2.41</v>
      </c>
      <c r="AN157" s="128">
        <v>2.02</v>
      </c>
      <c r="AO157" s="128">
        <v>2.2000000000000002</v>
      </c>
      <c r="AP157" s="128">
        <v>2.04</v>
      </c>
      <c r="AQ157" s="128">
        <v>3.62</v>
      </c>
      <c r="AR157" s="128">
        <v>4.95</v>
      </c>
      <c r="AS157" s="128">
        <v>2.36</v>
      </c>
      <c r="AT157" s="1">
        <v>2.86</v>
      </c>
      <c r="AU157" s="1">
        <v>4.2</v>
      </c>
      <c r="AV157" s="1">
        <v>5.99</v>
      </c>
      <c r="AW157" s="1">
        <v>8.16</v>
      </c>
      <c r="AX157" s="1">
        <v>4.3099999999999996</v>
      </c>
      <c r="AY157" s="1">
        <v>2.66</v>
      </c>
      <c r="AZ157" s="1">
        <v>1.45</v>
      </c>
      <c r="BA157" s="1">
        <v>0</v>
      </c>
      <c r="BB157" s="1">
        <v>0</v>
      </c>
      <c r="BC157" s="1">
        <v>1.27</v>
      </c>
      <c r="BD157" s="1">
        <v>1.99</v>
      </c>
      <c r="BE157" s="1">
        <v>2.36</v>
      </c>
      <c r="BF157" s="1">
        <v>2.68</v>
      </c>
      <c r="BG157" s="1">
        <v>2.62</v>
      </c>
      <c r="BH157" s="1">
        <v>3.62</v>
      </c>
      <c r="BI157" s="1">
        <v>4.43</v>
      </c>
      <c r="BJ157" s="1">
        <v>3.61</v>
      </c>
      <c r="BK157" s="1">
        <v>4.04</v>
      </c>
      <c r="BL157" s="1">
        <v>4.79</v>
      </c>
      <c r="BM157" s="1">
        <v>6.6</v>
      </c>
      <c r="BN157" s="1">
        <v>9.23</v>
      </c>
      <c r="BO157" s="269">
        <v>-0.37999999999999945</v>
      </c>
      <c r="BP157" s="269">
        <v>0.23999999999999977</v>
      </c>
      <c r="BQ157" s="269">
        <v>0.82999999999999985</v>
      </c>
      <c r="BR157" s="269">
        <v>2.2000000000000002</v>
      </c>
      <c r="BS157" s="269">
        <v>2.2799999999999998</v>
      </c>
      <c r="BT157" s="269">
        <v>1.7200000000000002</v>
      </c>
      <c r="BU157" s="1">
        <v>25.84</v>
      </c>
      <c r="BV157" s="1">
        <v>29.9</v>
      </c>
      <c r="BW157" s="1">
        <v>32.96</v>
      </c>
      <c r="BX157" s="1">
        <v>34.79</v>
      </c>
      <c r="BY157" s="1">
        <v>36.61</v>
      </c>
      <c r="BZ157" s="1">
        <v>36.53</v>
      </c>
      <c r="CA157" s="1">
        <v>38.85</v>
      </c>
      <c r="CB157" s="1">
        <v>40.14</v>
      </c>
      <c r="CC157" s="1">
        <v>40.049999999999997</v>
      </c>
      <c r="CD157" s="1">
        <v>40.1</v>
      </c>
      <c r="CE157" s="1">
        <v>40.96</v>
      </c>
      <c r="CF157" s="1">
        <v>41.46</v>
      </c>
      <c r="CG157" s="1">
        <v>45.8</v>
      </c>
      <c r="CH157" s="1">
        <v>49.48</v>
      </c>
      <c r="CI157" s="1">
        <v>48.31</v>
      </c>
      <c r="CJ157" s="1">
        <v>48.45</v>
      </c>
      <c r="CK157" s="1">
        <v>45.58</v>
      </c>
      <c r="CL157" s="1">
        <v>25.11</v>
      </c>
      <c r="CM157" s="1">
        <v>28.77</v>
      </c>
      <c r="CN157" s="1">
        <v>32.369999999999997</v>
      </c>
      <c r="CO157" s="1">
        <v>36.71</v>
      </c>
      <c r="CP157" s="1">
        <v>37.43</v>
      </c>
      <c r="CQ157" s="1">
        <v>37.270000000000003</v>
      </c>
      <c r="CR157" s="1">
        <v>39.17</v>
      </c>
      <c r="CS157" s="1">
        <v>40.6</v>
      </c>
      <c r="CT157" s="1">
        <v>41.95</v>
      </c>
      <c r="CU157" s="1">
        <v>40.880000000000003</v>
      </c>
      <c r="CV157" s="1">
        <v>40.840000000000003</v>
      </c>
      <c r="CW157" s="1">
        <v>40.9</v>
      </c>
      <c r="CX157" s="1">
        <v>45.09</v>
      </c>
      <c r="CY157" s="1">
        <v>49.15</v>
      </c>
      <c r="CZ157" s="1">
        <v>49.94</v>
      </c>
      <c r="DA157" s="1">
        <v>48.11</v>
      </c>
      <c r="DB157" s="1">
        <v>45.2</v>
      </c>
      <c r="DC157" s="269">
        <v>0.73000000000000043</v>
      </c>
      <c r="DD157" s="269">
        <v>1.129999999999999</v>
      </c>
      <c r="DE157" s="269">
        <v>0.59000000000000341</v>
      </c>
      <c r="DF157" s="269">
        <v>-1.9200000000000017</v>
      </c>
      <c r="DG157" s="269">
        <v>-0.82000000000000028</v>
      </c>
      <c r="DH157" s="269">
        <v>-0.74000000000000199</v>
      </c>
      <c r="DI157" s="1">
        <v>3</v>
      </c>
      <c r="DJ157" s="1">
        <v>4</v>
      </c>
      <c r="DK157" s="1">
        <v>3</v>
      </c>
      <c r="DL157" s="1">
        <v>0</v>
      </c>
      <c r="DM157" s="1">
        <v>-1</v>
      </c>
      <c r="DN157" s="1">
        <v>-7</v>
      </c>
      <c r="DO157" s="1">
        <v>-14</v>
      </c>
      <c r="DP157" s="1">
        <v>-20</v>
      </c>
      <c r="DQ157" s="1">
        <v>-24</v>
      </c>
      <c r="DR157" s="1">
        <v>-22</v>
      </c>
      <c r="DS157" s="1">
        <v>-15</v>
      </c>
      <c r="DT157" s="1">
        <v>-10</v>
      </c>
      <c r="DU157" s="1">
        <v>-1</v>
      </c>
      <c r="DV157" s="1">
        <v>4</v>
      </c>
      <c r="DW157" s="1">
        <v>4</v>
      </c>
      <c r="DX157" s="1">
        <v>3</v>
      </c>
      <c r="DY157" s="1">
        <v>0</v>
      </c>
      <c r="DZ157" s="2" t="s">
        <v>1305</v>
      </c>
      <c r="EA157" s="2">
        <v>53157203</v>
      </c>
      <c r="EV157" s="1"/>
      <c r="FF157" s="128"/>
    </row>
    <row r="158" spans="1:162" ht="14">
      <c r="A158" s="1">
        <v>2</v>
      </c>
      <c r="B158" s="1">
        <v>135</v>
      </c>
      <c r="C158" s="1">
        <v>2</v>
      </c>
      <c r="D158" s="1">
        <v>16</v>
      </c>
      <c r="E158" s="1">
        <v>1</v>
      </c>
      <c r="F158" s="1">
        <v>162.30000000000001</v>
      </c>
      <c r="G158" s="1">
        <v>42.1</v>
      </c>
      <c r="H158" s="1" t="s">
        <v>1925</v>
      </c>
      <c r="I158" s="1" t="s">
        <v>2105</v>
      </c>
      <c r="J158" s="1" t="s">
        <v>1730</v>
      </c>
      <c r="K158" s="1">
        <v>31</v>
      </c>
      <c r="L158" s="1">
        <v>29</v>
      </c>
      <c r="M158" s="1">
        <v>26</v>
      </c>
      <c r="N158" s="265">
        <v>0.16129032258064516</v>
      </c>
      <c r="P158" s="1" t="s">
        <v>1841</v>
      </c>
      <c r="Q158" s="1">
        <v>62</v>
      </c>
      <c r="R158" s="1">
        <v>42</v>
      </c>
      <c r="S158" s="1">
        <v>37</v>
      </c>
      <c r="T158" s="1" t="s">
        <v>195</v>
      </c>
      <c r="U158" s="1" t="s">
        <v>1871</v>
      </c>
      <c r="V158" s="1">
        <v>32</v>
      </c>
      <c r="W158" s="1">
        <v>27</v>
      </c>
      <c r="X158" s="1">
        <v>20</v>
      </c>
      <c r="Y158" s="1" t="s">
        <v>1682</v>
      </c>
      <c r="Z158" s="1" t="s">
        <v>1932</v>
      </c>
      <c r="AA158" s="1" t="s">
        <v>1829</v>
      </c>
      <c r="AB158" s="1" t="s">
        <v>2056</v>
      </c>
      <c r="AC158" s="1" t="s">
        <v>1933</v>
      </c>
      <c r="AF158" s="1" t="s">
        <v>1888</v>
      </c>
      <c r="AG158" s="128">
        <v>4.0999999999999996</v>
      </c>
      <c r="AH158" s="128">
        <v>3.78</v>
      </c>
      <c r="AI158" s="128">
        <v>2.88</v>
      </c>
      <c r="AJ158" s="128">
        <v>2.25</v>
      </c>
      <c r="AK158" s="128">
        <v>1.51</v>
      </c>
      <c r="AL158" s="128">
        <v>1.22</v>
      </c>
      <c r="AM158" s="128">
        <v>0.72</v>
      </c>
      <c r="AN158" s="128">
        <v>0</v>
      </c>
      <c r="AO158" s="128">
        <v>0.12</v>
      </c>
      <c r="AP158" s="128">
        <v>1.27</v>
      </c>
      <c r="AQ158" s="128">
        <v>2.86</v>
      </c>
      <c r="AR158" s="128">
        <v>7.15</v>
      </c>
      <c r="AS158" s="128">
        <v>3.88</v>
      </c>
      <c r="AT158" s="1">
        <v>3.62</v>
      </c>
      <c r="AU158" s="1">
        <v>5.31</v>
      </c>
      <c r="AV158" s="1">
        <v>6.99</v>
      </c>
      <c r="AW158" s="1">
        <v>10.79</v>
      </c>
      <c r="AX158" s="1">
        <v>3.33</v>
      </c>
      <c r="AY158" s="1">
        <v>2.4500000000000002</v>
      </c>
      <c r="AZ158" s="1">
        <v>0</v>
      </c>
      <c r="BA158" s="1">
        <v>0</v>
      </c>
      <c r="BB158" s="1">
        <v>0.39</v>
      </c>
      <c r="BC158" s="1">
        <v>1.02</v>
      </c>
      <c r="BD158" s="1">
        <v>2.36</v>
      </c>
      <c r="BE158" s="1">
        <v>2.4</v>
      </c>
      <c r="BF158" s="1">
        <v>1.45</v>
      </c>
      <c r="BG158" s="1">
        <v>2.71</v>
      </c>
      <c r="BH158" s="1">
        <v>3.74</v>
      </c>
      <c r="BI158" s="1">
        <v>7.82</v>
      </c>
      <c r="BJ158" s="1">
        <v>2.61</v>
      </c>
      <c r="BK158" s="1">
        <v>3.86</v>
      </c>
      <c r="BL158" s="1">
        <v>6.74</v>
      </c>
      <c r="BM158" s="1">
        <v>6.78</v>
      </c>
      <c r="BN158" s="1">
        <v>11.38</v>
      </c>
      <c r="BO158" s="269">
        <v>0.76999999999999957</v>
      </c>
      <c r="BP158" s="269">
        <v>1.3299999999999996</v>
      </c>
      <c r="BQ158" s="269">
        <v>2.88</v>
      </c>
      <c r="BR158" s="269">
        <v>2.25</v>
      </c>
      <c r="BS158" s="269">
        <v>1.1200000000000001</v>
      </c>
      <c r="BT158" s="269">
        <v>0.19999999999999996</v>
      </c>
      <c r="BU158" s="1">
        <v>27.94</v>
      </c>
      <c r="BV158" s="1">
        <v>31.9</v>
      </c>
      <c r="BW158" s="1">
        <v>32.99</v>
      </c>
      <c r="BX158" s="1">
        <v>34.020000000000003</v>
      </c>
      <c r="BY158" s="1">
        <v>34.93</v>
      </c>
      <c r="BZ158" s="1">
        <v>35.39</v>
      </c>
      <c r="CA158" s="1">
        <v>35.11</v>
      </c>
      <c r="CB158" s="1">
        <v>35.49</v>
      </c>
      <c r="CC158" s="1">
        <v>37.22</v>
      </c>
      <c r="CD158" s="1">
        <v>37.51</v>
      </c>
      <c r="CE158" s="1">
        <v>38.1</v>
      </c>
      <c r="CF158" s="1">
        <v>39.46</v>
      </c>
      <c r="CG158" s="1">
        <v>41.12</v>
      </c>
      <c r="CH158" s="1">
        <v>43.5</v>
      </c>
      <c r="CI158" s="1">
        <v>46.17</v>
      </c>
      <c r="CJ158" s="1">
        <v>42.71</v>
      </c>
      <c r="CK158" s="1">
        <v>45.39</v>
      </c>
      <c r="CL158" s="1">
        <v>27.67</v>
      </c>
      <c r="CM158" s="1">
        <v>31.45</v>
      </c>
      <c r="CN158" s="1">
        <v>33.130000000000003</v>
      </c>
      <c r="CO158" s="1">
        <v>34.17</v>
      </c>
      <c r="CP158" s="1">
        <v>35.479999999999997</v>
      </c>
      <c r="CQ158" s="1">
        <v>34.93</v>
      </c>
      <c r="CR158" s="1">
        <v>35.119999999999997</v>
      </c>
      <c r="CS158" s="1">
        <v>35.979999999999997</v>
      </c>
      <c r="CT158" s="1">
        <v>36.659999999999997</v>
      </c>
      <c r="CU158" s="1">
        <v>37.65</v>
      </c>
      <c r="CV158" s="1">
        <v>38.24</v>
      </c>
      <c r="CW158" s="1">
        <v>40.42</v>
      </c>
      <c r="CX158" s="1">
        <v>41.95</v>
      </c>
      <c r="CY158" s="1">
        <v>43.39</v>
      </c>
      <c r="CZ158" s="1">
        <v>46.19</v>
      </c>
      <c r="DA158" s="1">
        <v>42.53</v>
      </c>
      <c r="DB158" s="1">
        <v>45.11</v>
      </c>
      <c r="DC158" s="269">
        <v>0.26999999999999957</v>
      </c>
      <c r="DD158" s="269">
        <v>0.44999999999999929</v>
      </c>
      <c r="DE158" s="269">
        <v>-0.14000000000000057</v>
      </c>
      <c r="DF158" s="269">
        <v>-0.14999999999999858</v>
      </c>
      <c r="DG158" s="269">
        <v>-0.54999999999999716</v>
      </c>
      <c r="DH158" s="269">
        <v>0.46000000000000085</v>
      </c>
      <c r="DI158" s="1">
        <v>1</v>
      </c>
      <c r="DJ158" s="1">
        <v>3</v>
      </c>
      <c r="DK158" s="1">
        <v>3</v>
      </c>
      <c r="DL158" s="1">
        <v>2</v>
      </c>
      <c r="DM158" s="1">
        <v>-3</v>
      </c>
      <c r="DN158" s="1">
        <v>-14</v>
      </c>
      <c r="DO158" s="1">
        <v>-22</v>
      </c>
      <c r="DP158" s="1">
        <v>-24</v>
      </c>
      <c r="DQ158" s="1">
        <v>-20</v>
      </c>
      <c r="DR158" s="1">
        <v>-12</v>
      </c>
      <c r="DS158" s="1">
        <v>-7</v>
      </c>
      <c r="DT158" s="1">
        <v>-2</v>
      </c>
      <c r="DU158" s="1">
        <v>2</v>
      </c>
      <c r="DV158" s="1">
        <v>4</v>
      </c>
      <c r="DW158" s="1">
        <v>3</v>
      </c>
      <c r="DX158" s="1">
        <v>2</v>
      </c>
      <c r="DY158" s="1">
        <v>0</v>
      </c>
      <c r="DZ158" s="2" t="s">
        <v>1582</v>
      </c>
      <c r="EA158" s="2">
        <v>50999004</v>
      </c>
      <c r="EM158" s="36"/>
      <c r="EV158" s="1"/>
      <c r="FF158" s="128"/>
    </row>
    <row r="159" spans="1:162" ht="14">
      <c r="A159" s="1">
        <v>2</v>
      </c>
      <c r="B159" s="1">
        <v>181</v>
      </c>
      <c r="C159" s="1">
        <v>2</v>
      </c>
      <c r="D159" s="1">
        <v>17</v>
      </c>
      <c r="E159" s="1">
        <v>3</v>
      </c>
      <c r="F159" s="1">
        <v>157.1</v>
      </c>
      <c r="G159" s="1">
        <v>57.3</v>
      </c>
      <c r="H159" s="1" t="s">
        <v>1925</v>
      </c>
      <c r="I159" s="1" t="s">
        <v>2105</v>
      </c>
      <c r="J159" s="1" t="s">
        <v>1734</v>
      </c>
      <c r="K159" s="1">
        <v>70</v>
      </c>
      <c r="L159" s="1">
        <v>62</v>
      </c>
      <c r="M159" s="1">
        <v>52</v>
      </c>
      <c r="N159" s="265">
        <v>0.25714285714285712</v>
      </c>
      <c r="O159" s="1" t="s">
        <v>189</v>
      </c>
      <c r="P159" s="1" t="s">
        <v>1987</v>
      </c>
      <c r="Q159" s="1">
        <v>92</v>
      </c>
      <c r="R159" s="1">
        <v>64</v>
      </c>
      <c r="S159" s="1">
        <v>56</v>
      </c>
      <c r="T159" s="1" t="s">
        <v>196</v>
      </c>
      <c r="U159" s="1" t="s">
        <v>1899</v>
      </c>
      <c r="V159" s="1">
        <v>31</v>
      </c>
      <c r="W159" s="1">
        <v>26</v>
      </c>
      <c r="X159" s="1">
        <v>16</v>
      </c>
      <c r="Z159" s="1" t="s">
        <v>1834</v>
      </c>
      <c r="AA159" s="1" t="s">
        <v>1900</v>
      </c>
      <c r="AB159" s="1" t="s">
        <v>1862</v>
      </c>
      <c r="AC159" s="1" t="s">
        <v>1914</v>
      </c>
      <c r="AF159" s="1" t="s">
        <v>2012</v>
      </c>
      <c r="AG159" s="128">
        <v>3.6</v>
      </c>
      <c r="AH159" s="128">
        <v>2.63</v>
      </c>
      <c r="AI159" s="128">
        <v>2.29</v>
      </c>
      <c r="AJ159" s="128">
        <v>2.25</v>
      </c>
      <c r="AK159" s="128">
        <v>2.4900000000000002</v>
      </c>
      <c r="AL159" s="128">
        <v>1.63</v>
      </c>
      <c r="AM159" s="128">
        <v>1.39</v>
      </c>
      <c r="AN159" s="128">
        <v>0.97</v>
      </c>
      <c r="AO159" s="128">
        <v>0</v>
      </c>
      <c r="AP159" s="128">
        <v>1.96</v>
      </c>
      <c r="AQ159" s="128">
        <v>4.99</v>
      </c>
      <c r="AR159" s="128">
        <v>3.57</v>
      </c>
      <c r="AS159" s="128">
        <v>4.6399999999999997</v>
      </c>
      <c r="AT159" s="1">
        <v>4.32</v>
      </c>
      <c r="AU159" s="1">
        <v>5.13</v>
      </c>
      <c r="AV159" s="1">
        <v>6.76</v>
      </c>
      <c r="AW159" s="1">
        <v>11.79</v>
      </c>
      <c r="AX159" s="1">
        <v>3.17</v>
      </c>
      <c r="AY159" s="1">
        <v>1.62</v>
      </c>
      <c r="AZ159" s="1">
        <v>0</v>
      </c>
      <c r="BA159" s="1">
        <v>0</v>
      </c>
      <c r="BB159" s="1">
        <v>0</v>
      </c>
      <c r="BC159" s="1">
        <v>0.56000000000000005</v>
      </c>
      <c r="BD159" s="1">
        <v>1.94</v>
      </c>
      <c r="BE159" s="1">
        <v>2.0699999999999998</v>
      </c>
      <c r="BF159" s="1">
        <v>2.89</v>
      </c>
      <c r="BG159" s="1">
        <v>3.07</v>
      </c>
      <c r="BH159" s="1">
        <v>3.93</v>
      </c>
      <c r="BI159" s="1">
        <v>4.01</v>
      </c>
      <c r="BJ159" s="1">
        <v>4.72</v>
      </c>
      <c r="BK159" s="1">
        <v>3.88</v>
      </c>
      <c r="BL159" s="1">
        <v>4.88</v>
      </c>
      <c r="BM159" s="1">
        <v>7.41</v>
      </c>
      <c r="BN159" s="1">
        <v>12.96</v>
      </c>
      <c r="BO159" s="269">
        <v>0.43000000000000016</v>
      </c>
      <c r="BP159" s="269">
        <v>1.0099999999999998</v>
      </c>
      <c r="BQ159" s="269">
        <v>2.29</v>
      </c>
      <c r="BR159" s="269">
        <v>2.25</v>
      </c>
      <c r="BS159" s="269">
        <v>2.4900000000000002</v>
      </c>
      <c r="BT159" s="269">
        <v>1.0699999999999998</v>
      </c>
      <c r="BU159" s="1">
        <v>26.34</v>
      </c>
      <c r="BV159" s="1">
        <v>28.8</v>
      </c>
      <c r="BW159" s="1">
        <v>36.17</v>
      </c>
      <c r="BX159" s="1">
        <v>36.83</v>
      </c>
      <c r="BY159" s="1">
        <v>37.979999999999997</v>
      </c>
      <c r="BZ159" s="1">
        <v>38.58</v>
      </c>
      <c r="CA159" s="1">
        <v>37.840000000000003</v>
      </c>
      <c r="CB159" s="1">
        <v>39.78</v>
      </c>
      <c r="CC159" s="1">
        <v>41.93</v>
      </c>
      <c r="CD159" s="1">
        <v>39.549999999999997</v>
      </c>
      <c r="CE159" s="1">
        <v>39.520000000000003</v>
      </c>
      <c r="CF159" s="1">
        <v>40.590000000000003</v>
      </c>
      <c r="CG159" s="1">
        <v>43.68</v>
      </c>
      <c r="CH159" s="1">
        <v>43.75</v>
      </c>
      <c r="CI159" s="1">
        <v>46.83</v>
      </c>
      <c r="CJ159" s="1">
        <v>44.45</v>
      </c>
      <c r="CK159" s="1">
        <v>41.89</v>
      </c>
      <c r="CL159" s="1">
        <v>26.29</v>
      </c>
      <c r="CM159" s="1">
        <v>28.47</v>
      </c>
      <c r="CN159" s="1">
        <v>36.11</v>
      </c>
      <c r="CO159" s="1">
        <v>37.020000000000003</v>
      </c>
      <c r="CP159" s="1">
        <v>37.74</v>
      </c>
      <c r="CQ159" s="1">
        <v>38.18</v>
      </c>
      <c r="CR159" s="1">
        <v>37.14</v>
      </c>
      <c r="CS159" s="1">
        <v>39.35</v>
      </c>
      <c r="CT159" s="1">
        <v>40.74</v>
      </c>
      <c r="CU159" s="1">
        <v>39.979999999999997</v>
      </c>
      <c r="CV159" s="1">
        <v>39.950000000000003</v>
      </c>
      <c r="CW159" s="1">
        <v>40.229999999999997</v>
      </c>
      <c r="CX159" s="1">
        <v>42.48</v>
      </c>
      <c r="CY159" s="1">
        <v>43.77</v>
      </c>
      <c r="CZ159" s="1">
        <v>46.25</v>
      </c>
      <c r="DA159" s="1">
        <v>46.16</v>
      </c>
      <c r="DB159" s="1">
        <v>42.16</v>
      </c>
      <c r="DC159" s="269">
        <v>5.0000000000000711E-2</v>
      </c>
      <c r="DD159" s="269">
        <v>0.33000000000000185</v>
      </c>
      <c r="DE159" s="269">
        <v>6.0000000000002274E-2</v>
      </c>
      <c r="DF159" s="269">
        <v>-0.19000000000000483</v>
      </c>
      <c r="DG159" s="269">
        <v>0.23999999999999488</v>
      </c>
      <c r="DH159" s="269">
        <v>0.39999999999999858</v>
      </c>
      <c r="DI159" s="1">
        <v>0</v>
      </c>
      <c r="DJ159" s="1">
        <v>1</v>
      </c>
      <c r="DK159" s="1">
        <v>10</v>
      </c>
      <c r="DL159" s="1">
        <v>7</v>
      </c>
      <c r="DM159" s="1">
        <v>0</v>
      </c>
      <c r="DN159" s="1">
        <v>-13</v>
      </c>
      <c r="DO159" s="1">
        <v>-24</v>
      </c>
      <c r="DP159" s="1">
        <v>-29</v>
      </c>
      <c r="DQ159" s="1">
        <v>-31</v>
      </c>
      <c r="DR159" s="1">
        <v>-26</v>
      </c>
      <c r="DS159" s="1">
        <v>-20</v>
      </c>
      <c r="DT159" s="1">
        <v>-15</v>
      </c>
      <c r="DU159" s="1">
        <v>-8</v>
      </c>
      <c r="DV159" s="1">
        <v>-2</v>
      </c>
      <c r="DW159" s="1">
        <v>0</v>
      </c>
      <c r="DX159" s="1">
        <v>0</v>
      </c>
      <c r="DY159" s="1">
        <v>-2</v>
      </c>
      <c r="DZ159" s="2" t="s">
        <v>1561</v>
      </c>
      <c r="EA159" s="2">
        <v>45414936</v>
      </c>
      <c r="EM159" s="36"/>
      <c r="EV159" s="1"/>
      <c r="FF159" s="128"/>
    </row>
    <row r="160" spans="1:162" ht="14">
      <c r="A160" s="1">
        <v>2</v>
      </c>
      <c r="B160" s="1">
        <v>142</v>
      </c>
      <c r="C160" s="1">
        <v>2</v>
      </c>
      <c r="D160" s="1">
        <v>23</v>
      </c>
      <c r="E160" s="1">
        <v>0</v>
      </c>
      <c r="F160" s="1">
        <v>165.2</v>
      </c>
      <c r="G160" s="1">
        <v>46.3</v>
      </c>
      <c r="H160" s="1" t="s">
        <v>1925</v>
      </c>
      <c r="I160" s="1" t="s">
        <v>2108</v>
      </c>
      <c r="J160" s="1" t="s">
        <v>1730</v>
      </c>
      <c r="K160" s="1">
        <v>32</v>
      </c>
      <c r="L160" s="1">
        <v>27</v>
      </c>
      <c r="M160" s="1">
        <v>27</v>
      </c>
      <c r="N160" s="265">
        <v>0.15625</v>
      </c>
      <c r="P160" s="1" t="s">
        <v>1816</v>
      </c>
      <c r="Q160" s="1">
        <v>51</v>
      </c>
      <c r="R160" s="1">
        <v>36</v>
      </c>
      <c r="S160" s="1">
        <v>25</v>
      </c>
      <c r="T160" s="1" t="s">
        <v>195</v>
      </c>
      <c r="U160" s="1" t="s">
        <v>1817</v>
      </c>
      <c r="V160" s="1">
        <v>23</v>
      </c>
      <c r="W160" s="1">
        <v>10</v>
      </c>
      <c r="X160" s="1">
        <v>5</v>
      </c>
      <c r="Y160" s="1" t="s">
        <v>1682</v>
      </c>
      <c r="Z160" s="1" t="s">
        <v>1828</v>
      </c>
      <c r="AA160" s="1" t="s">
        <v>1885</v>
      </c>
      <c r="AB160" s="1" t="s">
        <v>1859</v>
      </c>
      <c r="AC160" s="1" t="s">
        <v>1929</v>
      </c>
      <c r="AF160" s="1" t="s">
        <v>2132</v>
      </c>
      <c r="AG160" s="128">
        <v>3.73</v>
      </c>
      <c r="AH160" s="128">
        <v>3.41</v>
      </c>
      <c r="AI160" s="128">
        <v>2.86</v>
      </c>
      <c r="AJ160" s="128">
        <v>2.39</v>
      </c>
      <c r="AK160" s="128">
        <v>2.48</v>
      </c>
      <c r="AL160" s="128">
        <v>3.31</v>
      </c>
      <c r="AM160" s="128">
        <v>2.95</v>
      </c>
      <c r="AN160" s="128">
        <v>3.61</v>
      </c>
      <c r="AO160" s="128">
        <v>4.41</v>
      </c>
      <c r="AP160" s="128">
        <v>6.56</v>
      </c>
      <c r="AQ160" s="128">
        <v>9.23</v>
      </c>
      <c r="AR160" s="128">
        <v>7.65</v>
      </c>
      <c r="AS160" s="128">
        <v>3.84</v>
      </c>
      <c r="AT160" s="1">
        <v>4.0599999999999996</v>
      </c>
      <c r="AU160" s="1">
        <v>6.21</v>
      </c>
      <c r="AV160" s="1">
        <v>7.74</v>
      </c>
      <c r="AW160" s="1">
        <v>10.61</v>
      </c>
      <c r="AX160" s="1">
        <v>3.58</v>
      </c>
      <c r="AY160" s="1">
        <v>2.0699999999999998</v>
      </c>
      <c r="AZ160" s="1">
        <v>1.06</v>
      </c>
      <c r="BA160" s="1">
        <v>0.12</v>
      </c>
      <c r="BB160" s="1">
        <v>1.1200000000000001</v>
      </c>
      <c r="BC160" s="1">
        <v>2.95</v>
      </c>
      <c r="BD160" s="1">
        <v>2.76</v>
      </c>
      <c r="BE160" s="1">
        <v>3.5</v>
      </c>
      <c r="BF160" s="1">
        <v>3.62</v>
      </c>
      <c r="BG160" s="1">
        <v>4.57</v>
      </c>
      <c r="BH160" s="1">
        <v>7.33</v>
      </c>
      <c r="BI160" s="1">
        <v>7.63</v>
      </c>
      <c r="BJ160" s="1">
        <v>3.99</v>
      </c>
      <c r="BK160" s="1">
        <v>4.6399999999999997</v>
      </c>
      <c r="BL160" s="1">
        <v>7.4</v>
      </c>
      <c r="BM160" s="1">
        <v>7.54</v>
      </c>
      <c r="BN160" s="1">
        <v>10.5</v>
      </c>
      <c r="BO160" s="269">
        <v>0.14999999999999991</v>
      </c>
      <c r="BP160" s="269">
        <v>1.3400000000000003</v>
      </c>
      <c r="BQ160" s="269">
        <v>1.7999999999999998</v>
      </c>
      <c r="BR160" s="269">
        <v>2.27</v>
      </c>
      <c r="BS160" s="269">
        <v>1.3599999999999999</v>
      </c>
      <c r="BT160" s="269">
        <v>0.35999999999999988</v>
      </c>
      <c r="BU160" s="1">
        <v>27.2</v>
      </c>
      <c r="BV160" s="1">
        <v>31.82</v>
      </c>
      <c r="BW160" s="1">
        <v>34.43</v>
      </c>
      <c r="BX160" s="1">
        <v>35.78</v>
      </c>
      <c r="BY160" s="1">
        <v>35.64</v>
      </c>
      <c r="BZ160" s="1">
        <v>36.31</v>
      </c>
      <c r="CA160" s="1">
        <v>36.049999999999997</v>
      </c>
      <c r="CB160" s="1">
        <v>37.76</v>
      </c>
      <c r="CC160" s="1">
        <v>38.44</v>
      </c>
      <c r="CD160" s="1">
        <v>39.549999999999997</v>
      </c>
      <c r="CE160" s="1">
        <v>40.36</v>
      </c>
      <c r="CF160" s="1">
        <v>43.99</v>
      </c>
      <c r="CG160" s="1">
        <v>46.94</v>
      </c>
      <c r="CH160" s="1">
        <v>47.54</v>
      </c>
      <c r="CI160" s="1">
        <v>48.63</v>
      </c>
      <c r="CJ160" s="1">
        <v>46.67</v>
      </c>
      <c r="CK160" s="1">
        <v>44.59</v>
      </c>
      <c r="CL160" s="1">
        <v>27.72</v>
      </c>
      <c r="CM160" s="1">
        <v>32.19</v>
      </c>
      <c r="CN160" s="1">
        <v>34.58</v>
      </c>
      <c r="CO160" s="1">
        <v>35.51</v>
      </c>
      <c r="CP160" s="1">
        <v>35.840000000000003</v>
      </c>
      <c r="CQ160" s="1">
        <v>35.409999999999997</v>
      </c>
      <c r="CR160" s="1">
        <v>36.03</v>
      </c>
      <c r="CS160" s="1">
        <v>37.380000000000003</v>
      </c>
      <c r="CT160" s="1">
        <v>38.61</v>
      </c>
      <c r="CU160" s="1">
        <v>39.049999999999997</v>
      </c>
      <c r="CV160" s="1">
        <v>40.24</v>
      </c>
      <c r="CW160" s="1">
        <v>43.5</v>
      </c>
      <c r="CX160" s="1">
        <v>45.4</v>
      </c>
      <c r="CY160" s="1">
        <v>47.67</v>
      </c>
      <c r="CZ160" s="1">
        <v>48.13</v>
      </c>
      <c r="DA160" s="1">
        <v>46.43</v>
      </c>
      <c r="DB160" s="1">
        <v>44.79</v>
      </c>
      <c r="DC160" s="269">
        <v>-0.51999999999999957</v>
      </c>
      <c r="DD160" s="269">
        <v>-0.36999999999999744</v>
      </c>
      <c r="DE160" s="269">
        <v>-0.14999999999999858</v>
      </c>
      <c r="DF160" s="269">
        <v>0.27000000000000313</v>
      </c>
      <c r="DG160" s="269">
        <v>-0.20000000000000284</v>
      </c>
      <c r="DH160" s="269">
        <v>0.90000000000000568</v>
      </c>
      <c r="DI160" s="1">
        <v>2</v>
      </c>
      <c r="DJ160" s="1">
        <v>3</v>
      </c>
      <c r="DK160" s="1">
        <v>1</v>
      </c>
      <c r="DL160" s="1">
        <v>1</v>
      </c>
      <c r="DM160" s="1">
        <v>-1</v>
      </c>
      <c r="DN160" s="1">
        <v>-9</v>
      </c>
      <c r="DO160" s="1">
        <v>-16</v>
      </c>
      <c r="DP160" s="1">
        <v>-19</v>
      </c>
      <c r="DQ160" s="1">
        <v>-20</v>
      </c>
      <c r="DR160" s="1">
        <v>-19</v>
      </c>
      <c r="DS160" s="1">
        <v>-15</v>
      </c>
      <c r="DT160" s="1">
        <v>-12</v>
      </c>
      <c r="DU160" s="1">
        <v>-8</v>
      </c>
      <c r="DV160" s="1">
        <v>-1</v>
      </c>
      <c r="DW160" s="1">
        <v>0</v>
      </c>
      <c r="DX160" s="1">
        <v>-2</v>
      </c>
      <c r="DY160" s="1">
        <v>-2</v>
      </c>
      <c r="DZ160" s="2" t="s">
        <v>1462</v>
      </c>
      <c r="EA160" s="2">
        <v>51356965</v>
      </c>
      <c r="EM160" s="36"/>
      <c r="EV160" s="1"/>
      <c r="FF160" s="128"/>
    </row>
    <row r="161" spans="1:162" ht="14">
      <c r="A161" s="1">
        <v>2</v>
      </c>
      <c r="B161" s="1">
        <v>128</v>
      </c>
      <c r="C161" s="1">
        <v>2</v>
      </c>
      <c r="D161" s="1">
        <v>20</v>
      </c>
      <c r="E161" s="1">
        <v>0</v>
      </c>
      <c r="F161" s="1">
        <v>159.69999999999999</v>
      </c>
      <c r="G161" s="1">
        <v>45.5</v>
      </c>
      <c r="H161" s="1" t="s">
        <v>1925</v>
      </c>
      <c r="I161" s="1" t="s">
        <v>2105</v>
      </c>
      <c r="J161" s="1" t="s">
        <v>1733</v>
      </c>
      <c r="K161" s="1">
        <v>43</v>
      </c>
      <c r="L161" s="1">
        <v>35</v>
      </c>
      <c r="M161" s="1">
        <v>25</v>
      </c>
      <c r="N161" s="265">
        <v>0.41860465116279072</v>
      </c>
      <c r="P161" s="1" t="s">
        <v>1918</v>
      </c>
      <c r="Q161" s="1">
        <v>72</v>
      </c>
      <c r="R161" s="1">
        <v>51</v>
      </c>
      <c r="S161" s="1">
        <v>33</v>
      </c>
      <c r="T161" s="1" t="s">
        <v>1678</v>
      </c>
      <c r="U161" s="1" t="s">
        <v>1919</v>
      </c>
      <c r="V161" s="1">
        <v>29</v>
      </c>
      <c r="W161" s="1">
        <v>24</v>
      </c>
      <c r="X161" s="1">
        <v>10</v>
      </c>
      <c r="Z161" s="1" t="s">
        <v>1861</v>
      </c>
      <c r="AA161" s="1" t="s">
        <v>1835</v>
      </c>
      <c r="AB161" s="1" t="s">
        <v>1859</v>
      </c>
      <c r="AC161" s="1" t="s">
        <v>1869</v>
      </c>
      <c r="AF161" s="1" t="s">
        <v>1960</v>
      </c>
      <c r="AG161" s="128">
        <v>4.8899999999999997</v>
      </c>
      <c r="AH161" s="128">
        <v>3.14</v>
      </c>
      <c r="AI161" s="128">
        <v>2.36</v>
      </c>
      <c r="AJ161" s="128">
        <v>2.63</v>
      </c>
      <c r="AK161" s="128">
        <v>1.62</v>
      </c>
      <c r="AL161" s="128">
        <v>1.76</v>
      </c>
      <c r="AM161" s="128">
        <v>1.61</v>
      </c>
      <c r="AN161" s="128">
        <v>1.74</v>
      </c>
      <c r="AO161" s="128">
        <v>1.81</v>
      </c>
      <c r="AP161" s="128">
        <v>2.56</v>
      </c>
      <c r="AQ161" s="128">
        <v>4.01</v>
      </c>
      <c r="AR161" s="128">
        <v>4.5199999999999996</v>
      </c>
      <c r="AS161" s="128">
        <v>1.17</v>
      </c>
      <c r="AT161" s="1">
        <v>3.12</v>
      </c>
      <c r="AU161" s="1">
        <v>4.22</v>
      </c>
      <c r="AV161" s="1">
        <v>4.82</v>
      </c>
      <c r="AW161" s="1">
        <v>7.5</v>
      </c>
      <c r="AX161" s="1">
        <v>4.97</v>
      </c>
      <c r="AY161" s="1">
        <v>3.34</v>
      </c>
      <c r="AZ161" s="1">
        <v>1.07</v>
      </c>
      <c r="BA161" s="1">
        <v>0.35</v>
      </c>
      <c r="BB161" s="1">
        <v>1.22</v>
      </c>
      <c r="BC161" s="1">
        <v>1.88</v>
      </c>
      <c r="BD161" s="1">
        <v>2.14</v>
      </c>
      <c r="BE161" s="1">
        <v>2.17</v>
      </c>
      <c r="BF161" s="1">
        <v>1.9</v>
      </c>
      <c r="BG161" s="1">
        <v>2.36</v>
      </c>
      <c r="BH161" s="1">
        <v>2.94</v>
      </c>
      <c r="BI161" s="1">
        <v>5.39</v>
      </c>
      <c r="BJ161" s="1">
        <v>3.12</v>
      </c>
      <c r="BK161" s="1">
        <v>3.35</v>
      </c>
      <c r="BL161" s="1">
        <v>4.6399999999999997</v>
      </c>
      <c r="BM161" s="1">
        <v>6.36</v>
      </c>
      <c r="BN161" s="1">
        <v>8.58</v>
      </c>
      <c r="BO161" s="269">
        <v>-8.0000000000000071E-2</v>
      </c>
      <c r="BP161" s="269">
        <v>-0.19999999999999973</v>
      </c>
      <c r="BQ161" s="269">
        <v>1.2899999999999998</v>
      </c>
      <c r="BR161" s="269">
        <v>2.2799999999999998</v>
      </c>
      <c r="BS161" s="269">
        <v>0.40000000000000013</v>
      </c>
      <c r="BT161" s="269">
        <v>-0.11999999999999988</v>
      </c>
      <c r="BU161" s="1">
        <v>27.01</v>
      </c>
      <c r="BV161" s="1">
        <v>31.13</v>
      </c>
      <c r="BW161" s="1">
        <v>32.26</v>
      </c>
      <c r="BX161" s="1">
        <v>34.26</v>
      </c>
      <c r="BY161" s="1">
        <v>35.39</v>
      </c>
      <c r="BZ161" s="1">
        <v>35.880000000000003</v>
      </c>
      <c r="CA161" s="1">
        <v>37.31</v>
      </c>
      <c r="CB161" s="1">
        <v>37.909999999999997</v>
      </c>
      <c r="CC161" s="1">
        <v>38.57</v>
      </c>
      <c r="CD161" s="1">
        <v>38.950000000000003</v>
      </c>
      <c r="CE161" s="1">
        <v>38.67</v>
      </c>
      <c r="CF161" s="1">
        <v>39.619999999999997</v>
      </c>
      <c r="CG161" s="1">
        <v>42.31</v>
      </c>
      <c r="CH161" s="1">
        <v>42.4</v>
      </c>
      <c r="CI161" s="1">
        <v>44.63</v>
      </c>
      <c r="CJ161" s="1">
        <v>48.43</v>
      </c>
      <c r="CK161" s="1">
        <v>44.39</v>
      </c>
      <c r="CL161" s="1">
        <v>27.22</v>
      </c>
      <c r="CM161" s="1">
        <v>31.72</v>
      </c>
      <c r="CN161" s="1">
        <v>33.39</v>
      </c>
      <c r="CO161" s="1">
        <v>34.25</v>
      </c>
      <c r="CP161" s="1">
        <v>35.450000000000003</v>
      </c>
      <c r="CQ161" s="1">
        <v>35.659999999999997</v>
      </c>
      <c r="CR161" s="1">
        <v>37.39</v>
      </c>
      <c r="CS161" s="1">
        <v>37.14</v>
      </c>
      <c r="CT161" s="1">
        <v>37.96</v>
      </c>
      <c r="CU161" s="1">
        <v>38.74</v>
      </c>
      <c r="CV161" s="1">
        <v>38.659999999999997</v>
      </c>
      <c r="CW161" s="1">
        <v>39.47</v>
      </c>
      <c r="CX161" s="1">
        <v>41.88</v>
      </c>
      <c r="CY161" s="1">
        <v>42.98</v>
      </c>
      <c r="CZ161" s="1">
        <v>45.7</v>
      </c>
      <c r="DA161" s="1">
        <v>48.68</v>
      </c>
      <c r="DB161" s="1">
        <v>45.35</v>
      </c>
      <c r="DC161" s="269">
        <v>-0.2099999999999973</v>
      </c>
      <c r="DD161" s="269">
        <v>-0.58999999999999986</v>
      </c>
      <c r="DE161" s="269">
        <v>-1.1300000000000026</v>
      </c>
      <c r="DF161" s="269">
        <v>9.9999999999980105E-3</v>
      </c>
      <c r="DG161" s="269">
        <v>-6.0000000000002274E-2</v>
      </c>
      <c r="DH161" s="269">
        <v>0.22000000000000597</v>
      </c>
      <c r="DI161" s="1">
        <v>3</v>
      </c>
      <c r="DJ161" s="1">
        <v>6</v>
      </c>
      <c r="DK161" s="1">
        <v>9</v>
      </c>
      <c r="DL161" s="1">
        <v>9</v>
      </c>
      <c r="DM161" s="1">
        <v>7</v>
      </c>
      <c r="DN161" s="1">
        <v>3</v>
      </c>
      <c r="DO161" s="1">
        <v>-2</v>
      </c>
      <c r="DP161" s="1">
        <v>-7</v>
      </c>
      <c r="DQ161" s="1">
        <v>-14</v>
      </c>
      <c r="DR161" s="1">
        <v>-20</v>
      </c>
      <c r="DS161" s="1">
        <v>-21</v>
      </c>
      <c r="DT161" s="1">
        <v>-19</v>
      </c>
      <c r="DU161" s="1">
        <v>-14</v>
      </c>
      <c r="DV161" s="1">
        <v>-8</v>
      </c>
      <c r="DW161" s="1">
        <v>-4</v>
      </c>
      <c r="DX161" s="1">
        <v>0</v>
      </c>
      <c r="DY161" s="1">
        <v>2</v>
      </c>
      <c r="DZ161" s="2" t="s">
        <v>971</v>
      </c>
      <c r="EA161" s="2">
        <v>50763933</v>
      </c>
      <c r="EM161" s="36"/>
      <c r="EV161" s="1"/>
      <c r="FF161" s="128"/>
    </row>
    <row r="162" spans="1:162" ht="14">
      <c r="A162" s="1">
        <v>2</v>
      </c>
      <c r="B162" s="1">
        <v>175</v>
      </c>
      <c r="C162" s="1">
        <v>2</v>
      </c>
      <c r="D162" s="1">
        <v>19</v>
      </c>
      <c r="E162" s="1">
        <v>0</v>
      </c>
      <c r="F162" s="1">
        <v>161</v>
      </c>
      <c r="G162" s="1">
        <v>51.2</v>
      </c>
      <c r="H162" s="1" t="s">
        <v>1925</v>
      </c>
      <c r="I162" s="1" t="s">
        <v>2105</v>
      </c>
      <c r="J162" s="1" t="s">
        <v>1734</v>
      </c>
      <c r="K162" s="1">
        <v>46</v>
      </c>
      <c r="L162" s="1">
        <v>38</v>
      </c>
      <c r="M162" s="1">
        <v>40</v>
      </c>
      <c r="N162" s="265">
        <v>0.13043478260869565</v>
      </c>
      <c r="O162" s="1" t="s">
        <v>190</v>
      </c>
      <c r="P162" s="1" t="s">
        <v>2077</v>
      </c>
      <c r="Q162" s="1">
        <v>60</v>
      </c>
      <c r="R162" s="1">
        <v>41</v>
      </c>
      <c r="S162" s="1">
        <v>32</v>
      </c>
      <c r="T162" s="1" t="s">
        <v>196</v>
      </c>
      <c r="U162" s="1" t="s">
        <v>1919</v>
      </c>
      <c r="V162" s="1">
        <v>24</v>
      </c>
      <c r="W162" s="1">
        <v>18</v>
      </c>
      <c r="X162" s="1">
        <v>15</v>
      </c>
      <c r="Z162" s="1" t="s">
        <v>1958</v>
      </c>
      <c r="AA162" s="1" t="s">
        <v>1880</v>
      </c>
      <c r="AB162" s="1" t="s">
        <v>1928</v>
      </c>
      <c r="AC162" s="1" t="s">
        <v>2030</v>
      </c>
      <c r="AF162" s="1" t="s">
        <v>1846</v>
      </c>
      <c r="AG162" s="128">
        <v>4.3499999999999996</v>
      </c>
      <c r="AH162" s="128">
        <v>3.41</v>
      </c>
      <c r="AI162" s="128">
        <v>2.73</v>
      </c>
      <c r="AJ162" s="128">
        <v>3.11</v>
      </c>
      <c r="AK162" s="128">
        <v>2.87</v>
      </c>
      <c r="AL162" s="128">
        <v>2.66</v>
      </c>
      <c r="AM162" s="128">
        <v>3.13</v>
      </c>
      <c r="AN162" s="128">
        <v>2.8</v>
      </c>
      <c r="AO162" s="128">
        <v>4.13</v>
      </c>
      <c r="AP162" s="128">
        <v>2.73</v>
      </c>
      <c r="AQ162" s="128">
        <v>2.91</v>
      </c>
      <c r="AR162" s="128">
        <v>4.29</v>
      </c>
      <c r="AS162" s="128">
        <v>3.56</v>
      </c>
      <c r="AT162" s="1">
        <v>5.03</v>
      </c>
      <c r="AU162" s="1">
        <v>5.26</v>
      </c>
      <c r="AV162" s="1">
        <v>6.94</v>
      </c>
      <c r="AW162" s="1">
        <v>12.51</v>
      </c>
      <c r="AX162" s="1">
        <v>3.83</v>
      </c>
      <c r="AY162" s="1">
        <v>3.02</v>
      </c>
      <c r="AZ162" s="1">
        <v>1.1100000000000001</v>
      </c>
      <c r="BA162" s="1">
        <v>0.8</v>
      </c>
      <c r="BB162" s="1">
        <v>1.34</v>
      </c>
      <c r="BC162" s="1">
        <v>2.92</v>
      </c>
      <c r="BD162" s="1">
        <v>3.35</v>
      </c>
      <c r="BE162" s="1">
        <v>3.14</v>
      </c>
      <c r="BF162" s="1">
        <v>3.98</v>
      </c>
      <c r="BG162" s="1">
        <v>4.6100000000000003</v>
      </c>
      <c r="BH162" s="1">
        <v>6.29</v>
      </c>
      <c r="BI162" s="1">
        <v>4.28</v>
      </c>
      <c r="BJ162" s="1">
        <v>3.23</v>
      </c>
      <c r="BK162" s="1">
        <v>5.04</v>
      </c>
      <c r="BL162" s="1">
        <v>5.75</v>
      </c>
      <c r="BM162" s="1">
        <v>6.83</v>
      </c>
      <c r="BN162" s="1">
        <v>12.36</v>
      </c>
      <c r="BO162" s="269">
        <v>0.51999999999999957</v>
      </c>
      <c r="BP162" s="269">
        <v>0.39000000000000012</v>
      </c>
      <c r="BQ162" s="269">
        <v>1.6199999999999999</v>
      </c>
      <c r="BR162" s="269">
        <v>2.3099999999999996</v>
      </c>
      <c r="BS162" s="269">
        <v>1.53</v>
      </c>
      <c r="BT162" s="269">
        <v>-0.25999999999999979</v>
      </c>
      <c r="BU162" s="1">
        <v>27.27</v>
      </c>
      <c r="BV162" s="1">
        <v>31.65</v>
      </c>
      <c r="BW162" s="1">
        <v>33.42</v>
      </c>
      <c r="BX162" s="1">
        <v>36.17</v>
      </c>
      <c r="BY162" s="1">
        <v>38.020000000000003</v>
      </c>
      <c r="BZ162" s="1">
        <v>38.92</v>
      </c>
      <c r="CA162" s="1">
        <v>38.78</v>
      </c>
      <c r="CB162" s="1">
        <v>38.75</v>
      </c>
      <c r="CC162" s="1">
        <v>38.67</v>
      </c>
      <c r="CD162" s="1">
        <v>39.82</v>
      </c>
      <c r="CE162" s="1">
        <v>40.97</v>
      </c>
      <c r="CF162" s="1">
        <v>43.17</v>
      </c>
      <c r="CG162" s="1">
        <v>46.27</v>
      </c>
      <c r="CH162" s="1">
        <v>46.12</v>
      </c>
      <c r="CI162" s="1">
        <v>46.94</v>
      </c>
      <c r="CJ162" s="1">
        <v>45.35</v>
      </c>
      <c r="CK162" s="1">
        <v>43.99</v>
      </c>
      <c r="CL162" s="1">
        <v>27.39</v>
      </c>
      <c r="CM162" s="1">
        <v>31.88</v>
      </c>
      <c r="CN162" s="1">
        <v>34.4</v>
      </c>
      <c r="CO162" s="1">
        <v>36.75</v>
      </c>
      <c r="CP162" s="1">
        <v>37.46</v>
      </c>
      <c r="CQ162" s="1">
        <v>37.270000000000003</v>
      </c>
      <c r="CR162" s="1">
        <v>38.729999999999997</v>
      </c>
      <c r="CS162" s="1">
        <v>37.159999999999997</v>
      </c>
      <c r="CT162" s="1">
        <v>37.35</v>
      </c>
      <c r="CU162" s="1">
        <v>38.729999999999997</v>
      </c>
      <c r="CV162" s="1">
        <v>39.32</v>
      </c>
      <c r="CW162" s="1">
        <v>42.09</v>
      </c>
      <c r="CX162" s="1">
        <v>46.21</v>
      </c>
      <c r="CY162" s="1">
        <v>46.43</v>
      </c>
      <c r="CZ162" s="1">
        <v>47.33</v>
      </c>
      <c r="DA162" s="1">
        <v>45.02</v>
      </c>
      <c r="DB162" s="1">
        <v>44.86</v>
      </c>
      <c r="DC162" s="269">
        <v>-0.12000000000000099</v>
      </c>
      <c r="DD162" s="269">
        <v>-0.23000000000000043</v>
      </c>
      <c r="DE162" s="269">
        <v>-0.97999999999999687</v>
      </c>
      <c r="DF162" s="269">
        <v>-0.57999999999999829</v>
      </c>
      <c r="DG162" s="269">
        <v>0.56000000000000227</v>
      </c>
      <c r="DH162" s="269">
        <v>1.6499999999999986</v>
      </c>
      <c r="DI162" s="1">
        <v>0</v>
      </c>
      <c r="DJ162" s="1">
        <v>3</v>
      </c>
      <c r="DK162" s="1">
        <v>5</v>
      </c>
      <c r="DL162" s="1">
        <v>5</v>
      </c>
      <c r="DM162" s="1">
        <v>9</v>
      </c>
      <c r="DN162" s="1">
        <v>5</v>
      </c>
      <c r="DO162" s="1">
        <v>-3</v>
      </c>
      <c r="DP162" s="1">
        <v>-12</v>
      </c>
      <c r="DQ162" s="1">
        <v>-18</v>
      </c>
      <c r="DR162" s="1">
        <v>-22</v>
      </c>
      <c r="DS162" s="1">
        <v>-22</v>
      </c>
      <c r="DT162" s="1">
        <v>-21</v>
      </c>
      <c r="DU162" s="1">
        <v>-14</v>
      </c>
      <c r="DV162" s="1">
        <v>-6</v>
      </c>
      <c r="DW162" s="1">
        <v>-3</v>
      </c>
      <c r="DX162" s="1">
        <v>-1</v>
      </c>
      <c r="DY162" s="1">
        <v>0</v>
      </c>
      <c r="DZ162" s="2" t="s">
        <v>911</v>
      </c>
      <c r="EA162" s="2">
        <v>44212137</v>
      </c>
      <c r="EV162" s="1"/>
      <c r="FF162" s="128"/>
    </row>
    <row r="163" spans="1:162" ht="14">
      <c r="A163" s="1">
        <v>2</v>
      </c>
      <c r="B163" s="1">
        <v>152</v>
      </c>
      <c r="C163" s="1">
        <v>2</v>
      </c>
      <c r="D163" s="1">
        <v>24</v>
      </c>
      <c r="E163" s="1">
        <v>7</v>
      </c>
      <c r="F163" s="1">
        <v>160</v>
      </c>
      <c r="G163" s="1">
        <v>52.6</v>
      </c>
      <c r="H163" s="1" t="s">
        <v>1925</v>
      </c>
      <c r="I163" s="1" t="s">
        <v>2111</v>
      </c>
      <c r="J163" s="1" t="s">
        <v>1733</v>
      </c>
      <c r="K163" s="1">
        <v>32</v>
      </c>
      <c r="L163" s="1">
        <v>28</v>
      </c>
      <c r="M163" s="1">
        <v>28</v>
      </c>
      <c r="N163" s="265">
        <v>0.125</v>
      </c>
      <c r="P163" s="1" t="s">
        <v>2138</v>
      </c>
      <c r="Q163" s="1">
        <v>53</v>
      </c>
      <c r="R163" s="1">
        <v>39</v>
      </c>
      <c r="S163" s="1">
        <v>29</v>
      </c>
      <c r="T163" s="1" t="s">
        <v>195</v>
      </c>
      <c r="Z163" s="1" t="s">
        <v>2144</v>
      </c>
      <c r="AA163" s="1" t="s">
        <v>1948</v>
      </c>
      <c r="AB163" s="1" t="s">
        <v>1859</v>
      </c>
      <c r="AC163" s="1" t="s">
        <v>2145</v>
      </c>
      <c r="AD163" s="1" t="s">
        <v>1683</v>
      </c>
      <c r="AE163" s="1" t="s">
        <v>1683</v>
      </c>
      <c r="AF163" s="1" t="s">
        <v>2146</v>
      </c>
      <c r="AG163" s="128">
        <v>3.61</v>
      </c>
      <c r="AH163" s="128">
        <v>2.72</v>
      </c>
      <c r="AI163" s="128">
        <v>2.44</v>
      </c>
      <c r="AJ163" s="128">
        <v>2.39</v>
      </c>
      <c r="AK163" s="128">
        <v>2.29</v>
      </c>
      <c r="AL163" s="128">
        <v>2.08</v>
      </c>
      <c r="AM163" s="128">
        <v>2.34</v>
      </c>
      <c r="AN163" s="128">
        <v>1.69</v>
      </c>
      <c r="AO163" s="128">
        <v>2.64</v>
      </c>
      <c r="AP163" s="128">
        <v>4.3499999999999996</v>
      </c>
      <c r="AQ163" s="128">
        <v>3.56</v>
      </c>
      <c r="AR163" s="128">
        <v>4.3499999999999996</v>
      </c>
      <c r="AS163" s="128">
        <v>3.44</v>
      </c>
      <c r="AT163" s="1">
        <v>4.7300000000000004</v>
      </c>
      <c r="AU163" s="1">
        <v>6.72</v>
      </c>
      <c r="AV163" s="1">
        <v>8.6300000000000008</v>
      </c>
      <c r="AW163" s="1">
        <v>14.32</v>
      </c>
      <c r="AX163" s="1">
        <v>3.78</v>
      </c>
      <c r="AY163" s="1">
        <v>2.84</v>
      </c>
      <c r="AZ163" s="1">
        <v>1.1100000000000001</v>
      </c>
      <c r="BA163" s="1">
        <v>0</v>
      </c>
      <c r="BB163" s="1">
        <v>2.5299999999999998</v>
      </c>
      <c r="BC163" s="1">
        <v>3</v>
      </c>
      <c r="BD163" s="1">
        <v>3.22</v>
      </c>
      <c r="BE163" s="1">
        <v>2.95</v>
      </c>
      <c r="BF163" s="1">
        <v>3.78</v>
      </c>
      <c r="BG163" s="1">
        <v>5.0599999999999996</v>
      </c>
      <c r="BH163" s="1">
        <v>4.78</v>
      </c>
      <c r="BI163" s="1">
        <v>3.88</v>
      </c>
      <c r="BJ163" s="1">
        <v>4.01</v>
      </c>
      <c r="BK163" s="1">
        <v>3.69</v>
      </c>
      <c r="BL163" s="1">
        <v>6.54</v>
      </c>
      <c r="BM163" s="1">
        <v>9.84</v>
      </c>
      <c r="BN163" s="1">
        <v>15.43</v>
      </c>
      <c r="BO163" s="269">
        <v>-0.16999999999999993</v>
      </c>
      <c r="BP163" s="269">
        <v>-0.11999999999999966</v>
      </c>
      <c r="BQ163" s="269">
        <v>1.3299999999999998</v>
      </c>
      <c r="BR163" s="269">
        <v>2.39</v>
      </c>
      <c r="BS163" s="269">
        <v>-0.23999999999999977</v>
      </c>
      <c r="BT163" s="269">
        <v>-0.91999999999999993</v>
      </c>
      <c r="BU163" s="1">
        <v>29.8</v>
      </c>
      <c r="BV163" s="1">
        <v>32.94</v>
      </c>
      <c r="BW163" s="1">
        <v>34.450000000000003</v>
      </c>
      <c r="BX163" s="1">
        <v>39.33</v>
      </c>
      <c r="BY163" s="1">
        <v>38.36</v>
      </c>
      <c r="BZ163" s="1">
        <v>39.119999999999997</v>
      </c>
      <c r="CA163" s="1">
        <v>39.21</v>
      </c>
      <c r="CB163" s="1">
        <v>42.68</v>
      </c>
      <c r="CC163" s="1">
        <v>41.42</v>
      </c>
      <c r="CD163" s="1">
        <v>41.14</v>
      </c>
      <c r="CE163" s="1">
        <v>40.4</v>
      </c>
      <c r="CF163" s="1">
        <v>47.82</v>
      </c>
      <c r="CG163" s="1">
        <v>49.16</v>
      </c>
      <c r="CH163" s="1">
        <v>48.19</v>
      </c>
      <c r="CI163" s="1">
        <v>49.12</v>
      </c>
      <c r="CJ163" s="1">
        <v>49.17</v>
      </c>
      <c r="CK163" s="1">
        <v>47.33</v>
      </c>
      <c r="CL163" s="1">
        <v>29.06</v>
      </c>
      <c r="CM163" s="1">
        <v>31.9</v>
      </c>
      <c r="CN163" s="1">
        <v>34.97</v>
      </c>
      <c r="CO163" s="1">
        <v>39.33</v>
      </c>
      <c r="CP163" s="1">
        <v>38.86</v>
      </c>
      <c r="CQ163" s="1">
        <v>39.799999999999997</v>
      </c>
      <c r="CR163" s="1">
        <v>40.229999999999997</v>
      </c>
      <c r="CS163" s="1">
        <v>41.91</v>
      </c>
      <c r="CT163" s="1">
        <v>42.65</v>
      </c>
      <c r="CU163" s="1">
        <v>41.79</v>
      </c>
      <c r="CV163" s="1">
        <v>40.46</v>
      </c>
      <c r="CW163" s="1">
        <v>49.84</v>
      </c>
      <c r="CX163" s="1">
        <v>49.33</v>
      </c>
      <c r="CY163" s="1">
        <v>50.62</v>
      </c>
      <c r="CZ163" s="1">
        <v>50.06</v>
      </c>
      <c r="DA163" s="1">
        <v>48.77</v>
      </c>
      <c r="DB163" s="1">
        <v>44.69</v>
      </c>
      <c r="DC163" s="269">
        <v>0.74000000000000199</v>
      </c>
      <c r="DD163" s="269">
        <v>1.0399999999999991</v>
      </c>
      <c r="DE163" s="269">
        <v>-0.51999999999999602</v>
      </c>
      <c r="DF163" s="269">
        <v>0</v>
      </c>
      <c r="DG163" s="269">
        <v>-0.5</v>
      </c>
      <c r="DH163" s="269">
        <v>-0.67999999999999972</v>
      </c>
      <c r="DI163" s="1">
        <v>7</v>
      </c>
      <c r="DJ163" s="1">
        <v>6</v>
      </c>
      <c r="DK163" s="1">
        <v>4</v>
      </c>
      <c r="DL163" s="1">
        <v>4</v>
      </c>
      <c r="DM163" s="1">
        <v>-3</v>
      </c>
      <c r="DN163" s="1">
        <v>-18</v>
      </c>
      <c r="DO163" s="1">
        <v>-21</v>
      </c>
      <c r="DP163" s="1">
        <v>-28</v>
      </c>
      <c r="DQ163" s="1">
        <v>-27</v>
      </c>
      <c r="DR163" s="1">
        <v>-24</v>
      </c>
      <c r="DS163" s="1">
        <v>-20</v>
      </c>
      <c r="DT163" s="1">
        <v>-15</v>
      </c>
      <c r="DU163" s="1">
        <v>-13</v>
      </c>
      <c r="DV163" s="1">
        <v>-11</v>
      </c>
      <c r="DW163" s="1">
        <v>-6</v>
      </c>
      <c r="DX163" s="1">
        <v>-6</v>
      </c>
      <c r="DY163" s="1">
        <v>-5</v>
      </c>
      <c r="DZ163" s="2" t="s">
        <v>670</v>
      </c>
      <c r="EA163" s="2">
        <v>51287090</v>
      </c>
      <c r="EV163" s="1"/>
      <c r="FF163" s="128"/>
    </row>
    <row r="164" spans="1:162" ht="14">
      <c r="A164" s="1">
        <v>2</v>
      </c>
      <c r="B164" s="1">
        <v>145</v>
      </c>
      <c r="C164" s="1">
        <v>2</v>
      </c>
      <c r="D164" s="1">
        <v>18</v>
      </c>
      <c r="E164" s="1">
        <v>7</v>
      </c>
      <c r="F164" s="1">
        <v>166</v>
      </c>
      <c r="G164" s="1">
        <v>55.6</v>
      </c>
      <c r="H164" s="1" t="s">
        <v>1814</v>
      </c>
      <c r="I164" s="1" t="s">
        <v>2105</v>
      </c>
      <c r="J164" s="1" t="s">
        <v>1730</v>
      </c>
      <c r="K164" s="1">
        <v>32</v>
      </c>
      <c r="L164" s="1">
        <v>31</v>
      </c>
      <c r="M164" s="1">
        <v>27</v>
      </c>
      <c r="N164" s="265">
        <v>0.15625</v>
      </c>
      <c r="P164" s="1" t="s">
        <v>1841</v>
      </c>
      <c r="Q164" s="1">
        <v>60</v>
      </c>
      <c r="R164" s="1">
        <v>50</v>
      </c>
      <c r="S164" s="1">
        <v>32</v>
      </c>
      <c r="T164" s="1" t="s">
        <v>194</v>
      </c>
      <c r="U164" s="1" t="s">
        <v>1871</v>
      </c>
      <c r="V164" s="1">
        <v>29</v>
      </c>
      <c r="W164" s="1">
        <v>28</v>
      </c>
      <c r="X164" s="1">
        <v>16</v>
      </c>
      <c r="Z164" s="1" t="s">
        <v>1818</v>
      </c>
      <c r="AA164" s="1" t="s">
        <v>1995</v>
      </c>
      <c r="AB164" s="1" t="s">
        <v>2007</v>
      </c>
      <c r="AC164" s="1" t="s">
        <v>1936</v>
      </c>
      <c r="AD164" s="1" t="s">
        <v>1681</v>
      </c>
      <c r="AE164" s="1" t="s">
        <v>1682</v>
      </c>
      <c r="AF164" s="1" t="s">
        <v>2147</v>
      </c>
      <c r="AG164" s="128">
        <v>5.73</v>
      </c>
      <c r="AH164" s="128">
        <v>4.79</v>
      </c>
      <c r="AI164" s="128">
        <v>3.41</v>
      </c>
      <c r="AJ164" s="128">
        <v>2.41</v>
      </c>
      <c r="AK164" s="128">
        <v>2.27</v>
      </c>
      <c r="AL164" s="128">
        <v>1.67</v>
      </c>
      <c r="AM164" s="128">
        <v>0</v>
      </c>
      <c r="AN164" s="128">
        <v>0.97</v>
      </c>
      <c r="AO164" s="128">
        <v>1.59</v>
      </c>
      <c r="AP164" s="128">
        <v>2.14</v>
      </c>
      <c r="AQ164" s="128">
        <v>3.74</v>
      </c>
      <c r="AR164" s="128">
        <v>6.23</v>
      </c>
      <c r="AS164" s="128">
        <v>3.74</v>
      </c>
      <c r="AT164" s="1">
        <v>5.31</v>
      </c>
      <c r="AU164" s="1">
        <v>6.24</v>
      </c>
      <c r="AV164" s="1">
        <v>8.27</v>
      </c>
      <c r="AW164" s="1">
        <v>11.01</v>
      </c>
      <c r="AX164" s="1">
        <v>4.57</v>
      </c>
      <c r="AY164" s="1">
        <v>2.83</v>
      </c>
      <c r="AZ164" s="1">
        <v>0</v>
      </c>
      <c r="BA164" s="1">
        <v>0</v>
      </c>
      <c r="BB164" s="1">
        <v>0</v>
      </c>
      <c r="BC164" s="1">
        <v>1.74</v>
      </c>
      <c r="BD164" s="1">
        <v>2.78</v>
      </c>
      <c r="BE164" s="1">
        <v>3.05</v>
      </c>
      <c r="BF164" s="1">
        <v>3.25</v>
      </c>
      <c r="BG164" s="1">
        <v>2.88</v>
      </c>
      <c r="BH164" s="1">
        <v>2.9</v>
      </c>
      <c r="BI164" s="1">
        <v>4.22</v>
      </c>
      <c r="BJ164" s="1">
        <v>4.38</v>
      </c>
      <c r="BK164" s="1">
        <v>4.07</v>
      </c>
      <c r="BL164" s="1">
        <v>6.72</v>
      </c>
      <c r="BM164" s="1">
        <v>8.8000000000000007</v>
      </c>
      <c r="BN164" s="1">
        <v>11.61</v>
      </c>
      <c r="BO164" s="269">
        <v>1.1600000000000001</v>
      </c>
      <c r="BP164" s="269">
        <v>1.96</v>
      </c>
      <c r="BQ164" s="269">
        <v>3.41</v>
      </c>
      <c r="BR164" s="269">
        <v>2.41</v>
      </c>
      <c r="BS164" s="269">
        <v>2.27</v>
      </c>
      <c r="BT164" s="269">
        <v>-7.0000000000000062E-2</v>
      </c>
      <c r="BU164" s="1">
        <v>29.13</v>
      </c>
      <c r="BV164" s="1">
        <v>31.01</v>
      </c>
      <c r="BW164" s="1">
        <v>35.659999999999997</v>
      </c>
      <c r="BX164" s="1">
        <v>37.9</v>
      </c>
      <c r="BY164" s="1">
        <v>38.08</v>
      </c>
      <c r="BZ164" s="1">
        <v>38.93</v>
      </c>
      <c r="CA164" s="1">
        <v>39.49</v>
      </c>
      <c r="CB164" s="1">
        <v>39.380000000000003</v>
      </c>
      <c r="CC164" s="1">
        <v>39.380000000000003</v>
      </c>
      <c r="CD164" s="1">
        <v>39.19</v>
      </c>
      <c r="CE164" s="1">
        <v>41.56</v>
      </c>
      <c r="CF164" s="1">
        <v>43.64</v>
      </c>
      <c r="CG164" s="1">
        <v>45.68</v>
      </c>
      <c r="CH164" s="1">
        <v>45.88</v>
      </c>
      <c r="CI164" s="1">
        <v>46.99</v>
      </c>
      <c r="CJ164" s="1">
        <v>44.45</v>
      </c>
      <c r="CK164" s="1">
        <v>41.15</v>
      </c>
      <c r="CL164" s="1">
        <v>28.45</v>
      </c>
      <c r="CM164" s="1">
        <v>31.16</v>
      </c>
      <c r="CN164" s="1">
        <v>35.06</v>
      </c>
      <c r="CO164" s="1">
        <v>38.11</v>
      </c>
      <c r="CP164" s="1">
        <v>38.9</v>
      </c>
      <c r="CQ164" s="1">
        <v>38.380000000000003</v>
      </c>
      <c r="CR164" s="1">
        <v>39.520000000000003</v>
      </c>
      <c r="CS164" s="1">
        <v>40.65</v>
      </c>
      <c r="CT164" s="1">
        <v>39.119999999999997</v>
      </c>
      <c r="CU164" s="1">
        <v>39.65</v>
      </c>
      <c r="CV164" s="1">
        <v>42</v>
      </c>
      <c r="CW164" s="1">
        <v>43.48</v>
      </c>
      <c r="CX164" s="1">
        <v>45.76</v>
      </c>
      <c r="CY164" s="1">
        <v>46.6</v>
      </c>
      <c r="CZ164" s="1">
        <v>46.64</v>
      </c>
      <c r="DA164" s="1">
        <v>44.43</v>
      </c>
      <c r="DB164" s="1">
        <v>41.74</v>
      </c>
      <c r="DC164" s="269">
        <v>0.67999999999999972</v>
      </c>
      <c r="DD164" s="269">
        <v>-0.14999999999999858</v>
      </c>
      <c r="DE164" s="269">
        <v>0.59999999999999432</v>
      </c>
      <c r="DF164" s="269">
        <v>-0.21000000000000085</v>
      </c>
      <c r="DG164" s="269">
        <v>-0.82000000000000028</v>
      </c>
      <c r="DH164" s="269">
        <v>0.54999999999999716</v>
      </c>
      <c r="DI164" s="1">
        <v>9</v>
      </c>
      <c r="DJ164" s="1">
        <v>10</v>
      </c>
      <c r="DK164" s="1">
        <v>11</v>
      </c>
      <c r="DL164" s="1">
        <v>9</v>
      </c>
      <c r="DM164" s="1">
        <v>4</v>
      </c>
      <c r="DN164" s="1">
        <v>-5</v>
      </c>
      <c r="DO164" s="1">
        <v>-12</v>
      </c>
      <c r="DP164" s="1">
        <v>-18</v>
      </c>
      <c r="DQ164" s="1">
        <v>-17</v>
      </c>
      <c r="DR164" s="1">
        <v>-14</v>
      </c>
      <c r="DS164" s="1">
        <v>-9</v>
      </c>
      <c r="DT164" s="1">
        <v>-6</v>
      </c>
      <c r="DU164" s="1">
        <v>0</v>
      </c>
      <c r="DV164" s="1">
        <v>3</v>
      </c>
      <c r="DW164" s="1">
        <v>6</v>
      </c>
      <c r="DX164" s="1">
        <v>6</v>
      </c>
      <c r="DY164" s="1">
        <v>5</v>
      </c>
      <c r="DZ164" s="2" t="s">
        <v>1174</v>
      </c>
      <c r="EA164" s="2">
        <v>53034216</v>
      </c>
      <c r="EV164" s="1"/>
      <c r="FF164" s="128"/>
    </row>
    <row r="165" spans="1:162" ht="14">
      <c r="A165" s="1">
        <v>2</v>
      </c>
      <c r="B165" s="1">
        <v>146</v>
      </c>
      <c r="C165" s="1">
        <v>2</v>
      </c>
      <c r="D165" s="1">
        <v>15</v>
      </c>
      <c r="E165" s="1">
        <v>8</v>
      </c>
      <c r="F165" s="1">
        <v>164</v>
      </c>
      <c r="G165" s="1">
        <v>64</v>
      </c>
      <c r="H165" s="1" t="s">
        <v>1925</v>
      </c>
      <c r="I165" s="1" t="s">
        <v>2111</v>
      </c>
      <c r="J165" s="1" t="s">
        <v>1733</v>
      </c>
      <c r="K165" s="1">
        <v>40</v>
      </c>
      <c r="L165" s="1">
        <v>36</v>
      </c>
      <c r="M165" s="1">
        <v>27</v>
      </c>
      <c r="N165" s="265">
        <v>0.32500000000000001</v>
      </c>
      <c r="P165" s="1" t="s">
        <v>1940</v>
      </c>
      <c r="Q165" s="1">
        <v>49</v>
      </c>
      <c r="R165" s="1">
        <v>38</v>
      </c>
      <c r="S165" s="1">
        <v>15</v>
      </c>
      <c r="T165" s="1" t="s">
        <v>195</v>
      </c>
      <c r="U165" s="1" t="s">
        <v>1842</v>
      </c>
      <c r="V165" s="1">
        <v>29</v>
      </c>
      <c r="W165" s="1">
        <v>15</v>
      </c>
      <c r="X165" s="1">
        <v>6</v>
      </c>
      <c r="Z165" s="1" t="s">
        <v>1975</v>
      </c>
      <c r="AA165" s="1" t="s">
        <v>1938</v>
      </c>
      <c r="AB165" s="1" t="s">
        <v>1950</v>
      </c>
      <c r="AC165" s="1" t="s">
        <v>1956</v>
      </c>
      <c r="AD165" s="1" t="s">
        <v>1679</v>
      </c>
      <c r="AE165" s="1" t="s">
        <v>1680</v>
      </c>
      <c r="AF165" s="1" t="s">
        <v>2148</v>
      </c>
      <c r="AG165" s="128">
        <v>2.69</v>
      </c>
      <c r="AH165" s="128">
        <v>2.91</v>
      </c>
      <c r="AI165" s="128">
        <v>2.98</v>
      </c>
      <c r="AJ165" s="128">
        <v>2.5</v>
      </c>
      <c r="AK165" s="128">
        <v>2.17</v>
      </c>
      <c r="AL165" s="128">
        <v>1.1499999999999999</v>
      </c>
      <c r="AM165" s="128">
        <v>0</v>
      </c>
      <c r="AN165" s="128">
        <v>1.1200000000000001</v>
      </c>
      <c r="AO165" s="128">
        <v>1.81</v>
      </c>
      <c r="AP165" s="128">
        <v>2.11</v>
      </c>
      <c r="AQ165" s="128">
        <v>2.36</v>
      </c>
      <c r="AR165" s="128">
        <v>2.48</v>
      </c>
      <c r="AS165" s="128">
        <v>2.39</v>
      </c>
      <c r="AT165" s="1">
        <v>3.88</v>
      </c>
      <c r="AU165" s="1">
        <v>4.6399999999999997</v>
      </c>
      <c r="AV165" s="1">
        <v>6.75</v>
      </c>
      <c r="AW165" s="1">
        <v>12.84</v>
      </c>
      <c r="AX165" s="1">
        <v>3.48</v>
      </c>
      <c r="AY165" s="1">
        <v>0.9</v>
      </c>
      <c r="AZ165" s="1">
        <v>0</v>
      </c>
      <c r="BA165" s="1">
        <v>0</v>
      </c>
      <c r="BB165" s="1">
        <v>0</v>
      </c>
      <c r="BC165" s="1">
        <v>1.74</v>
      </c>
      <c r="BD165" s="1">
        <v>1.99</v>
      </c>
      <c r="BE165" s="1">
        <v>1.99</v>
      </c>
      <c r="BF165" s="1">
        <v>1.93</v>
      </c>
      <c r="BG165" s="1">
        <v>2.02</v>
      </c>
      <c r="BH165" s="1">
        <v>2.98</v>
      </c>
      <c r="BI165" s="1">
        <v>2.25</v>
      </c>
      <c r="BJ165" s="1">
        <v>3.42</v>
      </c>
      <c r="BK165" s="1">
        <v>3.62</v>
      </c>
      <c r="BL165" s="1">
        <v>5.22</v>
      </c>
      <c r="BM165" s="1">
        <v>7.23</v>
      </c>
      <c r="BN165" s="1">
        <v>11.56</v>
      </c>
      <c r="BO165" s="269">
        <v>-0.79</v>
      </c>
      <c r="BP165" s="269">
        <v>2.0100000000000002</v>
      </c>
      <c r="BQ165" s="269">
        <v>2.98</v>
      </c>
      <c r="BR165" s="269">
        <v>2.5</v>
      </c>
      <c r="BS165" s="269">
        <v>2.17</v>
      </c>
      <c r="BT165" s="269">
        <v>-0.59000000000000008</v>
      </c>
      <c r="BU165" s="1">
        <v>27.18</v>
      </c>
      <c r="BV165" s="1">
        <v>29.57</v>
      </c>
      <c r="BW165" s="1">
        <v>31.22</v>
      </c>
      <c r="BX165" s="1">
        <v>31.68</v>
      </c>
      <c r="BY165" s="1">
        <v>32.68</v>
      </c>
      <c r="BZ165" s="1">
        <v>32.700000000000003</v>
      </c>
      <c r="CA165" s="1">
        <v>34.89</v>
      </c>
      <c r="CB165" s="1">
        <v>36.380000000000003</v>
      </c>
      <c r="CC165" s="1">
        <v>36.75</v>
      </c>
      <c r="CD165" s="1">
        <v>38.630000000000003</v>
      </c>
      <c r="CE165" s="1">
        <v>37.950000000000003</v>
      </c>
      <c r="CF165" s="1">
        <v>38.840000000000003</v>
      </c>
      <c r="CG165" s="1">
        <v>44.01</v>
      </c>
      <c r="CH165" s="1">
        <v>43.27</v>
      </c>
      <c r="CI165" s="1">
        <v>45.4</v>
      </c>
      <c r="CJ165" s="1">
        <v>42.48</v>
      </c>
      <c r="CK165" s="1">
        <v>42.67</v>
      </c>
      <c r="CL165" s="1">
        <v>26.76</v>
      </c>
      <c r="CM165" s="1">
        <v>28.75</v>
      </c>
      <c r="CN165" s="1">
        <v>31.23</v>
      </c>
      <c r="CO165" s="1">
        <v>32.840000000000003</v>
      </c>
      <c r="CP165" s="1">
        <v>34.1</v>
      </c>
      <c r="CQ165" s="1">
        <v>33.799999999999997</v>
      </c>
      <c r="CR165" s="1">
        <v>35.18</v>
      </c>
      <c r="CS165" s="1">
        <v>37.04</v>
      </c>
      <c r="CT165" s="1">
        <v>36.270000000000003</v>
      </c>
      <c r="CU165" s="1">
        <v>37.39</v>
      </c>
      <c r="CV165" s="1">
        <v>36.29</v>
      </c>
      <c r="CW165" s="1">
        <v>38.21</v>
      </c>
      <c r="CX165" s="1">
        <v>44.9</v>
      </c>
      <c r="CY165" s="1">
        <v>43.9</v>
      </c>
      <c r="CZ165" s="1">
        <v>45.08</v>
      </c>
      <c r="DA165" s="1">
        <v>42.72</v>
      </c>
      <c r="DB165" s="1">
        <v>42.53</v>
      </c>
      <c r="DC165" s="269">
        <v>0.41999999999999815</v>
      </c>
      <c r="DD165" s="269">
        <v>0.82000000000000028</v>
      </c>
      <c r="DE165" s="269">
        <v>-1.0000000000001563E-2</v>
      </c>
      <c r="DF165" s="269">
        <v>-1.1600000000000037</v>
      </c>
      <c r="DG165" s="269">
        <v>-1.4200000000000017</v>
      </c>
      <c r="DH165" s="269">
        <v>-1.0999999999999943</v>
      </c>
      <c r="DI165" s="1">
        <v>6</v>
      </c>
      <c r="DJ165" s="1">
        <v>6</v>
      </c>
      <c r="DK165" s="1">
        <v>9</v>
      </c>
      <c r="DL165" s="1">
        <v>9</v>
      </c>
      <c r="DM165" s="1">
        <v>3</v>
      </c>
      <c r="DN165" s="1">
        <v>0</v>
      </c>
      <c r="DO165" s="1">
        <v>-7</v>
      </c>
      <c r="DP165" s="1">
        <v>-10</v>
      </c>
      <c r="DQ165" s="1">
        <v>-11</v>
      </c>
      <c r="DR165" s="1">
        <v>-8</v>
      </c>
      <c r="DS165" s="1">
        <v>-6</v>
      </c>
      <c r="DT165" s="1">
        <v>-1</v>
      </c>
      <c r="DU165" s="1">
        <v>3</v>
      </c>
      <c r="DV165" s="1">
        <v>4</v>
      </c>
      <c r="DW165" s="1">
        <v>5</v>
      </c>
      <c r="DX165" s="1">
        <v>5</v>
      </c>
      <c r="DY165" s="1">
        <v>7</v>
      </c>
      <c r="DZ165" s="2" t="s">
        <v>1346</v>
      </c>
      <c r="EA165" s="2">
        <v>37023618</v>
      </c>
      <c r="EV165" s="1"/>
      <c r="FF165" s="128"/>
    </row>
    <row r="166" spans="1:162" ht="14">
      <c r="A166" s="1">
        <v>2</v>
      </c>
      <c r="B166" s="1">
        <v>118</v>
      </c>
      <c r="C166" s="1">
        <v>2</v>
      </c>
      <c r="D166" s="1">
        <v>16</v>
      </c>
      <c r="E166" s="1">
        <v>0</v>
      </c>
      <c r="F166" s="1">
        <v>161.1</v>
      </c>
      <c r="G166" s="1">
        <v>50.5</v>
      </c>
      <c r="H166" s="1" t="s">
        <v>1847</v>
      </c>
      <c r="I166" s="1" t="s">
        <v>2107</v>
      </c>
      <c r="J166" s="1" t="s">
        <v>1730</v>
      </c>
      <c r="K166" s="1">
        <v>31</v>
      </c>
      <c r="L166" s="1">
        <v>28</v>
      </c>
      <c r="M166" s="1">
        <v>25</v>
      </c>
      <c r="N166" s="265">
        <v>0.19354838709677419</v>
      </c>
      <c r="P166" s="1" t="s">
        <v>1849</v>
      </c>
      <c r="Q166" s="1">
        <v>52</v>
      </c>
      <c r="R166" s="1">
        <v>39</v>
      </c>
      <c r="S166" s="1">
        <v>27</v>
      </c>
      <c r="T166" s="1" t="s">
        <v>194</v>
      </c>
      <c r="U166" s="1" t="s">
        <v>1850</v>
      </c>
      <c r="V166" s="1">
        <v>45</v>
      </c>
      <c r="W166" s="1">
        <v>33</v>
      </c>
      <c r="X166" s="1">
        <v>25</v>
      </c>
      <c r="Y166" s="1" t="s">
        <v>1681</v>
      </c>
      <c r="Z166" s="1" t="s">
        <v>1920</v>
      </c>
      <c r="AA166" s="1" t="s">
        <v>2080</v>
      </c>
      <c r="AB166" s="1" t="s">
        <v>1859</v>
      </c>
      <c r="AC166" s="1" t="s">
        <v>1964</v>
      </c>
      <c r="AF166" s="1" t="s">
        <v>1960</v>
      </c>
      <c r="AG166" s="128">
        <v>2.02</v>
      </c>
      <c r="AH166" s="128">
        <v>2.8</v>
      </c>
      <c r="AI166" s="128">
        <v>2.36</v>
      </c>
      <c r="AJ166" s="128">
        <v>2.5</v>
      </c>
      <c r="AK166" s="128">
        <v>2.99</v>
      </c>
      <c r="AL166" s="128">
        <v>1.1100000000000001</v>
      </c>
      <c r="AM166" s="128">
        <v>0.56000000000000005</v>
      </c>
      <c r="AN166" s="128">
        <v>0.88</v>
      </c>
      <c r="AO166" s="128">
        <v>2.36</v>
      </c>
      <c r="AP166" s="128">
        <v>5.47</v>
      </c>
      <c r="AQ166" s="128">
        <v>6.03</v>
      </c>
      <c r="AR166" s="128">
        <v>5.12</v>
      </c>
      <c r="AS166" s="128">
        <v>4.6399999999999997</v>
      </c>
      <c r="AT166" s="1">
        <v>4.97</v>
      </c>
      <c r="AU166" s="1">
        <v>5.6</v>
      </c>
      <c r="AV166" s="1">
        <v>7.75</v>
      </c>
      <c r="AW166" s="1">
        <v>11.04</v>
      </c>
      <c r="AX166" s="1">
        <v>2.66</v>
      </c>
      <c r="AY166" s="1">
        <v>2.02</v>
      </c>
      <c r="AZ166" s="1">
        <v>0.28000000000000003</v>
      </c>
      <c r="BA166" s="1">
        <v>0</v>
      </c>
      <c r="BB166" s="1">
        <v>1.78</v>
      </c>
      <c r="BC166" s="1">
        <v>2.12</v>
      </c>
      <c r="BD166" s="1">
        <v>2.4900000000000002</v>
      </c>
      <c r="BE166" s="1">
        <v>2.87</v>
      </c>
      <c r="BF166" s="1">
        <v>2.62</v>
      </c>
      <c r="BG166" s="1">
        <v>5.09</v>
      </c>
      <c r="BH166" s="1">
        <v>6.48</v>
      </c>
      <c r="BI166" s="1">
        <v>5.24</v>
      </c>
      <c r="BJ166" s="1">
        <v>3.73</v>
      </c>
      <c r="BK166" s="1">
        <v>4.6900000000000004</v>
      </c>
      <c r="BL166" s="1">
        <v>5.84</v>
      </c>
      <c r="BM166" s="1">
        <v>7.45</v>
      </c>
      <c r="BN166" s="1">
        <v>10.199999999999999</v>
      </c>
      <c r="BO166" s="269">
        <v>-0.64000000000000012</v>
      </c>
      <c r="BP166" s="269">
        <v>0.7799999999999998</v>
      </c>
      <c r="BQ166" s="269">
        <v>2.08</v>
      </c>
      <c r="BR166" s="269">
        <v>2.5</v>
      </c>
      <c r="BS166" s="269">
        <v>1.2100000000000002</v>
      </c>
      <c r="BT166" s="269">
        <v>-1.01</v>
      </c>
      <c r="BU166" s="1">
        <v>28.32</v>
      </c>
      <c r="BV166" s="1">
        <v>32.28</v>
      </c>
      <c r="BW166" s="1">
        <v>34.53</v>
      </c>
      <c r="BX166" s="1">
        <v>34.71</v>
      </c>
      <c r="BY166" s="1">
        <v>35.5</v>
      </c>
      <c r="BZ166" s="1">
        <v>36.5</v>
      </c>
      <c r="CA166" s="1">
        <v>37.32</v>
      </c>
      <c r="CB166" s="1">
        <v>38.450000000000003</v>
      </c>
      <c r="CC166" s="1">
        <v>39.07</v>
      </c>
      <c r="CD166" s="1">
        <v>41.49</v>
      </c>
      <c r="CE166" s="1">
        <v>44.23</v>
      </c>
      <c r="CF166" s="1">
        <v>47.7</v>
      </c>
      <c r="CG166" s="1">
        <v>47.38</v>
      </c>
      <c r="CH166" s="1">
        <v>47.45</v>
      </c>
      <c r="CI166" s="1">
        <v>47.31</v>
      </c>
      <c r="CJ166" s="1">
        <v>44.97</v>
      </c>
      <c r="CK166" s="1">
        <v>44.58</v>
      </c>
      <c r="CL166" s="1">
        <v>28.59</v>
      </c>
      <c r="CM166" s="1">
        <v>32.71</v>
      </c>
      <c r="CN166" s="1">
        <v>34.01</v>
      </c>
      <c r="CO166" s="1">
        <v>35.64</v>
      </c>
      <c r="CP166" s="1">
        <v>35.49</v>
      </c>
      <c r="CQ166" s="1">
        <v>36.22</v>
      </c>
      <c r="CR166" s="1">
        <v>37.29</v>
      </c>
      <c r="CS166" s="1">
        <v>38.01</v>
      </c>
      <c r="CT166" s="1">
        <v>39.67</v>
      </c>
      <c r="CU166" s="1">
        <v>41.51</v>
      </c>
      <c r="CV166" s="1">
        <v>44.45</v>
      </c>
      <c r="CW166" s="1">
        <v>46.56</v>
      </c>
      <c r="CX166" s="1">
        <v>47.3</v>
      </c>
      <c r="CY166" s="1">
        <v>47.31</v>
      </c>
      <c r="CZ166" s="1">
        <v>48.87</v>
      </c>
      <c r="DA166" s="1">
        <v>46.89</v>
      </c>
      <c r="DB166" s="1">
        <v>43.32</v>
      </c>
      <c r="DC166" s="269">
        <v>-0.26999999999999957</v>
      </c>
      <c r="DD166" s="269">
        <v>-0.42999999999999972</v>
      </c>
      <c r="DE166" s="269">
        <v>0.52000000000000313</v>
      </c>
      <c r="DF166" s="269">
        <v>-0.92999999999999972</v>
      </c>
      <c r="DG166" s="269">
        <v>9.9999999999980105E-3</v>
      </c>
      <c r="DH166" s="269">
        <v>0.28000000000000114</v>
      </c>
      <c r="DI166" s="1">
        <v>3</v>
      </c>
      <c r="DJ166" s="1">
        <v>5</v>
      </c>
      <c r="DK166" s="1">
        <v>4</v>
      </c>
      <c r="DL166" s="1">
        <v>2</v>
      </c>
      <c r="DM166" s="1">
        <v>2</v>
      </c>
      <c r="DN166" s="1">
        <v>-2</v>
      </c>
      <c r="DO166" s="1">
        <v>-6</v>
      </c>
      <c r="DP166" s="1">
        <v>-9</v>
      </c>
      <c r="DQ166" s="1">
        <v>-6</v>
      </c>
      <c r="DR166" s="1">
        <v>-1</v>
      </c>
      <c r="DS166" s="1">
        <v>6</v>
      </c>
      <c r="DT166" s="1">
        <v>11</v>
      </c>
      <c r="DU166" s="1">
        <v>13</v>
      </c>
      <c r="DV166" s="1">
        <v>13</v>
      </c>
      <c r="DW166" s="1">
        <v>12</v>
      </c>
      <c r="DX166" s="1">
        <v>9</v>
      </c>
      <c r="DY166" s="1">
        <v>5</v>
      </c>
      <c r="DZ166" s="2" t="s">
        <v>1467</v>
      </c>
      <c r="EA166" s="2">
        <v>45662069</v>
      </c>
      <c r="EM166" s="36"/>
      <c r="EV166" s="1"/>
      <c r="FF166" s="128"/>
    </row>
    <row r="167" spans="1:162" ht="14">
      <c r="A167" s="1">
        <v>2</v>
      </c>
      <c r="B167" s="1">
        <v>121</v>
      </c>
      <c r="C167" s="1">
        <v>2</v>
      </c>
      <c r="D167" s="1">
        <v>16</v>
      </c>
      <c r="E167" s="1">
        <v>5</v>
      </c>
      <c r="F167" s="1">
        <v>163.6</v>
      </c>
      <c r="G167" s="1">
        <v>55.8</v>
      </c>
      <c r="H167" s="1" t="s">
        <v>1925</v>
      </c>
      <c r="I167" s="1" t="s">
        <v>2105</v>
      </c>
      <c r="J167" s="1" t="s">
        <v>1730</v>
      </c>
      <c r="K167" s="1">
        <v>33</v>
      </c>
      <c r="L167" s="1">
        <v>21</v>
      </c>
      <c r="M167" s="1">
        <v>25</v>
      </c>
      <c r="N167" s="265">
        <v>0.24242424242424243</v>
      </c>
      <c r="P167" s="1" t="s">
        <v>2010</v>
      </c>
      <c r="Q167" s="1">
        <v>47</v>
      </c>
      <c r="R167" s="1">
        <v>31</v>
      </c>
      <c r="S167" s="1">
        <v>27</v>
      </c>
      <c r="T167" s="1" t="s">
        <v>196</v>
      </c>
      <c r="Z167" s="1" t="s">
        <v>1958</v>
      </c>
      <c r="AA167" s="1" t="s">
        <v>1896</v>
      </c>
      <c r="AB167" s="1" t="s">
        <v>1876</v>
      </c>
      <c r="AC167" s="1" t="s">
        <v>1882</v>
      </c>
      <c r="AD167" s="1" t="s">
        <v>1684</v>
      </c>
      <c r="AE167" s="1" t="s">
        <v>1683</v>
      </c>
      <c r="AF167" s="1" t="s">
        <v>2149</v>
      </c>
      <c r="AG167" s="128">
        <v>3.69</v>
      </c>
      <c r="AH167" s="128">
        <v>3.5</v>
      </c>
      <c r="AI167" s="128">
        <v>2.86</v>
      </c>
      <c r="AJ167" s="128">
        <v>2.5099999999999998</v>
      </c>
      <c r="AK167" s="128">
        <v>1.69</v>
      </c>
      <c r="AL167" s="128">
        <v>1.22</v>
      </c>
      <c r="AM167" s="128">
        <v>1.39</v>
      </c>
      <c r="AN167" s="128">
        <v>3.06</v>
      </c>
      <c r="AO167" s="128">
        <v>4.07</v>
      </c>
      <c r="AP167" s="128">
        <v>5.55</v>
      </c>
      <c r="AQ167" s="128">
        <v>7.46</v>
      </c>
      <c r="AR167" s="128">
        <v>4.17</v>
      </c>
      <c r="AS167" s="128">
        <v>4.2</v>
      </c>
      <c r="AT167" s="1">
        <v>4.45</v>
      </c>
      <c r="AU167" s="1">
        <v>5.95</v>
      </c>
      <c r="AV167" s="1">
        <v>11.65</v>
      </c>
      <c r="AW167" s="1">
        <v>16.18</v>
      </c>
      <c r="AX167" s="1">
        <v>4.1399999999999997</v>
      </c>
      <c r="AY167" s="1">
        <v>2.2200000000000002</v>
      </c>
      <c r="AZ167" s="1">
        <v>0</v>
      </c>
      <c r="BA167" s="1">
        <v>0</v>
      </c>
      <c r="BB167" s="1">
        <v>0</v>
      </c>
      <c r="BC167" s="1">
        <v>1.1200000000000001</v>
      </c>
      <c r="BD167" s="1">
        <v>2.36</v>
      </c>
      <c r="BE167" s="1">
        <v>2.61</v>
      </c>
      <c r="BF167" s="1">
        <v>4.13</v>
      </c>
      <c r="BG167" s="1">
        <v>3.49</v>
      </c>
      <c r="BH167" s="1">
        <v>7.21</v>
      </c>
      <c r="BI167" s="1">
        <v>5.23</v>
      </c>
      <c r="BJ167" s="1">
        <v>3.88</v>
      </c>
      <c r="BK167" s="1">
        <v>5.64</v>
      </c>
      <c r="BL167" s="1">
        <v>8.58</v>
      </c>
      <c r="BM167" s="1">
        <v>13.29</v>
      </c>
      <c r="BN167" s="1">
        <v>16.57</v>
      </c>
      <c r="BO167" s="269">
        <v>-0.44999999999999973</v>
      </c>
      <c r="BP167" s="269">
        <v>1.2799999999999998</v>
      </c>
      <c r="BQ167" s="269">
        <v>2.86</v>
      </c>
      <c r="BR167" s="269">
        <v>2.5099999999999998</v>
      </c>
      <c r="BS167" s="269">
        <v>1.69</v>
      </c>
      <c r="BT167" s="269">
        <v>9.9999999999999867E-2</v>
      </c>
      <c r="BU167" s="1">
        <v>28.4</v>
      </c>
      <c r="BV167" s="1">
        <v>32.81</v>
      </c>
      <c r="BW167" s="1">
        <v>34.14</v>
      </c>
      <c r="BX167" s="1">
        <v>35.4</v>
      </c>
      <c r="BY167" s="1">
        <v>38.840000000000003</v>
      </c>
      <c r="BZ167" s="1">
        <v>38.78</v>
      </c>
      <c r="CA167" s="1">
        <v>40.26</v>
      </c>
      <c r="CB167" s="1">
        <v>38.729999999999997</v>
      </c>
      <c r="CC167" s="1">
        <v>40.67</v>
      </c>
      <c r="CD167" s="1">
        <v>40.770000000000003</v>
      </c>
      <c r="CE167" s="1">
        <v>41.17</v>
      </c>
      <c r="CF167" s="1">
        <v>46.74</v>
      </c>
      <c r="CG167" s="1">
        <v>47.31</v>
      </c>
      <c r="CH167" s="1">
        <v>49.19</v>
      </c>
      <c r="CI167" s="1">
        <v>49.63</v>
      </c>
      <c r="CJ167" s="1">
        <v>49.32</v>
      </c>
      <c r="CK167" s="1">
        <v>46.85</v>
      </c>
      <c r="CL167" s="1">
        <v>28.5</v>
      </c>
      <c r="CM167" s="1">
        <v>32.92</v>
      </c>
      <c r="CN167" s="1">
        <v>34.72</v>
      </c>
      <c r="CO167" s="1">
        <v>35.99</v>
      </c>
      <c r="CP167" s="1">
        <v>38.369999999999997</v>
      </c>
      <c r="CQ167" s="1">
        <v>39.909999999999997</v>
      </c>
      <c r="CR167" s="1">
        <v>39.93</v>
      </c>
      <c r="CS167" s="1">
        <v>39.53</v>
      </c>
      <c r="CT167" s="1">
        <v>41.21</v>
      </c>
      <c r="CU167" s="1">
        <v>40.369999999999997</v>
      </c>
      <c r="CV167" s="1">
        <v>41.96</v>
      </c>
      <c r="CW167" s="1">
        <v>46.33</v>
      </c>
      <c r="CX167" s="1">
        <v>47.7</v>
      </c>
      <c r="CY167" s="1">
        <v>49.01</v>
      </c>
      <c r="CZ167" s="1">
        <v>49.89</v>
      </c>
      <c r="DA167" s="1">
        <v>49.73</v>
      </c>
      <c r="DB167" s="1">
        <v>45.75</v>
      </c>
      <c r="DC167" s="269">
        <v>-0.10000000000000142</v>
      </c>
      <c r="DD167" s="269">
        <v>-0.10999999999999943</v>
      </c>
      <c r="DE167" s="269">
        <v>-0.57999999999999829</v>
      </c>
      <c r="DF167" s="269">
        <v>-0.59000000000000341</v>
      </c>
      <c r="DG167" s="269">
        <v>0.47000000000000597</v>
      </c>
      <c r="DH167" s="269">
        <v>-1.1299999999999955</v>
      </c>
      <c r="DI167" s="1">
        <v>3</v>
      </c>
      <c r="DJ167" s="1">
        <v>3</v>
      </c>
      <c r="DK167" s="1">
        <v>3</v>
      </c>
      <c r="DL167" s="1">
        <v>3</v>
      </c>
      <c r="DM167" s="1">
        <v>1</v>
      </c>
      <c r="DN167" s="1">
        <v>-8</v>
      </c>
      <c r="DO167" s="1">
        <v>-13</v>
      </c>
      <c r="DP167" s="1">
        <v>-16</v>
      </c>
      <c r="DQ167" s="1">
        <v>-17</v>
      </c>
      <c r="DR167" s="1">
        <v>-18</v>
      </c>
      <c r="DS167" s="1">
        <v>-18</v>
      </c>
      <c r="DT167" s="1">
        <v>-18</v>
      </c>
      <c r="DU167" s="1">
        <v>-14</v>
      </c>
      <c r="DV167" s="1">
        <v>-11</v>
      </c>
      <c r="DW167" s="1">
        <v>-4</v>
      </c>
      <c r="DX167" s="1">
        <v>-1</v>
      </c>
      <c r="DY167" s="1">
        <v>-3</v>
      </c>
      <c r="DZ167" s="2" t="s">
        <v>1378</v>
      </c>
      <c r="EA167" s="2">
        <v>52765012</v>
      </c>
      <c r="EV167" s="1"/>
      <c r="FF167" s="128"/>
    </row>
    <row r="168" spans="1:162" ht="14">
      <c r="A168" s="1">
        <v>2</v>
      </c>
      <c r="B168" s="1">
        <v>160</v>
      </c>
      <c r="C168" s="1">
        <v>2</v>
      </c>
      <c r="D168" s="1">
        <v>22</v>
      </c>
      <c r="E168" s="1">
        <v>0</v>
      </c>
      <c r="F168" s="1">
        <v>162.6</v>
      </c>
      <c r="G168" s="1">
        <v>47</v>
      </c>
      <c r="H168" s="1" t="s">
        <v>1925</v>
      </c>
      <c r="I168" s="1" t="s">
        <v>2107</v>
      </c>
      <c r="J168" s="1" t="s">
        <v>1733</v>
      </c>
      <c r="K168" s="1">
        <v>40</v>
      </c>
      <c r="L168" s="1">
        <v>32</v>
      </c>
      <c r="M168" s="1">
        <v>29</v>
      </c>
      <c r="N168" s="265">
        <v>0.27500000000000002</v>
      </c>
      <c r="P168" s="1" t="s">
        <v>1940</v>
      </c>
      <c r="Q168" s="1">
        <v>67</v>
      </c>
      <c r="R168" s="1">
        <v>56</v>
      </c>
      <c r="S168" s="1">
        <v>54</v>
      </c>
      <c r="T168" s="1" t="s">
        <v>194</v>
      </c>
      <c r="U168" s="1" t="s">
        <v>1842</v>
      </c>
      <c r="V168" s="1">
        <v>50</v>
      </c>
      <c r="W168" s="1">
        <v>34</v>
      </c>
      <c r="X168" s="1">
        <v>32</v>
      </c>
      <c r="Y168" s="1" t="s">
        <v>1681</v>
      </c>
      <c r="Z168" s="1" t="s">
        <v>1961</v>
      </c>
      <c r="AA168" s="1" t="s">
        <v>1875</v>
      </c>
      <c r="AB168" s="1" t="s">
        <v>1836</v>
      </c>
      <c r="AC168" s="1" t="s">
        <v>1877</v>
      </c>
      <c r="AF168" s="1" t="s">
        <v>2150</v>
      </c>
      <c r="AG168" s="128">
        <v>3.65</v>
      </c>
      <c r="AH168" s="128">
        <v>2.83</v>
      </c>
      <c r="AI168" s="128">
        <v>3.23</v>
      </c>
      <c r="AJ168" s="128">
        <v>2.5299999999999998</v>
      </c>
      <c r="AK168" s="128">
        <v>2.76</v>
      </c>
      <c r="AL168" s="128">
        <v>1.1200000000000001</v>
      </c>
      <c r="AM168" s="128">
        <v>0.37</v>
      </c>
      <c r="AN168" s="128">
        <v>1.74</v>
      </c>
      <c r="AO168" s="128">
        <v>1.74</v>
      </c>
      <c r="AP168" s="128">
        <v>4.47</v>
      </c>
      <c r="AQ168" s="128">
        <v>6.46</v>
      </c>
      <c r="AR168" s="128">
        <v>6.06</v>
      </c>
      <c r="AS168" s="128">
        <v>4.51</v>
      </c>
      <c r="AT168" s="1">
        <v>4.3600000000000003</v>
      </c>
      <c r="AU168" s="1">
        <v>6.96</v>
      </c>
      <c r="AV168" s="1">
        <v>7.71</v>
      </c>
      <c r="AW168" s="1">
        <v>12.07</v>
      </c>
      <c r="AX168" s="1">
        <v>4.33</v>
      </c>
      <c r="AY168" s="1">
        <v>2.56</v>
      </c>
      <c r="AZ168" s="1">
        <v>0</v>
      </c>
      <c r="BA168" s="1">
        <v>0</v>
      </c>
      <c r="BB168" s="1">
        <v>0.35</v>
      </c>
      <c r="BC168" s="1">
        <v>2.98</v>
      </c>
      <c r="BD168" s="1">
        <v>2.88</v>
      </c>
      <c r="BE168" s="1">
        <v>3.85</v>
      </c>
      <c r="BF168" s="1">
        <v>3.77</v>
      </c>
      <c r="BG168" s="1">
        <v>5.09</v>
      </c>
      <c r="BH168" s="1">
        <v>6.19</v>
      </c>
      <c r="BI168" s="1">
        <v>4.75</v>
      </c>
      <c r="BJ168" s="1">
        <v>2.48</v>
      </c>
      <c r="BK168" s="1">
        <v>3.78</v>
      </c>
      <c r="BL168" s="1">
        <v>4.97</v>
      </c>
      <c r="BM168" s="1">
        <v>7.17</v>
      </c>
      <c r="BN168" s="1">
        <v>12.78</v>
      </c>
      <c r="BO168" s="269">
        <v>-0.68000000000000016</v>
      </c>
      <c r="BP168" s="269">
        <v>0.27</v>
      </c>
      <c r="BQ168" s="269">
        <v>3.23</v>
      </c>
      <c r="BR168" s="269">
        <v>2.5299999999999998</v>
      </c>
      <c r="BS168" s="269">
        <v>2.4099999999999997</v>
      </c>
      <c r="BT168" s="269">
        <v>-1.8599999999999999</v>
      </c>
      <c r="BU168" s="1">
        <v>27.73</v>
      </c>
      <c r="BV168" s="1">
        <v>32.270000000000003</v>
      </c>
      <c r="BW168" s="1">
        <v>35.32</v>
      </c>
      <c r="BX168" s="1">
        <v>37.46</v>
      </c>
      <c r="BY168" s="1">
        <v>37.21</v>
      </c>
      <c r="BZ168" s="1">
        <v>38.86</v>
      </c>
      <c r="CA168" s="1">
        <v>39.659999999999997</v>
      </c>
      <c r="CB168" s="1">
        <v>40.11</v>
      </c>
      <c r="CC168" s="1">
        <v>39.83</v>
      </c>
      <c r="CD168" s="1">
        <v>40.46</v>
      </c>
      <c r="CE168" s="1">
        <v>42.23</v>
      </c>
      <c r="CF168" s="1">
        <v>42.5</v>
      </c>
      <c r="CG168" s="1">
        <v>47.47</v>
      </c>
      <c r="CH168" s="1">
        <v>46.39</v>
      </c>
      <c r="CI168" s="1">
        <v>48.22</v>
      </c>
      <c r="CJ168" s="1">
        <v>48.05</v>
      </c>
      <c r="CK168" s="1">
        <v>46.15</v>
      </c>
      <c r="CL168" s="1">
        <v>27.94</v>
      </c>
      <c r="CM168" s="1">
        <v>32.39</v>
      </c>
      <c r="CN168" s="1">
        <v>35.46</v>
      </c>
      <c r="CO168" s="1">
        <v>37.69</v>
      </c>
      <c r="CP168" s="1">
        <v>37.869999999999997</v>
      </c>
      <c r="CQ168" s="1">
        <v>38.15</v>
      </c>
      <c r="CR168" s="1">
        <v>39.26</v>
      </c>
      <c r="CS168" s="1">
        <v>39.51</v>
      </c>
      <c r="CT168" s="1">
        <v>39.75</v>
      </c>
      <c r="CU168" s="1">
        <v>40.49</v>
      </c>
      <c r="CV168" s="1">
        <v>42.59</v>
      </c>
      <c r="CW168" s="1">
        <v>42.94</v>
      </c>
      <c r="CX168" s="1">
        <v>48.75</v>
      </c>
      <c r="CY168" s="1">
        <v>46.38</v>
      </c>
      <c r="CZ168" s="1">
        <v>48.89</v>
      </c>
      <c r="DA168" s="1">
        <v>48.61</v>
      </c>
      <c r="DB168" s="1">
        <v>46.38</v>
      </c>
      <c r="DC168" s="269">
        <v>-0.21000000000000085</v>
      </c>
      <c r="DD168" s="269">
        <v>-0.11999999999999744</v>
      </c>
      <c r="DE168" s="269">
        <v>-0.14000000000000057</v>
      </c>
      <c r="DF168" s="269">
        <v>-0.22999999999999687</v>
      </c>
      <c r="DG168" s="269">
        <v>-0.65999999999999659</v>
      </c>
      <c r="DH168" s="269">
        <v>0.71000000000000085</v>
      </c>
      <c r="DI168" s="1">
        <v>2</v>
      </c>
      <c r="DJ168" s="1">
        <v>3</v>
      </c>
      <c r="DK168" s="1">
        <v>5</v>
      </c>
      <c r="DL168" s="1">
        <v>6</v>
      </c>
      <c r="DM168" s="1">
        <v>4</v>
      </c>
      <c r="DN168" s="1">
        <v>0</v>
      </c>
      <c r="DO168" s="1">
        <v>-4</v>
      </c>
      <c r="DP168" s="1">
        <v>-8</v>
      </c>
      <c r="DQ168" s="1">
        <v>-10</v>
      </c>
      <c r="DR168" s="1">
        <v>-6</v>
      </c>
      <c r="DS168" s="1">
        <v>4</v>
      </c>
      <c r="DT168" s="1">
        <v>12</v>
      </c>
      <c r="DU168" s="1">
        <v>17</v>
      </c>
      <c r="DV168" s="1">
        <v>18</v>
      </c>
      <c r="DW168" s="1">
        <v>15</v>
      </c>
      <c r="DX168" s="1">
        <v>8</v>
      </c>
      <c r="DY168" s="1">
        <v>7</v>
      </c>
      <c r="DZ168" s="2" t="s">
        <v>1480</v>
      </c>
      <c r="EA168" s="2">
        <v>51068509</v>
      </c>
      <c r="EM168" s="36"/>
      <c r="EV168" s="1"/>
      <c r="FF168" s="128"/>
    </row>
    <row r="169" spans="1:162" ht="14">
      <c r="A169" s="1">
        <v>2</v>
      </c>
      <c r="B169" s="1">
        <v>151</v>
      </c>
      <c r="C169" s="1">
        <v>1</v>
      </c>
      <c r="D169" s="1">
        <v>15</v>
      </c>
      <c r="E169" s="1">
        <v>1</v>
      </c>
      <c r="F169" s="1">
        <v>177.4</v>
      </c>
      <c r="G169" s="1">
        <v>61.6</v>
      </c>
      <c r="H169" s="1" t="s">
        <v>1925</v>
      </c>
      <c r="I169" s="1" t="s">
        <v>2105</v>
      </c>
      <c r="J169" s="1" t="s">
        <v>1734</v>
      </c>
      <c r="K169" s="1">
        <v>40</v>
      </c>
      <c r="L169" s="1">
        <v>30</v>
      </c>
      <c r="M169" s="1">
        <v>28</v>
      </c>
      <c r="N169" s="265">
        <v>0.3</v>
      </c>
      <c r="P169" s="1" t="s">
        <v>2077</v>
      </c>
      <c r="Q169" s="1">
        <v>56</v>
      </c>
      <c r="R169" s="1">
        <v>43</v>
      </c>
      <c r="S169" s="1">
        <v>34</v>
      </c>
      <c r="T169" s="1" t="s">
        <v>187</v>
      </c>
      <c r="U169" s="1" t="s">
        <v>1919</v>
      </c>
      <c r="V169" s="1">
        <v>27</v>
      </c>
      <c r="W169" s="1">
        <v>22</v>
      </c>
      <c r="X169" s="1">
        <v>14</v>
      </c>
      <c r="Y169" s="1" t="s">
        <v>1683</v>
      </c>
      <c r="Z169" s="1" t="s">
        <v>1920</v>
      </c>
      <c r="AA169" s="1" t="s">
        <v>1941</v>
      </c>
      <c r="AB169" s="1" t="s">
        <v>1950</v>
      </c>
      <c r="AC169" s="1" t="s">
        <v>1964</v>
      </c>
      <c r="AF169" s="1" t="s">
        <v>2151</v>
      </c>
      <c r="AG169" s="128">
        <v>3.61</v>
      </c>
      <c r="AH169" s="128">
        <v>3.78</v>
      </c>
      <c r="AI169" s="128">
        <v>3.46</v>
      </c>
      <c r="AJ169" s="128">
        <v>3.98</v>
      </c>
      <c r="AK169" s="128">
        <v>4.01</v>
      </c>
      <c r="AL169" s="128">
        <v>3.87</v>
      </c>
      <c r="AM169" s="128">
        <v>3.17</v>
      </c>
      <c r="AN169" s="128">
        <v>4.1900000000000004</v>
      </c>
      <c r="AO169" s="128">
        <v>5.0599999999999996</v>
      </c>
      <c r="AP169" s="128">
        <v>6.07</v>
      </c>
      <c r="AQ169" s="128">
        <v>7.35</v>
      </c>
      <c r="AR169" s="128">
        <v>6.28</v>
      </c>
      <c r="AS169" s="128">
        <v>5.1100000000000003</v>
      </c>
      <c r="AT169" s="1">
        <v>5.63</v>
      </c>
      <c r="AU169" s="1">
        <v>6.9</v>
      </c>
      <c r="AV169" s="1">
        <v>7.89</v>
      </c>
      <c r="AW169" s="1">
        <v>11.68</v>
      </c>
      <c r="AX169" s="1">
        <v>3.73</v>
      </c>
      <c r="AY169" s="1">
        <v>3.45</v>
      </c>
      <c r="AZ169" s="1">
        <v>1.56</v>
      </c>
      <c r="BA169" s="1">
        <v>1.45</v>
      </c>
      <c r="BB169" s="1">
        <v>1.28</v>
      </c>
      <c r="BC169" s="1">
        <v>2.06</v>
      </c>
      <c r="BD169" s="1">
        <v>2.5099999999999998</v>
      </c>
      <c r="BE169" s="1">
        <v>3.62</v>
      </c>
      <c r="BF169" s="1">
        <v>4.3499999999999996</v>
      </c>
      <c r="BG169" s="1">
        <v>5.22</v>
      </c>
      <c r="BH169" s="1">
        <v>7.17</v>
      </c>
      <c r="BI169" s="1">
        <v>4.1100000000000003</v>
      </c>
      <c r="BJ169" s="1">
        <v>5.34</v>
      </c>
      <c r="BK169" s="1">
        <v>6.09</v>
      </c>
      <c r="BL169" s="1">
        <v>7.71</v>
      </c>
      <c r="BM169" s="1">
        <v>8.2100000000000009</v>
      </c>
      <c r="BN169" s="1">
        <v>12.06</v>
      </c>
      <c r="BO169" s="269">
        <v>-0.12000000000000011</v>
      </c>
      <c r="BP169" s="269">
        <v>0.32999999999999963</v>
      </c>
      <c r="BQ169" s="269">
        <v>1.9</v>
      </c>
      <c r="BR169" s="269">
        <v>2.5300000000000002</v>
      </c>
      <c r="BS169" s="269">
        <v>2.7299999999999995</v>
      </c>
      <c r="BT169" s="269">
        <v>1.81</v>
      </c>
      <c r="BU169" s="1">
        <v>31.06</v>
      </c>
      <c r="BV169" s="1">
        <v>34.770000000000003</v>
      </c>
      <c r="BW169" s="1">
        <v>36.86</v>
      </c>
      <c r="BX169" s="1">
        <v>38.200000000000003</v>
      </c>
      <c r="BY169" s="1">
        <v>38.42</v>
      </c>
      <c r="BZ169" s="1">
        <v>38.869999999999997</v>
      </c>
      <c r="CA169" s="1">
        <v>39.39</v>
      </c>
      <c r="CB169" s="1">
        <v>40.380000000000003</v>
      </c>
      <c r="CC169" s="1">
        <v>40.11</v>
      </c>
      <c r="CD169" s="1">
        <v>41.8</v>
      </c>
      <c r="CE169" s="1">
        <v>43.97</v>
      </c>
      <c r="CF169" s="1">
        <v>46.48</v>
      </c>
      <c r="CG169" s="1">
        <v>49.23</v>
      </c>
      <c r="CH169" s="1">
        <v>50.08</v>
      </c>
      <c r="CI169" s="1">
        <v>51.73</v>
      </c>
      <c r="CJ169" s="1">
        <v>50.9</v>
      </c>
      <c r="CK169" s="1">
        <v>49.85</v>
      </c>
      <c r="CL169" s="1">
        <v>30.55</v>
      </c>
      <c r="CM169" s="1">
        <v>34.880000000000003</v>
      </c>
      <c r="CN169" s="1">
        <v>36.86</v>
      </c>
      <c r="CO169" s="1">
        <v>38.82</v>
      </c>
      <c r="CP169" s="1">
        <v>39.33</v>
      </c>
      <c r="CQ169" s="1">
        <v>39.130000000000003</v>
      </c>
      <c r="CR169" s="1">
        <v>39.06</v>
      </c>
      <c r="CS169" s="1">
        <v>40.06</v>
      </c>
      <c r="CT169" s="1">
        <v>39.58</v>
      </c>
      <c r="CU169" s="1">
        <v>41.25</v>
      </c>
      <c r="CV169" s="1">
        <v>43.1</v>
      </c>
      <c r="CW169" s="1">
        <v>46.28</v>
      </c>
      <c r="CX169" s="1">
        <v>49.2</v>
      </c>
      <c r="CY169" s="1">
        <v>51.41</v>
      </c>
      <c r="CZ169" s="1">
        <v>51.48</v>
      </c>
      <c r="DA169" s="1">
        <v>50.34</v>
      </c>
      <c r="DB169" s="1">
        <v>49.95</v>
      </c>
      <c r="DC169" s="269">
        <v>0.50999999999999801</v>
      </c>
      <c r="DD169" s="269">
        <v>-0.10999999999999943</v>
      </c>
      <c r="DE169" s="269">
        <v>0</v>
      </c>
      <c r="DF169" s="269">
        <v>-0.61999999999999744</v>
      </c>
      <c r="DG169" s="269">
        <v>-0.90999999999999659</v>
      </c>
      <c r="DH169" s="269">
        <v>-0.26000000000000512</v>
      </c>
      <c r="DI169" s="1">
        <v>0</v>
      </c>
      <c r="DJ169" s="1">
        <v>1</v>
      </c>
      <c r="DK169" s="1">
        <v>4</v>
      </c>
      <c r="DL169" s="1">
        <v>7</v>
      </c>
      <c r="DM169" s="1">
        <v>5</v>
      </c>
      <c r="DN169" s="1">
        <v>2</v>
      </c>
      <c r="DO169" s="1">
        <v>-1</v>
      </c>
      <c r="DP169" s="1">
        <v>-5</v>
      </c>
      <c r="DQ169" s="1">
        <v>-8</v>
      </c>
      <c r="DR169" s="1">
        <v>-10</v>
      </c>
      <c r="DS169" s="1">
        <v>-14</v>
      </c>
      <c r="DT169" s="1">
        <v>-14</v>
      </c>
      <c r="DU169" s="1">
        <v>-8</v>
      </c>
      <c r="DV169" s="1">
        <v>-5</v>
      </c>
      <c r="DW169" s="1">
        <v>0</v>
      </c>
      <c r="DX169" s="1">
        <v>0</v>
      </c>
      <c r="DY169" s="1">
        <v>3</v>
      </c>
      <c r="DZ169" s="2" t="s">
        <v>999</v>
      </c>
      <c r="EA169" s="2">
        <v>51318545</v>
      </c>
      <c r="EM169" s="36"/>
      <c r="EV169" s="1"/>
      <c r="FF169" s="128"/>
    </row>
    <row r="170" spans="1:162" ht="14">
      <c r="A170" s="1">
        <v>2</v>
      </c>
      <c r="B170" s="1">
        <v>155</v>
      </c>
      <c r="C170" s="1">
        <v>1</v>
      </c>
      <c r="D170" s="1">
        <v>14</v>
      </c>
      <c r="E170" s="1">
        <v>6</v>
      </c>
      <c r="F170" s="1">
        <v>177</v>
      </c>
      <c r="G170" s="1">
        <v>57.8</v>
      </c>
      <c r="H170" s="1" t="s">
        <v>1925</v>
      </c>
      <c r="I170" s="1" t="s">
        <v>2108</v>
      </c>
      <c r="J170" s="1" t="s">
        <v>1733</v>
      </c>
      <c r="K170" s="1">
        <v>37</v>
      </c>
      <c r="L170" s="1">
        <v>32</v>
      </c>
      <c r="M170" s="1">
        <v>29</v>
      </c>
      <c r="N170" s="265">
        <v>0.21621621621621623</v>
      </c>
      <c r="P170" s="1" t="s">
        <v>1931</v>
      </c>
      <c r="Q170" s="1">
        <v>55</v>
      </c>
      <c r="R170" s="1">
        <v>39</v>
      </c>
      <c r="S170" s="1">
        <v>32</v>
      </c>
      <c r="T170" s="1" t="s">
        <v>195</v>
      </c>
      <c r="U170" s="1" t="s">
        <v>1899</v>
      </c>
      <c r="V170" s="1">
        <v>22</v>
      </c>
      <c r="W170" s="1">
        <v>12</v>
      </c>
      <c r="X170" s="1">
        <v>6</v>
      </c>
      <c r="Z170" s="1" t="s">
        <v>2026</v>
      </c>
      <c r="AA170" s="1" t="s">
        <v>1868</v>
      </c>
      <c r="AB170" s="1" t="s">
        <v>1901</v>
      </c>
      <c r="AC170" s="1" t="s">
        <v>1882</v>
      </c>
      <c r="AD170" s="1" t="s">
        <v>1680</v>
      </c>
      <c r="AE170" s="1" t="s">
        <v>1682</v>
      </c>
      <c r="AF170" s="1" t="s">
        <v>2152</v>
      </c>
      <c r="AG170" s="128">
        <v>3.65</v>
      </c>
      <c r="AH170" s="128">
        <v>4.95</v>
      </c>
      <c r="AI170" s="128">
        <v>4.91</v>
      </c>
      <c r="AJ170" s="128">
        <v>4.91</v>
      </c>
      <c r="AK170" s="128">
        <v>4.01</v>
      </c>
      <c r="AL170" s="128">
        <v>4.43</v>
      </c>
      <c r="AM170" s="128">
        <v>3.39</v>
      </c>
      <c r="AN170" s="128">
        <v>3.8</v>
      </c>
      <c r="AO170" s="128">
        <v>3.93</v>
      </c>
      <c r="AP170" s="128">
        <v>3.89</v>
      </c>
      <c r="AQ170" s="128">
        <v>5.34</v>
      </c>
      <c r="AR170" s="128">
        <v>9.9600000000000009</v>
      </c>
      <c r="AS170" s="128">
        <v>7.75</v>
      </c>
      <c r="AT170" s="1">
        <v>7.35</v>
      </c>
      <c r="AU170" s="1">
        <v>9.07</v>
      </c>
      <c r="AV170" s="1">
        <v>11.79</v>
      </c>
      <c r="AW170" s="1">
        <v>17.510000000000002</v>
      </c>
      <c r="AX170" s="1">
        <v>3.96</v>
      </c>
      <c r="AY170" s="1">
        <v>4.21</v>
      </c>
      <c r="AZ170" s="1">
        <v>3.12</v>
      </c>
      <c r="BA170" s="1">
        <v>2.33</v>
      </c>
      <c r="BB170" s="1">
        <v>2.17</v>
      </c>
      <c r="BC170" s="1">
        <v>3.49</v>
      </c>
      <c r="BD170" s="1">
        <v>3.62</v>
      </c>
      <c r="BE170" s="1">
        <v>4.68</v>
      </c>
      <c r="BF170" s="1">
        <v>4.1100000000000003</v>
      </c>
      <c r="BG170" s="1">
        <v>4.7</v>
      </c>
      <c r="BH170" s="1">
        <v>5.8</v>
      </c>
      <c r="BI170" s="1">
        <v>8.4</v>
      </c>
      <c r="BJ170" s="1">
        <v>8.56</v>
      </c>
      <c r="BK170" s="1">
        <v>7.66</v>
      </c>
      <c r="BL170" s="1">
        <v>9.74</v>
      </c>
      <c r="BM170" s="1">
        <v>11.46</v>
      </c>
      <c r="BN170" s="1">
        <v>17.18</v>
      </c>
      <c r="BO170" s="269">
        <v>-0.31000000000000005</v>
      </c>
      <c r="BP170" s="269">
        <v>0.74000000000000021</v>
      </c>
      <c r="BQ170" s="269">
        <v>1.79</v>
      </c>
      <c r="BR170" s="269">
        <v>2.58</v>
      </c>
      <c r="BS170" s="269">
        <v>1.8399999999999999</v>
      </c>
      <c r="BT170" s="269">
        <v>0.9399999999999995</v>
      </c>
      <c r="BU170" s="1">
        <v>31.8</v>
      </c>
      <c r="BV170" s="1">
        <v>35.78</v>
      </c>
      <c r="BW170" s="1">
        <v>38.04</v>
      </c>
      <c r="BX170" s="1">
        <v>42.09</v>
      </c>
      <c r="BY170" s="1">
        <v>42.39</v>
      </c>
      <c r="BZ170" s="1">
        <v>44.27</v>
      </c>
      <c r="CA170" s="1">
        <v>48.24</v>
      </c>
      <c r="CB170" s="1">
        <v>47.93</v>
      </c>
      <c r="CC170" s="1">
        <v>46.57</v>
      </c>
      <c r="CD170" s="1">
        <v>46.57</v>
      </c>
      <c r="CE170" s="1">
        <v>47.61</v>
      </c>
      <c r="CF170" s="1">
        <v>48.19</v>
      </c>
      <c r="CG170" s="1">
        <v>52.2</v>
      </c>
      <c r="CH170" s="1">
        <v>55.05</v>
      </c>
      <c r="CI170" s="1">
        <v>56.25</v>
      </c>
      <c r="CJ170" s="1">
        <v>54.17</v>
      </c>
      <c r="CK170" s="1">
        <v>53.4</v>
      </c>
      <c r="CL170" s="1">
        <v>30.13</v>
      </c>
      <c r="CM170" s="1">
        <v>34.76</v>
      </c>
      <c r="CN170" s="1">
        <v>38.57</v>
      </c>
      <c r="CO170" s="1">
        <v>42.24</v>
      </c>
      <c r="CP170" s="1">
        <v>43.92</v>
      </c>
      <c r="CQ170" s="1">
        <v>44.5</v>
      </c>
      <c r="CR170" s="1">
        <v>48.39</v>
      </c>
      <c r="CS170" s="1">
        <v>49.57</v>
      </c>
      <c r="CT170" s="1">
        <v>46.63</v>
      </c>
      <c r="CU170" s="1">
        <v>46.07</v>
      </c>
      <c r="CV170" s="1">
        <v>47.92</v>
      </c>
      <c r="CW170" s="1">
        <v>48.81</v>
      </c>
      <c r="CX170" s="1">
        <v>52.79</v>
      </c>
      <c r="CY170" s="1">
        <v>55.64</v>
      </c>
      <c r="CZ170" s="1">
        <v>56.15</v>
      </c>
      <c r="DA170" s="1">
        <v>53.73</v>
      </c>
      <c r="DB170" s="1">
        <v>53.4</v>
      </c>
      <c r="DC170" s="269">
        <v>1.6700000000000017</v>
      </c>
      <c r="DD170" s="269">
        <v>1.0200000000000031</v>
      </c>
      <c r="DE170" s="269">
        <v>-0.53000000000000114</v>
      </c>
      <c r="DF170" s="269">
        <v>-0.14999999999999858</v>
      </c>
      <c r="DG170" s="269">
        <v>-1.5300000000000011</v>
      </c>
      <c r="DH170" s="269">
        <v>-0.22999999999999687</v>
      </c>
      <c r="DI170" s="1">
        <v>6</v>
      </c>
      <c r="DJ170" s="1">
        <v>6</v>
      </c>
      <c r="DK170" s="1">
        <v>8</v>
      </c>
      <c r="DL170" s="1">
        <v>2</v>
      </c>
      <c r="DM170" s="1">
        <v>0</v>
      </c>
      <c r="DN170" s="1">
        <v>-7</v>
      </c>
      <c r="DO170" s="1">
        <v>-16</v>
      </c>
      <c r="DP170" s="1">
        <v>-21</v>
      </c>
      <c r="DQ170" s="1">
        <v>-23</v>
      </c>
      <c r="DR170" s="1">
        <v>-20</v>
      </c>
      <c r="DS170" s="1">
        <v>-16</v>
      </c>
      <c r="DT170" s="1">
        <v>-11</v>
      </c>
      <c r="DU170" s="1">
        <v>-8</v>
      </c>
      <c r="DV170" s="1">
        <v>-8</v>
      </c>
      <c r="DW170" s="1">
        <v>-4</v>
      </c>
      <c r="DX170" s="1">
        <v>-3</v>
      </c>
      <c r="DY170" s="1">
        <v>-2</v>
      </c>
      <c r="DZ170" s="2" t="s">
        <v>628</v>
      </c>
      <c r="EA170" s="2">
        <v>52322484</v>
      </c>
      <c r="EV170" s="1"/>
      <c r="FF170" s="128"/>
    </row>
    <row r="171" spans="1:162" ht="14">
      <c r="A171" s="1">
        <v>2</v>
      </c>
      <c r="B171" s="1">
        <v>154</v>
      </c>
      <c r="C171" s="1">
        <v>2</v>
      </c>
      <c r="D171" s="1">
        <v>14</v>
      </c>
      <c r="E171" s="1">
        <v>8</v>
      </c>
      <c r="F171" s="1">
        <v>165.3</v>
      </c>
      <c r="G171" s="1">
        <v>62.8</v>
      </c>
      <c r="H171" s="1" t="s">
        <v>1925</v>
      </c>
      <c r="I171" s="1" t="s">
        <v>2153</v>
      </c>
      <c r="J171" s="1" t="s">
        <v>1730</v>
      </c>
      <c r="K171" s="1">
        <v>41</v>
      </c>
      <c r="L171" s="1">
        <v>33</v>
      </c>
      <c r="M171" s="1">
        <v>28</v>
      </c>
      <c r="N171" s="265">
        <v>0.31707317073170732</v>
      </c>
      <c r="P171" s="1" t="s">
        <v>1841</v>
      </c>
      <c r="Q171" s="1">
        <v>63</v>
      </c>
      <c r="R171" s="1">
        <v>41</v>
      </c>
      <c r="S171" s="1">
        <v>33</v>
      </c>
      <c r="T171" s="1" t="s">
        <v>194</v>
      </c>
      <c r="U171" s="1" t="s">
        <v>1842</v>
      </c>
      <c r="V171" s="1">
        <v>45</v>
      </c>
      <c r="W171" s="1">
        <v>37</v>
      </c>
      <c r="X171" s="1">
        <v>19</v>
      </c>
      <c r="Y171" s="1" t="s">
        <v>1682</v>
      </c>
      <c r="Z171" s="1" t="s">
        <v>1958</v>
      </c>
      <c r="AA171" s="1" t="s">
        <v>1868</v>
      </c>
      <c r="AB171" s="1" t="s">
        <v>1820</v>
      </c>
      <c r="AC171" s="1" t="s">
        <v>1882</v>
      </c>
      <c r="AD171" s="1" t="s">
        <v>1678</v>
      </c>
      <c r="AE171" s="1" t="s">
        <v>1683</v>
      </c>
      <c r="AF171" s="1" t="s">
        <v>2154</v>
      </c>
      <c r="AG171" s="128">
        <v>3.28</v>
      </c>
      <c r="AH171" s="128">
        <v>2.87</v>
      </c>
      <c r="AI171" s="128">
        <v>2.37</v>
      </c>
      <c r="AJ171" s="128">
        <v>2.62</v>
      </c>
      <c r="AK171" s="128">
        <v>1.74</v>
      </c>
      <c r="AL171" s="128">
        <v>1.3</v>
      </c>
      <c r="AM171" s="128">
        <v>0</v>
      </c>
      <c r="AN171" s="128">
        <v>0</v>
      </c>
      <c r="AO171" s="128">
        <v>1.66</v>
      </c>
      <c r="AP171" s="128">
        <v>2.29</v>
      </c>
      <c r="AQ171" s="128">
        <v>3.68</v>
      </c>
      <c r="AR171" s="128">
        <v>3.83</v>
      </c>
      <c r="AS171" s="128">
        <v>3.87</v>
      </c>
      <c r="AT171" s="1">
        <v>3.44</v>
      </c>
      <c r="AU171" s="1">
        <v>4.7300000000000004</v>
      </c>
      <c r="AV171" s="1">
        <v>6.73</v>
      </c>
      <c r="AW171" s="1">
        <v>11.12</v>
      </c>
      <c r="AX171" s="1">
        <v>3.63</v>
      </c>
      <c r="AY171" s="1">
        <v>1.94</v>
      </c>
      <c r="AZ171" s="1">
        <v>0</v>
      </c>
      <c r="BA171" s="1">
        <v>0</v>
      </c>
      <c r="BB171" s="1">
        <v>0.84</v>
      </c>
      <c r="BC171" s="1">
        <v>3.25</v>
      </c>
      <c r="BD171" s="1">
        <v>2.8</v>
      </c>
      <c r="BE171" s="1">
        <v>3.88</v>
      </c>
      <c r="BF171" s="1">
        <v>3.65</v>
      </c>
      <c r="BG171" s="1">
        <v>4.22</v>
      </c>
      <c r="BH171" s="1">
        <v>3.11</v>
      </c>
      <c r="BI171" s="1">
        <v>3.34</v>
      </c>
      <c r="BJ171" s="1">
        <v>3.13</v>
      </c>
      <c r="BK171" s="1">
        <v>3.93</v>
      </c>
      <c r="BL171" s="1">
        <v>5.32</v>
      </c>
      <c r="BM171" s="1">
        <v>6.93</v>
      </c>
      <c r="BN171" s="1">
        <v>10.28</v>
      </c>
      <c r="BO171" s="269">
        <v>-0.35000000000000009</v>
      </c>
      <c r="BP171" s="269">
        <v>0.93000000000000016</v>
      </c>
      <c r="BQ171" s="269">
        <v>2.37</v>
      </c>
      <c r="BR171" s="269">
        <v>2.62</v>
      </c>
      <c r="BS171" s="269">
        <v>0.9</v>
      </c>
      <c r="BT171" s="269">
        <v>-1.95</v>
      </c>
      <c r="BU171" s="1">
        <v>26.98</v>
      </c>
      <c r="BV171" s="1">
        <v>31.62</v>
      </c>
      <c r="BW171" s="1">
        <v>34.42</v>
      </c>
      <c r="BX171" s="1">
        <v>34.99</v>
      </c>
      <c r="BY171" s="1">
        <v>36.380000000000003</v>
      </c>
      <c r="BZ171" s="1">
        <v>38.659999999999997</v>
      </c>
      <c r="CA171" s="1">
        <v>39.47</v>
      </c>
      <c r="CB171" s="1">
        <v>40.08</v>
      </c>
      <c r="CC171" s="1">
        <v>39.92</v>
      </c>
      <c r="CD171" s="1">
        <v>39.840000000000003</v>
      </c>
      <c r="CE171" s="1">
        <v>40.049999999999997</v>
      </c>
      <c r="CF171" s="1">
        <v>42.9</v>
      </c>
      <c r="CG171" s="1">
        <v>44.87</v>
      </c>
      <c r="CH171" s="1">
        <v>48.21</v>
      </c>
      <c r="CI171" s="1">
        <v>48.41</v>
      </c>
      <c r="CJ171" s="1">
        <v>43.78</v>
      </c>
      <c r="CK171" s="1">
        <v>42.42</v>
      </c>
      <c r="CL171" s="1">
        <v>26.39</v>
      </c>
      <c r="CM171" s="1">
        <v>31.22</v>
      </c>
      <c r="CN171" s="1">
        <v>35.229999999999997</v>
      </c>
      <c r="CO171" s="1">
        <v>36.42</v>
      </c>
      <c r="CP171" s="1">
        <v>36.82</v>
      </c>
      <c r="CQ171" s="1">
        <v>38.53</v>
      </c>
      <c r="CR171" s="1">
        <v>39.01</v>
      </c>
      <c r="CS171" s="1">
        <v>39.75</v>
      </c>
      <c r="CT171" s="1">
        <v>39.01</v>
      </c>
      <c r="CU171" s="1">
        <v>39.69</v>
      </c>
      <c r="CV171" s="1">
        <v>39.96</v>
      </c>
      <c r="CW171" s="1">
        <v>42.62</v>
      </c>
      <c r="CX171" s="1">
        <v>45.11</v>
      </c>
      <c r="CY171" s="1">
        <v>48.68</v>
      </c>
      <c r="CZ171" s="1">
        <v>49.2</v>
      </c>
      <c r="DA171" s="1">
        <v>44.19</v>
      </c>
      <c r="DB171" s="1">
        <v>42.35</v>
      </c>
      <c r="DC171" s="269">
        <v>0.58999999999999986</v>
      </c>
      <c r="DD171" s="269">
        <v>0.40000000000000213</v>
      </c>
      <c r="DE171" s="269">
        <v>-0.80999999999999517</v>
      </c>
      <c r="DF171" s="269">
        <v>-1.4299999999999997</v>
      </c>
      <c r="DG171" s="269">
        <v>-0.43999999999999773</v>
      </c>
      <c r="DH171" s="269">
        <v>0.12999999999999545</v>
      </c>
      <c r="DI171" s="1">
        <v>7</v>
      </c>
      <c r="DJ171" s="1">
        <v>10</v>
      </c>
      <c r="DK171" s="1">
        <v>10</v>
      </c>
      <c r="DL171" s="1">
        <v>8</v>
      </c>
      <c r="DM171" s="1">
        <v>4</v>
      </c>
      <c r="DN171" s="1">
        <v>-4</v>
      </c>
      <c r="DO171" s="1">
        <v>-9</v>
      </c>
      <c r="DP171" s="1">
        <v>-8</v>
      </c>
      <c r="DQ171" s="1">
        <v>-7</v>
      </c>
      <c r="DR171" s="1">
        <v>-2</v>
      </c>
      <c r="DS171" s="1">
        <v>5</v>
      </c>
      <c r="DT171" s="1">
        <v>7</v>
      </c>
      <c r="DU171" s="1">
        <v>12</v>
      </c>
      <c r="DV171" s="1">
        <v>18</v>
      </c>
      <c r="DW171" s="1">
        <v>16</v>
      </c>
      <c r="DX171" s="1">
        <v>13</v>
      </c>
      <c r="DY171" s="1">
        <v>6</v>
      </c>
      <c r="DZ171" s="2" t="s">
        <v>1116</v>
      </c>
      <c r="EA171" s="2">
        <v>54009181</v>
      </c>
      <c r="EV171" s="1"/>
      <c r="FF171" s="128"/>
    </row>
    <row r="172" spans="1:162" ht="14">
      <c r="A172" s="1">
        <v>2</v>
      </c>
      <c r="B172" s="1">
        <v>178</v>
      </c>
      <c r="C172" s="1">
        <v>2</v>
      </c>
      <c r="D172" s="1">
        <v>16</v>
      </c>
      <c r="E172" s="1">
        <v>8</v>
      </c>
      <c r="F172" s="1">
        <v>159.69999999999999</v>
      </c>
      <c r="G172" s="1">
        <v>44.5</v>
      </c>
      <c r="H172" s="1" t="s">
        <v>1925</v>
      </c>
      <c r="I172" s="1" t="s">
        <v>2107</v>
      </c>
      <c r="J172" s="1" t="s">
        <v>1733</v>
      </c>
      <c r="K172" s="1">
        <v>51</v>
      </c>
      <c r="L172" s="1">
        <v>40</v>
      </c>
      <c r="M172" s="1">
        <v>42</v>
      </c>
      <c r="N172" s="265">
        <v>0.17647058823529413</v>
      </c>
      <c r="P172" s="1" t="s">
        <v>1931</v>
      </c>
      <c r="Q172" s="1">
        <v>76</v>
      </c>
      <c r="R172" s="1">
        <v>59</v>
      </c>
      <c r="S172" s="1">
        <v>41</v>
      </c>
      <c r="T172" s="1" t="s">
        <v>196</v>
      </c>
      <c r="U172" s="1" t="s">
        <v>1899</v>
      </c>
      <c r="V172" s="1">
        <v>45</v>
      </c>
      <c r="W172" s="1">
        <v>38</v>
      </c>
      <c r="X172" s="1">
        <v>27</v>
      </c>
      <c r="Y172" s="1" t="s">
        <v>1682</v>
      </c>
      <c r="Z172" s="1" t="s">
        <v>1843</v>
      </c>
      <c r="AA172" s="1" t="s">
        <v>1868</v>
      </c>
      <c r="AB172" s="1" t="s">
        <v>1862</v>
      </c>
      <c r="AC172" s="1" t="s">
        <v>1837</v>
      </c>
      <c r="AF172" s="1" t="s">
        <v>2155</v>
      </c>
      <c r="AG172" s="128">
        <v>3.69</v>
      </c>
      <c r="AH172" s="128">
        <v>2.5299999999999998</v>
      </c>
      <c r="AI172" s="128">
        <v>2.5099999999999998</v>
      </c>
      <c r="AJ172" s="128">
        <v>2.68</v>
      </c>
      <c r="AK172" s="128">
        <v>2.74</v>
      </c>
      <c r="AL172" s="128">
        <v>2.12</v>
      </c>
      <c r="AM172" s="128">
        <v>2.66</v>
      </c>
      <c r="AN172" s="128">
        <v>1.62</v>
      </c>
      <c r="AO172" s="128">
        <v>1.1499999999999999</v>
      </c>
      <c r="AP172" s="128">
        <v>0.97</v>
      </c>
      <c r="AQ172" s="128">
        <v>1.41</v>
      </c>
      <c r="AR172" s="128">
        <v>5.72</v>
      </c>
      <c r="AS172" s="128">
        <v>4.99</v>
      </c>
      <c r="AT172" s="1">
        <v>3.49</v>
      </c>
      <c r="AU172" s="1">
        <v>5.76</v>
      </c>
      <c r="AV172" s="1">
        <v>7.34</v>
      </c>
      <c r="AW172" s="1">
        <v>11.46</v>
      </c>
      <c r="AX172" s="1">
        <v>4.0599999999999996</v>
      </c>
      <c r="AY172" s="1">
        <v>1.3</v>
      </c>
      <c r="AZ172" s="1">
        <v>0</v>
      </c>
      <c r="BA172" s="1">
        <v>0</v>
      </c>
      <c r="BB172" s="1">
        <v>0.25</v>
      </c>
      <c r="BC172" s="1">
        <v>1.02</v>
      </c>
      <c r="BD172" s="1">
        <v>1.37</v>
      </c>
      <c r="BE172" s="1">
        <v>2.14</v>
      </c>
      <c r="BF172" s="1">
        <v>2.44</v>
      </c>
      <c r="BG172" s="1">
        <v>2.39</v>
      </c>
      <c r="BH172" s="1">
        <v>3.11</v>
      </c>
      <c r="BI172" s="1">
        <v>4.1900000000000004</v>
      </c>
      <c r="BJ172" s="1">
        <v>5.49</v>
      </c>
      <c r="BK172" s="1">
        <v>4.0599999999999996</v>
      </c>
      <c r="BL172" s="1">
        <v>5.89</v>
      </c>
      <c r="BM172" s="1">
        <v>8.18</v>
      </c>
      <c r="BN172" s="1">
        <v>12.16</v>
      </c>
      <c r="BO172" s="269">
        <v>-0.36999999999999966</v>
      </c>
      <c r="BP172" s="269">
        <v>1.2299999999999998</v>
      </c>
      <c r="BQ172" s="269">
        <v>2.5099999999999998</v>
      </c>
      <c r="BR172" s="269">
        <v>2.68</v>
      </c>
      <c r="BS172" s="269">
        <v>2.4900000000000002</v>
      </c>
      <c r="BT172" s="269">
        <v>1.1000000000000001</v>
      </c>
      <c r="BU172" s="1">
        <v>27.13</v>
      </c>
      <c r="BV172" s="1">
        <v>31.33</v>
      </c>
      <c r="BW172" s="1">
        <v>32.51</v>
      </c>
      <c r="BX172" s="1">
        <v>32.93</v>
      </c>
      <c r="BY172" s="1">
        <v>33.6</v>
      </c>
      <c r="BZ172" s="1">
        <v>34.25</v>
      </c>
      <c r="CA172" s="1">
        <v>34.33</v>
      </c>
      <c r="CB172" s="1">
        <v>35.090000000000003</v>
      </c>
      <c r="CC172" s="1">
        <v>36.380000000000003</v>
      </c>
      <c r="CD172" s="1">
        <v>37.21</v>
      </c>
      <c r="CE172" s="1">
        <v>39.270000000000003</v>
      </c>
      <c r="CF172" s="1">
        <v>39.4</v>
      </c>
      <c r="CG172" s="1">
        <v>42.86</v>
      </c>
      <c r="CH172" s="1">
        <v>44.23</v>
      </c>
      <c r="CI172" s="1">
        <v>46.17</v>
      </c>
      <c r="CJ172" s="1">
        <v>43.76</v>
      </c>
      <c r="CK172" s="1">
        <v>42.13</v>
      </c>
      <c r="CL172" s="1">
        <v>27.39</v>
      </c>
      <c r="CM172" s="1">
        <v>31.49</v>
      </c>
      <c r="CN172" s="1">
        <v>32.94</v>
      </c>
      <c r="CO172" s="1">
        <v>33.94</v>
      </c>
      <c r="CP172" s="1">
        <v>34.130000000000003</v>
      </c>
      <c r="CQ172" s="1">
        <v>34.619999999999997</v>
      </c>
      <c r="CR172" s="1">
        <v>34.049999999999997</v>
      </c>
      <c r="CS172" s="1">
        <v>35.770000000000003</v>
      </c>
      <c r="CT172" s="1">
        <v>36.520000000000003</v>
      </c>
      <c r="CU172" s="1">
        <v>37.4</v>
      </c>
      <c r="CV172" s="1">
        <v>39.81</v>
      </c>
      <c r="CW172" s="1">
        <v>39.39</v>
      </c>
      <c r="CX172" s="1">
        <v>42.68</v>
      </c>
      <c r="CY172" s="1">
        <v>44.77</v>
      </c>
      <c r="CZ172" s="1">
        <v>46.84</v>
      </c>
      <c r="DA172" s="1">
        <v>43.88</v>
      </c>
      <c r="DB172" s="1">
        <v>42.14</v>
      </c>
      <c r="DC172" s="269">
        <v>-0.26000000000000156</v>
      </c>
      <c r="DD172" s="269">
        <v>-0.16000000000000014</v>
      </c>
      <c r="DE172" s="269">
        <v>-0.42999999999999972</v>
      </c>
      <c r="DF172" s="269">
        <v>-1.009999999999998</v>
      </c>
      <c r="DG172" s="269">
        <v>-0.53000000000000114</v>
      </c>
      <c r="DH172" s="269">
        <v>-0.36999999999999744</v>
      </c>
      <c r="DI172" s="1">
        <v>0</v>
      </c>
      <c r="DJ172" s="1">
        <v>4</v>
      </c>
      <c r="DK172" s="1">
        <v>8</v>
      </c>
      <c r="DL172" s="1">
        <v>10</v>
      </c>
      <c r="DM172" s="1">
        <v>6</v>
      </c>
      <c r="DN172" s="1">
        <v>0</v>
      </c>
      <c r="DO172" s="1">
        <v>-8</v>
      </c>
      <c r="DP172" s="1">
        <v>-15</v>
      </c>
      <c r="DQ172" s="1">
        <v>-19</v>
      </c>
      <c r="DR172" s="1">
        <v>-22</v>
      </c>
      <c r="DS172" s="1">
        <v>-17</v>
      </c>
      <c r="DT172" s="1">
        <v>-13</v>
      </c>
      <c r="DU172" s="1">
        <v>-2</v>
      </c>
      <c r="DV172" s="1">
        <v>7</v>
      </c>
      <c r="DW172" s="1">
        <v>11</v>
      </c>
      <c r="DX172" s="1">
        <v>11</v>
      </c>
      <c r="DY172" s="1">
        <v>7</v>
      </c>
      <c r="DZ172" s="2" t="s">
        <v>1215</v>
      </c>
      <c r="EA172" s="2">
        <v>51608882</v>
      </c>
      <c r="EM172" s="36"/>
      <c r="EV172" s="1"/>
      <c r="FF172" s="128"/>
    </row>
    <row r="173" spans="1:162" ht="14">
      <c r="A173" s="1">
        <v>2</v>
      </c>
      <c r="B173" s="1">
        <v>136</v>
      </c>
      <c r="C173" s="1">
        <v>1</v>
      </c>
      <c r="D173" s="1">
        <v>14</v>
      </c>
      <c r="E173" s="1">
        <v>6</v>
      </c>
      <c r="F173" s="1">
        <v>166.5</v>
      </c>
      <c r="G173" s="1">
        <v>44.6</v>
      </c>
      <c r="H173" s="1" t="s">
        <v>1925</v>
      </c>
      <c r="I173" s="1" t="s">
        <v>2105</v>
      </c>
      <c r="J173" s="1" t="s">
        <v>1733</v>
      </c>
      <c r="K173" s="1">
        <v>38</v>
      </c>
      <c r="L173" s="1">
        <v>41</v>
      </c>
      <c r="M173" s="1">
        <v>26</v>
      </c>
      <c r="N173" s="265">
        <v>0.31578947368421051</v>
      </c>
      <c r="P173" s="1" t="s">
        <v>1940</v>
      </c>
      <c r="Q173" s="1">
        <v>52</v>
      </c>
      <c r="R173" s="1">
        <v>47</v>
      </c>
      <c r="S173" s="1">
        <v>21</v>
      </c>
      <c r="T173" s="1" t="s">
        <v>196</v>
      </c>
      <c r="U173" s="1" t="s">
        <v>1842</v>
      </c>
      <c r="V173" s="1">
        <v>22</v>
      </c>
      <c r="W173" s="1">
        <v>24</v>
      </c>
      <c r="X173" s="1">
        <v>12</v>
      </c>
      <c r="Z173" s="1" t="s">
        <v>1920</v>
      </c>
      <c r="AA173" s="1" t="s">
        <v>1993</v>
      </c>
      <c r="AB173" s="1" t="s">
        <v>1950</v>
      </c>
      <c r="AC173" s="1" t="s">
        <v>1923</v>
      </c>
      <c r="AD173" s="1" t="s">
        <v>1680</v>
      </c>
      <c r="AE173" s="1" t="s">
        <v>1682</v>
      </c>
      <c r="AF173" s="1" t="s">
        <v>2156</v>
      </c>
      <c r="AG173" s="128">
        <v>5.99</v>
      </c>
      <c r="AH173" s="128">
        <v>3.62</v>
      </c>
      <c r="AI173" s="128">
        <v>3.73</v>
      </c>
      <c r="AJ173" s="128">
        <v>3.6</v>
      </c>
      <c r="AK173" s="128">
        <v>3.13</v>
      </c>
      <c r="AL173" s="128">
        <v>3.35</v>
      </c>
      <c r="AM173" s="128">
        <v>3.23</v>
      </c>
      <c r="AN173" s="128">
        <v>2.56</v>
      </c>
      <c r="AO173" s="128">
        <v>2.9</v>
      </c>
      <c r="AP173" s="128">
        <v>4.13</v>
      </c>
      <c r="AQ173" s="128">
        <v>5.83</v>
      </c>
      <c r="AR173" s="128">
        <v>6.24</v>
      </c>
      <c r="AS173" s="128">
        <v>4.34</v>
      </c>
      <c r="AT173" s="1">
        <v>4.99</v>
      </c>
      <c r="AU173" s="1">
        <v>8.07</v>
      </c>
      <c r="AV173" s="1">
        <v>7.75</v>
      </c>
      <c r="AW173" s="1">
        <v>13.31</v>
      </c>
      <c r="AX173" s="1">
        <v>4.92</v>
      </c>
      <c r="AY173" s="1">
        <v>3.48</v>
      </c>
      <c r="AZ173" s="1">
        <v>2.4500000000000002</v>
      </c>
      <c r="BA173" s="1">
        <v>0.9</v>
      </c>
      <c r="BB173" s="1">
        <v>1.96</v>
      </c>
      <c r="BC173" s="1">
        <v>2.17</v>
      </c>
      <c r="BD173" s="1">
        <v>2.36</v>
      </c>
      <c r="BE173" s="1">
        <v>3.13</v>
      </c>
      <c r="BF173" s="1">
        <v>3.53</v>
      </c>
      <c r="BG173" s="1">
        <v>5.03</v>
      </c>
      <c r="BH173" s="1">
        <v>5.18</v>
      </c>
      <c r="BI173" s="1">
        <v>4.76</v>
      </c>
      <c r="BJ173" s="1">
        <v>4.4800000000000004</v>
      </c>
      <c r="BK173" s="1">
        <v>6.53</v>
      </c>
      <c r="BL173" s="1">
        <v>8.33</v>
      </c>
      <c r="BM173" s="1">
        <v>9.2799999999999994</v>
      </c>
      <c r="BN173" s="1">
        <v>13.81</v>
      </c>
      <c r="BO173" s="269">
        <v>1.0700000000000003</v>
      </c>
      <c r="BP173" s="269">
        <v>0.14000000000000012</v>
      </c>
      <c r="BQ173" s="269">
        <v>1.2799999999999998</v>
      </c>
      <c r="BR173" s="269">
        <v>2.7</v>
      </c>
      <c r="BS173" s="269">
        <v>1.17</v>
      </c>
      <c r="BT173" s="269">
        <v>1.1800000000000002</v>
      </c>
      <c r="BU173" s="1">
        <v>28.2</v>
      </c>
      <c r="BV173" s="1">
        <v>32.549999999999997</v>
      </c>
      <c r="BW173" s="1">
        <v>34.17</v>
      </c>
      <c r="BX173" s="1">
        <v>36.78</v>
      </c>
      <c r="BY173" s="1">
        <v>36.1</v>
      </c>
      <c r="BZ173" s="1">
        <v>37.590000000000003</v>
      </c>
      <c r="CA173" s="1">
        <v>38.659999999999997</v>
      </c>
      <c r="CB173" s="1">
        <v>39.44</v>
      </c>
      <c r="CC173" s="1">
        <v>39.65</v>
      </c>
      <c r="CD173" s="1">
        <v>41.49</v>
      </c>
      <c r="CE173" s="1">
        <v>42.47</v>
      </c>
      <c r="CF173" s="1">
        <v>42.94</v>
      </c>
      <c r="CG173" s="1">
        <v>49.02</v>
      </c>
      <c r="CH173" s="1">
        <v>47.95</v>
      </c>
      <c r="CI173" s="1">
        <v>48.05</v>
      </c>
      <c r="CJ173" s="1">
        <v>45.19</v>
      </c>
      <c r="CK173" s="1">
        <v>44.2</v>
      </c>
      <c r="CL173" s="1">
        <v>27.91</v>
      </c>
      <c r="CM173" s="1">
        <v>32.08</v>
      </c>
      <c r="CN173" s="1">
        <v>34.46</v>
      </c>
      <c r="CO173" s="1">
        <v>36.409999999999997</v>
      </c>
      <c r="CP173" s="1">
        <v>36.67</v>
      </c>
      <c r="CQ173" s="1">
        <v>37.69</v>
      </c>
      <c r="CR173" s="1">
        <v>39.28</v>
      </c>
      <c r="CS173" s="1">
        <v>40.78</v>
      </c>
      <c r="CT173" s="1">
        <v>41.43</v>
      </c>
      <c r="CU173" s="1">
        <v>41.62</v>
      </c>
      <c r="CV173" s="1">
        <v>41.95</v>
      </c>
      <c r="CW173" s="1">
        <v>43.48</v>
      </c>
      <c r="CX173" s="1">
        <v>48.79</v>
      </c>
      <c r="CY173" s="1">
        <v>48.43</v>
      </c>
      <c r="CZ173" s="1">
        <v>48.25</v>
      </c>
      <c r="DA173" s="1">
        <v>44.98</v>
      </c>
      <c r="DB173" s="1">
        <v>46.27</v>
      </c>
      <c r="DC173" s="269">
        <v>0.28999999999999915</v>
      </c>
      <c r="DD173" s="269">
        <v>0.46999999999999886</v>
      </c>
      <c r="DE173" s="269">
        <v>-0.28999999999999915</v>
      </c>
      <c r="DF173" s="269">
        <v>0.37000000000000455</v>
      </c>
      <c r="DG173" s="269">
        <v>-0.57000000000000028</v>
      </c>
      <c r="DH173" s="269">
        <v>-9.9999999999994316E-2</v>
      </c>
      <c r="DI173" s="1">
        <v>0</v>
      </c>
      <c r="DJ173" s="1">
        <v>5</v>
      </c>
      <c r="DK173" s="1">
        <v>6</v>
      </c>
      <c r="DL173" s="1">
        <v>6</v>
      </c>
      <c r="DM173" s="1">
        <v>7</v>
      </c>
      <c r="DN173" s="1">
        <v>1</v>
      </c>
      <c r="DO173" s="1">
        <v>-3</v>
      </c>
      <c r="DP173" s="1">
        <v>-9</v>
      </c>
      <c r="DQ173" s="1">
        <v>-13</v>
      </c>
      <c r="DR173" s="1">
        <v>-15</v>
      </c>
      <c r="DS173" s="1">
        <v>-13</v>
      </c>
      <c r="DT173" s="1">
        <v>-12</v>
      </c>
      <c r="DU173" s="1">
        <v>-8</v>
      </c>
      <c r="DV173" s="1">
        <v>-4</v>
      </c>
      <c r="DW173" s="1">
        <v>-3</v>
      </c>
      <c r="DX173" s="1">
        <v>0</v>
      </c>
      <c r="DY173" s="1">
        <v>0</v>
      </c>
      <c r="DZ173" s="2" t="s">
        <v>1347</v>
      </c>
      <c r="EA173" s="2">
        <v>50877111</v>
      </c>
      <c r="EV173" s="1"/>
      <c r="FF173" s="128"/>
    </row>
    <row r="174" spans="1:162" ht="14">
      <c r="A174" s="1">
        <v>2</v>
      </c>
      <c r="B174" s="1">
        <v>129</v>
      </c>
      <c r="C174" s="1">
        <v>2</v>
      </c>
      <c r="D174" s="1">
        <v>15</v>
      </c>
      <c r="E174" s="1">
        <v>5</v>
      </c>
      <c r="F174" s="1">
        <v>164.2</v>
      </c>
      <c r="G174" s="1">
        <v>50.3</v>
      </c>
      <c r="H174" s="1" t="s">
        <v>1925</v>
      </c>
      <c r="I174" s="1" t="s">
        <v>2105</v>
      </c>
      <c r="J174" s="1" t="s">
        <v>1733</v>
      </c>
      <c r="K174" s="1">
        <v>27</v>
      </c>
      <c r="L174" s="1">
        <v>25</v>
      </c>
      <c r="M174" s="1">
        <v>25</v>
      </c>
      <c r="N174" s="265">
        <v>7.407407407407407E-2</v>
      </c>
      <c r="P174" s="1" t="s">
        <v>1931</v>
      </c>
      <c r="Q174" s="1">
        <v>46</v>
      </c>
      <c r="R174" s="1">
        <v>29</v>
      </c>
      <c r="S174" s="1">
        <v>22</v>
      </c>
      <c r="T174" s="1" t="s">
        <v>195</v>
      </c>
      <c r="U174" s="1" t="s">
        <v>1899</v>
      </c>
      <c r="V174" s="1">
        <v>26</v>
      </c>
      <c r="W174" s="1">
        <v>10</v>
      </c>
      <c r="X174" s="1">
        <v>10</v>
      </c>
      <c r="Z174" s="1" t="s">
        <v>1958</v>
      </c>
      <c r="AA174" s="1" t="s">
        <v>1829</v>
      </c>
      <c r="AB174" s="1" t="s">
        <v>1844</v>
      </c>
      <c r="AC174" s="1" t="s">
        <v>2019</v>
      </c>
      <c r="AD174" s="1" t="s">
        <v>1683</v>
      </c>
      <c r="AE174" s="1" t="s">
        <v>1682</v>
      </c>
      <c r="AF174" s="1" t="s">
        <v>1946</v>
      </c>
      <c r="AG174" s="128">
        <v>3.26</v>
      </c>
      <c r="AH174" s="128">
        <v>2.61</v>
      </c>
      <c r="AI174" s="128">
        <v>2.4</v>
      </c>
      <c r="AJ174" s="128">
        <v>2.71</v>
      </c>
      <c r="AK174" s="128">
        <v>1.96</v>
      </c>
      <c r="AL174" s="128">
        <v>1.1100000000000001</v>
      </c>
      <c r="AM174" s="128">
        <v>1.18</v>
      </c>
      <c r="AN174" s="128">
        <v>1.45</v>
      </c>
      <c r="AO174" s="128">
        <v>1.32</v>
      </c>
      <c r="AP174" s="128">
        <v>2.56</v>
      </c>
      <c r="AQ174" s="128">
        <v>3.71</v>
      </c>
      <c r="AR174" s="128">
        <v>6.01</v>
      </c>
      <c r="AS174" s="128">
        <v>1.85</v>
      </c>
      <c r="AT174" s="1">
        <v>2.08</v>
      </c>
      <c r="AU174" s="1">
        <v>3.19</v>
      </c>
      <c r="AV174" s="1">
        <v>4.41</v>
      </c>
      <c r="AW174" s="1">
        <v>10.39</v>
      </c>
      <c r="AX174" s="1">
        <v>3.34</v>
      </c>
      <c r="AY174" s="1">
        <v>2.08</v>
      </c>
      <c r="AZ174" s="1">
        <v>0</v>
      </c>
      <c r="BA174" s="1">
        <v>0</v>
      </c>
      <c r="BB174" s="1">
        <v>0.87</v>
      </c>
      <c r="BC174" s="1">
        <v>1.1200000000000001</v>
      </c>
      <c r="BD174" s="1">
        <v>1.57</v>
      </c>
      <c r="BE174" s="1">
        <v>1.9</v>
      </c>
      <c r="BF174" s="1">
        <v>1.93</v>
      </c>
      <c r="BG174" s="1">
        <v>2.95</v>
      </c>
      <c r="BH174" s="1">
        <v>4.76</v>
      </c>
      <c r="BI174" s="1">
        <v>6.85</v>
      </c>
      <c r="BJ174" s="1">
        <v>3.37</v>
      </c>
      <c r="BK174" s="1">
        <v>2.92</v>
      </c>
      <c r="BL174" s="1">
        <v>3.51</v>
      </c>
      <c r="BM174" s="1">
        <v>6.01</v>
      </c>
      <c r="BN174" s="1">
        <v>9.6</v>
      </c>
      <c r="BO174" s="269">
        <v>-8.0000000000000071E-2</v>
      </c>
      <c r="BP174" s="269">
        <v>0.5299999999999998</v>
      </c>
      <c r="BQ174" s="269">
        <v>2.4</v>
      </c>
      <c r="BR174" s="269">
        <v>2.71</v>
      </c>
      <c r="BS174" s="269">
        <v>1.0899999999999999</v>
      </c>
      <c r="BT174" s="269">
        <v>-1.0000000000000009E-2</v>
      </c>
      <c r="BU174" s="1">
        <v>29.4</v>
      </c>
      <c r="BV174" s="1">
        <v>32.299999999999997</v>
      </c>
      <c r="BW174" s="1">
        <v>32.590000000000003</v>
      </c>
      <c r="BX174" s="1">
        <v>34.659999999999997</v>
      </c>
      <c r="BY174" s="1">
        <v>36.299999999999997</v>
      </c>
      <c r="BZ174" s="1">
        <v>36.26</v>
      </c>
      <c r="CA174" s="1">
        <v>36.409999999999997</v>
      </c>
      <c r="CB174" s="1">
        <v>38.61</v>
      </c>
      <c r="CC174" s="1">
        <v>38.64</v>
      </c>
      <c r="CD174" s="1">
        <v>38.200000000000003</v>
      </c>
      <c r="CE174" s="1">
        <v>38.67</v>
      </c>
      <c r="CF174" s="1">
        <v>40.19</v>
      </c>
      <c r="CG174" s="1">
        <v>42.65</v>
      </c>
      <c r="CH174" s="1">
        <v>44.39</v>
      </c>
      <c r="CI174" s="1">
        <v>46</v>
      </c>
      <c r="CJ174" s="1">
        <v>46.21</v>
      </c>
      <c r="CK174" s="1">
        <v>43.79</v>
      </c>
      <c r="CL174" s="1">
        <v>30.11</v>
      </c>
      <c r="CM174" s="1">
        <v>32.14</v>
      </c>
      <c r="CN174" s="1">
        <v>32.65</v>
      </c>
      <c r="CO174" s="1">
        <v>35.57</v>
      </c>
      <c r="CP174" s="1">
        <v>36.630000000000003</v>
      </c>
      <c r="CQ174" s="1">
        <v>36.58</v>
      </c>
      <c r="CR174" s="1">
        <v>36.9</v>
      </c>
      <c r="CS174" s="1">
        <v>38.840000000000003</v>
      </c>
      <c r="CT174" s="1">
        <v>38.520000000000003</v>
      </c>
      <c r="CU174" s="1">
        <v>38.200000000000003</v>
      </c>
      <c r="CV174" s="1">
        <v>38.75</v>
      </c>
      <c r="CW174" s="1">
        <v>40.36</v>
      </c>
      <c r="CX174" s="1">
        <v>42.36</v>
      </c>
      <c r="CY174" s="1">
        <v>45.05</v>
      </c>
      <c r="CZ174" s="1">
        <v>47.63</v>
      </c>
      <c r="DA174" s="1">
        <v>47.11</v>
      </c>
      <c r="DB174" s="1">
        <v>44.6</v>
      </c>
      <c r="DC174" s="269">
        <v>-0.71000000000000085</v>
      </c>
      <c r="DD174" s="269">
        <v>0.15999999999999659</v>
      </c>
      <c r="DE174" s="269">
        <v>-5.9999999999995168E-2</v>
      </c>
      <c r="DF174" s="269">
        <v>-0.91000000000000369</v>
      </c>
      <c r="DG174" s="269">
        <v>-0.3300000000000054</v>
      </c>
      <c r="DH174" s="269">
        <v>-0.32000000000000028</v>
      </c>
      <c r="DI174" s="1">
        <v>-2</v>
      </c>
      <c r="DJ174" s="1">
        <v>-1</v>
      </c>
      <c r="DK174" s="1">
        <v>-2</v>
      </c>
      <c r="DL174" s="1">
        <v>-2</v>
      </c>
      <c r="DM174" s="1">
        <v>-4</v>
      </c>
      <c r="DN174" s="1">
        <v>-9</v>
      </c>
      <c r="DO174" s="1">
        <v>-16</v>
      </c>
      <c r="DP174" s="1">
        <v>-16</v>
      </c>
      <c r="DQ174" s="1">
        <v>-16</v>
      </c>
      <c r="DR174" s="1">
        <v>-15</v>
      </c>
      <c r="DS174" s="1">
        <v>-12</v>
      </c>
      <c r="DT174" s="1">
        <v>-12</v>
      </c>
      <c r="DU174" s="1">
        <v>-7</v>
      </c>
      <c r="DV174" s="1">
        <v>-1</v>
      </c>
      <c r="DW174" s="1">
        <v>3</v>
      </c>
      <c r="DX174" s="1">
        <v>2</v>
      </c>
      <c r="DY174" s="1">
        <v>0</v>
      </c>
      <c r="DZ174" s="2" t="s">
        <v>1171</v>
      </c>
      <c r="EA174" s="2">
        <v>49727379</v>
      </c>
      <c r="EV174" s="1"/>
      <c r="FF174" s="128"/>
    </row>
    <row r="175" spans="1:162" ht="14">
      <c r="A175" s="1">
        <v>2</v>
      </c>
      <c r="B175" s="1">
        <v>171</v>
      </c>
      <c r="C175" s="1">
        <v>2</v>
      </c>
      <c r="D175" s="1">
        <v>19</v>
      </c>
      <c r="E175" s="1">
        <v>0</v>
      </c>
      <c r="F175" s="1">
        <v>153.80000000000001</v>
      </c>
      <c r="G175" s="1">
        <v>56.3</v>
      </c>
      <c r="H175" s="1" t="s">
        <v>1925</v>
      </c>
      <c r="I175" s="1" t="s">
        <v>2105</v>
      </c>
      <c r="J175" s="1" t="s">
        <v>1733</v>
      </c>
      <c r="K175" s="1">
        <v>39</v>
      </c>
      <c r="L175" s="1">
        <v>41</v>
      </c>
      <c r="M175" s="1">
        <v>35</v>
      </c>
      <c r="N175" s="265">
        <v>0.10256410256410256</v>
      </c>
      <c r="O175" s="1" t="s">
        <v>189</v>
      </c>
      <c r="P175" s="1" t="s">
        <v>1931</v>
      </c>
      <c r="Q175" s="1">
        <v>53</v>
      </c>
      <c r="R175" s="1">
        <v>49</v>
      </c>
      <c r="S175" s="1">
        <v>35</v>
      </c>
      <c r="T175" s="1" t="s">
        <v>195</v>
      </c>
      <c r="U175" s="1" t="s">
        <v>1899</v>
      </c>
      <c r="V175" s="1">
        <v>15</v>
      </c>
      <c r="W175" s="1">
        <v>11</v>
      </c>
      <c r="X175" s="1">
        <v>7</v>
      </c>
      <c r="Z175" s="1" t="s">
        <v>1861</v>
      </c>
      <c r="AA175" s="1" t="s">
        <v>1900</v>
      </c>
      <c r="AB175" s="1" t="s">
        <v>2073</v>
      </c>
      <c r="AC175" s="1" t="s">
        <v>1877</v>
      </c>
      <c r="AF175" s="1" t="s">
        <v>2157</v>
      </c>
      <c r="AG175" s="128">
        <v>2.4700000000000002</v>
      </c>
      <c r="AH175" s="128">
        <v>3.17</v>
      </c>
      <c r="AI175" s="128">
        <v>2.5</v>
      </c>
      <c r="AJ175" s="128">
        <v>2.74</v>
      </c>
      <c r="AK175" s="128">
        <v>2.12</v>
      </c>
      <c r="AL175" s="128">
        <v>1.87</v>
      </c>
      <c r="AM175" s="128">
        <v>2.21</v>
      </c>
      <c r="AN175" s="128">
        <v>1.42</v>
      </c>
      <c r="AO175" s="128">
        <v>0</v>
      </c>
      <c r="AP175" s="128">
        <v>0.67</v>
      </c>
      <c r="AQ175" s="128">
        <v>2.39</v>
      </c>
      <c r="AR175" s="128">
        <v>4.47</v>
      </c>
      <c r="AS175" s="128">
        <v>2.34</v>
      </c>
      <c r="AT175" s="1">
        <v>2.4700000000000002</v>
      </c>
      <c r="AU175" s="1">
        <v>4.3600000000000003</v>
      </c>
      <c r="AV175" s="1">
        <v>5.5</v>
      </c>
      <c r="AW175" s="1">
        <v>9.1300000000000008</v>
      </c>
      <c r="AX175" s="1">
        <v>2.46</v>
      </c>
      <c r="AY175" s="1">
        <v>1.79</v>
      </c>
      <c r="AZ175" s="1">
        <v>0</v>
      </c>
      <c r="BA175" s="1">
        <v>0</v>
      </c>
      <c r="BB175" s="1">
        <v>0.37</v>
      </c>
      <c r="BC175" s="1">
        <v>2.2400000000000002</v>
      </c>
      <c r="BD175" s="1">
        <v>0.87</v>
      </c>
      <c r="BE175" s="1">
        <v>2.06</v>
      </c>
      <c r="BF175" s="1">
        <v>2.4</v>
      </c>
      <c r="BG175" s="1">
        <v>1.45</v>
      </c>
      <c r="BH175" s="1">
        <v>2.72</v>
      </c>
      <c r="BI175" s="1">
        <v>5.51</v>
      </c>
      <c r="BJ175" s="1">
        <v>2.2400000000000002</v>
      </c>
      <c r="BK175" s="1">
        <v>2.74</v>
      </c>
      <c r="BL175" s="1">
        <v>3.99</v>
      </c>
      <c r="BM175" s="1">
        <v>5.12</v>
      </c>
      <c r="BN175" s="1">
        <v>9.91</v>
      </c>
      <c r="BO175" s="269">
        <v>1.0000000000000231E-2</v>
      </c>
      <c r="BP175" s="269">
        <v>1.38</v>
      </c>
      <c r="BQ175" s="269">
        <v>2.5</v>
      </c>
      <c r="BR175" s="269">
        <v>2.74</v>
      </c>
      <c r="BS175" s="269">
        <v>1.75</v>
      </c>
      <c r="BT175" s="269">
        <v>-0.37000000000000011</v>
      </c>
      <c r="BU175" s="1">
        <v>27.54</v>
      </c>
      <c r="BV175" s="1">
        <v>31.57</v>
      </c>
      <c r="BW175" s="1">
        <v>34.04</v>
      </c>
      <c r="BX175" s="1">
        <v>35.67</v>
      </c>
      <c r="BY175" s="1">
        <v>35.32</v>
      </c>
      <c r="BZ175" s="1">
        <v>35.94</v>
      </c>
      <c r="CA175" s="1">
        <v>36.57</v>
      </c>
      <c r="CB175" s="1">
        <v>36.42</v>
      </c>
      <c r="CC175" s="1">
        <v>37.04</v>
      </c>
      <c r="CD175" s="1">
        <v>37.76</v>
      </c>
      <c r="CE175" s="1">
        <v>38.119999999999997</v>
      </c>
      <c r="CF175" s="1">
        <v>40.67</v>
      </c>
      <c r="CG175" s="1">
        <v>42.37</v>
      </c>
      <c r="CH175" s="1">
        <v>45.36</v>
      </c>
      <c r="CI175" s="1">
        <v>46.15</v>
      </c>
      <c r="CJ175" s="1">
        <v>46.29</v>
      </c>
      <c r="CK175" s="1">
        <v>43.57</v>
      </c>
      <c r="CL175" s="1">
        <v>27.46</v>
      </c>
      <c r="CM175" s="1">
        <v>31.11</v>
      </c>
      <c r="CN175" s="1">
        <v>34.79</v>
      </c>
      <c r="CO175" s="1">
        <v>35.770000000000003</v>
      </c>
      <c r="CP175" s="1">
        <v>35.28</v>
      </c>
      <c r="CQ175" s="1">
        <v>35.97</v>
      </c>
      <c r="CR175" s="1">
        <v>36.770000000000003</v>
      </c>
      <c r="CS175" s="1">
        <v>36.79</v>
      </c>
      <c r="CT175" s="1">
        <v>36.33</v>
      </c>
      <c r="CU175" s="1">
        <v>36.64</v>
      </c>
      <c r="CV175" s="1">
        <v>38.07</v>
      </c>
      <c r="CW175" s="1">
        <v>40.409999999999997</v>
      </c>
      <c r="CX175" s="1">
        <v>42.36</v>
      </c>
      <c r="CY175" s="1">
        <v>44.88</v>
      </c>
      <c r="CZ175" s="1">
        <v>46.23</v>
      </c>
      <c r="DA175" s="1">
        <v>46.41</v>
      </c>
      <c r="DB175" s="1">
        <v>44.49</v>
      </c>
      <c r="DC175" s="269">
        <v>7.9999999999998295E-2</v>
      </c>
      <c r="DD175" s="269">
        <v>0.46000000000000085</v>
      </c>
      <c r="DE175" s="269">
        <v>-0.75</v>
      </c>
      <c r="DF175" s="269">
        <v>-0.10000000000000142</v>
      </c>
      <c r="DG175" s="269">
        <v>3.9999999999999147E-2</v>
      </c>
      <c r="DH175" s="269">
        <v>-3.0000000000001137E-2</v>
      </c>
      <c r="DI175" s="1">
        <v>4</v>
      </c>
      <c r="DJ175" s="1">
        <v>6</v>
      </c>
      <c r="DK175" s="1">
        <v>7</v>
      </c>
      <c r="DL175" s="1">
        <v>4</v>
      </c>
      <c r="DM175" s="1">
        <v>0</v>
      </c>
      <c r="DN175" s="1">
        <v>-8</v>
      </c>
      <c r="DO175" s="1">
        <v>-16</v>
      </c>
      <c r="DP175" s="1">
        <v>-21</v>
      </c>
      <c r="DQ175" s="1">
        <v>-24</v>
      </c>
      <c r="DR175" s="1">
        <v>-20</v>
      </c>
      <c r="DS175" s="1">
        <v>-17</v>
      </c>
      <c r="DT175" s="1">
        <v>-13</v>
      </c>
      <c r="DU175" s="1">
        <v>-10</v>
      </c>
      <c r="DV175" s="1">
        <v>-6</v>
      </c>
      <c r="DW175" s="1">
        <v>-5</v>
      </c>
      <c r="DX175" s="1">
        <v>-4</v>
      </c>
      <c r="DY175" s="1">
        <v>0</v>
      </c>
      <c r="DZ175" s="2" t="s">
        <v>963</v>
      </c>
      <c r="EA175" s="2">
        <v>50501490</v>
      </c>
      <c r="EM175" s="36"/>
      <c r="EV175" s="1"/>
      <c r="FF175" s="128"/>
    </row>
    <row r="176" spans="1:162" ht="14">
      <c r="A176" s="1">
        <v>2</v>
      </c>
      <c r="B176" s="1">
        <v>177</v>
      </c>
      <c r="C176" s="1">
        <v>2</v>
      </c>
      <c r="D176" s="1">
        <v>14</v>
      </c>
      <c r="E176" s="1">
        <v>8</v>
      </c>
      <c r="F176" s="1">
        <v>156.6</v>
      </c>
      <c r="G176" s="1">
        <v>43.3</v>
      </c>
      <c r="H176" s="1" t="s">
        <v>1925</v>
      </c>
      <c r="I176" s="1" t="s">
        <v>2111</v>
      </c>
      <c r="J176" s="1" t="s">
        <v>1731</v>
      </c>
      <c r="K176" s="1">
        <v>48</v>
      </c>
      <c r="L176" s="1">
        <v>44</v>
      </c>
      <c r="M176" s="1">
        <v>41</v>
      </c>
      <c r="N176" s="265">
        <v>0.14583333333333334</v>
      </c>
      <c r="O176" s="1" t="s">
        <v>190</v>
      </c>
      <c r="P176" s="1" t="s">
        <v>2158</v>
      </c>
      <c r="Q176" s="1">
        <v>62</v>
      </c>
      <c r="R176" s="1">
        <v>53</v>
      </c>
      <c r="S176" s="1">
        <v>36</v>
      </c>
      <c r="T176" s="1" t="s">
        <v>1678</v>
      </c>
      <c r="Z176" s="1" t="s">
        <v>1843</v>
      </c>
      <c r="AA176" s="1" t="s">
        <v>1938</v>
      </c>
      <c r="AB176" s="1" t="s">
        <v>1836</v>
      </c>
      <c r="AC176" s="1" t="s">
        <v>1887</v>
      </c>
      <c r="AD176" s="1" t="s">
        <v>1683</v>
      </c>
      <c r="AE176" s="1" t="s">
        <v>1683</v>
      </c>
      <c r="AF176" s="1" t="s">
        <v>2159</v>
      </c>
      <c r="AG176" s="128">
        <v>3.83</v>
      </c>
      <c r="AH176" s="128">
        <v>3.62</v>
      </c>
      <c r="AI176" s="128">
        <v>4.22</v>
      </c>
      <c r="AJ176" s="128">
        <v>2.88</v>
      </c>
      <c r="AK176" s="128">
        <v>3.13</v>
      </c>
      <c r="AL176" s="128">
        <v>4.8600000000000003</v>
      </c>
      <c r="AM176" s="128">
        <v>2.5299999999999998</v>
      </c>
      <c r="AN176" s="128">
        <v>3.3</v>
      </c>
      <c r="AO176" s="128">
        <v>3.5</v>
      </c>
      <c r="AP176" s="128">
        <v>3.62</v>
      </c>
      <c r="AQ176" s="128">
        <v>5.22</v>
      </c>
      <c r="AR176" s="128">
        <v>5.12</v>
      </c>
      <c r="AS176" s="128">
        <v>3.56</v>
      </c>
      <c r="AT176" s="1">
        <v>4.2</v>
      </c>
      <c r="AU176" s="1">
        <v>5.55</v>
      </c>
      <c r="AV176" s="1">
        <v>6.55</v>
      </c>
      <c r="AW176" s="1">
        <v>12.42</v>
      </c>
      <c r="AX176" s="1">
        <v>3.28</v>
      </c>
      <c r="AY176" s="1">
        <v>3.07</v>
      </c>
      <c r="AZ176" s="1">
        <v>1.39</v>
      </c>
      <c r="BA176" s="1">
        <v>0</v>
      </c>
      <c r="BB176" s="1">
        <v>0</v>
      </c>
      <c r="BC176" s="1">
        <v>0.95</v>
      </c>
      <c r="BD176" s="1">
        <v>0.87</v>
      </c>
      <c r="BE176" s="1">
        <v>1.87</v>
      </c>
      <c r="BF176" s="1">
        <v>2.2400000000000002</v>
      </c>
      <c r="BG176" s="1">
        <v>3.13</v>
      </c>
      <c r="BH176" s="1">
        <v>5.89</v>
      </c>
      <c r="BI176" s="1">
        <v>4.37</v>
      </c>
      <c r="BJ176" s="1">
        <v>4.5999999999999996</v>
      </c>
      <c r="BK176" s="1">
        <v>4.75</v>
      </c>
      <c r="BL176" s="1">
        <v>6.88</v>
      </c>
      <c r="BM176" s="1">
        <v>7.55</v>
      </c>
      <c r="BN176" s="1">
        <v>11.89</v>
      </c>
      <c r="BO176" s="269">
        <v>0.55000000000000027</v>
      </c>
      <c r="BP176" s="269">
        <v>0.55000000000000027</v>
      </c>
      <c r="BQ176" s="269">
        <v>2.83</v>
      </c>
      <c r="BR176" s="269">
        <v>2.88</v>
      </c>
      <c r="BS176" s="269">
        <v>3.13</v>
      </c>
      <c r="BT176" s="269">
        <v>3.91</v>
      </c>
      <c r="BU176" s="1">
        <v>28.75</v>
      </c>
      <c r="BV176" s="1">
        <v>30.51</v>
      </c>
      <c r="BW176" s="1">
        <v>35.39</v>
      </c>
      <c r="BX176" s="1">
        <v>37.619999999999997</v>
      </c>
      <c r="BY176" s="1">
        <v>37.200000000000003</v>
      </c>
      <c r="BZ176" s="1">
        <v>38.590000000000003</v>
      </c>
      <c r="CA176" s="1">
        <v>38.19</v>
      </c>
      <c r="CB176" s="1">
        <v>40.42</v>
      </c>
      <c r="CC176" s="1">
        <v>39.770000000000003</v>
      </c>
      <c r="CD176" s="1">
        <v>41.29</v>
      </c>
      <c r="CE176" s="1">
        <v>39.4</v>
      </c>
      <c r="CF176" s="1">
        <v>39.49</v>
      </c>
      <c r="CG176" s="1">
        <v>49.27</v>
      </c>
      <c r="CH176" s="1">
        <v>50.12</v>
      </c>
      <c r="CI176" s="1">
        <v>49.61</v>
      </c>
      <c r="CJ176" s="1">
        <v>50.14</v>
      </c>
      <c r="CK176" s="1">
        <v>45.72</v>
      </c>
      <c r="CL176" s="1">
        <v>28.95</v>
      </c>
      <c r="CM176" s="1">
        <v>30.42</v>
      </c>
      <c r="CN176" s="1">
        <v>35.28</v>
      </c>
      <c r="CO176" s="1">
        <v>38.83</v>
      </c>
      <c r="CP176" s="1">
        <v>37.81</v>
      </c>
      <c r="CQ176" s="1">
        <v>36.72</v>
      </c>
      <c r="CR176" s="1">
        <v>39.049999999999997</v>
      </c>
      <c r="CS176" s="1">
        <v>40.409999999999997</v>
      </c>
      <c r="CT176" s="1">
        <v>40.67</v>
      </c>
      <c r="CU176" s="1">
        <v>42.33</v>
      </c>
      <c r="CV176" s="1">
        <v>39.729999999999997</v>
      </c>
      <c r="CW176" s="1">
        <v>39.96</v>
      </c>
      <c r="CX176" s="1">
        <v>48.95</v>
      </c>
      <c r="CY176" s="1">
        <v>50.83</v>
      </c>
      <c r="CZ176" s="1">
        <v>50.48</v>
      </c>
      <c r="DA176" s="1">
        <v>50.64</v>
      </c>
      <c r="DB176" s="1">
        <v>44.63</v>
      </c>
      <c r="DC176" s="269">
        <v>-0.19999999999999929</v>
      </c>
      <c r="DD176" s="269">
        <v>8.9999999999999858E-2</v>
      </c>
      <c r="DE176" s="269">
        <v>0.10999999999999943</v>
      </c>
      <c r="DF176" s="269">
        <v>-1.2100000000000009</v>
      </c>
      <c r="DG176" s="269">
        <v>-0.60999999999999943</v>
      </c>
      <c r="DH176" s="269">
        <v>1.8700000000000045</v>
      </c>
      <c r="DI176" s="1">
        <v>4</v>
      </c>
      <c r="DJ176" s="1">
        <v>10</v>
      </c>
      <c r="DK176" s="1">
        <v>12</v>
      </c>
      <c r="DL176" s="1">
        <v>12</v>
      </c>
      <c r="DM176" s="1">
        <v>9</v>
      </c>
      <c r="DN176" s="1">
        <v>5</v>
      </c>
      <c r="DO176" s="1">
        <v>-1</v>
      </c>
      <c r="DP176" s="1">
        <v>-9</v>
      </c>
      <c r="DQ176" s="1">
        <v>-14</v>
      </c>
      <c r="DR176" s="1">
        <v>-19</v>
      </c>
      <c r="DS176" s="1">
        <v>-16</v>
      </c>
      <c r="DT176" s="1">
        <v>-14</v>
      </c>
      <c r="DU176" s="1">
        <v>-10</v>
      </c>
      <c r="DV176" s="1">
        <v>-8</v>
      </c>
      <c r="DW176" s="1">
        <v>0</v>
      </c>
      <c r="DX176" s="1">
        <v>4</v>
      </c>
      <c r="DY176" s="1">
        <v>3</v>
      </c>
      <c r="DZ176" s="2" t="s">
        <v>653</v>
      </c>
      <c r="EA176" s="2">
        <v>51539986</v>
      </c>
      <c r="EV176" s="1"/>
      <c r="FF176" s="128"/>
    </row>
    <row r="177" spans="1:163" ht="14">
      <c r="A177" s="1">
        <v>2</v>
      </c>
      <c r="B177" s="1">
        <v>150</v>
      </c>
      <c r="C177" s="1">
        <v>2</v>
      </c>
      <c r="D177" s="1">
        <v>17</v>
      </c>
      <c r="E177" s="1">
        <v>9</v>
      </c>
      <c r="F177" s="1">
        <v>158.6</v>
      </c>
      <c r="G177" s="1">
        <v>44</v>
      </c>
      <c r="H177" s="1" t="s">
        <v>1925</v>
      </c>
      <c r="I177" s="1" t="s">
        <v>2108</v>
      </c>
      <c r="J177" s="1" t="s">
        <v>1730</v>
      </c>
      <c r="K177" s="1">
        <v>31</v>
      </c>
      <c r="L177" s="1">
        <v>28</v>
      </c>
      <c r="M177" s="1">
        <v>28</v>
      </c>
      <c r="N177" s="265">
        <v>9.6774193548387094E-2</v>
      </c>
      <c r="P177" s="1" t="s">
        <v>1841</v>
      </c>
      <c r="Q177" s="1">
        <v>51</v>
      </c>
      <c r="R177" s="1">
        <v>36</v>
      </c>
      <c r="S177" s="1">
        <v>29</v>
      </c>
      <c r="T177" s="1" t="s">
        <v>195</v>
      </c>
      <c r="U177" s="1" t="s">
        <v>1842</v>
      </c>
      <c r="V177" s="1">
        <v>30</v>
      </c>
      <c r="W177" s="1">
        <v>24</v>
      </c>
      <c r="X177" s="1">
        <v>6</v>
      </c>
      <c r="Y177" s="1" t="s">
        <v>1682</v>
      </c>
      <c r="Z177" s="1" t="s">
        <v>1818</v>
      </c>
      <c r="AA177" s="1" t="s">
        <v>1858</v>
      </c>
      <c r="AB177" s="1" t="s">
        <v>1928</v>
      </c>
      <c r="AC177" s="1" t="s">
        <v>1882</v>
      </c>
      <c r="AF177" s="1" t="s">
        <v>2014</v>
      </c>
      <c r="AG177" s="128">
        <v>4.95</v>
      </c>
      <c r="AH177" s="128">
        <v>5.42</v>
      </c>
      <c r="AI177" s="128">
        <v>4.66</v>
      </c>
      <c r="AJ177" s="128">
        <v>4.53</v>
      </c>
      <c r="AK177" s="128">
        <v>3.77</v>
      </c>
      <c r="AL177" s="128">
        <v>3.12</v>
      </c>
      <c r="AM177" s="128">
        <v>3.89</v>
      </c>
      <c r="AN177" s="128">
        <v>2.79</v>
      </c>
      <c r="AO177" s="128">
        <v>3.31</v>
      </c>
      <c r="AP177" s="128">
        <v>5.54</v>
      </c>
      <c r="AQ177" s="128">
        <v>4.99</v>
      </c>
      <c r="AR177" s="128">
        <v>6.59</v>
      </c>
      <c r="AS177" s="128">
        <v>4.43</v>
      </c>
      <c r="AT177" s="1">
        <v>5.31</v>
      </c>
      <c r="AU177" s="1">
        <v>6.29</v>
      </c>
      <c r="AV177" s="1">
        <v>7.75</v>
      </c>
      <c r="AW177" s="1">
        <v>14.53</v>
      </c>
      <c r="AX177" s="1">
        <v>2.29</v>
      </c>
      <c r="AY177" s="1">
        <v>2.4700000000000002</v>
      </c>
      <c r="AZ177" s="1">
        <v>2.12</v>
      </c>
      <c r="BA177" s="1">
        <v>1.51</v>
      </c>
      <c r="BB177" s="1">
        <v>1.39</v>
      </c>
      <c r="BC177" s="1">
        <v>2.76</v>
      </c>
      <c r="BD177" s="1">
        <v>3.73</v>
      </c>
      <c r="BE177" s="1">
        <v>3.9</v>
      </c>
      <c r="BF177" s="1">
        <v>4.34</v>
      </c>
      <c r="BG177" s="1">
        <v>5.77</v>
      </c>
      <c r="BH177" s="1">
        <v>5.22</v>
      </c>
      <c r="BI177" s="1">
        <v>5.94</v>
      </c>
      <c r="BJ177" s="1">
        <v>4.41</v>
      </c>
      <c r="BK177" s="1">
        <v>5.85</v>
      </c>
      <c r="BL177" s="1">
        <v>7.22</v>
      </c>
      <c r="BM177" s="1">
        <v>7.27</v>
      </c>
      <c r="BN177" s="1">
        <v>13.28</v>
      </c>
      <c r="BO177" s="269">
        <v>2.66</v>
      </c>
      <c r="BP177" s="269">
        <v>2.9499999999999997</v>
      </c>
      <c r="BQ177" s="269">
        <v>2.54</v>
      </c>
      <c r="BR177" s="269">
        <v>3.0200000000000005</v>
      </c>
      <c r="BS177" s="269">
        <v>2.38</v>
      </c>
      <c r="BT177" s="269">
        <v>0.36000000000000032</v>
      </c>
      <c r="BU177" s="1">
        <v>26.05</v>
      </c>
      <c r="BV177" s="1">
        <v>30.8</v>
      </c>
      <c r="BW177" s="1">
        <v>33.01</v>
      </c>
      <c r="BX177" s="1">
        <v>33.96</v>
      </c>
      <c r="BY177" s="1">
        <v>34.26</v>
      </c>
      <c r="BZ177" s="1">
        <v>35.479999999999997</v>
      </c>
      <c r="CA177" s="1">
        <v>36.33</v>
      </c>
      <c r="CB177" s="1">
        <v>38.299999999999997</v>
      </c>
      <c r="CC177" s="1">
        <v>39.270000000000003</v>
      </c>
      <c r="CD177" s="1">
        <v>40.61</v>
      </c>
      <c r="CE177" s="1">
        <v>40.32</v>
      </c>
      <c r="CF177" s="1">
        <v>42.72</v>
      </c>
      <c r="CG177" s="1">
        <v>42.84</v>
      </c>
      <c r="CH177" s="1">
        <v>43.99</v>
      </c>
      <c r="CI177" s="1">
        <v>44.17</v>
      </c>
      <c r="CJ177" s="1">
        <v>46.75</v>
      </c>
      <c r="CK177" s="1">
        <v>44.51</v>
      </c>
      <c r="CL177" s="1">
        <v>26.15</v>
      </c>
      <c r="CM177" s="1">
        <v>30.02</v>
      </c>
      <c r="CN177" s="1">
        <v>33.51</v>
      </c>
      <c r="CO177" s="1">
        <v>34.590000000000003</v>
      </c>
      <c r="CP177" s="1">
        <v>34.64</v>
      </c>
      <c r="CQ177" s="1">
        <v>35.43</v>
      </c>
      <c r="CR177" s="1">
        <v>36.35</v>
      </c>
      <c r="CS177" s="1">
        <v>37.82</v>
      </c>
      <c r="CT177" s="1">
        <v>39.04</v>
      </c>
      <c r="CU177" s="1">
        <v>40.799999999999997</v>
      </c>
      <c r="CV177" s="1">
        <v>40.9</v>
      </c>
      <c r="CW177" s="1">
        <v>42.48</v>
      </c>
      <c r="CX177" s="1">
        <v>43.59</v>
      </c>
      <c r="CY177" s="1">
        <v>43.84</v>
      </c>
      <c r="CZ177" s="1">
        <v>44.29</v>
      </c>
      <c r="DA177" s="1">
        <v>46.26</v>
      </c>
      <c r="DB177" s="1">
        <v>44.85</v>
      </c>
      <c r="DC177" s="269">
        <v>-9.9999999999997868E-2</v>
      </c>
      <c r="DD177" s="269">
        <v>0.78000000000000114</v>
      </c>
      <c r="DE177" s="269">
        <v>-0.5</v>
      </c>
      <c r="DF177" s="269">
        <v>-0.63000000000000256</v>
      </c>
      <c r="DG177" s="269">
        <v>-0.38000000000000256</v>
      </c>
      <c r="DH177" s="269">
        <v>4.9999999999997158E-2</v>
      </c>
      <c r="DI177" s="1">
        <v>3</v>
      </c>
      <c r="DJ177" s="1">
        <v>6</v>
      </c>
      <c r="DK177" s="1">
        <v>6</v>
      </c>
      <c r="DL177" s="1">
        <v>3</v>
      </c>
      <c r="DM177" s="1">
        <v>0</v>
      </c>
      <c r="DN177" s="1">
        <v>-7</v>
      </c>
      <c r="DO177" s="1">
        <v>-14</v>
      </c>
      <c r="DP177" s="1">
        <v>-19</v>
      </c>
      <c r="DQ177" s="1">
        <v>-19</v>
      </c>
      <c r="DR177" s="1">
        <v>-16</v>
      </c>
      <c r="DS177" s="1">
        <v>-11</v>
      </c>
      <c r="DT177" s="1">
        <v>-5</v>
      </c>
      <c r="DU177" s="1">
        <v>1</v>
      </c>
      <c r="DV177" s="1">
        <v>2</v>
      </c>
      <c r="DW177" s="1">
        <v>3</v>
      </c>
      <c r="DX177" s="1">
        <v>3</v>
      </c>
      <c r="DY177" s="1">
        <v>1</v>
      </c>
      <c r="DZ177" s="2" t="s">
        <v>903</v>
      </c>
      <c r="EA177" s="2">
        <v>25943238</v>
      </c>
      <c r="EV177" s="1"/>
      <c r="FF177" s="128"/>
    </row>
    <row r="178" spans="1:163" ht="14">
      <c r="A178" s="1">
        <v>2</v>
      </c>
      <c r="B178" s="1">
        <v>173</v>
      </c>
      <c r="C178" s="1">
        <v>2</v>
      </c>
      <c r="D178" s="1">
        <v>13</v>
      </c>
      <c r="E178" s="1">
        <v>9</v>
      </c>
      <c r="F178" s="1">
        <v>152.30000000000001</v>
      </c>
      <c r="G178" s="1">
        <v>43.6</v>
      </c>
      <c r="H178" s="1" t="s">
        <v>1925</v>
      </c>
      <c r="I178" s="1" t="s">
        <v>2105</v>
      </c>
      <c r="J178" s="1" t="s">
        <v>1730</v>
      </c>
      <c r="K178" s="1">
        <v>40</v>
      </c>
      <c r="L178" s="1">
        <v>31</v>
      </c>
      <c r="M178" s="1">
        <v>35</v>
      </c>
      <c r="N178" s="265">
        <v>0.125</v>
      </c>
      <c r="P178" s="1" t="s">
        <v>1841</v>
      </c>
      <c r="Q178" s="1">
        <v>63</v>
      </c>
      <c r="R178" s="1">
        <v>41</v>
      </c>
      <c r="S178" s="1">
        <v>40</v>
      </c>
      <c r="T178" s="1" t="s">
        <v>195</v>
      </c>
      <c r="U178" s="1" t="s">
        <v>1842</v>
      </c>
      <c r="V178" s="1">
        <v>34</v>
      </c>
      <c r="W178" s="1">
        <v>26</v>
      </c>
      <c r="X178" s="1">
        <v>20</v>
      </c>
      <c r="Y178" s="1" t="s">
        <v>1682</v>
      </c>
      <c r="Z178" s="1" t="s">
        <v>1975</v>
      </c>
      <c r="AA178" s="1" t="s">
        <v>1955</v>
      </c>
      <c r="AB178" s="1" t="s">
        <v>1942</v>
      </c>
      <c r="AC178" s="1" t="s">
        <v>1929</v>
      </c>
      <c r="AF178" s="1" t="s">
        <v>1960</v>
      </c>
      <c r="AG178" s="128">
        <v>3.95</v>
      </c>
      <c r="AH178" s="128">
        <v>3.07</v>
      </c>
      <c r="AI178" s="128">
        <v>3.48</v>
      </c>
      <c r="AJ178" s="128">
        <v>3.05</v>
      </c>
      <c r="AK178" s="128">
        <v>2.14</v>
      </c>
      <c r="AL178" s="128">
        <v>0.87</v>
      </c>
      <c r="AM178" s="128">
        <v>0.75</v>
      </c>
      <c r="AN178" s="128">
        <v>0.79</v>
      </c>
      <c r="AO178" s="128">
        <v>2.08</v>
      </c>
      <c r="AP178" s="128">
        <v>3.11</v>
      </c>
      <c r="AQ178" s="128">
        <v>4.84</v>
      </c>
      <c r="AR178" s="128">
        <v>6.72</v>
      </c>
      <c r="AS178" s="128">
        <v>3.24</v>
      </c>
      <c r="AT178" s="1">
        <v>4.2300000000000004</v>
      </c>
      <c r="AU178" s="1">
        <v>4.47</v>
      </c>
      <c r="AV178" s="1">
        <v>8.74</v>
      </c>
      <c r="AW178" s="1">
        <v>11.6</v>
      </c>
      <c r="AX178" s="1">
        <v>4.0599999999999996</v>
      </c>
      <c r="AY178" s="1">
        <v>4.07</v>
      </c>
      <c r="AZ178" s="1">
        <v>2.11</v>
      </c>
      <c r="BA178" s="1">
        <v>0</v>
      </c>
      <c r="BB178" s="1">
        <v>0</v>
      </c>
      <c r="BC178" s="1">
        <v>1.51</v>
      </c>
      <c r="BD178" s="1">
        <v>2.62</v>
      </c>
      <c r="BE178" s="1">
        <v>2.52</v>
      </c>
      <c r="BF178" s="1">
        <v>2.78</v>
      </c>
      <c r="BG178" s="1">
        <v>3.52</v>
      </c>
      <c r="BH178" s="1">
        <v>6.13</v>
      </c>
      <c r="BI178" s="1">
        <v>6.04</v>
      </c>
      <c r="BJ178" s="1">
        <v>4.68</v>
      </c>
      <c r="BK178" s="1">
        <v>4.29</v>
      </c>
      <c r="BL178" s="1">
        <v>6.5</v>
      </c>
      <c r="BM178" s="1">
        <v>8.4700000000000006</v>
      </c>
      <c r="BN178" s="1">
        <v>11.68</v>
      </c>
      <c r="BO178" s="269">
        <v>-0.10999999999999943</v>
      </c>
      <c r="BP178" s="269">
        <v>-1.0000000000000004</v>
      </c>
      <c r="BQ178" s="269">
        <v>1.37</v>
      </c>
      <c r="BR178" s="269">
        <v>3.05</v>
      </c>
      <c r="BS178" s="269">
        <v>2.14</v>
      </c>
      <c r="BT178" s="269">
        <v>-0.64</v>
      </c>
      <c r="BU178" s="1">
        <v>26.19</v>
      </c>
      <c r="BV178" s="1">
        <v>29.62</v>
      </c>
      <c r="BW178" s="1">
        <v>34.700000000000003</v>
      </c>
      <c r="BX178" s="1">
        <v>36.71</v>
      </c>
      <c r="BY178" s="1">
        <v>36.42</v>
      </c>
      <c r="BZ178" s="1">
        <v>36.880000000000003</v>
      </c>
      <c r="CA178" s="1">
        <v>37.950000000000003</v>
      </c>
      <c r="CB178" s="1">
        <v>37.5</v>
      </c>
      <c r="CC178" s="1">
        <v>37.43</v>
      </c>
      <c r="CD178" s="1">
        <v>38.130000000000003</v>
      </c>
      <c r="CE178" s="1">
        <v>39.130000000000003</v>
      </c>
      <c r="CF178" s="1">
        <v>40.42</v>
      </c>
      <c r="CG178" s="1">
        <v>42.68</v>
      </c>
      <c r="CH178" s="1">
        <v>43.37</v>
      </c>
      <c r="CI178" s="1">
        <v>48.82</v>
      </c>
      <c r="CJ178" s="1">
        <v>47.29</v>
      </c>
      <c r="CK178" s="1">
        <v>44.36</v>
      </c>
      <c r="CL178" s="1">
        <v>25.87</v>
      </c>
      <c r="CM178" s="1">
        <v>29.88</v>
      </c>
      <c r="CN178" s="1">
        <v>34.76</v>
      </c>
      <c r="CO178" s="1">
        <v>36.47</v>
      </c>
      <c r="CP178" s="1">
        <v>36.520000000000003</v>
      </c>
      <c r="CQ178" s="1">
        <v>36.76</v>
      </c>
      <c r="CR178" s="1">
        <v>36.81</v>
      </c>
      <c r="CS178" s="1">
        <v>37.39</v>
      </c>
      <c r="CT178" s="1">
        <v>37.4</v>
      </c>
      <c r="CU178" s="1">
        <v>37.76</v>
      </c>
      <c r="CV178" s="1">
        <v>39.619999999999997</v>
      </c>
      <c r="CW178" s="1">
        <v>40.47</v>
      </c>
      <c r="CX178" s="1">
        <v>42.5</v>
      </c>
      <c r="CY178" s="1">
        <v>43.96</v>
      </c>
      <c r="CZ178" s="1">
        <v>49.06</v>
      </c>
      <c r="DA178" s="1">
        <v>47.85</v>
      </c>
      <c r="DB178" s="1">
        <v>45.39</v>
      </c>
      <c r="DC178" s="269">
        <v>0.32000000000000028</v>
      </c>
      <c r="DD178" s="269">
        <v>-0.25999999999999801</v>
      </c>
      <c r="DE178" s="269">
        <v>-5.9999999999995168E-2</v>
      </c>
      <c r="DF178" s="269">
        <v>0.24000000000000199</v>
      </c>
      <c r="DG178" s="269">
        <v>-0.10000000000000142</v>
      </c>
      <c r="DH178" s="269">
        <v>0.12000000000000455</v>
      </c>
      <c r="DI178" s="1">
        <v>3</v>
      </c>
      <c r="DJ178" s="1">
        <v>7</v>
      </c>
      <c r="DK178" s="1">
        <v>9</v>
      </c>
      <c r="DL178" s="1">
        <v>6</v>
      </c>
      <c r="DM178" s="1">
        <v>6</v>
      </c>
      <c r="DN178" s="1">
        <v>0</v>
      </c>
      <c r="DO178" s="1">
        <v>-8</v>
      </c>
      <c r="DP178" s="1">
        <v>-11</v>
      </c>
      <c r="DQ178" s="1">
        <v>-13</v>
      </c>
      <c r="DR178" s="1">
        <v>-11</v>
      </c>
      <c r="DS178" s="1">
        <v>-6</v>
      </c>
      <c r="DT178" s="1">
        <v>0</v>
      </c>
      <c r="DU178" s="1">
        <v>6</v>
      </c>
      <c r="DV178" s="1">
        <v>9</v>
      </c>
      <c r="DW178" s="1">
        <v>10</v>
      </c>
      <c r="DX178" s="1">
        <v>6</v>
      </c>
      <c r="DY178" s="1">
        <v>6</v>
      </c>
      <c r="DZ178" s="2" t="s">
        <v>778</v>
      </c>
      <c r="EA178" s="2">
        <v>51942380</v>
      </c>
      <c r="EV178" s="1"/>
      <c r="FF178" s="128"/>
    </row>
    <row r="179" spans="1:163" ht="14">
      <c r="A179" s="1">
        <v>2</v>
      </c>
      <c r="B179" s="1">
        <v>127</v>
      </c>
      <c r="C179" s="1">
        <v>2</v>
      </c>
      <c r="D179" s="1">
        <v>19</v>
      </c>
      <c r="E179" s="1">
        <v>3</v>
      </c>
      <c r="F179" s="1">
        <v>158.80000000000001</v>
      </c>
      <c r="G179" s="1">
        <v>50.6</v>
      </c>
      <c r="H179" s="1" t="s">
        <v>1839</v>
      </c>
      <c r="I179" s="1" t="s">
        <v>2105</v>
      </c>
      <c r="J179" s="1" t="s">
        <v>1733</v>
      </c>
      <c r="K179" s="1">
        <v>33</v>
      </c>
      <c r="L179" s="1">
        <v>29</v>
      </c>
      <c r="M179" s="1">
        <v>25</v>
      </c>
      <c r="N179" s="265">
        <v>0.24242424242424243</v>
      </c>
      <c r="P179" s="1" t="s">
        <v>1931</v>
      </c>
      <c r="Q179" s="1">
        <v>57</v>
      </c>
      <c r="R179" s="1">
        <v>35</v>
      </c>
      <c r="S179" s="1">
        <v>27</v>
      </c>
      <c r="T179" s="1" t="s">
        <v>195</v>
      </c>
      <c r="U179" s="1" t="s">
        <v>1899</v>
      </c>
      <c r="V179" s="1">
        <v>32</v>
      </c>
      <c r="W179" s="1">
        <v>19</v>
      </c>
      <c r="X179" s="1">
        <v>14</v>
      </c>
      <c r="Y179" s="1" t="s">
        <v>1683</v>
      </c>
      <c r="Z179" s="1" t="s">
        <v>1961</v>
      </c>
      <c r="AA179" s="1" t="s">
        <v>1955</v>
      </c>
      <c r="AB179" s="1" t="s">
        <v>2064</v>
      </c>
      <c r="AC179" s="1" t="s">
        <v>1956</v>
      </c>
      <c r="AF179" s="1" t="s">
        <v>2031</v>
      </c>
      <c r="AG179" s="128">
        <v>4.28</v>
      </c>
      <c r="AH179" s="128">
        <v>3.48</v>
      </c>
      <c r="AI179" s="128">
        <v>3.12</v>
      </c>
      <c r="AJ179" s="128">
        <v>3.13</v>
      </c>
      <c r="AK179" s="128">
        <v>4.0199999999999996</v>
      </c>
      <c r="AL179" s="128">
        <v>3.25</v>
      </c>
      <c r="AM179" s="128">
        <v>1.61</v>
      </c>
      <c r="AN179" s="128">
        <v>2.2400000000000002</v>
      </c>
      <c r="AO179" s="128">
        <v>2.36</v>
      </c>
      <c r="AP179" s="128">
        <v>4.3099999999999996</v>
      </c>
      <c r="AQ179" s="128">
        <v>8.56</v>
      </c>
      <c r="AR179" s="128">
        <v>7.63</v>
      </c>
      <c r="AS179" s="128">
        <v>4.95</v>
      </c>
      <c r="AT179" s="1">
        <v>4.43</v>
      </c>
      <c r="AU179" s="1">
        <v>6.25</v>
      </c>
      <c r="AV179" s="1">
        <v>6.62</v>
      </c>
      <c r="AW179" s="1">
        <v>8.89</v>
      </c>
      <c r="AX179" s="1">
        <v>3.67</v>
      </c>
      <c r="AY179" s="1">
        <v>0.62</v>
      </c>
      <c r="AZ179" s="1">
        <v>0</v>
      </c>
      <c r="BA179" s="1">
        <v>0</v>
      </c>
      <c r="BB179" s="1">
        <v>0.88</v>
      </c>
      <c r="BC179" s="1">
        <v>1.98</v>
      </c>
      <c r="BD179" s="1">
        <v>4.01</v>
      </c>
      <c r="BE179" s="1">
        <v>4.46</v>
      </c>
      <c r="BF179" s="1">
        <v>3.83</v>
      </c>
      <c r="BG179" s="1">
        <v>4.66</v>
      </c>
      <c r="BH179" s="1">
        <v>7.21</v>
      </c>
      <c r="BI179" s="1">
        <v>7.45</v>
      </c>
      <c r="BJ179" s="1">
        <v>4.13</v>
      </c>
      <c r="BK179" s="1">
        <v>4.5999999999999996</v>
      </c>
      <c r="BL179" s="1">
        <v>6.2</v>
      </c>
      <c r="BM179" s="1">
        <v>6.97</v>
      </c>
      <c r="BN179" s="1">
        <v>9.44</v>
      </c>
      <c r="BO179" s="269">
        <v>0.61000000000000032</v>
      </c>
      <c r="BP179" s="269">
        <v>2.86</v>
      </c>
      <c r="BQ179" s="269">
        <v>3.12</v>
      </c>
      <c r="BR179" s="269">
        <v>3.13</v>
      </c>
      <c r="BS179" s="269">
        <v>3.1399999999999997</v>
      </c>
      <c r="BT179" s="269">
        <v>1.27</v>
      </c>
      <c r="BU179" s="1">
        <v>23.73</v>
      </c>
      <c r="BV179" s="1">
        <v>29.38</v>
      </c>
      <c r="BW179" s="1">
        <v>31.31</v>
      </c>
      <c r="BX179" s="1">
        <v>33.409999999999997</v>
      </c>
      <c r="BY179" s="1">
        <v>33.33</v>
      </c>
      <c r="BZ179" s="1">
        <v>35.22</v>
      </c>
      <c r="CA179" s="1">
        <v>35.479999999999997</v>
      </c>
      <c r="CB179" s="1">
        <v>35.49</v>
      </c>
      <c r="CC179" s="1">
        <v>37.340000000000003</v>
      </c>
      <c r="CD179" s="1">
        <v>37.5</v>
      </c>
      <c r="CE179" s="1">
        <v>39.19</v>
      </c>
      <c r="CF179" s="1">
        <v>41.17</v>
      </c>
      <c r="CG179" s="1">
        <v>42.78</v>
      </c>
      <c r="CH179" s="1">
        <v>45.7</v>
      </c>
      <c r="CI179" s="1">
        <v>46.34</v>
      </c>
      <c r="CJ179" s="1">
        <v>43.53</v>
      </c>
      <c r="CK179" s="1">
        <v>43.13</v>
      </c>
      <c r="CL179" s="1">
        <v>24.33</v>
      </c>
      <c r="CM179" s="1">
        <v>29.94</v>
      </c>
      <c r="CN179" s="1">
        <v>31.5</v>
      </c>
      <c r="CO179" s="1">
        <v>33.54</v>
      </c>
      <c r="CP179" s="1">
        <v>33.94</v>
      </c>
      <c r="CQ179" s="1">
        <v>35.76</v>
      </c>
      <c r="CR179" s="1">
        <v>35.549999999999997</v>
      </c>
      <c r="CS179" s="1">
        <v>35.46</v>
      </c>
      <c r="CT179" s="1">
        <v>37.64</v>
      </c>
      <c r="CU179" s="1">
        <v>38.15</v>
      </c>
      <c r="CV179" s="1">
        <v>40.04</v>
      </c>
      <c r="CW179" s="1">
        <v>41.12</v>
      </c>
      <c r="CX179" s="1">
        <v>42.97</v>
      </c>
      <c r="CY179" s="1">
        <v>45.49</v>
      </c>
      <c r="CZ179" s="1">
        <v>45.77</v>
      </c>
      <c r="DA179" s="1">
        <v>42.69</v>
      </c>
      <c r="DB179" s="1">
        <v>42.74</v>
      </c>
      <c r="DC179" s="269">
        <v>-0.59999999999999787</v>
      </c>
      <c r="DD179" s="269">
        <v>-0.56000000000000227</v>
      </c>
      <c r="DE179" s="269">
        <v>-0.19000000000000128</v>
      </c>
      <c r="DF179" s="269">
        <v>-0.13000000000000256</v>
      </c>
      <c r="DG179" s="269">
        <v>-0.60999999999999943</v>
      </c>
      <c r="DH179" s="269">
        <v>-0.53999999999999915</v>
      </c>
      <c r="DI179" s="1">
        <v>0</v>
      </c>
      <c r="DJ179" s="1">
        <v>4</v>
      </c>
      <c r="DK179" s="1">
        <v>6</v>
      </c>
      <c r="DL179" s="1">
        <v>4</v>
      </c>
      <c r="DM179" s="1">
        <v>1</v>
      </c>
      <c r="DN179" s="1">
        <v>-2</v>
      </c>
      <c r="DO179" s="1">
        <v>-8</v>
      </c>
      <c r="DP179" s="1">
        <v>-10</v>
      </c>
      <c r="DQ179" s="1">
        <v>-12</v>
      </c>
      <c r="DR179" s="1">
        <v>-9</v>
      </c>
      <c r="DS179" s="1">
        <v>-6</v>
      </c>
      <c r="DT179" s="1">
        <v>-4</v>
      </c>
      <c r="DU179" s="1">
        <v>0</v>
      </c>
      <c r="DV179" s="1">
        <v>2</v>
      </c>
      <c r="DW179" s="1">
        <v>4</v>
      </c>
      <c r="DX179" s="1">
        <v>4</v>
      </c>
      <c r="DY179" s="1">
        <v>2</v>
      </c>
      <c r="DZ179" s="2" t="s">
        <v>1651</v>
      </c>
      <c r="EA179" s="2">
        <v>50089301</v>
      </c>
      <c r="EM179" s="36"/>
      <c r="EV179" s="1"/>
      <c r="FF179" s="128"/>
    </row>
    <row r="180" spans="1:163" ht="14">
      <c r="A180" s="1">
        <v>2</v>
      </c>
      <c r="B180" s="1">
        <v>147</v>
      </c>
      <c r="C180" s="1">
        <v>2</v>
      </c>
      <c r="D180" s="1">
        <v>13</v>
      </c>
      <c r="E180" s="1">
        <v>5</v>
      </c>
      <c r="F180" s="1">
        <v>162.9</v>
      </c>
      <c r="G180" s="1">
        <v>48.6</v>
      </c>
      <c r="H180" s="1" t="s">
        <v>1847</v>
      </c>
      <c r="I180" s="1" t="s">
        <v>2153</v>
      </c>
      <c r="J180" s="1" t="s">
        <v>1733</v>
      </c>
      <c r="K180" s="1">
        <v>30</v>
      </c>
      <c r="L180" s="1">
        <v>29</v>
      </c>
      <c r="M180" s="1">
        <v>27</v>
      </c>
      <c r="N180" s="265">
        <v>0.1</v>
      </c>
      <c r="P180" s="1" t="s">
        <v>1940</v>
      </c>
      <c r="Q180" s="1">
        <v>61</v>
      </c>
      <c r="R180" s="1">
        <v>41</v>
      </c>
      <c r="S180" s="1">
        <v>35</v>
      </c>
      <c r="T180" s="1" t="s">
        <v>195</v>
      </c>
      <c r="U180" s="1" t="s">
        <v>1842</v>
      </c>
      <c r="V180" s="1">
        <v>49</v>
      </c>
      <c r="W180" s="1">
        <v>28</v>
      </c>
      <c r="X180" s="1">
        <v>23</v>
      </c>
      <c r="Y180" s="1" t="s">
        <v>1682</v>
      </c>
      <c r="Z180" s="1" t="s">
        <v>1867</v>
      </c>
      <c r="AA180" s="1" t="s">
        <v>1998</v>
      </c>
      <c r="AB180" s="1" t="s">
        <v>1928</v>
      </c>
      <c r="AC180" s="1" t="s">
        <v>2063</v>
      </c>
      <c r="AD180" s="1" t="s">
        <v>1678</v>
      </c>
      <c r="AE180" s="1" t="s">
        <v>1684</v>
      </c>
      <c r="AF180" s="1" t="s">
        <v>2160</v>
      </c>
      <c r="AG180" s="128">
        <v>3.34</v>
      </c>
      <c r="AH180" s="128">
        <v>3.22</v>
      </c>
      <c r="AI180" s="128">
        <v>3.38</v>
      </c>
      <c r="AJ180" s="128">
        <v>3.25</v>
      </c>
      <c r="AK180" s="128">
        <v>2.74</v>
      </c>
      <c r="AL180" s="128">
        <v>2.74</v>
      </c>
      <c r="AM180" s="128">
        <v>3.29</v>
      </c>
      <c r="AN180" s="128">
        <v>3.19</v>
      </c>
      <c r="AO180" s="128">
        <v>3.58</v>
      </c>
      <c r="AP180" s="128">
        <v>4.76</v>
      </c>
      <c r="AQ180" s="128">
        <v>5.89</v>
      </c>
      <c r="AR180" s="128">
        <v>6.09</v>
      </c>
      <c r="AS180" s="128">
        <v>3.49</v>
      </c>
      <c r="AT180" s="1">
        <v>4.3499999999999996</v>
      </c>
      <c r="AU180" s="1">
        <v>5.92</v>
      </c>
      <c r="AV180" s="1">
        <v>7.07</v>
      </c>
      <c r="AW180" s="1">
        <v>13.96</v>
      </c>
      <c r="AX180" s="1">
        <v>2.91</v>
      </c>
      <c r="AY180" s="1">
        <v>2.95</v>
      </c>
      <c r="AZ180" s="1">
        <v>0</v>
      </c>
      <c r="BA180" s="1">
        <v>0</v>
      </c>
      <c r="BB180" s="1">
        <v>1.54</v>
      </c>
      <c r="BC180" s="1">
        <v>2.61</v>
      </c>
      <c r="BD180" s="1">
        <v>2.48</v>
      </c>
      <c r="BE180" s="1">
        <v>3.11</v>
      </c>
      <c r="BF180" s="1">
        <v>3.12</v>
      </c>
      <c r="BG180" s="1">
        <v>4.38</v>
      </c>
      <c r="BH180" s="1">
        <v>6.34</v>
      </c>
      <c r="BI180" s="1">
        <v>7.7</v>
      </c>
      <c r="BJ180" s="1">
        <v>4.25</v>
      </c>
      <c r="BK180" s="1">
        <v>4.28</v>
      </c>
      <c r="BL180" s="1">
        <v>6.58</v>
      </c>
      <c r="BM180" s="1">
        <v>7.79</v>
      </c>
      <c r="BN180" s="1">
        <v>10.55</v>
      </c>
      <c r="BO180" s="269">
        <v>0.42999999999999972</v>
      </c>
      <c r="BP180" s="269">
        <v>0.27</v>
      </c>
      <c r="BQ180" s="269">
        <v>3.38</v>
      </c>
      <c r="BR180" s="269">
        <v>3.25</v>
      </c>
      <c r="BS180" s="269">
        <v>1.2000000000000002</v>
      </c>
      <c r="BT180" s="269">
        <v>0.13000000000000034</v>
      </c>
      <c r="BU180" s="1">
        <v>27.82</v>
      </c>
      <c r="BV180" s="1">
        <v>29.58</v>
      </c>
      <c r="BW180" s="1">
        <v>31.89</v>
      </c>
      <c r="BX180" s="1">
        <v>33.08</v>
      </c>
      <c r="BY180" s="1">
        <v>35.590000000000003</v>
      </c>
      <c r="BZ180" s="1">
        <v>35.47</v>
      </c>
      <c r="CA180" s="1">
        <v>35.049999999999997</v>
      </c>
      <c r="CB180" s="1">
        <v>36.92</v>
      </c>
      <c r="CC180" s="1">
        <v>37.26</v>
      </c>
      <c r="CD180" s="1">
        <v>37.44</v>
      </c>
      <c r="CE180" s="1">
        <v>38.89</v>
      </c>
      <c r="CF180" s="1">
        <v>40.32</v>
      </c>
      <c r="CG180" s="1">
        <v>43.52</v>
      </c>
      <c r="CH180" s="1">
        <v>43.03</v>
      </c>
      <c r="CI180" s="1">
        <v>41.86</v>
      </c>
      <c r="CJ180" s="1">
        <v>42.82</v>
      </c>
      <c r="CK180" s="1">
        <v>41.62</v>
      </c>
      <c r="CL180" s="1">
        <v>27.08</v>
      </c>
      <c r="CM180" s="1">
        <v>29.42</v>
      </c>
      <c r="CN180" s="1">
        <v>31.08</v>
      </c>
      <c r="CO180" s="1">
        <v>33.72</v>
      </c>
      <c r="CP180" s="1">
        <v>36.24</v>
      </c>
      <c r="CQ180" s="1">
        <v>36.299999999999997</v>
      </c>
      <c r="CR180" s="1">
        <v>36.01</v>
      </c>
      <c r="CS180" s="1">
        <v>36.32</v>
      </c>
      <c r="CT180" s="1">
        <v>37.770000000000003</v>
      </c>
      <c r="CU180" s="1">
        <v>37.159999999999997</v>
      </c>
      <c r="CV180" s="1">
        <v>38.020000000000003</v>
      </c>
      <c r="CW180" s="1">
        <v>40.950000000000003</v>
      </c>
      <c r="CX180" s="1">
        <v>42.16</v>
      </c>
      <c r="CY180" s="1">
        <v>43.41</v>
      </c>
      <c r="CZ180" s="1">
        <v>41.07</v>
      </c>
      <c r="DA180" s="1">
        <v>42.65</v>
      </c>
      <c r="DB180" s="1">
        <v>42.81</v>
      </c>
      <c r="DC180" s="269">
        <v>0.74000000000000199</v>
      </c>
      <c r="DD180" s="269">
        <v>0.15999999999999659</v>
      </c>
      <c r="DE180" s="269">
        <v>0.81000000000000227</v>
      </c>
      <c r="DF180" s="269">
        <v>-0.64000000000000057</v>
      </c>
      <c r="DG180" s="269">
        <v>-0.64999999999999858</v>
      </c>
      <c r="DH180" s="269">
        <v>-0.82999999999999829</v>
      </c>
      <c r="DI180" s="1">
        <v>1</v>
      </c>
      <c r="DJ180" s="1">
        <v>0</v>
      </c>
      <c r="DK180" s="1">
        <v>1</v>
      </c>
      <c r="DL180" s="1">
        <v>1</v>
      </c>
      <c r="DM180" s="1">
        <v>0</v>
      </c>
      <c r="DN180" s="1">
        <v>0</v>
      </c>
      <c r="DO180" s="1">
        <v>-2</v>
      </c>
      <c r="DP180" s="1">
        <v>-5</v>
      </c>
      <c r="DQ180" s="1">
        <v>-5</v>
      </c>
      <c r="DR180" s="1">
        <v>-5</v>
      </c>
      <c r="DS180" s="1">
        <v>0</v>
      </c>
      <c r="DT180" s="1">
        <v>3</v>
      </c>
      <c r="DU180" s="1">
        <v>8</v>
      </c>
      <c r="DV180" s="1">
        <v>10</v>
      </c>
      <c r="DW180" s="1">
        <v>11</v>
      </c>
      <c r="DX180" s="1">
        <v>8</v>
      </c>
      <c r="DY180" s="1">
        <v>3</v>
      </c>
      <c r="DZ180" s="2" t="s">
        <v>1295</v>
      </c>
      <c r="EA180" s="2">
        <v>53157119</v>
      </c>
      <c r="EV180" s="1"/>
      <c r="FF180" s="128"/>
    </row>
    <row r="181" spans="1:163" ht="14">
      <c r="A181" s="1">
        <v>2</v>
      </c>
      <c r="B181" s="1">
        <v>114</v>
      </c>
      <c r="C181" s="1">
        <v>2</v>
      </c>
      <c r="D181" s="1">
        <v>18</v>
      </c>
      <c r="E181" s="1">
        <v>1</v>
      </c>
      <c r="F181" s="1">
        <v>149.4</v>
      </c>
      <c r="G181" s="1">
        <v>45.3</v>
      </c>
      <c r="H181" s="1" t="s">
        <v>1839</v>
      </c>
      <c r="I181" s="1" t="s">
        <v>2108</v>
      </c>
      <c r="J181" s="1" t="s">
        <v>1734</v>
      </c>
      <c r="K181" s="1">
        <v>30</v>
      </c>
      <c r="L181" s="1">
        <v>30</v>
      </c>
      <c r="M181" s="1">
        <v>25</v>
      </c>
      <c r="N181" s="265">
        <v>0.16666666666666666</v>
      </c>
      <c r="P181" s="1" t="s">
        <v>1980</v>
      </c>
      <c r="Q181" s="1">
        <v>63</v>
      </c>
      <c r="R181" s="1">
        <v>41</v>
      </c>
      <c r="S181" s="1">
        <v>31</v>
      </c>
      <c r="T181" s="1" t="s">
        <v>196</v>
      </c>
      <c r="Z181" s="1" t="s">
        <v>1932</v>
      </c>
      <c r="AA181" s="1" t="s">
        <v>1885</v>
      </c>
      <c r="AB181" s="1" t="s">
        <v>2161</v>
      </c>
      <c r="AC181" s="1" t="s">
        <v>1936</v>
      </c>
      <c r="AD181" s="1" t="s">
        <v>1684</v>
      </c>
      <c r="AE181" s="1" t="s">
        <v>1684</v>
      </c>
      <c r="AF181" s="1" t="s">
        <v>1860</v>
      </c>
      <c r="AG181" s="128">
        <v>4.83</v>
      </c>
      <c r="AH181" s="128">
        <v>4.6100000000000003</v>
      </c>
      <c r="AI181" s="128">
        <v>3.31</v>
      </c>
      <c r="AJ181" s="128">
        <v>3.25</v>
      </c>
      <c r="AK181" s="128">
        <v>3.25</v>
      </c>
      <c r="AL181" s="128">
        <v>1.85</v>
      </c>
      <c r="AM181" s="128">
        <v>1.5</v>
      </c>
      <c r="AN181" s="128">
        <v>0.56000000000000005</v>
      </c>
      <c r="AO181" s="128">
        <v>1.59</v>
      </c>
      <c r="AP181" s="128">
        <v>2.84</v>
      </c>
      <c r="AQ181" s="128">
        <v>5.78</v>
      </c>
      <c r="AR181" s="128">
        <v>6.86</v>
      </c>
      <c r="AS181" s="128">
        <v>6.29</v>
      </c>
      <c r="AT181" s="1">
        <v>3.28</v>
      </c>
      <c r="AU181" s="1">
        <v>4.3099999999999996</v>
      </c>
      <c r="AV181" s="1">
        <v>4.62</v>
      </c>
      <c r="AW181" s="1">
        <v>7.01</v>
      </c>
      <c r="AX181" s="1">
        <v>4.5</v>
      </c>
      <c r="AY181" s="1">
        <v>3.62</v>
      </c>
      <c r="AZ181" s="1">
        <v>2.88</v>
      </c>
      <c r="BA181" s="1">
        <v>0</v>
      </c>
      <c r="BB181" s="1">
        <v>0</v>
      </c>
      <c r="BC181" s="1">
        <v>0.75</v>
      </c>
      <c r="BD181" s="1">
        <v>1.39</v>
      </c>
      <c r="BE181" s="1">
        <v>2.41</v>
      </c>
      <c r="BF181" s="1">
        <v>2.2000000000000002</v>
      </c>
      <c r="BG181" s="1">
        <v>4.76</v>
      </c>
      <c r="BH181" s="1">
        <v>6.51</v>
      </c>
      <c r="BI181" s="1">
        <v>6.41</v>
      </c>
      <c r="BJ181" s="1">
        <v>5.48</v>
      </c>
      <c r="BK181" s="1">
        <v>3.98</v>
      </c>
      <c r="BL181" s="1">
        <v>3.76</v>
      </c>
      <c r="BM181" s="1">
        <v>4.49</v>
      </c>
      <c r="BN181" s="1">
        <v>8.48</v>
      </c>
      <c r="BO181" s="269">
        <v>0.33000000000000007</v>
      </c>
      <c r="BP181" s="269">
        <v>0.99000000000000021</v>
      </c>
      <c r="BQ181" s="269">
        <v>0.43000000000000016</v>
      </c>
      <c r="BR181" s="269">
        <v>3.25</v>
      </c>
      <c r="BS181" s="269">
        <v>3.25</v>
      </c>
      <c r="BT181" s="269">
        <v>1.1000000000000001</v>
      </c>
      <c r="BU181" s="1">
        <v>27.2</v>
      </c>
      <c r="BV181" s="1">
        <v>32.29</v>
      </c>
      <c r="BW181" s="1">
        <v>35.770000000000003</v>
      </c>
      <c r="BX181" s="1">
        <v>37.270000000000003</v>
      </c>
      <c r="BY181" s="1">
        <v>37.72</v>
      </c>
      <c r="BZ181" s="1">
        <v>37.61</v>
      </c>
      <c r="CA181" s="1">
        <v>37.5</v>
      </c>
      <c r="CB181" s="1">
        <v>38.11</v>
      </c>
      <c r="CC181" s="1">
        <v>37.43</v>
      </c>
      <c r="CD181" s="1">
        <v>38.299999999999997</v>
      </c>
      <c r="CE181" s="1">
        <v>38.43</v>
      </c>
      <c r="CF181" s="1">
        <v>40.83</v>
      </c>
      <c r="CG181" s="1">
        <v>40.69</v>
      </c>
      <c r="CH181" s="1">
        <v>41.38</v>
      </c>
      <c r="CI181" s="1">
        <v>45.53</v>
      </c>
      <c r="CJ181" s="1">
        <v>46.52</v>
      </c>
      <c r="CK181" s="1">
        <v>45.11</v>
      </c>
      <c r="CL181" s="1">
        <v>27.61</v>
      </c>
      <c r="CM181" s="1">
        <v>33.08</v>
      </c>
      <c r="CN181" s="1">
        <v>35.909999999999997</v>
      </c>
      <c r="CO181" s="1">
        <v>37.28</v>
      </c>
      <c r="CP181" s="1">
        <v>37.17</v>
      </c>
      <c r="CQ181" s="1">
        <v>37.770000000000003</v>
      </c>
      <c r="CR181" s="1">
        <v>37.31</v>
      </c>
      <c r="CS181" s="1">
        <v>38.69</v>
      </c>
      <c r="CT181" s="1">
        <v>37.79</v>
      </c>
      <c r="CU181" s="1">
        <v>37.950000000000003</v>
      </c>
      <c r="CV181" s="1">
        <v>39.270000000000003</v>
      </c>
      <c r="CW181" s="1">
        <v>39.369999999999997</v>
      </c>
      <c r="CX181" s="1">
        <v>40.43</v>
      </c>
      <c r="CY181" s="1">
        <v>41.11</v>
      </c>
      <c r="CZ181" s="1">
        <v>45.42</v>
      </c>
      <c r="DA181" s="1">
        <v>45.92</v>
      </c>
      <c r="DB181" s="1">
        <v>46.52</v>
      </c>
      <c r="DC181" s="269">
        <v>-0.41000000000000014</v>
      </c>
      <c r="DD181" s="269">
        <v>-0.78999999999999915</v>
      </c>
      <c r="DE181" s="269">
        <v>-0.13999999999999346</v>
      </c>
      <c r="DF181" s="269">
        <v>-9.9999999999980105E-3</v>
      </c>
      <c r="DG181" s="269">
        <v>0.54999999999999716</v>
      </c>
      <c r="DH181" s="269">
        <v>-0.16000000000000369</v>
      </c>
      <c r="DI181" s="1">
        <v>1</v>
      </c>
      <c r="DJ181" s="1">
        <v>4</v>
      </c>
      <c r="DK181" s="1">
        <v>2</v>
      </c>
      <c r="DL181" s="1">
        <v>0</v>
      </c>
      <c r="DM181" s="1">
        <v>0</v>
      </c>
      <c r="DN181" s="1">
        <v>-8</v>
      </c>
      <c r="DO181" s="1">
        <v>-12</v>
      </c>
      <c r="DP181" s="1">
        <v>-20</v>
      </c>
      <c r="DQ181" s="1">
        <v>-24</v>
      </c>
      <c r="DR181" s="1">
        <v>-26</v>
      </c>
      <c r="DS181" s="1">
        <v>-25</v>
      </c>
      <c r="DT181" s="1">
        <v>-23</v>
      </c>
      <c r="DU181" s="1">
        <v>-20</v>
      </c>
      <c r="DV181" s="1">
        <v>-20</v>
      </c>
      <c r="DW181" s="1">
        <v>-15</v>
      </c>
      <c r="DX181" s="1">
        <v>-13</v>
      </c>
      <c r="DY181" s="1">
        <v>-9</v>
      </c>
      <c r="DZ181" s="2" t="s">
        <v>1048</v>
      </c>
      <c r="EA181" s="2">
        <v>42130169</v>
      </c>
      <c r="EM181" s="36"/>
      <c r="EV181" s="1"/>
      <c r="FF181" s="128"/>
    </row>
    <row r="182" spans="1:163" ht="14">
      <c r="A182" s="1">
        <v>2</v>
      </c>
      <c r="B182" s="1">
        <v>115</v>
      </c>
      <c r="C182" s="1">
        <v>2</v>
      </c>
      <c r="D182" s="1">
        <v>14</v>
      </c>
      <c r="E182" s="1">
        <v>8</v>
      </c>
      <c r="F182" s="1">
        <v>165.9</v>
      </c>
      <c r="G182" s="1">
        <v>53.3</v>
      </c>
      <c r="H182" s="1" t="s">
        <v>1814</v>
      </c>
      <c r="I182" s="1" t="s">
        <v>2105</v>
      </c>
      <c r="J182" s="1" t="s">
        <v>1730</v>
      </c>
      <c r="K182" s="1">
        <v>32</v>
      </c>
      <c r="L182" s="1">
        <v>33</v>
      </c>
      <c r="M182" s="1">
        <v>25</v>
      </c>
      <c r="N182" s="265">
        <v>0.21875</v>
      </c>
      <c r="P182" s="1" t="s">
        <v>1849</v>
      </c>
      <c r="Q182" s="1">
        <v>51</v>
      </c>
      <c r="R182" s="1">
        <v>40</v>
      </c>
      <c r="S182" s="1">
        <v>29</v>
      </c>
      <c r="T182" s="1" t="s">
        <v>194</v>
      </c>
      <c r="U182" s="1" t="s">
        <v>1850</v>
      </c>
      <c r="V182" s="1">
        <v>20</v>
      </c>
      <c r="W182" s="1">
        <v>12</v>
      </c>
      <c r="X182" s="1">
        <v>7</v>
      </c>
      <c r="Z182" s="1" t="s">
        <v>1843</v>
      </c>
      <c r="AA182" s="1" t="s">
        <v>1955</v>
      </c>
      <c r="AB182" s="1" t="s">
        <v>2021</v>
      </c>
      <c r="AC182" s="1" t="s">
        <v>2118</v>
      </c>
      <c r="AD182" s="1" t="s">
        <v>1682</v>
      </c>
      <c r="AE182" s="1" t="s">
        <v>1681</v>
      </c>
      <c r="AF182" s="1" t="s">
        <v>2162</v>
      </c>
      <c r="AG182" s="128">
        <v>5.03</v>
      </c>
      <c r="AH182" s="128">
        <v>3.65</v>
      </c>
      <c r="AI182" s="128">
        <v>2.61</v>
      </c>
      <c r="AJ182" s="128">
        <v>3.56</v>
      </c>
      <c r="AK182" s="128">
        <v>2.3199999999999998</v>
      </c>
      <c r="AL182" s="128">
        <v>2.5</v>
      </c>
      <c r="AM182" s="128">
        <v>1.5</v>
      </c>
      <c r="AN182" s="128">
        <v>1.96</v>
      </c>
      <c r="AO182" s="128">
        <v>2.52</v>
      </c>
      <c r="AP182" s="128">
        <v>4.5199999999999996</v>
      </c>
      <c r="AQ182" s="128">
        <v>5.15</v>
      </c>
      <c r="AR182" s="128">
        <v>7.9</v>
      </c>
      <c r="AS182" s="128">
        <v>2.63</v>
      </c>
      <c r="AT182" s="1">
        <v>2.4700000000000002</v>
      </c>
      <c r="AU182" s="1">
        <v>3.58</v>
      </c>
      <c r="AV182" s="1">
        <v>5.27</v>
      </c>
      <c r="AW182" s="1">
        <v>9.5399999999999991</v>
      </c>
      <c r="AX182" s="1">
        <v>5.62</v>
      </c>
      <c r="AY182" s="1">
        <v>2.39</v>
      </c>
      <c r="AZ182" s="1">
        <v>1.61</v>
      </c>
      <c r="BA182" s="1">
        <v>0</v>
      </c>
      <c r="BB182" s="1">
        <v>2.29</v>
      </c>
      <c r="BC182" s="1">
        <v>2.98</v>
      </c>
      <c r="BD182" s="1">
        <v>2.2400000000000002</v>
      </c>
      <c r="BE182" s="1">
        <v>3.44</v>
      </c>
      <c r="BF182" s="1">
        <v>3.41</v>
      </c>
      <c r="BG182" s="1">
        <v>4.3600000000000003</v>
      </c>
      <c r="BH182" s="1">
        <v>6.96</v>
      </c>
      <c r="BI182" s="1">
        <v>8.7200000000000006</v>
      </c>
      <c r="BJ182" s="1">
        <v>4.43</v>
      </c>
      <c r="BK182" s="1">
        <v>3.28</v>
      </c>
      <c r="BL182" s="1">
        <v>4.41</v>
      </c>
      <c r="BM182" s="1">
        <v>5.27</v>
      </c>
      <c r="BN182" s="1">
        <v>9.34</v>
      </c>
      <c r="BO182" s="269">
        <v>-0.58999999999999986</v>
      </c>
      <c r="BP182" s="269">
        <v>1.2599999999999998</v>
      </c>
      <c r="BQ182" s="269">
        <v>0.99999999999999978</v>
      </c>
      <c r="BR182" s="269">
        <v>3.56</v>
      </c>
      <c r="BS182" s="269">
        <v>2.9999999999999805E-2</v>
      </c>
      <c r="BT182" s="269">
        <v>-0.48</v>
      </c>
      <c r="BU182" s="1">
        <v>27.5</v>
      </c>
      <c r="BV182" s="1">
        <v>33.83</v>
      </c>
      <c r="BW182" s="1">
        <v>35.700000000000003</v>
      </c>
      <c r="BX182" s="1">
        <v>35.94</v>
      </c>
      <c r="BY182" s="1">
        <v>36.799999999999997</v>
      </c>
      <c r="BZ182" s="1">
        <v>38.43</v>
      </c>
      <c r="CA182" s="1">
        <v>40.89</v>
      </c>
      <c r="CB182" s="1">
        <v>40.85</v>
      </c>
      <c r="CC182" s="1">
        <v>39.24</v>
      </c>
      <c r="CD182" s="1">
        <v>40.08</v>
      </c>
      <c r="CE182" s="1">
        <v>42.46</v>
      </c>
      <c r="CF182" s="1">
        <v>44.13</v>
      </c>
      <c r="CG182" s="1">
        <v>16.79</v>
      </c>
      <c r="CH182" s="1">
        <v>47.87</v>
      </c>
      <c r="CI182" s="1">
        <v>46.92</v>
      </c>
      <c r="CJ182" s="1">
        <v>46.43</v>
      </c>
      <c r="CK182" s="1">
        <v>44.47</v>
      </c>
      <c r="CL182" s="1">
        <v>27.39</v>
      </c>
      <c r="CM182" s="1">
        <v>32.130000000000003</v>
      </c>
      <c r="CN182" s="1">
        <v>35.75</v>
      </c>
      <c r="CO182" s="1">
        <v>35.72</v>
      </c>
      <c r="CP182" s="1">
        <v>36.42</v>
      </c>
      <c r="CQ182" s="1">
        <v>38.28</v>
      </c>
      <c r="CR182" s="1">
        <v>41.8</v>
      </c>
      <c r="CS182" s="1">
        <v>41.6</v>
      </c>
      <c r="CT182" s="1">
        <v>39.659999999999997</v>
      </c>
      <c r="CU182" s="1">
        <v>39.65</v>
      </c>
      <c r="CV182" s="1">
        <v>42.48</v>
      </c>
      <c r="CW182" s="1">
        <v>44.54</v>
      </c>
      <c r="CX182" s="1">
        <v>46.39</v>
      </c>
      <c r="CY182" s="1">
        <v>47.46</v>
      </c>
      <c r="CZ182" s="1">
        <v>46.42</v>
      </c>
      <c r="DA182" s="1">
        <v>46.76</v>
      </c>
      <c r="DB182" s="1">
        <v>43.86</v>
      </c>
      <c r="DC182" s="269">
        <v>0.10999999999999943</v>
      </c>
      <c r="DD182" s="269">
        <v>1.6999999999999957</v>
      </c>
      <c r="DE182" s="269">
        <v>-4.9999999999997158E-2</v>
      </c>
      <c r="DF182" s="269">
        <v>0.21999999999999886</v>
      </c>
      <c r="DG182" s="269">
        <v>0.37999999999999545</v>
      </c>
      <c r="DH182" s="269">
        <v>0.14999999999999858</v>
      </c>
      <c r="DI182" s="1">
        <v>1</v>
      </c>
      <c r="DJ182" s="1">
        <v>3</v>
      </c>
      <c r="DK182" s="1">
        <v>6</v>
      </c>
      <c r="DL182" s="1">
        <v>2</v>
      </c>
      <c r="DM182" s="1">
        <v>0</v>
      </c>
      <c r="DN182" s="1">
        <v>-8</v>
      </c>
      <c r="DO182" s="1">
        <v>-14</v>
      </c>
      <c r="DP182" s="1">
        <v>-16</v>
      </c>
      <c r="DQ182" s="1">
        <v>-17</v>
      </c>
      <c r="DR182" s="1">
        <v>-15</v>
      </c>
      <c r="DS182" s="1">
        <v>-12</v>
      </c>
      <c r="DT182" s="1">
        <v>-6</v>
      </c>
      <c r="DU182" s="1">
        <v>-1</v>
      </c>
      <c r="DV182" s="1">
        <v>0</v>
      </c>
      <c r="DW182" s="1">
        <v>1</v>
      </c>
      <c r="DX182" s="1">
        <v>1</v>
      </c>
      <c r="DY182" s="1">
        <v>3</v>
      </c>
      <c r="DZ182" s="2" t="s">
        <v>1245</v>
      </c>
      <c r="EA182" s="2">
        <v>53285247</v>
      </c>
      <c r="EV182" s="1"/>
      <c r="FF182" s="128"/>
    </row>
    <row r="183" spans="1:163" ht="14">
      <c r="A183" s="1">
        <v>2</v>
      </c>
      <c r="B183" s="1">
        <v>180</v>
      </c>
      <c r="C183" s="1">
        <v>2</v>
      </c>
      <c r="D183" s="1">
        <v>19</v>
      </c>
      <c r="E183" s="1">
        <v>0</v>
      </c>
      <c r="F183" s="1">
        <v>158.69999999999999</v>
      </c>
      <c r="G183" s="1">
        <v>43.2</v>
      </c>
      <c r="H183" s="1" t="s">
        <v>1925</v>
      </c>
      <c r="I183" s="1" t="s">
        <v>2105</v>
      </c>
      <c r="J183" s="1" t="s">
        <v>1733</v>
      </c>
      <c r="K183" s="1">
        <v>51</v>
      </c>
      <c r="L183" s="1">
        <v>50</v>
      </c>
      <c r="M183" s="1">
        <v>50</v>
      </c>
      <c r="N183" s="265">
        <v>1.9607843137254902E-2</v>
      </c>
      <c r="P183" s="1" t="s">
        <v>1931</v>
      </c>
      <c r="Q183" s="1">
        <v>91</v>
      </c>
      <c r="R183" s="1">
        <v>70</v>
      </c>
      <c r="S183" s="1">
        <v>56</v>
      </c>
      <c r="T183" s="1" t="s">
        <v>195</v>
      </c>
      <c r="U183" s="1" t="s">
        <v>1899</v>
      </c>
      <c r="V183" s="1">
        <v>41</v>
      </c>
      <c r="W183" s="1">
        <v>23</v>
      </c>
      <c r="X183" s="1">
        <v>13</v>
      </c>
      <c r="Z183" s="1" t="s">
        <v>2163</v>
      </c>
      <c r="AA183" s="1" t="s">
        <v>1875</v>
      </c>
      <c r="AB183" s="1" t="s">
        <v>1985</v>
      </c>
      <c r="AC183" s="1" t="s">
        <v>2030</v>
      </c>
      <c r="AF183" s="1" t="s">
        <v>2023</v>
      </c>
      <c r="AG183" s="128">
        <v>4.2</v>
      </c>
      <c r="AH183" s="128">
        <v>4.41</v>
      </c>
      <c r="AI183" s="128">
        <v>3.9</v>
      </c>
      <c r="AJ183" s="128">
        <v>3.65</v>
      </c>
      <c r="AK183" s="128">
        <v>3.19</v>
      </c>
      <c r="AL183" s="128">
        <v>3.31</v>
      </c>
      <c r="AM183" s="128">
        <v>1.78</v>
      </c>
      <c r="AN183" s="128">
        <v>2.15</v>
      </c>
      <c r="AO183" s="128">
        <v>1.79</v>
      </c>
      <c r="AP183" s="128">
        <v>3.11</v>
      </c>
      <c r="AQ183" s="128">
        <v>4.0599999999999996</v>
      </c>
      <c r="AR183" s="128">
        <v>5.07</v>
      </c>
      <c r="AS183" s="128">
        <v>4.18</v>
      </c>
      <c r="AT183" s="1">
        <v>3</v>
      </c>
      <c r="AU183" s="1">
        <v>3.78</v>
      </c>
      <c r="AV183" s="1">
        <v>6.07</v>
      </c>
      <c r="AW183" s="1">
        <v>8.7799999999999994</v>
      </c>
      <c r="AX183" s="1">
        <v>3.34</v>
      </c>
      <c r="AY183" s="1">
        <v>3.26</v>
      </c>
      <c r="AZ183" s="1">
        <v>1.85</v>
      </c>
      <c r="BA183" s="1">
        <v>0</v>
      </c>
      <c r="BB183" s="1">
        <v>0</v>
      </c>
      <c r="BC183" s="1">
        <v>1.96</v>
      </c>
      <c r="BD183" s="1">
        <v>3.29</v>
      </c>
      <c r="BE183" s="1">
        <v>3.51</v>
      </c>
      <c r="BF183" s="1">
        <v>3.73</v>
      </c>
      <c r="BG183" s="1">
        <v>3.62</v>
      </c>
      <c r="BH183" s="1">
        <v>4.03</v>
      </c>
      <c r="BI183" s="1">
        <v>5.83</v>
      </c>
      <c r="BJ183" s="1">
        <v>4.5199999999999996</v>
      </c>
      <c r="BK183" s="1">
        <v>2.48</v>
      </c>
      <c r="BL183" s="1">
        <v>4.01</v>
      </c>
      <c r="BM183" s="1">
        <v>4.95</v>
      </c>
      <c r="BN183" s="1">
        <v>10.220000000000001</v>
      </c>
      <c r="BO183" s="269">
        <v>0.86000000000000032</v>
      </c>
      <c r="BP183" s="269">
        <v>1.1500000000000004</v>
      </c>
      <c r="BQ183" s="269">
        <v>2.0499999999999998</v>
      </c>
      <c r="BR183" s="269">
        <v>3.65</v>
      </c>
      <c r="BS183" s="269">
        <v>3.19</v>
      </c>
      <c r="BT183" s="269">
        <v>1.35</v>
      </c>
      <c r="BU183" s="1">
        <v>24.68</v>
      </c>
      <c r="BV183" s="1">
        <v>30.6</v>
      </c>
      <c r="BW183" s="1">
        <v>31</v>
      </c>
      <c r="BX183" s="1">
        <v>35.01</v>
      </c>
      <c r="BY183" s="1">
        <v>32.89</v>
      </c>
      <c r="BZ183" s="1">
        <v>33.39</v>
      </c>
      <c r="CA183" s="1">
        <v>33.49</v>
      </c>
      <c r="CB183" s="1">
        <v>32.56</v>
      </c>
      <c r="CC183" s="1">
        <v>32.380000000000003</v>
      </c>
      <c r="CD183" s="1">
        <v>34.4</v>
      </c>
      <c r="CE183" s="1">
        <v>33.729999999999997</v>
      </c>
      <c r="CF183" s="1">
        <v>33.03</v>
      </c>
      <c r="CG183" s="1">
        <v>33.26</v>
      </c>
      <c r="CH183" s="1">
        <v>38.14</v>
      </c>
      <c r="CI183" s="1">
        <v>36.82</v>
      </c>
      <c r="CJ183" s="1">
        <v>40.51</v>
      </c>
      <c r="CK183" s="1">
        <v>36</v>
      </c>
      <c r="CL183" s="1">
        <v>23.12</v>
      </c>
      <c r="CM183" s="1">
        <v>24.72</v>
      </c>
      <c r="CN183" s="1">
        <v>29.03</v>
      </c>
      <c r="CO183" s="1">
        <v>34.31</v>
      </c>
      <c r="CP183" s="1">
        <v>33.159999999999997</v>
      </c>
      <c r="CQ183" s="1">
        <v>33.020000000000003</v>
      </c>
      <c r="CR183" s="1">
        <v>35.06</v>
      </c>
      <c r="CS183" s="1">
        <v>34.36</v>
      </c>
      <c r="CT183" s="1">
        <v>37.47</v>
      </c>
      <c r="CU183" s="1">
        <v>34.619999999999997</v>
      </c>
      <c r="CV183" s="1">
        <v>34.4</v>
      </c>
      <c r="CW183" s="1">
        <v>34.24</v>
      </c>
      <c r="CX183" s="1">
        <v>33.25</v>
      </c>
      <c r="CY183" s="1">
        <v>40.44</v>
      </c>
      <c r="CZ183" s="1">
        <v>36.54</v>
      </c>
      <c r="DA183" s="1">
        <v>39.32</v>
      </c>
      <c r="DB183" s="1">
        <v>34.64</v>
      </c>
      <c r="DC183" s="269">
        <v>1.5599999999999987</v>
      </c>
      <c r="DD183" s="269">
        <v>5.8800000000000026</v>
      </c>
      <c r="DE183" s="269">
        <v>1.9699999999999989</v>
      </c>
      <c r="DF183" s="269">
        <v>0.69999999999999574</v>
      </c>
      <c r="DG183" s="269">
        <v>-0.26999999999999602</v>
      </c>
      <c r="DH183" s="269">
        <v>0.36999999999999744</v>
      </c>
      <c r="DI183" s="1">
        <v>5</v>
      </c>
      <c r="DJ183" s="1">
        <v>6</v>
      </c>
      <c r="DK183" s="1">
        <v>12</v>
      </c>
      <c r="DL183" s="1">
        <v>25</v>
      </c>
      <c r="DM183" s="1">
        <v>16</v>
      </c>
      <c r="DN183" s="1">
        <v>0</v>
      </c>
      <c r="DO183" s="1">
        <v>-13</v>
      </c>
      <c r="DP183" s="1">
        <v>-18</v>
      </c>
      <c r="DQ183" s="1">
        <v>-24</v>
      </c>
      <c r="DR183" s="1">
        <v>-21</v>
      </c>
      <c r="DS183" s="1">
        <v>-23</v>
      </c>
      <c r="DT183" s="1">
        <v>-22</v>
      </c>
      <c r="DU183" s="1">
        <v>-14</v>
      </c>
      <c r="DV183" s="1">
        <v>-11</v>
      </c>
      <c r="DW183" s="1">
        <v>-4</v>
      </c>
      <c r="DX183" s="1">
        <v>0</v>
      </c>
      <c r="DY183" s="1">
        <v>1</v>
      </c>
      <c r="DZ183" s="2" t="s">
        <v>795</v>
      </c>
      <c r="EA183" s="2">
        <v>51637594</v>
      </c>
      <c r="EV183" s="1"/>
      <c r="FF183" s="128"/>
    </row>
    <row r="184" spans="1:163" ht="14">
      <c r="A184" s="1">
        <v>2</v>
      </c>
      <c r="B184" s="1">
        <v>169</v>
      </c>
      <c r="C184" s="1">
        <v>2</v>
      </c>
      <c r="D184" s="1">
        <v>15</v>
      </c>
      <c r="E184" s="1">
        <v>1</v>
      </c>
      <c r="F184" s="1">
        <v>164.7</v>
      </c>
      <c r="G184" s="1">
        <v>59.6</v>
      </c>
      <c r="H184" s="1" t="s">
        <v>1925</v>
      </c>
      <c r="I184" s="1" t="s">
        <v>2105</v>
      </c>
      <c r="J184" s="1" t="s">
        <v>1733</v>
      </c>
      <c r="K184" s="1">
        <v>45</v>
      </c>
      <c r="L184" s="1">
        <v>32</v>
      </c>
      <c r="M184" s="1">
        <v>34</v>
      </c>
      <c r="N184" s="265">
        <v>0.24444444444444444</v>
      </c>
      <c r="P184" s="1" t="s">
        <v>1894</v>
      </c>
      <c r="Q184" s="1">
        <v>55</v>
      </c>
      <c r="R184" s="1">
        <v>33</v>
      </c>
      <c r="S184" s="1">
        <v>23</v>
      </c>
      <c r="T184" s="1" t="s">
        <v>194</v>
      </c>
      <c r="U184" s="1" t="s">
        <v>1895</v>
      </c>
      <c r="V184" s="1">
        <v>32</v>
      </c>
      <c r="W184" s="1">
        <v>18</v>
      </c>
      <c r="X184" s="1">
        <v>6</v>
      </c>
      <c r="Y184" s="1" t="s">
        <v>1681</v>
      </c>
      <c r="Z184" s="1" t="s">
        <v>1861</v>
      </c>
      <c r="AA184" s="1" t="s">
        <v>1993</v>
      </c>
      <c r="AB184" s="1" t="s">
        <v>2064</v>
      </c>
      <c r="AC184" s="1" t="s">
        <v>1863</v>
      </c>
      <c r="AF184" s="1" t="s">
        <v>1902</v>
      </c>
      <c r="AG184" s="128">
        <v>5.14</v>
      </c>
      <c r="AH184" s="128">
        <v>3.11</v>
      </c>
      <c r="AI184" s="128">
        <v>4.0999999999999996</v>
      </c>
      <c r="AJ184" s="128">
        <v>3.99</v>
      </c>
      <c r="AK184" s="128">
        <v>3.23</v>
      </c>
      <c r="AL184" s="128">
        <v>3.36</v>
      </c>
      <c r="AM184" s="128">
        <v>2.06</v>
      </c>
      <c r="AN184" s="128">
        <v>1.96</v>
      </c>
      <c r="AO184" s="128">
        <v>3.68</v>
      </c>
      <c r="AP184" s="128">
        <v>3.85</v>
      </c>
      <c r="AQ184" s="128">
        <v>4.46</v>
      </c>
      <c r="AR184" s="128">
        <v>6.18</v>
      </c>
      <c r="AS184" s="128">
        <v>3.11</v>
      </c>
      <c r="AT184" s="1">
        <v>3.48</v>
      </c>
      <c r="AU184" s="1">
        <v>4.47</v>
      </c>
      <c r="AV184" s="1">
        <v>5.85</v>
      </c>
      <c r="AW184" s="1">
        <v>11.73</v>
      </c>
      <c r="AX184" s="1">
        <v>5.17</v>
      </c>
      <c r="AY184" s="1">
        <v>2.96</v>
      </c>
      <c r="AZ184" s="1">
        <v>0.12</v>
      </c>
      <c r="BA184" s="1">
        <v>0</v>
      </c>
      <c r="BB184" s="1">
        <v>0.37</v>
      </c>
      <c r="BC184" s="1">
        <v>2.66</v>
      </c>
      <c r="BD184" s="1">
        <v>2.2400000000000002</v>
      </c>
      <c r="BE184" s="1">
        <v>3.66</v>
      </c>
      <c r="BF184" s="1">
        <v>4.7300000000000004</v>
      </c>
      <c r="BG184" s="1">
        <v>3.5</v>
      </c>
      <c r="BH184" s="1">
        <v>4.4800000000000004</v>
      </c>
      <c r="BI184" s="1">
        <v>4.37</v>
      </c>
      <c r="BJ184" s="1">
        <v>2.2400000000000002</v>
      </c>
      <c r="BK184" s="1">
        <v>2.67</v>
      </c>
      <c r="BL184" s="1">
        <v>4.29</v>
      </c>
      <c r="BM184" s="1">
        <v>5.78</v>
      </c>
      <c r="BN184" s="1">
        <v>11.72</v>
      </c>
      <c r="BO184" s="269">
        <v>-3.0000000000000249E-2</v>
      </c>
      <c r="BP184" s="269">
        <v>0.14999999999999991</v>
      </c>
      <c r="BQ184" s="269">
        <v>3.9799999999999995</v>
      </c>
      <c r="BR184" s="269">
        <v>3.99</v>
      </c>
      <c r="BS184" s="269">
        <v>2.86</v>
      </c>
      <c r="BT184" s="269">
        <v>0.69999999999999973</v>
      </c>
      <c r="BU184" s="1">
        <v>26.9</v>
      </c>
      <c r="BV184" s="1">
        <v>31.57</v>
      </c>
      <c r="BW184" s="1">
        <v>36.53</v>
      </c>
      <c r="BX184" s="1">
        <v>37.56</v>
      </c>
      <c r="BY184" s="1">
        <v>39.07</v>
      </c>
      <c r="BZ184" s="1">
        <v>40.880000000000003</v>
      </c>
      <c r="CA184" s="1">
        <v>41.29</v>
      </c>
      <c r="CB184" s="1">
        <v>40.54</v>
      </c>
      <c r="CC184" s="1">
        <v>41.63</v>
      </c>
      <c r="CD184" s="1">
        <v>42.65</v>
      </c>
      <c r="CE184" s="1">
        <v>42.23</v>
      </c>
      <c r="CF184" s="1">
        <v>42.32</v>
      </c>
      <c r="CG184" s="1">
        <v>45.98</v>
      </c>
      <c r="CH184" s="1">
        <v>48.78</v>
      </c>
      <c r="CI184" s="1">
        <v>48.34</v>
      </c>
      <c r="CJ184" s="1">
        <v>44.74</v>
      </c>
      <c r="CK184" s="1">
        <v>44.01</v>
      </c>
      <c r="CL184" s="1">
        <v>26.5</v>
      </c>
      <c r="CM184" s="1">
        <v>31.56</v>
      </c>
      <c r="CN184" s="1">
        <v>37.97</v>
      </c>
      <c r="CO184" s="1">
        <v>38.93</v>
      </c>
      <c r="CP184" s="1">
        <v>40.36</v>
      </c>
      <c r="CQ184" s="1">
        <v>40.68</v>
      </c>
      <c r="CR184" s="1">
        <v>40.26</v>
      </c>
      <c r="CS184" s="1">
        <v>40.57</v>
      </c>
      <c r="CT184" s="1">
        <v>41.12</v>
      </c>
      <c r="CU184" s="1">
        <v>42.32</v>
      </c>
      <c r="CV184" s="1">
        <v>43.68</v>
      </c>
      <c r="CW184" s="1">
        <v>42.83</v>
      </c>
      <c r="CX184" s="1">
        <v>46.19</v>
      </c>
      <c r="CY184" s="1">
        <v>48.29</v>
      </c>
      <c r="CZ184" s="1">
        <v>48.42</v>
      </c>
      <c r="DA184" s="1">
        <v>45.45</v>
      </c>
      <c r="DB184" s="1">
        <v>43.73</v>
      </c>
      <c r="DC184" s="269">
        <v>0.39999999999999858</v>
      </c>
      <c r="DD184" s="269">
        <v>1.0000000000001563E-2</v>
      </c>
      <c r="DE184" s="269">
        <v>-1.4399999999999977</v>
      </c>
      <c r="DF184" s="269">
        <v>-1.3699999999999974</v>
      </c>
      <c r="DG184" s="269">
        <v>-1.2899999999999991</v>
      </c>
      <c r="DH184" s="269">
        <v>0.20000000000000284</v>
      </c>
      <c r="DI184" s="1">
        <v>0</v>
      </c>
      <c r="DJ184" s="1">
        <v>2</v>
      </c>
      <c r="DK184" s="1">
        <v>6</v>
      </c>
      <c r="DL184" s="1">
        <v>6</v>
      </c>
      <c r="DM184" s="1">
        <v>4</v>
      </c>
      <c r="DN184" s="1">
        <v>-2</v>
      </c>
      <c r="DO184" s="1">
        <v>-7</v>
      </c>
      <c r="DP184" s="1">
        <v>-10</v>
      </c>
      <c r="DQ184" s="1">
        <v>-3</v>
      </c>
      <c r="DR184" s="1">
        <v>-1</v>
      </c>
      <c r="DS184" s="1">
        <v>2</v>
      </c>
      <c r="DT184" s="1">
        <v>6</v>
      </c>
      <c r="DU184" s="1">
        <v>8</v>
      </c>
      <c r="DV184" s="1">
        <v>8</v>
      </c>
      <c r="DW184" s="1">
        <v>6</v>
      </c>
      <c r="DX184" s="1">
        <v>3</v>
      </c>
      <c r="DY184" s="1">
        <v>2</v>
      </c>
      <c r="DZ184" s="2" t="s">
        <v>944</v>
      </c>
      <c r="EA184" s="2">
        <v>49624494</v>
      </c>
      <c r="EM184" s="36"/>
      <c r="EV184" s="1"/>
      <c r="FF184" s="128"/>
    </row>
    <row r="185" spans="1:163" ht="14">
      <c r="AS185" s="128"/>
      <c r="AT185" s="128"/>
      <c r="AU185" s="128"/>
      <c r="AV185" s="128"/>
      <c r="AW185" s="128"/>
      <c r="AX185" s="128"/>
      <c r="AY185" s="128"/>
      <c r="AZ185" s="128"/>
      <c r="BA185" s="128"/>
      <c r="BB185" s="128"/>
      <c r="BC185" s="128"/>
      <c r="BD185" s="128"/>
      <c r="BE185" s="128"/>
      <c r="BF185" s="128"/>
      <c r="BG185" s="128"/>
      <c r="BH185" s="128"/>
      <c r="BI185" s="128"/>
      <c r="BJ185" s="128"/>
      <c r="BK185" s="128"/>
      <c r="BL185" s="128"/>
      <c r="BM185" s="128"/>
      <c r="BN185" s="128"/>
      <c r="BU185" s="128"/>
      <c r="BV185" s="128"/>
      <c r="BW185" s="128"/>
      <c r="BX185" s="128"/>
      <c r="BY185" s="128"/>
      <c r="BZ185" s="128"/>
      <c r="CA185" s="128"/>
      <c r="CB185" s="128"/>
      <c r="CC185" s="128"/>
      <c r="CD185" s="128"/>
      <c r="CE185" s="128"/>
      <c r="CF185" s="128"/>
      <c r="CG185" s="128"/>
      <c r="CH185" s="128"/>
      <c r="CI185" s="128"/>
      <c r="CJ185" s="128"/>
      <c r="CK185" s="128"/>
      <c r="CL185" s="128"/>
      <c r="CM185" s="128"/>
      <c r="CN185" s="128"/>
      <c r="CO185" s="128"/>
      <c r="CP185" s="128"/>
      <c r="CQ185" s="128"/>
      <c r="CR185" s="128"/>
      <c r="CS185" s="128"/>
      <c r="CT185" s="128"/>
      <c r="CU185" s="128"/>
      <c r="CV185" s="128"/>
      <c r="CW185" s="128"/>
      <c r="CX185" s="128"/>
      <c r="CY185" s="128"/>
      <c r="CZ185" s="128"/>
      <c r="DA185" s="128"/>
      <c r="DB185" s="128"/>
      <c r="DZ185" s="1"/>
      <c r="EA185" s="1"/>
      <c r="EV185" s="1"/>
      <c r="EW185" s="249"/>
      <c r="EX185" s="249"/>
      <c r="EY185" s="249"/>
    </row>
    <row r="186" spans="1:163" s="128" customFormat="1" ht="1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265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H186" s="1"/>
      <c r="AL186" s="1"/>
      <c r="AN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F186" s="1"/>
      <c r="BG186" s="1"/>
      <c r="BH186" s="1"/>
      <c r="BI186" s="1"/>
      <c r="BJ186" s="1"/>
      <c r="BK186" s="1"/>
      <c r="BL186" s="1"/>
      <c r="BM186" s="1"/>
      <c r="BN186" s="1"/>
      <c r="BO186" s="269"/>
      <c r="BP186" s="269"/>
      <c r="BQ186" s="269"/>
      <c r="BR186" s="269"/>
      <c r="BS186" s="269"/>
      <c r="BT186" s="269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269"/>
      <c r="DD186" s="269"/>
      <c r="DE186" s="269"/>
      <c r="DF186" s="269"/>
      <c r="DG186" s="269"/>
      <c r="DH186" s="269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Q186" s="1"/>
      <c r="ER186" s="1"/>
      <c r="ES186" s="1"/>
      <c r="ET186" s="1"/>
      <c r="EU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</row>
    <row r="187" spans="1:163" s="128" customFormat="1" ht="1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265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H187" s="1"/>
      <c r="AL187" s="1"/>
      <c r="AN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F187" s="1"/>
      <c r="BG187" s="1"/>
      <c r="BH187" s="1"/>
      <c r="BI187" s="1"/>
      <c r="BJ187" s="1"/>
      <c r="BK187" s="1"/>
      <c r="BL187" s="1"/>
      <c r="BM187" s="1"/>
      <c r="BN187" s="1"/>
      <c r="BO187" s="269"/>
      <c r="BP187" s="269"/>
      <c r="BQ187" s="269"/>
      <c r="BR187" s="269"/>
      <c r="BS187" s="269"/>
      <c r="BT187" s="269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269"/>
      <c r="DD187" s="269"/>
      <c r="DE187" s="269"/>
      <c r="DF187" s="269"/>
      <c r="DG187" s="269"/>
      <c r="DH187" s="269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Q187" s="1"/>
      <c r="ER187" s="1"/>
      <c r="ES187" s="1"/>
      <c r="ET187" s="1"/>
      <c r="EU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</row>
    <row r="188" spans="1:163" s="128" customFormat="1" ht="1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265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H188" s="1"/>
      <c r="AL188" s="1"/>
      <c r="AN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F188" s="1"/>
      <c r="BG188" s="1"/>
      <c r="BH188" s="1"/>
      <c r="BI188" s="1"/>
      <c r="BJ188" s="1"/>
      <c r="BK188" s="1"/>
      <c r="BL188" s="1"/>
      <c r="BM188" s="1"/>
      <c r="BN188" s="1"/>
      <c r="BO188" s="269"/>
      <c r="BP188" s="269"/>
      <c r="BQ188" s="269"/>
      <c r="BR188" s="269"/>
      <c r="BS188" s="269"/>
      <c r="BT188" s="269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269"/>
      <c r="DD188" s="269"/>
      <c r="DE188" s="269"/>
      <c r="DF188" s="269"/>
      <c r="DG188" s="269"/>
      <c r="DH188" s="269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50"/>
      <c r="EA188" s="50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Q188" s="1"/>
      <c r="ER188" s="1"/>
      <c r="ES188" s="1"/>
      <c r="ET188" s="1"/>
      <c r="EU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</row>
    <row r="189" spans="1:163" s="128" customFormat="1" ht="1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265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H189" s="1"/>
      <c r="AL189" s="1"/>
      <c r="AN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F189" s="1"/>
      <c r="BG189" s="1"/>
      <c r="BH189" s="1"/>
      <c r="BI189" s="1"/>
      <c r="BJ189" s="1"/>
      <c r="BK189" s="1"/>
      <c r="BL189" s="1"/>
      <c r="BM189" s="1"/>
      <c r="BN189" s="1"/>
      <c r="BO189" s="269"/>
      <c r="BP189" s="269"/>
      <c r="BQ189" s="269"/>
      <c r="BR189" s="269"/>
      <c r="BS189" s="269"/>
      <c r="BT189" s="269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269"/>
      <c r="DD189" s="269"/>
      <c r="DE189" s="269"/>
      <c r="DF189" s="269"/>
      <c r="DG189" s="269"/>
      <c r="DH189" s="269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50"/>
      <c r="EA189" s="50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Q189" s="1"/>
      <c r="ER189" s="1"/>
      <c r="ES189" s="1"/>
      <c r="ET189" s="1"/>
      <c r="EU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</row>
    <row r="190" spans="1:163" s="128" customFormat="1" ht="1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265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L190" s="1"/>
      <c r="AN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F190" s="1"/>
      <c r="BG190" s="1"/>
      <c r="BH190" s="1"/>
      <c r="BI190" s="1"/>
      <c r="BJ190" s="1"/>
      <c r="BK190" s="1"/>
      <c r="BL190" s="1"/>
      <c r="BM190" s="1"/>
      <c r="BN190" s="1"/>
      <c r="BO190" s="269"/>
      <c r="BP190" s="269"/>
      <c r="BQ190" s="269"/>
      <c r="BR190" s="269"/>
      <c r="BS190" s="269"/>
      <c r="BT190" s="269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269"/>
      <c r="DD190" s="269"/>
      <c r="DE190" s="269"/>
      <c r="DF190" s="269"/>
      <c r="DG190" s="269"/>
      <c r="DH190" s="269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50"/>
      <c r="EA190" s="50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Q190" s="1"/>
      <c r="ER190" s="1"/>
      <c r="ES190" s="1"/>
      <c r="ET190" s="1"/>
      <c r="EU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</row>
  </sheetData>
  <mergeCells count="3">
    <mergeCell ref="AG1:BT1"/>
    <mergeCell ref="BU1:DH1"/>
    <mergeCell ref="DI1:DY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55204-88FB-4A08-B32F-CF13D6631AE5}">
  <dimension ref="A1:FL263"/>
  <sheetViews>
    <sheetView workbookViewId="0">
      <selection activeCell="FE1" sqref="FE1:FF1048576"/>
    </sheetView>
  </sheetViews>
  <sheetFormatPr baseColWidth="10" defaultColWidth="9" defaultRowHeight="17"/>
  <cols>
    <col min="1" max="1" width="2.33203125" style="50" bestFit="1" customWidth="1"/>
    <col min="2" max="2" width="4.1640625" style="50" bestFit="1" customWidth="1"/>
    <col min="3" max="3" width="3" style="50" bestFit="1" customWidth="1"/>
    <col min="4" max="4" width="5.83203125" style="252" customWidth="1"/>
    <col min="5" max="6" width="3.1640625" style="50" bestFit="1" customWidth="1"/>
    <col min="7" max="8" width="5.83203125" style="50" bestFit="1" customWidth="1"/>
    <col min="9" max="9" width="6.1640625" style="50" bestFit="1" customWidth="1"/>
    <col min="10" max="10" width="4.6640625" style="50" bestFit="1" customWidth="1"/>
    <col min="11" max="11" width="9.6640625" style="50" bestFit="1" customWidth="1"/>
    <col min="12" max="13" width="3.1640625" style="50" bestFit="1" customWidth="1"/>
    <col min="14" max="14" width="6.1640625" style="50" bestFit="1" customWidth="1"/>
    <col min="15" max="15" width="6.1640625" style="50" customWidth="1"/>
    <col min="16" max="16" width="20.6640625" style="50" bestFit="1" customWidth="1"/>
    <col min="17" max="17" width="24.6640625" style="50" bestFit="1" customWidth="1"/>
    <col min="18" max="18" width="9.1640625" style="50" customWidth="1"/>
    <col min="19" max="19" width="6.1640625" style="50" bestFit="1" customWidth="1"/>
    <col min="20" max="20" width="9.6640625" style="50" bestFit="1" customWidth="1"/>
    <col min="21" max="21" width="8.83203125"/>
    <col min="22" max="23" width="5" style="50" bestFit="1" customWidth="1"/>
    <col min="24" max="24" width="6.1640625" style="50" bestFit="1" customWidth="1"/>
    <col min="25" max="25" width="10.1640625" style="50" bestFit="1" customWidth="1"/>
    <col min="26" max="26" width="4.1640625" style="50" bestFit="1" customWidth="1"/>
    <col min="27" max="27" width="6.5" style="50" bestFit="1" customWidth="1"/>
    <col min="28" max="28" width="8.33203125" style="50" bestFit="1" customWidth="1"/>
    <col min="29" max="29" width="9.1640625" style="50" bestFit="1" customWidth="1"/>
    <col min="30" max="30" width="9.5" style="50" bestFit="1" customWidth="1"/>
    <col min="31" max="31" width="9.33203125" style="50" bestFit="1" customWidth="1"/>
    <col min="32" max="32" width="6" style="50" bestFit="1" customWidth="1"/>
    <col min="33" max="33" width="6.33203125" style="50" bestFit="1" customWidth="1"/>
    <col min="34" max="34" width="5.1640625" style="50" bestFit="1" customWidth="1"/>
    <col min="35" max="35" width="4" style="50" bestFit="1" customWidth="1"/>
    <col min="36" max="36" width="4.33203125" style="50" bestFit="1" customWidth="1"/>
    <col min="37" max="37" width="9.83203125" style="50" bestFit="1" customWidth="1"/>
    <col min="38" max="38" width="7.33203125" style="50" bestFit="1" customWidth="1"/>
    <col min="39" max="39" width="9.83203125" style="50" bestFit="1" customWidth="1"/>
    <col min="40" max="41" width="9.6640625" style="50" bestFit="1" customWidth="1"/>
    <col min="42" max="42" width="10.33203125" style="50" bestFit="1" customWidth="1"/>
    <col min="43" max="43" width="7" style="50" bestFit="1" customWidth="1"/>
    <col min="44" max="45" width="9.6640625" style="50" bestFit="1" customWidth="1"/>
    <col min="46" max="46" width="4.6640625" style="50" bestFit="1" customWidth="1"/>
    <col min="47" max="47" width="7.6640625" style="50" bestFit="1" customWidth="1"/>
    <col min="48" max="48" width="12.1640625" style="50" bestFit="1" customWidth="1"/>
    <col min="49" max="49" width="5" style="129" bestFit="1" customWidth="1"/>
    <col min="50" max="50" width="9.6640625" style="50" bestFit="1" customWidth="1"/>
    <col min="51" max="52" width="3.1640625" style="50" bestFit="1" customWidth="1"/>
    <col min="53" max="53" width="6.1640625" style="50" bestFit="1" customWidth="1"/>
    <col min="54" max="55" width="6.1640625" style="50" customWidth="1"/>
    <col min="56" max="56" width="3" style="50" bestFit="1" customWidth="1"/>
    <col min="57" max="58" width="3.1640625" style="50" bestFit="1" customWidth="1"/>
    <col min="59" max="59" width="5.1640625" style="129" bestFit="1" customWidth="1"/>
    <col min="60" max="61" width="5" style="129" bestFit="1" customWidth="1"/>
    <col min="62" max="62" width="5.1640625" style="129" bestFit="1" customWidth="1"/>
    <col min="63" max="64" width="5" style="129" bestFit="1" customWidth="1"/>
    <col min="65" max="65" width="5.1640625" style="129" bestFit="1" customWidth="1"/>
    <col min="66" max="66" width="5" style="129" bestFit="1" customWidth="1"/>
    <col min="67" max="69" width="5.1640625" style="129" bestFit="1" customWidth="1"/>
    <col min="70" max="70" width="5" style="129" bestFit="1" customWidth="1"/>
    <col min="71" max="71" width="5" style="50" bestFit="1" customWidth="1"/>
    <col min="72" max="72" width="5.1640625" style="50" bestFit="1" customWidth="1"/>
    <col min="73" max="73" width="5.83203125" style="50" bestFit="1" customWidth="1"/>
    <col min="74" max="75" width="6" style="50" bestFit="1" customWidth="1"/>
    <col min="76" max="76" width="5" style="50" bestFit="1" customWidth="1"/>
    <col min="77" max="79" width="5.1640625" style="50" bestFit="1" customWidth="1"/>
    <col min="80" max="81" width="5.33203125" style="50" bestFit="1" customWidth="1"/>
    <col min="82" max="82" width="5.1640625" style="50" bestFit="1" customWidth="1"/>
    <col min="83" max="83" width="5.33203125" style="50" bestFit="1" customWidth="1"/>
    <col min="84" max="89" width="5.1640625" style="50" bestFit="1" customWidth="1"/>
    <col min="90" max="90" width="5.33203125" style="50" bestFit="1" customWidth="1"/>
    <col min="91" max="94" width="5.83203125" style="50" bestFit="1" customWidth="1"/>
    <col min="95" max="100" width="5.83203125" style="252" customWidth="1"/>
    <col min="101" max="135" width="5.83203125" style="50" bestFit="1" customWidth="1"/>
    <col min="136" max="136" width="3.5" style="50" bestFit="1" customWidth="1"/>
    <col min="137" max="142" width="5.83203125" style="255" customWidth="1"/>
    <col min="143" max="145" width="3.5" style="50" bestFit="1" customWidth="1"/>
    <col min="146" max="146" width="4" style="50" bestFit="1" customWidth="1"/>
    <col min="147" max="159" width="3.83203125" style="50" bestFit="1" customWidth="1"/>
    <col min="160" max="160" width="12.6640625" style="50" bestFit="1" customWidth="1"/>
    <col min="161" max="161" width="6.5" style="50" bestFit="1" customWidth="1"/>
    <col min="162" max="162" width="8.5" style="50" customWidth="1"/>
    <col min="163" max="163" width="4.6640625" style="50" bestFit="1" customWidth="1"/>
    <col min="164" max="164" width="11.1640625" style="50" bestFit="1" customWidth="1"/>
    <col min="165" max="165" width="5.6640625" style="50" bestFit="1" customWidth="1"/>
    <col min="166" max="166" width="5.33203125" style="50" bestFit="1" customWidth="1"/>
    <col min="167" max="16384" width="9" style="50"/>
  </cols>
  <sheetData>
    <row r="1" spans="1:168">
      <c r="A1" s="2">
        <v>1</v>
      </c>
      <c r="B1" s="2">
        <v>44</v>
      </c>
      <c r="C1" s="2">
        <v>2</v>
      </c>
      <c r="D1" s="250">
        <v>-0.81</v>
      </c>
      <c r="E1" s="2">
        <v>16</v>
      </c>
      <c r="F1" s="2">
        <v>6</v>
      </c>
      <c r="G1" s="2">
        <v>170.6</v>
      </c>
      <c r="H1" s="2">
        <v>61.9</v>
      </c>
      <c r="I1" s="2" t="s">
        <v>79</v>
      </c>
      <c r="J1" s="2" t="s">
        <v>577</v>
      </c>
      <c r="K1" s="3" t="s">
        <v>6</v>
      </c>
      <c r="L1" s="3">
        <v>22</v>
      </c>
      <c r="M1" s="2">
        <v>23</v>
      </c>
      <c r="N1" s="2">
        <v>22</v>
      </c>
      <c r="O1" s="2">
        <f t="shared" ref="O1:O32" si="0">(L1-N1)/L1</f>
        <v>0</v>
      </c>
      <c r="P1" s="30" t="s">
        <v>168</v>
      </c>
      <c r="Q1" s="30" t="s">
        <v>576</v>
      </c>
      <c r="R1" s="30"/>
      <c r="S1" s="30"/>
      <c r="T1" s="3" t="s">
        <v>187</v>
      </c>
      <c r="U1" t="s">
        <v>191</v>
      </c>
      <c r="V1" s="3">
        <v>22</v>
      </c>
      <c r="W1" s="2">
        <v>23</v>
      </c>
      <c r="X1" s="2">
        <v>22</v>
      </c>
      <c r="Y1" s="2" t="s">
        <v>578</v>
      </c>
      <c r="Z1" s="33"/>
      <c r="AA1" s="3" t="s">
        <v>260</v>
      </c>
      <c r="AB1" s="3">
        <v>65</v>
      </c>
      <c r="AC1" s="2">
        <v>51</v>
      </c>
      <c r="AD1" s="2">
        <v>49</v>
      </c>
      <c r="AE1" s="2"/>
      <c r="AF1" s="33" t="s">
        <v>242</v>
      </c>
      <c r="AG1" s="12" t="s">
        <v>473</v>
      </c>
      <c r="AH1" s="12">
        <v>31</v>
      </c>
      <c r="AI1" s="13">
        <v>27</v>
      </c>
      <c r="AJ1" s="13">
        <v>22</v>
      </c>
      <c r="AK1" s="13"/>
      <c r="AL1" s="34"/>
      <c r="AM1" s="2" t="s">
        <v>177</v>
      </c>
      <c r="AN1" s="2" t="s">
        <v>348</v>
      </c>
      <c r="AO1" s="2" t="s">
        <v>257</v>
      </c>
      <c r="AP1" s="2" t="s">
        <v>444</v>
      </c>
      <c r="AQ1" s="2" t="s">
        <v>87</v>
      </c>
      <c r="AR1" s="1" t="s">
        <v>180</v>
      </c>
      <c r="AS1" s="2" t="s">
        <v>89</v>
      </c>
      <c r="AT1" s="1" t="s">
        <v>197</v>
      </c>
      <c r="AU1" s="2" t="s">
        <v>93</v>
      </c>
      <c r="AV1" s="14" t="s">
        <v>579</v>
      </c>
      <c r="AW1" s="14">
        <v>1</v>
      </c>
      <c r="AX1" s="3" t="s">
        <v>6</v>
      </c>
      <c r="AY1" s="3">
        <v>22</v>
      </c>
      <c r="AZ1" s="2">
        <v>23</v>
      </c>
      <c r="BA1" s="2">
        <v>22</v>
      </c>
      <c r="BB1" s="2">
        <f t="shared" ref="BB1:BB32" si="1">(AY1-BA1)/AY1</f>
        <v>0</v>
      </c>
      <c r="BC1" s="248">
        <f t="shared" ref="BC1:BC32" si="2">BJ1-CB1</f>
        <v>-0.81</v>
      </c>
      <c r="BD1" s="2" t="s">
        <v>1666</v>
      </c>
      <c r="BE1" s="2">
        <v>16</v>
      </c>
      <c r="BF1" s="2">
        <v>6</v>
      </c>
      <c r="BG1" s="104">
        <v>4.41</v>
      </c>
      <c r="BH1" s="111">
        <v>3.23</v>
      </c>
      <c r="BI1" s="106">
        <v>2.31</v>
      </c>
      <c r="BJ1" s="107">
        <v>2.58</v>
      </c>
      <c r="BK1" s="106">
        <v>2.2799999999999998</v>
      </c>
      <c r="BL1" s="261">
        <v>2.0499999999999998</v>
      </c>
      <c r="BM1" s="106">
        <v>1.79</v>
      </c>
      <c r="BN1" s="108">
        <v>0.9</v>
      </c>
      <c r="BO1" s="107">
        <v>1.41</v>
      </c>
      <c r="BP1" s="106">
        <v>2.2000000000000002</v>
      </c>
      <c r="BQ1" s="106">
        <v>4.3499999999999996</v>
      </c>
      <c r="BR1" s="106">
        <v>7.5</v>
      </c>
      <c r="BS1" s="106">
        <v>3.81</v>
      </c>
      <c r="BT1" s="8">
        <v>4.1900000000000004</v>
      </c>
      <c r="BU1" s="9">
        <v>4.68</v>
      </c>
      <c r="BV1" s="9">
        <v>6.9</v>
      </c>
      <c r="BW1" s="4">
        <v>11.97</v>
      </c>
      <c r="BX1" s="4">
        <v>16.55</v>
      </c>
      <c r="BY1" s="4">
        <v>4.57</v>
      </c>
      <c r="BZ1" s="55">
        <v>3.34</v>
      </c>
      <c r="CA1" s="7">
        <v>3.11</v>
      </c>
      <c r="CB1" s="7">
        <v>3.39</v>
      </c>
      <c r="CC1" s="7">
        <v>2.36</v>
      </c>
      <c r="CD1" s="257">
        <v>2.0699999999999998</v>
      </c>
      <c r="CE1" s="7">
        <v>3.68</v>
      </c>
      <c r="CF1" s="8">
        <v>3.05</v>
      </c>
      <c r="CG1" s="6">
        <v>3.44</v>
      </c>
      <c r="CH1" s="7">
        <v>4.79</v>
      </c>
      <c r="CI1" s="7">
        <v>5.55</v>
      </c>
      <c r="CJ1" s="7">
        <v>7.23</v>
      </c>
      <c r="CK1" s="7">
        <v>5.5</v>
      </c>
      <c r="CL1" s="8">
        <v>5.89</v>
      </c>
      <c r="CM1" s="9">
        <v>6.17</v>
      </c>
      <c r="CN1" s="9">
        <v>7.39</v>
      </c>
      <c r="CO1" s="4">
        <v>13.79</v>
      </c>
      <c r="CP1" s="4">
        <v>14.69</v>
      </c>
      <c r="CQ1" s="250">
        <v>-0.16000000000000014</v>
      </c>
      <c r="CR1" s="250">
        <v>-0.10999999999999988</v>
      </c>
      <c r="CS1" s="250">
        <v>-0.79999999999999982</v>
      </c>
      <c r="CT1" s="250">
        <v>-0.81</v>
      </c>
      <c r="CU1" s="250">
        <v>-8.0000000000000071E-2</v>
      </c>
      <c r="CV1" s="250">
        <v>2.0000000000000018E-2</v>
      </c>
      <c r="CW1" s="16">
        <v>30.25</v>
      </c>
      <c r="CX1" s="56">
        <v>33.090000000000003</v>
      </c>
      <c r="CY1" s="17">
        <v>34.74</v>
      </c>
      <c r="CZ1" s="18">
        <v>34.61</v>
      </c>
      <c r="DA1" s="17">
        <v>36.619999999999997</v>
      </c>
      <c r="DB1" s="19">
        <v>39.81</v>
      </c>
      <c r="DC1" s="17">
        <v>41.54</v>
      </c>
      <c r="DD1" s="19">
        <v>40.47</v>
      </c>
      <c r="DE1" s="18">
        <v>41.86</v>
      </c>
      <c r="DF1" s="17">
        <v>42.9</v>
      </c>
      <c r="DG1" s="17">
        <v>44.36</v>
      </c>
      <c r="DH1" s="17">
        <v>44.78</v>
      </c>
      <c r="DI1" s="17">
        <v>19.75</v>
      </c>
      <c r="DJ1" s="19">
        <v>50.63</v>
      </c>
      <c r="DK1" s="20">
        <v>53.54</v>
      </c>
      <c r="DL1" s="20">
        <v>51.46</v>
      </c>
      <c r="DM1" s="16">
        <v>50.75</v>
      </c>
      <c r="DN1" s="16">
        <v>42.56</v>
      </c>
      <c r="DO1" s="16">
        <v>30.18</v>
      </c>
      <c r="DP1" s="56">
        <v>32.61</v>
      </c>
      <c r="DQ1" s="17">
        <v>34.79</v>
      </c>
      <c r="DR1" s="17">
        <v>36.200000000000003</v>
      </c>
      <c r="DS1" s="17">
        <v>37.090000000000003</v>
      </c>
      <c r="DT1" s="19">
        <v>40.380000000000003</v>
      </c>
      <c r="DU1" s="17">
        <v>42.37</v>
      </c>
      <c r="DV1" s="19">
        <v>40.39</v>
      </c>
      <c r="DW1" s="18">
        <v>42.22</v>
      </c>
      <c r="DX1" s="17">
        <v>43.01</v>
      </c>
      <c r="DY1" s="17">
        <v>44.32</v>
      </c>
      <c r="DZ1" s="17">
        <v>45.4</v>
      </c>
      <c r="EA1" s="17">
        <v>50.46</v>
      </c>
      <c r="EB1" s="19">
        <v>51</v>
      </c>
      <c r="EC1" s="20">
        <v>54.11</v>
      </c>
      <c r="ED1" s="20">
        <v>51.66</v>
      </c>
      <c r="EE1" s="16">
        <v>50.85</v>
      </c>
      <c r="EF1" s="16">
        <v>41.19</v>
      </c>
      <c r="EG1" s="253">
        <f t="shared" ref="EG1:EG32" si="3">CW1-DO1</f>
        <v>7.0000000000000284E-2</v>
      </c>
      <c r="EH1" s="253">
        <f t="shared" ref="EH1:EH32" si="4">CX1-DP1</f>
        <v>0.48000000000000398</v>
      </c>
      <c r="EI1" s="253">
        <f t="shared" ref="EI1:EI32" si="5">CY1-DQ1</f>
        <v>-4.9999999999997158E-2</v>
      </c>
      <c r="EJ1" s="253">
        <f t="shared" ref="EJ1:EJ32" si="6">CZ1-DR1</f>
        <v>-1.5900000000000034</v>
      </c>
      <c r="EK1" s="253">
        <f t="shared" ref="EK1:EK32" si="7">DA1-DS1</f>
        <v>-0.47000000000000597</v>
      </c>
      <c r="EL1" s="253">
        <f t="shared" ref="EL1:EL32" si="8">DB1-DT1</f>
        <v>-0.57000000000000028</v>
      </c>
      <c r="EM1" s="16">
        <v>4</v>
      </c>
      <c r="EN1" s="57">
        <v>2</v>
      </c>
      <c r="EO1" s="17">
        <v>4</v>
      </c>
      <c r="EP1" s="17">
        <v>0</v>
      </c>
      <c r="EQ1" s="17">
        <v>-7</v>
      </c>
      <c r="ER1" s="17">
        <v>-13</v>
      </c>
      <c r="ES1" s="17">
        <v>-20</v>
      </c>
      <c r="ET1" s="17">
        <v>-26</v>
      </c>
      <c r="EU1" s="17">
        <v>-31</v>
      </c>
      <c r="EV1" s="17">
        <v>-25</v>
      </c>
      <c r="EW1" s="17">
        <v>-17</v>
      </c>
      <c r="EX1" s="17">
        <v>-13</v>
      </c>
      <c r="EY1" s="17">
        <v>-5</v>
      </c>
      <c r="EZ1" s="17">
        <v>-1</v>
      </c>
      <c r="FA1" s="20">
        <v>5</v>
      </c>
      <c r="FB1" s="20">
        <v>2</v>
      </c>
      <c r="FC1" s="20">
        <v>2</v>
      </c>
      <c r="FD1" s="20">
        <v>3</v>
      </c>
      <c r="FE1" s="2" t="s">
        <v>573</v>
      </c>
      <c r="FF1" s="2">
        <v>50365182</v>
      </c>
      <c r="FG1" s="2" t="s">
        <v>91</v>
      </c>
      <c r="FH1" s="1" t="s">
        <v>442</v>
      </c>
      <c r="FI1" s="15" t="s">
        <v>95</v>
      </c>
      <c r="FJ1" s="1">
        <v>6</v>
      </c>
      <c r="FL1" s="50">
        <f>BV1-CN1</f>
        <v>-0.48999999999999932</v>
      </c>
    </row>
    <row r="2" spans="1:168">
      <c r="A2" s="2">
        <v>1</v>
      </c>
      <c r="B2" s="2">
        <v>1</v>
      </c>
      <c r="C2" s="2">
        <v>2</v>
      </c>
      <c r="D2" s="250">
        <v>-0.6599999999999997</v>
      </c>
      <c r="E2" s="2">
        <v>14</v>
      </c>
      <c r="F2" s="2">
        <v>7</v>
      </c>
      <c r="G2" s="2">
        <v>162.5</v>
      </c>
      <c r="H2" s="2">
        <v>44.1</v>
      </c>
      <c r="I2" s="2" t="s">
        <v>238</v>
      </c>
      <c r="J2" s="2" t="s">
        <v>335</v>
      </c>
      <c r="K2" s="3" t="s">
        <v>48</v>
      </c>
      <c r="L2" s="3">
        <v>11</v>
      </c>
      <c r="M2" s="2">
        <v>13</v>
      </c>
      <c r="N2" s="2">
        <v>6</v>
      </c>
      <c r="O2" s="2">
        <f t="shared" si="0"/>
        <v>0.45454545454545453</v>
      </c>
      <c r="P2" s="30"/>
      <c r="Q2" s="30"/>
      <c r="R2" s="30"/>
      <c r="S2" s="30"/>
      <c r="T2" s="3" t="s">
        <v>187</v>
      </c>
      <c r="U2" t="s">
        <v>190</v>
      </c>
      <c r="V2" s="3">
        <v>11</v>
      </c>
      <c r="W2" s="2">
        <v>13</v>
      </c>
      <c r="X2" s="2">
        <v>6</v>
      </c>
      <c r="Y2" s="2" t="s">
        <v>1276</v>
      </c>
      <c r="Z2" s="33"/>
      <c r="AA2" s="3" t="s">
        <v>64</v>
      </c>
      <c r="AB2" s="3">
        <v>49</v>
      </c>
      <c r="AC2" s="2">
        <v>44</v>
      </c>
      <c r="AD2" s="2">
        <v>33</v>
      </c>
      <c r="AE2" s="2"/>
      <c r="AF2" s="33" t="s">
        <v>107</v>
      </c>
      <c r="AG2" s="12" t="s">
        <v>526</v>
      </c>
      <c r="AH2" s="12">
        <v>51</v>
      </c>
      <c r="AI2" s="13">
        <v>43</v>
      </c>
      <c r="AJ2" s="13">
        <v>26</v>
      </c>
      <c r="AK2" s="13"/>
      <c r="AL2" s="34" t="s">
        <v>152</v>
      </c>
      <c r="AM2" s="2" t="s">
        <v>127</v>
      </c>
      <c r="AN2" s="2" t="s">
        <v>118</v>
      </c>
      <c r="AO2" s="2" t="s">
        <v>257</v>
      </c>
      <c r="AP2" s="2" t="s">
        <v>519</v>
      </c>
      <c r="AQ2" s="2" t="s">
        <v>87</v>
      </c>
      <c r="AR2" s="1" t="s">
        <v>88</v>
      </c>
      <c r="AS2" s="2" t="s">
        <v>89</v>
      </c>
      <c r="AT2" s="1" t="s">
        <v>108</v>
      </c>
      <c r="AU2" s="2" t="s">
        <v>93</v>
      </c>
      <c r="AV2" s="14" t="s">
        <v>1278</v>
      </c>
      <c r="AW2" s="14">
        <v>1</v>
      </c>
      <c r="AX2" s="3" t="s">
        <v>48</v>
      </c>
      <c r="AY2" s="3">
        <v>11</v>
      </c>
      <c r="AZ2" s="2">
        <v>13</v>
      </c>
      <c r="BA2" s="2">
        <v>6</v>
      </c>
      <c r="BB2" s="2">
        <f t="shared" si="1"/>
        <v>0.45454545454545453</v>
      </c>
      <c r="BC2" s="248">
        <f t="shared" si="2"/>
        <v>-0.6599999999999997</v>
      </c>
      <c r="BD2" s="2" t="s">
        <v>1666</v>
      </c>
      <c r="BE2" s="2">
        <v>14</v>
      </c>
      <c r="BF2" s="2">
        <v>7</v>
      </c>
      <c r="BG2" s="104">
        <v>4.5599999999999996</v>
      </c>
      <c r="BH2" s="114">
        <v>4.22</v>
      </c>
      <c r="BI2" s="115">
        <v>3.9</v>
      </c>
      <c r="BJ2" s="107">
        <v>2.2000000000000002</v>
      </c>
      <c r="BK2" s="106">
        <v>1.94</v>
      </c>
      <c r="BL2" s="261">
        <v>4.92</v>
      </c>
      <c r="BM2" s="106">
        <v>4.29</v>
      </c>
      <c r="BN2" s="108">
        <v>4.5599999999999996</v>
      </c>
      <c r="BO2" s="107">
        <v>5.23</v>
      </c>
      <c r="BP2" s="106">
        <v>4.5</v>
      </c>
      <c r="BQ2" s="106">
        <v>8.69</v>
      </c>
      <c r="BR2" s="106">
        <v>8.01</v>
      </c>
      <c r="BS2" s="106">
        <v>4.1900000000000004</v>
      </c>
      <c r="BT2" s="8">
        <v>4.4800000000000004</v>
      </c>
      <c r="BU2" s="7">
        <v>6.54</v>
      </c>
      <c r="BV2" s="9">
        <v>8.5</v>
      </c>
      <c r="BW2" s="4">
        <v>13.74</v>
      </c>
      <c r="BX2" s="97">
        <v>15.5</v>
      </c>
      <c r="BY2" s="4">
        <v>4.03</v>
      </c>
      <c r="BZ2" s="39">
        <v>4.76</v>
      </c>
      <c r="CA2" s="5">
        <v>3.37</v>
      </c>
      <c r="CB2" s="7">
        <v>2.86</v>
      </c>
      <c r="CC2" s="7">
        <v>3.9</v>
      </c>
      <c r="CD2" s="257">
        <v>2.87</v>
      </c>
      <c r="CE2" s="7">
        <v>6.58</v>
      </c>
      <c r="CF2" s="8">
        <v>5.77</v>
      </c>
      <c r="CG2" s="6">
        <v>6.03</v>
      </c>
      <c r="CH2" s="7">
        <v>7.03</v>
      </c>
      <c r="CI2" s="7">
        <v>9.43</v>
      </c>
      <c r="CJ2" s="7">
        <v>9.07</v>
      </c>
      <c r="CK2" s="7">
        <v>7.29</v>
      </c>
      <c r="CL2" s="8">
        <v>5.9</v>
      </c>
      <c r="CM2" s="7">
        <v>8.11</v>
      </c>
      <c r="CN2" s="9">
        <v>8.51</v>
      </c>
      <c r="CO2" s="4">
        <v>13.06</v>
      </c>
      <c r="CP2" s="97">
        <v>16.72</v>
      </c>
      <c r="CQ2" s="250">
        <f>BG2/BY2</f>
        <v>1.1315136476426797</v>
      </c>
      <c r="CR2" s="250">
        <v>-0.54</v>
      </c>
      <c r="CS2" s="250">
        <v>0.5299999999999998</v>
      </c>
      <c r="CT2" s="250">
        <v>-0.6599999999999997</v>
      </c>
      <c r="CU2" s="250">
        <v>-1.96</v>
      </c>
      <c r="CV2" s="250">
        <v>-2.0499999999999998</v>
      </c>
      <c r="CW2" s="16">
        <v>27.11</v>
      </c>
      <c r="CX2" s="40">
        <v>30.28</v>
      </c>
      <c r="CY2" s="23">
        <v>30.92</v>
      </c>
      <c r="CZ2" s="18">
        <v>30.97</v>
      </c>
      <c r="DA2" s="17">
        <v>32.83</v>
      </c>
      <c r="DB2" s="19">
        <v>33.630000000000003</v>
      </c>
      <c r="DC2" s="17">
        <v>35.08</v>
      </c>
      <c r="DD2" s="19">
        <v>36.119999999999997</v>
      </c>
      <c r="DE2" s="18">
        <v>37.54</v>
      </c>
      <c r="DF2" s="17">
        <v>36.42</v>
      </c>
      <c r="DG2" s="17">
        <v>36.81</v>
      </c>
      <c r="DH2" s="17">
        <v>39.64</v>
      </c>
      <c r="DI2" s="17">
        <v>44.2</v>
      </c>
      <c r="DJ2" s="19">
        <v>45.83</v>
      </c>
      <c r="DK2" s="17">
        <v>47.7</v>
      </c>
      <c r="DL2" s="20">
        <v>44.1</v>
      </c>
      <c r="DM2" s="16">
        <v>43.51</v>
      </c>
      <c r="DN2" s="97">
        <v>40.04</v>
      </c>
      <c r="DO2" s="16">
        <v>27.78</v>
      </c>
      <c r="DP2" s="40">
        <v>31.44</v>
      </c>
      <c r="DQ2" s="23">
        <v>31.81</v>
      </c>
      <c r="DR2" s="17">
        <v>31.48</v>
      </c>
      <c r="DS2" s="17">
        <v>33.729999999999997</v>
      </c>
      <c r="DT2" s="19">
        <v>33.799999999999997</v>
      </c>
      <c r="DU2" s="17">
        <v>35.96</v>
      </c>
      <c r="DV2" s="19">
        <v>36.840000000000003</v>
      </c>
      <c r="DW2" s="18">
        <v>37.04</v>
      </c>
      <c r="DX2" s="17">
        <v>35.47</v>
      </c>
      <c r="DY2" s="17">
        <v>36.35</v>
      </c>
      <c r="DZ2" s="17">
        <v>39.64</v>
      </c>
      <c r="EA2" s="17">
        <v>44.27</v>
      </c>
      <c r="EB2" s="19">
        <v>46.8</v>
      </c>
      <c r="EC2" s="17">
        <v>48.12</v>
      </c>
      <c r="ED2" s="20">
        <v>44.17</v>
      </c>
      <c r="EE2" s="16">
        <v>43.27</v>
      </c>
      <c r="EF2" s="97">
        <v>40.01</v>
      </c>
      <c r="EG2" s="253">
        <f t="shared" si="3"/>
        <v>-0.67000000000000171</v>
      </c>
      <c r="EH2" s="253">
        <f t="shared" si="4"/>
        <v>-1.1600000000000001</v>
      </c>
      <c r="EI2" s="253">
        <f t="shared" si="5"/>
        <v>-0.88999999999999702</v>
      </c>
      <c r="EJ2" s="253">
        <f t="shared" si="6"/>
        <v>-0.51000000000000156</v>
      </c>
      <c r="EK2" s="253">
        <f t="shared" si="7"/>
        <v>-0.89999999999999858</v>
      </c>
      <c r="EL2" s="253">
        <f t="shared" si="8"/>
        <v>-0.1699999999999946</v>
      </c>
      <c r="EM2" s="16">
        <v>9</v>
      </c>
      <c r="EN2" s="23">
        <v>4</v>
      </c>
      <c r="EO2" s="23">
        <v>0</v>
      </c>
      <c r="EP2" s="17">
        <v>0</v>
      </c>
      <c r="EQ2" s="17">
        <v>-5</v>
      </c>
      <c r="ER2" s="17">
        <v>-8</v>
      </c>
      <c r="ES2" s="17">
        <v>-6</v>
      </c>
      <c r="ET2" s="17">
        <v>-5</v>
      </c>
      <c r="EU2" s="17">
        <v>0</v>
      </c>
      <c r="EV2" s="17">
        <v>1</v>
      </c>
      <c r="EW2" s="17">
        <v>7</v>
      </c>
      <c r="EX2" s="17">
        <v>16</v>
      </c>
      <c r="EY2" s="17">
        <v>22</v>
      </c>
      <c r="EZ2" s="17">
        <v>19</v>
      </c>
      <c r="FA2" s="17">
        <v>18</v>
      </c>
      <c r="FB2" s="20">
        <v>13</v>
      </c>
      <c r="FC2" s="20">
        <v>12</v>
      </c>
      <c r="FD2" s="97">
        <v>9</v>
      </c>
      <c r="FE2" s="2" t="s">
        <v>1273</v>
      </c>
      <c r="FF2" s="2">
        <v>41966411</v>
      </c>
      <c r="FG2" s="2" t="s">
        <v>91</v>
      </c>
      <c r="FH2" s="1" t="s">
        <v>1277</v>
      </c>
      <c r="FI2" s="15" t="s">
        <v>95</v>
      </c>
      <c r="FJ2" s="1">
        <v>7</v>
      </c>
      <c r="FL2" s="50">
        <f t="shared" ref="FL2:FL65" si="9">BV2-CN2</f>
        <v>-9.9999999999997868E-3</v>
      </c>
    </row>
    <row r="3" spans="1:168">
      <c r="A3" s="2">
        <v>1</v>
      </c>
      <c r="B3" s="2">
        <v>113</v>
      </c>
      <c r="C3" s="2">
        <v>2</v>
      </c>
      <c r="D3" s="250">
        <v>-0.60999999999999988</v>
      </c>
      <c r="E3" s="2">
        <v>15</v>
      </c>
      <c r="F3" s="2">
        <v>8</v>
      </c>
      <c r="G3" s="2">
        <v>162.69999999999999</v>
      </c>
      <c r="H3" s="2">
        <v>51.5</v>
      </c>
      <c r="I3" s="2" t="s">
        <v>238</v>
      </c>
      <c r="J3" s="2" t="s">
        <v>279</v>
      </c>
      <c r="K3" s="3" t="s">
        <v>1569</v>
      </c>
      <c r="L3" s="3">
        <v>40</v>
      </c>
      <c r="M3" s="2">
        <v>34</v>
      </c>
      <c r="N3" s="2">
        <v>19</v>
      </c>
      <c r="O3" s="2">
        <f t="shared" si="0"/>
        <v>0.52500000000000002</v>
      </c>
      <c r="P3" s="30"/>
      <c r="Q3" s="30"/>
      <c r="R3" s="30"/>
      <c r="S3" s="30">
        <f>182-165</f>
        <v>17</v>
      </c>
      <c r="T3" s="3" t="s">
        <v>188</v>
      </c>
      <c r="U3" t="s">
        <v>195</v>
      </c>
      <c r="V3" s="3">
        <v>40</v>
      </c>
      <c r="W3" s="2">
        <v>34</v>
      </c>
      <c r="X3" s="2">
        <v>19</v>
      </c>
      <c r="Y3" s="2" t="s">
        <v>280</v>
      </c>
      <c r="Z3" s="33" t="s">
        <v>839</v>
      </c>
      <c r="AA3" s="3" t="s">
        <v>1570</v>
      </c>
      <c r="AB3" s="3">
        <v>48</v>
      </c>
      <c r="AC3" s="2">
        <v>32</v>
      </c>
      <c r="AD3" s="2">
        <v>27</v>
      </c>
      <c r="AE3" s="2"/>
      <c r="AF3" s="33" t="s">
        <v>90</v>
      </c>
      <c r="AG3" s="12"/>
      <c r="AH3" s="12"/>
      <c r="AI3" s="13"/>
      <c r="AJ3" s="13"/>
      <c r="AK3" s="13"/>
      <c r="AL3" s="34"/>
      <c r="AM3" s="2" t="s">
        <v>247</v>
      </c>
      <c r="AN3" s="2" t="s">
        <v>336</v>
      </c>
      <c r="AO3" s="2" t="s">
        <v>281</v>
      </c>
      <c r="AP3" s="2" t="s">
        <v>841</v>
      </c>
      <c r="AQ3" s="2" t="s">
        <v>87</v>
      </c>
      <c r="AR3" s="1"/>
      <c r="AS3" s="2" t="s">
        <v>89</v>
      </c>
      <c r="AT3" s="1"/>
      <c r="AU3" s="2" t="s">
        <v>93</v>
      </c>
      <c r="AV3" s="14" t="s">
        <v>268</v>
      </c>
      <c r="AW3" s="14">
        <v>1</v>
      </c>
      <c r="AX3" s="3" t="s">
        <v>1569</v>
      </c>
      <c r="AY3" s="3">
        <v>40</v>
      </c>
      <c r="AZ3" s="2">
        <v>34</v>
      </c>
      <c r="BA3" s="2">
        <v>19</v>
      </c>
      <c r="BB3" s="2">
        <f t="shared" si="1"/>
        <v>0.52500000000000002</v>
      </c>
      <c r="BC3" s="248">
        <f t="shared" si="2"/>
        <v>-0.60999999999999988</v>
      </c>
      <c r="BD3" s="2" t="s">
        <v>1666</v>
      </c>
      <c r="BE3" s="2">
        <v>15</v>
      </c>
      <c r="BF3" s="2">
        <v>8</v>
      </c>
      <c r="BG3" s="104">
        <v>3.16</v>
      </c>
      <c r="BH3" s="105">
        <v>3.29</v>
      </c>
      <c r="BI3" s="109">
        <v>2.4700000000000002</v>
      </c>
      <c r="BJ3" s="107">
        <v>1.02</v>
      </c>
      <c r="BK3" s="106">
        <v>0.28000000000000003</v>
      </c>
      <c r="BL3" s="261">
        <v>3.25</v>
      </c>
      <c r="BM3" s="106">
        <v>0</v>
      </c>
      <c r="BN3" s="108">
        <v>0.75</v>
      </c>
      <c r="BO3" s="107">
        <v>2.4700000000000002</v>
      </c>
      <c r="BP3" s="106">
        <v>3.24</v>
      </c>
      <c r="BQ3" s="106">
        <v>3.79</v>
      </c>
      <c r="BR3" s="106">
        <v>5.0599999999999996</v>
      </c>
      <c r="BS3" s="106">
        <v>4.12</v>
      </c>
      <c r="BT3" s="8">
        <v>5.22</v>
      </c>
      <c r="BU3" s="7">
        <v>5.38</v>
      </c>
      <c r="BV3" s="9">
        <v>6.54</v>
      </c>
      <c r="BW3" s="4">
        <v>11.28</v>
      </c>
      <c r="BX3" s="4">
        <v>16.600000000000001</v>
      </c>
      <c r="BY3" s="4">
        <v>3.43</v>
      </c>
      <c r="BZ3" s="26">
        <v>2.0099999999999998</v>
      </c>
      <c r="CA3" s="25">
        <v>1.85</v>
      </c>
      <c r="CB3" s="53">
        <v>1.63</v>
      </c>
      <c r="CC3" s="53">
        <v>1.87</v>
      </c>
      <c r="CD3" s="257">
        <v>0.28000000000000003</v>
      </c>
      <c r="CE3" s="53">
        <v>2.62</v>
      </c>
      <c r="CF3" s="54">
        <v>2.61</v>
      </c>
      <c r="CG3" s="55">
        <v>2.52</v>
      </c>
      <c r="CH3" s="53">
        <v>2.67</v>
      </c>
      <c r="CI3" s="53">
        <v>3.61</v>
      </c>
      <c r="CJ3" s="53">
        <v>5.5</v>
      </c>
      <c r="CK3" s="7">
        <v>1.78</v>
      </c>
      <c r="CL3" s="8">
        <v>3.89</v>
      </c>
      <c r="CM3" s="7">
        <v>4.32</v>
      </c>
      <c r="CN3" s="9">
        <v>5.34</v>
      </c>
      <c r="CO3" s="4">
        <v>10.85</v>
      </c>
      <c r="CP3" s="4">
        <v>14.57</v>
      </c>
      <c r="CQ3" s="250">
        <v>-0.27</v>
      </c>
      <c r="CR3" s="250">
        <v>1.2800000000000002</v>
      </c>
      <c r="CS3" s="250">
        <v>0.62000000000000011</v>
      </c>
      <c r="CT3" s="250">
        <v>-0.60999999999999988</v>
      </c>
      <c r="CU3" s="250">
        <v>-1.59</v>
      </c>
      <c r="CV3" s="250">
        <v>-2.9699999999999998</v>
      </c>
      <c r="CW3" s="16">
        <v>26.17</v>
      </c>
      <c r="CX3" s="38">
        <v>28.99</v>
      </c>
      <c r="CY3" s="20">
        <v>32.15</v>
      </c>
      <c r="CZ3" s="18">
        <v>35.31</v>
      </c>
      <c r="DA3" s="17">
        <v>36.19</v>
      </c>
      <c r="DB3" s="19">
        <v>37.64</v>
      </c>
      <c r="DC3" s="17">
        <v>39.5</v>
      </c>
      <c r="DD3" s="19">
        <v>39.04</v>
      </c>
      <c r="DE3" s="18">
        <v>40.06</v>
      </c>
      <c r="DF3" s="17">
        <v>40.36</v>
      </c>
      <c r="DG3" s="17">
        <v>42.07</v>
      </c>
      <c r="DH3" s="17">
        <v>42.09</v>
      </c>
      <c r="DI3" s="17">
        <v>42.93</v>
      </c>
      <c r="DJ3" s="19">
        <v>45.76</v>
      </c>
      <c r="DK3" s="17">
        <v>45.84</v>
      </c>
      <c r="DL3" s="20">
        <v>43.37</v>
      </c>
      <c r="DM3" s="16">
        <v>42.45</v>
      </c>
      <c r="DN3" s="16">
        <v>43.14</v>
      </c>
      <c r="DO3" s="16">
        <v>25.61</v>
      </c>
      <c r="DP3" s="38">
        <v>29.94</v>
      </c>
      <c r="DQ3" s="20">
        <v>33.51</v>
      </c>
      <c r="DR3" s="17">
        <v>34.47</v>
      </c>
      <c r="DS3" s="17">
        <v>36.03</v>
      </c>
      <c r="DT3" s="19">
        <v>37.19</v>
      </c>
      <c r="DU3" s="17">
        <v>38.090000000000003</v>
      </c>
      <c r="DV3" s="19">
        <v>38.11</v>
      </c>
      <c r="DW3" s="18">
        <v>40.090000000000003</v>
      </c>
      <c r="DX3" s="17">
        <v>40.33</v>
      </c>
      <c r="DY3" s="17">
        <v>41.17</v>
      </c>
      <c r="DZ3" s="17">
        <v>43.01</v>
      </c>
      <c r="EA3" s="17">
        <v>43.4</v>
      </c>
      <c r="EB3" s="19">
        <v>45.33</v>
      </c>
      <c r="EC3" s="17">
        <v>46.43</v>
      </c>
      <c r="ED3" s="20">
        <v>43.25</v>
      </c>
      <c r="EE3" s="16">
        <v>43.39</v>
      </c>
      <c r="EF3" s="16">
        <v>43.03</v>
      </c>
      <c r="EG3" s="253">
        <f t="shared" si="3"/>
        <v>0.56000000000000227</v>
      </c>
      <c r="EH3" s="253">
        <f t="shared" si="4"/>
        <v>-0.95000000000000284</v>
      </c>
      <c r="EI3" s="253">
        <f t="shared" si="5"/>
        <v>-1.3599999999999994</v>
      </c>
      <c r="EJ3" s="253">
        <f t="shared" si="6"/>
        <v>0.84000000000000341</v>
      </c>
      <c r="EK3" s="253">
        <f t="shared" si="7"/>
        <v>0.15999999999999659</v>
      </c>
      <c r="EL3" s="253">
        <f t="shared" si="8"/>
        <v>0.45000000000000284</v>
      </c>
      <c r="EM3" s="16">
        <v>0</v>
      </c>
      <c r="EN3" s="20">
        <v>1</v>
      </c>
      <c r="EO3" s="20">
        <v>0</v>
      </c>
      <c r="EP3" s="17">
        <v>-2</v>
      </c>
      <c r="EQ3" s="17">
        <v>-4</v>
      </c>
      <c r="ER3" s="17">
        <v>-4</v>
      </c>
      <c r="ES3" s="17">
        <v>0</v>
      </c>
      <c r="ET3" s="17">
        <v>6</v>
      </c>
      <c r="EU3" s="17">
        <v>14</v>
      </c>
      <c r="EV3" s="17">
        <v>18</v>
      </c>
      <c r="EW3" s="17">
        <v>19</v>
      </c>
      <c r="EX3" s="17">
        <v>19</v>
      </c>
      <c r="EY3" s="17">
        <v>14</v>
      </c>
      <c r="EZ3" s="17">
        <v>8</v>
      </c>
      <c r="FA3" s="17">
        <v>4</v>
      </c>
      <c r="FB3" s="20">
        <v>1</v>
      </c>
      <c r="FC3" s="20">
        <v>2</v>
      </c>
      <c r="FD3" s="20">
        <v>4</v>
      </c>
      <c r="FE3" s="2" t="s">
        <v>1566</v>
      </c>
      <c r="FF3" s="2">
        <v>38186163</v>
      </c>
      <c r="FG3" s="2" t="s">
        <v>91</v>
      </c>
      <c r="FH3" s="1" t="s">
        <v>871</v>
      </c>
      <c r="FI3" s="14"/>
      <c r="FJ3" s="1"/>
      <c r="FL3" s="50">
        <f t="shared" si="9"/>
        <v>1.2000000000000002</v>
      </c>
    </row>
    <row r="4" spans="1:168">
      <c r="A4" s="2">
        <v>1</v>
      </c>
      <c r="B4" s="2">
        <v>29</v>
      </c>
      <c r="C4" s="2">
        <v>2</v>
      </c>
      <c r="D4" s="250">
        <v>-0.31000000000000005</v>
      </c>
      <c r="E4" s="2">
        <v>14</v>
      </c>
      <c r="F4" s="2">
        <v>2</v>
      </c>
      <c r="G4" s="2">
        <v>139.9</v>
      </c>
      <c r="H4" s="2">
        <v>31.3</v>
      </c>
      <c r="I4" s="2" t="s">
        <v>158</v>
      </c>
      <c r="J4" s="2" t="s">
        <v>80</v>
      </c>
      <c r="K4" s="3" t="s">
        <v>6</v>
      </c>
      <c r="L4" s="3">
        <v>19</v>
      </c>
      <c r="M4" s="2">
        <v>16</v>
      </c>
      <c r="N4" s="2">
        <v>14</v>
      </c>
      <c r="O4" s="2">
        <f t="shared" si="0"/>
        <v>0.26315789473684209</v>
      </c>
      <c r="P4" s="30" t="s">
        <v>168</v>
      </c>
      <c r="Q4" s="30" t="s">
        <v>498</v>
      </c>
      <c r="R4" s="30"/>
      <c r="S4" s="30"/>
      <c r="T4" s="3" t="s">
        <v>187</v>
      </c>
      <c r="U4" t="s">
        <v>191</v>
      </c>
      <c r="V4" s="3">
        <v>19</v>
      </c>
      <c r="W4" s="2">
        <v>16</v>
      </c>
      <c r="X4" s="2">
        <v>14</v>
      </c>
      <c r="Y4" s="2" t="s">
        <v>1368</v>
      </c>
      <c r="Z4" s="33"/>
      <c r="AA4" s="3" t="s">
        <v>232</v>
      </c>
      <c r="AB4" s="3">
        <v>53</v>
      </c>
      <c r="AC4" s="2">
        <v>31</v>
      </c>
      <c r="AD4" s="2">
        <v>31</v>
      </c>
      <c r="AE4" s="2"/>
      <c r="AF4" s="33" t="s">
        <v>242</v>
      </c>
      <c r="AG4" s="12" t="s">
        <v>217</v>
      </c>
      <c r="AH4" s="12">
        <v>32</v>
      </c>
      <c r="AI4" s="13">
        <v>20</v>
      </c>
      <c r="AJ4" s="13">
        <v>13</v>
      </c>
      <c r="AK4" s="13"/>
      <c r="AL4" s="34" t="s">
        <v>197</v>
      </c>
      <c r="AM4" s="2" t="s">
        <v>272</v>
      </c>
      <c r="AN4" s="2" t="s">
        <v>118</v>
      </c>
      <c r="AO4" s="2" t="s">
        <v>85</v>
      </c>
      <c r="AP4" s="2" t="s">
        <v>313</v>
      </c>
      <c r="AQ4" s="2" t="s">
        <v>87</v>
      </c>
      <c r="AR4" s="1" t="s">
        <v>152</v>
      </c>
      <c r="AS4" s="2" t="s">
        <v>89</v>
      </c>
      <c r="AT4" s="1" t="s">
        <v>180</v>
      </c>
      <c r="AU4" s="2" t="s">
        <v>93</v>
      </c>
      <c r="AV4" s="14" t="s">
        <v>500</v>
      </c>
      <c r="AW4" s="14">
        <v>1</v>
      </c>
      <c r="AX4" s="3" t="s">
        <v>6</v>
      </c>
      <c r="AY4" s="3">
        <v>19</v>
      </c>
      <c r="AZ4" s="2">
        <v>16</v>
      </c>
      <c r="BA4" s="2">
        <v>14</v>
      </c>
      <c r="BB4" s="2">
        <f t="shared" si="1"/>
        <v>0.26315789473684209</v>
      </c>
      <c r="BC4" s="248">
        <f t="shared" si="2"/>
        <v>-0.31000000000000005</v>
      </c>
      <c r="BD4" s="2" t="s">
        <v>1666</v>
      </c>
      <c r="BE4" s="2">
        <v>14</v>
      </c>
      <c r="BF4" s="2">
        <v>2</v>
      </c>
      <c r="BG4" s="104">
        <v>2.34</v>
      </c>
      <c r="BH4" s="114">
        <v>2.2000000000000002</v>
      </c>
      <c r="BI4" s="115">
        <v>1.81</v>
      </c>
      <c r="BJ4" s="107">
        <v>1.54</v>
      </c>
      <c r="BK4" s="106">
        <v>2</v>
      </c>
      <c r="BL4" s="261">
        <v>1.74</v>
      </c>
      <c r="BM4" s="106">
        <v>1.67</v>
      </c>
      <c r="BN4" s="108">
        <v>2.56</v>
      </c>
      <c r="BO4" s="107">
        <v>2</v>
      </c>
      <c r="BP4" s="106">
        <v>3.17</v>
      </c>
      <c r="BQ4" s="106">
        <v>5.48</v>
      </c>
      <c r="BR4" s="106">
        <v>3.06</v>
      </c>
      <c r="BS4" s="106">
        <v>2.61</v>
      </c>
      <c r="BT4" s="8">
        <v>3</v>
      </c>
      <c r="BU4" s="5">
        <v>4.38</v>
      </c>
      <c r="BV4" s="9">
        <v>5.72</v>
      </c>
      <c r="BW4" s="4">
        <v>10.86</v>
      </c>
      <c r="BX4" s="4">
        <v>17.77</v>
      </c>
      <c r="BY4" s="4">
        <v>3.11</v>
      </c>
      <c r="BZ4" s="39">
        <v>2.17</v>
      </c>
      <c r="CA4" s="5">
        <v>2.2799999999999998</v>
      </c>
      <c r="CB4" s="7">
        <v>1.85</v>
      </c>
      <c r="CC4" s="7">
        <v>0</v>
      </c>
      <c r="CD4" s="257">
        <v>1.54</v>
      </c>
      <c r="CE4" s="7">
        <v>1.47</v>
      </c>
      <c r="CF4" s="8">
        <v>1.5</v>
      </c>
      <c r="CG4" s="6">
        <v>2.8</v>
      </c>
      <c r="CH4" s="7">
        <v>5.5</v>
      </c>
      <c r="CI4" s="7">
        <v>4.18</v>
      </c>
      <c r="CJ4" s="7">
        <v>2.98</v>
      </c>
      <c r="CK4" s="7">
        <v>3.53</v>
      </c>
      <c r="CL4" s="8">
        <v>4.37</v>
      </c>
      <c r="CM4" s="5">
        <v>6.46</v>
      </c>
      <c r="CN4" s="9">
        <v>6.41</v>
      </c>
      <c r="CO4" s="4">
        <v>10.53</v>
      </c>
      <c r="CP4" s="4">
        <v>15.36</v>
      </c>
      <c r="CQ4" s="250">
        <v>-0.77</v>
      </c>
      <c r="CR4" s="250">
        <v>3.0000000000000249E-2</v>
      </c>
      <c r="CS4" s="250">
        <v>-0.46999999999999975</v>
      </c>
      <c r="CT4" s="250">
        <v>-0.31000000000000005</v>
      </c>
      <c r="CU4" s="250">
        <v>2</v>
      </c>
      <c r="CV4" s="250">
        <v>-0.19999999999999996</v>
      </c>
      <c r="CW4" s="16">
        <v>25.73</v>
      </c>
      <c r="CX4" s="40">
        <v>28.31</v>
      </c>
      <c r="CY4" s="23">
        <v>28.85</v>
      </c>
      <c r="CZ4" s="18">
        <v>31.22</v>
      </c>
      <c r="DA4" s="17">
        <v>32.520000000000003</v>
      </c>
      <c r="DB4" s="19">
        <v>33.25</v>
      </c>
      <c r="DC4" s="17">
        <v>34.03</v>
      </c>
      <c r="DD4" s="19">
        <v>35.83</v>
      </c>
      <c r="DE4" s="18">
        <v>34.130000000000003</v>
      </c>
      <c r="DF4" s="17">
        <v>34.11</v>
      </c>
      <c r="DG4" s="17">
        <v>32.31</v>
      </c>
      <c r="DH4" s="17">
        <v>36.409999999999997</v>
      </c>
      <c r="DI4" s="17">
        <v>39.92</v>
      </c>
      <c r="DJ4" s="19">
        <v>40.43</v>
      </c>
      <c r="DK4" s="23">
        <v>41.78</v>
      </c>
      <c r="DL4" s="20">
        <v>40.74</v>
      </c>
      <c r="DM4" s="16">
        <v>38.5</v>
      </c>
      <c r="DN4" s="16">
        <v>38.83</v>
      </c>
      <c r="DO4" s="16">
        <v>26.76</v>
      </c>
      <c r="DP4" s="40">
        <v>28.56</v>
      </c>
      <c r="DQ4" s="23">
        <v>29.23</v>
      </c>
      <c r="DR4" s="17">
        <v>31.84</v>
      </c>
      <c r="DS4" s="17">
        <v>31.91</v>
      </c>
      <c r="DT4" s="19">
        <v>33.729999999999997</v>
      </c>
      <c r="DU4" s="17">
        <v>34.54</v>
      </c>
      <c r="DV4" s="19">
        <v>35.270000000000003</v>
      </c>
      <c r="DW4" s="18">
        <v>35.07</v>
      </c>
      <c r="DX4" s="17">
        <v>34.159999999999997</v>
      </c>
      <c r="DY4" s="17">
        <v>32.19</v>
      </c>
      <c r="DZ4" s="17">
        <v>36.36</v>
      </c>
      <c r="EA4" s="17">
        <v>38.56</v>
      </c>
      <c r="EB4" s="19">
        <v>40.01</v>
      </c>
      <c r="EC4" s="23">
        <v>40.770000000000003</v>
      </c>
      <c r="ED4" s="20">
        <v>40.15</v>
      </c>
      <c r="EE4" s="16">
        <v>36.869999999999997</v>
      </c>
      <c r="EF4" s="16">
        <v>36.729999999999997</v>
      </c>
      <c r="EG4" s="253">
        <f t="shared" si="3"/>
        <v>-1.0300000000000011</v>
      </c>
      <c r="EH4" s="253">
        <f t="shared" si="4"/>
        <v>-0.25</v>
      </c>
      <c r="EI4" s="253">
        <f t="shared" si="5"/>
        <v>-0.37999999999999901</v>
      </c>
      <c r="EJ4" s="253">
        <f t="shared" si="6"/>
        <v>-0.62000000000000099</v>
      </c>
      <c r="EK4" s="253">
        <f t="shared" si="7"/>
        <v>0.61000000000000298</v>
      </c>
      <c r="EL4" s="253">
        <f t="shared" si="8"/>
        <v>-0.47999999999999687</v>
      </c>
      <c r="EM4" s="16">
        <v>5</v>
      </c>
      <c r="EN4" s="23">
        <v>5</v>
      </c>
      <c r="EO4" s="23">
        <v>5</v>
      </c>
      <c r="EP4" s="17">
        <v>3</v>
      </c>
      <c r="EQ4" s="17">
        <v>1</v>
      </c>
      <c r="ER4" s="17">
        <v>-4</v>
      </c>
      <c r="ES4" s="17">
        <v>-9</v>
      </c>
      <c r="ET4" s="17">
        <v>-15</v>
      </c>
      <c r="EU4" s="17">
        <v>-14</v>
      </c>
      <c r="EV4" s="17">
        <v>-12</v>
      </c>
      <c r="EW4" s="17">
        <v>-12</v>
      </c>
      <c r="EX4" s="17">
        <v>-5</v>
      </c>
      <c r="EY4" s="17">
        <v>0</v>
      </c>
      <c r="EZ4" s="17">
        <v>3</v>
      </c>
      <c r="FA4" s="23">
        <v>7</v>
      </c>
      <c r="FB4" s="20">
        <v>8</v>
      </c>
      <c r="FC4" s="20">
        <v>9</v>
      </c>
      <c r="FD4" s="20">
        <v>8</v>
      </c>
      <c r="FE4" s="2" t="s">
        <v>1367</v>
      </c>
      <c r="FF4" s="2">
        <v>52943247</v>
      </c>
      <c r="FG4" s="2" t="s">
        <v>91</v>
      </c>
      <c r="FH4" s="1" t="s">
        <v>499</v>
      </c>
      <c r="FI4" s="15" t="s">
        <v>95</v>
      </c>
      <c r="FJ4" s="1">
        <v>5</v>
      </c>
      <c r="FL4" s="50">
        <f t="shared" si="9"/>
        <v>-0.69000000000000039</v>
      </c>
    </row>
    <row r="5" spans="1:168">
      <c r="A5" s="2">
        <v>1</v>
      </c>
      <c r="B5" s="2">
        <v>70</v>
      </c>
      <c r="C5" s="2">
        <v>2</v>
      </c>
      <c r="D5" s="250">
        <v>-0.2</v>
      </c>
      <c r="E5" s="2">
        <v>14</v>
      </c>
      <c r="F5" s="2">
        <v>11</v>
      </c>
      <c r="G5" s="2">
        <v>161.4</v>
      </c>
      <c r="H5" s="2">
        <v>42.3</v>
      </c>
      <c r="I5" s="2" t="s">
        <v>99</v>
      </c>
      <c r="J5" s="2" t="s">
        <v>114</v>
      </c>
      <c r="K5" s="3" t="s">
        <v>6</v>
      </c>
      <c r="L5" s="3">
        <v>26</v>
      </c>
      <c r="M5" s="2">
        <v>22</v>
      </c>
      <c r="N5" s="2">
        <v>17</v>
      </c>
      <c r="O5" s="2">
        <f t="shared" si="0"/>
        <v>0.34615384615384615</v>
      </c>
      <c r="P5" s="30" t="s">
        <v>168</v>
      </c>
      <c r="Q5" s="30"/>
      <c r="R5" s="30"/>
      <c r="S5" s="30"/>
      <c r="T5" s="3" t="s">
        <v>187</v>
      </c>
      <c r="U5" t="s">
        <v>191</v>
      </c>
      <c r="V5" s="3">
        <v>26</v>
      </c>
      <c r="W5" s="2">
        <v>22</v>
      </c>
      <c r="X5" s="2">
        <v>17</v>
      </c>
      <c r="Y5" s="2" t="s">
        <v>280</v>
      </c>
      <c r="Z5" s="33"/>
      <c r="AA5" s="3" t="s">
        <v>137</v>
      </c>
      <c r="AB5" s="3">
        <v>47</v>
      </c>
      <c r="AC5" s="2">
        <v>42</v>
      </c>
      <c r="AD5" s="2">
        <v>34</v>
      </c>
      <c r="AE5" s="2"/>
      <c r="AF5" s="33" t="s">
        <v>209</v>
      </c>
      <c r="AG5" s="12" t="s">
        <v>116</v>
      </c>
      <c r="AH5" s="12">
        <v>37</v>
      </c>
      <c r="AI5" s="13">
        <v>34</v>
      </c>
      <c r="AJ5" s="13">
        <v>28</v>
      </c>
      <c r="AK5" s="13"/>
      <c r="AL5" s="34" t="s">
        <v>180</v>
      </c>
      <c r="AM5" s="2" t="s">
        <v>396</v>
      </c>
      <c r="AN5" s="2" t="s">
        <v>178</v>
      </c>
      <c r="AO5" s="2" t="s">
        <v>281</v>
      </c>
      <c r="AP5" s="2" t="s">
        <v>1606</v>
      </c>
      <c r="AQ5" s="2" t="s">
        <v>87</v>
      </c>
      <c r="AR5" s="1"/>
      <c r="AS5" s="2" t="s">
        <v>89</v>
      </c>
      <c r="AT5" s="1"/>
      <c r="AU5" s="2" t="s">
        <v>93</v>
      </c>
      <c r="AV5" s="14" t="s">
        <v>1565</v>
      </c>
      <c r="AW5" s="14">
        <v>1</v>
      </c>
      <c r="AX5" s="3" t="s">
        <v>6</v>
      </c>
      <c r="AY5" s="3">
        <v>26</v>
      </c>
      <c r="AZ5" s="2">
        <v>22</v>
      </c>
      <c r="BA5" s="2">
        <v>17</v>
      </c>
      <c r="BB5" s="2">
        <f t="shared" si="1"/>
        <v>0.34615384615384615</v>
      </c>
      <c r="BC5" s="248">
        <f t="shared" si="2"/>
        <v>-0.2</v>
      </c>
      <c r="BD5" s="2" t="s">
        <v>1666</v>
      </c>
      <c r="BE5" s="2">
        <v>14</v>
      </c>
      <c r="BF5" s="2">
        <v>11</v>
      </c>
      <c r="BG5" s="104">
        <v>2.93</v>
      </c>
      <c r="BH5" s="105">
        <v>1.76</v>
      </c>
      <c r="BI5" s="106">
        <v>1.61</v>
      </c>
      <c r="BJ5" s="107">
        <v>0.25</v>
      </c>
      <c r="BK5" s="106">
        <v>0</v>
      </c>
      <c r="BL5" s="261">
        <v>1.39</v>
      </c>
      <c r="BM5" s="106">
        <v>0</v>
      </c>
      <c r="BN5" s="108">
        <v>0.37</v>
      </c>
      <c r="BO5" s="107">
        <v>0.76</v>
      </c>
      <c r="BP5" s="106">
        <v>2.98</v>
      </c>
      <c r="BQ5" s="106">
        <v>4.8499999999999996</v>
      </c>
      <c r="BR5" s="106">
        <v>3.23</v>
      </c>
      <c r="BS5" s="106">
        <v>1.99</v>
      </c>
      <c r="BT5" s="8">
        <v>2.48</v>
      </c>
      <c r="BU5" s="7">
        <v>4.2699999999999996</v>
      </c>
      <c r="BV5" s="9">
        <v>6.24</v>
      </c>
      <c r="BW5" s="4">
        <v>10.57</v>
      </c>
      <c r="BX5" s="4">
        <v>18.47</v>
      </c>
      <c r="BY5" s="4">
        <v>2.12</v>
      </c>
      <c r="BZ5" s="26">
        <v>1.22</v>
      </c>
      <c r="CA5" s="53">
        <v>0.25</v>
      </c>
      <c r="CB5" s="53">
        <v>0.45</v>
      </c>
      <c r="CC5" s="53">
        <v>0.62</v>
      </c>
      <c r="CD5" s="257">
        <v>0</v>
      </c>
      <c r="CE5" s="53">
        <v>0.75</v>
      </c>
      <c r="CF5" s="54">
        <v>1.51</v>
      </c>
      <c r="CG5" s="55">
        <v>1.99</v>
      </c>
      <c r="CH5" s="53">
        <v>3.27</v>
      </c>
      <c r="CI5" s="53">
        <v>4.12</v>
      </c>
      <c r="CJ5" s="53">
        <v>4.0599999999999996</v>
      </c>
      <c r="CK5" s="7">
        <v>2.2200000000000002</v>
      </c>
      <c r="CL5" s="8">
        <v>3.23</v>
      </c>
      <c r="CM5" s="7">
        <v>5.56</v>
      </c>
      <c r="CN5" s="9">
        <v>7.13</v>
      </c>
      <c r="CO5" s="4">
        <v>9.8000000000000007</v>
      </c>
      <c r="CP5" s="4">
        <v>17.95</v>
      </c>
      <c r="CQ5" s="250">
        <v>0.81</v>
      </c>
      <c r="CR5" s="250">
        <v>0.54</v>
      </c>
      <c r="CS5" s="250">
        <v>1.36</v>
      </c>
      <c r="CT5" s="250">
        <v>-0.2</v>
      </c>
      <c r="CU5" s="250">
        <v>-0.62</v>
      </c>
      <c r="CV5" s="250">
        <v>-1.39</v>
      </c>
      <c r="CW5" s="16">
        <v>25.5</v>
      </c>
      <c r="CX5" s="38">
        <v>29.63</v>
      </c>
      <c r="CY5" s="17">
        <v>31.1</v>
      </c>
      <c r="CZ5" s="18">
        <v>33.68</v>
      </c>
      <c r="DA5" s="17">
        <v>33.700000000000003</v>
      </c>
      <c r="DB5" s="19">
        <v>35.409999999999997</v>
      </c>
      <c r="DC5" s="17">
        <v>35.25</v>
      </c>
      <c r="DD5" s="19">
        <v>35.03</v>
      </c>
      <c r="DE5" s="18">
        <v>35.479999999999997</v>
      </c>
      <c r="DF5" s="17">
        <v>36.659999999999997</v>
      </c>
      <c r="DG5" s="17">
        <v>36.06</v>
      </c>
      <c r="DH5" s="17">
        <v>38.130000000000003</v>
      </c>
      <c r="DI5" s="17">
        <v>42.37</v>
      </c>
      <c r="DJ5" s="19">
        <v>42.49</v>
      </c>
      <c r="DK5" s="17">
        <v>42.11</v>
      </c>
      <c r="DL5" s="20">
        <v>41.34</v>
      </c>
      <c r="DM5" s="16">
        <v>40.53</v>
      </c>
      <c r="DN5" s="16">
        <v>35.130000000000003</v>
      </c>
      <c r="DO5" s="16">
        <v>26.31</v>
      </c>
      <c r="DP5" s="38">
        <v>29.56</v>
      </c>
      <c r="DQ5" s="17">
        <v>31.74</v>
      </c>
      <c r="DR5" s="17">
        <v>33.28</v>
      </c>
      <c r="DS5" s="17">
        <v>33.53</v>
      </c>
      <c r="DT5" s="19">
        <v>35.409999999999997</v>
      </c>
      <c r="DU5" s="17">
        <v>34.17</v>
      </c>
      <c r="DV5" s="19">
        <v>34.9</v>
      </c>
      <c r="DW5" s="18">
        <v>36.44</v>
      </c>
      <c r="DX5" s="17">
        <v>36.729999999999997</v>
      </c>
      <c r="DY5" s="17">
        <v>36.92</v>
      </c>
      <c r="DZ5" s="17">
        <v>39.06</v>
      </c>
      <c r="EA5" s="17">
        <v>42.11</v>
      </c>
      <c r="EB5" s="19">
        <v>43.22</v>
      </c>
      <c r="EC5" s="17">
        <v>42.89</v>
      </c>
      <c r="ED5" s="20">
        <v>41.68</v>
      </c>
      <c r="EE5" s="16">
        <v>40.35</v>
      </c>
      <c r="EF5" s="16">
        <v>35.15</v>
      </c>
      <c r="EG5" s="253">
        <f t="shared" si="3"/>
        <v>-0.80999999999999872</v>
      </c>
      <c r="EH5" s="253">
        <f t="shared" si="4"/>
        <v>7.0000000000000284E-2</v>
      </c>
      <c r="EI5" s="253">
        <f t="shared" si="5"/>
        <v>-0.63999999999999702</v>
      </c>
      <c r="EJ5" s="253">
        <f t="shared" si="6"/>
        <v>0.39999999999999858</v>
      </c>
      <c r="EK5" s="253">
        <f t="shared" si="7"/>
        <v>0.17000000000000171</v>
      </c>
      <c r="EL5" s="253">
        <f t="shared" si="8"/>
        <v>0</v>
      </c>
      <c r="EM5" s="16">
        <v>6</v>
      </c>
      <c r="EN5" s="20">
        <v>7</v>
      </c>
      <c r="EO5" s="17">
        <v>4</v>
      </c>
      <c r="EP5" s="17">
        <v>0</v>
      </c>
      <c r="EQ5" s="17">
        <v>-3</v>
      </c>
      <c r="ER5" s="17">
        <v>-7</v>
      </c>
      <c r="ES5" s="17">
        <v>-12</v>
      </c>
      <c r="ET5" s="17">
        <v>-8</v>
      </c>
      <c r="EU5" s="17">
        <v>-6</v>
      </c>
      <c r="EV5" s="17">
        <v>-3</v>
      </c>
      <c r="EW5" s="17">
        <v>0</v>
      </c>
      <c r="EX5" s="17">
        <v>7</v>
      </c>
      <c r="EY5" s="17">
        <v>10</v>
      </c>
      <c r="EZ5" s="17">
        <v>10</v>
      </c>
      <c r="FA5" s="17">
        <v>11</v>
      </c>
      <c r="FB5" s="20">
        <v>10</v>
      </c>
      <c r="FC5" s="20">
        <v>6</v>
      </c>
      <c r="FD5" s="20">
        <v>7</v>
      </c>
      <c r="FE5" s="2" t="s">
        <v>1604</v>
      </c>
      <c r="FF5" s="2">
        <v>46704430</v>
      </c>
      <c r="FG5" s="2" t="s">
        <v>91</v>
      </c>
      <c r="FH5" s="1" t="s">
        <v>1607</v>
      </c>
      <c r="FI5" s="14"/>
      <c r="FJ5" s="1"/>
      <c r="FL5" s="50">
        <f t="shared" si="9"/>
        <v>-0.88999999999999968</v>
      </c>
    </row>
    <row r="6" spans="1:168">
      <c r="A6" s="2">
        <v>1</v>
      </c>
      <c r="B6" s="2">
        <v>96</v>
      </c>
      <c r="C6" s="2">
        <v>2</v>
      </c>
      <c r="D6" s="250">
        <v>-0.11999999999999988</v>
      </c>
      <c r="E6" s="2">
        <v>13</v>
      </c>
      <c r="F6" s="2">
        <v>1</v>
      </c>
      <c r="G6" s="2">
        <v>155.9</v>
      </c>
      <c r="H6" s="2">
        <v>40.6</v>
      </c>
      <c r="I6" s="2" t="s">
        <v>79</v>
      </c>
      <c r="J6" s="2" t="s">
        <v>819</v>
      </c>
      <c r="K6" s="3" t="s">
        <v>48</v>
      </c>
      <c r="L6" s="3">
        <v>30</v>
      </c>
      <c r="M6" s="2">
        <v>20</v>
      </c>
      <c r="N6" s="2">
        <v>20</v>
      </c>
      <c r="O6" s="2">
        <f t="shared" si="0"/>
        <v>0.33333333333333331</v>
      </c>
      <c r="P6" s="30" t="s">
        <v>168</v>
      </c>
      <c r="Q6" s="30"/>
      <c r="R6" s="30" t="s">
        <v>798</v>
      </c>
      <c r="S6" s="30"/>
      <c r="T6" s="3" t="s">
        <v>187</v>
      </c>
      <c r="U6" t="s">
        <v>190</v>
      </c>
      <c r="V6" s="3">
        <v>30</v>
      </c>
      <c r="W6" s="2">
        <v>20</v>
      </c>
      <c r="X6" s="2">
        <v>20</v>
      </c>
      <c r="Y6" s="2" t="s">
        <v>847</v>
      </c>
      <c r="Z6" s="33"/>
      <c r="AA6" s="3" t="s">
        <v>848</v>
      </c>
      <c r="AB6" s="3">
        <v>61</v>
      </c>
      <c r="AC6" s="2">
        <v>31</v>
      </c>
      <c r="AD6" s="2">
        <v>29</v>
      </c>
      <c r="AE6" s="2"/>
      <c r="AF6" s="33" t="s">
        <v>443</v>
      </c>
      <c r="AG6" s="12" t="s">
        <v>217</v>
      </c>
      <c r="AH6" s="12">
        <v>39</v>
      </c>
      <c r="AI6" s="13">
        <v>22</v>
      </c>
      <c r="AJ6" s="13">
        <v>21</v>
      </c>
      <c r="AK6" s="13"/>
      <c r="AL6" s="34" t="s">
        <v>197</v>
      </c>
      <c r="AM6" s="2" t="s">
        <v>239</v>
      </c>
      <c r="AN6" s="2" t="s">
        <v>262</v>
      </c>
      <c r="AO6" s="2" t="s">
        <v>342</v>
      </c>
      <c r="AP6" s="2" t="s">
        <v>444</v>
      </c>
      <c r="AQ6" s="2" t="s">
        <v>87</v>
      </c>
      <c r="AR6" s="1"/>
      <c r="AS6" s="2" t="s">
        <v>89</v>
      </c>
      <c r="AT6" s="1"/>
      <c r="AU6" s="2" t="s">
        <v>93</v>
      </c>
      <c r="AV6" s="14" t="s">
        <v>753</v>
      </c>
      <c r="AW6" s="14">
        <v>1</v>
      </c>
      <c r="AX6" s="3" t="s">
        <v>48</v>
      </c>
      <c r="AY6" s="3">
        <v>30</v>
      </c>
      <c r="AZ6" s="2">
        <v>20</v>
      </c>
      <c r="BA6" s="2">
        <v>20</v>
      </c>
      <c r="BB6" s="2">
        <f t="shared" si="1"/>
        <v>0.33333333333333331</v>
      </c>
      <c r="BC6" s="248">
        <f t="shared" si="2"/>
        <v>-0.11999999999999988</v>
      </c>
      <c r="BD6" s="2" t="s">
        <v>1666</v>
      </c>
      <c r="BE6" s="2">
        <v>13</v>
      </c>
      <c r="BF6" s="2">
        <v>1</v>
      </c>
      <c r="BG6" s="104">
        <v>3.03</v>
      </c>
      <c r="BH6" s="105">
        <v>2.79</v>
      </c>
      <c r="BI6" s="106">
        <v>2.63</v>
      </c>
      <c r="BJ6" s="107">
        <v>1.27</v>
      </c>
      <c r="BK6" s="106">
        <v>1.61</v>
      </c>
      <c r="BL6" s="261">
        <v>1.5</v>
      </c>
      <c r="BM6" s="106">
        <v>0.45</v>
      </c>
      <c r="BN6" s="108">
        <v>0.45</v>
      </c>
      <c r="BO6" s="107">
        <v>1.69</v>
      </c>
      <c r="BP6" s="106">
        <v>1.65</v>
      </c>
      <c r="BQ6" s="106">
        <v>2.95</v>
      </c>
      <c r="BR6" s="106">
        <v>3.66</v>
      </c>
      <c r="BS6" s="106">
        <v>0.45</v>
      </c>
      <c r="BT6" s="8">
        <v>0.56000000000000005</v>
      </c>
      <c r="BU6" s="7">
        <v>2.87</v>
      </c>
      <c r="BV6" s="9">
        <v>5.27</v>
      </c>
      <c r="BW6" s="4">
        <v>10.14</v>
      </c>
      <c r="BX6" s="4">
        <v>13.79</v>
      </c>
      <c r="BY6" s="4">
        <v>2.99</v>
      </c>
      <c r="BZ6" s="26">
        <v>2.12</v>
      </c>
      <c r="CA6" s="53">
        <v>1.17</v>
      </c>
      <c r="CB6" s="53">
        <v>1.39</v>
      </c>
      <c r="CC6" s="53">
        <v>1.39</v>
      </c>
      <c r="CD6" s="257">
        <v>1.52</v>
      </c>
      <c r="CE6" s="53">
        <v>1.37</v>
      </c>
      <c r="CF6" s="54">
        <v>1.63</v>
      </c>
      <c r="CG6" s="55">
        <v>1.57</v>
      </c>
      <c r="CH6" s="53">
        <v>1.9</v>
      </c>
      <c r="CI6" s="53">
        <v>3.64</v>
      </c>
      <c r="CJ6" s="53">
        <v>4.04</v>
      </c>
      <c r="CK6" s="7">
        <v>0.67</v>
      </c>
      <c r="CL6" s="8">
        <v>1.69</v>
      </c>
      <c r="CM6" s="7">
        <v>4.7300000000000004</v>
      </c>
      <c r="CN6" s="9">
        <v>6.06</v>
      </c>
      <c r="CO6" s="4">
        <v>9.66</v>
      </c>
      <c r="CP6" s="4">
        <v>12.93</v>
      </c>
      <c r="CQ6" s="250">
        <v>3.9999999999999591E-2</v>
      </c>
      <c r="CR6" s="250">
        <v>0.66999999999999993</v>
      </c>
      <c r="CS6" s="250">
        <v>1.46</v>
      </c>
      <c r="CT6" s="250">
        <v>-0.11999999999999988</v>
      </c>
      <c r="CU6" s="250">
        <v>0.2200000000000002</v>
      </c>
      <c r="CV6" s="250">
        <v>2.0000000000000018E-2</v>
      </c>
      <c r="CW6" s="16">
        <v>27.38</v>
      </c>
      <c r="CX6" s="38">
        <v>30.56</v>
      </c>
      <c r="CY6" s="17">
        <v>34.479999999999997</v>
      </c>
      <c r="CZ6" s="18">
        <v>35.32</v>
      </c>
      <c r="DA6" s="17">
        <v>35.19</v>
      </c>
      <c r="DB6" s="19">
        <v>36.049999999999997</v>
      </c>
      <c r="DC6" s="17">
        <v>36.9</v>
      </c>
      <c r="DD6" s="19">
        <v>36.909999999999997</v>
      </c>
      <c r="DE6" s="18">
        <v>36.94</v>
      </c>
      <c r="DF6" s="17">
        <v>37.22</v>
      </c>
      <c r="DG6" s="17">
        <v>38.979999999999997</v>
      </c>
      <c r="DH6" s="17">
        <v>39.299999999999997</v>
      </c>
      <c r="DI6" s="17">
        <v>42.03</v>
      </c>
      <c r="DJ6" s="19">
        <v>42.66</v>
      </c>
      <c r="DK6" s="17">
        <v>44.32</v>
      </c>
      <c r="DL6" s="20">
        <v>43.52</v>
      </c>
      <c r="DM6" s="16">
        <v>39.46</v>
      </c>
      <c r="DN6" s="16">
        <v>37.32</v>
      </c>
      <c r="DO6" s="16">
        <v>27.75</v>
      </c>
      <c r="DP6" s="38">
        <v>30.67</v>
      </c>
      <c r="DQ6" s="17">
        <v>34.94</v>
      </c>
      <c r="DR6" s="17">
        <v>35.57</v>
      </c>
      <c r="DS6" s="17">
        <v>35.549999999999997</v>
      </c>
      <c r="DT6" s="19">
        <v>36.770000000000003</v>
      </c>
      <c r="DU6" s="17">
        <v>36.549999999999997</v>
      </c>
      <c r="DV6" s="19">
        <v>36.9</v>
      </c>
      <c r="DW6" s="18">
        <v>36.770000000000003</v>
      </c>
      <c r="DX6" s="17">
        <v>37.85</v>
      </c>
      <c r="DY6" s="17">
        <v>38.82</v>
      </c>
      <c r="DZ6" s="17">
        <v>40.1</v>
      </c>
      <c r="EA6" s="17">
        <v>42.46</v>
      </c>
      <c r="EB6" s="19">
        <v>43.88</v>
      </c>
      <c r="EC6" s="17">
        <v>44.65</v>
      </c>
      <c r="ED6" s="20">
        <v>43.61</v>
      </c>
      <c r="EE6" s="16">
        <v>39.74</v>
      </c>
      <c r="EF6" s="16">
        <v>37.21</v>
      </c>
      <c r="EG6" s="253">
        <f t="shared" si="3"/>
        <v>-0.37000000000000099</v>
      </c>
      <c r="EH6" s="253">
        <f t="shared" si="4"/>
        <v>-0.11000000000000298</v>
      </c>
      <c r="EI6" s="253">
        <f t="shared" si="5"/>
        <v>-0.46000000000000085</v>
      </c>
      <c r="EJ6" s="253">
        <f t="shared" si="6"/>
        <v>-0.25</v>
      </c>
      <c r="EK6" s="253">
        <f t="shared" si="7"/>
        <v>-0.35999999999999943</v>
      </c>
      <c r="EL6" s="253">
        <f t="shared" si="8"/>
        <v>-0.72000000000000597</v>
      </c>
      <c r="EM6" s="16">
        <v>6</v>
      </c>
      <c r="EN6" s="20">
        <v>6</v>
      </c>
      <c r="EO6" s="17">
        <v>5</v>
      </c>
      <c r="EP6" s="17">
        <v>1</v>
      </c>
      <c r="EQ6" s="17">
        <v>-7</v>
      </c>
      <c r="ER6" s="17">
        <v>-15</v>
      </c>
      <c r="ES6" s="17">
        <v>-17</v>
      </c>
      <c r="ET6" s="17">
        <v>-19</v>
      </c>
      <c r="EU6" s="17">
        <v>-14</v>
      </c>
      <c r="EV6" s="17">
        <v>-12</v>
      </c>
      <c r="EW6" s="17">
        <v>-7</v>
      </c>
      <c r="EX6" s="17">
        <v>-1</v>
      </c>
      <c r="EY6" s="17">
        <v>1</v>
      </c>
      <c r="EZ6" s="17">
        <v>4</v>
      </c>
      <c r="FA6" s="17">
        <v>7</v>
      </c>
      <c r="FB6" s="20">
        <v>6</v>
      </c>
      <c r="FC6" s="20">
        <v>5</v>
      </c>
      <c r="FD6" s="20">
        <v>8</v>
      </c>
      <c r="FE6" s="2" t="s">
        <v>843</v>
      </c>
      <c r="FF6" s="2">
        <v>49958818</v>
      </c>
      <c r="FG6" s="2" t="s">
        <v>91</v>
      </c>
      <c r="FH6" s="1" t="s">
        <v>849</v>
      </c>
      <c r="FI6" s="13" t="s">
        <v>95</v>
      </c>
      <c r="FJ6" s="1">
        <v>2</v>
      </c>
      <c r="FL6" s="50">
        <f t="shared" si="9"/>
        <v>-0.79</v>
      </c>
    </row>
    <row r="7" spans="1:168">
      <c r="A7" s="2">
        <v>1</v>
      </c>
      <c r="B7" s="2">
        <v>28</v>
      </c>
      <c r="C7" s="2">
        <v>2</v>
      </c>
      <c r="D7" s="250">
        <v>-7.0000000000000062E-2</v>
      </c>
      <c r="E7" s="2">
        <v>16</v>
      </c>
      <c r="F7" s="2">
        <v>4</v>
      </c>
      <c r="G7" s="2">
        <v>157.30000000000001</v>
      </c>
      <c r="H7" s="2">
        <v>44.6</v>
      </c>
      <c r="I7" s="2" t="s">
        <v>99</v>
      </c>
      <c r="J7" s="2" t="s">
        <v>114</v>
      </c>
      <c r="K7" s="3" t="s">
        <v>48</v>
      </c>
      <c r="L7" s="3">
        <v>19</v>
      </c>
      <c r="M7" s="2">
        <v>21</v>
      </c>
      <c r="N7" s="2">
        <v>13</v>
      </c>
      <c r="O7" s="2">
        <f t="shared" si="0"/>
        <v>0.31578947368421051</v>
      </c>
      <c r="P7" s="30" t="s">
        <v>168</v>
      </c>
      <c r="Q7" s="30"/>
      <c r="R7" s="30"/>
      <c r="S7" s="30"/>
      <c r="T7" s="3" t="s">
        <v>187</v>
      </c>
      <c r="U7" t="s">
        <v>190</v>
      </c>
      <c r="V7" s="3">
        <v>19</v>
      </c>
      <c r="W7" s="2">
        <v>21</v>
      </c>
      <c r="X7" s="2">
        <v>13</v>
      </c>
      <c r="Y7" s="2" t="s">
        <v>1119</v>
      </c>
      <c r="Z7" s="33"/>
      <c r="AA7" s="3" t="s">
        <v>137</v>
      </c>
      <c r="AB7" s="3">
        <v>69</v>
      </c>
      <c r="AC7" s="2">
        <v>52</v>
      </c>
      <c r="AD7" s="2">
        <v>51</v>
      </c>
      <c r="AE7" s="2"/>
      <c r="AF7" s="33" t="s">
        <v>443</v>
      </c>
      <c r="AG7" s="12" t="s">
        <v>116</v>
      </c>
      <c r="AH7" s="12">
        <v>59</v>
      </c>
      <c r="AI7" s="13">
        <v>45</v>
      </c>
      <c r="AJ7" s="13">
        <v>30</v>
      </c>
      <c r="AK7" s="13"/>
      <c r="AL7" s="34" t="s">
        <v>180</v>
      </c>
      <c r="AM7" s="2" t="s">
        <v>869</v>
      </c>
      <c r="AN7" s="2" t="s">
        <v>348</v>
      </c>
      <c r="AO7" s="2" t="s">
        <v>667</v>
      </c>
      <c r="AP7" s="2" t="s">
        <v>324</v>
      </c>
      <c r="AQ7" s="2" t="s">
        <v>87</v>
      </c>
      <c r="AR7" s="1"/>
      <c r="AS7" s="2" t="s">
        <v>89</v>
      </c>
      <c r="AT7" s="1"/>
      <c r="AU7" s="2" t="s">
        <v>93</v>
      </c>
      <c r="AV7" s="14" t="s">
        <v>1615</v>
      </c>
      <c r="AW7" s="14">
        <v>1</v>
      </c>
      <c r="AX7" s="3" t="s">
        <v>48</v>
      </c>
      <c r="AY7" s="3">
        <v>19</v>
      </c>
      <c r="AZ7" s="2">
        <v>21</v>
      </c>
      <c r="BA7" s="2">
        <v>13</v>
      </c>
      <c r="BB7" s="2">
        <f t="shared" si="1"/>
        <v>0.31578947368421051</v>
      </c>
      <c r="BC7" s="248">
        <f t="shared" si="2"/>
        <v>-7.0000000000000062E-2</v>
      </c>
      <c r="BD7" s="2" t="s">
        <v>1666</v>
      </c>
      <c r="BE7" s="2">
        <v>16</v>
      </c>
      <c r="BF7" s="2">
        <v>4</v>
      </c>
      <c r="BG7" s="104">
        <v>3.11</v>
      </c>
      <c r="BH7" s="105">
        <v>2.13</v>
      </c>
      <c r="BI7" s="109">
        <v>1.37</v>
      </c>
      <c r="BJ7" s="107">
        <v>1.27</v>
      </c>
      <c r="BK7" s="106">
        <v>1.62</v>
      </c>
      <c r="BL7" s="261">
        <v>1.49</v>
      </c>
      <c r="BM7" s="106">
        <v>1.1200000000000001</v>
      </c>
      <c r="BN7" s="108">
        <v>1.81</v>
      </c>
      <c r="BO7" s="107">
        <v>2.5299999999999998</v>
      </c>
      <c r="BP7" s="106">
        <v>3.78</v>
      </c>
      <c r="BQ7" s="106">
        <v>5.61</v>
      </c>
      <c r="BR7" s="106">
        <v>6.44</v>
      </c>
      <c r="BS7" s="106">
        <v>3.81</v>
      </c>
      <c r="BT7" s="8">
        <v>3.56</v>
      </c>
      <c r="BU7" s="7">
        <v>4.4400000000000004</v>
      </c>
      <c r="BV7" s="9">
        <v>6.35</v>
      </c>
      <c r="BW7" s="4">
        <v>9.25</v>
      </c>
      <c r="BX7" s="4">
        <v>14.16</v>
      </c>
      <c r="BY7" s="4">
        <v>3.65</v>
      </c>
      <c r="BZ7" s="26">
        <v>2.39</v>
      </c>
      <c r="CA7" s="25">
        <v>1.9</v>
      </c>
      <c r="CB7" s="53">
        <v>1.34</v>
      </c>
      <c r="CC7" s="53">
        <v>1.39</v>
      </c>
      <c r="CD7" s="257">
        <v>1.63</v>
      </c>
      <c r="CE7" s="53">
        <v>2.98</v>
      </c>
      <c r="CF7" s="54">
        <v>2.44</v>
      </c>
      <c r="CG7" s="55">
        <v>2.37</v>
      </c>
      <c r="CH7" s="53">
        <v>3.86</v>
      </c>
      <c r="CI7" s="53">
        <v>6.27</v>
      </c>
      <c r="CJ7" s="53">
        <v>6.41</v>
      </c>
      <c r="CK7" s="7">
        <v>3.87</v>
      </c>
      <c r="CL7" s="8">
        <v>4.22</v>
      </c>
      <c r="CM7" s="7">
        <v>4.3</v>
      </c>
      <c r="CN7" s="9">
        <v>6.35</v>
      </c>
      <c r="CO7" s="4">
        <v>8.9700000000000006</v>
      </c>
      <c r="CP7" s="4">
        <v>14.41</v>
      </c>
      <c r="CQ7" s="250">
        <v>-0.54</v>
      </c>
      <c r="CR7" s="250">
        <v>-0.26000000000000023</v>
      </c>
      <c r="CS7" s="250">
        <v>-0.5299999999999998</v>
      </c>
      <c r="CT7" s="250">
        <v>-7.0000000000000062E-2</v>
      </c>
      <c r="CU7" s="250">
        <v>0.2300000000000002</v>
      </c>
      <c r="CV7" s="250">
        <v>0.1399999999999999</v>
      </c>
      <c r="CW7" s="16">
        <v>24.86</v>
      </c>
      <c r="CX7" s="38">
        <v>28.39</v>
      </c>
      <c r="CY7" s="20">
        <v>30.26</v>
      </c>
      <c r="CZ7" s="18">
        <v>32.11</v>
      </c>
      <c r="DA7" s="17">
        <v>32.72</v>
      </c>
      <c r="DB7" s="19">
        <v>33.11</v>
      </c>
      <c r="DC7" s="17">
        <v>33.700000000000003</v>
      </c>
      <c r="DD7" s="19">
        <v>33.51</v>
      </c>
      <c r="DE7" s="18">
        <v>35.4</v>
      </c>
      <c r="DF7" s="17">
        <v>36.69</v>
      </c>
      <c r="DG7" s="17">
        <v>38.130000000000003</v>
      </c>
      <c r="DH7" s="17">
        <v>39.07</v>
      </c>
      <c r="DI7" s="17">
        <v>41.02</v>
      </c>
      <c r="DJ7" s="19">
        <v>41.73</v>
      </c>
      <c r="DK7" s="17">
        <v>42.14</v>
      </c>
      <c r="DL7" s="20">
        <v>41.61</v>
      </c>
      <c r="DM7" s="16">
        <v>37.53</v>
      </c>
      <c r="DN7" s="16">
        <v>39.83</v>
      </c>
      <c r="DO7" s="16">
        <v>25.44</v>
      </c>
      <c r="DP7" s="38">
        <v>27.73</v>
      </c>
      <c r="DQ7" s="20">
        <v>30.47</v>
      </c>
      <c r="DR7" s="17">
        <v>32.36</v>
      </c>
      <c r="DS7" s="17">
        <v>32.72</v>
      </c>
      <c r="DT7" s="19">
        <v>32.31</v>
      </c>
      <c r="DU7" s="17">
        <v>33.659999999999997</v>
      </c>
      <c r="DV7" s="19">
        <v>33.299999999999997</v>
      </c>
      <c r="DW7" s="18">
        <v>34.54</v>
      </c>
      <c r="DX7" s="17">
        <v>37.78</v>
      </c>
      <c r="DY7" s="17">
        <v>38.56</v>
      </c>
      <c r="DZ7" s="17">
        <v>39.65</v>
      </c>
      <c r="EA7" s="17">
        <v>41.28</v>
      </c>
      <c r="EB7" s="19">
        <v>42.71</v>
      </c>
      <c r="EC7" s="17">
        <v>42.69</v>
      </c>
      <c r="ED7" s="20">
        <v>41.07</v>
      </c>
      <c r="EE7" s="16">
        <v>38.380000000000003</v>
      </c>
      <c r="EF7" s="16">
        <v>39.299999999999997</v>
      </c>
      <c r="EG7" s="253">
        <f t="shared" si="3"/>
        <v>-0.58000000000000185</v>
      </c>
      <c r="EH7" s="253">
        <f t="shared" si="4"/>
        <v>0.66000000000000014</v>
      </c>
      <c r="EI7" s="253">
        <f t="shared" si="5"/>
        <v>-0.2099999999999973</v>
      </c>
      <c r="EJ7" s="253">
        <f t="shared" si="6"/>
        <v>-0.25</v>
      </c>
      <c r="EK7" s="253">
        <f t="shared" si="7"/>
        <v>0</v>
      </c>
      <c r="EL7" s="253">
        <f t="shared" si="8"/>
        <v>0.79999999999999716</v>
      </c>
      <c r="EM7" s="16">
        <v>4</v>
      </c>
      <c r="EN7" s="20">
        <v>6</v>
      </c>
      <c r="EO7" s="20">
        <v>5</v>
      </c>
      <c r="EP7" s="17">
        <v>4</v>
      </c>
      <c r="EQ7" s="17">
        <v>2</v>
      </c>
      <c r="ER7" s="17">
        <v>-3</v>
      </c>
      <c r="ES7" s="17">
        <v>-8</v>
      </c>
      <c r="ET7" s="17">
        <v>-16</v>
      </c>
      <c r="EU7" s="17">
        <v>-13</v>
      </c>
      <c r="EV7" s="17">
        <v>0</v>
      </c>
      <c r="EW7" s="17">
        <v>10</v>
      </c>
      <c r="EX7" s="17">
        <v>21</v>
      </c>
      <c r="EY7" s="17">
        <v>26</v>
      </c>
      <c r="EZ7" s="17">
        <v>27</v>
      </c>
      <c r="FA7" s="17">
        <v>25</v>
      </c>
      <c r="FB7" s="20">
        <v>16</v>
      </c>
      <c r="FC7" s="20">
        <v>12</v>
      </c>
      <c r="FD7" s="20">
        <v>12</v>
      </c>
      <c r="FE7" s="2" t="s">
        <v>1613</v>
      </c>
      <c r="FF7" s="2">
        <v>50166347</v>
      </c>
      <c r="FG7" s="2" t="s">
        <v>91</v>
      </c>
      <c r="FH7" s="1" t="s">
        <v>1614</v>
      </c>
      <c r="FI7" s="14"/>
      <c r="FJ7" s="1"/>
      <c r="FL7" s="50">
        <f t="shared" si="9"/>
        <v>0</v>
      </c>
    </row>
    <row r="8" spans="1:168">
      <c r="A8" s="2">
        <v>1</v>
      </c>
      <c r="B8" s="2">
        <v>4</v>
      </c>
      <c r="C8" s="2">
        <v>2</v>
      </c>
      <c r="D8" s="250">
        <v>-4.0000000000000036E-2</v>
      </c>
      <c r="E8" s="2">
        <v>16</v>
      </c>
      <c r="F8" s="2">
        <v>10</v>
      </c>
      <c r="G8" s="2">
        <v>168.6</v>
      </c>
      <c r="H8" s="2">
        <v>62.5</v>
      </c>
      <c r="I8" s="2" t="s">
        <v>99</v>
      </c>
      <c r="J8" s="2" t="s">
        <v>287</v>
      </c>
      <c r="K8" s="3" t="s">
        <v>6</v>
      </c>
      <c r="L8" s="3">
        <v>13</v>
      </c>
      <c r="M8" s="2">
        <v>11</v>
      </c>
      <c r="N8" s="2">
        <v>10</v>
      </c>
      <c r="O8" s="2">
        <f t="shared" si="0"/>
        <v>0.23076923076923078</v>
      </c>
      <c r="P8" s="30"/>
      <c r="Q8" s="30"/>
      <c r="R8" s="30"/>
      <c r="S8" s="30"/>
      <c r="T8" s="3" t="s">
        <v>187</v>
      </c>
      <c r="U8" t="s">
        <v>191</v>
      </c>
      <c r="V8" s="3">
        <v>13</v>
      </c>
      <c r="W8" s="2">
        <v>11</v>
      </c>
      <c r="X8" s="2">
        <v>10</v>
      </c>
      <c r="Y8" s="2" t="s">
        <v>900</v>
      </c>
      <c r="Z8" s="33"/>
      <c r="AA8" s="3" t="s">
        <v>137</v>
      </c>
      <c r="AB8" s="3">
        <v>49</v>
      </c>
      <c r="AC8" s="2">
        <v>38</v>
      </c>
      <c r="AD8" s="2">
        <v>32</v>
      </c>
      <c r="AE8" s="2"/>
      <c r="AF8" s="33" t="s">
        <v>443</v>
      </c>
      <c r="AG8" s="12" t="s">
        <v>102</v>
      </c>
      <c r="AH8" s="12">
        <v>40</v>
      </c>
      <c r="AI8" s="13">
        <v>33</v>
      </c>
      <c r="AJ8" s="13">
        <v>17</v>
      </c>
      <c r="AK8" s="13"/>
      <c r="AL8" s="34" t="s">
        <v>180</v>
      </c>
      <c r="AM8" s="2" t="s">
        <v>218</v>
      </c>
      <c r="AN8" s="2" t="s">
        <v>323</v>
      </c>
      <c r="AO8" s="2" t="s">
        <v>342</v>
      </c>
      <c r="AP8" s="2" t="s">
        <v>513</v>
      </c>
      <c r="AQ8" s="2" t="s">
        <v>87</v>
      </c>
      <c r="AR8" s="1"/>
      <c r="AS8" s="2" t="s">
        <v>89</v>
      </c>
      <c r="AT8" s="1"/>
      <c r="AU8" s="2" t="s">
        <v>93</v>
      </c>
      <c r="AV8" s="14" t="s">
        <v>902</v>
      </c>
      <c r="AW8" s="14">
        <v>1</v>
      </c>
      <c r="AX8" s="3" t="s">
        <v>6</v>
      </c>
      <c r="AY8" s="3">
        <v>13</v>
      </c>
      <c r="AZ8" s="2">
        <v>11</v>
      </c>
      <c r="BA8" s="2">
        <v>10</v>
      </c>
      <c r="BB8" s="2">
        <f t="shared" si="1"/>
        <v>0.23076923076923078</v>
      </c>
      <c r="BC8" s="248">
        <f t="shared" si="2"/>
        <v>-4.0000000000000036E-2</v>
      </c>
      <c r="BD8" s="2" t="s">
        <v>1666</v>
      </c>
      <c r="BE8" s="2">
        <v>16</v>
      </c>
      <c r="BF8" s="2">
        <v>10</v>
      </c>
      <c r="BG8" s="104">
        <v>2.39</v>
      </c>
      <c r="BH8" s="105">
        <v>1.59</v>
      </c>
      <c r="BI8" s="109">
        <v>0</v>
      </c>
      <c r="BJ8" s="107">
        <v>1.08</v>
      </c>
      <c r="BK8" s="106">
        <v>1.02</v>
      </c>
      <c r="BL8" s="261">
        <v>0.87</v>
      </c>
      <c r="BM8" s="106">
        <v>0</v>
      </c>
      <c r="BN8" s="108">
        <v>0</v>
      </c>
      <c r="BO8" s="107">
        <v>0</v>
      </c>
      <c r="BP8" s="106">
        <v>4.75</v>
      </c>
      <c r="BQ8" s="106">
        <v>4.78</v>
      </c>
      <c r="BR8" s="106">
        <v>3.24</v>
      </c>
      <c r="BS8" s="106">
        <v>1.61</v>
      </c>
      <c r="BT8" s="8">
        <v>2.66</v>
      </c>
      <c r="BU8" s="7">
        <v>4.1100000000000003</v>
      </c>
      <c r="BV8" s="9">
        <v>6.71</v>
      </c>
      <c r="BW8" s="4">
        <v>11.63</v>
      </c>
      <c r="BX8" s="4">
        <v>15.33</v>
      </c>
      <c r="BY8" s="4">
        <v>2.29</v>
      </c>
      <c r="BZ8" s="26">
        <v>0.51</v>
      </c>
      <c r="CA8" s="25">
        <v>0</v>
      </c>
      <c r="CB8" s="53">
        <v>1.1200000000000001</v>
      </c>
      <c r="CC8" s="53">
        <v>1.1499999999999999</v>
      </c>
      <c r="CD8" s="257">
        <v>0.88</v>
      </c>
      <c r="CE8" s="53">
        <v>1.62</v>
      </c>
      <c r="CF8" s="54">
        <v>1.25</v>
      </c>
      <c r="CG8" s="55">
        <v>2.68</v>
      </c>
      <c r="CH8" s="53">
        <v>3.95</v>
      </c>
      <c r="CI8" s="53">
        <v>4.72</v>
      </c>
      <c r="CJ8" s="53">
        <v>2.73</v>
      </c>
      <c r="CK8" s="7">
        <v>1.39</v>
      </c>
      <c r="CL8" s="8">
        <v>2.0699999999999998</v>
      </c>
      <c r="CM8" s="7">
        <v>5.78</v>
      </c>
      <c r="CN8" s="9">
        <v>6.39</v>
      </c>
      <c r="CO8" s="4">
        <v>10.74</v>
      </c>
      <c r="CP8" s="4">
        <v>14.94</v>
      </c>
      <c r="CQ8" s="250">
        <v>0.10000000000000009</v>
      </c>
      <c r="CR8" s="250">
        <v>1.08</v>
      </c>
      <c r="CS8" s="250">
        <v>0</v>
      </c>
      <c r="CT8" s="250">
        <v>-4.0000000000000036E-2</v>
      </c>
      <c r="CU8" s="250">
        <v>-0.12999999999999989</v>
      </c>
      <c r="CV8" s="250">
        <v>1.0000000000000009E-2</v>
      </c>
      <c r="CW8" s="16">
        <v>31.47</v>
      </c>
      <c r="CX8" s="38">
        <v>33.659999999999997</v>
      </c>
      <c r="CY8" s="20">
        <v>34.369999999999997</v>
      </c>
      <c r="CZ8" s="18">
        <v>35.49</v>
      </c>
      <c r="DA8" s="17">
        <v>37.15</v>
      </c>
      <c r="DB8" s="19">
        <v>38.18</v>
      </c>
      <c r="DC8" s="17">
        <v>39.47</v>
      </c>
      <c r="DD8" s="19">
        <v>40.299999999999997</v>
      </c>
      <c r="DE8" s="18">
        <v>40.270000000000003</v>
      </c>
      <c r="DF8" s="17">
        <v>41.44</v>
      </c>
      <c r="DG8" s="17">
        <v>42.24</v>
      </c>
      <c r="DH8" s="17">
        <v>43.62</v>
      </c>
      <c r="DI8" s="17">
        <v>48.97</v>
      </c>
      <c r="DJ8" s="19">
        <v>49.68</v>
      </c>
      <c r="DK8" s="17">
        <v>49.29</v>
      </c>
      <c r="DL8" s="20">
        <v>47.61</v>
      </c>
      <c r="DM8" s="16">
        <v>45.61</v>
      </c>
      <c r="DN8" s="16">
        <v>43.83</v>
      </c>
      <c r="DO8" s="16">
        <v>31.49</v>
      </c>
      <c r="DP8" s="38">
        <v>33.56</v>
      </c>
      <c r="DQ8" s="20">
        <v>34.76</v>
      </c>
      <c r="DR8" s="17">
        <v>35.200000000000003</v>
      </c>
      <c r="DS8" s="17">
        <v>37.229999999999997</v>
      </c>
      <c r="DT8" s="19">
        <v>38.25</v>
      </c>
      <c r="DU8" s="17">
        <v>39.03</v>
      </c>
      <c r="DV8" s="19">
        <v>40.85</v>
      </c>
      <c r="DW8" s="18">
        <v>40.19</v>
      </c>
      <c r="DX8" s="17">
        <v>41.32</v>
      </c>
      <c r="DY8" s="17">
        <v>42.86</v>
      </c>
      <c r="DZ8" s="17">
        <v>43.55</v>
      </c>
      <c r="EA8" s="17">
        <v>48.61</v>
      </c>
      <c r="EB8" s="19">
        <v>50.89</v>
      </c>
      <c r="EC8" s="17">
        <v>49.67</v>
      </c>
      <c r="ED8" s="20">
        <v>48.05</v>
      </c>
      <c r="EE8" s="16">
        <v>45.01</v>
      </c>
      <c r="EF8" s="16">
        <v>44.11</v>
      </c>
      <c r="EG8" s="253">
        <f t="shared" si="3"/>
        <v>-1.9999999999999574E-2</v>
      </c>
      <c r="EH8" s="253">
        <f t="shared" si="4"/>
        <v>9.9999999999994316E-2</v>
      </c>
      <c r="EI8" s="253">
        <f t="shared" si="5"/>
        <v>-0.39000000000000057</v>
      </c>
      <c r="EJ8" s="253">
        <f t="shared" si="6"/>
        <v>0.28999999999999915</v>
      </c>
      <c r="EK8" s="253">
        <f t="shared" si="7"/>
        <v>-7.9999999999998295E-2</v>
      </c>
      <c r="EL8" s="253">
        <f t="shared" si="8"/>
        <v>-7.0000000000000284E-2</v>
      </c>
      <c r="EM8" s="16">
        <v>0</v>
      </c>
      <c r="EN8" s="20">
        <v>1</v>
      </c>
      <c r="EO8" s="20">
        <v>2</v>
      </c>
      <c r="EP8" s="17">
        <v>2</v>
      </c>
      <c r="EQ8" s="17">
        <v>0</v>
      </c>
      <c r="ER8" s="17">
        <v>-2</v>
      </c>
      <c r="ES8" s="17">
        <v>-6</v>
      </c>
      <c r="ET8" s="17">
        <v>-8</v>
      </c>
      <c r="EU8" s="17">
        <v>-6</v>
      </c>
      <c r="EV8" s="17">
        <v>-2</v>
      </c>
      <c r="EW8" s="17">
        <v>6</v>
      </c>
      <c r="EX8" s="17">
        <v>13</v>
      </c>
      <c r="EY8" s="17">
        <v>15</v>
      </c>
      <c r="EZ8" s="17">
        <v>15</v>
      </c>
      <c r="FA8" s="17">
        <v>11</v>
      </c>
      <c r="FB8" s="20">
        <v>8</v>
      </c>
      <c r="FC8" s="20">
        <v>6</v>
      </c>
      <c r="FD8" s="20">
        <v>10</v>
      </c>
      <c r="FE8" s="2" t="s">
        <v>896</v>
      </c>
      <c r="FF8" s="2">
        <v>50321928</v>
      </c>
      <c r="FG8" s="2" t="s">
        <v>91</v>
      </c>
      <c r="FH8" s="1" t="s">
        <v>901</v>
      </c>
      <c r="FI8" s="13" t="s">
        <v>95</v>
      </c>
      <c r="FJ8" s="1">
        <v>8</v>
      </c>
      <c r="FL8" s="50">
        <f t="shared" si="9"/>
        <v>0.32000000000000028</v>
      </c>
    </row>
    <row r="9" spans="1:168">
      <c r="A9" s="2">
        <v>1</v>
      </c>
      <c r="B9" s="2">
        <v>55</v>
      </c>
      <c r="C9" s="2">
        <v>2</v>
      </c>
      <c r="D9" s="250">
        <v>0</v>
      </c>
      <c r="E9" s="2">
        <v>12</v>
      </c>
      <c r="F9" s="2">
        <v>7</v>
      </c>
      <c r="G9" s="2">
        <v>167.7</v>
      </c>
      <c r="H9" s="2">
        <v>47</v>
      </c>
      <c r="I9" s="2" t="s">
        <v>158</v>
      </c>
      <c r="J9" s="2" t="s">
        <v>80</v>
      </c>
      <c r="K9" s="3" t="s">
        <v>6</v>
      </c>
      <c r="L9" s="3">
        <v>24</v>
      </c>
      <c r="M9" s="2">
        <v>21</v>
      </c>
      <c r="N9" s="2">
        <v>13</v>
      </c>
      <c r="O9" s="2">
        <f t="shared" si="0"/>
        <v>0.45833333333333331</v>
      </c>
      <c r="P9" s="30"/>
      <c r="Q9" s="30" t="s">
        <v>625</v>
      </c>
      <c r="R9" s="30"/>
      <c r="S9" s="30"/>
      <c r="T9" s="3" t="s">
        <v>187</v>
      </c>
      <c r="U9" t="s">
        <v>191</v>
      </c>
      <c r="V9" s="3">
        <v>24</v>
      </c>
      <c r="W9" s="2">
        <v>21</v>
      </c>
      <c r="X9" s="2">
        <v>13</v>
      </c>
      <c r="Y9" s="2" t="s">
        <v>586</v>
      </c>
      <c r="Z9" s="33"/>
      <c r="AA9" s="3" t="s">
        <v>232</v>
      </c>
      <c r="AB9" s="3">
        <v>47</v>
      </c>
      <c r="AC9" s="2">
        <v>34</v>
      </c>
      <c r="AD9" s="2">
        <v>26</v>
      </c>
      <c r="AE9" s="2"/>
      <c r="AF9" s="33" t="s">
        <v>443</v>
      </c>
      <c r="AG9" s="12" t="s">
        <v>301</v>
      </c>
      <c r="AH9" s="12">
        <v>19</v>
      </c>
      <c r="AI9" s="13">
        <v>19</v>
      </c>
      <c r="AJ9" s="13">
        <v>3</v>
      </c>
      <c r="AK9" s="13"/>
      <c r="AL9" s="34"/>
      <c r="AM9" s="2" t="s">
        <v>127</v>
      </c>
      <c r="AN9" s="2" t="s">
        <v>336</v>
      </c>
      <c r="AO9" s="2" t="s">
        <v>312</v>
      </c>
      <c r="AP9" s="2" t="s">
        <v>626</v>
      </c>
      <c r="AQ9" s="2" t="s">
        <v>87</v>
      </c>
      <c r="AR9" s="1" t="s">
        <v>180</v>
      </c>
      <c r="AS9" s="2" t="s">
        <v>89</v>
      </c>
      <c r="AT9" s="1" t="s">
        <v>180</v>
      </c>
      <c r="AU9" s="2" t="s">
        <v>93</v>
      </c>
      <c r="AV9" s="14" t="s">
        <v>442</v>
      </c>
      <c r="AW9" s="14">
        <v>1</v>
      </c>
      <c r="AX9" s="3" t="s">
        <v>6</v>
      </c>
      <c r="AY9" s="3">
        <v>24</v>
      </c>
      <c r="AZ9" s="2">
        <v>21</v>
      </c>
      <c r="BA9" s="2">
        <v>13</v>
      </c>
      <c r="BB9" s="2">
        <f t="shared" si="1"/>
        <v>0.45833333333333331</v>
      </c>
      <c r="BC9" s="248">
        <f t="shared" si="2"/>
        <v>0</v>
      </c>
      <c r="BD9" s="2" t="s">
        <v>1666</v>
      </c>
      <c r="BE9" s="2">
        <v>12</v>
      </c>
      <c r="BF9" s="2">
        <v>7</v>
      </c>
      <c r="BG9" s="104">
        <v>2.69</v>
      </c>
      <c r="BH9" s="105">
        <v>2.3199999999999998</v>
      </c>
      <c r="BI9" s="115">
        <v>2.76</v>
      </c>
      <c r="BJ9" s="107">
        <v>0</v>
      </c>
      <c r="BK9" s="106">
        <v>0</v>
      </c>
      <c r="BL9" s="261">
        <v>1.24</v>
      </c>
      <c r="BM9" s="106">
        <v>0</v>
      </c>
      <c r="BN9" s="108">
        <v>0.9</v>
      </c>
      <c r="BO9" s="107">
        <v>1.1200000000000001</v>
      </c>
      <c r="BP9" s="106">
        <v>2.4900000000000002</v>
      </c>
      <c r="BQ9" s="106">
        <v>6.07</v>
      </c>
      <c r="BR9" s="106">
        <v>5.1100000000000003</v>
      </c>
      <c r="BS9" s="106">
        <v>2.41</v>
      </c>
      <c r="BT9" s="41">
        <v>2.31</v>
      </c>
      <c r="BU9" s="5">
        <v>4.6399999999999997</v>
      </c>
      <c r="BV9" s="9">
        <v>5.34</v>
      </c>
      <c r="BW9" s="4">
        <v>8.23</v>
      </c>
      <c r="BX9" s="4">
        <v>13.99</v>
      </c>
      <c r="BY9" s="4">
        <v>4.1399999999999997</v>
      </c>
      <c r="BZ9" s="26">
        <v>2.17</v>
      </c>
      <c r="CA9" s="47">
        <v>0</v>
      </c>
      <c r="CB9" s="53">
        <v>0</v>
      </c>
      <c r="CC9" s="53">
        <v>0</v>
      </c>
      <c r="CD9" s="257">
        <v>0.9</v>
      </c>
      <c r="CE9" s="53">
        <v>1.88</v>
      </c>
      <c r="CF9" s="54">
        <v>1.74</v>
      </c>
      <c r="CG9" s="55">
        <v>2.4900000000000002</v>
      </c>
      <c r="CH9" s="53">
        <v>2.25</v>
      </c>
      <c r="CI9" s="53">
        <v>7.01</v>
      </c>
      <c r="CJ9" s="53">
        <v>6.03</v>
      </c>
      <c r="CK9" s="7">
        <v>2.74</v>
      </c>
      <c r="CL9" s="41">
        <v>2.36</v>
      </c>
      <c r="CM9" s="5">
        <v>4.41</v>
      </c>
      <c r="CN9" s="9">
        <v>5.79</v>
      </c>
      <c r="CO9" s="4">
        <v>9.1999999999999993</v>
      </c>
      <c r="CP9" s="4">
        <v>13.45</v>
      </c>
      <c r="CQ9" s="250">
        <v>-1.4499999999999997</v>
      </c>
      <c r="CR9" s="250">
        <v>0.14999999999999991</v>
      </c>
      <c r="CS9" s="250">
        <v>2.76</v>
      </c>
      <c r="CT9" s="250">
        <v>0</v>
      </c>
      <c r="CU9" s="250">
        <v>0</v>
      </c>
      <c r="CV9" s="250">
        <v>-0.33999999999999997</v>
      </c>
      <c r="CW9" s="16">
        <v>28.12</v>
      </c>
      <c r="CX9" s="38">
        <v>31.66</v>
      </c>
      <c r="CY9" s="23">
        <v>33.840000000000003</v>
      </c>
      <c r="CZ9" s="18">
        <v>34.409999999999997</v>
      </c>
      <c r="DA9" s="17">
        <v>36.97</v>
      </c>
      <c r="DB9" s="19">
        <v>37.9</v>
      </c>
      <c r="DC9" s="17">
        <v>39.049999999999997</v>
      </c>
      <c r="DD9" s="19">
        <v>39.64</v>
      </c>
      <c r="DE9" s="18">
        <v>39.01</v>
      </c>
      <c r="DF9" s="17">
        <v>40.11</v>
      </c>
      <c r="DG9" s="17">
        <v>41.1</v>
      </c>
      <c r="DH9" s="17">
        <v>41.83</v>
      </c>
      <c r="DI9" s="17">
        <v>44.65</v>
      </c>
      <c r="DJ9" s="42">
        <v>46.21</v>
      </c>
      <c r="DK9" s="23">
        <v>48.14</v>
      </c>
      <c r="DL9" s="20">
        <v>49.14</v>
      </c>
      <c r="DM9" s="16">
        <v>47.65</v>
      </c>
      <c r="DN9" s="16">
        <v>41.44</v>
      </c>
      <c r="DO9" s="16">
        <v>28.08</v>
      </c>
      <c r="DP9" s="38">
        <v>31.27</v>
      </c>
      <c r="DQ9" s="23">
        <v>32.51</v>
      </c>
      <c r="DR9" s="17">
        <v>34.590000000000003</v>
      </c>
      <c r="DS9" s="17">
        <v>35.64</v>
      </c>
      <c r="DT9" s="19">
        <v>37.96</v>
      </c>
      <c r="DU9" s="17">
        <v>38.78</v>
      </c>
      <c r="DV9" s="19">
        <v>39.770000000000003</v>
      </c>
      <c r="DW9" s="18">
        <v>39.04</v>
      </c>
      <c r="DX9" s="17">
        <v>40.28</v>
      </c>
      <c r="DY9" s="17">
        <v>40.86</v>
      </c>
      <c r="DZ9" s="17">
        <v>40.700000000000003</v>
      </c>
      <c r="EA9" s="17">
        <v>46.09</v>
      </c>
      <c r="EB9" s="42">
        <v>46.51</v>
      </c>
      <c r="EC9" s="23">
        <v>49.23</v>
      </c>
      <c r="ED9" s="20">
        <v>50.3</v>
      </c>
      <c r="EE9" s="16">
        <v>47.41</v>
      </c>
      <c r="EF9" s="16">
        <v>40.700000000000003</v>
      </c>
      <c r="EG9" s="253">
        <f t="shared" si="3"/>
        <v>4.00000000000027E-2</v>
      </c>
      <c r="EH9" s="253">
        <f t="shared" si="4"/>
        <v>0.39000000000000057</v>
      </c>
      <c r="EI9" s="253">
        <f t="shared" si="5"/>
        <v>1.3300000000000054</v>
      </c>
      <c r="EJ9" s="253">
        <f t="shared" si="6"/>
        <v>-0.18000000000000682</v>
      </c>
      <c r="EK9" s="253">
        <f t="shared" si="7"/>
        <v>1.3299999999999983</v>
      </c>
      <c r="EL9" s="253">
        <f t="shared" si="8"/>
        <v>-6.0000000000002274E-2</v>
      </c>
      <c r="EM9" s="16">
        <v>9</v>
      </c>
      <c r="EN9" s="20">
        <v>9</v>
      </c>
      <c r="EO9" s="23">
        <v>9</v>
      </c>
      <c r="EP9" s="17">
        <v>5</v>
      </c>
      <c r="EQ9" s="17">
        <v>2</v>
      </c>
      <c r="ER9" s="17">
        <v>-5</v>
      </c>
      <c r="ES9" s="17">
        <v>-6</v>
      </c>
      <c r="ET9" s="17">
        <v>-8</v>
      </c>
      <c r="EU9" s="17">
        <v>-6</v>
      </c>
      <c r="EV9" s="17">
        <v>-6</v>
      </c>
      <c r="EW9" s="17">
        <v>0</v>
      </c>
      <c r="EX9" s="17">
        <v>3</v>
      </c>
      <c r="EY9" s="17">
        <v>4</v>
      </c>
      <c r="EZ9" s="23">
        <v>5</v>
      </c>
      <c r="FA9" s="23">
        <v>6</v>
      </c>
      <c r="FB9" s="20">
        <v>7</v>
      </c>
      <c r="FC9" s="20">
        <v>7</v>
      </c>
      <c r="FD9" s="20">
        <v>8</v>
      </c>
      <c r="FE9" s="2" t="s">
        <v>622</v>
      </c>
      <c r="FF9" s="2">
        <v>52481686</v>
      </c>
      <c r="FG9" s="2" t="s">
        <v>91</v>
      </c>
      <c r="FH9" s="1" t="s">
        <v>627</v>
      </c>
      <c r="FI9" s="13" t="s">
        <v>95</v>
      </c>
      <c r="FJ9" s="1">
        <v>3</v>
      </c>
      <c r="FL9" s="50">
        <f t="shared" si="9"/>
        <v>-0.45000000000000018</v>
      </c>
    </row>
    <row r="10" spans="1:168">
      <c r="A10" s="2">
        <v>1</v>
      </c>
      <c r="B10" s="2">
        <v>36</v>
      </c>
      <c r="C10" s="2">
        <v>2</v>
      </c>
      <c r="D10" s="250">
        <v>0</v>
      </c>
      <c r="E10" s="2">
        <v>15</v>
      </c>
      <c r="F10" s="2">
        <v>3</v>
      </c>
      <c r="G10" s="2">
        <v>166.4</v>
      </c>
      <c r="H10" s="2">
        <v>59.3</v>
      </c>
      <c r="I10" s="2" t="s">
        <v>79</v>
      </c>
      <c r="J10" s="2" t="s">
        <v>80</v>
      </c>
      <c r="K10" s="2" t="s">
        <v>6</v>
      </c>
      <c r="L10" s="2">
        <v>21</v>
      </c>
      <c r="M10" s="2">
        <v>19</v>
      </c>
      <c r="N10" s="2">
        <v>16</v>
      </c>
      <c r="O10" s="2">
        <f t="shared" si="0"/>
        <v>0.23809523809523808</v>
      </c>
      <c r="P10" s="30"/>
      <c r="Q10" s="30"/>
      <c r="R10" s="30"/>
      <c r="S10" s="30"/>
      <c r="T10" s="2" t="s">
        <v>187</v>
      </c>
      <c r="U10" t="s">
        <v>191</v>
      </c>
      <c r="V10" s="2">
        <v>21</v>
      </c>
      <c r="W10" s="2">
        <v>19</v>
      </c>
      <c r="X10" s="2">
        <v>16</v>
      </c>
      <c r="Y10" s="2" t="s">
        <v>1320</v>
      </c>
      <c r="Z10" s="2"/>
      <c r="AA10" s="3" t="s">
        <v>232</v>
      </c>
      <c r="AB10" s="3">
        <v>45</v>
      </c>
      <c r="AC10" s="2">
        <v>32</v>
      </c>
      <c r="AD10" s="2">
        <v>22</v>
      </c>
      <c r="AE10" s="2"/>
      <c r="AF10" s="33" t="s">
        <v>242</v>
      </c>
      <c r="AG10" s="3" t="s">
        <v>217</v>
      </c>
      <c r="AH10" s="3">
        <v>28</v>
      </c>
      <c r="AI10" s="2">
        <v>26</v>
      </c>
      <c r="AJ10" s="2">
        <v>9</v>
      </c>
      <c r="AK10" s="2"/>
      <c r="AL10" s="34"/>
      <c r="AM10" s="2" t="s">
        <v>177</v>
      </c>
      <c r="AN10" s="2" t="s">
        <v>352</v>
      </c>
      <c r="AO10" s="2" t="s">
        <v>119</v>
      </c>
      <c r="AP10" s="2" t="s">
        <v>353</v>
      </c>
      <c r="AQ10" s="2" t="s">
        <v>87</v>
      </c>
      <c r="AR10" s="1" t="s">
        <v>176</v>
      </c>
      <c r="AS10" s="2" t="s">
        <v>89</v>
      </c>
      <c r="AT10" s="1" t="s">
        <v>180</v>
      </c>
      <c r="AU10" s="2" t="s">
        <v>93</v>
      </c>
      <c r="AV10" s="14" t="s">
        <v>355</v>
      </c>
      <c r="AW10" s="14">
        <v>1</v>
      </c>
      <c r="AX10" s="2" t="s">
        <v>6</v>
      </c>
      <c r="AY10" s="2">
        <v>21</v>
      </c>
      <c r="AZ10" s="2">
        <v>19</v>
      </c>
      <c r="BA10" s="2">
        <v>16</v>
      </c>
      <c r="BB10" s="2">
        <f t="shared" si="1"/>
        <v>0.23809523809523808</v>
      </c>
      <c r="BC10" s="248">
        <f t="shared" si="2"/>
        <v>0</v>
      </c>
      <c r="BD10" s="2" t="s">
        <v>1666</v>
      </c>
      <c r="BE10" s="2">
        <v>15</v>
      </c>
      <c r="BF10" s="2">
        <v>3</v>
      </c>
      <c r="BG10" s="104">
        <v>5.52</v>
      </c>
      <c r="BH10" s="114">
        <v>4.4000000000000004</v>
      </c>
      <c r="BI10" s="115">
        <v>3.8</v>
      </c>
      <c r="BJ10" s="114">
        <v>2.2400000000000002</v>
      </c>
      <c r="BK10" s="106">
        <v>2.84</v>
      </c>
      <c r="BL10" s="261">
        <v>3.53</v>
      </c>
      <c r="BM10" s="106">
        <v>3.17</v>
      </c>
      <c r="BN10" s="108">
        <v>3.79</v>
      </c>
      <c r="BO10" s="107">
        <v>4.13</v>
      </c>
      <c r="BP10" s="106">
        <v>4.0199999999999996</v>
      </c>
      <c r="BQ10" s="106">
        <v>8.58</v>
      </c>
      <c r="BR10" s="106">
        <v>6.86</v>
      </c>
      <c r="BS10" s="106">
        <v>5.89</v>
      </c>
      <c r="BT10" s="8">
        <v>6.03</v>
      </c>
      <c r="BU10" s="5">
        <v>6.9</v>
      </c>
      <c r="BV10" s="9">
        <v>7.5</v>
      </c>
      <c r="BW10" s="4">
        <v>13.11</v>
      </c>
      <c r="BX10" s="97">
        <v>18.18</v>
      </c>
      <c r="BY10" s="4">
        <v>5.04</v>
      </c>
      <c r="BZ10" s="39">
        <v>3.45</v>
      </c>
      <c r="CA10" s="5">
        <v>2.33</v>
      </c>
      <c r="CB10" s="5">
        <v>2.2400000000000002</v>
      </c>
      <c r="CC10" s="7">
        <v>2.36</v>
      </c>
      <c r="CD10" s="257">
        <v>2.72</v>
      </c>
      <c r="CE10" s="7">
        <v>3.6</v>
      </c>
      <c r="CF10" s="8">
        <v>4.24</v>
      </c>
      <c r="CG10" s="6">
        <v>3.98</v>
      </c>
      <c r="CH10" s="7">
        <v>4.5</v>
      </c>
      <c r="CI10" s="7">
        <v>8.48</v>
      </c>
      <c r="CJ10" s="7">
        <v>6.48</v>
      </c>
      <c r="CK10" s="7">
        <v>5.63</v>
      </c>
      <c r="CL10" s="8">
        <v>7.34</v>
      </c>
      <c r="CM10" s="5">
        <v>7.27</v>
      </c>
      <c r="CN10" s="9">
        <v>8.9499999999999993</v>
      </c>
      <c r="CO10" s="4">
        <v>13.44</v>
      </c>
      <c r="CP10" s="97">
        <v>16.78</v>
      </c>
      <c r="CQ10" s="250">
        <v>0.47999999999999954</v>
      </c>
      <c r="CR10" s="250">
        <v>0.95000000000000018</v>
      </c>
      <c r="CS10" s="250">
        <v>1.4699999999999998</v>
      </c>
      <c r="CT10" s="250">
        <v>0</v>
      </c>
      <c r="CU10" s="250">
        <v>0.48</v>
      </c>
      <c r="CV10" s="250">
        <v>-0.80999999999999961</v>
      </c>
      <c r="CW10" s="16">
        <v>26.17</v>
      </c>
      <c r="CX10" s="40">
        <v>31.14</v>
      </c>
      <c r="CY10" s="23">
        <v>33.92</v>
      </c>
      <c r="CZ10" s="40">
        <v>33.69</v>
      </c>
      <c r="DA10" s="17">
        <v>35.79</v>
      </c>
      <c r="DB10" s="19">
        <v>38.299999999999997</v>
      </c>
      <c r="DC10" s="17">
        <v>39.119999999999997</v>
      </c>
      <c r="DD10" s="19">
        <v>40.28</v>
      </c>
      <c r="DE10" s="18">
        <v>40.07</v>
      </c>
      <c r="DF10" s="17">
        <v>41.34</v>
      </c>
      <c r="DG10" s="17">
        <v>43.63</v>
      </c>
      <c r="DH10" s="17">
        <v>43.34</v>
      </c>
      <c r="DI10" s="17">
        <v>48.15</v>
      </c>
      <c r="DJ10" s="19">
        <v>50.68</v>
      </c>
      <c r="DK10" s="23">
        <v>50.98</v>
      </c>
      <c r="DL10" s="20">
        <v>49.56</v>
      </c>
      <c r="DM10" s="16">
        <v>49.29</v>
      </c>
      <c r="DN10" s="97">
        <v>42.8</v>
      </c>
      <c r="DO10" s="16">
        <v>27.41</v>
      </c>
      <c r="DP10" s="40">
        <v>31.47</v>
      </c>
      <c r="DQ10" s="23">
        <v>32.72</v>
      </c>
      <c r="DR10" s="23">
        <v>33.630000000000003</v>
      </c>
      <c r="DS10" s="17">
        <v>35.619999999999997</v>
      </c>
      <c r="DT10" s="19">
        <v>38.22</v>
      </c>
      <c r="DU10" s="17">
        <v>39.03</v>
      </c>
      <c r="DV10" s="19">
        <v>40.49</v>
      </c>
      <c r="DW10" s="18">
        <v>40.44</v>
      </c>
      <c r="DX10" s="17">
        <v>41.36</v>
      </c>
      <c r="DY10" s="17">
        <v>43.32</v>
      </c>
      <c r="DZ10" s="17">
        <v>42.25</v>
      </c>
      <c r="EA10" s="17">
        <v>47.5</v>
      </c>
      <c r="EB10" s="19">
        <v>50.4</v>
      </c>
      <c r="EC10" s="23">
        <v>51.53</v>
      </c>
      <c r="ED10" s="20">
        <v>49.99</v>
      </c>
      <c r="EE10" s="16">
        <v>48.38</v>
      </c>
      <c r="EF10" s="97">
        <v>41.73</v>
      </c>
      <c r="EG10" s="253">
        <f t="shared" si="3"/>
        <v>-1.2399999999999984</v>
      </c>
      <c r="EH10" s="253">
        <f t="shared" si="4"/>
        <v>-0.32999999999999829</v>
      </c>
      <c r="EI10" s="253">
        <f t="shared" si="5"/>
        <v>1.2000000000000028</v>
      </c>
      <c r="EJ10" s="253">
        <f t="shared" si="6"/>
        <v>5.9999999999995168E-2</v>
      </c>
      <c r="EK10" s="253">
        <f t="shared" si="7"/>
        <v>0.17000000000000171</v>
      </c>
      <c r="EL10" s="253">
        <f t="shared" si="8"/>
        <v>7.9999999999998295E-2</v>
      </c>
      <c r="EM10" s="16">
        <v>3</v>
      </c>
      <c r="EN10" s="23">
        <v>5</v>
      </c>
      <c r="EO10" s="23">
        <v>6</v>
      </c>
      <c r="EP10" s="23">
        <v>3</v>
      </c>
      <c r="EQ10" s="17">
        <v>1</v>
      </c>
      <c r="ER10" s="17">
        <v>-2</v>
      </c>
      <c r="ES10" s="17">
        <v>-7</v>
      </c>
      <c r="ET10" s="17">
        <v>-10</v>
      </c>
      <c r="EU10" s="17">
        <v>-10</v>
      </c>
      <c r="EV10" s="17">
        <v>-8</v>
      </c>
      <c r="EW10" s="17">
        <v>0</v>
      </c>
      <c r="EX10" s="17">
        <v>1</v>
      </c>
      <c r="EY10" s="17">
        <v>3</v>
      </c>
      <c r="EZ10" s="17">
        <v>4</v>
      </c>
      <c r="FA10" s="23">
        <v>7</v>
      </c>
      <c r="FB10" s="20">
        <v>5</v>
      </c>
      <c r="FC10" s="20">
        <v>4</v>
      </c>
      <c r="FD10" s="97">
        <v>4</v>
      </c>
      <c r="FE10" s="2" t="s">
        <v>1319</v>
      </c>
      <c r="FF10" s="2">
        <v>43503241</v>
      </c>
      <c r="FG10" s="2" t="s">
        <v>91</v>
      </c>
      <c r="FH10" s="1" t="s">
        <v>354</v>
      </c>
      <c r="FI10" s="15" t="s">
        <v>95</v>
      </c>
      <c r="FJ10" s="1">
        <v>1</v>
      </c>
      <c r="FL10" s="50">
        <f t="shared" si="9"/>
        <v>-1.4499999999999993</v>
      </c>
    </row>
    <row r="11" spans="1:168">
      <c r="A11" s="2">
        <v>1</v>
      </c>
      <c r="B11" s="2">
        <v>34</v>
      </c>
      <c r="C11" s="2">
        <v>2</v>
      </c>
      <c r="D11" s="250">
        <v>0.16999999999999993</v>
      </c>
      <c r="E11" s="2">
        <v>14</v>
      </c>
      <c r="F11" s="2">
        <v>11</v>
      </c>
      <c r="G11" s="2">
        <v>150.5</v>
      </c>
      <c r="H11" s="2">
        <v>34</v>
      </c>
      <c r="I11" s="2" t="s">
        <v>238</v>
      </c>
      <c r="J11" s="2" t="s">
        <v>201</v>
      </c>
      <c r="K11" s="3" t="s">
        <v>6</v>
      </c>
      <c r="L11" s="3">
        <v>21</v>
      </c>
      <c r="M11" s="2">
        <v>19</v>
      </c>
      <c r="N11" s="2">
        <v>13</v>
      </c>
      <c r="O11" s="2">
        <f t="shared" si="0"/>
        <v>0.38095238095238093</v>
      </c>
      <c r="P11" s="30"/>
      <c r="Q11" s="30"/>
      <c r="R11" s="30"/>
      <c r="S11" s="30"/>
      <c r="T11" s="3" t="s">
        <v>187</v>
      </c>
      <c r="U11" t="s">
        <v>191</v>
      </c>
      <c r="V11" s="3">
        <v>21</v>
      </c>
      <c r="W11" s="2">
        <v>19</v>
      </c>
      <c r="X11" s="2">
        <v>13</v>
      </c>
      <c r="Y11" s="2" t="s">
        <v>1300</v>
      </c>
      <c r="Z11" s="33"/>
      <c r="AA11" s="3" t="s">
        <v>137</v>
      </c>
      <c r="AB11" s="3">
        <v>58</v>
      </c>
      <c r="AC11" s="2">
        <v>41</v>
      </c>
      <c r="AD11" s="2">
        <v>32</v>
      </c>
      <c r="AE11" s="2"/>
      <c r="AF11" s="33" t="s">
        <v>443</v>
      </c>
      <c r="AG11" s="12" t="s">
        <v>116</v>
      </c>
      <c r="AH11" s="12">
        <v>55</v>
      </c>
      <c r="AI11" s="13">
        <v>42</v>
      </c>
      <c r="AJ11" s="13">
        <v>39</v>
      </c>
      <c r="AK11" s="13"/>
      <c r="AL11" s="34" t="s">
        <v>197</v>
      </c>
      <c r="AM11" s="2" t="s">
        <v>239</v>
      </c>
      <c r="AN11" s="2" t="s">
        <v>240</v>
      </c>
      <c r="AO11" s="2" t="s">
        <v>241</v>
      </c>
      <c r="AP11" s="2" t="s">
        <v>151</v>
      </c>
      <c r="AQ11" s="2" t="s">
        <v>87</v>
      </c>
      <c r="AR11" s="1" t="s">
        <v>242</v>
      </c>
      <c r="AS11" s="2" t="s">
        <v>89</v>
      </c>
      <c r="AT11" s="1" t="s">
        <v>108</v>
      </c>
      <c r="AU11" s="2" t="s">
        <v>93</v>
      </c>
      <c r="AV11" s="14" t="s">
        <v>244</v>
      </c>
      <c r="AW11" s="14">
        <v>1</v>
      </c>
      <c r="AX11" s="3" t="s">
        <v>6</v>
      </c>
      <c r="AY11" s="3">
        <v>21</v>
      </c>
      <c r="AZ11" s="2">
        <v>19</v>
      </c>
      <c r="BA11" s="2">
        <v>13</v>
      </c>
      <c r="BB11" s="2">
        <f t="shared" si="1"/>
        <v>0.38095238095238093</v>
      </c>
      <c r="BC11" s="248">
        <f t="shared" si="2"/>
        <v>0.16999999999999993</v>
      </c>
      <c r="BD11" s="2" t="s">
        <v>1666</v>
      </c>
      <c r="BE11" s="2">
        <v>14</v>
      </c>
      <c r="BF11" s="2">
        <v>11</v>
      </c>
      <c r="BG11" s="104">
        <v>3.69</v>
      </c>
      <c r="BH11" s="114">
        <v>3.96</v>
      </c>
      <c r="BI11" s="115">
        <v>2.74</v>
      </c>
      <c r="BJ11" s="114">
        <v>1.74</v>
      </c>
      <c r="BK11" s="106">
        <v>2.61</v>
      </c>
      <c r="BL11" s="261">
        <v>2.02</v>
      </c>
      <c r="BM11" s="106">
        <v>2.17</v>
      </c>
      <c r="BN11" s="108">
        <v>2.17</v>
      </c>
      <c r="BO11" s="107">
        <v>2.71</v>
      </c>
      <c r="BP11" s="106">
        <v>3.26</v>
      </c>
      <c r="BQ11" s="106">
        <v>4.0999999999999996</v>
      </c>
      <c r="BR11" s="106">
        <v>5.38</v>
      </c>
      <c r="BS11" s="106">
        <v>2.17</v>
      </c>
      <c r="BT11" s="8">
        <v>2.52</v>
      </c>
      <c r="BU11" s="7">
        <v>3.29</v>
      </c>
      <c r="BV11" s="9">
        <v>4.8499999999999996</v>
      </c>
      <c r="BW11" s="4">
        <v>10.91</v>
      </c>
      <c r="BX11" s="4">
        <v>19.37</v>
      </c>
      <c r="BY11" s="4">
        <v>4.04</v>
      </c>
      <c r="BZ11" s="39">
        <v>2.4500000000000002</v>
      </c>
      <c r="CA11" s="5">
        <v>2.71</v>
      </c>
      <c r="CB11" s="5">
        <v>1.57</v>
      </c>
      <c r="CC11" s="7">
        <v>1.9</v>
      </c>
      <c r="CD11" s="257">
        <v>2.68</v>
      </c>
      <c r="CE11" s="7">
        <v>2.88</v>
      </c>
      <c r="CF11" s="8">
        <v>2.87</v>
      </c>
      <c r="CG11" s="6">
        <v>3.9</v>
      </c>
      <c r="CH11" s="7">
        <v>3.51</v>
      </c>
      <c r="CI11" s="7">
        <v>4.5</v>
      </c>
      <c r="CJ11" s="7">
        <v>4.96</v>
      </c>
      <c r="CK11" s="7">
        <v>3.13</v>
      </c>
      <c r="CL11" s="8">
        <v>3.53</v>
      </c>
      <c r="CM11" s="7">
        <v>5.19</v>
      </c>
      <c r="CN11" s="9">
        <v>5.93</v>
      </c>
      <c r="CO11" s="4">
        <v>10.039999999999999</v>
      </c>
      <c r="CP11" s="4">
        <v>18.89</v>
      </c>
      <c r="CQ11" s="250">
        <v>-0.35000000000000009</v>
      </c>
      <c r="CR11" s="250">
        <v>1.5099999999999998</v>
      </c>
      <c r="CS11" s="250">
        <v>3.0000000000000249E-2</v>
      </c>
      <c r="CT11" s="250">
        <v>0.16999999999999993</v>
      </c>
      <c r="CU11" s="250">
        <v>0.71</v>
      </c>
      <c r="CV11" s="250">
        <v>0.66000000000000014</v>
      </c>
      <c r="CW11" s="16">
        <v>26.64</v>
      </c>
      <c r="CX11" s="40">
        <v>29.92</v>
      </c>
      <c r="CY11" s="23">
        <v>31.21</v>
      </c>
      <c r="CZ11" s="40">
        <v>31.43</v>
      </c>
      <c r="DA11" s="17">
        <v>34.22</v>
      </c>
      <c r="DB11" s="19">
        <v>35.21</v>
      </c>
      <c r="DC11" s="17">
        <v>36.18</v>
      </c>
      <c r="DD11" s="19">
        <v>36.22</v>
      </c>
      <c r="DE11" s="18">
        <v>39.229999999999997</v>
      </c>
      <c r="DF11" s="17">
        <v>38.869999999999997</v>
      </c>
      <c r="DG11" s="17">
        <v>41.24</v>
      </c>
      <c r="DH11" s="17">
        <v>41.63</v>
      </c>
      <c r="DI11" s="17">
        <v>43.38</v>
      </c>
      <c r="DJ11" s="19">
        <v>44.99</v>
      </c>
      <c r="DK11" s="17">
        <v>45.19</v>
      </c>
      <c r="DL11" s="20">
        <v>42.19</v>
      </c>
      <c r="DM11" s="16">
        <v>38.409999999999997</v>
      </c>
      <c r="DN11" s="16">
        <v>35.43</v>
      </c>
      <c r="DO11" s="16">
        <v>26.04</v>
      </c>
      <c r="DP11" s="40">
        <v>28.45</v>
      </c>
      <c r="DQ11" s="23">
        <v>30.61</v>
      </c>
      <c r="DR11" s="23">
        <v>31.86</v>
      </c>
      <c r="DS11" s="17">
        <v>34.409999999999997</v>
      </c>
      <c r="DT11" s="19">
        <v>35.340000000000003</v>
      </c>
      <c r="DU11" s="17">
        <v>36.49</v>
      </c>
      <c r="DV11" s="19">
        <v>36.04</v>
      </c>
      <c r="DW11" s="18">
        <v>39.35</v>
      </c>
      <c r="DX11" s="17">
        <v>38.130000000000003</v>
      </c>
      <c r="DY11" s="17">
        <v>41.14</v>
      </c>
      <c r="DZ11" s="17">
        <v>41.08</v>
      </c>
      <c r="EA11" s="17">
        <v>43.9</v>
      </c>
      <c r="EB11" s="19">
        <v>45.96</v>
      </c>
      <c r="EC11" s="17">
        <v>46.42</v>
      </c>
      <c r="ED11" s="20">
        <v>42.55</v>
      </c>
      <c r="EE11" s="16">
        <v>39.53</v>
      </c>
      <c r="EF11" s="16">
        <v>33.799999999999997</v>
      </c>
      <c r="EG11" s="253">
        <f t="shared" si="3"/>
        <v>0.60000000000000142</v>
      </c>
      <c r="EH11" s="253">
        <f t="shared" si="4"/>
        <v>1.4700000000000024</v>
      </c>
      <c r="EI11" s="253">
        <f t="shared" si="5"/>
        <v>0.60000000000000142</v>
      </c>
      <c r="EJ11" s="253">
        <f t="shared" si="6"/>
        <v>-0.42999999999999972</v>
      </c>
      <c r="EK11" s="253">
        <f t="shared" si="7"/>
        <v>-0.18999999999999773</v>
      </c>
      <c r="EL11" s="253">
        <f t="shared" si="8"/>
        <v>-0.13000000000000256</v>
      </c>
      <c r="EM11" s="16">
        <v>3</v>
      </c>
      <c r="EN11" s="23">
        <v>4</v>
      </c>
      <c r="EO11" s="23">
        <v>7</v>
      </c>
      <c r="EP11" s="23">
        <v>10</v>
      </c>
      <c r="EQ11" s="17">
        <v>4</v>
      </c>
      <c r="ER11" s="17">
        <v>0</v>
      </c>
      <c r="ES11" s="17">
        <v>-4</v>
      </c>
      <c r="ET11" s="17">
        <v>-7</v>
      </c>
      <c r="EU11" s="17">
        <v>-4</v>
      </c>
      <c r="EV11" s="17">
        <v>0</v>
      </c>
      <c r="EW11" s="17">
        <v>8</v>
      </c>
      <c r="EX11" s="17">
        <v>19</v>
      </c>
      <c r="EY11" s="17">
        <v>23</v>
      </c>
      <c r="EZ11" s="17">
        <v>25</v>
      </c>
      <c r="FA11" s="17">
        <v>23</v>
      </c>
      <c r="FB11" s="20">
        <v>19</v>
      </c>
      <c r="FC11" s="20">
        <v>15</v>
      </c>
      <c r="FD11" s="20">
        <v>14</v>
      </c>
      <c r="FE11" s="2" t="s">
        <v>1299</v>
      </c>
      <c r="FF11" s="2">
        <v>53327228</v>
      </c>
      <c r="FG11" s="2" t="s">
        <v>91</v>
      </c>
      <c r="FH11" s="1" t="s">
        <v>243</v>
      </c>
      <c r="FI11" s="15" t="s">
        <v>95</v>
      </c>
      <c r="FJ11" s="1">
        <v>1</v>
      </c>
      <c r="FL11" s="50">
        <f t="shared" si="9"/>
        <v>-1.08</v>
      </c>
    </row>
    <row r="12" spans="1:168">
      <c r="A12" s="2">
        <v>1</v>
      </c>
      <c r="B12" s="2">
        <v>15</v>
      </c>
      <c r="C12" s="2">
        <v>2</v>
      </c>
      <c r="D12" s="250">
        <v>0.17999999999999994</v>
      </c>
      <c r="E12" s="2">
        <v>14</v>
      </c>
      <c r="F12" s="2">
        <v>5</v>
      </c>
      <c r="G12" s="2">
        <v>159.1</v>
      </c>
      <c r="H12" s="2">
        <v>54.6</v>
      </c>
      <c r="I12" s="2" t="s">
        <v>99</v>
      </c>
      <c r="J12" s="2" t="s">
        <v>287</v>
      </c>
      <c r="K12" s="3" t="s">
        <v>48</v>
      </c>
      <c r="L12" s="3">
        <v>16</v>
      </c>
      <c r="M12" s="2">
        <v>14</v>
      </c>
      <c r="N12" s="2">
        <v>11</v>
      </c>
      <c r="O12" s="2">
        <f t="shared" si="0"/>
        <v>0.3125</v>
      </c>
      <c r="P12" s="30" t="s">
        <v>168</v>
      </c>
      <c r="Q12" s="30"/>
      <c r="R12" s="30"/>
      <c r="S12" s="30"/>
      <c r="T12" s="3" t="s">
        <v>187</v>
      </c>
      <c r="U12" t="s">
        <v>190</v>
      </c>
      <c r="V12" s="3">
        <v>16</v>
      </c>
      <c r="W12" s="2">
        <v>14</v>
      </c>
      <c r="X12" s="2">
        <v>11</v>
      </c>
      <c r="Y12" s="2" t="s">
        <v>877</v>
      </c>
      <c r="Z12" s="33"/>
      <c r="AA12" s="3" t="s">
        <v>115</v>
      </c>
      <c r="AB12" s="3">
        <v>50</v>
      </c>
      <c r="AC12" s="2">
        <v>37</v>
      </c>
      <c r="AD12" s="2">
        <v>22</v>
      </c>
      <c r="AE12" s="2"/>
      <c r="AF12" s="33" t="s">
        <v>209</v>
      </c>
      <c r="AG12" s="12" t="s">
        <v>116</v>
      </c>
      <c r="AH12" s="12">
        <v>50</v>
      </c>
      <c r="AI12" s="13">
        <v>32</v>
      </c>
      <c r="AJ12" s="13">
        <v>21</v>
      </c>
      <c r="AK12" s="13"/>
      <c r="AL12" s="34" t="s">
        <v>180</v>
      </c>
      <c r="AM12" s="2" t="s">
        <v>127</v>
      </c>
      <c r="AN12" s="2" t="s">
        <v>265</v>
      </c>
      <c r="AO12" s="2" t="s">
        <v>507</v>
      </c>
      <c r="AP12" s="2" t="s">
        <v>658</v>
      </c>
      <c r="AQ12" s="2" t="s">
        <v>87</v>
      </c>
      <c r="AR12" s="1"/>
      <c r="AS12" s="2" t="s">
        <v>89</v>
      </c>
      <c r="AT12" s="1"/>
      <c r="AU12" s="2" t="s">
        <v>93</v>
      </c>
      <c r="AV12" s="14" t="s">
        <v>710</v>
      </c>
      <c r="AW12" s="14">
        <v>1</v>
      </c>
      <c r="AX12" s="3" t="s">
        <v>48</v>
      </c>
      <c r="AY12" s="3">
        <v>16</v>
      </c>
      <c r="AZ12" s="2">
        <v>14</v>
      </c>
      <c r="BA12" s="2">
        <v>11</v>
      </c>
      <c r="BB12" s="2">
        <f t="shared" si="1"/>
        <v>0.3125</v>
      </c>
      <c r="BC12" s="248">
        <f t="shared" si="2"/>
        <v>0.17999999999999994</v>
      </c>
      <c r="BD12" s="2" t="s">
        <v>1666</v>
      </c>
      <c r="BE12" s="2">
        <v>14</v>
      </c>
      <c r="BF12" s="2">
        <v>5</v>
      </c>
      <c r="BG12" s="104">
        <v>4.0599999999999996</v>
      </c>
      <c r="BH12" s="105">
        <v>3.22</v>
      </c>
      <c r="BI12" s="109">
        <v>2.25</v>
      </c>
      <c r="BJ12" s="107">
        <v>1.74</v>
      </c>
      <c r="BK12" s="106">
        <v>1.66</v>
      </c>
      <c r="BL12" s="261">
        <v>1.66</v>
      </c>
      <c r="BM12" s="106">
        <v>1.5</v>
      </c>
      <c r="BN12" s="108">
        <v>2.27</v>
      </c>
      <c r="BO12" s="107">
        <v>3.64</v>
      </c>
      <c r="BP12" s="106">
        <v>5.09</v>
      </c>
      <c r="BQ12" s="106">
        <v>8.1</v>
      </c>
      <c r="BR12" s="106">
        <v>6.64</v>
      </c>
      <c r="BS12" s="106">
        <v>4.07</v>
      </c>
      <c r="BT12" s="8">
        <v>4.22</v>
      </c>
      <c r="BU12" s="7">
        <v>4.92</v>
      </c>
      <c r="BV12" s="9">
        <v>7.2</v>
      </c>
      <c r="BW12" s="4">
        <v>15.11</v>
      </c>
      <c r="BX12" s="4">
        <v>19.010000000000002</v>
      </c>
      <c r="BY12" s="4">
        <v>3.08</v>
      </c>
      <c r="BZ12" s="26">
        <v>2.39</v>
      </c>
      <c r="CA12" s="25">
        <v>0.76</v>
      </c>
      <c r="CB12" s="53">
        <v>1.56</v>
      </c>
      <c r="CC12" s="53">
        <v>1.76</v>
      </c>
      <c r="CD12" s="257">
        <v>1.93</v>
      </c>
      <c r="CE12" s="53">
        <v>2.9</v>
      </c>
      <c r="CF12" s="54">
        <v>3.29</v>
      </c>
      <c r="CG12" s="55">
        <v>3.37</v>
      </c>
      <c r="CH12" s="53">
        <v>5.04</v>
      </c>
      <c r="CI12" s="53">
        <v>7.08</v>
      </c>
      <c r="CJ12" s="53">
        <v>7.63</v>
      </c>
      <c r="CK12" s="7">
        <v>3.61</v>
      </c>
      <c r="CL12" s="8">
        <v>3.8</v>
      </c>
      <c r="CM12" s="7">
        <v>5.76</v>
      </c>
      <c r="CN12" s="9">
        <v>8.34</v>
      </c>
      <c r="CO12" s="4">
        <v>13.34</v>
      </c>
      <c r="CP12" s="4">
        <v>18.510000000000002</v>
      </c>
      <c r="CQ12" s="250">
        <v>0.97999999999999954</v>
      </c>
      <c r="CR12" s="250">
        <v>0.83000000000000007</v>
      </c>
      <c r="CS12" s="250">
        <v>1.49</v>
      </c>
      <c r="CT12" s="250">
        <v>0.17999999999999994</v>
      </c>
      <c r="CU12" s="250">
        <v>-0.10000000000000009</v>
      </c>
      <c r="CV12" s="250">
        <v>0.27</v>
      </c>
      <c r="CW12" s="16">
        <v>26.36</v>
      </c>
      <c r="CX12" s="38">
        <v>31.24</v>
      </c>
      <c r="CY12" s="20">
        <v>33.130000000000003</v>
      </c>
      <c r="CZ12" s="18">
        <v>34.619999999999997</v>
      </c>
      <c r="DA12" s="17">
        <v>35.409999999999997</v>
      </c>
      <c r="DB12" s="19">
        <v>36.35</v>
      </c>
      <c r="DC12" s="17">
        <v>36.93</v>
      </c>
      <c r="DD12" s="19">
        <v>37.44</v>
      </c>
      <c r="DE12" s="18">
        <v>38.590000000000003</v>
      </c>
      <c r="DF12" s="17">
        <v>39.25</v>
      </c>
      <c r="DG12" s="17">
        <v>40.54</v>
      </c>
      <c r="DH12" s="17">
        <v>40.81</v>
      </c>
      <c r="DI12" s="17">
        <v>46.36</v>
      </c>
      <c r="DJ12" s="19">
        <v>44.72</v>
      </c>
      <c r="DK12" s="17">
        <v>48.71</v>
      </c>
      <c r="DL12" s="20">
        <v>45.63</v>
      </c>
      <c r="DM12" s="16">
        <v>44.7</v>
      </c>
      <c r="DN12" s="16">
        <v>39.47</v>
      </c>
      <c r="DO12" s="16">
        <v>26.39</v>
      </c>
      <c r="DP12" s="38">
        <v>31.31</v>
      </c>
      <c r="DQ12" s="20">
        <v>33.44</v>
      </c>
      <c r="DR12" s="17">
        <v>34.46</v>
      </c>
      <c r="DS12" s="17">
        <v>35.97</v>
      </c>
      <c r="DT12" s="19">
        <v>36.61</v>
      </c>
      <c r="DU12" s="17">
        <v>36.590000000000003</v>
      </c>
      <c r="DV12" s="19">
        <v>37.909999999999997</v>
      </c>
      <c r="DW12" s="18">
        <v>38.93</v>
      </c>
      <c r="DX12" s="17">
        <v>39.130000000000003</v>
      </c>
      <c r="DY12" s="17">
        <v>40.85</v>
      </c>
      <c r="DZ12" s="17">
        <v>41.48</v>
      </c>
      <c r="EA12" s="17">
        <v>45.4</v>
      </c>
      <c r="EB12" s="19">
        <v>45.69</v>
      </c>
      <c r="EC12" s="17">
        <v>49.4</v>
      </c>
      <c r="ED12" s="20">
        <v>45.28</v>
      </c>
      <c r="EE12" s="16">
        <v>44.31</v>
      </c>
      <c r="EF12" s="16">
        <v>39.19</v>
      </c>
      <c r="EG12" s="253">
        <f t="shared" si="3"/>
        <v>-3.0000000000001137E-2</v>
      </c>
      <c r="EH12" s="253">
        <f t="shared" si="4"/>
        <v>-7.0000000000000284E-2</v>
      </c>
      <c r="EI12" s="253">
        <f t="shared" si="5"/>
        <v>-0.30999999999999517</v>
      </c>
      <c r="EJ12" s="253">
        <f t="shared" si="6"/>
        <v>0.15999999999999659</v>
      </c>
      <c r="EK12" s="253">
        <f t="shared" si="7"/>
        <v>-0.56000000000000227</v>
      </c>
      <c r="EL12" s="253">
        <f t="shared" si="8"/>
        <v>-0.25999999999999801</v>
      </c>
      <c r="EM12" s="16">
        <v>3</v>
      </c>
      <c r="EN12" s="20">
        <v>4</v>
      </c>
      <c r="EO12" s="20">
        <v>4</v>
      </c>
      <c r="EP12" s="17">
        <v>5</v>
      </c>
      <c r="EQ12" s="17">
        <v>1</v>
      </c>
      <c r="ER12" s="17">
        <v>-4</v>
      </c>
      <c r="ES12" s="17">
        <v>-9</v>
      </c>
      <c r="ET12" s="17">
        <v>-10</v>
      </c>
      <c r="EU12" s="17">
        <v>-7</v>
      </c>
      <c r="EV12" s="17">
        <v>-4</v>
      </c>
      <c r="EW12" s="17">
        <v>3</v>
      </c>
      <c r="EX12" s="17">
        <v>9</v>
      </c>
      <c r="EY12" s="17">
        <v>12</v>
      </c>
      <c r="EZ12" s="17">
        <v>13</v>
      </c>
      <c r="FA12" s="17">
        <v>11</v>
      </c>
      <c r="FB12" s="20">
        <v>6</v>
      </c>
      <c r="FC12" s="20">
        <v>4</v>
      </c>
      <c r="FD12" s="20">
        <v>3</v>
      </c>
      <c r="FE12" s="2" t="s">
        <v>873</v>
      </c>
      <c r="FF12" s="2">
        <v>50468625</v>
      </c>
      <c r="FG12" s="2" t="s">
        <v>91</v>
      </c>
      <c r="FH12" s="1" t="s">
        <v>878</v>
      </c>
      <c r="FI12" s="13" t="s">
        <v>95</v>
      </c>
      <c r="FJ12" s="1">
        <v>2</v>
      </c>
      <c r="FL12" s="50">
        <f t="shared" si="9"/>
        <v>-1.1399999999999997</v>
      </c>
    </row>
    <row r="13" spans="1:168">
      <c r="A13" s="2">
        <v>1</v>
      </c>
      <c r="B13" s="2">
        <v>19</v>
      </c>
      <c r="C13" s="2">
        <v>2</v>
      </c>
      <c r="D13" s="250">
        <v>0.19000000000000017</v>
      </c>
      <c r="E13" s="2">
        <v>14</v>
      </c>
      <c r="F13" s="2">
        <v>3</v>
      </c>
      <c r="G13" s="2">
        <v>154.9</v>
      </c>
      <c r="H13" s="2">
        <v>46.1</v>
      </c>
      <c r="I13" s="2" t="s">
        <v>99</v>
      </c>
      <c r="J13" s="2" t="s">
        <v>114</v>
      </c>
      <c r="K13" s="3" t="s">
        <v>48</v>
      </c>
      <c r="L13" s="3">
        <v>17</v>
      </c>
      <c r="M13" s="2">
        <v>16</v>
      </c>
      <c r="N13" s="2">
        <v>15</v>
      </c>
      <c r="O13" s="2">
        <f t="shared" si="0"/>
        <v>0.11764705882352941</v>
      </c>
      <c r="P13" s="30" t="s">
        <v>1143</v>
      </c>
      <c r="Q13" s="30" t="s">
        <v>168</v>
      </c>
      <c r="R13" s="30"/>
      <c r="S13" s="30"/>
      <c r="T13" s="3" t="s">
        <v>187</v>
      </c>
      <c r="U13" t="s">
        <v>190</v>
      </c>
      <c r="V13" s="3">
        <v>17</v>
      </c>
      <c r="W13" s="2">
        <v>16</v>
      </c>
      <c r="X13" s="2">
        <v>15</v>
      </c>
      <c r="Y13" s="2" t="s">
        <v>1144</v>
      </c>
      <c r="Z13" s="33"/>
      <c r="AA13" s="3" t="s">
        <v>64</v>
      </c>
      <c r="AB13" s="3">
        <v>56</v>
      </c>
      <c r="AC13" s="2">
        <v>49</v>
      </c>
      <c r="AD13" s="2">
        <v>41</v>
      </c>
      <c r="AE13" s="2"/>
      <c r="AF13" s="33" t="s">
        <v>209</v>
      </c>
      <c r="AG13" s="12" t="s">
        <v>126</v>
      </c>
      <c r="AH13" s="12">
        <v>56</v>
      </c>
      <c r="AI13" s="13">
        <v>46</v>
      </c>
      <c r="AJ13" s="13">
        <v>29</v>
      </c>
      <c r="AK13" s="13"/>
      <c r="AL13" s="34" t="s">
        <v>152</v>
      </c>
      <c r="AM13" s="2" t="s">
        <v>239</v>
      </c>
      <c r="AN13" s="2" t="s">
        <v>1029</v>
      </c>
      <c r="AO13" s="2" t="s">
        <v>642</v>
      </c>
      <c r="AP13" s="2" t="s">
        <v>313</v>
      </c>
      <c r="AQ13" s="2" t="s">
        <v>87</v>
      </c>
      <c r="AR13" s="1" t="s">
        <v>88</v>
      </c>
      <c r="AS13" s="2" t="s">
        <v>89</v>
      </c>
      <c r="AT13" s="1" t="s">
        <v>131</v>
      </c>
      <c r="AU13" s="2" t="s">
        <v>93</v>
      </c>
      <c r="AV13" s="14" t="s">
        <v>1146</v>
      </c>
      <c r="AW13" s="14">
        <v>1</v>
      </c>
      <c r="AX13" s="3" t="s">
        <v>48</v>
      </c>
      <c r="AY13" s="3">
        <v>17</v>
      </c>
      <c r="AZ13" s="2">
        <v>16</v>
      </c>
      <c r="BA13" s="2">
        <v>15</v>
      </c>
      <c r="BB13" s="2">
        <f t="shared" si="1"/>
        <v>0.11764705882352941</v>
      </c>
      <c r="BC13" s="248">
        <f t="shared" si="2"/>
        <v>0.19000000000000017</v>
      </c>
      <c r="BD13" s="2" t="s">
        <v>1666</v>
      </c>
      <c r="BE13" s="2">
        <v>14</v>
      </c>
      <c r="BF13" s="2">
        <v>3</v>
      </c>
      <c r="BG13" s="104">
        <v>3.51</v>
      </c>
      <c r="BH13" s="114">
        <v>3.46</v>
      </c>
      <c r="BI13" s="106">
        <v>2.83</v>
      </c>
      <c r="BJ13" s="107">
        <v>1.34</v>
      </c>
      <c r="BK13" s="106">
        <v>0.54</v>
      </c>
      <c r="BL13" s="261">
        <v>2.12</v>
      </c>
      <c r="BM13" s="106">
        <v>0</v>
      </c>
      <c r="BN13" s="108">
        <v>0</v>
      </c>
      <c r="BO13" s="107">
        <v>1.27</v>
      </c>
      <c r="BP13" s="106">
        <v>1.39</v>
      </c>
      <c r="BQ13" s="106">
        <v>3.33</v>
      </c>
      <c r="BR13" s="106">
        <v>3.26</v>
      </c>
      <c r="BS13" s="106">
        <v>2.87</v>
      </c>
      <c r="BT13" s="8">
        <v>3.73</v>
      </c>
      <c r="BU13" s="7">
        <v>5.82</v>
      </c>
      <c r="BV13" s="9">
        <v>7.31</v>
      </c>
      <c r="BW13" s="4">
        <v>12.33</v>
      </c>
      <c r="BX13" s="97">
        <v>17.43</v>
      </c>
      <c r="BY13" s="4">
        <v>2.72</v>
      </c>
      <c r="BZ13" s="39">
        <v>1.39</v>
      </c>
      <c r="CA13" s="7">
        <v>0</v>
      </c>
      <c r="CB13" s="7">
        <v>1.1499999999999999</v>
      </c>
      <c r="CC13" s="7">
        <v>2.11</v>
      </c>
      <c r="CD13" s="257">
        <v>0</v>
      </c>
      <c r="CE13" s="7">
        <v>1.74</v>
      </c>
      <c r="CF13" s="8">
        <v>1.78</v>
      </c>
      <c r="CG13" s="6">
        <v>2.11</v>
      </c>
      <c r="CH13" s="7">
        <v>2.39</v>
      </c>
      <c r="CI13" s="7">
        <v>3.92</v>
      </c>
      <c r="CJ13" s="7">
        <v>4.0599999999999996</v>
      </c>
      <c r="CK13" s="7">
        <v>3.38</v>
      </c>
      <c r="CL13" s="8">
        <v>5.69</v>
      </c>
      <c r="CM13" s="7">
        <v>5.62</v>
      </c>
      <c r="CN13" s="9">
        <v>6.8</v>
      </c>
      <c r="CO13" s="4">
        <v>12.39</v>
      </c>
      <c r="CP13" s="97">
        <v>18.989999999999998</v>
      </c>
      <c r="CQ13" s="250">
        <v>0.78999999999999959</v>
      </c>
      <c r="CR13" s="250">
        <v>2.0700000000000003</v>
      </c>
      <c r="CS13" s="250">
        <v>2.83</v>
      </c>
      <c r="CT13" s="250">
        <v>0.19000000000000017</v>
      </c>
      <c r="CU13" s="250">
        <v>-1.5699999999999998</v>
      </c>
      <c r="CV13" s="250">
        <v>-2.12</v>
      </c>
      <c r="CW13" s="16">
        <v>28.87</v>
      </c>
      <c r="CX13" s="40">
        <v>30.45</v>
      </c>
      <c r="CY13" s="17">
        <v>30.04</v>
      </c>
      <c r="CZ13" s="18">
        <v>32.020000000000003</v>
      </c>
      <c r="DA13" s="17">
        <v>34.79</v>
      </c>
      <c r="DB13" s="19">
        <v>36.729999999999997</v>
      </c>
      <c r="DC13" s="17">
        <v>38.479999999999997</v>
      </c>
      <c r="DD13" s="19">
        <v>37.119999999999997</v>
      </c>
      <c r="DE13" s="18">
        <v>38.96</v>
      </c>
      <c r="DF13" s="17">
        <v>38.28</v>
      </c>
      <c r="DG13" s="17">
        <v>41.06</v>
      </c>
      <c r="DH13" s="17">
        <v>41.49</v>
      </c>
      <c r="DI13" s="17">
        <v>44.26</v>
      </c>
      <c r="DJ13" s="19">
        <v>46.33</v>
      </c>
      <c r="DK13" s="17">
        <v>46.65</v>
      </c>
      <c r="DL13" s="20">
        <v>41.18</v>
      </c>
      <c r="DM13" s="16">
        <v>37.130000000000003</v>
      </c>
      <c r="DN13" s="97">
        <v>38.08</v>
      </c>
      <c r="DO13" s="16">
        <v>28.93</v>
      </c>
      <c r="DP13" s="40">
        <v>31.63</v>
      </c>
      <c r="DQ13" s="17">
        <v>31.33</v>
      </c>
      <c r="DR13" s="17">
        <v>33.32</v>
      </c>
      <c r="DS13" s="17">
        <v>35.17</v>
      </c>
      <c r="DT13" s="19">
        <v>36.770000000000003</v>
      </c>
      <c r="DU13" s="17">
        <v>38.01</v>
      </c>
      <c r="DV13" s="19">
        <v>37.89</v>
      </c>
      <c r="DW13" s="18">
        <v>39.17</v>
      </c>
      <c r="DX13" s="17">
        <v>38.29</v>
      </c>
      <c r="DY13" s="17">
        <v>40.82</v>
      </c>
      <c r="DZ13" s="17">
        <v>40.75</v>
      </c>
      <c r="EA13" s="17">
        <v>44.86</v>
      </c>
      <c r="EB13" s="19">
        <v>46.02</v>
      </c>
      <c r="EC13" s="17">
        <v>47.44</v>
      </c>
      <c r="ED13" s="20">
        <v>42.37</v>
      </c>
      <c r="EE13" s="16">
        <v>38.11</v>
      </c>
      <c r="EF13" s="97">
        <v>39.51</v>
      </c>
      <c r="EG13" s="253">
        <f t="shared" si="3"/>
        <v>-5.9999999999998721E-2</v>
      </c>
      <c r="EH13" s="253">
        <f t="shared" si="4"/>
        <v>-1.1799999999999997</v>
      </c>
      <c r="EI13" s="253">
        <f t="shared" si="5"/>
        <v>-1.2899999999999991</v>
      </c>
      <c r="EJ13" s="253">
        <f t="shared" si="6"/>
        <v>-1.2999999999999972</v>
      </c>
      <c r="EK13" s="253">
        <f t="shared" si="7"/>
        <v>-0.38000000000000256</v>
      </c>
      <c r="EL13" s="253">
        <f t="shared" si="8"/>
        <v>-4.0000000000006253E-2</v>
      </c>
      <c r="EM13" s="16">
        <v>8</v>
      </c>
      <c r="EN13" s="23">
        <v>8</v>
      </c>
      <c r="EO13" s="17">
        <v>4</v>
      </c>
      <c r="EP13" s="17">
        <v>1</v>
      </c>
      <c r="EQ13" s="17">
        <v>-5</v>
      </c>
      <c r="ER13" s="17">
        <v>-7</v>
      </c>
      <c r="ES13" s="17">
        <v>-10</v>
      </c>
      <c r="ET13" s="17">
        <v>-7</v>
      </c>
      <c r="EU13" s="17">
        <v>-4</v>
      </c>
      <c r="EV13" s="17">
        <v>5</v>
      </c>
      <c r="EW13" s="17">
        <v>12</v>
      </c>
      <c r="EX13" s="17">
        <v>17</v>
      </c>
      <c r="EY13" s="17">
        <v>20</v>
      </c>
      <c r="EZ13" s="17">
        <v>19</v>
      </c>
      <c r="FA13" s="17">
        <v>12</v>
      </c>
      <c r="FB13" s="20">
        <v>5</v>
      </c>
      <c r="FC13" s="20">
        <v>5</v>
      </c>
      <c r="FD13" s="97">
        <v>5</v>
      </c>
      <c r="FE13" s="2" t="s">
        <v>1141</v>
      </c>
      <c r="FF13" s="2">
        <v>52273979</v>
      </c>
      <c r="FG13" s="2" t="s">
        <v>91</v>
      </c>
      <c r="FH13" s="1" t="s">
        <v>1145</v>
      </c>
      <c r="FI13" s="15" t="s">
        <v>95</v>
      </c>
      <c r="FJ13" s="1">
        <v>8</v>
      </c>
      <c r="FL13" s="50">
        <f t="shared" si="9"/>
        <v>0.50999999999999979</v>
      </c>
    </row>
    <row r="14" spans="1:168">
      <c r="A14" s="2">
        <v>1</v>
      </c>
      <c r="B14" s="2">
        <v>56</v>
      </c>
      <c r="C14" s="2">
        <v>2</v>
      </c>
      <c r="D14" s="250">
        <v>0.36999999999999966</v>
      </c>
      <c r="E14" s="2">
        <v>13</v>
      </c>
      <c r="F14" s="2">
        <v>1</v>
      </c>
      <c r="G14" s="2">
        <v>165.4</v>
      </c>
      <c r="H14" s="2">
        <v>49.9</v>
      </c>
      <c r="I14" s="2"/>
      <c r="J14" s="2" t="s">
        <v>505</v>
      </c>
      <c r="K14" s="3" t="s">
        <v>17</v>
      </c>
      <c r="L14" s="3">
        <v>24</v>
      </c>
      <c r="M14" s="2">
        <v>23</v>
      </c>
      <c r="N14" s="2">
        <v>14</v>
      </c>
      <c r="O14" s="2">
        <f t="shared" si="0"/>
        <v>0.41666666666666669</v>
      </c>
      <c r="P14" s="30"/>
      <c r="Q14" s="30" t="s">
        <v>503</v>
      </c>
      <c r="R14" s="30" t="s">
        <v>504</v>
      </c>
      <c r="S14" s="30"/>
      <c r="T14" s="3" t="s">
        <v>187</v>
      </c>
      <c r="U14" t="s">
        <v>192</v>
      </c>
      <c r="V14" s="3">
        <v>24</v>
      </c>
      <c r="W14" s="2">
        <v>23</v>
      </c>
      <c r="X14" s="2">
        <v>14</v>
      </c>
      <c r="Y14" s="2" t="s">
        <v>506</v>
      </c>
      <c r="Z14" s="33"/>
      <c r="AA14" s="3" t="s">
        <v>101</v>
      </c>
      <c r="AB14" s="3">
        <v>50</v>
      </c>
      <c r="AC14" s="2">
        <v>41</v>
      </c>
      <c r="AD14" s="2">
        <v>41</v>
      </c>
      <c r="AE14" s="2"/>
      <c r="AF14" s="33" t="s">
        <v>242</v>
      </c>
      <c r="AG14" s="12" t="s">
        <v>138</v>
      </c>
      <c r="AH14" s="12">
        <v>35</v>
      </c>
      <c r="AI14" s="13">
        <v>31</v>
      </c>
      <c r="AJ14" s="13">
        <v>33</v>
      </c>
      <c r="AK14" s="13"/>
      <c r="AL14" s="34" t="s">
        <v>180</v>
      </c>
      <c r="AM14" s="2" t="s">
        <v>218</v>
      </c>
      <c r="AN14" s="2" t="s">
        <v>150</v>
      </c>
      <c r="AO14" s="2" t="s">
        <v>507</v>
      </c>
      <c r="AP14" s="2" t="s">
        <v>302</v>
      </c>
      <c r="AQ14" s="2" t="s">
        <v>87</v>
      </c>
      <c r="AR14" s="1" t="s">
        <v>176</v>
      </c>
      <c r="AS14" s="2" t="s">
        <v>89</v>
      </c>
      <c r="AT14" s="1" t="s">
        <v>152</v>
      </c>
      <c r="AU14" s="2" t="s">
        <v>93</v>
      </c>
      <c r="AV14" s="14" t="s">
        <v>509</v>
      </c>
      <c r="AW14" s="14">
        <v>1</v>
      </c>
      <c r="AX14" s="3" t="s">
        <v>17</v>
      </c>
      <c r="AY14" s="3">
        <v>24</v>
      </c>
      <c r="AZ14" s="2">
        <v>23</v>
      </c>
      <c r="BA14" s="2">
        <v>14</v>
      </c>
      <c r="BB14" s="2">
        <f t="shared" si="1"/>
        <v>0.41666666666666669</v>
      </c>
      <c r="BC14" s="248">
        <f t="shared" si="2"/>
        <v>0.36999999999999966</v>
      </c>
      <c r="BD14" s="2" t="s">
        <v>1666</v>
      </c>
      <c r="BE14" s="2">
        <v>13</v>
      </c>
      <c r="BF14" s="2">
        <v>1</v>
      </c>
      <c r="BG14" s="104">
        <v>3.78</v>
      </c>
      <c r="BH14" s="114">
        <v>2.99</v>
      </c>
      <c r="BI14" s="115">
        <v>2.13</v>
      </c>
      <c r="BJ14" s="114">
        <v>2.61</v>
      </c>
      <c r="BK14" s="106">
        <v>3.14</v>
      </c>
      <c r="BL14" s="261">
        <v>2.13</v>
      </c>
      <c r="BM14" s="106">
        <v>3.12</v>
      </c>
      <c r="BN14" s="108">
        <v>2.34</v>
      </c>
      <c r="BO14" s="107">
        <v>2.11</v>
      </c>
      <c r="BP14" s="106">
        <v>2.73</v>
      </c>
      <c r="BQ14" s="106">
        <v>4.47</v>
      </c>
      <c r="BR14" s="106">
        <v>2.12</v>
      </c>
      <c r="BS14" s="106">
        <v>2.74</v>
      </c>
      <c r="BT14" s="8">
        <v>3.73</v>
      </c>
      <c r="BU14" s="5">
        <v>4.97</v>
      </c>
      <c r="BV14" s="9">
        <v>9.11</v>
      </c>
      <c r="BW14" s="4">
        <v>12.11</v>
      </c>
      <c r="BX14" s="98"/>
      <c r="BY14" s="4">
        <v>4.6900000000000004</v>
      </c>
      <c r="BZ14" s="39">
        <v>3.28</v>
      </c>
      <c r="CA14" s="5">
        <v>2.4700000000000002</v>
      </c>
      <c r="CB14" s="5">
        <v>2.2400000000000002</v>
      </c>
      <c r="CC14" s="7">
        <v>2.66</v>
      </c>
      <c r="CD14" s="257">
        <v>3.13</v>
      </c>
      <c r="CE14" s="7">
        <v>2.87</v>
      </c>
      <c r="CF14" s="8">
        <v>3.23</v>
      </c>
      <c r="CG14" s="6">
        <v>3.07</v>
      </c>
      <c r="CH14" s="7">
        <v>3.18</v>
      </c>
      <c r="CI14" s="7">
        <v>4.83</v>
      </c>
      <c r="CJ14" s="7">
        <v>3.07</v>
      </c>
      <c r="CK14" s="7">
        <v>3.5</v>
      </c>
      <c r="CL14" s="8">
        <v>5.41</v>
      </c>
      <c r="CM14" s="5">
        <v>5.13</v>
      </c>
      <c r="CN14" s="9">
        <v>7.97</v>
      </c>
      <c r="CO14" s="4">
        <v>12.31</v>
      </c>
      <c r="CP14" s="98"/>
      <c r="CQ14" s="250">
        <v>-0.91000000000000059</v>
      </c>
      <c r="CR14" s="250">
        <v>-0.28999999999999959</v>
      </c>
      <c r="CS14" s="250">
        <v>-0.3400000000000003</v>
      </c>
      <c r="CT14" s="250">
        <v>0.36999999999999966</v>
      </c>
      <c r="CU14" s="250">
        <v>0.48</v>
      </c>
      <c r="CV14" s="250">
        <v>1</v>
      </c>
      <c r="CW14" s="16">
        <v>27.86</v>
      </c>
      <c r="CX14" s="40">
        <v>30.97</v>
      </c>
      <c r="CY14" s="23">
        <v>31.74</v>
      </c>
      <c r="CZ14" s="40">
        <v>32.85</v>
      </c>
      <c r="DA14" s="17">
        <v>34.409999999999997</v>
      </c>
      <c r="DB14" s="19">
        <v>35.53</v>
      </c>
      <c r="DC14" s="17">
        <v>39.08</v>
      </c>
      <c r="DD14" s="19">
        <v>40.75</v>
      </c>
      <c r="DE14" s="18">
        <v>38.96</v>
      </c>
      <c r="DF14" s="17">
        <v>38.799999999999997</v>
      </c>
      <c r="DG14" s="17">
        <v>40.380000000000003</v>
      </c>
      <c r="DH14" s="17">
        <v>42.19</v>
      </c>
      <c r="DI14" s="17">
        <v>46.16</v>
      </c>
      <c r="DJ14" s="19">
        <v>49.09</v>
      </c>
      <c r="DK14" s="23">
        <v>48.37</v>
      </c>
      <c r="DL14" s="20">
        <v>45.83</v>
      </c>
      <c r="DM14" s="16">
        <v>40.700000000000003</v>
      </c>
      <c r="DN14" s="100"/>
      <c r="DO14" s="16">
        <v>26.01</v>
      </c>
      <c r="DP14" s="40">
        <v>30.64</v>
      </c>
      <c r="DQ14" s="23">
        <v>32.590000000000003</v>
      </c>
      <c r="DR14" s="23">
        <v>32.909999999999997</v>
      </c>
      <c r="DS14" s="17">
        <v>35.29</v>
      </c>
      <c r="DT14" s="19">
        <v>35.36</v>
      </c>
      <c r="DU14" s="17">
        <v>38.9</v>
      </c>
      <c r="DV14" s="19">
        <v>40.89</v>
      </c>
      <c r="DW14" s="18">
        <v>38.46</v>
      </c>
      <c r="DX14" s="17">
        <v>38.4</v>
      </c>
      <c r="DY14" s="17">
        <v>40.18</v>
      </c>
      <c r="DZ14" s="17">
        <v>42.19</v>
      </c>
      <c r="EA14" s="17">
        <v>47.23</v>
      </c>
      <c r="EB14" s="19">
        <v>49.46</v>
      </c>
      <c r="EC14" s="23">
        <v>47.89</v>
      </c>
      <c r="ED14" s="20">
        <v>45.81</v>
      </c>
      <c r="EE14" s="16">
        <v>40.43</v>
      </c>
      <c r="EF14" s="100"/>
      <c r="EG14" s="253">
        <f t="shared" si="3"/>
        <v>1.8499999999999979</v>
      </c>
      <c r="EH14" s="253">
        <f t="shared" si="4"/>
        <v>0.32999999999999829</v>
      </c>
      <c r="EI14" s="253">
        <f t="shared" si="5"/>
        <v>-0.85000000000000497</v>
      </c>
      <c r="EJ14" s="253">
        <f t="shared" si="6"/>
        <v>-5.9999999999995168E-2</v>
      </c>
      <c r="EK14" s="253">
        <f t="shared" si="7"/>
        <v>-0.88000000000000256</v>
      </c>
      <c r="EL14" s="253">
        <f t="shared" si="8"/>
        <v>0.17000000000000171</v>
      </c>
      <c r="EM14" s="16">
        <v>4</v>
      </c>
      <c r="EN14" s="23">
        <v>4</v>
      </c>
      <c r="EO14" s="23">
        <v>5</v>
      </c>
      <c r="EP14" s="23">
        <v>4</v>
      </c>
      <c r="EQ14" s="17">
        <v>0</v>
      </c>
      <c r="ER14" s="17">
        <v>-3</v>
      </c>
      <c r="ES14" s="17">
        <v>-8</v>
      </c>
      <c r="ET14" s="17">
        <v>-14</v>
      </c>
      <c r="EU14" s="17">
        <v>-13</v>
      </c>
      <c r="EV14" s="17">
        <v>-9</v>
      </c>
      <c r="EW14" s="17">
        <v>0</v>
      </c>
      <c r="EX14" s="17">
        <v>8</v>
      </c>
      <c r="EY14" s="17">
        <v>13</v>
      </c>
      <c r="EZ14" s="17">
        <v>15</v>
      </c>
      <c r="FA14" s="23">
        <v>14</v>
      </c>
      <c r="FB14" s="20">
        <v>10</v>
      </c>
      <c r="FC14" s="20">
        <v>6</v>
      </c>
      <c r="FD14" s="101"/>
      <c r="FE14" s="2" t="s">
        <v>1369</v>
      </c>
      <c r="FF14" s="2">
        <v>46633615</v>
      </c>
      <c r="FG14" s="2" t="s">
        <v>91</v>
      </c>
      <c r="FH14" s="1" t="s">
        <v>508</v>
      </c>
      <c r="FI14" s="15" t="s">
        <v>95</v>
      </c>
      <c r="FJ14" s="1">
        <v>1</v>
      </c>
      <c r="FL14" s="50">
        <f t="shared" si="9"/>
        <v>1.1399999999999997</v>
      </c>
    </row>
    <row r="15" spans="1:168">
      <c r="A15" s="2">
        <v>1</v>
      </c>
      <c r="B15" s="2">
        <v>5</v>
      </c>
      <c r="C15" s="2">
        <v>2</v>
      </c>
      <c r="D15" s="250">
        <v>0.38000000000000012</v>
      </c>
      <c r="E15" s="2">
        <v>15</v>
      </c>
      <c r="F15" s="2">
        <v>1</v>
      </c>
      <c r="G15" s="2">
        <v>163.4</v>
      </c>
      <c r="H15" s="2">
        <v>49</v>
      </c>
      <c r="I15" s="2" t="s">
        <v>158</v>
      </c>
      <c r="J15" s="2" t="s">
        <v>80</v>
      </c>
      <c r="K15" s="3" t="s">
        <v>6</v>
      </c>
      <c r="L15" s="3">
        <v>14</v>
      </c>
      <c r="M15" s="2">
        <v>10</v>
      </c>
      <c r="N15" s="2">
        <v>8</v>
      </c>
      <c r="O15" s="2">
        <f t="shared" si="0"/>
        <v>0.42857142857142855</v>
      </c>
      <c r="P15" s="30"/>
      <c r="Q15" s="30"/>
      <c r="R15" s="30"/>
      <c r="S15" s="30"/>
      <c r="T15" s="3" t="s">
        <v>187</v>
      </c>
      <c r="U15" t="s">
        <v>191</v>
      </c>
      <c r="V15" s="3">
        <v>14</v>
      </c>
      <c r="W15" s="2">
        <v>10</v>
      </c>
      <c r="X15" s="2">
        <v>8</v>
      </c>
      <c r="Y15" s="2" t="s">
        <v>1473</v>
      </c>
      <c r="Z15" s="33"/>
      <c r="AA15" s="3" t="s">
        <v>260</v>
      </c>
      <c r="AB15" s="3">
        <v>54</v>
      </c>
      <c r="AC15" s="2">
        <v>25</v>
      </c>
      <c r="AD15" s="2">
        <v>12</v>
      </c>
      <c r="AE15" s="2"/>
      <c r="AF15" s="33" t="s">
        <v>242</v>
      </c>
      <c r="AG15" s="12" t="s">
        <v>261</v>
      </c>
      <c r="AH15" s="12">
        <v>28</v>
      </c>
      <c r="AI15" s="13">
        <v>19</v>
      </c>
      <c r="AJ15" s="13">
        <v>9</v>
      </c>
      <c r="AK15" s="13"/>
      <c r="AL15" s="34" t="s">
        <v>131</v>
      </c>
      <c r="AM15" s="2" t="s">
        <v>247</v>
      </c>
      <c r="AN15" s="2" t="s">
        <v>760</v>
      </c>
      <c r="AO15" s="2" t="s">
        <v>606</v>
      </c>
      <c r="AP15" s="2" t="s">
        <v>313</v>
      </c>
      <c r="AQ15" s="2" t="s">
        <v>87</v>
      </c>
      <c r="AR15" s="1"/>
      <c r="AS15" s="2" t="s">
        <v>89</v>
      </c>
      <c r="AT15" s="1"/>
      <c r="AU15" s="2" t="s">
        <v>93</v>
      </c>
      <c r="AV15" s="14" t="s">
        <v>258</v>
      </c>
      <c r="AW15" s="14">
        <v>1</v>
      </c>
      <c r="AX15" s="3" t="s">
        <v>6</v>
      </c>
      <c r="AY15" s="3">
        <v>14</v>
      </c>
      <c r="AZ15" s="2">
        <v>10</v>
      </c>
      <c r="BA15" s="2">
        <v>8</v>
      </c>
      <c r="BB15" s="2">
        <f t="shared" si="1"/>
        <v>0.42857142857142855</v>
      </c>
      <c r="BC15" s="248">
        <f t="shared" si="2"/>
        <v>0.38000000000000012</v>
      </c>
      <c r="BD15" s="2" t="s">
        <v>1666</v>
      </c>
      <c r="BE15" s="2">
        <v>15</v>
      </c>
      <c r="BF15" s="2">
        <v>1</v>
      </c>
      <c r="BG15" s="104">
        <v>4.5599999999999996</v>
      </c>
      <c r="BH15" s="105">
        <v>4.62</v>
      </c>
      <c r="BI15" s="109">
        <v>2.71</v>
      </c>
      <c r="BJ15" s="107">
        <v>2.14</v>
      </c>
      <c r="BK15" s="106">
        <v>2.29</v>
      </c>
      <c r="BL15" s="261">
        <v>2.13</v>
      </c>
      <c r="BM15" s="106">
        <v>1.81</v>
      </c>
      <c r="BN15" s="108">
        <v>1.06</v>
      </c>
      <c r="BO15" s="107">
        <v>1.69</v>
      </c>
      <c r="BP15" s="106">
        <v>3.25</v>
      </c>
      <c r="BQ15" s="106">
        <v>5.82</v>
      </c>
      <c r="BR15" s="106">
        <v>5.62</v>
      </c>
      <c r="BS15" s="106">
        <v>3.78</v>
      </c>
      <c r="BT15" s="8">
        <v>4.5199999999999996</v>
      </c>
      <c r="BU15" s="9">
        <v>4.6100000000000003</v>
      </c>
      <c r="BV15" s="9">
        <v>4.8499999999999996</v>
      </c>
      <c r="BW15" s="4">
        <v>8.6300000000000008</v>
      </c>
      <c r="BX15" s="4">
        <v>13.29</v>
      </c>
      <c r="BY15" s="4">
        <v>4.8499999999999996</v>
      </c>
      <c r="BZ15" s="26">
        <v>3.76</v>
      </c>
      <c r="CA15" s="25">
        <v>2.79</v>
      </c>
      <c r="CB15" s="53">
        <v>1.76</v>
      </c>
      <c r="CC15" s="53">
        <v>1.37</v>
      </c>
      <c r="CD15" s="257">
        <v>1.27</v>
      </c>
      <c r="CE15" s="53">
        <v>2.0499999999999998</v>
      </c>
      <c r="CF15" s="54">
        <v>2.4700000000000002</v>
      </c>
      <c r="CG15" s="55">
        <v>2.29</v>
      </c>
      <c r="CH15" s="53">
        <v>5.87</v>
      </c>
      <c r="CI15" s="53">
        <v>6.74</v>
      </c>
      <c r="CJ15" s="53">
        <v>5.78</v>
      </c>
      <c r="CK15" s="7">
        <v>3.65</v>
      </c>
      <c r="CL15" s="8">
        <v>3.62</v>
      </c>
      <c r="CM15" s="9">
        <v>4.83</v>
      </c>
      <c r="CN15" s="9">
        <v>5.61</v>
      </c>
      <c r="CO15" s="4">
        <v>8.84</v>
      </c>
      <c r="CP15" s="4">
        <v>13.27</v>
      </c>
      <c r="CQ15" s="250">
        <v>-0.29000000000000004</v>
      </c>
      <c r="CR15" s="250">
        <v>0.86000000000000032</v>
      </c>
      <c r="CS15" s="250">
        <v>-8.0000000000000071E-2</v>
      </c>
      <c r="CT15" s="250">
        <v>0.38000000000000012</v>
      </c>
      <c r="CU15" s="250">
        <v>0.91999999999999993</v>
      </c>
      <c r="CV15" s="250">
        <v>-0.85999999999999988</v>
      </c>
      <c r="CW15" s="16">
        <v>26.67</v>
      </c>
      <c r="CX15" s="38">
        <v>30.84</v>
      </c>
      <c r="CY15" s="20">
        <v>33.409999999999997</v>
      </c>
      <c r="CZ15" s="18">
        <v>33.6</v>
      </c>
      <c r="DA15" s="17">
        <v>34.14</v>
      </c>
      <c r="DB15" s="19">
        <v>35.89</v>
      </c>
      <c r="DC15" s="17">
        <v>35.770000000000003</v>
      </c>
      <c r="DD15" s="19">
        <v>37.9</v>
      </c>
      <c r="DE15" s="18">
        <v>38.44</v>
      </c>
      <c r="DF15" s="17">
        <v>39.29</v>
      </c>
      <c r="DG15" s="17">
        <v>40.770000000000003</v>
      </c>
      <c r="DH15" s="17">
        <v>40.549999999999997</v>
      </c>
      <c r="DI15" s="17">
        <v>43.97</v>
      </c>
      <c r="DJ15" s="19">
        <v>46.43</v>
      </c>
      <c r="DK15" s="20">
        <v>47.76</v>
      </c>
      <c r="DL15" s="20">
        <v>45.85</v>
      </c>
      <c r="DM15" s="16">
        <v>43.93</v>
      </c>
      <c r="DN15" s="16">
        <v>38.11</v>
      </c>
      <c r="DO15" s="16">
        <v>26.9</v>
      </c>
      <c r="DP15" s="38">
        <v>30.89</v>
      </c>
      <c r="DQ15" s="20">
        <v>33.090000000000003</v>
      </c>
      <c r="DR15" s="17">
        <v>33.82</v>
      </c>
      <c r="DS15" s="17">
        <v>34.380000000000003</v>
      </c>
      <c r="DT15" s="19">
        <v>35.799999999999997</v>
      </c>
      <c r="DU15" s="17">
        <v>35.79</v>
      </c>
      <c r="DV15" s="19">
        <v>37.15</v>
      </c>
      <c r="DW15" s="18">
        <v>38.67</v>
      </c>
      <c r="DX15" s="17">
        <v>39.01</v>
      </c>
      <c r="DY15" s="17">
        <v>41.01</v>
      </c>
      <c r="DZ15" s="17">
        <v>40.53</v>
      </c>
      <c r="EA15" s="17">
        <v>44.07</v>
      </c>
      <c r="EB15" s="19">
        <v>46.8</v>
      </c>
      <c r="EC15" s="20">
        <v>47.18</v>
      </c>
      <c r="ED15" s="20">
        <v>45.23</v>
      </c>
      <c r="EE15" s="16">
        <v>43.76</v>
      </c>
      <c r="EF15" s="16">
        <v>38.69</v>
      </c>
      <c r="EG15" s="253">
        <f t="shared" si="3"/>
        <v>-0.22999999999999687</v>
      </c>
      <c r="EH15" s="253">
        <f t="shared" si="4"/>
        <v>-5.0000000000000711E-2</v>
      </c>
      <c r="EI15" s="253">
        <f t="shared" si="5"/>
        <v>0.31999999999999318</v>
      </c>
      <c r="EJ15" s="253">
        <f t="shared" si="6"/>
        <v>-0.21999999999999886</v>
      </c>
      <c r="EK15" s="253">
        <f t="shared" si="7"/>
        <v>-0.24000000000000199</v>
      </c>
      <c r="EL15" s="253">
        <f t="shared" si="8"/>
        <v>9.0000000000003411E-2</v>
      </c>
      <c r="EM15" s="16">
        <v>3</v>
      </c>
      <c r="EN15" s="20">
        <v>2</v>
      </c>
      <c r="EO15" s="20">
        <v>1</v>
      </c>
      <c r="EP15" s="17">
        <v>0</v>
      </c>
      <c r="EQ15" s="17">
        <v>-2</v>
      </c>
      <c r="ER15" s="17">
        <v>-6</v>
      </c>
      <c r="ES15" s="17">
        <v>-10</v>
      </c>
      <c r="ET15" s="17">
        <v>-12</v>
      </c>
      <c r="EU15" s="17">
        <v>-14</v>
      </c>
      <c r="EV15" s="17">
        <v>-12</v>
      </c>
      <c r="EW15" s="17">
        <v>-10</v>
      </c>
      <c r="EX15" s="17">
        <v>-7</v>
      </c>
      <c r="EY15" s="17">
        <v>-2</v>
      </c>
      <c r="EZ15" s="17">
        <v>-2</v>
      </c>
      <c r="FA15" s="20">
        <v>0</v>
      </c>
      <c r="FB15" s="20">
        <v>3</v>
      </c>
      <c r="FC15" s="20">
        <v>1</v>
      </c>
      <c r="FD15" s="20">
        <v>0</v>
      </c>
      <c r="FE15" s="2" t="s">
        <v>1472</v>
      </c>
      <c r="FF15" s="2">
        <v>51333722</v>
      </c>
      <c r="FG15" s="2" t="s">
        <v>91</v>
      </c>
      <c r="FH15" s="1" t="s">
        <v>1474</v>
      </c>
      <c r="FI15" s="14"/>
      <c r="FJ15" s="1"/>
      <c r="FL15" s="50">
        <f t="shared" si="9"/>
        <v>-0.76000000000000068</v>
      </c>
    </row>
    <row r="16" spans="1:168">
      <c r="A16" s="2">
        <v>1</v>
      </c>
      <c r="B16" s="2">
        <v>51</v>
      </c>
      <c r="C16" s="2">
        <v>2</v>
      </c>
      <c r="D16" s="250">
        <v>0.39</v>
      </c>
      <c r="E16" s="2">
        <v>15</v>
      </c>
      <c r="F16" s="2">
        <v>9</v>
      </c>
      <c r="G16" s="2">
        <v>157.5</v>
      </c>
      <c r="H16" s="2">
        <v>53.4</v>
      </c>
      <c r="I16" s="2" t="s">
        <v>79</v>
      </c>
      <c r="J16" s="2" t="s">
        <v>329</v>
      </c>
      <c r="K16" s="3" t="s">
        <v>48</v>
      </c>
      <c r="L16" s="3">
        <v>23</v>
      </c>
      <c r="M16" s="2">
        <v>22</v>
      </c>
      <c r="N16" s="2">
        <v>20</v>
      </c>
      <c r="O16" s="2">
        <f t="shared" si="0"/>
        <v>0.13043478260869565</v>
      </c>
      <c r="P16" s="30" t="s">
        <v>168</v>
      </c>
      <c r="Q16" s="30" t="s">
        <v>538</v>
      </c>
      <c r="R16" s="30"/>
      <c r="S16" s="30"/>
      <c r="T16" s="3" t="s">
        <v>187</v>
      </c>
      <c r="U16" t="s">
        <v>190</v>
      </c>
      <c r="V16" s="3">
        <v>23</v>
      </c>
      <c r="W16" s="2">
        <v>22</v>
      </c>
      <c r="X16" s="2">
        <v>20</v>
      </c>
      <c r="Y16" s="2" t="s">
        <v>965</v>
      </c>
      <c r="Z16" s="33"/>
      <c r="AA16" s="3" t="s">
        <v>115</v>
      </c>
      <c r="AB16" s="3">
        <v>52</v>
      </c>
      <c r="AC16" s="2">
        <v>39</v>
      </c>
      <c r="AD16" s="2">
        <v>31</v>
      </c>
      <c r="AE16" s="2"/>
      <c r="AF16" s="33" t="s">
        <v>209</v>
      </c>
      <c r="AG16" s="12" t="s">
        <v>116</v>
      </c>
      <c r="AH16" s="12">
        <v>29</v>
      </c>
      <c r="AI16" s="13">
        <v>17</v>
      </c>
      <c r="AJ16" s="13">
        <v>12</v>
      </c>
      <c r="AK16" s="13"/>
      <c r="AL16" s="34" t="s">
        <v>180</v>
      </c>
      <c r="AM16" s="2" t="s">
        <v>272</v>
      </c>
      <c r="AN16" s="2" t="s">
        <v>288</v>
      </c>
      <c r="AO16" s="2" t="s">
        <v>1521</v>
      </c>
      <c r="AP16" s="2" t="s">
        <v>397</v>
      </c>
      <c r="AQ16" s="2" t="s">
        <v>87</v>
      </c>
      <c r="AR16" s="1"/>
      <c r="AS16" s="2" t="s">
        <v>89</v>
      </c>
      <c r="AT16" s="1"/>
      <c r="AU16" s="2" t="s">
        <v>93</v>
      </c>
      <c r="AV16" s="14" t="s">
        <v>1522</v>
      </c>
      <c r="AW16" s="14">
        <v>1</v>
      </c>
      <c r="AX16" s="3" t="s">
        <v>48</v>
      </c>
      <c r="AY16" s="3">
        <v>23</v>
      </c>
      <c r="AZ16" s="2">
        <v>22</v>
      </c>
      <c r="BA16" s="2">
        <v>20</v>
      </c>
      <c r="BB16" s="2">
        <f t="shared" si="1"/>
        <v>0.13043478260869565</v>
      </c>
      <c r="BC16" s="248">
        <f t="shared" si="2"/>
        <v>0.39</v>
      </c>
      <c r="BD16" s="2" t="s">
        <v>1666</v>
      </c>
      <c r="BE16" s="2">
        <v>15</v>
      </c>
      <c r="BF16" s="2">
        <v>9</v>
      </c>
      <c r="BG16" s="104">
        <v>2.84</v>
      </c>
      <c r="BH16" s="105">
        <v>2.0099999999999998</v>
      </c>
      <c r="BI16" s="106">
        <v>1.3</v>
      </c>
      <c r="BJ16" s="107">
        <v>0.51</v>
      </c>
      <c r="BK16" s="106">
        <v>0</v>
      </c>
      <c r="BL16" s="261">
        <v>1.69</v>
      </c>
      <c r="BM16" s="106">
        <v>0</v>
      </c>
      <c r="BN16" s="108">
        <v>0.51</v>
      </c>
      <c r="BO16" s="107">
        <v>2.2400000000000002</v>
      </c>
      <c r="BP16" s="106">
        <v>4.43</v>
      </c>
      <c r="BQ16" s="106">
        <v>5.09</v>
      </c>
      <c r="BR16" s="106">
        <v>4.16</v>
      </c>
      <c r="BS16" s="109">
        <v>2.44</v>
      </c>
      <c r="BT16" s="4">
        <v>3.46</v>
      </c>
      <c r="BU16" s="9">
        <v>4.91</v>
      </c>
      <c r="BV16" s="9">
        <v>7.35</v>
      </c>
      <c r="BW16" s="4">
        <v>11.58</v>
      </c>
      <c r="BX16" s="98"/>
      <c r="BY16" s="4">
        <v>1.67</v>
      </c>
      <c r="BZ16" s="26">
        <v>0</v>
      </c>
      <c r="CA16" s="53">
        <v>0</v>
      </c>
      <c r="CB16" s="53">
        <v>0.12</v>
      </c>
      <c r="CC16" s="53">
        <v>1.37</v>
      </c>
      <c r="CD16" s="257">
        <v>0</v>
      </c>
      <c r="CE16" s="53">
        <v>1.45</v>
      </c>
      <c r="CF16" s="54">
        <v>1.45</v>
      </c>
      <c r="CG16" s="55">
        <v>2.31</v>
      </c>
      <c r="CH16" s="53">
        <v>4.4800000000000004</v>
      </c>
      <c r="CI16" s="53">
        <v>5.73</v>
      </c>
      <c r="CJ16" s="53">
        <v>4.62</v>
      </c>
      <c r="CK16" s="9">
        <v>2.52</v>
      </c>
      <c r="CL16" s="4">
        <v>3.65</v>
      </c>
      <c r="CM16" s="9">
        <v>4.6399999999999997</v>
      </c>
      <c r="CN16" s="9">
        <v>7.45</v>
      </c>
      <c r="CO16" s="4">
        <v>10.72</v>
      </c>
      <c r="CP16" s="98"/>
      <c r="CQ16" s="250">
        <v>1.17</v>
      </c>
      <c r="CR16" s="250">
        <v>2.0099999999999998</v>
      </c>
      <c r="CS16" s="250">
        <v>1.3</v>
      </c>
      <c r="CT16" s="250">
        <v>0.39</v>
      </c>
      <c r="CU16" s="250">
        <v>-1.37</v>
      </c>
      <c r="CV16" s="250">
        <v>-1.69</v>
      </c>
      <c r="CW16" s="16">
        <v>27.35</v>
      </c>
      <c r="CX16" s="38">
        <v>31.9</v>
      </c>
      <c r="CY16" s="17">
        <v>33.21</v>
      </c>
      <c r="CZ16" s="18">
        <v>33.020000000000003</v>
      </c>
      <c r="DA16" s="17">
        <v>34.75</v>
      </c>
      <c r="DB16" s="19">
        <v>35.21</v>
      </c>
      <c r="DC16" s="17">
        <v>35.94</v>
      </c>
      <c r="DD16" s="19">
        <v>35.47</v>
      </c>
      <c r="DE16" s="18">
        <v>35.75</v>
      </c>
      <c r="DF16" s="17">
        <v>37.659999999999997</v>
      </c>
      <c r="DG16" s="17">
        <v>38.659999999999997</v>
      </c>
      <c r="DH16" s="17">
        <v>39.340000000000003</v>
      </c>
      <c r="DI16" s="20">
        <v>41.6</v>
      </c>
      <c r="DJ16" s="16">
        <v>42.25</v>
      </c>
      <c r="DK16" s="20">
        <v>43.17</v>
      </c>
      <c r="DL16" s="20">
        <v>42.33</v>
      </c>
      <c r="DM16" s="16">
        <v>42.93</v>
      </c>
      <c r="DN16" s="100"/>
      <c r="DO16" s="16">
        <v>27.36</v>
      </c>
      <c r="DP16" s="38">
        <v>31.71</v>
      </c>
      <c r="DQ16" s="17">
        <v>33.380000000000003</v>
      </c>
      <c r="DR16" s="17">
        <v>33.94</v>
      </c>
      <c r="DS16" s="17">
        <v>34.04</v>
      </c>
      <c r="DT16" s="19">
        <v>35.97</v>
      </c>
      <c r="DU16" s="17">
        <v>35.51</v>
      </c>
      <c r="DV16" s="19">
        <v>34.619999999999997</v>
      </c>
      <c r="DW16" s="18">
        <v>35.950000000000003</v>
      </c>
      <c r="DX16" s="17">
        <v>37.299999999999997</v>
      </c>
      <c r="DY16" s="17">
        <v>38.369999999999997</v>
      </c>
      <c r="DZ16" s="17">
        <v>39.46</v>
      </c>
      <c r="EA16" s="20">
        <v>42.09</v>
      </c>
      <c r="EB16" s="16">
        <v>42.95</v>
      </c>
      <c r="EC16" s="20">
        <v>43.9</v>
      </c>
      <c r="ED16" s="20">
        <v>42.86</v>
      </c>
      <c r="EE16" s="16">
        <v>43.78</v>
      </c>
      <c r="EF16" s="100"/>
      <c r="EG16" s="253">
        <f t="shared" si="3"/>
        <v>-9.9999999999980105E-3</v>
      </c>
      <c r="EH16" s="253">
        <f t="shared" si="4"/>
        <v>0.18999999999999773</v>
      </c>
      <c r="EI16" s="253">
        <f t="shared" si="5"/>
        <v>-0.17000000000000171</v>
      </c>
      <c r="EJ16" s="253">
        <f t="shared" si="6"/>
        <v>-0.9199999999999946</v>
      </c>
      <c r="EK16" s="253">
        <f t="shared" si="7"/>
        <v>0.71000000000000085</v>
      </c>
      <c r="EL16" s="253">
        <f t="shared" si="8"/>
        <v>-0.75999999999999801</v>
      </c>
      <c r="EM16" s="16">
        <v>3</v>
      </c>
      <c r="EN16" s="20">
        <v>1</v>
      </c>
      <c r="EO16" s="17">
        <v>-1</v>
      </c>
      <c r="EP16" s="17">
        <v>-8</v>
      </c>
      <c r="EQ16" s="17">
        <v>-13</v>
      </c>
      <c r="ER16" s="17">
        <v>-18</v>
      </c>
      <c r="ES16" s="17">
        <v>-20</v>
      </c>
      <c r="ET16" s="17">
        <v>-19</v>
      </c>
      <c r="EU16" s="17">
        <v>-17</v>
      </c>
      <c r="EV16" s="17">
        <v>-12</v>
      </c>
      <c r="EW16" s="17">
        <v>-6</v>
      </c>
      <c r="EX16" s="17">
        <v>0</v>
      </c>
      <c r="EY16" s="20">
        <v>1</v>
      </c>
      <c r="EZ16" s="20">
        <v>3</v>
      </c>
      <c r="FA16" s="20">
        <v>2</v>
      </c>
      <c r="FB16" s="20">
        <v>2</v>
      </c>
      <c r="FC16" s="20">
        <v>1</v>
      </c>
      <c r="FD16" s="101"/>
      <c r="FE16" s="2" t="s">
        <v>1519</v>
      </c>
      <c r="FF16" s="2">
        <v>50444566</v>
      </c>
      <c r="FG16" s="2" t="s">
        <v>91</v>
      </c>
      <c r="FH16" s="1" t="s">
        <v>1188</v>
      </c>
      <c r="FI16" s="14"/>
      <c r="FJ16" s="1"/>
      <c r="FL16" s="50">
        <f t="shared" si="9"/>
        <v>-0.10000000000000053</v>
      </c>
    </row>
    <row r="17" spans="1:168">
      <c r="A17" s="2">
        <v>1</v>
      </c>
      <c r="B17" s="2">
        <v>7</v>
      </c>
      <c r="C17" s="2">
        <v>2</v>
      </c>
      <c r="D17" s="250">
        <v>0.4</v>
      </c>
      <c r="E17" s="2">
        <v>18</v>
      </c>
      <c r="F17" s="2">
        <v>0</v>
      </c>
      <c r="G17" s="2">
        <v>163.1</v>
      </c>
      <c r="H17" s="2">
        <v>50.7</v>
      </c>
      <c r="I17" s="2" t="s">
        <v>99</v>
      </c>
      <c r="J17" s="2" t="s">
        <v>287</v>
      </c>
      <c r="K17" s="3" t="s">
        <v>6</v>
      </c>
      <c r="L17" s="3">
        <v>15</v>
      </c>
      <c r="M17" s="2">
        <v>16</v>
      </c>
      <c r="N17" s="2">
        <v>12</v>
      </c>
      <c r="O17" s="2">
        <f t="shared" si="0"/>
        <v>0.2</v>
      </c>
      <c r="P17" s="30" t="s">
        <v>168</v>
      </c>
      <c r="Q17" s="30"/>
      <c r="R17" s="30"/>
      <c r="S17" s="30"/>
      <c r="T17" s="3" t="s">
        <v>187</v>
      </c>
      <c r="U17" t="s">
        <v>191</v>
      </c>
      <c r="V17" s="3">
        <v>15</v>
      </c>
      <c r="W17" s="2">
        <v>16</v>
      </c>
      <c r="X17" s="2">
        <v>12</v>
      </c>
      <c r="Y17" s="2" t="s">
        <v>833</v>
      </c>
      <c r="Z17" s="33"/>
      <c r="AA17" s="3" t="s">
        <v>137</v>
      </c>
      <c r="AB17" s="3">
        <v>47</v>
      </c>
      <c r="AC17" s="2">
        <v>34</v>
      </c>
      <c r="AD17" s="2">
        <v>27</v>
      </c>
      <c r="AE17" s="2"/>
      <c r="AF17" s="33" t="s">
        <v>209</v>
      </c>
      <c r="AG17" s="12" t="s">
        <v>116</v>
      </c>
      <c r="AH17" s="12">
        <v>46</v>
      </c>
      <c r="AI17" s="13">
        <v>33</v>
      </c>
      <c r="AJ17" s="13">
        <v>12</v>
      </c>
      <c r="AK17" s="13"/>
      <c r="AL17" s="34" t="s">
        <v>180</v>
      </c>
      <c r="AM17" s="2" t="s">
        <v>127</v>
      </c>
      <c r="AN17" s="2" t="s">
        <v>288</v>
      </c>
      <c r="AO17" s="2" t="s">
        <v>342</v>
      </c>
      <c r="AP17" s="2" t="s">
        <v>263</v>
      </c>
      <c r="AQ17" s="2" t="s">
        <v>87</v>
      </c>
      <c r="AR17" s="1"/>
      <c r="AS17" s="2" t="s">
        <v>89</v>
      </c>
      <c r="AT17" s="1"/>
      <c r="AU17" s="2" t="s">
        <v>93</v>
      </c>
      <c r="AV17" s="14" t="s">
        <v>835</v>
      </c>
      <c r="AW17" s="14">
        <v>1</v>
      </c>
      <c r="AX17" s="3" t="s">
        <v>6</v>
      </c>
      <c r="AY17" s="3">
        <v>15</v>
      </c>
      <c r="AZ17" s="2">
        <v>16</v>
      </c>
      <c r="BA17" s="2">
        <v>12</v>
      </c>
      <c r="BB17" s="2">
        <f t="shared" si="1"/>
        <v>0.2</v>
      </c>
      <c r="BC17" s="248">
        <f t="shared" si="2"/>
        <v>0.4</v>
      </c>
      <c r="BD17" s="2" t="s">
        <v>1666</v>
      </c>
      <c r="BE17" s="2">
        <v>18</v>
      </c>
      <c r="BF17" s="2">
        <v>0</v>
      </c>
      <c r="BG17" s="104">
        <v>4.83</v>
      </c>
      <c r="BH17" s="105">
        <v>2.78</v>
      </c>
      <c r="BI17" s="109">
        <v>3.13</v>
      </c>
      <c r="BJ17" s="107">
        <v>1.3</v>
      </c>
      <c r="BK17" s="106">
        <v>1.62</v>
      </c>
      <c r="BL17" s="261">
        <v>2.98</v>
      </c>
      <c r="BM17" s="106">
        <v>1.51</v>
      </c>
      <c r="BN17" s="108">
        <v>3.11</v>
      </c>
      <c r="BO17" s="107">
        <v>4.2300000000000004</v>
      </c>
      <c r="BP17" s="106">
        <v>6.13</v>
      </c>
      <c r="BQ17" s="106">
        <v>8.11</v>
      </c>
      <c r="BR17" s="106">
        <v>6.22</v>
      </c>
      <c r="BS17" s="106">
        <v>3.99</v>
      </c>
      <c r="BT17" s="8">
        <v>4.13</v>
      </c>
      <c r="BU17" s="7">
        <v>5.85</v>
      </c>
      <c r="BV17" s="9">
        <v>7.71</v>
      </c>
      <c r="BW17" s="4">
        <v>13.24</v>
      </c>
      <c r="BX17" s="4">
        <v>18.16</v>
      </c>
      <c r="BY17" s="4">
        <v>5.13</v>
      </c>
      <c r="BZ17" s="26">
        <v>2.2799999999999998</v>
      </c>
      <c r="CA17" s="25">
        <v>1.63</v>
      </c>
      <c r="CB17" s="53">
        <v>0.9</v>
      </c>
      <c r="CC17" s="53">
        <v>2.12</v>
      </c>
      <c r="CD17" s="257">
        <v>2.2400000000000002</v>
      </c>
      <c r="CE17" s="53">
        <v>3.44</v>
      </c>
      <c r="CF17" s="54">
        <v>3.27</v>
      </c>
      <c r="CG17" s="55">
        <v>3.97</v>
      </c>
      <c r="CH17" s="53">
        <v>5.59</v>
      </c>
      <c r="CI17" s="53">
        <v>7.73</v>
      </c>
      <c r="CJ17" s="53">
        <v>6.12</v>
      </c>
      <c r="CK17" s="7">
        <v>3.83</v>
      </c>
      <c r="CL17" s="8">
        <v>4.1500000000000004</v>
      </c>
      <c r="CM17" s="7">
        <v>6.71</v>
      </c>
      <c r="CN17" s="9">
        <v>7.56</v>
      </c>
      <c r="CO17" s="4">
        <v>11.21</v>
      </c>
      <c r="CP17" s="4">
        <v>18.059999999999999</v>
      </c>
      <c r="CQ17" s="250">
        <v>-0.29999999999999982</v>
      </c>
      <c r="CR17" s="250">
        <v>0.5</v>
      </c>
      <c r="CS17" s="250">
        <v>1.5</v>
      </c>
      <c r="CT17" s="250">
        <v>0.4</v>
      </c>
      <c r="CU17" s="250">
        <v>-0.5</v>
      </c>
      <c r="CV17" s="250">
        <v>-0.73999999999999977</v>
      </c>
      <c r="CW17" s="16">
        <v>27.38</v>
      </c>
      <c r="CX17" s="38">
        <v>32.299999999999997</v>
      </c>
      <c r="CY17" s="20">
        <v>34.08</v>
      </c>
      <c r="CZ17" s="18">
        <v>34.880000000000003</v>
      </c>
      <c r="DA17" s="17">
        <v>35.950000000000003</v>
      </c>
      <c r="DB17" s="19">
        <v>38.21</v>
      </c>
      <c r="DC17" s="17">
        <v>37.79</v>
      </c>
      <c r="DD17" s="19">
        <v>38.04</v>
      </c>
      <c r="DE17" s="18">
        <v>39.18</v>
      </c>
      <c r="DF17" s="17">
        <v>40.68</v>
      </c>
      <c r="DG17" s="17">
        <v>41.02</v>
      </c>
      <c r="DH17" s="17">
        <v>42.36</v>
      </c>
      <c r="DI17" s="17">
        <v>44.74</v>
      </c>
      <c r="DJ17" s="19">
        <v>46.91</v>
      </c>
      <c r="DK17" s="17">
        <v>49.15</v>
      </c>
      <c r="DL17" s="20">
        <v>47.2</v>
      </c>
      <c r="DM17" s="16">
        <v>45.29</v>
      </c>
      <c r="DN17" s="16">
        <v>40.46</v>
      </c>
      <c r="DO17" s="16">
        <v>27.22</v>
      </c>
      <c r="DP17" s="38">
        <v>32.94</v>
      </c>
      <c r="DQ17" s="20">
        <v>34.380000000000003</v>
      </c>
      <c r="DR17" s="17">
        <v>34.68</v>
      </c>
      <c r="DS17" s="17">
        <v>35.78</v>
      </c>
      <c r="DT17" s="19">
        <v>37.35</v>
      </c>
      <c r="DU17" s="17">
        <v>37.78</v>
      </c>
      <c r="DV17" s="19">
        <v>38.36</v>
      </c>
      <c r="DW17" s="18">
        <v>39.86</v>
      </c>
      <c r="DX17" s="17">
        <v>40.51</v>
      </c>
      <c r="DY17" s="17">
        <v>41.07</v>
      </c>
      <c r="DZ17" s="17">
        <v>43.55</v>
      </c>
      <c r="EA17" s="17">
        <v>44.74</v>
      </c>
      <c r="EB17" s="19">
        <v>46.71</v>
      </c>
      <c r="EC17" s="17">
        <v>49.81</v>
      </c>
      <c r="ED17" s="20">
        <v>47.73</v>
      </c>
      <c r="EE17" s="16">
        <v>45.07</v>
      </c>
      <c r="EF17" s="16">
        <v>40.17</v>
      </c>
      <c r="EG17" s="253">
        <f t="shared" si="3"/>
        <v>0.16000000000000014</v>
      </c>
      <c r="EH17" s="253">
        <f t="shared" si="4"/>
        <v>-0.64000000000000057</v>
      </c>
      <c r="EI17" s="253">
        <f t="shared" si="5"/>
        <v>-0.30000000000000426</v>
      </c>
      <c r="EJ17" s="253">
        <f t="shared" si="6"/>
        <v>0.20000000000000284</v>
      </c>
      <c r="EK17" s="253">
        <f t="shared" si="7"/>
        <v>0.17000000000000171</v>
      </c>
      <c r="EL17" s="253">
        <f t="shared" si="8"/>
        <v>0.85999999999999943</v>
      </c>
      <c r="EM17" s="16">
        <v>3</v>
      </c>
      <c r="EN17" s="20">
        <v>4</v>
      </c>
      <c r="EO17" s="20">
        <v>4</v>
      </c>
      <c r="EP17" s="17">
        <v>1</v>
      </c>
      <c r="EQ17" s="17">
        <v>-2</v>
      </c>
      <c r="ER17" s="17">
        <v>-6</v>
      </c>
      <c r="ES17" s="17">
        <v>-7</v>
      </c>
      <c r="ET17" s="17">
        <v>-8</v>
      </c>
      <c r="EU17" s="17">
        <v>-7</v>
      </c>
      <c r="EV17" s="17">
        <v>-1</v>
      </c>
      <c r="EW17" s="17">
        <v>6</v>
      </c>
      <c r="EX17" s="17">
        <v>10</v>
      </c>
      <c r="EY17" s="17">
        <v>14</v>
      </c>
      <c r="EZ17" s="17">
        <v>18</v>
      </c>
      <c r="FA17" s="17">
        <v>16</v>
      </c>
      <c r="FB17" s="20">
        <v>13</v>
      </c>
      <c r="FC17" s="20">
        <v>6</v>
      </c>
      <c r="FD17" s="20">
        <v>9</v>
      </c>
      <c r="FE17" s="2" t="s">
        <v>829</v>
      </c>
      <c r="FF17" s="2">
        <v>38594074</v>
      </c>
      <c r="FG17" s="2" t="s">
        <v>91</v>
      </c>
      <c r="FH17" s="1" t="s">
        <v>834</v>
      </c>
      <c r="FI17" s="13" t="s">
        <v>95</v>
      </c>
      <c r="FJ17" s="1">
        <v>4</v>
      </c>
      <c r="FL17" s="50">
        <f t="shared" si="9"/>
        <v>0.15000000000000036</v>
      </c>
    </row>
    <row r="18" spans="1:168">
      <c r="A18" s="2">
        <v>1</v>
      </c>
      <c r="B18" s="2">
        <v>49</v>
      </c>
      <c r="C18" s="2">
        <v>2</v>
      </c>
      <c r="D18" s="250">
        <v>0.4700000000000002</v>
      </c>
      <c r="E18" s="2">
        <v>19</v>
      </c>
      <c r="F18" s="2">
        <v>1</v>
      </c>
      <c r="G18" s="2">
        <v>168</v>
      </c>
      <c r="H18" s="2">
        <v>61.3</v>
      </c>
      <c r="I18" s="2" t="s">
        <v>158</v>
      </c>
      <c r="J18" s="2" t="s">
        <v>80</v>
      </c>
      <c r="K18" s="3" t="s">
        <v>48</v>
      </c>
      <c r="L18" s="3">
        <v>23</v>
      </c>
      <c r="M18" s="2">
        <v>23</v>
      </c>
      <c r="N18" s="2">
        <v>17</v>
      </c>
      <c r="O18" s="2">
        <f t="shared" si="0"/>
        <v>0.2608695652173913</v>
      </c>
      <c r="P18" s="30" t="s">
        <v>860</v>
      </c>
      <c r="Q18" s="30" t="s">
        <v>772</v>
      </c>
      <c r="R18" s="30"/>
      <c r="S18" s="30"/>
      <c r="T18" s="3" t="s">
        <v>187</v>
      </c>
      <c r="U18" t="s">
        <v>190</v>
      </c>
      <c r="V18" s="3">
        <v>23</v>
      </c>
      <c r="W18" s="2">
        <v>23</v>
      </c>
      <c r="X18" s="2">
        <v>17</v>
      </c>
      <c r="Y18" s="2" t="s">
        <v>1038</v>
      </c>
      <c r="Z18" s="33"/>
      <c r="AA18" s="3" t="s">
        <v>848</v>
      </c>
      <c r="AB18" s="3">
        <v>47</v>
      </c>
      <c r="AC18" s="2">
        <v>30</v>
      </c>
      <c r="AD18" s="2">
        <v>25</v>
      </c>
      <c r="AE18" s="2"/>
      <c r="AF18" s="33" t="s">
        <v>443</v>
      </c>
      <c r="AG18" s="12" t="s">
        <v>217</v>
      </c>
      <c r="AH18" s="12">
        <v>25</v>
      </c>
      <c r="AI18" s="13">
        <v>17</v>
      </c>
      <c r="AJ18" s="13">
        <v>10</v>
      </c>
      <c r="AK18" s="13"/>
      <c r="AL18" s="34" t="s">
        <v>131</v>
      </c>
      <c r="AM18" s="2" t="s">
        <v>759</v>
      </c>
      <c r="AN18" s="2" t="s">
        <v>840</v>
      </c>
      <c r="AO18" s="2" t="s">
        <v>642</v>
      </c>
      <c r="AP18" s="2" t="s">
        <v>151</v>
      </c>
      <c r="AQ18" s="2" t="s">
        <v>87</v>
      </c>
      <c r="AR18" s="1"/>
      <c r="AS18" s="2" t="s">
        <v>89</v>
      </c>
      <c r="AT18" s="1"/>
      <c r="AU18" s="2" t="s">
        <v>93</v>
      </c>
      <c r="AV18" s="14" t="s">
        <v>776</v>
      </c>
      <c r="AW18" s="14">
        <v>1</v>
      </c>
      <c r="AX18" s="3" t="s">
        <v>48</v>
      </c>
      <c r="AY18" s="3">
        <v>23</v>
      </c>
      <c r="AZ18" s="2">
        <v>23</v>
      </c>
      <c r="BA18" s="2">
        <v>17</v>
      </c>
      <c r="BB18" s="2">
        <f t="shared" si="1"/>
        <v>0.2608695652173913</v>
      </c>
      <c r="BC18" s="248">
        <f t="shared" si="2"/>
        <v>0.4700000000000002</v>
      </c>
      <c r="BD18" s="2" t="s">
        <v>1666</v>
      </c>
      <c r="BE18" s="2">
        <v>19</v>
      </c>
      <c r="BF18" s="2">
        <v>1</v>
      </c>
      <c r="BG18" s="104">
        <v>3.56</v>
      </c>
      <c r="BH18" s="105">
        <v>2.66</v>
      </c>
      <c r="BI18" s="106">
        <v>2.61</v>
      </c>
      <c r="BJ18" s="107">
        <v>2.95</v>
      </c>
      <c r="BK18" s="106">
        <v>3.61</v>
      </c>
      <c r="BL18" s="261">
        <v>3.56</v>
      </c>
      <c r="BM18" s="106">
        <v>3.86</v>
      </c>
      <c r="BN18" s="108">
        <v>4.24</v>
      </c>
      <c r="BO18" s="107">
        <v>5.31</v>
      </c>
      <c r="BP18" s="106">
        <v>7.72</v>
      </c>
      <c r="BQ18" s="106">
        <v>7.84</v>
      </c>
      <c r="BR18" s="106">
        <v>6.26</v>
      </c>
      <c r="BS18" s="106">
        <v>5.7</v>
      </c>
      <c r="BT18" s="4">
        <v>6.48</v>
      </c>
      <c r="BU18" s="9">
        <v>7.94</v>
      </c>
      <c r="BV18" s="9">
        <v>11.4</v>
      </c>
      <c r="BW18" s="4">
        <v>13.87</v>
      </c>
      <c r="BX18" s="98"/>
      <c r="BY18" s="4">
        <v>4.22</v>
      </c>
      <c r="BZ18" s="26">
        <v>2.56</v>
      </c>
      <c r="CA18" s="53">
        <v>2.63</v>
      </c>
      <c r="CB18" s="53">
        <v>2.48</v>
      </c>
      <c r="CC18" s="53">
        <v>3.73</v>
      </c>
      <c r="CD18" s="257">
        <v>3.61</v>
      </c>
      <c r="CE18" s="53">
        <v>3.18</v>
      </c>
      <c r="CF18" s="54">
        <v>4.6399999999999997</v>
      </c>
      <c r="CG18" s="55">
        <v>6.07</v>
      </c>
      <c r="CH18" s="53">
        <v>7.94</v>
      </c>
      <c r="CI18" s="53">
        <v>7.72</v>
      </c>
      <c r="CJ18" s="53">
        <v>7.26</v>
      </c>
      <c r="CK18" s="7">
        <v>5.78</v>
      </c>
      <c r="CL18" s="4">
        <v>6.78</v>
      </c>
      <c r="CM18" s="9">
        <v>8.26</v>
      </c>
      <c r="CN18" s="9">
        <v>12.56</v>
      </c>
      <c r="CO18" s="4">
        <v>14.41</v>
      </c>
      <c r="CP18" s="98"/>
      <c r="CQ18" s="250">
        <v>-0.6599999999999997</v>
      </c>
      <c r="CR18" s="250">
        <v>0.10000000000000009</v>
      </c>
      <c r="CS18" s="250">
        <v>-2.0000000000000018E-2</v>
      </c>
      <c r="CT18" s="250">
        <v>0.4700000000000002</v>
      </c>
      <c r="CU18" s="250">
        <v>-0.12000000000000011</v>
      </c>
      <c r="CV18" s="250">
        <v>4.9999999999999822E-2</v>
      </c>
      <c r="CW18" s="16">
        <v>28.67</v>
      </c>
      <c r="CX18" s="38">
        <v>32.04</v>
      </c>
      <c r="CY18" s="17">
        <v>34.200000000000003</v>
      </c>
      <c r="CZ18" s="18">
        <v>34.590000000000003</v>
      </c>
      <c r="DA18" s="17">
        <v>35.72</v>
      </c>
      <c r="DB18" s="19">
        <v>36.090000000000003</v>
      </c>
      <c r="DC18" s="17">
        <v>37.64</v>
      </c>
      <c r="DD18" s="19">
        <v>37.69</v>
      </c>
      <c r="DE18" s="18">
        <v>40.22</v>
      </c>
      <c r="DF18" s="17">
        <v>39.69</v>
      </c>
      <c r="DG18" s="17">
        <v>41.05</v>
      </c>
      <c r="DH18" s="17">
        <v>44.79</v>
      </c>
      <c r="DI18" s="17">
        <v>45.97</v>
      </c>
      <c r="DJ18" s="16">
        <v>47.54</v>
      </c>
      <c r="DK18" s="20">
        <v>46.58</v>
      </c>
      <c r="DL18" s="20">
        <v>47.71</v>
      </c>
      <c r="DM18" s="16">
        <v>48.74</v>
      </c>
      <c r="DN18" s="100"/>
      <c r="DO18" s="16">
        <v>28.41</v>
      </c>
      <c r="DP18" s="38">
        <v>32.69</v>
      </c>
      <c r="DQ18" s="17">
        <v>34.11</v>
      </c>
      <c r="DR18" s="17">
        <v>34.96</v>
      </c>
      <c r="DS18" s="17">
        <v>35.33</v>
      </c>
      <c r="DT18" s="19">
        <v>36.520000000000003</v>
      </c>
      <c r="DU18" s="17">
        <v>37.020000000000003</v>
      </c>
      <c r="DV18" s="19">
        <v>37.049999999999997</v>
      </c>
      <c r="DW18" s="18">
        <v>39.18</v>
      </c>
      <c r="DX18" s="17">
        <v>39.520000000000003</v>
      </c>
      <c r="DY18" s="17">
        <v>41.22</v>
      </c>
      <c r="DZ18" s="17">
        <v>45.39</v>
      </c>
      <c r="EA18" s="17">
        <v>45.79</v>
      </c>
      <c r="EB18" s="16">
        <v>47.84</v>
      </c>
      <c r="EC18" s="20">
        <v>46.76</v>
      </c>
      <c r="ED18" s="20">
        <v>47.72</v>
      </c>
      <c r="EE18" s="16">
        <v>48.97</v>
      </c>
      <c r="EF18" s="100"/>
      <c r="EG18" s="253">
        <f t="shared" si="3"/>
        <v>0.26000000000000156</v>
      </c>
      <c r="EH18" s="253">
        <f t="shared" si="4"/>
        <v>-0.64999999999999858</v>
      </c>
      <c r="EI18" s="253">
        <f t="shared" si="5"/>
        <v>9.0000000000003411E-2</v>
      </c>
      <c r="EJ18" s="253">
        <f t="shared" si="6"/>
        <v>-0.36999999999999744</v>
      </c>
      <c r="EK18" s="253">
        <f t="shared" si="7"/>
        <v>0.39000000000000057</v>
      </c>
      <c r="EL18" s="253">
        <f t="shared" si="8"/>
        <v>-0.42999999999999972</v>
      </c>
      <c r="EM18" s="16">
        <v>0</v>
      </c>
      <c r="EN18" s="20">
        <v>1</v>
      </c>
      <c r="EO18" s="17">
        <v>1</v>
      </c>
      <c r="EP18" s="17">
        <v>0</v>
      </c>
      <c r="EQ18" s="17">
        <v>-2</v>
      </c>
      <c r="ER18" s="17">
        <v>-5</v>
      </c>
      <c r="ES18" s="17">
        <v>-10</v>
      </c>
      <c r="ET18" s="17">
        <v>-14</v>
      </c>
      <c r="EU18" s="17">
        <v>-12</v>
      </c>
      <c r="EV18" s="17">
        <v>-11</v>
      </c>
      <c r="EW18" s="17">
        <v>-10</v>
      </c>
      <c r="EX18" s="17">
        <v>-4</v>
      </c>
      <c r="EY18" s="17">
        <v>0</v>
      </c>
      <c r="EZ18" s="20">
        <v>1</v>
      </c>
      <c r="FA18" s="20">
        <v>1</v>
      </c>
      <c r="FB18" s="20">
        <v>1</v>
      </c>
      <c r="FC18" s="20">
        <v>0</v>
      </c>
      <c r="FD18" s="101"/>
      <c r="FE18" s="2" t="s">
        <v>1647</v>
      </c>
      <c r="FF18" s="2">
        <v>40543257</v>
      </c>
      <c r="FG18" s="2" t="s">
        <v>91</v>
      </c>
      <c r="FH18" s="1" t="s">
        <v>1650</v>
      </c>
      <c r="FI18" s="14"/>
      <c r="FJ18" s="1"/>
      <c r="FL18" s="50">
        <f t="shared" si="9"/>
        <v>-1.1600000000000001</v>
      </c>
    </row>
    <row r="19" spans="1:168">
      <c r="A19" s="2">
        <v>1</v>
      </c>
      <c r="B19" s="2">
        <v>72</v>
      </c>
      <c r="C19" s="2">
        <v>2</v>
      </c>
      <c r="D19" s="250">
        <v>0.48999999999999988</v>
      </c>
      <c r="E19" s="2">
        <v>22</v>
      </c>
      <c r="F19" s="2">
        <v>6</v>
      </c>
      <c r="G19" s="2">
        <v>163.4</v>
      </c>
      <c r="H19" s="2">
        <v>54.3</v>
      </c>
      <c r="I19" s="2" t="s">
        <v>79</v>
      </c>
      <c r="J19" s="2" t="s">
        <v>80</v>
      </c>
      <c r="K19" s="3" t="s">
        <v>6</v>
      </c>
      <c r="L19" s="3">
        <v>26</v>
      </c>
      <c r="M19" s="2">
        <v>24</v>
      </c>
      <c r="N19" s="2">
        <v>20</v>
      </c>
      <c r="O19" s="2">
        <f t="shared" si="0"/>
        <v>0.23076923076923078</v>
      </c>
      <c r="P19" s="30"/>
      <c r="Q19" s="30"/>
      <c r="R19" s="30"/>
      <c r="S19" s="30"/>
      <c r="T19" s="3" t="s">
        <v>187</v>
      </c>
      <c r="U19" t="s">
        <v>191</v>
      </c>
      <c r="V19" s="3">
        <v>26</v>
      </c>
      <c r="W19" s="2">
        <v>24</v>
      </c>
      <c r="X19" s="2">
        <v>20</v>
      </c>
      <c r="Y19" s="2" t="s">
        <v>450</v>
      </c>
      <c r="Z19" s="33"/>
      <c r="AA19" s="3" t="s">
        <v>232</v>
      </c>
      <c r="AB19" s="3">
        <v>56</v>
      </c>
      <c r="AC19" s="2">
        <v>43</v>
      </c>
      <c r="AD19" s="2">
        <v>34</v>
      </c>
      <c r="AE19" s="2"/>
      <c r="AF19" s="33" t="s">
        <v>242</v>
      </c>
      <c r="AG19" s="12" t="s">
        <v>217</v>
      </c>
      <c r="AH19" s="12">
        <v>33</v>
      </c>
      <c r="AI19" s="13">
        <v>22</v>
      </c>
      <c r="AJ19" s="13">
        <v>20</v>
      </c>
      <c r="AK19" s="13"/>
      <c r="AL19" s="34"/>
      <c r="AM19" s="2" t="s">
        <v>272</v>
      </c>
      <c r="AN19" s="2" t="s">
        <v>336</v>
      </c>
      <c r="AO19" s="2" t="s">
        <v>257</v>
      </c>
      <c r="AP19" s="2" t="s">
        <v>86</v>
      </c>
      <c r="AQ19" s="2" t="s">
        <v>87</v>
      </c>
      <c r="AR19" s="1" t="s">
        <v>90</v>
      </c>
      <c r="AS19" s="2" t="s">
        <v>89</v>
      </c>
      <c r="AT19" s="1" t="s">
        <v>180</v>
      </c>
      <c r="AU19" s="2" t="s">
        <v>93</v>
      </c>
      <c r="AV19" s="14" t="s">
        <v>450</v>
      </c>
      <c r="AW19" s="14">
        <v>2</v>
      </c>
      <c r="AX19" s="3" t="s">
        <v>6</v>
      </c>
      <c r="AY19" s="3">
        <v>26</v>
      </c>
      <c r="AZ19" s="2">
        <v>24</v>
      </c>
      <c r="BA19" s="2">
        <v>20</v>
      </c>
      <c r="BB19" s="2">
        <f t="shared" si="1"/>
        <v>0.23076923076923078</v>
      </c>
      <c r="BC19" s="248">
        <f t="shared" si="2"/>
        <v>0.48999999999999988</v>
      </c>
      <c r="BD19" s="2" t="s">
        <v>1666</v>
      </c>
      <c r="BE19" s="2">
        <v>22</v>
      </c>
      <c r="BF19" s="2">
        <v>6</v>
      </c>
      <c r="BG19" s="104">
        <v>4.6900000000000004</v>
      </c>
      <c r="BH19" s="105">
        <v>2.5299999999999998</v>
      </c>
      <c r="BI19" s="109">
        <v>2.44</v>
      </c>
      <c r="BJ19" s="105">
        <v>1.39</v>
      </c>
      <c r="BK19" s="109">
        <v>1.1499999999999999</v>
      </c>
      <c r="BL19" s="262">
        <v>2.13</v>
      </c>
      <c r="BM19" s="109">
        <v>0</v>
      </c>
      <c r="BN19" s="104">
        <v>0</v>
      </c>
      <c r="BO19" s="105">
        <v>0</v>
      </c>
      <c r="BP19" s="109">
        <v>0.95</v>
      </c>
      <c r="BQ19" s="109">
        <v>2.61</v>
      </c>
      <c r="BR19" s="109">
        <v>5.55</v>
      </c>
      <c r="BS19" s="109">
        <v>4.53</v>
      </c>
      <c r="BT19" s="4">
        <v>4.46</v>
      </c>
      <c r="BU19" s="9">
        <v>7.27</v>
      </c>
      <c r="BV19" s="9">
        <v>9.31</v>
      </c>
      <c r="BW19" s="4">
        <v>13.35</v>
      </c>
      <c r="BX19" s="4">
        <v>22.15</v>
      </c>
      <c r="BY19" s="4">
        <v>3.79</v>
      </c>
      <c r="BZ19" s="37">
        <v>3.12</v>
      </c>
      <c r="CA19" s="9">
        <v>2.17</v>
      </c>
      <c r="CB19" s="9">
        <v>0.9</v>
      </c>
      <c r="CC19" s="9">
        <v>1.54</v>
      </c>
      <c r="CD19" s="258">
        <v>1.63</v>
      </c>
      <c r="CE19" s="9">
        <v>2.17</v>
      </c>
      <c r="CF19" s="4">
        <v>2.25</v>
      </c>
      <c r="CG19" s="37">
        <v>3.05</v>
      </c>
      <c r="CH19" s="9">
        <v>4.22</v>
      </c>
      <c r="CI19" s="9">
        <v>4.0199999999999996</v>
      </c>
      <c r="CJ19" s="9">
        <v>4.5999999999999996</v>
      </c>
      <c r="CK19" s="9">
        <v>5.0199999999999996</v>
      </c>
      <c r="CL19" s="4">
        <v>5.7</v>
      </c>
      <c r="CM19" s="9">
        <v>8.19</v>
      </c>
      <c r="CN19" s="9">
        <v>9.56</v>
      </c>
      <c r="CO19" s="4">
        <v>12.85</v>
      </c>
      <c r="CP19" s="4">
        <v>22.06</v>
      </c>
      <c r="CQ19" s="250">
        <v>0.90000000000000036</v>
      </c>
      <c r="CR19" s="250">
        <v>-0.5900000000000003</v>
      </c>
      <c r="CS19" s="250">
        <v>0.27</v>
      </c>
      <c r="CT19" s="250">
        <v>0.48999999999999988</v>
      </c>
      <c r="CU19" s="250">
        <v>-0.39000000000000012</v>
      </c>
      <c r="CV19" s="250">
        <v>-0.5</v>
      </c>
      <c r="CW19" s="16">
        <v>28.35</v>
      </c>
      <c r="CX19" s="38">
        <v>32.03</v>
      </c>
      <c r="CY19" s="20">
        <v>35.619999999999997</v>
      </c>
      <c r="CZ19" s="38">
        <v>37.93</v>
      </c>
      <c r="DA19" s="20">
        <v>38.64</v>
      </c>
      <c r="DB19" s="16">
        <v>40.549999999999997</v>
      </c>
      <c r="DC19" s="20">
        <v>41.41</v>
      </c>
      <c r="DD19" s="16">
        <v>42.53</v>
      </c>
      <c r="DE19" s="38">
        <v>43.45</v>
      </c>
      <c r="DF19" s="20">
        <v>42.73</v>
      </c>
      <c r="DG19" s="20">
        <v>43.25</v>
      </c>
      <c r="DH19" s="20">
        <v>42.57</v>
      </c>
      <c r="DI19" s="20">
        <v>49.82</v>
      </c>
      <c r="DJ19" s="16">
        <v>48.57</v>
      </c>
      <c r="DK19" s="20">
        <v>51.42</v>
      </c>
      <c r="DL19" s="20">
        <v>50.83</v>
      </c>
      <c r="DM19" s="16">
        <v>48.56</v>
      </c>
      <c r="DN19" s="16">
        <v>38.47</v>
      </c>
      <c r="DO19" s="16">
        <v>29.08</v>
      </c>
      <c r="DP19" s="38">
        <v>31.26</v>
      </c>
      <c r="DQ19" s="20">
        <v>34.54</v>
      </c>
      <c r="DR19" s="20">
        <v>36.729999999999997</v>
      </c>
      <c r="DS19" s="20">
        <v>37.43</v>
      </c>
      <c r="DT19" s="16">
        <v>40.81</v>
      </c>
      <c r="DU19" s="20">
        <v>41.76</v>
      </c>
      <c r="DV19" s="16">
        <v>43.08</v>
      </c>
      <c r="DW19" s="38">
        <v>44.63</v>
      </c>
      <c r="DX19" s="20">
        <v>42.6</v>
      </c>
      <c r="DY19" s="20">
        <v>44.12</v>
      </c>
      <c r="DZ19" s="20">
        <v>43.91</v>
      </c>
      <c r="EA19" s="20">
        <v>50.11</v>
      </c>
      <c r="EB19" s="16">
        <v>49.5</v>
      </c>
      <c r="EC19" s="20">
        <v>51.77</v>
      </c>
      <c r="ED19" s="20">
        <v>49.61</v>
      </c>
      <c r="EE19" s="16">
        <v>49.26</v>
      </c>
      <c r="EF19" s="16">
        <v>39.130000000000003</v>
      </c>
      <c r="EG19" s="253">
        <f t="shared" si="3"/>
        <v>-0.72999999999999687</v>
      </c>
      <c r="EH19" s="253">
        <f t="shared" si="4"/>
        <v>0.76999999999999957</v>
      </c>
      <c r="EI19" s="253">
        <f t="shared" si="5"/>
        <v>1.0799999999999983</v>
      </c>
      <c r="EJ19" s="253">
        <f t="shared" si="6"/>
        <v>1.2000000000000028</v>
      </c>
      <c r="EK19" s="253">
        <f t="shared" si="7"/>
        <v>1.2100000000000009</v>
      </c>
      <c r="EL19" s="253">
        <f t="shared" si="8"/>
        <v>-0.26000000000000512</v>
      </c>
      <c r="EM19" s="16">
        <v>4</v>
      </c>
      <c r="EN19" s="20">
        <v>4</v>
      </c>
      <c r="EO19" s="20">
        <v>4</v>
      </c>
      <c r="EP19" s="20">
        <v>3</v>
      </c>
      <c r="EQ19" s="20">
        <v>0</v>
      </c>
      <c r="ER19" s="20">
        <v>-3</v>
      </c>
      <c r="ES19" s="20">
        <v>-9</v>
      </c>
      <c r="ET19" s="20">
        <v>-12</v>
      </c>
      <c r="EU19" s="20">
        <v>-17</v>
      </c>
      <c r="EV19" s="20">
        <v>-15</v>
      </c>
      <c r="EW19" s="20">
        <v>-10</v>
      </c>
      <c r="EX19" s="20">
        <v>-7</v>
      </c>
      <c r="EY19" s="20">
        <v>-1</v>
      </c>
      <c r="EZ19" s="20">
        <v>4</v>
      </c>
      <c r="FA19" s="20">
        <v>5</v>
      </c>
      <c r="FB19" s="20">
        <v>2</v>
      </c>
      <c r="FC19" s="20">
        <v>0</v>
      </c>
      <c r="FD19" s="20">
        <v>1</v>
      </c>
      <c r="FE19" s="2" t="s">
        <v>1357</v>
      </c>
      <c r="FF19" s="2">
        <v>52253968</v>
      </c>
      <c r="FG19" s="2" t="s">
        <v>91</v>
      </c>
      <c r="FH19" s="1" t="s">
        <v>451</v>
      </c>
      <c r="FI19" s="15" t="s">
        <v>95</v>
      </c>
      <c r="FJ19" s="1">
        <v>-1</v>
      </c>
      <c r="FL19" s="50">
        <f t="shared" si="9"/>
        <v>-0.25</v>
      </c>
    </row>
    <row r="20" spans="1:168">
      <c r="A20" s="2">
        <v>1</v>
      </c>
      <c r="B20" s="2">
        <v>32</v>
      </c>
      <c r="C20" s="2">
        <v>2</v>
      </c>
      <c r="D20" s="250">
        <v>0.5199999999999998</v>
      </c>
      <c r="E20" s="2">
        <v>15</v>
      </c>
      <c r="F20" s="2">
        <v>0</v>
      </c>
      <c r="G20" s="2">
        <v>160</v>
      </c>
      <c r="H20" s="2">
        <v>51.25</v>
      </c>
      <c r="I20" s="2" t="s">
        <v>79</v>
      </c>
      <c r="J20" s="2" t="s">
        <v>329</v>
      </c>
      <c r="K20" s="3" t="s">
        <v>48</v>
      </c>
      <c r="L20" s="3">
        <v>20</v>
      </c>
      <c r="M20" s="2">
        <v>22</v>
      </c>
      <c r="N20" s="2">
        <v>13</v>
      </c>
      <c r="O20" s="2">
        <f t="shared" si="0"/>
        <v>0.35</v>
      </c>
      <c r="P20" s="30"/>
      <c r="Q20" s="30"/>
      <c r="R20" s="30"/>
      <c r="S20" s="30"/>
      <c r="T20" s="3" t="s">
        <v>187</v>
      </c>
      <c r="U20" t="s">
        <v>190</v>
      </c>
      <c r="V20" s="3">
        <v>20</v>
      </c>
      <c r="W20" s="2">
        <v>22</v>
      </c>
      <c r="X20" s="2">
        <v>13</v>
      </c>
      <c r="Y20" s="2" t="s">
        <v>280</v>
      </c>
      <c r="Z20" s="33"/>
      <c r="AA20" s="3" t="s">
        <v>848</v>
      </c>
      <c r="AB20" s="3">
        <v>70</v>
      </c>
      <c r="AC20" s="2">
        <v>52</v>
      </c>
      <c r="AD20" s="2">
        <v>40</v>
      </c>
      <c r="AE20" s="2"/>
      <c r="AF20" s="33" t="s">
        <v>443</v>
      </c>
      <c r="AG20" s="12" t="s">
        <v>301</v>
      </c>
      <c r="AH20" s="12">
        <v>41</v>
      </c>
      <c r="AI20" s="13">
        <v>32</v>
      </c>
      <c r="AJ20" s="13">
        <v>22</v>
      </c>
      <c r="AK20" s="13"/>
      <c r="AL20" s="34" t="s">
        <v>197</v>
      </c>
      <c r="AM20" s="2" t="s">
        <v>272</v>
      </c>
      <c r="AN20" s="2" t="s">
        <v>265</v>
      </c>
      <c r="AO20" s="2" t="s">
        <v>460</v>
      </c>
      <c r="AP20" s="2" t="s">
        <v>422</v>
      </c>
      <c r="AQ20" s="2" t="s">
        <v>87</v>
      </c>
      <c r="AR20" s="1"/>
      <c r="AS20" s="2" t="s">
        <v>89</v>
      </c>
      <c r="AT20" s="1"/>
      <c r="AU20" s="2" t="s">
        <v>93</v>
      </c>
      <c r="AV20" s="14" t="s">
        <v>719</v>
      </c>
      <c r="AW20" s="14">
        <v>1</v>
      </c>
      <c r="AX20" s="3" t="s">
        <v>48</v>
      </c>
      <c r="AY20" s="3">
        <v>20</v>
      </c>
      <c r="AZ20" s="2">
        <v>22</v>
      </c>
      <c r="BA20" s="2">
        <v>13</v>
      </c>
      <c r="BB20" s="2">
        <f t="shared" si="1"/>
        <v>0.35</v>
      </c>
      <c r="BC20" s="248">
        <f t="shared" si="2"/>
        <v>0.5199999999999998</v>
      </c>
      <c r="BD20" s="2" t="s">
        <v>1666</v>
      </c>
      <c r="BE20" s="2">
        <v>15</v>
      </c>
      <c r="BF20" s="2">
        <v>0</v>
      </c>
      <c r="BG20" s="104">
        <v>2.12</v>
      </c>
      <c r="BH20" s="105">
        <v>2.87</v>
      </c>
      <c r="BI20" s="106">
        <v>1.78</v>
      </c>
      <c r="BJ20" s="107">
        <v>1.63</v>
      </c>
      <c r="BK20" s="106">
        <v>1.69</v>
      </c>
      <c r="BL20" s="261">
        <v>1.1499999999999999</v>
      </c>
      <c r="BM20" s="106">
        <v>0.25</v>
      </c>
      <c r="BN20" s="108">
        <v>0</v>
      </c>
      <c r="BO20" s="107">
        <v>1.45</v>
      </c>
      <c r="BP20" s="106">
        <v>5.39</v>
      </c>
      <c r="BQ20" s="106">
        <v>8.6199999999999992</v>
      </c>
      <c r="BR20" s="106">
        <v>7.17</v>
      </c>
      <c r="BS20" s="106">
        <v>3.34</v>
      </c>
      <c r="BT20" s="8">
        <v>2.74</v>
      </c>
      <c r="BU20" s="9">
        <v>5.78</v>
      </c>
      <c r="BV20" s="9">
        <v>8.17</v>
      </c>
      <c r="BW20" s="4">
        <v>11.2</v>
      </c>
      <c r="BX20" s="4">
        <v>19.72</v>
      </c>
      <c r="BY20" s="4">
        <v>1.69</v>
      </c>
      <c r="BZ20" s="26">
        <v>2.04</v>
      </c>
      <c r="CA20" s="53">
        <v>1.01</v>
      </c>
      <c r="CB20" s="53">
        <v>1.1100000000000001</v>
      </c>
      <c r="CC20" s="53">
        <v>0.63</v>
      </c>
      <c r="CD20" s="257">
        <v>0</v>
      </c>
      <c r="CE20" s="53">
        <v>1.37</v>
      </c>
      <c r="CF20" s="54">
        <v>1.66</v>
      </c>
      <c r="CG20" s="55">
        <v>1.37</v>
      </c>
      <c r="CH20" s="53">
        <v>4.8499999999999996</v>
      </c>
      <c r="CI20" s="53">
        <v>7.03</v>
      </c>
      <c r="CJ20" s="53">
        <v>7.52</v>
      </c>
      <c r="CK20" s="7">
        <v>3.34</v>
      </c>
      <c r="CL20" s="8">
        <v>4.32</v>
      </c>
      <c r="CM20" s="9">
        <v>5.51</v>
      </c>
      <c r="CN20" s="9">
        <v>9.57</v>
      </c>
      <c r="CO20" s="4">
        <v>11.12</v>
      </c>
      <c r="CP20" s="4">
        <v>20.03</v>
      </c>
      <c r="CQ20" s="250">
        <v>0.43000000000000016</v>
      </c>
      <c r="CR20" s="250">
        <v>0.83000000000000007</v>
      </c>
      <c r="CS20" s="250">
        <v>0.77</v>
      </c>
      <c r="CT20" s="250">
        <v>0.5199999999999998</v>
      </c>
      <c r="CU20" s="250">
        <v>1.06</v>
      </c>
      <c r="CV20" s="250">
        <v>-1.1499999999999999</v>
      </c>
      <c r="CW20" s="16">
        <v>26.58</v>
      </c>
      <c r="CX20" s="38">
        <v>30.76</v>
      </c>
      <c r="CY20" s="17">
        <v>33.11</v>
      </c>
      <c r="CZ20" s="18">
        <v>33.92</v>
      </c>
      <c r="DA20" s="17">
        <v>34.35</v>
      </c>
      <c r="DB20" s="19">
        <v>36.04</v>
      </c>
      <c r="DC20" s="17">
        <v>36.74</v>
      </c>
      <c r="DD20" s="19">
        <v>36.54</v>
      </c>
      <c r="DE20" s="18">
        <v>37.520000000000003</v>
      </c>
      <c r="DF20" s="17">
        <v>40.22</v>
      </c>
      <c r="DG20" s="17">
        <v>42.81</v>
      </c>
      <c r="DH20" s="17">
        <v>43.12</v>
      </c>
      <c r="DI20" s="17">
        <v>44.97</v>
      </c>
      <c r="DJ20" s="19">
        <v>46.94</v>
      </c>
      <c r="DK20" s="20">
        <v>48.24</v>
      </c>
      <c r="DL20" s="20">
        <v>43.97</v>
      </c>
      <c r="DM20" s="16">
        <v>46.41</v>
      </c>
      <c r="DN20" s="16">
        <v>37.409999999999997</v>
      </c>
      <c r="DO20" s="16">
        <v>26.34</v>
      </c>
      <c r="DP20" s="38">
        <v>30.65</v>
      </c>
      <c r="DQ20" s="17">
        <v>33.04</v>
      </c>
      <c r="DR20" s="17">
        <v>34.99</v>
      </c>
      <c r="DS20" s="17">
        <v>34.619999999999997</v>
      </c>
      <c r="DT20" s="19">
        <v>36.35</v>
      </c>
      <c r="DU20" s="17">
        <v>36.35</v>
      </c>
      <c r="DV20" s="19">
        <v>36.78</v>
      </c>
      <c r="DW20" s="18">
        <v>37.380000000000003</v>
      </c>
      <c r="DX20" s="17">
        <v>40.93</v>
      </c>
      <c r="DY20" s="17">
        <v>43.13</v>
      </c>
      <c r="DZ20" s="17">
        <v>43.68</v>
      </c>
      <c r="EA20" s="17">
        <v>44.83</v>
      </c>
      <c r="EB20" s="19">
        <v>46.86</v>
      </c>
      <c r="EC20" s="20">
        <v>48.23</v>
      </c>
      <c r="ED20" s="20">
        <v>42.72</v>
      </c>
      <c r="EE20" s="16">
        <v>45.76</v>
      </c>
      <c r="EF20" s="16">
        <v>37.950000000000003</v>
      </c>
      <c r="EG20" s="253">
        <f t="shared" si="3"/>
        <v>0.23999999999999844</v>
      </c>
      <c r="EH20" s="253">
        <f t="shared" si="4"/>
        <v>0.11000000000000298</v>
      </c>
      <c r="EI20" s="253">
        <f t="shared" si="5"/>
        <v>7.0000000000000284E-2</v>
      </c>
      <c r="EJ20" s="253">
        <f t="shared" si="6"/>
        <v>-1.0700000000000003</v>
      </c>
      <c r="EK20" s="253">
        <f t="shared" si="7"/>
        <v>-0.26999999999999602</v>
      </c>
      <c r="EL20" s="253">
        <f t="shared" si="8"/>
        <v>-0.31000000000000227</v>
      </c>
      <c r="EM20" s="16">
        <v>10</v>
      </c>
      <c r="EN20" s="20">
        <v>10</v>
      </c>
      <c r="EO20" s="17">
        <v>7</v>
      </c>
      <c r="EP20" s="17">
        <v>3</v>
      </c>
      <c r="EQ20" s="17">
        <v>-1</v>
      </c>
      <c r="ER20" s="17">
        <v>-8</v>
      </c>
      <c r="ES20" s="17">
        <v>-11</v>
      </c>
      <c r="ET20" s="17">
        <v>-15</v>
      </c>
      <c r="EU20" s="17">
        <v>-14</v>
      </c>
      <c r="EV20" s="17">
        <v>-13</v>
      </c>
      <c r="EW20" s="17">
        <v>-7</v>
      </c>
      <c r="EX20" s="17">
        <v>-3</v>
      </c>
      <c r="EY20" s="17">
        <v>1</v>
      </c>
      <c r="EZ20" s="17">
        <v>6</v>
      </c>
      <c r="FA20" s="20">
        <v>7</v>
      </c>
      <c r="FB20" s="20">
        <v>5</v>
      </c>
      <c r="FC20" s="20">
        <v>5</v>
      </c>
      <c r="FD20" s="20">
        <v>2</v>
      </c>
      <c r="FE20" s="2" t="s">
        <v>1449</v>
      </c>
      <c r="FF20" s="2">
        <v>46829492</v>
      </c>
      <c r="FG20" s="2" t="s">
        <v>91</v>
      </c>
      <c r="FH20" s="1" t="s">
        <v>1407</v>
      </c>
      <c r="FI20" s="14"/>
      <c r="FJ20" s="1"/>
      <c r="FL20" s="50">
        <f t="shared" si="9"/>
        <v>-1.4000000000000004</v>
      </c>
    </row>
    <row r="21" spans="1:168">
      <c r="A21" s="2">
        <v>1</v>
      </c>
      <c r="B21" s="2">
        <v>14</v>
      </c>
      <c r="C21" s="2">
        <v>2</v>
      </c>
      <c r="D21" s="250">
        <v>0.59</v>
      </c>
      <c r="E21" s="2">
        <v>15</v>
      </c>
      <c r="F21" s="2">
        <v>8</v>
      </c>
      <c r="G21" s="2">
        <v>160.30000000000001</v>
      </c>
      <c r="H21" s="2">
        <v>43.4</v>
      </c>
      <c r="I21" s="2" t="s">
        <v>158</v>
      </c>
      <c r="J21" s="2" t="s">
        <v>329</v>
      </c>
      <c r="K21" s="3" t="s">
        <v>17</v>
      </c>
      <c r="L21" s="3">
        <v>16</v>
      </c>
      <c r="M21" s="2">
        <v>13</v>
      </c>
      <c r="N21" s="2">
        <v>11</v>
      </c>
      <c r="O21" s="2">
        <f t="shared" si="0"/>
        <v>0.3125</v>
      </c>
      <c r="P21" s="30"/>
      <c r="Q21" s="30"/>
      <c r="R21" s="30"/>
      <c r="S21" s="30"/>
      <c r="T21" s="3" t="s">
        <v>187</v>
      </c>
      <c r="U21" t="s">
        <v>192</v>
      </c>
      <c r="V21" s="3">
        <v>16</v>
      </c>
      <c r="W21" s="2">
        <v>13</v>
      </c>
      <c r="X21" s="2">
        <v>11</v>
      </c>
      <c r="Y21" s="2" t="s">
        <v>280</v>
      </c>
      <c r="Z21" s="33"/>
      <c r="AA21" s="3" t="s">
        <v>175</v>
      </c>
      <c r="AB21" s="3">
        <v>47</v>
      </c>
      <c r="AC21" s="2">
        <v>28</v>
      </c>
      <c r="AD21" s="2">
        <v>30</v>
      </c>
      <c r="AE21" s="2"/>
      <c r="AF21" s="33" t="s">
        <v>88</v>
      </c>
      <c r="AG21" s="12" t="s">
        <v>160</v>
      </c>
      <c r="AH21" s="12">
        <v>24</v>
      </c>
      <c r="AI21" s="13">
        <v>18</v>
      </c>
      <c r="AJ21" s="13">
        <v>18</v>
      </c>
      <c r="AK21" s="13"/>
      <c r="AL21" s="34"/>
      <c r="AM21" s="2" t="s">
        <v>311</v>
      </c>
      <c r="AN21" s="2" t="s">
        <v>265</v>
      </c>
      <c r="AO21" s="2" t="s">
        <v>606</v>
      </c>
      <c r="AP21" s="2" t="s">
        <v>227</v>
      </c>
      <c r="AQ21" s="2" t="s">
        <v>87</v>
      </c>
      <c r="AR21" s="1"/>
      <c r="AS21" s="2" t="s">
        <v>89</v>
      </c>
      <c r="AT21" s="1"/>
      <c r="AU21" s="2" t="s">
        <v>93</v>
      </c>
      <c r="AV21" s="14" t="s">
        <v>753</v>
      </c>
      <c r="AW21" s="14">
        <v>1</v>
      </c>
      <c r="AX21" s="3" t="s">
        <v>17</v>
      </c>
      <c r="AY21" s="3">
        <v>16</v>
      </c>
      <c r="AZ21" s="2">
        <v>13</v>
      </c>
      <c r="BA21" s="2">
        <v>11</v>
      </c>
      <c r="BB21" s="2">
        <f t="shared" si="1"/>
        <v>0.3125</v>
      </c>
      <c r="BC21" s="248">
        <f t="shared" si="2"/>
        <v>0.59</v>
      </c>
      <c r="BD21" s="2" t="s">
        <v>1666</v>
      </c>
      <c r="BE21" s="2">
        <v>15</v>
      </c>
      <c r="BF21" s="2">
        <v>8</v>
      </c>
      <c r="BG21" s="104">
        <v>4.07</v>
      </c>
      <c r="BH21" s="105">
        <v>2.71</v>
      </c>
      <c r="BI21" s="109">
        <v>1.78</v>
      </c>
      <c r="BJ21" s="105">
        <v>1.42</v>
      </c>
      <c r="BK21" s="106">
        <v>1.62</v>
      </c>
      <c r="BL21" s="261">
        <v>1.62</v>
      </c>
      <c r="BM21" s="106">
        <v>0.45</v>
      </c>
      <c r="BN21" s="108">
        <v>1.88</v>
      </c>
      <c r="BO21" s="107">
        <v>1.66</v>
      </c>
      <c r="BP21" s="106">
        <v>2.5299999999999998</v>
      </c>
      <c r="BQ21" s="106">
        <v>2.9</v>
      </c>
      <c r="BR21" s="106">
        <v>5.47</v>
      </c>
      <c r="BS21" s="106">
        <v>2.02</v>
      </c>
      <c r="BT21" s="8">
        <v>2.11</v>
      </c>
      <c r="BU21" s="7">
        <v>3.66</v>
      </c>
      <c r="BV21" s="9">
        <v>5.09</v>
      </c>
      <c r="BW21" s="4">
        <v>9.19</v>
      </c>
      <c r="BX21" s="4">
        <v>12.61</v>
      </c>
      <c r="BY21" s="4">
        <v>3.16</v>
      </c>
      <c r="BZ21" s="26">
        <v>2.79</v>
      </c>
      <c r="CA21" s="25">
        <v>1.5</v>
      </c>
      <c r="CB21" s="25">
        <v>0.83</v>
      </c>
      <c r="CC21" s="53">
        <v>0.25</v>
      </c>
      <c r="CD21" s="257">
        <v>1.39</v>
      </c>
      <c r="CE21" s="53">
        <v>0.32</v>
      </c>
      <c r="CF21" s="54">
        <v>1.27</v>
      </c>
      <c r="CG21" s="55">
        <v>1.57</v>
      </c>
      <c r="CH21" s="53">
        <v>2.91</v>
      </c>
      <c r="CI21" s="53">
        <v>7.35</v>
      </c>
      <c r="CJ21" s="53">
        <v>8.17</v>
      </c>
      <c r="CK21" s="7">
        <v>3.24</v>
      </c>
      <c r="CL21" s="8">
        <v>3.51</v>
      </c>
      <c r="CM21" s="7">
        <v>3.38</v>
      </c>
      <c r="CN21" s="9">
        <v>5.15</v>
      </c>
      <c r="CO21" s="4">
        <v>9.5299999999999994</v>
      </c>
      <c r="CP21" s="4">
        <v>11.46</v>
      </c>
      <c r="CQ21" s="250">
        <v>0.91000000000000014</v>
      </c>
      <c r="CR21" s="250">
        <v>-8.0000000000000071E-2</v>
      </c>
      <c r="CS21" s="250">
        <v>0.28000000000000003</v>
      </c>
      <c r="CT21" s="250">
        <v>0.59</v>
      </c>
      <c r="CU21" s="250">
        <v>1.37</v>
      </c>
      <c r="CV21" s="250">
        <v>-0.2300000000000002</v>
      </c>
      <c r="CW21" s="16">
        <v>28.39</v>
      </c>
      <c r="CX21" s="38">
        <v>31.34</v>
      </c>
      <c r="CY21" s="20">
        <v>34.159999999999997</v>
      </c>
      <c r="CZ21" s="38">
        <v>36.729999999999997</v>
      </c>
      <c r="DA21" s="17">
        <v>35.14</v>
      </c>
      <c r="DB21" s="19">
        <v>36.1</v>
      </c>
      <c r="DC21" s="17">
        <v>38.799999999999997</v>
      </c>
      <c r="DD21" s="19">
        <v>38.979999999999997</v>
      </c>
      <c r="DE21" s="18">
        <v>39.72</v>
      </c>
      <c r="DF21" s="17">
        <v>40.36</v>
      </c>
      <c r="DG21" s="17">
        <v>41.38</v>
      </c>
      <c r="DH21" s="17">
        <v>41.14</v>
      </c>
      <c r="DI21" s="17">
        <v>43.29</v>
      </c>
      <c r="DJ21" s="19">
        <v>45.1</v>
      </c>
      <c r="DK21" s="17">
        <v>48.78</v>
      </c>
      <c r="DL21" s="20">
        <v>48.22</v>
      </c>
      <c r="DM21" s="16">
        <v>43.81</v>
      </c>
      <c r="DN21" s="16">
        <v>46.09</v>
      </c>
      <c r="DO21" s="16">
        <v>28.29</v>
      </c>
      <c r="DP21" s="38">
        <v>31.61</v>
      </c>
      <c r="DQ21" s="20">
        <v>34.61</v>
      </c>
      <c r="DR21" s="20">
        <v>36.57</v>
      </c>
      <c r="DS21" s="17">
        <v>35.43</v>
      </c>
      <c r="DT21" s="19">
        <v>36.24</v>
      </c>
      <c r="DU21" s="17">
        <v>37.17</v>
      </c>
      <c r="DV21" s="19">
        <v>37.42</v>
      </c>
      <c r="DW21" s="18">
        <v>39.67</v>
      </c>
      <c r="DX21" s="17">
        <v>40.380000000000003</v>
      </c>
      <c r="DY21" s="17">
        <v>41.23</v>
      </c>
      <c r="DZ21" s="17">
        <v>41.68</v>
      </c>
      <c r="EA21" s="17">
        <v>43.27</v>
      </c>
      <c r="EB21" s="19">
        <v>45.89</v>
      </c>
      <c r="EC21" s="17">
        <v>48.62</v>
      </c>
      <c r="ED21" s="20">
        <v>49.44</v>
      </c>
      <c r="EE21" s="16">
        <v>43.44</v>
      </c>
      <c r="EF21" s="16">
        <v>45.96</v>
      </c>
      <c r="EG21" s="253">
        <f t="shared" si="3"/>
        <v>0.10000000000000142</v>
      </c>
      <c r="EH21" s="253">
        <f t="shared" si="4"/>
        <v>-0.26999999999999957</v>
      </c>
      <c r="EI21" s="253">
        <f t="shared" si="5"/>
        <v>-0.45000000000000284</v>
      </c>
      <c r="EJ21" s="253">
        <f t="shared" si="6"/>
        <v>0.15999999999999659</v>
      </c>
      <c r="EK21" s="253">
        <f t="shared" si="7"/>
        <v>-0.28999999999999915</v>
      </c>
      <c r="EL21" s="253">
        <f t="shared" si="8"/>
        <v>-0.14000000000000057</v>
      </c>
      <c r="EM21" s="16">
        <v>0</v>
      </c>
      <c r="EN21" s="20">
        <v>0</v>
      </c>
      <c r="EO21" s="20">
        <v>2</v>
      </c>
      <c r="EP21" s="20">
        <v>1</v>
      </c>
      <c r="EQ21" s="17">
        <v>-1</v>
      </c>
      <c r="ER21" s="17">
        <v>-5</v>
      </c>
      <c r="ES21" s="17">
        <v>-9</v>
      </c>
      <c r="ET21" s="17">
        <v>-12</v>
      </c>
      <c r="EU21" s="17">
        <v>-17</v>
      </c>
      <c r="EV21" s="17">
        <v>-18</v>
      </c>
      <c r="EW21" s="17">
        <v>-17</v>
      </c>
      <c r="EX21" s="17">
        <v>-16</v>
      </c>
      <c r="EY21" s="17">
        <v>-11</v>
      </c>
      <c r="EZ21" s="17">
        <v>-5</v>
      </c>
      <c r="FA21" s="17">
        <v>-1</v>
      </c>
      <c r="FB21" s="20">
        <v>0</v>
      </c>
      <c r="FC21" s="20">
        <v>1</v>
      </c>
      <c r="FD21" s="20">
        <v>1</v>
      </c>
      <c r="FE21" s="2" t="s">
        <v>887</v>
      </c>
      <c r="FF21" s="2">
        <v>51225054</v>
      </c>
      <c r="FG21" s="2" t="s">
        <v>91</v>
      </c>
      <c r="FH21" s="1" t="s">
        <v>891</v>
      </c>
      <c r="FI21" s="13" t="s">
        <v>95</v>
      </c>
      <c r="FJ21" s="1">
        <v>3</v>
      </c>
      <c r="FL21" s="50">
        <f t="shared" si="9"/>
        <v>-6.0000000000000497E-2</v>
      </c>
    </row>
    <row r="22" spans="1:168">
      <c r="A22" s="2">
        <v>1</v>
      </c>
      <c r="B22" s="2">
        <v>2</v>
      </c>
      <c r="C22" s="2">
        <v>2</v>
      </c>
      <c r="D22" s="250">
        <v>0.59999999999999987</v>
      </c>
      <c r="E22" s="2">
        <v>15</v>
      </c>
      <c r="F22" s="2">
        <v>4</v>
      </c>
      <c r="G22" s="2">
        <v>160</v>
      </c>
      <c r="H22" s="2">
        <v>47.5</v>
      </c>
      <c r="I22" s="2" t="s">
        <v>238</v>
      </c>
      <c r="J22" s="2" t="s">
        <v>279</v>
      </c>
      <c r="K22" s="2" t="s">
        <v>6</v>
      </c>
      <c r="L22" s="2">
        <v>12</v>
      </c>
      <c r="M22" s="2">
        <v>11</v>
      </c>
      <c r="N22" s="2">
        <v>9</v>
      </c>
      <c r="O22" s="2">
        <f t="shared" si="0"/>
        <v>0.25</v>
      </c>
      <c r="P22" s="30" t="s">
        <v>908</v>
      </c>
      <c r="Q22" s="30" t="s">
        <v>168</v>
      </c>
      <c r="R22" s="30"/>
      <c r="S22" s="30"/>
      <c r="T22" s="2" t="s">
        <v>187</v>
      </c>
      <c r="U22" t="s">
        <v>191</v>
      </c>
      <c r="V22" s="2">
        <v>12</v>
      </c>
      <c r="W22" s="2">
        <v>11</v>
      </c>
      <c r="X22" s="2">
        <v>9</v>
      </c>
      <c r="Y22" s="2" t="s">
        <v>909</v>
      </c>
      <c r="Z22" s="2"/>
      <c r="AA22" s="3" t="s">
        <v>81</v>
      </c>
      <c r="AB22" s="3">
        <v>32</v>
      </c>
      <c r="AC22" s="2">
        <v>25</v>
      </c>
      <c r="AD22" s="2">
        <v>21</v>
      </c>
      <c r="AE22" s="2"/>
      <c r="AF22" s="33" t="s">
        <v>209</v>
      </c>
      <c r="AG22" s="3" t="s">
        <v>526</v>
      </c>
      <c r="AH22" s="3">
        <v>49</v>
      </c>
      <c r="AI22" s="2">
        <v>31</v>
      </c>
      <c r="AJ22" s="2">
        <v>17</v>
      </c>
      <c r="AK22" s="2"/>
      <c r="AL22" s="33" t="s">
        <v>152</v>
      </c>
      <c r="AM22" s="2" t="s">
        <v>272</v>
      </c>
      <c r="AN22" s="2" t="s">
        <v>150</v>
      </c>
      <c r="AO22" s="2" t="s">
        <v>460</v>
      </c>
      <c r="AP22" s="2" t="s">
        <v>204</v>
      </c>
      <c r="AQ22" s="2" t="s">
        <v>87</v>
      </c>
      <c r="AR22" s="1"/>
      <c r="AS22" s="2" t="s">
        <v>89</v>
      </c>
      <c r="AT22" s="1"/>
      <c r="AU22" s="2" t="s">
        <v>93</v>
      </c>
      <c r="AV22" s="14" t="s">
        <v>910</v>
      </c>
      <c r="AW22" s="14">
        <v>2</v>
      </c>
      <c r="AX22" s="2" t="s">
        <v>6</v>
      </c>
      <c r="AY22" s="2">
        <v>12</v>
      </c>
      <c r="AZ22" s="2">
        <v>11</v>
      </c>
      <c r="BA22" s="2">
        <v>9</v>
      </c>
      <c r="BB22" s="2">
        <f t="shared" si="1"/>
        <v>0.25</v>
      </c>
      <c r="BC22" s="248">
        <f t="shared" si="2"/>
        <v>0.59999999999999987</v>
      </c>
      <c r="BD22" s="2" t="s">
        <v>1666</v>
      </c>
      <c r="BE22" s="2">
        <v>15</v>
      </c>
      <c r="BF22" s="2">
        <v>4</v>
      </c>
      <c r="BG22" s="104">
        <v>3.72</v>
      </c>
      <c r="BH22" s="105">
        <v>3.41</v>
      </c>
      <c r="BI22" s="109">
        <v>1.93</v>
      </c>
      <c r="BJ22" s="105">
        <v>2.17</v>
      </c>
      <c r="BK22" s="109">
        <v>2.12</v>
      </c>
      <c r="BL22" s="262">
        <v>2.86</v>
      </c>
      <c r="BM22" s="109">
        <v>1.62</v>
      </c>
      <c r="BN22" s="104">
        <v>1.37</v>
      </c>
      <c r="BO22" s="105">
        <v>1.49</v>
      </c>
      <c r="BP22" s="109">
        <v>1.37</v>
      </c>
      <c r="BQ22" s="109">
        <v>2.92</v>
      </c>
      <c r="BR22" s="109">
        <v>3.45</v>
      </c>
      <c r="BS22" s="109">
        <v>3.13</v>
      </c>
      <c r="BT22" s="4">
        <v>2.5299999999999998</v>
      </c>
      <c r="BU22" s="9">
        <v>4.3600000000000003</v>
      </c>
      <c r="BV22" s="9">
        <v>5.97</v>
      </c>
      <c r="BW22" s="4">
        <v>7.24</v>
      </c>
      <c r="BX22" s="4">
        <v>10.34</v>
      </c>
      <c r="BY22" s="4">
        <v>3.71</v>
      </c>
      <c r="BZ22" s="26">
        <v>2.34</v>
      </c>
      <c r="CA22" s="25">
        <v>1.61</v>
      </c>
      <c r="CB22" s="25">
        <v>1.57</v>
      </c>
      <c r="CC22" s="25">
        <v>2.2400000000000002</v>
      </c>
      <c r="CD22" s="258">
        <v>1.87</v>
      </c>
      <c r="CE22" s="25">
        <v>3.36</v>
      </c>
      <c r="CF22" s="12">
        <v>3.13</v>
      </c>
      <c r="CG22" s="26">
        <v>3.5</v>
      </c>
      <c r="CH22" s="25">
        <v>3.23</v>
      </c>
      <c r="CI22" s="25">
        <v>2.62</v>
      </c>
      <c r="CJ22" s="25">
        <v>1.96</v>
      </c>
      <c r="CK22" s="9">
        <v>3.43</v>
      </c>
      <c r="CL22" s="4">
        <v>3.55</v>
      </c>
      <c r="CM22" s="9">
        <v>4.49</v>
      </c>
      <c r="CN22" s="9">
        <v>5.67</v>
      </c>
      <c r="CO22" s="4">
        <v>6.64</v>
      </c>
      <c r="CP22" s="4">
        <v>9.7200000000000006</v>
      </c>
      <c r="CQ22" s="250">
        <v>1.0000000000000231E-2</v>
      </c>
      <c r="CR22" s="250">
        <v>1.0700000000000003</v>
      </c>
      <c r="CS22" s="250">
        <v>0.31999999999999984</v>
      </c>
      <c r="CT22" s="250">
        <v>0.59999999999999987</v>
      </c>
      <c r="CU22" s="250">
        <v>-0.12000000000000011</v>
      </c>
      <c r="CV22" s="250">
        <v>-0.98999999999999977</v>
      </c>
      <c r="CW22" s="16">
        <v>26.61</v>
      </c>
      <c r="CX22" s="38">
        <v>28.92</v>
      </c>
      <c r="CY22" s="20">
        <v>31.89</v>
      </c>
      <c r="CZ22" s="38">
        <v>33.53</v>
      </c>
      <c r="DA22" s="20">
        <v>34.979999999999997</v>
      </c>
      <c r="DB22" s="16">
        <v>34.1</v>
      </c>
      <c r="DC22" s="20">
        <v>36.42</v>
      </c>
      <c r="DD22" s="16">
        <v>37.58</v>
      </c>
      <c r="DE22" s="38">
        <v>37.880000000000003</v>
      </c>
      <c r="DF22" s="20">
        <v>38.65</v>
      </c>
      <c r="DG22" s="20">
        <v>38.11</v>
      </c>
      <c r="DH22" s="20">
        <v>39.26</v>
      </c>
      <c r="DI22" s="20">
        <v>41.12</v>
      </c>
      <c r="DJ22" s="16">
        <v>43.34</v>
      </c>
      <c r="DK22" s="20">
        <v>44.24</v>
      </c>
      <c r="DL22" s="20">
        <v>45.59</v>
      </c>
      <c r="DM22" s="16">
        <v>44.85</v>
      </c>
      <c r="DN22" s="16">
        <v>38.35</v>
      </c>
      <c r="DO22" s="16">
        <v>26.86</v>
      </c>
      <c r="DP22" s="38">
        <v>28.08</v>
      </c>
      <c r="DQ22" s="20">
        <v>31.23</v>
      </c>
      <c r="DR22" s="20">
        <v>33.72</v>
      </c>
      <c r="DS22" s="20">
        <v>34.130000000000003</v>
      </c>
      <c r="DT22" s="16">
        <v>34.71</v>
      </c>
      <c r="DU22" s="20">
        <v>36.979999999999997</v>
      </c>
      <c r="DV22" s="16">
        <v>36.92</v>
      </c>
      <c r="DW22" s="38">
        <v>37.880000000000003</v>
      </c>
      <c r="DX22" s="20">
        <v>39.729999999999997</v>
      </c>
      <c r="DY22" s="20">
        <v>38.56</v>
      </c>
      <c r="DZ22" s="20">
        <v>40.590000000000003</v>
      </c>
      <c r="EA22" s="20">
        <v>41.49</v>
      </c>
      <c r="EB22" s="16">
        <v>43.45</v>
      </c>
      <c r="EC22" s="20">
        <v>44.35</v>
      </c>
      <c r="ED22" s="20">
        <v>44.03</v>
      </c>
      <c r="EE22" s="16">
        <v>43.29</v>
      </c>
      <c r="EF22" s="16">
        <v>38.57</v>
      </c>
      <c r="EG22" s="253">
        <f t="shared" si="3"/>
        <v>-0.25</v>
      </c>
      <c r="EH22" s="253">
        <f t="shared" si="4"/>
        <v>0.84000000000000341</v>
      </c>
      <c r="EI22" s="253">
        <f t="shared" si="5"/>
        <v>0.66000000000000014</v>
      </c>
      <c r="EJ22" s="253">
        <f t="shared" si="6"/>
        <v>-0.18999999999999773</v>
      </c>
      <c r="EK22" s="253">
        <f t="shared" si="7"/>
        <v>0.84999999999999432</v>
      </c>
      <c r="EL22" s="253">
        <f t="shared" si="8"/>
        <v>-0.60999999999999943</v>
      </c>
      <c r="EM22" s="16">
        <v>0</v>
      </c>
      <c r="EN22" s="20">
        <v>0</v>
      </c>
      <c r="EO22" s="20">
        <v>3</v>
      </c>
      <c r="EP22" s="20">
        <v>2</v>
      </c>
      <c r="EQ22" s="20">
        <v>0</v>
      </c>
      <c r="ER22" s="20">
        <v>-1</v>
      </c>
      <c r="ES22" s="20">
        <v>-3</v>
      </c>
      <c r="ET22" s="20">
        <v>-2</v>
      </c>
      <c r="EU22" s="20">
        <v>0</v>
      </c>
      <c r="EV22" s="20">
        <v>7</v>
      </c>
      <c r="EW22" s="20">
        <v>15</v>
      </c>
      <c r="EX22" s="20">
        <v>18</v>
      </c>
      <c r="EY22" s="20">
        <v>20</v>
      </c>
      <c r="EZ22" s="20">
        <v>19</v>
      </c>
      <c r="FA22" s="20">
        <v>15</v>
      </c>
      <c r="FB22" s="20">
        <v>10</v>
      </c>
      <c r="FC22" s="20">
        <v>2</v>
      </c>
      <c r="FD22" s="20">
        <v>3</v>
      </c>
      <c r="FE22" s="2" t="s">
        <v>905</v>
      </c>
      <c r="FF22" s="2">
        <v>50462711</v>
      </c>
      <c r="FG22" s="2" t="s">
        <v>91</v>
      </c>
      <c r="FH22" s="1" t="s">
        <v>793</v>
      </c>
      <c r="FI22" s="13" t="s">
        <v>95</v>
      </c>
      <c r="FJ22" s="1">
        <v>-2</v>
      </c>
      <c r="FL22" s="50">
        <f t="shared" si="9"/>
        <v>0.29999999999999982</v>
      </c>
    </row>
    <row r="23" spans="1:168">
      <c r="A23" s="2">
        <v>1</v>
      </c>
      <c r="B23" s="2">
        <v>58</v>
      </c>
      <c r="C23" s="2">
        <v>2</v>
      </c>
      <c r="D23" s="250">
        <v>0.61000000000000032</v>
      </c>
      <c r="E23" s="2">
        <v>14</v>
      </c>
      <c r="F23" s="2">
        <v>11</v>
      </c>
      <c r="G23" s="2">
        <v>162.6</v>
      </c>
      <c r="H23" s="2">
        <v>48.2</v>
      </c>
      <c r="I23" s="2" t="s">
        <v>147</v>
      </c>
      <c r="J23" s="2" t="s">
        <v>201</v>
      </c>
      <c r="K23" s="3" t="s">
        <v>6</v>
      </c>
      <c r="L23" s="3">
        <v>24</v>
      </c>
      <c r="M23" s="2">
        <v>18</v>
      </c>
      <c r="N23" s="2">
        <v>17</v>
      </c>
      <c r="O23" s="2">
        <f t="shared" si="0"/>
        <v>0.29166666666666669</v>
      </c>
      <c r="P23" s="30" t="s">
        <v>168</v>
      </c>
      <c r="Q23" s="30"/>
      <c r="R23" s="30"/>
      <c r="S23" s="30"/>
      <c r="T23" s="3" t="s">
        <v>187</v>
      </c>
      <c r="U23" t="s">
        <v>191</v>
      </c>
      <c r="V23" s="3">
        <v>24</v>
      </c>
      <c r="W23" s="2">
        <v>18</v>
      </c>
      <c r="X23" s="2">
        <v>17</v>
      </c>
      <c r="Y23" s="2" t="s">
        <v>271</v>
      </c>
      <c r="Z23" s="33"/>
      <c r="AA23" s="3" t="s">
        <v>137</v>
      </c>
      <c r="AB23" s="3">
        <v>49</v>
      </c>
      <c r="AC23" s="2">
        <v>39</v>
      </c>
      <c r="AD23" s="2">
        <v>34</v>
      </c>
      <c r="AE23" s="2"/>
      <c r="AF23" s="33" t="s">
        <v>443</v>
      </c>
      <c r="AG23" s="12" t="s">
        <v>116</v>
      </c>
      <c r="AH23" s="12">
        <v>56</v>
      </c>
      <c r="AI23" s="13">
        <v>38</v>
      </c>
      <c r="AJ23" s="13">
        <v>32</v>
      </c>
      <c r="AK23" s="13"/>
      <c r="AL23" s="34" t="s">
        <v>180</v>
      </c>
      <c r="AM23" s="2" t="s">
        <v>272</v>
      </c>
      <c r="AN23" s="2" t="s">
        <v>273</v>
      </c>
      <c r="AO23" s="2" t="s">
        <v>140</v>
      </c>
      <c r="AP23" s="2" t="s">
        <v>245</v>
      </c>
      <c r="AQ23" s="2" t="s">
        <v>87</v>
      </c>
      <c r="AR23" s="1" t="s">
        <v>88</v>
      </c>
      <c r="AS23" s="2" t="s">
        <v>89</v>
      </c>
      <c r="AT23" s="1" t="s">
        <v>108</v>
      </c>
      <c r="AU23" s="2" t="s">
        <v>93</v>
      </c>
      <c r="AV23" s="14" t="s">
        <v>275</v>
      </c>
      <c r="AW23" s="14">
        <v>2</v>
      </c>
      <c r="AX23" s="3" t="s">
        <v>6</v>
      </c>
      <c r="AY23" s="3">
        <v>24</v>
      </c>
      <c r="AZ23" s="2">
        <v>18</v>
      </c>
      <c r="BA23" s="2">
        <v>17</v>
      </c>
      <c r="BB23" s="2">
        <f t="shared" si="1"/>
        <v>0.29166666666666669</v>
      </c>
      <c r="BC23" s="248">
        <f t="shared" si="2"/>
        <v>0.61000000000000032</v>
      </c>
      <c r="BD23" s="2" t="s">
        <v>1666</v>
      </c>
      <c r="BE23" s="2">
        <v>14</v>
      </c>
      <c r="BF23" s="2">
        <v>11</v>
      </c>
      <c r="BG23" s="104">
        <v>5.86</v>
      </c>
      <c r="BH23" s="105">
        <v>3.69</v>
      </c>
      <c r="BI23" s="109">
        <v>3.22</v>
      </c>
      <c r="BJ23" s="105">
        <v>2.62</v>
      </c>
      <c r="BK23" s="109">
        <v>2.78</v>
      </c>
      <c r="BL23" s="262">
        <v>3.86</v>
      </c>
      <c r="BM23" s="109">
        <v>1.34</v>
      </c>
      <c r="BN23" s="104">
        <v>1.73</v>
      </c>
      <c r="BO23" s="105">
        <v>1.3</v>
      </c>
      <c r="BP23" s="109">
        <v>4.0999999999999996</v>
      </c>
      <c r="BQ23" s="109">
        <v>7.19</v>
      </c>
      <c r="BR23" s="109">
        <v>5.83</v>
      </c>
      <c r="BS23" s="109">
        <v>4.66</v>
      </c>
      <c r="BT23" s="4">
        <v>5.15</v>
      </c>
      <c r="BU23" s="9">
        <v>5.12</v>
      </c>
      <c r="BV23" s="9">
        <v>7.08</v>
      </c>
      <c r="BW23" s="4">
        <v>12.87</v>
      </c>
      <c r="BX23" s="4">
        <v>18.7</v>
      </c>
      <c r="BY23" s="4">
        <v>5.53</v>
      </c>
      <c r="BZ23" s="37">
        <v>3.16</v>
      </c>
      <c r="CA23" s="9">
        <v>1.83</v>
      </c>
      <c r="CB23" s="9">
        <v>2.0099999999999998</v>
      </c>
      <c r="CC23" s="9">
        <v>3.58</v>
      </c>
      <c r="CD23" s="258">
        <v>2.2400000000000002</v>
      </c>
      <c r="CE23" s="9">
        <v>3.25</v>
      </c>
      <c r="CF23" s="4">
        <v>3.48</v>
      </c>
      <c r="CG23" s="37">
        <v>3.23</v>
      </c>
      <c r="CH23" s="9">
        <v>5.46</v>
      </c>
      <c r="CI23" s="9">
        <v>6.31</v>
      </c>
      <c r="CJ23" s="9">
        <v>6.92</v>
      </c>
      <c r="CK23" s="9">
        <v>3.8</v>
      </c>
      <c r="CL23" s="4">
        <v>4.83</v>
      </c>
      <c r="CM23" s="9">
        <v>7.1</v>
      </c>
      <c r="CN23" s="9">
        <v>8.07</v>
      </c>
      <c r="CO23" s="4">
        <v>11.53</v>
      </c>
      <c r="CP23" s="4">
        <v>18.61</v>
      </c>
      <c r="CQ23" s="250">
        <v>0.33000000000000007</v>
      </c>
      <c r="CR23" s="250">
        <v>0.5299999999999998</v>
      </c>
      <c r="CS23" s="250">
        <v>1.3900000000000001</v>
      </c>
      <c r="CT23" s="250">
        <v>0.61000000000000032</v>
      </c>
      <c r="CU23" s="250">
        <v>-0.80000000000000027</v>
      </c>
      <c r="CV23" s="250">
        <v>-1.6199999999999997</v>
      </c>
      <c r="CW23" s="16">
        <v>29.67</v>
      </c>
      <c r="CX23" s="38">
        <v>31.03</v>
      </c>
      <c r="CY23" s="20">
        <v>32.369999999999997</v>
      </c>
      <c r="CZ23" s="38">
        <v>34.380000000000003</v>
      </c>
      <c r="DA23" s="20">
        <v>37.130000000000003</v>
      </c>
      <c r="DB23" s="16">
        <v>38.299999999999997</v>
      </c>
      <c r="DC23" s="20">
        <v>40.03</v>
      </c>
      <c r="DD23" s="16">
        <v>39.99</v>
      </c>
      <c r="DE23" s="38">
        <v>39.92</v>
      </c>
      <c r="DF23" s="20">
        <v>40.29</v>
      </c>
      <c r="DG23" s="20">
        <v>41.6</v>
      </c>
      <c r="DH23" s="20">
        <v>43.13</v>
      </c>
      <c r="DI23" s="20">
        <v>44.8</v>
      </c>
      <c r="DJ23" s="16">
        <v>47.38</v>
      </c>
      <c r="DK23" s="20">
        <v>50.21</v>
      </c>
      <c r="DL23" s="20">
        <v>46.27</v>
      </c>
      <c r="DM23" s="16">
        <v>45.81</v>
      </c>
      <c r="DN23" s="16">
        <v>43.22</v>
      </c>
      <c r="DO23" s="16">
        <v>29.61</v>
      </c>
      <c r="DP23" s="38">
        <v>31.02</v>
      </c>
      <c r="DQ23" s="20">
        <v>32.81</v>
      </c>
      <c r="DR23" s="20">
        <v>34.61</v>
      </c>
      <c r="DS23" s="20">
        <v>35.79</v>
      </c>
      <c r="DT23" s="16">
        <v>38.96</v>
      </c>
      <c r="DU23" s="20">
        <v>40.14</v>
      </c>
      <c r="DV23" s="16">
        <v>40.909999999999997</v>
      </c>
      <c r="DW23" s="38">
        <v>39.909999999999997</v>
      </c>
      <c r="DX23" s="20">
        <v>39.68</v>
      </c>
      <c r="DY23" s="20">
        <v>41.84</v>
      </c>
      <c r="DZ23" s="20">
        <v>42.42</v>
      </c>
      <c r="EA23" s="20">
        <v>44.44</v>
      </c>
      <c r="EB23" s="16">
        <v>48.34</v>
      </c>
      <c r="EC23" s="20">
        <v>51.43</v>
      </c>
      <c r="ED23" s="20">
        <v>46.83</v>
      </c>
      <c r="EE23" s="16">
        <v>45.37</v>
      </c>
      <c r="EF23" s="16">
        <v>43.4</v>
      </c>
      <c r="EG23" s="253">
        <f t="shared" si="3"/>
        <v>6.0000000000002274E-2</v>
      </c>
      <c r="EH23" s="253">
        <f t="shared" si="4"/>
        <v>1.0000000000001563E-2</v>
      </c>
      <c r="EI23" s="253">
        <f t="shared" si="5"/>
        <v>-0.44000000000000483</v>
      </c>
      <c r="EJ23" s="253">
        <f t="shared" si="6"/>
        <v>-0.22999999999999687</v>
      </c>
      <c r="EK23" s="253">
        <f t="shared" si="7"/>
        <v>1.3400000000000034</v>
      </c>
      <c r="EL23" s="253">
        <f t="shared" si="8"/>
        <v>-0.66000000000000369</v>
      </c>
      <c r="EM23" s="16">
        <v>4</v>
      </c>
      <c r="EN23" s="20">
        <v>6</v>
      </c>
      <c r="EO23" s="20">
        <v>8</v>
      </c>
      <c r="EP23" s="20">
        <v>5</v>
      </c>
      <c r="EQ23" s="20">
        <v>3</v>
      </c>
      <c r="ER23" s="20">
        <v>0</v>
      </c>
      <c r="ES23" s="20">
        <v>-3</v>
      </c>
      <c r="ET23" s="20">
        <v>-5</v>
      </c>
      <c r="EU23" s="20">
        <v>-2</v>
      </c>
      <c r="EV23" s="20">
        <v>4</v>
      </c>
      <c r="EW23" s="20">
        <v>12</v>
      </c>
      <c r="EX23" s="20">
        <v>20</v>
      </c>
      <c r="EY23" s="20">
        <v>24</v>
      </c>
      <c r="EZ23" s="20">
        <v>26</v>
      </c>
      <c r="FA23" s="20">
        <v>23</v>
      </c>
      <c r="FB23" s="20">
        <v>19</v>
      </c>
      <c r="FC23" s="20">
        <v>12</v>
      </c>
      <c r="FD23" s="20">
        <v>11</v>
      </c>
      <c r="FE23" s="2" t="s">
        <v>1215</v>
      </c>
      <c r="FF23" s="2">
        <v>53426017</v>
      </c>
      <c r="FG23" s="2" t="s">
        <v>91</v>
      </c>
      <c r="FH23" s="1" t="s">
        <v>274</v>
      </c>
      <c r="FI23" s="15" t="s">
        <v>95</v>
      </c>
      <c r="FJ23" s="1">
        <v>-4</v>
      </c>
      <c r="FL23" s="50">
        <f t="shared" si="9"/>
        <v>-0.99000000000000021</v>
      </c>
    </row>
    <row r="24" spans="1:168">
      <c r="A24" s="2">
        <v>1</v>
      </c>
      <c r="B24" s="2">
        <v>67</v>
      </c>
      <c r="C24" s="2">
        <v>2</v>
      </c>
      <c r="D24" s="250">
        <v>0.62999999999999989</v>
      </c>
      <c r="E24" s="2">
        <v>12</v>
      </c>
      <c r="F24" s="2">
        <v>9</v>
      </c>
      <c r="G24" s="2">
        <v>150.19999999999999</v>
      </c>
      <c r="H24" s="2">
        <v>50.4</v>
      </c>
      <c r="I24" s="2" t="s">
        <v>158</v>
      </c>
      <c r="J24" s="2" t="s">
        <v>80</v>
      </c>
      <c r="K24" s="3" t="s">
        <v>17</v>
      </c>
      <c r="L24" s="3">
        <v>26</v>
      </c>
      <c r="M24" s="2">
        <v>22</v>
      </c>
      <c r="N24" s="2">
        <v>12</v>
      </c>
      <c r="O24" s="2">
        <f t="shared" si="0"/>
        <v>0.53846153846153844</v>
      </c>
      <c r="P24" s="30"/>
      <c r="Q24" s="30" t="s">
        <v>786</v>
      </c>
      <c r="R24" s="30"/>
      <c r="S24" s="30"/>
      <c r="T24" s="3" t="s">
        <v>187</v>
      </c>
      <c r="U24" t="s">
        <v>192</v>
      </c>
      <c r="V24" s="3">
        <v>26</v>
      </c>
      <c r="W24" s="2">
        <v>22</v>
      </c>
      <c r="X24" s="2">
        <v>12</v>
      </c>
      <c r="Y24" s="2" t="s">
        <v>280</v>
      </c>
      <c r="Z24" s="33"/>
      <c r="AA24" s="3" t="s">
        <v>318</v>
      </c>
      <c r="AB24" s="3">
        <v>49</v>
      </c>
      <c r="AC24" s="2">
        <v>33</v>
      </c>
      <c r="AD24" s="2">
        <v>31</v>
      </c>
      <c r="AE24" s="2"/>
      <c r="AF24" s="33" t="s">
        <v>242</v>
      </c>
      <c r="AG24" s="12" t="s">
        <v>473</v>
      </c>
      <c r="AH24" s="12">
        <v>21</v>
      </c>
      <c r="AI24" s="13">
        <v>16</v>
      </c>
      <c r="AJ24" s="13">
        <v>6</v>
      </c>
      <c r="AK24" s="13"/>
      <c r="AL24" s="34"/>
      <c r="AM24" s="2" t="s">
        <v>149</v>
      </c>
      <c r="AN24" s="2" t="s">
        <v>178</v>
      </c>
      <c r="AO24" s="2" t="s">
        <v>257</v>
      </c>
      <c r="AP24" s="2" t="s">
        <v>775</v>
      </c>
      <c r="AQ24" s="2" t="s">
        <v>87</v>
      </c>
      <c r="AR24" s="1"/>
      <c r="AS24" s="2" t="s">
        <v>89</v>
      </c>
      <c r="AT24" s="1"/>
      <c r="AU24" s="2" t="s">
        <v>93</v>
      </c>
      <c r="AV24" s="14" t="s">
        <v>788</v>
      </c>
      <c r="AW24" s="14">
        <v>1</v>
      </c>
      <c r="AX24" s="3" t="s">
        <v>17</v>
      </c>
      <c r="AY24" s="3">
        <v>26</v>
      </c>
      <c r="AZ24" s="2">
        <v>22</v>
      </c>
      <c r="BA24" s="2">
        <v>12</v>
      </c>
      <c r="BB24" s="2">
        <f t="shared" si="1"/>
        <v>0.53846153846153844</v>
      </c>
      <c r="BC24" s="248">
        <f t="shared" si="2"/>
        <v>0.62999999999999989</v>
      </c>
      <c r="BD24" s="2" t="s">
        <v>1666</v>
      </c>
      <c r="BE24" s="2">
        <v>12</v>
      </c>
      <c r="BF24" s="2">
        <v>9</v>
      </c>
      <c r="BG24" s="104">
        <v>2.78</v>
      </c>
      <c r="BH24" s="105">
        <v>3.11</v>
      </c>
      <c r="BI24" s="109">
        <v>1.62</v>
      </c>
      <c r="BJ24" s="105">
        <v>1.74</v>
      </c>
      <c r="BK24" s="106">
        <v>1.88</v>
      </c>
      <c r="BL24" s="261">
        <v>1.1200000000000001</v>
      </c>
      <c r="BM24" s="106">
        <v>0.76</v>
      </c>
      <c r="BN24" s="108">
        <v>1.06</v>
      </c>
      <c r="BO24" s="107">
        <v>1.66</v>
      </c>
      <c r="BP24" s="106">
        <v>2.17</v>
      </c>
      <c r="BQ24" s="106">
        <v>2.41</v>
      </c>
      <c r="BR24" s="106">
        <v>3.86</v>
      </c>
      <c r="BS24" s="106">
        <v>3.62</v>
      </c>
      <c r="BT24" s="8">
        <v>3.53</v>
      </c>
      <c r="BU24" s="9">
        <v>4.97</v>
      </c>
      <c r="BV24" s="9">
        <v>7.47</v>
      </c>
      <c r="BW24" s="4">
        <v>10.38</v>
      </c>
      <c r="BX24" s="97">
        <v>16.170000000000002</v>
      </c>
      <c r="BY24" s="4">
        <v>2.39</v>
      </c>
      <c r="BZ24" s="26">
        <v>2.48</v>
      </c>
      <c r="CA24" s="25">
        <v>1.56</v>
      </c>
      <c r="CB24" s="25">
        <v>1.1100000000000001</v>
      </c>
      <c r="CC24" s="53">
        <v>0.62</v>
      </c>
      <c r="CD24" s="257">
        <v>1.74</v>
      </c>
      <c r="CE24" s="53">
        <v>2.13</v>
      </c>
      <c r="CF24" s="54">
        <v>1.96</v>
      </c>
      <c r="CG24" s="55">
        <v>2.68</v>
      </c>
      <c r="CH24" s="53">
        <v>3.02</v>
      </c>
      <c r="CI24" s="53">
        <v>2.17</v>
      </c>
      <c r="CJ24" s="53">
        <v>2.62</v>
      </c>
      <c r="CK24" s="7">
        <v>4.17</v>
      </c>
      <c r="CL24" s="8">
        <v>3.97</v>
      </c>
      <c r="CM24" s="9">
        <v>5.67</v>
      </c>
      <c r="CN24" s="9">
        <v>9.1999999999999993</v>
      </c>
      <c r="CO24" s="4">
        <v>10.63</v>
      </c>
      <c r="CP24" s="97">
        <v>14.58</v>
      </c>
      <c r="CQ24" s="250">
        <v>0.38999999999999968</v>
      </c>
      <c r="CR24" s="250">
        <v>0.62999999999999989</v>
      </c>
      <c r="CS24" s="250">
        <v>6.0000000000000053E-2</v>
      </c>
      <c r="CT24" s="250">
        <v>0.62999999999999989</v>
      </c>
      <c r="CU24" s="250">
        <v>1.2599999999999998</v>
      </c>
      <c r="CV24" s="250">
        <v>0.61999999999999988</v>
      </c>
      <c r="CW24" s="16">
        <v>24.63</v>
      </c>
      <c r="CX24" s="38">
        <v>31.42</v>
      </c>
      <c r="CY24" s="20">
        <v>32.4</v>
      </c>
      <c r="CZ24" s="38">
        <v>34.76</v>
      </c>
      <c r="DA24" s="17">
        <v>35.619999999999997</v>
      </c>
      <c r="DB24" s="19">
        <v>36.24</v>
      </c>
      <c r="DC24" s="17">
        <v>37.75</v>
      </c>
      <c r="DD24" s="19">
        <v>37.840000000000003</v>
      </c>
      <c r="DE24" s="18">
        <v>37.36</v>
      </c>
      <c r="DF24" s="17">
        <v>38.85</v>
      </c>
      <c r="DG24" s="17">
        <v>39.25</v>
      </c>
      <c r="DH24" s="17">
        <v>39.979999999999997</v>
      </c>
      <c r="DI24" s="17">
        <v>41.54</v>
      </c>
      <c r="DJ24" s="19">
        <v>44.71</v>
      </c>
      <c r="DK24" s="20">
        <v>43.94</v>
      </c>
      <c r="DL24" s="20">
        <v>43.17</v>
      </c>
      <c r="DM24" s="16">
        <v>41.68</v>
      </c>
      <c r="DN24" s="97">
        <v>38.82</v>
      </c>
      <c r="DO24" s="16">
        <v>24.03</v>
      </c>
      <c r="DP24" s="38">
        <v>31.13</v>
      </c>
      <c r="DQ24" s="20">
        <v>32.99</v>
      </c>
      <c r="DR24" s="20">
        <v>34.56</v>
      </c>
      <c r="DS24" s="17">
        <v>36.14</v>
      </c>
      <c r="DT24" s="19">
        <v>36.47</v>
      </c>
      <c r="DU24" s="17">
        <v>37.19</v>
      </c>
      <c r="DV24" s="19">
        <v>37.14</v>
      </c>
      <c r="DW24" s="18">
        <v>37.89</v>
      </c>
      <c r="DX24" s="17">
        <v>38.630000000000003</v>
      </c>
      <c r="DY24" s="17">
        <v>39.479999999999997</v>
      </c>
      <c r="DZ24" s="17">
        <v>39.56</v>
      </c>
      <c r="EA24" s="17">
        <v>41.79</v>
      </c>
      <c r="EB24" s="19">
        <v>44.34</v>
      </c>
      <c r="EC24" s="20">
        <v>43.96</v>
      </c>
      <c r="ED24" s="20">
        <v>43.85</v>
      </c>
      <c r="EE24" s="16">
        <v>41.5</v>
      </c>
      <c r="EF24" s="97">
        <v>38.369999999999997</v>
      </c>
      <c r="EG24" s="253">
        <f t="shared" si="3"/>
        <v>0.59999999999999787</v>
      </c>
      <c r="EH24" s="253">
        <f t="shared" si="4"/>
        <v>0.2900000000000027</v>
      </c>
      <c r="EI24" s="253">
        <f t="shared" si="5"/>
        <v>-0.59000000000000341</v>
      </c>
      <c r="EJ24" s="253">
        <f t="shared" si="6"/>
        <v>0.19999999999999574</v>
      </c>
      <c r="EK24" s="253">
        <f t="shared" si="7"/>
        <v>-0.52000000000000313</v>
      </c>
      <c r="EL24" s="253">
        <f t="shared" si="8"/>
        <v>-0.22999999999999687</v>
      </c>
      <c r="EM24" s="16">
        <v>4</v>
      </c>
      <c r="EN24" s="20">
        <v>5</v>
      </c>
      <c r="EO24" s="20">
        <v>4</v>
      </c>
      <c r="EP24" s="20">
        <v>4</v>
      </c>
      <c r="EQ24" s="17">
        <v>2</v>
      </c>
      <c r="ER24" s="17">
        <v>-1</v>
      </c>
      <c r="ES24" s="17">
        <v>-7</v>
      </c>
      <c r="ET24" s="17">
        <v>-10</v>
      </c>
      <c r="EU24" s="17">
        <v>-14</v>
      </c>
      <c r="EV24" s="17">
        <v>-11</v>
      </c>
      <c r="EW24" s="17">
        <v>-5</v>
      </c>
      <c r="EX24" s="17">
        <v>-2</v>
      </c>
      <c r="EY24" s="17">
        <v>1</v>
      </c>
      <c r="EZ24" s="17">
        <v>4</v>
      </c>
      <c r="FA24" s="20">
        <v>6</v>
      </c>
      <c r="FB24" s="20">
        <v>6</v>
      </c>
      <c r="FC24" s="20">
        <v>7</v>
      </c>
      <c r="FD24" s="97">
        <v>8</v>
      </c>
      <c r="FE24" s="2" t="s">
        <v>783</v>
      </c>
      <c r="FF24" s="2">
        <v>51955557</v>
      </c>
      <c r="FG24" s="2" t="s">
        <v>91</v>
      </c>
      <c r="FH24" s="1" t="s">
        <v>787</v>
      </c>
      <c r="FI24" s="13" t="s">
        <v>95</v>
      </c>
      <c r="FJ24" s="1">
        <v>0</v>
      </c>
      <c r="FL24" s="50">
        <f t="shared" si="9"/>
        <v>-1.7299999999999995</v>
      </c>
    </row>
    <row r="25" spans="1:168">
      <c r="A25" s="2">
        <v>1</v>
      </c>
      <c r="B25" s="2">
        <v>30</v>
      </c>
      <c r="C25" s="2">
        <v>2</v>
      </c>
      <c r="D25" s="250">
        <v>0.67000000000000015</v>
      </c>
      <c r="E25" s="2">
        <v>17</v>
      </c>
      <c r="F25" s="2">
        <v>5</v>
      </c>
      <c r="G25" s="2">
        <v>154.80000000000001</v>
      </c>
      <c r="H25" s="2">
        <v>51.5</v>
      </c>
      <c r="I25" s="2" t="s">
        <v>79</v>
      </c>
      <c r="J25" s="2" t="s">
        <v>80</v>
      </c>
      <c r="K25" s="3" t="s">
        <v>6</v>
      </c>
      <c r="L25" s="3">
        <v>20</v>
      </c>
      <c r="M25" s="2">
        <v>18</v>
      </c>
      <c r="N25" s="2">
        <v>10</v>
      </c>
      <c r="O25" s="2">
        <f t="shared" si="0"/>
        <v>0.5</v>
      </c>
      <c r="P25" s="30" t="s">
        <v>917</v>
      </c>
      <c r="Q25" s="30"/>
      <c r="R25" s="30"/>
      <c r="S25" s="30"/>
      <c r="T25" s="3" t="s">
        <v>187</v>
      </c>
      <c r="U25" t="s">
        <v>191</v>
      </c>
      <c r="V25" s="3">
        <v>20</v>
      </c>
      <c r="W25" s="2">
        <v>18</v>
      </c>
      <c r="X25" s="2">
        <v>10</v>
      </c>
      <c r="Y25" s="2" t="s">
        <v>918</v>
      </c>
      <c r="Z25" s="33"/>
      <c r="AA25" s="3" t="s">
        <v>137</v>
      </c>
      <c r="AB25" s="3">
        <v>56</v>
      </c>
      <c r="AC25" s="2">
        <v>41</v>
      </c>
      <c r="AD25" s="2">
        <v>25</v>
      </c>
      <c r="AE25" s="2"/>
      <c r="AF25" s="33" t="s">
        <v>443</v>
      </c>
      <c r="AG25" s="12" t="s">
        <v>116</v>
      </c>
      <c r="AH25" s="12">
        <v>27</v>
      </c>
      <c r="AI25" s="13">
        <v>18</v>
      </c>
      <c r="AJ25" s="13">
        <v>6</v>
      </c>
      <c r="AK25" s="13"/>
      <c r="AL25" s="34" t="s">
        <v>197</v>
      </c>
      <c r="AM25" s="2" t="s">
        <v>239</v>
      </c>
      <c r="AN25" s="2" t="s">
        <v>118</v>
      </c>
      <c r="AO25" s="2" t="s">
        <v>870</v>
      </c>
      <c r="AP25" s="2" t="s">
        <v>919</v>
      </c>
      <c r="AQ25" s="2" t="s">
        <v>87</v>
      </c>
      <c r="AR25" s="1"/>
      <c r="AS25" s="2" t="s">
        <v>89</v>
      </c>
      <c r="AT25" s="1"/>
      <c r="AU25" s="2" t="s">
        <v>93</v>
      </c>
      <c r="AV25" s="14" t="s">
        <v>920</v>
      </c>
      <c r="AW25" s="14">
        <v>1</v>
      </c>
      <c r="AX25" s="3" t="s">
        <v>6</v>
      </c>
      <c r="AY25" s="3">
        <v>20</v>
      </c>
      <c r="AZ25" s="2">
        <v>18</v>
      </c>
      <c r="BA25" s="2">
        <v>10</v>
      </c>
      <c r="BB25" s="2">
        <f t="shared" si="1"/>
        <v>0.5</v>
      </c>
      <c r="BC25" s="248">
        <f t="shared" si="2"/>
        <v>0.67000000000000015</v>
      </c>
      <c r="BD25" s="2" t="s">
        <v>1666</v>
      </c>
      <c r="BE25" s="2">
        <v>17</v>
      </c>
      <c r="BF25" s="2">
        <v>5</v>
      </c>
      <c r="BG25" s="104">
        <v>2.94</v>
      </c>
      <c r="BH25" s="105">
        <v>2.14</v>
      </c>
      <c r="BI25" s="109">
        <v>1.1499999999999999</v>
      </c>
      <c r="BJ25" s="107">
        <v>1.1200000000000001</v>
      </c>
      <c r="BK25" s="106">
        <v>1.28</v>
      </c>
      <c r="BL25" s="261">
        <v>1.1200000000000001</v>
      </c>
      <c r="BM25" s="106">
        <v>0.39</v>
      </c>
      <c r="BN25" s="108">
        <v>0.8</v>
      </c>
      <c r="BO25" s="107">
        <v>1.45</v>
      </c>
      <c r="BP25" s="106">
        <v>0.28000000000000003</v>
      </c>
      <c r="BQ25" s="106">
        <v>5.35</v>
      </c>
      <c r="BR25" s="106">
        <v>4.95</v>
      </c>
      <c r="BS25" s="109">
        <v>3.05</v>
      </c>
      <c r="BT25" s="4">
        <v>3.98</v>
      </c>
      <c r="BU25" s="9">
        <v>6.25</v>
      </c>
      <c r="BV25" s="9">
        <v>9.83</v>
      </c>
      <c r="BW25" s="4">
        <v>13.51</v>
      </c>
      <c r="BX25" s="98"/>
      <c r="BY25" s="4">
        <v>2.4700000000000002</v>
      </c>
      <c r="BZ25" s="26">
        <v>0.9</v>
      </c>
      <c r="CA25" s="25">
        <v>0.35</v>
      </c>
      <c r="CB25" s="53">
        <v>0.45</v>
      </c>
      <c r="CC25" s="53">
        <v>1.39</v>
      </c>
      <c r="CD25" s="257">
        <v>0.72</v>
      </c>
      <c r="CE25" s="53">
        <v>1.18</v>
      </c>
      <c r="CF25" s="54">
        <v>1.76</v>
      </c>
      <c r="CG25" s="55">
        <v>2.27</v>
      </c>
      <c r="CH25" s="53">
        <v>2.56</v>
      </c>
      <c r="CI25" s="53">
        <v>4.9800000000000004</v>
      </c>
      <c r="CJ25" s="53">
        <v>5.01</v>
      </c>
      <c r="CK25" s="9">
        <v>3.67</v>
      </c>
      <c r="CL25" s="4">
        <v>5.0599999999999996</v>
      </c>
      <c r="CM25" s="9">
        <v>7.07</v>
      </c>
      <c r="CN25" s="9">
        <v>10.72</v>
      </c>
      <c r="CO25" s="4">
        <v>12.52</v>
      </c>
      <c r="CP25" s="98"/>
      <c r="CQ25" s="250">
        <v>0.46999999999999975</v>
      </c>
      <c r="CR25" s="250">
        <v>1.2400000000000002</v>
      </c>
      <c r="CS25" s="250">
        <v>0.79999999999999993</v>
      </c>
      <c r="CT25" s="250">
        <v>0.67000000000000015</v>
      </c>
      <c r="CU25" s="250">
        <v>-0.10999999999999988</v>
      </c>
      <c r="CV25" s="250">
        <v>-0.40000000000000013</v>
      </c>
      <c r="CW25" s="16">
        <v>27.3</v>
      </c>
      <c r="CX25" s="38">
        <v>31.65</v>
      </c>
      <c r="CY25" s="20">
        <v>33.64</v>
      </c>
      <c r="CZ25" s="18">
        <v>33.19</v>
      </c>
      <c r="DA25" s="17">
        <v>33.79</v>
      </c>
      <c r="DB25" s="19">
        <v>35.56</v>
      </c>
      <c r="DC25" s="17">
        <v>35.659999999999997</v>
      </c>
      <c r="DD25" s="19">
        <v>36.450000000000003</v>
      </c>
      <c r="DE25" s="18">
        <v>37.61</v>
      </c>
      <c r="DF25" s="17">
        <v>38.61</v>
      </c>
      <c r="DG25" s="17">
        <v>39.36</v>
      </c>
      <c r="DH25" s="17">
        <v>43.12</v>
      </c>
      <c r="DI25" s="20">
        <v>44.29</v>
      </c>
      <c r="DJ25" s="16">
        <v>44.25</v>
      </c>
      <c r="DK25" s="20">
        <v>42.34</v>
      </c>
      <c r="DL25" s="20">
        <v>42.2</v>
      </c>
      <c r="DM25" s="16">
        <v>40.729999999999997</v>
      </c>
      <c r="DN25" s="100"/>
      <c r="DO25" s="16">
        <v>27.36</v>
      </c>
      <c r="DP25" s="38">
        <v>32.26</v>
      </c>
      <c r="DQ25" s="20">
        <v>33.22</v>
      </c>
      <c r="DR25" s="17">
        <v>33.700000000000003</v>
      </c>
      <c r="DS25" s="17">
        <v>34.51</v>
      </c>
      <c r="DT25" s="19">
        <v>35.81</v>
      </c>
      <c r="DU25" s="17">
        <v>35.53</v>
      </c>
      <c r="DV25" s="19">
        <v>36.840000000000003</v>
      </c>
      <c r="DW25" s="18">
        <v>38.26</v>
      </c>
      <c r="DX25" s="17">
        <v>39.26</v>
      </c>
      <c r="DY25" s="17">
        <v>40.340000000000003</v>
      </c>
      <c r="DZ25" s="17">
        <v>43.76</v>
      </c>
      <c r="EA25" s="20">
        <v>45.06</v>
      </c>
      <c r="EB25" s="16">
        <v>45.11</v>
      </c>
      <c r="EC25" s="20">
        <v>43.34</v>
      </c>
      <c r="ED25" s="20">
        <v>42.67</v>
      </c>
      <c r="EE25" s="16">
        <v>40.799999999999997</v>
      </c>
      <c r="EF25" s="100"/>
      <c r="EG25" s="253">
        <f t="shared" si="3"/>
        <v>-5.9999999999998721E-2</v>
      </c>
      <c r="EH25" s="253">
        <f t="shared" si="4"/>
        <v>-0.60999999999999943</v>
      </c>
      <c r="EI25" s="253">
        <f t="shared" si="5"/>
        <v>0.42000000000000171</v>
      </c>
      <c r="EJ25" s="253">
        <f t="shared" si="6"/>
        <v>-0.51000000000000512</v>
      </c>
      <c r="EK25" s="253">
        <f t="shared" si="7"/>
        <v>-0.71999999999999886</v>
      </c>
      <c r="EL25" s="253">
        <f t="shared" si="8"/>
        <v>-0.25</v>
      </c>
      <c r="EM25" s="16">
        <v>2</v>
      </c>
      <c r="EN25" s="20">
        <v>3</v>
      </c>
      <c r="EO25" s="20">
        <v>0</v>
      </c>
      <c r="EP25" s="17">
        <v>-4</v>
      </c>
      <c r="EQ25" s="17">
        <v>-8</v>
      </c>
      <c r="ER25" s="17">
        <v>-13</v>
      </c>
      <c r="ES25" s="17">
        <v>-18</v>
      </c>
      <c r="ET25" s="17">
        <v>-18</v>
      </c>
      <c r="EU25" s="17">
        <v>-17</v>
      </c>
      <c r="EV25" s="17">
        <v>-8</v>
      </c>
      <c r="EW25" s="17">
        <v>-1</v>
      </c>
      <c r="EX25" s="17">
        <v>2</v>
      </c>
      <c r="EY25" s="20">
        <v>3</v>
      </c>
      <c r="EZ25" s="20">
        <v>4</v>
      </c>
      <c r="FA25" s="20">
        <v>4</v>
      </c>
      <c r="FB25" s="20">
        <v>3</v>
      </c>
      <c r="FC25" s="20">
        <v>2</v>
      </c>
      <c r="FD25" s="101"/>
      <c r="FE25" s="2" t="s">
        <v>913</v>
      </c>
      <c r="FF25" s="2">
        <v>50832473</v>
      </c>
      <c r="FG25" s="2" t="s">
        <v>91</v>
      </c>
      <c r="FH25" s="1" t="s">
        <v>290</v>
      </c>
      <c r="FI25" s="14"/>
      <c r="FJ25" s="1"/>
      <c r="FL25" s="50">
        <f t="shared" si="9"/>
        <v>-0.89000000000000057</v>
      </c>
    </row>
    <row r="26" spans="1:168">
      <c r="A26" s="2">
        <v>1</v>
      </c>
      <c r="B26" s="2">
        <v>16</v>
      </c>
      <c r="C26" s="2">
        <v>2</v>
      </c>
      <c r="D26" s="250">
        <v>0.72</v>
      </c>
      <c r="E26" s="2">
        <v>13</v>
      </c>
      <c r="F26" s="2">
        <v>7</v>
      </c>
      <c r="G26" s="2">
        <v>155.80000000000001</v>
      </c>
      <c r="H26" s="2">
        <v>55.3</v>
      </c>
      <c r="I26" s="2" t="s">
        <v>79</v>
      </c>
      <c r="J26" s="2" t="s">
        <v>819</v>
      </c>
      <c r="K26" s="3" t="s">
        <v>6</v>
      </c>
      <c r="L26" s="3">
        <v>17</v>
      </c>
      <c r="M26" s="2">
        <v>11</v>
      </c>
      <c r="N26" s="2">
        <v>10</v>
      </c>
      <c r="O26" s="2">
        <f t="shared" si="0"/>
        <v>0.41176470588235292</v>
      </c>
      <c r="P26" s="30" t="s">
        <v>168</v>
      </c>
      <c r="Q26" s="30"/>
      <c r="R26" s="30"/>
      <c r="S26" s="30"/>
      <c r="T26" s="3" t="s">
        <v>187</v>
      </c>
      <c r="U26" t="s">
        <v>191</v>
      </c>
      <c r="V26" s="3">
        <v>17</v>
      </c>
      <c r="W26" s="2">
        <v>11</v>
      </c>
      <c r="X26" s="2">
        <v>10</v>
      </c>
      <c r="Y26" s="2" t="s">
        <v>1187</v>
      </c>
      <c r="Z26" s="33"/>
      <c r="AA26" s="3" t="s">
        <v>137</v>
      </c>
      <c r="AB26" s="3">
        <v>50</v>
      </c>
      <c r="AC26" s="2">
        <v>32</v>
      </c>
      <c r="AD26" s="2">
        <v>25</v>
      </c>
      <c r="AE26" s="2"/>
      <c r="AF26" s="33" t="s">
        <v>443</v>
      </c>
      <c r="AG26" s="12" t="s">
        <v>116</v>
      </c>
      <c r="AH26" s="12">
        <v>33</v>
      </c>
      <c r="AI26" s="13">
        <v>22</v>
      </c>
      <c r="AJ26" s="13">
        <v>10</v>
      </c>
      <c r="AK26" s="13"/>
      <c r="AL26" s="34" t="s">
        <v>180</v>
      </c>
      <c r="AM26" s="2" t="s">
        <v>177</v>
      </c>
      <c r="AN26" s="2" t="s">
        <v>403</v>
      </c>
      <c r="AO26" s="2" t="s">
        <v>312</v>
      </c>
      <c r="AP26" s="2" t="s">
        <v>397</v>
      </c>
      <c r="AQ26" s="2" t="s">
        <v>87</v>
      </c>
      <c r="AR26" s="1" t="s">
        <v>90</v>
      </c>
      <c r="AS26" s="2" t="s">
        <v>89</v>
      </c>
      <c r="AT26" s="1" t="s">
        <v>131</v>
      </c>
      <c r="AU26" s="2" t="s">
        <v>93</v>
      </c>
      <c r="AV26" s="14" t="s">
        <v>1189</v>
      </c>
      <c r="AW26" s="14">
        <v>1</v>
      </c>
      <c r="AX26" s="3" t="s">
        <v>6</v>
      </c>
      <c r="AY26" s="3">
        <v>17</v>
      </c>
      <c r="AZ26" s="2">
        <v>11</v>
      </c>
      <c r="BA26" s="2">
        <v>10</v>
      </c>
      <c r="BB26" s="2">
        <f t="shared" si="1"/>
        <v>0.41176470588235292</v>
      </c>
      <c r="BC26" s="248">
        <f t="shared" si="2"/>
        <v>0.72</v>
      </c>
      <c r="BD26" s="2" t="s">
        <v>1666</v>
      </c>
      <c r="BE26" s="2">
        <v>13</v>
      </c>
      <c r="BF26" s="2">
        <v>7</v>
      </c>
      <c r="BG26" s="104">
        <v>3.26</v>
      </c>
      <c r="BH26" s="107">
        <v>3.22</v>
      </c>
      <c r="BI26" s="106">
        <v>2.17</v>
      </c>
      <c r="BJ26" s="107">
        <v>2.17</v>
      </c>
      <c r="BK26" s="106">
        <v>2.2200000000000002</v>
      </c>
      <c r="BL26" s="261">
        <v>1.76</v>
      </c>
      <c r="BM26" s="106">
        <v>1.86</v>
      </c>
      <c r="BN26" s="108">
        <v>1.9</v>
      </c>
      <c r="BO26" s="107">
        <v>2.62</v>
      </c>
      <c r="BP26" s="106">
        <v>2.4500000000000002</v>
      </c>
      <c r="BQ26" s="106">
        <v>6.22</v>
      </c>
      <c r="BR26" s="106">
        <v>5.75</v>
      </c>
      <c r="BS26" s="106">
        <v>3.97</v>
      </c>
      <c r="BT26" s="8">
        <v>3.48</v>
      </c>
      <c r="BU26" s="7">
        <v>4.38</v>
      </c>
      <c r="BV26" s="9">
        <v>7.73</v>
      </c>
      <c r="BW26" s="4">
        <v>12.67</v>
      </c>
      <c r="BX26" s="97">
        <v>18.57</v>
      </c>
      <c r="BY26" s="4">
        <v>4.1500000000000004</v>
      </c>
      <c r="BZ26" s="6">
        <v>3.34</v>
      </c>
      <c r="CA26" s="7">
        <v>2.2400000000000002</v>
      </c>
      <c r="CB26" s="7">
        <v>1.45</v>
      </c>
      <c r="CC26" s="7">
        <v>1.61</v>
      </c>
      <c r="CD26" s="257">
        <v>1.83</v>
      </c>
      <c r="CE26" s="7">
        <v>1.5</v>
      </c>
      <c r="CF26" s="8">
        <v>2.2400000000000002</v>
      </c>
      <c r="CG26" s="6">
        <v>2.95</v>
      </c>
      <c r="CH26" s="7">
        <v>3.34</v>
      </c>
      <c r="CI26" s="7">
        <v>7.09</v>
      </c>
      <c r="CJ26" s="7">
        <v>7.56</v>
      </c>
      <c r="CK26" s="7">
        <v>4.28</v>
      </c>
      <c r="CL26" s="8">
        <v>3.74</v>
      </c>
      <c r="CM26" s="7">
        <v>6.22</v>
      </c>
      <c r="CN26" s="9">
        <v>9.1999999999999993</v>
      </c>
      <c r="CO26" s="4">
        <v>12.07</v>
      </c>
      <c r="CP26" s="97">
        <v>18.21</v>
      </c>
      <c r="CQ26" s="250">
        <v>-0.89000000000000057</v>
      </c>
      <c r="CR26" s="250">
        <v>-0.11999999999999966</v>
      </c>
      <c r="CS26" s="250">
        <v>-7.0000000000000284E-2</v>
      </c>
      <c r="CT26" s="250">
        <v>0.72</v>
      </c>
      <c r="CU26" s="250">
        <v>0.6100000000000001</v>
      </c>
      <c r="CV26" s="250">
        <v>7.0000000000000062E-2</v>
      </c>
      <c r="CW26" s="16">
        <v>27.62</v>
      </c>
      <c r="CX26" s="18">
        <v>28.02</v>
      </c>
      <c r="CY26" s="17">
        <v>30.98</v>
      </c>
      <c r="CZ26" s="18">
        <v>33.049999999999997</v>
      </c>
      <c r="DA26" s="17">
        <v>34.31</v>
      </c>
      <c r="DB26" s="19">
        <v>34.729999999999997</v>
      </c>
      <c r="DC26" s="17">
        <v>36.72</v>
      </c>
      <c r="DD26" s="19">
        <v>38.61</v>
      </c>
      <c r="DE26" s="18">
        <v>39.24</v>
      </c>
      <c r="DF26" s="17">
        <v>39.47</v>
      </c>
      <c r="DG26" s="17">
        <v>39.49</v>
      </c>
      <c r="DH26" s="17">
        <v>41.25</v>
      </c>
      <c r="DI26" s="17">
        <v>44.67</v>
      </c>
      <c r="DJ26" s="19">
        <v>44.74</v>
      </c>
      <c r="DK26" s="17">
        <v>44.72</v>
      </c>
      <c r="DL26" s="20">
        <v>43.75</v>
      </c>
      <c r="DM26" s="16">
        <v>44.24</v>
      </c>
      <c r="DN26" s="97">
        <v>40.299999999999997</v>
      </c>
      <c r="DO26" s="16">
        <v>27.02</v>
      </c>
      <c r="DP26" s="18">
        <v>28.29</v>
      </c>
      <c r="DQ26" s="17">
        <v>32.049999999999997</v>
      </c>
      <c r="DR26" s="17">
        <v>33.479999999999997</v>
      </c>
      <c r="DS26" s="17">
        <v>35.35</v>
      </c>
      <c r="DT26" s="19">
        <v>35.54</v>
      </c>
      <c r="DU26" s="17">
        <v>36.83</v>
      </c>
      <c r="DV26" s="19">
        <v>39.42</v>
      </c>
      <c r="DW26" s="18">
        <v>39.39</v>
      </c>
      <c r="DX26" s="17">
        <v>38.880000000000003</v>
      </c>
      <c r="DY26" s="17">
        <v>39.369999999999997</v>
      </c>
      <c r="DZ26" s="17">
        <v>41.13</v>
      </c>
      <c r="EA26" s="17">
        <v>44.75</v>
      </c>
      <c r="EB26" s="19">
        <v>44.83</v>
      </c>
      <c r="EC26" s="17">
        <v>44.77</v>
      </c>
      <c r="ED26" s="20">
        <v>43.86</v>
      </c>
      <c r="EE26" s="16">
        <v>44.05</v>
      </c>
      <c r="EF26" s="97">
        <v>40.21</v>
      </c>
      <c r="EG26" s="253">
        <f t="shared" si="3"/>
        <v>0.60000000000000142</v>
      </c>
      <c r="EH26" s="253">
        <f t="shared" si="4"/>
        <v>-0.26999999999999957</v>
      </c>
      <c r="EI26" s="253">
        <f t="shared" si="5"/>
        <v>-1.0699999999999967</v>
      </c>
      <c r="EJ26" s="253">
        <f t="shared" si="6"/>
        <v>-0.42999999999999972</v>
      </c>
      <c r="EK26" s="253">
        <f t="shared" si="7"/>
        <v>-1.0399999999999991</v>
      </c>
      <c r="EL26" s="253">
        <f t="shared" si="8"/>
        <v>-0.81000000000000227</v>
      </c>
      <c r="EM26" s="16">
        <v>3</v>
      </c>
      <c r="EN26" s="17">
        <v>4</v>
      </c>
      <c r="EO26" s="17">
        <v>3</v>
      </c>
      <c r="EP26" s="17">
        <v>1</v>
      </c>
      <c r="EQ26" s="17">
        <v>-2</v>
      </c>
      <c r="ER26" s="17">
        <v>-8</v>
      </c>
      <c r="ES26" s="17">
        <v>-11</v>
      </c>
      <c r="ET26" s="17">
        <v>-12</v>
      </c>
      <c r="EU26" s="17">
        <v>-11</v>
      </c>
      <c r="EV26" s="17">
        <v>-7</v>
      </c>
      <c r="EW26" s="17">
        <v>0</v>
      </c>
      <c r="EX26" s="17">
        <v>6</v>
      </c>
      <c r="EY26" s="17">
        <v>11</v>
      </c>
      <c r="EZ26" s="17">
        <v>11</v>
      </c>
      <c r="FA26" s="17">
        <v>11</v>
      </c>
      <c r="FB26" s="20">
        <v>11</v>
      </c>
      <c r="FC26" s="20">
        <v>9</v>
      </c>
      <c r="FD26" s="97">
        <v>9</v>
      </c>
      <c r="FE26" s="2" t="s">
        <v>1185</v>
      </c>
      <c r="FF26" s="2">
        <v>53151546</v>
      </c>
      <c r="FG26" s="2" t="s">
        <v>91</v>
      </c>
      <c r="FH26" s="1" t="s">
        <v>1188</v>
      </c>
      <c r="FI26" s="15" t="s">
        <v>95</v>
      </c>
      <c r="FJ26" s="1">
        <v>7</v>
      </c>
      <c r="FL26" s="50">
        <f t="shared" si="9"/>
        <v>-1.4699999999999989</v>
      </c>
    </row>
    <row r="27" spans="1:168">
      <c r="A27" s="2">
        <v>1</v>
      </c>
      <c r="B27" s="2">
        <v>90</v>
      </c>
      <c r="C27" s="2">
        <v>2</v>
      </c>
      <c r="D27" s="250">
        <v>0.74</v>
      </c>
      <c r="E27" s="2">
        <v>13</v>
      </c>
      <c r="F27" s="2">
        <v>6</v>
      </c>
      <c r="G27" s="2">
        <v>150.4</v>
      </c>
      <c r="H27" s="2">
        <v>40.9</v>
      </c>
      <c r="I27" s="2" t="s">
        <v>99</v>
      </c>
      <c r="J27" s="2" t="s">
        <v>335</v>
      </c>
      <c r="K27" s="2" t="s">
        <v>17</v>
      </c>
      <c r="L27" s="2">
        <v>29</v>
      </c>
      <c r="M27" s="2">
        <v>19</v>
      </c>
      <c r="N27" s="2">
        <v>18</v>
      </c>
      <c r="O27" s="2">
        <f t="shared" si="0"/>
        <v>0.37931034482758619</v>
      </c>
      <c r="P27" s="30" t="s">
        <v>168</v>
      </c>
      <c r="Q27" s="30"/>
      <c r="R27" s="30"/>
      <c r="S27" s="30"/>
      <c r="T27" s="2" t="s">
        <v>187</v>
      </c>
      <c r="U27" t="s">
        <v>192</v>
      </c>
      <c r="V27" s="2">
        <v>29</v>
      </c>
      <c r="W27" s="2">
        <v>19</v>
      </c>
      <c r="X27" s="2">
        <v>18</v>
      </c>
      <c r="Y27" s="2" t="s">
        <v>280</v>
      </c>
      <c r="Z27" s="2"/>
      <c r="AA27" s="3" t="s">
        <v>216</v>
      </c>
      <c r="AB27" s="3">
        <v>47</v>
      </c>
      <c r="AC27" s="2">
        <v>29</v>
      </c>
      <c r="AD27" s="2">
        <v>22</v>
      </c>
      <c r="AE27" s="2"/>
      <c r="AF27" s="33" t="s">
        <v>242</v>
      </c>
      <c r="AG27" s="3" t="s">
        <v>217</v>
      </c>
      <c r="AH27" s="3">
        <v>43</v>
      </c>
      <c r="AI27" s="2">
        <v>26</v>
      </c>
      <c r="AJ27" s="2">
        <v>16</v>
      </c>
      <c r="AK27" s="2"/>
      <c r="AL27" s="33" t="s">
        <v>180</v>
      </c>
      <c r="AM27" s="2" t="s">
        <v>239</v>
      </c>
      <c r="AN27" s="2" t="s">
        <v>248</v>
      </c>
      <c r="AO27" s="2" t="s">
        <v>429</v>
      </c>
      <c r="AP27" s="2" t="s">
        <v>397</v>
      </c>
      <c r="AQ27" s="2" t="s">
        <v>87</v>
      </c>
      <c r="AR27" s="1"/>
      <c r="AS27" s="2" t="s">
        <v>89</v>
      </c>
      <c r="AT27" s="1"/>
      <c r="AU27" s="2" t="s">
        <v>93</v>
      </c>
      <c r="AV27" s="14" t="s">
        <v>326</v>
      </c>
      <c r="AW27" s="14">
        <v>1</v>
      </c>
      <c r="AX27" s="2" t="s">
        <v>17</v>
      </c>
      <c r="AY27" s="2">
        <v>29</v>
      </c>
      <c r="AZ27" s="2">
        <v>19</v>
      </c>
      <c r="BA27" s="2">
        <v>18</v>
      </c>
      <c r="BB27" s="2">
        <f t="shared" si="1"/>
        <v>0.37931034482758619</v>
      </c>
      <c r="BC27" s="248">
        <f t="shared" si="2"/>
        <v>0.74</v>
      </c>
      <c r="BD27" s="2" t="s">
        <v>1666</v>
      </c>
      <c r="BE27" s="2">
        <v>13</v>
      </c>
      <c r="BF27" s="2">
        <v>6</v>
      </c>
      <c r="BG27" s="104">
        <v>3.13</v>
      </c>
      <c r="BH27" s="105">
        <v>3.22</v>
      </c>
      <c r="BI27" s="109">
        <v>2.87</v>
      </c>
      <c r="BJ27" s="107">
        <v>2.13</v>
      </c>
      <c r="BK27" s="106">
        <v>2.36</v>
      </c>
      <c r="BL27" s="261">
        <v>1.99</v>
      </c>
      <c r="BM27" s="106">
        <v>2.5299999999999998</v>
      </c>
      <c r="BN27" s="108">
        <v>2.56</v>
      </c>
      <c r="BO27" s="107">
        <v>0.95</v>
      </c>
      <c r="BP27" s="106">
        <v>1.9</v>
      </c>
      <c r="BQ27" s="106">
        <v>2.62</v>
      </c>
      <c r="BR27" s="106">
        <v>5.39</v>
      </c>
      <c r="BS27" s="106">
        <v>2.39</v>
      </c>
      <c r="BT27" s="8">
        <v>3.02</v>
      </c>
      <c r="BU27" s="7">
        <v>5.01</v>
      </c>
      <c r="BV27" s="9">
        <v>6.11</v>
      </c>
      <c r="BW27" s="4">
        <v>8.64</v>
      </c>
      <c r="BX27" s="4">
        <v>13.85</v>
      </c>
      <c r="BY27" s="4">
        <v>3.24</v>
      </c>
      <c r="BZ27" s="26">
        <v>1.81</v>
      </c>
      <c r="CA27" s="25">
        <v>1.85</v>
      </c>
      <c r="CB27" s="53">
        <v>1.39</v>
      </c>
      <c r="CC27" s="53">
        <v>1.57</v>
      </c>
      <c r="CD27" s="257">
        <v>2.27</v>
      </c>
      <c r="CE27" s="53">
        <v>1.99</v>
      </c>
      <c r="CF27" s="54">
        <v>3.23</v>
      </c>
      <c r="CG27" s="55">
        <v>2.41</v>
      </c>
      <c r="CH27" s="53">
        <v>2.63</v>
      </c>
      <c r="CI27" s="53">
        <v>2.25</v>
      </c>
      <c r="CJ27" s="53">
        <v>5.74</v>
      </c>
      <c r="CK27" s="7">
        <v>3.06</v>
      </c>
      <c r="CL27" s="8">
        <v>2.36</v>
      </c>
      <c r="CM27" s="7">
        <v>3.52</v>
      </c>
      <c r="CN27" s="9">
        <v>5.15</v>
      </c>
      <c r="CO27" s="4">
        <v>8.61</v>
      </c>
      <c r="CP27" s="4">
        <v>12.36</v>
      </c>
      <c r="CQ27" s="250">
        <v>-0.11000000000000032</v>
      </c>
      <c r="CR27" s="250">
        <v>1.4100000000000001</v>
      </c>
      <c r="CS27" s="250">
        <v>1.02</v>
      </c>
      <c r="CT27" s="250">
        <v>0.74</v>
      </c>
      <c r="CU27" s="250">
        <v>0.78999999999999981</v>
      </c>
      <c r="CV27" s="250">
        <v>0.28000000000000003</v>
      </c>
      <c r="CW27" s="16">
        <v>26.7</v>
      </c>
      <c r="CX27" s="38">
        <v>28.37</v>
      </c>
      <c r="CY27" s="20">
        <v>31.88</v>
      </c>
      <c r="CZ27" s="18">
        <v>32.520000000000003</v>
      </c>
      <c r="DA27" s="17">
        <v>32.96</v>
      </c>
      <c r="DB27" s="19">
        <v>33.51</v>
      </c>
      <c r="DC27" s="17">
        <v>34.020000000000003</v>
      </c>
      <c r="DD27" s="19">
        <v>35.75</v>
      </c>
      <c r="DE27" s="18">
        <v>36.18</v>
      </c>
      <c r="DF27" s="17">
        <v>36.29</v>
      </c>
      <c r="DG27" s="17">
        <v>36.880000000000003</v>
      </c>
      <c r="DH27" s="17">
        <v>38.56</v>
      </c>
      <c r="DI27" s="17">
        <v>40.76</v>
      </c>
      <c r="DJ27" s="19">
        <v>43.48</v>
      </c>
      <c r="DK27" s="17">
        <v>43.22</v>
      </c>
      <c r="DL27" s="20">
        <v>40.840000000000003</v>
      </c>
      <c r="DM27" s="16">
        <v>39.630000000000003</v>
      </c>
      <c r="DN27" s="16">
        <v>37.14</v>
      </c>
      <c r="DO27" s="16">
        <v>26.55</v>
      </c>
      <c r="DP27" s="38">
        <v>28.44</v>
      </c>
      <c r="DQ27" s="20">
        <v>32.090000000000003</v>
      </c>
      <c r="DR27" s="17">
        <v>32.729999999999997</v>
      </c>
      <c r="DS27" s="17">
        <v>32.799999999999997</v>
      </c>
      <c r="DT27" s="19">
        <v>33.200000000000003</v>
      </c>
      <c r="DU27" s="17">
        <v>34.409999999999997</v>
      </c>
      <c r="DV27" s="19">
        <v>35.53</v>
      </c>
      <c r="DW27" s="18">
        <v>35.65</v>
      </c>
      <c r="DX27" s="17">
        <v>36.08</v>
      </c>
      <c r="DY27" s="17">
        <v>36.630000000000003</v>
      </c>
      <c r="DZ27" s="17">
        <v>39.31</v>
      </c>
      <c r="EA27" s="17">
        <v>40.29</v>
      </c>
      <c r="EB27" s="19">
        <v>42.77</v>
      </c>
      <c r="EC27" s="17">
        <v>42.88</v>
      </c>
      <c r="ED27" s="20">
        <v>40.98</v>
      </c>
      <c r="EE27" s="16">
        <v>39.549999999999997</v>
      </c>
      <c r="EF27" s="16">
        <v>37.58</v>
      </c>
      <c r="EG27" s="253">
        <f t="shared" si="3"/>
        <v>0.14999999999999858</v>
      </c>
      <c r="EH27" s="253">
        <f t="shared" si="4"/>
        <v>-7.0000000000000284E-2</v>
      </c>
      <c r="EI27" s="253">
        <f t="shared" si="5"/>
        <v>-0.21000000000000441</v>
      </c>
      <c r="EJ27" s="253">
        <f t="shared" si="6"/>
        <v>-0.20999999999999375</v>
      </c>
      <c r="EK27" s="253">
        <f t="shared" si="7"/>
        <v>0.16000000000000369</v>
      </c>
      <c r="EL27" s="253">
        <f t="shared" si="8"/>
        <v>0.30999999999999517</v>
      </c>
      <c r="EM27" s="16">
        <v>0</v>
      </c>
      <c r="EN27" s="20">
        <v>2</v>
      </c>
      <c r="EO27" s="20">
        <v>3</v>
      </c>
      <c r="EP27" s="17">
        <v>2</v>
      </c>
      <c r="EQ27" s="17">
        <v>1</v>
      </c>
      <c r="ER27" s="17">
        <v>-3</v>
      </c>
      <c r="ES27" s="17">
        <v>-7</v>
      </c>
      <c r="ET27" s="17">
        <v>-9</v>
      </c>
      <c r="EU27" s="17">
        <v>-11</v>
      </c>
      <c r="EV27" s="17">
        <v>-8</v>
      </c>
      <c r="EW27" s="17">
        <v>-4</v>
      </c>
      <c r="EX27" s="17">
        <v>1</v>
      </c>
      <c r="EY27" s="17">
        <v>9</v>
      </c>
      <c r="EZ27" s="17">
        <v>11</v>
      </c>
      <c r="FA27" s="17">
        <v>10</v>
      </c>
      <c r="FB27" s="20">
        <v>7</v>
      </c>
      <c r="FC27" s="20">
        <v>6</v>
      </c>
      <c r="FD27" s="20">
        <v>6</v>
      </c>
      <c r="FE27" s="2" t="s">
        <v>1394</v>
      </c>
      <c r="FF27" s="2">
        <v>51653875</v>
      </c>
      <c r="FG27" s="2" t="s">
        <v>91</v>
      </c>
      <c r="FH27" s="1" t="s">
        <v>1075</v>
      </c>
      <c r="FI27" s="14"/>
      <c r="FJ27" s="1"/>
      <c r="FL27" s="50">
        <f t="shared" si="9"/>
        <v>0.96</v>
      </c>
    </row>
    <row r="28" spans="1:168">
      <c r="A28" s="2">
        <v>1</v>
      </c>
      <c r="B28" s="2">
        <v>80</v>
      </c>
      <c r="C28" s="2">
        <v>2</v>
      </c>
      <c r="D28" s="250">
        <v>0.76999999999999991</v>
      </c>
      <c r="E28" s="2">
        <v>15</v>
      </c>
      <c r="F28" s="2">
        <v>8</v>
      </c>
      <c r="G28" s="2">
        <v>165.2</v>
      </c>
      <c r="H28" s="2">
        <v>51.4</v>
      </c>
      <c r="I28" s="2" t="s">
        <v>79</v>
      </c>
      <c r="J28" s="2" t="s">
        <v>329</v>
      </c>
      <c r="K28" s="3" t="s">
        <v>17</v>
      </c>
      <c r="L28" s="3">
        <v>28</v>
      </c>
      <c r="M28" s="2">
        <v>19</v>
      </c>
      <c r="N28" s="2">
        <v>15</v>
      </c>
      <c r="O28" s="2">
        <f t="shared" si="0"/>
        <v>0.4642857142857143</v>
      </c>
      <c r="P28" s="30"/>
      <c r="Q28" s="30"/>
      <c r="R28" s="30"/>
      <c r="S28" s="30"/>
      <c r="T28" s="3" t="s">
        <v>187</v>
      </c>
      <c r="U28" t="s">
        <v>192</v>
      </c>
      <c r="V28" s="3">
        <v>28</v>
      </c>
      <c r="W28" s="2">
        <v>19</v>
      </c>
      <c r="X28" s="2">
        <v>15</v>
      </c>
      <c r="Y28" s="2" t="s">
        <v>280</v>
      </c>
      <c r="Z28" s="33"/>
      <c r="AA28" s="3" t="s">
        <v>318</v>
      </c>
      <c r="AB28" s="3">
        <v>45</v>
      </c>
      <c r="AC28" s="2">
        <v>32</v>
      </c>
      <c r="AD28" s="2">
        <v>23</v>
      </c>
      <c r="AE28" s="2"/>
      <c r="AF28" s="33" t="s">
        <v>88</v>
      </c>
      <c r="AG28" s="12" t="s">
        <v>261</v>
      </c>
      <c r="AH28" s="12">
        <v>29</v>
      </c>
      <c r="AI28" s="13">
        <v>21</v>
      </c>
      <c r="AJ28" s="13">
        <v>7</v>
      </c>
      <c r="AK28" s="13"/>
      <c r="AL28" s="34" t="s">
        <v>131</v>
      </c>
      <c r="AM28" s="2" t="s">
        <v>272</v>
      </c>
      <c r="AN28" s="2" t="s">
        <v>265</v>
      </c>
      <c r="AO28" s="2" t="s">
        <v>342</v>
      </c>
      <c r="AP28" s="2" t="s">
        <v>953</v>
      </c>
      <c r="AQ28" s="2" t="s">
        <v>87</v>
      </c>
      <c r="AR28" s="1"/>
      <c r="AS28" s="2" t="s">
        <v>89</v>
      </c>
      <c r="AT28" s="1"/>
      <c r="AU28" s="2" t="s">
        <v>93</v>
      </c>
      <c r="AV28" s="14" t="s">
        <v>283</v>
      </c>
      <c r="AW28" s="14">
        <v>1</v>
      </c>
      <c r="AX28" s="3" t="s">
        <v>17</v>
      </c>
      <c r="AY28" s="3">
        <v>28</v>
      </c>
      <c r="AZ28" s="2">
        <v>19</v>
      </c>
      <c r="BA28" s="2">
        <v>15</v>
      </c>
      <c r="BB28" s="2">
        <f t="shared" si="1"/>
        <v>0.4642857142857143</v>
      </c>
      <c r="BC28" s="248">
        <f t="shared" si="2"/>
        <v>0.76999999999999991</v>
      </c>
      <c r="BD28" s="2" t="s">
        <v>1666</v>
      </c>
      <c r="BE28" s="2">
        <v>15</v>
      </c>
      <c r="BF28" s="2">
        <v>8</v>
      </c>
      <c r="BG28" s="104">
        <v>4.13</v>
      </c>
      <c r="BH28" s="105">
        <v>2.75</v>
      </c>
      <c r="BI28" s="109">
        <v>1.99</v>
      </c>
      <c r="BJ28" s="107">
        <v>1.39</v>
      </c>
      <c r="BK28" s="106">
        <v>2.2400000000000002</v>
      </c>
      <c r="BL28" s="261">
        <v>1.25</v>
      </c>
      <c r="BM28" s="106">
        <v>1.42</v>
      </c>
      <c r="BN28" s="108">
        <v>1.18</v>
      </c>
      <c r="BO28" s="107">
        <v>2.14</v>
      </c>
      <c r="BP28" s="106">
        <v>3.88</v>
      </c>
      <c r="BQ28" s="106">
        <v>7.38</v>
      </c>
      <c r="BR28" s="106">
        <v>7.26</v>
      </c>
      <c r="BS28" s="106">
        <v>2.89</v>
      </c>
      <c r="BT28" s="8">
        <v>4.41</v>
      </c>
      <c r="BU28" s="9">
        <v>5.78</v>
      </c>
      <c r="BV28" s="9">
        <v>6.97</v>
      </c>
      <c r="BW28" s="4">
        <v>10.78</v>
      </c>
      <c r="BX28" s="4">
        <v>18.82</v>
      </c>
      <c r="BY28" s="4">
        <v>3.78</v>
      </c>
      <c r="BZ28" s="26">
        <v>2.2200000000000002</v>
      </c>
      <c r="CA28" s="25">
        <v>1.1100000000000001</v>
      </c>
      <c r="CB28" s="53">
        <v>0.62</v>
      </c>
      <c r="CC28" s="53">
        <v>0.9</v>
      </c>
      <c r="CD28" s="257">
        <v>1.1200000000000001</v>
      </c>
      <c r="CE28" s="53">
        <v>1.86</v>
      </c>
      <c r="CF28" s="54">
        <v>2.27</v>
      </c>
      <c r="CG28" s="55">
        <v>1.9</v>
      </c>
      <c r="CH28" s="53">
        <v>3.07</v>
      </c>
      <c r="CI28" s="53">
        <v>6.93</v>
      </c>
      <c r="CJ28" s="53">
        <v>7.94</v>
      </c>
      <c r="CK28" s="7">
        <v>3.64</v>
      </c>
      <c r="CL28" s="8">
        <v>4.34</v>
      </c>
      <c r="CM28" s="9">
        <v>5.66</v>
      </c>
      <c r="CN28" s="9">
        <v>7.78</v>
      </c>
      <c r="CO28" s="4">
        <v>11.63</v>
      </c>
      <c r="CP28" s="4">
        <v>17.190000000000001</v>
      </c>
      <c r="CQ28" s="250">
        <v>0.35000000000000009</v>
      </c>
      <c r="CR28" s="250">
        <v>0.5299999999999998</v>
      </c>
      <c r="CS28" s="250">
        <v>0.87999999999999989</v>
      </c>
      <c r="CT28" s="250">
        <v>0.76999999999999991</v>
      </c>
      <c r="CU28" s="250">
        <v>1.3400000000000003</v>
      </c>
      <c r="CV28" s="250">
        <v>-0.12999999999999989</v>
      </c>
      <c r="CW28" s="16">
        <v>26.32</v>
      </c>
      <c r="CX28" s="38">
        <v>33.08</v>
      </c>
      <c r="CY28" s="20">
        <v>34.770000000000003</v>
      </c>
      <c r="CZ28" s="18">
        <v>35.43</v>
      </c>
      <c r="DA28" s="17">
        <v>36.1</v>
      </c>
      <c r="DB28" s="19">
        <v>36.17</v>
      </c>
      <c r="DC28" s="17">
        <v>37.28</v>
      </c>
      <c r="DD28" s="19">
        <v>38.409999999999997</v>
      </c>
      <c r="DE28" s="18">
        <v>39.729999999999997</v>
      </c>
      <c r="DF28" s="17">
        <v>39.57</v>
      </c>
      <c r="DG28" s="17">
        <v>39.36</v>
      </c>
      <c r="DH28" s="17">
        <v>40.25</v>
      </c>
      <c r="DI28" s="17">
        <v>41.99</v>
      </c>
      <c r="DJ28" s="19">
        <v>43.4</v>
      </c>
      <c r="DK28" s="20">
        <v>45.58</v>
      </c>
      <c r="DL28" s="20">
        <v>43.39</v>
      </c>
      <c r="DM28" s="16">
        <v>43.07</v>
      </c>
      <c r="DN28" s="16">
        <v>41.67</v>
      </c>
      <c r="DO28" s="16">
        <v>26.78</v>
      </c>
      <c r="DP28" s="38">
        <v>33.54</v>
      </c>
      <c r="DQ28" s="20">
        <v>34.75</v>
      </c>
      <c r="DR28" s="17">
        <v>35.36</v>
      </c>
      <c r="DS28" s="17">
        <v>36.19</v>
      </c>
      <c r="DT28" s="19">
        <v>35.29</v>
      </c>
      <c r="DU28" s="17">
        <v>37.020000000000003</v>
      </c>
      <c r="DV28" s="19">
        <v>37.64</v>
      </c>
      <c r="DW28" s="18">
        <v>38.28</v>
      </c>
      <c r="DX28" s="17">
        <v>38.659999999999997</v>
      </c>
      <c r="DY28" s="17">
        <v>39.799999999999997</v>
      </c>
      <c r="DZ28" s="17">
        <v>40.869999999999997</v>
      </c>
      <c r="EA28" s="17">
        <v>41.92</v>
      </c>
      <c r="EB28" s="19">
        <v>44.29</v>
      </c>
      <c r="EC28" s="20">
        <v>45.9</v>
      </c>
      <c r="ED28" s="20">
        <v>43.25</v>
      </c>
      <c r="EE28" s="16">
        <v>42.57</v>
      </c>
      <c r="EF28" s="16">
        <v>40.89</v>
      </c>
      <c r="EG28" s="253">
        <f t="shared" si="3"/>
        <v>-0.46000000000000085</v>
      </c>
      <c r="EH28" s="253">
        <f t="shared" si="4"/>
        <v>-0.46000000000000085</v>
      </c>
      <c r="EI28" s="253">
        <f t="shared" si="5"/>
        <v>2.0000000000003126E-2</v>
      </c>
      <c r="EJ28" s="253">
        <f t="shared" si="6"/>
        <v>7.0000000000000284E-2</v>
      </c>
      <c r="EK28" s="253">
        <f t="shared" si="7"/>
        <v>-8.9999999999996305E-2</v>
      </c>
      <c r="EL28" s="253">
        <f t="shared" si="8"/>
        <v>0.88000000000000256</v>
      </c>
      <c r="EM28" s="16">
        <v>0</v>
      </c>
      <c r="EN28" s="20">
        <v>1</v>
      </c>
      <c r="EO28" s="20">
        <v>1</v>
      </c>
      <c r="EP28" s="17">
        <v>0</v>
      </c>
      <c r="EQ28" s="17">
        <v>-2</v>
      </c>
      <c r="ER28" s="17">
        <v>-7</v>
      </c>
      <c r="ES28" s="17">
        <v>-10</v>
      </c>
      <c r="ET28" s="17">
        <v>-10</v>
      </c>
      <c r="EU28" s="17">
        <v>-12</v>
      </c>
      <c r="EV28" s="17">
        <v>-13</v>
      </c>
      <c r="EW28" s="17">
        <v>-13</v>
      </c>
      <c r="EX28" s="17">
        <v>-10</v>
      </c>
      <c r="EY28" s="17">
        <v>-4</v>
      </c>
      <c r="EZ28" s="17">
        <v>-2</v>
      </c>
      <c r="FA28" s="20">
        <v>2</v>
      </c>
      <c r="FB28" s="20">
        <v>1</v>
      </c>
      <c r="FC28" s="20">
        <v>0</v>
      </c>
      <c r="FD28" s="20">
        <v>0</v>
      </c>
      <c r="FE28" s="2" t="s">
        <v>949</v>
      </c>
      <c r="FF28" s="2">
        <v>49647118</v>
      </c>
      <c r="FG28" s="2" t="s">
        <v>91</v>
      </c>
      <c r="FH28" s="1" t="s">
        <v>320</v>
      </c>
      <c r="FI28" s="14"/>
      <c r="FJ28" s="1"/>
      <c r="FL28" s="50">
        <f t="shared" si="9"/>
        <v>-0.8100000000000005</v>
      </c>
    </row>
    <row r="29" spans="1:168">
      <c r="A29" s="2">
        <v>1</v>
      </c>
      <c r="B29" s="2">
        <v>18</v>
      </c>
      <c r="C29" s="2">
        <v>2</v>
      </c>
      <c r="D29" s="250">
        <v>0.78000000000000025</v>
      </c>
      <c r="E29" s="2">
        <v>13</v>
      </c>
      <c r="F29" s="2">
        <v>5</v>
      </c>
      <c r="G29" s="2">
        <v>162.5</v>
      </c>
      <c r="H29" s="2">
        <v>55</v>
      </c>
      <c r="I29" s="2" t="s">
        <v>99</v>
      </c>
      <c r="J29" s="2" t="s">
        <v>287</v>
      </c>
      <c r="K29" s="3" t="s">
        <v>6</v>
      </c>
      <c r="L29" s="3">
        <v>17</v>
      </c>
      <c r="M29" s="2">
        <v>21</v>
      </c>
      <c r="N29" s="2">
        <v>13</v>
      </c>
      <c r="O29" s="2">
        <f t="shared" si="0"/>
        <v>0.23529411764705882</v>
      </c>
      <c r="P29" s="30" t="s">
        <v>649</v>
      </c>
      <c r="Q29" s="30" t="s">
        <v>598</v>
      </c>
      <c r="R29" s="30"/>
      <c r="S29" s="30"/>
      <c r="T29" s="3" t="s">
        <v>187</v>
      </c>
      <c r="U29" t="s">
        <v>191</v>
      </c>
      <c r="V29" s="3">
        <v>17</v>
      </c>
      <c r="W29" s="2">
        <v>21</v>
      </c>
      <c r="X29" s="2">
        <v>13</v>
      </c>
      <c r="Y29" s="2" t="s">
        <v>650</v>
      </c>
      <c r="Z29" s="33"/>
      <c r="AA29" s="3" t="s">
        <v>137</v>
      </c>
      <c r="AB29" s="3">
        <v>44</v>
      </c>
      <c r="AC29" s="2">
        <v>35</v>
      </c>
      <c r="AD29" s="2">
        <v>28</v>
      </c>
      <c r="AE29" s="2"/>
      <c r="AF29" s="33" t="s">
        <v>209</v>
      </c>
      <c r="AG29" s="12" t="s">
        <v>116</v>
      </c>
      <c r="AH29" s="12">
        <v>50</v>
      </c>
      <c r="AI29" s="13">
        <v>35</v>
      </c>
      <c r="AJ29" s="13">
        <v>21</v>
      </c>
      <c r="AK29" s="13"/>
      <c r="AL29" s="34" t="s">
        <v>180</v>
      </c>
      <c r="AM29" s="2" t="s">
        <v>599</v>
      </c>
      <c r="AN29" s="2" t="s">
        <v>128</v>
      </c>
      <c r="AO29" s="2" t="s">
        <v>606</v>
      </c>
      <c r="AP29" s="2" t="s">
        <v>204</v>
      </c>
      <c r="AQ29" s="2" t="s">
        <v>87</v>
      </c>
      <c r="AR29" s="1" t="s">
        <v>176</v>
      </c>
      <c r="AS29" s="2" t="s">
        <v>89</v>
      </c>
      <c r="AT29" s="1" t="s">
        <v>108</v>
      </c>
      <c r="AU29" s="2" t="s">
        <v>93</v>
      </c>
      <c r="AV29" s="14" t="s">
        <v>652</v>
      </c>
      <c r="AW29" s="14">
        <v>1</v>
      </c>
      <c r="AX29" s="3" t="s">
        <v>6</v>
      </c>
      <c r="AY29" s="3">
        <v>17</v>
      </c>
      <c r="AZ29" s="2">
        <v>21</v>
      </c>
      <c r="BA29" s="2">
        <v>13</v>
      </c>
      <c r="BB29" s="2">
        <f t="shared" si="1"/>
        <v>0.23529411764705882</v>
      </c>
      <c r="BC29" s="248">
        <f t="shared" si="2"/>
        <v>0.78000000000000025</v>
      </c>
      <c r="BD29" s="2" t="s">
        <v>1666</v>
      </c>
      <c r="BE29" s="2">
        <v>13</v>
      </c>
      <c r="BF29" s="2">
        <v>5</v>
      </c>
      <c r="BG29" s="104">
        <v>3.31</v>
      </c>
      <c r="BH29" s="105">
        <v>3.22</v>
      </c>
      <c r="BI29" s="115">
        <v>2.02</v>
      </c>
      <c r="BJ29" s="111">
        <v>2.74</v>
      </c>
      <c r="BK29" s="112">
        <v>1.76</v>
      </c>
      <c r="BL29" s="261">
        <v>1.81</v>
      </c>
      <c r="BM29" s="112">
        <v>1.39</v>
      </c>
      <c r="BN29" s="113">
        <v>0</v>
      </c>
      <c r="BO29" s="111">
        <v>0.72</v>
      </c>
      <c r="BP29" s="112">
        <v>1.39</v>
      </c>
      <c r="BQ29" s="112">
        <v>4.51</v>
      </c>
      <c r="BR29" s="112">
        <v>5.84</v>
      </c>
      <c r="BS29" s="112">
        <v>2.88</v>
      </c>
      <c r="BT29" s="54">
        <v>4.8499999999999996</v>
      </c>
      <c r="BU29" s="53">
        <v>4.8</v>
      </c>
      <c r="BV29" s="9">
        <v>7.63</v>
      </c>
      <c r="BW29" s="4">
        <v>13.14</v>
      </c>
      <c r="BX29" s="97">
        <v>17.739999999999998</v>
      </c>
      <c r="BY29" s="4">
        <v>3.51</v>
      </c>
      <c r="BZ29" s="26">
        <v>3.33</v>
      </c>
      <c r="CA29" s="47">
        <v>2.0099999999999998</v>
      </c>
      <c r="CB29" s="53">
        <v>1.96</v>
      </c>
      <c r="CC29" s="53">
        <v>0</v>
      </c>
      <c r="CD29" s="257">
        <v>1.22</v>
      </c>
      <c r="CE29" s="53">
        <v>2.68</v>
      </c>
      <c r="CF29" s="54">
        <v>2.76</v>
      </c>
      <c r="CG29" s="55">
        <v>2.4900000000000002</v>
      </c>
      <c r="CH29" s="53">
        <v>3.23</v>
      </c>
      <c r="CI29" s="53">
        <v>4.49</v>
      </c>
      <c r="CJ29" s="53">
        <v>5.35</v>
      </c>
      <c r="CK29" s="53">
        <v>2.76</v>
      </c>
      <c r="CL29" s="54">
        <v>6.24</v>
      </c>
      <c r="CM29" s="53">
        <v>4.84</v>
      </c>
      <c r="CN29" s="9">
        <v>7.17</v>
      </c>
      <c r="CO29" s="4">
        <v>13.25</v>
      </c>
      <c r="CP29" s="97">
        <v>17.37</v>
      </c>
      <c r="CQ29" s="250">
        <v>-0.19999999999999973</v>
      </c>
      <c r="CR29" s="250">
        <v>-0.10999999999999988</v>
      </c>
      <c r="CS29" s="250">
        <v>1.0000000000000231E-2</v>
      </c>
      <c r="CT29" s="250">
        <v>0.78000000000000025</v>
      </c>
      <c r="CU29" s="250">
        <v>1.76</v>
      </c>
      <c r="CV29" s="250">
        <v>-0.59000000000000008</v>
      </c>
      <c r="CW29" s="16">
        <v>27.18</v>
      </c>
      <c r="CX29" s="38">
        <v>30.67</v>
      </c>
      <c r="CY29" s="23">
        <v>30.25</v>
      </c>
      <c r="CZ29" s="56">
        <v>31.73</v>
      </c>
      <c r="DA29" s="57">
        <v>33.65</v>
      </c>
      <c r="DB29" s="58">
        <v>34.69</v>
      </c>
      <c r="DC29" s="57">
        <v>35.31</v>
      </c>
      <c r="DD29" s="58">
        <v>38.409999999999997</v>
      </c>
      <c r="DE29" s="56">
        <v>39.08</v>
      </c>
      <c r="DF29" s="57">
        <v>38.22</v>
      </c>
      <c r="DG29" s="57">
        <v>37.22</v>
      </c>
      <c r="DH29" s="57">
        <v>37.67</v>
      </c>
      <c r="DI29" s="57">
        <v>47.04</v>
      </c>
      <c r="DJ29" s="58">
        <v>51.02</v>
      </c>
      <c r="DK29" s="57">
        <v>49.23</v>
      </c>
      <c r="DL29" s="20">
        <v>48.12</v>
      </c>
      <c r="DM29" s="16">
        <v>47.35</v>
      </c>
      <c r="DN29" s="97">
        <v>47.17</v>
      </c>
      <c r="DO29" s="16">
        <v>27.91</v>
      </c>
      <c r="DP29" s="38">
        <v>30.6</v>
      </c>
      <c r="DQ29" s="23">
        <v>30.95</v>
      </c>
      <c r="DR29" s="57">
        <v>32.69</v>
      </c>
      <c r="DS29" s="57">
        <v>34.590000000000003</v>
      </c>
      <c r="DT29" s="58">
        <v>33.979999999999997</v>
      </c>
      <c r="DU29" s="57">
        <v>35.799999999999997</v>
      </c>
      <c r="DV29" s="58">
        <v>37.69</v>
      </c>
      <c r="DW29" s="56">
        <v>39.5</v>
      </c>
      <c r="DX29" s="57">
        <v>38.659999999999997</v>
      </c>
      <c r="DY29" s="57">
        <v>36.21</v>
      </c>
      <c r="DZ29" s="57">
        <v>37.47</v>
      </c>
      <c r="EA29" s="57">
        <v>47.57</v>
      </c>
      <c r="EB29" s="58">
        <v>51.54</v>
      </c>
      <c r="EC29" s="57">
        <v>49.77</v>
      </c>
      <c r="ED29" s="20">
        <v>49</v>
      </c>
      <c r="EE29" s="16">
        <v>48.27</v>
      </c>
      <c r="EF29" s="97">
        <v>48.84</v>
      </c>
      <c r="EG29" s="253">
        <f t="shared" si="3"/>
        <v>-0.73000000000000043</v>
      </c>
      <c r="EH29" s="253">
        <f t="shared" si="4"/>
        <v>7.0000000000000284E-2</v>
      </c>
      <c r="EI29" s="253">
        <f t="shared" si="5"/>
        <v>-0.69999999999999929</v>
      </c>
      <c r="EJ29" s="253">
        <f t="shared" si="6"/>
        <v>-0.9599999999999973</v>
      </c>
      <c r="EK29" s="253">
        <f t="shared" si="7"/>
        <v>-0.94000000000000483</v>
      </c>
      <c r="EL29" s="253">
        <f t="shared" si="8"/>
        <v>0.71000000000000085</v>
      </c>
      <c r="EM29" s="16">
        <v>9</v>
      </c>
      <c r="EN29" s="20">
        <v>5</v>
      </c>
      <c r="EO29" s="23">
        <v>5</v>
      </c>
      <c r="EP29" s="57">
        <v>4</v>
      </c>
      <c r="EQ29" s="57">
        <v>-4</v>
      </c>
      <c r="ER29" s="57">
        <v>-11</v>
      </c>
      <c r="ES29" s="57">
        <v>-11</v>
      </c>
      <c r="ET29" s="57">
        <v>-11</v>
      </c>
      <c r="EU29" s="57">
        <v>-12</v>
      </c>
      <c r="EV29" s="57">
        <v>-6</v>
      </c>
      <c r="EW29" s="57">
        <v>1</v>
      </c>
      <c r="EX29" s="57">
        <v>5</v>
      </c>
      <c r="EY29" s="57">
        <v>7</v>
      </c>
      <c r="EZ29" s="57">
        <v>12</v>
      </c>
      <c r="FA29" s="57">
        <v>10</v>
      </c>
      <c r="FB29" s="20">
        <v>6</v>
      </c>
      <c r="FC29" s="20">
        <v>4</v>
      </c>
      <c r="FD29" s="97">
        <v>4</v>
      </c>
      <c r="FE29" s="2" t="s">
        <v>646</v>
      </c>
      <c r="FF29" s="2">
        <v>40516200</v>
      </c>
      <c r="FG29" s="2" t="s">
        <v>91</v>
      </c>
      <c r="FH29" s="1" t="s">
        <v>651</v>
      </c>
      <c r="FI29" s="13" t="s">
        <v>95</v>
      </c>
      <c r="FJ29" s="1">
        <v>0</v>
      </c>
      <c r="FL29" s="50">
        <f t="shared" si="9"/>
        <v>0.45999999999999996</v>
      </c>
    </row>
    <row r="30" spans="1:168">
      <c r="A30" s="2">
        <v>1</v>
      </c>
      <c r="B30" s="2">
        <v>92</v>
      </c>
      <c r="C30" s="2">
        <v>2</v>
      </c>
      <c r="D30" s="250">
        <v>0.81</v>
      </c>
      <c r="E30" s="2">
        <v>15</v>
      </c>
      <c r="F30" s="2">
        <v>1</v>
      </c>
      <c r="G30" s="2">
        <v>160.6</v>
      </c>
      <c r="H30" s="2">
        <v>52.1</v>
      </c>
      <c r="I30" s="2" t="s">
        <v>79</v>
      </c>
      <c r="J30" s="2" t="s">
        <v>329</v>
      </c>
      <c r="K30" s="3" t="s">
        <v>48</v>
      </c>
      <c r="L30" s="3">
        <v>29</v>
      </c>
      <c r="M30" s="2">
        <v>24</v>
      </c>
      <c r="N30" s="2">
        <v>21</v>
      </c>
      <c r="O30" s="2">
        <f t="shared" si="0"/>
        <v>0.27586206896551724</v>
      </c>
      <c r="P30" s="30" t="s">
        <v>1129</v>
      </c>
      <c r="Q30" s="30"/>
      <c r="R30" s="30"/>
      <c r="S30" s="30"/>
      <c r="T30" s="3" t="s">
        <v>187</v>
      </c>
      <c r="U30" t="s">
        <v>190</v>
      </c>
      <c r="V30" s="3">
        <v>29</v>
      </c>
      <c r="W30" s="2">
        <v>24</v>
      </c>
      <c r="X30" s="2">
        <v>21</v>
      </c>
      <c r="Y30" s="2" t="s">
        <v>1160</v>
      </c>
      <c r="Z30" s="33"/>
      <c r="AA30" s="3" t="s">
        <v>848</v>
      </c>
      <c r="AB30" s="3">
        <v>54</v>
      </c>
      <c r="AC30" s="2">
        <v>44</v>
      </c>
      <c r="AD30" s="2">
        <v>34</v>
      </c>
      <c r="AE30" s="2"/>
      <c r="AF30" s="33" t="s">
        <v>443</v>
      </c>
      <c r="AG30" s="12" t="s">
        <v>217</v>
      </c>
      <c r="AH30" s="12">
        <v>29</v>
      </c>
      <c r="AI30" s="13">
        <v>29</v>
      </c>
      <c r="AJ30" s="13">
        <v>14</v>
      </c>
      <c r="AK30" s="13"/>
      <c r="AL30" s="34" t="s">
        <v>180</v>
      </c>
      <c r="AM30" s="2" t="s">
        <v>177</v>
      </c>
      <c r="AN30" s="2" t="s">
        <v>403</v>
      </c>
      <c r="AO30" s="2" t="s">
        <v>226</v>
      </c>
      <c r="AP30" s="2" t="s">
        <v>626</v>
      </c>
      <c r="AQ30" s="2" t="s">
        <v>87</v>
      </c>
      <c r="AR30" s="1" t="s">
        <v>180</v>
      </c>
      <c r="AS30" s="2" t="s">
        <v>89</v>
      </c>
      <c r="AT30" s="1" t="s">
        <v>152</v>
      </c>
      <c r="AU30" s="2" t="s">
        <v>93</v>
      </c>
      <c r="AV30" s="14" t="s">
        <v>1162</v>
      </c>
      <c r="AW30" s="14">
        <v>1</v>
      </c>
      <c r="AX30" s="3" t="s">
        <v>48</v>
      </c>
      <c r="AY30" s="3">
        <v>29</v>
      </c>
      <c r="AZ30" s="2">
        <v>24</v>
      </c>
      <c r="BA30" s="2">
        <v>21</v>
      </c>
      <c r="BB30" s="2">
        <f t="shared" si="1"/>
        <v>0.27586206896551724</v>
      </c>
      <c r="BC30" s="248">
        <f t="shared" si="2"/>
        <v>0.81</v>
      </c>
      <c r="BD30" s="2" t="s">
        <v>1666</v>
      </c>
      <c r="BE30" s="2">
        <v>15</v>
      </c>
      <c r="BF30" s="2">
        <v>1</v>
      </c>
      <c r="BG30" s="104">
        <v>4.1100000000000003</v>
      </c>
      <c r="BH30" s="107">
        <v>4.25</v>
      </c>
      <c r="BI30" s="106">
        <v>3.37</v>
      </c>
      <c r="BJ30" s="107">
        <v>2.83</v>
      </c>
      <c r="BK30" s="106">
        <v>2.52</v>
      </c>
      <c r="BL30" s="261">
        <v>2.78</v>
      </c>
      <c r="BM30" s="106">
        <v>2.76</v>
      </c>
      <c r="BN30" s="108">
        <v>3.03</v>
      </c>
      <c r="BO30" s="107">
        <v>3.28</v>
      </c>
      <c r="BP30" s="106">
        <v>4.29</v>
      </c>
      <c r="BQ30" s="106">
        <v>4.76</v>
      </c>
      <c r="BR30" s="106">
        <v>5.49</v>
      </c>
      <c r="BS30" s="106">
        <v>4.28</v>
      </c>
      <c r="BT30" s="41">
        <v>5.41</v>
      </c>
      <c r="BU30" s="5">
        <v>9.09</v>
      </c>
      <c r="BV30" s="9">
        <v>11.12</v>
      </c>
      <c r="BW30" s="4">
        <v>14.47</v>
      </c>
      <c r="BX30" s="4">
        <v>19.059999999999999</v>
      </c>
      <c r="BY30" s="4">
        <v>5.12</v>
      </c>
      <c r="BZ30" s="6">
        <v>3.56</v>
      </c>
      <c r="CA30" s="7">
        <v>0.88</v>
      </c>
      <c r="CB30" s="7">
        <v>2.02</v>
      </c>
      <c r="CC30" s="7">
        <v>2.27</v>
      </c>
      <c r="CD30" s="257">
        <v>2.17</v>
      </c>
      <c r="CE30" s="7">
        <v>2.78</v>
      </c>
      <c r="CF30" s="8">
        <v>3.11</v>
      </c>
      <c r="CG30" s="6">
        <v>3.98</v>
      </c>
      <c r="CH30" s="7">
        <v>4.97</v>
      </c>
      <c r="CI30" s="7">
        <v>4.43</v>
      </c>
      <c r="CJ30" s="7">
        <v>6.59</v>
      </c>
      <c r="CK30" s="7">
        <v>5.82</v>
      </c>
      <c r="CL30" s="41">
        <v>5.7</v>
      </c>
      <c r="CM30" s="5">
        <v>9.32</v>
      </c>
      <c r="CN30" s="9">
        <v>10.220000000000001</v>
      </c>
      <c r="CO30" s="4">
        <v>14.11</v>
      </c>
      <c r="CP30" s="4">
        <v>16.72</v>
      </c>
      <c r="CQ30" s="250">
        <v>-1.0099999999999998</v>
      </c>
      <c r="CR30" s="250">
        <v>0.69</v>
      </c>
      <c r="CS30" s="250">
        <v>2.4900000000000002</v>
      </c>
      <c r="CT30" s="250">
        <v>0.81</v>
      </c>
      <c r="CU30" s="250">
        <v>0.25</v>
      </c>
      <c r="CV30" s="250">
        <v>-0.60999999999999988</v>
      </c>
      <c r="CW30" s="16">
        <v>26.28</v>
      </c>
      <c r="CX30" s="18">
        <v>29.45</v>
      </c>
      <c r="CY30" s="17">
        <v>31.2</v>
      </c>
      <c r="CZ30" s="18">
        <v>31.58</v>
      </c>
      <c r="DA30" s="17">
        <v>34.369999999999997</v>
      </c>
      <c r="DB30" s="19">
        <v>35.299999999999997</v>
      </c>
      <c r="DC30" s="17">
        <v>36.89</v>
      </c>
      <c r="DD30" s="19">
        <v>37.119999999999997</v>
      </c>
      <c r="DE30" s="18">
        <v>37.71</v>
      </c>
      <c r="DF30" s="17">
        <v>36.450000000000003</v>
      </c>
      <c r="DG30" s="17">
        <v>38.99</v>
      </c>
      <c r="DH30" s="17">
        <v>39.71</v>
      </c>
      <c r="DI30" s="17">
        <v>43.47</v>
      </c>
      <c r="DJ30" s="42">
        <v>44.55</v>
      </c>
      <c r="DK30" s="23">
        <v>43.58</v>
      </c>
      <c r="DL30" s="20">
        <v>44.03</v>
      </c>
      <c r="DM30" s="16">
        <v>40.85</v>
      </c>
      <c r="DN30" s="16">
        <v>32.51</v>
      </c>
      <c r="DO30" s="16">
        <v>27.17</v>
      </c>
      <c r="DP30" s="18">
        <v>30.15</v>
      </c>
      <c r="DQ30" s="17">
        <v>32.33</v>
      </c>
      <c r="DR30" s="17">
        <v>32.82</v>
      </c>
      <c r="DS30" s="17">
        <v>34.18</v>
      </c>
      <c r="DT30" s="19">
        <v>35.4</v>
      </c>
      <c r="DU30" s="17">
        <v>36.83</v>
      </c>
      <c r="DV30" s="19">
        <v>37.08</v>
      </c>
      <c r="DW30" s="18">
        <v>37.14</v>
      </c>
      <c r="DX30" s="17">
        <v>36.409999999999997</v>
      </c>
      <c r="DY30" s="17">
        <v>39.520000000000003</v>
      </c>
      <c r="DZ30" s="17">
        <v>40.85</v>
      </c>
      <c r="EA30" s="17">
        <v>43.41</v>
      </c>
      <c r="EB30" s="42">
        <v>44.54</v>
      </c>
      <c r="EC30" s="23">
        <v>42.57</v>
      </c>
      <c r="ED30" s="20">
        <v>44.67</v>
      </c>
      <c r="EE30" s="16">
        <v>40.53</v>
      </c>
      <c r="EF30" s="16">
        <v>33.06</v>
      </c>
      <c r="EG30" s="253">
        <f t="shared" si="3"/>
        <v>-0.89000000000000057</v>
      </c>
      <c r="EH30" s="253">
        <f t="shared" si="4"/>
        <v>-0.69999999999999929</v>
      </c>
      <c r="EI30" s="253">
        <f t="shared" si="5"/>
        <v>-1.129999999999999</v>
      </c>
      <c r="EJ30" s="253">
        <f t="shared" si="6"/>
        <v>-1.240000000000002</v>
      </c>
      <c r="EK30" s="253">
        <f t="shared" si="7"/>
        <v>0.18999999999999773</v>
      </c>
      <c r="EL30" s="253">
        <f t="shared" si="8"/>
        <v>-0.10000000000000142</v>
      </c>
      <c r="EM30" s="16">
        <v>6</v>
      </c>
      <c r="EN30" s="17">
        <v>7</v>
      </c>
      <c r="EO30" s="17">
        <v>4</v>
      </c>
      <c r="EP30" s="17">
        <v>0</v>
      </c>
      <c r="EQ30" s="17">
        <v>-7</v>
      </c>
      <c r="ER30" s="17">
        <v>-11</v>
      </c>
      <c r="ES30" s="17">
        <v>-14</v>
      </c>
      <c r="ET30" s="17">
        <v>-15</v>
      </c>
      <c r="EU30" s="17">
        <v>-13</v>
      </c>
      <c r="EV30" s="17">
        <v>-9</v>
      </c>
      <c r="EW30" s="17">
        <v>-6</v>
      </c>
      <c r="EX30" s="17">
        <v>0</v>
      </c>
      <c r="EY30" s="17">
        <v>3</v>
      </c>
      <c r="EZ30" s="23">
        <v>5</v>
      </c>
      <c r="FA30" s="23">
        <v>4</v>
      </c>
      <c r="FB30" s="20">
        <v>1</v>
      </c>
      <c r="FC30" s="20">
        <v>1</v>
      </c>
      <c r="FD30" s="20">
        <v>0</v>
      </c>
      <c r="FE30" s="2" t="s">
        <v>1158</v>
      </c>
      <c r="FF30" s="2">
        <v>52274299</v>
      </c>
      <c r="FG30" s="2" t="s">
        <v>91</v>
      </c>
      <c r="FH30" s="1" t="s">
        <v>1161</v>
      </c>
      <c r="FI30" s="15" t="s">
        <v>95</v>
      </c>
      <c r="FJ30" s="1">
        <v>2</v>
      </c>
      <c r="FL30" s="50">
        <f t="shared" si="9"/>
        <v>0.89999999999999858</v>
      </c>
    </row>
    <row r="31" spans="1:168">
      <c r="A31" s="2">
        <v>1</v>
      </c>
      <c r="B31" s="2">
        <v>42</v>
      </c>
      <c r="C31" s="2">
        <v>2</v>
      </c>
      <c r="D31" s="250">
        <v>0.82000000000000006</v>
      </c>
      <c r="E31" s="2">
        <v>21</v>
      </c>
      <c r="F31" s="2">
        <v>8</v>
      </c>
      <c r="G31" s="2">
        <v>165.8</v>
      </c>
      <c r="H31" s="2">
        <v>51.2</v>
      </c>
      <c r="I31" s="2" t="s">
        <v>99</v>
      </c>
      <c r="J31" s="2" t="s">
        <v>264</v>
      </c>
      <c r="K31" s="3" t="s">
        <v>48</v>
      </c>
      <c r="L31" s="3">
        <v>22</v>
      </c>
      <c r="M31" s="2">
        <v>20</v>
      </c>
      <c r="N31" s="2">
        <v>18</v>
      </c>
      <c r="O31" s="2">
        <f t="shared" si="0"/>
        <v>0.18181818181818182</v>
      </c>
      <c r="P31" s="30" t="s">
        <v>1356</v>
      </c>
      <c r="Q31" s="30"/>
      <c r="R31" s="30"/>
      <c r="S31" s="30"/>
      <c r="T31" s="3" t="s">
        <v>187</v>
      </c>
      <c r="U31" t="s">
        <v>190</v>
      </c>
      <c r="V31" s="3">
        <v>22</v>
      </c>
      <c r="W31" s="2">
        <v>20</v>
      </c>
      <c r="X31" s="2">
        <v>18</v>
      </c>
      <c r="Y31" s="2" t="s">
        <v>442</v>
      </c>
      <c r="Z31" s="33"/>
      <c r="AA31" s="3" t="s">
        <v>115</v>
      </c>
      <c r="AB31" s="3">
        <v>66</v>
      </c>
      <c r="AC31" s="2">
        <v>48</v>
      </c>
      <c r="AD31" s="2">
        <v>55</v>
      </c>
      <c r="AE31" s="2"/>
      <c r="AF31" s="33" t="s">
        <v>443</v>
      </c>
      <c r="AG31" s="12" t="s">
        <v>116</v>
      </c>
      <c r="AH31" s="12">
        <v>64</v>
      </c>
      <c r="AI31" s="13">
        <v>48</v>
      </c>
      <c r="AJ31" s="13">
        <v>41</v>
      </c>
      <c r="AK31" s="13"/>
      <c r="AL31" s="34" t="s">
        <v>180</v>
      </c>
      <c r="AM31" s="2" t="s">
        <v>341</v>
      </c>
      <c r="AN31" s="2" t="s">
        <v>403</v>
      </c>
      <c r="AO31" s="2" t="s">
        <v>119</v>
      </c>
      <c r="AP31" s="2" t="s">
        <v>444</v>
      </c>
      <c r="AQ31" s="2" t="s">
        <v>87</v>
      </c>
      <c r="AR31" s="1" t="s">
        <v>176</v>
      </c>
      <c r="AS31" s="2" t="s">
        <v>89</v>
      </c>
      <c r="AT31" s="1" t="s">
        <v>108</v>
      </c>
      <c r="AU31" s="2" t="s">
        <v>93</v>
      </c>
      <c r="AV31" s="14" t="s">
        <v>446</v>
      </c>
      <c r="AW31" s="14">
        <v>1</v>
      </c>
      <c r="AX31" s="3" t="s">
        <v>48</v>
      </c>
      <c r="AY31" s="3">
        <v>22</v>
      </c>
      <c r="AZ31" s="2">
        <v>20</v>
      </c>
      <c r="BA31" s="2">
        <v>18</v>
      </c>
      <c r="BB31" s="2">
        <f t="shared" si="1"/>
        <v>0.18181818181818182</v>
      </c>
      <c r="BC31" s="248">
        <f t="shared" si="2"/>
        <v>0.82000000000000006</v>
      </c>
      <c r="BD31" s="2" t="s">
        <v>1666</v>
      </c>
      <c r="BE31" s="2">
        <v>21</v>
      </c>
      <c r="BF31" s="2">
        <v>8</v>
      </c>
      <c r="BG31" s="104">
        <v>4.22</v>
      </c>
      <c r="BH31" s="114">
        <v>2.87</v>
      </c>
      <c r="BI31" s="115">
        <v>2.8</v>
      </c>
      <c r="BJ31" s="107">
        <v>2.71</v>
      </c>
      <c r="BK31" s="106">
        <v>0.97</v>
      </c>
      <c r="BL31" s="261">
        <v>2.2400000000000002</v>
      </c>
      <c r="BM31" s="106">
        <v>0</v>
      </c>
      <c r="BN31" s="108">
        <v>0</v>
      </c>
      <c r="BO31" s="107">
        <v>0</v>
      </c>
      <c r="BP31" s="106">
        <v>1.85</v>
      </c>
      <c r="BQ31" s="106">
        <v>6.12</v>
      </c>
      <c r="BR31" s="106">
        <v>6.21</v>
      </c>
      <c r="BS31" s="106">
        <v>3.67</v>
      </c>
      <c r="BT31" s="8">
        <v>2.87</v>
      </c>
      <c r="BU31" s="7">
        <v>5.24</v>
      </c>
      <c r="BV31" s="9">
        <v>8.4499999999999993</v>
      </c>
      <c r="BW31" s="4">
        <v>11.53</v>
      </c>
      <c r="BX31" s="4">
        <v>13.89</v>
      </c>
      <c r="BY31" s="4">
        <v>4.4000000000000004</v>
      </c>
      <c r="BZ31" s="39">
        <v>0</v>
      </c>
      <c r="CA31" s="5">
        <v>0</v>
      </c>
      <c r="CB31" s="7">
        <v>1.89</v>
      </c>
      <c r="CC31" s="7">
        <v>2.0099999999999998</v>
      </c>
      <c r="CD31" s="257">
        <v>1.32</v>
      </c>
      <c r="CE31" s="7">
        <v>1.89</v>
      </c>
      <c r="CF31" s="8">
        <v>1.69</v>
      </c>
      <c r="CG31" s="6">
        <v>2.61</v>
      </c>
      <c r="CH31" s="7">
        <v>3.36</v>
      </c>
      <c r="CI31" s="7">
        <v>5.22</v>
      </c>
      <c r="CJ31" s="7">
        <v>6.23</v>
      </c>
      <c r="CK31" s="7">
        <v>3.44</v>
      </c>
      <c r="CL31" s="8">
        <v>3.52</v>
      </c>
      <c r="CM31" s="7">
        <v>6.25</v>
      </c>
      <c r="CN31" s="9">
        <v>6.86</v>
      </c>
      <c r="CO31" s="4">
        <v>9.51</v>
      </c>
      <c r="CP31" s="4">
        <v>13.33</v>
      </c>
      <c r="CQ31" s="250">
        <v>-0.1800000000000006</v>
      </c>
      <c r="CR31" s="250">
        <v>2.87</v>
      </c>
      <c r="CS31" s="250">
        <v>2.8</v>
      </c>
      <c r="CT31" s="250">
        <v>0.82000000000000006</v>
      </c>
      <c r="CU31" s="250">
        <v>-1.0399999999999998</v>
      </c>
      <c r="CV31" s="250">
        <v>-0.92000000000000015</v>
      </c>
      <c r="CW31" s="16">
        <v>30.41</v>
      </c>
      <c r="CX31" s="40">
        <v>32.18</v>
      </c>
      <c r="CY31" s="23">
        <v>35.28</v>
      </c>
      <c r="CZ31" s="18">
        <v>35.25</v>
      </c>
      <c r="DA31" s="17">
        <v>37.090000000000003</v>
      </c>
      <c r="DB31" s="19">
        <v>37.69</v>
      </c>
      <c r="DC31" s="17">
        <v>39.049999999999997</v>
      </c>
      <c r="DD31" s="19">
        <v>40.33</v>
      </c>
      <c r="DE31" s="18">
        <v>41.22</v>
      </c>
      <c r="DF31" s="17">
        <v>41.84</v>
      </c>
      <c r="DG31" s="17">
        <v>41.01</v>
      </c>
      <c r="DH31" s="17">
        <v>44.55</v>
      </c>
      <c r="DI31" s="17">
        <v>47.09</v>
      </c>
      <c r="DJ31" s="19">
        <v>48.73</v>
      </c>
      <c r="DK31" s="17">
        <v>49.04</v>
      </c>
      <c r="DL31" s="20">
        <v>49.64</v>
      </c>
      <c r="DM31" s="16">
        <v>46.21</v>
      </c>
      <c r="DN31" s="16">
        <v>49.26</v>
      </c>
      <c r="DO31" s="16">
        <v>30.32</v>
      </c>
      <c r="DP31" s="40">
        <v>34.450000000000003</v>
      </c>
      <c r="DQ31" s="23">
        <v>37.6</v>
      </c>
      <c r="DR31" s="17">
        <v>37.950000000000003</v>
      </c>
      <c r="DS31" s="17">
        <v>37.590000000000003</v>
      </c>
      <c r="DT31" s="19">
        <v>37.409999999999997</v>
      </c>
      <c r="DU31" s="17">
        <v>39.130000000000003</v>
      </c>
      <c r="DV31" s="19">
        <v>40.5</v>
      </c>
      <c r="DW31" s="18">
        <v>41.78</v>
      </c>
      <c r="DX31" s="17">
        <v>41.19</v>
      </c>
      <c r="DY31" s="17">
        <v>40.94</v>
      </c>
      <c r="DZ31" s="17">
        <v>43.82</v>
      </c>
      <c r="EA31" s="17">
        <v>47.03</v>
      </c>
      <c r="EB31" s="19">
        <v>46.73</v>
      </c>
      <c r="EC31" s="17">
        <v>47.78</v>
      </c>
      <c r="ED31" s="20">
        <v>49.31</v>
      </c>
      <c r="EE31" s="16">
        <v>45.79</v>
      </c>
      <c r="EF31" s="16">
        <v>48.44</v>
      </c>
      <c r="EG31" s="253">
        <f t="shared" si="3"/>
        <v>8.9999999999999858E-2</v>
      </c>
      <c r="EH31" s="253">
        <f t="shared" si="4"/>
        <v>-2.2700000000000031</v>
      </c>
      <c r="EI31" s="253">
        <f t="shared" si="5"/>
        <v>-2.3200000000000003</v>
      </c>
      <c r="EJ31" s="253">
        <f t="shared" si="6"/>
        <v>-2.7000000000000028</v>
      </c>
      <c r="EK31" s="253">
        <f t="shared" si="7"/>
        <v>-0.5</v>
      </c>
      <c r="EL31" s="253">
        <f t="shared" si="8"/>
        <v>0.28000000000000114</v>
      </c>
      <c r="EM31" s="16">
        <v>8</v>
      </c>
      <c r="EN31" s="23">
        <v>8</v>
      </c>
      <c r="EO31" s="23">
        <v>6</v>
      </c>
      <c r="EP31" s="17">
        <v>0</v>
      </c>
      <c r="EQ31" s="17">
        <v>-1</v>
      </c>
      <c r="ER31" s="17">
        <v>-11</v>
      </c>
      <c r="ES31" s="17">
        <v>-13</v>
      </c>
      <c r="ET31" s="17">
        <v>-12</v>
      </c>
      <c r="EU31" s="17">
        <v>-12</v>
      </c>
      <c r="EV31" s="17">
        <v>-3</v>
      </c>
      <c r="EW31" s="17">
        <v>6</v>
      </c>
      <c r="EX31" s="17">
        <v>17</v>
      </c>
      <c r="EY31" s="17">
        <v>26</v>
      </c>
      <c r="EZ31" s="17">
        <v>23</v>
      </c>
      <c r="FA31" s="17">
        <v>21</v>
      </c>
      <c r="FB31" s="20">
        <v>14</v>
      </c>
      <c r="FC31" s="20">
        <v>12</v>
      </c>
      <c r="FD31" s="20">
        <v>9</v>
      </c>
      <c r="FE31" s="2" t="s">
        <v>1355</v>
      </c>
      <c r="FF31" s="2">
        <v>50286373</v>
      </c>
      <c r="FG31" s="2" t="s">
        <v>91</v>
      </c>
      <c r="FH31" s="1" t="s">
        <v>445</v>
      </c>
      <c r="FI31" s="15" t="s">
        <v>95</v>
      </c>
      <c r="FJ31" s="1">
        <v>3</v>
      </c>
      <c r="FL31" s="50">
        <f t="shared" si="9"/>
        <v>1.589999999999999</v>
      </c>
    </row>
    <row r="32" spans="1:168">
      <c r="A32" s="2">
        <v>1</v>
      </c>
      <c r="B32" s="2">
        <v>13</v>
      </c>
      <c r="C32" s="2">
        <v>2</v>
      </c>
      <c r="D32" s="250">
        <v>0.82999999999999985</v>
      </c>
      <c r="E32" s="2">
        <v>18</v>
      </c>
      <c r="F32" s="2">
        <v>8</v>
      </c>
      <c r="G32" s="2">
        <v>168</v>
      </c>
      <c r="H32" s="2">
        <v>67.5</v>
      </c>
      <c r="I32" s="2" t="s">
        <v>99</v>
      </c>
      <c r="J32" s="2" t="s">
        <v>279</v>
      </c>
      <c r="K32" s="3" t="s">
        <v>17</v>
      </c>
      <c r="L32" s="3">
        <v>16</v>
      </c>
      <c r="M32" s="2">
        <v>12</v>
      </c>
      <c r="N32" s="2">
        <v>9</v>
      </c>
      <c r="O32" s="2">
        <f t="shared" si="0"/>
        <v>0.4375</v>
      </c>
      <c r="P32" s="30"/>
      <c r="Q32" s="30"/>
      <c r="R32" s="30"/>
      <c r="S32" s="30"/>
      <c r="T32" s="3" t="s">
        <v>187</v>
      </c>
      <c r="U32" t="s">
        <v>192</v>
      </c>
      <c r="V32" s="3">
        <v>16</v>
      </c>
      <c r="W32" s="2">
        <v>12</v>
      </c>
      <c r="X32" s="2">
        <v>9</v>
      </c>
      <c r="Y32" s="2" t="s">
        <v>280</v>
      </c>
      <c r="Z32" s="33"/>
      <c r="AA32" s="3" t="s">
        <v>101</v>
      </c>
      <c r="AB32" s="3">
        <v>26</v>
      </c>
      <c r="AC32" s="2">
        <v>19</v>
      </c>
      <c r="AD32" s="2">
        <v>17</v>
      </c>
      <c r="AE32" s="2"/>
      <c r="AF32" s="33" t="s">
        <v>209</v>
      </c>
      <c r="AG32" s="12" t="s">
        <v>138</v>
      </c>
      <c r="AH32" s="12">
        <v>46</v>
      </c>
      <c r="AI32" s="13">
        <v>29</v>
      </c>
      <c r="AJ32" s="13">
        <v>23</v>
      </c>
      <c r="AK32" s="13"/>
      <c r="AL32" s="34" t="s">
        <v>180</v>
      </c>
      <c r="AM32" s="2" t="s">
        <v>239</v>
      </c>
      <c r="AN32" s="2" t="s">
        <v>202</v>
      </c>
      <c r="AO32" s="2" t="s">
        <v>870</v>
      </c>
      <c r="AP32" s="2" t="s">
        <v>141</v>
      </c>
      <c r="AQ32" s="2" t="s">
        <v>87</v>
      </c>
      <c r="AR32" s="1"/>
      <c r="AS32" s="2" t="s">
        <v>89</v>
      </c>
      <c r="AT32" s="1"/>
      <c r="AU32" s="2" t="s">
        <v>93</v>
      </c>
      <c r="AV32" s="14" t="s">
        <v>1024</v>
      </c>
      <c r="AW32" s="14">
        <v>1</v>
      </c>
      <c r="AX32" s="3" t="s">
        <v>17</v>
      </c>
      <c r="AY32" s="3">
        <v>16</v>
      </c>
      <c r="AZ32" s="2">
        <v>12</v>
      </c>
      <c r="BA32" s="2">
        <v>9</v>
      </c>
      <c r="BB32" s="2">
        <f t="shared" si="1"/>
        <v>0.4375</v>
      </c>
      <c r="BC32" s="248">
        <f t="shared" si="2"/>
        <v>0.82999999999999985</v>
      </c>
      <c r="BD32" s="2" t="s">
        <v>1666</v>
      </c>
      <c r="BE32" s="2">
        <v>18</v>
      </c>
      <c r="BF32" s="2">
        <v>8</v>
      </c>
      <c r="BG32" s="104">
        <v>3.11</v>
      </c>
      <c r="BH32" s="105">
        <v>2.71</v>
      </c>
      <c r="BI32" s="109">
        <v>1.85</v>
      </c>
      <c r="BJ32" s="105">
        <v>1.39</v>
      </c>
      <c r="BK32" s="106">
        <v>1.06</v>
      </c>
      <c r="BL32" s="261">
        <v>0.95</v>
      </c>
      <c r="BM32" s="106">
        <v>1.63</v>
      </c>
      <c r="BN32" s="108">
        <v>1.54</v>
      </c>
      <c r="BO32" s="107">
        <v>1.39</v>
      </c>
      <c r="BP32" s="106">
        <v>1.88</v>
      </c>
      <c r="BQ32" s="106">
        <v>2.68</v>
      </c>
      <c r="BR32" s="106">
        <v>5.1100000000000003</v>
      </c>
      <c r="BS32" s="106">
        <v>3.17</v>
      </c>
      <c r="BT32" s="8">
        <v>3.68</v>
      </c>
      <c r="BU32" s="7">
        <v>5.12</v>
      </c>
      <c r="BV32" s="9">
        <v>6.82</v>
      </c>
      <c r="BW32" s="4">
        <v>10.69</v>
      </c>
      <c r="BX32" s="97">
        <v>17.38</v>
      </c>
      <c r="BY32" s="4">
        <v>2.99</v>
      </c>
      <c r="BZ32" s="26">
        <v>1.73</v>
      </c>
      <c r="CA32" s="25">
        <v>0.8</v>
      </c>
      <c r="CB32" s="25">
        <v>0.56000000000000005</v>
      </c>
      <c r="CC32" s="53">
        <v>0.95</v>
      </c>
      <c r="CD32" s="257">
        <v>1.76</v>
      </c>
      <c r="CE32" s="53">
        <v>1.74</v>
      </c>
      <c r="CF32" s="54">
        <v>1.37</v>
      </c>
      <c r="CG32" s="55">
        <v>2.4900000000000002</v>
      </c>
      <c r="CH32" s="53">
        <v>2.78</v>
      </c>
      <c r="CI32" s="53">
        <v>3.11</v>
      </c>
      <c r="CJ32" s="53">
        <v>5.07</v>
      </c>
      <c r="CK32" s="7">
        <v>2.62</v>
      </c>
      <c r="CL32" s="8">
        <v>3.56</v>
      </c>
      <c r="CM32" s="7">
        <v>6.28</v>
      </c>
      <c r="CN32" s="9">
        <v>7.4</v>
      </c>
      <c r="CO32" s="4">
        <v>10.45</v>
      </c>
      <c r="CP32" s="97">
        <v>17.41</v>
      </c>
      <c r="CQ32" s="250">
        <v>0.11999999999999966</v>
      </c>
      <c r="CR32" s="250">
        <v>0.98</v>
      </c>
      <c r="CS32" s="250">
        <v>1.05</v>
      </c>
      <c r="CT32" s="250">
        <v>0.82999999999999985</v>
      </c>
      <c r="CU32" s="250">
        <v>0.1100000000000001</v>
      </c>
      <c r="CV32" s="250">
        <v>0.81</v>
      </c>
      <c r="CW32" s="16">
        <v>25.51</v>
      </c>
      <c r="CX32" s="38">
        <v>29.83</v>
      </c>
      <c r="CY32" s="20">
        <v>32.549999999999997</v>
      </c>
      <c r="CZ32" s="38">
        <v>35.04</v>
      </c>
      <c r="DA32" s="17">
        <v>36.82</v>
      </c>
      <c r="DB32" s="19">
        <v>37.76</v>
      </c>
      <c r="DC32" s="17">
        <v>38.1</v>
      </c>
      <c r="DD32" s="19">
        <v>38.86</v>
      </c>
      <c r="DE32" s="18">
        <v>38.9</v>
      </c>
      <c r="DF32" s="17">
        <v>39.33</v>
      </c>
      <c r="DG32" s="17">
        <v>39.380000000000003</v>
      </c>
      <c r="DH32" s="17">
        <v>40.21</v>
      </c>
      <c r="DI32" s="17">
        <v>44.55</v>
      </c>
      <c r="DJ32" s="19">
        <v>44.25</v>
      </c>
      <c r="DK32" s="17">
        <v>48.96</v>
      </c>
      <c r="DL32" s="20">
        <v>45.07</v>
      </c>
      <c r="DM32" s="16">
        <v>44.42</v>
      </c>
      <c r="DN32" s="97">
        <v>45.88</v>
      </c>
      <c r="DO32" s="16">
        <v>25.43</v>
      </c>
      <c r="DP32" s="38">
        <v>29.69</v>
      </c>
      <c r="DQ32" s="20">
        <v>32.380000000000003</v>
      </c>
      <c r="DR32" s="20">
        <v>35.74</v>
      </c>
      <c r="DS32" s="17">
        <v>36.46</v>
      </c>
      <c r="DT32" s="19">
        <v>37.770000000000003</v>
      </c>
      <c r="DU32" s="17">
        <v>38.24</v>
      </c>
      <c r="DV32" s="19">
        <v>38.869999999999997</v>
      </c>
      <c r="DW32" s="18">
        <v>39.57</v>
      </c>
      <c r="DX32" s="17">
        <v>39.32</v>
      </c>
      <c r="DY32" s="17">
        <v>39.64</v>
      </c>
      <c r="DZ32" s="17">
        <v>41.3</v>
      </c>
      <c r="EA32" s="17">
        <v>44.82</v>
      </c>
      <c r="EB32" s="19">
        <v>44.25</v>
      </c>
      <c r="EC32" s="17">
        <v>48.52</v>
      </c>
      <c r="ED32" s="20">
        <v>45.23</v>
      </c>
      <c r="EE32" s="16">
        <v>44.56</v>
      </c>
      <c r="EF32" s="97">
        <v>45.19</v>
      </c>
      <c r="EG32" s="253">
        <f t="shared" si="3"/>
        <v>8.0000000000001847E-2</v>
      </c>
      <c r="EH32" s="253">
        <f t="shared" si="4"/>
        <v>0.13999999999999702</v>
      </c>
      <c r="EI32" s="253">
        <f t="shared" si="5"/>
        <v>0.1699999999999946</v>
      </c>
      <c r="EJ32" s="253">
        <f t="shared" si="6"/>
        <v>-0.70000000000000284</v>
      </c>
      <c r="EK32" s="253">
        <f t="shared" si="7"/>
        <v>0.35999999999999943</v>
      </c>
      <c r="EL32" s="253">
        <f t="shared" si="8"/>
        <v>-1.0000000000005116E-2</v>
      </c>
      <c r="EM32" s="16">
        <v>1</v>
      </c>
      <c r="EN32" s="20">
        <v>1</v>
      </c>
      <c r="EO32" s="20">
        <v>2</v>
      </c>
      <c r="EP32" s="20">
        <v>3</v>
      </c>
      <c r="EQ32" s="17">
        <v>2</v>
      </c>
      <c r="ER32" s="17">
        <v>0</v>
      </c>
      <c r="ES32" s="17">
        <v>-5</v>
      </c>
      <c r="ET32" s="17">
        <v>-3</v>
      </c>
      <c r="EU32" s="17">
        <v>-3</v>
      </c>
      <c r="EV32" s="17">
        <v>0</v>
      </c>
      <c r="EW32" s="17">
        <v>7</v>
      </c>
      <c r="EX32" s="17">
        <v>11</v>
      </c>
      <c r="EY32" s="17">
        <v>15</v>
      </c>
      <c r="EZ32" s="17">
        <v>18</v>
      </c>
      <c r="FA32" s="17">
        <v>13</v>
      </c>
      <c r="FB32" s="20">
        <v>6</v>
      </c>
      <c r="FC32" s="20">
        <v>0</v>
      </c>
      <c r="FD32" s="97">
        <v>0</v>
      </c>
      <c r="FE32" s="2" t="s">
        <v>1019</v>
      </c>
      <c r="FF32" s="2">
        <v>50327128</v>
      </c>
      <c r="FG32" s="2" t="s">
        <v>91</v>
      </c>
      <c r="FH32" s="1" t="s">
        <v>1023</v>
      </c>
      <c r="FI32" s="14"/>
      <c r="FJ32" s="1"/>
      <c r="FL32" s="50">
        <f t="shared" si="9"/>
        <v>-0.58000000000000007</v>
      </c>
    </row>
    <row r="33" spans="1:168">
      <c r="A33" s="2">
        <v>1</v>
      </c>
      <c r="B33" s="2">
        <v>3</v>
      </c>
      <c r="C33" s="2">
        <v>2</v>
      </c>
      <c r="D33" s="250">
        <v>0.82999999999999985</v>
      </c>
      <c r="E33" s="2">
        <v>20</v>
      </c>
      <c r="F33" s="2">
        <v>0</v>
      </c>
      <c r="G33" s="2">
        <v>167.1</v>
      </c>
      <c r="H33" s="2">
        <v>52.7</v>
      </c>
      <c r="I33" s="2" t="s">
        <v>238</v>
      </c>
      <c r="J33" s="2" t="s">
        <v>201</v>
      </c>
      <c r="K33" s="3" t="s">
        <v>6</v>
      </c>
      <c r="L33" s="3">
        <v>13</v>
      </c>
      <c r="M33" s="2">
        <v>12</v>
      </c>
      <c r="N33" s="2">
        <v>9</v>
      </c>
      <c r="O33" s="2">
        <f t="shared" ref="O33:O64" si="10">(L33-N33)/L33</f>
        <v>0.30769230769230771</v>
      </c>
      <c r="P33" s="30" t="s">
        <v>168</v>
      </c>
      <c r="Q33" s="30" t="s">
        <v>860</v>
      </c>
      <c r="R33" s="30"/>
      <c r="S33" s="30"/>
      <c r="T33" s="3" t="s">
        <v>187</v>
      </c>
      <c r="U33" t="s">
        <v>191</v>
      </c>
      <c r="V33" s="3">
        <v>13</v>
      </c>
      <c r="W33" s="2">
        <v>12</v>
      </c>
      <c r="X33" s="2">
        <v>9</v>
      </c>
      <c r="Y33" s="2" t="s">
        <v>1427</v>
      </c>
      <c r="Z33" s="33"/>
      <c r="AA33" s="3" t="s">
        <v>137</v>
      </c>
      <c r="AB33" s="3">
        <v>52</v>
      </c>
      <c r="AC33" s="2">
        <v>42</v>
      </c>
      <c r="AD33" s="2">
        <v>25</v>
      </c>
      <c r="AE33" s="2"/>
      <c r="AF33" s="33" t="s">
        <v>443</v>
      </c>
      <c r="AG33" s="12" t="s">
        <v>138</v>
      </c>
      <c r="AH33" s="12">
        <v>53</v>
      </c>
      <c r="AI33" s="13">
        <v>39</v>
      </c>
      <c r="AJ33" s="13">
        <v>35</v>
      </c>
      <c r="AK33" s="13"/>
      <c r="AL33" s="34" t="s">
        <v>180</v>
      </c>
      <c r="AM33" s="2" t="s">
        <v>250</v>
      </c>
      <c r="AN33" s="2" t="s">
        <v>118</v>
      </c>
      <c r="AO33" s="2" t="s">
        <v>429</v>
      </c>
      <c r="AP33" s="2" t="s">
        <v>245</v>
      </c>
      <c r="AQ33" s="2" t="s">
        <v>87</v>
      </c>
      <c r="AR33" s="1"/>
      <c r="AS33" s="2" t="s">
        <v>89</v>
      </c>
      <c r="AT33" s="1"/>
      <c r="AU33" s="2" t="s">
        <v>93</v>
      </c>
      <c r="AV33" s="14" t="s">
        <v>1428</v>
      </c>
      <c r="AW33" s="14">
        <v>1</v>
      </c>
      <c r="AX33" s="3" t="s">
        <v>6</v>
      </c>
      <c r="AY33" s="3">
        <v>13</v>
      </c>
      <c r="AZ33" s="2">
        <v>12</v>
      </c>
      <c r="BA33" s="2">
        <v>9</v>
      </c>
      <c r="BB33" s="2">
        <f t="shared" ref="BB33:BB64" si="11">(AY33-BA33)/AY33</f>
        <v>0.30769230769230771</v>
      </c>
      <c r="BC33" s="248">
        <f t="shared" ref="BC33:BC64" si="12">BJ33-CB33</f>
        <v>0.82999999999999985</v>
      </c>
      <c r="BD33" s="2" t="s">
        <v>1666</v>
      </c>
      <c r="BE33" s="2">
        <v>20</v>
      </c>
      <c r="BF33" s="2">
        <v>0</v>
      </c>
      <c r="BG33" s="104">
        <v>3.65</v>
      </c>
      <c r="BH33" s="105">
        <v>2.4500000000000002</v>
      </c>
      <c r="BI33" s="109">
        <v>2.17</v>
      </c>
      <c r="BJ33" s="107">
        <v>1.94</v>
      </c>
      <c r="BK33" s="106">
        <v>1.56</v>
      </c>
      <c r="BL33" s="261">
        <v>2.14</v>
      </c>
      <c r="BM33" s="106">
        <v>0.75</v>
      </c>
      <c r="BN33" s="108">
        <v>2.06</v>
      </c>
      <c r="BO33" s="107">
        <v>2.4700000000000002</v>
      </c>
      <c r="BP33" s="106">
        <v>4.07</v>
      </c>
      <c r="BQ33" s="106">
        <v>6.74</v>
      </c>
      <c r="BR33" s="106">
        <v>4.25</v>
      </c>
      <c r="BS33" s="106">
        <v>3.36</v>
      </c>
      <c r="BT33" s="8">
        <v>5.36</v>
      </c>
      <c r="BU33" s="7">
        <v>6.46</v>
      </c>
      <c r="BV33" s="9">
        <v>9.36</v>
      </c>
      <c r="BW33" s="4">
        <v>13.12</v>
      </c>
      <c r="BX33" s="4">
        <v>14.35</v>
      </c>
      <c r="BY33" s="4">
        <v>3.69</v>
      </c>
      <c r="BZ33" s="26">
        <v>1.96</v>
      </c>
      <c r="CA33" s="25">
        <v>1.28</v>
      </c>
      <c r="CB33" s="53">
        <v>1.1100000000000001</v>
      </c>
      <c r="CC33" s="53">
        <v>1.22</v>
      </c>
      <c r="CD33" s="257">
        <v>2.0099999999999998</v>
      </c>
      <c r="CE33" s="53">
        <v>1.51</v>
      </c>
      <c r="CF33" s="54">
        <v>3.14</v>
      </c>
      <c r="CG33" s="55">
        <v>4.5999999999999996</v>
      </c>
      <c r="CH33" s="53">
        <v>4.8499999999999996</v>
      </c>
      <c r="CI33" s="53">
        <v>6.59</v>
      </c>
      <c r="CJ33" s="53">
        <v>3.72</v>
      </c>
      <c r="CK33" s="7">
        <v>3.61</v>
      </c>
      <c r="CL33" s="8">
        <v>5.07</v>
      </c>
      <c r="CM33" s="7">
        <v>7.61</v>
      </c>
      <c r="CN33" s="9">
        <v>9.91</v>
      </c>
      <c r="CO33" s="4">
        <v>12.42</v>
      </c>
      <c r="CP33" s="4">
        <v>16.399999999999999</v>
      </c>
      <c r="CQ33" s="250">
        <v>-4.0000000000000036E-2</v>
      </c>
      <c r="CR33" s="250">
        <v>0.49000000000000021</v>
      </c>
      <c r="CS33" s="250">
        <v>0.8899999999999999</v>
      </c>
      <c r="CT33" s="250">
        <v>0.82999999999999985</v>
      </c>
      <c r="CU33" s="250">
        <v>0.34000000000000008</v>
      </c>
      <c r="CV33" s="250">
        <v>-0.13000000000000034</v>
      </c>
      <c r="CW33" s="16">
        <v>26.42</v>
      </c>
      <c r="CX33" s="38">
        <v>30.65</v>
      </c>
      <c r="CY33" s="20">
        <v>33.26</v>
      </c>
      <c r="CZ33" s="18">
        <v>35.549999999999997</v>
      </c>
      <c r="DA33" s="17">
        <v>34.4</v>
      </c>
      <c r="DB33" s="19">
        <v>35.229999999999997</v>
      </c>
      <c r="DC33" s="17">
        <v>36.65</v>
      </c>
      <c r="DD33" s="19">
        <v>36.67</v>
      </c>
      <c r="DE33" s="18">
        <v>36.71</v>
      </c>
      <c r="DF33" s="17">
        <v>38.36</v>
      </c>
      <c r="DG33" s="17">
        <v>38.1</v>
      </c>
      <c r="DH33" s="17">
        <v>41.26</v>
      </c>
      <c r="DI33" s="17">
        <v>43.84</v>
      </c>
      <c r="DJ33" s="19">
        <v>43.15</v>
      </c>
      <c r="DK33" s="17">
        <v>45.22</v>
      </c>
      <c r="DL33" s="20">
        <v>43.25</v>
      </c>
      <c r="DM33" s="16">
        <v>44.53</v>
      </c>
      <c r="DN33" s="16">
        <v>38.65</v>
      </c>
      <c r="DO33" s="16">
        <v>26.74</v>
      </c>
      <c r="DP33" s="38">
        <v>30.28</v>
      </c>
      <c r="DQ33" s="20">
        <v>33.200000000000003</v>
      </c>
      <c r="DR33" s="17">
        <v>35.49</v>
      </c>
      <c r="DS33" s="17">
        <v>34.36</v>
      </c>
      <c r="DT33" s="19">
        <v>35.44</v>
      </c>
      <c r="DU33" s="17">
        <v>35.64</v>
      </c>
      <c r="DV33" s="19">
        <v>35.96</v>
      </c>
      <c r="DW33" s="18">
        <v>37.590000000000003</v>
      </c>
      <c r="DX33" s="17">
        <v>38.08</v>
      </c>
      <c r="DY33" s="17">
        <v>38.89</v>
      </c>
      <c r="DZ33" s="17">
        <v>42.37</v>
      </c>
      <c r="EA33" s="17">
        <v>43.93</v>
      </c>
      <c r="EB33" s="19">
        <v>42.63</v>
      </c>
      <c r="EC33" s="17">
        <v>45.68</v>
      </c>
      <c r="ED33" s="20">
        <v>43.74</v>
      </c>
      <c r="EE33" s="16">
        <v>44.42</v>
      </c>
      <c r="EF33" s="16">
        <v>38.590000000000003</v>
      </c>
      <c r="EG33" s="253">
        <f t="shared" ref="EG33:EG64" si="13">CW33-DO33</f>
        <v>-0.31999999999999673</v>
      </c>
      <c r="EH33" s="253">
        <f t="shared" ref="EH33:EH64" si="14">CX33-DP33</f>
        <v>0.36999999999999744</v>
      </c>
      <c r="EI33" s="253">
        <f t="shared" ref="EI33:EI64" si="15">CY33-DQ33</f>
        <v>5.9999999999995168E-2</v>
      </c>
      <c r="EJ33" s="253">
        <f t="shared" ref="EJ33:EJ64" si="16">CZ33-DR33</f>
        <v>5.9999999999995168E-2</v>
      </c>
      <c r="EK33" s="253">
        <f t="shared" ref="EK33:EK64" si="17">DA33-DS33</f>
        <v>3.9999999999999147E-2</v>
      </c>
      <c r="EL33" s="253">
        <f t="shared" ref="EL33:EL64" si="18">DB33-DT33</f>
        <v>-0.21000000000000085</v>
      </c>
      <c r="EM33" s="16">
        <v>1</v>
      </c>
      <c r="EN33" s="20">
        <v>1</v>
      </c>
      <c r="EO33" s="20">
        <v>-1</v>
      </c>
      <c r="EP33" s="17">
        <v>-4</v>
      </c>
      <c r="EQ33" s="17">
        <v>-6</v>
      </c>
      <c r="ER33" s="17">
        <v>-10</v>
      </c>
      <c r="ES33" s="17">
        <v>-11</v>
      </c>
      <c r="ET33" s="17">
        <v>-14</v>
      </c>
      <c r="EU33" s="17">
        <v>-11</v>
      </c>
      <c r="EV33" s="17">
        <v>-4</v>
      </c>
      <c r="EW33" s="17">
        <v>2</v>
      </c>
      <c r="EX33" s="17">
        <v>13</v>
      </c>
      <c r="EY33" s="17">
        <v>17</v>
      </c>
      <c r="EZ33" s="17">
        <v>14</v>
      </c>
      <c r="FA33" s="17">
        <v>12</v>
      </c>
      <c r="FB33" s="20">
        <v>8</v>
      </c>
      <c r="FC33" s="20">
        <v>6</v>
      </c>
      <c r="FD33" s="20">
        <v>6</v>
      </c>
      <c r="FE33" s="2" t="s">
        <v>1424</v>
      </c>
      <c r="FF33" s="2">
        <v>40136510</v>
      </c>
      <c r="FG33" s="2" t="s">
        <v>91</v>
      </c>
      <c r="FH33" s="1" t="s">
        <v>891</v>
      </c>
      <c r="FI33" s="14"/>
      <c r="FJ33" s="1"/>
      <c r="FL33" s="50">
        <f t="shared" si="9"/>
        <v>-0.55000000000000071</v>
      </c>
    </row>
    <row r="34" spans="1:168">
      <c r="A34" s="2">
        <v>1</v>
      </c>
      <c r="B34" s="2">
        <v>94</v>
      </c>
      <c r="C34" s="2">
        <v>2</v>
      </c>
      <c r="D34" s="250">
        <v>0.87000000000000011</v>
      </c>
      <c r="E34" s="2">
        <v>16</v>
      </c>
      <c r="F34" s="2">
        <v>8</v>
      </c>
      <c r="G34" s="2">
        <v>163.9</v>
      </c>
      <c r="H34" s="2">
        <v>50</v>
      </c>
      <c r="I34" s="2" t="s">
        <v>99</v>
      </c>
      <c r="J34" s="2" t="s">
        <v>287</v>
      </c>
      <c r="K34" s="2" t="s">
        <v>6</v>
      </c>
      <c r="L34" s="2">
        <v>29</v>
      </c>
      <c r="M34" s="2">
        <v>25</v>
      </c>
      <c r="N34" s="2">
        <v>22</v>
      </c>
      <c r="O34" s="2">
        <f t="shared" si="10"/>
        <v>0.2413793103448276</v>
      </c>
      <c r="P34" s="30" t="s">
        <v>168</v>
      </c>
      <c r="Q34" s="30"/>
      <c r="R34" s="30"/>
      <c r="S34" s="30"/>
      <c r="T34" s="2" t="s">
        <v>187</v>
      </c>
      <c r="U34" t="s">
        <v>191</v>
      </c>
      <c r="V34" s="2">
        <v>29</v>
      </c>
      <c r="W34" s="2">
        <v>25</v>
      </c>
      <c r="X34" s="2">
        <v>22</v>
      </c>
      <c r="Y34" s="2" t="s">
        <v>280</v>
      </c>
      <c r="Z34" s="33"/>
      <c r="AA34" s="3" t="s">
        <v>137</v>
      </c>
      <c r="AB34" s="3">
        <v>57</v>
      </c>
      <c r="AC34" s="2">
        <v>43</v>
      </c>
      <c r="AD34" s="2">
        <v>33</v>
      </c>
      <c r="AE34" s="2"/>
      <c r="AF34" s="33" t="s">
        <v>443</v>
      </c>
      <c r="AG34" s="3" t="s">
        <v>116</v>
      </c>
      <c r="AH34" s="3">
        <v>43</v>
      </c>
      <c r="AI34" s="2">
        <v>32</v>
      </c>
      <c r="AJ34" s="2">
        <v>19</v>
      </c>
      <c r="AK34" s="13"/>
      <c r="AL34" s="34" t="s">
        <v>180</v>
      </c>
      <c r="AM34" s="2" t="s">
        <v>250</v>
      </c>
      <c r="AN34" s="2" t="s">
        <v>323</v>
      </c>
      <c r="AO34" s="2" t="s">
        <v>870</v>
      </c>
      <c r="AP34" s="2" t="s">
        <v>227</v>
      </c>
      <c r="AQ34" s="2" t="s">
        <v>87</v>
      </c>
      <c r="AR34" s="1"/>
      <c r="AS34" s="2" t="s">
        <v>89</v>
      </c>
      <c r="AT34" s="1"/>
      <c r="AU34" s="2" t="s">
        <v>93</v>
      </c>
      <c r="AV34" s="14" t="s">
        <v>782</v>
      </c>
      <c r="AW34" s="14">
        <v>1</v>
      </c>
      <c r="AX34" s="2" t="s">
        <v>6</v>
      </c>
      <c r="AY34" s="2">
        <v>29</v>
      </c>
      <c r="AZ34" s="2">
        <v>25</v>
      </c>
      <c r="BA34" s="2">
        <v>22</v>
      </c>
      <c r="BB34" s="2">
        <f t="shared" si="11"/>
        <v>0.2413793103448276</v>
      </c>
      <c r="BC34" s="248">
        <f t="shared" si="12"/>
        <v>0.87000000000000011</v>
      </c>
      <c r="BD34" s="2" t="s">
        <v>1666</v>
      </c>
      <c r="BE34" s="2">
        <v>16</v>
      </c>
      <c r="BF34" s="2">
        <v>8</v>
      </c>
      <c r="BG34" s="104">
        <v>2.84</v>
      </c>
      <c r="BH34" s="105">
        <v>3.44</v>
      </c>
      <c r="BI34" s="106">
        <v>2.48</v>
      </c>
      <c r="BJ34" s="107">
        <v>2.4900000000000002</v>
      </c>
      <c r="BK34" s="106">
        <v>2.48</v>
      </c>
      <c r="BL34" s="261">
        <v>2.78</v>
      </c>
      <c r="BM34" s="106">
        <v>1.34</v>
      </c>
      <c r="BN34" s="108">
        <v>2.61</v>
      </c>
      <c r="BO34" s="107">
        <v>2.95</v>
      </c>
      <c r="BP34" s="106">
        <v>3.76</v>
      </c>
      <c r="BQ34" s="106">
        <v>4.3499999999999996</v>
      </c>
      <c r="BR34" s="106">
        <v>6.35</v>
      </c>
      <c r="BS34" s="106">
        <v>5.1100000000000003</v>
      </c>
      <c r="BT34" s="8">
        <v>4.01</v>
      </c>
      <c r="BU34" s="7">
        <v>5.68</v>
      </c>
      <c r="BV34" s="9">
        <v>6.04</v>
      </c>
      <c r="BW34" s="4">
        <v>10.68</v>
      </c>
      <c r="BX34" s="4">
        <v>9.75</v>
      </c>
      <c r="BY34" s="4">
        <v>3.45</v>
      </c>
      <c r="BZ34" s="26">
        <v>3.44</v>
      </c>
      <c r="CA34" s="53">
        <v>0.62</v>
      </c>
      <c r="CB34" s="53">
        <v>1.62</v>
      </c>
      <c r="CC34" s="53">
        <v>1.24</v>
      </c>
      <c r="CD34" s="257">
        <v>1.34</v>
      </c>
      <c r="CE34" s="53">
        <v>2.74</v>
      </c>
      <c r="CF34" s="54">
        <v>2.68</v>
      </c>
      <c r="CG34" s="55">
        <v>3.58</v>
      </c>
      <c r="CH34" s="53">
        <v>3.62</v>
      </c>
      <c r="CI34" s="53">
        <v>2.86</v>
      </c>
      <c r="CJ34" s="53">
        <v>3.98</v>
      </c>
      <c r="CK34" s="7">
        <v>5.14</v>
      </c>
      <c r="CL34" s="8">
        <v>5.57</v>
      </c>
      <c r="CM34" s="7">
        <v>6.44</v>
      </c>
      <c r="CN34" s="9">
        <v>6.52</v>
      </c>
      <c r="CO34" s="4">
        <v>10.4</v>
      </c>
      <c r="CP34" s="4">
        <v>9.89</v>
      </c>
      <c r="CQ34" s="250">
        <v>-0.61000000000000032</v>
      </c>
      <c r="CR34" s="250">
        <v>0</v>
      </c>
      <c r="CS34" s="250">
        <v>1.8599999999999999</v>
      </c>
      <c r="CT34" s="250">
        <v>0.87000000000000011</v>
      </c>
      <c r="CU34" s="250">
        <v>1.24</v>
      </c>
      <c r="CV34" s="250">
        <v>-1.4399999999999997</v>
      </c>
      <c r="CW34" s="16">
        <v>26.13</v>
      </c>
      <c r="CX34" s="38">
        <v>31.24</v>
      </c>
      <c r="CY34" s="17">
        <v>32.49</v>
      </c>
      <c r="CZ34" s="18">
        <v>33.29</v>
      </c>
      <c r="DA34" s="17">
        <v>35.36</v>
      </c>
      <c r="DB34" s="19">
        <v>36.270000000000003</v>
      </c>
      <c r="DC34" s="17">
        <v>36.39</v>
      </c>
      <c r="DD34" s="19">
        <v>37.5</v>
      </c>
      <c r="DE34" s="18">
        <v>38.01</v>
      </c>
      <c r="DF34" s="17">
        <v>38.729999999999997</v>
      </c>
      <c r="DG34" s="17">
        <v>39.619999999999997</v>
      </c>
      <c r="DH34" s="17">
        <v>40.090000000000003</v>
      </c>
      <c r="DI34" s="17">
        <v>45.47</v>
      </c>
      <c r="DJ34" s="19">
        <v>45.09</v>
      </c>
      <c r="DK34" s="17">
        <v>44.73</v>
      </c>
      <c r="DL34" s="20">
        <v>45.6</v>
      </c>
      <c r="DM34" s="16">
        <v>43.39</v>
      </c>
      <c r="DN34" s="16">
        <v>42.97</v>
      </c>
      <c r="DO34" s="16">
        <v>26.3</v>
      </c>
      <c r="DP34" s="38">
        <v>31.55</v>
      </c>
      <c r="DQ34" s="17">
        <v>32.1</v>
      </c>
      <c r="DR34" s="17">
        <v>33.74</v>
      </c>
      <c r="DS34" s="17">
        <v>35.51</v>
      </c>
      <c r="DT34" s="19">
        <v>35.78</v>
      </c>
      <c r="DU34" s="17">
        <v>36.4</v>
      </c>
      <c r="DV34" s="19">
        <v>37.28</v>
      </c>
      <c r="DW34" s="18">
        <v>38.01</v>
      </c>
      <c r="DX34" s="17">
        <v>38.85</v>
      </c>
      <c r="DY34" s="17">
        <v>39.46</v>
      </c>
      <c r="DZ34" s="17">
        <v>41.25</v>
      </c>
      <c r="EA34" s="17">
        <v>44.25</v>
      </c>
      <c r="EB34" s="19">
        <v>44.08</v>
      </c>
      <c r="EC34" s="17">
        <v>44.66</v>
      </c>
      <c r="ED34" s="20">
        <v>45.53</v>
      </c>
      <c r="EE34" s="16">
        <v>43.11</v>
      </c>
      <c r="EF34" s="16">
        <v>42.55</v>
      </c>
      <c r="EG34" s="253">
        <f t="shared" si="13"/>
        <v>-0.17000000000000171</v>
      </c>
      <c r="EH34" s="253">
        <f t="shared" si="14"/>
        <v>-0.31000000000000227</v>
      </c>
      <c r="EI34" s="253">
        <f t="shared" si="15"/>
        <v>0.39000000000000057</v>
      </c>
      <c r="EJ34" s="253">
        <f t="shared" si="16"/>
        <v>-0.45000000000000284</v>
      </c>
      <c r="EK34" s="253">
        <f t="shared" si="17"/>
        <v>-0.14999999999999858</v>
      </c>
      <c r="EL34" s="253">
        <f t="shared" si="18"/>
        <v>0.49000000000000199</v>
      </c>
      <c r="EM34" s="16">
        <v>2</v>
      </c>
      <c r="EN34" s="20">
        <v>2</v>
      </c>
      <c r="EO34" s="17">
        <v>1</v>
      </c>
      <c r="EP34" s="17">
        <v>0</v>
      </c>
      <c r="EQ34" s="17">
        <v>-4</v>
      </c>
      <c r="ER34" s="17">
        <v>-9</v>
      </c>
      <c r="ES34" s="17">
        <v>-11</v>
      </c>
      <c r="ET34" s="17">
        <v>-16</v>
      </c>
      <c r="EU34" s="17">
        <v>-13</v>
      </c>
      <c r="EV34" s="17">
        <v>-6</v>
      </c>
      <c r="EW34" s="17">
        <v>0</v>
      </c>
      <c r="EX34" s="17">
        <v>5</v>
      </c>
      <c r="EY34" s="17">
        <v>10</v>
      </c>
      <c r="EZ34" s="17">
        <v>11</v>
      </c>
      <c r="FA34" s="17">
        <v>7</v>
      </c>
      <c r="FB34" s="20">
        <v>3</v>
      </c>
      <c r="FC34" s="20">
        <v>0</v>
      </c>
      <c r="FD34" s="20">
        <v>-1</v>
      </c>
      <c r="FE34" s="2" t="s">
        <v>1475</v>
      </c>
      <c r="FF34" s="2">
        <v>51465713</v>
      </c>
      <c r="FG34" s="2" t="s">
        <v>91</v>
      </c>
      <c r="FH34" s="1" t="s">
        <v>243</v>
      </c>
      <c r="FI34" s="14"/>
      <c r="FJ34" s="1"/>
      <c r="FL34" s="50">
        <f t="shared" si="9"/>
        <v>-0.47999999999999954</v>
      </c>
    </row>
    <row r="35" spans="1:168">
      <c r="A35" s="2">
        <v>1</v>
      </c>
      <c r="B35" s="2">
        <v>100</v>
      </c>
      <c r="C35" s="2">
        <v>2</v>
      </c>
      <c r="D35" s="250">
        <v>0.95</v>
      </c>
      <c r="E35" s="2">
        <v>12</v>
      </c>
      <c r="F35" s="2">
        <v>5</v>
      </c>
      <c r="G35" s="2">
        <v>157.6</v>
      </c>
      <c r="H35" s="2">
        <v>56.9</v>
      </c>
      <c r="I35" s="2" t="s">
        <v>99</v>
      </c>
      <c r="J35" s="2" t="s">
        <v>114</v>
      </c>
      <c r="K35" s="3" t="s">
        <v>6</v>
      </c>
      <c r="L35" s="3">
        <v>31</v>
      </c>
      <c r="M35" s="2">
        <v>25</v>
      </c>
      <c r="N35" s="2">
        <v>11</v>
      </c>
      <c r="O35" s="2">
        <f t="shared" si="10"/>
        <v>0.64516129032258063</v>
      </c>
      <c r="P35" s="30" t="s">
        <v>168</v>
      </c>
      <c r="Q35" s="30"/>
      <c r="R35" s="30"/>
      <c r="S35" s="30"/>
      <c r="T35" s="3" t="s">
        <v>187</v>
      </c>
      <c r="U35" t="s">
        <v>191</v>
      </c>
      <c r="V35" s="3">
        <v>31</v>
      </c>
      <c r="W35" s="2">
        <v>25</v>
      </c>
      <c r="X35" s="2">
        <v>11</v>
      </c>
      <c r="Y35" s="2" t="s">
        <v>1543</v>
      </c>
      <c r="Z35" s="33"/>
      <c r="AA35" s="3" t="s">
        <v>137</v>
      </c>
      <c r="AB35" s="3">
        <v>66</v>
      </c>
      <c r="AC35" s="2">
        <v>41</v>
      </c>
      <c r="AD35" s="2">
        <v>40</v>
      </c>
      <c r="AE35" s="2"/>
      <c r="AF35" s="33" t="s">
        <v>209</v>
      </c>
      <c r="AG35" s="12" t="s">
        <v>138</v>
      </c>
      <c r="AH35" s="12">
        <v>63</v>
      </c>
      <c r="AI35" s="13">
        <v>34</v>
      </c>
      <c r="AJ35" s="13">
        <v>32</v>
      </c>
      <c r="AK35" s="13"/>
      <c r="AL35" s="34" t="s">
        <v>180</v>
      </c>
      <c r="AM35" s="2" t="s">
        <v>83</v>
      </c>
      <c r="AN35" s="2" t="s">
        <v>178</v>
      </c>
      <c r="AO35" s="2" t="s">
        <v>460</v>
      </c>
      <c r="AP35" s="2" t="s">
        <v>513</v>
      </c>
      <c r="AQ35" s="2" t="s">
        <v>87</v>
      </c>
      <c r="AR35" s="1"/>
      <c r="AS35" s="2" t="s">
        <v>89</v>
      </c>
      <c r="AT35" s="1"/>
      <c r="AU35" s="2" t="s">
        <v>93</v>
      </c>
      <c r="AV35" s="14" t="s">
        <v>1617</v>
      </c>
      <c r="AW35" s="14">
        <v>1</v>
      </c>
      <c r="AX35" s="3" t="s">
        <v>6</v>
      </c>
      <c r="AY35" s="3">
        <v>31</v>
      </c>
      <c r="AZ35" s="2">
        <v>25</v>
      </c>
      <c r="BA35" s="2">
        <v>11</v>
      </c>
      <c r="BB35" s="2">
        <f t="shared" si="11"/>
        <v>0.64516129032258063</v>
      </c>
      <c r="BC35" s="248">
        <f t="shared" si="12"/>
        <v>0.95</v>
      </c>
      <c r="BD35" s="2" t="s">
        <v>1666</v>
      </c>
      <c r="BE35" s="2">
        <v>12</v>
      </c>
      <c r="BF35" s="2">
        <v>5</v>
      </c>
      <c r="BG35" s="104">
        <v>3.78</v>
      </c>
      <c r="BH35" s="105">
        <v>2.71</v>
      </c>
      <c r="BI35" s="106">
        <v>1.62</v>
      </c>
      <c r="BJ35" s="107">
        <v>1.74</v>
      </c>
      <c r="BK35" s="106">
        <v>1.76</v>
      </c>
      <c r="BL35" s="261">
        <v>2.56</v>
      </c>
      <c r="BM35" s="106">
        <v>0.66</v>
      </c>
      <c r="BN35" s="108">
        <v>0.51</v>
      </c>
      <c r="BO35" s="107">
        <v>2.12</v>
      </c>
      <c r="BP35" s="106">
        <v>2.37</v>
      </c>
      <c r="BQ35" s="106">
        <v>5.74</v>
      </c>
      <c r="BR35" s="106">
        <v>4.1500000000000004</v>
      </c>
      <c r="BS35" s="106">
        <v>1.45</v>
      </c>
      <c r="BT35" s="8">
        <v>1.78</v>
      </c>
      <c r="BU35" s="7">
        <v>2.61</v>
      </c>
      <c r="BV35" s="9">
        <v>4.37</v>
      </c>
      <c r="BW35" s="4">
        <v>7.23</v>
      </c>
      <c r="BX35" s="4">
        <v>11.94</v>
      </c>
      <c r="BY35" s="4">
        <v>3.95</v>
      </c>
      <c r="BZ35" s="26">
        <v>2.73</v>
      </c>
      <c r="CA35" s="53">
        <v>0.37</v>
      </c>
      <c r="CB35" s="53">
        <v>0.79</v>
      </c>
      <c r="CC35" s="53">
        <v>1.24</v>
      </c>
      <c r="CD35" s="257">
        <v>1.02</v>
      </c>
      <c r="CE35" s="53">
        <v>2.4500000000000002</v>
      </c>
      <c r="CF35" s="54">
        <v>2.4700000000000002</v>
      </c>
      <c r="CG35" s="55">
        <v>2.98</v>
      </c>
      <c r="CH35" s="53">
        <v>3.51</v>
      </c>
      <c r="CI35" s="53">
        <v>4.66</v>
      </c>
      <c r="CJ35" s="53">
        <v>4.8</v>
      </c>
      <c r="CK35" s="7">
        <v>2.76</v>
      </c>
      <c r="CL35" s="8">
        <v>3.17</v>
      </c>
      <c r="CM35" s="7">
        <v>3.88</v>
      </c>
      <c r="CN35" s="9">
        <v>4.0599999999999996</v>
      </c>
      <c r="CO35" s="4">
        <v>7.38</v>
      </c>
      <c r="CP35" s="4">
        <v>11.97</v>
      </c>
      <c r="CQ35" s="250">
        <v>-0.17000000000000037</v>
      </c>
      <c r="CR35" s="250">
        <v>-2.0000000000000018E-2</v>
      </c>
      <c r="CS35" s="250">
        <v>1.25</v>
      </c>
      <c r="CT35" s="250">
        <v>0.95</v>
      </c>
      <c r="CU35" s="250">
        <v>0.52</v>
      </c>
      <c r="CV35" s="250">
        <v>-1.54</v>
      </c>
      <c r="CW35" s="16">
        <v>24.73</v>
      </c>
      <c r="CX35" s="38">
        <v>28.43</v>
      </c>
      <c r="CY35" s="17">
        <v>31.47</v>
      </c>
      <c r="CZ35" s="18">
        <v>33.43</v>
      </c>
      <c r="DA35" s="17">
        <v>34.81</v>
      </c>
      <c r="DB35" s="19">
        <v>34.44</v>
      </c>
      <c r="DC35" s="17">
        <v>35.25</v>
      </c>
      <c r="DD35" s="19">
        <v>35.950000000000003</v>
      </c>
      <c r="DE35" s="18">
        <v>35.9</v>
      </c>
      <c r="DF35" s="17">
        <v>37.56</v>
      </c>
      <c r="DG35" s="17">
        <v>39.15</v>
      </c>
      <c r="DH35" s="17">
        <v>40.07</v>
      </c>
      <c r="DI35" s="17">
        <v>41.85</v>
      </c>
      <c r="DJ35" s="19">
        <v>43.53</v>
      </c>
      <c r="DK35" s="17">
        <v>44.77</v>
      </c>
      <c r="DL35" s="20">
        <v>43.85</v>
      </c>
      <c r="DM35" s="16">
        <v>43.6</v>
      </c>
      <c r="DN35" s="16">
        <v>42.02</v>
      </c>
      <c r="DO35" s="16">
        <v>25.08</v>
      </c>
      <c r="DP35" s="38">
        <v>28.63</v>
      </c>
      <c r="DQ35" s="17">
        <v>31.16</v>
      </c>
      <c r="DR35" s="17">
        <v>33.28</v>
      </c>
      <c r="DS35" s="17">
        <v>34.229999999999997</v>
      </c>
      <c r="DT35" s="19">
        <v>34.159999999999997</v>
      </c>
      <c r="DU35" s="17">
        <v>35.03</v>
      </c>
      <c r="DV35" s="19">
        <v>35.15</v>
      </c>
      <c r="DW35" s="18">
        <v>35.840000000000003</v>
      </c>
      <c r="DX35" s="17">
        <v>38.380000000000003</v>
      </c>
      <c r="DY35" s="17">
        <v>38.68</v>
      </c>
      <c r="DZ35" s="17">
        <v>40.340000000000003</v>
      </c>
      <c r="EA35" s="17">
        <v>42.6</v>
      </c>
      <c r="EB35" s="19">
        <v>42.85</v>
      </c>
      <c r="EC35" s="17">
        <v>44.9</v>
      </c>
      <c r="ED35" s="20">
        <v>43.35</v>
      </c>
      <c r="EE35" s="16">
        <v>43.77</v>
      </c>
      <c r="EF35" s="16">
        <v>42.77</v>
      </c>
      <c r="EG35" s="253">
        <f t="shared" si="13"/>
        <v>-0.34999999999999787</v>
      </c>
      <c r="EH35" s="253">
        <f t="shared" si="14"/>
        <v>-0.19999999999999929</v>
      </c>
      <c r="EI35" s="253">
        <f t="shared" si="15"/>
        <v>0.30999999999999872</v>
      </c>
      <c r="EJ35" s="253">
        <f t="shared" si="16"/>
        <v>0.14999999999999858</v>
      </c>
      <c r="EK35" s="253">
        <f t="shared" si="17"/>
        <v>0.5800000000000054</v>
      </c>
      <c r="EL35" s="253">
        <f t="shared" si="18"/>
        <v>0.28000000000000114</v>
      </c>
      <c r="EM35" s="16">
        <v>8</v>
      </c>
      <c r="EN35" s="20">
        <v>9</v>
      </c>
      <c r="EO35" s="17">
        <v>8</v>
      </c>
      <c r="EP35" s="17">
        <v>6</v>
      </c>
      <c r="EQ35" s="17">
        <v>1</v>
      </c>
      <c r="ER35" s="17">
        <v>-4</v>
      </c>
      <c r="ES35" s="17">
        <v>-10</v>
      </c>
      <c r="ET35" s="17">
        <v>-8</v>
      </c>
      <c r="EU35" s="17">
        <v>-2</v>
      </c>
      <c r="EV35" s="17">
        <v>3</v>
      </c>
      <c r="EW35" s="17">
        <v>10</v>
      </c>
      <c r="EX35" s="17">
        <v>20</v>
      </c>
      <c r="EY35" s="17">
        <v>24</v>
      </c>
      <c r="EZ35" s="17">
        <v>23</v>
      </c>
      <c r="FA35" s="17">
        <v>19</v>
      </c>
      <c r="FB35" s="20">
        <v>14</v>
      </c>
      <c r="FC35" s="20">
        <v>11</v>
      </c>
      <c r="FD35" s="20">
        <v>8</v>
      </c>
      <c r="FE35" s="2" t="s">
        <v>1215</v>
      </c>
      <c r="FF35" s="2">
        <v>50783324</v>
      </c>
      <c r="FG35" s="2" t="s">
        <v>91</v>
      </c>
      <c r="FH35" s="1" t="s">
        <v>1540</v>
      </c>
      <c r="FI35" s="14"/>
      <c r="FJ35" s="1"/>
      <c r="FL35" s="50">
        <f t="shared" si="9"/>
        <v>0.3100000000000005</v>
      </c>
    </row>
    <row r="36" spans="1:168">
      <c r="A36" s="2">
        <v>1</v>
      </c>
      <c r="B36" s="2">
        <v>41</v>
      </c>
      <c r="C36" s="2">
        <v>2</v>
      </c>
      <c r="D36" s="250">
        <v>0.99</v>
      </c>
      <c r="E36" s="2">
        <v>17</v>
      </c>
      <c r="F36" s="2">
        <v>5</v>
      </c>
      <c r="G36" s="2">
        <v>160</v>
      </c>
      <c r="H36" s="2">
        <v>49.6</v>
      </c>
      <c r="I36" s="2" t="s">
        <v>99</v>
      </c>
      <c r="J36" s="2" t="s">
        <v>335</v>
      </c>
      <c r="K36" s="3" t="s">
        <v>17</v>
      </c>
      <c r="L36" s="3">
        <v>22</v>
      </c>
      <c r="M36" s="2">
        <v>18</v>
      </c>
      <c r="N36" s="2">
        <v>17</v>
      </c>
      <c r="O36" s="2">
        <f t="shared" si="10"/>
        <v>0.22727272727272727</v>
      </c>
      <c r="P36" s="30" t="s">
        <v>168</v>
      </c>
      <c r="Q36" s="30"/>
      <c r="R36" s="30"/>
      <c r="S36" s="30"/>
      <c r="T36" s="3" t="s">
        <v>187</v>
      </c>
      <c r="U36" t="s">
        <v>192</v>
      </c>
      <c r="V36" s="3">
        <v>22</v>
      </c>
      <c r="W36" s="2">
        <v>18</v>
      </c>
      <c r="X36" s="2">
        <v>17</v>
      </c>
      <c r="Y36" s="2" t="s">
        <v>862</v>
      </c>
      <c r="Z36" s="33"/>
      <c r="AA36" s="3" t="s">
        <v>216</v>
      </c>
      <c r="AB36" s="3">
        <v>51</v>
      </c>
      <c r="AC36" s="2">
        <v>45</v>
      </c>
      <c r="AD36" s="2">
        <v>28</v>
      </c>
      <c r="AE36" s="2"/>
      <c r="AF36" s="33" t="s">
        <v>242</v>
      </c>
      <c r="AG36" s="12" t="s">
        <v>217</v>
      </c>
      <c r="AH36" s="12">
        <v>45</v>
      </c>
      <c r="AI36" s="13">
        <v>40</v>
      </c>
      <c r="AJ36" s="13">
        <v>22</v>
      </c>
      <c r="AK36" s="13"/>
      <c r="AL36" s="34" t="s">
        <v>197</v>
      </c>
      <c r="AM36" s="2" t="s">
        <v>341</v>
      </c>
      <c r="AN36" s="2" t="s">
        <v>178</v>
      </c>
      <c r="AO36" s="2" t="s">
        <v>559</v>
      </c>
      <c r="AP36" s="2" t="s">
        <v>130</v>
      </c>
      <c r="AQ36" s="2" t="s">
        <v>87</v>
      </c>
      <c r="AR36" s="1" t="s">
        <v>90</v>
      </c>
      <c r="AS36" s="2" t="s">
        <v>89</v>
      </c>
      <c r="AT36" s="1" t="s">
        <v>108</v>
      </c>
      <c r="AU36" s="2" t="s">
        <v>93</v>
      </c>
      <c r="AV36" s="14" t="s">
        <v>1140</v>
      </c>
      <c r="AW36" s="14">
        <v>1</v>
      </c>
      <c r="AX36" s="3" t="s">
        <v>17</v>
      </c>
      <c r="AY36" s="3">
        <v>22</v>
      </c>
      <c r="AZ36" s="2">
        <v>18</v>
      </c>
      <c r="BA36" s="2">
        <v>17</v>
      </c>
      <c r="BB36" s="2">
        <f t="shared" si="11"/>
        <v>0.22727272727272727</v>
      </c>
      <c r="BC36" s="248">
        <f t="shared" si="12"/>
        <v>0.99</v>
      </c>
      <c r="BD36" s="2" t="s">
        <v>1666</v>
      </c>
      <c r="BE36" s="2">
        <v>17</v>
      </c>
      <c r="BF36" s="2">
        <v>5</v>
      </c>
      <c r="BG36" s="104">
        <v>4.13</v>
      </c>
      <c r="BH36" s="107">
        <v>2.67</v>
      </c>
      <c r="BI36" s="106">
        <v>1.51</v>
      </c>
      <c r="BJ36" s="107">
        <v>0.99</v>
      </c>
      <c r="BK36" s="106">
        <v>1.99</v>
      </c>
      <c r="BL36" s="261">
        <v>0</v>
      </c>
      <c r="BM36" s="106">
        <v>1.74</v>
      </c>
      <c r="BN36" s="108">
        <v>0</v>
      </c>
      <c r="BO36" s="107">
        <v>1.63</v>
      </c>
      <c r="BP36" s="106">
        <v>2.92</v>
      </c>
      <c r="BQ36" s="106">
        <v>2.98</v>
      </c>
      <c r="BR36" s="106">
        <v>4.51</v>
      </c>
      <c r="BS36" s="106">
        <v>1.9</v>
      </c>
      <c r="BT36" s="8">
        <v>2.62</v>
      </c>
      <c r="BU36" s="7">
        <v>2.56</v>
      </c>
      <c r="BV36" s="9">
        <v>4.62</v>
      </c>
      <c r="BW36" s="4">
        <v>10.220000000000001</v>
      </c>
      <c r="BX36" s="4">
        <v>11.75</v>
      </c>
      <c r="BY36" s="4">
        <v>4.13</v>
      </c>
      <c r="BZ36" s="6">
        <v>2.2799999999999998</v>
      </c>
      <c r="CA36" s="7">
        <v>0.9</v>
      </c>
      <c r="CB36" s="7">
        <v>0</v>
      </c>
      <c r="CC36" s="7">
        <v>0</v>
      </c>
      <c r="CD36" s="257">
        <v>1.74</v>
      </c>
      <c r="CE36" s="7">
        <v>1.87</v>
      </c>
      <c r="CF36" s="8">
        <v>2.25</v>
      </c>
      <c r="CG36" s="6">
        <v>2.41</v>
      </c>
      <c r="CH36" s="7">
        <v>3.6</v>
      </c>
      <c r="CI36" s="7">
        <v>3.62</v>
      </c>
      <c r="CJ36" s="7">
        <v>5.29</v>
      </c>
      <c r="CK36" s="7">
        <v>0</v>
      </c>
      <c r="CL36" s="8">
        <v>1.28</v>
      </c>
      <c r="CM36" s="7">
        <v>3.08</v>
      </c>
      <c r="CN36" s="9">
        <v>4.72</v>
      </c>
      <c r="CO36" s="4">
        <v>9.5</v>
      </c>
      <c r="CP36" s="4">
        <v>9.24</v>
      </c>
      <c r="CQ36" s="250">
        <v>0</v>
      </c>
      <c r="CR36" s="250">
        <v>0.39000000000000012</v>
      </c>
      <c r="CS36" s="250">
        <v>0.61</v>
      </c>
      <c r="CT36" s="250">
        <v>0.99</v>
      </c>
      <c r="CU36" s="250">
        <v>1.99</v>
      </c>
      <c r="CV36" s="250">
        <v>1.74</v>
      </c>
      <c r="CW36" s="16">
        <v>29.55</v>
      </c>
      <c r="CX36" s="18">
        <v>31.27</v>
      </c>
      <c r="CY36" s="17">
        <v>33.82</v>
      </c>
      <c r="CZ36" s="18">
        <v>35.380000000000003</v>
      </c>
      <c r="DA36" s="17">
        <v>36.270000000000003</v>
      </c>
      <c r="DB36" s="19">
        <v>38.33</v>
      </c>
      <c r="DC36" s="17">
        <v>37.65</v>
      </c>
      <c r="DD36" s="19">
        <v>37.65</v>
      </c>
      <c r="DE36" s="18">
        <v>38.049999999999997</v>
      </c>
      <c r="DF36" s="17">
        <v>38.270000000000003</v>
      </c>
      <c r="DG36" s="17">
        <v>40.450000000000003</v>
      </c>
      <c r="DH36" s="17">
        <v>41.61</v>
      </c>
      <c r="DI36" s="17">
        <v>42.22</v>
      </c>
      <c r="DJ36" s="19">
        <v>43.92</v>
      </c>
      <c r="DK36" s="17">
        <v>44.35</v>
      </c>
      <c r="DL36" s="20">
        <v>41.58</v>
      </c>
      <c r="DM36" s="16">
        <v>40.24</v>
      </c>
      <c r="DN36" s="16">
        <v>37.049999999999997</v>
      </c>
      <c r="DO36" s="16">
        <v>28.55</v>
      </c>
      <c r="DP36" s="18">
        <v>30.15</v>
      </c>
      <c r="DQ36" s="17">
        <v>33.03</v>
      </c>
      <c r="DR36" s="17">
        <v>34.96</v>
      </c>
      <c r="DS36" s="17">
        <v>37.090000000000003</v>
      </c>
      <c r="DT36" s="19">
        <v>38.770000000000003</v>
      </c>
      <c r="DU36" s="17">
        <v>38.14</v>
      </c>
      <c r="DV36" s="19">
        <v>38.74</v>
      </c>
      <c r="DW36" s="18">
        <v>38.96</v>
      </c>
      <c r="DX36" s="17">
        <v>38.299999999999997</v>
      </c>
      <c r="DY36" s="17">
        <v>40.35</v>
      </c>
      <c r="DZ36" s="17">
        <v>42.01</v>
      </c>
      <c r="EA36" s="17">
        <v>43.44</v>
      </c>
      <c r="EB36" s="19">
        <v>44.71</v>
      </c>
      <c r="EC36" s="17">
        <v>45.72</v>
      </c>
      <c r="ED36" s="20">
        <v>42.01</v>
      </c>
      <c r="EE36" s="16">
        <v>41.04</v>
      </c>
      <c r="EF36" s="16">
        <v>37.67</v>
      </c>
      <c r="EG36" s="253">
        <f t="shared" si="13"/>
        <v>1</v>
      </c>
      <c r="EH36" s="253">
        <f t="shared" si="14"/>
        <v>1.120000000000001</v>
      </c>
      <c r="EI36" s="253">
        <f t="shared" si="15"/>
        <v>0.78999999999999915</v>
      </c>
      <c r="EJ36" s="253">
        <f t="shared" si="16"/>
        <v>0.42000000000000171</v>
      </c>
      <c r="EK36" s="253">
        <f t="shared" si="17"/>
        <v>-0.82000000000000028</v>
      </c>
      <c r="EL36" s="253">
        <f t="shared" si="18"/>
        <v>-0.44000000000000483</v>
      </c>
      <c r="EM36" s="16">
        <v>0</v>
      </c>
      <c r="EN36" s="17">
        <v>1</v>
      </c>
      <c r="EO36" s="17">
        <v>3</v>
      </c>
      <c r="EP36" s="17">
        <v>4</v>
      </c>
      <c r="EQ36" s="17">
        <v>7</v>
      </c>
      <c r="ER36" s="17">
        <v>3</v>
      </c>
      <c r="ES36" s="17">
        <v>0</v>
      </c>
      <c r="ET36" s="17">
        <v>-1</v>
      </c>
      <c r="EU36" s="17">
        <v>-3</v>
      </c>
      <c r="EV36" s="17">
        <v>-2</v>
      </c>
      <c r="EW36" s="17">
        <v>0</v>
      </c>
      <c r="EX36" s="17">
        <v>9</v>
      </c>
      <c r="EY36" s="17">
        <v>17</v>
      </c>
      <c r="EZ36" s="17">
        <v>21</v>
      </c>
      <c r="FA36" s="17">
        <v>21</v>
      </c>
      <c r="FB36" s="20">
        <v>17</v>
      </c>
      <c r="FC36" s="20">
        <v>10</v>
      </c>
      <c r="FD36" s="20">
        <v>10</v>
      </c>
      <c r="FE36" s="2" t="s">
        <v>1137</v>
      </c>
      <c r="FF36" s="2">
        <v>52465420</v>
      </c>
      <c r="FG36" s="2" t="s">
        <v>91</v>
      </c>
      <c r="FH36" s="1" t="s">
        <v>1139</v>
      </c>
      <c r="FI36" s="15" t="s">
        <v>95</v>
      </c>
      <c r="FJ36" s="1">
        <v>0</v>
      </c>
      <c r="FL36" s="50">
        <f t="shared" si="9"/>
        <v>-9.9999999999999645E-2</v>
      </c>
    </row>
    <row r="37" spans="1:168">
      <c r="A37" s="2">
        <v>1</v>
      </c>
      <c r="B37" s="2">
        <v>52</v>
      </c>
      <c r="C37" s="2">
        <v>2</v>
      </c>
      <c r="D37" s="250">
        <v>0.99999999999999978</v>
      </c>
      <c r="E37" s="2">
        <v>15</v>
      </c>
      <c r="F37" s="2">
        <v>5</v>
      </c>
      <c r="G37" s="2">
        <v>153</v>
      </c>
      <c r="H37" s="2">
        <v>62.2</v>
      </c>
      <c r="I37" s="2" t="s">
        <v>238</v>
      </c>
      <c r="J37" s="2" t="s">
        <v>376</v>
      </c>
      <c r="K37" s="3" t="s">
        <v>48</v>
      </c>
      <c r="L37" s="3">
        <v>23</v>
      </c>
      <c r="M37" s="2">
        <v>23</v>
      </c>
      <c r="N37" s="2">
        <v>20</v>
      </c>
      <c r="O37" s="2">
        <f t="shared" si="10"/>
        <v>0.13043478260869565</v>
      </c>
      <c r="P37" s="30" t="s">
        <v>168</v>
      </c>
      <c r="Q37" s="30"/>
      <c r="R37" s="30"/>
      <c r="S37" s="30"/>
      <c r="T37" s="3" t="s">
        <v>187</v>
      </c>
      <c r="U37" t="s">
        <v>190</v>
      </c>
      <c r="V37" s="3">
        <v>23</v>
      </c>
      <c r="W37" s="2">
        <v>23</v>
      </c>
      <c r="X37" s="2">
        <v>20</v>
      </c>
      <c r="Y37" s="2" t="s">
        <v>590</v>
      </c>
      <c r="Z37" s="33"/>
      <c r="AA37" s="3" t="s">
        <v>115</v>
      </c>
      <c r="AB37" s="3">
        <v>66</v>
      </c>
      <c r="AC37" s="2">
        <v>53</v>
      </c>
      <c r="AD37" s="2">
        <v>42</v>
      </c>
      <c r="AE37" s="2"/>
      <c r="AF37" s="33" t="s">
        <v>209</v>
      </c>
      <c r="AG37" s="12" t="s">
        <v>116</v>
      </c>
      <c r="AH37" s="12">
        <v>71</v>
      </c>
      <c r="AI37" s="13">
        <v>53</v>
      </c>
      <c r="AJ37" s="13">
        <v>43</v>
      </c>
      <c r="AK37" s="13"/>
      <c r="AL37" s="34" t="s">
        <v>180</v>
      </c>
      <c r="AM37" s="2" t="s">
        <v>591</v>
      </c>
      <c r="AN37" s="2" t="s">
        <v>265</v>
      </c>
      <c r="AO37" s="2" t="s">
        <v>226</v>
      </c>
      <c r="AP37" s="2" t="s">
        <v>513</v>
      </c>
      <c r="AQ37" s="2" t="s">
        <v>87</v>
      </c>
      <c r="AR37" s="1"/>
      <c r="AS37" s="2" t="s">
        <v>89</v>
      </c>
      <c r="AT37" s="1"/>
      <c r="AU37" s="2" t="s">
        <v>93</v>
      </c>
      <c r="AV37" s="14" t="s">
        <v>593</v>
      </c>
      <c r="AW37" s="14">
        <v>1</v>
      </c>
      <c r="AX37" s="3" t="s">
        <v>48</v>
      </c>
      <c r="AY37" s="3">
        <v>23</v>
      </c>
      <c r="AZ37" s="2">
        <v>23</v>
      </c>
      <c r="BA37" s="2">
        <v>20</v>
      </c>
      <c r="BB37" s="2">
        <f t="shared" si="11"/>
        <v>0.13043478260869565</v>
      </c>
      <c r="BC37" s="248">
        <f t="shared" si="12"/>
        <v>0.99999999999999978</v>
      </c>
      <c r="BD37" s="2" t="s">
        <v>1666</v>
      </c>
      <c r="BE37" s="2">
        <v>15</v>
      </c>
      <c r="BF37" s="2">
        <v>5</v>
      </c>
      <c r="BG37" s="104">
        <v>3.93</v>
      </c>
      <c r="BH37" s="105">
        <v>3.77</v>
      </c>
      <c r="BI37" s="115">
        <v>2.41</v>
      </c>
      <c r="BJ37" s="107">
        <v>2.78</v>
      </c>
      <c r="BK37" s="106">
        <v>1.67</v>
      </c>
      <c r="BL37" s="261">
        <v>1.88</v>
      </c>
      <c r="BM37" s="106">
        <v>0</v>
      </c>
      <c r="BN37" s="108">
        <v>0</v>
      </c>
      <c r="BO37" s="107">
        <v>0.45</v>
      </c>
      <c r="BP37" s="106">
        <v>2.5099999999999998</v>
      </c>
      <c r="BQ37" s="106">
        <v>3.54</v>
      </c>
      <c r="BR37" s="106">
        <v>4.76</v>
      </c>
      <c r="BS37" s="106">
        <v>1.83</v>
      </c>
      <c r="BT37" s="8">
        <v>2.17</v>
      </c>
      <c r="BU37" s="7">
        <v>3.13</v>
      </c>
      <c r="BV37" s="7">
        <v>4.41</v>
      </c>
      <c r="BW37" s="4">
        <v>8.89</v>
      </c>
      <c r="BX37" s="4">
        <v>11.78</v>
      </c>
      <c r="BY37" s="4">
        <v>3.79</v>
      </c>
      <c r="BZ37" s="37">
        <v>1.52</v>
      </c>
      <c r="CA37" s="5">
        <v>1.3</v>
      </c>
      <c r="CB37" s="7">
        <v>1.78</v>
      </c>
      <c r="CC37" s="7">
        <v>1.88</v>
      </c>
      <c r="CD37" s="257">
        <v>0</v>
      </c>
      <c r="CE37" s="7">
        <v>1.88</v>
      </c>
      <c r="CF37" s="8">
        <v>2.36</v>
      </c>
      <c r="CG37" s="6">
        <v>3.11</v>
      </c>
      <c r="CH37" s="7">
        <v>3.9</v>
      </c>
      <c r="CI37" s="7">
        <v>4</v>
      </c>
      <c r="CJ37" s="7">
        <v>2.11</v>
      </c>
      <c r="CK37" s="7">
        <v>0.45</v>
      </c>
      <c r="CL37" s="8">
        <v>1.58</v>
      </c>
      <c r="CM37" s="7">
        <v>4.04</v>
      </c>
      <c r="CN37" s="7">
        <v>4.38</v>
      </c>
      <c r="CO37" s="4">
        <v>8.35</v>
      </c>
      <c r="CP37" s="4">
        <v>12.13</v>
      </c>
      <c r="CQ37" s="250">
        <v>0.14000000000000012</v>
      </c>
      <c r="CR37" s="250">
        <v>2.25</v>
      </c>
      <c r="CS37" s="250">
        <v>1.1100000000000001</v>
      </c>
      <c r="CT37" s="250">
        <v>0.99999999999999978</v>
      </c>
      <c r="CU37" s="250">
        <v>-0.20999999999999996</v>
      </c>
      <c r="CV37" s="250">
        <v>-1.88</v>
      </c>
      <c r="CW37" s="16">
        <v>24.44</v>
      </c>
      <c r="CX37" s="38">
        <v>29.8</v>
      </c>
      <c r="CY37" s="23">
        <v>31.92</v>
      </c>
      <c r="CZ37" s="18">
        <v>32.200000000000003</v>
      </c>
      <c r="DA37" s="17">
        <v>34.340000000000003</v>
      </c>
      <c r="DB37" s="19">
        <v>36.22</v>
      </c>
      <c r="DC37" s="17">
        <v>37.94</v>
      </c>
      <c r="DD37" s="19">
        <v>35.119999999999997</v>
      </c>
      <c r="DE37" s="18">
        <v>37.479999999999997</v>
      </c>
      <c r="DF37" s="17">
        <v>37.020000000000003</v>
      </c>
      <c r="DG37" s="17">
        <v>37.07</v>
      </c>
      <c r="DH37" s="17">
        <v>36.4</v>
      </c>
      <c r="DI37" s="17">
        <v>40.19</v>
      </c>
      <c r="DJ37" s="19">
        <v>39.79</v>
      </c>
      <c r="DK37" s="17">
        <v>41.2</v>
      </c>
      <c r="DL37" s="17">
        <v>40.79</v>
      </c>
      <c r="DM37" s="16">
        <v>41.09</v>
      </c>
      <c r="DN37" s="16">
        <v>37.36</v>
      </c>
      <c r="DO37" s="16">
        <v>23.9</v>
      </c>
      <c r="DP37" s="38">
        <v>30.03</v>
      </c>
      <c r="DQ37" s="23">
        <v>32.31</v>
      </c>
      <c r="DR37" s="17">
        <v>33.08</v>
      </c>
      <c r="DS37" s="17">
        <v>35.35</v>
      </c>
      <c r="DT37" s="19">
        <v>36.42</v>
      </c>
      <c r="DU37" s="17">
        <v>37.409999999999997</v>
      </c>
      <c r="DV37" s="19">
        <v>35.729999999999997</v>
      </c>
      <c r="DW37" s="18">
        <v>37.369999999999997</v>
      </c>
      <c r="DX37" s="17">
        <v>36.69</v>
      </c>
      <c r="DY37" s="17">
        <v>36.06</v>
      </c>
      <c r="DZ37" s="17">
        <v>36.31</v>
      </c>
      <c r="EA37" s="17">
        <v>40.119999999999997</v>
      </c>
      <c r="EB37" s="19">
        <v>39.450000000000003</v>
      </c>
      <c r="EC37" s="17">
        <v>41.9</v>
      </c>
      <c r="ED37" s="17">
        <v>40.35</v>
      </c>
      <c r="EE37" s="16">
        <v>41.73</v>
      </c>
      <c r="EF37" s="16">
        <v>37.78</v>
      </c>
      <c r="EG37" s="253">
        <f t="shared" si="13"/>
        <v>0.5400000000000027</v>
      </c>
      <c r="EH37" s="253">
        <f t="shared" si="14"/>
        <v>-0.23000000000000043</v>
      </c>
      <c r="EI37" s="253">
        <f t="shared" si="15"/>
        <v>-0.39000000000000057</v>
      </c>
      <c r="EJ37" s="253">
        <f t="shared" si="16"/>
        <v>-0.87999999999999545</v>
      </c>
      <c r="EK37" s="253">
        <f t="shared" si="17"/>
        <v>-1.009999999999998</v>
      </c>
      <c r="EL37" s="253">
        <f t="shared" si="18"/>
        <v>-0.20000000000000284</v>
      </c>
      <c r="EM37" s="16">
        <v>11</v>
      </c>
      <c r="EN37" s="20">
        <v>8</v>
      </c>
      <c r="EO37" s="23">
        <v>4</v>
      </c>
      <c r="EP37" s="17">
        <v>0</v>
      </c>
      <c r="EQ37" s="17">
        <v>-7</v>
      </c>
      <c r="ER37" s="17">
        <v>-11</v>
      </c>
      <c r="ES37" s="17">
        <v>-11</v>
      </c>
      <c r="ET37" s="17">
        <v>-8</v>
      </c>
      <c r="EU37" s="17">
        <v>-2</v>
      </c>
      <c r="EV37" s="17">
        <v>9</v>
      </c>
      <c r="EW37" s="17">
        <v>22</v>
      </c>
      <c r="EX37" s="17">
        <v>29</v>
      </c>
      <c r="EY37" s="17">
        <v>35</v>
      </c>
      <c r="EZ37" s="17">
        <v>29</v>
      </c>
      <c r="FA37" s="17">
        <v>25</v>
      </c>
      <c r="FB37" s="17">
        <v>19</v>
      </c>
      <c r="FC37" s="20">
        <v>16</v>
      </c>
      <c r="FD37" s="20">
        <v>19</v>
      </c>
      <c r="FE37" s="2" t="s">
        <v>594</v>
      </c>
      <c r="FF37" s="2">
        <v>52380170</v>
      </c>
      <c r="FG37" s="2" t="s">
        <v>91</v>
      </c>
      <c r="FH37" s="1" t="s">
        <v>592</v>
      </c>
      <c r="FI37" s="15" t="s">
        <v>95</v>
      </c>
      <c r="FJ37" s="1">
        <v>0</v>
      </c>
      <c r="FL37" s="50">
        <f t="shared" si="9"/>
        <v>3.0000000000000249E-2</v>
      </c>
    </row>
    <row r="38" spans="1:168">
      <c r="A38" s="2">
        <v>1</v>
      </c>
      <c r="B38" s="2">
        <v>31</v>
      </c>
      <c r="C38" s="2">
        <v>2</v>
      </c>
      <c r="D38" s="250">
        <v>1</v>
      </c>
      <c r="E38" s="2">
        <v>18</v>
      </c>
      <c r="F38" s="2">
        <v>8</v>
      </c>
      <c r="G38" s="2">
        <v>161.9</v>
      </c>
      <c r="H38" s="2">
        <v>57.8</v>
      </c>
      <c r="I38" s="2" t="s">
        <v>99</v>
      </c>
      <c r="J38" s="2" t="s">
        <v>264</v>
      </c>
      <c r="K38" s="3" t="s">
        <v>6</v>
      </c>
      <c r="L38" s="3">
        <v>20</v>
      </c>
      <c r="M38" s="2">
        <v>16</v>
      </c>
      <c r="N38" s="2">
        <v>12</v>
      </c>
      <c r="O38" s="2">
        <f t="shared" si="10"/>
        <v>0.4</v>
      </c>
      <c r="P38" s="30"/>
      <c r="Q38" s="30"/>
      <c r="R38" s="30"/>
      <c r="S38" s="30"/>
      <c r="T38" s="3" t="s">
        <v>187</v>
      </c>
      <c r="U38" t="s">
        <v>191</v>
      </c>
      <c r="V38" s="3">
        <v>20</v>
      </c>
      <c r="W38" s="2">
        <v>16</v>
      </c>
      <c r="X38" s="2">
        <v>12</v>
      </c>
      <c r="Y38" s="2" t="s">
        <v>280</v>
      </c>
      <c r="Z38" s="33"/>
      <c r="AA38" s="3" t="s">
        <v>232</v>
      </c>
      <c r="AB38" s="3">
        <v>57</v>
      </c>
      <c r="AC38" s="2">
        <v>44</v>
      </c>
      <c r="AD38" s="2">
        <v>25</v>
      </c>
      <c r="AE38" s="2"/>
      <c r="AF38" s="33" t="s">
        <v>443</v>
      </c>
      <c r="AG38" s="12" t="s">
        <v>217</v>
      </c>
      <c r="AH38" s="12">
        <v>50</v>
      </c>
      <c r="AI38" s="13">
        <v>42</v>
      </c>
      <c r="AJ38" s="13">
        <v>24</v>
      </c>
      <c r="AK38" s="13"/>
      <c r="AL38" s="34" t="s">
        <v>180</v>
      </c>
      <c r="AM38" s="2" t="s">
        <v>127</v>
      </c>
      <c r="AN38" s="2" t="s">
        <v>403</v>
      </c>
      <c r="AO38" s="2" t="s">
        <v>667</v>
      </c>
      <c r="AP38" s="2" t="s">
        <v>313</v>
      </c>
      <c r="AQ38" s="2" t="s">
        <v>87</v>
      </c>
      <c r="AR38" s="1"/>
      <c r="AS38" s="2" t="s">
        <v>89</v>
      </c>
      <c r="AT38" s="1"/>
      <c r="AU38" s="2" t="s">
        <v>855</v>
      </c>
      <c r="AV38" s="14" t="s">
        <v>782</v>
      </c>
      <c r="AW38" s="14">
        <v>1</v>
      </c>
      <c r="AX38" s="3" t="s">
        <v>6</v>
      </c>
      <c r="AY38" s="3">
        <v>20</v>
      </c>
      <c r="AZ38" s="2">
        <v>16</v>
      </c>
      <c r="BA38" s="2">
        <v>12</v>
      </c>
      <c r="BB38" s="2">
        <f t="shared" si="11"/>
        <v>0.4</v>
      </c>
      <c r="BC38" s="248">
        <f t="shared" si="12"/>
        <v>1</v>
      </c>
      <c r="BD38" s="2" t="s">
        <v>1666</v>
      </c>
      <c r="BE38" s="2">
        <v>18</v>
      </c>
      <c r="BF38" s="2">
        <v>8</v>
      </c>
      <c r="BG38" s="104">
        <v>2.33</v>
      </c>
      <c r="BH38" s="105">
        <v>2.0499999999999998</v>
      </c>
      <c r="BI38" s="109">
        <v>1.9</v>
      </c>
      <c r="BJ38" s="107">
        <v>2.12</v>
      </c>
      <c r="BK38" s="106">
        <v>2.12</v>
      </c>
      <c r="BL38" s="261">
        <v>1.62</v>
      </c>
      <c r="BM38" s="106">
        <v>1.54</v>
      </c>
      <c r="BN38" s="108">
        <v>1.06</v>
      </c>
      <c r="BO38" s="107">
        <v>0.95</v>
      </c>
      <c r="BP38" s="106">
        <v>3.11</v>
      </c>
      <c r="BQ38" s="106">
        <v>5.07</v>
      </c>
      <c r="BR38" s="106">
        <v>5.63</v>
      </c>
      <c r="BS38" s="106">
        <v>3.86</v>
      </c>
      <c r="BT38" s="7">
        <v>4.12</v>
      </c>
      <c r="BU38" s="7">
        <v>5.36</v>
      </c>
      <c r="BV38" s="9">
        <v>6.8</v>
      </c>
      <c r="BW38" s="4">
        <v>10.44</v>
      </c>
      <c r="BX38" s="4">
        <v>19.149999999999999</v>
      </c>
      <c r="BY38" s="4">
        <v>2.37</v>
      </c>
      <c r="BZ38" s="26">
        <v>2.37</v>
      </c>
      <c r="CA38" s="25">
        <v>1.57</v>
      </c>
      <c r="CB38" s="53">
        <v>1.1200000000000001</v>
      </c>
      <c r="CC38" s="53">
        <v>1.74</v>
      </c>
      <c r="CD38" s="257">
        <v>2.27</v>
      </c>
      <c r="CE38" s="53">
        <v>1.49</v>
      </c>
      <c r="CF38" s="54">
        <v>3.05</v>
      </c>
      <c r="CG38" s="55">
        <v>1.57</v>
      </c>
      <c r="CH38" s="53">
        <v>3.44</v>
      </c>
      <c r="CI38" s="53">
        <v>4.43</v>
      </c>
      <c r="CJ38" s="53">
        <v>5.09</v>
      </c>
      <c r="CK38" s="7">
        <v>3.33</v>
      </c>
      <c r="CL38" s="7">
        <v>3.79</v>
      </c>
      <c r="CM38" s="7">
        <v>5.95</v>
      </c>
      <c r="CN38" s="9">
        <v>6.22</v>
      </c>
      <c r="CO38" s="4">
        <v>11.13</v>
      </c>
      <c r="CP38" s="4">
        <v>18.27</v>
      </c>
      <c r="CQ38" s="250">
        <v>-4.0000000000000036E-2</v>
      </c>
      <c r="CR38" s="250">
        <v>-0.32000000000000028</v>
      </c>
      <c r="CS38" s="250">
        <v>0.32999999999999985</v>
      </c>
      <c r="CT38" s="250">
        <v>1</v>
      </c>
      <c r="CU38" s="250">
        <v>0.38000000000000012</v>
      </c>
      <c r="CV38" s="250">
        <v>0.64999999999999991</v>
      </c>
      <c r="CW38" s="16">
        <v>26.75</v>
      </c>
      <c r="CX38" s="38">
        <v>30.94</v>
      </c>
      <c r="CY38" s="9">
        <v>32.520000000000003</v>
      </c>
      <c r="CZ38" s="7">
        <v>34.840000000000003</v>
      </c>
      <c r="DA38" s="17">
        <v>36.21</v>
      </c>
      <c r="DB38" s="19">
        <v>37.729999999999997</v>
      </c>
      <c r="DC38" s="17">
        <v>37.26</v>
      </c>
      <c r="DD38" s="19">
        <v>37.71</v>
      </c>
      <c r="DE38" s="18">
        <v>39.19</v>
      </c>
      <c r="DF38" s="17">
        <v>39.119999999999997</v>
      </c>
      <c r="DG38" s="17">
        <v>41.43</v>
      </c>
      <c r="DH38" s="17">
        <v>41.22</v>
      </c>
      <c r="DI38" s="7">
        <v>44.43</v>
      </c>
      <c r="DJ38" s="7">
        <v>45.59</v>
      </c>
      <c r="DK38" s="17">
        <v>48.36</v>
      </c>
      <c r="DL38" s="20">
        <v>45.36</v>
      </c>
      <c r="DM38" s="16">
        <v>43.07</v>
      </c>
      <c r="DN38" s="16">
        <v>41.88</v>
      </c>
      <c r="DO38" s="16">
        <v>26.33</v>
      </c>
      <c r="DP38" s="38">
        <v>31.13</v>
      </c>
      <c r="DQ38" s="9">
        <v>32.56</v>
      </c>
      <c r="DR38" s="7">
        <v>34.44</v>
      </c>
      <c r="DS38" s="17">
        <v>36.520000000000003</v>
      </c>
      <c r="DT38" s="19">
        <v>37.58</v>
      </c>
      <c r="DU38" s="17">
        <v>37.28</v>
      </c>
      <c r="DV38" s="19">
        <v>37.18</v>
      </c>
      <c r="DW38" s="18">
        <v>39.15</v>
      </c>
      <c r="DX38" s="17">
        <v>39.380000000000003</v>
      </c>
      <c r="DY38" s="17">
        <v>41.76</v>
      </c>
      <c r="DZ38" s="17">
        <v>41.23</v>
      </c>
      <c r="EA38" s="7">
        <v>45.34</v>
      </c>
      <c r="EB38" s="7">
        <v>45.75</v>
      </c>
      <c r="EC38" s="17">
        <v>48.27</v>
      </c>
      <c r="ED38" s="20">
        <v>45.68</v>
      </c>
      <c r="EE38" s="16">
        <v>43.15</v>
      </c>
      <c r="EF38" s="16">
        <v>41.06</v>
      </c>
      <c r="EG38" s="253">
        <f t="shared" si="13"/>
        <v>0.42000000000000171</v>
      </c>
      <c r="EH38" s="253">
        <f t="shared" si="14"/>
        <v>-0.18999999999999773</v>
      </c>
      <c r="EI38" s="253">
        <f t="shared" si="15"/>
        <v>-3.9999999999999147E-2</v>
      </c>
      <c r="EJ38" s="253">
        <f t="shared" si="16"/>
        <v>0.40000000000000568</v>
      </c>
      <c r="EK38" s="253">
        <f t="shared" si="17"/>
        <v>-0.31000000000000227</v>
      </c>
      <c r="EL38" s="253">
        <f t="shared" si="18"/>
        <v>0.14999999999999858</v>
      </c>
      <c r="EM38" s="16">
        <v>4</v>
      </c>
      <c r="EN38" s="38">
        <v>5</v>
      </c>
      <c r="EO38" s="20">
        <v>3</v>
      </c>
      <c r="EP38" s="17">
        <v>2</v>
      </c>
      <c r="EQ38" s="17">
        <v>1</v>
      </c>
      <c r="ER38" s="19">
        <v>-5</v>
      </c>
      <c r="ES38" s="17">
        <v>-10</v>
      </c>
      <c r="ET38" s="19">
        <v>-12</v>
      </c>
      <c r="EU38" s="18">
        <v>-11</v>
      </c>
      <c r="EV38" s="17">
        <v>-9</v>
      </c>
      <c r="EW38" s="17">
        <v>-4</v>
      </c>
      <c r="EX38" s="17">
        <v>3</v>
      </c>
      <c r="EY38" s="17">
        <v>12</v>
      </c>
      <c r="EZ38" s="19">
        <v>15</v>
      </c>
      <c r="FA38" s="17">
        <v>10</v>
      </c>
      <c r="FB38" s="20">
        <v>8</v>
      </c>
      <c r="FC38" s="16">
        <v>6</v>
      </c>
      <c r="FD38" s="16">
        <v>5</v>
      </c>
      <c r="FE38" s="2" t="s">
        <v>1031</v>
      </c>
      <c r="FF38" s="2">
        <v>47042755</v>
      </c>
      <c r="FG38" s="2" t="s">
        <v>91</v>
      </c>
      <c r="FH38" s="1" t="s">
        <v>122</v>
      </c>
      <c r="FI38" s="14"/>
      <c r="FJ38" s="1"/>
      <c r="FL38" s="50">
        <f t="shared" si="9"/>
        <v>0.58000000000000007</v>
      </c>
    </row>
    <row r="39" spans="1:168">
      <c r="A39" s="2">
        <v>1</v>
      </c>
      <c r="B39" s="2">
        <v>27</v>
      </c>
      <c r="C39" s="2">
        <v>2</v>
      </c>
      <c r="D39" s="250">
        <v>1.02</v>
      </c>
      <c r="E39" s="2">
        <v>12</v>
      </c>
      <c r="F39" s="2">
        <v>1</v>
      </c>
      <c r="G39" s="2">
        <v>149.4</v>
      </c>
      <c r="H39" s="2">
        <v>39.799999999999997</v>
      </c>
      <c r="I39" s="2" t="s">
        <v>238</v>
      </c>
      <c r="J39" s="2" t="s">
        <v>201</v>
      </c>
      <c r="K39" s="3" t="s">
        <v>6</v>
      </c>
      <c r="L39" s="3">
        <v>19</v>
      </c>
      <c r="M39" s="2">
        <v>17</v>
      </c>
      <c r="N39" s="2">
        <v>10</v>
      </c>
      <c r="O39" s="2">
        <f t="shared" si="10"/>
        <v>0.47368421052631576</v>
      </c>
      <c r="P39" s="30" t="s">
        <v>649</v>
      </c>
      <c r="Q39" s="30"/>
      <c r="R39" s="30"/>
      <c r="S39" s="30"/>
      <c r="T39" s="3" t="s">
        <v>187</v>
      </c>
      <c r="U39" t="s">
        <v>191</v>
      </c>
      <c r="V39" s="3">
        <v>19</v>
      </c>
      <c r="W39" s="2">
        <v>17</v>
      </c>
      <c r="X39" s="2">
        <v>10</v>
      </c>
      <c r="Y39" s="2" t="s">
        <v>1068</v>
      </c>
      <c r="Z39" s="33"/>
      <c r="AA39" s="3" t="s">
        <v>137</v>
      </c>
      <c r="AB39" s="3">
        <v>64</v>
      </c>
      <c r="AC39" s="2">
        <v>47</v>
      </c>
      <c r="AD39" s="2">
        <v>34</v>
      </c>
      <c r="AE39" s="2"/>
      <c r="AF39" s="33" t="s">
        <v>443</v>
      </c>
      <c r="AG39" s="12" t="s">
        <v>116</v>
      </c>
      <c r="AH39" s="12">
        <v>69</v>
      </c>
      <c r="AI39" s="13">
        <v>47</v>
      </c>
      <c r="AJ39" s="13">
        <v>25</v>
      </c>
      <c r="AK39" s="13"/>
      <c r="AL39" s="34" t="s">
        <v>180</v>
      </c>
      <c r="AM39" s="2" t="s">
        <v>272</v>
      </c>
      <c r="AN39" s="2" t="s">
        <v>336</v>
      </c>
      <c r="AO39" s="2" t="s">
        <v>695</v>
      </c>
      <c r="AP39" s="2" t="s">
        <v>324</v>
      </c>
      <c r="AQ39" s="2" t="s">
        <v>87</v>
      </c>
      <c r="AR39" s="1"/>
      <c r="AS39" s="2" t="s">
        <v>89</v>
      </c>
      <c r="AT39" s="1"/>
      <c r="AU39" s="2" t="s">
        <v>93</v>
      </c>
      <c r="AV39" s="14" t="s">
        <v>253</v>
      </c>
      <c r="AW39" s="14">
        <v>1</v>
      </c>
      <c r="AX39" s="3" t="s">
        <v>6</v>
      </c>
      <c r="AY39" s="3">
        <v>19</v>
      </c>
      <c r="AZ39" s="2">
        <v>17</v>
      </c>
      <c r="BA39" s="2">
        <v>10</v>
      </c>
      <c r="BB39" s="2">
        <f t="shared" si="11"/>
        <v>0.47368421052631576</v>
      </c>
      <c r="BC39" s="248">
        <f t="shared" si="12"/>
        <v>1.02</v>
      </c>
      <c r="BD39" s="2" t="s">
        <v>1666</v>
      </c>
      <c r="BE39" s="2">
        <v>12</v>
      </c>
      <c r="BF39" s="2">
        <v>1</v>
      </c>
      <c r="BG39" s="104">
        <v>3.71</v>
      </c>
      <c r="BH39" s="105">
        <v>3.25</v>
      </c>
      <c r="BI39" s="109">
        <v>2.46</v>
      </c>
      <c r="BJ39" s="107">
        <v>1.74</v>
      </c>
      <c r="BK39" s="106">
        <v>2.17</v>
      </c>
      <c r="BL39" s="261">
        <v>2.5299999999999998</v>
      </c>
      <c r="BM39" s="106">
        <v>1.34</v>
      </c>
      <c r="BN39" s="108">
        <v>0.94</v>
      </c>
      <c r="BO39" s="107">
        <v>2.33</v>
      </c>
      <c r="BP39" s="106">
        <v>3.35</v>
      </c>
      <c r="BQ39" s="106">
        <v>5.35</v>
      </c>
      <c r="BR39" s="106">
        <v>4.76</v>
      </c>
      <c r="BS39" s="106">
        <v>2.69</v>
      </c>
      <c r="BT39" s="8">
        <v>2.58</v>
      </c>
      <c r="BU39" s="7">
        <v>3.88</v>
      </c>
      <c r="BV39" s="9">
        <v>6.42</v>
      </c>
      <c r="BW39" s="4">
        <v>9.17</v>
      </c>
      <c r="BX39" s="4">
        <v>14.23</v>
      </c>
      <c r="BY39" s="4">
        <v>3.59</v>
      </c>
      <c r="BZ39" s="26">
        <v>2.99</v>
      </c>
      <c r="CA39" s="25">
        <v>1.56</v>
      </c>
      <c r="CB39" s="53">
        <v>0.72</v>
      </c>
      <c r="CC39" s="53">
        <v>1.34</v>
      </c>
      <c r="CD39" s="257">
        <v>1.49</v>
      </c>
      <c r="CE39" s="53">
        <v>2.66</v>
      </c>
      <c r="CF39" s="54">
        <v>1.99</v>
      </c>
      <c r="CG39" s="55">
        <v>2.88</v>
      </c>
      <c r="CH39" s="53">
        <v>3.08</v>
      </c>
      <c r="CI39" s="53">
        <v>3.1</v>
      </c>
      <c r="CJ39" s="53">
        <v>3.08</v>
      </c>
      <c r="CK39" s="7">
        <v>2.2999999999999998</v>
      </c>
      <c r="CL39" s="8">
        <v>2.97</v>
      </c>
      <c r="CM39" s="7">
        <v>3.53</v>
      </c>
      <c r="CN39" s="9">
        <v>4.37</v>
      </c>
      <c r="CO39" s="4">
        <v>6.3</v>
      </c>
      <c r="CP39" s="4">
        <v>11.12</v>
      </c>
      <c r="CQ39" s="250">
        <v>0.12000000000000011</v>
      </c>
      <c r="CR39" s="250">
        <v>0.25999999999999979</v>
      </c>
      <c r="CS39" s="250">
        <v>0.89999999999999991</v>
      </c>
      <c r="CT39" s="250">
        <v>1.02</v>
      </c>
      <c r="CU39" s="250">
        <v>0.82999999999999985</v>
      </c>
      <c r="CV39" s="250">
        <v>-1.0399999999999998</v>
      </c>
      <c r="CW39" s="16">
        <v>26.49</v>
      </c>
      <c r="CX39" s="38">
        <v>29.41</v>
      </c>
      <c r="CY39" s="20">
        <v>31.33</v>
      </c>
      <c r="CZ39" s="18">
        <v>32.950000000000003</v>
      </c>
      <c r="DA39" s="17">
        <v>34.26</v>
      </c>
      <c r="DB39" s="19">
        <v>34.76</v>
      </c>
      <c r="DC39" s="17">
        <v>36.090000000000003</v>
      </c>
      <c r="DD39" s="19">
        <v>36.01</v>
      </c>
      <c r="DE39" s="18">
        <v>37.159999999999997</v>
      </c>
      <c r="DF39" s="17">
        <v>37.89</v>
      </c>
      <c r="DG39" s="17">
        <v>38.33</v>
      </c>
      <c r="DH39" s="17">
        <v>40.630000000000003</v>
      </c>
      <c r="DI39" s="17">
        <v>43.35</v>
      </c>
      <c r="DJ39" s="19">
        <v>44.69</v>
      </c>
      <c r="DK39" s="17">
        <v>43.3</v>
      </c>
      <c r="DL39" s="20">
        <v>42.82</v>
      </c>
      <c r="DM39" s="16">
        <v>39.29</v>
      </c>
      <c r="DN39" s="16">
        <v>35.799999999999997</v>
      </c>
      <c r="DO39" s="16">
        <v>26.5</v>
      </c>
      <c r="DP39" s="38">
        <v>29.87</v>
      </c>
      <c r="DQ39" s="20">
        <v>31.89</v>
      </c>
      <c r="DR39" s="17">
        <v>32.32</v>
      </c>
      <c r="DS39" s="17">
        <v>33.880000000000003</v>
      </c>
      <c r="DT39" s="19">
        <v>34.96</v>
      </c>
      <c r="DU39" s="17">
        <v>35.54</v>
      </c>
      <c r="DV39" s="19">
        <v>36.61</v>
      </c>
      <c r="DW39" s="18">
        <v>37.57</v>
      </c>
      <c r="DX39" s="17">
        <v>37.74</v>
      </c>
      <c r="DY39" s="17">
        <v>38.549999999999997</v>
      </c>
      <c r="DZ39" s="17">
        <v>40.86</v>
      </c>
      <c r="EA39" s="17">
        <v>43.05</v>
      </c>
      <c r="EB39" s="19">
        <v>43.39</v>
      </c>
      <c r="EC39" s="17">
        <v>43.34</v>
      </c>
      <c r="ED39" s="20">
        <v>43.11</v>
      </c>
      <c r="EE39" s="16">
        <v>40.909999999999997</v>
      </c>
      <c r="EF39" s="16">
        <v>35.869999999999997</v>
      </c>
      <c r="EG39" s="253">
        <f t="shared" si="13"/>
        <v>-1.0000000000001563E-2</v>
      </c>
      <c r="EH39" s="253">
        <f t="shared" si="14"/>
        <v>-0.46000000000000085</v>
      </c>
      <c r="EI39" s="253">
        <f t="shared" si="15"/>
        <v>-0.56000000000000227</v>
      </c>
      <c r="EJ39" s="253">
        <f t="shared" si="16"/>
        <v>0.63000000000000256</v>
      </c>
      <c r="EK39" s="253">
        <f t="shared" si="17"/>
        <v>0.37999999999999545</v>
      </c>
      <c r="EL39" s="253">
        <f t="shared" si="18"/>
        <v>-0.20000000000000284</v>
      </c>
      <c r="EM39" s="16">
        <v>3</v>
      </c>
      <c r="EN39" s="20">
        <v>3</v>
      </c>
      <c r="EO39" s="20">
        <v>4</v>
      </c>
      <c r="EP39" s="17">
        <v>1</v>
      </c>
      <c r="EQ39" s="17">
        <v>1</v>
      </c>
      <c r="ER39" s="17">
        <v>-2</v>
      </c>
      <c r="ES39" s="17">
        <v>-7</v>
      </c>
      <c r="ET39" s="17">
        <v>-8</v>
      </c>
      <c r="EU39" s="17">
        <v>-7</v>
      </c>
      <c r="EV39" s="17">
        <v>0</v>
      </c>
      <c r="EW39" s="17">
        <v>8</v>
      </c>
      <c r="EX39" s="17">
        <v>19</v>
      </c>
      <c r="EY39" s="17">
        <v>25</v>
      </c>
      <c r="EZ39" s="17">
        <v>24</v>
      </c>
      <c r="FA39" s="17">
        <v>18</v>
      </c>
      <c r="FB39" s="20">
        <v>16</v>
      </c>
      <c r="FC39" s="20">
        <v>10</v>
      </c>
      <c r="FD39" s="20">
        <v>6</v>
      </c>
      <c r="FE39" s="2" t="s">
        <v>1065</v>
      </c>
      <c r="FF39" s="2">
        <v>51775597</v>
      </c>
      <c r="FG39" s="2" t="s">
        <v>91</v>
      </c>
      <c r="FH39" s="1" t="s">
        <v>1069</v>
      </c>
      <c r="FI39" s="14"/>
      <c r="FJ39" s="1"/>
      <c r="FL39" s="50">
        <f t="shared" si="9"/>
        <v>2.0499999999999998</v>
      </c>
    </row>
    <row r="40" spans="1:168">
      <c r="A40" s="2">
        <v>1</v>
      </c>
      <c r="B40" s="2">
        <v>22</v>
      </c>
      <c r="C40" s="2">
        <v>2</v>
      </c>
      <c r="D40" s="250">
        <v>1.07</v>
      </c>
      <c r="E40" s="2">
        <v>13</v>
      </c>
      <c r="F40" s="2">
        <v>9</v>
      </c>
      <c r="G40" s="2">
        <v>154.69999999999999</v>
      </c>
      <c r="H40" s="2">
        <v>46</v>
      </c>
      <c r="I40" s="2" t="s">
        <v>158</v>
      </c>
      <c r="J40" s="2" t="s">
        <v>329</v>
      </c>
      <c r="K40" s="2" t="s">
        <v>48</v>
      </c>
      <c r="L40" s="2">
        <v>18</v>
      </c>
      <c r="M40" s="2">
        <v>12</v>
      </c>
      <c r="N40" s="2">
        <v>12</v>
      </c>
      <c r="O40" s="2">
        <f t="shared" si="10"/>
        <v>0.33333333333333331</v>
      </c>
      <c r="P40" s="30" t="s">
        <v>168</v>
      </c>
      <c r="Q40" s="30"/>
      <c r="R40" s="30"/>
      <c r="S40" s="30"/>
      <c r="T40" s="2" t="s">
        <v>187</v>
      </c>
      <c r="U40" t="s">
        <v>190</v>
      </c>
      <c r="V40" s="2">
        <v>18</v>
      </c>
      <c r="W40" s="2">
        <v>12</v>
      </c>
      <c r="X40" s="2">
        <v>12</v>
      </c>
      <c r="Y40" s="2" t="s">
        <v>618</v>
      </c>
      <c r="Z40" s="2"/>
      <c r="AA40" s="3" t="s">
        <v>619</v>
      </c>
      <c r="AB40" s="3">
        <v>66</v>
      </c>
      <c r="AC40" s="2">
        <v>38</v>
      </c>
      <c r="AD40" s="2">
        <v>29</v>
      </c>
      <c r="AE40" s="2"/>
      <c r="AF40" s="33" t="s">
        <v>443</v>
      </c>
      <c r="AG40" s="3" t="s">
        <v>261</v>
      </c>
      <c r="AH40" s="3">
        <v>42</v>
      </c>
      <c r="AI40" s="2">
        <v>30</v>
      </c>
      <c r="AJ40" s="2">
        <v>10</v>
      </c>
      <c r="AK40" s="2"/>
      <c r="AL40" s="33"/>
      <c r="AM40" s="2" t="s">
        <v>103</v>
      </c>
      <c r="AN40" s="2" t="s">
        <v>403</v>
      </c>
      <c r="AO40" s="2" t="s">
        <v>140</v>
      </c>
      <c r="AP40" s="2" t="s">
        <v>353</v>
      </c>
      <c r="AQ40" s="2" t="s">
        <v>87</v>
      </c>
      <c r="AR40" s="1" t="s">
        <v>197</v>
      </c>
      <c r="AS40" s="2" t="s">
        <v>89</v>
      </c>
      <c r="AT40" s="1" t="s">
        <v>131</v>
      </c>
      <c r="AU40" s="2" t="s">
        <v>93</v>
      </c>
      <c r="AV40" s="14" t="s">
        <v>621</v>
      </c>
      <c r="AW40" s="14">
        <v>1</v>
      </c>
      <c r="AX40" s="2" t="s">
        <v>48</v>
      </c>
      <c r="AY40" s="2">
        <v>18</v>
      </c>
      <c r="AZ40" s="2">
        <v>12</v>
      </c>
      <c r="BA40" s="2">
        <v>12</v>
      </c>
      <c r="BB40" s="2">
        <f t="shared" si="11"/>
        <v>0.33333333333333331</v>
      </c>
      <c r="BC40" s="248">
        <f t="shared" si="12"/>
        <v>1.07</v>
      </c>
      <c r="BD40" s="2" t="s">
        <v>1666</v>
      </c>
      <c r="BE40" s="2">
        <v>13</v>
      </c>
      <c r="BF40" s="2">
        <v>9</v>
      </c>
      <c r="BG40" s="104">
        <v>3.79</v>
      </c>
      <c r="BH40" s="105">
        <v>3.34</v>
      </c>
      <c r="BI40" s="110">
        <v>2.92</v>
      </c>
      <c r="BJ40" s="111">
        <v>1.57</v>
      </c>
      <c r="BK40" s="112">
        <v>1.42</v>
      </c>
      <c r="BL40" s="261">
        <v>1.74</v>
      </c>
      <c r="BM40" s="112">
        <v>1.39</v>
      </c>
      <c r="BN40" s="113">
        <v>1.1100000000000001</v>
      </c>
      <c r="BO40" s="111">
        <v>0.71</v>
      </c>
      <c r="BP40" s="112">
        <v>3.89</v>
      </c>
      <c r="BQ40" s="112">
        <v>2.79</v>
      </c>
      <c r="BR40" s="112">
        <v>4.5999999999999996</v>
      </c>
      <c r="BS40" s="112">
        <v>3.02</v>
      </c>
      <c r="BT40" s="53">
        <v>2.63</v>
      </c>
      <c r="BU40" s="54">
        <v>3.27</v>
      </c>
      <c r="BV40" s="9">
        <v>5.6</v>
      </c>
      <c r="BW40" s="9">
        <v>10.61</v>
      </c>
      <c r="BX40" s="4">
        <v>10.46</v>
      </c>
      <c r="BY40" s="4">
        <v>3.52</v>
      </c>
      <c r="BZ40" s="26">
        <v>2.72</v>
      </c>
      <c r="CA40" s="47">
        <v>0.56000000000000005</v>
      </c>
      <c r="CB40" s="53">
        <v>0.5</v>
      </c>
      <c r="CC40" s="53">
        <v>1.37</v>
      </c>
      <c r="CD40" s="257">
        <v>1.49</v>
      </c>
      <c r="CE40" s="53">
        <v>1.54</v>
      </c>
      <c r="CF40" s="54">
        <v>1.89</v>
      </c>
      <c r="CG40" s="55">
        <v>2.12</v>
      </c>
      <c r="CH40" s="53">
        <v>3.74</v>
      </c>
      <c r="CI40" s="53">
        <v>5.04</v>
      </c>
      <c r="CJ40" s="53">
        <v>5.34</v>
      </c>
      <c r="CK40" s="53">
        <v>2.98</v>
      </c>
      <c r="CL40" s="53">
        <v>2.59</v>
      </c>
      <c r="CM40" s="54">
        <v>3.83</v>
      </c>
      <c r="CN40" s="9">
        <v>7.11</v>
      </c>
      <c r="CO40" s="9">
        <v>10.89</v>
      </c>
      <c r="CP40" s="4">
        <v>11.79</v>
      </c>
      <c r="CQ40" s="250">
        <v>0.27</v>
      </c>
      <c r="CR40" s="250">
        <v>0.61999999999999966</v>
      </c>
      <c r="CS40" s="250">
        <v>2.36</v>
      </c>
      <c r="CT40" s="250">
        <v>1.07</v>
      </c>
      <c r="CU40" s="250">
        <v>4.9999999999999822E-2</v>
      </c>
      <c r="CV40" s="250">
        <v>-0.25</v>
      </c>
      <c r="CW40" s="16">
        <v>24.2</v>
      </c>
      <c r="CX40" s="38">
        <v>27.61</v>
      </c>
      <c r="CY40" s="52">
        <v>28.04</v>
      </c>
      <c r="CZ40" s="56">
        <v>30.1</v>
      </c>
      <c r="DA40" s="57">
        <v>30.68</v>
      </c>
      <c r="DB40" s="58">
        <v>31.35</v>
      </c>
      <c r="DC40" s="57">
        <v>33.549999999999997</v>
      </c>
      <c r="DD40" s="58">
        <v>34.89</v>
      </c>
      <c r="DE40" s="56">
        <v>37.090000000000003</v>
      </c>
      <c r="DF40" s="57">
        <v>36.409999999999997</v>
      </c>
      <c r="DG40" s="57">
        <v>37.119999999999997</v>
      </c>
      <c r="DH40" s="57">
        <v>36.72</v>
      </c>
      <c r="DI40" s="57">
        <v>41.95</v>
      </c>
      <c r="DJ40" s="57">
        <v>45.02</v>
      </c>
      <c r="DK40" s="58">
        <v>48.92</v>
      </c>
      <c r="DL40" s="20">
        <v>46.34</v>
      </c>
      <c r="DM40" s="20">
        <v>43.24</v>
      </c>
      <c r="DN40" s="16">
        <v>41.8</v>
      </c>
      <c r="DO40" s="16">
        <v>23</v>
      </c>
      <c r="DP40" s="38">
        <v>27.1</v>
      </c>
      <c r="DQ40" s="52">
        <v>27.97</v>
      </c>
      <c r="DR40" s="57">
        <v>30.47</v>
      </c>
      <c r="DS40" s="57">
        <v>31</v>
      </c>
      <c r="DT40" s="58">
        <v>32.17</v>
      </c>
      <c r="DU40" s="57">
        <v>34.31</v>
      </c>
      <c r="DV40" s="58">
        <v>35.4</v>
      </c>
      <c r="DW40" s="56">
        <v>37.72</v>
      </c>
      <c r="DX40" s="57">
        <v>37.270000000000003</v>
      </c>
      <c r="DY40" s="57">
        <v>37.07</v>
      </c>
      <c r="DZ40" s="57">
        <v>37.18</v>
      </c>
      <c r="EA40" s="57">
        <v>43.47</v>
      </c>
      <c r="EB40" s="57">
        <v>45.61</v>
      </c>
      <c r="EC40" s="58">
        <v>48</v>
      </c>
      <c r="ED40" s="20">
        <v>46.22</v>
      </c>
      <c r="EE40" s="20">
        <v>44.08</v>
      </c>
      <c r="EF40" s="16">
        <v>40.81</v>
      </c>
      <c r="EG40" s="253">
        <f t="shared" si="13"/>
        <v>1.1999999999999993</v>
      </c>
      <c r="EH40" s="253">
        <f t="shared" si="14"/>
        <v>0.50999999999999801</v>
      </c>
      <c r="EI40" s="253">
        <f t="shared" si="15"/>
        <v>7.0000000000000284E-2</v>
      </c>
      <c r="EJ40" s="253">
        <f t="shared" si="16"/>
        <v>-0.36999999999999744</v>
      </c>
      <c r="EK40" s="253">
        <f t="shared" si="17"/>
        <v>-0.32000000000000028</v>
      </c>
      <c r="EL40" s="253">
        <f t="shared" si="18"/>
        <v>-0.82000000000000028</v>
      </c>
      <c r="EM40" s="16">
        <v>7</v>
      </c>
      <c r="EN40" s="20">
        <v>6</v>
      </c>
      <c r="EO40" s="52">
        <v>3</v>
      </c>
      <c r="EP40" s="57">
        <v>-4</v>
      </c>
      <c r="EQ40" s="57">
        <v>-7</v>
      </c>
      <c r="ER40" s="57">
        <v>-15</v>
      </c>
      <c r="ES40" s="57">
        <v>-19</v>
      </c>
      <c r="ET40" s="57">
        <v>-20</v>
      </c>
      <c r="EU40" s="57">
        <v>-23</v>
      </c>
      <c r="EV40" s="57">
        <v>-23</v>
      </c>
      <c r="EW40" s="57">
        <v>-16</v>
      </c>
      <c r="EX40" s="57">
        <v>-13</v>
      </c>
      <c r="EY40" s="57">
        <v>-6</v>
      </c>
      <c r="EZ40" s="57">
        <v>-1</v>
      </c>
      <c r="FA40" s="57">
        <v>2</v>
      </c>
      <c r="FB40" s="20">
        <v>3</v>
      </c>
      <c r="FC40" s="20">
        <v>2</v>
      </c>
      <c r="FD40" s="20">
        <v>2</v>
      </c>
      <c r="FE40" s="2" t="s">
        <v>615</v>
      </c>
      <c r="FF40" s="2">
        <v>52363492</v>
      </c>
      <c r="FG40" s="2" t="s">
        <v>91</v>
      </c>
      <c r="FH40" s="1" t="s">
        <v>620</v>
      </c>
      <c r="FI40" s="13" t="s">
        <v>95</v>
      </c>
      <c r="FJ40" s="1">
        <v>13</v>
      </c>
      <c r="FL40" s="50">
        <f t="shared" si="9"/>
        <v>-1.5100000000000007</v>
      </c>
    </row>
    <row r="41" spans="1:168">
      <c r="A41" s="2">
        <v>1</v>
      </c>
      <c r="B41" s="2">
        <v>60</v>
      </c>
      <c r="C41" s="2">
        <v>2</v>
      </c>
      <c r="D41" s="250">
        <v>1.1099999999999999</v>
      </c>
      <c r="E41" s="2">
        <v>14</v>
      </c>
      <c r="F41" s="2">
        <v>11</v>
      </c>
      <c r="G41" s="2">
        <v>163.9</v>
      </c>
      <c r="H41" s="2">
        <v>54</v>
      </c>
      <c r="I41" s="2" t="s">
        <v>79</v>
      </c>
      <c r="J41" s="2" t="s">
        <v>80</v>
      </c>
      <c r="K41" s="3" t="s">
        <v>17</v>
      </c>
      <c r="L41" s="3">
        <v>25</v>
      </c>
      <c r="M41" s="2">
        <v>21</v>
      </c>
      <c r="N41" s="2">
        <v>16</v>
      </c>
      <c r="O41" s="2">
        <f t="shared" si="10"/>
        <v>0.36</v>
      </c>
      <c r="P41" s="30"/>
      <c r="Q41" s="30"/>
      <c r="R41" s="30"/>
      <c r="S41" s="30"/>
      <c r="T41" s="3" t="s">
        <v>187</v>
      </c>
      <c r="U41" t="s">
        <v>192</v>
      </c>
      <c r="V41" s="3">
        <v>25</v>
      </c>
      <c r="W41" s="2">
        <v>21</v>
      </c>
      <c r="X41" s="2">
        <v>16</v>
      </c>
      <c r="Y41" s="2" t="s">
        <v>280</v>
      </c>
      <c r="Z41" s="33"/>
      <c r="AA41" s="3" t="s">
        <v>101</v>
      </c>
      <c r="AB41" s="3">
        <v>50</v>
      </c>
      <c r="AC41" s="2">
        <v>37</v>
      </c>
      <c r="AD41" s="2">
        <v>25</v>
      </c>
      <c r="AE41" s="2"/>
      <c r="AF41" s="33" t="s">
        <v>443</v>
      </c>
      <c r="AG41" s="12" t="s">
        <v>116</v>
      </c>
      <c r="AH41" s="12">
        <v>35</v>
      </c>
      <c r="AI41" s="13">
        <v>22</v>
      </c>
      <c r="AJ41" s="13">
        <v>10</v>
      </c>
      <c r="AK41" s="13"/>
      <c r="AL41" s="34" t="s">
        <v>197</v>
      </c>
      <c r="AM41" s="2" t="s">
        <v>117</v>
      </c>
      <c r="AN41" s="2" t="s">
        <v>273</v>
      </c>
      <c r="AO41" s="2" t="s">
        <v>792</v>
      </c>
      <c r="AP41" s="2" t="s">
        <v>313</v>
      </c>
      <c r="AQ41" s="2" t="s">
        <v>87</v>
      </c>
      <c r="AR41" s="1"/>
      <c r="AS41" s="2" t="s">
        <v>89</v>
      </c>
      <c r="AT41" s="1"/>
      <c r="AU41" s="2" t="s">
        <v>93</v>
      </c>
      <c r="AV41" s="14" t="s">
        <v>794</v>
      </c>
      <c r="AW41" s="14">
        <v>2</v>
      </c>
      <c r="AX41" s="3" t="s">
        <v>17</v>
      </c>
      <c r="AY41" s="3">
        <v>25</v>
      </c>
      <c r="AZ41" s="2">
        <v>21</v>
      </c>
      <c r="BA41" s="2">
        <v>16</v>
      </c>
      <c r="BB41" s="2">
        <f t="shared" si="11"/>
        <v>0.36</v>
      </c>
      <c r="BC41" s="248">
        <f t="shared" si="12"/>
        <v>1.1099999999999999</v>
      </c>
      <c r="BD41" s="2" t="s">
        <v>1666</v>
      </c>
      <c r="BE41" s="2">
        <v>14</v>
      </c>
      <c r="BF41" s="2">
        <v>11</v>
      </c>
      <c r="BG41" s="104">
        <v>2.96</v>
      </c>
      <c r="BH41" s="105">
        <v>1.61</v>
      </c>
      <c r="BI41" s="109">
        <v>2.71</v>
      </c>
      <c r="BJ41" s="105">
        <v>1.78</v>
      </c>
      <c r="BK41" s="109">
        <v>1.24</v>
      </c>
      <c r="BL41" s="262">
        <v>1.25</v>
      </c>
      <c r="BM41" s="109">
        <v>0</v>
      </c>
      <c r="BN41" s="104">
        <v>0.25</v>
      </c>
      <c r="BO41" s="105">
        <v>1.73</v>
      </c>
      <c r="BP41" s="109">
        <v>2.2200000000000002</v>
      </c>
      <c r="BQ41" s="109">
        <v>4.4800000000000004</v>
      </c>
      <c r="BR41" s="109">
        <v>3.85</v>
      </c>
      <c r="BS41" s="109">
        <v>3.17</v>
      </c>
      <c r="BT41" s="4">
        <v>2.68</v>
      </c>
      <c r="BU41" s="9">
        <v>5.74</v>
      </c>
      <c r="BV41" s="9">
        <v>6.72</v>
      </c>
      <c r="BW41" s="4">
        <v>8.02</v>
      </c>
      <c r="BX41" s="4">
        <v>12.67</v>
      </c>
      <c r="BY41" s="4">
        <v>2.74</v>
      </c>
      <c r="BZ41" s="26">
        <v>1.69</v>
      </c>
      <c r="CA41" s="25">
        <v>0</v>
      </c>
      <c r="CB41" s="25">
        <v>0.67</v>
      </c>
      <c r="CC41" s="25">
        <v>1.02</v>
      </c>
      <c r="CD41" s="258">
        <v>1.27</v>
      </c>
      <c r="CE41" s="25">
        <v>2.17</v>
      </c>
      <c r="CF41" s="12">
        <v>1.9</v>
      </c>
      <c r="CG41" s="26">
        <v>2.78</v>
      </c>
      <c r="CH41" s="25">
        <v>3.86</v>
      </c>
      <c r="CI41" s="25">
        <v>3.17</v>
      </c>
      <c r="CJ41" s="25">
        <v>3.38</v>
      </c>
      <c r="CK41" s="9">
        <v>2.95</v>
      </c>
      <c r="CL41" s="4">
        <v>3.07</v>
      </c>
      <c r="CM41" s="9">
        <v>5.84</v>
      </c>
      <c r="CN41" s="9">
        <v>6.94</v>
      </c>
      <c r="CO41" s="4">
        <v>9.61</v>
      </c>
      <c r="CP41" s="4">
        <v>12.23</v>
      </c>
      <c r="CQ41" s="250">
        <v>0.21999999999999975</v>
      </c>
      <c r="CR41" s="250">
        <v>-7.9999999999999849E-2</v>
      </c>
      <c r="CS41" s="250">
        <v>2.71</v>
      </c>
      <c r="CT41" s="250">
        <v>1.1099999999999999</v>
      </c>
      <c r="CU41" s="250">
        <v>0.21999999999999997</v>
      </c>
      <c r="CV41" s="250">
        <v>2.0000000000000018E-2</v>
      </c>
      <c r="CW41" s="16">
        <v>28.53</v>
      </c>
      <c r="CX41" s="38">
        <v>32.450000000000003</v>
      </c>
      <c r="CY41" s="20">
        <v>35.25</v>
      </c>
      <c r="CZ41" s="38">
        <v>36.01</v>
      </c>
      <c r="DA41" s="20">
        <v>37.44</v>
      </c>
      <c r="DB41" s="16">
        <v>38.1</v>
      </c>
      <c r="DC41" s="20">
        <v>38.71</v>
      </c>
      <c r="DD41" s="16">
        <v>40.21</v>
      </c>
      <c r="DE41" s="38">
        <v>39.74</v>
      </c>
      <c r="DF41" s="20">
        <v>40.53</v>
      </c>
      <c r="DG41" s="20">
        <v>40.909999999999997</v>
      </c>
      <c r="DH41" s="20">
        <v>43.72</v>
      </c>
      <c r="DI41" s="20">
        <v>47.44</v>
      </c>
      <c r="DJ41" s="16">
        <v>46.79</v>
      </c>
      <c r="DK41" s="20">
        <v>44.83</v>
      </c>
      <c r="DL41" s="20">
        <v>43.63</v>
      </c>
      <c r="DM41" s="16">
        <v>43.29</v>
      </c>
      <c r="DN41" s="16">
        <v>41.58</v>
      </c>
      <c r="DO41" s="16">
        <v>28.45</v>
      </c>
      <c r="DP41" s="38">
        <v>32.33</v>
      </c>
      <c r="DQ41" s="20">
        <v>35.46</v>
      </c>
      <c r="DR41" s="20">
        <v>36.659999999999997</v>
      </c>
      <c r="DS41" s="20">
        <v>37.26</v>
      </c>
      <c r="DT41" s="16">
        <v>37.5</v>
      </c>
      <c r="DU41" s="20">
        <v>38.020000000000003</v>
      </c>
      <c r="DV41" s="16">
        <v>39.409999999999997</v>
      </c>
      <c r="DW41" s="38">
        <v>39.08</v>
      </c>
      <c r="DX41" s="20">
        <v>40.369999999999997</v>
      </c>
      <c r="DY41" s="20">
        <v>40.01</v>
      </c>
      <c r="DZ41" s="20">
        <v>43.68</v>
      </c>
      <c r="EA41" s="20">
        <v>48.08</v>
      </c>
      <c r="EB41" s="16">
        <v>47.29</v>
      </c>
      <c r="EC41" s="20">
        <v>45.72</v>
      </c>
      <c r="ED41" s="20">
        <v>43.14</v>
      </c>
      <c r="EE41" s="16">
        <v>44.18</v>
      </c>
      <c r="EF41" s="16">
        <v>41.66</v>
      </c>
      <c r="EG41" s="253">
        <f t="shared" si="13"/>
        <v>8.0000000000001847E-2</v>
      </c>
      <c r="EH41" s="253">
        <f t="shared" si="14"/>
        <v>0.12000000000000455</v>
      </c>
      <c r="EI41" s="253">
        <f t="shared" si="15"/>
        <v>-0.21000000000000085</v>
      </c>
      <c r="EJ41" s="253">
        <f t="shared" si="16"/>
        <v>-0.64999999999999858</v>
      </c>
      <c r="EK41" s="253">
        <f t="shared" si="17"/>
        <v>0.17999999999999972</v>
      </c>
      <c r="EL41" s="253">
        <f t="shared" si="18"/>
        <v>0.60000000000000142</v>
      </c>
      <c r="EM41" s="16">
        <v>2</v>
      </c>
      <c r="EN41" s="20">
        <v>5</v>
      </c>
      <c r="EO41" s="20">
        <v>5</v>
      </c>
      <c r="EP41" s="20">
        <v>4</v>
      </c>
      <c r="EQ41" s="20">
        <v>1</v>
      </c>
      <c r="ER41" s="20">
        <v>-5</v>
      </c>
      <c r="ES41" s="20">
        <v>-11</v>
      </c>
      <c r="ET41" s="20">
        <v>-12</v>
      </c>
      <c r="EU41" s="20">
        <v>-11</v>
      </c>
      <c r="EV41" s="20">
        <v>-10</v>
      </c>
      <c r="EW41" s="20">
        <v>-5</v>
      </c>
      <c r="EX41" s="20">
        <v>0</v>
      </c>
      <c r="EY41" s="20">
        <v>4</v>
      </c>
      <c r="EZ41" s="20">
        <v>6</v>
      </c>
      <c r="FA41" s="20">
        <v>7</v>
      </c>
      <c r="FB41" s="20">
        <v>5</v>
      </c>
      <c r="FC41" s="20">
        <v>3</v>
      </c>
      <c r="FD41" s="20">
        <v>3</v>
      </c>
      <c r="FE41" s="2" t="s">
        <v>789</v>
      </c>
      <c r="FF41" s="2">
        <v>52263631</v>
      </c>
      <c r="FG41" s="2" t="s">
        <v>91</v>
      </c>
      <c r="FH41" s="1" t="s">
        <v>793</v>
      </c>
      <c r="FI41" s="13" t="s">
        <v>95</v>
      </c>
      <c r="FJ41" s="1">
        <v>-1</v>
      </c>
      <c r="FL41" s="50">
        <f t="shared" si="9"/>
        <v>-0.22000000000000064</v>
      </c>
    </row>
    <row r="42" spans="1:168">
      <c r="A42" s="2">
        <v>1</v>
      </c>
      <c r="B42" s="2">
        <v>20</v>
      </c>
      <c r="C42" s="2">
        <v>2</v>
      </c>
      <c r="D42" s="250">
        <v>1.1099999999999999</v>
      </c>
      <c r="E42" s="2">
        <v>16</v>
      </c>
      <c r="F42" s="2">
        <v>1</v>
      </c>
      <c r="G42" s="2">
        <v>155.80000000000001</v>
      </c>
      <c r="H42" s="2">
        <v>58.6</v>
      </c>
      <c r="I42" s="2" t="s">
        <v>238</v>
      </c>
      <c r="J42" s="2" t="s">
        <v>114</v>
      </c>
      <c r="K42" s="3" t="s">
        <v>6</v>
      </c>
      <c r="L42" s="3">
        <v>18</v>
      </c>
      <c r="M42" s="2">
        <v>12</v>
      </c>
      <c r="N42" s="2">
        <v>7</v>
      </c>
      <c r="O42" s="2">
        <f t="shared" si="10"/>
        <v>0.61111111111111116</v>
      </c>
      <c r="P42" s="30" t="s">
        <v>860</v>
      </c>
      <c r="Q42" s="30" t="s">
        <v>1639</v>
      </c>
      <c r="R42" s="30"/>
      <c r="S42" s="30"/>
      <c r="T42" s="3" t="s">
        <v>187</v>
      </c>
      <c r="U42" t="s">
        <v>191</v>
      </c>
      <c r="V42" s="3">
        <v>18</v>
      </c>
      <c r="W42" s="2">
        <v>12</v>
      </c>
      <c r="X42" s="2">
        <v>7</v>
      </c>
      <c r="Y42" s="2" t="s">
        <v>1068</v>
      </c>
      <c r="Z42" s="33"/>
      <c r="AA42" s="3" t="s">
        <v>137</v>
      </c>
      <c r="AB42" s="3">
        <v>40</v>
      </c>
      <c r="AC42" s="2">
        <v>24</v>
      </c>
      <c r="AD42" s="2">
        <v>22</v>
      </c>
      <c r="AE42" s="2"/>
      <c r="AF42" s="33" t="s">
        <v>443</v>
      </c>
      <c r="AG42" s="12" t="s">
        <v>138</v>
      </c>
      <c r="AH42" s="12">
        <v>48</v>
      </c>
      <c r="AI42" s="13">
        <v>26</v>
      </c>
      <c r="AJ42" s="13">
        <v>20</v>
      </c>
      <c r="AK42" s="13"/>
      <c r="AL42" s="34" t="s">
        <v>180</v>
      </c>
      <c r="AM42" s="2" t="s">
        <v>396</v>
      </c>
      <c r="AN42" s="2" t="s">
        <v>240</v>
      </c>
      <c r="AO42" s="2" t="s">
        <v>870</v>
      </c>
      <c r="AP42" s="2" t="s">
        <v>227</v>
      </c>
      <c r="AQ42" s="2" t="s">
        <v>87</v>
      </c>
      <c r="AR42" s="1"/>
      <c r="AS42" s="2" t="s">
        <v>89</v>
      </c>
      <c r="AT42" s="1"/>
      <c r="AU42" s="2" t="s">
        <v>93</v>
      </c>
      <c r="AV42" s="14" t="s">
        <v>1018</v>
      </c>
      <c r="AW42" s="14">
        <v>1</v>
      </c>
      <c r="AX42" s="3" t="s">
        <v>6</v>
      </c>
      <c r="AY42" s="3">
        <v>18</v>
      </c>
      <c r="AZ42" s="2">
        <v>12</v>
      </c>
      <c r="BA42" s="2">
        <v>7</v>
      </c>
      <c r="BB42" s="2">
        <f t="shared" si="11"/>
        <v>0.61111111111111116</v>
      </c>
      <c r="BC42" s="248">
        <f t="shared" si="12"/>
        <v>1.1099999999999999</v>
      </c>
      <c r="BD42" s="2" t="s">
        <v>1666</v>
      </c>
      <c r="BE42" s="2">
        <v>16</v>
      </c>
      <c r="BF42" s="2">
        <v>1</v>
      </c>
      <c r="BG42" s="104">
        <v>3.31</v>
      </c>
      <c r="BH42" s="105">
        <v>2.14</v>
      </c>
      <c r="BI42" s="109">
        <v>2.12</v>
      </c>
      <c r="BJ42" s="107">
        <v>2.36</v>
      </c>
      <c r="BK42" s="106">
        <v>2.62</v>
      </c>
      <c r="BL42" s="261">
        <v>2.86</v>
      </c>
      <c r="BM42" s="106">
        <v>0.63</v>
      </c>
      <c r="BN42" s="108">
        <v>0.76</v>
      </c>
      <c r="BO42" s="107">
        <v>2.2000000000000002</v>
      </c>
      <c r="BP42" s="106">
        <v>5.97</v>
      </c>
      <c r="BQ42" s="106">
        <v>6.21</v>
      </c>
      <c r="BR42" s="106">
        <v>3.51</v>
      </c>
      <c r="BS42" s="106">
        <v>2.56</v>
      </c>
      <c r="BT42" s="8">
        <v>4.92</v>
      </c>
      <c r="BU42" s="9">
        <v>6.47</v>
      </c>
      <c r="BV42" s="9">
        <v>10.039999999999999</v>
      </c>
      <c r="BW42" s="4">
        <v>13.31</v>
      </c>
      <c r="BX42" s="98"/>
      <c r="BY42" s="4">
        <v>3.44</v>
      </c>
      <c r="BZ42" s="26">
        <v>1.83</v>
      </c>
      <c r="CA42" s="25">
        <v>1.27</v>
      </c>
      <c r="CB42" s="53">
        <v>1.25</v>
      </c>
      <c r="CC42" s="53">
        <v>2.25</v>
      </c>
      <c r="CD42" s="257">
        <v>2.37</v>
      </c>
      <c r="CE42" s="53">
        <v>1.74</v>
      </c>
      <c r="CF42" s="54">
        <v>2.23</v>
      </c>
      <c r="CG42" s="55">
        <v>2.61</v>
      </c>
      <c r="CH42" s="53">
        <v>2.86</v>
      </c>
      <c r="CI42" s="53">
        <v>6.17</v>
      </c>
      <c r="CJ42" s="53">
        <v>6.56</v>
      </c>
      <c r="CK42" s="7">
        <v>3.01</v>
      </c>
      <c r="CL42" s="8">
        <v>5.39</v>
      </c>
      <c r="CM42" s="9">
        <v>7.1</v>
      </c>
      <c r="CN42" s="9">
        <v>9.57</v>
      </c>
      <c r="CO42" s="4">
        <v>13.07</v>
      </c>
      <c r="CP42" s="98"/>
      <c r="CQ42" s="250">
        <v>-0.12999999999999989</v>
      </c>
      <c r="CR42" s="250">
        <v>0.31000000000000005</v>
      </c>
      <c r="CS42" s="250">
        <v>0.85000000000000009</v>
      </c>
      <c r="CT42" s="250">
        <v>1.1099999999999999</v>
      </c>
      <c r="CU42" s="250">
        <v>0.37000000000000011</v>
      </c>
      <c r="CV42" s="250">
        <v>-0.48999999999999977</v>
      </c>
      <c r="CW42" s="16">
        <v>27.2</v>
      </c>
      <c r="CX42" s="38">
        <v>29.92</v>
      </c>
      <c r="CY42" s="20">
        <v>30.09</v>
      </c>
      <c r="CZ42" s="18">
        <v>33.21</v>
      </c>
      <c r="DA42" s="17">
        <v>34.29</v>
      </c>
      <c r="DB42" s="19">
        <v>35.57</v>
      </c>
      <c r="DC42" s="17">
        <v>36.46</v>
      </c>
      <c r="DD42" s="19">
        <v>36.14</v>
      </c>
      <c r="DE42" s="18">
        <v>37.03</v>
      </c>
      <c r="DF42" s="17">
        <v>37.159999999999997</v>
      </c>
      <c r="DG42" s="17">
        <v>38.42</v>
      </c>
      <c r="DH42" s="17">
        <v>40.86</v>
      </c>
      <c r="DI42" s="17">
        <v>44.38</v>
      </c>
      <c r="DJ42" s="19">
        <v>46.94</v>
      </c>
      <c r="DK42" s="20">
        <v>47.72</v>
      </c>
      <c r="DL42" s="20">
        <v>42.36</v>
      </c>
      <c r="DM42" s="16">
        <v>44.7</v>
      </c>
      <c r="DN42" s="100"/>
      <c r="DO42" s="16">
        <v>27.23</v>
      </c>
      <c r="DP42" s="38">
        <v>29.74</v>
      </c>
      <c r="DQ42" s="20">
        <v>30.79</v>
      </c>
      <c r="DR42" s="17">
        <v>33.71</v>
      </c>
      <c r="DS42" s="17">
        <v>34.380000000000003</v>
      </c>
      <c r="DT42" s="19">
        <v>35.299999999999997</v>
      </c>
      <c r="DU42" s="17">
        <v>36.82</v>
      </c>
      <c r="DV42" s="19">
        <v>36.32</v>
      </c>
      <c r="DW42" s="18">
        <v>37.76</v>
      </c>
      <c r="DX42" s="17">
        <v>37.020000000000003</v>
      </c>
      <c r="DY42" s="17">
        <v>38.549999999999997</v>
      </c>
      <c r="DZ42" s="17">
        <v>40.14</v>
      </c>
      <c r="EA42" s="17">
        <v>44.44</v>
      </c>
      <c r="EB42" s="19">
        <v>47.07</v>
      </c>
      <c r="EC42" s="20">
        <v>48.89</v>
      </c>
      <c r="ED42" s="20">
        <v>43.98</v>
      </c>
      <c r="EE42" s="16">
        <v>45.59</v>
      </c>
      <c r="EF42" s="100"/>
      <c r="EG42" s="253">
        <f t="shared" si="13"/>
        <v>-3.0000000000001137E-2</v>
      </c>
      <c r="EH42" s="253">
        <f t="shared" si="14"/>
        <v>0.18000000000000327</v>
      </c>
      <c r="EI42" s="253">
        <f t="shared" si="15"/>
        <v>-0.69999999999999929</v>
      </c>
      <c r="EJ42" s="253">
        <f t="shared" si="16"/>
        <v>-0.5</v>
      </c>
      <c r="EK42" s="253">
        <f t="shared" si="17"/>
        <v>-9.0000000000003411E-2</v>
      </c>
      <c r="EL42" s="253">
        <f t="shared" si="18"/>
        <v>0.27000000000000313</v>
      </c>
      <c r="EM42" s="16">
        <v>1</v>
      </c>
      <c r="EN42" s="20">
        <v>4</v>
      </c>
      <c r="EO42" s="20">
        <v>4</v>
      </c>
      <c r="EP42" s="17">
        <v>2</v>
      </c>
      <c r="EQ42" s="17">
        <v>0</v>
      </c>
      <c r="ER42" s="17">
        <v>-4</v>
      </c>
      <c r="ES42" s="17">
        <v>-5</v>
      </c>
      <c r="ET42" s="17">
        <v>-8</v>
      </c>
      <c r="EU42" s="17">
        <v>-2</v>
      </c>
      <c r="EV42" s="17">
        <v>7</v>
      </c>
      <c r="EW42" s="17">
        <v>15</v>
      </c>
      <c r="EX42" s="17">
        <v>23</v>
      </c>
      <c r="EY42" s="17">
        <v>26</v>
      </c>
      <c r="EZ42" s="17">
        <v>21</v>
      </c>
      <c r="FA42" s="20">
        <v>15</v>
      </c>
      <c r="FB42" s="20">
        <v>16</v>
      </c>
      <c r="FC42" s="20">
        <v>18</v>
      </c>
      <c r="FD42" s="101"/>
      <c r="FE42" s="2" t="s">
        <v>1637</v>
      </c>
      <c r="FF42" s="2">
        <v>51176688</v>
      </c>
      <c r="FG42" s="2" t="s">
        <v>91</v>
      </c>
      <c r="FH42" s="1" t="s">
        <v>1075</v>
      </c>
      <c r="FI42" s="14"/>
      <c r="FJ42" s="1"/>
      <c r="FL42" s="50">
        <f t="shared" si="9"/>
        <v>0.46999999999999886</v>
      </c>
    </row>
    <row r="43" spans="1:168">
      <c r="A43" s="2">
        <v>1</v>
      </c>
      <c r="B43" s="2">
        <v>99</v>
      </c>
      <c r="C43" s="2">
        <v>2</v>
      </c>
      <c r="D43" s="250">
        <v>1.1499999999999999</v>
      </c>
      <c r="E43" s="2">
        <v>19</v>
      </c>
      <c r="F43" s="2">
        <v>10</v>
      </c>
      <c r="G43" s="2">
        <v>159.69999999999999</v>
      </c>
      <c r="H43" s="2">
        <v>49</v>
      </c>
      <c r="I43" s="2"/>
      <c r="J43" s="2" t="s">
        <v>389</v>
      </c>
      <c r="K43" s="3" t="s">
        <v>13</v>
      </c>
      <c r="L43" s="3">
        <v>30</v>
      </c>
      <c r="M43" s="2">
        <v>25</v>
      </c>
      <c r="N43" s="2">
        <v>21</v>
      </c>
      <c r="O43" s="2">
        <f t="shared" si="10"/>
        <v>0.3</v>
      </c>
      <c r="P43" s="30"/>
      <c r="Q43" s="30"/>
      <c r="R43" s="30"/>
      <c r="S43" s="30"/>
      <c r="T43" s="3" t="s">
        <v>188</v>
      </c>
      <c r="U43" t="s">
        <v>193</v>
      </c>
      <c r="V43" s="3">
        <v>30</v>
      </c>
      <c r="W43" s="2">
        <v>25</v>
      </c>
      <c r="X43" s="2">
        <v>21</v>
      </c>
      <c r="Y43" s="2" t="s">
        <v>280</v>
      </c>
      <c r="Z43" s="33" t="s">
        <v>487</v>
      </c>
      <c r="AA43" s="3" t="s">
        <v>1054</v>
      </c>
      <c r="AB43" s="3">
        <v>51</v>
      </c>
      <c r="AC43" s="2">
        <v>33</v>
      </c>
      <c r="AD43" s="2">
        <v>18</v>
      </c>
      <c r="AE43" s="2"/>
      <c r="AF43" s="33" t="s">
        <v>90</v>
      </c>
      <c r="AG43" s="12"/>
      <c r="AH43" s="12"/>
      <c r="AI43" s="13"/>
      <c r="AJ43" s="13"/>
      <c r="AK43" s="13"/>
      <c r="AL43" s="34"/>
      <c r="AM43" s="2" t="s">
        <v>117</v>
      </c>
      <c r="AN43" s="2" t="s">
        <v>323</v>
      </c>
      <c r="AO43" s="2" t="s">
        <v>712</v>
      </c>
      <c r="AP43" s="2" t="s">
        <v>775</v>
      </c>
      <c r="AQ43" s="2" t="s">
        <v>87</v>
      </c>
      <c r="AR43" s="1"/>
      <c r="AS43" s="2" t="s">
        <v>89</v>
      </c>
      <c r="AT43" s="1"/>
      <c r="AU43" s="2" t="s">
        <v>93</v>
      </c>
      <c r="AV43" s="14" t="s">
        <v>1518</v>
      </c>
      <c r="AW43" s="14">
        <v>1</v>
      </c>
      <c r="AX43" s="3" t="s">
        <v>13</v>
      </c>
      <c r="AY43" s="3">
        <v>30</v>
      </c>
      <c r="AZ43" s="2">
        <v>25</v>
      </c>
      <c r="BA43" s="2">
        <v>21</v>
      </c>
      <c r="BB43" s="2">
        <f t="shared" si="11"/>
        <v>0.3</v>
      </c>
      <c r="BC43" s="248">
        <f t="shared" si="12"/>
        <v>1.1499999999999999</v>
      </c>
      <c r="BD43" s="2" t="s">
        <v>1666</v>
      </c>
      <c r="BE43" s="2">
        <v>19</v>
      </c>
      <c r="BF43" s="2">
        <v>10</v>
      </c>
      <c r="BG43" s="104">
        <v>2.86</v>
      </c>
      <c r="BH43" s="107">
        <v>1.42</v>
      </c>
      <c r="BI43" s="106">
        <v>0.76</v>
      </c>
      <c r="BJ43" s="107">
        <v>1.1499999999999999</v>
      </c>
      <c r="BK43" s="106">
        <v>1.62</v>
      </c>
      <c r="BL43" s="261">
        <v>0.25</v>
      </c>
      <c r="BM43" s="106">
        <v>0.39</v>
      </c>
      <c r="BN43" s="108">
        <v>0.76</v>
      </c>
      <c r="BO43" s="107">
        <v>0.51</v>
      </c>
      <c r="BP43" s="106">
        <v>1.85</v>
      </c>
      <c r="BQ43" s="106">
        <v>3.34</v>
      </c>
      <c r="BR43" s="106">
        <v>5.22</v>
      </c>
      <c r="BS43" s="106">
        <v>0.35</v>
      </c>
      <c r="BT43" s="8">
        <v>1.45</v>
      </c>
      <c r="BU43" s="9">
        <v>3.56</v>
      </c>
      <c r="BV43" s="9">
        <v>5.67</v>
      </c>
      <c r="BW43" s="4">
        <v>10.039999999999999</v>
      </c>
      <c r="BX43" s="4">
        <v>15.4</v>
      </c>
      <c r="BY43" s="4">
        <v>3.08</v>
      </c>
      <c r="BZ43" s="55">
        <v>1.56</v>
      </c>
      <c r="CA43" s="53">
        <v>1.22</v>
      </c>
      <c r="CB43" s="53">
        <v>0</v>
      </c>
      <c r="CC43" s="53">
        <v>0</v>
      </c>
      <c r="CD43" s="257">
        <v>1.63</v>
      </c>
      <c r="CE43" s="53">
        <v>0.5</v>
      </c>
      <c r="CF43" s="54">
        <v>0.62</v>
      </c>
      <c r="CG43" s="55">
        <v>1.85</v>
      </c>
      <c r="CH43" s="53">
        <v>2.89</v>
      </c>
      <c r="CI43" s="53">
        <v>2.84</v>
      </c>
      <c r="CJ43" s="53">
        <v>6.31</v>
      </c>
      <c r="CK43" s="7">
        <v>0.37</v>
      </c>
      <c r="CL43" s="8">
        <v>2.56</v>
      </c>
      <c r="CM43" s="9">
        <v>4.3499999999999996</v>
      </c>
      <c r="CN43" s="9">
        <v>5.48</v>
      </c>
      <c r="CO43" s="4">
        <v>11.23</v>
      </c>
      <c r="CP43" s="4">
        <v>14.41</v>
      </c>
      <c r="CQ43" s="250">
        <v>-0.2200000000000002</v>
      </c>
      <c r="CR43" s="250">
        <v>-0.14000000000000012</v>
      </c>
      <c r="CS43" s="250">
        <v>-0.45999999999999996</v>
      </c>
      <c r="CT43" s="250">
        <v>1.1499999999999999</v>
      </c>
      <c r="CU43" s="250">
        <v>1.62</v>
      </c>
      <c r="CV43" s="250">
        <v>1.38</v>
      </c>
      <c r="CW43" s="16">
        <v>26.11</v>
      </c>
      <c r="CX43" s="18">
        <v>30.93</v>
      </c>
      <c r="CY43" s="17">
        <v>32.69</v>
      </c>
      <c r="CZ43" s="18">
        <v>34.76</v>
      </c>
      <c r="DA43" s="17">
        <v>35.57</v>
      </c>
      <c r="DB43" s="19">
        <v>37.450000000000003</v>
      </c>
      <c r="DC43" s="17">
        <v>37.36</v>
      </c>
      <c r="DD43" s="19">
        <v>37.19</v>
      </c>
      <c r="DE43" s="18">
        <v>37.21</v>
      </c>
      <c r="DF43" s="17">
        <v>37.86</v>
      </c>
      <c r="DG43" s="17">
        <v>38.44</v>
      </c>
      <c r="DH43" s="17">
        <v>41.64</v>
      </c>
      <c r="DI43" s="17">
        <v>42.84</v>
      </c>
      <c r="DJ43" s="19">
        <v>43.66</v>
      </c>
      <c r="DK43" s="20">
        <v>44.31</v>
      </c>
      <c r="DL43" s="20">
        <v>45.5</v>
      </c>
      <c r="DM43" s="16">
        <v>42.22</v>
      </c>
      <c r="DN43" s="16">
        <v>40.72</v>
      </c>
      <c r="DO43" s="16">
        <v>26.84</v>
      </c>
      <c r="DP43" s="18">
        <v>30.96</v>
      </c>
      <c r="DQ43" s="17">
        <v>33.630000000000003</v>
      </c>
      <c r="DR43" s="17">
        <v>35.21</v>
      </c>
      <c r="DS43" s="17">
        <v>36.619999999999997</v>
      </c>
      <c r="DT43" s="19">
        <v>36.909999999999997</v>
      </c>
      <c r="DU43" s="17">
        <v>37.65</v>
      </c>
      <c r="DV43" s="19">
        <v>37.64</v>
      </c>
      <c r="DW43" s="18">
        <v>36.549999999999997</v>
      </c>
      <c r="DX43" s="17">
        <v>37.25</v>
      </c>
      <c r="DY43" s="17">
        <v>38.83</v>
      </c>
      <c r="DZ43" s="17">
        <v>41.54</v>
      </c>
      <c r="EA43" s="17">
        <v>42.97</v>
      </c>
      <c r="EB43" s="19">
        <v>43.51</v>
      </c>
      <c r="EC43" s="20">
        <v>44.36</v>
      </c>
      <c r="ED43" s="20">
        <v>45.08</v>
      </c>
      <c r="EE43" s="16">
        <v>42.48</v>
      </c>
      <c r="EF43" s="16">
        <v>40.56</v>
      </c>
      <c r="EG43" s="253">
        <f t="shared" si="13"/>
        <v>-0.73000000000000043</v>
      </c>
      <c r="EH43" s="253">
        <f t="shared" si="14"/>
        <v>-3.0000000000001137E-2</v>
      </c>
      <c r="EI43" s="253">
        <f t="shared" si="15"/>
        <v>-0.94000000000000483</v>
      </c>
      <c r="EJ43" s="253">
        <f t="shared" si="16"/>
        <v>-0.45000000000000284</v>
      </c>
      <c r="EK43" s="253">
        <f t="shared" si="17"/>
        <v>-1.0499999999999972</v>
      </c>
      <c r="EL43" s="253">
        <f t="shared" si="18"/>
        <v>0.54000000000000625</v>
      </c>
      <c r="EM43" s="16">
        <v>0</v>
      </c>
      <c r="EN43" s="17">
        <v>1</v>
      </c>
      <c r="EO43" s="17">
        <v>3</v>
      </c>
      <c r="EP43" s="17">
        <v>4</v>
      </c>
      <c r="EQ43" s="17">
        <v>1</v>
      </c>
      <c r="ER43" s="17">
        <v>-1</v>
      </c>
      <c r="ES43" s="17">
        <v>-5</v>
      </c>
      <c r="ET43" s="17">
        <v>-10</v>
      </c>
      <c r="EU43" s="17">
        <v>-16</v>
      </c>
      <c r="EV43" s="17">
        <v>-20</v>
      </c>
      <c r="EW43" s="17">
        <v>-25</v>
      </c>
      <c r="EX43" s="17">
        <v>-26</v>
      </c>
      <c r="EY43" s="17">
        <v>-27</v>
      </c>
      <c r="EZ43" s="17">
        <v>-20</v>
      </c>
      <c r="FA43" s="20">
        <v>-14</v>
      </c>
      <c r="FB43" s="20">
        <v>-10</v>
      </c>
      <c r="FC43" s="20">
        <v>-7</v>
      </c>
      <c r="FD43" s="20">
        <v>-7</v>
      </c>
      <c r="FE43" s="2" t="s">
        <v>1515</v>
      </c>
      <c r="FF43" s="2">
        <v>51268912</v>
      </c>
      <c r="FG43" s="2" t="s">
        <v>91</v>
      </c>
      <c r="FH43" s="1" t="s">
        <v>1517</v>
      </c>
      <c r="FI43" s="14"/>
      <c r="FJ43" s="1"/>
      <c r="FL43" s="50">
        <f t="shared" si="9"/>
        <v>0.1899999999999995</v>
      </c>
    </row>
    <row r="44" spans="1:168">
      <c r="A44" s="2">
        <v>1</v>
      </c>
      <c r="B44" s="2">
        <v>101</v>
      </c>
      <c r="C44" s="2">
        <v>2</v>
      </c>
      <c r="D44" s="250">
        <v>1.18</v>
      </c>
      <c r="E44" s="2">
        <v>14</v>
      </c>
      <c r="F44" s="2">
        <v>5</v>
      </c>
      <c r="G44" s="2">
        <v>159</v>
      </c>
      <c r="H44" s="2">
        <v>49.5</v>
      </c>
      <c r="I44" s="2" t="s">
        <v>99</v>
      </c>
      <c r="J44" s="2" t="s">
        <v>287</v>
      </c>
      <c r="K44" s="3" t="s">
        <v>6</v>
      </c>
      <c r="L44" s="3">
        <v>31</v>
      </c>
      <c r="M44" s="2">
        <v>28</v>
      </c>
      <c r="N44" s="2">
        <v>15</v>
      </c>
      <c r="O44" s="2">
        <f t="shared" si="10"/>
        <v>0.5161290322580645</v>
      </c>
      <c r="P44" s="30"/>
      <c r="Q44" s="30"/>
      <c r="R44" s="30"/>
      <c r="S44" s="30"/>
      <c r="T44" s="3" t="s">
        <v>187</v>
      </c>
      <c r="U44" t="s">
        <v>191</v>
      </c>
      <c r="V44" s="3">
        <v>31</v>
      </c>
      <c r="W44" s="2">
        <v>28</v>
      </c>
      <c r="X44" s="2">
        <v>15</v>
      </c>
      <c r="Y44" s="2" t="s">
        <v>666</v>
      </c>
      <c r="Z44" s="33"/>
      <c r="AA44" s="3" t="s">
        <v>137</v>
      </c>
      <c r="AB44" s="3">
        <v>53</v>
      </c>
      <c r="AC44" s="2">
        <v>48</v>
      </c>
      <c r="AD44" s="2">
        <v>25</v>
      </c>
      <c r="AE44" s="2"/>
      <c r="AF44" s="33" t="s">
        <v>443</v>
      </c>
      <c r="AG44" s="12" t="s">
        <v>116</v>
      </c>
      <c r="AH44" s="12">
        <v>42</v>
      </c>
      <c r="AI44" s="13">
        <v>29</v>
      </c>
      <c r="AJ44" s="13">
        <v>10</v>
      </c>
      <c r="AK44" s="13"/>
      <c r="AL44" s="34" t="s">
        <v>180</v>
      </c>
      <c r="AM44" s="2" t="s">
        <v>272</v>
      </c>
      <c r="AN44" s="2" t="s">
        <v>323</v>
      </c>
      <c r="AO44" s="2" t="s">
        <v>105</v>
      </c>
      <c r="AP44" s="2" t="s">
        <v>324</v>
      </c>
      <c r="AQ44" s="2" t="s">
        <v>87</v>
      </c>
      <c r="AR44" s="1" t="s">
        <v>176</v>
      </c>
      <c r="AS44" s="2" t="s">
        <v>89</v>
      </c>
      <c r="AT44" s="1" t="s">
        <v>108</v>
      </c>
      <c r="AU44" s="2" t="s">
        <v>93</v>
      </c>
      <c r="AV44" s="14" t="s">
        <v>326</v>
      </c>
      <c r="AW44" s="14">
        <v>1</v>
      </c>
      <c r="AX44" s="3" t="s">
        <v>6</v>
      </c>
      <c r="AY44" s="3">
        <v>31</v>
      </c>
      <c r="AZ44" s="2">
        <v>28</v>
      </c>
      <c r="BA44" s="2">
        <v>15</v>
      </c>
      <c r="BB44" s="2">
        <f t="shared" si="11"/>
        <v>0.5161290322580645</v>
      </c>
      <c r="BC44" s="248">
        <f t="shared" si="12"/>
        <v>1.18</v>
      </c>
      <c r="BD44" s="2" t="s">
        <v>1666</v>
      </c>
      <c r="BE44" s="2">
        <v>14</v>
      </c>
      <c r="BF44" s="2">
        <v>5</v>
      </c>
      <c r="BG44" s="104">
        <v>5.1100000000000003</v>
      </c>
      <c r="BH44" s="107">
        <v>2.0499999999999998</v>
      </c>
      <c r="BI44" s="106">
        <v>2.99</v>
      </c>
      <c r="BJ44" s="107">
        <v>1.9</v>
      </c>
      <c r="BK44" s="106">
        <v>2.02</v>
      </c>
      <c r="BL44" s="261">
        <v>1.93</v>
      </c>
      <c r="BM44" s="106">
        <v>1.96</v>
      </c>
      <c r="BN44" s="108">
        <v>1.85</v>
      </c>
      <c r="BO44" s="107">
        <v>2.08</v>
      </c>
      <c r="BP44" s="106">
        <v>3.51</v>
      </c>
      <c r="BQ44" s="106">
        <v>5.47</v>
      </c>
      <c r="BR44" s="106">
        <v>5.23</v>
      </c>
      <c r="BS44" s="106">
        <v>2.41</v>
      </c>
      <c r="BT44" s="8">
        <v>3</v>
      </c>
      <c r="BU44" s="7">
        <v>4.2699999999999996</v>
      </c>
      <c r="BV44" s="9">
        <v>6.38</v>
      </c>
      <c r="BW44" s="4">
        <v>12.87</v>
      </c>
      <c r="BX44" s="4">
        <v>19.28</v>
      </c>
      <c r="BY44" s="4">
        <v>4.83</v>
      </c>
      <c r="BZ44" s="6">
        <v>2.63</v>
      </c>
      <c r="CA44" s="7">
        <v>1.22</v>
      </c>
      <c r="CB44" s="7">
        <v>0.72</v>
      </c>
      <c r="CC44" s="7">
        <v>1.5</v>
      </c>
      <c r="CD44" s="257">
        <v>0.67</v>
      </c>
      <c r="CE44" s="7">
        <v>2.4900000000000002</v>
      </c>
      <c r="CF44" s="8">
        <v>3.25</v>
      </c>
      <c r="CG44" s="6">
        <v>3.14</v>
      </c>
      <c r="CH44" s="7">
        <v>3.85</v>
      </c>
      <c r="CI44" s="7">
        <v>6.1</v>
      </c>
      <c r="CJ44" s="7">
        <v>4.16</v>
      </c>
      <c r="CK44" s="7">
        <v>3.8</v>
      </c>
      <c r="CL44" s="8">
        <v>3.97</v>
      </c>
      <c r="CM44" s="7">
        <v>5.79</v>
      </c>
      <c r="CN44" s="9">
        <v>7.45</v>
      </c>
      <c r="CO44" s="4">
        <v>11.02</v>
      </c>
      <c r="CP44" s="4">
        <v>18.920000000000002</v>
      </c>
      <c r="CQ44" s="250">
        <v>0.28000000000000025</v>
      </c>
      <c r="CR44" s="250">
        <v>-0.58000000000000007</v>
      </c>
      <c r="CS44" s="250">
        <v>1.7700000000000002</v>
      </c>
      <c r="CT44" s="250">
        <v>1.18</v>
      </c>
      <c r="CU44" s="250">
        <v>0.52</v>
      </c>
      <c r="CV44" s="250">
        <v>-1.2599999999999998</v>
      </c>
      <c r="CW44" s="16">
        <v>24.77</v>
      </c>
      <c r="CX44" s="18">
        <v>29.91</v>
      </c>
      <c r="CY44" s="17">
        <v>32.24</v>
      </c>
      <c r="CZ44" s="18">
        <v>35.39</v>
      </c>
      <c r="DA44" s="17">
        <v>37.28</v>
      </c>
      <c r="DB44" s="19">
        <v>37.299999999999997</v>
      </c>
      <c r="DC44" s="17">
        <v>38.799999999999997</v>
      </c>
      <c r="DD44" s="19">
        <v>38.68</v>
      </c>
      <c r="DE44" s="18">
        <v>37.6</v>
      </c>
      <c r="DF44" s="17">
        <v>37.76</v>
      </c>
      <c r="DG44" s="17">
        <v>39.75</v>
      </c>
      <c r="DH44" s="17">
        <v>40.25</v>
      </c>
      <c r="DI44" s="17">
        <v>45.71</v>
      </c>
      <c r="DJ44" s="19">
        <v>47.95</v>
      </c>
      <c r="DK44" s="17">
        <v>46.47</v>
      </c>
      <c r="DL44" s="20">
        <v>47.13</v>
      </c>
      <c r="DM44" s="16">
        <v>45.76</v>
      </c>
      <c r="DN44" s="16">
        <v>42.52</v>
      </c>
      <c r="DO44" s="16">
        <v>23.65</v>
      </c>
      <c r="DP44" s="18">
        <v>29.45</v>
      </c>
      <c r="DQ44" s="17">
        <v>32.049999999999997</v>
      </c>
      <c r="DR44" s="17">
        <v>36.270000000000003</v>
      </c>
      <c r="DS44" s="17">
        <v>37.119999999999997</v>
      </c>
      <c r="DT44" s="19">
        <v>37.03</v>
      </c>
      <c r="DU44" s="17">
        <v>38.54</v>
      </c>
      <c r="DV44" s="19">
        <v>38.4</v>
      </c>
      <c r="DW44" s="18">
        <v>38.32</v>
      </c>
      <c r="DX44" s="17">
        <v>38.44</v>
      </c>
      <c r="DY44" s="17">
        <v>38.799999999999997</v>
      </c>
      <c r="DZ44" s="17">
        <v>40.07</v>
      </c>
      <c r="EA44" s="17">
        <v>46.32</v>
      </c>
      <c r="EB44" s="19">
        <v>47.61</v>
      </c>
      <c r="EC44" s="17">
        <v>45.65</v>
      </c>
      <c r="ED44" s="20">
        <v>47.22</v>
      </c>
      <c r="EE44" s="16">
        <v>45.32</v>
      </c>
      <c r="EF44" s="16">
        <v>40.630000000000003</v>
      </c>
      <c r="EG44" s="253">
        <f t="shared" si="13"/>
        <v>1.120000000000001</v>
      </c>
      <c r="EH44" s="253">
        <f t="shared" si="14"/>
        <v>0.46000000000000085</v>
      </c>
      <c r="EI44" s="253">
        <f t="shared" si="15"/>
        <v>0.19000000000000483</v>
      </c>
      <c r="EJ44" s="253">
        <f t="shared" si="16"/>
        <v>-0.88000000000000256</v>
      </c>
      <c r="EK44" s="253">
        <f t="shared" si="17"/>
        <v>0.16000000000000369</v>
      </c>
      <c r="EL44" s="253">
        <f t="shared" si="18"/>
        <v>0.26999999999999602</v>
      </c>
      <c r="EM44" s="16">
        <v>9</v>
      </c>
      <c r="EN44" s="17">
        <v>10</v>
      </c>
      <c r="EO44" s="17">
        <v>13</v>
      </c>
      <c r="EP44" s="17">
        <v>10</v>
      </c>
      <c r="EQ44" s="17">
        <v>6</v>
      </c>
      <c r="ER44" s="17">
        <v>0</v>
      </c>
      <c r="ES44" s="17">
        <v>-5</v>
      </c>
      <c r="ET44" s="17">
        <v>-7</v>
      </c>
      <c r="EU44" s="17">
        <v>-7</v>
      </c>
      <c r="EV44" s="17">
        <v>-2</v>
      </c>
      <c r="EW44" s="17">
        <v>2</v>
      </c>
      <c r="EX44" s="17">
        <v>8</v>
      </c>
      <c r="EY44" s="17">
        <v>8</v>
      </c>
      <c r="EZ44" s="17">
        <v>10</v>
      </c>
      <c r="FA44" s="17">
        <v>10</v>
      </c>
      <c r="FB44" s="20">
        <v>9</v>
      </c>
      <c r="FC44" s="20">
        <v>8</v>
      </c>
      <c r="FD44" s="20">
        <v>7</v>
      </c>
      <c r="FE44" s="2" t="s">
        <v>1311</v>
      </c>
      <c r="FF44" s="2">
        <v>52998557</v>
      </c>
      <c r="FG44" s="2" t="s">
        <v>91</v>
      </c>
      <c r="FH44" s="1" t="s">
        <v>325</v>
      </c>
      <c r="FI44" s="15" t="s">
        <v>95</v>
      </c>
      <c r="FJ44" s="1">
        <v>0</v>
      </c>
      <c r="FL44" s="50">
        <f t="shared" si="9"/>
        <v>-1.0700000000000003</v>
      </c>
    </row>
    <row r="45" spans="1:168">
      <c r="A45" s="2">
        <v>1</v>
      </c>
      <c r="B45" s="2">
        <v>89</v>
      </c>
      <c r="C45" s="2">
        <v>2</v>
      </c>
      <c r="D45" s="250">
        <v>1.2</v>
      </c>
      <c r="E45" s="2">
        <v>20</v>
      </c>
      <c r="F45" s="2">
        <v>1</v>
      </c>
      <c r="G45" s="2">
        <v>165.1</v>
      </c>
      <c r="H45" s="2">
        <v>62.8</v>
      </c>
      <c r="I45" s="2" t="s">
        <v>79</v>
      </c>
      <c r="J45" s="2" t="s">
        <v>80</v>
      </c>
      <c r="K45" s="3" t="s">
        <v>6</v>
      </c>
      <c r="L45" s="3">
        <v>29</v>
      </c>
      <c r="M45" s="2">
        <v>25</v>
      </c>
      <c r="N45" s="2">
        <v>16</v>
      </c>
      <c r="O45" s="2">
        <f t="shared" si="10"/>
        <v>0.44827586206896552</v>
      </c>
      <c r="P45" s="30"/>
      <c r="Q45" s="30"/>
      <c r="R45" s="30"/>
      <c r="S45" s="30"/>
      <c r="T45" s="3" t="s">
        <v>187</v>
      </c>
      <c r="U45" t="s">
        <v>191</v>
      </c>
      <c r="V45" s="3">
        <v>29</v>
      </c>
      <c r="W45" s="2">
        <v>25</v>
      </c>
      <c r="X45" s="2">
        <v>16</v>
      </c>
      <c r="Y45" s="2" t="s">
        <v>1465</v>
      </c>
      <c r="Z45" s="33"/>
      <c r="AA45" s="3" t="s">
        <v>232</v>
      </c>
      <c r="AB45" s="3">
        <v>45</v>
      </c>
      <c r="AC45" s="2">
        <v>31</v>
      </c>
      <c r="AD45" s="2">
        <v>22</v>
      </c>
      <c r="AE45" s="2"/>
      <c r="AF45" s="33" t="s">
        <v>443</v>
      </c>
      <c r="AG45" s="12" t="s">
        <v>217</v>
      </c>
      <c r="AH45" s="12">
        <v>24</v>
      </c>
      <c r="AI45" s="13">
        <v>17</v>
      </c>
      <c r="AJ45" s="13">
        <v>8</v>
      </c>
      <c r="AK45" s="13"/>
      <c r="AL45" s="34" t="s">
        <v>197</v>
      </c>
      <c r="AM45" s="2" t="s">
        <v>127</v>
      </c>
      <c r="AN45" s="2" t="s">
        <v>128</v>
      </c>
      <c r="AO45" s="2" t="s">
        <v>800</v>
      </c>
      <c r="AP45" s="2" t="s">
        <v>513</v>
      </c>
      <c r="AQ45" s="2" t="s">
        <v>87</v>
      </c>
      <c r="AR45" s="1"/>
      <c r="AS45" s="2" t="s">
        <v>89</v>
      </c>
      <c r="AT45" s="1"/>
      <c r="AU45" s="2" t="s">
        <v>93</v>
      </c>
      <c r="AV45" s="14">
        <v>0</v>
      </c>
      <c r="AW45" s="14">
        <v>1</v>
      </c>
      <c r="AX45" s="3" t="s">
        <v>6</v>
      </c>
      <c r="AY45" s="3">
        <v>29</v>
      </c>
      <c r="AZ45" s="2">
        <v>25</v>
      </c>
      <c r="BA45" s="2">
        <v>16</v>
      </c>
      <c r="BB45" s="2">
        <f t="shared" si="11"/>
        <v>0.44827586206896552</v>
      </c>
      <c r="BC45" s="248">
        <f t="shared" si="12"/>
        <v>1.2</v>
      </c>
      <c r="BD45" s="2" t="s">
        <v>1666</v>
      </c>
      <c r="BE45" s="2">
        <v>20</v>
      </c>
      <c r="BF45" s="2">
        <v>1</v>
      </c>
      <c r="BG45" s="104">
        <v>2.83</v>
      </c>
      <c r="BH45" s="105">
        <v>3.06</v>
      </c>
      <c r="BI45" s="106">
        <v>2.83</v>
      </c>
      <c r="BJ45" s="107">
        <v>1.96</v>
      </c>
      <c r="BK45" s="106">
        <v>2.5299999999999998</v>
      </c>
      <c r="BL45" s="261">
        <v>2.2400000000000002</v>
      </c>
      <c r="BM45" s="106">
        <v>1.85</v>
      </c>
      <c r="BN45" s="108">
        <v>2.17</v>
      </c>
      <c r="BO45" s="107">
        <v>1.88</v>
      </c>
      <c r="BP45" s="106">
        <v>4.5999999999999996</v>
      </c>
      <c r="BQ45" s="106">
        <v>5.98</v>
      </c>
      <c r="BR45" s="106">
        <v>5.47</v>
      </c>
      <c r="BS45" s="106">
        <v>4.07</v>
      </c>
      <c r="BT45" s="8">
        <v>4.38</v>
      </c>
      <c r="BU45" s="9">
        <v>6.39</v>
      </c>
      <c r="BV45" s="9">
        <v>7.55</v>
      </c>
      <c r="BW45" s="4">
        <v>13.17</v>
      </c>
      <c r="BX45" s="97">
        <v>18.7</v>
      </c>
      <c r="BY45" s="4">
        <v>3.21</v>
      </c>
      <c r="BZ45" s="26">
        <v>2.29</v>
      </c>
      <c r="CA45" s="53">
        <v>0.39</v>
      </c>
      <c r="CB45" s="53">
        <v>0.76</v>
      </c>
      <c r="CC45" s="53">
        <v>2.2400000000000002</v>
      </c>
      <c r="CD45" s="257">
        <v>2.89</v>
      </c>
      <c r="CE45" s="53">
        <v>2.31</v>
      </c>
      <c r="CF45" s="54">
        <v>2.78</v>
      </c>
      <c r="CG45" s="55">
        <v>3.51</v>
      </c>
      <c r="CH45" s="53">
        <v>4.5999999999999996</v>
      </c>
      <c r="CI45" s="53">
        <v>5.19</v>
      </c>
      <c r="CJ45" s="53">
        <v>4.1900000000000004</v>
      </c>
      <c r="CK45" s="7">
        <v>4.37</v>
      </c>
      <c r="CL45" s="8">
        <v>4.5199999999999996</v>
      </c>
      <c r="CM45" s="9">
        <v>7.23</v>
      </c>
      <c r="CN45" s="9">
        <v>7.78</v>
      </c>
      <c r="CO45" s="4">
        <v>12.34</v>
      </c>
      <c r="CP45" s="97">
        <v>17.34</v>
      </c>
      <c r="CQ45" s="250">
        <v>-0.37999999999999989</v>
      </c>
      <c r="CR45" s="250">
        <v>0.77</v>
      </c>
      <c r="CS45" s="250">
        <v>2.44</v>
      </c>
      <c r="CT45" s="250">
        <v>1.2</v>
      </c>
      <c r="CU45" s="250">
        <v>0.28999999999999959</v>
      </c>
      <c r="CV45" s="250">
        <v>0.64999999999999991</v>
      </c>
      <c r="CW45" s="16">
        <v>29.22</v>
      </c>
      <c r="CX45" s="38">
        <v>31.43</v>
      </c>
      <c r="CY45" s="17">
        <v>33.25</v>
      </c>
      <c r="CZ45" s="18">
        <v>34.56</v>
      </c>
      <c r="DA45" s="17">
        <v>35.49</v>
      </c>
      <c r="DB45" s="19">
        <v>36.26</v>
      </c>
      <c r="DC45" s="17">
        <v>37.5</v>
      </c>
      <c r="DD45" s="19">
        <v>37.22</v>
      </c>
      <c r="DE45" s="18">
        <v>38.19</v>
      </c>
      <c r="DF45" s="17">
        <v>40.18</v>
      </c>
      <c r="DG45" s="17">
        <v>40.659999999999997</v>
      </c>
      <c r="DH45" s="17">
        <v>41.16</v>
      </c>
      <c r="DI45" s="17">
        <v>44.03</v>
      </c>
      <c r="DJ45" s="19">
        <v>45.96</v>
      </c>
      <c r="DK45" s="20">
        <v>47.08</v>
      </c>
      <c r="DL45" s="20">
        <v>47.6</v>
      </c>
      <c r="DM45" s="16">
        <v>43.99</v>
      </c>
      <c r="DN45" s="97">
        <v>42.35</v>
      </c>
      <c r="DO45" s="16">
        <v>29.52</v>
      </c>
      <c r="DP45" s="38">
        <v>31.34</v>
      </c>
      <c r="DQ45" s="17">
        <v>33.549999999999997</v>
      </c>
      <c r="DR45" s="17">
        <v>34.659999999999997</v>
      </c>
      <c r="DS45" s="17">
        <v>35.700000000000003</v>
      </c>
      <c r="DT45" s="19">
        <v>36.14</v>
      </c>
      <c r="DU45" s="17">
        <v>37.159999999999997</v>
      </c>
      <c r="DV45" s="19">
        <v>37.39</v>
      </c>
      <c r="DW45" s="18">
        <v>38.28</v>
      </c>
      <c r="DX45" s="17">
        <v>40.83</v>
      </c>
      <c r="DY45" s="17">
        <v>40.69</v>
      </c>
      <c r="DZ45" s="17">
        <v>41.01</v>
      </c>
      <c r="EA45" s="17">
        <v>44.76</v>
      </c>
      <c r="EB45" s="19">
        <v>45.66</v>
      </c>
      <c r="EC45" s="20">
        <v>47.82</v>
      </c>
      <c r="ED45" s="20">
        <v>47.07</v>
      </c>
      <c r="EE45" s="16">
        <v>43.66</v>
      </c>
      <c r="EF45" s="97">
        <v>42.2</v>
      </c>
      <c r="EG45" s="253">
        <f t="shared" si="13"/>
        <v>-0.30000000000000071</v>
      </c>
      <c r="EH45" s="253">
        <f t="shared" si="14"/>
        <v>8.9999999999999858E-2</v>
      </c>
      <c r="EI45" s="253">
        <f t="shared" si="15"/>
        <v>-0.29999999999999716</v>
      </c>
      <c r="EJ45" s="253">
        <f t="shared" si="16"/>
        <v>-9.9999999999994316E-2</v>
      </c>
      <c r="EK45" s="253">
        <f t="shared" si="17"/>
        <v>-0.21000000000000085</v>
      </c>
      <c r="EL45" s="253">
        <f t="shared" si="18"/>
        <v>0.11999999999999744</v>
      </c>
      <c r="EM45" s="16">
        <v>5</v>
      </c>
      <c r="EN45" s="20">
        <v>5</v>
      </c>
      <c r="EO45" s="17">
        <v>6</v>
      </c>
      <c r="EP45" s="17">
        <v>4</v>
      </c>
      <c r="EQ45" s="17">
        <v>0</v>
      </c>
      <c r="ER45" s="17">
        <v>-6</v>
      </c>
      <c r="ES45" s="17">
        <v>-11</v>
      </c>
      <c r="ET45" s="17">
        <v>-13</v>
      </c>
      <c r="EU45" s="17">
        <v>-13</v>
      </c>
      <c r="EV45" s="17">
        <v>-9</v>
      </c>
      <c r="EW45" s="17">
        <v>-5</v>
      </c>
      <c r="EX45" s="17">
        <v>0</v>
      </c>
      <c r="EY45" s="17">
        <v>1</v>
      </c>
      <c r="EZ45" s="17">
        <v>4</v>
      </c>
      <c r="FA45" s="20">
        <v>6</v>
      </c>
      <c r="FB45" s="20">
        <v>3</v>
      </c>
      <c r="FC45" s="20">
        <v>3</v>
      </c>
      <c r="FD45" s="97">
        <v>4</v>
      </c>
      <c r="FE45" s="2" t="s">
        <v>1659</v>
      </c>
      <c r="FF45" s="2">
        <v>44764188</v>
      </c>
      <c r="FG45" s="2" t="s">
        <v>91</v>
      </c>
      <c r="FH45" s="1" t="s">
        <v>1220</v>
      </c>
      <c r="FI45" s="14"/>
      <c r="FJ45" s="1"/>
      <c r="FL45" s="50">
        <f t="shared" si="9"/>
        <v>-0.23000000000000043</v>
      </c>
    </row>
    <row r="46" spans="1:168">
      <c r="A46" s="2">
        <v>1</v>
      </c>
      <c r="B46" s="2">
        <v>87</v>
      </c>
      <c r="C46" s="2">
        <v>2</v>
      </c>
      <c r="D46" s="250">
        <v>1.21</v>
      </c>
      <c r="E46" s="2">
        <v>15</v>
      </c>
      <c r="F46" s="2">
        <v>10</v>
      </c>
      <c r="G46" s="2">
        <v>161.30000000000001</v>
      </c>
      <c r="H46" s="2">
        <v>43.4</v>
      </c>
      <c r="I46" s="2" t="s">
        <v>79</v>
      </c>
      <c r="J46" s="2" t="s">
        <v>80</v>
      </c>
      <c r="K46" s="3" t="s">
        <v>6</v>
      </c>
      <c r="L46" s="3">
        <v>29</v>
      </c>
      <c r="M46" s="2">
        <v>24</v>
      </c>
      <c r="N46" s="2">
        <v>14</v>
      </c>
      <c r="O46" s="2">
        <f t="shared" si="10"/>
        <v>0.51724137931034486</v>
      </c>
      <c r="P46" s="30"/>
      <c r="Q46" s="30"/>
      <c r="R46" s="30"/>
      <c r="S46" s="30"/>
      <c r="T46" s="3" t="s">
        <v>187</v>
      </c>
      <c r="U46" t="s">
        <v>191</v>
      </c>
      <c r="V46" s="3">
        <v>29</v>
      </c>
      <c r="W46" s="2">
        <v>24</v>
      </c>
      <c r="X46" s="2">
        <v>14</v>
      </c>
      <c r="Y46" s="2" t="s">
        <v>280</v>
      </c>
      <c r="Z46" s="33"/>
      <c r="AA46" s="3" t="s">
        <v>137</v>
      </c>
      <c r="AB46" s="3">
        <v>62</v>
      </c>
      <c r="AC46" s="2">
        <v>49</v>
      </c>
      <c r="AD46" s="2">
        <v>37</v>
      </c>
      <c r="AE46" s="2"/>
      <c r="AF46" s="33" t="s">
        <v>443</v>
      </c>
      <c r="AG46" s="12" t="s">
        <v>116</v>
      </c>
      <c r="AH46" s="12">
        <v>31</v>
      </c>
      <c r="AI46" s="13">
        <v>23</v>
      </c>
      <c r="AJ46" s="13">
        <v>9</v>
      </c>
      <c r="AK46" s="13"/>
      <c r="AL46" s="34" t="s">
        <v>197</v>
      </c>
      <c r="AM46" s="2" t="s">
        <v>117</v>
      </c>
      <c r="AN46" s="2" t="s">
        <v>240</v>
      </c>
      <c r="AO46" s="2" t="s">
        <v>342</v>
      </c>
      <c r="AP46" s="2" t="s">
        <v>444</v>
      </c>
      <c r="AQ46" s="2" t="s">
        <v>87</v>
      </c>
      <c r="AR46" s="1"/>
      <c r="AS46" s="2" t="s">
        <v>89</v>
      </c>
      <c r="AT46" s="1"/>
      <c r="AU46" s="2" t="s">
        <v>93</v>
      </c>
      <c r="AV46" s="14" t="s">
        <v>998</v>
      </c>
      <c r="AW46" s="14">
        <v>1</v>
      </c>
      <c r="AX46" s="3" t="s">
        <v>6</v>
      </c>
      <c r="AY46" s="3">
        <v>29</v>
      </c>
      <c r="AZ46" s="2">
        <v>24</v>
      </c>
      <c r="BA46" s="2">
        <v>14</v>
      </c>
      <c r="BB46" s="2">
        <f t="shared" si="11"/>
        <v>0.51724137931034486</v>
      </c>
      <c r="BC46" s="248">
        <f t="shared" si="12"/>
        <v>1.21</v>
      </c>
      <c r="BD46" s="2" t="s">
        <v>1666</v>
      </c>
      <c r="BE46" s="2">
        <v>15</v>
      </c>
      <c r="BF46" s="2">
        <v>10</v>
      </c>
      <c r="BG46" s="104">
        <v>5.94</v>
      </c>
      <c r="BH46" s="105">
        <v>3.97</v>
      </c>
      <c r="BI46" s="109">
        <v>2.68</v>
      </c>
      <c r="BJ46" s="107">
        <v>1.88</v>
      </c>
      <c r="BK46" s="106">
        <v>1.3</v>
      </c>
      <c r="BL46" s="261">
        <v>2.86</v>
      </c>
      <c r="BM46" s="106">
        <v>0</v>
      </c>
      <c r="BN46" s="108">
        <v>0.37</v>
      </c>
      <c r="BO46" s="107">
        <v>1.24</v>
      </c>
      <c r="BP46" s="106">
        <v>3.06</v>
      </c>
      <c r="BQ46" s="106">
        <v>3.14</v>
      </c>
      <c r="BR46" s="106">
        <v>5.07</v>
      </c>
      <c r="BS46" s="106">
        <v>4.29</v>
      </c>
      <c r="BT46" s="4">
        <v>4.3099999999999996</v>
      </c>
      <c r="BU46" s="9">
        <v>6.18</v>
      </c>
      <c r="BV46" s="9">
        <v>6.83</v>
      </c>
      <c r="BW46" s="4">
        <v>11.11</v>
      </c>
      <c r="BX46" s="4">
        <v>17.989999999999998</v>
      </c>
      <c r="BY46" s="4">
        <v>5.17</v>
      </c>
      <c r="BZ46" s="26">
        <v>2.56</v>
      </c>
      <c r="CA46" s="25">
        <v>0.72</v>
      </c>
      <c r="CB46" s="53">
        <v>0.67</v>
      </c>
      <c r="CC46" s="53">
        <v>2.36</v>
      </c>
      <c r="CD46" s="257">
        <v>0.39</v>
      </c>
      <c r="CE46" s="53">
        <v>2.27</v>
      </c>
      <c r="CF46" s="54">
        <v>2.48</v>
      </c>
      <c r="CG46" s="55">
        <v>2.61</v>
      </c>
      <c r="CH46" s="53">
        <v>3.19</v>
      </c>
      <c r="CI46" s="53">
        <v>3.23</v>
      </c>
      <c r="CJ46" s="53">
        <v>4.95</v>
      </c>
      <c r="CK46" s="7">
        <v>3.85</v>
      </c>
      <c r="CL46" s="4">
        <v>3.89</v>
      </c>
      <c r="CM46" s="9">
        <v>6.07</v>
      </c>
      <c r="CN46" s="9">
        <v>7.2</v>
      </c>
      <c r="CO46" s="4">
        <v>11.53</v>
      </c>
      <c r="CP46" s="4">
        <v>19.12</v>
      </c>
      <c r="CQ46" s="250">
        <v>0.77000000000000046</v>
      </c>
      <c r="CR46" s="250">
        <v>1.4100000000000001</v>
      </c>
      <c r="CS46" s="250">
        <v>1.9600000000000002</v>
      </c>
      <c r="CT46" s="250">
        <v>1.21</v>
      </c>
      <c r="CU46" s="250">
        <v>-1.0599999999999998</v>
      </c>
      <c r="CV46" s="250">
        <v>-2.4699999999999998</v>
      </c>
      <c r="CW46" s="16">
        <v>26.84</v>
      </c>
      <c r="CX46" s="38">
        <v>32.450000000000003</v>
      </c>
      <c r="CY46" s="20">
        <v>33.92</v>
      </c>
      <c r="CZ46" s="18">
        <v>35.380000000000003</v>
      </c>
      <c r="DA46" s="17">
        <v>36.06</v>
      </c>
      <c r="DB46" s="19">
        <v>37.229999999999997</v>
      </c>
      <c r="DC46" s="17">
        <v>37.11</v>
      </c>
      <c r="DD46" s="19">
        <v>38.33</v>
      </c>
      <c r="DE46" s="18">
        <v>38.770000000000003</v>
      </c>
      <c r="DF46" s="17">
        <v>38.69</v>
      </c>
      <c r="DG46" s="17">
        <v>40.49</v>
      </c>
      <c r="DH46" s="17">
        <v>41.23</v>
      </c>
      <c r="DI46" s="17">
        <v>43.91</v>
      </c>
      <c r="DJ46" s="16">
        <v>44.58</v>
      </c>
      <c r="DK46" s="20">
        <v>46.76</v>
      </c>
      <c r="DL46" s="20">
        <v>48.02</v>
      </c>
      <c r="DM46" s="16">
        <v>46.33</v>
      </c>
      <c r="DN46" s="16">
        <v>39.43</v>
      </c>
      <c r="DO46" s="16">
        <v>26.95</v>
      </c>
      <c r="DP46" s="38">
        <v>33.28</v>
      </c>
      <c r="DQ46" s="20">
        <v>34.299999999999997</v>
      </c>
      <c r="DR46" s="17">
        <v>35.14</v>
      </c>
      <c r="DS46" s="17">
        <v>35.89</v>
      </c>
      <c r="DT46" s="19">
        <v>36.200000000000003</v>
      </c>
      <c r="DU46" s="17">
        <v>36.729999999999997</v>
      </c>
      <c r="DV46" s="19">
        <v>37.700000000000003</v>
      </c>
      <c r="DW46" s="18">
        <v>37.590000000000003</v>
      </c>
      <c r="DX46" s="17">
        <v>39.409999999999997</v>
      </c>
      <c r="DY46" s="17">
        <v>40.200000000000003</v>
      </c>
      <c r="DZ46" s="17">
        <v>41.77</v>
      </c>
      <c r="EA46" s="17">
        <v>44.21</v>
      </c>
      <c r="EB46" s="16">
        <v>44.21</v>
      </c>
      <c r="EC46" s="20">
        <v>45.47</v>
      </c>
      <c r="ED46" s="20">
        <v>47.65</v>
      </c>
      <c r="EE46" s="16">
        <v>45.92</v>
      </c>
      <c r="EF46" s="16">
        <v>39.049999999999997</v>
      </c>
      <c r="EG46" s="253">
        <f t="shared" si="13"/>
        <v>-0.10999999999999943</v>
      </c>
      <c r="EH46" s="253">
        <f t="shared" si="14"/>
        <v>-0.82999999999999829</v>
      </c>
      <c r="EI46" s="253">
        <f t="shared" si="15"/>
        <v>-0.37999999999999545</v>
      </c>
      <c r="EJ46" s="253">
        <f t="shared" si="16"/>
        <v>0.24000000000000199</v>
      </c>
      <c r="EK46" s="253">
        <f t="shared" si="17"/>
        <v>0.17000000000000171</v>
      </c>
      <c r="EL46" s="253">
        <f t="shared" si="18"/>
        <v>1.029999999999994</v>
      </c>
      <c r="EM46" s="16">
        <v>1</v>
      </c>
      <c r="EN46" s="20">
        <v>4</v>
      </c>
      <c r="EO46" s="20">
        <v>2</v>
      </c>
      <c r="EP46" s="17">
        <v>2</v>
      </c>
      <c r="EQ46" s="17">
        <v>-4</v>
      </c>
      <c r="ER46" s="17">
        <v>-8</v>
      </c>
      <c r="ES46" s="17">
        <v>-13</v>
      </c>
      <c r="ET46" s="17">
        <v>-15</v>
      </c>
      <c r="EU46" s="17">
        <v>-13</v>
      </c>
      <c r="EV46" s="17">
        <v>-8</v>
      </c>
      <c r="EW46" s="17">
        <v>-2</v>
      </c>
      <c r="EX46" s="17">
        <v>1</v>
      </c>
      <c r="EY46" s="17">
        <v>2</v>
      </c>
      <c r="EZ46" s="20">
        <v>4</v>
      </c>
      <c r="FA46" s="20">
        <v>2</v>
      </c>
      <c r="FB46" s="20">
        <v>1</v>
      </c>
      <c r="FC46" s="20">
        <v>0</v>
      </c>
      <c r="FD46" s="20">
        <v>0</v>
      </c>
      <c r="FE46" s="2" t="s">
        <v>1039</v>
      </c>
      <c r="FF46" s="2">
        <v>50099841</v>
      </c>
      <c r="FG46" s="2" t="s">
        <v>91</v>
      </c>
      <c r="FH46" s="1" t="s">
        <v>1041</v>
      </c>
      <c r="FI46" s="14"/>
      <c r="FJ46" s="1"/>
      <c r="FL46" s="50">
        <f t="shared" si="9"/>
        <v>-0.37000000000000011</v>
      </c>
    </row>
    <row r="47" spans="1:168">
      <c r="A47" s="2">
        <v>1</v>
      </c>
      <c r="B47" s="2">
        <v>10</v>
      </c>
      <c r="C47" s="2">
        <v>2</v>
      </c>
      <c r="D47" s="250">
        <v>1.24</v>
      </c>
      <c r="E47" s="2">
        <v>21</v>
      </c>
      <c r="F47" s="2">
        <v>0</v>
      </c>
      <c r="G47" s="2">
        <v>160.1</v>
      </c>
      <c r="H47" s="2">
        <v>40.9</v>
      </c>
      <c r="I47" s="2" t="s">
        <v>238</v>
      </c>
      <c r="J47" s="2" t="s">
        <v>264</v>
      </c>
      <c r="K47" s="3" t="s">
        <v>6</v>
      </c>
      <c r="L47" s="3">
        <v>16</v>
      </c>
      <c r="M47" s="2">
        <v>13</v>
      </c>
      <c r="N47" s="2">
        <v>3</v>
      </c>
      <c r="O47" s="2">
        <f t="shared" si="10"/>
        <v>0.8125</v>
      </c>
      <c r="P47" s="30" t="s">
        <v>168</v>
      </c>
      <c r="Q47" s="30"/>
      <c r="R47" s="30"/>
      <c r="S47" s="30"/>
      <c r="T47" s="3" t="s">
        <v>187</v>
      </c>
      <c r="U47" t="s">
        <v>191</v>
      </c>
      <c r="V47" s="3">
        <v>16</v>
      </c>
      <c r="W47" s="2">
        <v>13</v>
      </c>
      <c r="X47" s="2">
        <v>3</v>
      </c>
      <c r="Y47" s="2" t="s">
        <v>935</v>
      </c>
      <c r="Z47" s="33"/>
      <c r="AA47" s="3" t="s">
        <v>137</v>
      </c>
      <c r="AB47" s="3">
        <v>49</v>
      </c>
      <c r="AC47" s="2">
        <v>45</v>
      </c>
      <c r="AD47" s="2">
        <v>27</v>
      </c>
      <c r="AE47" s="2"/>
      <c r="AF47" s="33" t="s">
        <v>443</v>
      </c>
      <c r="AG47" s="12" t="s">
        <v>138</v>
      </c>
      <c r="AH47" s="12">
        <v>58</v>
      </c>
      <c r="AI47" s="13">
        <v>49</v>
      </c>
      <c r="AJ47" s="13">
        <v>33</v>
      </c>
      <c r="AK47" s="13"/>
      <c r="AL47" s="34" t="s">
        <v>152</v>
      </c>
      <c r="AM47" s="2" t="s">
        <v>239</v>
      </c>
      <c r="AN47" s="2" t="s">
        <v>323</v>
      </c>
      <c r="AO47" s="2" t="s">
        <v>281</v>
      </c>
      <c r="AP47" s="2" t="s">
        <v>130</v>
      </c>
      <c r="AQ47" s="2" t="s">
        <v>87</v>
      </c>
      <c r="AR47" s="1"/>
      <c r="AS47" s="2" t="s">
        <v>89</v>
      </c>
      <c r="AT47" s="1"/>
      <c r="AU47" s="2" t="s">
        <v>93</v>
      </c>
      <c r="AV47" s="14" t="s">
        <v>998</v>
      </c>
      <c r="AW47" s="14">
        <v>1</v>
      </c>
      <c r="AX47" s="3" t="s">
        <v>6</v>
      </c>
      <c r="AY47" s="3">
        <v>16</v>
      </c>
      <c r="AZ47" s="2">
        <v>13</v>
      </c>
      <c r="BA47" s="2">
        <v>3</v>
      </c>
      <c r="BB47" s="2">
        <f t="shared" si="11"/>
        <v>0.8125</v>
      </c>
      <c r="BC47" s="248">
        <f t="shared" si="12"/>
        <v>1.24</v>
      </c>
      <c r="BD47" s="2" t="s">
        <v>1666</v>
      </c>
      <c r="BE47" s="2">
        <v>21</v>
      </c>
      <c r="BF47" s="2">
        <v>0</v>
      </c>
      <c r="BG47" s="104">
        <v>2.91</v>
      </c>
      <c r="BH47" s="105">
        <v>1.81</v>
      </c>
      <c r="BI47" s="109">
        <v>1.1499999999999999</v>
      </c>
      <c r="BJ47" s="107">
        <v>1.49</v>
      </c>
      <c r="BK47" s="106">
        <v>2.2400000000000002</v>
      </c>
      <c r="BL47" s="261">
        <v>1.62</v>
      </c>
      <c r="BM47" s="106">
        <v>1.37</v>
      </c>
      <c r="BN47" s="108">
        <v>1.34</v>
      </c>
      <c r="BO47" s="107">
        <v>0.28000000000000003</v>
      </c>
      <c r="BP47" s="106">
        <v>2.76</v>
      </c>
      <c r="BQ47" s="106">
        <v>3.9</v>
      </c>
      <c r="BR47" s="106">
        <v>4.2</v>
      </c>
      <c r="BS47" s="106">
        <v>1.39</v>
      </c>
      <c r="BT47" s="8">
        <v>1.27</v>
      </c>
      <c r="BU47" s="7">
        <v>2.98</v>
      </c>
      <c r="BV47" s="9">
        <v>4.68</v>
      </c>
      <c r="BW47" s="4">
        <v>8.07</v>
      </c>
      <c r="BX47" s="4">
        <v>12.92</v>
      </c>
      <c r="BY47" s="4">
        <v>3.11</v>
      </c>
      <c r="BZ47" s="26">
        <v>0.98</v>
      </c>
      <c r="CA47" s="25">
        <v>0.39</v>
      </c>
      <c r="CB47" s="53">
        <v>0.25</v>
      </c>
      <c r="CC47" s="53">
        <v>1.1200000000000001</v>
      </c>
      <c r="CD47" s="257">
        <v>1.76</v>
      </c>
      <c r="CE47" s="53">
        <v>1.72</v>
      </c>
      <c r="CF47" s="54">
        <v>2.66</v>
      </c>
      <c r="CG47" s="55">
        <v>2.36</v>
      </c>
      <c r="CH47" s="53">
        <v>3.36</v>
      </c>
      <c r="CI47" s="53">
        <v>3.68</v>
      </c>
      <c r="CJ47" s="53">
        <v>3.18</v>
      </c>
      <c r="CK47" s="7">
        <v>0</v>
      </c>
      <c r="CL47" s="8">
        <v>0</v>
      </c>
      <c r="CM47" s="7">
        <v>2.2799999999999998</v>
      </c>
      <c r="CN47" s="9">
        <v>4.28</v>
      </c>
      <c r="CO47" s="4">
        <v>8.41</v>
      </c>
      <c r="CP47" s="4">
        <v>12.23</v>
      </c>
      <c r="CQ47" s="250">
        <v>-0.19999999999999973</v>
      </c>
      <c r="CR47" s="250">
        <v>0.83000000000000007</v>
      </c>
      <c r="CS47" s="250">
        <v>0.7599999999999999</v>
      </c>
      <c r="CT47" s="250">
        <v>1.24</v>
      </c>
      <c r="CU47" s="250">
        <v>1.1200000000000001</v>
      </c>
      <c r="CV47" s="250">
        <v>0.1399999999999999</v>
      </c>
      <c r="CW47" s="16">
        <v>26.16</v>
      </c>
      <c r="CX47" s="38">
        <v>29.01</v>
      </c>
      <c r="CY47" s="20">
        <v>32.200000000000003</v>
      </c>
      <c r="CZ47" s="18">
        <v>33.450000000000003</v>
      </c>
      <c r="DA47" s="17">
        <v>34.89</v>
      </c>
      <c r="DB47" s="19">
        <v>35.43</v>
      </c>
      <c r="DC47" s="17">
        <v>36.29</v>
      </c>
      <c r="DD47" s="19">
        <v>37.14</v>
      </c>
      <c r="DE47" s="18">
        <v>38.06</v>
      </c>
      <c r="DF47" s="17">
        <v>38.29</v>
      </c>
      <c r="DG47" s="17">
        <v>38.549999999999997</v>
      </c>
      <c r="DH47" s="17">
        <v>40.61</v>
      </c>
      <c r="DI47" s="17">
        <v>42.95</v>
      </c>
      <c r="DJ47" s="19">
        <v>45.49</v>
      </c>
      <c r="DK47" s="17">
        <v>44.58</v>
      </c>
      <c r="DL47" s="20">
        <v>43.21</v>
      </c>
      <c r="DM47" s="16">
        <v>45.82</v>
      </c>
      <c r="DN47" s="16">
        <v>41.24</v>
      </c>
      <c r="DO47" s="16">
        <v>26.73</v>
      </c>
      <c r="DP47" s="38">
        <v>29.66</v>
      </c>
      <c r="DQ47" s="20">
        <v>32.369999999999997</v>
      </c>
      <c r="DR47" s="17">
        <v>33.869999999999997</v>
      </c>
      <c r="DS47" s="17">
        <v>34.159999999999997</v>
      </c>
      <c r="DT47" s="19">
        <v>35.380000000000003</v>
      </c>
      <c r="DU47" s="17">
        <v>36.700000000000003</v>
      </c>
      <c r="DV47" s="19">
        <v>37.159999999999997</v>
      </c>
      <c r="DW47" s="18">
        <v>38.35</v>
      </c>
      <c r="DX47" s="17">
        <v>38.42</v>
      </c>
      <c r="DY47" s="17">
        <v>39.11</v>
      </c>
      <c r="DZ47" s="17">
        <v>40.96</v>
      </c>
      <c r="EA47" s="17">
        <v>42.36</v>
      </c>
      <c r="EB47" s="19">
        <v>45.09</v>
      </c>
      <c r="EC47" s="17">
        <v>44.15</v>
      </c>
      <c r="ED47" s="20">
        <v>42.55</v>
      </c>
      <c r="EE47" s="16">
        <v>45.27</v>
      </c>
      <c r="EF47" s="16">
        <v>41.79</v>
      </c>
      <c r="EG47" s="253">
        <f t="shared" si="13"/>
        <v>-0.57000000000000028</v>
      </c>
      <c r="EH47" s="253">
        <f t="shared" si="14"/>
        <v>-0.64999999999999858</v>
      </c>
      <c r="EI47" s="253">
        <f t="shared" si="15"/>
        <v>-0.1699999999999946</v>
      </c>
      <c r="EJ47" s="253">
        <f t="shared" si="16"/>
        <v>-0.4199999999999946</v>
      </c>
      <c r="EK47" s="253">
        <f t="shared" si="17"/>
        <v>0.73000000000000398</v>
      </c>
      <c r="EL47" s="253">
        <f t="shared" si="18"/>
        <v>4.9999999999997158E-2</v>
      </c>
      <c r="EM47" s="16">
        <v>3</v>
      </c>
      <c r="EN47" s="20">
        <v>3</v>
      </c>
      <c r="EO47" s="20">
        <v>3</v>
      </c>
      <c r="EP47" s="17">
        <v>4</v>
      </c>
      <c r="EQ47" s="17">
        <v>0</v>
      </c>
      <c r="ER47" s="17">
        <v>-2</v>
      </c>
      <c r="ES47" s="17">
        <v>-5</v>
      </c>
      <c r="ET47" s="17">
        <v>-9</v>
      </c>
      <c r="EU47" s="17">
        <v>-6</v>
      </c>
      <c r="EV47" s="17">
        <v>-1</v>
      </c>
      <c r="EW47" s="17">
        <v>8</v>
      </c>
      <c r="EX47" s="17">
        <v>16</v>
      </c>
      <c r="EY47" s="17">
        <v>19</v>
      </c>
      <c r="EZ47" s="17">
        <v>17</v>
      </c>
      <c r="FA47" s="17">
        <v>15</v>
      </c>
      <c r="FB47" s="20">
        <v>10</v>
      </c>
      <c r="FC47" s="20">
        <v>6</v>
      </c>
      <c r="FD47" s="20">
        <v>5</v>
      </c>
      <c r="FE47" s="2" t="s">
        <v>995</v>
      </c>
      <c r="FF47" s="2">
        <v>44988636</v>
      </c>
      <c r="FG47" s="2" t="s">
        <v>91</v>
      </c>
      <c r="FH47" s="1" t="s">
        <v>753</v>
      </c>
      <c r="FI47" s="14"/>
      <c r="FJ47" s="1"/>
      <c r="FL47" s="50">
        <f t="shared" si="9"/>
        <v>0.39999999999999947</v>
      </c>
    </row>
    <row r="48" spans="1:168">
      <c r="A48" s="2">
        <v>1</v>
      </c>
      <c r="B48" s="2">
        <v>76</v>
      </c>
      <c r="C48" s="2">
        <v>2</v>
      </c>
      <c r="D48" s="250">
        <v>1.2400000000000002</v>
      </c>
      <c r="E48" s="2">
        <v>14</v>
      </c>
      <c r="F48" s="2">
        <v>10</v>
      </c>
      <c r="G48" s="2">
        <v>155.1</v>
      </c>
      <c r="H48" s="2">
        <v>43.9</v>
      </c>
      <c r="I48" s="2" t="s">
        <v>79</v>
      </c>
      <c r="J48" s="2" t="s">
        <v>80</v>
      </c>
      <c r="K48" s="3" t="s">
        <v>15</v>
      </c>
      <c r="L48" s="3">
        <v>27</v>
      </c>
      <c r="M48" s="2">
        <v>23</v>
      </c>
      <c r="N48" s="2">
        <v>19</v>
      </c>
      <c r="O48" s="2">
        <f t="shared" si="10"/>
        <v>0.29629629629629628</v>
      </c>
      <c r="P48" s="30"/>
      <c r="Q48" s="30"/>
      <c r="R48" s="30"/>
      <c r="S48" s="30"/>
      <c r="T48" s="3" t="s">
        <v>187</v>
      </c>
      <c r="U48" t="s">
        <v>193</v>
      </c>
      <c r="V48" s="3">
        <v>27</v>
      </c>
      <c r="W48" s="2">
        <v>23</v>
      </c>
      <c r="X48" s="2">
        <v>19</v>
      </c>
      <c r="Y48" s="2" t="s">
        <v>280</v>
      </c>
      <c r="Z48" s="33" t="s">
        <v>487</v>
      </c>
      <c r="AA48" s="3" t="s">
        <v>472</v>
      </c>
      <c r="AB48" s="3">
        <v>53</v>
      </c>
      <c r="AC48" s="2">
        <v>35</v>
      </c>
      <c r="AD48" s="2">
        <v>34</v>
      </c>
      <c r="AE48" s="2"/>
      <c r="AF48" s="33" t="s">
        <v>176</v>
      </c>
      <c r="AG48" s="12" t="s">
        <v>261</v>
      </c>
      <c r="AH48" s="12">
        <v>31</v>
      </c>
      <c r="AI48" s="13">
        <v>19</v>
      </c>
      <c r="AJ48" s="13">
        <v>15</v>
      </c>
      <c r="AK48" s="13"/>
      <c r="AL48" s="34"/>
      <c r="AM48" s="2" t="s">
        <v>117</v>
      </c>
      <c r="AN48" s="2" t="s">
        <v>202</v>
      </c>
      <c r="AO48" s="2" t="s">
        <v>766</v>
      </c>
      <c r="AP48" s="2" t="s">
        <v>353</v>
      </c>
      <c r="AQ48" s="2" t="s">
        <v>87</v>
      </c>
      <c r="AR48" s="1"/>
      <c r="AS48" s="2" t="s">
        <v>89</v>
      </c>
      <c r="AT48" s="1"/>
      <c r="AU48" s="2" t="s">
        <v>855</v>
      </c>
      <c r="AV48" s="14" t="s">
        <v>806</v>
      </c>
      <c r="AW48" s="14">
        <v>2</v>
      </c>
      <c r="AX48" s="3" t="s">
        <v>15</v>
      </c>
      <c r="AY48" s="3">
        <v>27</v>
      </c>
      <c r="AZ48" s="2">
        <v>23</v>
      </c>
      <c r="BA48" s="2">
        <v>19</v>
      </c>
      <c r="BB48" s="2">
        <f t="shared" si="11"/>
        <v>0.29629629629629628</v>
      </c>
      <c r="BC48" s="248">
        <f t="shared" si="12"/>
        <v>1.2400000000000002</v>
      </c>
      <c r="BD48" s="2" t="s">
        <v>1666</v>
      </c>
      <c r="BE48" s="2">
        <v>14</v>
      </c>
      <c r="BF48" s="2">
        <v>10</v>
      </c>
      <c r="BG48" s="104">
        <v>3.78</v>
      </c>
      <c r="BH48" s="105">
        <v>2.52</v>
      </c>
      <c r="BI48" s="109">
        <v>2.68</v>
      </c>
      <c r="BJ48" s="105">
        <v>2.74</v>
      </c>
      <c r="BK48" s="109">
        <v>3.05</v>
      </c>
      <c r="BL48" s="262">
        <v>1.61</v>
      </c>
      <c r="BM48" s="109">
        <v>2.68</v>
      </c>
      <c r="BN48" s="104">
        <v>2.72</v>
      </c>
      <c r="BO48" s="105">
        <v>3.24</v>
      </c>
      <c r="BP48" s="109">
        <v>2.2799999999999998</v>
      </c>
      <c r="BQ48" s="109">
        <v>2.91</v>
      </c>
      <c r="BR48" s="109">
        <v>4.92</v>
      </c>
      <c r="BS48" s="109">
        <v>2.62</v>
      </c>
      <c r="BT48" s="4">
        <v>3.22</v>
      </c>
      <c r="BU48" s="9">
        <v>4.6100000000000003</v>
      </c>
      <c r="BV48" s="9">
        <v>6.23</v>
      </c>
      <c r="BW48" s="4">
        <v>11.98</v>
      </c>
      <c r="BX48" s="4">
        <v>16.420000000000002</v>
      </c>
      <c r="BY48" s="4">
        <v>3.14</v>
      </c>
      <c r="BZ48" s="26">
        <v>2.27</v>
      </c>
      <c r="CA48" s="25">
        <v>1.39</v>
      </c>
      <c r="CB48" s="25">
        <v>1.5</v>
      </c>
      <c r="CC48" s="25">
        <v>1.62</v>
      </c>
      <c r="CD48" s="258">
        <v>2.88</v>
      </c>
      <c r="CE48" s="25">
        <v>2.61</v>
      </c>
      <c r="CF48" s="12">
        <v>2.56</v>
      </c>
      <c r="CG48" s="26">
        <v>3.02</v>
      </c>
      <c r="CH48" s="25">
        <v>2.5</v>
      </c>
      <c r="CI48" s="25">
        <v>6.67</v>
      </c>
      <c r="CJ48" s="25">
        <v>5.22</v>
      </c>
      <c r="CK48" s="9">
        <v>3.23</v>
      </c>
      <c r="CL48" s="4">
        <v>3.39</v>
      </c>
      <c r="CM48" s="9">
        <v>4.92</v>
      </c>
      <c r="CN48" s="9">
        <v>6.92</v>
      </c>
      <c r="CO48" s="4">
        <v>11.17</v>
      </c>
      <c r="CP48" s="4">
        <v>16.989999999999998</v>
      </c>
      <c r="CQ48" s="250">
        <v>0.63999999999999968</v>
      </c>
      <c r="CR48" s="250">
        <v>0.25</v>
      </c>
      <c r="CS48" s="250">
        <v>1.2900000000000003</v>
      </c>
      <c r="CT48" s="250">
        <v>1.2400000000000002</v>
      </c>
      <c r="CU48" s="250">
        <v>1.4299999999999997</v>
      </c>
      <c r="CV48" s="250">
        <v>1.2699999999999998</v>
      </c>
      <c r="CW48" s="16">
        <v>26.75</v>
      </c>
      <c r="CX48" s="38">
        <v>29.9</v>
      </c>
      <c r="CY48" s="20">
        <v>33.5</v>
      </c>
      <c r="CZ48" s="38">
        <v>33.14</v>
      </c>
      <c r="DA48" s="20">
        <v>34.6</v>
      </c>
      <c r="DB48" s="16">
        <v>34.61</v>
      </c>
      <c r="DC48" s="20">
        <v>36.03</v>
      </c>
      <c r="DD48" s="16">
        <v>36.659999999999997</v>
      </c>
      <c r="DE48" s="38">
        <v>35.33</v>
      </c>
      <c r="DF48" s="20">
        <v>36.04</v>
      </c>
      <c r="DG48" s="20">
        <v>36.22</v>
      </c>
      <c r="DH48" s="20">
        <v>37.979999999999997</v>
      </c>
      <c r="DI48" s="20">
        <v>40.83</v>
      </c>
      <c r="DJ48" s="16">
        <v>43.58</v>
      </c>
      <c r="DK48" s="20">
        <v>45.69</v>
      </c>
      <c r="DL48" s="20">
        <v>44.16</v>
      </c>
      <c r="DM48" s="16">
        <v>42.44</v>
      </c>
      <c r="DN48" s="16">
        <v>37.299999999999997</v>
      </c>
      <c r="DO48" s="16">
        <v>26.29</v>
      </c>
      <c r="DP48" s="38">
        <v>29.89</v>
      </c>
      <c r="DQ48" s="20">
        <v>33.4</v>
      </c>
      <c r="DR48" s="20">
        <v>33.35</v>
      </c>
      <c r="DS48" s="20">
        <v>34.89</v>
      </c>
      <c r="DT48" s="16">
        <v>34.369999999999997</v>
      </c>
      <c r="DU48" s="20">
        <v>35.44</v>
      </c>
      <c r="DV48" s="16">
        <v>35.450000000000003</v>
      </c>
      <c r="DW48" s="38">
        <v>35.020000000000003</v>
      </c>
      <c r="DX48" s="20">
        <v>35.43</v>
      </c>
      <c r="DY48" s="20">
        <v>36.03</v>
      </c>
      <c r="DZ48" s="20">
        <v>36.08</v>
      </c>
      <c r="EA48" s="20">
        <v>40.380000000000003</v>
      </c>
      <c r="EB48" s="16">
        <v>44.51</v>
      </c>
      <c r="EC48" s="20">
        <v>45.99</v>
      </c>
      <c r="ED48" s="20">
        <v>45.07</v>
      </c>
      <c r="EE48" s="16">
        <v>42.79</v>
      </c>
      <c r="EF48" s="16">
        <v>37.380000000000003</v>
      </c>
      <c r="EG48" s="253">
        <f t="shared" si="13"/>
        <v>0.46000000000000085</v>
      </c>
      <c r="EH48" s="253">
        <f t="shared" si="14"/>
        <v>9.9999999999980105E-3</v>
      </c>
      <c r="EI48" s="253">
        <f t="shared" si="15"/>
        <v>0.10000000000000142</v>
      </c>
      <c r="EJ48" s="253">
        <f t="shared" si="16"/>
        <v>-0.21000000000000085</v>
      </c>
      <c r="EK48" s="253">
        <f t="shared" si="17"/>
        <v>-0.28999999999999915</v>
      </c>
      <c r="EL48" s="253">
        <f t="shared" si="18"/>
        <v>0.24000000000000199</v>
      </c>
      <c r="EM48" s="16">
        <v>0</v>
      </c>
      <c r="EN48" s="20">
        <v>0</v>
      </c>
      <c r="EO48" s="20">
        <v>1</v>
      </c>
      <c r="EP48" s="20">
        <v>1</v>
      </c>
      <c r="EQ48" s="20">
        <v>0</v>
      </c>
      <c r="ER48" s="20">
        <v>-2</v>
      </c>
      <c r="ES48" s="20">
        <v>-7</v>
      </c>
      <c r="ET48" s="20">
        <v>-13</v>
      </c>
      <c r="EU48" s="20">
        <v>-19</v>
      </c>
      <c r="EV48" s="20">
        <v>-21</v>
      </c>
      <c r="EW48" s="20">
        <v>-24</v>
      </c>
      <c r="EX48" s="20">
        <v>-22</v>
      </c>
      <c r="EY48" s="20">
        <v>-15</v>
      </c>
      <c r="EZ48" s="20">
        <v>-11</v>
      </c>
      <c r="FA48" s="20">
        <v>-5</v>
      </c>
      <c r="FB48" s="20">
        <v>-4</v>
      </c>
      <c r="FC48" s="20">
        <v>-5</v>
      </c>
      <c r="FD48" s="20">
        <v>-5</v>
      </c>
      <c r="FE48" s="2" t="s">
        <v>850</v>
      </c>
      <c r="FF48" s="2">
        <v>36911109</v>
      </c>
      <c r="FG48" s="2" t="s">
        <v>91</v>
      </c>
      <c r="FH48" s="1" t="s">
        <v>854</v>
      </c>
      <c r="FI48" s="13" t="s">
        <v>95</v>
      </c>
      <c r="FJ48" s="1">
        <v>-5</v>
      </c>
      <c r="FL48" s="50">
        <f t="shared" si="9"/>
        <v>-0.6899999999999995</v>
      </c>
    </row>
    <row r="49" spans="1:168">
      <c r="A49" s="2">
        <v>1</v>
      </c>
      <c r="B49" s="2">
        <v>75</v>
      </c>
      <c r="C49" s="2">
        <v>2</v>
      </c>
      <c r="D49" s="250">
        <v>1.25</v>
      </c>
      <c r="E49" s="2">
        <v>18</v>
      </c>
      <c r="F49" s="2">
        <v>0</v>
      </c>
      <c r="G49" s="2">
        <v>165.8</v>
      </c>
      <c r="H49" s="2">
        <v>45.8</v>
      </c>
      <c r="I49" s="2" t="s">
        <v>158</v>
      </c>
      <c r="J49" s="2" t="s">
        <v>577</v>
      </c>
      <c r="K49" s="3" t="s">
        <v>701</v>
      </c>
      <c r="L49" s="3">
        <v>27</v>
      </c>
      <c r="M49" s="2">
        <v>19</v>
      </c>
      <c r="N49" s="2">
        <v>18</v>
      </c>
      <c r="O49" s="2">
        <f t="shared" si="10"/>
        <v>0.33333333333333331</v>
      </c>
      <c r="P49" s="30" t="s">
        <v>168</v>
      </c>
      <c r="Q49" s="30"/>
      <c r="R49" s="30"/>
      <c r="S49" s="30"/>
      <c r="T49" s="3" t="s">
        <v>187</v>
      </c>
      <c r="U49" t="s">
        <v>195</v>
      </c>
      <c r="V49" s="3">
        <v>27</v>
      </c>
      <c r="W49" s="2">
        <v>19</v>
      </c>
      <c r="X49" s="2">
        <v>18</v>
      </c>
      <c r="Y49" s="2" t="s">
        <v>206</v>
      </c>
      <c r="Z49" s="33" t="s">
        <v>839</v>
      </c>
      <c r="AA49" s="3" t="s">
        <v>704</v>
      </c>
      <c r="AB49" s="3">
        <v>44</v>
      </c>
      <c r="AC49" s="2">
        <v>27</v>
      </c>
      <c r="AD49" s="2">
        <v>10</v>
      </c>
      <c r="AE49" s="2"/>
      <c r="AF49" s="33" t="s">
        <v>152</v>
      </c>
      <c r="AG49" s="12"/>
      <c r="AH49" s="12"/>
      <c r="AI49" s="13"/>
      <c r="AJ49" s="13"/>
      <c r="AK49" s="13"/>
      <c r="AL49" s="34"/>
      <c r="AM49" s="2" t="s">
        <v>83</v>
      </c>
      <c r="AN49" s="2" t="s">
        <v>409</v>
      </c>
      <c r="AO49" s="2" t="s">
        <v>870</v>
      </c>
      <c r="AP49" s="2" t="s">
        <v>775</v>
      </c>
      <c r="AQ49" s="2" t="s">
        <v>87</v>
      </c>
      <c r="AR49" s="1"/>
      <c r="AS49" s="2" t="s">
        <v>89</v>
      </c>
      <c r="AT49" s="1"/>
      <c r="AU49" s="2" t="s">
        <v>93</v>
      </c>
      <c r="AV49" s="14" t="s">
        <v>989</v>
      </c>
      <c r="AW49" s="14">
        <v>1</v>
      </c>
      <c r="AX49" s="3" t="s">
        <v>701</v>
      </c>
      <c r="AY49" s="3">
        <v>27</v>
      </c>
      <c r="AZ49" s="2">
        <v>19</v>
      </c>
      <c r="BA49" s="2">
        <v>18</v>
      </c>
      <c r="BB49" s="2">
        <f t="shared" si="11"/>
        <v>0.33333333333333331</v>
      </c>
      <c r="BC49" s="248">
        <f t="shared" si="12"/>
        <v>1.25</v>
      </c>
      <c r="BD49" s="2" t="s">
        <v>1666</v>
      </c>
      <c r="BE49" s="2">
        <v>18</v>
      </c>
      <c r="BF49" s="2">
        <v>0</v>
      </c>
      <c r="BG49" s="104">
        <v>2.9</v>
      </c>
      <c r="BH49" s="105">
        <v>2.2799999999999998</v>
      </c>
      <c r="BI49" s="109">
        <v>2.27</v>
      </c>
      <c r="BJ49" s="105">
        <v>1.37</v>
      </c>
      <c r="BK49" s="109">
        <v>1.1200000000000001</v>
      </c>
      <c r="BL49" s="262">
        <v>1.87</v>
      </c>
      <c r="BM49" s="106">
        <v>1.5</v>
      </c>
      <c r="BN49" s="108">
        <v>0.76</v>
      </c>
      <c r="BO49" s="107">
        <v>2.06</v>
      </c>
      <c r="BP49" s="106">
        <v>2.3199999999999998</v>
      </c>
      <c r="BQ49" s="106">
        <v>1.89</v>
      </c>
      <c r="BR49" s="106">
        <v>4.3099999999999996</v>
      </c>
      <c r="BS49" s="106">
        <v>1.05</v>
      </c>
      <c r="BT49" s="8">
        <v>1.58</v>
      </c>
      <c r="BU49" s="7">
        <v>3.96</v>
      </c>
      <c r="BV49" s="9">
        <v>4.75</v>
      </c>
      <c r="BW49" s="4">
        <v>8.3000000000000007</v>
      </c>
      <c r="BX49" s="4">
        <v>11.78</v>
      </c>
      <c r="BY49" s="4">
        <v>2.83</v>
      </c>
      <c r="BZ49" s="26">
        <v>2.0499999999999998</v>
      </c>
      <c r="CA49" s="25">
        <v>0.88</v>
      </c>
      <c r="CB49" s="25">
        <v>0.12</v>
      </c>
      <c r="CC49" s="25">
        <v>1.25</v>
      </c>
      <c r="CD49" s="258">
        <v>1.76</v>
      </c>
      <c r="CE49" s="53">
        <v>0.87</v>
      </c>
      <c r="CF49" s="54">
        <v>1.49</v>
      </c>
      <c r="CG49" s="55">
        <v>1.87</v>
      </c>
      <c r="CH49" s="53">
        <v>3.81</v>
      </c>
      <c r="CI49" s="53">
        <v>5.35</v>
      </c>
      <c r="CJ49" s="53">
        <v>5.55</v>
      </c>
      <c r="CK49" s="7">
        <v>2.17</v>
      </c>
      <c r="CL49" s="8">
        <v>2.08</v>
      </c>
      <c r="CM49" s="7">
        <v>3.87</v>
      </c>
      <c r="CN49" s="9">
        <v>5.35</v>
      </c>
      <c r="CO49" s="4">
        <v>9.43</v>
      </c>
      <c r="CP49" s="4">
        <v>11.76</v>
      </c>
      <c r="CQ49" s="250">
        <v>6.999999999999984E-2</v>
      </c>
      <c r="CR49" s="250">
        <v>0.22999999999999998</v>
      </c>
      <c r="CS49" s="250">
        <v>1.3900000000000001</v>
      </c>
      <c r="CT49" s="250">
        <v>1.25</v>
      </c>
      <c r="CU49" s="250">
        <v>-0.12999999999999989</v>
      </c>
      <c r="CV49" s="250">
        <v>-0.1100000000000001</v>
      </c>
      <c r="CW49" s="16">
        <v>27.98</v>
      </c>
      <c r="CX49" s="38">
        <v>32.130000000000003</v>
      </c>
      <c r="CY49" s="20">
        <v>35.43</v>
      </c>
      <c r="CZ49" s="38">
        <v>36.96</v>
      </c>
      <c r="DA49" s="20">
        <v>36.31</v>
      </c>
      <c r="DB49" s="16">
        <v>37.159999999999997</v>
      </c>
      <c r="DC49" s="17">
        <v>38.29</v>
      </c>
      <c r="DD49" s="19">
        <v>38.729999999999997</v>
      </c>
      <c r="DE49" s="18">
        <v>38.68</v>
      </c>
      <c r="DF49" s="17">
        <v>38.880000000000003</v>
      </c>
      <c r="DG49" s="17">
        <v>40.700000000000003</v>
      </c>
      <c r="DH49" s="17">
        <v>40.57</v>
      </c>
      <c r="DI49" s="17">
        <v>45.49</v>
      </c>
      <c r="DJ49" s="19">
        <v>45.39</v>
      </c>
      <c r="DK49" s="17">
        <v>45.08</v>
      </c>
      <c r="DL49" s="20">
        <v>42.46</v>
      </c>
      <c r="DM49" s="16">
        <v>40.549999999999997</v>
      </c>
      <c r="DN49" s="16">
        <v>41.86</v>
      </c>
      <c r="DO49" s="16">
        <v>27.89</v>
      </c>
      <c r="DP49" s="38">
        <v>32.450000000000003</v>
      </c>
      <c r="DQ49" s="20">
        <v>35.46</v>
      </c>
      <c r="DR49" s="20">
        <v>36.42</v>
      </c>
      <c r="DS49" s="20">
        <v>36.32</v>
      </c>
      <c r="DT49" s="16">
        <v>37.47</v>
      </c>
      <c r="DU49" s="17">
        <v>37.65</v>
      </c>
      <c r="DV49" s="19">
        <v>38.29</v>
      </c>
      <c r="DW49" s="18">
        <v>37.44</v>
      </c>
      <c r="DX49" s="17">
        <v>38.619999999999997</v>
      </c>
      <c r="DY49" s="17">
        <v>40.46</v>
      </c>
      <c r="DZ49" s="17">
        <v>41.1</v>
      </c>
      <c r="EA49" s="17">
        <v>46.39</v>
      </c>
      <c r="EB49" s="19">
        <v>45.1</v>
      </c>
      <c r="EC49" s="17">
        <v>45.5</v>
      </c>
      <c r="ED49" s="20">
        <v>43.48</v>
      </c>
      <c r="EE49" s="16">
        <v>40.29</v>
      </c>
      <c r="EF49" s="16">
        <v>41.14</v>
      </c>
      <c r="EG49" s="253">
        <f t="shared" si="13"/>
        <v>8.9999999999999858E-2</v>
      </c>
      <c r="EH49" s="253">
        <f t="shared" si="14"/>
        <v>-0.32000000000000028</v>
      </c>
      <c r="EI49" s="253">
        <f t="shared" si="15"/>
        <v>-3.0000000000001137E-2</v>
      </c>
      <c r="EJ49" s="253">
        <f t="shared" si="16"/>
        <v>0.53999999999999915</v>
      </c>
      <c r="EK49" s="253">
        <f t="shared" si="17"/>
        <v>-9.9999999999980105E-3</v>
      </c>
      <c r="EL49" s="253">
        <f t="shared" si="18"/>
        <v>-0.31000000000000227</v>
      </c>
      <c r="EM49" s="16">
        <v>0</v>
      </c>
      <c r="EN49" s="20">
        <v>0</v>
      </c>
      <c r="EO49" s="20">
        <v>1</v>
      </c>
      <c r="EP49" s="20">
        <v>1</v>
      </c>
      <c r="EQ49" s="20">
        <v>0</v>
      </c>
      <c r="ER49" s="20">
        <v>-1</v>
      </c>
      <c r="ES49" s="17">
        <v>-4</v>
      </c>
      <c r="ET49" s="17">
        <v>-8</v>
      </c>
      <c r="EU49" s="17">
        <v>-12</v>
      </c>
      <c r="EV49" s="17">
        <v>-17</v>
      </c>
      <c r="EW49" s="17">
        <v>-24</v>
      </c>
      <c r="EX49" s="17">
        <v>-27</v>
      </c>
      <c r="EY49" s="17">
        <v>-28</v>
      </c>
      <c r="EZ49" s="17">
        <v>-22</v>
      </c>
      <c r="FA49" s="17">
        <v>-18</v>
      </c>
      <c r="FB49" s="20">
        <v>-14</v>
      </c>
      <c r="FC49" s="20">
        <v>-12</v>
      </c>
      <c r="FD49" s="20">
        <v>-16</v>
      </c>
      <c r="FE49" s="2" t="s">
        <v>987</v>
      </c>
      <c r="FF49" s="2">
        <v>43367058</v>
      </c>
      <c r="FG49" s="2" t="s">
        <v>91</v>
      </c>
      <c r="FH49" s="1" t="s">
        <v>753</v>
      </c>
      <c r="FI49" s="14"/>
      <c r="FJ49" s="1"/>
      <c r="FL49" s="50">
        <f t="shared" si="9"/>
        <v>-0.59999999999999964</v>
      </c>
    </row>
    <row r="50" spans="1:168">
      <c r="A50" s="2">
        <v>1</v>
      </c>
      <c r="B50" s="2">
        <v>112</v>
      </c>
      <c r="C50" s="2">
        <v>2</v>
      </c>
      <c r="D50" s="250">
        <v>1.2599999999999998</v>
      </c>
      <c r="E50" s="2">
        <v>14</v>
      </c>
      <c r="F50" s="2">
        <v>7</v>
      </c>
      <c r="G50" s="2">
        <v>153.69999999999999</v>
      </c>
      <c r="H50" s="2">
        <v>72.5</v>
      </c>
      <c r="I50" s="2" t="s">
        <v>158</v>
      </c>
      <c r="J50" s="2" t="s">
        <v>80</v>
      </c>
      <c r="K50" s="3" t="s">
        <v>17</v>
      </c>
      <c r="L50" s="3">
        <v>36</v>
      </c>
      <c r="M50" s="2">
        <v>26</v>
      </c>
      <c r="N50" s="2">
        <v>18</v>
      </c>
      <c r="O50" s="2">
        <f t="shared" si="10"/>
        <v>0.5</v>
      </c>
      <c r="P50" s="30"/>
      <c r="Q50" s="30"/>
      <c r="R50" s="30"/>
      <c r="S50" s="30"/>
      <c r="T50" s="3" t="s">
        <v>187</v>
      </c>
      <c r="U50" t="s">
        <v>192</v>
      </c>
      <c r="V50" s="3">
        <v>36</v>
      </c>
      <c r="W50" s="2">
        <v>26</v>
      </c>
      <c r="X50" s="2">
        <v>18</v>
      </c>
      <c r="Y50" s="2" t="s">
        <v>1646</v>
      </c>
      <c r="Z50" s="33"/>
      <c r="AA50" s="3" t="s">
        <v>216</v>
      </c>
      <c r="AB50" s="3">
        <v>53</v>
      </c>
      <c r="AC50" s="2">
        <v>35</v>
      </c>
      <c r="AD50" s="2">
        <v>21</v>
      </c>
      <c r="AE50" s="2"/>
      <c r="AF50" s="33" t="s">
        <v>242</v>
      </c>
      <c r="AG50" s="12" t="s">
        <v>217</v>
      </c>
      <c r="AH50" s="12">
        <v>24</v>
      </c>
      <c r="AI50" s="13">
        <v>17</v>
      </c>
      <c r="AJ50" s="13">
        <v>12</v>
      </c>
      <c r="AK50" s="13"/>
      <c r="AL50" s="34" t="s">
        <v>131</v>
      </c>
      <c r="AM50" s="2" t="s">
        <v>869</v>
      </c>
      <c r="AN50" s="2" t="s">
        <v>421</v>
      </c>
      <c r="AO50" s="2" t="s">
        <v>870</v>
      </c>
      <c r="AP50" s="2" t="s">
        <v>120</v>
      </c>
      <c r="AQ50" s="2" t="s">
        <v>87</v>
      </c>
      <c r="AR50" s="1"/>
      <c r="AS50" s="2" t="s">
        <v>89</v>
      </c>
      <c r="AT50" s="1"/>
      <c r="AU50" s="2" t="s">
        <v>93</v>
      </c>
      <c r="AV50" s="14">
        <v>0</v>
      </c>
      <c r="AW50" s="14">
        <v>1</v>
      </c>
      <c r="AX50" s="3" t="s">
        <v>17</v>
      </c>
      <c r="AY50" s="3">
        <v>36</v>
      </c>
      <c r="AZ50" s="2">
        <v>26</v>
      </c>
      <c r="BA50" s="2">
        <v>18</v>
      </c>
      <c r="BB50" s="2">
        <f t="shared" si="11"/>
        <v>0.5</v>
      </c>
      <c r="BC50" s="248">
        <f t="shared" si="12"/>
        <v>1.2599999999999998</v>
      </c>
      <c r="BD50" s="2" t="s">
        <v>1666</v>
      </c>
      <c r="BE50" s="2">
        <v>14</v>
      </c>
      <c r="BF50" s="2">
        <v>7</v>
      </c>
      <c r="BG50" s="104">
        <v>2.69</v>
      </c>
      <c r="BH50" s="105">
        <v>2.79</v>
      </c>
      <c r="BI50" s="106">
        <v>3.11</v>
      </c>
      <c r="BJ50" s="107">
        <v>1.88</v>
      </c>
      <c r="BK50" s="106">
        <v>2.74</v>
      </c>
      <c r="BL50" s="261">
        <v>1.93</v>
      </c>
      <c r="BM50" s="106">
        <v>1.42</v>
      </c>
      <c r="BN50" s="108">
        <v>1.32</v>
      </c>
      <c r="BO50" s="107">
        <v>1.42</v>
      </c>
      <c r="BP50" s="106">
        <v>0.73</v>
      </c>
      <c r="BQ50" s="106">
        <v>2.84</v>
      </c>
      <c r="BR50" s="106">
        <v>4.5999999999999996</v>
      </c>
      <c r="BS50" s="106">
        <v>2.29</v>
      </c>
      <c r="BT50" s="8">
        <v>2.88</v>
      </c>
      <c r="BU50" s="9">
        <v>2.4700000000000002</v>
      </c>
      <c r="BV50" s="9">
        <v>6.12</v>
      </c>
      <c r="BW50" s="4">
        <v>11.07</v>
      </c>
      <c r="BX50" s="4">
        <v>15.75</v>
      </c>
      <c r="BY50" s="4">
        <v>2.2799999999999998</v>
      </c>
      <c r="BZ50" s="26">
        <v>2.02</v>
      </c>
      <c r="CA50" s="53">
        <v>1.24</v>
      </c>
      <c r="CB50" s="53">
        <v>0.62</v>
      </c>
      <c r="CC50" s="53">
        <v>0.45</v>
      </c>
      <c r="CD50" s="257">
        <v>2.02</v>
      </c>
      <c r="CE50" s="53">
        <v>1.74</v>
      </c>
      <c r="CF50" s="54">
        <v>2.37</v>
      </c>
      <c r="CG50" s="55">
        <v>2.63</v>
      </c>
      <c r="CH50" s="53">
        <v>3.37</v>
      </c>
      <c r="CI50" s="53">
        <v>4.1100000000000003</v>
      </c>
      <c r="CJ50" s="53">
        <v>4.6100000000000003</v>
      </c>
      <c r="CK50" s="7">
        <v>3.58</v>
      </c>
      <c r="CL50" s="8">
        <v>3.39</v>
      </c>
      <c r="CM50" s="9">
        <v>6.44</v>
      </c>
      <c r="CN50" s="9">
        <v>6.65</v>
      </c>
      <c r="CO50" s="4">
        <v>10.61</v>
      </c>
      <c r="CP50" s="4">
        <v>14.31</v>
      </c>
      <c r="CQ50" s="250">
        <v>0.41000000000000014</v>
      </c>
      <c r="CR50" s="250">
        <v>0.77</v>
      </c>
      <c r="CS50" s="250">
        <v>1.8699999999999999</v>
      </c>
      <c r="CT50" s="250">
        <v>1.2599999999999998</v>
      </c>
      <c r="CU50" s="250">
        <v>2.29</v>
      </c>
      <c r="CV50" s="250">
        <v>9.000000000000008E-2</v>
      </c>
      <c r="CW50" s="16">
        <v>23.56</v>
      </c>
      <c r="CX50" s="38">
        <v>27.69</v>
      </c>
      <c r="CY50" s="17">
        <v>29.9</v>
      </c>
      <c r="CZ50" s="18">
        <v>32.33</v>
      </c>
      <c r="DA50" s="17">
        <v>33.840000000000003</v>
      </c>
      <c r="DB50" s="19">
        <v>35.549999999999997</v>
      </c>
      <c r="DC50" s="17">
        <v>36.11</v>
      </c>
      <c r="DD50" s="19">
        <v>36.89</v>
      </c>
      <c r="DE50" s="18">
        <v>36.47</v>
      </c>
      <c r="DF50" s="17">
        <v>37.5</v>
      </c>
      <c r="DG50" s="17">
        <v>38.64</v>
      </c>
      <c r="DH50" s="17">
        <v>39.119999999999997</v>
      </c>
      <c r="DI50" s="17">
        <v>41.31</v>
      </c>
      <c r="DJ50" s="19">
        <v>43.23</v>
      </c>
      <c r="DK50" s="20">
        <v>42.49</v>
      </c>
      <c r="DL50" s="20">
        <v>42.44</v>
      </c>
      <c r="DM50" s="16">
        <v>40.32</v>
      </c>
      <c r="DN50" s="16">
        <v>38.35</v>
      </c>
      <c r="DO50" s="16">
        <v>24.45</v>
      </c>
      <c r="DP50" s="38">
        <v>27.74</v>
      </c>
      <c r="DQ50" s="17">
        <v>30.72</v>
      </c>
      <c r="DR50" s="17">
        <v>32.700000000000003</v>
      </c>
      <c r="DS50" s="17">
        <v>33.07</v>
      </c>
      <c r="DT50" s="19">
        <v>35.229999999999997</v>
      </c>
      <c r="DU50" s="17">
        <v>36.15</v>
      </c>
      <c r="DV50" s="19">
        <v>36.270000000000003</v>
      </c>
      <c r="DW50" s="18">
        <v>36.909999999999997</v>
      </c>
      <c r="DX50" s="17">
        <v>37.76</v>
      </c>
      <c r="DY50" s="17">
        <v>38.17</v>
      </c>
      <c r="DZ50" s="17">
        <v>39.299999999999997</v>
      </c>
      <c r="EA50" s="17">
        <v>41.24</v>
      </c>
      <c r="EB50" s="19">
        <v>43.27</v>
      </c>
      <c r="EC50" s="20">
        <v>42.57</v>
      </c>
      <c r="ED50" s="20">
        <v>42.47</v>
      </c>
      <c r="EE50" s="16">
        <v>40.229999999999997</v>
      </c>
      <c r="EF50" s="16">
        <v>38.950000000000003</v>
      </c>
      <c r="EG50" s="253">
        <f t="shared" si="13"/>
        <v>-0.89000000000000057</v>
      </c>
      <c r="EH50" s="253">
        <f t="shared" si="14"/>
        <v>-4.9999999999997158E-2</v>
      </c>
      <c r="EI50" s="253">
        <f t="shared" si="15"/>
        <v>-0.82000000000000028</v>
      </c>
      <c r="EJ50" s="253">
        <f t="shared" si="16"/>
        <v>-0.37000000000000455</v>
      </c>
      <c r="EK50" s="253">
        <f t="shared" si="17"/>
        <v>0.77000000000000313</v>
      </c>
      <c r="EL50" s="253">
        <f t="shared" si="18"/>
        <v>0.32000000000000028</v>
      </c>
      <c r="EM50" s="16">
        <v>3</v>
      </c>
      <c r="EN50" s="20">
        <v>4</v>
      </c>
      <c r="EO50" s="17">
        <v>6</v>
      </c>
      <c r="EP50" s="17">
        <v>6</v>
      </c>
      <c r="EQ50" s="17">
        <v>3</v>
      </c>
      <c r="ER50" s="17">
        <v>0</v>
      </c>
      <c r="ES50" s="17">
        <v>-7</v>
      </c>
      <c r="ET50" s="17">
        <v>-12</v>
      </c>
      <c r="EU50" s="17">
        <v>-14</v>
      </c>
      <c r="EV50" s="17">
        <v>-12</v>
      </c>
      <c r="EW50" s="17">
        <v>-8</v>
      </c>
      <c r="EX50" s="17">
        <v>-4</v>
      </c>
      <c r="EY50" s="17">
        <v>-1</v>
      </c>
      <c r="EZ50" s="17">
        <v>5</v>
      </c>
      <c r="FA50" s="20">
        <v>9</v>
      </c>
      <c r="FB50" s="20">
        <v>10</v>
      </c>
      <c r="FC50" s="20">
        <v>10</v>
      </c>
      <c r="FD50" s="20">
        <v>12</v>
      </c>
      <c r="FE50" s="2" t="s">
        <v>1644</v>
      </c>
      <c r="FF50" s="2">
        <v>49930980</v>
      </c>
      <c r="FG50" s="2" t="s">
        <v>91</v>
      </c>
      <c r="FH50" s="1" t="s">
        <v>1140</v>
      </c>
      <c r="FI50" s="14"/>
      <c r="FJ50" s="1"/>
      <c r="FL50" s="50">
        <f t="shared" si="9"/>
        <v>-0.53000000000000025</v>
      </c>
    </row>
    <row r="51" spans="1:168">
      <c r="A51" s="2">
        <v>1</v>
      </c>
      <c r="B51" s="2">
        <v>40</v>
      </c>
      <c r="C51" s="2">
        <v>2</v>
      </c>
      <c r="D51" s="250">
        <v>1.26</v>
      </c>
      <c r="E51" s="2">
        <v>29</v>
      </c>
      <c r="F51" s="2">
        <v>11</v>
      </c>
      <c r="G51" s="2">
        <v>163.30000000000001</v>
      </c>
      <c r="H51" s="2">
        <v>55.9</v>
      </c>
      <c r="I51" s="2" t="s">
        <v>79</v>
      </c>
      <c r="J51" s="2" t="s">
        <v>665</v>
      </c>
      <c r="K51" s="3" t="s">
        <v>48</v>
      </c>
      <c r="L51" s="3">
        <v>22</v>
      </c>
      <c r="M51" s="2">
        <v>15</v>
      </c>
      <c r="N51" s="2">
        <v>16</v>
      </c>
      <c r="O51" s="2">
        <f t="shared" si="10"/>
        <v>0.27272727272727271</v>
      </c>
      <c r="P51" s="30" t="s">
        <v>168</v>
      </c>
      <c r="Q51" s="30"/>
      <c r="R51" s="30"/>
      <c r="S51" s="30"/>
      <c r="T51" s="3" t="s">
        <v>187</v>
      </c>
      <c r="U51" t="s">
        <v>190</v>
      </c>
      <c r="V51" s="3">
        <v>22</v>
      </c>
      <c r="W51" s="2">
        <v>15</v>
      </c>
      <c r="X51" s="2">
        <v>16</v>
      </c>
      <c r="Y51" s="2" t="s">
        <v>666</v>
      </c>
      <c r="Z51" s="33"/>
      <c r="AA51" s="3" t="s">
        <v>115</v>
      </c>
      <c r="AB51" s="3">
        <v>49</v>
      </c>
      <c r="AC51" s="2">
        <v>34</v>
      </c>
      <c r="AD51" s="2">
        <v>38</v>
      </c>
      <c r="AE51" s="2"/>
      <c r="AF51" s="33" t="s">
        <v>443</v>
      </c>
      <c r="AG51" s="12" t="s">
        <v>116</v>
      </c>
      <c r="AH51" s="12">
        <v>35</v>
      </c>
      <c r="AI51" s="13">
        <v>29</v>
      </c>
      <c r="AJ51" s="13">
        <v>27</v>
      </c>
      <c r="AK51" s="13"/>
      <c r="AL51" s="34" t="s">
        <v>180</v>
      </c>
      <c r="AM51" s="2" t="s">
        <v>218</v>
      </c>
      <c r="AN51" s="2" t="s">
        <v>219</v>
      </c>
      <c r="AO51" s="2" t="s">
        <v>667</v>
      </c>
      <c r="AP51" s="2" t="s">
        <v>141</v>
      </c>
      <c r="AQ51" s="2" t="s">
        <v>87</v>
      </c>
      <c r="AR51" s="1" t="s">
        <v>176</v>
      </c>
      <c r="AS51" s="2" t="s">
        <v>89</v>
      </c>
      <c r="AT51" s="1" t="s">
        <v>197</v>
      </c>
      <c r="AU51" s="2" t="s">
        <v>93</v>
      </c>
      <c r="AV51" s="14" t="s">
        <v>669</v>
      </c>
      <c r="AW51" s="14">
        <v>1</v>
      </c>
      <c r="AX51" s="3" t="s">
        <v>48</v>
      </c>
      <c r="AY51" s="3">
        <v>22</v>
      </c>
      <c r="AZ51" s="2">
        <v>15</v>
      </c>
      <c r="BA51" s="2">
        <v>16</v>
      </c>
      <c r="BB51" s="2">
        <f t="shared" si="11"/>
        <v>0.27272727272727271</v>
      </c>
      <c r="BC51" s="248">
        <f t="shared" si="12"/>
        <v>1.26</v>
      </c>
      <c r="BD51" s="2" t="s">
        <v>1666</v>
      </c>
      <c r="BE51" s="2">
        <v>29</v>
      </c>
      <c r="BF51" s="2">
        <v>11</v>
      </c>
      <c r="BG51" s="116">
        <v>3.39</v>
      </c>
      <c r="BH51" s="135">
        <v>3.44</v>
      </c>
      <c r="BI51" s="136">
        <v>3.17</v>
      </c>
      <c r="BJ51" s="121">
        <v>2.71</v>
      </c>
      <c r="BK51" s="119">
        <v>2.06</v>
      </c>
      <c r="BL51" s="263">
        <v>3.6</v>
      </c>
      <c r="BM51" s="119">
        <v>2.06</v>
      </c>
      <c r="BN51" s="120">
        <v>2.12</v>
      </c>
      <c r="BO51" s="121">
        <v>2.8</v>
      </c>
      <c r="BP51" s="119">
        <v>2.63</v>
      </c>
      <c r="BQ51" s="119">
        <v>5.23</v>
      </c>
      <c r="BR51" s="119">
        <v>7.02</v>
      </c>
      <c r="BS51" s="119">
        <v>3.36</v>
      </c>
      <c r="BT51" s="42">
        <v>4.24</v>
      </c>
      <c r="BU51" s="20">
        <v>7.09</v>
      </c>
      <c r="BV51" s="20">
        <v>8.41</v>
      </c>
      <c r="BW51" s="16">
        <v>13.39</v>
      </c>
      <c r="BX51" s="16">
        <v>22.05</v>
      </c>
      <c r="BY51" s="16">
        <v>3.83</v>
      </c>
      <c r="BZ51" s="256">
        <v>3.03</v>
      </c>
      <c r="CA51" s="52">
        <v>3.01</v>
      </c>
      <c r="CB51" s="57">
        <v>1.45</v>
      </c>
      <c r="CC51" s="57">
        <v>2.27</v>
      </c>
      <c r="CD51" s="259">
        <v>3.9</v>
      </c>
      <c r="CE51" s="57">
        <v>3.17</v>
      </c>
      <c r="CF51" s="58">
        <v>2.88</v>
      </c>
      <c r="CG51" s="56">
        <v>3</v>
      </c>
      <c r="CH51" s="57">
        <v>3.62</v>
      </c>
      <c r="CI51" s="57">
        <v>6.43</v>
      </c>
      <c r="CJ51" s="57">
        <v>6.96</v>
      </c>
      <c r="CK51" s="17">
        <v>3.12</v>
      </c>
      <c r="CL51" s="42">
        <v>4.95</v>
      </c>
      <c r="CM51" s="20">
        <v>7.89</v>
      </c>
      <c r="CN51" s="20">
        <v>8.2899999999999991</v>
      </c>
      <c r="CO51" s="16">
        <v>13.05</v>
      </c>
      <c r="CP51" s="16">
        <v>22.14</v>
      </c>
      <c r="CQ51" s="250">
        <v>-0.43999999999999995</v>
      </c>
      <c r="CR51" s="250">
        <v>0.41000000000000014</v>
      </c>
      <c r="CS51" s="250">
        <v>0.16000000000000014</v>
      </c>
      <c r="CT51" s="250">
        <v>1.26</v>
      </c>
      <c r="CU51" s="250">
        <v>-0.20999999999999996</v>
      </c>
      <c r="CV51" s="250">
        <v>0.29999999999999982</v>
      </c>
      <c r="CW51" s="4">
        <v>28.14</v>
      </c>
      <c r="CX51" s="39">
        <v>31.33</v>
      </c>
      <c r="CY51" s="5">
        <v>33.03</v>
      </c>
      <c r="CZ51" s="6">
        <v>35.25</v>
      </c>
      <c r="DA51" s="7">
        <v>34.130000000000003</v>
      </c>
      <c r="DB51" s="8">
        <v>36.1</v>
      </c>
      <c r="DC51" s="7">
        <v>37.24</v>
      </c>
      <c r="DD51" s="8">
        <v>38.409999999999997</v>
      </c>
      <c r="DE51" s="6">
        <v>38.96</v>
      </c>
      <c r="DF51" s="7">
        <v>41.25</v>
      </c>
      <c r="DG51" s="7">
        <v>39.950000000000003</v>
      </c>
      <c r="DH51" s="7">
        <v>40.69</v>
      </c>
      <c r="DI51" s="7">
        <v>49.93</v>
      </c>
      <c r="DJ51" s="41">
        <v>50.16</v>
      </c>
      <c r="DK51" s="9">
        <v>51.7</v>
      </c>
      <c r="DL51" s="9">
        <v>48.62</v>
      </c>
      <c r="DM51" s="4">
        <v>46.85</v>
      </c>
      <c r="DN51" s="4">
        <v>47.75</v>
      </c>
      <c r="DO51" s="4">
        <v>28.91</v>
      </c>
      <c r="DP51" s="39">
        <v>31.85</v>
      </c>
      <c r="DQ51" s="5">
        <v>33.57</v>
      </c>
      <c r="DR51" s="7">
        <v>34.450000000000003</v>
      </c>
      <c r="DS51" s="7">
        <v>34.18</v>
      </c>
      <c r="DT51" s="8">
        <v>36.47</v>
      </c>
      <c r="DU51" s="7">
        <v>36.33</v>
      </c>
      <c r="DV51" s="8">
        <v>38.130000000000003</v>
      </c>
      <c r="DW51" s="6">
        <v>38.89</v>
      </c>
      <c r="DX51" s="7">
        <v>41.17</v>
      </c>
      <c r="DY51" s="7">
        <v>39.130000000000003</v>
      </c>
      <c r="DZ51" s="7">
        <v>40.99</v>
      </c>
      <c r="EA51" s="7">
        <v>49.67</v>
      </c>
      <c r="EB51" s="41">
        <v>50.7</v>
      </c>
      <c r="EC51" s="9">
        <v>50.48</v>
      </c>
      <c r="ED51" s="9">
        <v>48.66</v>
      </c>
      <c r="EE51" s="4">
        <v>46.44</v>
      </c>
      <c r="EF51" s="4">
        <v>48.01</v>
      </c>
      <c r="EG51" s="253">
        <f t="shared" si="13"/>
        <v>-0.76999999999999957</v>
      </c>
      <c r="EH51" s="253">
        <f t="shared" si="14"/>
        <v>-0.52000000000000313</v>
      </c>
      <c r="EI51" s="253">
        <f t="shared" si="15"/>
        <v>-0.53999999999999915</v>
      </c>
      <c r="EJ51" s="253">
        <f t="shared" si="16"/>
        <v>0.79999999999999716</v>
      </c>
      <c r="EK51" s="253">
        <f t="shared" si="17"/>
        <v>-4.9999999999997158E-2</v>
      </c>
      <c r="EL51" s="253">
        <f t="shared" si="18"/>
        <v>-0.36999999999999744</v>
      </c>
      <c r="EM51" s="16">
        <v>14</v>
      </c>
      <c r="EN51" s="23">
        <v>12</v>
      </c>
      <c r="EO51" s="23">
        <v>12</v>
      </c>
      <c r="EP51" s="17">
        <v>8</v>
      </c>
      <c r="EQ51" s="17">
        <v>2</v>
      </c>
      <c r="ER51" s="17">
        <v>-8</v>
      </c>
      <c r="ES51" s="17">
        <v>-9</v>
      </c>
      <c r="ET51" s="17">
        <v>-12</v>
      </c>
      <c r="EU51" s="17">
        <v>-10</v>
      </c>
      <c r="EV51" s="17">
        <v>-9</v>
      </c>
      <c r="EW51" s="17">
        <v>-1</v>
      </c>
      <c r="EX51" s="17">
        <v>2</v>
      </c>
      <c r="EY51" s="17">
        <v>8</v>
      </c>
      <c r="EZ51" s="23">
        <v>9</v>
      </c>
      <c r="FA51" s="20">
        <v>10</v>
      </c>
      <c r="FB51" s="20">
        <v>8</v>
      </c>
      <c r="FC51" s="20">
        <v>7</v>
      </c>
      <c r="FD51" s="20">
        <v>2</v>
      </c>
      <c r="FE51" s="2" t="s">
        <v>661</v>
      </c>
      <c r="FF51" s="2">
        <v>46543983</v>
      </c>
      <c r="FG51" s="2" t="s">
        <v>91</v>
      </c>
      <c r="FH51" s="1" t="s">
        <v>668</v>
      </c>
      <c r="FI51" s="13" t="s">
        <v>95</v>
      </c>
      <c r="FJ51" s="1">
        <v>1</v>
      </c>
      <c r="FL51" s="50">
        <f t="shared" si="9"/>
        <v>0.12000000000000099</v>
      </c>
    </row>
    <row r="52" spans="1:168">
      <c r="A52" s="2">
        <v>1</v>
      </c>
      <c r="B52" s="2">
        <v>8</v>
      </c>
      <c r="C52" s="2">
        <v>2</v>
      </c>
      <c r="D52" s="250">
        <v>1.27</v>
      </c>
      <c r="E52" s="2">
        <v>15</v>
      </c>
      <c r="F52" s="2">
        <v>6</v>
      </c>
      <c r="G52" s="2">
        <v>161.1</v>
      </c>
      <c r="H52" s="2">
        <v>58.9</v>
      </c>
      <c r="I52" s="2"/>
      <c r="J52" s="2" t="s">
        <v>279</v>
      </c>
      <c r="K52" s="3" t="s">
        <v>6</v>
      </c>
      <c r="L52" s="3">
        <v>15</v>
      </c>
      <c r="M52" s="2">
        <v>17</v>
      </c>
      <c r="N52" s="2">
        <v>12</v>
      </c>
      <c r="O52" s="2">
        <f t="shared" si="10"/>
        <v>0.2</v>
      </c>
      <c r="P52" s="30" t="s">
        <v>168</v>
      </c>
      <c r="Q52" s="30" t="s">
        <v>492</v>
      </c>
      <c r="R52" s="30"/>
      <c r="S52" s="30"/>
      <c r="T52" s="3" t="s">
        <v>187</v>
      </c>
      <c r="U52" t="s">
        <v>191</v>
      </c>
      <c r="V52" s="3">
        <v>15</v>
      </c>
      <c r="W52" s="2">
        <v>17</v>
      </c>
      <c r="X52" s="2">
        <v>12</v>
      </c>
      <c r="Y52" s="2" t="s">
        <v>280</v>
      </c>
      <c r="Z52" s="33"/>
      <c r="AA52" s="3" t="s">
        <v>137</v>
      </c>
      <c r="AB52" s="3">
        <v>49</v>
      </c>
      <c r="AC52" s="2">
        <v>44</v>
      </c>
      <c r="AD52" s="2">
        <v>19</v>
      </c>
      <c r="AE52" s="2"/>
      <c r="AF52" s="33" t="s">
        <v>209</v>
      </c>
      <c r="AG52" s="12" t="s">
        <v>116</v>
      </c>
      <c r="AH52" s="12">
        <v>65</v>
      </c>
      <c r="AI52" s="13">
        <v>57</v>
      </c>
      <c r="AJ52" s="13">
        <v>25</v>
      </c>
      <c r="AK52" s="13"/>
      <c r="AL52" s="34" t="s">
        <v>180</v>
      </c>
      <c r="AM52" s="2" t="s">
        <v>239</v>
      </c>
      <c r="AN52" s="2" t="s">
        <v>248</v>
      </c>
      <c r="AO52" s="2" t="s">
        <v>281</v>
      </c>
      <c r="AP52" s="2" t="s">
        <v>282</v>
      </c>
      <c r="AQ52" s="2" t="s">
        <v>87</v>
      </c>
      <c r="AR52" s="1" t="s">
        <v>88</v>
      </c>
      <c r="AS52" s="2" t="s">
        <v>89</v>
      </c>
      <c r="AT52" s="1" t="s">
        <v>108</v>
      </c>
      <c r="AU52" s="2" t="s">
        <v>93</v>
      </c>
      <c r="AV52" s="14" t="s">
        <v>283</v>
      </c>
      <c r="AW52" s="14">
        <v>1</v>
      </c>
      <c r="AX52" s="3" t="s">
        <v>6</v>
      </c>
      <c r="AY52" s="3">
        <v>15</v>
      </c>
      <c r="AZ52" s="2">
        <v>17</v>
      </c>
      <c r="BA52" s="2">
        <v>12</v>
      </c>
      <c r="BB52" s="2">
        <f t="shared" si="11"/>
        <v>0.2</v>
      </c>
      <c r="BC52" s="248">
        <f t="shared" si="12"/>
        <v>1.27</v>
      </c>
      <c r="BD52" s="2" t="s">
        <v>1666</v>
      </c>
      <c r="BE52" s="2">
        <v>15</v>
      </c>
      <c r="BF52" s="2">
        <v>6</v>
      </c>
      <c r="BG52" s="104">
        <v>4.7699999999999996</v>
      </c>
      <c r="BH52" s="114">
        <v>3.18</v>
      </c>
      <c r="BI52" s="115">
        <v>2.5299999999999998</v>
      </c>
      <c r="BJ52" s="114">
        <v>1.27</v>
      </c>
      <c r="BK52" s="106">
        <v>1.42</v>
      </c>
      <c r="BL52" s="261">
        <v>1.49</v>
      </c>
      <c r="BM52" s="106">
        <v>0.9</v>
      </c>
      <c r="BN52" s="108">
        <v>0</v>
      </c>
      <c r="BO52" s="107">
        <v>0.76</v>
      </c>
      <c r="BP52" s="106">
        <v>2.02</v>
      </c>
      <c r="BQ52" s="106">
        <v>2.56</v>
      </c>
      <c r="BR52" s="106">
        <v>2.93</v>
      </c>
      <c r="BS52" s="106">
        <v>1.62</v>
      </c>
      <c r="BT52" s="8">
        <v>0.62</v>
      </c>
      <c r="BU52" s="7">
        <v>3.95</v>
      </c>
      <c r="BV52" s="7">
        <v>5.25</v>
      </c>
      <c r="BW52" s="4">
        <v>10.49</v>
      </c>
      <c r="BX52" s="4">
        <v>13.39</v>
      </c>
      <c r="BY52" s="4">
        <v>4.6100000000000003</v>
      </c>
      <c r="BZ52" s="39">
        <v>3.07</v>
      </c>
      <c r="CA52" s="5">
        <v>0</v>
      </c>
      <c r="CB52" s="5">
        <v>0</v>
      </c>
      <c r="CC52" s="7">
        <v>1.61</v>
      </c>
      <c r="CD52" s="257">
        <v>1.42</v>
      </c>
      <c r="CE52" s="7">
        <v>0.95</v>
      </c>
      <c r="CF52" s="8">
        <v>1.1200000000000001</v>
      </c>
      <c r="CG52" s="6">
        <v>1.99</v>
      </c>
      <c r="CH52" s="7">
        <v>2.48</v>
      </c>
      <c r="CI52" s="7">
        <v>2.76</v>
      </c>
      <c r="CJ52" s="7">
        <v>2.3199999999999998</v>
      </c>
      <c r="CK52" s="7">
        <v>0.83</v>
      </c>
      <c r="CL52" s="8">
        <v>2.0699999999999998</v>
      </c>
      <c r="CM52" s="7">
        <v>4.17</v>
      </c>
      <c r="CN52" s="7">
        <v>5.22</v>
      </c>
      <c r="CO52" s="4">
        <v>10.34</v>
      </c>
      <c r="CP52" s="4">
        <v>12.92</v>
      </c>
      <c r="CQ52" s="250">
        <v>0.15999999999999925</v>
      </c>
      <c r="CR52" s="250">
        <v>0.11000000000000032</v>
      </c>
      <c r="CS52" s="250">
        <v>2.5299999999999998</v>
      </c>
      <c r="CT52" s="250">
        <v>1.27</v>
      </c>
      <c r="CU52" s="250">
        <v>-0.19000000000000017</v>
      </c>
      <c r="CV52" s="250">
        <v>-7.0000000000000062E-2</v>
      </c>
      <c r="CW52" s="16">
        <v>27.61</v>
      </c>
      <c r="CX52" s="40">
        <v>28.05</v>
      </c>
      <c r="CY52" s="23">
        <v>29.74</v>
      </c>
      <c r="CZ52" s="40">
        <v>31.9</v>
      </c>
      <c r="DA52" s="17">
        <v>32.659999999999997</v>
      </c>
      <c r="DB52" s="19">
        <v>35.549999999999997</v>
      </c>
      <c r="DC52" s="17">
        <v>38.200000000000003</v>
      </c>
      <c r="DD52" s="19">
        <v>39.369999999999997</v>
      </c>
      <c r="DE52" s="18">
        <v>39.65</v>
      </c>
      <c r="DF52" s="17">
        <v>40</v>
      </c>
      <c r="DG52" s="17">
        <v>39.880000000000003</v>
      </c>
      <c r="DH52" s="17">
        <v>39.29</v>
      </c>
      <c r="DI52" s="17">
        <v>42.43</v>
      </c>
      <c r="DJ52" s="19">
        <v>47.36</v>
      </c>
      <c r="DK52" s="17">
        <v>48.12</v>
      </c>
      <c r="DL52" s="17">
        <v>43.73</v>
      </c>
      <c r="DM52" s="16">
        <v>44.58</v>
      </c>
      <c r="DN52" s="16">
        <v>45.64</v>
      </c>
      <c r="DO52" s="16">
        <v>27.66</v>
      </c>
      <c r="DP52" s="40">
        <v>28.72</v>
      </c>
      <c r="DQ52" s="23">
        <v>30.16</v>
      </c>
      <c r="DR52" s="23">
        <v>31.9</v>
      </c>
      <c r="DS52" s="17">
        <v>32.43</v>
      </c>
      <c r="DT52" s="19">
        <v>35.72</v>
      </c>
      <c r="DU52" s="17">
        <v>37.43</v>
      </c>
      <c r="DV52" s="19">
        <v>40.49</v>
      </c>
      <c r="DW52" s="18">
        <v>40.5</v>
      </c>
      <c r="DX52" s="17">
        <v>40.07</v>
      </c>
      <c r="DY52" s="17">
        <v>38.96</v>
      </c>
      <c r="DZ52" s="17">
        <v>40.17</v>
      </c>
      <c r="EA52" s="17">
        <v>42.33</v>
      </c>
      <c r="EB52" s="19">
        <v>47.68</v>
      </c>
      <c r="EC52" s="17">
        <v>49.37</v>
      </c>
      <c r="ED52" s="17">
        <v>44.72</v>
      </c>
      <c r="EE52" s="16">
        <v>44.52</v>
      </c>
      <c r="EF52" s="16">
        <v>44.23</v>
      </c>
      <c r="EG52" s="253">
        <f t="shared" si="13"/>
        <v>-5.0000000000000711E-2</v>
      </c>
      <c r="EH52" s="253">
        <f t="shared" si="14"/>
        <v>-0.66999999999999815</v>
      </c>
      <c r="EI52" s="253">
        <f t="shared" si="15"/>
        <v>-0.42000000000000171</v>
      </c>
      <c r="EJ52" s="253">
        <f t="shared" si="16"/>
        <v>0</v>
      </c>
      <c r="EK52" s="253">
        <f t="shared" si="17"/>
        <v>0.22999999999999687</v>
      </c>
      <c r="EL52" s="253">
        <f t="shared" si="18"/>
        <v>-0.17000000000000171</v>
      </c>
      <c r="EM52" s="16">
        <v>0</v>
      </c>
      <c r="EN52" s="23">
        <v>0</v>
      </c>
      <c r="EO52" s="23">
        <v>0</v>
      </c>
      <c r="EP52" s="23">
        <v>0</v>
      </c>
      <c r="EQ52" s="17">
        <v>0</v>
      </c>
      <c r="ER52" s="17">
        <v>-3</v>
      </c>
      <c r="ES52" s="17">
        <v>-5</v>
      </c>
      <c r="ET52" s="17">
        <v>-7</v>
      </c>
      <c r="EU52" s="17">
        <v>-7</v>
      </c>
      <c r="EV52" s="17">
        <v>-1</v>
      </c>
      <c r="EW52" s="17">
        <v>7</v>
      </c>
      <c r="EX52" s="17">
        <v>15</v>
      </c>
      <c r="EY52" s="17">
        <v>18</v>
      </c>
      <c r="EZ52" s="17">
        <v>22</v>
      </c>
      <c r="FA52" s="17">
        <v>21</v>
      </c>
      <c r="FB52" s="17">
        <v>13</v>
      </c>
      <c r="FC52" s="20">
        <v>11</v>
      </c>
      <c r="FD52" s="20">
        <v>4</v>
      </c>
      <c r="FE52" s="2" t="s">
        <v>1301</v>
      </c>
      <c r="FF52" s="2">
        <v>27046621</v>
      </c>
      <c r="FG52" s="2" t="s">
        <v>91</v>
      </c>
      <c r="FH52" s="1" t="s">
        <v>244</v>
      </c>
      <c r="FI52" s="15" t="s">
        <v>95</v>
      </c>
      <c r="FJ52" s="1">
        <v>0</v>
      </c>
      <c r="FL52" s="50">
        <f t="shared" si="9"/>
        <v>3.0000000000000249E-2</v>
      </c>
    </row>
    <row r="53" spans="1:168">
      <c r="A53" s="2">
        <v>1</v>
      </c>
      <c r="B53" s="2">
        <v>12</v>
      </c>
      <c r="C53" s="2">
        <v>2</v>
      </c>
      <c r="D53" s="250">
        <v>1.27</v>
      </c>
      <c r="E53" s="2">
        <v>19</v>
      </c>
      <c r="F53" s="2">
        <v>0</v>
      </c>
      <c r="G53" s="2">
        <v>157.69999999999999</v>
      </c>
      <c r="H53" s="2">
        <v>49</v>
      </c>
      <c r="I53" s="2" t="s">
        <v>99</v>
      </c>
      <c r="J53" s="2" t="s">
        <v>279</v>
      </c>
      <c r="K53" s="3" t="s">
        <v>17</v>
      </c>
      <c r="L53" s="3">
        <v>16</v>
      </c>
      <c r="M53" s="2">
        <v>10</v>
      </c>
      <c r="N53" s="2">
        <v>8</v>
      </c>
      <c r="O53" s="2">
        <f t="shared" si="10"/>
        <v>0.5</v>
      </c>
      <c r="P53" s="30" t="s">
        <v>168</v>
      </c>
      <c r="Q53" s="30"/>
      <c r="R53" s="30"/>
      <c r="S53" s="30"/>
      <c r="T53" s="3" t="s">
        <v>187</v>
      </c>
      <c r="U53" t="s">
        <v>192</v>
      </c>
      <c r="V53" s="3">
        <v>16</v>
      </c>
      <c r="W53" s="2">
        <v>10</v>
      </c>
      <c r="X53" s="2">
        <v>8</v>
      </c>
      <c r="Y53" s="2" t="s">
        <v>280</v>
      </c>
      <c r="Z53" s="33"/>
      <c r="AA53" s="3" t="s">
        <v>101</v>
      </c>
      <c r="AB53" s="3">
        <v>32</v>
      </c>
      <c r="AC53" s="2">
        <v>25</v>
      </c>
      <c r="AD53" s="2">
        <v>22</v>
      </c>
      <c r="AE53" s="2"/>
      <c r="AF53" s="33" t="s">
        <v>242</v>
      </c>
      <c r="AG53" s="12" t="s">
        <v>116</v>
      </c>
      <c r="AH53" s="12">
        <v>48</v>
      </c>
      <c r="AI53" s="13">
        <v>32</v>
      </c>
      <c r="AJ53" s="13">
        <v>22</v>
      </c>
      <c r="AK53" s="13"/>
      <c r="AL53" s="34" t="s">
        <v>180</v>
      </c>
      <c r="AM53" s="2" t="s">
        <v>869</v>
      </c>
      <c r="AN53" s="2" t="s">
        <v>348</v>
      </c>
      <c r="AO53" s="2" t="s">
        <v>870</v>
      </c>
      <c r="AP53" s="2" t="s">
        <v>86</v>
      </c>
      <c r="AQ53" s="2" t="s">
        <v>87</v>
      </c>
      <c r="AR53" s="1"/>
      <c r="AS53" s="2" t="s">
        <v>89</v>
      </c>
      <c r="AT53" s="1"/>
      <c r="AU53" s="2" t="s">
        <v>93</v>
      </c>
      <c r="AV53" s="14" t="s">
        <v>872</v>
      </c>
      <c r="AW53" s="14">
        <v>2</v>
      </c>
      <c r="AX53" s="3" t="s">
        <v>17</v>
      </c>
      <c r="AY53" s="3">
        <v>16</v>
      </c>
      <c r="AZ53" s="2">
        <v>10</v>
      </c>
      <c r="BA53" s="2">
        <v>8</v>
      </c>
      <c r="BB53" s="2">
        <f t="shared" si="11"/>
        <v>0.5</v>
      </c>
      <c r="BC53" s="248">
        <f t="shared" si="12"/>
        <v>1.27</v>
      </c>
      <c r="BD53" s="2" t="s">
        <v>1666</v>
      </c>
      <c r="BE53" s="2">
        <v>19</v>
      </c>
      <c r="BF53" s="2">
        <v>0</v>
      </c>
      <c r="BG53" s="104">
        <v>4.3099999999999996</v>
      </c>
      <c r="BH53" s="105">
        <v>2.4</v>
      </c>
      <c r="BI53" s="109">
        <v>2.27</v>
      </c>
      <c r="BJ53" s="105">
        <v>1.78</v>
      </c>
      <c r="BK53" s="109">
        <v>1.37</v>
      </c>
      <c r="BL53" s="262">
        <v>0.75</v>
      </c>
      <c r="BM53" s="109">
        <v>0.87</v>
      </c>
      <c r="BN53" s="104">
        <v>1.25</v>
      </c>
      <c r="BO53" s="105">
        <v>0.37</v>
      </c>
      <c r="BP53" s="109">
        <v>2.14</v>
      </c>
      <c r="BQ53" s="109">
        <v>3.23</v>
      </c>
      <c r="BR53" s="109">
        <v>4.0199999999999996</v>
      </c>
      <c r="BS53" s="109">
        <v>2.74</v>
      </c>
      <c r="BT53" s="4">
        <v>3.42</v>
      </c>
      <c r="BU53" s="9">
        <v>3.76</v>
      </c>
      <c r="BV53" s="9">
        <v>5.21</v>
      </c>
      <c r="BW53" s="4">
        <v>11.55</v>
      </c>
      <c r="BX53" s="4">
        <v>17.38</v>
      </c>
      <c r="BY53" s="4">
        <v>4.68</v>
      </c>
      <c r="BZ53" s="26">
        <v>2.3199999999999998</v>
      </c>
      <c r="CA53" s="25">
        <v>0.45</v>
      </c>
      <c r="CB53" s="25">
        <v>0.51</v>
      </c>
      <c r="CC53" s="25">
        <v>1.24</v>
      </c>
      <c r="CD53" s="258">
        <v>1.62</v>
      </c>
      <c r="CE53" s="25">
        <v>0.51</v>
      </c>
      <c r="CF53" s="12">
        <v>0.88</v>
      </c>
      <c r="CG53" s="26">
        <v>1.69</v>
      </c>
      <c r="CH53" s="25">
        <v>2.61</v>
      </c>
      <c r="CI53" s="25">
        <v>3.48</v>
      </c>
      <c r="CJ53" s="25">
        <v>3.34</v>
      </c>
      <c r="CK53" s="9">
        <v>1.94</v>
      </c>
      <c r="CL53" s="4">
        <v>4.2</v>
      </c>
      <c r="CM53" s="9">
        <v>4.8499999999999996</v>
      </c>
      <c r="CN53" s="9">
        <v>7.41</v>
      </c>
      <c r="CO53" s="4">
        <v>10.210000000000001</v>
      </c>
      <c r="CP53" s="4">
        <v>16.5</v>
      </c>
      <c r="CQ53" s="250">
        <v>-0.37000000000000011</v>
      </c>
      <c r="CR53" s="250">
        <v>8.0000000000000071E-2</v>
      </c>
      <c r="CS53" s="250">
        <v>1.82</v>
      </c>
      <c r="CT53" s="250">
        <v>1.27</v>
      </c>
      <c r="CU53" s="250">
        <v>0.13000000000000012</v>
      </c>
      <c r="CV53" s="250">
        <v>0.87000000000000011</v>
      </c>
      <c r="CW53" s="16">
        <v>26.09</v>
      </c>
      <c r="CX53" s="38">
        <v>31.87</v>
      </c>
      <c r="CY53" s="20">
        <v>33.08</v>
      </c>
      <c r="CZ53" s="38">
        <v>35.82</v>
      </c>
      <c r="DA53" s="20">
        <v>37.07</v>
      </c>
      <c r="DB53" s="16">
        <v>37.65</v>
      </c>
      <c r="DC53" s="20">
        <v>37.33</v>
      </c>
      <c r="DD53" s="16">
        <v>38.83</v>
      </c>
      <c r="DE53" s="38">
        <v>38.79</v>
      </c>
      <c r="DF53" s="20">
        <v>39.35</v>
      </c>
      <c r="DG53" s="20">
        <v>39.25</v>
      </c>
      <c r="DH53" s="20">
        <v>41.3</v>
      </c>
      <c r="DI53" s="20">
        <v>46.93</v>
      </c>
      <c r="DJ53" s="16">
        <v>44.77</v>
      </c>
      <c r="DK53" s="20">
        <v>47.58</v>
      </c>
      <c r="DL53" s="20">
        <v>44.15</v>
      </c>
      <c r="DM53" s="16">
        <v>40.07</v>
      </c>
      <c r="DN53" s="16">
        <v>38.21</v>
      </c>
      <c r="DO53" s="16">
        <v>25.94</v>
      </c>
      <c r="DP53" s="38">
        <v>31.62</v>
      </c>
      <c r="DQ53" s="20">
        <v>33.5</v>
      </c>
      <c r="DR53" s="20">
        <v>35.979999999999997</v>
      </c>
      <c r="DS53" s="20">
        <v>36.19</v>
      </c>
      <c r="DT53" s="16">
        <v>37.54</v>
      </c>
      <c r="DU53" s="20">
        <v>37.270000000000003</v>
      </c>
      <c r="DV53" s="16">
        <v>38.71</v>
      </c>
      <c r="DW53" s="38">
        <v>38.08</v>
      </c>
      <c r="DX53" s="20">
        <v>39.06</v>
      </c>
      <c r="DY53" s="20">
        <v>39.6</v>
      </c>
      <c r="DZ53" s="20">
        <v>41.62</v>
      </c>
      <c r="EA53" s="20">
        <v>46.05</v>
      </c>
      <c r="EB53" s="16">
        <v>43.38</v>
      </c>
      <c r="EC53" s="20">
        <v>47.37</v>
      </c>
      <c r="ED53" s="20">
        <v>44.39</v>
      </c>
      <c r="EE53" s="16">
        <v>40.18</v>
      </c>
      <c r="EF53" s="16">
        <v>38.08</v>
      </c>
      <c r="EG53" s="253">
        <f t="shared" si="13"/>
        <v>0.14999999999999858</v>
      </c>
      <c r="EH53" s="253">
        <f t="shared" si="14"/>
        <v>0.25</v>
      </c>
      <c r="EI53" s="253">
        <f t="shared" si="15"/>
        <v>-0.42000000000000171</v>
      </c>
      <c r="EJ53" s="253">
        <f t="shared" si="16"/>
        <v>-0.15999999999999659</v>
      </c>
      <c r="EK53" s="253">
        <f t="shared" si="17"/>
        <v>0.88000000000000256</v>
      </c>
      <c r="EL53" s="253">
        <f t="shared" si="18"/>
        <v>0.10999999999999943</v>
      </c>
      <c r="EM53" s="16">
        <v>0</v>
      </c>
      <c r="EN53" s="20">
        <v>0</v>
      </c>
      <c r="EO53" s="20">
        <v>2</v>
      </c>
      <c r="EP53" s="20">
        <v>2</v>
      </c>
      <c r="EQ53" s="20">
        <v>3</v>
      </c>
      <c r="ER53" s="20">
        <v>0</v>
      </c>
      <c r="ES53" s="20">
        <v>-2</v>
      </c>
      <c r="ET53" s="20">
        <v>-5</v>
      </c>
      <c r="EU53" s="20">
        <v>-5</v>
      </c>
      <c r="EV53" s="20">
        <v>0</v>
      </c>
      <c r="EW53" s="20">
        <v>6</v>
      </c>
      <c r="EX53" s="20">
        <v>14</v>
      </c>
      <c r="EY53" s="20">
        <v>18</v>
      </c>
      <c r="EZ53" s="20">
        <v>16</v>
      </c>
      <c r="FA53" s="20">
        <v>15</v>
      </c>
      <c r="FB53" s="20">
        <v>8</v>
      </c>
      <c r="FC53" s="20">
        <v>2</v>
      </c>
      <c r="FD53" s="20">
        <v>2</v>
      </c>
      <c r="FE53" s="2" t="s">
        <v>866</v>
      </c>
      <c r="FF53" s="2">
        <v>40000558</v>
      </c>
      <c r="FG53" s="2" t="s">
        <v>91</v>
      </c>
      <c r="FH53" s="1" t="s">
        <v>871</v>
      </c>
      <c r="FI53" s="13" t="s">
        <v>95</v>
      </c>
      <c r="FJ53" s="1">
        <v>-5</v>
      </c>
      <c r="FL53" s="50">
        <f t="shared" si="9"/>
        <v>-2.2000000000000002</v>
      </c>
    </row>
    <row r="54" spans="1:168">
      <c r="A54" s="2">
        <v>1</v>
      </c>
      <c r="B54" s="2">
        <v>50</v>
      </c>
      <c r="C54" s="2">
        <v>2</v>
      </c>
      <c r="D54" s="250">
        <v>1.2799999999999998</v>
      </c>
      <c r="E54" s="2">
        <v>13</v>
      </c>
      <c r="F54" s="2">
        <v>8</v>
      </c>
      <c r="G54" s="2">
        <v>148.69999999999999</v>
      </c>
      <c r="H54" s="2">
        <v>41.9</v>
      </c>
      <c r="I54" s="2" t="s">
        <v>238</v>
      </c>
      <c r="J54" s="2" t="s">
        <v>264</v>
      </c>
      <c r="K54" s="3" t="s">
        <v>48</v>
      </c>
      <c r="L54" s="3">
        <v>23</v>
      </c>
      <c r="M54" s="2">
        <v>15</v>
      </c>
      <c r="N54" s="2">
        <v>17</v>
      </c>
      <c r="O54" s="2">
        <f t="shared" si="10"/>
        <v>0.2608695652173913</v>
      </c>
      <c r="P54" s="30" t="s">
        <v>860</v>
      </c>
      <c r="Q54" s="30"/>
      <c r="R54" s="30"/>
      <c r="S54" s="30"/>
      <c r="T54" s="3" t="s">
        <v>187</v>
      </c>
      <c r="U54" t="s">
        <v>190</v>
      </c>
      <c r="V54" s="3">
        <v>23</v>
      </c>
      <c r="W54" s="2">
        <v>15</v>
      </c>
      <c r="X54" s="2">
        <v>17</v>
      </c>
      <c r="Y54" s="2" t="s">
        <v>1113</v>
      </c>
      <c r="Z54" s="33"/>
      <c r="AA54" s="3" t="s">
        <v>115</v>
      </c>
      <c r="AB54" s="3">
        <v>57</v>
      </c>
      <c r="AC54" s="2">
        <v>35</v>
      </c>
      <c r="AD54" s="2">
        <v>33</v>
      </c>
      <c r="AE54" s="2"/>
      <c r="AF54" s="33" t="s">
        <v>209</v>
      </c>
      <c r="AG54" s="12" t="s">
        <v>138</v>
      </c>
      <c r="AH54" s="12">
        <v>61</v>
      </c>
      <c r="AI54" s="13">
        <v>31</v>
      </c>
      <c r="AJ54" s="13">
        <v>27</v>
      </c>
      <c r="AK54" s="13"/>
      <c r="AL54" s="34" t="s">
        <v>180</v>
      </c>
      <c r="AM54" s="2" t="s">
        <v>239</v>
      </c>
      <c r="AN54" s="2" t="s">
        <v>377</v>
      </c>
      <c r="AO54" s="2" t="s">
        <v>342</v>
      </c>
      <c r="AP54" s="2" t="s">
        <v>397</v>
      </c>
      <c r="AQ54" s="2" t="s">
        <v>87</v>
      </c>
      <c r="AR54" s="1" t="s">
        <v>88</v>
      </c>
      <c r="AS54" s="2" t="s">
        <v>89</v>
      </c>
      <c r="AT54" s="1" t="s">
        <v>88</v>
      </c>
      <c r="AU54" s="2" t="s">
        <v>93</v>
      </c>
      <c r="AV54" s="14" t="s">
        <v>1115</v>
      </c>
      <c r="AW54" s="14">
        <v>1</v>
      </c>
      <c r="AX54" s="3" t="s">
        <v>48</v>
      </c>
      <c r="AY54" s="3">
        <v>23</v>
      </c>
      <c r="AZ54" s="2">
        <v>15</v>
      </c>
      <c r="BA54" s="2">
        <v>17</v>
      </c>
      <c r="BB54" s="2">
        <f t="shared" si="11"/>
        <v>0.2608695652173913</v>
      </c>
      <c r="BC54" s="248">
        <f t="shared" si="12"/>
        <v>1.2799999999999998</v>
      </c>
      <c r="BD54" s="2" t="s">
        <v>1666</v>
      </c>
      <c r="BE54" s="2">
        <v>13</v>
      </c>
      <c r="BF54" s="2">
        <v>8</v>
      </c>
      <c r="BG54" s="104">
        <v>2.39</v>
      </c>
      <c r="BH54" s="105">
        <v>1.87</v>
      </c>
      <c r="BI54" s="106">
        <v>1.62</v>
      </c>
      <c r="BJ54" s="107">
        <v>2.11</v>
      </c>
      <c r="BK54" s="106">
        <v>1.99</v>
      </c>
      <c r="BL54" s="261">
        <v>2.36</v>
      </c>
      <c r="BM54" s="106">
        <v>0.28000000000000003</v>
      </c>
      <c r="BN54" s="108">
        <v>1.1200000000000001</v>
      </c>
      <c r="BO54" s="107">
        <v>1.99</v>
      </c>
      <c r="BP54" s="106">
        <v>2.8</v>
      </c>
      <c r="BQ54" s="106">
        <v>3.17</v>
      </c>
      <c r="BR54" s="106">
        <v>2.63</v>
      </c>
      <c r="BS54" s="106">
        <v>2.84</v>
      </c>
      <c r="BT54" s="8">
        <v>3.18</v>
      </c>
      <c r="BU54" s="7">
        <v>3.56</v>
      </c>
      <c r="BV54" s="9">
        <v>6.68</v>
      </c>
      <c r="BW54" s="4">
        <v>8.9600000000000009</v>
      </c>
      <c r="BX54" s="4">
        <v>16.72</v>
      </c>
      <c r="BY54" s="4">
        <v>2.82</v>
      </c>
      <c r="BZ54" s="26">
        <v>1.39</v>
      </c>
      <c r="CA54" s="53">
        <v>0.28000000000000003</v>
      </c>
      <c r="CB54" s="53">
        <v>0.83</v>
      </c>
      <c r="CC54" s="53">
        <v>1.34</v>
      </c>
      <c r="CD54" s="257">
        <v>1.88</v>
      </c>
      <c r="CE54" s="53">
        <v>2.12</v>
      </c>
      <c r="CF54" s="54">
        <v>2.36</v>
      </c>
      <c r="CG54" s="55">
        <v>2.78</v>
      </c>
      <c r="CH54" s="53">
        <v>2.68</v>
      </c>
      <c r="CI54" s="53">
        <v>2.0499999999999998</v>
      </c>
      <c r="CJ54" s="53">
        <v>2.9</v>
      </c>
      <c r="CK54" s="7">
        <v>2.31</v>
      </c>
      <c r="CL54" s="8">
        <v>2.93</v>
      </c>
      <c r="CM54" s="7">
        <v>2.73</v>
      </c>
      <c r="CN54" s="9">
        <v>4.07</v>
      </c>
      <c r="CO54" s="4">
        <v>6.31</v>
      </c>
      <c r="CP54" s="4">
        <v>18.32</v>
      </c>
      <c r="CQ54" s="250">
        <v>-0.42999999999999972</v>
      </c>
      <c r="CR54" s="250">
        <v>0.4800000000000002</v>
      </c>
      <c r="CS54" s="250">
        <v>1.34</v>
      </c>
      <c r="CT54" s="250">
        <v>1.2799999999999998</v>
      </c>
      <c r="CU54" s="250">
        <v>0.64999999999999991</v>
      </c>
      <c r="CV54" s="250">
        <v>-0.48</v>
      </c>
      <c r="CW54" s="16">
        <v>26.96</v>
      </c>
      <c r="CX54" s="38">
        <v>30.12</v>
      </c>
      <c r="CY54" s="17">
        <v>30.5</v>
      </c>
      <c r="CZ54" s="18">
        <v>32.229999999999997</v>
      </c>
      <c r="DA54" s="17">
        <v>34.130000000000003</v>
      </c>
      <c r="DB54" s="19">
        <v>35.35</v>
      </c>
      <c r="DC54" s="17">
        <v>36.729999999999997</v>
      </c>
      <c r="DD54" s="19">
        <v>37.19</v>
      </c>
      <c r="DE54" s="18">
        <v>37.729999999999997</v>
      </c>
      <c r="DF54" s="17">
        <v>37.44</v>
      </c>
      <c r="DG54" s="17">
        <v>38.29</v>
      </c>
      <c r="DH54" s="17">
        <v>40.5</v>
      </c>
      <c r="DI54" s="17">
        <v>41.22</v>
      </c>
      <c r="DJ54" s="19">
        <v>40.35</v>
      </c>
      <c r="DK54" s="17">
        <v>42.51</v>
      </c>
      <c r="DL54" s="20">
        <v>40.26</v>
      </c>
      <c r="DM54" s="16">
        <v>41.12</v>
      </c>
      <c r="DN54" s="16">
        <v>33.89</v>
      </c>
      <c r="DO54" s="16">
        <v>26.9</v>
      </c>
      <c r="DP54" s="38">
        <v>30.09</v>
      </c>
      <c r="DQ54" s="17">
        <v>31.46</v>
      </c>
      <c r="DR54" s="17">
        <v>33.630000000000003</v>
      </c>
      <c r="DS54" s="17">
        <v>34.14</v>
      </c>
      <c r="DT54" s="19">
        <v>35.4</v>
      </c>
      <c r="DU54" s="17">
        <v>36.1</v>
      </c>
      <c r="DV54" s="19">
        <v>37.03</v>
      </c>
      <c r="DW54" s="18">
        <v>37.5</v>
      </c>
      <c r="DX54" s="17">
        <v>38.53</v>
      </c>
      <c r="DY54" s="17">
        <v>38.24</v>
      </c>
      <c r="DZ54" s="17">
        <v>40.86</v>
      </c>
      <c r="EA54" s="17">
        <v>41.82</v>
      </c>
      <c r="EB54" s="19">
        <v>40.42</v>
      </c>
      <c r="EC54" s="17">
        <v>43.34</v>
      </c>
      <c r="ED54" s="20">
        <v>40.07</v>
      </c>
      <c r="EE54" s="16">
        <v>41.02</v>
      </c>
      <c r="EF54" s="16">
        <v>34.020000000000003</v>
      </c>
      <c r="EG54" s="253">
        <f t="shared" si="13"/>
        <v>6.0000000000002274E-2</v>
      </c>
      <c r="EH54" s="253">
        <f t="shared" si="14"/>
        <v>3.0000000000001137E-2</v>
      </c>
      <c r="EI54" s="253">
        <f t="shared" si="15"/>
        <v>-0.96000000000000085</v>
      </c>
      <c r="EJ54" s="253">
        <f t="shared" si="16"/>
        <v>-1.4000000000000057</v>
      </c>
      <c r="EK54" s="253">
        <f t="shared" si="17"/>
        <v>-9.9999999999980105E-3</v>
      </c>
      <c r="EL54" s="253">
        <f t="shared" si="18"/>
        <v>-4.9999999999997158E-2</v>
      </c>
      <c r="EM54" s="16">
        <v>5</v>
      </c>
      <c r="EN54" s="20">
        <v>5</v>
      </c>
      <c r="EO54" s="17">
        <v>8</v>
      </c>
      <c r="EP54" s="17">
        <v>7</v>
      </c>
      <c r="EQ54" s="17">
        <v>2</v>
      </c>
      <c r="ER54" s="17">
        <v>0</v>
      </c>
      <c r="ES54" s="17">
        <v>-5</v>
      </c>
      <c r="ET54" s="17">
        <v>-3</v>
      </c>
      <c r="EU54" s="17">
        <v>1</v>
      </c>
      <c r="EV54" s="17">
        <v>6</v>
      </c>
      <c r="EW54" s="17">
        <v>11</v>
      </c>
      <c r="EX54" s="17">
        <v>17</v>
      </c>
      <c r="EY54" s="17">
        <v>23</v>
      </c>
      <c r="EZ54" s="17">
        <v>19</v>
      </c>
      <c r="FA54" s="17">
        <v>17</v>
      </c>
      <c r="FB54" s="20">
        <v>11</v>
      </c>
      <c r="FC54" s="20">
        <v>4</v>
      </c>
      <c r="FD54" s="20">
        <v>3</v>
      </c>
      <c r="FE54" s="2" t="s">
        <v>1110</v>
      </c>
      <c r="FF54" s="2">
        <v>40713412</v>
      </c>
      <c r="FG54" s="2" t="s">
        <v>91</v>
      </c>
      <c r="FH54" s="1" t="s">
        <v>1114</v>
      </c>
      <c r="FI54" s="14"/>
      <c r="FJ54" s="1"/>
      <c r="FL54" s="50">
        <f t="shared" si="9"/>
        <v>2.6099999999999994</v>
      </c>
    </row>
    <row r="55" spans="1:168">
      <c r="A55" s="2">
        <v>1</v>
      </c>
      <c r="B55" s="2">
        <v>46</v>
      </c>
      <c r="C55" s="2">
        <v>2</v>
      </c>
      <c r="D55" s="250">
        <v>1.2800000000000002</v>
      </c>
      <c r="E55" s="2">
        <v>15</v>
      </c>
      <c r="F55" s="2">
        <v>1</v>
      </c>
      <c r="G55" s="2">
        <v>159</v>
      </c>
      <c r="H55" s="2">
        <v>55.8</v>
      </c>
      <c r="I55" s="2" t="s">
        <v>79</v>
      </c>
      <c r="J55" s="2" t="s">
        <v>80</v>
      </c>
      <c r="K55" s="3" t="s">
        <v>17</v>
      </c>
      <c r="L55" s="3">
        <v>23</v>
      </c>
      <c r="M55" s="2">
        <v>21</v>
      </c>
      <c r="N55" s="2">
        <v>15</v>
      </c>
      <c r="O55" s="2">
        <f t="shared" si="10"/>
        <v>0.34782608695652173</v>
      </c>
      <c r="P55" s="30"/>
      <c r="Q55" s="30"/>
      <c r="R55" s="30"/>
      <c r="S55" s="30"/>
      <c r="T55" s="3" t="s">
        <v>187</v>
      </c>
      <c r="U55" t="s">
        <v>192</v>
      </c>
      <c r="V55" s="3">
        <v>23</v>
      </c>
      <c r="W55" s="2">
        <v>21</v>
      </c>
      <c r="X55" s="2">
        <v>15</v>
      </c>
      <c r="Y55" s="2" t="s">
        <v>1045</v>
      </c>
      <c r="Z55" s="33"/>
      <c r="AA55" s="3" t="s">
        <v>318</v>
      </c>
      <c r="AB55" s="3">
        <v>49</v>
      </c>
      <c r="AC55" s="2">
        <v>31</v>
      </c>
      <c r="AD55" s="2">
        <v>17</v>
      </c>
      <c r="AE55" s="2"/>
      <c r="AF55" s="33" t="s">
        <v>443</v>
      </c>
      <c r="AG55" s="12" t="s">
        <v>473</v>
      </c>
      <c r="AH55" s="12">
        <v>29</v>
      </c>
      <c r="AI55" s="13">
        <v>22</v>
      </c>
      <c r="AJ55" s="13">
        <v>5</v>
      </c>
      <c r="AK55" s="13"/>
      <c r="AL55" s="34" t="s">
        <v>197</v>
      </c>
      <c r="AM55" s="2" t="s">
        <v>1046</v>
      </c>
      <c r="AN55" s="2" t="s">
        <v>336</v>
      </c>
      <c r="AO55" s="2" t="s">
        <v>812</v>
      </c>
      <c r="AP55" s="2" t="s">
        <v>313</v>
      </c>
      <c r="AQ55" s="2" t="s">
        <v>87</v>
      </c>
      <c r="AR55" s="1"/>
      <c r="AS55" s="2" t="s">
        <v>89</v>
      </c>
      <c r="AT55" s="1"/>
      <c r="AU55" s="2" t="s">
        <v>93</v>
      </c>
      <c r="AV55" s="14" t="s">
        <v>477</v>
      </c>
      <c r="AW55" s="14">
        <v>1</v>
      </c>
      <c r="AX55" s="3" t="s">
        <v>17</v>
      </c>
      <c r="AY55" s="3">
        <v>23</v>
      </c>
      <c r="AZ55" s="2">
        <v>21</v>
      </c>
      <c r="BA55" s="2">
        <v>15</v>
      </c>
      <c r="BB55" s="2">
        <f t="shared" si="11"/>
        <v>0.34782608695652173</v>
      </c>
      <c r="BC55" s="248">
        <f t="shared" si="12"/>
        <v>1.2800000000000002</v>
      </c>
      <c r="BD55" s="2" t="s">
        <v>1666</v>
      </c>
      <c r="BE55" s="2">
        <v>15</v>
      </c>
      <c r="BF55" s="2">
        <v>1</v>
      </c>
      <c r="BG55" s="104">
        <v>4.24</v>
      </c>
      <c r="BH55" s="105">
        <v>2.62</v>
      </c>
      <c r="BI55" s="109">
        <v>3.05</v>
      </c>
      <c r="BJ55" s="107">
        <v>3.24</v>
      </c>
      <c r="BK55" s="106">
        <v>2.76</v>
      </c>
      <c r="BL55" s="261">
        <v>1.87</v>
      </c>
      <c r="BM55" s="106">
        <v>2.2799999999999998</v>
      </c>
      <c r="BN55" s="108">
        <v>0</v>
      </c>
      <c r="BO55" s="107">
        <v>1.57</v>
      </c>
      <c r="BP55" s="106">
        <v>3.02</v>
      </c>
      <c r="BQ55" s="106">
        <v>6.95</v>
      </c>
      <c r="BR55" s="106">
        <v>5.7</v>
      </c>
      <c r="BS55" s="106">
        <v>3.56</v>
      </c>
      <c r="BT55" s="4">
        <v>3.8</v>
      </c>
      <c r="BU55" s="9">
        <v>4.91</v>
      </c>
      <c r="BV55" s="9">
        <v>6.21</v>
      </c>
      <c r="BW55" s="4">
        <v>13.55</v>
      </c>
      <c r="BX55" s="4">
        <v>17.989999999999998</v>
      </c>
      <c r="BY55" s="4">
        <v>3.62</v>
      </c>
      <c r="BZ55" s="26">
        <v>2.52</v>
      </c>
      <c r="CA55" s="25">
        <v>1.78</v>
      </c>
      <c r="CB55" s="53">
        <v>1.96</v>
      </c>
      <c r="CC55" s="53">
        <v>1.88</v>
      </c>
      <c r="CD55" s="257">
        <v>2.8</v>
      </c>
      <c r="CE55" s="53">
        <v>2.13</v>
      </c>
      <c r="CF55" s="54">
        <v>2.4900000000000002</v>
      </c>
      <c r="CG55" s="55">
        <v>2.66</v>
      </c>
      <c r="CH55" s="53">
        <v>2.3199999999999998</v>
      </c>
      <c r="CI55" s="53">
        <v>5.6</v>
      </c>
      <c r="CJ55" s="53">
        <v>4.91</v>
      </c>
      <c r="CK55" s="7">
        <v>3.3</v>
      </c>
      <c r="CL55" s="4">
        <v>2.63</v>
      </c>
      <c r="CM55" s="9">
        <v>5.17</v>
      </c>
      <c r="CN55" s="9">
        <v>6.95</v>
      </c>
      <c r="CO55" s="4">
        <v>12.51</v>
      </c>
      <c r="CP55" s="4">
        <v>19.43</v>
      </c>
      <c r="CQ55" s="250">
        <v>0.62000000000000011</v>
      </c>
      <c r="CR55" s="250">
        <v>0.10000000000000009</v>
      </c>
      <c r="CS55" s="250">
        <v>1.2699999999999998</v>
      </c>
      <c r="CT55" s="250">
        <v>1.2800000000000002</v>
      </c>
      <c r="CU55" s="250">
        <v>0.87999999999999989</v>
      </c>
      <c r="CV55" s="250">
        <v>0.92999999999999972</v>
      </c>
      <c r="CW55" s="16">
        <v>27.73</v>
      </c>
      <c r="CX55" s="38">
        <v>31.03</v>
      </c>
      <c r="CY55" s="20">
        <v>35.19</v>
      </c>
      <c r="CZ55" s="18">
        <v>37.14</v>
      </c>
      <c r="DA55" s="17">
        <v>38.130000000000003</v>
      </c>
      <c r="DB55" s="19">
        <v>38.89</v>
      </c>
      <c r="DC55" s="17">
        <v>39.64</v>
      </c>
      <c r="DD55" s="19">
        <v>40.21</v>
      </c>
      <c r="DE55" s="18">
        <v>39.880000000000003</v>
      </c>
      <c r="DF55" s="17">
        <v>39.6</v>
      </c>
      <c r="DG55" s="17">
        <v>39.46</v>
      </c>
      <c r="DH55" s="17">
        <v>41.05</v>
      </c>
      <c r="DI55" s="17">
        <v>44.8</v>
      </c>
      <c r="DJ55" s="16">
        <v>44.23</v>
      </c>
      <c r="DK55" s="20">
        <v>45.71</v>
      </c>
      <c r="DL55" s="20">
        <v>43.85</v>
      </c>
      <c r="DM55" s="16">
        <v>41.66</v>
      </c>
      <c r="DN55" s="16">
        <v>39.24</v>
      </c>
      <c r="DO55" s="16">
        <v>28.56</v>
      </c>
      <c r="DP55" s="38">
        <v>30.94</v>
      </c>
      <c r="DQ55" s="20">
        <v>35.08</v>
      </c>
      <c r="DR55" s="17">
        <v>37.590000000000003</v>
      </c>
      <c r="DS55" s="17">
        <v>38.11</v>
      </c>
      <c r="DT55" s="19">
        <v>38.44</v>
      </c>
      <c r="DU55" s="17">
        <v>39.5</v>
      </c>
      <c r="DV55" s="19">
        <v>40.57</v>
      </c>
      <c r="DW55" s="18">
        <v>39.36</v>
      </c>
      <c r="DX55" s="17">
        <v>39.270000000000003</v>
      </c>
      <c r="DY55" s="17">
        <v>39.54</v>
      </c>
      <c r="DZ55" s="17">
        <v>42.29</v>
      </c>
      <c r="EA55" s="17">
        <v>44.17</v>
      </c>
      <c r="EB55" s="16">
        <v>45.92</v>
      </c>
      <c r="EC55" s="20">
        <v>44.27</v>
      </c>
      <c r="ED55" s="20">
        <v>44.27</v>
      </c>
      <c r="EE55" s="16">
        <v>41.77</v>
      </c>
      <c r="EF55" s="16">
        <v>39.39</v>
      </c>
      <c r="EG55" s="253">
        <f t="shared" si="13"/>
        <v>-0.82999999999999829</v>
      </c>
      <c r="EH55" s="253">
        <f t="shared" si="14"/>
        <v>8.9999999999999858E-2</v>
      </c>
      <c r="EI55" s="253">
        <f t="shared" si="15"/>
        <v>0.10999999999999943</v>
      </c>
      <c r="EJ55" s="253">
        <f t="shared" si="16"/>
        <v>-0.45000000000000284</v>
      </c>
      <c r="EK55" s="253">
        <f t="shared" si="17"/>
        <v>2.0000000000003126E-2</v>
      </c>
      <c r="EL55" s="253">
        <f t="shared" si="18"/>
        <v>0.45000000000000284</v>
      </c>
      <c r="EM55" s="16">
        <v>0</v>
      </c>
      <c r="EN55" s="20">
        <v>2</v>
      </c>
      <c r="EO55" s="20">
        <v>3</v>
      </c>
      <c r="EP55" s="17">
        <v>3</v>
      </c>
      <c r="EQ55" s="17">
        <v>0</v>
      </c>
      <c r="ER55" s="17">
        <v>-6</v>
      </c>
      <c r="ES55" s="17">
        <v>-12</v>
      </c>
      <c r="ET55" s="17">
        <v>-14</v>
      </c>
      <c r="EU55" s="17">
        <v>-13</v>
      </c>
      <c r="EV55" s="17">
        <v>-13</v>
      </c>
      <c r="EW55" s="17">
        <v>-12</v>
      </c>
      <c r="EX55" s="17">
        <v>-7</v>
      </c>
      <c r="EY55" s="17">
        <v>0</v>
      </c>
      <c r="EZ55" s="20">
        <v>1</v>
      </c>
      <c r="FA55" s="20">
        <v>3</v>
      </c>
      <c r="FB55" s="20">
        <v>1</v>
      </c>
      <c r="FC55" s="20">
        <v>1</v>
      </c>
      <c r="FD55" s="20">
        <v>4</v>
      </c>
      <c r="FE55" s="2" t="s">
        <v>1042</v>
      </c>
      <c r="FF55" s="2">
        <v>51622237</v>
      </c>
      <c r="FG55" s="2" t="s">
        <v>91</v>
      </c>
      <c r="FH55" s="1" t="s">
        <v>1047</v>
      </c>
      <c r="FI55" s="14"/>
      <c r="FJ55" s="1"/>
      <c r="FL55" s="50">
        <f t="shared" si="9"/>
        <v>-0.74000000000000021</v>
      </c>
    </row>
    <row r="56" spans="1:168">
      <c r="A56" s="2">
        <v>1</v>
      </c>
      <c r="B56" s="2">
        <v>24</v>
      </c>
      <c r="C56" s="2">
        <v>2</v>
      </c>
      <c r="D56" s="250">
        <v>1.29</v>
      </c>
      <c r="E56" s="2">
        <v>16</v>
      </c>
      <c r="F56" s="2">
        <v>4</v>
      </c>
      <c r="G56" s="2">
        <v>150.9</v>
      </c>
      <c r="H56" s="2">
        <v>38</v>
      </c>
      <c r="I56" s="2" t="s">
        <v>99</v>
      </c>
      <c r="J56" s="2" t="s">
        <v>287</v>
      </c>
      <c r="K56" s="3" t="s">
        <v>6</v>
      </c>
      <c r="L56" s="3">
        <v>18</v>
      </c>
      <c r="M56" s="2">
        <v>17</v>
      </c>
      <c r="N56" s="2">
        <v>13</v>
      </c>
      <c r="O56" s="2">
        <f t="shared" si="10"/>
        <v>0.27777777777777779</v>
      </c>
      <c r="P56" s="30" t="s">
        <v>168</v>
      </c>
      <c r="Q56" s="30" t="s">
        <v>503</v>
      </c>
      <c r="R56" s="30"/>
      <c r="S56" s="30"/>
      <c r="T56" s="3" t="s">
        <v>187</v>
      </c>
      <c r="U56" t="s">
        <v>191</v>
      </c>
      <c r="V56" s="3">
        <v>18</v>
      </c>
      <c r="W56" s="2">
        <v>17</v>
      </c>
      <c r="X56" s="2">
        <v>13</v>
      </c>
      <c r="Y56" s="2" t="s">
        <v>1304</v>
      </c>
      <c r="Z56" s="33"/>
      <c r="AA56" s="3" t="s">
        <v>137</v>
      </c>
      <c r="AB56" s="3">
        <v>60</v>
      </c>
      <c r="AC56" s="2">
        <v>49</v>
      </c>
      <c r="AD56" s="2">
        <v>30</v>
      </c>
      <c r="AE56" s="2"/>
      <c r="AF56" s="33" t="s">
        <v>242</v>
      </c>
      <c r="AG56" s="12" t="s">
        <v>138</v>
      </c>
      <c r="AH56" s="12">
        <v>46</v>
      </c>
      <c r="AI56" s="13">
        <v>46</v>
      </c>
      <c r="AJ56" s="13">
        <v>10</v>
      </c>
      <c r="AK56" s="13"/>
      <c r="AL56" s="34" t="s">
        <v>180</v>
      </c>
      <c r="AM56" s="2" t="s">
        <v>272</v>
      </c>
      <c r="AN56" s="2" t="s">
        <v>288</v>
      </c>
      <c r="AO56" s="2" t="s">
        <v>295</v>
      </c>
      <c r="AP56" s="2" t="s">
        <v>296</v>
      </c>
      <c r="AQ56" s="2" t="s">
        <v>87</v>
      </c>
      <c r="AR56" s="1" t="s">
        <v>88</v>
      </c>
      <c r="AS56" s="2" t="s">
        <v>89</v>
      </c>
      <c r="AT56" s="1" t="s">
        <v>131</v>
      </c>
      <c r="AU56" s="2" t="s">
        <v>93</v>
      </c>
      <c r="AV56" s="14" t="s">
        <v>298</v>
      </c>
      <c r="AW56" s="14">
        <v>1</v>
      </c>
      <c r="AX56" s="3" t="s">
        <v>6</v>
      </c>
      <c r="AY56" s="3">
        <v>18</v>
      </c>
      <c r="AZ56" s="2">
        <v>17</v>
      </c>
      <c r="BA56" s="2">
        <v>13</v>
      </c>
      <c r="BB56" s="2">
        <f t="shared" si="11"/>
        <v>0.27777777777777779</v>
      </c>
      <c r="BC56" s="248">
        <f t="shared" si="12"/>
        <v>1.29</v>
      </c>
      <c r="BD56" s="2" t="s">
        <v>1666</v>
      </c>
      <c r="BE56" s="2">
        <v>16</v>
      </c>
      <c r="BF56" s="2">
        <v>4</v>
      </c>
      <c r="BG56" s="104">
        <v>4.5</v>
      </c>
      <c r="BH56" s="114">
        <v>3.46</v>
      </c>
      <c r="BI56" s="115">
        <v>2.37</v>
      </c>
      <c r="BJ56" s="107">
        <v>2.17</v>
      </c>
      <c r="BK56" s="106">
        <v>1.34</v>
      </c>
      <c r="BL56" s="261">
        <v>3.25</v>
      </c>
      <c r="BM56" s="106">
        <v>0.83</v>
      </c>
      <c r="BN56" s="108">
        <v>1.52</v>
      </c>
      <c r="BO56" s="107">
        <v>2.2799999999999998</v>
      </c>
      <c r="BP56" s="106">
        <v>6.35</v>
      </c>
      <c r="BQ56" s="106">
        <v>6.78</v>
      </c>
      <c r="BR56" s="106">
        <v>5.78</v>
      </c>
      <c r="BS56" s="106">
        <v>3.36</v>
      </c>
      <c r="BT56" s="8">
        <v>3.85</v>
      </c>
      <c r="BU56" s="7">
        <v>6.15</v>
      </c>
      <c r="BV56" s="9">
        <v>8.81</v>
      </c>
      <c r="BW56" s="4">
        <v>14.59</v>
      </c>
      <c r="BX56" s="98"/>
      <c r="BY56" s="4">
        <v>4.03</v>
      </c>
      <c r="BZ56" s="39">
        <v>3.02</v>
      </c>
      <c r="CA56" s="5">
        <v>0.88</v>
      </c>
      <c r="CB56" s="7">
        <v>0.88</v>
      </c>
      <c r="CC56" s="7">
        <v>3.11</v>
      </c>
      <c r="CD56" s="257">
        <v>0</v>
      </c>
      <c r="CE56" s="7">
        <v>2.66</v>
      </c>
      <c r="CF56" s="8">
        <v>3.85</v>
      </c>
      <c r="CG56" s="6">
        <v>4.51</v>
      </c>
      <c r="CH56" s="7">
        <v>5.98</v>
      </c>
      <c r="CI56" s="7">
        <v>7.05</v>
      </c>
      <c r="CJ56" s="7">
        <v>5.45</v>
      </c>
      <c r="CK56" s="7">
        <v>2.91</v>
      </c>
      <c r="CL56" s="8">
        <v>5.63</v>
      </c>
      <c r="CM56" s="7">
        <v>5.89</v>
      </c>
      <c r="CN56" s="9">
        <v>8.36</v>
      </c>
      <c r="CO56" s="4">
        <v>14.96</v>
      </c>
      <c r="CP56" s="98"/>
      <c r="CQ56" s="250">
        <v>0.46999999999999975</v>
      </c>
      <c r="CR56" s="250">
        <v>0.43999999999999995</v>
      </c>
      <c r="CS56" s="250">
        <v>1.4900000000000002</v>
      </c>
      <c r="CT56" s="250">
        <v>1.29</v>
      </c>
      <c r="CU56" s="250">
        <v>-1.7699999999999998</v>
      </c>
      <c r="CV56" s="250">
        <v>-3.25</v>
      </c>
      <c r="CW56" s="16">
        <v>25.93</v>
      </c>
      <c r="CX56" s="40">
        <v>28.6</v>
      </c>
      <c r="CY56" s="23">
        <v>30.12</v>
      </c>
      <c r="CZ56" s="18">
        <v>51.28</v>
      </c>
      <c r="DA56" s="17">
        <v>32.369999999999997</v>
      </c>
      <c r="DB56" s="19">
        <v>34.42</v>
      </c>
      <c r="DC56" s="17">
        <v>34.159999999999997</v>
      </c>
      <c r="DD56" s="19">
        <v>35.43</v>
      </c>
      <c r="DE56" s="18">
        <v>34.65</v>
      </c>
      <c r="DF56" s="17">
        <v>34.020000000000003</v>
      </c>
      <c r="DG56" s="17">
        <v>36.49</v>
      </c>
      <c r="DH56" s="17">
        <v>38.14</v>
      </c>
      <c r="DI56" s="17">
        <v>42.61</v>
      </c>
      <c r="DJ56" s="19">
        <v>45.67</v>
      </c>
      <c r="DK56" s="17">
        <v>44.21</v>
      </c>
      <c r="DL56" s="20">
        <v>40.159999999999997</v>
      </c>
      <c r="DM56" s="16">
        <v>38.909999999999997</v>
      </c>
      <c r="DN56" s="100"/>
      <c r="DO56" s="16">
        <v>26.63</v>
      </c>
      <c r="DP56" s="40">
        <v>27.57</v>
      </c>
      <c r="DQ56" s="23">
        <v>29.83</v>
      </c>
      <c r="DR56" s="17">
        <v>32.35</v>
      </c>
      <c r="DS56" s="17">
        <v>32.89</v>
      </c>
      <c r="DT56" s="19">
        <v>33.79</v>
      </c>
      <c r="DU56" s="17">
        <v>34.119999999999997</v>
      </c>
      <c r="DV56" s="19">
        <v>35.28</v>
      </c>
      <c r="DW56" s="18">
        <v>34.54</v>
      </c>
      <c r="DX56" s="17">
        <v>34.17</v>
      </c>
      <c r="DY56" s="17">
        <v>36.04</v>
      </c>
      <c r="DZ56" s="17">
        <v>38.85</v>
      </c>
      <c r="EA56" s="17">
        <v>43.1</v>
      </c>
      <c r="EB56" s="19">
        <v>45.16</v>
      </c>
      <c r="EC56" s="17">
        <v>45.32</v>
      </c>
      <c r="ED56" s="20">
        <v>40.56</v>
      </c>
      <c r="EE56" s="16">
        <v>37.94</v>
      </c>
      <c r="EF56" s="100"/>
      <c r="EG56" s="253">
        <f t="shared" si="13"/>
        <v>-0.69999999999999929</v>
      </c>
      <c r="EH56" s="253">
        <f t="shared" si="14"/>
        <v>1.0300000000000011</v>
      </c>
      <c r="EI56" s="253">
        <f t="shared" si="15"/>
        <v>0.2900000000000027</v>
      </c>
      <c r="EJ56" s="253">
        <f t="shared" si="16"/>
        <v>18.93</v>
      </c>
      <c r="EK56" s="253">
        <f t="shared" si="17"/>
        <v>-0.52000000000000313</v>
      </c>
      <c r="EL56" s="253">
        <f t="shared" si="18"/>
        <v>0.63000000000000256</v>
      </c>
      <c r="EM56" s="16">
        <v>3</v>
      </c>
      <c r="EN56" s="23">
        <v>6</v>
      </c>
      <c r="EO56" s="23">
        <v>3</v>
      </c>
      <c r="EP56" s="17">
        <v>0</v>
      </c>
      <c r="EQ56" s="17">
        <v>-5</v>
      </c>
      <c r="ER56" s="17">
        <v>-10</v>
      </c>
      <c r="ES56" s="17">
        <v>-11</v>
      </c>
      <c r="ET56" s="17">
        <v>-8</v>
      </c>
      <c r="EU56" s="17">
        <v>-6</v>
      </c>
      <c r="EV56" s="17">
        <v>0</v>
      </c>
      <c r="EW56" s="17">
        <v>7</v>
      </c>
      <c r="EX56" s="17">
        <v>14</v>
      </c>
      <c r="EY56" s="17">
        <v>19</v>
      </c>
      <c r="EZ56" s="17">
        <v>17</v>
      </c>
      <c r="FA56" s="17">
        <v>14</v>
      </c>
      <c r="FB56" s="20">
        <v>13</v>
      </c>
      <c r="FC56" s="20">
        <v>14</v>
      </c>
      <c r="FD56" s="101"/>
      <c r="FE56" s="2" t="s">
        <v>1303</v>
      </c>
      <c r="FF56" s="2">
        <v>53135304</v>
      </c>
      <c r="FG56" s="2" t="s">
        <v>91</v>
      </c>
      <c r="FH56" s="1" t="s">
        <v>297</v>
      </c>
      <c r="FI56" s="15" t="s">
        <v>95</v>
      </c>
      <c r="FJ56" s="1">
        <v>6</v>
      </c>
      <c r="FL56" s="50">
        <f t="shared" si="9"/>
        <v>0.45000000000000107</v>
      </c>
    </row>
    <row r="57" spans="1:168">
      <c r="A57" s="2">
        <v>1</v>
      </c>
      <c r="B57" s="2">
        <v>73</v>
      </c>
      <c r="C57" s="2">
        <v>2</v>
      </c>
      <c r="D57" s="250">
        <v>1.29</v>
      </c>
      <c r="E57" s="2">
        <v>20</v>
      </c>
      <c r="F57" s="2">
        <v>5</v>
      </c>
      <c r="G57" s="2">
        <v>158.4</v>
      </c>
      <c r="H57" s="2">
        <v>42.5</v>
      </c>
      <c r="I57" s="2" t="s">
        <v>158</v>
      </c>
      <c r="J57" s="2" t="s">
        <v>80</v>
      </c>
      <c r="K57" s="3" t="s">
        <v>6</v>
      </c>
      <c r="L57" s="3">
        <v>27</v>
      </c>
      <c r="M57" s="2">
        <v>21</v>
      </c>
      <c r="N57" s="2">
        <v>18</v>
      </c>
      <c r="O57" s="2">
        <f t="shared" si="10"/>
        <v>0.33333333333333331</v>
      </c>
      <c r="P57" s="30" t="s">
        <v>168</v>
      </c>
      <c r="Q57" s="30"/>
      <c r="R57" s="30"/>
      <c r="S57" s="30"/>
      <c r="T57" s="3" t="s">
        <v>187</v>
      </c>
      <c r="U57" t="s">
        <v>191</v>
      </c>
      <c r="V57" s="3">
        <v>27</v>
      </c>
      <c r="W57" s="2">
        <v>21</v>
      </c>
      <c r="X57" s="2">
        <v>18</v>
      </c>
      <c r="Y57" s="2" t="s">
        <v>1643</v>
      </c>
      <c r="Z57" s="33"/>
      <c r="AA57" s="3" t="s">
        <v>486</v>
      </c>
      <c r="AB57" s="3">
        <v>46</v>
      </c>
      <c r="AC57" s="2">
        <v>34</v>
      </c>
      <c r="AD57" s="2">
        <v>20</v>
      </c>
      <c r="AE57" s="2"/>
      <c r="AF57" s="33" t="s">
        <v>242</v>
      </c>
      <c r="AG57" s="12" t="s">
        <v>160</v>
      </c>
      <c r="AH57" s="12">
        <v>12</v>
      </c>
      <c r="AI57" s="13">
        <v>13</v>
      </c>
      <c r="AJ57" s="13">
        <v>7</v>
      </c>
      <c r="AK57" s="13"/>
      <c r="AL57" s="34" t="s">
        <v>108</v>
      </c>
      <c r="AM57" s="2" t="s">
        <v>311</v>
      </c>
      <c r="AN57" s="2" t="s">
        <v>383</v>
      </c>
      <c r="AO57" s="2" t="s">
        <v>429</v>
      </c>
      <c r="AP57" s="2" t="s">
        <v>313</v>
      </c>
      <c r="AQ57" s="2" t="s">
        <v>87</v>
      </c>
      <c r="AR57" s="1"/>
      <c r="AS57" s="2" t="s">
        <v>89</v>
      </c>
      <c r="AT57" s="1"/>
      <c r="AU57" s="2" t="s">
        <v>93</v>
      </c>
      <c r="AV57" s="14" t="s">
        <v>938</v>
      </c>
      <c r="AW57" s="14">
        <v>1</v>
      </c>
      <c r="AX57" s="3" t="s">
        <v>6</v>
      </c>
      <c r="AY57" s="3">
        <v>27</v>
      </c>
      <c r="AZ57" s="2">
        <v>21</v>
      </c>
      <c r="BA57" s="2">
        <v>18</v>
      </c>
      <c r="BB57" s="2">
        <f t="shared" si="11"/>
        <v>0.33333333333333331</v>
      </c>
      <c r="BC57" s="248">
        <f t="shared" si="12"/>
        <v>1.29</v>
      </c>
      <c r="BD57" s="2" t="s">
        <v>1666</v>
      </c>
      <c r="BE57" s="2">
        <v>20</v>
      </c>
      <c r="BF57" s="2">
        <v>5</v>
      </c>
      <c r="BG57" s="104">
        <v>3.51</v>
      </c>
      <c r="BH57" s="105">
        <v>2.68</v>
      </c>
      <c r="BI57" s="109">
        <v>1.78</v>
      </c>
      <c r="BJ57" s="107">
        <v>2.12</v>
      </c>
      <c r="BK57" s="106">
        <v>1.59</v>
      </c>
      <c r="BL57" s="261">
        <v>1.51</v>
      </c>
      <c r="BM57" s="106">
        <v>0.72</v>
      </c>
      <c r="BN57" s="108">
        <v>0.39</v>
      </c>
      <c r="BO57" s="107">
        <v>1.34</v>
      </c>
      <c r="BP57" s="106">
        <v>3.88</v>
      </c>
      <c r="BQ57" s="106">
        <v>7.31</v>
      </c>
      <c r="BR57" s="106">
        <v>8.3800000000000008</v>
      </c>
      <c r="BS57" s="106">
        <v>4.33</v>
      </c>
      <c r="BT57" s="8">
        <v>5.01</v>
      </c>
      <c r="BU57" s="7">
        <v>6.18</v>
      </c>
      <c r="BV57" s="9">
        <v>7.11</v>
      </c>
      <c r="BW57" s="4">
        <v>11.35</v>
      </c>
      <c r="BX57" s="4">
        <v>14.85</v>
      </c>
      <c r="BY57" s="4">
        <v>3.16</v>
      </c>
      <c r="BZ57" s="26">
        <v>1.77</v>
      </c>
      <c r="CA57" s="25">
        <v>0.33</v>
      </c>
      <c r="CB57" s="53">
        <v>0.83</v>
      </c>
      <c r="CC57" s="53">
        <v>1.27</v>
      </c>
      <c r="CD57" s="257">
        <v>0.87</v>
      </c>
      <c r="CE57" s="53">
        <v>1.1499999999999999</v>
      </c>
      <c r="CF57" s="54">
        <v>1.39</v>
      </c>
      <c r="CG57" s="55">
        <v>1.74</v>
      </c>
      <c r="CH57" s="53">
        <v>3.29</v>
      </c>
      <c r="CI57" s="53">
        <v>7.33</v>
      </c>
      <c r="CJ57" s="53">
        <v>8.41</v>
      </c>
      <c r="CK57" s="7">
        <v>3.53</v>
      </c>
      <c r="CL57" s="8">
        <v>4.3899999999999997</v>
      </c>
      <c r="CM57" s="7">
        <v>5.91</v>
      </c>
      <c r="CN57" s="9">
        <v>7.43</v>
      </c>
      <c r="CO57" s="4">
        <v>11.22</v>
      </c>
      <c r="CP57" s="4">
        <v>14.85</v>
      </c>
      <c r="CQ57" s="250">
        <v>0.34999999999999964</v>
      </c>
      <c r="CR57" s="250">
        <v>0.91000000000000014</v>
      </c>
      <c r="CS57" s="250">
        <v>1.45</v>
      </c>
      <c r="CT57" s="250">
        <v>1.29</v>
      </c>
      <c r="CU57" s="250">
        <v>0.32000000000000006</v>
      </c>
      <c r="CV57" s="250">
        <v>-0.64</v>
      </c>
      <c r="CW57" s="16">
        <v>24.91</v>
      </c>
      <c r="CX57" s="38">
        <v>30.64</v>
      </c>
      <c r="CY57" s="20">
        <v>31.21</v>
      </c>
      <c r="CZ57" s="18">
        <v>32.04</v>
      </c>
      <c r="DA57" s="17">
        <v>31.8</v>
      </c>
      <c r="DB57" s="19">
        <v>33.92</v>
      </c>
      <c r="DC57" s="17">
        <v>34.92</v>
      </c>
      <c r="DD57" s="19">
        <v>35.78</v>
      </c>
      <c r="DE57" s="18">
        <v>37.159999999999997</v>
      </c>
      <c r="DF57" s="17">
        <v>37.53</v>
      </c>
      <c r="DG57" s="17">
        <v>38.33</v>
      </c>
      <c r="DH57" s="17">
        <v>42.02</v>
      </c>
      <c r="DI57" s="17">
        <v>45.51</v>
      </c>
      <c r="DJ57" s="19">
        <v>47.1</v>
      </c>
      <c r="DK57" s="17">
        <v>46.57</v>
      </c>
      <c r="DL57" s="20">
        <v>44.52</v>
      </c>
      <c r="DM57" s="16">
        <v>44.24</v>
      </c>
      <c r="DN57" s="16">
        <v>42.71</v>
      </c>
      <c r="DO57" s="16">
        <v>24.56</v>
      </c>
      <c r="DP57" s="38">
        <v>30.54</v>
      </c>
      <c r="DQ57" s="20">
        <v>31.62</v>
      </c>
      <c r="DR57" s="17">
        <v>32.18</v>
      </c>
      <c r="DS57" s="17">
        <v>31.72</v>
      </c>
      <c r="DT57" s="19">
        <v>33.5</v>
      </c>
      <c r="DU57" s="17">
        <v>34.54</v>
      </c>
      <c r="DV57" s="19">
        <v>35.4</v>
      </c>
      <c r="DW57" s="18">
        <v>37.03</v>
      </c>
      <c r="DX57" s="17">
        <v>37.1</v>
      </c>
      <c r="DY57" s="17">
        <v>38.049999999999997</v>
      </c>
      <c r="DZ57" s="17">
        <v>42.22</v>
      </c>
      <c r="EA57" s="17">
        <v>45.79</v>
      </c>
      <c r="EB57" s="19">
        <v>48.27</v>
      </c>
      <c r="EC57" s="17">
        <v>47.73</v>
      </c>
      <c r="ED57" s="20">
        <v>44.01</v>
      </c>
      <c r="EE57" s="16">
        <v>44.22</v>
      </c>
      <c r="EF57" s="16">
        <v>42.01</v>
      </c>
      <c r="EG57" s="253">
        <f t="shared" si="13"/>
        <v>0.35000000000000142</v>
      </c>
      <c r="EH57" s="253">
        <f t="shared" si="14"/>
        <v>0.10000000000000142</v>
      </c>
      <c r="EI57" s="253">
        <f t="shared" si="15"/>
        <v>-0.41000000000000014</v>
      </c>
      <c r="EJ57" s="253">
        <f t="shared" si="16"/>
        <v>-0.14000000000000057</v>
      </c>
      <c r="EK57" s="253">
        <f t="shared" si="17"/>
        <v>8.0000000000001847E-2</v>
      </c>
      <c r="EL57" s="253">
        <f t="shared" si="18"/>
        <v>0.42000000000000171</v>
      </c>
      <c r="EM57" s="16">
        <v>5</v>
      </c>
      <c r="EN57" s="20">
        <v>4</v>
      </c>
      <c r="EO57" s="20">
        <v>5</v>
      </c>
      <c r="EP57" s="17">
        <v>3</v>
      </c>
      <c r="EQ57" s="17">
        <v>0</v>
      </c>
      <c r="ER57" s="17">
        <v>-4</v>
      </c>
      <c r="ES57" s="17">
        <v>-7</v>
      </c>
      <c r="ET57" s="17">
        <v>-8</v>
      </c>
      <c r="EU57" s="17">
        <v>-8</v>
      </c>
      <c r="EV57" s="17">
        <v>-10</v>
      </c>
      <c r="EW57" s="17">
        <v>-9</v>
      </c>
      <c r="EX57" s="17">
        <v>-6</v>
      </c>
      <c r="EY57" s="17">
        <v>-6</v>
      </c>
      <c r="EZ57" s="17">
        <v>-5</v>
      </c>
      <c r="FA57" s="17">
        <v>-4</v>
      </c>
      <c r="FB57" s="20">
        <v>0</v>
      </c>
      <c r="FC57" s="20">
        <v>0</v>
      </c>
      <c r="FD57" s="20">
        <v>0</v>
      </c>
      <c r="FE57" s="2" t="s">
        <v>1640</v>
      </c>
      <c r="FF57" s="2">
        <v>41700914</v>
      </c>
      <c r="FG57" s="2" t="s">
        <v>91</v>
      </c>
      <c r="FH57" s="1" t="s">
        <v>849</v>
      </c>
      <c r="FI57" s="14"/>
      <c r="FJ57" s="1"/>
      <c r="FL57" s="50">
        <f t="shared" si="9"/>
        <v>-0.3199999999999994</v>
      </c>
    </row>
    <row r="58" spans="1:168">
      <c r="A58" s="2">
        <v>1</v>
      </c>
      <c r="B58" s="2">
        <v>25</v>
      </c>
      <c r="C58" s="2">
        <v>2</v>
      </c>
      <c r="D58" s="250">
        <v>1.3</v>
      </c>
      <c r="E58" s="2">
        <v>13</v>
      </c>
      <c r="F58" s="2">
        <v>8</v>
      </c>
      <c r="G58" s="2">
        <v>163.69999999999999</v>
      </c>
      <c r="H58" s="2">
        <v>51.8</v>
      </c>
      <c r="I58" s="2" t="s">
        <v>238</v>
      </c>
      <c r="J58" s="2" t="s">
        <v>114</v>
      </c>
      <c r="K58" s="3" t="s">
        <v>48</v>
      </c>
      <c r="L58" s="3">
        <v>18</v>
      </c>
      <c r="M58" s="2">
        <v>18</v>
      </c>
      <c r="N58" s="2">
        <v>13</v>
      </c>
      <c r="O58" s="2">
        <f t="shared" si="10"/>
        <v>0.27777777777777779</v>
      </c>
      <c r="P58" s="30" t="s">
        <v>168</v>
      </c>
      <c r="Q58" s="30"/>
      <c r="R58" s="30"/>
      <c r="S58" s="30"/>
      <c r="T58" s="3" t="s">
        <v>187</v>
      </c>
      <c r="U58" t="s">
        <v>190</v>
      </c>
      <c r="V58" s="3">
        <v>18</v>
      </c>
      <c r="W58" s="2">
        <v>18</v>
      </c>
      <c r="X58" s="2">
        <v>13</v>
      </c>
      <c r="Y58" s="2" t="s">
        <v>994</v>
      </c>
      <c r="Z58" s="33"/>
      <c r="AA58" s="3" t="s">
        <v>64</v>
      </c>
      <c r="AB58" s="3">
        <v>56</v>
      </c>
      <c r="AC58" s="2">
        <v>41</v>
      </c>
      <c r="AD58" s="2">
        <v>40</v>
      </c>
      <c r="AE58" s="2"/>
      <c r="AF58" s="33" t="s">
        <v>209</v>
      </c>
      <c r="AG58" s="12" t="s">
        <v>126</v>
      </c>
      <c r="AH58" s="12">
        <v>57</v>
      </c>
      <c r="AI58" s="13">
        <v>38</v>
      </c>
      <c r="AJ58" s="13">
        <v>33</v>
      </c>
      <c r="AK58" s="13"/>
      <c r="AL58" s="34" t="s">
        <v>152</v>
      </c>
      <c r="AM58" s="2" t="s">
        <v>311</v>
      </c>
      <c r="AN58" s="2" t="s">
        <v>178</v>
      </c>
      <c r="AO58" s="2" t="s">
        <v>342</v>
      </c>
      <c r="AP58" s="2" t="s">
        <v>86</v>
      </c>
      <c r="AQ58" s="2" t="s">
        <v>87</v>
      </c>
      <c r="AR58" s="1"/>
      <c r="AS58" s="2" t="s">
        <v>89</v>
      </c>
      <c r="AT58" s="1"/>
      <c r="AU58" s="2" t="s">
        <v>93</v>
      </c>
      <c r="AV58" s="14" t="s">
        <v>835</v>
      </c>
      <c r="AW58" s="14">
        <v>1</v>
      </c>
      <c r="AX58" s="3" t="s">
        <v>48</v>
      </c>
      <c r="AY58" s="3">
        <v>18</v>
      </c>
      <c r="AZ58" s="2">
        <v>18</v>
      </c>
      <c r="BA58" s="2">
        <v>13</v>
      </c>
      <c r="BB58" s="2">
        <f t="shared" si="11"/>
        <v>0.27777777777777779</v>
      </c>
      <c r="BC58" s="248">
        <f t="shared" si="12"/>
        <v>1.3</v>
      </c>
      <c r="BD58" s="2" t="s">
        <v>1666</v>
      </c>
      <c r="BE58" s="2">
        <v>13</v>
      </c>
      <c r="BF58" s="2">
        <v>8</v>
      </c>
      <c r="BG58" s="122">
        <v>3.48</v>
      </c>
      <c r="BH58" s="104">
        <v>2.67</v>
      </c>
      <c r="BI58" s="105">
        <v>1.89</v>
      </c>
      <c r="BJ58" s="106">
        <v>1.3</v>
      </c>
      <c r="BK58" s="107">
        <v>1.25</v>
      </c>
      <c r="BL58" s="264">
        <v>1.25</v>
      </c>
      <c r="BM58" s="108">
        <v>0</v>
      </c>
      <c r="BN58" s="106">
        <v>0.25</v>
      </c>
      <c r="BO58" s="108">
        <v>0.51</v>
      </c>
      <c r="BP58" s="107">
        <v>2.4500000000000002</v>
      </c>
      <c r="BQ58" s="106">
        <v>4.25</v>
      </c>
      <c r="BR58" s="106">
        <v>4.84</v>
      </c>
      <c r="BS58" s="106">
        <v>1.76</v>
      </c>
      <c r="BT58" s="8">
        <v>1.87</v>
      </c>
      <c r="BU58" s="7">
        <v>2.61</v>
      </c>
      <c r="BV58" s="9">
        <v>4.83</v>
      </c>
      <c r="BW58" s="4">
        <v>10.17</v>
      </c>
      <c r="BX58" s="4">
        <v>15.59</v>
      </c>
      <c r="BY58" s="96">
        <v>3.86</v>
      </c>
      <c r="BZ58" s="12">
        <v>2.72</v>
      </c>
      <c r="CA58" s="26">
        <v>1.1100000000000001</v>
      </c>
      <c r="CB58" s="53">
        <v>0</v>
      </c>
      <c r="CC58" s="53">
        <v>0.76</v>
      </c>
      <c r="CD58" s="260">
        <v>0.39</v>
      </c>
      <c r="CE58" s="54">
        <v>1.25</v>
      </c>
      <c r="CF58" s="53">
        <v>1.63</v>
      </c>
      <c r="CG58" s="54">
        <v>1.49</v>
      </c>
      <c r="CH58" s="55">
        <v>2.36</v>
      </c>
      <c r="CI58" s="53">
        <v>2.86</v>
      </c>
      <c r="CJ58" s="53">
        <v>4.6399999999999997</v>
      </c>
      <c r="CK58" s="7">
        <v>1.79</v>
      </c>
      <c r="CL58" s="8">
        <v>2.34</v>
      </c>
      <c r="CM58" s="7">
        <v>2.96</v>
      </c>
      <c r="CN58" s="9">
        <v>3.73</v>
      </c>
      <c r="CO58" s="4">
        <v>9.67</v>
      </c>
      <c r="CP58" s="4">
        <v>15.24</v>
      </c>
      <c r="CQ58" s="250">
        <v>-0.37999999999999989</v>
      </c>
      <c r="CR58" s="250">
        <v>-5.0000000000000266E-2</v>
      </c>
      <c r="CS58" s="250">
        <v>0.7799999999999998</v>
      </c>
      <c r="CT58" s="250">
        <v>1.3</v>
      </c>
      <c r="CU58" s="250">
        <v>0.49</v>
      </c>
      <c r="CV58" s="250">
        <v>-0.86</v>
      </c>
      <c r="CW58" s="99">
        <v>26.26</v>
      </c>
      <c r="CX58" s="16">
        <v>30.64</v>
      </c>
      <c r="CY58" s="38">
        <v>33.58</v>
      </c>
      <c r="CZ58" s="17">
        <v>35.18</v>
      </c>
      <c r="DA58" s="18">
        <v>35.299999999999997</v>
      </c>
      <c r="DB58" s="17">
        <v>35.79</v>
      </c>
      <c r="DC58" s="19">
        <v>36.33</v>
      </c>
      <c r="DD58" s="17">
        <v>37.83</v>
      </c>
      <c r="DE58" s="19">
        <v>37.56</v>
      </c>
      <c r="DF58" s="18">
        <v>36.299999999999997</v>
      </c>
      <c r="DG58" s="17">
        <v>38.39</v>
      </c>
      <c r="DH58" s="17">
        <v>39.35</v>
      </c>
      <c r="DI58" s="17">
        <v>42.8</v>
      </c>
      <c r="DJ58" s="19">
        <v>43.62</v>
      </c>
      <c r="DK58" s="17">
        <v>47.85</v>
      </c>
      <c r="DL58" s="20">
        <v>45.13</v>
      </c>
      <c r="DM58" s="16">
        <v>42.55</v>
      </c>
      <c r="DN58" s="16">
        <v>39.86</v>
      </c>
      <c r="DO58" s="99">
        <v>25.88</v>
      </c>
      <c r="DP58" s="16">
        <v>30.28</v>
      </c>
      <c r="DQ58" s="38">
        <v>33.18</v>
      </c>
      <c r="DR58" s="17">
        <v>35.01</v>
      </c>
      <c r="DS58" s="17">
        <v>35.08</v>
      </c>
      <c r="DT58" s="17">
        <v>35.79</v>
      </c>
      <c r="DU58" s="19">
        <v>36.020000000000003</v>
      </c>
      <c r="DV58" s="17">
        <v>37.43</v>
      </c>
      <c r="DW58" s="19">
        <v>37.56</v>
      </c>
      <c r="DX58" s="18">
        <v>36.85</v>
      </c>
      <c r="DY58" s="17">
        <v>38.17</v>
      </c>
      <c r="DZ58" s="17">
        <v>39.1</v>
      </c>
      <c r="EA58" s="17">
        <v>42.34</v>
      </c>
      <c r="EB58" s="19">
        <v>43.73</v>
      </c>
      <c r="EC58" s="17">
        <v>48.02</v>
      </c>
      <c r="ED58" s="20">
        <v>45.38</v>
      </c>
      <c r="EE58" s="16">
        <v>41.69</v>
      </c>
      <c r="EF58" s="16">
        <v>39.950000000000003</v>
      </c>
      <c r="EG58" s="253">
        <f t="shared" si="13"/>
        <v>0.38000000000000256</v>
      </c>
      <c r="EH58" s="253">
        <f t="shared" si="14"/>
        <v>0.35999999999999943</v>
      </c>
      <c r="EI58" s="253">
        <f t="shared" si="15"/>
        <v>0.39999999999999858</v>
      </c>
      <c r="EJ58" s="253">
        <f t="shared" si="16"/>
        <v>0.17000000000000171</v>
      </c>
      <c r="EK58" s="253">
        <f t="shared" si="17"/>
        <v>0.21999999999999886</v>
      </c>
      <c r="EL58" s="253">
        <f t="shared" si="18"/>
        <v>0</v>
      </c>
      <c r="EM58" s="99">
        <v>5</v>
      </c>
      <c r="EN58" s="16">
        <v>3</v>
      </c>
      <c r="EO58" s="20">
        <v>3</v>
      </c>
      <c r="EP58" s="17">
        <v>0</v>
      </c>
      <c r="EQ58" s="17">
        <v>-4</v>
      </c>
      <c r="ER58" s="17">
        <v>-7</v>
      </c>
      <c r="ES58" s="17">
        <v>-8</v>
      </c>
      <c r="ET58" s="17">
        <v>-8</v>
      </c>
      <c r="EU58" s="17">
        <v>-3</v>
      </c>
      <c r="EV58" s="17">
        <v>-4</v>
      </c>
      <c r="EW58" s="17">
        <v>14</v>
      </c>
      <c r="EX58" s="17">
        <v>15</v>
      </c>
      <c r="EY58" s="17">
        <v>18</v>
      </c>
      <c r="EZ58" s="17">
        <v>17</v>
      </c>
      <c r="FA58" s="17">
        <v>12</v>
      </c>
      <c r="FB58" s="20">
        <v>7</v>
      </c>
      <c r="FC58" s="20">
        <v>5</v>
      </c>
      <c r="FD58" s="20">
        <v>3</v>
      </c>
      <c r="FE58" s="2" t="s">
        <v>990</v>
      </c>
      <c r="FF58" s="2">
        <v>52022195</v>
      </c>
      <c r="FG58" s="2" t="s">
        <v>91</v>
      </c>
      <c r="FH58" s="1" t="s">
        <v>343</v>
      </c>
      <c r="FI58" s="14"/>
      <c r="FJ58" s="1"/>
      <c r="FL58" s="50">
        <f t="shared" si="9"/>
        <v>1.1000000000000001</v>
      </c>
    </row>
    <row r="59" spans="1:168">
      <c r="A59" s="2">
        <v>1</v>
      </c>
      <c r="B59" s="2">
        <v>48</v>
      </c>
      <c r="C59" s="2">
        <v>2</v>
      </c>
      <c r="D59" s="250">
        <v>1.3</v>
      </c>
      <c r="E59" s="2">
        <v>16</v>
      </c>
      <c r="F59" s="2">
        <v>2</v>
      </c>
      <c r="G59" s="2">
        <v>156.69999999999999</v>
      </c>
      <c r="H59" s="2">
        <v>53.2</v>
      </c>
      <c r="I59" s="2" t="s">
        <v>99</v>
      </c>
      <c r="J59" s="2" t="s">
        <v>264</v>
      </c>
      <c r="K59" s="3" t="s">
        <v>6</v>
      </c>
      <c r="L59" s="3">
        <v>23</v>
      </c>
      <c r="M59" s="2">
        <v>17</v>
      </c>
      <c r="N59" s="2">
        <v>16</v>
      </c>
      <c r="O59" s="2">
        <f t="shared" si="10"/>
        <v>0.30434782608695654</v>
      </c>
      <c r="P59" s="30"/>
      <c r="Q59" s="30"/>
      <c r="R59" s="30"/>
      <c r="S59" s="30"/>
      <c r="T59" s="3" t="s">
        <v>187</v>
      </c>
      <c r="U59" t="s">
        <v>191</v>
      </c>
      <c r="V59" s="3">
        <v>23</v>
      </c>
      <c r="W59" s="2">
        <v>17</v>
      </c>
      <c r="X59" s="2">
        <v>16</v>
      </c>
      <c r="Y59" s="2" t="s">
        <v>970</v>
      </c>
      <c r="Z59" s="33"/>
      <c r="AA59" s="3" t="s">
        <v>232</v>
      </c>
      <c r="AB59" s="3">
        <v>51</v>
      </c>
      <c r="AC59" s="2">
        <v>34</v>
      </c>
      <c r="AD59" s="2">
        <v>29</v>
      </c>
      <c r="AE59" s="2"/>
      <c r="AF59" s="33" t="s">
        <v>443</v>
      </c>
      <c r="AG59" s="12" t="s">
        <v>217</v>
      </c>
      <c r="AH59" s="12">
        <v>44</v>
      </c>
      <c r="AI59" s="13">
        <v>33</v>
      </c>
      <c r="AJ59" s="13">
        <v>25</v>
      </c>
      <c r="AK59" s="13"/>
      <c r="AL59" s="34" t="s">
        <v>180</v>
      </c>
      <c r="AM59" s="2" t="s">
        <v>239</v>
      </c>
      <c r="AN59" s="2" t="s">
        <v>265</v>
      </c>
      <c r="AO59" s="2" t="s">
        <v>140</v>
      </c>
      <c r="AP59" s="2" t="s">
        <v>658</v>
      </c>
      <c r="AQ59" s="2" t="s">
        <v>87</v>
      </c>
      <c r="AR59" s="1"/>
      <c r="AS59" s="2" t="s">
        <v>89</v>
      </c>
      <c r="AT59" s="1"/>
      <c r="AU59" s="2" t="s">
        <v>93</v>
      </c>
      <c r="AV59" s="14" t="s">
        <v>308</v>
      </c>
      <c r="AW59" s="14">
        <v>1</v>
      </c>
      <c r="AX59" s="3" t="s">
        <v>6</v>
      </c>
      <c r="AY59" s="3">
        <v>23</v>
      </c>
      <c r="AZ59" s="2">
        <v>17</v>
      </c>
      <c r="BA59" s="2">
        <v>16</v>
      </c>
      <c r="BB59" s="2">
        <f t="shared" si="11"/>
        <v>0.30434782608695654</v>
      </c>
      <c r="BC59" s="248">
        <f t="shared" si="12"/>
        <v>1.3</v>
      </c>
      <c r="BD59" s="2" t="s">
        <v>1666</v>
      </c>
      <c r="BE59" s="2">
        <v>16</v>
      </c>
      <c r="BF59" s="2">
        <v>2</v>
      </c>
      <c r="BG59" s="104">
        <v>2.94</v>
      </c>
      <c r="BH59" s="105">
        <v>2.72</v>
      </c>
      <c r="BI59" s="109">
        <v>0.63</v>
      </c>
      <c r="BJ59" s="105">
        <v>1.3</v>
      </c>
      <c r="BK59" s="106">
        <v>1.37</v>
      </c>
      <c r="BL59" s="261">
        <v>1.24</v>
      </c>
      <c r="BM59" s="106">
        <v>1.1499999999999999</v>
      </c>
      <c r="BN59" s="108">
        <v>2.2400000000000002</v>
      </c>
      <c r="BO59" s="107">
        <v>3.34</v>
      </c>
      <c r="BP59" s="106">
        <v>3.51</v>
      </c>
      <c r="BQ59" s="106">
        <v>5.73</v>
      </c>
      <c r="BR59" s="106">
        <v>5.59</v>
      </c>
      <c r="BS59" s="106">
        <v>2.98</v>
      </c>
      <c r="BT59" s="8">
        <v>3.12</v>
      </c>
      <c r="BU59" s="7">
        <v>5.38</v>
      </c>
      <c r="BV59" s="9">
        <v>8.17</v>
      </c>
      <c r="BW59" s="4">
        <v>13.18</v>
      </c>
      <c r="BX59" s="4">
        <v>17.39</v>
      </c>
      <c r="BY59" s="4">
        <v>3.88</v>
      </c>
      <c r="BZ59" s="26">
        <v>2.73</v>
      </c>
      <c r="CA59" s="25">
        <v>0.37</v>
      </c>
      <c r="CB59" s="25">
        <v>0</v>
      </c>
      <c r="CC59" s="53">
        <v>0</v>
      </c>
      <c r="CD59" s="257">
        <v>0.76</v>
      </c>
      <c r="CE59" s="53">
        <v>1.37</v>
      </c>
      <c r="CF59" s="54">
        <v>2.12</v>
      </c>
      <c r="CG59" s="55">
        <v>3.58</v>
      </c>
      <c r="CH59" s="53">
        <v>4.25</v>
      </c>
      <c r="CI59" s="53">
        <v>5.61</v>
      </c>
      <c r="CJ59" s="53">
        <v>5.22</v>
      </c>
      <c r="CK59" s="7">
        <v>2.95</v>
      </c>
      <c r="CL59" s="8">
        <v>3.67</v>
      </c>
      <c r="CM59" s="7">
        <v>5.12</v>
      </c>
      <c r="CN59" s="9">
        <v>6.83</v>
      </c>
      <c r="CO59" s="4">
        <v>12.27</v>
      </c>
      <c r="CP59" s="4">
        <v>16.62</v>
      </c>
      <c r="CQ59" s="250">
        <v>-0.94</v>
      </c>
      <c r="CR59" s="250">
        <v>-9.9999999999997868E-3</v>
      </c>
      <c r="CS59" s="250">
        <v>0.26</v>
      </c>
      <c r="CT59" s="250">
        <v>1.3</v>
      </c>
      <c r="CU59" s="250">
        <v>1.37</v>
      </c>
      <c r="CV59" s="250">
        <v>-0.48</v>
      </c>
      <c r="CW59" s="16">
        <v>26.42</v>
      </c>
      <c r="CX59" s="38">
        <v>30.96</v>
      </c>
      <c r="CY59" s="20">
        <v>33.72</v>
      </c>
      <c r="CZ59" s="38">
        <v>34.619999999999997</v>
      </c>
      <c r="DA59" s="17">
        <v>34.72</v>
      </c>
      <c r="DB59" s="19">
        <v>35.32</v>
      </c>
      <c r="DC59" s="17">
        <v>36.72</v>
      </c>
      <c r="DD59" s="19">
        <v>37.85</v>
      </c>
      <c r="DE59" s="18">
        <v>37.42</v>
      </c>
      <c r="DF59" s="17">
        <v>37.56</v>
      </c>
      <c r="DG59" s="17">
        <v>39.46</v>
      </c>
      <c r="DH59" s="17">
        <v>40.020000000000003</v>
      </c>
      <c r="DI59" s="17">
        <v>42.16</v>
      </c>
      <c r="DJ59" s="19">
        <v>45.97</v>
      </c>
      <c r="DK59" s="17">
        <v>47.88</v>
      </c>
      <c r="DL59" s="20">
        <v>46.1</v>
      </c>
      <c r="DM59" s="16">
        <v>42.85</v>
      </c>
      <c r="DN59" s="16">
        <v>42.11</v>
      </c>
      <c r="DO59" s="16">
        <v>25.82</v>
      </c>
      <c r="DP59" s="38">
        <v>30.08</v>
      </c>
      <c r="DQ59" s="20">
        <v>33.75</v>
      </c>
      <c r="DR59" s="20">
        <v>34.729999999999997</v>
      </c>
      <c r="DS59" s="17">
        <v>34.409999999999997</v>
      </c>
      <c r="DT59" s="19">
        <v>35.31</v>
      </c>
      <c r="DU59" s="17">
        <v>36.15</v>
      </c>
      <c r="DV59" s="19">
        <v>37.380000000000003</v>
      </c>
      <c r="DW59" s="18">
        <v>37.15</v>
      </c>
      <c r="DX59" s="17">
        <v>38.17</v>
      </c>
      <c r="DY59" s="17">
        <v>39.200000000000003</v>
      </c>
      <c r="DZ59" s="17">
        <v>41.03</v>
      </c>
      <c r="EA59" s="17">
        <v>43.49</v>
      </c>
      <c r="EB59" s="19">
        <v>46.28</v>
      </c>
      <c r="EC59" s="17">
        <v>48.03</v>
      </c>
      <c r="ED59" s="20">
        <v>45.43</v>
      </c>
      <c r="EE59" s="16">
        <v>42.34</v>
      </c>
      <c r="EF59" s="16">
        <v>41.39</v>
      </c>
      <c r="EG59" s="253">
        <f t="shared" si="13"/>
        <v>0.60000000000000142</v>
      </c>
      <c r="EH59" s="253">
        <f t="shared" si="14"/>
        <v>0.88000000000000256</v>
      </c>
      <c r="EI59" s="253">
        <f t="shared" si="15"/>
        <v>-3.0000000000001137E-2</v>
      </c>
      <c r="EJ59" s="253">
        <f t="shared" si="16"/>
        <v>-0.10999999999999943</v>
      </c>
      <c r="EK59" s="253">
        <f t="shared" si="17"/>
        <v>0.31000000000000227</v>
      </c>
      <c r="EL59" s="253">
        <f t="shared" si="18"/>
        <v>9.9999999999980105E-3</v>
      </c>
      <c r="EM59" s="16">
        <v>3</v>
      </c>
      <c r="EN59" s="20">
        <v>3</v>
      </c>
      <c r="EO59" s="20">
        <v>2</v>
      </c>
      <c r="EP59" s="20">
        <v>2</v>
      </c>
      <c r="EQ59" s="17">
        <v>-2</v>
      </c>
      <c r="ER59" s="17">
        <v>-6</v>
      </c>
      <c r="ES59" s="17">
        <v>-9</v>
      </c>
      <c r="ET59" s="17">
        <v>-12</v>
      </c>
      <c r="EU59" s="17">
        <v>-15</v>
      </c>
      <c r="EV59" s="17">
        <v>-8</v>
      </c>
      <c r="EW59" s="17">
        <v>0</v>
      </c>
      <c r="EX59" s="17">
        <v>3</v>
      </c>
      <c r="EY59" s="17">
        <v>10</v>
      </c>
      <c r="EZ59" s="17">
        <v>12</v>
      </c>
      <c r="FA59" s="17">
        <v>10</v>
      </c>
      <c r="FB59" s="20">
        <v>4</v>
      </c>
      <c r="FC59" s="20">
        <v>1</v>
      </c>
      <c r="FD59" s="20">
        <v>0</v>
      </c>
      <c r="FE59" s="2" t="s">
        <v>967</v>
      </c>
      <c r="FF59" s="2">
        <v>48206305</v>
      </c>
      <c r="FG59" s="2" t="s">
        <v>91</v>
      </c>
      <c r="FH59" s="1" t="s">
        <v>959</v>
      </c>
      <c r="FI59" s="14"/>
      <c r="FJ59" s="1"/>
      <c r="FL59" s="50">
        <f t="shared" si="9"/>
        <v>1.3399999999999999</v>
      </c>
    </row>
    <row r="60" spans="1:168">
      <c r="A60" s="2">
        <v>1</v>
      </c>
      <c r="B60" s="2">
        <v>71</v>
      </c>
      <c r="C60" s="2">
        <v>2</v>
      </c>
      <c r="D60" s="250">
        <v>1.31</v>
      </c>
      <c r="E60" s="2">
        <v>15</v>
      </c>
      <c r="F60" s="2">
        <v>9</v>
      </c>
      <c r="G60" s="2">
        <v>165.7</v>
      </c>
      <c r="H60" s="2">
        <v>45.4</v>
      </c>
      <c r="I60" s="2" t="s">
        <v>158</v>
      </c>
      <c r="J60" s="2" t="s">
        <v>80</v>
      </c>
      <c r="K60" s="3" t="s">
        <v>6</v>
      </c>
      <c r="L60" s="3">
        <v>26</v>
      </c>
      <c r="M60" s="2">
        <v>22</v>
      </c>
      <c r="N60" s="2">
        <v>19</v>
      </c>
      <c r="O60" s="2">
        <f t="shared" si="10"/>
        <v>0.26923076923076922</v>
      </c>
      <c r="P60" s="30"/>
      <c r="Q60" s="30"/>
      <c r="R60" s="30"/>
      <c r="S60" s="30"/>
      <c r="T60" s="3" t="s">
        <v>187</v>
      </c>
      <c r="U60" t="s">
        <v>191</v>
      </c>
      <c r="V60" s="3">
        <v>26</v>
      </c>
      <c r="W60" s="2">
        <v>22</v>
      </c>
      <c r="X60" s="2">
        <v>19</v>
      </c>
      <c r="Y60" s="2" t="s">
        <v>1162</v>
      </c>
      <c r="Z60" s="33"/>
      <c r="AA60" s="3" t="s">
        <v>260</v>
      </c>
      <c r="AB60" s="3">
        <v>53</v>
      </c>
      <c r="AC60" s="2">
        <v>33</v>
      </c>
      <c r="AD60" s="2">
        <v>23</v>
      </c>
      <c r="AE60" s="2"/>
      <c r="AF60" s="33" t="s">
        <v>88</v>
      </c>
      <c r="AG60" s="12" t="s">
        <v>261</v>
      </c>
      <c r="AH60" s="12">
        <v>22</v>
      </c>
      <c r="AI60" s="13">
        <v>14</v>
      </c>
      <c r="AJ60" s="13">
        <v>10</v>
      </c>
      <c r="AK60" s="13"/>
      <c r="AL60" s="34" t="s">
        <v>108</v>
      </c>
      <c r="AM60" s="2" t="s">
        <v>247</v>
      </c>
      <c r="AN60" s="2" t="s">
        <v>409</v>
      </c>
      <c r="AO60" s="2" t="s">
        <v>429</v>
      </c>
      <c r="AP60" s="2" t="s">
        <v>302</v>
      </c>
      <c r="AQ60" s="2" t="s">
        <v>87</v>
      </c>
      <c r="AR60" s="1"/>
      <c r="AS60" s="2" t="s">
        <v>89</v>
      </c>
      <c r="AT60" s="1"/>
      <c r="AU60" s="2" t="s">
        <v>93</v>
      </c>
      <c r="AV60" s="14" t="s">
        <v>1621</v>
      </c>
      <c r="AW60" s="14">
        <v>1</v>
      </c>
      <c r="AX60" s="3" t="s">
        <v>6</v>
      </c>
      <c r="AY60" s="3">
        <v>26</v>
      </c>
      <c r="AZ60" s="2">
        <v>22</v>
      </c>
      <c r="BA60" s="2">
        <v>19</v>
      </c>
      <c r="BB60" s="2">
        <f t="shared" si="11"/>
        <v>0.26923076923076922</v>
      </c>
      <c r="BC60" s="248">
        <f t="shared" si="12"/>
        <v>1.31</v>
      </c>
      <c r="BD60" s="2" t="s">
        <v>1666</v>
      </c>
      <c r="BE60" s="2">
        <v>15</v>
      </c>
      <c r="BF60" s="2">
        <v>9</v>
      </c>
      <c r="BG60" s="104">
        <v>3.78</v>
      </c>
      <c r="BH60" s="105">
        <v>1.83</v>
      </c>
      <c r="BI60" s="109">
        <v>2.17</v>
      </c>
      <c r="BJ60" s="107">
        <v>1.66</v>
      </c>
      <c r="BK60" s="106">
        <v>1.66</v>
      </c>
      <c r="BL60" s="261">
        <v>1.25</v>
      </c>
      <c r="BM60" s="106">
        <v>1.07</v>
      </c>
      <c r="BN60" s="108">
        <v>1.67</v>
      </c>
      <c r="BO60" s="107">
        <v>1.28</v>
      </c>
      <c r="BP60" s="106">
        <v>3.74</v>
      </c>
      <c r="BQ60" s="106">
        <v>6.44</v>
      </c>
      <c r="BR60" s="106">
        <v>7.08</v>
      </c>
      <c r="BS60" s="106">
        <v>3.17</v>
      </c>
      <c r="BT60" s="8">
        <v>4.1100000000000003</v>
      </c>
      <c r="BU60" s="9">
        <v>4.13</v>
      </c>
      <c r="BV60" s="9">
        <v>5.44</v>
      </c>
      <c r="BW60" s="4">
        <v>8.48</v>
      </c>
      <c r="BX60" s="4">
        <v>15.61</v>
      </c>
      <c r="BY60" s="4">
        <v>3.69</v>
      </c>
      <c r="BZ60" s="26">
        <v>2.0099999999999998</v>
      </c>
      <c r="CA60" s="25">
        <v>1.54</v>
      </c>
      <c r="CB60" s="53">
        <v>0.35</v>
      </c>
      <c r="CC60" s="53">
        <v>1.69</v>
      </c>
      <c r="CD60" s="257">
        <v>1.39</v>
      </c>
      <c r="CE60" s="53">
        <v>1.25</v>
      </c>
      <c r="CF60" s="54">
        <v>1.45</v>
      </c>
      <c r="CG60" s="55">
        <v>1.78</v>
      </c>
      <c r="CH60" s="53">
        <v>2.89</v>
      </c>
      <c r="CI60" s="53">
        <v>6.32</v>
      </c>
      <c r="CJ60" s="53">
        <v>5.85</v>
      </c>
      <c r="CK60" s="7">
        <v>3.12</v>
      </c>
      <c r="CL60" s="8">
        <v>3.62</v>
      </c>
      <c r="CM60" s="9">
        <v>4.78</v>
      </c>
      <c r="CN60" s="9">
        <v>6.51</v>
      </c>
      <c r="CO60" s="4">
        <v>9.7799999999999994</v>
      </c>
      <c r="CP60" s="4">
        <v>15.81</v>
      </c>
      <c r="CQ60" s="250">
        <v>8.9999999999999858E-2</v>
      </c>
      <c r="CR60" s="250">
        <v>-0.17999999999999972</v>
      </c>
      <c r="CS60" s="250">
        <v>0.62999999999999989</v>
      </c>
      <c r="CT60" s="250">
        <v>1.31</v>
      </c>
      <c r="CU60" s="250">
        <v>-3.0000000000000027E-2</v>
      </c>
      <c r="CV60" s="250">
        <v>0.1399999999999999</v>
      </c>
      <c r="CW60" s="16">
        <v>25.89</v>
      </c>
      <c r="CX60" s="38">
        <v>28.52</v>
      </c>
      <c r="CY60" s="20">
        <v>30.25</v>
      </c>
      <c r="CZ60" s="18">
        <v>32.06</v>
      </c>
      <c r="DA60" s="17">
        <v>33.42</v>
      </c>
      <c r="DB60" s="19">
        <v>33.24</v>
      </c>
      <c r="DC60" s="17">
        <v>33.880000000000003</v>
      </c>
      <c r="DD60" s="19">
        <v>33.549999999999997</v>
      </c>
      <c r="DE60" s="18">
        <v>32.94</v>
      </c>
      <c r="DF60" s="17">
        <v>35.15</v>
      </c>
      <c r="DG60" s="17">
        <v>36.770000000000003</v>
      </c>
      <c r="DH60" s="17">
        <v>37.39</v>
      </c>
      <c r="DI60" s="17">
        <v>40.44</v>
      </c>
      <c r="DJ60" s="19">
        <v>42.24</v>
      </c>
      <c r="DK60" s="20">
        <v>42.96</v>
      </c>
      <c r="DL60" s="20">
        <v>41.5</v>
      </c>
      <c r="DM60" s="16">
        <v>40.520000000000003</v>
      </c>
      <c r="DN60" s="16">
        <v>37.97</v>
      </c>
      <c r="DO60" s="16">
        <v>25.76</v>
      </c>
      <c r="DP60" s="38">
        <v>28.05</v>
      </c>
      <c r="DQ60" s="20">
        <v>30.36</v>
      </c>
      <c r="DR60" s="17">
        <v>33.21</v>
      </c>
      <c r="DS60" s="17">
        <v>33.619999999999997</v>
      </c>
      <c r="DT60" s="19">
        <v>33.81</v>
      </c>
      <c r="DU60" s="17">
        <v>33.24</v>
      </c>
      <c r="DV60" s="19">
        <v>32.590000000000003</v>
      </c>
      <c r="DW60" s="18">
        <v>32.21</v>
      </c>
      <c r="DX60" s="17">
        <v>34.92</v>
      </c>
      <c r="DY60" s="17">
        <v>36.270000000000003</v>
      </c>
      <c r="DZ60" s="17">
        <v>37.42</v>
      </c>
      <c r="EA60" s="17">
        <v>40.43</v>
      </c>
      <c r="EB60" s="19">
        <v>42.05</v>
      </c>
      <c r="EC60" s="20">
        <v>43.7</v>
      </c>
      <c r="ED60" s="20">
        <v>41.78</v>
      </c>
      <c r="EE60" s="16">
        <v>40.85</v>
      </c>
      <c r="EF60" s="16">
        <v>38.1</v>
      </c>
      <c r="EG60" s="253">
        <f t="shared" si="13"/>
        <v>0.12999999999999901</v>
      </c>
      <c r="EH60" s="253">
        <f t="shared" si="14"/>
        <v>0.46999999999999886</v>
      </c>
      <c r="EI60" s="253">
        <f t="shared" si="15"/>
        <v>-0.10999999999999943</v>
      </c>
      <c r="EJ60" s="253">
        <f t="shared" si="16"/>
        <v>-1.1499999999999986</v>
      </c>
      <c r="EK60" s="253">
        <f t="shared" si="17"/>
        <v>-0.19999999999999574</v>
      </c>
      <c r="EL60" s="253">
        <f t="shared" si="18"/>
        <v>-0.57000000000000028</v>
      </c>
      <c r="EM60" s="16">
        <v>4</v>
      </c>
      <c r="EN60" s="20">
        <v>4</v>
      </c>
      <c r="EO60" s="20">
        <v>3</v>
      </c>
      <c r="EP60" s="17">
        <v>2</v>
      </c>
      <c r="EQ60" s="17">
        <v>-2</v>
      </c>
      <c r="ER60" s="17">
        <v>-8</v>
      </c>
      <c r="ES60" s="17">
        <v>-14</v>
      </c>
      <c r="ET60" s="17">
        <v>-18</v>
      </c>
      <c r="EU60" s="17">
        <v>-23</v>
      </c>
      <c r="EV60" s="17">
        <v>-21</v>
      </c>
      <c r="EW60" s="17">
        <v>-17</v>
      </c>
      <c r="EX60" s="17">
        <v>-17</v>
      </c>
      <c r="EY60" s="17">
        <v>-14</v>
      </c>
      <c r="EZ60" s="17">
        <v>-11</v>
      </c>
      <c r="FA60" s="20">
        <v>-7</v>
      </c>
      <c r="FB60" s="20">
        <v>-7</v>
      </c>
      <c r="FC60" s="20">
        <v>-9</v>
      </c>
      <c r="FD60" s="20">
        <v>-12</v>
      </c>
      <c r="FE60" s="2" t="s">
        <v>1618</v>
      </c>
      <c r="FF60" s="2">
        <v>51280354</v>
      </c>
      <c r="FG60" s="2" t="s">
        <v>91</v>
      </c>
      <c r="FH60" s="1" t="s">
        <v>814</v>
      </c>
      <c r="FI60" s="14"/>
      <c r="FJ60" s="1"/>
      <c r="FL60" s="50">
        <f t="shared" si="9"/>
        <v>-1.0699999999999994</v>
      </c>
    </row>
    <row r="61" spans="1:168">
      <c r="A61" s="2">
        <v>1</v>
      </c>
      <c r="B61" s="2">
        <v>33</v>
      </c>
      <c r="C61" s="2">
        <v>2</v>
      </c>
      <c r="D61" s="250">
        <v>1.31</v>
      </c>
      <c r="E61" s="2">
        <v>17</v>
      </c>
      <c r="F61" s="2">
        <v>8</v>
      </c>
      <c r="G61" s="2">
        <v>161.80000000000001</v>
      </c>
      <c r="H61" s="2">
        <v>53.2</v>
      </c>
      <c r="I61" s="2" t="s">
        <v>99</v>
      </c>
      <c r="J61" s="2" t="s">
        <v>201</v>
      </c>
      <c r="K61" s="3" t="s">
        <v>6</v>
      </c>
      <c r="L61" s="3">
        <v>20</v>
      </c>
      <c r="M61" s="2">
        <v>13</v>
      </c>
      <c r="N61" s="2">
        <v>14</v>
      </c>
      <c r="O61" s="2">
        <f t="shared" si="10"/>
        <v>0.3</v>
      </c>
      <c r="P61" s="30"/>
      <c r="Q61" s="30"/>
      <c r="R61" s="30"/>
      <c r="S61" s="30"/>
      <c r="T61" s="3" t="s">
        <v>187</v>
      </c>
      <c r="U61" t="s">
        <v>191</v>
      </c>
      <c r="V61" s="3">
        <v>20</v>
      </c>
      <c r="W61" s="2">
        <v>13</v>
      </c>
      <c r="X61" s="2">
        <v>14</v>
      </c>
      <c r="Y61" s="2" t="s">
        <v>1155</v>
      </c>
      <c r="Z61" s="33"/>
      <c r="AA61" s="3" t="s">
        <v>137</v>
      </c>
      <c r="AB61" s="3">
        <v>57</v>
      </c>
      <c r="AC61" s="2">
        <v>42</v>
      </c>
      <c r="AD61" s="2">
        <v>30</v>
      </c>
      <c r="AE61" s="2"/>
      <c r="AF61" s="33" t="s">
        <v>443</v>
      </c>
      <c r="AG61" s="12" t="s">
        <v>116</v>
      </c>
      <c r="AH61" s="12">
        <v>48</v>
      </c>
      <c r="AI61" s="13">
        <v>36</v>
      </c>
      <c r="AJ61" s="13">
        <v>31</v>
      </c>
      <c r="AK61" s="13"/>
      <c r="AL61" s="34" t="s">
        <v>180</v>
      </c>
      <c r="AM61" s="2" t="s">
        <v>341</v>
      </c>
      <c r="AN61" s="2" t="s">
        <v>118</v>
      </c>
      <c r="AO61" s="2" t="s">
        <v>105</v>
      </c>
      <c r="AP61" s="2" t="s">
        <v>444</v>
      </c>
      <c r="AQ61" s="2" t="s">
        <v>87</v>
      </c>
      <c r="AR61" s="1" t="s">
        <v>176</v>
      </c>
      <c r="AS61" s="2" t="s">
        <v>89</v>
      </c>
      <c r="AT61" s="1" t="s">
        <v>108</v>
      </c>
      <c r="AU61" s="2" t="s">
        <v>93</v>
      </c>
      <c r="AV61" s="14" t="s">
        <v>1170</v>
      </c>
      <c r="AW61" s="14">
        <v>1</v>
      </c>
      <c r="AX61" s="3" t="s">
        <v>6</v>
      </c>
      <c r="AY61" s="3">
        <v>20</v>
      </c>
      <c r="AZ61" s="2">
        <v>13</v>
      </c>
      <c r="BA61" s="2">
        <v>14</v>
      </c>
      <c r="BB61" s="2">
        <f t="shared" si="11"/>
        <v>0.3</v>
      </c>
      <c r="BC61" s="248">
        <f t="shared" si="12"/>
        <v>1.31</v>
      </c>
      <c r="BD61" s="2" t="s">
        <v>1666</v>
      </c>
      <c r="BE61" s="2">
        <v>17</v>
      </c>
      <c r="BF61" s="2">
        <v>8</v>
      </c>
      <c r="BG61" s="104">
        <v>5.1100000000000003</v>
      </c>
      <c r="BH61" s="114">
        <v>2.87</v>
      </c>
      <c r="BI61" s="115">
        <v>1.9</v>
      </c>
      <c r="BJ61" s="107">
        <v>1.76</v>
      </c>
      <c r="BK61" s="106">
        <v>1.78</v>
      </c>
      <c r="BL61" s="261">
        <v>2.25</v>
      </c>
      <c r="BM61" s="106">
        <v>0</v>
      </c>
      <c r="BN61" s="108">
        <v>0.95</v>
      </c>
      <c r="BO61" s="107">
        <v>2.17</v>
      </c>
      <c r="BP61" s="106">
        <v>2.75</v>
      </c>
      <c r="BQ61" s="106">
        <v>5.55</v>
      </c>
      <c r="BR61" s="106">
        <v>6.23</v>
      </c>
      <c r="BS61" s="106">
        <v>4.22</v>
      </c>
      <c r="BT61" s="8">
        <v>3.98</v>
      </c>
      <c r="BU61" s="7">
        <v>5.0199999999999996</v>
      </c>
      <c r="BV61" s="9">
        <v>7.73</v>
      </c>
      <c r="BW61" s="4">
        <v>11.34</v>
      </c>
      <c r="BX61" s="4">
        <v>19.579999999999998</v>
      </c>
      <c r="BY61" s="4">
        <v>5.24</v>
      </c>
      <c r="BZ61" s="39">
        <v>2.94</v>
      </c>
      <c r="CA61" s="5">
        <v>0.95</v>
      </c>
      <c r="CB61" s="7">
        <v>0.45</v>
      </c>
      <c r="CC61" s="7">
        <v>0.99</v>
      </c>
      <c r="CD61" s="257">
        <v>0.95</v>
      </c>
      <c r="CE61" s="7">
        <v>2.66</v>
      </c>
      <c r="CF61" s="8">
        <v>3.76</v>
      </c>
      <c r="CG61" s="6">
        <v>4.0199999999999996</v>
      </c>
      <c r="CH61" s="7">
        <v>3.51</v>
      </c>
      <c r="CI61" s="7">
        <v>5.29</v>
      </c>
      <c r="CJ61" s="7">
        <v>7.84</v>
      </c>
      <c r="CK61" s="7">
        <v>5.07</v>
      </c>
      <c r="CL61" s="8">
        <v>4.5599999999999996</v>
      </c>
      <c r="CM61" s="7">
        <v>5.07</v>
      </c>
      <c r="CN61" s="9">
        <v>6.99</v>
      </c>
      <c r="CO61" s="4">
        <v>12.17</v>
      </c>
      <c r="CP61" s="4">
        <v>19.46</v>
      </c>
      <c r="CQ61" s="250">
        <v>-0.12999999999999989</v>
      </c>
      <c r="CR61" s="250">
        <v>-6.999999999999984E-2</v>
      </c>
      <c r="CS61" s="250">
        <v>0.95</v>
      </c>
      <c r="CT61" s="250">
        <v>1.31</v>
      </c>
      <c r="CU61" s="250">
        <v>0.79</v>
      </c>
      <c r="CV61" s="250">
        <v>-1.3</v>
      </c>
      <c r="CW61" s="16">
        <v>26.81</v>
      </c>
      <c r="CX61" s="40">
        <v>30.25</v>
      </c>
      <c r="CY61" s="23">
        <v>32.29</v>
      </c>
      <c r="CZ61" s="18">
        <v>31.83</v>
      </c>
      <c r="DA61" s="17">
        <v>35.549999999999997</v>
      </c>
      <c r="DB61" s="19">
        <v>36.159999999999997</v>
      </c>
      <c r="DC61" s="17">
        <v>36.17</v>
      </c>
      <c r="DD61" s="19">
        <v>37.18</v>
      </c>
      <c r="DE61" s="18">
        <v>36.71</v>
      </c>
      <c r="DF61" s="17">
        <v>37.270000000000003</v>
      </c>
      <c r="DG61" s="17">
        <v>37.06</v>
      </c>
      <c r="DH61" s="17">
        <v>39.64</v>
      </c>
      <c r="DI61" s="17">
        <v>43.27</v>
      </c>
      <c r="DJ61" s="19">
        <v>45.94</v>
      </c>
      <c r="DK61" s="17">
        <v>46.01</v>
      </c>
      <c r="DL61" s="20">
        <v>43.23</v>
      </c>
      <c r="DM61" s="16">
        <v>40.43</v>
      </c>
      <c r="DN61" s="16">
        <v>40.32</v>
      </c>
      <c r="DO61" s="16">
        <v>27.01</v>
      </c>
      <c r="DP61" s="40">
        <v>30.02</v>
      </c>
      <c r="DQ61" s="23">
        <v>31.63</v>
      </c>
      <c r="DR61" s="17">
        <v>35.25</v>
      </c>
      <c r="DS61" s="17">
        <v>36.83</v>
      </c>
      <c r="DT61" s="19">
        <v>36.19</v>
      </c>
      <c r="DU61" s="17">
        <v>36.67</v>
      </c>
      <c r="DV61" s="19">
        <v>36.97</v>
      </c>
      <c r="DW61" s="18">
        <v>36.049999999999997</v>
      </c>
      <c r="DX61" s="17">
        <v>37.450000000000003</v>
      </c>
      <c r="DY61" s="17">
        <v>37.75</v>
      </c>
      <c r="DZ61" s="17">
        <v>39.81</v>
      </c>
      <c r="EA61" s="17">
        <v>43.39</v>
      </c>
      <c r="EB61" s="19">
        <v>45.65</v>
      </c>
      <c r="EC61" s="17">
        <v>46.51</v>
      </c>
      <c r="ED61" s="20">
        <v>42.87</v>
      </c>
      <c r="EE61" s="16">
        <v>39.840000000000003</v>
      </c>
      <c r="EF61" s="16">
        <v>39.630000000000003</v>
      </c>
      <c r="EG61" s="253">
        <f t="shared" si="13"/>
        <v>-0.20000000000000284</v>
      </c>
      <c r="EH61" s="253">
        <f t="shared" si="14"/>
        <v>0.23000000000000043</v>
      </c>
      <c r="EI61" s="253">
        <f t="shared" si="15"/>
        <v>0.66000000000000014</v>
      </c>
      <c r="EJ61" s="253">
        <f t="shared" si="16"/>
        <v>-3.4200000000000017</v>
      </c>
      <c r="EK61" s="253">
        <f t="shared" si="17"/>
        <v>-1.2800000000000011</v>
      </c>
      <c r="EL61" s="253">
        <f t="shared" si="18"/>
        <v>-3.0000000000001137E-2</v>
      </c>
      <c r="EM61" s="16">
        <v>0</v>
      </c>
      <c r="EN61" s="23">
        <v>2</v>
      </c>
      <c r="EO61" s="23">
        <v>3</v>
      </c>
      <c r="EP61" s="17">
        <v>1</v>
      </c>
      <c r="EQ61" s="17">
        <v>0</v>
      </c>
      <c r="ER61" s="17">
        <v>-5</v>
      </c>
      <c r="ES61" s="17">
        <v>-10</v>
      </c>
      <c r="ET61" s="17">
        <v>-12</v>
      </c>
      <c r="EU61" s="17">
        <v>-10</v>
      </c>
      <c r="EV61" s="17">
        <v>-6</v>
      </c>
      <c r="EW61" s="17">
        <v>11</v>
      </c>
      <c r="EX61" s="17">
        <v>15</v>
      </c>
      <c r="EY61" s="17">
        <v>18</v>
      </c>
      <c r="EZ61" s="17">
        <v>18</v>
      </c>
      <c r="FA61" s="17">
        <v>18</v>
      </c>
      <c r="FB61" s="20">
        <v>9</v>
      </c>
      <c r="FC61" s="20">
        <v>6</v>
      </c>
      <c r="FD61" s="20">
        <v>6</v>
      </c>
      <c r="FE61" s="2" t="s">
        <v>1168</v>
      </c>
      <c r="FF61" s="2">
        <v>53346041</v>
      </c>
      <c r="FG61" s="2" t="s">
        <v>91</v>
      </c>
      <c r="FH61" s="1" t="s">
        <v>1132</v>
      </c>
      <c r="FI61" s="15" t="s">
        <v>95</v>
      </c>
      <c r="FJ61" s="1">
        <v>2</v>
      </c>
      <c r="FL61" s="50">
        <f t="shared" si="9"/>
        <v>0.74000000000000021</v>
      </c>
    </row>
    <row r="62" spans="1:168">
      <c r="A62" s="2">
        <v>1</v>
      </c>
      <c r="B62" s="2">
        <v>69</v>
      </c>
      <c r="C62" s="2">
        <v>2</v>
      </c>
      <c r="D62" s="250">
        <v>1.32</v>
      </c>
      <c r="E62" s="2">
        <v>12</v>
      </c>
      <c r="F62" s="2">
        <v>11</v>
      </c>
      <c r="G62" s="2">
        <v>155.69999999999999</v>
      </c>
      <c r="H62" s="2">
        <v>39.1</v>
      </c>
      <c r="I62" s="2" t="s">
        <v>99</v>
      </c>
      <c r="J62" s="2" t="s">
        <v>335</v>
      </c>
      <c r="K62" s="3" t="s">
        <v>48</v>
      </c>
      <c r="L62" s="3">
        <v>26</v>
      </c>
      <c r="M62" s="2">
        <v>19</v>
      </c>
      <c r="N62" s="2">
        <v>16</v>
      </c>
      <c r="O62" s="2">
        <f t="shared" si="10"/>
        <v>0.38461538461538464</v>
      </c>
      <c r="P62" s="30" t="s">
        <v>598</v>
      </c>
      <c r="Q62" s="30"/>
      <c r="R62" s="30"/>
      <c r="S62" s="30"/>
      <c r="T62" s="3" t="s">
        <v>187</v>
      </c>
      <c r="U62" t="s">
        <v>190</v>
      </c>
      <c r="V62" s="3">
        <v>26</v>
      </c>
      <c r="W62" s="2">
        <v>19</v>
      </c>
      <c r="X62" s="2">
        <v>16</v>
      </c>
      <c r="Y62" s="2" t="s">
        <v>553</v>
      </c>
      <c r="Z62" s="33"/>
      <c r="AA62" s="3" t="s">
        <v>64</v>
      </c>
      <c r="AB62" s="3">
        <v>59</v>
      </c>
      <c r="AC62" s="2">
        <v>38</v>
      </c>
      <c r="AD62" s="2">
        <v>38</v>
      </c>
      <c r="AE62" s="2"/>
      <c r="AF62" s="33" t="s">
        <v>443</v>
      </c>
      <c r="AG62" s="12" t="s">
        <v>526</v>
      </c>
      <c r="AH62" s="12">
        <v>48</v>
      </c>
      <c r="AI62" s="13">
        <v>31</v>
      </c>
      <c r="AJ62" s="13">
        <v>22</v>
      </c>
      <c r="AK62" s="13"/>
      <c r="AL62" s="34" t="s">
        <v>180</v>
      </c>
      <c r="AM62" s="2" t="s">
        <v>599</v>
      </c>
      <c r="AN62" s="2" t="s">
        <v>409</v>
      </c>
      <c r="AO62" s="2" t="s">
        <v>342</v>
      </c>
      <c r="AP62" s="2" t="s">
        <v>359</v>
      </c>
      <c r="AQ62" s="2" t="s">
        <v>87</v>
      </c>
      <c r="AR62" s="1" t="s">
        <v>176</v>
      </c>
      <c r="AS62" s="2" t="s">
        <v>89</v>
      </c>
      <c r="AT62" s="1" t="s">
        <v>108</v>
      </c>
      <c r="AU62" s="2" t="s">
        <v>93</v>
      </c>
      <c r="AV62" s="14" t="s">
        <v>601</v>
      </c>
      <c r="AW62" s="14">
        <v>1</v>
      </c>
      <c r="AX62" s="3" t="s">
        <v>48</v>
      </c>
      <c r="AY62" s="3">
        <v>26</v>
      </c>
      <c r="AZ62" s="2">
        <v>19</v>
      </c>
      <c r="BA62" s="2">
        <v>16</v>
      </c>
      <c r="BB62" s="2">
        <f t="shared" si="11"/>
        <v>0.38461538461538464</v>
      </c>
      <c r="BC62" s="248">
        <f t="shared" si="12"/>
        <v>1.32</v>
      </c>
      <c r="BD62" s="2" t="s">
        <v>1666</v>
      </c>
      <c r="BE62" s="2">
        <v>12</v>
      </c>
      <c r="BF62" s="2">
        <v>11</v>
      </c>
      <c r="BG62" s="104">
        <v>2.17</v>
      </c>
      <c r="BH62" s="105">
        <v>2.5299999999999998</v>
      </c>
      <c r="BI62" s="115">
        <v>1.54</v>
      </c>
      <c r="BJ62" s="107">
        <v>1.73</v>
      </c>
      <c r="BK62" s="106">
        <v>0.5</v>
      </c>
      <c r="BL62" s="261">
        <v>2.14</v>
      </c>
      <c r="BM62" s="106">
        <v>0</v>
      </c>
      <c r="BN62" s="108">
        <v>0.35</v>
      </c>
      <c r="BO62" s="107">
        <v>0</v>
      </c>
      <c r="BP62" s="106">
        <v>2.12</v>
      </c>
      <c r="BQ62" s="106">
        <v>2.88</v>
      </c>
      <c r="BR62" s="106">
        <v>4.5</v>
      </c>
      <c r="BS62" s="106">
        <v>2.14</v>
      </c>
      <c r="BT62" s="8">
        <v>2.0099999999999998</v>
      </c>
      <c r="BU62" s="7">
        <v>3.34</v>
      </c>
      <c r="BV62" s="9">
        <v>3.87</v>
      </c>
      <c r="BW62" s="4">
        <v>8.08</v>
      </c>
      <c r="BX62" s="4">
        <v>12.85</v>
      </c>
      <c r="BY62" s="4">
        <v>2.63</v>
      </c>
      <c r="BZ62" s="37">
        <v>0</v>
      </c>
      <c r="CA62" s="5">
        <v>0.32</v>
      </c>
      <c r="CB62" s="7">
        <v>0.41</v>
      </c>
      <c r="CC62" s="7">
        <v>1.57</v>
      </c>
      <c r="CD62" s="257">
        <v>0.62</v>
      </c>
      <c r="CE62" s="7">
        <v>2.11</v>
      </c>
      <c r="CF62" s="8">
        <v>2.4900000000000002</v>
      </c>
      <c r="CG62" s="6">
        <v>2.17</v>
      </c>
      <c r="CH62" s="7">
        <v>1.9</v>
      </c>
      <c r="CI62" s="7">
        <v>3.54</v>
      </c>
      <c r="CJ62" s="7">
        <v>3.41</v>
      </c>
      <c r="CK62" s="7">
        <v>2.12</v>
      </c>
      <c r="CL62" s="8">
        <v>2.04</v>
      </c>
      <c r="CM62" s="7">
        <v>4.07</v>
      </c>
      <c r="CN62" s="9">
        <v>5.98</v>
      </c>
      <c r="CO62" s="4">
        <v>7.06</v>
      </c>
      <c r="CP62" s="4">
        <v>12.23</v>
      </c>
      <c r="CQ62" s="250">
        <v>-0.45999999999999996</v>
      </c>
      <c r="CR62" s="250">
        <v>2.5299999999999998</v>
      </c>
      <c r="CS62" s="250">
        <v>1.22</v>
      </c>
      <c r="CT62" s="250">
        <v>1.32</v>
      </c>
      <c r="CU62" s="250">
        <v>-1.07</v>
      </c>
      <c r="CV62" s="250">
        <v>-1.52</v>
      </c>
      <c r="CW62" s="16">
        <v>28.05</v>
      </c>
      <c r="CX62" s="38">
        <v>30.52</v>
      </c>
      <c r="CY62" s="23">
        <v>32.15</v>
      </c>
      <c r="CZ62" s="18">
        <v>34.25</v>
      </c>
      <c r="DA62" s="17">
        <v>34.229999999999997</v>
      </c>
      <c r="DB62" s="19">
        <v>34.130000000000003</v>
      </c>
      <c r="DC62" s="17">
        <v>37.53</v>
      </c>
      <c r="DD62" s="19">
        <v>38.229999999999997</v>
      </c>
      <c r="DE62" s="18">
        <v>37.97</v>
      </c>
      <c r="DF62" s="17">
        <v>36.42</v>
      </c>
      <c r="DG62" s="17">
        <v>37.9</v>
      </c>
      <c r="DH62" s="17">
        <v>35.78</v>
      </c>
      <c r="DI62" s="17">
        <v>43.24</v>
      </c>
      <c r="DJ62" s="19">
        <v>45</v>
      </c>
      <c r="DK62" s="17">
        <v>46.46</v>
      </c>
      <c r="DL62" s="20">
        <v>44.26</v>
      </c>
      <c r="DM62" s="16">
        <v>42.44</v>
      </c>
      <c r="DN62" s="16">
        <v>38.880000000000003</v>
      </c>
      <c r="DO62" s="16">
        <v>27.35</v>
      </c>
      <c r="DP62" s="38">
        <v>31.78</v>
      </c>
      <c r="DQ62" s="23">
        <v>33.22</v>
      </c>
      <c r="DR62" s="17">
        <v>35.82</v>
      </c>
      <c r="DS62" s="17">
        <v>34.83</v>
      </c>
      <c r="DT62" s="19">
        <v>34.590000000000003</v>
      </c>
      <c r="DU62" s="17">
        <v>37.71</v>
      </c>
      <c r="DV62" s="19">
        <v>38.14</v>
      </c>
      <c r="DW62" s="18">
        <v>37.79</v>
      </c>
      <c r="DX62" s="17">
        <v>36.33</v>
      </c>
      <c r="DY62" s="17">
        <v>38.85</v>
      </c>
      <c r="DZ62" s="17">
        <v>35.880000000000003</v>
      </c>
      <c r="EA62" s="17">
        <v>43.48</v>
      </c>
      <c r="EB62" s="19">
        <v>45.92</v>
      </c>
      <c r="EC62" s="17">
        <v>46.58</v>
      </c>
      <c r="ED62" s="20">
        <v>43.11</v>
      </c>
      <c r="EE62" s="16">
        <v>42.9</v>
      </c>
      <c r="EF62" s="16">
        <v>38.03</v>
      </c>
      <c r="EG62" s="253">
        <f t="shared" si="13"/>
        <v>0.69999999999999929</v>
      </c>
      <c r="EH62" s="253">
        <f t="shared" si="14"/>
        <v>-1.2600000000000016</v>
      </c>
      <c r="EI62" s="253">
        <f t="shared" si="15"/>
        <v>-1.0700000000000003</v>
      </c>
      <c r="EJ62" s="253">
        <f t="shared" si="16"/>
        <v>-1.5700000000000003</v>
      </c>
      <c r="EK62" s="253">
        <f t="shared" si="17"/>
        <v>-0.60000000000000142</v>
      </c>
      <c r="EL62" s="253">
        <f t="shared" si="18"/>
        <v>-0.46000000000000085</v>
      </c>
      <c r="EM62" s="16">
        <v>11</v>
      </c>
      <c r="EN62" s="20">
        <v>12</v>
      </c>
      <c r="EO62" s="23">
        <v>12</v>
      </c>
      <c r="EP62" s="17">
        <v>7</v>
      </c>
      <c r="EQ62" s="17">
        <v>-2</v>
      </c>
      <c r="ER62" s="17">
        <v>-9</v>
      </c>
      <c r="ES62" s="17">
        <v>-11</v>
      </c>
      <c r="ET62" s="17">
        <v>-11</v>
      </c>
      <c r="EU62" s="17">
        <v>-8</v>
      </c>
      <c r="EV62" s="17">
        <v>-5</v>
      </c>
      <c r="EW62" s="17">
        <v>6</v>
      </c>
      <c r="EX62" s="17">
        <v>14</v>
      </c>
      <c r="EY62" s="17">
        <v>22</v>
      </c>
      <c r="EZ62" s="17">
        <v>22</v>
      </c>
      <c r="FA62" s="17">
        <v>22</v>
      </c>
      <c r="FB62" s="20">
        <v>20</v>
      </c>
      <c r="FC62" s="20">
        <v>19</v>
      </c>
      <c r="FD62" s="20">
        <v>23</v>
      </c>
      <c r="FE62" s="2" t="s">
        <v>595</v>
      </c>
      <c r="FF62" s="2">
        <v>46818858</v>
      </c>
      <c r="FG62" s="2" t="s">
        <v>91</v>
      </c>
      <c r="FH62" s="1" t="s">
        <v>600</v>
      </c>
      <c r="FI62" s="15" t="s">
        <v>602</v>
      </c>
      <c r="FJ62" s="1">
        <v>1</v>
      </c>
      <c r="FL62" s="50">
        <f t="shared" si="9"/>
        <v>-2.1100000000000003</v>
      </c>
    </row>
    <row r="63" spans="1:168">
      <c r="A63" s="2">
        <v>1</v>
      </c>
      <c r="B63" s="2">
        <v>111</v>
      </c>
      <c r="C63" s="2">
        <v>2</v>
      </c>
      <c r="D63" s="250">
        <v>1.3200000000000003</v>
      </c>
      <c r="E63" s="2">
        <v>19</v>
      </c>
      <c r="F63" s="2">
        <v>9</v>
      </c>
      <c r="G63" s="2">
        <v>168.1</v>
      </c>
      <c r="H63" s="2">
        <v>53.8</v>
      </c>
      <c r="I63" s="2" t="s">
        <v>147</v>
      </c>
      <c r="J63" s="2" t="s">
        <v>335</v>
      </c>
      <c r="K63" s="3" t="s">
        <v>6</v>
      </c>
      <c r="L63" s="3">
        <v>34</v>
      </c>
      <c r="M63" s="2">
        <v>30</v>
      </c>
      <c r="N63" s="2">
        <v>20</v>
      </c>
      <c r="O63" s="2">
        <f t="shared" si="10"/>
        <v>0.41176470588235292</v>
      </c>
      <c r="P63" s="30" t="s">
        <v>168</v>
      </c>
      <c r="Q63" s="30"/>
      <c r="R63" s="30"/>
      <c r="S63" s="30"/>
      <c r="T63" s="3" t="s">
        <v>187</v>
      </c>
      <c r="U63" t="s">
        <v>191</v>
      </c>
      <c r="V63" s="3">
        <v>34</v>
      </c>
      <c r="W63" s="2">
        <v>30</v>
      </c>
      <c r="X63" s="2">
        <v>20</v>
      </c>
      <c r="Y63" s="2" t="s">
        <v>275</v>
      </c>
      <c r="Z63" s="33"/>
      <c r="AA63" s="3" t="s">
        <v>137</v>
      </c>
      <c r="AB63" s="3">
        <v>46</v>
      </c>
      <c r="AC63" s="2">
        <v>41</v>
      </c>
      <c r="AD63" s="2">
        <v>31</v>
      </c>
      <c r="AE63" s="2"/>
      <c r="AF63" s="33" t="s">
        <v>443</v>
      </c>
      <c r="AG63" s="12" t="s">
        <v>116</v>
      </c>
      <c r="AH63" s="12">
        <v>33</v>
      </c>
      <c r="AI63" s="13">
        <v>29</v>
      </c>
      <c r="AJ63" s="13">
        <v>11</v>
      </c>
      <c r="AK63" s="13"/>
      <c r="AL63" s="34" t="s">
        <v>180</v>
      </c>
      <c r="AM63" s="2" t="s">
        <v>239</v>
      </c>
      <c r="AN63" s="2" t="s">
        <v>178</v>
      </c>
      <c r="AO63" s="2" t="s">
        <v>266</v>
      </c>
      <c r="AP63" s="2" t="s">
        <v>397</v>
      </c>
      <c r="AQ63" s="2" t="s">
        <v>87</v>
      </c>
      <c r="AR63" s="1" t="s">
        <v>108</v>
      </c>
      <c r="AS63" s="2" t="s">
        <v>89</v>
      </c>
      <c r="AT63" s="1" t="s">
        <v>131</v>
      </c>
      <c r="AU63" s="2" t="s">
        <v>93</v>
      </c>
      <c r="AV63" s="14" t="s">
        <v>1125</v>
      </c>
      <c r="AW63" s="14">
        <v>2</v>
      </c>
      <c r="AX63" s="3" t="s">
        <v>6</v>
      </c>
      <c r="AY63" s="3">
        <v>34</v>
      </c>
      <c r="AZ63" s="2">
        <v>30</v>
      </c>
      <c r="BA63" s="2">
        <v>20</v>
      </c>
      <c r="BB63" s="2">
        <f t="shared" si="11"/>
        <v>0.41176470588235292</v>
      </c>
      <c r="BC63" s="248">
        <f t="shared" si="12"/>
        <v>1.3200000000000003</v>
      </c>
      <c r="BD63" s="2" t="s">
        <v>1666</v>
      </c>
      <c r="BE63" s="2">
        <v>19</v>
      </c>
      <c r="BF63" s="2">
        <v>9</v>
      </c>
      <c r="BG63" s="104">
        <v>3.44</v>
      </c>
      <c r="BH63" s="105">
        <v>4.3899999999999997</v>
      </c>
      <c r="BI63" s="109">
        <v>3.9</v>
      </c>
      <c r="BJ63" s="105">
        <v>2.99</v>
      </c>
      <c r="BK63" s="109">
        <v>3.22</v>
      </c>
      <c r="BL63" s="262">
        <v>2.61</v>
      </c>
      <c r="BM63" s="109">
        <v>2.56</v>
      </c>
      <c r="BN63" s="104">
        <v>3.12</v>
      </c>
      <c r="BO63" s="105">
        <v>3.51</v>
      </c>
      <c r="BP63" s="109">
        <v>4.53</v>
      </c>
      <c r="BQ63" s="109">
        <v>7.97</v>
      </c>
      <c r="BR63" s="109">
        <v>8.2100000000000009</v>
      </c>
      <c r="BS63" s="109">
        <v>3.23</v>
      </c>
      <c r="BT63" s="4">
        <v>4.29</v>
      </c>
      <c r="BU63" s="9">
        <v>5.7</v>
      </c>
      <c r="BV63" s="9">
        <v>7.5</v>
      </c>
      <c r="BW63" s="4">
        <v>11.97</v>
      </c>
      <c r="BX63" s="4">
        <v>17.75</v>
      </c>
      <c r="BY63" s="4">
        <v>5.01</v>
      </c>
      <c r="BZ63" s="37">
        <v>3.88</v>
      </c>
      <c r="CA63" s="9">
        <v>2.2799999999999998</v>
      </c>
      <c r="CB63" s="9">
        <v>1.67</v>
      </c>
      <c r="CC63" s="9">
        <v>2.36</v>
      </c>
      <c r="CD63" s="258">
        <v>2.5299999999999998</v>
      </c>
      <c r="CE63" s="9">
        <v>3.11</v>
      </c>
      <c r="CF63" s="4">
        <v>3.87</v>
      </c>
      <c r="CG63" s="37">
        <v>5.25</v>
      </c>
      <c r="CH63" s="9">
        <v>5.98</v>
      </c>
      <c r="CI63" s="9">
        <v>7.73</v>
      </c>
      <c r="CJ63" s="9">
        <v>9.9600000000000009</v>
      </c>
      <c r="CK63" s="9">
        <v>2.08</v>
      </c>
      <c r="CL63" s="4">
        <v>3.97</v>
      </c>
      <c r="CM63" s="9">
        <v>4.91</v>
      </c>
      <c r="CN63" s="9">
        <v>7.47</v>
      </c>
      <c r="CO63" s="4">
        <v>11.12</v>
      </c>
      <c r="CP63" s="4">
        <v>17.579999999999998</v>
      </c>
      <c r="CQ63" s="250">
        <v>-1.5699999999999998</v>
      </c>
      <c r="CR63" s="250">
        <v>0.50999999999999979</v>
      </c>
      <c r="CS63" s="250">
        <v>1.62</v>
      </c>
      <c r="CT63" s="250">
        <v>1.3200000000000003</v>
      </c>
      <c r="CU63" s="250">
        <v>0.86000000000000032</v>
      </c>
      <c r="CV63" s="250">
        <v>-8.0000000000000071E-2</v>
      </c>
      <c r="CW63" s="16">
        <v>26.12</v>
      </c>
      <c r="CX63" s="38">
        <v>31.09</v>
      </c>
      <c r="CY63" s="20">
        <v>32.299999999999997</v>
      </c>
      <c r="CZ63" s="38">
        <v>33.840000000000003</v>
      </c>
      <c r="DA63" s="20">
        <v>35.11</v>
      </c>
      <c r="DB63" s="16">
        <v>36.270000000000003</v>
      </c>
      <c r="DC63" s="20">
        <v>37.78</v>
      </c>
      <c r="DD63" s="16">
        <v>37.630000000000003</v>
      </c>
      <c r="DE63" s="38">
        <v>38.69</v>
      </c>
      <c r="DF63" s="20">
        <v>37.72</v>
      </c>
      <c r="DG63" s="20">
        <v>38.85</v>
      </c>
      <c r="DH63" s="20">
        <v>42.44</v>
      </c>
      <c r="DI63" s="20">
        <v>45.78</v>
      </c>
      <c r="DJ63" s="16">
        <v>43.65</v>
      </c>
      <c r="DK63" s="20">
        <v>46.62</v>
      </c>
      <c r="DL63" s="20">
        <v>47.96</v>
      </c>
      <c r="DM63" s="16">
        <v>42.68</v>
      </c>
      <c r="DN63" s="16">
        <v>39.76</v>
      </c>
      <c r="DO63" s="16">
        <v>26.84</v>
      </c>
      <c r="DP63" s="38">
        <v>30.61</v>
      </c>
      <c r="DQ63" s="20">
        <v>33.72</v>
      </c>
      <c r="DR63" s="20">
        <v>34.880000000000003</v>
      </c>
      <c r="DS63" s="20">
        <v>34.47</v>
      </c>
      <c r="DT63" s="16">
        <v>35.61</v>
      </c>
      <c r="DU63" s="20">
        <v>37.28</v>
      </c>
      <c r="DV63" s="16">
        <v>37.53</v>
      </c>
      <c r="DW63" s="38">
        <v>37.83</v>
      </c>
      <c r="DX63" s="20">
        <v>38.53</v>
      </c>
      <c r="DY63" s="20">
        <v>39.880000000000003</v>
      </c>
      <c r="DZ63" s="20">
        <v>42.42</v>
      </c>
      <c r="EA63" s="20">
        <v>46.01</v>
      </c>
      <c r="EB63" s="16">
        <v>43.12</v>
      </c>
      <c r="EC63" s="20">
        <v>45.42</v>
      </c>
      <c r="ED63" s="20">
        <v>46.99</v>
      </c>
      <c r="EE63" s="16">
        <v>42.7</v>
      </c>
      <c r="EF63" s="16">
        <v>39.770000000000003</v>
      </c>
      <c r="EG63" s="253">
        <f t="shared" si="13"/>
        <v>-0.71999999999999886</v>
      </c>
      <c r="EH63" s="253">
        <f t="shared" si="14"/>
        <v>0.48000000000000043</v>
      </c>
      <c r="EI63" s="253">
        <f t="shared" si="15"/>
        <v>-1.4200000000000017</v>
      </c>
      <c r="EJ63" s="253">
        <f t="shared" si="16"/>
        <v>-1.0399999999999991</v>
      </c>
      <c r="EK63" s="253">
        <f t="shared" si="17"/>
        <v>0.64000000000000057</v>
      </c>
      <c r="EL63" s="253">
        <f t="shared" si="18"/>
        <v>0.66000000000000369</v>
      </c>
      <c r="EM63" s="16">
        <v>11</v>
      </c>
      <c r="EN63" s="20">
        <v>11</v>
      </c>
      <c r="EO63" s="20">
        <v>14</v>
      </c>
      <c r="EP63" s="20">
        <v>8</v>
      </c>
      <c r="EQ63" s="20">
        <v>4</v>
      </c>
      <c r="ER63" s="20">
        <v>0</v>
      </c>
      <c r="ES63" s="20">
        <v>-6</v>
      </c>
      <c r="ET63" s="20">
        <v>-11</v>
      </c>
      <c r="EU63" s="20">
        <v>-11</v>
      </c>
      <c r="EV63" s="20">
        <v>-6</v>
      </c>
      <c r="EW63" s="20">
        <v>1</v>
      </c>
      <c r="EX63" s="20">
        <v>11</v>
      </c>
      <c r="EY63" s="20">
        <v>9</v>
      </c>
      <c r="EZ63" s="20">
        <v>8</v>
      </c>
      <c r="FA63" s="20">
        <v>7</v>
      </c>
      <c r="FB63" s="20">
        <v>4</v>
      </c>
      <c r="FC63" s="20">
        <v>2</v>
      </c>
      <c r="FD63" s="20">
        <v>1</v>
      </c>
      <c r="FE63" s="2" t="s">
        <v>1122</v>
      </c>
      <c r="FF63" s="2">
        <v>50108000</v>
      </c>
      <c r="FG63" s="2" t="s">
        <v>91</v>
      </c>
      <c r="FH63" s="1" t="s">
        <v>754</v>
      </c>
      <c r="FI63" s="15" t="s">
        <v>95</v>
      </c>
      <c r="FJ63" s="1">
        <v>-6</v>
      </c>
      <c r="FL63" s="50">
        <f t="shared" si="9"/>
        <v>3.0000000000000249E-2</v>
      </c>
    </row>
    <row r="64" spans="1:168">
      <c r="A64" s="2">
        <v>1</v>
      </c>
      <c r="B64" s="2">
        <v>61</v>
      </c>
      <c r="C64" s="2">
        <v>2</v>
      </c>
      <c r="D64" s="250">
        <v>1.34</v>
      </c>
      <c r="E64" s="2">
        <v>12</v>
      </c>
      <c r="F64" s="2">
        <v>11</v>
      </c>
      <c r="G64" s="2">
        <v>146</v>
      </c>
      <c r="H64" s="2">
        <v>32.5</v>
      </c>
      <c r="I64" s="2" t="s">
        <v>99</v>
      </c>
      <c r="J64" s="2" t="s">
        <v>114</v>
      </c>
      <c r="K64" s="2" t="s">
        <v>6</v>
      </c>
      <c r="L64" s="2">
        <v>25</v>
      </c>
      <c r="M64" s="2">
        <v>24</v>
      </c>
      <c r="N64" s="2">
        <v>16</v>
      </c>
      <c r="O64" s="2">
        <f t="shared" si="10"/>
        <v>0.36</v>
      </c>
      <c r="P64" s="30" t="s">
        <v>168</v>
      </c>
      <c r="Q64" s="30"/>
      <c r="R64" s="30"/>
      <c r="S64" s="30"/>
      <c r="T64" s="2" t="s">
        <v>187</v>
      </c>
      <c r="U64" t="s">
        <v>191</v>
      </c>
      <c r="V64" s="2">
        <v>25</v>
      </c>
      <c r="W64" s="2">
        <v>24</v>
      </c>
      <c r="X64" s="2">
        <v>16</v>
      </c>
      <c r="Y64" s="2" t="s">
        <v>1308</v>
      </c>
      <c r="Z64" s="2"/>
      <c r="AA64" s="3" t="s">
        <v>137</v>
      </c>
      <c r="AB64" s="3">
        <v>68</v>
      </c>
      <c r="AC64" s="2">
        <v>56</v>
      </c>
      <c r="AD64" s="2">
        <v>44</v>
      </c>
      <c r="AE64" s="2"/>
      <c r="AF64" s="33" t="s">
        <v>209</v>
      </c>
      <c r="AG64" s="3" t="s">
        <v>116</v>
      </c>
      <c r="AH64" s="3">
        <v>62</v>
      </c>
      <c r="AI64" s="2">
        <v>41</v>
      </c>
      <c r="AJ64" s="2">
        <v>30</v>
      </c>
      <c r="AK64" s="2"/>
      <c r="AL64" s="33" t="s">
        <v>180</v>
      </c>
      <c r="AM64" s="2" t="s">
        <v>311</v>
      </c>
      <c r="AN64" s="2" t="s">
        <v>118</v>
      </c>
      <c r="AO64" s="2" t="s">
        <v>312</v>
      </c>
      <c r="AP64" s="2" t="s">
        <v>313</v>
      </c>
      <c r="AQ64" s="2" t="s">
        <v>87</v>
      </c>
      <c r="AR64" s="1" t="s">
        <v>88</v>
      </c>
      <c r="AS64" s="2" t="s">
        <v>89</v>
      </c>
      <c r="AT64" s="1" t="s">
        <v>108</v>
      </c>
      <c r="AU64" s="2" t="s">
        <v>93</v>
      </c>
      <c r="AV64" s="14" t="s">
        <v>211</v>
      </c>
      <c r="AW64" s="14">
        <v>1</v>
      </c>
      <c r="AX64" s="2" t="s">
        <v>6</v>
      </c>
      <c r="AY64" s="2">
        <v>25</v>
      </c>
      <c r="AZ64" s="2">
        <v>24</v>
      </c>
      <c r="BA64" s="2">
        <v>16</v>
      </c>
      <c r="BB64" s="2">
        <f t="shared" si="11"/>
        <v>0.36</v>
      </c>
      <c r="BC64" s="248">
        <f t="shared" si="12"/>
        <v>1.34</v>
      </c>
      <c r="BD64" s="2" t="s">
        <v>1666</v>
      </c>
      <c r="BE64" s="2">
        <v>12</v>
      </c>
      <c r="BF64" s="2">
        <v>11</v>
      </c>
      <c r="BG64" s="104">
        <v>3.98</v>
      </c>
      <c r="BH64" s="107">
        <v>2.5</v>
      </c>
      <c r="BI64" s="106">
        <v>1.85</v>
      </c>
      <c r="BJ64" s="107">
        <v>1.34</v>
      </c>
      <c r="BK64" s="106">
        <v>1.81</v>
      </c>
      <c r="BL64" s="261">
        <v>0.99</v>
      </c>
      <c r="BM64" s="106">
        <v>0</v>
      </c>
      <c r="BN64" s="108">
        <v>1.18</v>
      </c>
      <c r="BO64" s="107">
        <v>1.66</v>
      </c>
      <c r="BP64" s="106">
        <v>2.44</v>
      </c>
      <c r="BQ64" s="106">
        <v>5.29</v>
      </c>
      <c r="BR64" s="106">
        <v>6.32</v>
      </c>
      <c r="BS64" s="106">
        <v>2.17</v>
      </c>
      <c r="BT64" s="8">
        <v>2.44</v>
      </c>
      <c r="BU64" s="7">
        <v>3.74</v>
      </c>
      <c r="BV64" s="9">
        <v>5.22</v>
      </c>
      <c r="BW64" s="4">
        <v>9.77</v>
      </c>
      <c r="BX64" s="4">
        <v>11.16</v>
      </c>
      <c r="BY64" s="4">
        <v>3.88</v>
      </c>
      <c r="BZ64" s="6">
        <v>2.58</v>
      </c>
      <c r="CA64" s="7">
        <v>0</v>
      </c>
      <c r="CB64" s="7">
        <v>0</v>
      </c>
      <c r="CC64" s="7">
        <v>1.78</v>
      </c>
      <c r="CD64" s="257">
        <v>0</v>
      </c>
      <c r="CE64" s="7">
        <v>2.12</v>
      </c>
      <c r="CF64" s="8">
        <v>3.5</v>
      </c>
      <c r="CG64" s="6">
        <v>2.48</v>
      </c>
      <c r="CH64" s="7">
        <v>4.18</v>
      </c>
      <c r="CI64" s="7">
        <v>6.3</v>
      </c>
      <c r="CJ64" s="7">
        <v>3.99</v>
      </c>
      <c r="CK64" s="7">
        <v>2.2000000000000002</v>
      </c>
      <c r="CL64" s="8">
        <v>2.91</v>
      </c>
      <c r="CM64" s="7">
        <v>4.74</v>
      </c>
      <c r="CN64" s="9">
        <v>5.45</v>
      </c>
      <c r="CO64" s="4">
        <v>8.7100000000000009</v>
      </c>
      <c r="CP64" s="4">
        <v>12.92</v>
      </c>
      <c r="CQ64" s="250">
        <v>0.10000000000000009</v>
      </c>
      <c r="CR64" s="250">
        <v>-8.0000000000000071E-2</v>
      </c>
      <c r="CS64" s="250">
        <v>1.85</v>
      </c>
      <c r="CT64" s="250">
        <v>1.34</v>
      </c>
      <c r="CU64" s="250">
        <v>3.0000000000000027E-2</v>
      </c>
      <c r="CV64" s="250">
        <v>-0.99</v>
      </c>
      <c r="CW64" s="16">
        <v>23.39</v>
      </c>
      <c r="CX64" s="18">
        <v>28.41</v>
      </c>
      <c r="CY64" s="17">
        <v>29.26</v>
      </c>
      <c r="CZ64" s="18">
        <v>29.67</v>
      </c>
      <c r="DA64" s="17">
        <v>31.16</v>
      </c>
      <c r="DB64" s="19">
        <v>32.869999999999997</v>
      </c>
      <c r="DC64" s="17">
        <v>34.33</v>
      </c>
      <c r="DD64" s="19">
        <v>34.75</v>
      </c>
      <c r="DE64" s="18">
        <v>34.979999999999997</v>
      </c>
      <c r="DF64" s="17">
        <v>36.520000000000003</v>
      </c>
      <c r="DG64" s="17">
        <v>36.79</v>
      </c>
      <c r="DH64" s="17">
        <v>38.61</v>
      </c>
      <c r="DI64" s="17">
        <v>40.369999999999997</v>
      </c>
      <c r="DJ64" s="19">
        <v>41.89</v>
      </c>
      <c r="DK64" s="17">
        <v>44.6</v>
      </c>
      <c r="DL64" s="20">
        <v>41.46</v>
      </c>
      <c r="DM64" s="16">
        <v>36.56</v>
      </c>
      <c r="DN64" s="16">
        <v>36.520000000000003</v>
      </c>
      <c r="DO64" s="16">
        <v>24.81</v>
      </c>
      <c r="DP64" s="18">
        <v>27.5</v>
      </c>
      <c r="DQ64" s="17">
        <v>28.23</v>
      </c>
      <c r="DR64" s="17">
        <v>30.68</v>
      </c>
      <c r="DS64" s="17">
        <v>32.24</v>
      </c>
      <c r="DT64" s="19">
        <v>33.18</v>
      </c>
      <c r="DU64" s="17">
        <v>35.6</v>
      </c>
      <c r="DV64" s="19">
        <v>35.93</v>
      </c>
      <c r="DW64" s="18">
        <v>34.94</v>
      </c>
      <c r="DX64" s="17">
        <v>35.1</v>
      </c>
      <c r="DY64" s="17">
        <v>35.78</v>
      </c>
      <c r="DZ64" s="17">
        <v>38.770000000000003</v>
      </c>
      <c r="EA64" s="17">
        <v>40.76</v>
      </c>
      <c r="EB64" s="19">
        <v>41.65</v>
      </c>
      <c r="EC64" s="17">
        <v>46.28</v>
      </c>
      <c r="ED64" s="20">
        <v>41.85</v>
      </c>
      <c r="EE64" s="16">
        <v>37.17</v>
      </c>
      <c r="EF64" s="16">
        <v>35.24</v>
      </c>
      <c r="EG64" s="253">
        <f t="shared" si="13"/>
        <v>-1.4199999999999982</v>
      </c>
      <c r="EH64" s="253">
        <f t="shared" si="14"/>
        <v>0.91000000000000014</v>
      </c>
      <c r="EI64" s="253">
        <f t="shared" si="15"/>
        <v>1.0300000000000011</v>
      </c>
      <c r="EJ64" s="253">
        <f t="shared" si="16"/>
        <v>-1.009999999999998</v>
      </c>
      <c r="EK64" s="253">
        <f t="shared" si="17"/>
        <v>-1.0800000000000018</v>
      </c>
      <c r="EL64" s="253">
        <f t="shared" si="18"/>
        <v>-0.31000000000000227</v>
      </c>
      <c r="EM64" s="16">
        <v>6</v>
      </c>
      <c r="EN64" s="17">
        <v>8</v>
      </c>
      <c r="EO64" s="17">
        <v>7</v>
      </c>
      <c r="EP64" s="17">
        <v>5</v>
      </c>
      <c r="EQ64" s="17">
        <v>1</v>
      </c>
      <c r="ER64" s="17">
        <v>-2</v>
      </c>
      <c r="ES64" s="17">
        <v>-7</v>
      </c>
      <c r="ET64" s="17">
        <v>-9</v>
      </c>
      <c r="EU64" s="17">
        <v>-4</v>
      </c>
      <c r="EV64" s="17">
        <v>0</v>
      </c>
      <c r="EW64" s="17">
        <v>14</v>
      </c>
      <c r="EX64" s="17">
        <v>22</v>
      </c>
      <c r="EY64" s="17">
        <v>28</v>
      </c>
      <c r="EZ64" s="17">
        <v>27</v>
      </c>
      <c r="FA64" s="17">
        <v>26</v>
      </c>
      <c r="FB64" s="20">
        <v>16</v>
      </c>
      <c r="FC64" s="20">
        <v>13</v>
      </c>
      <c r="FD64" s="20">
        <v>13</v>
      </c>
      <c r="FE64" s="2" t="s">
        <v>1307</v>
      </c>
      <c r="FF64" s="2">
        <v>51892593</v>
      </c>
      <c r="FG64" s="2" t="s">
        <v>91</v>
      </c>
      <c r="FH64" s="1" t="s">
        <v>314</v>
      </c>
      <c r="FI64" s="15" t="s">
        <v>95</v>
      </c>
      <c r="FJ64" s="1">
        <v>0</v>
      </c>
      <c r="FL64" s="50">
        <f t="shared" si="9"/>
        <v>-0.23000000000000043</v>
      </c>
    </row>
    <row r="65" spans="1:168">
      <c r="A65" s="2">
        <v>1</v>
      </c>
      <c r="B65" s="2">
        <v>43</v>
      </c>
      <c r="C65" s="2">
        <v>2</v>
      </c>
      <c r="D65" s="250">
        <v>1.35</v>
      </c>
      <c r="E65" s="2">
        <v>14</v>
      </c>
      <c r="F65" s="2">
        <v>6</v>
      </c>
      <c r="G65" s="2">
        <v>155</v>
      </c>
      <c r="H65" s="2">
        <v>49</v>
      </c>
      <c r="I65" s="2" t="s">
        <v>238</v>
      </c>
      <c r="J65" s="2" t="s">
        <v>114</v>
      </c>
      <c r="K65" s="3" t="s">
        <v>17</v>
      </c>
      <c r="L65" s="3">
        <v>22</v>
      </c>
      <c r="M65" s="2">
        <v>24</v>
      </c>
      <c r="N65" s="2">
        <v>21</v>
      </c>
      <c r="O65" s="2">
        <f t="shared" ref="O65:O96" si="19">(L65-N65)/L65</f>
        <v>4.5454545454545456E-2</v>
      </c>
      <c r="P65" s="30" t="s">
        <v>168</v>
      </c>
      <c r="Q65" s="30"/>
      <c r="R65" s="30"/>
      <c r="S65" s="30"/>
      <c r="T65" s="3" t="s">
        <v>187</v>
      </c>
      <c r="U65" t="s">
        <v>192</v>
      </c>
      <c r="V65" s="3">
        <v>22</v>
      </c>
      <c r="W65" s="2">
        <v>24</v>
      </c>
      <c r="X65" s="2">
        <v>21</v>
      </c>
      <c r="Y65" s="2" t="s">
        <v>765</v>
      </c>
      <c r="Z65" s="33"/>
      <c r="AA65" s="3" t="s">
        <v>101</v>
      </c>
      <c r="AB65" s="3">
        <v>44</v>
      </c>
      <c r="AC65" s="2">
        <v>40</v>
      </c>
      <c r="AD65" s="2">
        <v>36</v>
      </c>
      <c r="AE65" s="2"/>
      <c r="AF65" s="33" t="s">
        <v>443</v>
      </c>
      <c r="AG65" s="12" t="s">
        <v>116</v>
      </c>
      <c r="AH65" s="12">
        <v>53</v>
      </c>
      <c r="AI65" s="13">
        <v>49</v>
      </c>
      <c r="AJ65" s="13">
        <v>25</v>
      </c>
      <c r="AK65" s="13"/>
      <c r="AL65" s="34" t="s">
        <v>152</v>
      </c>
      <c r="AM65" s="2" t="s">
        <v>247</v>
      </c>
      <c r="AN65" s="2" t="s">
        <v>240</v>
      </c>
      <c r="AO65" s="2" t="s">
        <v>766</v>
      </c>
      <c r="AP65" s="2" t="s">
        <v>513</v>
      </c>
      <c r="AQ65" s="2" t="s">
        <v>87</v>
      </c>
      <c r="AR65" s="1"/>
      <c r="AS65" s="2" t="s">
        <v>89</v>
      </c>
      <c r="AT65" s="1"/>
      <c r="AU65" s="2" t="s">
        <v>93</v>
      </c>
      <c r="AV65" s="14" t="s">
        <v>767</v>
      </c>
      <c r="AW65" s="14">
        <v>2</v>
      </c>
      <c r="AX65" s="3" t="s">
        <v>17</v>
      </c>
      <c r="AY65" s="3">
        <v>22</v>
      </c>
      <c r="AZ65" s="2">
        <v>24</v>
      </c>
      <c r="BA65" s="2">
        <v>21</v>
      </c>
      <c r="BB65" s="2">
        <f t="shared" ref="BB65:BB96" si="20">(AY65-BA65)/AY65</f>
        <v>4.5454545454545456E-2</v>
      </c>
      <c r="BC65" s="248">
        <f t="shared" ref="BC65:BC96" si="21">BJ65-CB65</f>
        <v>1.35</v>
      </c>
      <c r="BD65" s="2" t="s">
        <v>1666</v>
      </c>
      <c r="BE65" s="2">
        <v>14</v>
      </c>
      <c r="BF65" s="2">
        <v>6</v>
      </c>
      <c r="BG65" s="104">
        <v>2.99</v>
      </c>
      <c r="BH65" s="105">
        <v>3.28</v>
      </c>
      <c r="BI65" s="109">
        <v>2.59</v>
      </c>
      <c r="BJ65" s="105">
        <v>2.02</v>
      </c>
      <c r="BK65" s="109">
        <v>2.5</v>
      </c>
      <c r="BL65" s="262">
        <v>1.27</v>
      </c>
      <c r="BM65" s="109">
        <v>1.1200000000000001</v>
      </c>
      <c r="BN65" s="104">
        <v>1.06</v>
      </c>
      <c r="BO65" s="105">
        <v>1.1200000000000001</v>
      </c>
      <c r="BP65" s="109">
        <v>1.62</v>
      </c>
      <c r="BQ65" s="109">
        <v>2.79</v>
      </c>
      <c r="BR65" s="109">
        <v>4.05</v>
      </c>
      <c r="BS65" s="109">
        <v>2.61</v>
      </c>
      <c r="BT65" s="4">
        <v>3.78</v>
      </c>
      <c r="BU65" s="9">
        <v>5.01</v>
      </c>
      <c r="BV65" s="9">
        <v>8.2899999999999991</v>
      </c>
      <c r="BW65" s="4">
        <v>12.02</v>
      </c>
      <c r="BX65" s="97">
        <v>13.42</v>
      </c>
      <c r="BY65" s="4">
        <v>3.55</v>
      </c>
      <c r="BZ65" s="26">
        <v>3.41</v>
      </c>
      <c r="CA65" s="25">
        <v>1.83</v>
      </c>
      <c r="CB65" s="25">
        <v>0.67</v>
      </c>
      <c r="CC65" s="25">
        <v>0</v>
      </c>
      <c r="CD65" s="258">
        <v>2.27</v>
      </c>
      <c r="CE65" s="25">
        <v>1.87</v>
      </c>
      <c r="CF65" s="12">
        <v>2.66</v>
      </c>
      <c r="CG65" s="26">
        <v>1.76</v>
      </c>
      <c r="CH65" s="25">
        <v>2.48</v>
      </c>
      <c r="CI65" s="25">
        <v>3.29</v>
      </c>
      <c r="CJ65" s="25">
        <v>3.62</v>
      </c>
      <c r="CK65" s="9">
        <v>1.9</v>
      </c>
      <c r="CL65" s="4">
        <v>2.93</v>
      </c>
      <c r="CM65" s="9">
        <v>5.12</v>
      </c>
      <c r="CN65" s="9">
        <v>8.26</v>
      </c>
      <c r="CO65" s="4">
        <v>10.72</v>
      </c>
      <c r="CP65" s="97">
        <v>10.42</v>
      </c>
      <c r="CQ65" s="250">
        <v>-0.55999999999999961</v>
      </c>
      <c r="CR65" s="250">
        <v>-0.13000000000000034</v>
      </c>
      <c r="CS65" s="250">
        <v>0.75999999999999979</v>
      </c>
      <c r="CT65" s="250">
        <v>1.35</v>
      </c>
      <c r="CU65" s="250">
        <v>2.5</v>
      </c>
      <c r="CV65" s="250">
        <v>1</v>
      </c>
      <c r="CW65" s="16">
        <v>28.52</v>
      </c>
      <c r="CX65" s="38">
        <v>31.42</v>
      </c>
      <c r="CY65" s="20">
        <v>33.229999999999997</v>
      </c>
      <c r="CZ65" s="38">
        <v>36.21</v>
      </c>
      <c r="DA65" s="20">
        <v>37.35</v>
      </c>
      <c r="DB65" s="16">
        <v>37.39</v>
      </c>
      <c r="DC65" s="20">
        <v>38.72</v>
      </c>
      <c r="DD65" s="16">
        <v>39.11</v>
      </c>
      <c r="DE65" s="38">
        <v>39.200000000000003</v>
      </c>
      <c r="DF65" s="20">
        <v>40.92</v>
      </c>
      <c r="DG65" s="20">
        <v>40.71</v>
      </c>
      <c r="DH65" s="20">
        <v>41.4</v>
      </c>
      <c r="DI65" s="20">
        <v>44.14</v>
      </c>
      <c r="DJ65" s="16">
        <v>44.72</v>
      </c>
      <c r="DK65" s="20">
        <v>47.28</v>
      </c>
      <c r="DL65" s="20">
        <v>45.79</v>
      </c>
      <c r="DM65" s="16">
        <v>45.41</v>
      </c>
      <c r="DN65" s="97">
        <v>42.15</v>
      </c>
      <c r="DO65" s="16">
        <v>28.68</v>
      </c>
      <c r="DP65" s="38">
        <v>31.56</v>
      </c>
      <c r="DQ65" s="20">
        <v>34.44</v>
      </c>
      <c r="DR65" s="20">
        <v>37.07</v>
      </c>
      <c r="DS65" s="20">
        <v>37.01</v>
      </c>
      <c r="DT65" s="16">
        <v>37.64</v>
      </c>
      <c r="DU65" s="20">
        <v>38.57</v>
      </c>
      <c r="DV65" s="16">
        <v>38.9</v>
      </c>
      <c r="DW65" s="38">
        <v>39.86</v>
      </c>
      <c r="DX65" s="20">
        <v>40.22</v>
      </c>
      <c r="DY65" s="20">
        <v>41.28</v>
      </c>
      <c r="DZ65" s="20">
        <v>41.73</v>
      </c>
      <c r="EA65" s="20">
        <v>43.9</v>
      </c>
      <c r="EB65" s="16">
        <v>44.48</v>
      </c>
      <c r="EC65" s="20">
        <v>47.61</v>
      </c>
      <c r="ED65" s="20">
        <v>45.89</v>
      </c>
      <c r="EE65" s="16">
        <v>45.18</v>
      </c>
      <c r="EF65" s="97">
        <v>43.56</v>
      </c>
      <c r="EG65" s="253">
        <f t="shared" ref="EG65:EG96" si="22">CW65-DO65</f>
        <v>-0.16000000000000014</v>
      </c>
      <c r="EH65" s="253">
        <f t="shared" ref="EH65:EH96" si="23">CX65-DP65</f>
        <v>-0.13999999999999702</v>
      </c>
      <c r="EI65" s="253">
        <f t="shared" ref="EI65:EI96" si="24">CY65-DQ65</f>
        <v>-1.2100000000000009</v>
      </c>
      <c r="EJ65" s="253">
        <f t="shared" ref="EJ65:EJ96" si="25">CZ65-DR65</f>
        <v>-0.85999999999999943</v>
      </c>
      <c r="EK65" s="253">
        <f t="shared" ref="EK65:EK96" si="26">DA65-DS65</f>
        <v>0.34000000000000341</v>
      </c>
      <c r="EL65" s="253">
        <f t="shared" ref="EL65:EL96" si="27">DB65-DT65</f>
        <v>-0.25</v>
      </c>
      <c r="EM65" s="16">
        <v>0</v>
      </c>
      <c r="EN65" s="20">
        <v>1</v>
      </c>
      <c r="EO65" s="20">
        <v>2</v>
      </c>
      <c r="EP65" s="20">
        <v>4</v>
      </c>
      <c r="EQ65" s="20">
        <v>2</v>
      </c>
      <c r="ER65" s="20">
        <v>0</v>
      </c>
      <c r="ES65" s="20">
        <v>-2</v>
      </c>
      <c r="ET65" s="20">
        <v>-5</v>
      </c>
      <c r="EU65" s="20">
        <v>-5</v>
      </c>
      <c r="EV65" s="20">
        <v>0</v>
      </c>
      <c r="EW65" s="20">
        <v>6</v>
      </c>
      <c r="EX65" s="20">
        <v>13</v>
      </c>
      <c r="EY65" s="20">
        <v>16</v>
      </c>
      <c r="EZ65" s="20">
        <v>15</v>
      </c>
      <c r="FA65" s="20">
        <v>12</v>
      </c>
      <c r="FB65" s="20">
        <v>5</v>
      </c>
      <c r="FC65" s="20">
        <v>2</v>
      </c>
      <c r="FD65" s="97">
        <v>0</v>
      </c>
      <c r="FE65" s="2" t="s">
        <v>425</v>
      </c>
      <c r="FF65" s="2">
        <v>52345735</v>
      </c>
      <c r="FG65" s="2" t="s">
        <v>91</v>
      </c>
      <c r="FH65" s="1" t="s">
        <v>343</v>
      </c>
      <c r="FI65" s="13" t="s">
        <v>95</v>
      </c>
      <c r="FJ65" s="1">
        <v>-5</v>
      </c>
      <c r="FL65" s="50">
        <f t="shared" si="9"/>
        <v>2.9999999999999361E-2</v>
      </c>
    </row>
    <row r="66" spans="1:168">
      <c r="A66" s="2">
        <v>1</v>
      </c>
      <c r="B66" s="2">
        <v>39</v>
      </c>
      <c r="C66" s="2">
        <v>2</v>
      </c>
      <c r="D66" s="250">
        <v>1.36</v>
      </c>
      <c r="E66" s="2">
        <v>13</v>
      </c>
      <c r="F66" s="2">
        <v>9</v>
      </c>
      <c r="G66" s="2">
        <v>155.69999999999999</v>
      </c>
      <c r="H66" s="2">
        <v>46.3</v>
      </c>
      <c r="I66" s="2" t="s">
        <v>99</v>
      </c>
      <c r="J66" s="2" t="s">
        <v>114</v>
      </c>
      <c r="K66" s="3" t="s">
        <v>6</v>
      </c>
      <c r="L66" s="3">
        <v>22</v>
      </c>
      <c r="M66" s="2">
        <v>22</v>
      </c>
      <c r="N66" s="2">
        <v>15</v>
      </c>
      <c r="O66" s="2">
        <f t="shared" si="19"/>
        <v>0.31818181818181818</v>
      </c>
      <c r="P66" s="30" t="s">
        <v>168</v>
      </c>
      <c r="Q66" s="30" t="s">
        <v>674</v>
      </c>
      <c r="R66" s="30"/>
      <c r="S66" s="30"/>
      <c r="T66" s="3" t="s">
        <v>187</v>
      </c>
      <c r="U66" t="s">
        <v>191</v>
      </c>
      <c r="V66" s="3">
        <v>22</v>
      </c>
      <c r="W66" s="2">
        <v>22</v>
      </c>
      <c r="X66" s="2">
        <v>15</v>
      </c>
      <c r="Y66" s="2" t="s">
        <v>1294</v>
      </c>
      <c r="Z66" s="33"/>
      <c r="AA66" s="3" t="s">
        <v>137</v>
      </c>
      <c r="AB66" s="3">
        <v>59</v>
      </c>
      <c r="AC66" s="2">
        <v>46</v>
      </c>
      <c r="AD66" s="2">
        <v>33</v>
      </c>
      <c r="AE66" s="2"/>
      <c r="AF66" s="33" t="s">
        <v>209</v>
      </c>
      <c r="AG66" s="12" t="s">
        <v>116</v>
      </c>
      <c r="AH66" s="12">
        <v>53</v>
      </c>
      <c r="AI66" s="13">
        <v>41</v>
      </c>
      <c r="AJ66" s="13">
        <v>25</v>
      </c>
      <c r="AK66" s="13"/>
      <c r="AL66" s="34" t="s">
        <v>197</v>
      </c>
      <c r="AM66" s="2" t="s">
        <v>210</v>
      </c>
      <c r="AN66" s="2" t="s">
        <v>118</v>
      </c>
      <c r="AO66" s="2" t="s">
        <v>119</v>
      </c>
      <c r="AP66" s="2" t="s">
        <v>141</v>
      </c>
      <c r="AQ66" s="2" t="s">
        <v>87</v>
      </c>
      <c r="AR66" s="1" t="s">
        <v>176</v>
      </c>
      <c r="AS66" s="2" t="s">
        <v>89</v>
      </c>
      <c r="AT66" s="1" t="s">
        <v>108</v>
      </c>
      <c r="AU66" s="2" t="s">
        <v>93</v>
      </c>
      <c r="AV66" s="14" t="s">
        <v>110</v>
      </c>
      <c r="AW66" s="14">
        <v>1</v>
      </c>
      <c r="AX66" s="3" t="s">
        <v>6</v>
      </c>
      <c r="AY66" s="3">
        <v>22</v>
      </c>
      <c r="AZ66" s="2">
        <v>22</v>
      </c>
      <c r="BA66" s="2">
        <v>15</v>
      </c>
      <c r="BB66" s="2">
        <f t="shared" si="20"/>
        <v>0.31818181818181818</v>
      </c>
      <c r="BC66" s="248">
        <f t="shared" si="21"/>
        <v>1.36</v>
      </c>
      <c r="BD66" s="2" t="s">
        <v>1666</v>
      </c>
      <c r="BE66" s="2">
        <v>13</v>
      </c>
      <c r="BF66" s="2">
        <v>9</v>
      </c>
      <c r="BG66" s="104">
        <v>4.01</v>
      </c>
      <c r="BH66" s="114">
        <v>3.28</v>
      </c>
      <c r="BI66" s="115">
        <v>3.41</v>
      </c>
      <c r="BJ66" s="107">
        <v>3.02</v>
      </c>
      <c r="BK66" s="106">
        <v>2.87</v>
      </c>
      <c r="BL66" s="261">
        <v>2.36</v>
      </c>
      <c r="BM66" s="106">
        <v>2.0699999999999998</v>
      </c>
      <c r="BN66" s="108">
        <v>2.56</v>
      </c>
      <c r="BO66" s="107">
        <v>3.21</v>
      </c>
      <c r="BP66" s="106">
        <v>4.13</v>
      </c>
      <c r="BQ66" s="106">
        <v>7.96</v>
      </c>
      <c r="BR66" s="106">
        <v>4.04</v>
      </c>
      <c r="BS66" s="106">
        <v>3.18</v>
      </c>
      <c r="BT66" s="8">
        <v>5.27</v>
      </c>
      <c r="BU66" s="9">
        <v>7.95</v>
      </c>
      <c r="BV66" s="9">
        <v>12.26</v>
      </c>
      <c r="BW66" s="4">
        <v>15.05</v>
      </c>
      <c r="BX66" s="98"/>
      <c r="BY66" s="4">
        <v>4.62</v>
      </c>
      <c r="BZ66" s="39">
        <v>3.62</v>
      </c>
      <c r="CA66" s="5">
        <v>1.94</v>
      </c>
      <c r="CB66" s="7">
        <v>1.66</v>
      </c>
      <c r="CC66" s="7">
        <v>2.88</v>
      </c>
      <c r="CD66" s="257">
        <v>2.52</v>
      </c>
      <c r="CE66" s="7">
        <v>2.87</v>
      </c>
      <c r="CF66" s="8">
        <v>3.86</v>
      </c>
      <c r="CG66" s="6">
        <v>4.0999999999999996</v>
      </c>
      <c r="CH66" s="7">
        <v>5.34</v>
      </c>
      <c r="CI66" s="7">
        <v>8.7200000000000006</v>
      </c>
      <c r="CJ66" s="7">
        <v>5.39</v>
      </c>
      <c r="CK66" s="7">
        <v>3.69</v>
      </c>
      <c r="CL66" s="8">
        <v>6.52</v>
      </c>
      <c r="CM66" s="9">
        <v>8.3699999999999992</v>
      </c>
      <c r="CN66" s="9">
        <v>12.14</v>
      </c>
      <c r="CO66" s="4">
        <v>15.23</v>
      </c>
      <c r="CP66" s="98"/>
      <c r="CQ66" s="250">
        <v>-0.61000000000000032</v>
      </c>
      <c r="CR66" s="250">
        <v>-0.3400000000000003</v>
      </c>
      <c r="CS66" s="250">
        <v>1.4700000000000002</v>
      </c>
      <c r="CT66" s="250">
        <v>1.36</v>
      </c>
      <c r="CU66" s="250">
        <v>-9.9999999999997868E-3</v>
      </c>
      <c r="CV66" s="250">
        <v>0.16000000000000014</v>
      </c>
      <c r="CW66" s="16">
        <v>28.17</v>
      </c>
      <c r="CX66" s="40">
        <v>30.96</v>
      </c>
      <c r="CY66" s="23">
        <v>32.67</v>
      </c>
      <c r="CZ66" s="18">
        <v>32.630000000000003</v>
      </c>
      <c r="DA66" s="17">
        <v>34.89</v>
      </c>
      <c r="DB66" s="19">
        <v>36.03</v>
      </c>
      <c r="DC66" s="17">
        <v>35.89</v>
      </c>
      <c r="DD66" s="19">
        <v>38.01</v>
      </c>
      <c r="DE66" s="18">
        <v>38.39</v>
      </c>
      <c r="DF66" s="17">
        <v>38.06</v>
      </c>
      <c r="DG66" s="17">
        <v>40.159999999999997</v>
      </c>
      <c r="DH66" s="17">
        <v>43.49</v>
      </c>
      <c r="DI66" s="17">
        <v>45.52</v>
      </c>
      <c r="DJ66" s="19">
        <v>45.8</v>
      </c>
      <c r="DK66" s="20">
        <v>46.97</v>
      </c>
      <c r="DL66" s="20">
        <v>43.17</v>
      </c>
      <c r="DM66" s="16">
        <v>42.32</v>
      </c>
      <c r="DN66" s="100"/>
      <c r="DO66" s="16">
        <v>28.39</v>
      </c>
      <c r="DP66" s="40">
        <v>31.12</v>
      </c>
      <c r="DQ66" s="23">
        <v>33.07</v>
      </c>
      <c r="DR66" s="17">
        <v>32.18</v>
      </c>
      <c r="DS66" s="17">
        <v>34.96</v>
      </c>
      <c r="DT66" s="19">
        <v>37.270000000000003</v>
      </c>
      <c r="DU66" s="17">
        <v>36.07</v>
      </c>
      <c r="DV66" s="19">
        <v>37.36</v>
      </c>
      <c r="DW66" s="18">
        <v>38.76</v>
      </c>
      <c r="DX66" s="17">
        <v>38.15</v>
      </c>
      <c r="DY66" s="17">
        <v>39.49</v>
      </c>
      <c r="DZ66" s="17">
        <v>42.84</v>
      </c>
      <c r="EA66" s="17">
        <v>44.96</v>
      </c>
      <c r="EB66" s="19">
        <v>46.7</v>
      </c>
      <c r="EC66" s="20">
        <v>46.75</v>
      </c>
      <c r="ED66" s="20">
        <v>42.7</v>
      </c>
      <c r="EE66" s="16">
        <v>42.14</v>
      </c>
      <c r="EF66" s="100"/>
      <c r="EG66" s="253">
        <f t="shared" si="22"/>
        <v>-0.21999999999999886</v>
      </c>
      <c r="EH66" s="253">
        <f t="shared" si="23"/>
        <v>-0.16000000000000014</v>
      </c>
      <c r="EI66" s="253">
        <f t="shared" si="24"/>
        <v>-0.39999999999999858</v>
      </c>
      <c r="EJ66" s="253">
        <f t="shared" si="25"/>
        <v>0.45000000000000284</v>
      </c>
      <c r="EK66" s="253">
        <f t="shared" si="26"/>
        <v>-7.0000000000000284E-2</v>
      </c>
      <c r="EL66" s="253">
        <f t="shared" si="27"/>
        <v>-1.240000000000002</v>
      </c>
      <c r="EM66" s="16">
        <v>1</v>
      </c>
      <c r="EN66" s="23">
        <v>3</v>
      </c>
      <c r="EO66" s="23">
        <v>4</v>
      </c>
      <c r="EP66" s="17">
        <v>0</v>
      </c>
      <c r="EQ66" s="17">
        <v>-3</v>
      </c>
      <c r="ER66" s="17">
        <v>-10</v>
      </c>
      <c r="ES66" s="17">
        <v>-15</v>
      </c>
      <c r="ET66" s="17">
        <v>-16</v>
      </c>
      <c r="EU66" s="17">
        <v>-11</v>
      </c>
      <c r="EV66" s="17">
        <v>-1</v>
      </c>
      <c r="EW66" s="17">
        <v>8</v>
      </c>
      <c r="EX66" s="17">
        <v>13</v>
      </c>
      <c r="EY66" s="17">
        <v>18</v>
      </c>
      <c r="EZ66" s="17">
        <v>17</v>
      </c>
      <c r="FA66" s="20">
        <v>13</v>
      </c>
      <c r="FB66" s="20">
        <v>11</v>
      </c>
      <c r="FC66" s="20">
        <v>11</v>
      </c>
      <c r="FD66" s="101"/>
      <c r="FE66" s="2" t="s">
        <v>1293</v>
      </c>
      <c r="FF66" s="2">
        <v>53231930</v>
      </c>
      <c r="FG66" s="2" t="s">
        <v>91</v>
      </c>
      <c r="FH66" s="1" t="s">
        <v>211</v>
      </c>
      <c r="FI66" s="15" t="s">
        <v>95</v>
      </c>
      <c r="FJ66" s="1">
        <v>0</v>
      </c>
      <c r="FL66" s="50">
        <f t="shared" ref="FL66:FL129" si="28">BV66-CN66</f>
        <v>0.11999999999999922</v>
      </c>
    </row>
    <row r="67" spans="1:168">
      <c r="A67" s="2">
        <v>1</v>
      </c>
      <c r="B67" s="2">
        <v>59</v>
      </c>
      <c r="C67" s="2">
        <v>2</v>
      </c>
      <c r="D67" s="250">
        <v>1.39</v>
      </c>
      <c r="E67" s="2">
        <v>13</v>
      </c>
      <c r="F67" s="2">
        <v>9</v>
      </c>
      <c r="G67" s="2">
        <v>151.5</v>
      </c>
      <c r="H67" s="2">
        <v>45.9</v>
      </c>
      <c r="I67" s="2" t="s">
        <v>158</v>
      </c>
      <c r="J67" s="2" t="s">
        <v>169</v>
      </c>
      <c r="K67" s="3" t="s">
        <v>17</v>
      </c>
      <c r="L67" s="3">
        <v>25</v>
      </c>
      <c r="M67" s="2">
        <v>27</v>
      </c>
      <c r="N67" s="2">
        <v>11</v>
      </c>
      <c r="O67" s="2">
        <f t="shared" si="19"/>
        <v>0.56000000000000005</v>
      </c>
      <c r="P67" s="30" t="s">
        <v>168</v>
      </c>
      <c r="Q67" s="30"/>
      <c r="R67" s="30"/>
      <c r="S67" s="30"/>
      <c r="T67" s="3" t="s">
        <v>187</v>
      </c>
      <c r="U67" t="s">
        <v>192</v>
      </c>
      <c r="V67" s="3">
        <v>25</v>
      </c>
      <c r="W67" s="2">
        <v>27</v>
      </c>
      <c r="X67" s="2">
        <v>11</v>
      </c>
      <c r="Y67" s="2" t="s">
        <v>1292</v>
      </c>
      <c r="Z67" s="33"/>
      <c r="AA67" s="3" t="s">
        <v>175</v>
      </c>
      <c r="AB67" s="3">
        <v>59</v>
      </c>
      <c r="AC67" s="2">
        <v>55</v>
      </c>
      <c r="AD67" s="2">
        <v>36</v>
      </c>
      <c r="AE67" s="2"/>
      <c r="AF67" s="33" t="s">
        <v>176</v>
      </c>
      <c r="AG67" s="12" t="s">
        <v>160</v>
      </c>
      <c r="AH67" s="12">
        <v>39</v>
      </c>
      <c r="AI67" s="13">
        <v>35</v>
      </c>
      <c r="AJ67" s="13">
        <v>26</v>
      </c>
      <c r="AK67" s="13"/>
      <c r="AL67" s="34"/>
      <c r="AM67" s="2" t="s">
        <v>177</v>
      </c>
      <c r="AN67" s="2" t="s">
        <v>178</v>
      </c>
      <c r="AO67" s="2" t="s">
        <v>179</v>
      </c>
      <c r="AP67" s="2" t="s">
        <v>106</v>
      </c>
      <c r="AQ67" s="2" t="s">
        <v>87</v>
      </c>
      <c r="AR67" s="1" t="s">
        <v>180</v>
      </c>
      <c r="AS67" s="2" t="s">
        <v>89</v>
      </c>
      <c r="AT67" s="1" t="s">
        <v>131</v>
      </c>
      <c r="AU67" s="2" t="s">
        <v>93</v>
      </c>
      <c r="AV67" s="14" t="s">
        <v>182</v>
      </c>
      <c r="AW67" s="14">
        <v>1</v>
      </c>
      <c r="AX67" s="3" t="s">
        <v>17</v>
      </c>
      <c r="AY67" s="3">
        <v>25</v>
      </c>
      <c r="AZ67" s="2">
        <v>27</v>
      </c>
      <c r="BA67" s="2">
        <v>11</v>
      </c>
      <c r="BB67" s="2">
        <f t="shared" si="20"/>
        <v>0.56000000000000005</v>
      </c>
      <c r="BC67" s="248">
        <f t="shared" si="21"/>
        <v>1.39</v>
      </c>
      <c r="BD67" s="2" t="s">
        <v>1666</v>
      </c>
      <c r="BE67" s="2">
        <v>13</v>
      </c>
      <c r="BF67" s="2">
        <v>9</v>
      </c>
      <c r="BG67" s="104">
        <v>3.41</v>
      </c>
      <c r="BH67" s="114">
        <v>2.71</v>
      </c>
      <c r="BI67" s="115">
        <v>1.51</v>
      </c>
      <c r="BJ67" s="114">
        <v>1.39</v>
      </c>
      <c r="BK67" s="115">
        <v>1.27</v>
      </c>
      <c r="BL67" s="261">
        <v>0.9</v>
      </c>
      <c r="BM67" s="106">
        <v>1.42</v>
      </c>
      <c r="BN67" s="108">
        <v>2.3199999999999998</v>
      </c>
      <c r="BO67" s="107">
        <v>1.78</v>
      </c>
      <c r="BP67" s="106">
        <v>2.68</v>
      </c>
      <c r="BQ67" s="106">
        <v>4.1100000000000003</v>
      </c>
      <c r="BR67" s="106">
        <v>4.3899999999999997</v>
      </c>
      <c r="BS67" s="106">
        <v>1.1100000000000001</v>
      </c>
      <c r="BT67" s="8">
        <v>2.92</v>
      </c>
      <c r="BU67" s="7">
        <v>3.88</v>
      </c>
      <c r="BV67" s="9">
        <v>5.58</v>
      </c>
      <c r="BW67" s="4">
        <v>9.67</v>
      </c>
      <c r="BX67" s="4">
        <v>15.41</v>
      </c>
      <c r="BY67" s="4">
        <v>4.62</v>
      </c>
      <c r="BZ67" s="39">
        <v>2.59</v>
      </c>
      <c r="CA67" s="5">
        <v>1.61</v>
      </c>
      <c r="CB67" s="5">
        <v>0</v>
      </c>
      <c r="CC67" s="5">
        <v>0.67</v>
      </c>
      <c r="CD67" s="257">
        <v>1.66</v>
      </c>
      <c r="CE67" s="7">
        <v>0.79</v>
      </c>
      <c r="CF67" s="8">
        <v>2.36</v>
      </c>
      <c r="CG67" s="6">
        <v>0.87</v>
      </c>
      <c r="CH67" s="7">
        <v>1.66</v>
      </c>
      <c r="CI67" s="7">
        <v>3.02</v>
      </c>
      <c r="CJ67" s="7">
        <v>2.68</v>
      </c>
      <c r="CK67" s="7">
        <v>2.12</v>
      </c>
      <c r="CL67" s="8">
        <v>3.12</v>
      </c>
      <c r="CM67" s="7">
        <v>4.25</v>
      </c>
      <c r="CN67" s="9">
        <v>6.24</v>
      </c>
      <c r="CO67" s="4">
        <v>10.44</v>
      </c>
      <c r="CP67" s="4">
        <v>15.21</v>
      </c>
      <c r="CQ67" s="250">
        <v>-1.21</v>
      </c>
      <c r="CR67" s="250">
        <v>0.12000000000000011</v>
      </c>
      <c r="CS67" s="250">
        <v>-0.10000000000000009</v>
      </c>
      <c r="CT67" s="250">
        <v>1.39</v>
      </c>
      <c r="CU67" s="250">
        <v>0.6</v>
      </c>
      <c r="CV67" s="250">
        <v>0.7599999999999999</v>
      </c>
      <c r="CW67" s="16">
        <v>28.98</v>
      </c>
      <c r="CX67" s="40">
        <v>31.31</v>
      </c>
      <c r="CY67" s="23">
        <v>33.01</v>
      </c>
      <c r="CZ67" s="40">
        <v>36.81</v>
      </c>
      <c r="DA67" s="23">
        <v>37.19</v>
      </c>
      <c r="DB67" s="19">
        <v>38.369999999999997</v>
      </c>
      <c r="DC67" s="17">
        <v>40.56</v>
      </c>
      <c r="DD67" s="19">
        <v>40.229999999999997</v>
      </c>
      <c r="DE67" s="18">
        <v>41.5</v>
      </c>
      <c r="DF67" s="17">
        <v>42.03</v>
      </c>
      <c r="DG67" s="17">
        <v>41.51</v>
      </c>
      <c r="DH67" s="17">
        <v>45.66</v>
      </c>
      <c r="DI67" s="17">
        <v>47.28</v>
      </c>
      <c r="DJ67" s="19">
        <v>49.99</v>
      </c>
      <c r="DK67" s="17">
        <v>47.57</v>
      </c>
      <c r="DL67" s="20">
        <v>47.09</v>
      </c>
      <c r="DM67" s="16">
        <v>46.22</v>
      </c>
      <c r="DN67" s="16">
        <v>43.46</v>
      </c>
      <c r="DO67" s="16">
        <v>28.06</v>
      </c>
      <c r="DP67" s="40">
        <v>30.61</v>
      </c>
      <c r="DQ67" s="23">
        <v>33.950000000000003</v>
      </c>
      <c r="DR67" s="23">
        <v>36.020000000000003</v>
      </c>
      <c r="DS67" s="23">
        <v>36.770000000000003</v>
      </c>
      <c r="DT67" s="19">
        <v>37.69</v>
      </c>
      <c r="DU67" s="17">
        <v>41.42</v>
      </c>
      <c r="DV67" s="19">
        <v>40.549999999999997</v>
      </c>
      <c r="DW67" s="18">
        <v>41.27</v>
      </c>
      <c r="DX67" s="17">
        <v>42.33</v>
      </c>
      <c r="DY67" s="17">
        <v>41.86</v>
      </c>
      <c r="DZ67" s="17">
        <v>45.07</v>
      </c>
      <c r="EA67" s="17">
        <v>47.03</v>
      </c>
      <c r="EB67" s="19">
        <v>49.99</v>
      </c>
      <c r="EC67" s="17">
        <v>47.88</v>
      </c>
      <c r="ED67" s="20">
        <v>47.58</v>
      </c>
      <c r="EE67" s="16">
        <v>47.45</v>
      </c>
      <c r="EF67" s="16">
        <v>42.37</v>
      </c>
      <c r="EG67" s="253">
        <f t="shared" si="22"/>
        <v>0.92000000000000171</v>
      </c>
      <c r="EH67" s="253">
        <f t="shared" si="23"/>
        <v>0.69999999999999929</v>
      </c>
      <c r="EI67" s="253">
        <f t="shared" si="24"/>
        <v>-0.94000000000000483</v>
      </c>
      <c r="EJ67" s="253">
        <f t="shared" si="25"/>
        <v>0.78999999999999915</v>
      </c>
      <c r="EK67" s="253">
        <f t="shared" si="26"/>
        <v>0.4199999999999946</v>
      </c>
      <c r="EL67" s="253">
        <f t="shared" si="27"/>
        <v>0.67999999999999972</v>
      </c>
      <c r="EM67" s="16">
        <v>4</v>
      </c>
      <c r="EN67" s="23">
        <v>5</v>
      </c>
      <c r="EO67" s="23">
        <v>7</v>
      </c>
      <c r="EP67" s="23">
        <v>6</v>
      </c>
      <c r="EQ67" s="23">
        <v>4</v>
      </c>
      <c r="ER67" s="17">
        <v>1</v>
      </c>
      <c r="ES67" s="17">
        <v>-1</v>
      </c>
      <c r="ET67" s="17">
        <v>-4</v>
      </c>
      <c r="EU67" s="17">
        <v>-9</v>
      </c>
      <c r="EV67" s="17">
        <v>-11</v>
      </c>
      <c r="EW67" s="17">
        <v>-17</v>
      </c>
      <c r="EX67" s="17">
        <v>-16</v>
      </c>
      <c r="EY67" s="17">
        <v>-8</v>
      </c>
      <c r="EZ67" s="17">
        <v>0</v>
      </c>
      <c r="FA67" s="17">
        <v>7</v>
      </c>
      <c r="FB67" s="20">
        <v>5</v>
      </c>
      <c r="FC67" s="20">
        <v>3</v>
      </c>
      <c r="FD67" s="20">
        <v>2</v>
      </c>
      <c r="FE67" s="2" t="s">
        <v>1291</v>
      </c>
      <c r="FF67" s="2">
        <v>53329279</v>
      </c>
      <c r="FG67" s="2" t="s">
        <v>91</v>
      </c>
      <c r="FH67" s="1" t="s">
        <v>181</v>
      </c>
      <c r="FI67" s="15" t="s">
        <v>95</v>
      </c>
      <c r="FJ67" s="1">
        <v>0</v>
      </c>
      <c r="FL67" s="50">
        <f t="shared" si="28"/>
        <v>-0.66000000000000014</v>
      </c>
    </row>
    <row r="68" spans="1:168">
      <c r="A68" s="2">
        <v>1</v>
      </c>
      <c r="B68" s="2">
        <v>85</v>
      </c>
      <c r="C68" s="2">
        <v>2</v>
      </c>
      <c r="D68" s="250">
        <v>1.41</v>
      </c>
      <c r="E68" s="2">
        <v>14</v>
      </c>
      <c r="F68" s="2">
        <v>6</v>
      </c>
      <c r="G68" s="2">
        <v>163.5</v>
      </c>
      <c r="H68" s="2">
        <v>43</v>
      </c>
      <c r="I68" s="2" t="s">
        <v>99</v>
      </c>
      <c r="J68" s="2" t="s">
        <v>114</v>
      </c>
      <c r="K68" s="3" t="s">
        <v>48</v>
      </c>
      <c r="L68" s="3">
        <v>28</v>
      </c>
      <c r="M68" s="2">
        <v>23</v>
      </c>
      <c r="N68" s="2">
        <v>21</v>
      </c>
      <c r="O68" s="2">
        <f t="shared" si="19"/>
        <v>0.25</v>
      </c>
      <c r="P68" s="30"/>
      <c r="Q68" s="30"/>
      <c r="R68" s="30"/>
      <c r="S68" s="30"/>
      <c r="T68" s="3" t="s">
        <v>187</v>
      </c>
      <c r="U68" t="s">
        <v>190</v>
      </c>
      <c r="V68" s="3">
        <v>28</v>
      </c>
      <c r="W68" s="2">
        <v>23</v>
      </c>
      <c r="X68" s="2">
        <v>21</v>
      </c>
      <c r="Y68" s="2" t="s">
        <v>280</v>
      </c>
      <c r="Z68" s="33"/>
      <c r="AA68" s="3" t="s">
        <v>115</v>
      </c>
      <c r="AB68" s="3">
        <v>58</v>
      </c>
      <c r="AC68" s="2">
        <v>52</v>
      </c>
      <c r="AD68" s="2">
        <v>42</v>
      </c>
      <c r="AE68" s="2"/>
      <c r="AF68" s="33" t="s">
        <v>443</v>
      </c>
      <c r="AG68" s="12" t="s">
        <v>116</v>
      </c>
      <c r="AH68" s="12">
        <v>44</v>
      </c>
      <c r="AI68" s="13">
        <v>43</v>
      </c>
      <c r="AJ68" s="13">
        <v>25</v>
      </c>
      <c r="AK68" s="13"/>
      <c r="AL68" s="34" t="s">
        <v>180</v>
      </c>
      <c r="AM68" s="2" t="s">
        <v>117</v>
      </c>
      <c r="AN68" s="2" t="s">
        <v>421</v>
      </c>
      <c r="AO68" s="2" t="s">
        <v>667</v>
      </c>
      <c r="AP68" s="2" t="s">
        <v>1422</v>
      </c>
      <c r="AQ68" s="2" t="s">
        <v>87</v>
      </c>
      <c r="AR68" s="1"/>
      <c r="AS68" s="2" t="s">
        <v>89</v>
      </c>
      <c r="AT68" s="1"/>
      <c r="AU68" s="2" t="s">
        <v>93</v>
      </c>
      <c r="AV68" s="14" t="s">
        <v>782</v>
      </c>
      <c r="AW68" s="14">
        <v>1</v>
      </c>
      <c r="AX68" s="3" t="s">
        <v>48</v>
      </c>
      <c r="AY68" s="3">
        <v>28</v>
      </c>
      <c r="AZ68" s="2">
        <v>23</v>
      </c>
      <c r="BA68" s="2">
        <v>21</v>
      </c>
      <c r="BB68" s="2">
        <f t="shared" si="20"/>
        <v>0.25</v>
      </c>
      <c r="BC68" s="248">
        <f t="shared" si="21"/>
        <v>1.41</v>
      </c>
      <c r="BD68" s="2" t="s">
        <v>1666</v>
      </c>
      <c r="BE68" s="2">
        <v>14</v>
      </c>
      <c r="BF68" s="2">
        <v>6</v>
      </c>
      <c r="BG68" s="104">
        <v>2.9</v>
      </c>
      <c r="BH68" s="105">
        <v>1.85</v>
      </c>
      <c r="BI68" s="106">
        <v>2.17</v>
      </c>
      <c r="BJ68" s="107">
        <v>2.17</v>
      </c>
      <c r="BK68" s="106">
        <v>1.57</v>
      </c>
      <c r="BL68" s="261">
        <v>2.3199999999999998</v>
      </c>
      <c r="BM68" s="106">
        <v>1.3</v>
      </c>
      <c r="BN68" s="108">
        <v>2.02</v>
      </c>
      <c r="BO68" s="107">
        <v>2.62</v>
      </c>
      <c r="BP68" s="106">
        <v>4.0999999999999996</v>
      </c>
      <c r="BQ68" s="106">
        <v>6.22</v>
      </c>
      <c r="BR68" s="106">
        <v>3.18</v>
      </c>
      <c r="BS68" s="106">
        <v>1.39</v>
      </c>
      <c r="BT68" s="8">
        <v>2.5099999999999998</v>
      </c>
      <c r="BU68" s="7">
        <v>4.6100000000000003</v>
      </c>
      <c r="BV68" s="9">
        <v>6.46</v>
      </c>
      <c r="BW68" s="4">
        <v>9.7799999999999994</v>
      </c>
      <c r="BX68" s="4">
        <v>18.5</v>
      </c>
      <c r="BY68" s="4">
        <v>3.03</v>
      </c>
      <c r="BZ68" s="26">
        <v>1.73</v>
      </c>
      <c r="CA68" s="53">
        <v>1.57</v>
      </c>
      <c r="CB68" s="53">
        <v>0.76</v>
      </c>
      <c r="CC68" s="53">
        <v>1.76</v>
      </c>
      <c r="CD68" s="257">
        <v>1.96</v>
      </c>
      <c r="CE68" s="53">
        <v>3.28</v>
      </c>
      <c r="CF68" s="54">
        <v>4.25</v>
      </c>
      <c r="CG68" s="55">
        <v>4.13</v>
      </c>
      <c r="CH68" s="53">
        <v>3.74</v>
      </c>
      <c r="CI68" s="53">
        <v>5.74</v>
      </c>
      <c r="CJ68" s="53">
        <v>2.44</v>
      </c>
      <c r="CK68" s="7">
        <v>1.45</v>
      </c>
      <c r="CL68" s="8">
        <v>2.56</v>
      </c>
      <c r="CM68" s="7">
        <v>4.1100000000000003</v>
      </c>
      <c r="CN68" s="9">
        <v>5.56</v>
      </c>
      <c r="CO68" s="4">
        <v>9.2200000000000006</v>
      </c>
      <c r="CP68" s="4">
        <v>18.260000000000002</v>
      </c>
      <c r="CQ68" s="250">
        <v>-0.12999999999999989</v>
      </c>
      <c r="CR68" s="250">
        <v>0.12000000000000011</v>
      </c>
      <c r="CS68" s="250">
        <v>0.59999999999999987</v>
      </c>
      <c r="CT68" s="250">
        <v>1.41</v>
      </c>
      <c r="CU68" s="250">
        <v>-0.18999999999999995</v>
      </c>
      <c r="CV68" s="250">
        <v>-0.35999999999999988</v>
      </c>
      <c r="CW68" s="16">
        <v>26.7</v>
      </c>
      <c r="CX68" s="38">
        <v>31.7</v>
      </c>
      <c r="CY68" s="17">
        <v>34.770000000000003</v>
      </c>
      <c r="CZ68" s="18">
        <v>35.159999999999997</v>
      </c>
      <c r="DA68" s="17">
        <v>36.92</v>
      </c>
      <c r="DB68" s="19">
        <v>36.799999999999997</v>
      </c>
      <c r="DC68" s="17">
        <v>37.840000000000003</v>
      </c>
      <c r="DD68" s="19">
        <v>36.159999999999997</v>
      </c>
      <c r="DE68" s="18">
        <v>38.18</v>
      </c>
      <c r="DF68" s="17">
        <v>38.78</v>
      </c>
      <c r="DG68" s="17">
        <v>39.79</v>
      </c>
      <c r="DH68" s="17">
        <v>40.659999999999997</v>
      </c>
      <c r="DI68" s="17">
        <v>44.29</v>
      </c>
      <c r="DJ68" s="19">
        <v>46.48</v>
      </c>
      <c r="DK68" s="17">
        <v>48.95</v>
      </c>
      <c r="DL68" s="20">
        <v>45.75</v>
      </c>
      <c r="DM68" s="16">
        <v>40.82</v>
      </c>
      <c r="DN68" s="16">
        <v>39.58</v>
      </c>
      <c r="DO68" s="16">
        <v>26.81</v>
      </c>
      <c r="DP68" s="38">
        <v>32.94</v>
      </c>
      <c r="DQ68" s="17">
        <v>35.340000000000003</v>
      </c>
      <c r="DR68" s="17">
        <v>36.01</v>
      </c>
      <c r="DS68" s="17">
        <v>36.61</v>
      </c>
      <c r="DT68" s="19">
        <v>36.31</v>
      </c>
      <c r="DU68" s="17">
        <v>36.53</v>
      </c>
      <c r="DV68" s="19">
        <v>36.9</v>
      </c>
      <c r="DW68" s="18">
        <v>38.880000000000003</v>
      </c>
      <c r="DX68" s="17">
        <v>38.39</v>
      </c>
      <c r="DY68" s="17">
        <v>39.479999999999997</v>
      </c>
      <c r="DZ68" s="17">
        <v>40.14</v>
      </c>
      <c r="EA68" s="17">
        <v>44.42</v>
      </c>
      <c r="EB68" s="19">
        <v>46.89</v>
      </c>
      <c r="EC68" s="17">
        <v>48.54</v>
      </c>
      <c r="ED68" s="20">
        <v>45.01</v>
      </c>
      <c r="EE68" s="16">
        <v>41.09</v>
      </c>
      <c r="EF68" s="16">
        <v>39.24</v>
      </c>
      <c r="EG68" s="253">
        <f t="shared" si="22"/>
        <v>-0.10999999999999943</v>
      </c>
      <c r="EH68" s="253">
        <f t="shared" si="23"/>
        <v>-1.2399999999999984</v>
      </c>
      <c r="EI68" s="253">
        <f t="shared" si="24"/>
        <v>-0.57000000000000028</v>
      </c>
      <c r="EJ68" s="253">
        <f t="shared" si="25"/>
        <v>-0.85000000000000142</v>
      </c>
      <c r="EK68" s="253">
        <f t="shared" si="26"/>
        <v>0.31000000000000227</v>
      </c>
      <c r="EL68" s="253">
        <f t="shared" si="27"/>
        <v>0.48999999999999488</v>
      </c>
      <c r="EM68" s="16">
        <v>1</v>
      </c>
      <c r="EN68" s="20">
        <v>3</v>
      </c>
      <c r="EO68" s="17">
        <v>0</v>
      </c>
      <c r="EP68" s="17">
        <v>-2</v>
      </c>
      <c r="EQ68" s="17">
        <v>-8</v>
      </c>
      <c r="ER68" s="17">
        <v>-14</v>
      </c>
      <c r="ES68" s="17">
        <v>-16</v>
      </c>
      <c r="ET68" s="17">
        <v>-16</v>
      </c>
      <c r="EU68" s="17">
        <v>-12</v>
      </c>
      <c r="EV68" s="17">
        <v>-4</v>
      </c>
      <c r="EW68" s="17">
        <v>5</v>
      </c>
      <c r="EX68" s="17">
        <v>14</v>
      </c>
      <c r="EY68" s="17">
        <v>16</v>
      </c>
      <c r="EZ68" s="17">
        <v>13</v>
      </c>
      <c r="FA68" s="17">
        <v>11</v>
      </c>
      <c r="FB68" s="20">
        <v>7</v>
      </c>
      <c r="FC68" s="20">
        <v>4</v>
      </c>
      <c r="FD68" s="20">
        <v>6</v>
      </c>
      <c r="FE68" s="2" t="s">
        <v>1539</v>
      </c>
      <c r="FF68" s="2">
        <v>49604863</v>
      </c>
      <c r="FG68" s="2" t="s">
        <v>91</v>
      </c>
      <c r="FH68" s="1" t="s">
        <v>1540</v>
      </c>
      <c r="FI68" s="14"/>
      <c r="FJ68" s="1"/>
      <c r="FL68" s="50">
        <f t="shared" si="28"/>
        <v>0.90000000000000036</v>
      </c>
    </row>
    <row r="69" spans="1:168">
      <c r="A69" s="2">
        <v>1</v>
      </c>
      <c r="B69" s="2">
        <v>38</v>
      </c>
      <c r="C69" s="2">
        <v>2</v>
      </c>
      <c r="D69" s="250">
        <v>1.4100000000000001</v>
      </c>
      <c r="E69" s="2">
        <v>13</v>
      </c>
      <c r="F69" s="2">
        <v>6</v>
      </c>
      <c r="G69" s="2">
        <v>155.5</v>
      </c>
      <c r="H69" s="2">
        <v>45.2</v>
      </c>
      <c r="I69" s="2" t="s">
        <v>99</v>
      </c>
      <c r="J69" s="2" t="s">
        <v>287</v>
      </c>
      <c r="K69" s="3" t="s">
        <v>6</v>
      </c>
      <c r="L69" s="3">
        <v>22</v>
      </c>
      <c r="M69" s="2">
        <v>17</v>
      </c>
      <c r="N69" s="2">
        <v>15</v>
      </c>
      <c r="O69" s="2">
        <f t="shared" si="19"/>
        <v>0.31818181818181818</v>
      </c>
      <c r="P69" s="30"/>
      <c r="Q69" s="30"/>
      <c r="R69" s="30"/>
      <c r="S69" s="30"/>
      <c r="T69" s="3" t="s">
        <v>187</v>
      </c>
      <c r="U69" t="s">
        <v>191</v>
      </c>
      <c r="V69" s="3">
        <v>22</v>
      </c>
      <c r="W69" s="2">
        <v>17</v>
      </c>
      <c r="X69" s="2">
        <v>15</v>
      </c>
      <c r="Y69" s="2" t="s">
        <v>605</v>
      </c>
      <c r="Z69" s="33"/>
      <c r="AA69" s="3" t="s">
        <v>232</v>
      </c>
      <c r="AB69" s="3">
        <v>56</v>
      </c>
      <c r="AC69" s="2">
        <v>32</v>
      </c>
      <c r="AD69" s="2">
        <v>33</v>
      </c>
      <c r="AE69" s="2"/>
      <c r="AF69" s="33" t="s">
        <v>242</v>
      </c>
      <c r="AG69" s="12" t="s">
        <v>217</v>
      </c>
      <c r="AH69" s="12">
        <v>40</v>
      </c>
      <c r="AI69" s="13">
        <v>34</v>
      </c>
      <c r="AJ69" s="13">
        <v>20</v>
      </c>
      <c r="AK69" s="13"/>
      <c r="AL69" s="34" t="s">
        <v>180</v>
      </c>
      <c r="AM69" s="2" t="s">
        <v>272</v>
      </c>
      <c r="AN69" s="2" t="s">
        <v>323</v>
      </c>
      <c r="AO69" s="2" t="s">
        <v>606</v>
      </c>
      <c r="AP69" s="2" t="s">
        <v>245</v>
      </c>
      <c r="AQ69" s="2" t="s">
        <v>87</v>
      </c>
      <c r="AR69" s="1" t="s">
        <v>88</v>
      </c>
      <c r="AS69" s="2" t="s">
        <v>89</v>
      </c>
      <c r="AT69" s="1" t="s">
        <v>108</v>
      </c>
      <c r="AU69" s="2" t="s">
        <v>93</v>
      </c>
      <c r="AV69" s="14" t="s">
        <v>608</v>
      </c>
      <c r="AW69" s="14">
        <v>1</v>
      </c>
      <c r="AX69" s="3" t="s">
        <v>6</v>
      </c>
      <c r="AY69" s="3">
        <v>22</v>
      </c>
      <c r="AZ69" s="2">
        <v>17</v>
      </c>
      <c r="BA69" s="2">
        <v>15</v>
      </c>
      <c r="BB69" s="2">
        <f t="shared" si="20"/>
        <v>0.31818181818181818</v>
      </c>
      <c r="BC69" s="248">
        <f t="shared" si="21"/>
        <v>1.4100000000000001</v>
      </c>
      <c r="BD69" s="2" t="s">
        <v>1666</v>
      </c>
      <c r="BE69" s="2">
        <v>13</v>
      </c>
      <c r="BF69" s="2">
        <v>6</v>
      </c>
      <c r="BG69" s="104">
        <v>3.09</v>
      </c>
      <c r="BH69" s="105">
        <v>2.31</v>
      </c>
      <c r="BI69" s="115">
        <v>2.52</v>
      </c>
      <c r="BJ69" s="107">
        <v>2.08</v>
      </c>
      <c r="BK69" s="106">
        <v>2.36</v>
      </c>
      <c r="BL69" s="261">
        <v>2.12</v>
      </c>
      <c r="BM69" s="106">
        <v>0.67</v>
      </c>
      <c r="BN69" s="108">
        <v>1.39</v>
      </c>
      <c r="BO69" s="107">
        <v>0.72</v>
      </c>
      <c r="BP69" s="106">
        <v>0.67</v>
      </c>
      <c r="BQ69" s="106">
        <v>1.25</v>
      </c>
      <c r="BR69" s="106">
        <v>4.38</v>
      </c>
      <c r="BS69" s="106">
        <v>1.25</v>
      </c>
      <c r="BT69" s="8">
        <v>0.99</v>
      </c>
      <c r="BU69" s="7">
        <v>1.49</v>
      </c>
      <c r="BV69" s="9">
        <v>3.11</v>
      </c>
      <c r="BW69" s="4">
        <v>9.64</v>
      </c>
      <c r="BX69" s="4">
        <v>11.62</v>
      </c>
      <c r="BY69" s="4">
        <v>2.83</v>
      </c>
      <c r="BZ69" s="26">
        <v>2.02</v>
      </c>
      <c r="CA69" s="47">
        <v>1.32</v>
      </c>
      <c r="CB69" s="53">
        <v>0.67</v>
      </c>
      <c r="CC69" s="53">
        <v>0.97</v>
      </c>
      <c r="CD69" s="257">
        <v>1.74</v>
      </c>
      <c r="CE69" s="53">
        <v>1.93</v>
      </c>
      <c r="CF69" s="54">
        <v>2.12</v>
      </c>
      <c r="CG69" s="55">
        <v>0.87</v>
      </c>
      <c r="CH69" s="53">
        <v>2.2400000000000002</v>
      </c>
      <c r="CI69" s="53">
        <v>2.99</v>
      </c>
      <c r="CJ69" s="53">
        <v>4.3899999999999997</v>
      </c>
      <c r="CK69" s="7">
        <v>1.1100000000000001</v>
      </c>
      <c r="CL69" s="8">
        <v>0.62</v>
      </c>
      <c r="CM69" s="7">
        <v>2.0699999999999998</v>
      </c>
      <c r="CN69" s="9">
        <v>3.33</v>
      </c>
      <c r="CO69" s="4">
        <v>8.41</v>
      </c>
      <c r="CP69" s="4">
        <v>13.09</v>
      </c>
      <c r="CQ69" s="250">
        <v>0.25999999999999979</v>
      </c>
      <c r="CR69" s="250">
        <v>0.29000000000000004</v>
      </c>
      <c r="CS69" s="250">
        <v>1.2</v>
      </c>
      <c r="CT69" s="250">
        <v>1.4100000000000001</v>
      </c>
      <c r="CU69" s="250">
        <v>1.39</v>
      </c>
      <c r="CV69" s="250">
        <v>-0.38000000000000012</v>
      </c>
      <c r="CW69" s="16">
        <v>26.28</v>
      </c>
      <c r="CX69" s="38">
        <v>30.94</v>
      </c>
      <c r="CY69" s="23">
        <v>33.200000000000003</v>
      </c>
      <c r="CZ69" s="18">
        <v>34.119999999999997</v>
      </c>
      <c r="DA69" s="17">
        <v>35.25</v>
      </c>
      <c r="DB69" s="19">
        <v>36.299999999999997</v>
      </c>
      <c r="DC69" s="17">
        <v>37.729999999999997</v>
      </c>
      <c r="DD69" s="19">
        <v>38.18</v>
      </c>
      <c r="DE69" s="18">
        <v>39.01</v>
      </c>
      <c r="DF69" s="17">
        <v>38.93</v>
      </c>
      <c r="DG69" s="17">
        <v>41.51</v>
      </c>
      <c r="DH69" s="17">
        <v>37.26</v>
      </c>
      <c r="DI69" s="17">
        <v>45.13</v>
      </c>
      <c r="DJ69" s="19">
        <v>46.93</v>
      </c>
      <c r="DK69" s="17">
        <v>47.95</v>
      </c>
      <c r="DL69" s="20">
        <v>48.72</v>
      </c>
      <c r="DM69" s="16">
        <v>45.73</v>
      </c>
      <c r="DN69" s="16">
        <v>39.11</v>
      </c>
      <c r="DO69" s="16">
        <v>26.93</v>
      </c>
      <c r="DP69" s="38">
        <v>29.61</v>
      </c>
      <c r="DQ69" s="23">
        <v>33.47</v>
      </c>
      <c r="DR69" s="17">
        <v>34.94</v>
      </c>
      <c r="DS69" s="17">
        <v>35.450000000000003</v>
      </c>
      <c r="DT69" s="19">
        <v>36.630000000000003</v>
      </c>
      <c r="DU69" s="17">
        <v>37.78</v>
      </c>
      <c r="DV69" s="19">
        <v>38.450000000000003</v>
      </c>
      <c r="DW69" s="18">
        <v>38.159999999999997</v>
      </c>
      <c r="DX69" s="17">
        <v>38.53</v>
      </c>
      <c r="DY69" s="17">
        <v>40.07</v>
      </c>
      <c r="DZ69" s="17">
        <v>36.18</v>
      </c>
      <c r="EA69" s="17">
        <v>45.65</v>
      </c>
      <c r="EB69" s="19">
        <v>46.71</v>
      </c>
      <c r="EC69" s="17">
        <v>48.29</v>
      </c>
      <c r="ED69" s="20">
        <v>47.42</v>
      </c>
      <c r="EE69" s="16">
        <v>45.58</v>
      </c>
      <c r="EF69" s="16">
        <v>37.270000000000003</v>
      </c>
      <c r="EG69" s="253">
        <f t="shared" si="22"/>
        <v>-0.64999999999999858</v>
      </c>
      <c r="EH69" s="253">
        <f t="shared" si="23"/>
        <v>1.3300000000000018</v>
      </c>
      <c r="EI69" s="253">
        <f t="shared" si="24"/>
        <v>-0.26999999999999602</v>
      </c>
      <c r="EJ69" s="253">
        <f t="shared" si="25"/>
        <v>-0.82000000000000028</v>
      </c>
      <c r="EK69" s="253">
        <f t="shared" si="26"/>
        <v>-0.20000000000000284</v>
      </c>
      <c r="EL69" s="253">
        <f t="shared" si="27"/>
        <v>-0.3300000000000054</v>
      </c>
      <c r="EM69" s="16">
        <v>3</v>
      </c>
      <c r="EN69" s="20">
        <v>6</v>
      </c>
      <c r="EO69" s="23">
        <v>16</v>
      </c>
      <c r="EP69" s="17">
        <v>11</v>
      </c>
      <c r="EQ69" s="17">
        <v>6</v>
      </c>
      <c r="ER69" s="17">
        <v>-2</v>
      </c>
      <c r="ES69" s="17">
        <v>-9</v>
      </c>
      <c r="ET69" s="17">
        <v>-12</v>
      </c>
      <c r="EU69" s="17">
        <v>-12</v>
      </c>
      <c r="EV69" s="17">
        <v>-8</v>
      </c>
      <c r="EW69" s="17">
        <v>0</v>
      </c>
      <c r="EX69" s="17">
        <v>6</v>
      </c>
      <c r="EY69" s="17">
        <v>12</v>
      </c>
      <c r="EZ69" s="17">
        <v>14</v>
      </c>
      <c r="FA69" s="17">
        <v>17</v>
      </c>
      <c r="FB69" s="20">
        <v>12</v>
      </c>
      <c r="FC69" s="20">
        <v>10</v>
      </c>
      <c r="FD69" s="20">
        <v>8</v>
      </c>
      <c r="FE69" s="2" t="s">
        <v>603</v>
      </c>
      <c r="FF69" s="2">
        <v>49877870</v>
      </c>
      <c r="FG69" s="2" t="s">
        <v>91</v>
      </c>
      <c r="FH69" s="1" t="s">
        <v>607</v>
      </c>
      <c r="FI69" s="13" t="s">
        <v>95</v>
      </c>
      <c r="FJ69" s="1">
        <v>0</v>
      </c>
      <c r="FL69" s="50">
        <f t="shared" si="28"/>
        <v>-0.2200000000000002</v>
      </c>
    </row>
    <row r="70" spans="1:168">
      <c r="A70" s="2">
        <v>1</v>
      </c>
      <c r="B70" s="2">
        <v>21</v>
      </c>
      <c r="C70" s="2">
        <v>2</v>
      </c>
      <c r="D70" s="250">
        <v>1.4200000000000002</v>
      </c>
      <c r="E70" s="2">
        <v>19</v>
      </c>
      <c r="F70" s="2">
        <v>0</v>
      </c>
      <c r="G70" s="2">
        <v>156.1</v>
      </c>
      <c r="H70" s="2">
        <v>48.6</v>
      </c>
      <c r="I70" s="2" t="s">
        <v>99</v>
      </c>
      <c r="J70" s="2" t="s">
        <v>335</v>
      </c>
      <c r="K70" s="3" t="s">
        <v>48</v>
      </c>
      <c r="L70" s="3">
        <v>18</v>
      </c>
      <c r="M70" s="2">
        <v>18</v>
      </c>
      <c r="N70" s="2">
        <v>9</v>
      </c>
      <c r="O70" s="2">
        <f t="shared" si="19"/>
        <v>0.5</v>
      </c>
      <c r="P70" s="30" t="s">
        <v>168</v>
      </c>
      <c r="Q70" s="30"/>
      <c r="R70" s="30"/>
      <c r="S70" s="30"/>
      <c r="T70" s="3" t="s">
        <v>187</v>
      </c>
      <c r="U70" t="s">
        <v>190</v>
      </c>
      <c r="V70" s="3">
        <v>18</v>
      </c>
      <c r="W70" s="2">
        <v>18</v>
      </c>
      <c r="X70" s="2">
        <v>9</v>
      </c>
      <c r="Y70" s="2" t="s">
        <v>280</v>
      </c>
      <c r="Z70" s="33"/>
      <c r="AA70" s="3" t="s">
        <v>115</v>
      </c>
      <c r="AB70" s="3">
        <v>47</v>
      </c>
      <c r="AC70" s="2">
        <v>38</v>
      </c>
      <c r="AD70" s="2">
        <v>28</v>
      </c>
      <c r="AE70" s="2"/>
      <c r="AF70" s="33" t="s">
        <v>443</v>
      </c>
      <c r="AG70" s="12" t="s">
        <v>116</v>
      </c>
      <c r="AH70" s="12">
        <v>48</v>
      </c>
      <c r="AI70" s="13">
        <v>35</v>
      </c>
      <c r="AJ70" s="13">
        <v>13</v>
      </c>
      <c r="AK70" s="13"/>
      <c r="AL70" s="34" t="s">
        <v>180</v>
      </c>
      <c r="AM70" s="2" t="s">
        <v>247</v>
      </c>
      <c r="AN70" s="2" t="s">
        <v>240</v>
      </c>
      <c r="AO70" s="2" t="s">
        <v>342</v>
      </c>
      <c r="AP70" s="2" t="s">
        <v>151</v>
      </c>
      <c r="AQ70" s="2" t="s">
        <v>87</v>
      </c>
      <c r="AR70" s="1"/>
      <c r="AS70" s="2" t="s">
        <v>89</v>
      </c>
      <c r="AT70" s="1"/>
      <c r="AU70" s="2" t="s">
        <v>93</v>
      </c>
      <c r="AV70" s="14" t="s">
        <v>931</v>
      </c>
      <c r="AW70" s="14">
        <v>1</v>
      </c>
      <c r="AX70" s="3" t="s">
        <v>48</v>
      </c>
      <c r="AY70" s="3">
        <v>18</v>
      </c>
      <c r="AZ70" s="2">
        <v>18</v>
      </c>
      <c r="BA70" s="2">
        <v>9</v>
      </c>
      <c r="BB70" s="2">
        <f t="shared" si="20"/>
        <v>0.5</v>
      </c>
      <c r="BC70" s="248">
        <f t="shared" si="21"/>
        <v>1.4200000000000002</v>
      </c>
      <c r="BD70" s="2" t="s">
        <v>1666</v>
      </c>
      <c r="BE70" s="2">
        <v>19</v>
      </c>
      <c r="BF70" s="2">
        <v>0</v>
      </c>
      <c r="BG70" s="104">
        <v>3.26</v>
      </c>
      <c r="BH70" s="105">
        <v>3.56</v>
      </c>
      <c r="BI70" s="109">
        <v>3.27</v>
      </c>
      <c r="BJ70" s="107">
        <v>2.87</v>
      </c>
      <c r="BK70" s="106">
        <v>1.66</v>
      </c>
      <c r="BL70" s="261">
        <v>1.1100000000000001</v>
      </c>
      <c r="BM70" s="106">
        <v>0.62</v>
      </c>
      <c r="BN70" s="108">
        <v>1.18</v>
      </c>
      <c r="BO70" s="107">
        <v>2.2799999999999998</v>
      </c>
      <c r="BP70" s="106">
        <v>3.77</v>
      </c>
      <c r="BQ70" s="106">
        <v>5.94</v>
      </c>
      <c r="BR70" s="106">
        <v>6.17</v>
      </c>
      <c r="BS70" s="106">
        <v>3.85</v>
      </c>
      <c r="BT70" s="8">
        <v>4.0999999999999996</v>
      </c>
      <c r="BU70" s="7">
        <v>5.13</v>
      </c>
      <c r="BV70" s="9">
        <v>7.51</v>
      </c>
      <c r="BW70" s="4">
        <v>11.19</v>
      </c>
      <c r="BX70" s="4">
        <v>14.34</v>
      </c>
      <c r="BY70" s="4">
        <v>3.18</v>
      </c>
      <c r="BZ70" s="26">
        <v>3.01</v>
      </c>
      <c r="CA70" s="25">
        <v>1.59</v>
      </c>
      <c r="CB70" s="53">
        <v>1.45</v>
      </c>
      <c r="CC70" s="53">
        <v>1.42</v>
      </c>
      <c r="CD70" s="257">
        <v>1.34</v>
      </c>
      <c r="CE70" s="53">
        <v>0.51</v>
      </c>
      <c r="CF70" s="54">
        <v>2.2400000000000002</v>
      </c>
      <c r="CG70" s="55">
        <v>3.13</v>
      </c>
      <c r="CH70" s="53">
        <v>5.31</v>
      </c>
      <c r="CI70" s="53">
        <v>4.75</v>
      </c>
      <c r="CJ70" s="53">
        <v>3.14</v>
      </c>
      <c r="CK70" s="7">
        <v>2.94</v>
      </c>
      <c r="CL70" s="8">
        <v>3.52</v>
      </c>
      <c r="CM70" s="7">
        <v>5.69</v>
      </c>
      <c r="CN70" s="9">
        <v>8.2799999999999994</v>
      </c>
      <c r="CO70" s="4">
        <v>10.59</v>
      </c>
      <c r="CP70" s="4">
        <v>15.39</v>
      </c>
      <c r="CQ70" s="250">
        <v>7.9999999999999627E-2</v>
      </c>
      <c r="CR70" s="250">
        <v>0.55000000000000027</v>
      </c>
      <c r="CS70" s="250">
        <v>1.68</v>
      </c>
      <c r="CT70" s="250">
        <v>1.4200000000000002</v>
      </c>
      <c r="CU70" s="250">
        <v>0.24</v>
      </c>
      <c r="CV70" s="250">
        <v>0.22999999999999998</v>
      </c>
      <c r="CW70" s="16">
        <v>25.47</v>
      </c>
      <c r="CX70" s="38">
        <v>28.2</v>
      </c>
      <c r="CY70" s="20">
        <v>32.76</v>
      </c>
      <c r="CZ70" s="18">
        <v>33.61</v>
      </c>
      <c r="DA70" s="17">
        <v>35.92</v>
      </c>
      <c r="DB70" s="19">
        <v>36.19</v>
      </c>
      <c r="DC70" s="17">
        <v>36.71</v>
      </c>
      <c r="DD70" s="19">
        <v>37.01</v>
      </c>
      <c r="DE70" s="18">
        <v>38.020000000000003</v>
      </c>
      <c r="DF70" s="17">
        <v>38.35</v>
      </c>
      <c r="DG70" s="17">
        <v>39.35</v>
      </c>
      <c r="DH70" s="17">
        <v>39.78</v>
      </c>
      <c r="DI70" s="17">
        <v>41.42</v>
      </c>
      <c r="DJ70" s="19">
        <v>43.71</v>
      </c>
      <c r="DK70" s="17">
        <v>47.08</v>
      </c>
      <c r="DL70" s="20">
        <v>43.48</v>
      </c>
      <c r="DM70" s="16">
        <v>41.47</v>
      </c>
      <c r="DN70" s="16">
        <v>42.45</v>
      </c>
      <c r="DO70" s="16">
        <v>25.43</v>
      </c>
      <c r="DP70" s="38">
        <v>29.5</v>
      </c>
      <c r="DQ70" s="20">
        <v>33.22</v>
      </c>
      <c r="DR70" s="17">
        <v>33.71</v>
      </c>
      <c r="DS70" s="17">
        <v>35.9</v>
      </c>
      <c r="DT70" s="19">
        <v>35.409999999999997</v>
      </c>
      <c r="DU70" s="17">
        <v>36.57</v>
      </c>
      <c r="DV70" s="19">
        <v>37.54</v>
      </c>
      <c r="DW70" s="18">
        <v>38.020000000000003</v>
      </c>
      <c r="DX70" s="17">
        <v>39.35</v>
      </c>
      <c r="DY70" s="17">
        <v>40.380000000000003</v>
      </c>
      <c r="DZ70" s="17">
        <v>40.22</v>
      </c>
      <c r="EA70" s="17">
        <v>41.11</v>
      </c>
      <c r="EB70" s="19">
        <v>44.41</v>
      </c>
      <c r="EC70" s="17">
        <v>47.84</v>
      </c>
      <c r="ED70" s="20">
        <v>43.66</v>
      </c>
      <c r="EE70" s="16">
        <v>41.11</v>
      </c>
      <c r="EF70" s="16">
        <v>42.65</v>
      </c>
      <c r="EG70" s="253">
        <f t="shared" si="22"/>
        <v>3.9999999999999147E-2</v>
      </c>
      <c r="EH70" s="253">
        <f t="shared" si="23"/>
        <v>-1.3000000000000007</v>
      </c>
      <c r="EI70" s="253">
        <f t="shared" si="24"/>
        <v>-0.46000000000000085</v>
      </c>
      <c r="EJ70" s="253">
        <f t="shared" si="25"/>
        <v>-0.10000000000000142</v>
      </c>
      <c r="EK70" s="253">
        <f t="shared" si="26"/>
        <v>2.0000000000003126E-2</v>
      </c>
      <c r="EL70" s="253">
        <f t="shared" si="27"/>
        <v>0.78000000000000114</v>
      </c>
      <c r="EM70" s="16">
        <v>0</v>
      </c>
      <c r="EN70" s="20">
        <v>2</v>
      </c>
      <c r="EO70" s="20">
        <v>2</v>
      </c>
      <c r="EP70" s="17">
        <v>0</v>
      </c>
      <c r="EQ70" s="17">
        <v>-2</v>
      </c>
      <c r="ER70" s="17">
        <v>-7</v>
      </c>
      <c r="ES70" s="17">
        <v>-10</v>
      </c>
      <c r="ET70" s="17">
        <v>-10</v>
      </c>
      <c r="EU70" s="17">
        <v>-7</v>
      </c>
      <c r="EV70" s="17">
        <v>-2</v>
      </c>
      <c r="EW70" s="17">
        <v>6</v>
      </c>
      <c r="EX70" s="17">
        <v>13</v>
      </c>
      <c r="EY70" s="17">
        <v>15</v>
      </c>
      <c r="EZ70" s="17">
        <v>15</v>
      </c>
      <c r="FA70" s="17">
        <v>10</v>
      </c>
      <c r="FB70" s="20">
        <v>7</v>
      </c>
      <c r="FC70" s="20">
        <v>4</v>
      </c>
      <c r="FD70" s="20">
        <v>3</v>
      </c>
      <c r="FE70" s="2" t="s">
        <v>928</v>
      </c>
      <c r="FF70" s="2">
        <v>50137534</v>
      </c>
      <c r="FG70" s="2" t="s">
        <v>91</v>
      </c>
      <c r="FH70" s="1" t="s">
        <v>814</v>
      </c>
      <c r="FI70" s="14"/>
      <c r="FJ70" s="1"/>
      <c r="FL70" s="50">
        <f t="shared" si="28"/>
        <v>-0.76999999999999957</v>
      </c>
    </row>
    <row r="71" spans="1:168">
      <c r="A71" s="2">
        <v>1</v>
      </c>
      <c r="B71" s="2">
        <v>102</v>
      </c>
      <c r="C71" s="2">
        <v>2</v>
      </c>
      <c r="D71" s="250">
        <v>1.4400000000000002</v>
      </c>
      <c r="E71" s="2">
        <v>16</v>
      </c>
      <c r="F71" s="2">
        <v>4</v>
      </c>
      <c r="G71" s="2">
        <v>164</v>
      </c>
      <c r="H71" s="2">
        <v>52.7</v>
      </c>
      <c r="I71" s="2" t="s">
        <v>79</v>
      </c>
      <c r="J71" s="2" t="s">
        <v>819</v>
      </c>
      <c r="K71" s="3" t="s">
        <v>17</v>
      </c>
      <c r="L71" s="3">
        <v>31</v>
      </c>
      <c r="M71" s="2">
        <v>26</v>
      </c>
      <c r="N71" s="2">
        <v>16</v>
      </c>
      <c r="O71" s="2">
        <f t="shared" si="19"/>
        <v>0.4838709677419355</v>
      </c>
      <c r="P71" s="30"/>
      <c r="Q71" s="30"/>
      <c r="R71" s="30"/>
      <c r="S71" s="30"/>
      <c r="T71" s="3" t="s">
        <v>187</v>
      </c>
      <c r="U71" t="s">
        <v>192</v>
      </c>
      <c r="V71" s="3">
        <v>31</v>
      </c>
      <c r="W71" s="2">
        <v>26</v>
      </c>
      <c r="X71" s="2">
        <v>16</v>
      </c>
      <c r="Y71" s="2" t="s">
        <v>280</v>
      </c>
      <c r="Z71" s="33"/>
      <c r="AA71" s="3" t="s">
        <v>216</v>
      </c>
      <c r="AB71" s="3">
        <v>52</v>
      </c>
      <c r="AC71" s="2">
        <v>34</v>
      </c>
      <c r="AD71" s="2">
        <v>14</v>
      </c>
      <c r="AE71" s="2"/>
      <c r="AF71" s="33" t="s">
        <v>242</v>
      </c>
      <c r="AG71" s="12" t="s">
        <v>217</v>
      </c>
      <c r="AH71" s="12">
        <v>39</v>
      </c>
      <c r="AI71" s="13">
        <v>20</v>
      </c>
      <c r="AJ71" s="13">
        <v>10</v>
      </c>
      <c r="AK71" s="13"/>
      <c r="AL71" s="34" t="s">
        <v>197</v>
      </c>
      <c r="AM71" s="2" t="s">
        <v>177</v>
      </c>
      <c r="AN71" s="2" t="s">
        <v>403</v>
      </c>
      <c r="AO71" s="2" t="s">
        <v>606</v>
      </c>
      <c r="AP71" s="2" t="s">
        <v>422</v>
      </c>
      <c r="AQ71" s="2" t="s">
        <v>87</v>
      </c>
      <c r="AR71" s="1"/>
      <c r="AS71" s="2" t="s">
        <v>89</v>
      </c>
      <c r="AT71" s="1"/>
      <c r="AU71" s="2" t="s">
        <v>93</v>
      </c>
      <c r="AV71" s="14" t="s">
        <v>1087</v>
      </c>
      <c r="AW71" s="14">
        <v>1</v>
      </c>
      <c r="AX71" s="3" t="s">
        <v>17</v>
      </c>
      <c r="AY71" s="3">
        <v>31</v>
      </c>
      <c r="AZ71" s="2">
        <v>26</v>
      </c>
      <c r="BA71" s="2">
        <v>16</v>
      </c>
      <c r="BB71" s="2">
        <f t="shared" si="20"/>
        <v>0.4838709677419355</v>
      </c>
      <c r="BC71" s="248">
        <f t="shared" si="21"/>
        <v>1.4400000000000002</v>
      </c>
      <c r="BD71" s="2" t="s">
        <v>1666</v>
      </c>
      <c r="BE71" s="2">
        <v>16</v>
      </c>
      <c r="BF71" s="2">
        <v>4</v>
      </c>
      <c r="BG71" s="104">
        <v>4.49</v>
      </c>
      <c r="BH71" s="105">
        <v>3.95</v>
      </c>
      <c r="BI71" s="109">
        <v>3.38</v>
      </c>
      <c r="BJ71" s="107">
        <v>2.41</v>
      </c>
      <c r="BK71" s="106">
        <v>1.83</v>
      </c>
      <c r="BL71" s="261">
        <v>1.22</v>
      </c>
      <c r="BM71" s="106">
        <v>0.39</v>
      </c>
      <c r="BN71" s="108">
        <v>0.8</v>
      </c>
      <c r="BO71" s="107">
        <v>1.62</v>
      </c>
      <c r="BP71" s="106">
        <v>1.69</v>
      </c>
      <c r="BQ71" s="106">
        <v>1.87</v>
      </c>
      <c r="BR71" s="106">
        <v>3.9</v>
      </c>
      <c r="BS71" s="106">
        <v>5.04</v>
      </c>
      <c r="BT71" s="4">
        <v>7.15</v>
      </c>
      <c r="BU71" s="9">
        <v>7.12</v>
      </c>
      <c r="BV71" s="9">
        <v>8.7799999999999994</v>
      </c>
      <c r="BW71" s="4">
        <v>11.74</v>
      </c>
      <c r="BX71" s="4">
        <v>15.31</v>
      </c>
      <c r="BY71" s="4">
        <v>4.41</v>
      </c>
      <c r="BZ71" s="26">
        <v>3.9</v>
      </c>
      <c r="CA71" s="25">
        <v>1.45</v>
      </c>
      <c r="CB71" s="53">
        <v>0.97</v>
      </c>
      <c r="CC71" s="53">
        <v>0.45</v>
      </c>
      <c r="CD71" s="257">
        <v>1.34</v>
      </c>
      <c r="CE71" s="53">
        <v>1.37</v>
      </c>
      <c r="CF71" s="54">
        <v>1.49</v>
      </c>
      <c r="CG71" s="55">
        <v>1.66</v>
      </c>
      <c r="CH71" s="53">
        <v>1.99</v>
      </c>
      <c r="CI71" s="53">
        <v>3.76</v>
      </c>
      <c r="CJ71" s="53">
        <v>3.73</v>
      </c>
      <c r="CK71" s="7">
        <v>7.15</v>
      </c>
      <c r="CL71" s="4">
        <v>7.07</v>
      </c>
      <c r="CM71" s="9">
        <v>8.2200000000000006</v>
      </c>
      <c r="CN71" s="9">
        <v>9.9499999999999993</v>
      </c>
      <c r="CO71" s="4">
        <v>12.44</v>
      </c>
      <c r="CP71" s="4">
        <v>14.23</v>
      </c>
      <c r="CQ71" s="250">
        <v>8.0000000000000071E-2</v>
      </c>
      <c r="CR71" s="250">
        <v>5.0000000000000266E-2</v>
      </c>
      <c r="CS71" s="250">
        <v>1.93</v>
      </c>
      <c r="CT71" s="250">
        <v>1.4400000000000002</v>
      </c>
      <c r="CU71" s="250">
        <v>1.3800000000000001</v>
      </c>
      <c r="CV71" s="250">
        <v>0.12000000000000011</v>
      </c>
      <c r="CW71" s="16">
        <v>27.41</v>
      </c>
      <c r="CX71" s="38">
        <v>32.33</v>
      </c>
      <c r="CY71" s="20">
        <v>35.08</v>
      </c>
      <c r="CZ71" s="18">
        <v>35.06</v>
      </c>
      <c r="DA71" s="17">
        <v>36.44</v>
      </c>
      <c r="DB71" s="19">
        <v>37.119999999999997</v>
      </c>
      <c r="DC71" s="17">
        <v>37.020000000000003</v>
      </c>
      <c r="DD71" s="19">
        <v>37.090000000000003</v>
      </c>
      <c r="DE71" s="18">
        <v>38.549999999999997</v>
      </c>
      <c r="DF71" s="17">
        <v>40.04</v>
      </c>
      <c r="DG71" s="17">
        <v>40.369999999999997</v>
      </c>
      <c r="DH71" s="17">
        <v>42.33</v>
      </c>
      <c r="DI71" s="17">
        <v>45.42</v>
      </c>
      <c r="DJ71" s="16">
        <v>45.63</v>
      </c>
      <c r="DK71" s="20">
        <v>50.55</v>
      </c>
      <c r="DL71" s="20">
        <v>48.48</v>
      </c>
      <c r="DM71" s="16">
        <v>47.3</v>
      </c>
      <c r="DN71" s="16">
        <v>39.97</v>
      </c>
      <c r="DO71" s="16">
        <v>27.46</v>
      </c>
      <c r="DP71" s="38">
        <v>32.729999999999997</v>
      </c>
      <c r="DQ71" s="20">
        <v>35.33</v>
      </c>
      <c r="DR71" s="17">
        <v>35.75</v>
      </c>
      <c r="DS71" s="17">
        <v>36.78</v>
      </c>
      <c r="DT71" s="19">
        <v>36.68</v>
      </c>
      <c r="DU71" s="17">
        <v>36.9</v>
      </c>
      <c r="DV71" s="19">
        <v>37.75</v>
      </c>
      <c r="DW71" s="18">
        <v>38.159999999999997</v>
      </c>
      <c r="DX71" s="17">
        <v>40.25</v>
      </c>
      <c r="DY71" s="17">
        <v>41.21</v>
      </c>
      <c r="DZ71" s="17">
        <v>42.87</v>
      </c>
      <c r="EA71" s="17">
        <v>45.9</v>
      </c>
      <c r="EB71" s="16">
        <v>45.44</v>
      </c>
      <c r="EC71" s="20">
        <v>51.02</v>
      </c>
      <c r="ED71" s="20">
        <v>48.78</v>
      </c>
      <c r="EE71" s="16">
        <v>47.68</v>
      </c>
      <c r="EF71" s="16">
        <v>39.11</v>
      </c>
      <c r="EG71" s="253">
        <f t="shared" si="22"/>
        <v>-5.0000000000000711E-2</v>
      </c>
      <c r="EH71" s="253">
        <f t="shared" si="23"/>
        <v>-0.39999999999999858</v>
      </c>
      <c r="EI71" s="253">
        <f t="shared" si="24"/>
        <v>-0.25</v>
      </c>
      <c r="EJ71" s="253">
        <f t="shared" si="25"/>
        <v>-0.68999999999999773</v>
      </c>
      <c r="EK71" s="253">
        <f t="shared" si="26"/>
        <v>-0.34000000000000341</v>
      </c>
      <c r="EL71" s="253">
        <f t="shared" si="27"/>
        <v>0.43999999999999773</v>
      </c>
      <c r="EM71" s="16">
        <v>0</v>
      </c>
      <c r="EN71" s="20">
        <v>2</v>
      </c>
      <c r="EO71" s="20">
        <v>5</v>
      </c>
      <c r="EP71" s="17">
        <v>3</v>
      </c>
      <c r="EQ71" s="17">
        <v>-2</v>
      </c>
      <c r="ER71" s="17">
        <v>-8</v>
      </c>
      <c r="ES71" s="17">
        <v>-11</v>
      </c>
      <c r="ET71" s="17">
        <v>-14</v>
      </c>
      <c r="EU71" s="17">
        <v>-15</v>
      </c>
      <c r="EV71" s="17">
        <v>-15</v>
      </c>
      <c r="EW71" s="17">
        <v>-6</v>
      </c>
      <c r="EX71" s="17">
        <v>-1</v>
      </c>
      <c r="EY71" s="17">
        <v>3</v>
      </c>
      <c r="EZ71" s="20">
        <v>5</v>
      </c>
      <c r="FA71" s="20">
        <v>5</v>
      </c>
      <c r="FB71" s="20">
        <v>4</v>
      </c>
      <c r="FC71" s="20">
        <v>0</v>
      </c>
      <c r="FD71" s="20">
        <v>2</v>
      </c>
      <c r="FE71" s="2" t="s">
        <v>1084</v>
      </c>
      <c r="FF71" s="2">
        <v>50905061</v>
      </c>
      <c r="FG71" s="2" t="s">
        <v>91</v>
      </c>
      <c r="FH71" s="1" t="s">
        <v>787</v>
      </c>
      <c r="FI71" s="14"/>
      <c r="FJ71" s="1"/>
      <c r="FL71" s="50">
        <f t="shared" si="28"/>
        <v>-1.17</v>
      </c>
    </row>
    <row r="72" spans="1:168">
      <c r="A72" s="2">
        <v>1</v>
      </c>
      <c r="B72" s="2">
        <v>35</v>
      </c>
      <c r="C72" s="2">
        <v>1</v>
      </c>
      <c r="D72" s="250">
        <v>1.46</v>
      </c>
      <c r="E72" s="2">
        <v>14</v>
      </c>
      <c r="F72" s="2">
        <v>11</v>
      </c>
      <c r="G72" s="2">
        <v>163.80000000000001</v>
      </c>
      <c r="H72" s="2">
        <v>49.3</v>
      </c>
      <c r="I72" s="2"/>
      <c r="J72" s="2" t="s">
        <v>376</v>
      </c>
      <c r="K72" s="3" t="s">
        <v>6</v>
      </c>
      <c r="L72" s="3">
        <v>21</v>
      </c>
      <c r="M72" s="2">
        <v>22</v>
      </c>
      <c r="N72" s="2">
        <v>14</v>
      </c>
      <c r="O72" s="2">
        <f t="shared" si="19"/>
        <v>0.33333333333333331</v>
      </c>
      <c r="P72" s="30" t="s">
        <v>168</v>
      </c>
      <c r="Q72" s="30" t="s">
        <v>395</v>
      </c>
      <c r="R72" s="30"/>
      <c r="S72" s="30"/>
      <c r="T72" s="3" t="s">
        <v>187</v>
      </c>
      <c r="U72" t="s">
        <v>191</v>
      </c>
      <c r="V72" s="3">
        <v>21</v>
      </c>
      <c r="W72" s="2">
        <v>22</v>
      </c>
      <c r="X72" s="2">
        <v>14</v>
      </c>
      <c r="Y72" s="2" t="s">
        <v>1144</v>
      </c>
      <c r="Z72" s="33"/>
      <c r="AA72" s="3" t="s">
        <v>137</v>
      </c>
      <c r="AB72" s="3">
        <v>42</v>
      </c>
      <c r="AC72" s="2">
        <v>35</v>
      </c>
      <c r="AD72" s="2">
        <v>13</v>
      </c>
      <c r="AE72" s="2"/>
      <c r="AF72" s="33" t="s">
        <v>443</v>
      </c>
      <c r="AG72" s="12" t="s">
        <v>116</v>
      </c>
      <c r="AH72" s="12">
        <v>53</v>
      </c>
      <c r="AI72" s="13">
        <v>32</v>
      </c>
      <c r="AJ72" s="13">
        <v>12</v>
      </c>
      <c r="AK72" s="13"/>
      <c r="AL72" s="34" t="s">
        <v>180</v>
      </c>
      <c r="AM72" s="2" t="s">
        <v>396</v>
      </c>
      <c r="AN72" s="2" t="s">
        <v>265</v>
      </c>
      <c r="AO72" s="2" t="s">
        <v>140</v>
      </c>
      <c r="AP72" s="2" t="s">
        <v>397</v>
      </c>
      <c r="AQ72" s="2" t="s">
        <v>87</v>
      </c>
      <c r="AR72" s="1" t="s">
        <v>88</v>
      </c>
      <c r="AS72" s="2" t="s">
        <v>89</v>
      </c>
      <c r="AT72" s="1" t="s">
        <v>108</v>
      </c>
      <c r="AU72" s="2" t="s">
        <v>93</v>
      </c>
      <c r="AV72" s="14" t="s">
        <v>399</v>
      </c>
      <c r="AW72" s="14">
        <v>2</v>
      </c>
      <c r="AX72" s="3" t="s">
        <v>6</v>
      </c>
      <c r="AY72" s="3">
        <v>21</v>
      </c>
      <c r="AZ72" s="2">
        <v>22</v>
      </c>
      <c r="BA72" s="2">
        <v>14</v>
      </c>
      <c r="BB72" s="2">
        <f t="shared" si="20"/>
        <v>0.33333333333333331</v>
      </c>
      <c r="BC72" s="248">
        <f t="shared" si="21"/>
        <v>1.46</v>
      </c>
      <c r="BD72" s="2" t="s">
        <v>1667</v>
      </c>
      <c r="BE72" s="2">
        <v>14</v>
      </c>
      <c r="BF72" s="2">
        <v>11</v>
      </c>
      <c r="BG72" s="104">
        <v>5.45</v>
      </c>
      <c r="BH72" s="105">
        <v>4.46</v>
      </c>
      <c r="BI72" s="109">
        <v>2.81</v>
      </c>
      <c r="BJ72" s="105">
        <v>2.36</v>
      </c>
      <c r="BK72" s="109">
        <v>2.61</v>
      </c>
      <c r="BL72" s="262">
        <v>3.64</v>
      </c>
      <c r="BM72" s="109">
        <v>2.39</v>
      </c>
      <c r="BN72" s="104">
        <v>2.3199999999999998</v>
      </c>
      <c r="BO72" s="105">
        <v>3.05</v>
      </c>
      <c r="BP72" s="109">
        <v>2.56</v>
      </c>
      <c r="BQ72" s="109">
        <v>3.35</v>
      </c>
      <c r="BR72" s="109">
        <v>5.39</v>
      </c>
      <c r="BS72" s="109">
        <v>2.95</v>
      </c>
      <c r="BT72" s="4">
        <v>3.29</v>
      </c>
      <c r="BU72" s="9">
        <v>6.12</v>
      </c>
      <c r="BV72" s="9">
        <v>8.57</v>
      </c>
      <c r="BW72" s="4">
        <v>16.2</v>
      </c>
      <c r="BX72" s="4">
        <v>19.739999999999998</v>
      </c>
      <c r="BY72" s="4">
        <v>6.38</v>
      </c>
      <c r="BZ72" s="37">
        <v>3.67</v>
      </c>
      <c r="CA72" s="9">
        <v>0.97</v>
      </c>
      <c r="CB72" s="9">
        <v>0.9</v>
      </c>
      <c r="CC72" s="9">
        <v>1.54</v>
      </c>
      <c r="CD72" s="258">
        <v>3.48</v>
      </c>
      <c r="CE72" s="9">
        <v>2.76</v>
      </c>
      <c r="CF72" s="4">
        <v>3.49</v>
      </c>
      <c r="CG72" s="37">
        <v>2.98</v>
      </c>
      <c r="CH72" s="9">
        <v>2.11</v>
      </c>
      <c r="CI72" s="9">
        <v>5.15</v>
      </c>
      <c r="CJ72" s="9">
        <v>5.75</v>
      </c>
      <c r="CK72" s="9">
        <v>5.28</v>
      </c>
      <c r="CL72" s="4">
        <v>5.14</v>
      </c>
      <c r="CM72" s="9">
        <v>7.48</v>
      </c>
      <c r="CN72" s="9">
        <v>9.25</v>
      </c>
      <c r="CO72" s="4">
        <v>13.47</v>
      </c>
      <c r="CP72" s="4">
        <v>19.43</v>
      </c>
      <c r="CQ72" s="250">
        <v>-0.92999999999999972</v>
      </c>
      <c r="CR72" s="250">
        <v>0.79</v>
      </c>
      <c r="CS72" s="250">
        <v>1.84</v>
      </c>
      <c r="CT72" s="250">
        <v>1.46</v>
      </c>
      <c r="CU72" s="250">
        <v>1.0699999999999998</v>
      </c>
      <c r="CV72" s="250">
        <v>-0.16000000000000014</v>
      </c>
      <c r="CW72" s="16">
        <v>30.27</v>
      </c>
      <c r="CX72" s="38">
        <v>32.590000000000003</v>
      </c>
      <c r="CY72" s="20">
        <v>35.22</v>
      </c>
      <c r="CZ72" s="38">
        <v>37.26</v>
      </c>
      <c r="DA72" s="20">
        <v>38.119999999999997</v>
      </c>
      <c r="DB72" s="16">
        <v>39.04</v>
      </c>
      <c r="DC72" s="20">
        <v>41.12</v>
      </c>
      <c r="DD72" s="16">
        <v>40.74</v>
      </c>
      <c r="DE72" s="38">
        <v>41.36</v>
      </c>
      <c r="DF72" s="20">
        <v>41.74</v>
      </c>
      <c r="DG72" s="20">
        <v>43.55</v>
      </c>
      <c r="DH72" s="20">
        <v>43.61</v>
      </c>
      <c r="DI72" s="20">
        <v>48.16</v>
      </c>
      <c r="DJ72" s="16">
        <v>48.96</v>
      </c>
      <c r="DK72" s="20">
        <v>51.23</v>
      </c>
      <c r="DL72" s="20">
        <v>49.56</v>
      </c>
      <c r="DM72" s="16">
        <v>48.83</v>
      </c>
      <c r="DN72" s="16">
        <v>45.31</v>
      </c>
      <c r="DO72" s="16">
        <v>29.61</v>
      </c>
      <c r="DP72" s="38">
        <v>31.73</v>
      </c>
      <c r="DQ72" s="20">
        <v>34.770000000000003</v>
      </c>
      <c r="DR72" s="20">
        <v>37.44</v>
      </c>
      <c r="DS72" s="20">
        <v>39.29</v>
      </c>
      <c r="DT72" s="16">
        <v>39.64</v>
      </c>
      <c r="DU72" s="20">
        <v>41.28</v>
      </c>
      <c r="DV72" s="16">
        <v>40.97</v>
      </c>
      <c r="DW72" s="38">
        <v>42.39</v>
      </c>
      <c r="DX72" s="20">
        <v>42.32</v>
      </c>
      <c r="DY72" s="20">
        <v>43.76</v>
      </c>
      <c r="DZ72" s="20">
        <v>43.27</v>
      </c>
      <c r="EA72" s="20">
        <v>49.3</v>
      </c>
      <c r="EB72" s="16">
        <v>48.27</v>
      </c>
      <c r="EC72" s="20">
        <v>51.13</v>
      </c>
      <c r="ED72" s="20">
        <v>50.95</v>
      </c>
      <c r="EE72" s="16">
        <v>48.48</v>
      </c>
      <c r="EF72" s="16">
        <v>44.27</v>
      </c>
      <c r="EG72" s="253">
        <f t="shared" si="22"/>
        <v>0.66000000000000014</v>
      </c>
      <c r="EH72" s="253">
        <f t="shared" si="23"/>
        <v>0.86000000000000298</v>
      </c>
      <c r="EI72" s="253">
        <f t="shared" si="24"/>
        <v>0.44999999999999574</v>
      </c>
      <c r="EJ72" s="253">
        <f t="shared" si="25"/>
        <v>-0.17999999999999972</v>
      </c>
      <c r="EK72" s="253">
        <f t="shared" si="26"/>
        <v>-1.1700000000000017</v>
      </c>
      <c r="EL72" s="253">
        <f t="shared" si="27"/>
        <v>-0.60000000000000142</v>
      </c>
      <c r="EM72" s="16">
        <v>6</v>
      </c>
      <c r="EN72" s="20">
        <v>6</v>
      </c>
      <c r="EO72" s="20">
        <v>7</v>
      </c>
      <c r="EP72" s="20">
        <v>7</v>
      </c>
      <c r="EQ72" s="20">
        <v>3</v>
      </c>
      <c r="ER72" s="20">
        <v>0</v>
      </c>
      <c r="ES72" s="20">
        <v>0</v>
      </c>
      <c r="ET72" s="20">
        <v>-2</v>
      </c>
      <c r="EU72" s="20">
        <v>-6</v>
      </c>
      <c r="EV72" s="20">
        <v>-2</v>
      </c>
      <c r="EW72" s="20">
        <v>6</v>
      </c>
      <c r="EX72" s="20">
        <v>11</v>
      </c>
      <c r="EY72" s="20">
        <v>14</v>
      </c>
      <c r="EZ72" s="20">
        <v>19</v>
      </c>
      <c r="FA72" s="20">
        <v>15</v>
      </c>
      <c r="FB72" s="20">
        <v>11</v>
      </c>
      <c r="FC72" s="20">
        <v>6</v>
      </c>
      <c r="FD72" s="20">
        <v>6</v>
      </c>
      <c r="FE72" s="2" t="s">
        <v>1345</v>
      </c>
      <c r="FF72" s="2">
        <v>47972933</v>
      </c>
      <c r="FG72" s="2" t="s">
        <v>91</v>
      </c>
      <c r="FH72" s="1" t="s">
        <v>398</v>
      </c>
      <c r="FI72" s="15" t="s">
        <v>95</v>
      </c>
      <c r="FJ72" s="1">
        <v>-5</v>
      </c>
      <c r="FL72" s="50">
        <f t="shared" si="28"/>
        <v>-0.67999999999999972</v>
      </c>
    </row>
    <row r="73" spans="1:168">
      <c r="A73" s="2">
        <v>1</v>
      </c>
      <c r="B73" s="2">
        <v>45</v>
      </c>
      <c r="C73" s="2">
        <v>2</v>
      </c>
      <c r="D73" s="250">
        <v>1.49</v>
      </c>
      <c r="E73" s="2">
        <v>14</v>
      </c>
      <c r="F73" s="2">
        <v>8</v>
      </c>
      <c r="G73" s="2">
        <v>159.69999999999999</v>
      </c>
      <c r="H73" s="2">
        <v>81.5</v>
      </c>
      <c r="I73" s="2" t="s">
        <v>238</v>
      </c>
      <c r="J73" s="2" t="s">
        <v>201</v>
      </c>
      <c r="K73" s="3" t="s">
        <v>6</v>
      </c>
      <c r="L73" s="3">
        <v>23</v>
      </c>
      <c r="M73" s="2">
        <v>20</v>
      </c>
      <c r="N73" s="2">
        <v>12</v>
      </c>
      <c r="O73" s="2">
        <f t="shared" si="19"/>
        <v>0.47826086956521741</v>
      </c>
      <c r="P73" s="30"/>
      <c r="Q73" s="30"/>
      <c r="R73" s="30"/>
      <c r="S73" s="30"/>
      <c r="T73" s="3" t="s">
        <v>187</v>
      </c>
      <c r="U73" t="s">
        <v>191</v>
      </c>
      <c r="V73" s="3">
        <v>23</v>
      </c>
      <c r="W73" s="2">
        <v>20</v>
      </c>
      <c r="X73" s="2">
        <v>12</v>
      </c>
      <c r="Y73" s="2" t="s">
        <v>283</v>
      </c>
      <c r="Z73" s="33"/>
      <c r="AA73" s="3" t="s">
        <v>81</v>
      </c>
      <c r="AB73" s="3">
        <v>39</v>
      </c>
      <c r="AC73" s="2">
        <v>25</v>
      </c>
      <c r="AD73" s="2">
        <v>25</v>
      </c>
      <c r="AE73" s="2"/>
      <c r="AF73" s="33" t="s">
        <v>107</v>
      </c>
      <c r="AG73" s="12" t="s">
        <v>126</v>
      </c>
      <c r="AH73" s="12">
        <v>64</v>
      </c>
      <c r="AI73" s="13">
        <v>38</v>
      </c>
      <c r="AJ73" s="13">
        <v>25</v>
      </c>
      <c r="AK73" s="13"/>
      <c r="AL73" s="34" t="s">
        <v>90</v>
      </c>
      <c r="AM73" s="2" t="s">
        <v>869</v>
      </c>
      <c r="AN73" s="2" t="s">
        <v>774</v>
      </c>
      <c r="AO73" s="2" t="s">
        <v>1078</v>
      </c>
      <c r="AP73" s="2" t="s">
        <v>1079</v>
      </c>
      <c r="AQ73" s="2" t="s">
        <v>87</v>
      </c>
      <c r="AR73" s="1"/>
      <c r="AS73" s="2" t="s">
        <v>89</v>
      </c>
      <c r="AT73" s="1"/>
      <c r="AU73" s="2" t="s">
        <v>93</v>
      </c>
      <c r="AV73" s="14" t="s">
        <v>1081</v>
      </c>
      <c r="AW73" s="14">
        <v>1</v>
      </c>
      <c r="AX73" s="3" t="s">
        <v>6</v>
      </c>
      <c r="AY73" s="3">
        <v>23</v>
      </c>
      <c r="AZ73" s="2">
        <v>20</v>
      </c>
      <c r="BA73" s="2">
        <v>12</v>
      </c>
      <c r="BB73" s="2">
        <f t="shared" si="20"/>
        <v>0.47826086956521741</v>
      </c>
      <c r="BC73" s="248">
        <f t="shared" si="21"/>
        <v>1.49</v>
      </c>
      <c r="BD73" s="2" t="s">
        <v>1666</v>
      </c>
      <c r="BE73" s="2">
        <v>14</v>
      </c>
      <c r="BF73" s="2">
        <v>8</v>
      </c>
      <c r="BG73" s="104">
        <v>3.38</v>
      </c>
      <c r="BH73" s="105">
        <v>2.68</v>
      </c>
      <c r="BI73" s="109">
        <v>2.29</v>
      </c>
      <c r="BJ73" s="105">
        <v>1.99</v>
      </c>
      <c r="BK73" s="106">
        <v>1.69</v>
      </c>
      <c r="BL73" s="261">
        <v>2.61</v>
      </c>
      <c r="BM73" s="106">
        <v>0.12</v>
      </c>
      <c r="BN73" s="108">
        <v>0.63</v>
      </c>
      <c r="BO73" s="107">
        <v>0.76</v>
      </c>
      <c r="BP73" s="106">
        <v>1.62</v>
      </c>
      <c r="BQ73" s="106">
        <v>3.99</v>
      </c>
      <c r="BR73" s="106">
        <v>6.39</v>
      </c>
      <c r="BS73" s="106">
        <v>5.46</v>
      </c>
      <c r="BT73" s="8">
        <v>4.49</v>
      </c>
      <c r="BU73" s="7">
        <v>6.97</v>
      </c>
      <c r="BV73" s="9">
        <v>6.07</v>
      </c>
      <c r="BW73" s="4">
        <v>10.84</v>
      </c>
      <c r="BX73" s="4">
        <v>20.73</v>
      </c>
      <c r="BY73" s="4">
        <v>2.29</v>
      </c>
      <c r="BZ73" s="26">
        <v>1.34</v>
      </c>
      <c r="CA73" s="25">
        <v>0.63</v>
      </c>
      <c r="CB73" s="25">
        <v>0.5</v>
      </c>
      <c r="CC73" s="53">
        <v>1.61</v>
      </c>
      <c r="CD73" s="257">
        <v>0.67</v>
      </c>
      <c r="CE73" s="53">
        <v>2.11</v>
      </c>
      <c r="CF73" s="54">
        <v>2.86</v>
      </c>
      <c r="CG73" s="55">
        <v>2.74</v>
      </c>
      <c r="CH73" s="53">
        <v>2.9</v>
      </c>
      <c r="CI73" s="53">
        <v>5.63</v>
      </c>
      <c r="CJ73" s="53">
        <v>5.19</v>
      </c>
      <c r="CK73" s="7">
        <v>5.65</v>
      </c>
      <c r="CL73" s="8">
        <v>2.87</v>
      </c>
      <c r="CM73" s="7">
        <v>5.66</v>
      </c>
      <c r="CN73" s="9">
        <v>6.27</v>
      </c>
      <c r="CO73" s="4">
        <v>10.01</v>
      </c>
      <c r="CP73" s="4">
        <v>20.72</v>
      </c>
      <c r="CQ73" s="250">
        <v>1.0899999999999999</v>
      </c>
      <c r="CR73" s="250">
        <v>1.34</v>
      </c>
      <c r="CS73" s="250">
        <v>1.6600000000000001</v>
      </c>
      <c r="CT73" s="250">
        <v>1.49</v>
      </c>
      <c r="CU73" s="250">
        <v>7.9999999999999849E-2</v>
      </c>
      <c r="CV73" s="250">
        <v>-1.94</v>
      </c>
      <c r="CW73" s="16">
        <v>27.96</v>
      </c>
      <c r="CX73" s="38">
        <v>31.91</v>
      </c>
      <c r="CY73" s="20">
        <v>32.590000000000003</v>
      </c>
      <c r="CZ73" s="38">
        <v>35.47</v>
      </c>
      <c r="DA73" s="17">
        <v>36.99</v>
      </c>
      <c r="DB73" s="19">
        <v>37.81</v>
      </c>
      <c r="DC73" s="17">
        <v>38.979999999999997</v>
      </c>
      <c r="DD73" s="19">
        <v>39.08</v>
      </c>
      <c r="DE73" s="18">
        <v>38.64</v>
      </c>
      <c r="DF73" s="17">
        <v>40.409999999999997</v>
      </c>
      <c r="DG73" s="17">
        <v>40.35</v>
      </c>
      <c r="DH73" s="17">
        <v>44.26</v>
      </c>
      <c r="DI73" s="17">
        <v>47.33</v>
      </c>
      <c r="DJ73" s="19">
        <v>46.77</v>
      </c>
      <c r="DK73" s="17">
        <v>46.68</v>
      </c>
      <c r="DL73" s="20">
        <v>44.98</v>
      </c>
      <c r="DM73" s="16">
        <v>43.21</v>
      </c>
      <c r="DN73" s="16">
        <v>41.2</v>
      </c>
      <c r="DO73" s="16">
        <v>27.59</v>
      </c>
      <c r="DP73" s="38">
        <v>31.89</v>
      </c>
      <c r="DQ73" s="20">
        <v>33.28</v>
      </c>
      <c r="DR73" s="20">
        <v>36.04</v>
      </c>
      <c r="DS73" s="17">
        <v>36.75</v>
      </c>
      <c r="DT73" s="19">
        <v>37.93</v>
      </c>
      <c r="DU73" s="17">
        <v>38.880000000000003</v>
      </c>
      <c r="DV73" s="19">
        <v>39.799999999999997</v>
      </c>
      <c r="DW73" s="18">
        <v>39.72</v>
      </c>
      <c r="DX73" s="17">
        <v>40.770000000000003</v>
      </c>
      <c r="DY73" s="17">
        <v>41.79</v>
      </c>
      <c r="DZ73" s="17">
        <v>45.81</v>
      </c>
      <c r="EA73" s="17">
        <v>48.41</v>
      </c>
      <c r="EB73" s="19">
        <v>46.02</v>
      </c>
      <c r="EC73" s="17">
        <v>46.26</v>
      </c>
      <c r="ED73" s="20">
        <v>45.81</v>
      </c>
      <c r="EE73" s="16">
        <v>43.83</v>
      </c>
      <c r="EF73" s="16">
        <v>40.24</v>
      </c>
      <c r="EG73" s="253">
        <f t="shared" si="22"/>
        <v>0.37000000000000099</v>
      </c>
      <c r="EH73" s="253">
        <f t="shared" si="23"/>
        <v>1.9999999999999574E-2</v>
      </c>
      <c r="EI73" s="253">
        <f t="shared" si="24"/>
        <v>-0.68999999999999773</v>
      </c>
      <c r="EJ73" s="253">
        <f t="shared" si="25"/>
        <v>-0.57000000000000028</v>
      </c>
      <c r="EK73" s="253">
        <f t="shared" si="26"/>
        <v>0.24000000000000199</v>
      </c>
      <c r="EL73" s="253">
        <f t="shared" si="27"/>
        <v>-0.11999999999999744</v>
      </c>
      <c r="EM73" s="16">
        <v>4</v>
      </c>
      <c r="EN73" s="20">
        <v>5</v>
      </c>
      <c r="EO73" s="20">
        <v>4</v>
      </c>
      <c r="EP73" s="20">
        <v>1</v>
      </c>
      <c r="EQ73" s="17">
        <v>-1</v>
      </c>
      <c r="ER73" s="17">
        <v>-4</v>
      </c>
      <c r="ES73" s="17">
        <v>-6</v>
      </c>
      <c r="ET73" s="17">
        <v>-3</v>
      </c>
      <c r="EU73" s="17">
        <v>0</v>
      </c>
      <c r="EV73" s="17">
        <v>9</v>
      </c>
      <c r="EW73" s="17">
        <v>16</v>
      </c>
      <c r="EX73" s="17">
        <v>20</v>
      </c>
      <c r="EY73" s="17">
        <v>19</v>
      </c>
      <c r="EZ73" s="17">
        <v>9</v>
      </c>
      <c r="FA73" s="17">
        <v>0</v>
      </c>
      <c r="FB73" s="20">
        <v>-4</v>
      </c>
      <c r="FC73" s="20">
        <v>-5</v>
      </c>
      <c r="FD73" s="20">
        <v>-6</v>
      </c>
      <c r="FE73" s="2" t="s">
        <v>1076</v>
      </c>
      <c r="FF73" s="2">
        <v>51469443</v>
      </c>
      <c r="FG73" s="2" t="s">
        <v>91</v>
      </c>
      <c r="FH73" s="1" t="s">
        <v>1080</v>
      </c>
      <c r="FI73" s="14"/>
      <c r="FJ73" s="1"/>
      <c r="FL73" s="50">
        <f t="shared" si="28"/>
        <v>-0.19999999999999929</v>
      </c>
    </row>
    <row r="74" spans="1:168">
      <c r="A74" s="2">
        <v>1</v>
      </c>
      <c r="B74" s="2">
        <v>9</v>
      </c>
      <c r="C74" s="2">
        <v>2</v>
      </c>
      <c r="D74" s="250">
        <v>1.49</v>
      </c>
      <c r="E74" s="2">
        <v>18</v>
      </c>
      <c r="F74" s="2">
        <v>0</v>
      </c>
      <c r="G74" s="2">
        <v>162</v>
      </c>
      <c r="H74" s="2">
        <v>70</v>
      </c>
      <c r="I74" s="2" t="s">
        <v>238</v>
      </c>
      <c r="J74" s="2" t="s">
        <v>279</v>
      </c>
      <c r="K74" s="3" t="s">
        <v>17</v>
      </c>
      <c r="L74" s="3">
        <v>15</v>
      </c>
      <c r="M74" s="2">
        <v>16</v>
      </c>
      <c r="N74" s="2">
        <v>13</v>
      </c>
      <c r="O74" s="2">
        <f t="shared" si="19"/>
        <v>0.13333333333333333</v>
      </c>
      <c r="P74" s="30" t="s">
        <v>168</v>
      </c>
      <c r="Q74" s="30"/>
      <c r="R74" s="30"/>
      <c r="S74" s="30"/>
      <c r="T74" s="3" t="s">
        <v>187</v>
      </c>
      <c r="U74" t="s">
        <v>192</v>
      </c>
      <c r="V74" s="3">
        <v>15</v>
      </c>
      <c r="W74" s="2">
        <v>16</v>
      </c>
      <c r="X74" s="2">
        <v>13</v>
      </c>
      <c r="Y74" s="2" t="s">
        <v>958</v>
      </c>
      <c r="Z74" s="33"/>
      <c r="AA74" s="3" t="s">
        <v>101</v>
      </c>
      <c r="AB74" s="3">
        <v>35</v>
      </c>
      <c r="AC74" s="2">
        <v>29</v>
      </c>
      <c r="AD74" s="2">
        <v>19</v>
      </c>
      <c r="AE74" s="2"/>
      <c r="AF74" s="33" t="s">
        <v>443</v>
      </c>
      <c r="AG74" s="12" t="s">
        <v>138</v>
      </c>
      <c r="AH74" s="12">
        <v>48</v>
      </c>
      <c r="AI74" s="13">
        <v>34</v>
      </c>
      <c r="AJ74" s="13">
        <v>15</v>
      </c>
      <c r="AK74" s="13"/>
      <c r="AL74" s="34" t="s">
        <v>152</v>
      </c>
      <c r="AM74" s="2" t="s">
        <v>247</v>
      </c>
      <c r="AN74" s="2" t="s">
        <v>104</v>
      </c>
      <c r="AO74" s="2" t="s">
        <v>119</v>
      </c>
      <c r="AP74" s="2" t="s">
        <v>686</v>
      </c>
      <c r="AQ74" s="2" t="s">
        <v>87</v>
      </c>
      <c r="AR74" s="1"/>
      <c r="AS74" s="2" t="s">
        <v>89</v>
      </c>
      <c r="AT74" s="1"/>
      <c r="AU74" s="2" t="s">
        <v>93</v>
      </c>
      <c r="AV74" s="14" t="s">
        <v>960</v>
      </c>
      <c r="AW74" s="14">
        <v>1</v>
      </c>
      <c r="AX74" s="3" t="s">
        <v>17</v>
      </c>
      <c r="AY74" s="3">
        <v>15</v>
      </c>
      <c r="AZ74" s="2">
        <v>16</v>
      </c>
      <c r="BA74" s="2">
        <v>13</v>
      </c>
      <c r="BB74" s="2">
        <f t="shared" si="20"/>
        <v>0.13333333333333333</v>
      </c>
      <c r="BC74" s="248">
        <f t="shared" si="21"/>
        <v>1.49</v>
      </c>
      <c r="BD74" s="2" t="s">
        <v>1666</v>
      </c>
      <c r="BE74" s="2">
        <v>18</v>
      </c>
      <c r="BF74" s="2">
        <v>0</v>
      </c>
      <c r="BG74" s="104">
        <v>2.96</v>
      </c>
      <c r="BH74" s="105">
        <v>2.17</v>
      </c>
      <c r="BI74" s="109">
        <v>2.5</v>
      </c>
      <c r="BJ74" s="105">
        <v>1.74</v>
      </c>
      <c r="BK74" s="106">
        <v>2.2400000000000002</v>
      </c>
      <c r="BL74" s="261">
        <v>2.17</v>
      </c>
      <c r="BM74" s="106">
        <v>1.49</v>
      </c>
      <c r="BN74" s="108">
        <v>0.87</v>
      </c>
      <c r="BO74" s="107">
        <v>0.62</v>
      </c>
      <c r="BP74" s="106">
        <v>2.0499999999999998</v>
      </c>
      <c r="BQ74" s="106">
        <v>4.4800000000000004</v>
      </c>
      <c r="BR74" s="106">
        <v>2.66</v>
      </c>
      <c r="BS74" s="106">
        <v>1.81</v>
      </c>
      <c r="BT74" s="8">
        <v>3.02</v>
      </c>
      <c r="BU74" s="7">
        <v>4.22</v>
      </c>
      <c r="BV74" s="9">
        <v>6.09</v>
      </c>
      <c r="BW74" s="4">
        <v>10.54</v>
      </c>
      <c r="BX74" s="4">
        <v>15.38</v>
      </c>
      <c r="BY74" s="4">
        <v>2.4700000000000002</v>
      </c>
      <c r="BZ74" s="26">
        <v>1.79</v>
      </c>
      <c r="CA74" s="25">
        <v>0.56000000000000005</v>
      </c>
      <c r="CB74" s="25">
        <v>0.25</v>
      </c>
      <c r="CC74" s="53">
        <v>0.51</v>
      </c>
      <c r="CD74" s="257">
        <v>2.2400000000000002</v>
      </c>
      <c r="CE74" s="53">
        <v>1.27</v>
      </c>
      <c r="CF74" s="54">
        <v>2.12</v>
      </c>
      <c r="CG74" s="55">
        <v>2.14</v>
      </c>
      <c r="CH74" s="53">
        <v>2.2000000000000002</v>
      </c>
      <c r="CI74" s="53">
        <v>2.4900000000000002</v>
      </c>
      <c r="CJ74" s="53">
        <v>1.83</v>
      </c>
      <c r="CK74" s="7">
        <v>0.72</v>
      </c>
      <c r="CL74" s="8">
        <v>2.64</v>
      </c>
      <c r="CM74" s="7">
        <v>3.73</v>
      </c>
      <c r="CN74" s="9">
        <v>6.2</v>
      </c>
      <c r="CO74" s="4">
        <v>10.76</v>
      </c>
      <c r="CP74" s="4">
        <v>15.5</v>
      </c>
      <c r="CQ74" s="250">
        <v>0.48999999999999977</v>
      </c>
      <c r="CR74" s="250">
        <v>0.37999999999999989</v>
      </c>
      <c r="CS74" s="250">
        <v>1.94</v>
      </c>
      <c r="CT74" s="250">
        <v>1.49</v>
      </c>
      <c r="CU74" s="250">
        <v>1.7300000000000002</v>
      </c>
      <c r="CV74" s="250">
        <v>7.0000000000000284E-2</v>
      </c>
      <c r="CW74" s="16">
        <v>28.48</v>
      </c>
      <c r="CX74" s="38">
        <v>32.39</v>
      </c>
      <c r="CY74" s="20">
        <v>35.729999999999997</v>
      </c>
      <c r="CZ74" s="38">
        <v>36.26</v>
      </c>
      <c r="DA74" s="17">
        <v>37.020000000000003</v>
      </c>
      <c r="DB74" s="19">
        <v>38.5</v>
      </c>
      <c r="DC74" s="17">
        <v>39.67</v>
      </c>
      <c r="DD74" s="19">
        <v>40.57</v>
      </c>
      <c r="DE74" s="18">
        <v>41.04</v>
      </c>
      <c r="DF74" s="17">
        <v>40.25</v>
      </c>
      <c r="DG74" s="17">
        <v>40.380000000000003</v>
      </c>
      <c r="DH74" s="17">
        <v>41.83</v>
      </c>
      <c r="DI74" s="17">
        <v>47.15</v>
      </c>
      <c r="DJ74" s="19">
        <v>44.26</v>
      </c>
      <c r="DK74" s="17">
        <v>44.7</v>
      </c>
      <c r="DL74" s="20">
        <v>43.77</v>
      </c>
      <c r="DM74" s="16">
        <v>46.29</v>
      </c>
      <c r="DN74" s="16">
        <v>40.369999999999997</v>
      </c>
      <c r="DO74" s="16">
        <v>28.84</v>
      </c>
      <c r="DP74" s="38">
        <v>32.18</v>
      </c>
      <c r="DQ74" s="20">
        <v>35.36</v>
      </c>
      <c r="DR74" s="20">
        <v>36.619999999999997</v>
      </c>
      <c r="DS74" s="17">
        <v>37.58</v>
      </c>
      <c r="DT74" s="19">
        <v>38.380000000000003</v>
      </c>
      <c r="DU74" s="17">
        <v>39.53</v>
      </c>
      <c r="DV74" s="19">
        <v>40.770000000000003</v>
      </c>
      <c r="DW74" s="18">
        <v>40.6</v>
      </c>
      <c r="DX74" s="17">
        <v>40.909999999999997</v>
      </c>
      <c r="DY74" s="17">
        <v>40.72</v>
      </c>
      <c r="DZ74" s="17">
        <v>42.14</v>
      </c>
      <c r="EA74" s="17">
        <v>47.15</v>
      </c>
      <c r="EB74" s="19">
        <v>44.72</v>
      </c>
      <c r="EC74" s="17">
        <v>43.41</v>
      </c>
      <c r="ED74" s="20">
        <v>43.02</v>
      </c>
      <c r="EE74" s="16">
        <v>46.42</v>
      </c>
      <c r="EF74" s="16">
        <v>40.1</v>
      </c>
      <c r="EG74" s="253">
        <f t="shared" si="22"/>
        <v>-0.35999999999999943</v>
      </c>
      <c r="EH74" s="253">
        <f t="shared" si="23"/>
        <v>0.21000000000000085</v>
      </c>
      <c r="EI74" s="253">
        <f t="shared" si="24"/>
        <v>0.36999999999999744</v>
      </c>
      <c r="EJ74" s="253">
        <f t="shared" si="25"/>
        <v>-0.35999999999999943</v>
      </c>
      <c r="EK74" s="253">
        <f t="shared" si="26"/>
        <v>-0.55999999999999517</v>
      </c>
      <c r="EL74" s="253">
        <f t="shared" si="27"/>
        <v>0.11999999999999744</v>
      </c>
      <c r="EM74" s="16">
        <v>4</v>
      </c>
      <c r="EN74" s="20">
        <v>6</v>
      </c>
      <c r="EO74" s="20">
        <v>6</v>
      </c>
      <c r="EP74" s="20">
        <v>7</v>
      </c>
      <c r="EQ74" s="17">
        <v>6</v>
      </c>
      <c r="ER74" s="17">
        <v>4</v>
      </c>
      <c r="ES74" s="17">
        <v>0</v>
      </c>
      <c r="ET74" s="17">
        <v>0</v>
      </c>
      <c r="EU74" s="17">
        <v>2</v>
      </c>
      <c r="EV74" s="17">
        <v>7</v>
      </c>
      <c r="EW74" s="17">
        <v>14</v>
      </c>
      <c r="EX74" s="17">
        <v>21</v>
      </c>
      <c r="EY74" s="17">
        <v>22</v>
      </c>
      <c r="EZ74" s="17">
        <v>21</v>
      </c>
      <c r="FA74" s="17">
        <v>14</v>
      </c>
      <c r="FB74" s="20">
        <v>10</v>
      </c>
      <c r="FC74" s="20">
        <v>10</v>
      </c>
      <c r="FD74" s="20">
        <v>12</v>
      </c>
      <c r="FE74" s="2" t="s">
        <v>954</v>
      </c>
      <c r="FF74" s="2">
        <v>39251363</v>
      </c>
      <c r="FG74" s="2" t="s">
        <v>91</v>
      </c>
      <c r="FH74" s="1" t="s">
        <v>959</v>
      </c>
      <c r="FI74" s="14"/>
      <c r="FJ74" s="1"/>
      <c r="FL74" s="50">
        <f t="shared" si="28"/>
        <v>-0.11000000000000032</v>
      </c>
    </row>
    <row r="75" spans="1:168">
      <c r="A75" s="2">
        <v>1</v>
      </c>
      <c r="B75" s="2">
        <v>82</v>
      </c>
      <c r="C75" s="2">
        <v>2</v>
      </c>
      <c r="D75" s="250">
        <v>1.5</v>
      </c>
      <c r="E75" s="2">
        <v>17</v>
      </c>
      <c r="F75" s="2">
        <v>4</v>
      </c>
      <c r="G75" s="2">
        <v>152.6</v>
      </c>
      <c r="H75" s="2">
        <v>41.75</v>
      </c>
      <c r="I75" s="2" t="s">
        <v>158</v>
      </c>
      <c r="J75" s="2" t="s">
        <v>329</v>
      </c>
      <c r="K75" s="3" t="s">
        <v>6</v>
      </c>
      <c r="L75" s="3">
        <v>28</v>
      </c>
      <c r="M75" s="2">
        <v>25</v>
      </c>
      <c r="N75" s="2">
        <v>17</v>
      </c>
      <c r="O75" s="2">
        <f t="shared" si="19"/>
        <v>0.39285714285714285</v>
      </c>
      <c r="P75" s="30" t="s">
        <v>1224</v>
      </c>
      <c r="Q75" s="30" t="s">
        <v>1225</v>
      </c>
      <c r="R75" s="30"/>
      <c r="S75" s="30"/>
      <c r="T75" s="3" t="s">
        <v>187</v>
      </c>
      <c r="U75" t="s">
        <v>191</v>
      </c>
      <c r="V75" s="3">
        <v>28</v>
      </c>
      <c r="W75" s="2">
        <v>25</v>
      </c>
      <c r="X75" s="2">
        <v>17</v>
      </c>
      <c r="Y75" s="2" t="s">
        <v>442</v>
      </c>
      <c r="Z75" s="33"/>
      <c r="AA75" s="3" t="s">
        <v>260</v>
      </c>
      <c r="AB75" s="3">
        <v>83</v>
      </c>
      <c r="AC75" s="2">
        <v>66</v>
      </c>
      <c r="AD75" s="2">
        <v>34</v>
      </c>
      <c r="AE75" s="2"/>
      <c r="AF75" s="33" t="s">
        <v>242</v>
      </c>
      <c r="AG75" s="12" t="s">
        <v>261</v>
      </c>
      <c r="AH75" s="12">
        <v>42</v>
      </c>
      <c r="AI75" s="13">
        <v>27</v>
      </c>
      <c r="AJ75" s="13">
        <v>15</v>
      </c>
      <c r="AK75" s="13"/>
      <c r="AL75" s="34"/>
      <c r="AM75" s="2" t="s">
        <v>272</v>
      </c>
      <c r="AN75" s="2" t="s">
        <v>265</v>
      </c>
      <c r="AO75" s="2" t="s">
        <v>342</v>
      </c>
      <c r="AP75" s="2" t="s">
        <v>331</v>
      </c>
      <c r="AQ75" s="2" t="s">
        <v>87</v>
      </c>
      <c r="AR75" s="1" t="s">
        <v>180</v>
      </c>
      <c r="AS75" s="2" t="s">
        <v>89</v>
      </c>
      <c r="AT75" s="1" t="s">
        <v>131</v>
      </c>
      <c r="AU75" s="2" t="s">
        <v>93</v>
      </c>
      <c r="AV75" s="14" t="s">
        <v>1226</v>
      </c>
      <c r="AW75" s="14">
        <v>1</v>
      </c>
      <c r="AX75" s="3" t="s">
        <v>6</v>
      </c>
      <c r="AY75" s="3">
        <v>28</v>
      </c>
      <c r="AZ75" s="2">
        <v>25</v>
      </c>
      <c r="BA75" s="2">
        <v>17</v>
      </c>
      <c r="BB75" s="2">
        <f t="shared" si="20"/>
        <v>0.39285714285714285</v>
      </c>
      <c r="BC75" s="248">
        <f t="shared" si="21"/>
        <v>1.5</v>
      </c>
      <c r="BD75" s="2" t="s">
        <v>1666</v>
      </c>
      <c r="BE75" s="2">
        <v>17</v>
      </c>
      <c r="BF75" s="2">
        <v>4</v>
      </c>
      <c r="BG75" s="104">
        <v>4.28</v>
      </c>
      <c r="BH75" s="114">
        <v>2.91</v>
      </c>
      <c r="BI75" s="115">
        <v>1.74</v>
      </c>
      <c r="BJ75" s="107">
        <v>1.5</v>
      </c>
      <c r="BK75" s="106">
        <v>1.1100000000000001</v>
      </c>
      <c r="BL75" s="261">
        <v>1.57</v>
      </c>
      <c r="BM75" s="106">
        <v>0</v>
      </c>
      <c r="BN75" s="108">
        <v>0</v>
      </c>
      <c r="BO75" s="107">
        <v>0</v>
      </c>
      <c r="BP75" s="106">
        <v>1.42</v>
      </c>
      <c r="BQ75" s="106">
        <v>2.33</v>
      </c>
      <c r="BR75" s="106">
        <v>7.1</v>
      </c>
      <c r="BS75" s="106">
        <v>2.2400000000000002</v>
      </c>
      <c r="BT75" s="8">
        <v>3.74</v>
      </c>
      <c r="BU75" s="7">
        <v>5.82</v>
      </c>
      <c r="BV75" s="9">
        <v>5.97</v>
      </c>
      <c r="BW75" s="4">
        <v>9.3000000000000007</v>
      </c>
      <c r="BX75" s="4">
        <v>12.69</v>
      </c>
      <c r="BY75" s="4">
        <v>4.58</v>
      </c>
      <c r="BZ75" s="39">
        <v>1.62</v>
      </c>
      <c r="CA75" s="5">
        <v>0.72</v>
      </c>
      <c r="CB75" s="7">
        <v>0</v>
      </c>
      <c r="CC75" s="7">
        <v>0.87</v>
      </c>
      <c r="CD75" s="257">
        <v>0</v>
      </c>
      <c r="CE75" s="7">
        <v>1.69</v>
      </c>
      <c r="CF75" s="8">
        <v>1.73</v>
      </c>
      <c r="CG75" s="6">
        <v>2.11</v>
      </c>
      <c r="CH75" s="7">
        <v>3.28</v>
      </c>
      <c r="CI75" s="7">
        <v>4.22</v>
      </c>
      <c r="CJ75" s="7">
        <v>4.3600000000000003</v>
      </c>
      <c r="CK75" s="7">
        <v>1.74</v>
      </c>
      <c r="CL75" s="8">
        <v>2.88</v>
      </c>
      <c r="CM75" s="7">
        <v>5.07</v>
      </c>
      <c r="CN75" s="9">
        <v>5.87</v>
      </c>
      <c r="CO75" s="4">
        <v>9.11</v>
      </c>
      <c r="CP75" s="4">
        <v>12.3</v>
      </c>
      <c r="CQ75" s="250">
        <v>-0.29999999999999982</v>
      </c>
      <c r="CR75" s="250">
        <v>1.29</v>
      </c>
      <c r="CS75" s="250">
        <v>1.02</v>
      </c>
      <c r="CT75" s="250">
        <v>1.5</v>
      </c>
      <c r="CU75" s="250">
        <v>0.2400000000000001</v>
      </c>
      <c r="CV75" s="250">
        <v>-1.57</v>
      </c>
      <c r="CW75" s="16">
        <v>26.92</v>
      </c>
      <c r="CX75" s="40">
        <v>28.41</v>
      </c>
      <c r="CY75" s="23">
        <v>28.65</v>
      </c>
      <c r="CZ75" s="18">
        <v>30.07</v>
      </c>
      <c r="DA75" s="17">
        <v>32.549999999999997</v>
      </c>
      <c r="DB75" s="19">
        <v>33.89</v>
      </c>
      <c r="DC75" s="17">
        <v>34.43</v>
      </c>
      <c r="DD75" s="19">
        <v>34.17</v>
      </c>
      <c r="DE75" s="18">
        <v>34.869999999999997</v>
      </c>
      <c r="DF75" s="17">
        <v>35.31</v>
      </c>
      <c r="DG75" s="17">
        <v>36.78</v>
      </c>
      <c r="DH75" s="17">
        <v>37.11</v>
      </c>
      <c r="DI75" s="17">
        <v>42.62</v>
      </c>
      <c r="DJ75" s="19">
        <v>41.78</v>
      </c>
      <c r="DK75" s="17">
        <v>42.56</v>
      </c>
      <c r="DL75" s="20">
        <v>42.34</v>
      </c>
      <c r="DM75" s="16">
        <v>38.89</v>
      </c>
      <c r="DN75" s="16">
        <v>32.11</v>
      </c>
      <c r="DO75" s="16">
        <v>27.47</v>
      </c>
      <c r="DP75" s="40">
        <v>29.13</v>
      </c>
      <c r="DQ75" s="23">
        <v>18.95</v>
      </c>
      <c r="DR75" s="17">
        <v>31.06</v>
      </c>
      <c r="DS75" s="17">
        <v>32.659999999999997</v>
      </c>
      <c r="DT75" s="19">
        <v>34.840000000000003</v>
      </c>
      <c r="DU75" s="17">
        <v>35.25</v>
      </c>
      <c r="DV75" s="19">
        <v>34.119999999999997</v>
      </c>
      <c r="DW75" s="18">
        <v>34.67</v>
      </c>
      <c r="DX75" s="17">
        <v>35.200000000000003</v>
      </c>
      <c r="DY75" s="17">
        <v>36.700000000000003</v>
      </c>
      <c r="DZ75" s="17">
        <v>36.840000000000003</v>
      </c>
      <c r="EA75" s="17">
        <v>42.17</v>
      </c>
      <c r="EB75" s="19">
        <v>41.84</v>
      </c>
      <c r="EC75" s="17">
        <v>43.92</v>
      </c>
      <c r="ED75" s="20">
        <v>43.59</v>
      </c>
      <c r="EE75" s="16">
        <v>39.67</v>
      </c>
      <c r="EF75" s="16">
        <v>32.18</v>
      </c>
      <c r="EG75" s="253">
        <f t="shared" si="22"/>
        <v>-0.54999999999999716</v>
      </c>
      <c r="EH75" s="253">
        <f t="shared" si="23"/>
        <v>-0.71999999999999886</v>
      </c>
      <c r="EI75" s="253">
        <f t="shared" si="24"/>
        <v>9.6999999999999993</v>
      </c>
      <c r="EJ75" s="253">
        <f t="shared" si="25"/>
        <v>-0.98999999999999844</v>
      </c>
      <c r="EK75" s="253">
        <f t="shared" si="26"/>
        <v>-0.10999999999999943</v>
      </c>
      <c r="EL75" s="253">
        <f t="shared" si="27"/>
        <v>-0.95000000000000284</v>
      </c>
      <c r="EM75" s="16">
        <v>7</v>
      </c>
      <c r="EN75" s="23">
        <v>6</v>
      </c>
      <c r="EO75" s="23">
        <v>6</v>
      </c>
      <c r="EP75" s="17">
        <v>2</v>
      </c>
      <c r="EQ75" s="17">
        <v>-5</v>
      </c>
      <c r="ER75" s="17">
        <v>-16</v>
      </c>
      <c r="ES75" s="17">
        <v>-21</v>
      </c>
      <c r="ET75" s="17">
        <v>-26</v>
      </c>
      <c r="EU75" s="17">
        <v>-25</v>
      </c>
      <c r="EV75" s="17">
        <v>-25</v>
      </c>
      <c r="EW75" s="17">
        <v>-22</v>
      </c>
      <c r="EX75" s="17">
        <v>-15</v>
      </c>
      <c r="EY75" s="17">
        <v>-8</v>
      </c>
      <c r="EZ75" s="17">
        <v>-5</v>
      </c>
      <c r="FA75" s="17">
        <v>1</v>
      </c>
      <c r="FB75" s="20">
        <v>2</v>
      </c>
      <c r="FC75" s="20">
        <v>1</v>
      </c>
      <c r="FD75" s="20">
        <v>0</v>
      </c>
      <c r="FE75" s="2" t="s">
        <v>1221</v>
      </c>
      <c r="FF75" s="2">
        <v>53628130</v>
      </c>
      <c r="FG75" s="2" t="s">
        <v>91</v>
      </c>
      <c r="FH75" s="1" t="s">
        <v>244</v>
      </c>
      <c r="FI75" s="15" t="s">
        <v>95</v>
      </c>
      <c r="FJ75" s="1">
        <v>10</v>
      </c>
      <c r="FL75" s="50">
        <f t="shared" si="28"/>
        <v>9.9999999999999645E-2</v>
      </c>
    </row>
    <row r="76" spans="1:168">
      <c r="A76" s="2">
        <v>1</v>
      </c>
      <c r="B76" s="2">
        <v>11</v>
      </c>
      <c r="C76" s="2">
        <v>2</v>
      </c>
      <c r="D76" s="250">
        <v>1.55</v>
      </c>
      <c r="E76" s="2">
        <v>13</v>
      </c>
      <c r="F76" s="2">
        <v>4</v>
      </c>
      <c r="G76" s="2">
        <v>160.6</v>
      </c>
      <c r="H76" s="2">
        <v>48.5</v>
      </c>
      <c r="I76" s="2" t="s">
        <v>79</v>
      </c>
      <c r="J76" s="2" t="s">
        <v>80</v>
      </c>
      <c r="K76" s="3" t="s">
        <v>6</v>
      </c>
      <c r="L76" s="3">
        <v>16</v>
      </c>
      <c r="M76" s="2">
        <v>12</v>
      </c>
      <c r="N76" s="2">
        <v>8</v>
      </c>
      <c r="O76" s="2">
        <f t="shared" si="19"/>
        <v>0.5</v>
      </c>
      <c r="P76" s="30"/>
      <c r="Q76" s="30"/>
      <c r="R76" s="30"/>
      <c r="S76" s="30"/>
      <c r="T76" s="3" t="s">
        <v>187</v>
      </c>
      <c r="U76" t="s">
        <v>191</v>
      </c>
      <c r="V76" s="3">
        <v>16</v>
      </c>
      <c r="W76" s="2">
        <v>12</v>
      </c>
      <c r="X76" s="2">
        <v>8</v>
      </c>
      <c r="Y76" s="2" t="s">
        <v>363</v>
      </c>
      <c r="Z76" s="33"/>
      <c r="AA76" s="3" t="s">
        <v>137</v>
      </c>
      <c r="AB76" s="3">
        <v>47</v>
      </c>
      <c r="AC76" s="2">
        <v>35</v>
      </c>
      <c r="AD76" s="2">
        <v>29</v>
      </c>
      <c r="AE76" s="2"/>
      <c r="AF76" s="33" t="s">
        <v>443</v>
      </c>
      <c r="AG76" s="12" t="s">
        <v>116</v>
      </c>
      <c r="AH76" s="12">
        <v>29</v>
      </c>
      <c r="AI76" s="13">
        <v>18</v>
      </c>
      <c r="AJ76" s="13">
        <v>10</v>
      </c>
      <c r="AK76" s="13"/>
      <c r="AL76" s="34" t="s">
        <v>180</v>
      </c>
      <c r="AM76" s="2" t="s">
        <v>117</v>
      </c>
      <c r="AN76" s="2" t="s">
        <v>248</v>
      </c>
      <c r="AO76" s="2" t="s">
        <v>342</v>
      </c>
      <c r="AP76" s="2" t="s">
        <v>422</v>
      </c>
      <c r="AQ76" s="2" t="s">
        <v>87</v>
      </c>
      <c r="AR76" s="1"/>
      <c r="AS76" s="2" t="s">
        <v>89</v>
      </c>
      <c r="AT76" s="1"/>
      <c r="AU76" s="2" t="s">
        <v>93</v>
      </c>
      <c r="AV76" s="14" t="s">
        <v>1320</v>
      </c>
      <c r="AW76" s="14">
        <v>1</v>
      </c>
      <c r="AX76" s="3" t="s">
        <v>6</v>
      </c>
      <c r="AY76" s="3">
        <v>16</v>
      </c>
      <c r="AZ76" s="2">
        <v>12</v>
      </c>
      <c r="BA76" s="2">
        <v>8</v>
      </c>
      <c r="BB76" s="2">
        <f t="shared" si="20"/>
        <v>0.5</v>
      </c>
      <c r="BC76" s="248">
        <f t="shared" si="21"/>
        <v>1.55</v>
      </c>
      <c r="BD76" s="2" t="s">
        <v>1666</v>
      </c>
      <c r="BE76" s="2">
        <v>13</v>
      </c>
      <c r="BF76" s="2">
        <v>4</v>
      </c>
      <c r="BG76" s="104">
        <v>3.79</v>
      </c>
      <c r="BH76" s="105">
        <v>3.06</v>
      </c>
      <c r="BI76" s="109">
        <v>3.11</v>
      </c>
      <c r="BJ76" s="107">
        <v>2.5</v>
      </c>
      <c r="BK76" s="106">
        <v>3.34</v>
      </c>
      <c r="BL76" s="261">
        <v>1.99</v>
      </c>
      <c r="BM76" s="106">
        <v>2.0099999999999998</v>
      </c>
      <c r="BN76" s="108">
        <v>2.61</v>
      </c>
      <c r="BO76" s="107">
        <v>3.11</v>
      </c>
      <c r="BP76" s="106">
        <v>4.17</v>
      </c>
      <c r="BQ76" s="106">
        <v>5.15</v>
      </c>
      <c r="BR76" s="106">
        <v>5.53</v>
      </c>
      <c r="BS76" s="106">
        <v>3.31</v>
      </c>
      <c r="BT76" s="4">
        <v>3.51</v>
      </c>
      <c r="BU76" s="9">
        <v>4.4400000000000004</v>
      </c>
      <c r="BV76" s="9">
        <v>6.99</v>
      </c>
      <c r="BW76" s="4">
        <v>10.78</v>
      </c>
      <c r="BX76" s="4">
        <v>16.34</v>
      </c>
      <c r="BY76" s="4">
        <v>3.34</v>
      </c>
      <c r="BZ76" s="26">
        <v>2.9</v>
      </c>
      <c r="CA76" s="25">
        <v>2.2400000000000002</v>
      </c>
      <c r="CB76" s="53">
        <v>0.95</v>
      </c>
      <c r="CC76" s="53">
        <v>1.62</v>
      </c>
      <c r="CD76" s="257">
        <v>2.06</v>
      </c>
      <c r="CE76" s="53">
        <v>2.37</v>
      </c>
      <c r="CF76" s="54">
        <v>2.25</v>
      </c>
      <c r="CG76" s="55">
        <v>3.17</v>
      </c>
      <c r="CH76" s="53">
        <v>4.6100000000000003</v>
      </c>
      <c r="CI76" s="53">
        <v>5.9</v>
      </c>
      <c r="CJ76" s="53">
        <v>4.7300000000000004</v>
      </c>
      <c r="CK76" s="7">
        <v>3.77</v>
      </c>
      <c r="CL76" s="4">
        <v>3.51</v>
      </c>
      <c r="CM76" s="9">
        <v>5.89</v>
      </c>
      <c r="CN76" s="9">
        <v>8.2200000000000006</v>
      </c>
      <c r="CO76" s="4">
        <v>10.91</v>
      </c>
      <c r="CP76" s="4">
        <v>16.96</v>
      </c>
      <c r="CQ76" s="250">
        <v>0.45000000000000018</v>
      </c>
      <c r="CR76" s="250">
        <v>0.16000000000000014</v>
      </c>
      <c r="CS76" s="250">
        <v>0.86999999999999966</v>
      </c>
      <c r="CT76" s="250">
        <v>1.55</v>
      </c>
      <c r="CU76" s="250">
        <v>1.7199999999999998</v>
      </c>
      <c r="CV76" s="250">
        <v>7.0000000000000062E-2</v>
      </c>
      <c r="CW76" s="16">
        <v>24.78</v>
      </c>
      <c r="CX76" s="38">
        <v>29.98</v>
      </c>
      <c r="CY76" s="20">
        <v>32.06</v>
      </c>
      <c r="CZ76" s="18">
        <v>34.57</v>
      </c>
      <c r="DA76" s="17">
        <v>35.299999999999997</v>
      </c>
      <c r="DB76" s="19">
        <v>36.03</v>
      </c>
      <c r="DC76" s="17">
        <v>36.119999999999997</v>
      </c>
      <c r="DD76" s="19">
        <v>37.450000000000003</v>
      </c>
      <c r="DE76" s="18">
        <v>38.119999999999997</v>
      </c>
      <c r="DF76" s="17">
        <v>38.44</v>
      </c>
      <c r="DG76" s="17">
        <v>40.03</v>
      </c>
      <c r="DH76" s="17">
        <v>41.52</v>
      </c>
      <c r="DI76" s="17">
        <v>42.9</v>
      </c>
      <c r="DJ76" s="16">
        <v>44.16</v>
      </c>
      <c r="DK76" s="20">
        <v>48.41</v>
      </c>
      <c r="DL76" s="20">
        <v>45.49</v>
      </c>
      <c r="DM76" s="16">
        <v>42.58</v>
      </c>
      <c r="DN76" s="16">
        <v>43.55</v>
      </c>
      <c r="DO76" s="16">
        <v>25.08</v>
      </c>
      <c r="DP76" s="38">
        <v>29.62</v>
      </c>
      <c r="DQ76" s="20">
        <v>33.04</v>
      </c>
      <c r="DR76" s="17">
        <v>34.01</v>
      </c>
      <c r="DS76" s="17">
        <v>35.03</v>
      </c>
      <c r="DT76" s="19">
        <v>36.94</v>
      </c>
      <c r="DU76" s="17">
        <v>36.409999999999997</v>
      </c>
      <c r="DV76" s="19">
        <v>37.56</v>
      </c>
      <c r="DW76" s="18">
        <v>38.67</v>
      </c>
      <c r="DX76" s="17">
        <v>39.5</v>
      </c>
      <c r="DY76" s="17">
        <v>40.51</v>
      </c>
      <c r="DZ76" s="17">
        <v>41.61</v>
      </c>
      <c r="EA76" s="17">
        <v>43.98</v>
      </c>
      <c r="EB76" s="16">
        <v>44.03</v>
      </c>
      <c r="EC76" s="20">
        <v>48.43</v>
      </c>
      <c r="ED76" s="20">
        <v>45.15</v>
      </c>
      <c r="EE76" s="16">
        <v>42.89</v>
      </c>
      <c r="EF76" s="16">
        <v>43.05</v>
      </c>
      <c r="EG76" s="253">
        <f t="shared" si="22"/>
        <v>-0.29999999999999716</v>
      </c>
      <c r="EH76" s="253">
        <f t="shared" si="23"/>
        <v>0.35999999999999943</v>
      </c>
      <c r="EI76" s="253">
        <f t="shared" si="24"/>
        <v>-0.97999999999999687</v>
      </c>
      <c r="EJ76" s="253">
        <f t="shared" si="25"/>
        <v>0.56000000000000227</v>
      </c>
      <c r="EK76" s="253">
        <f t="shared" si="26"/>
        <v>0.26999999999999602</v>
      </c>
      <c r="EL76" s="253">
        <f t="shared" si="27"/>
        <v>-0.90999999999999659</v>
      </c>
      <c r="EM76" s="16">
        <v>3</v>
      </c>
      <c r="EN76" s="20">
        <v>4</v>
      </c>
      <c r="EO76" s="20">
        <v>4</v>
      </c>
      <c r="EP76" s="17">
        <v>0</v>
      </c>
      <c r="EQ76" s="17">
        <v>-6</v>
      </c>
      <c r="ER76" s="17">
        <v>-11</v>
      </c>
      <c r="ES76" s="17">
        <v>-13</v>
      </c>
      <c r="ET76" s="17">
        <v>-15</v>
      </c>
      <c r="EU76" s="17">
        <v>-15</v>
      </c>
      <c r="EV76" s="17">
        <v>-13</v>
      </c>
      <c r="EW76" s="17">
        <v>-9</v>
      </c>
      <c r="EX76" s="17">
        <v>-4</v>
      </c>
      <c r="EY76" s="17">
        <v>0</v>
      </c>
      <c r="EZ76" s="20">
        <v>2</v>
      </c>
      <c r="FA76" s="20">
        <v>2</v>
      </c>
      <c r="FB76" s="20">
        <v>0</v>
      </c>
      <c r="FC76" s="20">
        <v>1</v>
      </c>
      <c r="FD76" s="20">
        <v>2</v>
      </c>
      <c r="FE76" s="2" t="s">
        <v>1387</v>
      </c>
      <c r="FF76" s="2">
        <v>49550478</v>
      </c>
      <c r="FG76" s="2" t="s">
        <v>91</v>
      </c>
      <c r="FH76" s="1" t="s">
        <v>1389</v>
      </c>
      <c r="FI76" s="14"/>
      <c r="FJ76" s="1"/>
      <c r="FL76" s="50">
        <f t="shared" si="28"/>
        <v>-1.2300000000000004</v>
      </c>
    </row>
    <row r="77" spans="1:168">
      <c r="A77" s="2">
        <v>1</v>
      </c>
      <c r="B77" s="2">
        <v>106</v>
      </c>
      <c r="C77" s="2">
        <v>2</v>
      </c>
      <c r="D77" s="250">
        <v>1.59</v>
      </c>
      <c r="E77" s="2">
        <v>19</v>
      </c>
      <c r="F77" s="2">
        <v>4</v>
      </c>
      <c r="G77" s="2">
        <v>162.30000000000001</v>
      </c>
      <c r="H77" s="2">
        <v>53.4</v>
      </c>
      <c r="I77" s="2" t="s">
        <v>99</v>
      </c>
      <c r="J77" s="2" t="s">
        <v>335</v>
      </c>
      <c r="K77" s="3" t="s">
        <v>6</v>
      </c>
      <c r="L77" s="3">
        <v>33</v>
      </c>
      <c r="M77" s="2">
        <v>23</v>
      </c>
      <c r="N77" s="2">
        <v>17</v>
      </c>
      <c r="O77" s="2">
        <f t="shared" si="19"/>
        <v>0.48484848484848486</v>
      </c>
      <c r="P77" s="30" t="s">
        <v>168</v>
      </c>
      <c r="Q77" s="30"/>
      <c r="R77" s="30"/>
      <c r="S77" s="30"/>
      <c r="T77" s="3" t="s">
        <v>187</v>
      </c>
      <c r="U77" t="s">
        <v>191</v>
      </c>
      <c r="V77" s="3">
        <v>33</v>
      </c>
      <c r="W77" s="2">
        <v>23</v>
      </c>
      <c r="X77" s="2">
        <v>17</v>
      </c>
      <c r="Y77" s="2" t="s">
        <v>280</v>
      </c>
      <c r="Z77" s="33"/>
      <c r="AA77" s="3" t="s">
        <v>137</v>
      </c>
      <c r="AB77" s="3">
        <v>51</v>
      </c>
      <c r="AC77" s="2">
        <v>33</v>
      </c>
      <c r="AD77" s="2">
        <v>25</v>
      </c>
      <c r="AE77" s="2"/>
      <c r="AF77" s="33" t="s">
        <v>443</v>
      </c>
      <c r="AG77" s="12" t="s">
        <v>116</v>
      </c>
      <c r="AH77" s="12">
        <v>40</v>
      </c>
      <c r="AI77" s="13">
        <v>26</v>
      </c>
      <c r="AJ77" s="13">
        <v>13</v>
      </c>
      <c r="AK77" s="13"/>
      <c r="AL77" s="34" t="s">
        <v>180</v>
      </c>
      <c r="AM77" s="2" t="s">
        <v>117</v>
      </c>
      <c r="AN77" s="2" t="s">
        <v>383</v>
      </c>
      <c r="AO77" s="2" t="s">
        <v>667</v>
      </c>
      <c r="AP77" s="2" t="s">
        <v>151</v>
      </c>
      <c r="AQ77" s="2" t="s">
        <v>87</v>
      </c>
      <c r="AR77" s="1"/>
      <c r="AS77" s="2" t="s">
        <v>89</v>
      </c>
      <c r="AT77" s="1"/>
      <c r="AU77" s="2" t="s">
        <v>93</v>
      </c>
      <c r="AV77" s="14" t="s">
        <v>1207</v>
      </c>
      <c r="AW77" s="14">
        <v>1</v>
      </c>
      <c r="AX77" s="3" t="s">
        <v>6</v>
      </c>
      <c r="AY77" s="3">
        <v>33</v>
      </c>
      <c r="AZ77" s="2">
        <v>23</v>
      </c>
      <c r="BA77" s="2">
        <v>17</v>
      </c>
      <c r="BB77" s="2">
        <f t="shared" si="20"/>
        <v>0.48484848484848486</v>
      </c>
      <c r="BC77" s="248">
        <f t="shared" si="21"/>
        <v>1.59</v>
      </c>
      <c r="BD77" s="2" t="s">
        <v>1666</v>
      </c>
      <c r="BE77" s="2">
        <v>19</v>
      </c>
      <c r="BF77" s="2">
        <v>4</v>
      </c>
      <c r="BG77" s="104">
        <v>3.22</v>
      </c>
      <c r="BH77" s="105">
        <v>3.54</v>
      </c>
      <c r="BI77" s="106">
        <v>3.8</v>
      </c>
      <c r="BJ77" s="107">
        <v>2.98</v>
      </c>
      <c r="BK77" s="106">
        <v>3.61</v>
      </c>
      <c r="BL77" s="261">
        <v>3.76</v>
      </c>
      <c r="BM77" s="106">
        <v>3.22</v>
      </c>
      <c r="BN77" s="108">
        <v>3.68</v>
      </c>
      <c r="BO77" s="107">
        <v>4.25</v>
      </c>
      <c r="BP77" s="106">
        <v>5.01</v>
      </c>
      <c r="BQ77" s="106">
        <v>5.59</v>
      </c>
      <c r="BR77" s="106">
        <v>4.9000000000000004</v>
      </c>
      <c r="BS77" s="106">
        <v>3.76</v>
      </c>
      <c r="BT77" s="8">
        <v>3.62</v>
      </c>
      <c r="BU77" s="7">
        <v>5.66</v>
      </c>
      <c r="BV77" s="9">
        <v>8.01</v>
      </c>
      <c r="BW77" s="4">
        <v>12.39</v>
      </c>
      <c r="BX77" s="4">
        <v>18.82</v>
      </c>
      <c r="BY77" s="4">
        <v>3.34</v>
      </c>
      <c r="BZ77" s="26">
        <v>3.07</v>
      </c>
      <c r="CA77" s="53">
        <v>1.81</v>
      </c>
      <c r="CB77" s="53">
        <v>1.39</v>
      </c>
      <c r="CC77" s="53">
        <v>3.37</v>
      </c>
      <c r="CD77" s="257">
        <v>3.53</v>
      </c>
      <c r="CE77" s="53">
        <v>3.81</v>
      </c>
      <c r="CF77" s="54">
        <v>4.28</v>
      </c>
      <c r="CG77" s="55">
        <v>4.29</v>
      </c>
      <c r="CH77" s="53">
        <v>5.74</v>
      </c>
      <c r="CI77" s="53">
        <v>5.73</v>
      </c>
      <c r="CJ77" s="53">
        <v>4.87</v>
      </c>
      <c r="CK77" s="7">
        <v>3.65</v>
      </c>
      <c r="CL77" s="8">
        <v>4.67</v>
      </c>
      <c r="CM77" s="7">
        <v>6.12</v>
      </c>
      <c r="CN77" s="9">
        <v>7.67</v>
      </c>
      <c r="CO77" s="4">
        <v>11.65</v>
      </c>
      <c r="CP77" s="4">
        <v>17.5</v>
      </c>
      <c r="CQ77" s="250">
        <v>-0.11999999999999966</v>
      </c>
      <c r="CR77" s="250">
        <v>0.4700000000000002</v>
      </c>
      <c r="CS77" s="250">
        <v>1.9899999999999998</v>
      </c>
      <c r="CT77" s="250">
        <v>1.59</v>
      </c>
      <c r="CU77" s="250">
        <v>0.23999999999999977</v>
      </c>
      <c r="CV77" s="250">
        <v>-0.22999999999999998</v>
      </c>
      <c r="CW77" s="16">
        <v>24.68</v>
      </c>
      <c r="CX77" s="38">
        <v>28.99</v>
      </c>
      <c r="CY77" s="17">
        <v>30.4</v>
      </c>
      <c r="CZ77" s="18">
        <v>32.01</v>
      </c>
      <c r="DA77" s="17">
        <v>33.229999999999997</v>
      </c>
      <c r="DB77" s="19">
        <v>34.97</v>
      </c>
      <c r="DC77" s="17">
        <v>36.119999999999997</v>
      </c>
      <c r="DD77" s="19">
        <v>37.229999999999997</v>
      </c>
      <c r="DE77" s="18">
        <v>39.450000000000003</v>
      </c>
      <c r="DF77" s="17">
        <v>41.75</v>
      </c>
      <c r="DG77" s="17">
        <v>42.26</v>
      </c>
      <c r="DH77" s="17">
        <v>42.97</v>
      </c>
      <c r="DI77" s="17">
        <v>44.74</v>
      </c>
      <c r="DJ77" s="19">
        <v>46.37</v>
      </c>
      <c r="DK77" s="17">
        <v>47.28</v>
      </c>
      <c r="DL77" s="20">
        <v>44.23</v>
      </c>
      <c r="DM77" s="16">
        <v>43.88</v>
      </c>
      <c r="DN77" s="16">
        <v>39.18</v>
      </c>
      <c r="DO77" s="16">
        <v>24.29</v>
      </c>
      <c r="DP77" s="38">
        <v>28.72</v>
      </c>
      <c r="DQ77" s="17">
        <v>30.2</v>
      </c>
      <c r="DR77" s="17">
        <v>32.21</v>
      </c>
      <c r="DS77" s="17">
        <v>33.200000000000003</v>
      </c>
      <c r="DT77" s="19">
        <v>34.33</v>
      </c>
      <c r="DU77" s="17">
        <v>35.909999999999997</v>
      </c>
      <c r="DV77" s="19">
        <v>36.89</v>
      </c>
      <c r="DW77" s="18">
        <v>39.5</v>
      </c>
      <c r="DX77" s="17">
        <v>41.89</v>
      </c>
      <c r="DY77" s="17">
        <v>42.78</v>
      </c>
      <c r="DZ77" s="17">
        <v>43.48</v>
      </c>
      <c r="EA77" s="17">
        <v>44.75</v>
      </c>
      <c r="EB77" s="19">
        <v>46.52</v>
      </c>
      <c r="EC77" s="17">
        <v>47.96</v>
      </c>
      <c r="ED77" s="20">
        <v>44.04</v>
      </c>
      <c r="EE77" s="16">
        <v>43.73</v>
      </c>
      <c r="EF77" s="16">
        <v>39.71</v>
      </c>
      <c r="EG77" s="253">
        <f t="shared" si="22"/>
        <v>0.39000000000000057</v>
      </c>
      <c r="EH77" s="253">
        <f t="shared" si="23"/>
        <v>0.26999999999999957</v>
      </c>
      <c r="EI77" s="253">
        <f t="shared" si="24"/>
        <v>0.19999999999999929</v>
      </c>
      <c r="EJ77" s="253">
        <f t="shared" si="25"/>
        <v>-0.20000000000000284</v>
      </c>
      <c r="EK77" s="253">
        <f t="shared" si="26"/>
        <v>2.9999999999994031E-2</v>
      </c>
      <c r="EL77" s="253">
        <f t="shared" si="27"/>
        <v>0.64000000000000057</v>
      </c>
      <c r="EM77" s="16">
        <v>1</v>
      </c>
      <c r="EN77" s="20">
        <v>1</v>
      </c>
      <c r="EO77" s="17">
        <v>1</v>
      </c>
      <c r="EP77" s="17">
        <v>0</v>
      </c>
      <c r="EQ77" s="17">
        <v>-2</v>
      </c>
      <c r="ER77" s="17">
        <v>-6</v>
      </c>
      <c r="ES77" s="17">
        <v>-9</v>
      </c>
      <c r="ET77" s="17">
        <v>-12</v>
      </c>
      <c r="EU77" s="17">
        <v>-15</v>
      </c>
      <c r="EV77" s="17">
        <v>-10</v>
      </c>
      <c r="EW77" s="17">
        <v>-4</v>
      </c>
      <c r="EX77" s="17">
        <v>-1</v>
      </c>
      <c r="EY77" s="17">
        <v>3</v>
      </c>
      <c r="EZ77" s="17">
        <v>6</v>
      </c>
      <c r="FA77" s="17">
        <v>4</v>
      </c>
      <c r="FB77" s="20">
        <v>3</v>
      </c>
      <c r="FC77" s="20">
        <v>2</v>
      </c>
      <c r="FD77" s="20">
        <v>0</v>
      </c>
      <c r="FE77" s="2" t="s">
        <v>1635</v>
      </c>
      <c r="FF77" s="2">
        <v>50124420</v>
      </c>
      <c r="FG77" s="2" t="s">
        <v>91</v>
      </c>
      <c r="FH77" s="1" t="s">
        <v>1038</v>
      </c>
      <c r="FI77" s="14"/>
      <c r="FJ77" s="1"/>
      <c r="FL77" s="50">
        <f t="shared" si="28"/>
        <v>0.33999999999999986</v>
      </c>
    </row>
    <row r="78" spans="1:168">
      <c r="A78" s="2">
        <v>1</v>
      </c>
      <c r="B78" s="2">
        <v>108</v>
      </c>
      <c r="C78" s="2">
        <v>2</v>
      </c>
      <c r="D78" s="250">
        <v>1.6099999999999999</v>
      </c>
      <c r="E78" s="2">
        <v>20</v>
      </c>
      <c r="F78" s="2">
        <v>0</v>
      </c>
      <c r="G78" s="2">
        <v>157.4</v>
      </c>
      <c r="H78" s="2">
        <v>48</v>
      </c>
      <c r="I78" s="2" t="s">
        <v>79</v>
      </c>
      <c r="J78" s="2" t="s">
        <v>100</v>
      </c>
      <c r="K78" s="3" t="s">
        <v>6</v>
      </c>
      <c r="L78" s="3">
        <v>33</v>
      </c>
      <c r="M78" s="2">
        <v>25</v>
      </c>
      <c r="N78" s="2">
        <v>20</v>
      </c>
      <c r="O78" s="2">
        <f t="shared" si="19"/>
        <v>0.39393939393939392</v>
      </c>
      <c r="P78" s="30" t="s">
        <v>168</v>
      </c>
      <c r="Q78" s="30"/>
      <c r="R78" s="30"/>
      <c r="S78" s="30"/>
      <c r="T78" s="3" t="s">
        <v>187</v>
      </c>
      <c r="U78" t="s">
        <v>191</v>
      </c>
      <c r="V78" s="3">
        <v>33</v>
      </c>
      <c r="W78" s="2">
        <v>25</v>
      </c>
      <c r="X78" s="2">
        <v>20</v>
      </c>
      <c r="Y78" s="2" t="s">
        <v>773</v>
      </c>
      <c r="Z78" s="33"/>
      <c r="AA78" s="3" t="s">
        <v>232</v>
      </c>
      <c r="AB78" s="3">
        <v>50</v>
      </c>
      <c r="AC78" s="2">
        <v>33</v>
      </c>
      <c r="AD78" s="2">
        <v>24</v>
      </c>
      <c r="AE78" s="2"/>
      <c r="AF78" s="33" t="s">
        <v>443</v>
      </c>
      <c r="AG78" s="12" t="s">
        <v>217</v>
      </c>
      <c r="AH78" s="12">
        <v>32</v>
      </c>
      <c r="AI78" s="13">
        <v>26</v>
      </c>
      <c r="AJ78" s="13">
        <v>9</v>
      </c>
      <c r="AK78" s="13"/>
      <c r="AL78" s="34" t="s">
        <v>197</v>
      </c>
      <c r="AM78" s="2" t="s">
        <v>239</v>
      </c>
      <c r="AN78" s="2" t="s">
        <v>118</v>
      </c>
      <c r="AO78" s="2" t="s">
        <v>667</v>
      </c>
      <c r="AP78" s="2" t="s">
        <v>151</v>
      </c>
      <c r="AQ78" s="2" t="s">
        <v>87</v>
      </c>
      <c r="AR78" s="1"/>
      <c r="AS78" s="2" t="s">
        <v>89</v>
      </c>
      <c r="AT78" s="1"/>
      <c r="AU78" s="2" t="s">
        <v>93</v>
      </c>
      <c r="AV78" s="14" t="s">
        <v>782</v>
      </c>
      <c r="AW78" s="14">
        <v>1</v>
      </c>
      <c r="AX78" s="3" t="s">
        <v>6</v>
      </c>
      <c r="AY78" s="3">
        <v>33</v>
      </c>
      <c r="AZ78" s="2">
        <v>25</v>
      </c>
      <c r="BA78" s="2">
        <v>20</v>
      </c>
      <c r="BB78" s="2">
        <f t="shared" si="20"/>
        <v>0.39393939393939392</v>
      </c>
      <c r="BC78" s="248">
        <f t="shared" si="21"/>
        <v>1.6099999999999999</v>
      </c>
      <c r="BD78" s="2" t="s">
        <v>1666</v>
      </c>
      <c r="BE78" s="2">
        <v>20</v>
      </c>
      <c r="BF78" s="2">
        <v>0</v>
      </c>
      <c r="BG78" s="104">
        <v>3.11</v>
      </c>
      <c r="BH78" s="105">
        <v>2.59</v>
      </c>
      <c r="BI78" s="106">
        <v>2.41</v>
      </c>
      <c r="BJ78" s="107">
        <v>2.11</v>
      </c>
      <c r="BK78" s="106">
        <v>1.49</v>
      </c>
      <c r="BL78" s="261">
        <v>1.37</v>
      </c>
      <c r="BM78" s="106">
        <v>0.88</v>
      </c>
      <c r="BN78" s="108">
        <v>0</v>
      </c>
      <c r="BO78" s="107">
        <v>0.25</v>
      </c>
      <c r="BP78" s="106">
        <v>1.63</v>
      </c>
      <c r="BQ78" s="106">
        <v>3.73</v>
      </c>
      <c r="BR78" s="106">
        <v>5.39</v>
      </c>
      <c r="BS78" s="106">
        <v>1.74</v>
      </c>
      <c r="BT78" s="4">
        <v>2.88</v>
      </c>
      <c r="BU78" s="9">
        <v>3.34</v>
      </c>
      <c r="BV78" s="9">
        <v>3.66</v>
      </c>
      <c r="BW78" s="4">
        <v>8.34</v>
      </c>
      <c r="BX78" s="4">
        <v>16.34</v>
      </c>
      <c r="BY78" s="4">
        <v>3.09</v>
      </c>
      <c r="BZ78" s="26">
        <v>2.2400000000000002</v>
      </c>
      <c r="CA78" s="53">
        <v>0</v>
      </c>
      <c r="CB78" s="53">
        <v>0.5</v>
      </c>
      <c r="CC78" s="53">
        <v>1.25</v>
      </c>
      <c r="CD78" s="257">
        <v>1.24</v>
      </c>
      <c r="CE78" s="53">
        <v>1.74</v>
      </c>
      <c r="CF78" s="54">
        <v>2.36</v>
      </c>
      <c r="CG78" s="55">
        <v>2.39</v>
      </c>
      <c r="CH78" s="53">
        <v>1.87</v>
      </c>
      <c r="CI78" s="53">
        <v>3.23</v>
      </c>
      <c r="CJ78" s="53">
        <v>5.09</v>
      </c>
      <c r="CK78" s="7">
        <v>1.69</v>
      </c>
      <c r="CL78" s="4">
        <v>2.2799999999999998</v>
      </c>
      <c r="CM78" s="9">
        <v>4.29</v>
      </c>
      <c r="CN78" s="9">
        <v>5.54</v>
      </c>
      <c r="CO78" s="4">
        <v>7.73</v>
      </c>
      <c r="CP78" s="4">
        <v>18.12</v>
      </c>
      <c r="CQ78" s="250">
        <v>2.0000000000000018E-2</v>
      </c>
      <c r="CR78" s="250">
        <v>0.34999999999999964</v>
      </c>
      <c r="CS78" s="250">
        <v>2.41</v>
      </c>
      <c r="CT78" s="250">
        <v>1.6099999999999999</v>
      </c>
      <c r="CU78" s="250">
        <v>0.24</v>
      </c>
      <c r="CV78" s="250">
        <v>-0.13000000000000012</v>
      </c>
      <c r="CW78" s="16">
        <v>26.89</v>
      </c>
      <c r="CX78" s="38">
        <v>28.44</v>
      </c>
      <c r="CY78" s="17">
        <v>32.29</v>
      </c>
      <c r="CZ78" s="18">
        <v>34.57</v>
      </c>
      <c r="DA78" s="17">
        <v>35.659999999999997</v>
      </c>
      <c r="DB78" s="19">
        <v>36.33</v>
      </c>
      <c r="DC78" s="17">
        <v>36.57</v>
      </c>
      <c r="DD78" s="19">
        <v>37.9</v>
      </c>
      <c r="DE78" s="18">
        <v>38.549999999999997</v>
      </c>
      <c r="DF78" s="17">
        <v>38.92</v>
      </c>
      <c r="DG78" s="17">
        <v>40.880000000000003</v>
      </c>
      <c r="DH78" s="17">
        <v>41.14</v>
      </c>
      <c r="DI78" s="17">
        <v>42.66</v>
      </c>
      <c r="DJ78" s="16">
        <v>45.78</v>
      </c>
      <c r="DK78" s="20">
        <v>46.24</v>
      </c>
      <c r="DL78" s="20">
        <v>45.43</v>
      </c>
      <c r="DM78" s="16">
        <v>42.32</v>
      </c>
      <c r="DN78" s="16">
        <v>38.520000000000003</v>
      </c>
      <c r="DO78" s="16">
        <v>26.64</v>
      </c>
      <c r="DP78" s="38">
        <v>28.91</v>
      </c>
      <c r="DQ78" s="17">
        <v>32.36</v>
      </c>
      <c r="DR78" s="17">
        <v>35.340000000000003</v>
      </c>
      <c r="DS78" s="17">
        <v>35.11</v>
      </c>
      <c r="DT78" s="19">
        <v>36.979999999999997</v>
      </c>
      <c r="DU78" s="17">
        <v>36.619999999999997</v>
      </c>
      <c r="DV78" s="19">
        <v>37.01</v>
      </c>
      <c r="DW78" s="18">
        <v>38.01</v>
      </c>
      <c r="DX78" s="17">
        <v>38.81</v>
      </c>
      <c r="DY78" s="17">
        <v>41.29</v>
      </c>
      <c r="DZ78" s="17">
        <v>41.31</v>
      </c>
      <c r="EA78" s="17">
        <v>43.99</v>
      </c>
      <c r="EB78" s="16">
        <v>46.59</v>
      </c>
      <c r="EC78" s="20">
        <v>46.98</v>
      </c>
      <c r="ED78" s="20">
        <v>45.18</v>
      </c>
      <c r="EE78" s="16">
        <v>42.5</v>
      </c>
      <c r="EF78" s="16">
        <v>38.880000000000003</v>
      </c>
      <c r="EG78" s="253">
        <f t="shared" si="22"/>
        <v>0.25</v>
      </c>
      <c r="EH78" s="253">
        <f t="shared" si="23"/>
        <v>-0.46999999999999886</v>
      </c>
      <c r="EI78" s="253">
        <f t="shared" si="24"/>
        <v>-7.0000000000000284E-2</v>
      </c>
      <c r="EJ78" s="253">
        <f t="shared" si="25"/>
        <v>-0.77000000000000313</v>
      </c>
      <c r="EK78" s="253">
        <f t="shared" si="26"/>
        <v>0.54999999999999716</v>
      </c>
      <c r="EL78" s="253">
        <f t="shared" si="27"/>
        <v>-0.64999999999999858</v>
      </c>
      <c r="EM78" s="16">
        <v>1</v>
      </c>
      <c r="EN78" s="20">
        <v>4</v>
      </c>
      <c r="EO78" s="17">
        <v>5</v>
      </c>
      <c r="EP78" s="17">
        <v>5</v>
      </c>
      <c r="EQ78" s="17">
        <v>0</v>
      </c>
      <c r="ER78" s="17">
        <v>-2</v>
      </c>
      <c r="ES78" s="17">
        <v>-7</v>
      </c>
      <c r="ET78" s="17">
        <v>-10</v>
      </c>
      <c r="EU78" s="17">
        <v>-8</v>
      </c>
      <c r="EV78" s="17">
        <v>-6</v>
      </c>
      <c r="EW78" s="17">
        <v>-2</v>
      </c>
      <c r="EX78" s="17">
        <v>1</v>
      </c>
      <c r="EY78" s="17">
        <v>5</v>
      </c>
      <c r="EZ78" s="20">
        <v>7</v>
      </c>
      <c r="FA78" s="20">
        <v>5</v>
      </c>
      <c r="FB78" s="20">
        <v>4</v>
      </c>
      <c r="FC78" s="20">
        <v>3</v>
      </c>
      <c r="FD78" s="20">
        <v>2</v>
      </c>
      <c r="FE78" s="2" t="s">
        <v>939</v>
      </c>
      <c r="FF78" s="2">
        <v>40958316</v>
      </c>
      <c r="FG78" s="2" t="s">
        <v>91</v>
      </c>
      <c r="FH78" s="1" t="s">
        <v>943</v>
      </c>
      <c r="FI78" s="14"/>
      <c r="FJ78" s="1"/>
      <c r="FL78" s="50">
        <f t="shared" si="28"/>
        <v>-1.88</v>
      </c>
    </row>
    <row r="79" spans="1:168">
      <c r="A79" s="2">
        <v>1</v>
      </c>
      <c r="B79" s="2">
        <v>54</v>
      </c>
      <c r="C79" s="2">
        <v>2</v>
      </c>
      <c r="D79" s="250">
        <v>1.61</v>
      </c>
      <c r="E79" s="2">
        <v>22</v>
      </c>
      <c r="F79" s="2">
        <v>0</v>
      </c>
      <c r="G79" s="2">
        <v>161.6</v>
      </c>
      <c r="H79" s="2">
        <v>62</v>
      </c>
      <c r="I79" s="2" t="s">
        <v>99</v>
      </c>
      <c r="J79" s="2" t="s">
        <v>264</v>
      </c>
      <c r="K79" s="3" t="s">
        <v>48</v>
      </c>
      <c r="L79" s="3">
        <v>23</v>
      </c>
      <c r="M79" s="2">
        <v>26</v>
      </c>
      <c r="N79" s="2">
        <v>21</v>
      </c>
      <c r="O79" s="2">
        <f t="shared" si="19"/>
        <v>8.6956521739130432E-2</v>
      </c>
      <c r="P79" s="30" t="s">
        <v>168</v>
      </c>
      <c r="Q79" s="30" t="s">
        <v>860</v>
      </c>
      <c r="R79" s="30"/>
      <c r="S79" s="30"/>
      <c r="T79" s="3" t="s">
        <v>187</v>
      </c>
      <c r="U79" t="s">
        <v>190</v>
      </c>
      <c r="V79" s="3">
        <v>23</v>
      </c>
      <c r="W79" s="2">
        <v>26</v>
      </c>
      <c r="X79" s="2">
        <v>21</v>
      </c>
      <c r="Y79" s="2" t="s">
        <v>280</v>
      </c>
      <c r="Z79" s="33"/>
      <c r="AA79" s="3" t="s">
        <v>64</v>
      </c>
      <c r="AB79" s="3">
        <v>68</v>
      </c>
      <c r="AC79" s="2">
        <v>51</v>
      </c>
      <c r="AD79" s="2">
        <v>42</v>
      </c>
      <c r="AE79" s="2"/>
      <c r="AF79" s="33" t="s">
        <v>209</v>
      </c>
      <c r="AG79" s="12" t="s">
        <v>126</v>
      </c>
      <c r="AH79" s="12">
        <v>51</v>
      </c>
      <c r="AI79" s="13">
        <v>40</v>
      </c>
      <c r="AJ79" s="13">
        <v>29</v>
      </c>
      <c r="AK79" s="13"/>
      <c r="AL79" s="34" t="s">
        <v>180</v>
      </c>
      <c r="AM79" s="2" t="s">
        <v>127</v>
      </c>
      <c r="AN79" s="2" t="s">
        <v>219</v>
      </c>
      <c r="AO79" s="2" t="s">
        <v>870</v>
      </c>
      <c r="AP79" s="2" t="s">
        <v>841</v>
      </c>
      <c r="AQ79" s="2" t="s">
        <v>87</v>
      </c>
      <c r="AR79" s="1"/>
      <c r="AS79" s="2" t="s">
        <v>89</v>
      </c>
      <c r="AT79" s="1"/>
      <c r="AU79" s="2" t="s">
        <v>93</v>
      </c>
      <c r="AV79" s="14" t="s">
        <v>1500</v>
      </c>
      <c r="AW79" s="14">
        <v>1</v>
      </c>
      <c r="AX79" s="3" t="s">
        <v>48</v>
      </c>
      <c r="AY79" s="3">
        <v>23</v>
      </c>
      <c r="AZ79" s="2">
        <v>26</v>
      </c>
      <c r="BA79" s="2">
        <v>21</v>
      </c>
      <c r="BB79" s="2">
        <f t="shared" si="20"/>
        <v>8.6956521739130432E-2</v>
      </c>
      <c r="BC79" s="248">
        <f t="shared" si="21"/>
        <v>1.61</v>
      </c>
      <c r="BD79" s="2" t="s">
        <v>1666</v>
      </c>
      <c r="BE79" s="2">
        <v>22</v>
      </c>
      <c r="BF79" s="2">
        <v>0</v>
      </c>
      <c r="BG79" s="104">
        <v>3.51</v>
      </c>
      <c r="BH79" s="105">
        <v>2.95</v>
      </c>
      <c r="BI79" s="106">
        <v>1.88</v>
      </c>
      <c r="BJ79" s="107">
        <v>1.86</v>
      </c>
      <c r="BK79" s="106">
        <v>1.18</v>
      </c>
      <c r="BL79" s="261">
        <v>2.61</v>
      </c>
      <c r="BM79" s="106">
        <v>0.25</v>
      </c>
      <c r="BN79" s="108">
        <v>1.3</v>
      </c>
      <c r="BO79" s="107">
        <v>2.0099999999999998</v>
      </c>
      <c r="BP79" s="106">
        <v>3.98</v>
      </c>
      <c r="BQ79" s="106">
        <v>8.2100000000000009</v>
      </c>
      <c r="BR79" s="106">
        <v>5.22</v>
      </c>
      <c r="BS79" s="106">
        <v>3.19</v>
      </c>
      <c r="BT79" s="8">
        <v>2.41</v>
      </c>
      <c r="BU79" s="7">
        <v>6.01</v>
      </c>
      <c r="BV79" s="9">
        <v>6.43</v>
      </c>
      <c r="BW79" s="4">
        <v>11.61</v>
      </c>
      <c r="BX79" s="4">
        <v>16.260000000000002</v>
      </c>
      <c r="BY79" s="4">
        <v>3.25</v>
      </c>
      <c r="BZ79" s="26">
        <v>0.56000000000000005</v>
      </c>
      <c r="CA79" s="53">
        <v>0</v>
      </c>
      <c r="CB79" s="53">
        <v>0.25</v>
      </c>
      <c r="CC79" s="53">
        <v>2.2400000000000002</v>
      </c>
      <c r="CD79" s="257">
        <v>0.72</v>
      </c>
      <c r="CE79" s="53">
        <v>2.88</v>
      </c>
      <c r="CF79" s="54">
        <v>3.13</v>
      </c>
      <c r="CG79" s="55">
        <v>3.98</v>
      </c>
      <c r="CH79" s="53">
        <v>4.72</v>
      </c>
      <c r="CI79" s="53">
        <v>8.07</v>
      </c>
      <c r="CJ79" s="53">
        <v>5.17</v>
      </c>
      <c r="CK79" s="7">
        <v>1.58</v>
      </c>
      <c r="CL79" s="8">
        <v>3.61</v>
      </c>
      <c r="CM79" s="7">
        <v>5.59</v>
      </c>
      <c r="CN79" s="9">
        <v>6.63</v>
      </c>
      <c r="CO79" s="4">
        <v>8.9600000000000009</v>
      </c>
      <c r="CP79" s="4">
        <v>17.72</v>
      </c>
      <c r="CQ79" s="250">
        <v>0.25999999999999979</v>
      </c>
      <c r="CR79" s="250">
        <v>2.39</v>
      </c>
      <c r="CS79" s="250">
        <v>1.88</v>
      </c>
      <c r="CT79" s="250">
        <v>1.61</v>
      </c>
      <c r="CU79" s="250">
        <v>-1.0600000000000003</v>
      </c>
      <c r="CV79" s="250">
        <v>-1.89</v>
      </c>
      <c r="CW79" s="16">
        <v>27.03</v>
      </c>
      <c r="CX79" s="38">
        <v>30.12</v>
      </c>
      <c r="CY79" s="17">
        <v>32.51</v>
      </c>
      <c r="CZ79" s="18">
        <v>32.42</v>
      </c>
      <c r="DA79" s="17">
        <v>32.64</v>
      </c>
      <c r="DB79" s="19">
        <v>34.72</v>
      </c>
      <c r="DC79" s="17">
        <v>34.630000000000003</v>
      </c>
      <c r="DD79" s="19">
        <v>35.799999999999997</v>
      </c>
      <c r="DE79" s="18">
        <v>38.71</v>
      </c>
      <c r="DF79" s="17">
        <v>39.35</v>
      </c>
      <c r="DG79" s="17">
        <v>41.27</v>
      </c>
      <c r="DH79" s="17">
        <v>43.54</v>
      </c>
      <c r="DI79" s="17">
        <v>47.76</v>
      </c>
      <c r="DJ79" s="19">
        <v>47.12</v>
      </c>
      <c r="DK79" s="17">
        <v>48.97</v>
      </c>
      <c r="DL79" s="20">
        <v>44.54</v>
      </c>
      <c r="DM79" s="16">
        <v>42.48</v>
      </c>
      <c r="DN79" s="16">
        <v>38.01</v>
      </c>
      <c r="DO79" s="16">
        <v>27.92</v>
      </c>
      <c r="DP79" s="38">
        <v>29.72</v>
      </c>
      <c r="DQ79" s="17">
        <v>32.409999999999997</v>
      </c>
      <c r="DR79" s="17">
        <v>32.409999999999997</v>
      </c>
      <c r="DS79" s="17">
        <v>33.28</v>
      </c>
      <c r="DT79" s="19">
        <v>34.25</v>
      </c>
      <c r="DU79" s="17">
        <v>35.31</v>
      </c>
      <c r="DV79" s="19">
        <v>36.869999999999997</v>
      </c>
      <c r="DW79" s="18">
        <v>38.57</v>
      </c>
      <c r="DX79" s="17">
        <v>39.42</v>
      </c>
      <c r="DY79" s="17">
        <v>42.57</v>
      </c>
      <c r="DZ79" s="17">
        <v>43.56</v>
      </c>
      <c r="EA79" s="17">
        <v>47.72</v>
      </c>
      <c r="EB79" s="19">
        <v>47.13</v>
      </c>
      <c r="EC79" s="17">
        <v>48.55</v>
      </c>
      <c r="ED79" s="20">
        <v>44.08</v>
      </c>
      <c r="EE79" s="16">
        <v>41.48</v>
      </c>
      <c r="EF79" s="16">
        <v>38.409999999999997</v>
      </c>
      <c r="EG79" s="253">
        <f t="shared" si="22"/>
        <v>-0.89000000000000057</v>
      </c>
      <c r="EH79" s="253">
        <f t="shared" si="23"/>
        <v>0.40000000000000213</v>
      </c>
      <c r="EI79" s="253">
        <f t="shared" si="24"/>
        <v>0.10000000000000142</v>
      </c>
      <c r="EJ79" s="253">
        <f t="shared" si="25"/>
        <v>1.0000000000005116E-2</v>
      </c>
      <c r="EK79" s="253">
        <f t="shared" si="26"/>
        <v>-0.64000000000000057</v>
      </c>
      <c r="EL79" s="253">
        <f t="shared" si="27"/>
        <v>0.46999999999999886</v>
      </c>
      <c r="EM79" s="16">
        <v>9</v>
      </c>
      <c r="EN79" s="20">
        <v>8</v>
      </c>
      <c r="EO79" s="17">
        <v>5</v>
      </c>
      <c r="EP79" s="17">
        <v>1</v>
      </c>
      <c r="EQ79" s="17">
        <v>-5</v>
      </c>
      <c r="ER79" s="17">
        <v>-12</v>
      </c>
      <c r="ES79" s="17">
        <v>-14</v>
      </c>
      <c r="ET79" s="17">
        <v>-12</v>
      </c>
      <c r="EU79" s="17">
        <v>-5</v>
      </c>
      <c r="EV79" s="17">
        <v>1</v>
      </c>
      <c r="EW79" s="17">
        <v>9</v>
      </c>
      <c r="EX79" s="17">
        <v>15</v>
      </c>
      <c r="EY79" s="17">
        <v>20</v>
      </c>
      <c r="EZ79" s="17">
        <v>19</v>
      </c>
      <c r="FA79" s="17">
        <v>14</v>
      </c>
      <c r="FB79" s="20">
        <v>10</v>
      </c>
      <c r="FC79" s="20">
        <v>7</v>
      </c>
      <c r="FD79" s="20">
        <v>3</v>
      </c>
      <c r="FE79" s="2" t="s">
        <v>1496</v>
      </c>
      <c r="FF79" s="2">
        <v>51443566</v>
      </c>
      <c r="FG79" s="2" t="s">
        <v>91</v>
      </c>
      <c r="FH79" s="1" t="s">
        <v>1499</v>
      </c>
      <c r="FI79" s="14"/>
      <c r="FJ79" s="1"/>
      <c r="FL79" s="50">
        <f t="shared" si="28"/>
        <v>-0.20000000000000018</v>
      </c>
    </row>
    <row r="80" spans="1:168">
      <c r="A80" s="2">
        <v>1</v>
      </c>
      <c r="B80" s="2">
        <v>110</v>
      </c>
      <c r="C80" s="2">
        <v>2</v>
      </c>
      <c r="D80" s="250">
        <v>1.6900000000000002</v>
      </c>
      <c r="E80" s="2">
        <v>14</v>
      </c>
      <c r="F80" s="2">
        <v>9</v>
      </c>
      <c r="G80" s="2">
        <v>160.5</v>
      </c>
      <c r="H80" s="2">
        <v>48.95</v>
      </c>
      <c r="I80" s="2" t="s">
        <v>99</v>
      </c>
      <c r="J80" s="2" t="s">
        <v>335</v>
      </c>
      <c r="K80" s="3" t="s">
        <v>6</v>
      </c>
      <c r="L80" s="3">
        <v>33</v>
      </c>
      <c r="M80" s="2">
        <v>26</v>
      </c>
      <c r="N80" s="2">
        <v>22</v>
      </c>
      <c r="O80" s="2">
        <f t="shared" si="19"/>
        <v>0.33333333333333331</v>
      </c>
      <c r="P80" s="30" t="s">
        <v>168</v>
      </c>
      <c r="Q80" s="30"/>
      <c r="R80" s="30"/>
      <c r="S80" s="30"/>
      <c r="T80" s="3" t="s">
        <v>187</v>
      </c>
      <c r="U80" t="s">
        <v>191</v>
      </c>
      <c r="V80" s="3">
        <v>33</v>
      </c>
      <c r="W80" s="2">
        <v>26</v>
      </c>
      <c r="X80" s="2">
        <v>22</v>
      </c>
      <c r="Y80" s="2" t="s">
        <v>1240</v>
      </c>
      <c r="Z80" s="33"/>
      <c r="AA80" s="3" t="s">
        <v>137</v>
      </c>
      <c r="AB80" s="3">
        <v>70</v>
      </c>
      <c r="AC80" s="2">
        <v>54</v>
      </c>
      <c r="AD80" s="2">
        <v>35</v>
      </c>
      <c r="AE80" s="2"/>
      <c r="AF80" s="33" t="s">
        <v>443</v>
      </c>
      <c r="AG80" s="12" t="s">
        <v>116</v>
      </c>
      <c r="AH80" s="12">
        <v>62</v>
      </c>
      <c r="AI80" s="13">
        <v>41</v>
      </c>
      <c r="AJ80" s="13">
        <v>16</v>
      </c>
      <c r="AK80" s="13"/>
      <c r="AL80" s="34" t="s">
        <v>180</v>
      </c>
      <c r="AM80" s="2" t="s">
        <v>103</v>
      </c>
      <c r="AN80" s="2" t="s">
        <v>383</v>
      </c>
      <c r="AO80" s="2" t="s">
        <v>85</v>
      </c>
      <c r="AP80" s="2" t="s">
        <v>296</v>
      </c>
      <c r="AQ80" s="2" t="s">
        <v>87</v>
      </c>
      <c r="AR80" s="1" t="s">
        <v>90</v>
      </c>
      <c r="AS80" s="2" t="s">
        <v>89</v>
      </c>
      <c r="AT80" s="1" t="s">
        <v>108</v>
      </c>
      <c r="AU80" s="2" t="s">
        <v>93</v>
      </c>
      <c r="AV80" s="14" t="s">
        <v>1242</v>
      </c>
      <c r="AW80" s="14">
        <v>1</v>
      </c>
      <c r="AX80" s="3" t="s">
        <v>6</v>
      </c>
      <c r="AY80" s="3">
        <v>33</v>
      </c>
      <c r="AZ80" s="2">
        <v>26</v>
      </c>
      <c r="BA80" s="2">
        <v>22</v>
      </c>
      <c r="BB80" s="2">
        <f t="shared" si="20"/>
        <v>0.33333333333333331</v>
      </c>
      <c r="BC80" s="248">
        <f t="shared" si="21"/>
        <v>1.6900000000000002</v>
      </c>
      <c r="BD80" s="2" t="s">
        <v>1666</v>
      </c>
      <c r="BE80" s="2">
        <v>14</v>
      </c>
      <c r="BF80" s="2">
        <v>9</v>
      </c>
      <c r="BG80" s="104">
        <v>4.91</v>
      </c>
      <c r="BH80" s="107">
        <v>3.53</v>
      </c>
      <c r="BI80" s="106">
        <v>2.86</v>
      </c>
      <c r="BJ80" s="107">
        <v>2.99</v>
      </c>
      <c r="BK80" s="106">
        <v>2.08</v>
      </c>
      <c r="BL80" s="261">
        <v>1.37</v>
      </c>
      <c r="BM80" s="106">
        <v>0</v>
      </c>
      <c r="BN80" s="108">
        <v>0</v>
      </c>
      <c r="BO80" s="107">
        <v>0.83</v>
      </c>
      <c r="BP80" s="106">
        <v>2.62</v>
      </c>
      <c r="BQ80" s="106">
        <v>3.64</v>
      </c>
      <c r="BR80" s="106">
        <v>4.8899999999999997</v>
      </c>
      <c r="BS80" s="106">
        <v>2.2000000000000002</v>
      </c>
      <c r="BT80" s="8">
        <v>2.2000000000000002</v>
      </c>
      <c r="BU80" s="7">
        <v>4.72</v>
      </c>
      <c r="BV80" s="9">
        <v>6.33</v>
      </c>
      <c r="BW80" s="4">
        <v>8.77</v>
      </c>
      <c r="BX80" s="4">
        <v>15.65</v>
      </c>
      <c r="BY80" s="4">
        <v>4.4800000000000004</v>
      </c>
      <c r="BZ80" s="6">
        <v>1.96</v>
      </c>
      <c r="CA80" s="7">
        <v>0</v>
      </c>
      <c r="CB80" s="7">
        <v>1.3</v>
      </c>
      <c r="CC80" s="7">
        <v>1.1499999999999999</v>
      </c>
      <c r="CD80" s="257">
        <v>1.89</v>
      </c>
      <c r="CE80" s="7">
        <v>1.9</v>
      </c>
      <c r="CF80" s="8">
        <v>1.81</v>
      </c>
      <c r="CG80" s="6">
        <v>1.9</v>
      </c>
      <c r="CH80" s="7">
        <v>2.8</v>
      </c>
      <c r="CI80" s="7">
        <v>5.62</v>
      </c>
      <c r="CJ80" s="7">
        <v>4.7300000000000004</v>
      </c>
      <c r="CK80" s="7">
        <v>2.11</v>
      </c>
      <c r="CL80" s="8">
        <v>0.9</v>
      </c>
      <c r="CM80" s="7">
        <v>3.48</v>
      </c>
      <c r="CN80" s="9">
        <v>5.47</v>
      </c>
      <c r="CO80" s="4">
        <v>7.93</v>
      </c>
      <c r="CP80" s="4">
        <v>14.38</v>
      </c>
      <c r="CQ80" s="250">
        <v>0.42999999999999972</v>
      </c>
      <c r="CR80" s="250">
        <v>1.5699999999999998</v>
      </c>
      <c r="CS80" s="250">
        <v>2.86</v>
      </c>
      <c r="CT80" s="250">
        <v>1.6900000000000002</v>
      </c>
      <c r="CU80" s="250">
        <v>0.93000000000000016</v>
      </c>
      <c r="CV80" s="250">
        <v>0.5199999999999998</v>
      </c>
      <c r="CW80" s="16">
        <v>25.49</v>
      </c>
      <c r="CX80" s="18">
        <v>30.51</v>
      </c>
      <c r="CY80" s="17">
        <v>31.35</v>
      </c>
      <c r="CZ80" s="18">
        <v>32.07</v>
      </c>
      <c r="DA80" s="17">
        <v>35.04</v>
      </c>
      <c r="DB80" s="19">
        <v>35.31</v>
      </c>
      <c r="DC80" s="17">
        <v>36.67</v>
      </c>
      <c r="DD80" s="19">
        <v>37.619999999999997</v>
      </c>
      <c r="DE80" s="18">
        <v>36.03</v>
      </c>
      <c r="DF80" s="17">
        <v>36.6</v>
      </c>
      <c r="DG80" s="17">
        <v>40.68</v>
      </c>
      <c r="DH80" s="17">
        <v>40.78</v>
      </c>
      <c r="DI80" s="17">
        <v>43.39</v>
      </c>
      <c r="DJ80" s="19">
        <v>45.34</v>
      </c>
      <c r="DK80" s="17">
        <v>46.84</v>
      </c>
      <c r="DL80" s="20">
        <v>43.38</v>
      </c>
      <c r="DM80" s="16">
        <v>43.05</v>
      </c>
      <c r="DN80" s="16">
        <v>35.85</v>
      </c>
      <c r="DO80" s="16">
        <v>25.91</v>
      </c>
      <c r="DP80" s="18">
        <v>30.07</v>
      </c>
      <c r="DQ80" s="17">
        <v>32.380000000000003</v>
      </c>
      <c r="DR80" s="17">
        <v>32.880000000000003</v>
      </c>
      <c r="DS80" s="17">
        <v>35.049999999999997</v>
      </c>
      <c r="DT80" s="19">
        <v>35.18</v>
      </c>
      <c r="DU80" s="17">
        <v>36.549999999999997</v>
      </c>
      <c r="DV80" s="19">
        <v>36.49</v>
      </c>
      <c r="DW80" s="18">
        <v>35.78</v>
      </c>
      <c r="DX80" s="17">
        <v>36.369999999999997</v>
      </c>
      <c r="DY80" s="17">
        <v>40.08</v>
      </c>
      <c r="DZ80" s="17">
        <v>40.119999999999997</v>
      </c>
      <c r="EA80" s="17">
        <v>43.73</v>
      </c>
      <c r="EB80" s="19">
        <v>46.73</v>
      </c>
      <c r="EC80" s="17">
        <v>47.89</v>
      </c>
      <c r="ED80" s="20">
        <v>42.54</v>
      </c>
      <c r="EE80" s="16">
        <v>43.62</v>
      </c>
      <c r="EF80" s="16">
        <v>35.869999999999997</v>
      </c>
      <c r="EG80" s="253">
        <f t="shared" si="22"/>
        <v>-0.42000000000000171</v>
      </c>
      <c r="EH80" s="253">
        <f t="shared" si="23"/>
        <v>0.44000000000000128</v>
      </c>
      <c r="EI80" s="253">
        <f t="shared" si="24"/>
        <v>-1.0300000000000011</v>
      </c>
      <c r="EJ80" s="253">
        <f t="shared" si="25"/>
        <v>-0.81000000000000227</v>
      </c>
      <c r="EK80" s="253">
        <f t="shared" si="26"/>
        <v>-9.9999999999980105E-3</v>
      </c>
      <c r="EL80" s="253">
        <f t="shared" si="27"/>
        <v>0.13000000000000256</v>
      </c>
      <c r="EM80" s="16">
        <v>8</v>
      </c>
      <c r="EN80" s="17">
        <v>11</v>
      </c>
      <c r="EO80" s="17">
        <v>8</v>
      </c>
      <c r="EP80" s="17">
        <v>4</v>
      </c>
      <c r="EQ80" s="17">
        <v>0</v>
      </c>
      <c r="ER80" s="17">
        <v>-4</v>
      </c>
      <c r="ES80" s="17">
        <v>-9</v>
      </c>
      <c r="ET80" s="17">
        <v>-10</v>
      </c>
      <c r="EU80" s="17">
        <v>-7</v>
      </c>
      <c r="EV80" s="17">
        <v>-1</v>
      </c>
      <c r="EW80" s="17">
        <v>4</v>
      </c>
      <c r="EX80" s="17">
        <v>13</v>
      </c>
      <c r="EY80" s="17">
        <v>20</v>
      </c>
      <c r="EZ80" s="17">
        <v>20</v>
      </c>
      <c r="FA80" s="17">
        <v>18</v>
      </c>
      <c r="FB80" s="20">
        <v>14</v>
      </c>
      <c r="FC80" s="20">
        <v>9</v>
      </c>
      <c r="FD80" s="20">
        <v>6</v>
      </c>
      <c r="FE80" s="2" t="s">
        <v>1237</v>
      </c>
      <c r="FF80" s="2">
        <v>51415035</v>
      </c>
      <c r="FG80" s="2" t="s">
        <v>91</v>
      </c>
      <c r="FH80" s="1" t="s">
        <v>1241</v>
      </c>
      <c r="FI80" s="15" t="s">
        <v>95</v>
      </c>
      <c r="FJ80" s="1">
        <v>6</v>
      </c>
      <c r="FL80" s="50">
        <f t="shared" si="28"/>
        <v>0.86000000000000032</v>
      </c>
    </row>
    <row r="81" spans="1:168">
      <c r="A81" s="2">
        <v>1</v>
      </c>
      <c r="B81" s="2">
        <v>23</v>
      </c>
      <c r="C81" s="2">
        <v>2</v>
      </c>
      <c r="D81" s="250">
        <v>1.6900000000000002</v>
      </c>
      <c r="E81" s="2">
        <v>15</v>
      </c>
      <c r="F81" s="2">
        <v>3</v>
      </c>
      <c r="G81" s="2">
        <v>152.80000000000001</v>
      </c>
      <c r="H81" s="2">
        <v>54.1</v>
      </c>
      <c r="I81" s="2" t="s">
        <v>79</v>
      </c>
      <c r="J81" s="2" t="s">
        <v>100</v>
      </c>
      <c r="K81" s="3" t="s">
        <v>6</v>
      </c>
      <c r="L81" s="3">
        <v>18</v>
      </c>
      <c r="M81" s="2">
        <v>20</v>
      </c>
      <c r="N81" s="2">
        <v>13</v>
      </c>
      <c r="O81" s="2">
        <f t="shared" si="19"/>
        <v>0.27777777777777779</v>
      </c>
      <c r="P81" s="30" t="s">
        <v>538</v>
      </c>
      <c r="Q81" s="30"/>
      <c r="R81" s="30"/>
      <c r="S81" s="30"/>
      <c r="T81" s="3" t="s">
        <v>187</v>
      </c>
      <c r="U81" t="s">
        <v>191</v>
      </c>
      <c r="V81" s="3">
        <v>18</v>
      </c>
      <c r="W81" s="2">
        <v>20</v>
      </c>
      <c r="X81" s="2">
        <v>13</v>
      </c>
      <c r="Y81" s="2" t="s">
        <v>280</v>
      </c>
      <c r="Z81" s="33"/>
      <c r="AA81" s="3" t="s">
        <v>137</v>
      </c>
      <c r="AB81" s="3">
        <v>54</v>
      </c>
      <c r="AC81" s="2">
        <v>45</v>
      </c>
      <c r="AD81" s="2">
        <v>37</v>
      </c>
      <c r="AE81" s="2"/>
      <c r="AF81" s="33" t="s">
        <v>443</v>
      </c>
      <c r="AG81" s="12" t="s">
        <v>116</v>
      </c>
      <c r="AH81" s="12">
        <v>38</v>
      </c>
      <c r="AI81" s="13">
        <v>29</v>
      </c>
      <c r="AJ81" s="13">
        <v>20</v>
      </c>
      <c r="AK81" s="13"/>
      <c r="AL81" s="34" t="s">
        <v>197</v>
      </c>
      <c r="AM81" s="2" t="s">
        <v>759</v>
      </c>
      <c r="AN81" s="2" t="s">
        <v>251</v>
      </c>
      <c r="AO81" s="2" t="s">
        <v>257</v>
      </c>
      <c r="AP81" s="2" t="s">
        <v>513</v>
      </c>
      <c r="AQ81" s="2" t="s">
        <v>87</v>
      </c>
      <c r="AR81" s="1"/>
      <c r="AS81" s="2" t="s">
        <v>89</v>
      </c>
      <c r="AT81" s="1"/>
      <c r="AU81" s="2" t="s">
        <v>93</v>
      </c>
      <c r="AV81" s="14" t="s">
        <v>1012</v>
      </c>
      <c r="AW81" s="14">
        <v>1</v>
      </c>
      <c r="AX81" s="3" t="s">
        <v>6</v>
      </c>
      <c r="AY81" s="3">
        <v>18</v>
      </c>
      <c r="AZ81" s="2">
        <v>20</v>
      </c>
      <c r="BA81" s="2">
        <v>13</v>
      </c>
      <c r="BB81" s="2">
        <f t="shared" si="20"/>
        <v>0.27777777777777779</v>
      </c>
      <c r="BC81" s="248">
        <f t="shared" si="21"/>
        <v>1.6900000000000002</v>
      </c>
      <c r="BD81" s="2" t="s">
        <v>1666</v>
      </c>
      <c r="BE81" s="2">
        <v>15</v>
      </c>
      <c r="BF81" s="2">
        <v>3</v>
      </c>
      <c r="BG81" s="104">
        <v>3.28</v>
      </c>
      <c r="BH81" s="105">
        <v>1.74</v>
      </c>
      <c r="BI81" s="109">
        <v>3.46</v>
      </c>
      <c r="BJ81" s="107">
        <v>2.99</v>
      </c>
      <c r="BK81" s="106">
        <v>3.23</v>
      </c>
      <c r="BL81" s="261">
        <v>2.2400000000000002</v>
      </c>
      <c r="BM81" s="106">
        <v>0.56000000000000005</v>
      </c>
      <c r="BN81" s="108">
        <v>0.95</v>
      </c>
      <c r="BO81" s="107">
        <v>2.08</v>
      </c>
      <c r="BP81" s="106">
        <v>5.84</v>
      </c>
      <c r="BQ81" s="106">
        <v>6.24</v>
      </c>
      <c r="BR81" s="106">
        <v>3.85</v>
      </c>
      <c r="BS81" s="106">
        <v>3.49</v>
      </c>
      <c r="BT81" s="4">
        <v>3.76</v>
      </c>
      <c r="BU81" s="9">
        <v>6.33</v>
      </c>
      <c r="BV81" s="9">
        <v>9.67</v>
      </c>
      <c r="BW81" s="4">
        <v>11.19</v>
      </c>
      <c r="BX81" s="98"/>
      <c r="BY81" s="4">
        <v>3.08</v>
      </c>
      <c r="BZ81" s="26">
        <v>1.45</v>
      </c>
      <c r="CA81" s="25">
        <v>0.88</v>
      </c>
      <c r="CB81" s="53">
        <v>1.3</v>
      </c>
      <c r="CC81" s="53">
        <v>2.25</v>
      </c>
      <c r="CD81" s="257">
        <v>1.1200000000000001</v>
      </c>
      <c r="CE81" s="53">
        <v>1.74</v>
      </c>
      <c r="CF81" s="54">
        <v>2.3199999999999998</v>
      </c>
      <c r="CG81" s="55">
        <v>3.46</v>
      </c>
      <c r="CH81" s="53">
        <v>6.34</v>
      </c>
      <c r="CI81" s="53">
        <v>6.61</v>
      </c>
      <c r="CJ81" s="53">
        <v>2.78</v>
      </c>
      <c r="CK81" s="7">
        <v>1.96</v>
      </c>
      <c r="CL81" s="4">
        <v>4.18</v>
      </c>
      <c r="CM81" s="9">
        <v>6.11</v>
      </c>
      <c r="CN81" s="9">
        <v>9.69</v>
      </c>
      <c r="CO81" s="4">
        <v>12.98</v>
      </c>
      <c r="CP81" s="98"/>
      <c r="CQ81" s="250">
        <v>0.19999999999999973</v>
      </c>
      <c r="CR81" s="250">
        <v>0.29000000000000004</v>
      </c>
      <c r="CS81" s="250">
        <v>2.58</v>
      </c>
      <c r="CT81" s="250">
        <v>1.6900000000000002</v>
      </c>
      <c r="CU81" s="250">
        <v>0.98</v>
      </c>
      <c r="CV81" s="250">
        <v>-1.1200000000000001</v>
      </c>
      <c r="CW81" s="16">
        <v>30.41</v>
      </c>
      <c r="CX81" s="38">
        <v>34.020000000000003</v>
      </c>
      <c r="CY81" s="20">
        <v>35.35</v>
      </c>
      <c r="CZ81" s="18">
        <v>35.61</v>
      </c>
      <c r="DA81" s="17">
        <v>36.880000000000003</v>
      </c>
      <c r="DB81" s="19">
        <v>38.76</v>
      </c>
      <c r="DC81" s="17">
        <v>39.92</v>
      </c>
      <c r="DD81" s="19">
        <v>39.29</v>
      </c>
      <c r="DE81" s="18">
        <v>40.82</v>
      </c>
      <c r="DF81" s="17">
        <v>41.71</v>
      </c>
      <c r="DG81" s="17">
        <v>42.85</v>
      </c>
      <c r="DH81" s="17">
        <v>45.03</v>
      </c>
      <c r="DI81" s="17">
        <v>46.16</v>
      </c>
      <c r="DJ81" s="16">
        <v>46.7</v>
      </c>
      <c r="DK81" s="20">
        <v>46.25</v>
      </c>
      <c r="DL81" s="20">
        <v>44.29</v>
      </c>
      <c r="DM81" s="16">
        <v>45.22</v>
      </c>
      <c r="DN81" s="100"/>
      <c r="DO81" s="16">
        <v>30.23</v>
      </c>
      <c r="DP81" s="38">
        <v>34.229999999999997</v>
      </c>
      <c r="DQ81" s="20">
        <v>35.64</v>
      </c>
      <c r="DR81" s="17">
        <v>35.75</v>
      </c>
      <c r="DS81" s="17">
        <v>36.54</v>
      </c>
      <c r="DT81" s="19">
        <v>38.43</v>
      </c>
      <c r="DU81" s="17">
        <v>39.07</v>
      </c>
      <c r="DV81" s="19">
        <v>39.619999999999997</v>
      </c>
      <c r="DW81" s="18">
        <v>40.4</v>
      </c>
      <c r="DX81" s="17">
        <v>42.19</v>
      </c>
      <c r="DY81" s="17">
        <v>42.16</v>
      </c>
      <c r="DZ81" s="17">
        <v>45.46</v>
      </c>
      <c r="EA81" s="17">
        <v>45.14</v>
      </c>
      <c r="EB81" s="16">
        <v>46.88</v>
      </c>
      <c r="EC81" s="20">
        <v>46.04</v>
      </c>
      <c r="ED81" s="20">
        <v>44.3</v>
      </c>
      <c r="EE81" s="16">
        <v>45.48</v>
      </c>
      <c r="EF81" s="100"/>
      <c r="EG81" s="253">
        <f t="shared" si="22"/>
        <v>0.17999999999999972</v>
      </c>
      <c r="EH81" s="253">
        <f t="shared" si="23"/>
        <v>-0.20999999999999375</v>
      </c>
      <c r="EI81" s="253">
        <f t="shared" si="24"/>
        <v>-0.28999999999999915</v>
      </c>
      <c r="EJ81" s="253">
        <f t="shared" si="25"/>
        <v>-0.14000000000000057</v>
      </c>
      <c r="EK81" s="253">
        <f t="shared" si="26"/>
        <v>0.34000000000000341</v>
      </c>
      <c r="EL81" s="253">
        <f t="shared" si="27"/>
        <v>0.32999999999999829</v>
      </c>
      <c r="EM81" s="16">
        <v>3</v>
      </c>
      <c r="EN81" s="20">
        <v>5</v>
      </c>
      <c r="EO81" s="20">
        <v>6</v>
      </c>
      <c r="EP81" s="17">
        <v>5</v>
      </c>
      <c r="EQ81" s="17">
        <v>0</v>
      </c>
      <c r="ER81" s="17">
        <v>-3</v>
      </c>
      <c r="ES81" s="17">
        <v>-7</v>
      </c>
      <c r="ET81" s="17">
        <v>-8</v>
      </c>
      <c r="EU81" s="17">
        <v>-8</v>
      </c>
      <c r="EV81" s="17">
        <v>-1</v>
      </c>
      <c r="EW81" s="17">
        <v>7</v>
      </c>
      <c r="EX81" s="17">
        <v>10</v>
      </c>
      <c r="EY81" s="17">
        <v>12</v>
      </c>
      <c r="EZ81" s="20">
        <v>8</v>
      </c>
      <c r="FA81" s="20">
        <v>5</v>
      </c>
      <c r="FB81" s="20">
        <v>2</v>
      </c>
      <c r="FC81" s="20">
        <v>4</v>
      </c>
      <c r="FD81" s="101"/>
      <c r="FE81" s="2" t="s">
        <v>1007</v>
      </c>
      <c r="FF81" s="2">
        <v>45810534</v>
      </c>
      <c r="FG81" s="2" t="s">
        <v>91</v>
      </c>
      <c r="FH81" s="1" t="s">
        <v>1011</v>
      </c>
      <c r="FI81" s="14"/>
      <c r="FJ81" s="1"/>
      <c r="FL81" s="50">
        <f t="shared" si="28"/>
        <v>-1.9999999999999574E-2</v>
      </c>
    </row>
    <row r="82" spans="1:168">
      <c r="A82" s="2">
        <v>1</v>
      </c>
      <c r="B82" s="2">
        <v>64</v>
      </c>
      <c r="C82" s="2">
        <v>2</v>
      </c>
      <c r="D82" s="250">
        <v>1.6900000000000002</v>
      </c>
      <c r="E82" s="2">
        <v>15</v>
      </c>
      <c r="F82" s="2">
        <v>1</v>
      </c>
      <c r="G82" s="2">
        <v>152.9</v>
      </c>
      <c r="H82" s="2">
        <v>43</v>
      </c>
      <c r="I82" s="2" t="s">
        <v>99</v>
      </c>
      <c r="J82" s="2" t="s">
        <v>505</v>
      </c>
      <c r="K82" s="3" t="s">
        <v>48</v>
      </c>
      <c r="L82" s="3">
        <v>25</v>
      </c>
      <c r="M82" s="2">
        <v>27</v>
      </c>
      <c r="N82" s="2">
        <v>18</v>
      </c>
      <c r="O82" s="2">
        <f t="shared" si="19"/>
        <v>0.28000000000000003</v>
      </c>
      <c r="P82" s="30"/>
      <c r="Q82" s="30"/>
      <c r="R82" s="30"/>
      <c r="S82" s="30"/>
      <c r="T82" s="3" t="s">
        <v>187</v>
      </c>
      <c r="U82" t="s">
        <v>190</v>
      </c>
      <c r="V82" s="3">
        <v>25</v>
      </c>
      <c r="W82" s="2">
        <v>27</v>
      </c>
      <c r="X82" s="2">
        <v>18</v>
      </c>
      <c r="Y82" s="2" t="s">
        <v>280</v>
      </c>
      <c r="Z82" s="33"/>
      <c r="AA82" s="3" t="s">
        <v>64</v>
      </c>
      <c r="AB82" s="3">
        <v>60</v>
      </c>
      <c r="AC82" s="2">
        <v>41</v>
      </c>
      <c r="AD82" s="2">
        <v>35</v>
      </c>
      <c r="AE82" s="2"/>
      <c r="AF82" s="33" t="s">
        <v>443</v>
      </c>
      <c r="AG82" s="12" t="s">
        <v>526</v>
      </c>
      <c r="AH82" s="12">
        <v>39</v>
      </c>
      <c r="AI82" s="13">
        <v>30</v>
      </c>
      <c r="AJ82" s="13">
        <v>25</v>
      </c>
      <c r="AK82" s="13"/>
      <c r="AL82" s="34" t="s">
        <v>180</v>
      </c>
      <c r="AM82" s="2" t="s">
        <v>239</v>
      </c>
      <c r="AN82" s="2" t="s">
        <v>118</v>
      </c>
      <c r="AO82" s="2" t="s">
        <v>606</v>
      </c>
      <c r="AP82" s="2" t="s">
        <v>120</v>
      </c>
      <c r="AQ82" s="2" t="s">
        <v>87</v>
      </c>
      <c r="AR82" s="1"/>
      <c r="AS82" s="2" t="s">
        <v>89</v>
      </c>
      <c r="AT82" s="1"/>
      <c r="AU82" s="2" t="s">
        <v>93</v>
      </c>
      <c r="AV82" s="14" t="s">
        <v>753</v>
      </c>
      <c r="AW82" s="14">
        <v>1</v>
      </c>
      <c r="AX82" s="3" t="s">
        <v>48</v>
      </c>
      <c r="AY82" s="3">
        <v>25</v>
      </c>
      <c r="AZ82" s="2">
        <v>27</v>
      </c>
      <c r="BA82" s="2">
        <v>18</v>
      </c>
      <c r="BB82" s="2">
        <f t="shared" si="20"/>
        <v>0.28000000000000003</v>
      </c>
      <c r="BC82" s="248">
        <f t="shared" si="21"/>
        <v>1.6900000000000002</v>
      </c>
      <c r="BD82" s="2" t="s">
        <v>1666</v>
      </c>
      <c r="BE82" s="2">
        <v>15</v>
      </c>
      <c r="BF82" s="2">
        <v>1</v>
      </c>
      <c r="BG82" s="127">
        <v>3.97</v>
      </c>
      <c r="BH82" s="105">
        <v>3.86</v>
      </c>
      <c r="BI82" s="109">
        <v>2.75</v>
      </c>
      <c r="BJ82" s="107">
        <v>2.39</v>
      </c>
      <c r="BK82" s="106">
        <v>3.24</v>
      </c>
      <c r="BL82" s="261">
        <v>1.3</v>
      </c>
      <c r="BM82" s="106">
        <v>1.1100000000000001</v>
      </c>
      <c r="BN82" s="108">
        <v>1.39</v>
      </c>
      <c r="BO82" s="107">
        <v>1.62</v>
      </c>
      <c r="BP82" s="106">
        <v>2.39</v>
      </c>
      <c r="BQ82" s="106">
        <v>3.11</v>
      </c>
      <c r="BR82" s="106">
        <v>4.97</v>
      </c>
      <c r="BS82" s="106">
        <v>3.85</v>
      </c>
      <c r="BT82" s="4">
        <v>3.12</v>
      </c>
      <c r="BU82" s="9">
        <v>4.6100000000000003</v>
      </c>
      <c r="BV82" s="9">
        <v>5.12</v>
      </c>
      <c r="BW82" s="4">
        <v>8.5299999999999994</v>
      </c>
      <c r="BX82" s="4">
        <v>13.07</v>
      </c>
      <c r="BY82" s="12">
        <v>2.93</v>
      </c>
      <c r="BZ82" s="37">
        <v>4.13</v>
      </c>
      <c r="CA82" s="25">
        <v>1.67</v>
      </c>
      <c r="CB82" s="53">
        <v>0.7</v>
      </c>
      <c r="CC82" s="53">
        <v>1.1100000000000001</v>
      </c>
      <c r="CD82" s="257">
        <v>1.93</v>
      </c>
      <c r="CE82" s="53">
        <v>1.61</v>
      </c>
      <c r="CF82" s="54">
        <v>2.36</v>
      </c>
      <c r="CG82" s="55">
        <v>2.11</v>
      </c>
      <c r="CH82" s="53">
        <v>2.78</v>
      </c>
      <c r="CI82" s="53">
        <v>3.24</v>
      </c>
      <c r="CJ82" s="53">
        <v>3.54</v>
      </c>
      <c r="CK82" s="7">
        <v>4.13</v>
      </c>
      <c r="CL82" s="4">
        <v>4.0599999999999996</v>
      </c>
      <c r="CM82" s="9">
        <v>5.03</v>
      </c>
      <c r="CN82" s="9">
        <v>4.72</v>
      </c>
      <c r="CO82" s="4">
        <v>8.67</v>
      </c>
      <c r="CP82" s="4">
        <v>12.82</v>
      </c>
      <c r="CQ82" s="250">
        <v>1.04</v>
      </c>
      <c r="CR82" s="250">
        <v>-0.27</v>
      </c>
      <c r="CS82" s="250">
        <v>1.08</v>
      </c>
      <c r="CT82" s="250">
        <v>1.6900000000000002</v>
      </c>
      <c r="CU82" s="250">
        <v>2.13</v>
      </c>
      <c r="CV82" s="250">
        <v>0.62999999999999989</v>
      </c>
      <c r="CW82" s="34">
        <v>24.56</v>
      </c>
      <c r="CX82" s="38">
        <v>28.44</v>
      </c>
      <c r="CY82" s="20">
        <v>31.2</v>
      </c>
      <c r="CZ82" s="18">
        <v>33.549999999999997</v>
      </c>
      <c r="DA82" s="17">
        <v>33.32</v>
      </c>
      <c r="DB82" s="19">
        <v>34.090000000000003</v>
      </c>
      <c r="DC82" s="17">
        <v>34.909999999999997</v>
      </c>
      <c r="DD82" s="19">
        <v>35.07</v>
      </c>
      <c r="DE82" s="18">
        <v>35.270000000000003</v>
      </c>
      <c r="DF82" s="17">
        <v>35.07</v>
      </c>
      <c r="DG82" s="17">
        <v>36.36</v>
      </c>
      <c r="DH82" s="17">
        <v>38.54</v>
      </c>
      <c r="DI82" s="17">
        <v>40.54</v>
      </c>
      <c r="DJ82" s="16">
        <v>41.37</v>
      </c>
      <c r="DK82" s="20">
        <v>41.1</v>
      </c>
      <c r="DL82" s="20">
        <v>43.48</v>
      </c>
      <c r="DM82" s="16">
        <v>41.08</v>
      </c>
      <c r="DN82" s="16">
        <v>41.21</v>
      </c>
      <c r="DO82" s="34">
        <v>24.69</v>
      </c>
      <c r="DP82" s="38">
        <v>28.03</v>
      </c>
      <c r="DQ82" s="20">
        <v>32.5</v>
      </c>
      <c r="DR82" s="17">
        <v>33.590000000000003</v>
      </c>
      <c r="DS82" s="17">
        <v>33.47</v>
      </c>
      <c r="DT82" s="19">
        <v>34.03</v>
      </c>
      <c r="DU82" s="17">
        <v>34.06</v>
      </c>
      <c r="DV82" s="19">
        <v>34.28</v>
      </c>
      <c r="DW82" s="18">
        <v>34.9</v>
      </c>
      <c r="DX82" s="17">
        <v>35.6</v>
      </c>
      <c r="DY82" s="17">
        <v>37.15</v>
      </c>
      <c r="DZ82" s="17">
        <v>38.42</v>
      </c>
      <c r="EA82" s="17">
        <v>40.33</v>
      </c>
      <c r="EB82" s="16">
        <v>42.24</v>
      </c>
      <c r="EC82" s="20">
        <v>41.44</v>
      </c>
      <c r="ED82" s="20">
        <v>44.08</v>
      </c>
      <c r="EE82" s="16">
        <v>42.05</v>
      </c>
      <c r="EF82" s="16">
        <v>41.52</v>
      </c>
      <c r="EG82" s="253">
        <f t="shared" si="22"/>
        <v>-0.13000000000000256</v>
      </c>
      <c r="EH82" s="253">
        <f t="shared" si="23"/>
        <v>0.41000000000000014</v>
      </c>
      <c r="EI82" s="253">
        <f t="shared" si="24"/>
        <v>-1.3000000000000007</v>
      </c>
      <c r="EJ82" s="253">
        <f t="shared" si="25"/>
        <v>-4.0000000000006253E-2</v>
      </c>
      <c r="EK82" s="253">
        <f t="shared" si="26"/>
        <v>-0.14999999999999858</v>
      </c>
      <c r="EL82" s="253">
        <f t="shared" si="27"/>
        <v>6.0000000000002274E-2</v>
      </c>
      <c r="EM82" s="34">
        <v>7</v>
      </c>
      <c r="EN82" s="20">
        <v>7</v>
      </c>
      <c r="EO82" s="20">
        <v>8</v>
      </c>
      <c r="EP82" s="17">
        <v>7</v>
      </c>
      <c r="EQ82" s="17">
        <v>3</v>
      </c>
      <c r="ER82" s="17">
        <v>-3</v>
      </c>
      <c r="ES82" s="17">
        <v>-9</v>
      </c>
      <c r="ET82" s="17">
        <v>-12</v>
      </c>
      <c r="EU82" s="17">
        <v>-14</v>
      </c>
      <c r="EV82" s="17">
        <v>-9</v>
      </c>
      <c r="EW82" s="17">
        <v>-1</v>
      </c>
      <c r="EX82" s="17">
        <v>1</v>
      </c>
      <c r="EY82" s="17">
        <v>9</v>
      </c>
      <c r="EZ82" s="20">
        <v>9</v>
      </c>
      <c r="FA82" s="20">
        <v>7</v>
      </c>
      <c r="FB82" s="20">
        <v>4</v>
      </c>
      <c r="FC82" s="20">
        <v>4</v>
      </c>
      <c r="FD82" s="20">
        <v>2</v>
      </c>
      <c r="FE82" s="2" t="s">
        <v>1057</v>
      </c>
      <c r="FF82" s="2">
        <v>51078652</v>
      </c>
      <c r="FG82" s="2" t="s">
        <v>91</v>
      </c>
      <c r="FH82" s="1" t="s">
        <v>1060</v>
      </c>
      <c r="FI82" s="14"/>
      <c r="FJ82" s="1"/>
      <c r="FL82" s="50">
        <f t="shared" si="28"/>
        <v>0.40000000000000036</v>
      </c>
    </row>
    <row r="83" spans="1:168">
      <c r="A83" s="2">
        <v>1</v>
      </c>
      <c r="B83" s="2">
        <v>91</v>
      </c>
      <c r="C83" s="2">
        <v>2</v>
      </c>
      <c r="D83" s="250">
        <v>1.7099999999999997</v>
      </c>
      <c r="E83" s="2">
        <v>19</v>
      </c>
      <c r="F83" s="2">
        <v>10</v>
      </c>
      <c r="G83" s="2">
        <v>170.5</v>
      </c>
      <c r="H83" s="2">
        <v>62</v>
      </c>
      <c r="I83" s="2" t="s">
        <v>147</v>
      </c>
      <c r="J83" s="2" t="s">
        <v>329</v>
      </c>
      <c r="K83" s="3" t="s">
        <v>15</v>
      </c>
      <c r="L83" s="3">
        <v>29</v>
      </c>
      <c r="M83" s="2">
        <v>22</v>
      </c>
      <c r="N83" s="2">
        <v>19</v>
      </c>
      <c r="O83" s="2">
        <f t="shared" si="19"/>
        <v>0.34482758620689657</v>
      </c>
      <c r="P83" s="30"/>
      <c r="Q83" s="30"/>
      <c r="R83" s="30"/>
      <c r="S83" s="30"/>
      <c r="T83" s="3" t="s">
        <v>187</v>
      </c>
      <c r="U83" t="s">
        <v>193</v>
      </c>
      <c r="V83" s="3">
        <v>29</v>
      </c>
      <c r="W83" s="2">
        <v>22</v>
      </c>
      <c r="X83" s="2">
        <v>19</v>
      </c>
      <c r="Y83" s="2" t="s">
        <v>1377</v>
      </c>
      <c r="Z83" s="33" t="s">
        <v>487</v>
      </c>
      <c r="AA83" s="3" t="s">
        <v>472</v>
      </c>
      <c r="AB83" s="3">
        <v>45</v>
      </c>
      <c r="AC83" s="2">
        <v>28</v>
      </c>
      <c r="AD83" s="2">
        <v>32</v>
      </c>
      <c r="AE83" s="2"/>
      <c r="AF83" s="33" t="s">
        <v>88</v>
      </c>
      <c r="AG83" s="12" t="s">
        <v>473</v>
      </c>
      <c r="AH83" s="12">
        <v>27</v>
      </c>
      <c r="AI83" s="13">
        <v>14</v>
      </c>
      <c r="AJ83" s="13">
        <v>9</v>
      </c>
      <c r="AK83" s="13"/>
      <c r="AL83" s="34"/>
      <c r="AM83" s="2" t="s">
        <v>218</v>
      </c>
      <c r="AN83" s="2" t="s">
        <v>128</v>
      </c>
      <c r="AO83" s="2" t="s">
        <v>85</v>
      </c>
      <c r="AP83" s="2" t="s">
        <v>532</v>
      </c>
      <c r="AQ83" s="2" t="s">
        <v>87</v>
      </c>
      <c r="AR83" s="1" t="s">
        <v>197</v>
      </c>
      <c r="AS83" s="2" t="s">
        <v>89</v>
      </c>
      <c r="AT83" s="1" t="s">
        <v>197</v>
      </c>
      <c r="AU83" s="2" t="s">
        <v>93</v>
      </c>
      <c r="AV83" s="14" t="s">
        <v>534</v>
      </c>
      <c r="AW83" s="14">
        <v>2</v>
      </c>
      <c r="AX83" s="3" t="s">
        <v>15</v>
      </c>
      <c r="AY83" s="3">
        <v>29</v>
      </c>
      <c r="AZ83" s="2">
        <v>22</v>
      </c>
      <c r="BA83" s="2">
        <v>19</v>
      </c>
      <c r="BB83" s="2">
        <f t="shared" si="20"/>
        <v>0.34482758620689657</v>
      </c>
      <c r="BC83" s="248">
        <f t="shared" si="21"/>
        <v>1.7099999999999997</v>
      </c>
      <c r="BD83" s="2" t="s">
        <v>1666</v>
      </c>
      <c r="BE83" s="2">
        <v>19</v>
      </c>
      <c r="BF83" s="2">
        <v>10</v>
      </c>
      <c r="BG83" s="104">
        <v>4.13</v>
      </c>
      <c r="BH83" s="105">
        <v>3.86</v>
      </c>
      <c r="BI83" s="109">
        <v>3.62</v>
      </c>
      <c r="BJ83" s="105">
        <v>3.05</v>
      </c>
      <c r="BK83" s="109">
        <v>3</v>
      </c>
      <c r="BL83" s="262">
        <v>1.45</v>
      </c>
      <c r="BM83" s="109">
        <v>2.59</v>
      </c>
      <c r="BN83" s="104">
        <v>2.0099999999999998</v>
      </c>
      <c r="BO83" s="105">
        <v>1.62</v>
      </c>
      <c r="BP83" s="109">
        <v>3.39</v>
      </c>
      <c r="BQ83" s="109">
        <v>6.89</v>
      </c>
      <c r="BR83" s="109">
        <v>5.74</v>
      </c>
      <c r="BS83" s="109">
        <v>3.84</v>
      </c>
      <c r="BT83" s="4">
        <v>4.62</v>
      </c>
      <c r="BU83" s="9">
        <v>6.72</v>
      </c>
      <c r="BV83" s="9">
        <v>8.42</v>
      </c>
      <c r="BW83" s="4">
        <v>10.86</v>
      </c>
      <c r="BX83" s="4">
        <v>18.54</v>
      </c>
      <c r="BY83" s="4">
        <v>4.93</v>
      </c>
      <c r="BZ83" s="37">
        <v>4.01</v>
      </c>
      <c r="CA83" s="9">
        <v>2.94</v>
      </c>
      <c r="CB83" s="9">
        <v>1.34</v>
      </c>
      <c r="CC83" s="9">
        <v>1.5</v>
      </c>
      <c r="CD83" s="258">
        <v>3.23</v>
      </c>
      <c r="CE83" s="9">
        <v>2.29</v>
      </c>
      <c r="CF83" s="4">
        <v>2.78</v>
      </c>
      <c r="CG83" s="37">
        <v>1.87</v>
      </c>
      <c r="CH83" s="9">
        <v>3.36</v>
      </c>
      <c r="CI83" s="9">
        <v>4.76</v>
      </c>
      <c r="CJ83" s="9">
        <v>5.09</v>
      </c>
      <c r="CK83" s="9">
        <v>4.3499999999999996</v>
      </c>
      <c r="CL83" s="4">
        <v>4.8</v>
      </c>
      <c r="CM83" s="9">
        <v>8.06</v>
      </c>
      <c r="CN83" s="9">
        <v>8.17</v>
      </c>
      <c r="CO83" s="4">
        <v>11.35</v>
      </c>
      <c r="CP83" s="4">
        <v>16.34</v>
      </c>
      <c r="CQ83" s="250">
        <v>-0.79999999999999982</v>
      </c>
      <c r="CR83" s="250">
        <v>-0.14999999999999991</v>
      </c>
      <c r="CS83" s="250">
        <v>0.68000000000000016</v>
      </c>
      <c r="CT83" s="250">
        <v>1.7099999999999997</v>
      </c>
      <c r="CU83" s="250">
        <v>1.5</v>
      </c>
      <c r="CV83" s="250">
        <v>1.78</v>
      </c>
      <c r="CW83" s="16">
        <v>28.56</v>
      </c>
      <c r="CX83" s="38">
        <v>31.49</v>
      </c>
      <c r="CY83" s="20">
        <v>31.86</v>
      </c>
      <c r="CZ83" s="38">
        <v>32.049999999999997</v>
      </c>
      <c r="DA83" s="20">
        <v>35.700000000000003</v>
      </c>
      <c r="DB83" s="16">
        <v>38.86</v>
      </c>
      <c r="DC83" s="20">
        <v>38.020000000000003</v>
      </c>
      <c r="DD83" s="16">
        <v>39.06</v>
      </c>
      <c r="DE83" s="38">
        <v>41.17</v>
      </c>
      <c r="DF83" s="20">
        <v>41.13</v>
      </c>
      <c r="DG83" s="20">
        <v>42.22</v>
      </c>
      <c r="DH83" s="20">
        <v>42.06</v>
      </c>
      <c r="DI83" s="20">
        <v>45.52</v>
      </c>
      <c r="DJ83" s="16">
        <v>49.92</v>
      </c>
      <c r="DK83" s="20">
        <v>50.91</v>
      </c>
      <c r="DL83" s="20">
        <v>49.89</v>
      </c>
      <c r="DM83" s="16">
        <v>49.55</v>
      </c>
      <c r="DN83" s="16">
        <v>44.39</v>
      </c>
      <c r="DO83" s="16">
        <v>29.36</v>
      </c>
      <c r="DP83" s="38">
        <v>30.53</v>
      </c>
      <c r="DQ83" s="20">
        <v>31.53</v>
      </c>
      <c r="DR83" s="20">
        <v>32.369999999999997</v>
      </c>
      <c r="DS83" s="20">
        <v>36.340000000000003</v>
      </c>
      <c r="DT83" s="16">
        <v>38.79</v>
      </c>
      <c r="DU83" s="20">
        <v>39.4</v>
      </c>
      <c r="DV83" s="16">
        <v>39.869999999999997</v>
      </c>
      <c r="DW83" s="38">
        <v>42.23</v>
      </c>
      <c r="DX83" s="20">
        <v>42.8</v>
      </c>
      <c r="DY83" s="20">
        <v>42.12</v>
      </c>
      <c r="DZ83" s="20">
        <v>42.96</v>
      </c>
      <c r="EA83" s="20">
        <v>46.04</v>
      </c>
      <c r="EB83" s="16">
        <v>49.45</v>
      </c>
      <c r="EC83" s="20">
        <v>49.89</v>
      </c>
      <c r="ED83" s="20">
        <v>49.97</v>
      </c>
      <c r="EE83" s="16">
        <v>49.45</v>
      </c>
      <c r="EF83" s="16">
        <v>43.37</v>
      </c>
      <c r="EG83" s="253">
        <f t="shared" si="22"/>
        <v>-0.80000000000000071</v>
      </c>
      <c r="EH83" s="253">
        <f t="shared" si="23"/>
        <v>0.9599999999999973</v>
      </c>
      <c r="EI83" s="253">
        <f t="shared" si="24"/>
        <v>0.32999999999999829</v>
      </c>
      <c r="EJ83" s="253">
        <f t="shared" si="25"/>
        <v>-0.32000000000000028</v>
      </c>
      <c r="EK83" s="253">
        <f t="shared" si="26"/>
        <v>-0.64000000000000057</v>
      </c>
      <c r="EL83" s="253">
        <f t="shared" si="27"/>
        <v>7.0000000000000284E-2</v>
      </c>
      <c r="EM83" s="16">
        <v>0</v>
      </c>
      <c r="EN83" s="20">
        <v>3</v>
      </c>
      <c r="EO83" s="20">
        <v>6</v>
      </c>
      <c r="EP83" s="20">
        <v>6</v>
      </c>
      <c r="EQ83" s="20">
        <v>4</v>
      </c>
      <c r="ER83" s="20">
        <v>0</v>
      </c>
      <c r="ES83" s="20">
        <v>-4</v>
      </c>
      <c r="ET83" s="20">
        <v>-8</v>
      </c>
      <c r="EU83" s="20">
        <v>-15</v>
      </c>
      <c r="EV83" s="20">
        <v>-13</v>
      </c>
      <c r="EW83" s="20">
        <v>-13</v>
      </c>
      <c r="EX83" s="20">
        <v>-13</v>
      </c>
      <c r="EY83" s="20">
        <v>-10</v>
      </c>
      <c r="EZ83" s="20">
        <v>-6</v>
      </c>
      <c r="FA83" s="20">
        <v>0</v>
      </c>
      <c r="FB83" s="20">
        <v>0</v>
      </c>
      <c r="FC83" s="20">
        <v>0</v>
      </c>
      <c r="FD83" s="20">
        <v>0</v>
      </c>
      <c r="FE83" s="2" t="s">
        <v>1376</v>
      </c>
      <c r="FF83" s="2">
        <v>52340987</v>
      </c>
      <c r="FG83" s="2" t="s">
        <v>91</v>
      </c>
      <c r="FH83" s="1" t="s">
        <v>533</v>
      </c>
      <c r="FI83" s="15" t="s">
        <v>95</v>
      </c>
      <c r="FJ83" s="1">
        <v>-7</v>
      </c>
      <c r="FL83" s="50">
        <f t="shared" si="28"/>
        <v>0.25</v>
      </c>
    </row>
    <row r="84" spans="1:168">
      <c r="A84" s="2">
        <v>1</v>
      </c>
      <c r="B84" s="2">
        <v>104</v>
      </c>
      <c r="C84" s="2">
        <v>2</v>
      </c>
      <c r="D84" s="250">
        <v>1.74</v>
      </c>
      <c r="E84" s="2">
        <v>14</v>
      </c>
      <c r="F84" s="2">
        <v>8</v>
      </c>
      <c r="G84" s="2">
        <v>165.8</v>
      </c>
      <c r="H84" s="2">
        <v>58</v>
      </c>
      <c r="I84" s="2" t="s">
        <v>99</v>
      </c>
      <c r="J84" s="2" t="s">
        <v>505</v>
      </c>
      <c r="K84" s="3" t="s">
        <v>6</v>
      </c>
      <c r="L84" s="3">
        <v>31</v>
      </c>
      <c r="M84" s="2">
        <v>24</v>
      </c>
      <c r="N84" s="2">
        <v>19</v>
      </c>
      <c r="O84" s="2">
        <f t="shared" si="19"/>
        <v>0.38709677419354838</v>
      </c>
      <c r="P84" s="30"/>
      <c r="Q84" s="30"/>
      <c r="R84" s="30"/>
      <c r="S84" s="30"/>
      <c r="T84" s="3" t="s">
        <v>187</v>
      </c>
      <c r="U84" t="s">
        <v>191</v>
      </c>
      <c r="V84" s="3">
        <v>31</v>
      </c>
      <c r="W84" s="2">
        <v>24</v>
      </c>
      <c r="X84" s="2">
        <v>19</v>
      </c>
      <c r="Y84" s="2" t="s">
        <v>1610</v>
      </c>
      <c r="Z84" s="33"/>
      <c r="AA84" s="3" t="s">
        <v>137</v>
      </c>
      <c r="AB84" s="3">
        <v>65</v>
      </c>
      <c r="AC84" s="2">
        <v>49</v>
      </c>
      <c r="AD84" s="2">
        <v>45</v>
      </c>
      <c r="AE84" s="2"/>
      <c r="AF84" s="33" t="s">
        <v>443</v>
      </c>
      <c r="AG84" s="12" t="s">
        <v>116</v>
      </c>
      <c r="AH84" s="12">
        <v>45</v>
      </c>
      <c r="AI84" s="13">
        <v>31</v>
      </c>
      <c r="AJ84" s="13">
        <v>26</v>
      </c>
      <c r="AK84" s="13"/>
      <c r="AL84" s="34" t="s">
        <v>197</v>
      </c>
      <c r="AM84" s="2" t="s">
        <v>869</v>
      </c>
      <c r="AN84" s="2" t="s">
        <v>139</v>
      </c>
      <c r="AO84" s="2" t="s">
        <v>1585</v>
      </c>
      <c r="AP84" s="2" t="s">
        <v>775</v>
      </c>
      <c r="AQ84" s="2" t="s">
        <v>87</v>
      </c>
      <c r="AR84" s="1"/>
      <c r="AS84" s="2" t="s">
        <v>89</v>
      </c>
      <c r="AT84" s="1"/>
      <c r="AU84" s="2" t="s">
        <v>93</v>
      </c>
      <c r="AV84" s="14" t="s">
        <v>1612</v>
      </c>
      <c r="AW84" s="14">
        <v>1</v>
      </c>
      <c r="AX84" s="3" t="s">
        <v>6</v>
      </c>
      <c r="AY84" s="3">
        <v>31</v>
      </c>
      <c r="AZ84" s="2">
        <v>24</v>
      </c>
      <c r="BA84" s="2">
        <v>19</v>
      </c>
      <c r="BB84" s="2">
        <f t="shared" si="20"/>
        <v>0.38709677419354838</v>
      </c>
      <c r="BC84" s="248">
        <f t="shared" si="21"/>
        <v>1.74</v>
      </c>
      <c r="BD84" s="2" t="s">
        <v>1666</v>
      </c>
      <c r="BE84" s="2">
        <v>14</v>
      </c>
      <c r="BF84" s="2">
        <v>8</v>
      </c>
      <c r="BG84" s="104">
        <v>3.45</v>
      </c>
      <c r="BH84" s="105">
        <v>1.89</v>
      </c>
      <c r="BI84" s="109">
        <v>1.57</v>
      </c>
      <c r="BJ84" s="107">
        <v>1.74</v>
      </c>
      <c r="BK84" s="106">
        <v>1.88</v>
      </c>
      <c r="BL84" s="261">
        <v>1.99</v>
      </c>
      <c r="BM84" s="106">
        <v>0.28000000000000003</v>
      </c>
      <c r="BN84" s="108">
        <v>0.9</v>
      </c>
      <c r="BO84" s="107">
        <v>1.78</v>
      </c>
      <c r="BP84" s="106">
        <v>2.4900000000000002</v>
      </c>
      <c r="BQ84" s="106">
        <v>4.7</v>
      </c>
      <c r="BR84" s="106">
        <v>4.7300000000000004</v>
      </c>
      <c r="BS84" s="106">
        <v>2.17</v>
      </c>
      <c r="BT84" s="8">
        <v>2.08</v>
      </c>
      <c r="BU84" s="7">
        <v>3.98</v>
      </c>
      <c r="BV84" s="9">
        <v>5.63</v>
      </c>
      <c r="BW84" s="4">
        <v>9.57</v>
      </c>
      <c r="BX84" s="4">
        <v>14.76</v>
      </c>
      <c r="BY84" s="4">
        <v>2.93</v>
      </c>
      <c r="BZ84" s="26">
        <v>1.5</v>
      </c>
      <c r="CA84" s="25">
        <v>0.45</v>
      </c>
      <c r="CB84" s="53">
        <v>0</v>
      </c>
      <c r="CC84" s="53">
        <v>0</v>
      </c>
      <c r="CD84" s="257">
        <v>1.76</v>
      </c>
      <c r="CE84" s="53">
        <v>2.44</v>
      </c>
      <c r="CF84" s="54">
        <v>1.69</v>
      </c>
      <c r="CG84" s="55">
        <v>2.12</v>
      </c>
      <c r="CH84" s="53">
        <v>3.05</v>
      </c>
      <c r="CI84" s="53">
        <v>4.2699999999999996</v>
      </c>
      <c r="CJ84" s="53">
        <v>4.37</v>
      </c>
      <c r="CK84" s="7">
        <v>0</v>
      </c>
      <c r="CL84" s="8">
        <v>1.94</v>
      </c>
      <c r="CM84" s="7">
        <v>4.22</v>
      </c>
      <c r="CN84" s="9">
        <v>5.8</v>
      </c>
      <c r="CO84" s="4">
        <v>9.58</v>
      </c>
      <c r="CP84" s="4">
        <v>13.13</v>
      </c>
      <c r="CQ84" s="250">
        <v>0.52</v>
      </c>
      <c r="CR84" s="250">
        <v>0.3899999999999999</v>
      </c>
      <c r="CS84" s="250">
        <v>1.1200000000000001</v>
      </c>
      <c r="CT84" s="250">
        <v>1.74</v>
      </c>
      <c r="CU84" s="250">
        <v>1.88</v>
      </c>
      <c r="CV84" s="250">
        <v>-0.22999999999999998</v>
      </c>
      <c r="CW84" s="16">
        <v>28.27</v>
      </c>
      <c r="CX84" s="38">
        <v>31.19</v>
      </c>
      <c r="CY84" s="20">
        <v>33.96</v>
      </c>
      <c r="CZ84" s="18">
        <v>35.18</v>
      </c>
      <c r="DA84" s="17">
        <v>35.549999999999997</v>
      </c>
      <c r="DB84" s="19">
        <v>36.14</v>
      </c>
      <c r="DC84" s="17">
        <v>36.770000000000003</v>
      </c>
      <c r="DD84" s="19">
        <v>36.630000000000003</v>
      </c>
      <c r="DE84" s="18">
        <v>38.44</v>
      </c>
      <c r="DF84" s="17">
        <v>38.61</v>
      </c>
      <c r="DG84" s="17">
        <v>42.41</v>
      </c>
      <c r="DH84" s="17">
        <v>42.55</v>
      </c>
      <c r="DI84" s="17">
        <v>47.58</v>
      </c>
      <c r="DJ84" s="19">
        <v>48.8</v>
      </c>
      <c r="DK84" s="17">
        <v>51.2</v>
      </c>
      <c r="DL84" s="20">
        <v>46.7</v>
      </c>
      <c r="DM84" s="16">
        <v>45.53</v>
      </c>
      <c r="DN84" s="16">
        <v>39.51</v>
      </c>
      <c r="DO84" s="16">
        <v>28.55</v>
      </c>
      <c r="DP84" s="38">
        <v>31.25</v>
      </c>
      <c r="DQ84" s="20">
        <v>34.57</v>
      </c>
      <c r="DR84" s="17">
        <v>35.86</v>
      </c>
      <c r="DS84" s="17">
        <v>35.479999999999997</v>
      </c>
      <c r="DT84" s="19">
        <v>35.9</v>
      </c>
      <c r="DU84" s="17">
        <v>36.97</v>
      </c>
      <c r="DV84" s="19">
        <v>35.68</v>
      </c>
      <c r="DW84" s="18">
        <v>37.78</v>
      </c>
      <c r="DX84" s="17">
        <v>37.29</v>
      </c>
      <c r="DY84" s="17">
        <v>42.19</v>
      </c>
      <c r="DZ84" s="17">
        <v>42.83</v>
      </c>
      <c r="EA84" s="17">
        <v>47.6</v>
      </c>
      <c r="EB84" s="19">
        <v>48.54</v>
      </c>
      <c r="EC84" s="17">
        <v>51.08</v>
      </c>
      <c r="ED84" s="20">
        <v>46.09</v>
      </c>
      <c r="EE84" s="16">
        <v>45.2</v>
      </c>
      <c r="EF84" s="16">
        <v>38.39</v>
      </c>
      <c r="EG84" s="253">
        <f t="shared" si="22"/>
        <v>-0.28000000000000114</v>
      </c>
      <c r="EH84" s="253">
        <f t="shared" si="23"/>
        <v>-5.9999999999998721E-2</v>
      </c>
      <c r="EI84" s="253">
        <f t="shared" si="24"/>
        <v>-0.60999999999999943</v>
      </c>
      <c r="EJ84" s="253">
        <f t="shared" si="25"/>
        <v>-0.67999999999999972</v>
      </c>
      <c r="EK84" s="253">
        <f t="shared" si="26"/>
        <v>7.0000000000000284E-2</v>
      </c>
      <c r="EL84" s="253">
        <f t="shared" si="27"/>
        <v>0.24000000000000199</v>
      </c>
      <c r="EM84" s="16">
        <v>0</v>
      </c>
      <c r="EN84" s="20">
        <v>2</v>
      </c>
      <c r="EO84" s="20">
        <v>3</v>
      </c>
      <c r="EP84" s="17">
        <v>0</v>
      </c>
      <c r="EQ84" s="17">
        <v>-3</v>
      </c>
      <c r="ER84" s="17">
        <v>-7</v>
      </c>
      <c r="ES84" s="17">
        <v>-11</v>
      </c>
      <c r="ET84" s="17">
        <v>-11</v>
      </c>
      <c r="EU84" s="17">
        <v>-13</v>
      </c>
      <c r="EV84" s="17">
        <v>-6</v>
      </c>
      <c r="EW84" s="17">
        <v>5</v>
      </c>
      <c r="EX84" s="17">
        <v>16</v>
      </c>
      <c r="EY84" s="17">
        <v>22</v>
      </c>
      <c r="EZ84" s="17">
        <v>20</v>
      </c>
      <c r="FA84" s="17">
        <v>20</v>
      </c>
      <c r="FB84" s="20">
        <v>10</v>
      </c>
      <c r="FC84" s="20">
        <v>10</v>
      </c>
      <c r="FD84" s="20">
        <v>8</v>
      </c>
      <c r="FE84" s="2" t="s">
        <v>1608</v>
      </c>
      <c r="FF84" s="2">
        <v>49614163</v>
      </c>
      <c r="FG84" s="2" t="s">
        <v>91</v>
      </c>
      <c r="FH84" s="1" t="s">
        <v>1611</v>
      </c>
      <c r="FI84" s="14"/>
      <c r="FJ84" s="1"/>
      <c r="FL84" s="50">
        <f t="shared" si="28"/>
        <v>-0.16999999999999993</v>
      </c>
    </row>
    <row r="85" spans="1:168">
      <c r="A85" s="2">
        <v>1</v>
      </c>
      <c r="B85" s="2">
        <v>68</v>
      </c>
      <c r="C85" s="2">
        <v>2</v>
      </c>
      <c r="D85" s="250">
        <v>1.81</v>
      </c>
      <c r="E85" s="2">
        <v>15</v>
      </c>
      <c r="F85" s="2">
        <v>7</v>
      </c>
      <c r="G85" s="2">
        <v>162.30000000000001</v>
      </c>
      <c r="H85" s="2">
        <v>46.7</v>
      </c>
      <c r="I85" s="2" t="s">
        <v>99</v>
      </c>
      <c r="J85" s="2" t="s">
        <v>279</v>
      </c>
      <c r="K85" s="3" t="s">
        <v>17</v>
      </c>
      <c r="L85" s="3">
        <v>26</v>
      </c>
      <c r="M85" s="2">
        <v>21</v>
      </c>
      <c r="N85" s="2">
        <v>15</v>
      </c>
      <c r="O85" s="2">
        <f t="shared" si="19"/>
        <v>0.42307692307692307</v>
      </c>
      <c r="P85" s="30"/>
      <c r="Q85" s="30"/>
      <c r="R85" s="30"/>
      <c r="S85" s="30"/>
      <c r="T85" s="3" t="s">
        <v>187</v>
      </c>
      <c r="U85" t="s">
        <v>192</v>
      </c>
      <c r="V85" s="3">
        <v>26</v>
      </c>
      <c r="W85" s="2">
        <v>21</v>
      </c>
      <c r="X85" s="2">
        <v>15</v>
      </c>
      <c r="Y85" s="2" t="s">
        <v>1038</v>
      </c>
      <c r="Z85" s="33"/>
      <c r="AA85" s="3" t="s">
        <v>216</v>
      </c>
      <c r="AB85" s="3">
        <v>52</v>
      </c>
      <c r="AC85" s="2">
        <v>37</v>
      </c>
      <c r="AD85" s="2">
        <v>20</v>
      </c>
      <c r="AE85" s="2"/>
      <c r="AF85" s="33" t="s">
        <v>242</v>
      </c>
      <c r="AG85" s="12" t="s">
        <v>217</v>
      </c>
      <c r="AH85" s="12">
        <v>40</v>
      </c>
      <c r="AI85" s="13">
        <v>30</v>
      </c>
      <c r="AJ85" s="13">
        <v>29</v>
      </c>
      <c r="AK85" s="13"/>
      <c r="AL85" s="34" t="s">
        <v>197</v>
      </c>
      <c r="AM85" s="2" t="s">
        <v>250</v>
      </c>
      <c r="AN85" s="2" t="s">
        <v>150</v>
      </c>
      <c r="AO85" s="2" t="s">
        <v>712</v>
      </c>
      <c r="AP85" s="2" t="s">
        <v>204</v>
      </c>
      <c r="AQ85" s="2" t="s">
        <v>87</v>
      </c>
      <c r="AR85" s="1"/>
      <c r="AS85" s="2" t="s">
        <v>89</v>
      </c>
      <c r="AT85" s="1"/>
      <c r="AU85" s="2" t="s">
        <v>93</v>
      </c>
      <c r="AV85" s="14" t="s">
        <v>782</v>
      </c>
      <c r="AW85" s="14">
        <v>1</v>
      </c>
      <c r="AX85" s="3" t="s">
        <v>17</v>
      </c>
      <c r="AY85" s="3">
        <v>26</v>
      </c>
      <c r="AZ85" s="2">
        <v>21</v>
      </c>
      <c r="BA85" s="2">
        <v>15</v>
      </c>
      <c r="BB85" s="2">
        <f t="shared" si="20"/>
        <v>0.42307692307692307</v>
      </c>
      <c r="BC85" s="248">
        <f t="shared" si="21"/>
        <v>1.81</v>
      </c>
      <c r="BD85" s="2" t="s">
        <v>1666</v>
      </c>
      <c r="BE85" s="2">
        <v>15</v>
      </c>
      <c r="BF85" s="2">
        <v>7</v>
      </c>
      <c r="BG85" s="104">
        <v>4.49</v>
      </c>
      <c r="BH85" s="105">
        <v>4.57</v>
      </c>
      <c r="BI85" s="109">
        <v>4.29</v>
      </c>
      <c r="BJ85" s="105">
        <v>2.98</v>
      </c>
      <c r="BK85" s="106">
        <v>2.9</v>
      </c>
      <c r="BL85" s="261">
        <v>2.5299999999999998</v>
      </c>
      <c r="BM85" s="106">
        <v>3.39</v>
      </c>
      <c r="BN85" s="108">
        <v>3.58</v>
      </c>
      <c r="BO85" s="107">
        <v>2.84</v>
      </c>
      <c r="BP85" s="106">
        <v>2.21</v>
      </c>
      <c r="BQ85" s="106">
        <v>4.47</v>
      </c>
      <c r="BR85" s="106">
        <v>6.23</v>
      </c>
      <c r="BS85" s="106">
        <v>4.88</v>
      </c>
      <c r="BT85" s="4">
        <v>4.75</v>
      </c>
      <c r="BU85" s="9">
        <v>5.66</v>
      </c>
      <c r="BV85" s="9">
        <v>6.39</v>
      </c>
      <c r="BW85" s="4">
        <v>10.29</v>
      </c>
      <c r="BX85" s="4">
        <v>13.39</v>
      </c>
      <c r="BY85" s="4">
        <v>4.93</v>
      </c>
      <c r="BZ85" s="26">
        <v>2.84</v>
      </c>
      <c r="CA85" s="25">
        <v>2.12</v>
      </c>
      <c r="CB85" s="25">
        <v>1.17</v>
      </c>
      <c r="CC85" s="53">
        <v>2.84</v>
      </c>
      <c r="CD85" s="257">
        <v>2.99</v>
      </c>
      <c r="CE85" s="53">
        <v>3.73</v>
      </c>
      <c r="CF85" s="54">
        <v>3.51</v>
      </c>
      <c r="CG85" s="55">
        <v>4.41</v>
      </c>
      <c r="CH85" s="53">
        <v>4.5199999999999996</v>
      </c>
      <c r="CI85" s="53">
        <v>6.73</v>
      </c>
      <c r="CJ85" s="53">
        <v>6.46</v>
      </c>
      <c r="CK85" s="7">
        <v>4.18</v>
      </c>
      <c r="CL85" s="4">
        <v>4.07</v>
      </c>
      <c r="CM85" s="9">
        <v>5.33</v>
      </c>
      <c r="CN85" s="9">
        <v>5.9</v>
      </c>
      <c r="CO85" s="4">
        <v>9.0299999999999994</v>
      </c>
      <c r="CP85" s="4">
        <v>13.62</v>
      </c>
      <c r="CQ85" s="250">
        <v>-0.4399999999999995</v>
      </c>
      <c r="CR85" s="250">
        <v>1.7300000000000004</v>
      </c>
      <c r="CS85" s="250">
        <v>2.17</v>
      </c>
      <c r="CT85" s="250">
        <v>1.81</v>
      </c>
      <c r="CU85" s="250">
        <v>6.0000000000000053E-2</v>
      </c>
      <c r="CV85" s="250">
        <v>0.46000000000000041</v>
      </c>
      <c r="CW85" s="16">
        <v>28.28</v>
      </c>
      <c r="CX85" s="38">
        <v>32.520000000000003</v>
      </c>
      <c r="CY85" s="20">
        <v>35.299999999999997</v>
      </c>
      <c r="CZ85" s="38">
        <v>36.61</v>
      </c>
      <c r="DA85" s="17">
        <v>36.67</v>
      </c>
      <c r="DB85" s="19">
        <v>37.81</v>
      </c>
      <c r="DC85" s="17">
        <v>38.06</v>
      </c>
      <c r="DD85" s="19">
        <v>38.85</v>
      </c>
      <c r="DE85" s="18">
        <v>39.03</v>
      </c>
      <c r="DF85" s="17">
        <v>40.729999999999997</v>
      </c>
      <c r="DG85" s="17">
        <v>41.41</v>
      </c>
      <c r="DH85" s="17">
        <v>43.32</v>
      </c>
      <c r="DI85" s="17">
        <v>47.11</v>
      </c>
      <c r="DJ85" s="16">
        <v>46.26</v>
      </c>
      <c r="DK85" s="20">
        <v>47.78</v>
      </c>
      <c r="DL85" s="20">
        <v>46.29</v>
      </c>
      <c r="DM85" s="16">
        <v>45.85</v>
      </c>
      <c r="DN85" s="16">
        <v>41.39</v>
      </c>
      <c r="DO85" s="16">
        <v>28.39</v>
      </c>
      <c r="DP85" s="38">
        <v>32.79</v>
      </c>
      <c r="DQ85" s="20">
        <v>35.020000000000003</v>
      </c>
      <c r="DR85" s="20">
        <v>36.85</v>
      </c>
      <c r="DS85" s="17">
        <v>37.17</v>
      </c>
      <c r="DT85" s="19">
        <v>37.75</v>
      </c>
      <c r="DU85" s="17">
        <v>37.92</v>
      </c>
      <c r="DV85" s="19">
        <v>38.61</v>
      </c>
      <c r="DW85" s="18">
        <v>39.29</v>
      </c>
      <c r="DX85" s="17">
        <v>40.700000000000003</v>
      </c>
      <c r="DY85" s="17">
        <v>41.41</v>
      </c>
      <c r="DZ85" s="17">
        <v>43.22</v>
      </c>
      <c r="EA85" s="17">
        <v>47.46</v>
      </c>
      <c r="EB85" s="16">
        <v>46.94</v>
      </c>
      <c r="EC85" s="20">
        <v>47.19</v>
      </c>
      <c r="ED85" s="20">
        <v>46.73</v>
      </c>
      <c r="EE85" s="16">
        <v>45.37</v>
      </c>
      <c r="EF85" s="16">
        <v>41.05</v>
      </c>
      <c r="EG85" s="253">
        <f t="shared" si="22"/>
        <v>-0.10999999999999943</v>
      </c>
      <c r="EH85" s="253">
        <f t="shared" si="23"/>
        <v>-0.26999999999999602</v>
      </c>
      <c r="EI85" s="253">
        <f t="shared" si="24"/>
        <v>0.27999999999999403</v>
      </c>
      <c r="EJ85" s="253">
        <f t="shared" si="25"/>
        <v>-0.24000000000000199</v>
      </c>
      <c r="EK85" s="253">
        <f t="shared" si="26"/>
        <v>-0.5</v>
      </c>
      <c r="EL85" s="253">
        <f t="shared" si="27"/>
        <v>6.0000000000002274E-2</v>
      </c>
      <c r="EM85" s="16">
        <v>0</v>
      </c>
      <c r="EN85" s="20">
        <v>1</v>
      </c>
      <c r="EO85" s="20">
        <v>4</v>
      </c>
      <c r="EP85" s="20">
        <v>4</v>
      </c>
      <c r="EQ85" s="17">
        <v>2</v>
      </c>
      <c r="ER85" s="17">
        <v>0</v>
      </c>
      <c r="ES85" s="17">
        <v>-7</v>
      </c>
      <c r="ET85" s="17">
        <v>-1</v>
      </c>
      <c r="EU85" s="17">
        <v>-12</v>
      </c>
      <c r="EV85" s="17">
        <v>-13</v>
      </c>
      <c r="EW85" s="17">
        <v>-6</v>
      </c>
      <c r="EX85" s="17">
        <v>0</v>
      </c>
      <c r="EY85" s="17">
        <v>3</v>
      </c>
      <c r="EZ85" s="20">
        <v>4</v>
      </c>
      <c r="FA85" s="20">
        <v>4</v>
      </c>
      <c r="FB85" s="20">
        <v>2</v>
      </c>
      <c r="FC85" s="20">
        <v>3</v>
      </c>
      <c r="FD85" s="20">
        <v>2</v>
      </c>
      <c r="FE85" s="2" t="s">
        <v>1034</v>
      </c>
      <c r="FF85" s="2">
        <v>51247605</v>
      </c>
      <c r="FG85" s="2" t="s">
        <v>91</v>
      </c>
      <c r="FH85" s="1" t="s">
        <v>753</v>
      </c>
      <c r="FI85" s="14"/>
      <c r="FJ85" s="1"/>
      <c r="FL85" s="50">
        <f t="shared" si="28"/>
        <v>0.48999999999999932</v>
      </c>
    </row>
    <row r="86" spans="1:168">
      <c r="A86" s="2">
        <v>1</v>
      </c>
      <c r="B86" s="2">
        <v>84</v>
      </c>
      <c r="C86" s="2">
        <v>2</v>
      </c>
      <c r="D86" s="250">
        <v>1.84</v>
      </c>
      <c r="E86" s="2">
        <v>24</v>
      </c>
      <c r="F86" s="2">
        <v>0</v>
      </c>
      <c r="G86" s="2">
        <v>152</v>
      </c>
      <c r="H86" s="2">
        <v>36.6</v>
      </c>
      <c r="I86" s="2" t="s">
        <v>158</v>
      </c>
      <c r="J86" s="2" t="s">
        <v>80</v>
      </c>
      <c r="K86" s="3" t="s">
        <v>6</v>
      </c>
      <c r="L86" s="3">
        <v>28</v>
      </c>
      <c r="M86" s="2">
        <v>24</v>
      </c>
      <c r="N86" s="2">
        <v>21</v>
      </c>
      <c r="O86" s="2">
        <f t="shared" si="19"/>
        <v>0.25</v>
      </c>
      <c r="P86" s="30" t="s">
        <v>860</v>
      </c>
      <c r="Q86" s="30" t="s">
        <v>772</v>
      </c>
      <c r="R86" s="30"/>
      <c r="S86" s="30"/>
      <c r="T86" s="3" t="s">
        <v>187</v>
      </c>
      <c r="U86" t="s">
        <v>191</v>
      </c>
      <c r="V86" s="3">
        <v>28</v>
      </c>
      <c r="W86" s="2">
        <v>24</v>
      </c>
      <c r="X86" s="2">
        <v>21</v>
      </c>
      <c r="Y86" s="2" t="s">
        <v>280</v>
      </c>
      <c r="Z86" s="33"/>
      <c r="AA86" s="3" t="s">
        <v>232</v>
      </c>
      <c r="AB86" s="3">
        <v>53</v>
      </c>
      <c r="AC86" s="2">
        <v>51</v>
      </c>
      <c r="AD86" s="2">
        <v>26</v>
      </c>
      <c r="AE86" s="2"/>
      <c r="AF86" s="33" t="s">
        <v>443</v>
      </c>
      <c r="AG86" s="12" t="s">
        <v>217</v>
      </c>
      <c r="AH86" s="12">
        <v>25</v>
      </c>
      <c r="AI86" s="13">
        <v>24</v>
      </c>
      <c r="AJ86" s="13">
        <v>18</v>
      </c>
      <c r="AK86" s="13"/>
      <c r="AL86" s="34" t="s">
        <v>131</v>
      </c>
      <c r="AM86" s="2" t="s">
        <v>759</v>
      </c>
      <c r="AN86" s="2" t="s">
        <v>240</v>
      </c>
      <c r="AO86" s="2" t="s">
        <v>642</v>
      </c>
      <c r="AP86" s="2" t="s">
        <v>302</v>
      </c>
      <c r="AQ86" s="2" t="s">
        <v>87</v>
      </c>
      <c r="AR86" s="1"/>
      <c r="AS86" s="2" t="s">
        <v>89</v>
      </c>
      <c r="AT86" s="1"/>
      <c r="AU86" s="2" t="s">
        <v>93</v>
      </c>
      <c r="AV86" s="14" t="s">
        <v>1402</v>
      </c>
      <c r="AW86" s="14">
        <v>1</v>
      </c>
      <c r="AX86" s="3" t="s">
        <v>6</v>
      </c>
      <c r="AY86" s="3">
        <v>28</v>
      </c>
      <c r="AZ86" s="2">
        <v>24</v>
      </c>
      <c r="BA86" s="2">
        <v>21</v>
      </c>
      <c r="BB86" s="2">
        <f t="shared" si="20"/>
        <v>0.25</v>
      </c>
      <c r="BC86" s="248">
        <f t="shared" si="21"/>
        <v>1.84</v>
      </c>
      <c r="BD86" s="2" t="s">
        <v>1666</v>
      </c>
      <c r="BE86" s="2">
        <v>24</v>
      </c>
      <c r="BF86" s="2">
        <v>0</v>
      </c>
      <c r="BG86" s="104">
        <v>3.17</v>
      </c>
      <c r="BH86" s="105">
        <v>2.36</v>
      </c>
      <c r="BI86" s="106">
        <v>2.25</v>
      </c>
      <c r="BJ86" s="107">
        <v>2.12</v>
      </c>
      <c r="BK86" s="106">
        <v>2.74</v>
      </c>
      <c r="BL86" s="261">
        <v>1.39</v>
      </c>
      <c r="BM86" s="106">
        <v>1.34</v>
      </c>
      <c r="BN86" s="108">
        <v>0</v>
      </c>
      <c r="BO86" s="107">
        <v>0.28000000000000003</v>
      </c>
      <c r="BP86" s="106">
        <v>2.06</v>
      </c>
      <c r="BQ86" s="106">
        <v>5.01</v>
      </c>
      <c r="BR86" s="106">
        <v>3.96</v>
      </c>
      <c r="BS86" s="106">
        <v>1.67</v>
      </c>
      <c r="BT86" s="8">
        <v>1.93</v>
      </c>
      <c r="BU86" s="9">
        <v>3.93</v>
      </c>
      <c r="BV86" s="9">
        <v>7.06</v>
      </c>
      <c r="BW86" s="4">
        <v>11.11</v>
      </c>
      <c r="BX86" s="98"/>
      <c r="BY86" s="4">
        <v>2.72</v>
      </c>
      <c r="BZ86" s="26">
        <v>1.78</v>
      </c>
      <c r="CA86" s="53">
        <v>1.1200000000000001</v>
      </c>
      <c r="CB86" s="53">
        <v>0.28000000000000003</v>
      </c>
      <c r="CC86" s="53">
        <v>1.1200000000000001</v>
      </c>
      <c r="CD86" s="257">
        <v>1.42</v>
      </c>
      <c r="CE86" s="53">
        <v>1.69</v>
      </c>
      <c r="CF86" s="54">
        <v>1.67</v>
      </c>
      <c r="CG86" s="55">
        <v>1.81</v>
      </c>
      <c r="CH86" s="53">
        <v>2.68</v>
      </c>
      <c r="CI86" s="53">
        <v>4.6900000000000004</v>
      </c>
      <c r="CJ86" s="53">
        <v>3.83</v>
      </c>
      <c r="CK86" s="7">
        <v>1.5</v>
      </c>
      <c r="CL86" s="8">
        <v>2.02</v>
      </c>
      <c r="CM86" s="9">
        <v>3.34</v>
      </c>
      <c r="CN86" s="9">
        <v>7.07</v>
      </c>
      <c r="CO86" s="4">
        <v>10.56</v>
      </c>
      <c r="CP86" s="98"/>
      <c r="CQ86" s="250">
        <v>0.44999999999999973</v>
      </c>
      <c r="CR86" s="250">
        <v>0.57999999999999985</v>
      </c>
      <c r="CS86" s="250">
        <v>1.1299999999999999</v>
      </c>
      <c r="CT86" s="250">
        <v>1.84</v>
      </c>
      <c r="CU86" s="250">
        <v>1.62</v>
      </c>
      <c r="CV86" s="250">
        <v>3.0000000000000027E-2</v>
      </c>
      <c r="CW86" s="16">
        <v>26.1</v>
      </c>
      <c r="CX86" s="38">
        <v>30.91</v>
      </c>
      <c r="CY86" s="17">
        <v>32.67</v>
      </c>
      <c r="CZ86" s="18">
        <v>33.799999999999997</v>
      </c>
      <c r="DA86" s="17">
        <v>34.32</v>
      </c>
      <c r="DB86" s="19">
        <v>36.06</v>
      </c>
      <c r="DC86" s="17">
        <v>36.5</v>
      </c>
      <c r="DD86" s="19">
        <v>35.9</v>
      </c>
      <c r="DE86" s="18">
        <v>36.56</v>
      </c>
      <c r="DF86" s="17">
        <v>36.19</v>
      </c>
      <c r="DG86" s="17">
        <v>37.049999999999997</v>
      </c>
      <c r="DH86" s="17">
        <v>38.770000000000003</v>
      </c>
      <c r="DI86" s="17">
        <v>42.54</v>
      </c>
      <c r="DJ86" s="19">
        <v>42.28</v>
      </c>
      <c r="DK86" s="20">
        <v>40.520000000000003</v>
      </c>
      <c r="DL86" s="20">
        <v>42.37</v>
      </c>
      <c r="DM86" s="16">
        <v>43.43</v>
      </c>
      <c r="DN86" s="100"/>
      <c r="DO86" s="16">
        <v>26.25</v>
      </c>
      <c r="DP86" s="38">
        <v>31.07</v>
      </c>
      <c r="DQ86" s="17">
        <v>32.97</v>
      </c>
      <c r="DR86" s="17">
        <v>33.96</v>
      </c>
      <c r="DS86" s="17">
        <v>34.08</v>
      </c>
      <c r="DT86" s="19">
        <v>35.049999999999997</v>
      </c>
      <c r="DU86" s="17">
        <v>35.25</v>
      </c>
      <c r="DV86" s="19">
        <v>35.159999999999997</v>
      </c>
      <c r="DW86" s="18">
        <v>36.57</v>
      </c>
      <c r="DX86" s="17">
        <v>36.22</v>
      </c>
      <c r="DY86" s="17">
        <v>37.01</v>
      </c>
      <c r="DZ86" s="17">
        <v>38.51</v>
      </c>
      <c r="EA86" s="17">
        <v>42.8</v>
      </c>
      <c r="EB86" s="19">
        <v>42.56</v>
      </c>
      <c r="EC86" s="20">
        <v>40.78</v>
      </c>
      <c r="ED86" s="20">
        <v>42.85</v>
      </c>
      <c r="EE86" s="16">
        <v>43.78</v>
      </c>
      <c r="EF86" s="100"/>
      <c r="EG86" s="253">
        <f t="shared" si="22"/>
        <v>-0.14999999999999858</v>
      </c>
      <c r="EH86" s="253">
        <f t="shared" si="23"/>
        <v>-0.16000000000000014</v>
      </c>
      <c r="EI86" s="253">
        <f t="shared" si="24"/>
        <v>-0.29999999999999716</v>
      </c>
      <c r="EJ86" s="253">
        <f t="shared" si="25"/>
        <v>-0.16000000000000369</v>
      </c>
      <c r="EK86" s="253">
        <f t="shared" si="26"/>
        <v>0.24000000000000199</v>
      </c>
      <c r="EL86" s="253">
        <f t="shared" si="27"/>
        <v>1.0100000000000051</v>
      </c>
      <c r="EM86" s="16">
        <v>1</v>
      </c>
      <c r="EN86" s="20">
        <v>2</v>
      </c>
      <c r="EO86" s="17">
        <v>4</v>
      </c>
      <c r="EP86" s="17">
        <v>2</v>
      </c>
      <c r="EQ86" s="17">
        <v>0</v>
      </c>
      <c r="ER86" s="17">
        <v>-8</v>
      </c>
      <c r="ES86" s="17">
        <v>-18</v>
      </c>
      <c r="ET86" s="17">
        <v>-22</v>
      </c>
      <c r="EU86" s="17">
        <v>-22</v>
      </c>
      <c r="EV86" s="17">
        <v>-21</v>
      </c>
      <c r="EW86" s="17">
        <v>-17</v>
      </c>
      <c r="EX86" s="17">
        <v>-9</v>
      </c>
      <c r="EY86" s="17">
        <v>-5</v>
      </c>
      <c r="EZ86" s="17">
        <v>-4</v>
      </c>
      <c r="FA86" s="20">
        <v>-1</v>
      </c>
      <c r="FB86" s="20">
        <v>-2</v>
      </c>
      <c r="FC86" s="20">
        <v>0</v>
      </c>
      <c r="FD86" s="101"/>
      <c r="FE86" s="2" t="s">
        <v>1408</v>
      </c>
      <c r="FF86" s="2">
        <v>51124579</v>
      </c>
      <c r="FG86" s="2" t="s">
        <v>91</v>
      </c>
      <c r="FH86" s="1" t="s">
        <v>782</v>
      </c>
      <c r="FI86" s="14"/>
      <c r="FJ86" s="1"/>
      <c r="FL86" s="50">
        <f t="shared" si="28"/>
        <v>-1.0000000000000675E-2</v>
      </c>
    </row>
    <row r="87" spans="1:168">
      <c r="A87" s="2">
        <v>1</v>
      </c>
      <c r="B87" s="2">
        <v>77</v>
      </c>
      <c r="C87" s="2">
        <v>2</v>
      </c>
      <c r="D87" s="250">
        <v>1.87</v>
      </c>
      <c r="E87" s="2">
        <v>21</v>
      </c>
      <c r="F87" s="2">
        <v>11</v>
      </c>
      <c r="G87" s="2">
        <v>153</v>
      </c>
      <c r="H87" s="2">
        <v>35.299999999999997</v>
      </c>
      <c r="I87" s="2" t="s">
        <v>158</v>
      </c>
      <c r="J87" s="2" t="s">
        <v>80</v>
      </c>
      <c r="K87" s="3" t="s">
        <v>6</v>
      </c>
      <c r="L87" s="3">
        <v>27</v>
      </c>
      <c r="M87" s="2">
        <v>26</v>
      </c>
      <c r="N87" s="2">
        <v>21</v>
      </c>
      <c r="O87" s="2">
        <f t="shared" si="19"/>
        <v>0.22222222222222221</v>
      </c>
      <c r="P87" s="30" t="s">
        <v>1258</v>
      </c>
      <c r="Q87" s="30"/>
      <c r="R87" s="30"/>
      <c r="S87" s="30"/>
      <c r="T87" s="3" t="s">
        <v>187</v>
      </c>
      <c r="U87" t="s">
        <v>191</v>
      </c>
      <c r="V87" s="3">
        <v>27</v>
      </c>
      <c r="W87" s="2">
        <v>26</v>
      </c>
      <c r="X87" s="2">
        <v>21</v>
      </c>
      <c r="Y87" s="2" t="s">
        <v>1259</v>
      </c>
      <c r="Z87" s="33"/>
      <c r="AA87" s="3" t="s">
        <v>232</v>
      </c>
      <c r="AB87" s="3">
        <v>55</v>
      </c>
      <c r="AC87" s="2">
        <v>42</v>
      </c>
      <c r="AD87" s="2">
        <v>26</v>
      </c>
      <c r="AE87" s="2"/>
      <c r="AF87" s="33" t="s">
        <v>242</v>
      </c>
      <c r="AG87" s="12" t="s">
        <v>217</v>
      </c>
      <c r="AH87" s="12">
        <v>21</v>
      </c>
      <c r="AI87" s="13">
        <v>14</v>
      </c>
      <c r="AJ87" s="13">
        <v>4</v>
      </c>
      <c r="AK87" s="13"/>
      <c r="AL87" s="34"/>
      <c r="AM87" s="2" t="s">
        <v>149</v>
      </c>
      <c r="AN87" s="2" t="s">
        <v>409</v>
      </c>
      <c r="AO87" s="2" t="s">
        <v>1260</v>
      </c>
      <c r="AP87" s="2" t="s">
        <v>353</v>
      </c>
      <c r="AQ87" s="2" t="s">
        <v>87</v>
      </c>
      <c r="AR87" s="1" t="s">
        <v>839</v>
      </c>
      <c r="AS87" s="2" t="s">
        <v>89</v>
      </c>
      <c r="AT87" s="1" t="s">
        <v>197</v>
      </c>
      <c r="AU87" s="2" t="s">
        <v>93</v>
      </c>
      <c r="AV87" s="14" t="s">
        <v>1262</v>
      </c>
      <c r="AW87" s="14">
        <v>1</v>
      </c>
      <c r="AX87" s="3" t="s">
        <v>6</v>
      </c>
      <c r="AY87" s="3">
        <v>27</v>
      </c>
      <c r="AZ87" s="2">
        <v>26</v>
      </c>
      <c r="BA87" s="2">
        <v>21</v>
      </c>
      <c r="BB87" s="2">
        <f t="shared" si="20"/>
        <v>0.22222222222222221</v>
      </c>
      <c r="BC87" s="248">
        <f t="shared" si="21"/>
        <v>1.87</v>
      </c>
      <c r="BD87" s="2" t="s">
        <v>1666</v>
      </c>
      <c r="BE87" s="2">
        <v>21</v>
      </c>
      <c r="BF87" s="2">
        <v>11</v>
      </c>
      <c r="BG87" s="104">
        <v>3.93</v>
      </c>
      <c r="BH87" s="107">
        <v>2.92</v>
      </c>
      <c r="BI87" s="106">
        <v>1.87</v>
      </c>
      <c r="BJ87" s="107">
        <v>1.87</v>
      </c>
      <c r="BK87" s="106">
        <v>1.74</v>
      </c>
      <c r="BL87" s="261">
        <v>1.73</v>
      </c>
      <c r="BM87" s="106">
        <v>1.45</v>
      </c>
      <c r="BN87" s="108">
        <v>2.04</v>
      </c>
      <c r="BO87" s="107">
        <v>2.31</v>
      </c>
      <c r="BP87" s="106">
        <v>5.72</v>
      </c>
      <c r="BQ87" s="106">
        <v>6.14</v>
      </c>
      <c r="BR87" s="106">
        <v>3.69</v>
      </c>
      <c r="BS87" s="106">
        <v>2.2400000000000002</v>
      </c>
      <c r="BT87" s="8">
        <v>2.11</v>
      </c>
      <c r="BU87" s="5">
        <v>3.9</v>
      </c>
      <c r="BV87" s="9">
        <v>6.17</v>
      </c>
      <c r="BW87" s="4">
        <v>8.91</v>
      </c>
      <c r="BX87" s="98"/>
      <c r="BY87" s="4">
        <v>3.63</v>
      </c>
      <c r="BZ87" s="6">
        <v>2.11</v>
      </c>
      <c r="CA87" s="7">
        <v>0.95</v>
      </c>
      <c r="CB87" s="7">
        <v>0</v>
      </c>
      <c r="CC87" s="7">
        <v>1.62</v>
      </c>
      <c r="CD87" s="257">
        <v>1.94</v>
      </c>
      <c r="CE87" s="7">
        <v>2.4</v>
      </c>
      <c r="CF87" s="8">
        <v>2.56</v>
      </c>
      <c r="CG87" s="6">
        <v>2.5</v>
      </c>
      <c r="CH87" s="7">
        <v>4.34</v>
      </c>
      <c r="CI87" s="7">
        <v>6.84</v>
      </c>
      <c r="CJ87" s="7">
        <v>4.66</v>
      </c>
      <c r="CK87" s="7">
        <v>1.74</v>
      </c>
      <c r="CL87" s="8">
        <v>2.95</v>
      </c>
      <c r="CM87" s="5">
        <v>4.71</v>
      </c>
      <c r="CN87" s="9">
        <v>6.85</v>
      </c>
      <c r="CO87" s="4">
        <v>9.74</v>
      </c>
      <c r="CP87" s="98"/>
      <c r="CQ87" s="250">
        <v>0.30000000000000027</v>
      </c>
      <c r="CR87" s="250">
        <v>0.81</v>
      </c>
      <c r="CS87" s="250">
        <v>0.92000000000000015</v>
      </c>
      <c r="CT87" s="250">
        <v>1.87</v>
      </c>
      <c r="CU87" s="250">
        <v>0.11999999999999988</v>
      </c>
      <c r="CV87" s="250">
        <v>0.20999999999999996</v>
      </c>
      <c r="CW87" s="16">
        <v>26.26</v>
      </c>
      <c r="CX87" s="18">
        <v>28.56</v>
      </c>
      <c r="CY87" s="17">
        <v>30.89</v>
      </c>
      <c r="CZ87" s="18">
        <v>33.04</v>
      </c>
      <c r="DA87" s="17">
        <v>35.04</v>
      </c>
      <c r="DB87" s="19">
        <v>35.85</v>
      </c>
      <c r="DC87" s="17">
        <v>37.22</v>
      </c>
      <c r="DD87" s="19">
        <v>37.01</v>
      </c>
      <c r="DE87" s="18">
        <v>38.770000000000003</v>
      </c>
      <c r="DF87" s="17">
        <v>38.58</v>
      </c>
      <c r="DG87" s="17">
        <v>38.159999999999997</v>
      </c>
      <c r="DH87" s="17">
        <v>42.07</v>
      </c>
      <c r="DI87" s="17">
        <v>41.47</v>
      </c>
      <c r="DJ87" s="19">
        <v>44.46</v>
      </c>
      <c r="DK87" s="23">
        <v>45.29</v>
      </c>
      <c r="DL87" s="20">
        <v>45.44</v>
      </c>
      <c r="DM87" s="16">
        <v>44.74</v>
      </c>
      <c r="DN87" s="100"/>
      <c r="DO87" s="16">
        <v>25.86</v>
      </c>
      <c r="DP87" s="18">
        <v>28.6</v>
      </c>
      <c r="DQ87" s="17">
        <v>31.9</v>
      </c>
      <c r="DR87" s="17">
        <v>33.590000000000003</v>
      </c>
      <c r="DS87" s="17">
        <v>35.229999999999997</v>
      </c>
      <c r="DT87" s="19">
        <v>36.32</v>
      </c>
      <c r="DU87" s="17">
        <v>37.1</v>
      </c>
      <c r="DV87" s="19">
        <v>37.81</v>
      </c>
      <c r="DW87" s="18">
        <v>39.22</v>
      </c>
      <c r="DX87" s="17">
        <v>38.57</v>
      </c>
      <c r="DY87" s="17">
        <v>38.71</v>
      </c>
      <c r="DZ87" s="17">
        <v>41.96</v>
      </c>
      <c r="EA87" s="17">
        <v>41.11</v>
      </c>
      <c r="EB87" s="19">
        <v>44.95</v>
      </c>
      <c r="EC87" s="23">
        <v>45.13</v>
      </c>
      <c r="ED87" s="20">
        <v>46.25</v>
      </c>
      <c r="EE87" s="16">
        <v>43.39</v>
      </c>
      <c r="EF87" s="100"/>
      <c r="EG87" s="253">
        <f t="shared" si="22"/>
        <v>0.40000000000000213</v>
      </c>
      <c r="EH87" s="253">
        <f t="shared" si="23"/>
        <v>-4.00000000000027E-2</v>
      </c>
      <c r="EI87" s="253">
        <f t="shared" si="24"/>
        <v>-1.009999999999998</v>
      </c>
      <c r="EJ87" s="253">
        <f t="shared" si="25"/>
        <v>-0.55000000000000426</v>
      </c>
      <c r="EK87" s="253">
        <f t="shared" si="26"/>
        <v>-0.18999999999999773</v>
      </c>
      <c r="EL87" s="253">
        <f t="shared" si="27"/>
        <v>-0.46999999999999886</v>
      </c>
      <c r="EM87" s="16">
        <v>4</v>
      </c>
      <c r="EN87" s="17">
        <v>6</v>
      </c>
      <c r="EO87" s="17">
        <v>6</v>
      </c>
      <c r="EP87" s="17">
        <v>3</v>
      </c>
      <c r="EQ87" s="17">
        <v>0</v>
      </c>
      <c r="ER87" s="17">
        <v>-9</v>
      </c>
      <c r="ES87" s="17">
        <v>-14</v>
      </c>
      <c r="ET87" s="17">
        <v>-22</v>
      </c>
      <c r="EU87" s="17">
        <v>-23</v>
      </c>
      <c r="EV87" s="17">
        <v>-21</v>
      </c>
      <c r="EW87" s="17">
        <v>-18</v>
      </c>
      <c r="EX87" s="17">
        <v>-11</v>
      </c>
      <c r="EY87" s="17">
        <v>-8</v>
      </c>
      <c r="EZ87" s="17">
        <v>-3</v>
      </c>
      <c r="FA87" s="23">
        <v>0</v>
      </c>
      <c r="FB87" s="20">
        <v>0</v>
      </c>
      <c r="FC87" s="20">
        <v>0</v>
      </c>
      <c r="FD87" s="101"/>
      <c r="FE87" s="2" t="s">
        <v>1257</v>
      </c>
      <c r="FF87" s="2">
        <v>38175891</v>
      </c>
      <c r="FG87" s="2" t="s">
        <v>91</v>
      </c>
      <c r="FH87" s="1" t="s">
        <v>1261</v>
      </c>
      <c r="FI87" s="15" t="s">
        <v>95</v>
      </c>
      <c r="FJ87" s="1">
        <v>1</v>
      </c>
      <c r="FL87" s="50">
        <f t="shared" si="28"/>
        <v>-0.67999999999999972</v>
      </c>
    </row>
    <row r="88" spans="1:168">
      <c r="A88" s="2">
        <v>1</v>
      </c>
      <c r="B88" s="2">
        <v>79</v>
      </c>
      <c r="C88" s="2">
        <v>1</v>
      </c>
      <c r="D88" s="250">
        <v>2</v>
      </c>
      <c r="E88" s="2">
        <v>17</v>
      </c>
      <c r="F88" s="2">
        <v>11</v>
      </c>
      <c r="G88" s="2">
        <v>165.5</v>
      </c>
      <c r="H88" s="2">
        <v>53</v>
      </c>
      <c r="I88" s="2" t="s">
        <v>79</v>
      </c>
      <c r="J88" s="2" t="s">
        <v>80</v>
      </c>
      <c r="K88" s="3" t="s">
        <v>6</v>
      </c>
      <c r="L88" s="3">
        <v>27</v>
      </c>
      <c r="M88" s="2">
        <v>21</v>
      </c>
      <c r="N88" s="2">
        <v>22</v>
      </c>
      <c r="O88" s="2">
        <f t="shared" si="19"/>
        <v>0.18518518518518517</v>
      </c>
      <c r="P88" s="30"/>
      <c r="Q88" s="30"/>
      <c r="R88" s="30"/>
      <c r="S88" s="30"/>
      <c r="T88" s="3" t="s">
        <v>187</v>
      </c>
      <c r="U88" t="s">
        <v>191</v>
      </c>
      <c r="V88" s="3">
        <v>27</v>
      </c>
      <c r="W88" s="2">
        <v>21</v>
      </c>
      <c r="X88" s="2">
        <v>22</v>
      </c>
      <c r="Y88" s="2" t="s">
        <v>978</v>
      </c>
      <c r="Z88" s="33"/>
      <c r="AA88" s="3" t="s">
        <v>232</v>
      </c>
      <c r="AB88" s="3">
        <v>47</v>
      </c>
      <c r="AC88" s="2">
        <v>32</v>
      </c>
      <c r="AD88" s="2">
        <v>22</v>
      </c>
      <c r="AE88" s="2"/>
      <c r="AF88" s="33" t="s">
        <v>443</v>
      </c>
      <c r="AG88" s="12" t="s">
        <v>217</v>
      </c>
      <c r="AH88" s="12">
        <v>23</v>
      </c>
      <c r="AI88" s="13">
        <v>15</v>
      </c>
      <c r="AJ88" s="13">
        <v>4</v>
      </c>
      <c r="AK88" s="13"/>
      <c r="AL88" s="34" t="s">
        <v>131</v>
      </c>
      <c r="AM88" s="2" t="s">
        <v>869</v>
      </c>
      <c r="AN88" s="2" t="s">
        <v>118</v>
      </c>
      <c r="AO88" s="2" t="s">
        <v>712</v>
      </c>
      <c r="AP88" s="2" t="s">
        <v>444</v>
      </c>
      <c r="AQ88" s="2" t="s">
        <v>87</v>
      </c>
      <c r="AR88" s="1"/>
      <c r="AS88" s="2" t="s">
        <v>89</v>
      </c>
      <c r="AT88" s="1"/>
      <c r="AU88" s="2" t="s">
        <v>93</v>
      </c>
      <c r="AV88" s="14" t="s">
        <v>979</v>
      </c>
      <c r="AW88" s="14">
        <v>1</v>
      </c>
      <c r="AX88" s="3" t="s">
        <v>6</v>
      </c>
      <c r="AY88" s="3">
        <v>27</v>
      </c>
      <c r="AZ88" s="2">
        <v>21</v>
      </c>
      <c r="BA88" s="2">
        <v>22</v>
      </c>
      <c r="BB88" s="2">
        <f t="shared" si="20"/>
        <v>0.18518518518518517</v>
      </c>
      <c r="BC88" s="248">
        <f t="shared" si="21"/>
        <v>2</v>
      </c>
      <c r="BD88" s="2" t="s">
        <v>1667</v>
      </c>
      <c r="BE88" s="2">
        <v>17</v>
      </c>
      <c r="BF88" s="2">
        <v>11</v>
      </c>
      <c r="BG88" s="104">
        <v>4.3099999999999996</v>
      </c>
      <c r="BH88" s="105">
        <v>4.78</v>
      </c>
      <c r="BI88" s="106">
        <v>3.85</v>
      </c>
      <c r="BJ88" s="107">
        <v>2.12</v>
      </c>
      <c r="BK88" s="106">
        <v>1.61</v>
      </c>
      <c r="BL88" s="261">
        <v>1.37</v>
      </c>
      <c r="BM88" s="106">
        <v>1.24</v>
      </c>
      <c r="BN88" s="108">
        <v>1.69</v>
      </c>
      <c r="BO88" s="107">
        <v>1.78</v>
      </c>
      <c r="BP88" s="106">
        <v>2.5299999999999998</v>
      </c>
      <c r="BQ88" s="106">
        <v>4.7300000000000004</v>
      </c>
      <c r="BR88" s="106">
        <v>6.59</v>
      </c>
      <c r="BS88" s="106">
        <v>4.6399999999999997</v>
      </c>
      <c r="BT88" s="4">
        <v>5.17</v>
      </c>
      <c r="BU88" s="9">
        <v>5.68</v>
      </c>
      <c r="BV88" s="9">
        <v>6.92</v>
      </c>
      <c r="BW88" s="4">
        <v>8.81</v>
      </c>
      <c r="BX88" s="4">
        <v>15.72</v>
      </c>
      <c r="BY88" s="4">
        <v>3.01</v>
      </c>
      <c r="BZ88" s="26">
        <v>2.12</v>
      </c>
      <c r="CA88" s="53">
        <v>1.1499999999999999</v>
      </c>
      <c r="CB88" s="53">
        <v>0.12</v>
      </c>
      <c r="CC88" s="53">
        <v>0.39</v>
      </c>
      <c r="CD88" s="257">
        <v>1.61</v>
      </c>
      <c r="CE88" s="53">
        <v>2.12</v>
      </c>
      <c r="CF88" s="54">
        <v>2.5299999999999998</v>
      </c>
      <c r="CG88" s="55">
        <v>2.74</v>
      </c>
      <c r="CH88" s="53">
        <v>2.61</v>
      </c>
      <c r="CI88" s="53">
        <v>2.74</v>
      </c>
      <c r="CJ88" s="53">
        <v>4.12</v>
      </c>
      <c r="CK88" s="7">
        <v>4.01</v>
      </c>
      <c r="CL88" s="4">
        <v>5.07</v>
      </c>
      <c r="CM88" s="9">
        <v>6.18</v>
      </c>
      <c r="CN88" s="9">
        <v>7.08</v>
      </c>
      <c r="CO88" s="4">
        <v>9.08</v>
      </c>
      <c r="CP88" s="4">
        <v>15.22</v>
      </c>
      <c r="CQ88" s="250">
        <v>1.2999999999999998</v>
      </c>
      <c r="CR88" s="250">
        <v>2.66</v>
      </c>
      <c r="CS88" s="250">
        <v>2.7</v>
      </c>
      <c r="CT88" s="250">
        <v>2</v>
      </c>
      <c r="CU88" s="250">
        <v>1.2200000000000002</v>
      </c>
      <c r="CV88" s="250">
        <v>0.24</v>
      </c>
      <c r="CW88" s="16">
        <v>26.49</v>
      </c>
      <c r="CX88" s="38">
        <v>32.92</v>
      </c>
      <c r="CY88" s="17">
        <v>35.590000000000003</v>
      </c>
      <c r="CZ88" s="18">
        <v>36.29</v>
      </c>
      <c r="DA88" s="17">
        <v>36.450000000000003</v>
      </c>
      <c r="DB88" s="19">
        <v>37.21</v>
      </c>
      <c r="DC88" s="17">
        <v>39.06</v>
      </c>
      <c r="DD88" s="19">
        <v>39.49</v>
      </c>
      <c r="DE88" s="18">
        <v>40.380000000000003</v>
      </c>
      <c r="DF88" s="17">
        <v>41.34</v>
      </c>
      <c r="DG88" s="17">
        <v>40.82</v>
      </c>
      <c r="DH88" s="17">
        <v>41.91</v>
      </c>
      <c r="DI88" s="17">
        <v>46.21</v>
      </c>
      <c r="DJ88" s="16">
        <v>48.49</v>
      </c>
      <c r="DK88" s="20">
        <v>48.34</v>
      </c>
      <c r="DL88" s="20">
        <v>46.9</v>
      </c>
      <c r="DM88" s="16">
        <v>46.45</v>
      </c>
      <c r="DN88" s="16">
        <v>42.71</v>
      </c>
      <c r="DO88" s="16">
        <v>27.6</v>
      </c>
      <c r="DP88" s="38">
        <v>33.53</v>
      </c>
      <c r="DQ88" s="17">
        <v>35.229999999999997</v>
      </c>
      <c r="DR88" s="17">
        <v>36.619999999999997</v>
      </c>
      <c r="DS88" s="17">
        <v>36.82</v>
      </c>
      <c r="DT88" s="19">
        <v>36.15</v>
      </c>
      <c r="DU88" s="17">
        <v>38.51</v>
      </c>
      <c r="DV88" s="19">
        <v>39.25</v>
      </c>
      <c r="DW88" s="18">
        <v>40.369999999999997</v>
      </c>
      <c r="DX88" s="17">
        <v>40.78</v>
      </c>
      <c r="DY88" s="17">
        <v>40.81</v>
      </c>
      <c r="DZ88" s="17">
        <v>41.15</v>
      </c>
      <c r="EA88" s="17">
        <v>46.75</v>
      </c>
      <c r="EB88" s="16">
        <v>48.54</v>
      </c>
      <c r="EC88" s="20">
        <v>48.74</v>
      </c>
      <c r="ED88" s="20">
        <v>46.94</v>
      </c>
      <c r="EE88" s="16">
        <v>46.25</v>
      </c>
      <c r="EF88" s="16">
        <v>42.42</v>
      </c>
      <c r="EG88" s="253">
        <f t="shared" si="22"/>
        <v>-1.110000000000003</v>
      </c>
      <c r="EH88" s="253">
        <f t="shared" si="23"/>
        <v>-0.60999999999999943</v>
      </c>
      <c r="EI88" s="253">
        <f t="shared" si="24"/>
        <v>0.36000000000000654</v>
      </c>
      <c r="EJ88" s="253">
        <f t="shared" si="25"/>
        <v>-0.32999999999999829</v>
      </c>
      <c r="EK88" s="253">
        <f t="shared" si="26"/>
        <v>-0.36999999999999744</v>
      </c>
      <c r="EL88" s="253">
        <f t="shared" si="27"/>
        <v>1.0600000000000023</v>
      </c>
      <c r="EM88" s="16">
        <v>1</v>
      </c>
      <c r="EN88" s="20">
        <v>2</v>
      </c>
      <c r="EO88" s="17">
        <v>3</v>
      </c>
      <c r="EP88" s="17">
        <v>1</v>
      </c>
      <c r="EQ88" s="17">
        <v>-2</v>
      </c>
      <c r="ER88" s="17">
        <v>-8</v>
      </c>
      <c r="ES88" s="17">
        <v>-10</v>
      </c>
      <c r="ET88" s="17">
        <v>-11</v>
      </c>
      <c r="EU88" s="17">
        <v>-11</v>
      </c>
      <c r="EV88" s="17">
        <v>-10</v>
      </c>
      <c r="EW88" s="17">
        <v>-6</v>
      </c>
      <c r="EX88" s="17">
        <v>-2</v>
      </c>
      <c r="EY88" s="17">
        <v>1</v>
      </c>
      <c r="EZ88" s="20">
        <v>1</v>
      </c>
      <c r="FA88" s="20">
        <v>0</v>
      </c>
      <c r="FB88" s="20">
        <v>-1</v>
      </c>
      <c r="FC88" s="20">
        <v>-4</v>
      </c>
      <c r="FD88" s="20">
        <v>-3</v>
      </c>
      <c r="FE88" s="2" t="s">
        <v>974</v>
      </c>
      <c r="FF88" s="2">
        <v>52017054</v>
      </c>
      <c r="FG88" s="2" t="s">
        <v>91</v>
      </c>
      <c r="FH88" s="1" t="s">
        <v>320</v>
      </c>
      <c r="FI88" s="14"/>
      <c r="FJ88" s="1"/>
      <c r="FL88" s="50">
        <f t="shared" si="28"/>
        <v>-0.16000000000000014</v>
      </c>
    </row>
    <row r="89" spans="1:168">
      <c r="A89" s="2">
        <v>1</v>
      </c>
      <c r="B89" s="2">
        <v>97</v>
      </c>
      <c r="C89" s="2">
        <v>2</v>
      </c>
      <c r="D89" s="250">
        <v>2.04</v>
      </c>
      <c r="E89" s="2">
        <v>15</v>
      </c>
      <c r="F89" s="2">
        <v>11</v>
      </c>
      <c r="G89" s="2">
        <v>153.69999999999999</v>
      </c>
      <c r="H89" s="2">
        <v>53.4</v>
      </c>
      <c r="I89" s="2" t="s">
        <v>99</v>
      </c>
      <c r="J89" s="2" t="s">
        <v>819</v>
      </c>
      <c r="K89" s="3" t="s">
        <v>17</v>
      </c>
      <c r="L89" s="3">
        <v>30</v>
      </c>
      <c r="M89" s="2">
        <v>19</v>
      </c>
      <c r="N89" s="2">
        <v>20</v>
      </c>
      <c r="O89" s="2">
        <f t="shared" si="19"/>
        <v>0.33333333333333331</v>
      </c>
      <c r="P89" s="30"/>
      <c r="Q89" s="30"/>
      <c r="R89" s="30"/>
      <c r="S89" s="30"/>
      <c r="T89" s="3" t="s">
        <v>187</v>
      </c>
      <c r="U89" t="s">
        <v>192</v>
      </c>
      <c r="V89" s="3">
        <v>30</v>
      </c>
      <c r="W89" s="2">
        <v>19</v>
      </c>
      <c r="X89" s="2">
        <v>20</v>
      </c>
      <c r="Y89" s="2" t="s">
        <v>280</v>
      </c>
      <c r="Z89" s="33"/>
      <c r="AA89" s="3" t="s">
        <v>216</v>
      </c>
      <c r="AB89" s="3">
        <v>52</v>
      </c>
      <c r="AC89" s="2">
        <v>30</v>
      </c>
      <c r="AD89" s="2">
        <v>30</v>
      </c>
      <c r="AE89" s="2"/>
      <c r="AF89" s="33" t="s">
        <v>242</v>
      </c>
      <c r="AG89" s="12" t="s">
        <v>217</v>
      </c>
      <c r="AH89" s="12">
        <v>41</v>
      </c>
      <c r="AI89" s="13">
        <v>19</v>
      </c>
      <c r="AJ89" s="13">
        <v>16</v>
      </c>
      <c r="AK89" s="13"/>
      <c r="AL89" s="34" t="s">
        <v>197</v>
      </c>
      <c r="AM89" s="2" t="s">
        <v>272</v>
      </c>
      <c r="AN89" s="2" t="s">
        <v>820</v>
      </c>
      <c r="AO89" s="2" t="s">
        <v>667</v>
      </c>
      <c r="AP89" s="2" t="s">
        <v>220</v>
      </c>
      <c r="AQ89" s="2" t="s">
        <v>87</v>
      </c>
      <c r="AR89" s="1"/>
      <c r="AS89" s="2" t="s">
        <v>89</v>
      </c>
      <c r="AT89" s="1"/>
      <c r="AU89" s="2" t="s">
        <v>93</v>
      </c>
      <c r="AV89" s="14" t="s">
        <v>753</v>
      </c>
      <c r="AW89" s="14">
        <v>2</v>
      </c>
      <c r="AX89" s="3" t="s">
        <v>17</v>
      </c>
      <c r="AY89" s="3">
        <v>30</v>
      </c>
      <c r="AZ89" s="2">
        <v>19</v>
      </c>
      <c r="BA89" s="2">
        <v>20</v>
      </c>
      <c r="BB89" s="2">
        <f t="shared" si="20"/>
        <v>0.33333333333333331</v>
      </c>
      <c r="BC89" s="248">
        <f t="shared" si="21"/>
        <v>2.04</v>
      </c>
      <c r="BD89" s="2" t="s">
        <v>1666</v>
      </c>
      <c r="BE89" s="2">
        <v>15</v>
      </c>
      <c r="BF89" s="2">
        <v>11</v>
      </c>
      <c r="BG89" s="104">
        <v>3.34</v>
      </c>
      <c r="BH89" s="105">
        <v>3.11</v>
      </c>
      <c r="BI89" s="109">
        <v>2.13</v>
      </c>
      <c r="BJ89" s="105">
        <v>2.4900000000000002</v>
      </c>
      <c r="BK89" s="109">
        <v>2.37</v>
      </c>
      <c r="BL89" s="262">
        <v>2.48</v>
      </c>
      <c r="BM89" s="109">
        <v>1.45</v>
      </c>
      <c r="BN89" s="104">
        <v>1.45</v>
      </c>
      <c r="BO89" s="105">
        <v>2.04</v>
      </c>
      <c r="BP89" s="109">
        <v>3.62</v>
      </c>
      <c r="BQ89" s="109">
        <v>4.8600000000000003</v>
      </c>
      <c r="BR89" s="109">
        <v>6.31</v>
      </c>
      <c r="BS89" s="109">
        <v>3.56</v>
      </c>
      <c r="BT89" s="4">
        <v>3.88</v>
      </c>
      <c r="BU89" s="9">
        <v>5.09</v>
      </c>
      <c r="BV89" s="9">
        <v>7.23</v>
      </c>
      <c r="BW89" s="4">
        <v>11.01</v>
      </c>
      <c r="BX89" s="4">
        <v>14.34</v>
      </c>
      <c r="BY89" s="4">
        <v>2.83</v>
      </c>
      <c r="BZ89" s="26">
        <v>2.2400000000000002</v>
      </c>
      <c r="CA89" s="25">
        <v>0.67</v>
      </c>
      <c r="CB89" s="25">
        <v>0.45</v>
      </c>
      <c r="CC89" s="25">
        <v>1.9</v>
      </c>
      <c r="CD89" s="258">
        <v>2.2799999999999998</v>
      </c>
      <c r="CE89" s="25">
        <v>2.74</v>
      </c>
      <c r="CF89" s="12">
        <v>3.22</v>
      </c>
      <c r="CG89" s="26">
        <v>2.44</v>
      </c>
      <c r="CH89" s="25">
        <v>4.1100000000000003</v>
      </c>
      <c r="CI89" s="25">
        <v>5.09</v>
      </c>
      <c r="CJ89" s="25">
        <v>6.6</v>
      </c>
      <c r="CK89" s="9">
        <v>3.53</v>
      </c>
      <c r="CL89" s="4">
        <v>3.46</v>
      </c>
      <c r="CM89" s="9">
        <v>5.77</v>
      </c>
      <c r="CN89" s="9">
        <v>7.78</v>
      </c>
      <c r="CO89" s="4">
        <v>11.27</v>
      </c>
      <c r="CP89" s="4">
        <v>14.61</v>
      </c>
      <c r="CQ89" s="250">
        <v>0.50999999999999979</v>
      </c>
      <c r="CR89" s="250">
        <v>0.86999999999999966</v>
      </c>
      <c r="CS89" s="250">
        <v>1.46</v>
      </c>
      <c r="CT89" s="250">
        <v>2.04</v>
      </c>
      <c r="CU89" s="250">
        <v>0.4700000000000002</v>
      </c>
      <c r="CV89" s="250">
        <v>-0.20000000000000018</v>
      </c>
      <c r="CW89" s="16">
        <v>26.61</v>
      </c>
      <c r="CX89" s="38">
        <v>31.72</v>
      </c>
      <c r="CY89" s="20">
        <v>34.06</v>
      </c>
      <c r="CZ89" s="38">
        <v>35.130000000000003</v>
      </c>
      <c r="DA89" s="20">
        <v>36.82</v>
      </c>
      <c r="DB89" s="16">
        <v>37.28</v>
      </c>
      <c r="DC89" s="20">
        <v>37.83</v>
      </c>
      <c r="DD89" s="16">
        <v>37.97</v>
      </c>
      <c r="DE89" s="38">
        <v>38.19</v>
      </c>
      <c r="DF89" s="20">
        <v>38.090000000000003</v>
      </c>
      <c r="DG89" s="20">
        <v>39.5</v>
      </c>
      <c r="DH89" s="20">
        <v>40.78</v>
      </c>
      <c r="DI89" s="20">
        <v>42.68</v>
      </c>
      <c r="DJ89" s="16">
        <v>43.59</v>
      </c>
      <c r="DK89" s="20">
        <v>45.24</v>
      </c>
      <c r="DL89" s="20">
        <v>43.69</v>
      </c>
      <c r="DM89" s="16">
        <v>41.85</v>
      </c>
      <c r="DN89" s="16">
        <v>41.14</v>
      </c>
      <c r="DO89" s="16">
        <v>26.19</v>
      </c>
      <c r="DP89" s="38">
        <v>31.3</v>
      </c>
      <c r="DQ89" s="20">
        <v>34.119999999999997</v>
      </c>
      <c r="DR89" s="20">
        <v>35.520000000000003</v>
      </c>
      <c r="DS89" s="20">
        <v>36.01</v>
      </c>
      <c r="DT89" s="16">
        <v>37.14</v>
      </c>
      <c r="DU89" s="20">
        <v>36.869999999999997</v>
      </c>
      <c r="DV89" s="16">
        <v>37.590000000000003</v>
      </c>
      <c r="DW89" s="38">
        <v>37.58</v>
      </c>
      <c r="DX89" s="20">
        <v>38.15</v>
      </c>
      <c r="DY89" s="20">
        <v>39.78</v>
      </c>
      <c r="DZ89" s="20">
        <v>40.869999999999997</v>
      </c>
      <c r="EA89" s="20">
        <v>43.26</v>
      </c>
      <c r="EB89" s="16">
        <v>44.95</v>
      </c>
      <c r="EC89" s="20">
        <v>45.96</v>
      </c>
      <c r="ED89" s="20">
        <v>43.41</v>
      </c>
      <c r="EE89" s="16">
        <v>41.24</v>
      </c>
      <c r="EF89" s="16">
        <v>42.15</v>
      </c>
      <c r="EG89" s="253">
        <f t="shared" si="22"/>
        <v>0.41999999999999815</v>
      </c>
      <c r="EH89" s="253">
        <f t="shared" si="23"/>
        <v>0.41999999999999815</v>
      </c>
      <c r="EI89" s="253">
        <f t="shared" si="24"/>
        <v>-5.9999999999995168E-2</v>
      </c>
      <c r="EJ89" s="253">
        <f t="shared" si="25"/>
        <v>-0.39000000000000057</v>
      </c>
      <c r="EK89" s="253">
        <f t="shared" si="26"/>
        <v>0.81000000000000227</v>
      </c>
      <c r="EL89" s="253">
        <f t="shared" si="27"/>
        <v>0.14000000000000057</v>
      </c>
      <c r="EM89" s="16">
        <v>2</v>
      </c>
      <c r="EN89" s="20">
        <v>3</v>
      </c>
      <c r="EO89" s="20">
        <v>2</v>
      </c>
      <c r="EP89" s="20">
        <v>0</v>
      </c>
      <c r="EQ89" s="20">
        <v>-6</v>
      </c>
      <c r="ER89" s="20">
        <v>-10</v>
      </c>
      <c r="ES89" s="20">
        <v>-16</v>
      </c>
      <c r="ET89" s="20">
        <v>-19</v>
      </c>
      <c r="EU89" s="20">
        <v>-16</v>
      </c>
      <c r="EV89" s="20">
        <v>-14</v>
      </c>
      <c r="EW89" s="20">
        <v>-9</v>
      </c>
      <c r="EX89" s="20">
        <v>-5</v>
      </c>
      <c r="EY89" s="20">
        <v>1</v>
      </c>
      <c r="EZ89" s="20">
        <v>4</v>
      </c>
      <c r="FA89" s="20">
        <v>5</v>
      </c>
      <c r="FB89" s="20">
        <v>5</v>
      </c>
      <c r="FC89" s="20">
        <v>4</v>
      </c>
      <c r="FD89" s="20">
        <v>3</v>
      </c>
      <c r="FE89" s="2" t="s">
        <v>815</v>
      </c>
      <c r="FF89" s="2">
        <v>49606674</v>
      </c>
      <c r="FG89" s="2" t="s">
        <v>91</v>
      </c>
      <c r="FH89" s="1" t="s">
        <v>821</v>
      </c>
      <c r="FI89" s="13" t="s">
        <v>95</v>
      </c>
      <c r="FJ89" s="1">
        <v>-3</v>
      </c>
      <c r="FL89" s="50">
        <f t="shared" si="28"/>
        <v>-0.54999999999999982</v>
      </c>
    </row>
    <row r="90" spans="1:168">
      <c r="A90" s="2">
        <v>1</v>
      </c>
      <c r="B90" s="2">
        <v>6</v>
      </c>
      <c r="C90" s="2">
        <v>2</v>
      </c>
      <c r="D90" s="250">
        <v>2.04</v>
      </c>
      <c r="E90" s="2">
        <v>15</v>
      </c>
      <c r="F90" s="2">
        <v>9</v>
      </c>
      <c r="G90" s="2">
        <v>160.69999999999999</v>
      </c>
      <c r="H90" s="2">
        <v>49.9</v>
      </c>
      <c r="I90" s="2" t="s">
        <v>99</v>
      </c>
      <c r="J90" s="2" t="s">
        <v>335</v>
      </c>
      <c r="K90" s="3" t="s">
        <v>6</v>
      </c>
      <c r="L90" s="3">
        <v>15</v>
      </c>
      <c r="M90" s="2">
        <v>12</v>
      </c>
      <c r="N90" s="2">
        <v>5</v>
      </c>
      <c r="O90" s="2">
        <f t="shared" si="19"/>
        <v>0.66666666666666663</v>
      </c>
      <c r="P90" s="30" t="s">
        <v>168</v>
      </c>
      <c r="Q90" s="30"/>
      <c r="R90" s="30"/>
      <c r="S90" s="30"/>
      <c r="T90" s="3" t="s">
        <v>187</v>
      </c>
      <c r="U90" t="s">
        <v>191</v>
      </c>
      <c r="V90" s="3">
        <v>15</v>
      </c>
      <c r="W90" s="2">
        <v>12</v>
      </c>
      <c r="X90" s="2">
        <v>5</v>
      </c>
      <c r="Y90" s="2" t="s">
        <v>280</v>
      </c>
      <c r="Z90" s="33"/>
      <c r="AA90" s="3" t="s">
        <v>232</v>
      </c>
      <c r="AB90" s="3">
        <v>50</v>
      </c>
      <c r="AC90" s="2">
        <v>26</v>
      </c>
      <c r="AD90" s="2">
        <v>16</v>
      </c>
      <c r="AE90" s="2"/>
      <c r="AF90" s="33" t="s">
        <v>242</v>
      </c>
      <c r="AG90" s="12" t="s">
        <v>217</v>
      </c>
      <c r="AH90" s="12">
        <v>37</v>
      </c>
      <c r="AI90" s="13">
        <v>23</v>
      </c>
      <c r="AJ90" s="13">
        <v>14</v>
      </c>
      <c r="AK90" s="13"/>
      <c r="AL90" s="34" t="s">
        <v>180</v>
      </c>
      <c r="AM90" s="2" t="s">
        <v>83</v>
      </c>
      <c r="AN90" s="2" t="s">
        <v>248</v>
      </c>
      <c r="AO90" s="2" t="s">
        <v>744</v>
      </c>
      <c r="AP90" s="2" t="s">
        <v>302</v>
      </c>
      <c r="AQ90" s="2" t="s">
        <v>87</v>
      </c>
      <c r="AR90" s="1"/>
      <c r="AS90" s="2" t="s">
        <v>89</v>
      </c>
      <c r="AT90" s="1"/>
      <c r="AU90" s="2" t="s">
        <v>93</v>
      </c>
      <c r="AV90" s="14" t="s">
        <v>1526</v>
      </c>
      <c r="AW90" s="14">
        <v>1</v>
      </c>
      <c r="AX90" s="3" t="s">
        <v>6</v>
      </c>
      <c r="AY90" s="3">
        <v>15</v>
      </c>
      <c r="AZ90" s="2">
        <v>12</v>
      </c>
      <c r="BA90" s="2">
        <v>5</v>
      </c>
      <c r="BB90" s="2">
        <f t="shared" si="20"/>
        <v>0.66666666666666663</v>
      </c>
      <c r="BC90" s="248">
        <f t="shared" si="21"/>
        <v>2.04</v>
      </c>
      <c r="BD90" s="2" t="s">
        <v>1666</v>
      </c>
      <c r="BE90" s="2">
        <v>15</v>
      </c>
      <c r="BF90" s="2">
        <v>9</v>
      </c>
      <c r="BG90" s="104">
        <v>3.17</v>
      </c>
      <c r="BH90" s="105">
        <v>2.78</v>
      </c>
      <c r="BI90" s="109">
        <v>2.41</v>
      </c>
      <c r="BJ90" s="107">
        <v>2.3199999999999998</v>
      </c>
      <c r="BK90" s="106">
        <v>1.78</v>
      </c>
      <c r="BL90" s="261">
        <v>0.88</v>
      </c>
      <c r="BM90" s="106">
        <v>0.12</v>
      </c>
      <c r="BN90" s="108">
        <v>0.28000000000000003</v>
      </c>
      <c r="BO90" s="107">
        <v>0.12</v>
      </c>
      <c r="BP90" s="106">
        <v>1.34</v>
      </c>
      <c r="BQ90" s="106">
        <v>4.66</v>
      </c>
      <c r="BR90" s="106">
        <v>4.78</v>
      </c>
      <c r="BS90" s="106">
        <v>2.74</v>
      </c>
      <c r="BT90" s="8">
        <v>3.98</v>
      </c>
      <c r="BU90" s="7">
        <v>4.5599999999999996</v>
      </c>
      <c r="BV90" s="9">
        <v>4.9000000000000004</v>
      </c>
      <c r="BW90" s="4">
        <v>9.74</v>
      </c>
      <c r="BX90" s="4">
        <v>14.89</v>
      </c>
      <c r="BY90" s="4">
        <v>2.64</v>
      </c>
      <c r="BZ90" s="26">
        <v>1.67</v>
      </c>
      <c r="CA90" s="25">
        <v>1.85</v>
      </c>
      <c r="CB90" s="53">
        <v>0.28000000000000003</v>
      </c>
      <c r="CC90" s="53">
        <v>0</v>
      </c>
      <c r="CD90" s="257">
        <v>1.78</v>
      </c>
      <c r="CE90" s="53">
        <v>0.37</v>
      </c>
      <c r="CF90" s="54">
        <v>1.1200000000000001</v>
      </c>
      <c r="CG90" s="55">
        <v>1.37</v>
      </c>
      <c r="CH90" s="53">
        <v>2.4900000000000002</v>
      </c>
      <c r="CI90" s="53">
        <v>4.2300000000000004</v>
      </c>
      <c r="CJ90" s="53">
        <v>3.61</v>
      </c>
      <c r="CK90" s="7">
        <v>2.2400000000000002</v>
      </c>
      <c r="CL90" s="8">
        <v>4.13</v>
      </c>
      <c r="CM90" s="7">
        <v>4.5</v>
      </c>
      <c r="CN90" s="9">
        <v>4.8899999999999997</v>
      </c>
      <c r="CO90" s="4">
        <v>8.7799999999999994</v>
      </c>
      <c r="CP90" s="4">
        <v>15.79</v>
      </c>
      <c r="CQ90" s="250">
        <v>0.5299999999999998</v>
      </c>
      <c r="CR90" s="250">
        <v>1.1099999999999999</v>
      </c>
      <c r="CS90" s="250">
        <v>0.56000000000000005</v>
      </c>
      <c r="CT90" s="250">
        <v>2.04</v>
      </c>
      <c r="CU90" s="250">
        <v>1.78</v>
      </c>
      <c r="CV90" s="250">
        <v>0.9</v>
      </c>
      <c r="CW90" s="16">
        <v>25.84</v>
      </c>
      <c r="CX90" s="38">
        <v>28.37</v>
      </c>
      <c r="CY90" s="20">
        <v>32.06</v>
      </c>
      <c r="CZ90" s="18">
        <v>33.630000000000003</v>
      </c>
      <c r="DA90" s="17">
        <v>35.369999999999997</v>
      </c>
      <c r="DB90" s="19">
        <v>36.06</v>
      </c>
      <c r="DC90" s="17">
        <v>36.630000000000003</v>
      </c>
      <c r="DD90" s="19">
        <v>37.299999999999997</v>
      </c>
      <c r="DE90" s="18">
        <v>37.869999999999997</v>
      </c>
      <c r="DF90" s="17">
        <v>37.79</v>
      </c>
      <c r="DG90" s="17">
        <v>40.47</v>
      </c>
      <c r="DH90" s="17">
        <v>39.47</v>
      </c>
      <c r="DI90" s="17">
        <v>40.909999999999997</v>
      </c>
      <c r="DJ90" s="19">
        <v>41.79</v>
      </c>
      <c r="DK90" s="17">
        <v>42.88</v>
      </c>
      <c r="DL90" s="20">
        <v>41.81</v>
      </c>
      <c r="DM90" s="16">
        <v>39.869999999999997</v>
      </c>
      <c r="DN90" s="16">
        <v>36.909999999999997</v>
      </c>
      <c r="DO90" s="16">
        <v>25.97</v>
      </c>
      <c r="DP90" s="38">
        <v>28.52</v>
      </c>
      <c r="DQ90" s="20">
        <v>32.450000000000003</v>
      </c>
      <c r="DR90" s="17">
        <v>34.83</v>
      </c>
      <c r="DS90" s="17">
        <v>35.659999999999997</v>
      </c>
      <c r="DT90" s="19">
        <v>36.18</v>
      </c>
      <c r="DU90" s="17">
        <v>36.869999999999997</v>
      </c>
      <c r="DV90" s="19">
        <v>37.26</v>
      </c>
      <c r="DW90" s="18">
        <v>37.92</v>
      </c>
      <c r="DX90" s="17">
        <v>38.119999999999997</v>
      </c>
      <c r="DY90" s="17">
        <v>40.93</v>
      </c>
      <c r="DZ90" s="17">
        <v>39.630000000000003</v>
      </c>
      <c r="EA90" s="17">
        <v>41.53</v>
      </c>
      <c r="EB90" s="19">
        <v>42.06</v>
      </c>
      <c r="EC90" s="17">
        <v>42.67</v>
      </c>
      <c r="ED90" s="20">
        <v>41.75</v>
      </c>
      <c r="EE90" s="16">
        <v>39.409999999999997</v>
      </c>
      <c r="EF90" s="16">
        <v>37.01</v>
      </c>
      <c r="EG90" s="253">
        <f t="shared" si="22"/>
        <v>-0.12999999999999901</v>
      </c>
      <c r="EH90" s="253">
        <f t="shared" si="23"/>
        <v>-0.14999999999999858</v>
      </c>
      <c r="EI90" s="253">
        <f t="shared" si="24"/>
        <v>-0.39000000000000057</v>
      </c>
      <c r="EJ90" s="253">
        <f t="shared" si="25"/>
        <v>-1.1999999999999957</v>
      </c>
      <c r="EK90" s="253">
        <f t="shared" si="26"/>
        <v>-0.28999999999999915</v>
      </c>
      <c r="EL90" s="253">
        <f t="shared" si="27"/>
        <v>-0.11999999999999744</v>
      </c>
      <c r="EM90" s="16">
        <v>2</v>
      </c>
      <c r="EN90" s="20">
        <v>4</v>
      </c>
      <c r="EO90" s="20">
        <v>3</v>
      </c>
      <c r="EP90" s="17">
        <v>3</v>
      </c>
      <c r="EQ90" s="17">
        <v>0</v>
      </c>
      <c r="ER90" s="17">
        <v>-2</v>
      </c>
      <c r="ES90" s="17">
        <v>-6</v>
      </c>
      <c r="ET90" s="17">
        <v>-10</v>
      </c>
      <c r="EU90" s="17">
        <v>-10</v>
      </c>
      <c r="EV90" s="17">
        <v>-6</v>
      </c>
      <c r="EW90" s="17">
        <v>0</v>
      </c>
      <c r="EX90" s="17">
        <v>2</v>
      </c>
      <c r="EY90" s="17">
        <v>4</v>
      </c>
      <c r="EZ90" s="17">
        <v>7</v>
      </c>
      <c r="FA90" s="17">
        <v>6</v>
      </c>
      <c r="FB90" s="20">
        <v>4</v>
      </c>
      <c r="FC90" s="20">
        <v>2</v>
      </c>
      <c r="FD90" s="20">
        <v>2</v>
      </c>
      <c r="FE90" s="2" t="s">
        <v>1523</v>
      </c>
      <c r="FF90" s="2">
        <v>50351664</v>
      </c>
      <c r="FG90" s="2" t="s">
        <v>91</v>
      </c>
      <c r="FH90" s="1" t="s">
        <v>1525</v>
      </c>
      <c r="FI90" s="14"/>
      <c r="FJ90" s="1"/>
      <c r="FL90" s="50">
        <f t="shared" si="28"/>
        <v>1.0000000000000675E-2</v>
      </c>
    </row>
    <row r="91" spans="1:168">
      <c r="A91" s="2">
        <v>1</v>
      </c>
      <c r="B91" s="2">
        <v>17</v>
      </c>
      <c r="C91" s="2">
        <v>2</v>
      </c>
      <c r="D91" s="250">
        <v>2.12</v>
      </c>
      <c r="E91" s="2">
        <v>12</v>
      </c>
      <c r="F91" s="2">
        <v>6</v>
      </c>
      <c r="G91" s="2">
        <v>157</v>
      </c>
      <c r="H91" s="2">
        <v>54</v>
      </c>
      <c r="I91" s="2" t="s">
        <v>238</v>
      </c>
      <c r="J91" s="2" t="s">
        <v>114</v>
      </c>
      <c r="K91" s="2" t="s">
        <v>6</v>
      </c>
      <c r="L91" s="2">
        <v>17</v>
      </c>
      <c r="M91" s="2">
        <v>18</v>
      </c>
      <c r="N91" s="2">
        <v>10</v>
      </c>
      <c r="O91" s="2">
        <f t="shared" si="19"/>
        <v>0.41176470588235292</v>
      </c>
      <c r="P91" s="30" t="s">
        <v>168</v>
      </c>
      <c r="Q91" s="30" t="s">
        <v>772</v>
      </c>
      <c r="R91" s="30"/>
      <c r="S91" s="30"/>
      <c r="T91" s="2" t="s">
        <v>187</v>
      </c>
      <c r="U91" t="s">
        <v>191</v>
      </c>
      <c r="V91" s="2">
        <v>17</v>
      </c>
      <c r="W91" s="2">
        <v>18</v>
      </c>
      <c r="X91" s="2">
        <v>10</v>
      </c>
      <c r="Y91" s="2" t="s">
        <v>773</v>
      </c>
      <c r="Z91" s="2"/>
      <c r="AA91" s="3" t="s">
        <v>81</v>
      </c>
      <c r="AB91" s="3">
        <v>45</v>
      </c>
      <c r="AC91" s="2">
        <v>31</v>
      </c>
      <c r="AD91" s="2">
        <v>28</v>
      </c>
      <c r="AE91" s="2"/>
      <c r="AF91" s="33" t="s">
        <v>209</v>
      </c>
      <c r="AG91" s="3" t="s">
        <v>526</v>
      </c>
      <c r="AH91" s="3">
        <v>60</v>
      </c>
      <c r="AI91" s="2">
        <v>34</v>
      </c>
      <c r="AJ91" s="2">
        <v>26</v>
      </c>
      <c r="AK91" s="2"/>
      <c r="AL91" s="33" t="s">
        <v>152</v>
      </c>
      <c r="AM91" s="2" t="s">
        <v>311</v>
      </c>
      <c r="AN91" s="2" t="s">
        <v>774</v>
      </c>
      <c r="AO91" s="2" t="s">
        <v>342</v>
      </c>
      <c r="AP91" s="2" t="s">
        <v>775</v>
      </c>
      <c r="AQ91" s="2" t="s">
        <v>87</v>
      </c>
      <c r="AR91" s="1"/>
      <c r="AS91" s="2" t="s">
        <v>89</v>
      </c>
      <c r="AT91" s="1"/>
      <c r="AU91" s="2" t="s">
        <v>93</v>
      </c>
      <c r="AV91" s="14" t="s">
        <v>777</v>
      </c>
      <c r="AW91" s="14">
        <v>1</v>
      </c>
      <c r="AX91" s="2" t="s">
        <v>6</v>
      </c>
      <c r="AY91" s="2">
        <v>17</v>
      </c>
      <c r="AZ91" s="2">
        <v>18</v>
      </c>
      <c r="BA91" s="2">
        <v>10</v>
      </c>
      <c r="BB91" s="2">
        <f t="shared" si="20"/>
        <v>0.41176470588235292</v>
      </c>
      <c r="BC91" s="248">
        <f t="shared" si="21"/>
        <v>2.12</v>
      </c>
      <c r="BD91" s="2" t="s">
        <v>1666</v>
      </c>
      <c r="BE91" s="2">
        <v>12</v>
      </c>
      <c r="BF91" s="2">
        <v>6</v>
      </c>
      <c r="BG91" s="104">
        <v>3.89</v>
      </c>
      <c r="BH91" s="105">
        <v>2.95</v>
      </c>
      <c r="BI91" s="109">
        <v>1.86</v>
      </c>
      <c r="BJ91" s="107">
        <v>2.2400000000000002</v>
      </c>
      <c r="BK91" s="106">
        <v>1.99</v>
      </c>
      <c r="BL91" s="261">
        <v>2.2400000000000002</v>
      </c>
      <c r="BM91" s="106">
        <v>1.89</v>
      </c>
      <c r="BN91" s="108">
        <v>1.22</v>
      </c>
      <c r="BO91" s="107">
        <v>2.78</v>
      </c>
      <c r="BP91" s="106">
        <v>2.76</v>
      </c>
      <c r="BQ91" s="106">
        <v>6.22</v>
      </c>
      <c r="BR91" s="106">
        <v>5.03</v>
      </c>
      <c r="BS91" s="106">
        <v>4.0999999999999996</v>
      </c>
      <c r="BT91" s="8">
        <v>5.34</v>
      </c>
      <c r="BU91" s="9">
        <v>7.35</v>
      </c>
      <c r="BV91" s="9">
        <v>8.94</v>
      </c>
      <c r="BW91" s="4">
        <v>13.75</v>
      </c>
      <c r="BX91" s="4">
        <v>18.27</v>
      </c>
      <c r="BY91" s="4">
        <v>3.58</v>
      </c>
      <c r="BZ91" s="26">
        <v>2.2400000000000002</v>
      </c>
      <c r="CA91" s="25">
        <v>1.1200000000000001</v>
      </c>
      <c r="CB91" s="53">
        <v>0.12</v>
      </c>
      <c r="CC91" s="53">
        <v>1.1200000000000001</v>
      </c>
      <c r="CD91" s="257">
        <v>1.69</v>
      </c>
      <c r="CE91" s="53">
        <v>2.39</v>
      </c>
      <c r="CF91" s="54">
        <v>1.78</v>
      </c>
      <c r="CG91" s="55">
        <v>1.59</v>
      </c>
      <c r="CH91" s="53">
        <v>2.89</v>
      </c>
      <c r="CI91" s="53">
        <v>4.7300000000000004</v>
      </c>
      <c r="CJ91" s="53">
        <v>5.12</v>
      </c>
      <c r="CK91" s="7">
        <v>4.75</v>
      </c>
      <c r="CL91" s="8">
        <v>5.76</v>
      </c>
      <c r="CM91" s="9">
        <v>7.93</v>
      </c>
      <c r="CN91" s="9">
        <v>9.23</v>
      </c>
      <c r="CO91" s="4">
        <v>12.71</v>
      </c>
      <c r="CP91" s="4">
        <v>18.07</v>
      </c>
      <c r="CQ91" s="250">
        <v>0.31000000000000005</v>
      </c>
      <c r="CR91" s="250">
        <v>0.71</v>
      </c>
      <c r="CS91" s="250">
        <v>0.74</v>
      </c>
      <c r="CT91" s="250">
        <v>2.12</v>
      </c>
      <c r="CU91" s="250">
        <v>0.86999999999999988</v>
      </c>
      <c r="CV91" s="250">
        <v>-0.55000000000000027</v>
      </c>
      <c r="CW91" s="16">
        <v>25.31</v>
      </c>
      <c r="CX91" s="38">
        <v>28.36</v>
      </c>
      <c r="CY91" s="20">
        <v>31.31</v>
      </c>
      <c r="CZ91" s="18">
        <v>34.07</v>
      </c>
      <c r="DA91" s="17">
        <v>34.31</v>
      </c>
      <c r="DB91" s="19">
        <v>35.270000000000003</v>
      </c>
      <c r="DC91" s="17">
        <v>37.42</v>
      </c>
      <c r="DD91" s="19">
        <v>37.75</v>
      </c>
      <c r="DE91" s="18">
        <v>37.21</v>
      </c>
      <c r="DF91" s="17">
        <v>38.590000000000003</v>
      </c>
      <c r="DG91" s="17">
        <v>39.020000000000003</v>
      </c>
      <c r="DH91" s="17">
        <v>38.15</v>
      </c>
      <c r="DI91" s="17">
        <v>39.979999999999997</v>
      </c>
      <c r="DJ91" s="19">
        <v>40.14</v>
      </c>
      <c r="DK91" s="20">
        <v>41.86</v>
      </c>
      <c r="DL91" s="20">
        <v>38.06</v>
      </c>
      <c r="DM91" s="16">
        <v>39.29</v>
      </c>
      <c r="DN91" s="16">
        <v>30.67</v>
      </c>
      <c r="DO91" s="16">
        <v>25.53</v>
      </c>
      <c r="DP91" s="38">
        <v>29.78</v>
      </c>
      <c r="DQ91" s="20">
        <v>31.21</v>
      </c>
      <c r="DR91" s="17">
        <v>33.15</v>
      </c>
      <c r="DS91" s="17">
        <v>33.86</v>
      </c>
      <c r="DT91" s="19">
        <v>35.31</v>
      </c>
      <c r="DU91" s="17">
        <v>36.54</v>
      </c>
      <c r="DV91" s="19">
        <v>37.549999999999997</v>
      </c>
      <c r="DW91" s="18">
        <v>37.270000000000003</v>
      </c>
      <c r="DX91" s="17">
        <v>39.32</v>
      </c>
      <c r="DY91" s="17">
        <v>38.729999999999997</v>
      </c>
      <c r="DZ91" s="17">
        <v>39.869999999999997</v>
      </c>
      <c r="EA91" s="17">
        <v>39.950000000000003</v>
      </c>
      <c r="EB91" s="19">
        <v>40.340000000000003</v>
      </c>
      <c r="EC91" s="20">
        <v>41.96</v>
      </c>
      <c r="ED91" s="20">
        <v>38.39</v>
      </c>
      <c r="EE91" s="16">
        <v>39.58</v>
      </c>
      <c r="EF91" s="16">
        <v>29.73</v>
      </c>
      <c r="EG91" s="253">
        <f t="shared" si="22"/>
        <v>-0.22000000000000242</v>
      </c>
      <c r="EH91" s="253">
        <f t="shared" si="23"/>
        <v>-1.4200000000000017</v>
      </c>
      <c r="EI91" s="253">
        <f t="shared" si="24"/>
        <v>9.9999999999997868E-2</v>
      </c>
      <c r="EJ91" s="253">
        <f t="shared" si="25"/>
        <v>0.92000000000000171</v>
      </c>
      <c r="EK91" s="253">
        <f t="shared" si="26"/>
        <v>0.45000000000000284</v>
      </c>
      <c r="EL91" s="253">
        <f t="shared" si="27"/>
        <v>-3.9999999999999147E-2</v>
      </c>
      <c r="EM91" s="16">
        <v>4</v>
      </c>
      <c r="EN91" s="20">
        <v>4</v>
      </c>
      <c r="EO91" s="20">
        <v>3</v>
      </c>
      <c r="EP91" s="17">
        <v>0</v>
      </c>
      <c r="EQ91" s="17">
        <v>-2</v>
      </c>
      <c r="ER91" s="17">
        <v>-7</v>
      </c>
      <c r="ES91" s="17">
        <v>-9</v>
      </c>
      <c r="ET91" s="17">
        <v>-6</v>
      </c>
      <c r="EU91" s="17">
        <v>0</v>
      </c>
      <c r="EV91" s="17">
        <v>8</v>
      </c>
      <c r="EW91" s="17">
        <v>13</v>
      </c>
      <c r="EX91" s="17">
        <v>17</v>
      </c>
      <c r="EY91" s="17">
        <v>20</v>
      </c>
      <c r="EZ91" s="17">
        <v>19</v>
      </c>
      <c r="FA91" s="20">
        <v>11</v>
      </c>
      <c r="FB91" s="20">
        <v>7</v>
      </c>
      <c r="FC91" s="20">
        <v>5</v>
      </c>
      <c r="FD91" s="20">
        <v>2</v>
      </c>
      <c r="FE91" s="2" t="s">
        <v>768</v>
      </c>
      <c r="FF91" s="2">
        <v>51214807</v>
      </c>
      <c r="FG91" s="2" t="s">
        <v>91</v>
      </c>
      <c r="FH91" s="1" t="s">
        <v>776</v>
      </c>
      <c r="FI91" s="13" t="s">
        <v>95</v>
      </c>
      <c r="FJ91" s="1">
        <v>1</v>
      </c>
      <c r="FL91" s="50">
        <f t="shared" si="28"/>
        <v>-0.29000000000000092</v>
      </c>
    </row>
    <row r="92" spans="1:168">
      <c r="A92" s="2">
        <v>1</v>
      </c>
      <c r="B92" s="2">
        <v>105</v>
      </c>
      <c r="C92" s="2">
        <v>2</v>
      </c>
      <c r="D92" s="250">
        <v>2.12</v>
      </c>
      <c r="E92" s="2">
        <v>15</v>
      </c>
      <c r="F92" s="2">
        <v>3</v>
      </c>
      <c r="G92" s="2">
        <v>161.1</v>
      </c>
      <c r="H92" s="2">
        <v>47.65</v>
      </c>
      <c r="I92" s="2" t="s">
        <v>147</v>
      </c>
      <c r="J92" s="2" t="s">
        <v>329</v>
      </c>
      <c r="K92" s="3" t="s">
        <v>15</v>
      </c>
      <c r="L92" s="3">
        <v>32</v>
      </c>
      <c r="M92" s="2">
        <v>32</v>
      </c>
      <c r="N92" s="2">
        <v>12</v>
      </c>
      <c r="O92" s="2">
        <f t="shared" si="19"/>
        <v>0.625</v>
      </c>
      <c r="P92" s="30"/>
      <c r="Q92" s="30"/>
      <c r="R92" s="30"/>
      <c r="S92" s="30"/>
      <c r="T92" s="3" t="s">
        <v>187</v>
      </c>
      <c r="U92" t="s">
        <v>193</v>
      </c>
      <c r="V92" s="3">
        <v>32</v>
      </c>
      <c r="W92" s="2">
        <v>32</v>
      </c>
      <c r="X92" s="2">
        <v>12</v>
      </c>
      <c r="Y92" s="2" t="s">
        <v>271</v>
      </c>
      <c r="Z92" s="33" t="s">
        <v>487</v>
      </c>
      <c r="AA92" s="3" t="s">
        <v>330</v>
      </c>
      <c r="AB92" s="3">
        <v>48</v>
      </c>
      <c r="AC92" s="2">
        <v>32</v>
      </c>
      <c r="AD92" s="2">
        <v>30</v>
      </c>
      <c r="AE92" s="2"/>
      <c r="AF92" s="33" t="s">
        <v>88</v>
      </c>
      <c r="AG92" s="12" t="s">
        <v>160</v>
      </c>
      <c r="AH92" s="12">
        <v>17</v>
      </c>
      <c r="AI92" s="13">
        <v>11</v>
      </c>
      <c r="AJ92" s="13">
        <v>9</v>
      </c>
      <c r="AK92" s="13"/>
      <c r="AL92" s="34"/>
      <c r="AM92" s="2" t="s">
        <v>103</v>
      </c>
      <c r="AN92" s="2" t="s">
        <v>323</v>
      </c>
      <c r="AO92" s="2" t="s">
        <v>257</v>
      </c>
      <c r="AP92" s="2" t="s">
        <v>331</v>
      </c>
      <c r="AQ92" s="2" t="s">
        <v>87</v>
      </c>
      <c r="AR92" s="1" t="s">
        <v>131</v>
      </c>
      <c r="AS92" s="2" t="s">
        <v>89</v>
      </c>
      <c r="AT92" s="1" t="s">
        <v>131</v>
      </c>
      <c r="AU92" s="2" t="s">
        <v>93</v>
      </c>
      <c r="AV92" s="14" t="s">
        <v>332</v>
      </c>
      <c r="AW92" s="14">
        <v>2</v>
      </c>
      <c r="AX92" s="3" t="s">
        <v>15</v>
      </c>
      <c r="AY92" s="3">
        <v>32</v>
      </c>
      <c r="AZ92" s="2">
        <v>32</v>
      </c>
      <c r="BA92" s="2">
        <v>12</v>
      </c>
      <c r="BB92" s="2">
        <f t="shared" si="20"/>
        <v>0.625</v>
      </c>
      <c r="BC92" s="248">
        <f t="shared" si="21"/>
        <v>2.12</v>
      </c>
      <c r="BD92" s="2" t="s">
        <v>1666</v>
      </c>
      <c r="BE92" s="2">
        <v>15</v>
      </c>
      <c r="BF92" s="2">
        <v>3</v>
      </c>
      <c r="BG92" s="104">
        <v>3.95</v>
      </c>
      <c r="BH92" s="105">
        <v>2.91</v>
      </c>
      <c r="BI92" s="109">
        <v>2.39</v>
      </c>
      <c r="BJ92" s="105">
        <v>2.12</v>
      </c>
      <c r="BK92" s="109">
        <v>2.27</v>
      </c>
      <c r="BL92" s="262">
        <v>0</v>
      </c>
      <c r="BM92" s="109">
        <v>1.9</v>
      </c>
      <c r="BN92" s="104">
        <v>1.81</v>
      </c>
      <c r="BO92" s="105">
        <v>2.11</v>
      </c>
      <c r="BP92" s="109">
        <v>2.68</v>
      </c>
      <c r="BQ92" s="109">
        <v>4.13</v>
      </c>
      <c r="BR92" s="109">
        <v>5.1100000000000003</v>
      </c>
      <c r="BS92" s="109">
        <v>3.12</v>
      </c>
      <c r="BT92" s="4">
        <v>3.5</v>
      </c>
      <c r="BU92" s="9">
        <v>4.79</v>
      </c>
      <c r="BV92" s="9">
        <v>5.39</v>
      </c>
      <c r="BW92" s="4">
        <v>8.5</v>
      </c>
      <c r="BX92" s="4">
        <v>13.89</v>
      </c>
      <c r="BY92" s="4">
        <v>4.33</v>
      </c>
      <c r="BZ92" s="37">
        <v>2.95</v>
      </c>
      <c r="CA92" s="9">
        <v>0</v>
      </c>
      <c r="CB92" s="9">
        <v>0</v>
      </c>
      <c r="CC92" s="9">
        <v>0</v>
      </c>
      <c r="CD92" s="258">
        <v>1.74</v>
      </c>
      <c r="CE92" s="9">
        <v>2.12</v>
      </c>
      <c r="CF92" s="4">
        <v>2.98</v>
      </c>
      <c r="CG92" s="37">
        <v>3.51</v>
      </c>
      <c r="CH92" s="9">
        <v>3.12</v>
      </c>
      <c r="CI92" s="9">
        <v>5.35</v>
      </c>
      <c r="CJ92" s="9">
        <v>6.09</v>
      </c>
      <c r="CK92" s="9">
        <v>3.5</v>
      </c>
      <c r="CL92" s="4">
        <v>4.34</v>
      </c>
      <c r="CM92" s="9">
        <v>5.63</v>
      </c>
      <c r="CN92" s="9">
        <v>5.74</v>
      </c>
      <c r="CO92" s="4">
        <v>8.7799999999999994</v>
      </c>
      <c r="CP92" s="4">
        <v>14.15</v>
      </c>
      <c r="CQ92" s="250">
        <v>-0.37999999999999989</v>
      </c>
      <c r="CR92" s="250">
        <v>-4.0000000000000036E-2</v>
      </c>
      <c r="CS92" s="250">
        <v>2.39</v>
      </c>
      <c r="CT92" s="250">
        <v>2.12</v>
      </c>
      <c r="CU92" s="250">
        <v>2.27</v>
      </c>
      <c r="CV92" s="250">
        <v>1.74</v>
      </c>
      <c r="CW92" s="16">
        <v>26.46</v>
      </c>
      <c r="CX92" s="38">
        <v>30.62</v>
      </c>
      <c r="CY92" s="20">
        <v>31.15</v>
      </c>
      <c r="CZ92" s="38">
        <v>32.43</v>
      </c>
      <c r="DA92" s="20">
        <v>33.17</v>
      </c>
      <c r="DB92" s="16">
        <v>33.799999999999997</v>
      </c>
      <c r="DC92" s="20">
        <v>35.03</v>
      </c>
      <c r="DD92" s="16">
        <v>35.29</v>
      </c>
      <c r="DE92" s="38">
        <v>35.07</v>
      </c>
      <c r="DF92" s="20">
        <v>36.130000000000003</v>
      </c>
      <c r="DG92" s="20">
        <v>38.03</v>
      </c>
      <c r="DH92" s="20">
        <v>39.56</v>
      </c>
      <c r="DI92" s="20">
        <v>42.57</v>
      </c>
      <c r="DJ92" s="16">
        <v>43.37</v>
      </c>
      <c r="DK92" s="20">
        <v>45.7</v>
      </c>
      <c r="DL92" s="20">
        <v>43.84</v>
      </c>
      <c r="DM92" s="16">
        <v>42.15</v>
      </c>
      <c r="DN92" s="16">
        <v>37.78</v>
      </c>
      <c r="DO92" s="16">
        <v>26.39</v>
      </c>
      <c r="DP92" s="38">
        <v>29.27</v>
      </c>
      <c r="DQ92" s="20">
        <v>31.38</v>
      </c>
      <c r="DR92" s="20">
        <v>33.43</v>
      </c>
      <c r="DS92" s="20">
        <v>34.380000000000003</v>
      </c>
      <c r="DT92" s="16">
        <v>34.67</v>
      </c>
      <c r="DU92" s="20">
        <v>34.1</v>
      </c>
      <c r="DV92" s="16">
        <v>36.44</v>
      </c>
      <c r="DW92" s="38">
        <v>35.31</v>
      </c>
      <c r="DX92" s="20">
        <v>36.43</v>
      </c>
      <c r="DY92" s="20">
        <v>37.28</v>
      </c>
      <c r="DZ92" s="20">
        <v>38.96</v>
      </c>
      <c r="EA92" s="20">
        <v>44.08</v>
      </c>
      <c r="EB92" s="16">
        <v>43.58</v>
      </c>
      <c r="EC92" s="20">
        <v>47.41</v>
      </c>
      <c r="ED92" s="20">
        <v>43.02</v>
      </c>
      <c r="EE92" s="16">
        <v>42.06</v>
      </c>
      <c r="EF92" s="16">
        <v>36.36</v>
      </c>
      <c r="EG92" s="253">
        <f t="shared" si="22"/>
        <v>7.0000000000000284E-2</v>
      </c>
      <c r="EH92" s="253">
        <f t="shared" si="23"/>
        <v>1.3500000000000014</v>
      </c>
      <c r="EI92" s="253">
        <f t="shared" si="24"/>
        <v>-0.23000000000000043</v>
      </c>
      <c r="EJ92" s="253">
        <f t="shared" si="25"/>
        <v>-1</v>
      </c>
      <c r="EK92" s="253">
        <f t="shared" si="26"/>
        <v>-1.2100000000000009</v>
      </c>
      <c r="EL92" s="253">
        <f t="shared" si="27"/>
        <v>-0.87000000000000455</v>
      </c>
      <c r="EM92" s="16">
        <v>2</v>
      </c>
      <c r="EN92" s="20">
        <v>2</v>
      </c>
      <c r="EO92" s="20">
        <v>6</v>
      </c>
      <c r="EP92" s="20">
        <v>8</v>
      </c>
      <c r="EQ92" s="20">
        <v>6</v>
      </c>
      <c r="ER92" s="20">
        <v>0</v>
      </c>
      <c r="ES92" s="20">
        <v>-4</v>
      </c>
      <c r="ET92" s="20">
        <v>-6</v>
      </c>
      <c r="EU92" s="20">
        <v>-11</v>
      </c>
      <c r="EV92" s="20">
        <v>-12</v>
      </c>
      <c r="EW92" s="20">
        <v>-7</v>
      </c>
      <c r="EX92" s="20">
        <v>-6</v>
      </c>
      <c r="EY92" s="20">
        <v>-2</v>
      </c>
      <c r="EZ92" s="20">
        <v>1</v>
      </c>
      <c r="FA92" s="20">
        <v>1</v>
      </c>
      <c r="FB92" s="20">
        <v>3</v>
      </c>
      <c r="FC92" s="20">
        <v>3</v>
      </c>
      <c r="FD92" s="20">
        <v>5</v>
      </c>
      <c r="FE92" s="2" t="s">
        <v>1312</v>
      </c>
      <c r="FF92" s="2">
        <v>52361371</v>
      </c>
      <c r="FG92" s="2" t="s">
        <v>91</v>
      </c>
      <c r="FH92" s="1" t="s">
        <v>271</v>
      </c>
      <c r="FI92" s="15" t="s">
        <v>95</v>
      </c>
      <c r="FJ92" s="1">
        <v>-6</v>
      </c>
      <c r="FL92" s="50">
        <f t="shared" si="28"/>
        <v>-0.35000000000000053</v>
      </c>
    </row>
    <row r="93" spans="1:168">
      <c r="A93" s="2">
        <v>1</v>
      </c>
      <c r="B93" s="2">
        <v>26</v>
      </c>
      <c r="C93" s="2">
        <v>2</v>
      </c>
      <c r="D93" s="250">
        <v>2.12</v>
      </c>
      <c r="E93" s="2">
        <v>15</v>
      </c>
      <c r="F93" s="2">
        <v>2</v>
      </c>
      <c r="G93" s="2">
        <v>172.5</v>
      </c>
      <c r="H93" s="2">
        <v>59.4</v>
      </c>
      <c r="I93" s="2" t="s">
        <v>238</v>
      </c>
      <c r="J93" s="2" t="s">
        <v>376</v>
      </c>
      <c r="K93" s="3" t="s">
        <v>6</v>
      </c>
      <c r="L93" s="3">
        <v>18</v>
      </c>
      <c r="M93" s="2">
        <v>21</v>
      </c>
      <c r="N93" s="2">
        <v>13</v>
      </c>
      <c r="O93" s="2">
        <f t="shared" si="19"/>
        <v>0.27777777777777779</v>
      </c>
      <c r="P93" s="30" t="s">
        <v>168</v>
      </c>
      <c r="Q93" s="30"/>
      <c r="R93" s="30"/>
      <c r="S93" s="30"/>
      <c r="T93" s="3" t="s">
        <v>187</v>
      </c>
      <c r="U93" t="s">
        <v>191</v>
      </c>
      <c r="V93" s="3">
        <v>18</v>
      </c>
      <c r="W93" s="2">
        <v>21</v>
      </c>
      <c r="X93" s="2">
        <v>13</v>
      </c>
      <c r="Y93" s="2" t="s">
        <v>1328</v>
      </c>
      <c r="Z93" s="33"/>
      <c r="AA93" s="3" t="s">
        <v>137</v>
      </c>
      <c r="AB93" s="3">
        <v>53</v>
      </c>
      <c r="AC93" s="2">
        <v>39</v>
      </c>
      <c r="AD93" s="2">
        <v>28</v>
      </c>
      <c r="AE93" s="2"/>
      <c r="AF93" s="33" t="s">
        <v>443</v>
      </c>
      <c r="AG93" s="12" t="s">
        <v>116</v>
      </c>
      <c r="AH93" s="12">
        <v>62</v>
      </c>
      <c r="AI93" s="13">
        <v>49</v>
      </c>
      <c r="AJ93" s="13">
        <v>28</v>
      </c>
      <c r="AK93" s="13"/>
      <c r="AL93" s="34" t="s">
        <v>180</v>
      </c>
      <c r="AM93" s="2" t="s">
        <v>341</v>
      </c>
      <c r="AN93" s="2" t="s">
        <v>377</v>
      </c>
      <c r="AO93" s="2" t="s">
        <v>119</v>
      </c>
      <c r="AP93" s="2" t="s">
        <v>204</v>
      </c>
      <c r="AQ93" s="2" t="s">
        <v>87</v>
      </c>
      <c r="AR93" s="1" t="s">
        <v>242</v>
      </c>
      <c r="AS93" s="2" t="s">
        <v>89</v>
      </c>
      <c r="AT93" s="1" t="s">
        <v>108</v>
      </c>
      <c r="AU93" s="2" t="s">
        <v>93</v>
      </c>
      <c r="AV93" s="14" t="s">
        <v>379</v>
      </c>
      <c r="AW93" s="14">
        <v>1</v>
      </c>
      <c r="AX93" s="3" t="s">
        <v>6</v>
      </c>
      <c r="AY93" s="3">
        <v>18</v>
      </c>
      <c r="AZ93" s="2">
        <v>21</v>
      </c>
      <c r="BA93" s="2">
        <v>13</v>
      </c>
      <c r="BB93" s="2">
        <f t="shared" si="20"/>
        <v>0.27777777777777779</v>
      </c>
      <c r="BC93" s="248">
        <f t="shared" si="21"/>
        <v>2.12</v>
      </c>
      <c r="BD93" s="2" t="s">
        <v>1666</v>
      </c>
      <c r="BE93" s="2">
        <v>15</v>
      </c>
      <c r="BF93" s="2">
        <v>2</v>
      </c>
      <c r="BG93" s="104">
        <v>4.5199999999999996</v>
      </c>
      <c r="BH93" s="107">
        <v>3.45</v>
      </c>
      <c r="BI93" s="106">
        <v>3.02</v>
      </c>
      <c r="BJ93" s="107">
        <v>2.12</v>
      </c>
      <c r="BK93" s="106">
        <v>2.39</v>
      </c>
      <c r="BL93" s="261">
        <v>2.4900000000000002</v>
      </c>
      <c r="BM93" s="106">
        <v>0.88</v>
      </c>
      <c r="BN93" s="108">
        <v>0</v>
      </c>
      <c r="BO93" s="107">
        <v>0.63</v>
      </c>
      <c r="BP93" s="106">
        <v>0.87</v>
      </c>
      <c r="BQ93" s="106">
        <v>3.39</v>
      </c>
      <c r="BR93" s="106">
        <v>5.79</v>
      </c>
      <c r="BS93" s="106">
        <v>3.83</v>
      </c>
      <c r="BT93" s="8">
        <v>3.62</v>
      </c>
      <c r="BU93" s="7">
        <v>5.34</v>
      </c>
      <c r="BV93" s="9">
        <v>6.12</v>
      </c>
      <c r="BW93" s="4">
        <v>14.86</v>
      </c>
      <c r="BX93" s="4">
        <v>20.11</v>
      </c>
      <c r="BY93" s="4">
        <v>4.49</v>
      </c>
      <c r="BZ93" s="6">
        <v>2.4500000000000002</v>
      </c>
      <c r="CA93" s="7">
        <v>0</v>
      </c>
      <c r="CB93" s="7">
        <v>0</v>
      </c>
      <c r="CC93" s="7">
        <v>1.63</v>
      </c>
      <c r="CD93" s="257">
        <v>1.18</v>
      </c>
      <c r="CE93" s="7">
        <v>2.2400000000000002</v>
      </c>
      <c r="CF93" s="8">
        <v>3.68</v>
      </c>
      <c r="CG93" s="6">
        <v>3.25</v>
      </c>
      <c r="CH93" s="7">
        <v>4.25</v>
      </c>
      <c r="CI93" s="7">
        <v>4.13</v>
      </c>
      <c r="CJ93" s="7">
        <v>4.17</v>
      </c>
      <c r="CK93" s="7">
        <v>1.46</v>
      </c>
      <c r="CL93" s="8">
        <v>2.5499999999999998</v>
      </c>
      <c r="CM93" s="7">
        <v>5.13</v>
      </c>
      <c r="CN93" s="9">
        <v>8.2100000000000009</v>
      </c>
      <c r="CO93" s="4">
        <v>12.28</v>
      </c>
      <c r="CP93" s="4">
        <v>20.91</v>
      </c>
      <c r="CQ93" s="250">
        <v>2.9999999999999361E-2</v>
      </c>
      <c r="CR93" s="250">
        <v>1</v>
      </c>
      <c r="CS93" s="250">
        <v>3.02</v>
      </c>
      <c r="CT93" s="250">
        <v>2.12</v>
      </c>
      <c r="CU93" s="250">
        <v>0.76000000000000023</v>
      </c>
      <c r="CV93" s="250">
        <v>-1.3100000000000003</v>
      </c>
      <c r="CW93" s="16">
        <v>28.32</v>
      </c>
      <c r="CX93" s="18">
        <v>31.02</v>
      </c>
      <c r="CY93" s="17">
        <v>33.92</v>
      </c>
      <c r="CZ93" s="18">
        <v>37.1</v>
      </c>
      <c r="DA93" s="17">
        <v>37.799999999999997</v>
      </c>
      <c r="DB93" s="19">
        <v>39.35</v>
      </c>
      <c r="DC93" s="17">
        <v>40.58</v>
      </c>
      <c r="DD93" s="19">
        <v>41.49</v>
      </c>
      <c r="DE93" s="18">
        <v>43.39</v>
      </c>
      <c r="DF93" s="17">
        <v>41.76</v>
      </c>
      <c r="DG93" s="17">
        <v>42.82</v>
      </c>
      <c r="DH93" s="17">
        <v>44.5</v>
      </c>
      <c r="DI93" s="17">
        <v>50.05</v>
      </c>
      <c r="DJ93" s="19">
        <v>52.27</v>
      </c>
      <c r="DK93" s="17">
        <v>50.44</v>
      </c>
      <c r="DL93" s="20">
        <v>50.04</v>
      </c>
      <c r="DM93" s="16">
        <v>48.21</v>
      </c>
      <c r="DN93" s="16">
        <v>45.07</v>
      </c>
      <c r="DO93" s="16">
        <v>27.83</v>
      </c>
      <c r="DP93" s="18">
        <v>30.11</v>
      </c>
      <c r="DQ93" s="17">
        <v>33.15</v>
      </c>
      <c r="DR93" s="17">
        <v>37.21</v>
      </c>
      <c r="DS93" s="17">
        <v>37.76</v>
      </c>
      <c r="DT93" s="19">
        <v>39.799999999999997</v>
      </c>
      <c r="DU93" s="17">
        <v>40.630000000000003</v>
      </c>
      <c r="DV93" s="19">
        <v>41.36</v>
      </c>
      <c r="DW93" s="18">
        <v>41.87</v>
      </c>
      <c r="DX93" s="17">
        <v>41.09</v>
      </c>
      <c r="DY93" s="17">
        <v>42.74</v>
      </c>
      <c r="DZ93" s="17">
        <v>44.17</v>
      </c>
      <c r="EA93" s="17">
        <v>50.34</v>
      </c>
      <c r="EB93" s="19">
        <v>51.89</v>
      </c>
      <c r="EC93" s="17">
        <v>50.95</v>
      </c>
      <c r="ED93" s="20">
        <v>50.64</v>
      </c>
      <c r="EE93" s="16">
        <v>47.3</v>
      </c>
      <c r="EF93" s="16">
        <v>43.9</v>
      </c>
      <c r="EG93" s="253">
        <f t="shared" si="22"/>
        <v>0.49000000000000199</v>
      </c>
      <c r="EH93" s="253">
        <f t="shared" si="23"/>
        <v>0.91000000000000014</v>
      </c>
      <c r="EI93" s="253">
        <f t="shared" si="24"/>
        <v>0.77000000000000313</v>
      </c>
      <c r="EJ93" s="253">
        <f t="shared" si="25"/>
        <v>-0.10999999999999943</v>
      </c>
      <c r="EK93" s="253">
        <f t="shared" si="26"/>
        <v>3.9999999999999147E-2</v>
      </c>
      <c r="EL93" s="253">
        <f t="shared" si="27"/>
        <v>-0.44999999999999574</v>
      </c>
      <c r="EM93" s="16">
        <v>5</v>
      </c>
      <c r="EN93" s="17">
        <v>6</v>
      </c>
      <c r="EO93" s="17">
        <v>6</v>
      </c>
      <c r="EP93" s="17">
        <v>5</v>
      </c>
      <c r="EQ93" s="17">
        <v>0</v>
      </c>
      <c r="ER93" s="17">
        <v>-4</v>
      </c>
      <c r="ES93" s="17">
        <v>-8</v>
      </c>
      <c r="ET93" s="17">
        <v>-7</v>
      </c>
      <c r="EU93" s="17">
        <v>-4</v>
      </c>
      <c r="EV93" s="17">
        <v>4</v>
      </c>
      <c r="EW93" s="17">
        <v>11</v>
      </c>
      <c r="EX93" s="17">
        <v>22</v>
      </c>
      <c r="EY93" s="17">
        <v>27</v>
      </c>
      <c r="EZ93" s="17">
        <v>28</v>
      </c>
      <c r="FA93" s="17">
        <v>26</v>
      </c>
      <c r="FB93" s="20">
        <v>21</v>
      </c>
      <c r="FC93" s="20">
        <v>13</v>
      </c>
      <c r="FD93" s="20">
        <v>12</v>
      </c>
      <c r="FE93" s="2" t="s">
        <v>1327</v>
      </c>
      <c r="FF93" s="2">
        <v>50570249</v>
      </c>
      <c r="FG93" s="2" t="s">
        <v>91</v>
      </c>
      <c r="FH93" s="1" t="s">
        <v>378</v>
      </c>
      <c r="FI93" s="15" t="s">
        <v>95</v>
      </c>
      <c r="FJ93" s="1">
        <v>1</v>
      </c>
      <c r="FL93" s="50">
        <f t="shared" si="28"/>
        <v>-2.0900000000000007</v>
      </c>
    </row>
    <row r="94" spans="1:168">
      <c r="A94" s="2">
        <v>1</v>
      </c>
      <c r="B94" s="2">
        <v>88</v>
      </c>
      <c r="C94" s="2">
        <v>2</v>
      </c>
      <c r="D94" s="250">
        <v>2.13</v>
      </c>
      <c r="E94" s="2">
        <v>12</v>
      </c>
      <c r="F94" s="2">
        <v>10</v>
      </c>
      <c r="G94" s="2">
        <v>151.9</v>
      </c>
      <c r="H94" s="2">
        <v>44</v>
      </c>
      <c r="I94" s="2" t="s">
        <v>99</v>
      </c>
      <c r="J94" s="2" t="s">
        <v>335</v>
      </c>
      <c r="K94" s="2" t="s">
        <v>6</v>
      </c>
      <c r="L94" s="2">
        <v>29</v>
      </c>
      <c r="M94" s="2">
        <v>20</v>
      </c>
      <c r="N94" s="2">
        <v>14</v>
      </c>
      <c r="O94" s="2">
        <f t="shared" si="19"/>
        <v>0.51724137931034486</v>
      </c>
      <c r="P94" s="30"/>
      <c r="Q94" s="30"/>
      <c r="R94" s="30"/>
      <c r="S94" s="30"/>
      <c r="T94" s="2" t="s">
        <v>187</v>
      </c>
      <c r="U94" t="s">
        <v>191</v>
      </c>
      <c r="V94" s="2">
        <v>29</v>
      </c>
      <c r="W94" s="2">
        <v>20</v>
      </c>
      <c r="X94" s="2">
        <v>14</v>
      </c>
      <c r="Y94" s="2" t="s">
        <v>280</v>
      </c>
      <c r="Z94" s="2"/>
      <c r="AA94" s="3" t="s">
        <v>232</v>
      </c>
      <c r="AB94" s="3">
        <v>51</v>
      </c>
      <c r="AC94" s="2">
        <v>32</v>
      </c>
      <c r="AD94" s="2">
        <v>20</v>
      </c>
      <c r="AE94" s="2"/>
      <c r="AF94" s="33" t="s">
        <v>242</v>
      </c>
      <c r="AG94" s="3" t="s">
        <v>217</v>
      </c>
      <c r="AH94" s="3">
        <v>39</v>
      </c>
      <c r="AI94" s="2">
        <v>31</v>
      </c>
      <c r="AJ94" s="2">
        <v>18</v>
      </c>
      <c r="AK94" s="2"/>
      <c r="AL94" s="33" t="s">
        <v>197</v>
      </c>
      <c r="AM94" s="2" t="s">
        <v>311</v>
      </c>
      <c r="AN94" s="2" t="s">
        <v>1063</v>
      </c>
      <c r="AO94" s="2" t="s">
        <v>507</v>
      </c>
      <c r="AP94" s="2" t="s">
        <v>1017</v>
      </c>
      <c r="AQ94" s="2" t="s">
        <v>87</v>
      </c>
      <c r="AR94" s="1"/>
      <c r="AS94" s="2" t="s">
        <v>89</v>
      </c>
      <c r="AT94" s="1"/>
      <c r="AU94" s="2" t="s">
        <v>93</v>
      </c>
      <c r="AV94" s="14" t="s">
        <v>1064</v>
      </c>
      <c r="AW94" s="14">
        <v>1</v>
      </c>
      <c r="AX94" s="2" t="s">
        <v>6</v>
      </c>
      <c r="AY94" s="2">
        <v>29</v>
      </c>
      <c r="AZ94" s="2">
        <v>20</v>
      </c>
      <c r="BA94" s="2">
        <v>14</v>
      </c>
      <c r="BB94" s="2">
        <f t="shared" si="20"/>
        <v>0.51724137931034486</v>
      </c>
      <c r="BC94" s="248">
        <f t="shared" si="21"/>
        <v>2.13</v>
      </c>
      <c r="BD94" s="2" t="s">
        <v>1666</v>
      </c>
      <c r="BE94" s="2">
        <v>12</v>
      </c>
      <c r="BF94" s="2">
        <v>10</v>
      </c>
      <c r="BG94" s="104">
        <v>4.6100000000000003</v>
      </c>
      <c r="BH94" s="105">
        <v>3.31</v>
      </c>
      <c r="BI94" s="109">
        <v>2.48</v>
      </c>
      <c r="BJ94" s="107">
        <v>2.76</v>
      </c>
      <c r="BK94" s="106">
        <v>2.98</v>
      </c>
      <c r="BL94" s="261">
        <v>2.87</v>
      </c>
      <c r="BM94" s="106">
        <v>3.05</v>
      </c>
      <c r="BN94" s="108">
        <v>2.78</v>
      </c>
      <c r="BO94" s="107">
        <v>3.13</v>
      </c>
      <c r="BP94" s="106">
        <v>2.11</v>
      </c>
      <c r="BQ94" s="106">
        <v>5.4</v>
      </c>
      <c r="BR94" s="106">
        <v>5.94</v>
      </c>
      <c r="BS94" s="106">
        <v>4.01</v>
      </c>
      <c r="BT94" s="4">
        <v>5.09</v>
      </c>
      <c r="BU94" s="9">
        <v>6.09</v>
      </c>
      <c r="BV94" s="9">
        <v>9.1999999999999993</v>
      </c>
      <c r="BW94" s="4">
        <v>11.81</v>
      </c>
      <c r="BX94" s="4">
        <v>17.66</v>
      </c>
      <c r="BY94" s="4">
        <v>4.6500000000000004</v>
      </c>
      <c r="BZ94" s="26">
        <v>3.38</v>
      </c>
      <c r="CA94" s="25">
        <v>1.06</v>
      </c>
      <c r="CB94" s="53">
        <v>0.63</v>
      </c>
      <c r="CC94" s="53">
        <v>2.13</v>
      </c>
      <c r="CD94" s="257">
        <v>2.99</v>
      </c>
      <c r="CE94" s="53">
        <v>2.98</v>
      </c>
      <c r="CF94" s="54">
        <v>3.37</v>
      </c>
      <c r="CG94" s="55">
        <v>3.9</v>
      </c>
      <c r="CH94" s="53">
        <v>4.16</v>
      </c>
      <c r="CI94" s="53">
        <v>5.41</v>
      </c>
      <c r="CJ94" s="53">
        <v>5.22</v>
      </c>
      <c r="CK94" s="7">
        <v>5.22</v>
      </c>
      <c r="CL94" s="4">
        <v>6.61</v>
      </c>
      <c r="CM94" s="9">
        <v>8.2899999999999991</v>
      </c>
      <c r="CN94" s="9">
        <v>8.84</v>
      </c>
      <c r="CO94" s="4">
        <v>10.9</v>
      </c>
      <c r="CP94" s="4">
        <v>16.739999999999998</v>
      </c>
      <c r="CQ94" s="250">
        <v>-4.0000000000000036E-2</v>
      </c>
      <c r="CR94" s="250">
        <v>-6.999999999999984E-2</v>
      </c>
      <c r="CS94" s="250">
        <v>1.42</v>
      </c>
      <c r="CT94" s="250">
        <v>2.13</v>
      </c>
      <c r="CU94" s="250">
        <v>0.85000000000000009</v>
      </c>
      <c r="CV94" s="250">
        <v>0.12000000000000011</v>
      </c>
      <c r="CW94" s="16">
        <v>27.91</v>
      </c>
      <c r="CX94" s="38">
        <v>32.03</v>
      </c>
      <c r="CY94" s="20">
        <v>34.21</v>
      </c>
      <c r="CZ94" s="18">
        <v>36.25</v>
      </c>
      <c r="DA94" s="17">
        <v>36.65</v>
      </c>
      <c r="DB94" s="19">
        <v>36.75</v>
      </c>
      <c r="DC94" s="17">
        <v>37.83</v>
      </c>
      <c r="DD94" s="19">
        <v>38.78</v>
      </c>
      <c r="DE94" s="18">
        <v>38.200000000000003</v>
      </c>
      <c r="DF94" s="17">
        <v>39.14</v>
      </c>
      <c r="DG94" s="17">
        <v>40.369999999999997</v>
      </c>
      <c r="DH94" s="17">
        <v>45.09</v>
      </c>
      <c r="DI94" s="17">
        <v>44.99</v>
      </c>
      <c r="DJ94" s="16">
        <v>46.58</v>
      </c>
      <c r="DK94" s="20">
        <v>46.49</v>
      </c>
      <c r="DL94" s="20">
        <v>43.23</v>
      </c>
      <c r="DM94" s="16">
        <v>43.32</v>
      </c>
      <c r="DN94" s="16">
        <v>42.93</v>
      </c>
      <c r="DO94" s="16">
        <v>27.34</v>
      </c>
      <c r="DP94" s="38">
        <v>32.33</v>
      </c>
      <c r="DQ94" s="20">
        <v>34.299999999999997</v>
      </c>
      <c r="DR94" s="17">
        <v>36.39</v>
      </c>
      <c r="DS94" s="17">
        <v>36.15</v>
      </c>
      <c r="DT94" s="19">
        <v>36.799999999999997</v>
      </c>
      <c r="DU94" s="17">
        <v>37.14</v>
      </c>
      <c r="DV94" s="19">
        <v>38.69</v>
      </c>
      <c r="DW94" s="18">
        <v>38.42</v>
      </c>
      <c r="DX94" s="17">
        <v>39.880000000000003</v>
      </c>
      <c r="DY94" s="17">
        <v>40.729999999999997</v>
      </c>
      <c r="DZ94" s="17">
        <v>44.43</v>
      </c>
      <c r="EA94" s="17">
        <v>45.53</v>
      </c>
      <c r="EB94" s="16">
        <v>46.67</v>
      </c>
      <c r="EC94" s="20">
        <v>46.4</v>
      </c>
      <c r="ED94" s="20">
        <v>43.45</v>
      </c>
      <c r="EE94" s="16">
        <v>43.17</v>
      </c>
      <c r="EF94" s="16">
        <v>42.44</v>
      </c>
      <c r="EG94" s="253">
        <f t="shared" si="22"/>
        <v>0.57000000000000028</v>
      </c>
      <c r="EH94" s="253">
        <f t="shared" si="23"/>
        <v>-0.29999999999999716</v>
      </c>
      <c r="EI94" s="253">
        <f t="shared" si="24"/>
        <v>-8.9999999999996305E-2</v>
      </c>
      <c r="EJ94" s="253">
        <f t="shared" si="25"/>
        <v>-0.14000000000000057</v>
      </c>
      <c r="EK94" s="253">
        <f t="shared" si="26"/>
        <v>0.5</v>
      </c>
      <c r="EL94" s="253">
        <f t="shared" si="27"/>
        <v>-4.9999999999997158E-2</v>
      </c>
      <c r="EM94" s="16">
        <v>0</v>
      </c>
      <c r="EN94" s="20">
        <v>1</v>
      </c>
      <c r="EO94" s="20">
        <v>2</v>
      </c>
      <c r="EP94" s="17">
        <v>0</v>
      </c>
      <c r="EQ94" s="17">
        <v>0</v>
      </c>
      <c r="ER94" s="17">
        <v>-3</v>
      </c>
      <c r="ES94" s="17">
        <v>-9</v>
      </c>
      <c r="ET94" s="17">
        <v>-14</v>
      </c>
      <c r="EU94" s="17">
        <v>-16</v>
      </c>
      <c r="EV94" s="17">
        <v>-12</v>
      </c>
      <c r="EW94" s="17">
        <v>-8</v>
      </c>
      <c r="EX94" s="17">
        <v>-2</v>
      </c>
      <c r="EY94" s="17">
        <v>6</v>
      </c>
      <c r="EZ94" s="20">
        <v>11</v>
      </c>
      <c r="FA94" s="20">
        <v>12</v>
      </c>
      <c r="FB94" s="20">
        <v>9</v>
      </c>
      <c r="FC94" s="20">
        <v>8</v>
      </c>
      <c r="FD94" s="20">
        <v>8</v>
      </c>
      <c r="FE94" s="2" t="s">
        <v>1061</v>
      </c>
      <c r="FF94" s="2">
        <v>36085707</v>
      </c>
      <c r="FG94" s="2" t="s">
        <v>91</v>
      </c>
      <c r="FH94" s="1" t="s">
        <v>878</v>
      </c>
      <c r="FI94" s="14"/>
      <c r="FJ94" s="1"/>
      <c r="FL94" s="50">
        <f t="shared" si="28"/>
        <v>0.35999999999999943</v>
      </c>
    </row>
    <row r="95" spans="1:168">
      <c r="A95" s="2">
        <v>1</v>
      </c>
      <c r="B95" s="2">
        <v>74</v>
      </c>
      <c r="C95" s="2">
        <v>2</v>
      </c>
      <c r="D95" s="250">
        <v>2.13</v>
      </c>
      <c r="E95" s="2">
        <v>13</v>
      </c>
      <c r="F95" s="2">
        <v>3</v>
      </c>
      <c r="G95" s="2">
        <v>161.19999999999999</v>
      </c>
      <c r="H95" s="2">
        <v>52.9</v>
      </c>
      <c r="I95" s="2" t="s">
        <v>99</v>
      </c>
      <c r="J95" s="2" t="s">
        <v>287</v>
      </c>
      <c r="K95" s="3" t="s">
        <v>6</v>
      </c>
      <c r="L95" s="3">
        <v>27</v>
      </c>
      <c r="M95" s="2">
        <v>23</v>
      </c>
      <c r="N95" s="2">
        <v>18</v>
      </c>
      <c r="O95" s="2">
        <f t="shared" si="19"/>
        <v>0.33333333333333331</v>
      </c>
      <c r="P95" s="30" t="s">
        <v>168</v>
      </c>
      <c r="Q95" s="30"/>
      <c r="R95" s="30"/>
      <c r="S95" s="30"/>
      <c r="T95" s="3" t="s">
        <v>187</v>
      </c>
      <c r="U95" t="s">
        <v>191</v>
      </c>
      <c r="V95" s="3">
        <v>27</v>
      </c>
      <c r="W95" s="2">
        <v>23</v>
      </c>
      <c r="X95" s="2">
        <v>18</v>
      </c>
      <c r="Y95" s="2" t="s">
        <v>710</v>
      </c>
      <c r="Z95" s="33"/>
      <c r="AA95" s="3" t="s">
        <v>137</v>
      </c>
      <c r="AB95" s="3">
        <v>56</v>
      </c>
      <c r="AC95" s="2">
        <v>35</v>
      </c>
      <c r="AD95" s="2">
        <v>19</v>
      </c>
      <c r="AE95" s="2"/>
      <c r="AF95" s="33" t="s">
        <v>443</v>
      </c>
      <c r="AG95" s="12" t="s">
        <v>116</v>
      </c>
      <c r="AH95" s="12">
        <v>46</v>
      </c>
      <c r="AI95" s="13">
        <v>27</v>
      </c>
      <c r="AJ95" s="13">
        <v>1</v>
      </c>
      <c r="AK95" s="13"/>
      <c r="AL95" s="34" t="s">
        <v>180</v>
      </c>
      <c r="AM95" s="2" t="s">
        <v>177</v>
      </c>
      <c r="AN95" s="2" t="s">
        <v>288</v>
      </c>
      <c r="AO95" s="2" t="s">
        <v>289</v>
      </c>
      <c r="AP95" s="2" t="s">
        <v>141</v>
      </c>
      <c r="AQ95" s="2" t="s">
        <v>87</v>
      </c>
      <c r="AR95" s="1" t="s">
        <v>90</v>
      </c>
      <c r="AS95" s="2" t="s">
        <v>89</v>
      </c>
      <c r="AT95" s="1" t="s">
        <v>131</v>
      </c>
      <c r="AU95" s="2" t="s">
        <v>93</v>
      </c>
      <c r="AV95" s="14" t="s">
        <v>291</v>
      </c>
      <c r="AW95" s="14">
        <v>1</v>
      </c>
      <c r="AX95" s="3" t="s">
        <v>6</v>
      </c>
      <c r="AY95" s="3">
        <v>27</v>
      </c>
      <c r="AZ95" s="2">
        <v>23</v>
      </c>
      <c r="BA95" s="2">
        <v>18</v>
      </c>
      <c r="BB95" s="2">
        <f t="shared" si="20"/>
        <v>0.33333333333333331</v>
      </c>
      <c r="BC95" s="248">
        <f t="shared" si="21"/>
        <v>2.13</v>
      </c>
      <c r="BD95" s="2" t="s">
        <v>1666</v>
      </c>
      <c r="BE95" s="2">
        <v>13</v>
      </c>
      <c r="BF95" s="2">
        <v>3</v>
      </c>
      <c r="BG95" s="104">
        <v>3.09</v>
      </c>
      <c r="BH95" s="107">
        <v>2.12</v>
      </c>
      <c r="BI95" s="106">
        <v>2.56</v>
      </c>
      <c r="BJ95" s="107">
        <v>2.13</v>
      </c>
      <c r="BK95" s="106">
        <v>2.41</v>
      </c>
      <c r="BL95" s="261">
        <v>1.37</v>
      </c>
      <c r="BM95" s="106">
        <v>1.93</v>
      </c>
      <c r="BN95" s="108">
        <v>0</v>
      </c>
      <c r="BO95" s="107">
        <v>0.9</v>
      </c>
      <c r="BP95" s="106">
        <v>2.39</v>
      </c>
      <c r="BQ95" s="106">
        <v>3.49</v>
      </c>
      <c r="BR95" s="106">
        <v>3.51</v>
      </c>
      <c r="BS95" s="115">
        <v>2.4900000000000002</v>
      </c>
      <c r="BT95" s="41">
        <v>2.99</v>
      </c>
      <c r="BU95" s="5">
        <v>5.12</v>
      </c>
      <c r="BV95" s="9">
        <v>6.48</v>
      </c>
      <c r="BW95" s="4">
        <v>11.17</v>
      </c>
      <c r="BX95" s="4">
        <v>15.95</v>
      </c>
      <c r="BY95" s="4">
        <v>2.91</v>
      </c>
      <c r="BZ95" s="6">
        <v>1.62</v>
      </c>
      <c r="CA95" s="7">
        <v>0</v>
      </c>
      <c r="CB95" s="7">
        <v>0</v>
      </c>
      <c r="CC95" s="7">
        <v>0.88</v>
      </c>
      <c r="CD95" s="257">
        <v>1.85</v>
      </c>
      <c r="CE95" s="7">
        <v>1.25</v>
      </c>
      <c r="CF95" s="8">
        <v>1.62</v>
      </c>
      <c r="CG95" s="6">
        <v>3.25</v>
      </c>
      <c r="CH95" s="7">
        <v>3.36</v>
      </c>
      <c r="CI95" s="7">
        <v>4.8600000000000003</v>
      </c>
      <c r="CJ95" s="7">
        <v>4.47</v>
      </c>
      <c r="CK95" s="5">
        <v>2.56</v>
      </c>
      <c r="CL95" s="41">
        <v>3.07</v>
      </c>
      <c r="CM95" s="5">
        <v>5.1100000000000003</v>
      </c>
      <c r="CN95" s="9">
        <v>7.17</v>
      </c>
      <c r="CO95" s="4">
        <v>10.09</v>
      </c>
      <c r="CP95" s="4">
        <v>14.84</v>
      </c>
      <c r="CQ95" s="250">
        <v>0.17999999999999972</v>
      </c>
      <c r="CR95" s="250">
        <v>0.5</v>
      </c>
      <c r="CS95" s="250">
        <v>2.56</v>
      </c>
      <c r="CT95" s="250">
        <v>2.13</v>
      </c>
      <c r="CU95" s="250">
        <v>1.5300000000000002</v>
      </c>
      <c r="CV95" s="250">
        <v>0.48</v>
      </c>
      <c r="CW95" s="16">
        <v>28.89</v>
      </c>
      <c r="CX95" s="18">
        <v>31.11</v>
      </c>
      <c r="CY95" s="17">
        <v>32.43</v>
      </c>
      <c r="CZ95" s="18">
        <v>33.11</v>
      </c>
      <c r="DA95" s="17">
        <v>35.03</v>
      </c>
      <c r="DB95" s="19">
        <v>36.729999999999997</v>
      </c>
      <c r="DC95" s="17">
        <v>37.72</v>
      </c>
      <c r="DD95" s="19">
        <v>37.71</v>
      </c>
      <c r="DE95" s="18">
        <v>38.14</v>
      </c>
      <c r="DF95" s="17">
        <v>38.53</v>
      </c>
      <c r="DG95" s="17">
        <v>39.479999999999997</v>
      </c>
      <c r="DH95" s="17">
        <v>40.79</v>
      </c>
      <c r="DI95" s="23">
        <v>43.9</v>
      </c>
      <c r="DJ95" s="42">
        <v>45.12</v>
      </c>
      <c r="DK95" s="23">
        <v>49.35</v>
      </c>
      <c r="DL95" s="20">
        <v>48.03</v>
      </c>
      <c r="DM95" s="16">
        <v>45.37</v>
      </c>
      <c r="DN95" s="16">
        <v>42.22</v>
      </c>
      <c r="DO95" s="16">
        <v>27.34</v>
      </c>
      <c r="DP95" s="18">
        <v>31.01</v>
      </c>
      <c r="DQ95" s="17">
        <v>33.64</v>
      </c>
      <c r="DR95" s="17">
        <v>34.770000000000003</v>
      </c>
      <c r="DS95" s="17">
        <v>35.950000000000003</v>
      </c>
      <c r="DT95" s="19">
        <v>36.770000000000003</v>
      </c>
      <c r="DU95" s="17">
        <v>37.64</v>
      </c>
      <c r="DV95" s="19">
        <v>38.630000000000003</v>
      </c>
      <c r="DW95" s="18">
        <v>37.799999999999997</v>
      </c>
      <c r="DX95" s="17">
        <v>38.630000000000003</v>
      </c>
      <c r="DY95" s="17">
        <v>39.01</v>
      </c>
      <c r="DZ95" s="17">
        <v>40.799999999999997</v>
      </c>
      <c r="EA95" s="23">
        <v>43.39</v>
      </c>
      <c r="EB95" s="42">
        <v>45.28</v>
      </c>
      <c r="EC95" s="23">
        <v>49.77</v>
      </c>
      <c r="ED95" s="20">
        <v>48.15</v>
      </c>
      <c r="EE95" s="16">
        <v>45.77</v>
      </c>
      <c r="EF95" s="16">
        <v>42.17</v>
      </c>
      <c r="EG95" s="253">
        <f t="shared" si="22"/>
        <v>1.5500000000000007</v>
      </c>
      <c r="EH95" s="253">
        <f t="shared" si="23"/>
        <v>9.9999999999997868E-2</v>
      </c>
      <c r="EI95" s="253">
        <f t="shared" si="24"/>
        <v>-1.2100000000000009</v>
      </c>
      <c r="EJ95" s="253">
        <f t="shared" si="25"/>
        <v>-1.6600000000000037</v>
      </c>
      <c r="EK95" s="253">
        <f t="shared" si="26"/>
        <v>-0.92000000000000171</v>
      </c>
      <c r="EL95" s="253">
        <f t="shared" si="27"/>
        <v>-4.0000000000006253E-2</v>
      </c>
      <c r="EM95" s="16">
        <v>3</v>
      </c>
      <c r="EN95" s="17">
        <v>4</v>
      </c>
      <c r="EO95" s="17">
        <v>4</v>
      </c>
      <c r="EP95" s="17">
        <v>1</v>
      </c>
      <c r="EQ95" s="17">
        <v>0</v>
      </c>
      <c r="ER95" s="17">
        <v>-5</v>
      </c>
      <c r="ES95" s="17">
        <v>-9</v>
      </c>
      <c r="ET95" s="17">
        <v>-10</v>
      </c>
      <c r="EU95" s="17">
        <v>-9</v>
      </c>
      <c r="EV95" s="17">
        <v>-4</v>
      </c>
      <c r="EW95" s="17">
        <v>0</v>
      </c>
      <c r="EX95" s="17">
        <v>5</v>
      </c>
      <c r="EY95" s="23">
        <v>6</v>
      </c>
      <c r="EZ95" s="23">
        <v>6</v>
      </c>
      <c r="FA95" s="23">
        <v>6</v>
      </c>
      <c r="FB95" s="20">
        <v>2</v>
      </c>
      <c r="FC95" s="20">
        <v>0</v>
      </c>
      <c r="FD95" s="20">
        <v>0</v>
      </c>
      <c r="FE95" s="2" t="s">
        <v>1302</v>
      </c>
      <c r="FF95" s="2">
        <v>51331997</v>
      </c>
      <c r="FG95" s="2" t="s">
        <v>91</v>
      </c>
      <c r="FH95" s="1" t="s">
        <v>290</v>
      </c>
      <c r="FI95" s="15" t="s">
        <v>95</v>
      </c>
      <c r="FJ95" s="1">
        <v>0</v>
      </c>
      <c r="FL95" s="50">
        <f t="shared" si="28"/>
        <v>-0.6899999999999995</v>
      </c>
    </row>
    <row r="96" spans="1:168">
      <c r="A96" s="2">
        <v>1</v>
      </c>
      <c r="B96" s="2">
        <v>103</v>
      </c>
      <c r="C96" s="2">
        <v>2</v>
      </c>
      <c r="D96" s="250">
        <v>2.14</v>
      </c>
      <c r="E96" s="2">
        <v>14</v>
      </c>
      <c r="F96" s="2">
        <v>10</v>
      </c>
      <c r="G96" s="2">
        <v>159.69999999999999</v>
      </c>
      <c r="H96" s="2">
        <v>59.3</v>
      </c>
      <c r="I96" s="2" t="s">
        <v>99</v>
      </c>
      <c r="J96" s="2" t="s">
        <v>335</v>
      </c>
      <c r="K96" s="3" t="s">
        <v>17</v>
      </c>
      <c r="L96" s="3">
        <v>31</v>
      </c>
      <c r="M96" s="2">
        <v>23</v>
      </c>
      <c r="N96" s="2">
        <v>17</v>
      </c>
      <c r="O96" s="2">
        <f t="shared" si="19"/>
        <v>0.45161290322580644</v>
      </c>
      <c r="P96" s="30" t="s">
        <v>168</v>
      </c>
      <c r="Q96" s="30"/>
      <c r="R96" s="30"/>
      <c r="S96" s="30"/>
      <c r="T96" s="3" t="s">
        <v>187</v>
      </c>
      <c r="U96" t="s">
        <v>192</v>
      </c>
      <c r="V96" s="3">
        <v>31</v>
      </c>
      <c r="W96" s="2">
        <v>23</v>
      </c>
      <c r="X96" s="2">
        <v>17</v>
      </c>
      <c r="Y96" s="2" t="s">
        <v>1038</v>
      </c>
      <c r="Z96" s="33"/>
      <c r="AA96" s="3" t="s">
        <v>216</v>
      </c>
      <c r="AB96" s="3">
        <v>54</v>
      </c>
      <c r="AC96" s="2">
        <v>40</v>
      </c>
      <c r="AD96" s="2">
        <v>35</v>
      </c>
      <c r="AE96" s="2"/>
      <c r="AF96" s="33" t="s">
        <v>242</v>
      </c>
      <c r="AG96" s="12" t="s">
        <v>217</v>
      </c>
      <c r="AH96" s="12">
        <v>48</v>
      </c>
      <c r="AI96" s="13">
        <v>31</v>
      </c>
      <c r="AJ96" s="13">
        <v>20</v>
      </c>
      <c r="AK96" s="13"/>
      <c r="AL96" s="34" t="s">
        <v>197</v>
      </c>
      <c r="AM96" s="2" t="s">
        <v>149</v>
      </c>
      <c r="AN96" s="2" t="s">
        <v>348</v>
      </c>
      <c r="AO96" s="2" t="s">
        <v>870</v>
      </c>
      <c r="AP96" s="2" t="s">
        <v>86</v>
      </c>
      <c r="AQ96" s="2" t="s">
        <v>87</v>
      </c>
      <c r="AR96" s="1"/>
      <c r="AS96" s="2" t="s">
        <v>89</v>
      </c>
      <c r="AT96" s="1"/>
      <c r="AU96" s="2" t="s">
        <v>93</v>
      </c>
      <c r="AV96" s="14" t="s">
        <v>762</v>
      </c>
      <c r="AW96" s="14">
        <v>1</v>
      </c>
      <c r="AX96" s="3" t="s">
        <v>17</v>
      </c>
      <c r="AY96" s="3">
        <v>31</v>
      </c>
      <c r="AZ96" s="2">
        <v>23</v>
      </c>
      <c r="BA96" s="2">
        <v>17</v>
      </c>
      <c r="BB96" s="2">
        <f t="shared" si="20"/>
        <v>0.45161290322580644</v>
      </c>
      <c r="BC96" s="248">
        <f t="shared" si="21"/>
        <v>2.14</v>
      </c>
      <c r="BD96" s="2" t="s">
        <v>1666</v>
      </c>
      <c r="BE96" s="2">
        <v>14</v>
      </c>
      <c r="BF96" s="2">
        <v>10</v>
      </c>
      <c r="BG96" s="104">
        <v>4.29</v>
      </c>
      <c r="BH96" s="105">
        <v>3.77</v>
      </c>
      <c r="BI96" s="109">
        <v>2.78</v>
      </c>
      <c r="BJ96" s="105">
        <v>2.4900000000000002</v>
      </c>
      <c r="BK96" s="106">
        <v>1.87</v>
      </c>
      <c r="BL96" s="261">
        <v>1.39</v>
      </c>
      <c r="BM96" s="106">
        <v>0.95</v>
      </c>
      <c r="BN96" s="108">
        <v>2.2400000000000002</v>
      </c>
      <c r="BO96" s="107">
        <v>2.62</v>
      </c>
      <c r="BP96" s="106">
        <v>3.12</v>
      </c>
      <c r="BQ96" s="106">
        <v>3.9</v>
      </c>
      <c r="BR96" s="106">
        <v>5.09</v>
      </c>
      <c r="BS96" s="106">
        <v>4.22</v>
      </c>
      <c r="BT96" s="8">
        <v>3.36</v>
      </c>
      <c r="BU96" s="7">
        <v>5.9</v>
      </c>
      <c r="BV96" s="9">
        <v>8.4499999999999993</v>
      </c>
      <c r="BW96" s="4">
        <v>11.44</v>
      </c>
      <c r="BX96" s="4">
        <v>14.15</v>
      </c>
      <c r="BY96" s="4">
        <v>4.33</v>
      </c>
      <c r="BZ96" s="26">
        <v>3.11</v>
      </c>
      <c r="CA96" s="25">
        <v>2.17</v>
      </c>
      <c r="CB96" s="25">
        <v>0.35</v>
      </c>
      <c r="CC96" s="53">
        <v>1.1499999999999999</v>
      </c>
      <c r="CD96" s="257">
        <v>1.02</v>
      </c>
      <c r="CE96" s="53">
        <v>1.78</v>
      </c>
      <c r="CF96" s="54">
        <v>2.37</v>
      </c>
      <c r="CG96" s="55">
        <v>3.29</v>
      </c>
      <c r="CH96" s="53">
        <v>3.58</v>
      </c>
      <c r="CI96" s="53">
        <v>3.23</v>
      </c>
      <c r="CJ96" s="53">
        <v>5.1100000000000003</v>
      </c>
      <c r="CK96" s="7">
        <v>5.33</v>
      </c>
      <c r="CL96" s="8">
        <v>5.66</v>
      </c>
      <c r="CM96" s="7">
        <v>6.94</v>
      </c>
      <c r="CN96" s="9">
        <v>8.74</v>
      </c>
      <c r="CO96" s="4">
        <v>11.61</v>
      </c>
      <c r="CP96" s="4">
        <v>12.2</v>
      </c>
      <c r="CQ96" s="250">
        <v>-4.0000000000000036E-2</v>
      </c>
      <c r="CR96" s="250">
        <v>0.66000000000000014</v>
      </c>
      <c r="CS96" s="250">
        <v>0.60999999999999988</v>
      </c>
      <c r="CT96" s="250">
        <v>2.14</v>
      </c>
      <c r="CU96" s="250">
        <v>0.7200000000000002</v>
      </c>
      <c r="CV96" s="250">
        <v>-0.36999999999999988</v>
      </c>
      <c r="CW96" s="16">
        <v>27.49</v>
      </c>
      <c r="CX96" s="38">
        <v>32.25</v>
      </c>
      <c r="CY96" s="20">
        <v>34.299999999999997</v>
      </c>
      <c r="CZ96" s="38">
        <v>37.14</v>
      </c>
      <c r="DA96" s="17">
        <v>39.18</v>
      </c>
      <c r="DB96" s="19">
        <v>39.770000000000003</v>
      </c>
      <c r="DC96" s="17">
        <v>41.15</v>
      </c>
      <c r="DD96" s="19">
        <v>39.840000000000003</v>
      </c>
      <c r="DE96" s="18">
        <v>39.17</v>
      </c>
      <c r="DF96" s="17">
        <v>40.1</v>
      </c>
      <c r="DG96" s="17">
        <v>40.69</v>
      </c>
      <c r="DH96" s="17">
        <v>42.62</v>
      </c>
      <c r="DI96" s="17">
        <v>44.68</v>
      </c>
      <c r="DJ96" s="19">
        <v>46.62</v>
      </c>
      <c r="DK96" s="17">
        <v>47.94</v>
      </c>
      <c r="DL96" s="20">
        <v>48.24</v>
      </c>
      <c r="DM96" s="16">
        <v>47.73</v>
      </c>
      <c r="DN96" s="16">
        <v>45.95</v>
      </c>
      <c r="DO96" s="16">
        <v>28.62</v>
      </c>
      <c r="DP96" s="38">
        <v>32.83</v>
      </c>
      <c r="DQ96" s="20">
        <v>35.28</v>
      </c>
      <c r="DR96" s="20">
        <v>37.76</v>
      </c>
      <c r="DS96" s="17">
        <v>39.19</v>
      </c>
      <c r="DT96" s="19">
        <v>39.75</v>
      </c>
      <c r="DU96" s="17">
        <v>40.82</v>
      </c>
      <c r="DV96" s="19">
        <v>39.44</v>
      </c>
      <c r="DW96" s="18">
        <v>39.49</v>
      </c>
      <c r="DX96" s="17">
        <v>41.62</v>
      </c>
      <c r="DY96" s="17">
        <v>40.32</v>
      </c>
      <c r="DZ96" s="17">
        <v>43.05</v>
      </c>
      <c r="EA96" s="17">
        <v>45.3</v>
      </c>
      <c r="EB96" s="19">
        <v>46.86</v>
      </c>
      <c r="EC96" s="17">
        <v>47.55</v>
      </c>
      <c r="ED96" s="20">
        <v>48.82</v>
      </c>
      <c r="EE96" s="16">
        <v>48.06</v>
      </c>
      <c r="EF96" s="16">
        <v>45.06</v>
      </c>
      <c r="EG96" s="253">
        <f t="shared" si="22"/>
        <v>-1.1300000000000026</v>
      </c>
      <c r="EH96" s="253">
        <f t="shared" si="23"/>
        <v>-0.57999999999999829</v>
      </c>
      <c r="EI96" s="253">
        <f t="shared" si="24"/>
        <v>-0.98000000000000398</v>
      </c>
      <c r="EJ96" s="253">
        <f t="shared" si="25"/>
        <v>-0.61999999999999744</v>
      </c>
      <c r="EK96" s="253">
        <f t="shared" si="26"/>
        <v>-9.9999999999980105E-3</v>
      </c>
      <c r="EL96" s="253">
        <f t="shared" si="27"/>
        <v>2.0000000000003126E-2</v>
      </c>
      <c r="EM96" s="16">
        <v>6</v>
      </c>
      <c r="EN96" s="20">
        <v>8</v>
      </c>
      <c r="EO96" s="20">
        <v>9</v>
      </c>
      <c r="EP96" s="20">
        <v>10</v>
      </c>
      <c r="EQ96" s="17">
        <v>8</v>
      </c>
      <c r="ER96" s="17">
        <v>4</v>
      </c>
      <c r="ES96" s="17">
        <v>-1</v>
      </c>
      <c r="ET96" s="17">
        <v>-9</v>
      </c>
      <c r="EU96" s="17">
        <v>-8</v>
      </c>
      <c r="EV96" s="17">
        <v>-7</v>
      </c>
      <c r="EW96" s="17">
        <v>-3</v>
      </c>
      <c r="EX96" s="17">
        <v>2</v>
      </c>
      <c r="EY96" s="17">
        <v>13</v>
      </c>
      <c r="EZ96" s="17">
        <v>18</v>
      </c>
      <c r="FA96" s="17">
        <v>18</v>
      </c>
      <c r="FB96" s="20">
        <v>16</v>
      </c>
      <c r="FC96" s="20">
        <v>13</v>
      </c>
      <c r="FD96" s="20">
        <v>13</v>
      </c>
      <c r="FE96" s="2" t="s">
        <v>1082</v>
      </c>
      <c r="FF96" s="2">
        <v>51490980</v>
      </c>
      <c r="FG96" s="2" t="s">
        <v>91</v>
      </c>
      <c r="FH96" s="1" t="s">
        <v>1083</v>
      </c>
      <c r="FI96" s="14"/>
      <c r="FJ96" s="1"/>
      <c r="FL96" s="50">
        <f t="shared" si="28"/>
        <v>-0.29000000000000092</v>
      </c>
    </row>
    <row r="97" spans="1:168">
      <c r="A97" s="2">
        <v>1</v>
      </c>
      <c r="B97" s="2">
        <v>65</v>
      </c>
      <c r="C97" s="2">
        <v>1</v>
      </c>
      <c r="D97" s="250">
        <v>2.17</v>
      </c>
      <c r="E97" s="2">
        <v>18</v>
      </c>
      <c r="F97" s="2">
        <v>6</v>
      </c>
      <c r="G97" s="2">
        <v>165</v>
      </c>
      <c r="H97" s="2">
        <v>49.9</v>
      </c>
      <c r="I97" s="2" t="s">
        <v>238</v>
      </c>
      <c r="J97" s="2" t="s">
        <v>114</v>
      </c>
      <c r="K97" s="3" t="s">
        <v>6</v>
      </c>
      <c r="L97" s="3">
        <v>25</v>
      </c>
      <c r="M97" s="2">
        <v>23</v>
      </c>
      <c r="N97" s="2">
        <v>19</v>
      </c>
      <c r="O97" s="2">
        <f t="shared" ref="O97:O128" si="29">(L97-N97)/L97</f>
        <v>0.24</v>
      </c>
      <c r="P97" s="30" t="s">
        <v>168</v>
      </c>
      <c r="Q97" s="30"/>
      <c r="R97" s="30"/>
      <c r="S97" s="30"/>
      <c r="T97" s="3" t="s">
        <v>187</v>
      </c>
      <c r="U97" t="s">
        <v>191</v>
      </c>
      <c r="V97" s="3">
        <v>25</v>
      </c>
      <c r="W97" s="2">
        <v>23</v>
      </c>
      <c r="X97" s="2">
        <v>19</v>
      </c>
      <c r="Y97" s="2" t="s">
        <v>1543</v>
      </c>
      <c r="Z97" s="33"/>
      <c r="AA97" s="3" t="s">
        <v>81</v>
      </c>
      <c r="AB97" s="3">
        <v>55</v>
      </c>
      <c r="AC97" s="2">
        <v>44</v>
      </c>
      <c r="AD97" s="2">
        <v>42</v>
      </c>
      <c r="AE97" s="2"/>
      <c r="AF97" s="33" t="s">
        <v>209</v>
      </c>
      <c r="AG97" s="12" t="s">
        <v>126</v>
      </c>
      <c r="AH97" s="12">
        <v>71</v>
      </c>
      <c r="AI97" s="13">
        <v>51</v>
      </c>
      <c r="AJ97" s="13">
        <v>30</v>
      </c>
      <c r="AK97" s="13"/>
      <c r="AL97" s="34" t="s">
        <v>152</v>
      </c>
      <c r="AM97" s="2" t="s">
        <v>1046</v>
      </c>
      <c r="AN97" s="2" t="s">
        <v>251</v>
      </c>
      <c r="AO97" s="2" t="s">
        <v>342</v>
      </c>
      <c r="AP97" s="2" t="s">
        <v>1544</v>
      </c>
      <c r="AQ97" s="2" t="s">
        <v>87</v>
      </c>
      <c r="AR97" s="1"/>
      <c r="AS97" s="2" t="s">
        <v>89</v>
      </c>
      <c r="AT97" s="1"/>
      <c r="AU97" s="2" t="s">
        <v>93</v>
      </c>
      <c r="AV97" s="14" t="s">
        <v>1081</v>
      </c>
      <c r="AW97" s="14">
        <v>1</v>
      </c>
      <c r="AX97" s="3" t="s">
        <v>6</v>
      </c>
      <c r="AY97" s="3">
        <v>25</v>
      </c>
      <c r="AZ97" s="2">
        <v>23</v>
      </c>
      <c r="BA97" s="2">
        <v>19</v>
      </c>
      <c r="BB97" s="2">
        <f t="shared" ref="BB97:BB128" si="30">(AY97-BA97)/AY97</f>
        <v>0.24</v>
      </c>
      <c r="BC97" s="248">
        <f t="shared" ref="BC97:BC128" si="31">BJ97-CB97</f>
        <v>2.17</v>
      </c>
      <c r="BD97" s="2" t="s">
        <v>1667</v>
      </c>
      <c r="BE97" s="2">
        <v>18</v>
      </c>
      <c r="BF97" s="2">
        <v>6</v>
      </c>
      <c r="BG97" s="104">
        <v>3.65</v>
      </c>
      <c r="BH97" s="107">
        <v>3.33</v>
      </c>
      <c r="BI97" s="106">
        <v>4.3099999999999996</v>
      </c>
      <c r="BJ97" s="107">
        <v>2.87</v>
      </c>
      <c r="BK97" s="106">
        <v>2.9</v>
      </c>
      <c r="BL97" s="261">
        <v>1.99</v>
      </c>
      <c r="BM97" s="106">
        <v>0</v>
      </c>
      <c r="BN97" s="108">
        <v>0</v>
      </c>
      <c r="BO97" s="107">
        <v>0.28000000000000003</v>
      </c>
      <c r="BP97" s="106">
        <v>2.86</v>
      </c>
      <c r="BQ97" s="106">
        <v>3.07</v>
      </c>
      <c r="BR97" s="106">
        <v>4.05</v>
      </c>
      <c r="BS97" s="106">
        <v>1.69</v>
      </c>
      <c r="BT97" s="8">
        <v>2.59</v>
      </c>
      <c r="BU97" s="7">
        <v>4.6399999999999997</v>
      </c>
      <c r="BV97" s="9">
        <v>5.84</v>
      </c>
      <c r="BW97" s="4">
        <v>9.89</v>
      </c>
      <c r="BX97" s="97">
        <v>19.09</v>
      </c>
      <c r="BY97" s="4">
        <v>2.93</v>
      </c>
      <c r="BZ97" s="55">
        <v>2.67</v>
      </c>
      <c r="CA97" s="53">
        <v>1.42</v>
      </c>
      <c r="CB97" s="53">
        <v>0.7</v>
      </c>
      <c r="CC97" s="53">
        <v>0.95</v>
      </c>
      <c r="CD97" s="257">
        <v>1.24</v>
      </c>
      <c r="CE97" s="53">
        <v>2.4900000000000002</v>
      </c>
      <c r="CF97" s="54">
        <v>2.4900000000000002</v>
      </c>
      <c r="CG97" s="55">
        <v>3.25</v>
      </c>
      <c r="CH97" s="53">
        <v>3.54</v>
      </c>
      <c r="CI97" s="53">
        <v>2.94</v>
      </c>
      <c r="CJ97" s="53">
        <v>0</v>
      </c>
      <c r="CK97" s="7">
        <v>1.85</v>
      </c>
      <c r="CL97" s="8">
        <v>2.69</v>
      </c>
      <c r="CM97" s="7">
        <v>4.3499999999999996</v>
      </c>
      <c r="CN97" s="9">
        <v>6.06</v>
      </c>
      <c r="CO97" s="4">
        <v>8.7799999999999994</v>
      </c>
      <c r="CP97" s="97">
        <v>19.420000000000002</v>
      </c>
      <c r="CQ97" s="250">
        <v>0.71999999999999975</v>
      </c>
      <c r="CR97" s="250">
        <v>0.66000000000000014</v>
      </c>
      <c r="CS97" s="250">
        <v>2.8899999999999997</v>
      </c>
      <c r="CT97" s="250">
        <v>2.17</v>
      </c>
      <c r="CU97" s="250">
        <v>1.95</v>
      </c>
      <c r="CV97" s="250">
        <v>-0.75</v>
      </c>
      <c r="CW97" s="16">
        <v>28.28</v>
      </c>
      <c r="CX97" s="18">
        <v>30.84</v>
      </c>
      <c r="CY97" s="17">
        <v>32.36</v>
      </c>
      <c r="CZ97" s="18">
        <v>35.04</v>
      </c>
      <c r="DA97" s="17">
        <v>37.24</v>
      </c>
      <c r="DB97" s="19">
        <v>38.21</v>
      </c>
      <c r="DC97" s="17">
        <v>40.46</v>
      </c>
      <c r="DD97" s="19">
        <v>40.56</v>
      </c>
      <c r="DE97" s="18">
        <v>40.71</v>
      </c>
      <c r="DF97" s="17">
        <v>40.97</v>
      </c>
      <c r="DG97" s="17">
        <v>42.31</v>
      </c>
      <c r="DH97" s="17">
        <v>43.53</v>
      </c>
      <c r="DI97" s="17">
        <v>47.3</v>
      </c>
      <c r="DJ97" s="19">
        <v>46.71</v>
      </c>
      <c r="DK97" s="17">
        <v>48.82</v>
      </c>
      <c r="DL97" s="20">
        <v>44.35</v>
      </c>
      <c r="DM97" s="16">
        <v>42.24</v>
      </c>
      <c r="DN97" s="97">
        <v>41.05</v>
      </c>
      <c r="DO97" s="16">
        <v>27.85</v>
      </c>
      <c r="DP97" s="18">
        <v>31.33</v>
      </c>
      <c r="DQ97" s="17">
        <v>33.869999999999997</v>
      </c>
      <c r="DR97" s="17">
        <v>35.630000000000003</v>
      </c>
      <c r="DS97" s="17">
        <v>37.270000000000003</v>
      </c>
      <c r="DT97" s="19">
        <v>37.47</v>
      </c>
      <c r="DU97" s="17">
        <v>39.11</v>
      </c>
      <c r="DV97" s="19">
        <v>39.130000000000003</v>
      </c>
      <c r="DW97" s="18">
        <v>39.86</v>
      </c>
      <c r="DX97" s="17">
        <v>41.02</v>
      </c>
      <c r="DY97" s="17">
        <v>42.08</v>
      </c>
      <c r="DZ97" s="17">
        <v>43.18</v>
      </c>
      <c r="EA97" s="17">
        <v>46.06</v>
      </c>
      <c r="EB97" s="19">
        <v>46.03</v>
      </c>
      <c r="EC97" s="17">
        <v>48.78</v>
      </c>
      <c r="ED97" s="20">
        <v>44.27</v>
      </c>
      <c r="EE97" s="16">
        <v>42.07</v>
      </c>
      <c r="EF97" s="97">
        <v>41.33</v>
      </c>
      <c r="EG97" s="253">
        <f t="shared" ref="EG97:EG128" si="32">CW97-DO97</f>
        <v>0.42999999999999972</v>
      </c>
      <c r="EH97" s="253">
        <f t="shared" ref="EH97:EH128" si="33">CX97-DP97</f>
        <v>-0.48999999999999844</v>
      </c>
      <c r="EI97" s="253">
        <f t="shared" ref="EI97:EI128" si="34">CY97-DQ97</f>
        <v>-1.509999999999998</v>
      </c>
      <c r="EJ97" s="253">
        <f t="shared" ref="EJ97:EJ128" si="35">CZ97-DR97</f>
        <v>-0.59000000000000341</v>
      </c>
      <c r="EK97" s="253">
        <f t="shared" ref="EK97:EK128" si="36">DA97-DS97</f>
        <v>-3.0000000000001137E-2</v>
      </c>
      <c r="EL97" s="253">
        <f t="shared" ref="EL97:EL128" si="37">DB97-DT97</f>
        <v>0.74000000000000199</v>
      </c>
      <c r="EM97" s="16">
        <v>0</v>
      </c>
      <c r="EN97" s="17">
        <v>0</v>
      </c>
      <c r="EO97" s="17">
        <v>0</v>
      </c>
      <c r="EP97" s="17">
        <v>1</v>
      </c>
      <c r="EQ97" s="17">
        <v>-1</v>
      </c>
      <c r="ER97" s="17">
        <v>-4</v>
      </c>
      <c r="ES97" s="17">
        <v>-5</v>
      </c>
      <c r="ET97" s="17">
        <v>-6</v>
      </c>
      <c r="EU97" s="17">
        <v>-2</v>
      </c>
      <c r="EV97" s="17">
        <v>4</v>
      </c>
      <c r="EW97" s="17">
        <v>15</v>
      </c>
      <c r="EX97" s="17">
        <v>24</v>
      </c>
      <c r="EY97" s="17">
        <v>27</v>
      </c>
      <c r="EZ97" s="17">
        <v>19</v>
      </c>
      <c r="FA97" s="17">
        <v>13</v>
      </c>
      <c r="FB97" s="20">
        <v>8</v>
      </c>
      <c r="FC97" s="20">
        <v>5</v>
      </c>
      <c r="FD97" s="97">
        <v>5</v>
      </c>
      <c r="FE97" s="2" t="s">
        <v>1541</v>
      </c>
      <c r="FF97" s="2">
        <v>50842533</v>
      </c>
      <c r="FG97" s="2" t="s">
        <v>91</v>
      </c>
      <c r="FH97" s="1" t="s">
        <v>782</v>
      </c>
      <c r="FI97" s="14"/>
      <c r="FJ97" s="1"/>
      <c r="FL97" s="50">
        <f t="shared" si="28"/>
        <v>-0.21999999999999975</v>
      </c>
    </row>
    <row r="98" spans="1:168" s="1" customFormat="1">
      <c r="A98" s="2">
        <v>1</v>
      </c>
      <c r="B98" s="2">
        <v>86</v>
      </c>
      <c r="C98" s="2">
        <v>2</v>
      </c>
      <c r="D98" s="250">
        <v>2.1799999999999997</v>
      </c>
      <c r="E98" s="2">
        <v>17</v>
      </c>
      <c r="F98" s="2">
        <v>10</v>
      </c>
      <c r="G98" s="2">
        <v>168.5</v>
      </c>
      <c r="H98" s="2">
        <v>58.8</v>
      </c>
      <c r="I98" s="2" t="s">
        <v>99</v>
      </c>
      <c r="J98" s="2" t="s">
        <v>819</v>
      </c>
      <c r="K98" s="3" t="s">
        <v>6</v>
      </c>
      <c r="L98" s="3">
        <v>28</v>
      </c>
      <c r="M98" s="2">
        <v>25</v>
      </c>
      <c r="N98" s="2">
        <v>22</v>
      </c>
      <c r="O98" s="2">
        <f t="shared" si="29"/>
        <v>0.21428571428571427</v>
      </c>
      <c r="P98" s="30" t="s">
        <v>168</v>
      </c>
      <c r="Q98" s="30" t="s">
        <v>1129</v>
      </c>
      <c r="R98" s="30"/>
      <c r="S98" s="30"/>
      <c r="T98" s="3" t="s">
        <v>187</v>
      </c>
      <c r="U98" t="s">
        <v>191</v>
      </c>
      <c r="V98" s="3">
        <v>28</v>
      </c>
      <c r="W98" s="2">
        <v>25</v>
      </c>
      <c r="X98" s="2">
        <v>22</v>
      </c>
      <c r="Y98" s="2" t="s">
        <v>280</v>
      </c>
      <c r="Z98" s="33"/>
      <c r="AA98" s="3" t="s">
        <v>137</v>
      </c>
      <c r="AB98" s="3">
        <v>64</v>
      </c>
      <c r="AC98" s="2">
        <v>48</v>
      </c>
      <c r="AD98" s="2">
        <v>39</v>
      </c>
      <c r="AE98" s="13"/>
      <c r="AF98" s="34" t="s">
        <v>443</v>
      </c>
      <c r="AG98" s="12" t="s">
        <v>116</v>
      </c>
      <c r="AH98" s="12">
        <v>38</v>
      </c>
      <c r="AI98" s="13">
        <v>29</v>
      </c>
      <c r="AJ98" s="13">
        <v>19</v>
      </c>
      <c r="AK98" s="2"/>
      <c r="AL98" s="34" t="s">
        <v>197</v>
      </c>
      <c r="AM98" s="2" t="s">
        <v>117</v>
      </c>
      <c r="AN98" s="2" t="s">
        <v>403</v>
      </c>
      <c r="AO98" s="2" t="s">
        <v>460</v>
      </c>
      <c r="AP98" s="2" t="s">
        <v>106</v>
      </c>
      <c r="AQ98" s="2" t="s">
        <v>87</v>
      </c>
      <c r="AR98" s="1" t="s">
        <v>176</v>
      </c>
      <c r="AS98" s="2" t="s">
        <v>89</v>
      </c>
      <c r="AT98" s="1" t="s">
        <v>131</v>
      </c>
      <c r="AU98" s="2" t="s">
        <v>93</v>
      </c>
      <c r="AV98" s="14" t="s">
        <v>959</v>
      </c>
      <c r="AW98" s="14">
        <v>1</v>
      </c>
      <c r="AX98" s="3" t="s">
        <v>6</v>
      </c>
      <c r="AY98" s="3">
        <v>28</v>
      </c>
      <c r="AZ98" s="2">
        <v>25</v>
      </c>
      <c r="BA98" s="2">
        <v>22</v>
      </c>
      <c r="BB98" s="2">
        <f t="shared" si="30"/>
        <v>0.21428571428571427</v>
      </c>
      <c r="BC98" s="248">
        <f t="shared" si="31"/>
        <v>2.1799999999999997</v>
      </c>
      <c r="BD98" s="2" t="s">
        <v>1666</v>
      </c>
      <c r="BE98" s="2">
        <v>17</v>
      </c>
      <c r="BF98" s="2">
        <v>10</v>
      </c>
      <c r="BG98" s="104">
        <v>4.4800000000000004</v>
      </c>
      <c r="BH98" s="114">
        <v>3.87</v>
      </c>
      <c r="BI98" s="106">
        <v>2.4900000000000002</v>
      </c>
      <c r="BJ98" s="107">
        <v>3.05</v>
      </c>
      <c r="BK98" s="106">
        <v>3.83</v>
      </c>
      <c r="BL98" s="261">
        <v>3.5</v>
      </c>
      <c r="BM98" s="106">
        <v>3.17</v>
      </c>
      <c r="BN98" s="108">
        <v>1.34</v>
      </c>
      <c r="BO98" s="107">
        <v>1.5</v>
      </c>
      <c r="BP98" s="106">
        <v>5.01</v>
      </c>
      <c r="BQ98" s="106">
        <v>6.78</v>
      </c>
      <c r="BR98" s="106">
        <v>6.41</v>
      </c>
      <c r="BS98" s="106">
        <v>3.13</v>
      </c>
      <c r="BT98" s="41">
        <v>4.53</v>
      </c>
      <c r="BU98" s="5">
        <v>5.12</v>
      </c>
      <c r="BV98" s="9">
        <v>6.98</v>
      </c>
      <c r="BW98" s="4">
        <v>11.45</v>
      </c>
      <c r="BX98" s="4">
        <v>19.510000000000002</v>
      </c>
      <c r="BY98" s="4">
        <v>4.13</v>
      </c>
      <c r="BZ98" s="39">
        <v>1.86</v>
      </c>
      <c r="CA98" s="7">
        <v>0</v>
      </c>
      <c r="CB98" s="7">
        <v>0.87</v>
      </c>
      <c r="CC98" s="7">
        <v>1.92</v>
      </c>
      <c r="CD98" s="257">
        <v>3.44</v>
      </c>
      <c r="CE98" s="7">
        <v>2.87</v>
      </c>
      <c r="CF98" s="8">
        <v>2.72</v>
      </c>
      <c r="CG98" s="6">
        <v>3.5</v>
      </c>
      <c r="CH98" s="7">
        <v>3.07</v>
      </c>
      <c r="CI98" s="7">
        <v>4.68</v>
      </c>
      <c r="CJ98" s="7">
        <v>5.47</v>
      </c>
      <c r="CK98" s="7">
        <v>2.2799999999999998</v>
      </c>
      <c r="CL98" s="41">
        <v>3.74</v>
      </c>
      <c r="CM98" s="5">
        <v>6.48</v>
      </c>
      <c r="CN98" s="9">
        <v>7.73</v>
      </c>
      <c r="CO98" s="4">
        <v>9.9700000000000006</v>
      </c>
      <c r="CP98" s="4">
        <v>19.420000000000002</v>
      </c>
      <c r="CQ98" s="250">
        <v>0.35000000000000053</v>
      </c>
      <c r="CR98" s="250">
        <v>2.0099999999999998</v>
      </c>
      <c r="CS98" s="250">
        <v>2.4900000000000002</v>
      </c>
      <c r="CT98" s="250">
        <v>2.1799999999999997</v>
      </c>
      <c r="CU98" s="250">
        <v>1.9100000000000001</v>
      </c>
      <c r="CV98" s="250">
        <v>-6.0000000000000053E-2</v>
      </c>
      <c r="CW98" s="16">
        <v>29.85</v>
      </c>
      <c r="CX98" s="40">
        <v>32.39</v>
      </c>
      <c r="CY98" s="17">
        <v>32.619999999999997</v>
      </c>
      <c r="CZ98" s="18">
        <v>34.06</v>
      </c>
      <c r="DA98" s="17">
        <v>34.6</v>
      </c>
      <c r="DB98" s="19">
        <v>37.44</v>
      </c>
      <c r="DC98" s="17">
        <v>37.299999999999997</v>
      </c>
      <c r="DD98" s="19">
        <v>38.340000000000003</v>
      </c>
      <c r="DE98" s="18">
        <v>38.729999999999997</v>
      </c>
      <c r="DF98" s="17">
        <v>39.520000000000003</v>
      </c>
      <c r="DG98" s="17">
        <v>41.85</v>
      </c>
      <c r="DH98" s="17">
        <v>42.26</v>
      </c>
      <c r="DI98" s="17">
        <v>46.73</v>
      </c>
      <c r="DJ98" s="42">
        <v>49.79</v>
      </c>
      <c r="DK98" s="23">
        <v>49.29</v>
      </c>
      <c r="DL98" s="20">
        <v>47.7</v>
      </c>
      <c r="DM98" s="16">
        <v>41.89</v>
      </c>
      <c r="DN98" s="16">
        <v>38.46</v>
      </c>
      <c r="DO98" s="16">
        <v>29.12</v>
      </c>
      <c r="DP98" s="40">
        <v>33.03</v>
      </c>
      <c r="DQ98" s="17">
        <v>33.28</v>
      </c>
      <c r="DR98" s="17">
        <v>34.89</v>
      </c>
      <c r="DS98" s="17">
        <v>35.54</v>
      </c>
      <c r="DT98" s="19">
        <v>38.79</v>
      </c>
      <c r="DU98" s="17">
        <v>37.630000000000003</v>
      </c>
      <c r="DV98" s="19">
        <v>37.130000000000003</v>
      </c>
      <c r="DW98" s="18">
        <v>37.840000000000003</v>
      </c>
      <c r="DX98" s="17">
        <v>38.79</v>
      </c>
      <c r="DY98" s="17">
        <v>42.13</v>
      </c>
      <c r="DZ98" s="17">
        <v>43.36</v>
      </c>
      <c r="EA98" s="17">
        <v>45.85</v>
      </c>
      <c r="EB98" s="42">
        <v>49.29</v>
      </c>
      <c r="EC98" s="23">
        <v>48.05</v>
      </c>
      <c r="ED98" s="20">
        <v>48.61</v>
      </c>
      <c r="EE98" s="16">
        <v>39.47</v>
      </c>
      <c r="EF98" s="16">
        <v>39.76</v>
      </c>
      <c r="EG98" s="253">
        <f t="shared" si="32"/>
        <v>0.73000000000000043</v>
      </c>
      <c r="EH98" s="253">
        <f t="shared" si="33"/>
        <v>-0.64000000000000057</v>
      </c>
      <c r="EI98" s="253">
        <f t="shared" si="34"/>
        <v>-0.66000000000000369</v>
      </c>
      <c r="EJ98" s="253">
        <f t="shared" si="35"/>
        <v>-0.82999999999999829</v>
      </c>
      <c r="EK98" s="253">
        <f t="shared" si="36"/>
        <v>-0.93999999999999773</v>
      </c>
      <c r="EL98" s="253">
        <f t="shared" si="37"/>
        <v>-1.3500000000000014</v>
      </c>
      <c r="EM98" s="16">
        <v>10</v>
      </c>
      <c r="EN98" s="23">
        <v>10</v>
      </c>
      <c r="EO98" s="17">
        <v>5</v>
      </c>
      <c r="EP98" s="17">
        <v>0</v>
      </c>
      <c r="EQ98" s="17">
        <v>-3</v>
      </c>
      <c r="ER98" s="17">
        <v>-11</v>
      </c>
      <c r="ES98" s="17">
        <v>-18</v>
      </c>
      <c r="ET98" s="17">
        <v>-19</v>
      </c>
      <c r="EU98" s="17">
        <v>-17</v>
      </c>
      <c r="EV98" s="17">
        <v>-11</v>
      </c>
      <c r="EW98" s="17">
        <v>-2</v>
      </c>
      <c r="EX98" s="17">
        <v>2</v>
      </c>
      <c r="EY98" s="17">
        <v>6</v>
      </c>
      <c r="EZ98" s="23">
        <v>8</v>
      </c>
      <c r="FA98" s="23">
        <v>9</v>
      </c>
      <c r="FB98" s="20">
        <v>8</v>
      </c>
      <c r="FC98" s="20">
        <v>7</v>
      </c>
      <c r="FD98" s="20">
        <v>0</v>
      </c>
      <c r="FE98" s="2" t="s">
        <v>1215</v>
      </c>
      <c r="FF98" s="2">
        <v>53737320</v>
      </c>
      <c r="FG98" s="2" t="s">
        <v>91</v>
      </c>
      <c r="FH98" s="1" t="s">
        <v>1217</v>
      </c>
      <c r="FI98" s="15" t="s">
        <v>95</v>
      </c>
      <c r="FJ98" s="1">
        <v>1</v>
      </c>
      <c r="FL98" s="50">
        <f t="shared" si="28"/>
        <v>-0.75</v>
      </c>
    </row>
    <row r="99" spans="1:168">
      <c r="A99" s="2">
        <v>1</v>
      </c>
      <c r="B99" s="2">
        <v>57</v>
      </c>
      <c r="C99" s="2">
        <v>2</v>
      </c>
      <c r="D99" s="250">
        <v>2.36</v>
      </c>
      <c r="E99" s="2">
        <v>14</v>
      </c>
      <c r="F99" s="2">
        <v>5</v>
      </c>
      <c r="G99" s="2">
        <v>157.1</v>
      </c>
      <c r="H99" s="2">
        <v>46.9</v>
      </c>
      <c r="I99" s="2" t="s">
        <v>158</v>
      </c>
      <c r="J99" s="2" t="s">
        <v>80</v>
      </c>
      <c r="K99" s="3" t="s">
        <v>15</v>
      </c>
      <c r="L99" s="3">
        <v>24</v>
      </c>
      <c r="M99" s="2">
        <v>23</v>
      </c>
      <c r="N99" s="2">
        <v>16</v>
      </c>
      <c r="O99" s="2">
        <f t="shared" si="29"/>
        <v>0.33333333333333331</v>
      </c>
      <c r="P99" s="30"/>
      <c r="Q99" s="30"/>
      <c r="R99" s="30"/>
      <c r="S99" s="30"/>
      <c r="T99" s="3" t="s">
        <v>187</v>
      </c>
      <c r="U99" t="s">
        <v>193</v>
      </c>
      <c r="V99" s="3">
        <v>24</v>
      </c>
      <c r="W99" s="2">
        <v>23</v>
      </c>
      <c r="X99" s="2">
        <v>16</v>
      </c>
      <c r="Y99" s="2" t="s">
        <v>280</v>
      </c>
      <c r="Z99" s="33"/>
      <c r="AA99" s="3" t="s">
        <v>159</v>
      </c>
      <c r="AB99" s="3">
        <v>51</v>
      </c>
      <c r="AC99" s="2">
        <v>34</v>
      </c>
      <c r="AD99" s="2">
        <v>28</v>
      </c>
      <c r="AE99" s="2"/>
      <c r="AF99" s="33" t="s">
        <v>88</v>
      </c>
      <c r="AG99" s="12"/>
      <c r="AH99" s="12"/>
      <c r="AI99" s="13"/>
      <c r="AJ99" s="13"/>
      <c r="AK99" s="13"/>
      <c r="AL99" s="34"/>
      <c r="AM99" s="2" t="s">
        <v>247</v>
      </c>
      <c r="AN99" s="2" t="s">
        <v>118</v>
      </c>
      <c r="AO99" s="2" t="s">
        <v>744</v>
      </c>
      <c r="AP99" s="2" t="s">
        <v>1536</v>
      </c>
      <c r="AQ99" s="2" t="s">
        <v>87</v>
      </c>
      <c r="AR99" s="1"/>
      <c r="AS99" s="2" t="s">
        <v>89</v>
      </c>
      <c r="AT99" s="1"/>
      <c r="AU99" s="2" t="s">
        <v>93</v>
      </c>
      <c r="AV99" s="14" t="s">
        <v>1538</v>
      </c>
      <c r="AW99" s="14">
        <v>1</v>
      </c>
      <c r="AX99" s="3" t="s">
        <v>15</v>
      </c>
      <c r="AY99" s="3">
        <v>24</v>
      </c>
      <c r="AZ99" s="2">
        <v>23</v>
      </c>
      <c r="BA99" s="2">
        <v>16</v>
      </c>
      <c r="BB99" s="2">
        <f t="shared" si="30"/>
        <v>0.33333333333333331</v>
      </c>
      <c r="BC99" s="248">
        <f t="shared" si="31"/>
        <v>2.36</v>
      </c>
      <c r="BD99" s="2" t="s">
        <v>1666</v>
      </c>
      <c r="BE99" s="2">
        <v>14</v>
      </c>
      <c r="BF99" s="2">
        <v>5</v>
      </c>
      <c r="BG99" s="104">
        <v>3.63</v>
      </c>
      <c r="BH99" s="105">
        <v>3.62</v>
      </c>
      <c r="BI99" s="106">
        <v>3.14</v>
      </c>
      <c r="BJ99" s="107">
        <v>2.61</v>
      </c>
      <c r="BK99" s="106">
        <v>2.5</v>
      </c>
      <c r="BL99" s="261">
        <v>0.88</v>
      </c>
      <c r="BM99" s="106">
        <v>2.36</v>
      </c>
      <c r="BN99" s="108">
        <v>1.34</v>
      </c>
      <c r="BO99" s="107">
        <v>0.8</v>
      </c>
      <c r="BP99" s="106">
        <v>1.62</v>
      </c>
      <c r="BQ99" s="106">
        <v>1.93</v>
      </c>
      <c r="BR99" s="106">
        <v>3.62</v>
      </c>
      <c r="BS99" s="106">
        <v>2.89</v>
      </c>
      <c r="BT99" s="8">
        <v>3.72</v>
      </c>
      <c r="BU99" s="7">
        <v>5.26</v>
      </c>
      <c r="BV99" s="9">
        <v>6.48</v>
      </c>
      <c r="BW99" s="4">
        <v>11.68</v>
      </c>
      <c r="BX99" s="4">
        <v>16.010000000000002</v>
      </c>
      <c r="BY99" s="4">
        <v>3.71</v>
      </c>
      <c r="BZ99" s="26">
        <v>3.31</v>
      </c>
      <c r="CA99" s="53">
        <v>0.67</v>
      </c>
      <c r="CB99" s="53">
        <v>0.25</v>
      </c>
      <c r="CC99" s="53">
        <v>0.18</v>
      </c>
      <c r="CD99" s="257">
        <v>2.88</v>
      </c>
      <c r="CE99" s="53">
        <v>0.99</v>
      </c>
      <c r="CF99" s="54">
        <v>1.54</v>
      </c>
      <c r="CG99" s="55">
        <v>2.0499999999999998</v>
      </c>
      <c r="CH99" s="53">
        <v>2.66</v>
      </c>
      <c r="CI99" s="53">
        <v>2.89</v>
      </c>
      <c r="CJ99" s="53">
        <v>4.87</v>
      </c>
      <c r="CK99" s="7">
        <v>3.12</v>
      </c>
      <c r="CL99" s="8">
        <v>4.22</v>
      </c>
      <c r="CM99" s="7">
        <v>5.87</v>
      </c>
      <c r="CN99" s="9">
        <v>6.38</v>
      </c>
      <c r="CO99" s="4">
        <v>10.65</v>
      </c>
      <c r="CP99" s="4">
        <v>15.44</v>
      </c>
      <c r="CQ99" s="250">
        <v>-8.0000000000000071E-2</v>
      </c>
      <c r="CR99" s="250">
        <v>0.31000000000000005</v>
      </c>
      <c r="CS99" s="250">
        <v>2.4700000000000002</v>
      </c>
      <c r="CT99" s="250">
        <v>2.36</v>
      </c>
      <c r="CU99" s="250">
        <v>2.3199999999999998</v>
      </c>
      <c r="CV99" s="250">
        <v>2</v>
      </c>
      <c r="CW99" s="16">
        <v>26.33</v>
      </c>
      <c r="CX99" s="38">
        <v>30.66</v>
      </c>
      <c r="CY99" s="17">
        <v>31.36</v>
      </c>
      <c r="CZ99" s="18">
        <v>32.9</v>
      </c>
      <c r="DA99" s="17">
        <v>33.340000000000003</v>
      </c>
      <c r="DB99" s="19">
        <v>34.61</v>
      </c>
      <c r="DC99" s="17">
        <v>36.17</v>
      </c>
      <c r="DD99" s="19">
        <v>36.72</v>
      </c>
      <c r="DE99" s="18">
        <v>36.47</v>
      </c>
      <c r="DF99" s="17">
        <v>37.69</v>
      </c>
      <c r="DG99" s="17">
        <v>38.33</v>
      </c>
      <c r="DH99" s="17">
        <v>39.5</v>
      </c>
      <c r="DI99" s="17">
        <v>43.55</v>
      </c>
      <c r="DJ99" s="19">
        <v>43.64</v>
      </c>
      <c r="DK99" s="17">
        <v>46.62</v>
      </c>
      <c r="DL99" s="20">
        <v>44.46</v>
      </c>
      <c r="DM99" s="16">
        <v>42.07</v>
      </c>
      <c r="DN99" s="16">
        <v>42.9</v>
      </c>
      <c r="DO99" s="16">
        <v>26.06</v>
      </c>
      <c r="DP99" s="38">
        <v>30.03</v>
      </c>
      <c r="DQ99" s="17">
        <v>31.03</v>
      </c>
      <c r="DR99" s="17">
        <v>32.270000000000003</v>
      </c>
      <c r="DS99" s="17">
        <v>33.76</v>
      </c>
      <c r="DT99" s="19">
        <v>35.25</v>
      </c>
      <c r="DU99" s="17">
        <v>36.1</v>
      </c>
      <c r="DV99" s="19">
        <v>36.049999999999997</v>
      </c>
      <c r="DW99" s="18">
        <v>35.51</v>
      </c>
      <c r="DX99" s="17">
        <v>37.299999999999997</v>
      </c>
      <c r="DY99" s="17">
        <v>38.49</v>
      </c>
      <c r="DZ99" s="17">
        <v>39.61</v>
      </c>
      <c r="EA99" s="17">
        <v>43.1</v>
      </c>
      <c r="EB99" s="19">
        <v>44.13</v>
      </c>
      <c r="EC99" s="17">
        <v>46.13</v>
      </c>
      <c r="ED99" s="20">
        <v>45.86</v>
      </c>
      <c r="EE99" s="16">
        <v>42.56</v>
      </c>
      <c r="EF99" s="16">
        <v>42.68</v>
      </c>
      <c r="EG99" s="253">
        <f t="shared" si="32"/>
        <v>0.26999999999999957</v>
      </c>
      <c r="EH99" s="253">
        <f t="shared" si="33"/>
        <v>0.62999999999999901</v>
      </c>
      <c r="EI99" s="253">
        <f t="shared" si="34"/>
        <v>0.32999999999999829</v>
      </c>
      <c r="EJ99" s="253">
        <f t="shared" si="35"/>
        <v>0.62999999999999545</v>
      </c>
      <c r="EK99" s="253">
        <f t="shared" si="36"/>
        <v>-0.4199999999999946</v>
      </c>
      <c r="EL99" s="253">
        <f t="shared" si="37"/>
        <v>-0.64000000000000057</v>
      </c>
      <c r="EM99" s="16">
        <v>0</v>
      </c>
      <c r="EN99" s="20">
        <v>1</v>
      </c>
      <c r="EO99" s="17">
        <v>2</v>
      </c>
      <c r="EP99" s="17">
        <v>1</v>
      </c>
      <c r="EQ99" s="17">
        <v>-1</v>
      </c>
      <c r="ER99" s="17">
        <v>-4</v>
      </c>
      <c r="ES99" s="17">
        <v>-10</v>
      </c>
      <c r="ET99" s="17">
        <v>-16</v>
      </c>
      <c r="EU99" s="17">
        <v>-18</v>
      </c>
      <c r="EV99" s="17">
        <v>-21</v>
      </c>
      <c r="EW99" s="17">
        <v>-21</v>
      </c>
      <c r="EX99" s="17">
        <v>-19</v>
      </c>
      <c r="EY99" s="17">
        <v>-13</v>
      </c>
      <c r="EZ99" s="17">
        <v>-8</v>
      </c>
      <c r="FA99" s="17">
        <v>-1</v>
      </c>
      <c r="FB99" s="20">
        <v>-1</v>
      </c>
      <c r="FC99" s="20">
        <v>0</v>
      </c>
      <c r="FD99" s="20">
        <v>0</v>
      </c>
      <c r="FE99" s="2" t="s">
        <v>1532</v>
      </c>
      <c r="FF99" s="2">
        <v>50202685</v>
      </c>
      <c r="FG99" s="2" t="s">
        <v>91</v>
      </c>
      <c r="FH99" s="1" t="s">
        <v>1537</v>
      </c>
      <c r="FI99" s="14"/>
      <c r="FJ99" s="1"/>
      <c r="FL99" s="50">
        <f t="shared" si="28"/>
        <v>0.10000000000000053</v>
      </c>
    </row>
    <row r="100" spans="1:168">
      <c r="A100" s="2">
        <v>1</v>
      </c>
      <c r="B100" s="2">
        <v>95</v>
      </c>
      <c r="C100" s="2">
        <v>2</v>
      </c>
      <c r="D100" s="250">
        <v>2.36</v>
      </c>
      <c r="E100" s="2">
        <v>16</v>
      </c>
      <c r="F100" s="2">
        <v>2</v>
      </c>
      <c r="G100" s="2">
        <v>157</v>
      </c>
      <c r="H100" s="2">
        <v>51</v>
      </c>
      <c r="I100" s="2" t="s">
        <v>147</v>
      </c>
      <c r="J100" s="2" t="s">
        <v>80</v>
      </c>
      <c r="K100" s="3" t="s">
        <v>15</v>
      </c>
      <c r="L100" s="3">
        <v>30</v>
      </c>
      <c r="M100" s="2">
        <v>21</v>
      </c>
      <c r="N100" s="2">
        <v>20</v>
      </c>
      <c r="O100" s="2">
        <f t="shared" si="29"/>
        <v>0.33333333333333331</v>
      </c>
      <c r="P100" s="30" t="s">
        <v>168</v>
      </c>
      <c r="Q100" s="30"/>
      <c r="R100" s="30"/>
      <c r="S100" s="30"/>
      <c r="T100" s="3" t="s">
        <v>187</v>
      </c>
      <c r="U100" t="s">
        <v>193</v>
      </c>
      <c r="V100" s="3">
        <v>30</v>
      </c>
      <c r="W100" s="2">
        <v>21</v>
      </c>
      <c r="X100" s="2">
        <v>20</v>
      </c>
      <c r="Y100" s="2" t="s">
        <v>275</v>
      </c>
      <c r="Z100" s="33"/>
      <c r="AA100" s="3" t="s">
        <v>159</v>
      </c>
      <c r="AB100" s="3">
        <v>49</v>
      </c>
      <c r="AC100" s="2">
        <v>32</v>
      </c>
      <c r="AD100" s="2">
        <v>32</v>
      </c>
      <c r="AE100" s="2"/>
      <c r="AF100" s="33" t="s">
        <v>176</v>
      </c>
      <c r="AG100" s="12" t="s">
        <v>160</v>
      </c>
      <c r="AH100" s="12">
        <v>20</v>
      </c>
      <c r="AI100" s="13">
        <v>11</v>
      </c>
      <c r="AJ100" s="13">
        <v>9</v>
      </c>
      <c r="AK100" s="13"/>
      <c r="AL100" s="34"/>
      <c r="AM100" s="2" t="s">
        <v>177</v>
      </c>
      <c r="AN100" s="2" t="s">
        <v>936</v>
      </c>
      <c r="AO100" s="2" t="s">
        <v>559</v>
      </c>
      <c r="AP100" s="2" t="s">
        <v>658</v>
      </c>
      <c r="AQ100" s="2" t="s">
        <v>87</v>
      </c>
      <c r="AR100" s="1" t="s">
        <v>131</v>
      </c>
      <c r="AS100" s="2" t="s">
        <v>89</v>
      </c>
      <c r="AT100" s="1" t="s">
        <v>108</v>
      </c>
      <c r="AU100" s="2" t="s">
        <v>93</v>
      </c>
      <c r="AV100" s="14" t="s">
        <v>1167</v>
      </c>
      <c r="AW100" s="14">
        <v>2</v>
      </c>
      <c r="AX100" s="3" t="s">
        <v>15</v>
      </c>
      <c r="AY100" s="3">
        <v>30</v>
      </c>
      <c r="AZ100" s="2">
        <v>21</v>
      </c>
      <c r="BA100" s="2">
        <v>20</v>
      </c>
      <c r="BB100" s="2">
        <f t="shared" si="30"/>
        <v>0.33333333333333331</v>
      </c>
      <c r="BC100" s="248">
        <f t="shared" si="31"/>
        <v>2.36</v>
      </c>
      <c r="BD100" s="2" t="s">
        <v>1666</v>
      </c>
      <c r="BE100" s="2">
        <v>16</v>
      </c>
      <c r="BF100" s="2">
        <v>2</v>
      </c>
      <c r="BG100" s="104">
        <v>3.38</v>
      </c>
      <c r="BH100" s="105">
        <v>3.56</v>
      </c>
      <c r="BI100" s="109">
        <v>2.17</v>
      </c>
      <c r="BJ100" s="105">
        <v>2.36</v>
      </c>
      <c r="BK100" s="109">
        <v>2.5</v>
      </c>
      <c r="BL100" s="262">
        <v>0</v>
      </c>
      <c r="BM100" s="109">
        <v>3.9</v>
      </c>
      <c r="BN100" s="104">
        <v>1.34</v>
      </c>
      <c r="BO100" s="105">
        <v>1.94</v>
      </c>
      <c r="BP100" s="109">
        <v>3.13</v>
      </c>
      <c r="BQ100" s="109">
        <v>3.12</v>
      </c>
      <c r="BR100" s="109">
        <v>5.89</v>
      </c>
      <c r="BS100" s="109">
        <v>0.9</v>
      </c>
      <c r="BT100" s="4">
        <v>2.33</v>
      </c>
      <c r="BU100" s="9">
        <v>3.69</v>
      </c>
      <c r="BV100" s="9">
        <v>5.43</v>
      </c>
      <c r="BW100" s="4">
        <v>11.85</v>
      </c>
      <c r="BX100" s="4">
        <v>16.7</v>
      </c>
      <c r="BY100" s="4">
        <v>3.87</v>
      </c>
      <c r="BZ100" s="37">
        <v>2.87</v>
      </c>
      <c r="CA100" s="9">
        <v>1.5</v>
      </c>
      <c r="CB100" s="9">
        <v>0</v>
      </c>
      <c r="CC100" s="9">
        <v>0</v>
      </c>
      <c r="CD100" s="258">
        <v>2.5</v>
      </c>
      <c r="CE100" s="9">
        <v>0.88</v>
      </c>
      <c r="CF100" s="4">
        <v>1.51</v>
      </c>
      <c r="CG100" s="37">
        <v>2.4700000000000002</v>
      </c>
      <c r="CH100" s="9">
        <v>3.89</v>
      </c>
      <c r="CI100" s="9">
        <v>4.13</v>
      </c>
      <c r="CJ100" s="9">
        <v>5.78</v>
      </c>
      <c r="CK100" s="9">
        <v>0</v>
      </c>
      <c r="CL100" s="4">
        <v>0.99</v>
      </c>
      <c r="CM100" s="9">
        <v>3.49</v>
      </c>
      <c r="CN100" s="9">
        <v>5.52</v>
      </c>
      <c r="CO100" s="4">
        <v>11.73</v>
      </c>
      <c r="CP100" s="4">
        <v>16.13</v>
      </c>
      <c r="CQ100" s="250">
        <v>-0.49000000000000021</v>
      </c>
      <c r="CR100" s="250">
        <v>0.69</v>
      </c>
      <c r="CS100" s="250">
        <v>0.66999999999999993</v>
      </c>
      <c r="CT100" s="250">
        <v>2.36</v>
      </c>
      <c r="CU100" s="250">
        <v>2.5</v>
      </c>
      <c r="CV100" s="250">
        <v>2.5</v>
      </c>
      <c r="CW100" s="16">
        <v>26.45</v>
      </c>
      <c r="CX100" s="38">
        <v>29.59</v>
      </c>
      <c r="CY100" s="20">
        <v>30.85</v>
      </c>
      <c r="CZ100" s="38">
        <v>31.93</v>
      </c>
      <c r="DA100" s="20">
        <v>33.94</v>
      </c>
      <c r="DB100" s="16">
        <v>34.630000000000003</v>
      </c>
      <c r="DC100" s="20">
        <v>35.76</v>
      </c>
      <c r="DD100" s="16">
        <v>36.49</v>
      </c>
      <c r="DE100" s="38">
        <v>36.19</v>
      </c>
      <c r="DF100" s="20">
        <v>38.049999999999997</v>
      </c>
      <c r="DG100" s="20">
        <v>39.049999999999997</v>
      </c>
      <c r="DH100" s="20">
        <v>38.659999999999997</v>
      </c>
      <c r="DI100" s="20">
        <v>40.770000000000003</v>
      </c>
      <c r="DJ100" s="16">
        <v>44.59</v>
      </c>
      <c r="DK100" s="20">
        <v>45.09</v>
      </c>
      <c r="DL100" s="20">
        <v>43.46</v>
      </c>
      <c r="DM100" s="16">
        <v>39.700000000000003</v>
      </c>
      <c r="DN100" s="16">
        <v>35.979999999999997</v>
      </c>
      <c r="DO100" s="16">
        <v>26.61</v>
      </c>
      <c r="DP100" s="38">
        <v>29.2</v>
      </c>
      <c r="DQ100" s="20">
        <v>30.87</v>
      </c>
      <c r="DR100" s="20">
        <v>31.94</v>
      </c>
      <c r="DS100" s="20">
        <v>34.69</v>
      </c>
      <c r="DT100" s="16">
        <v>34.9</v>
      </c>
      <c r="DU100" s="20">
        <v>36.21</v>
      </c>
      <c r="DV100" s="16">
        <v>36.770000000000003</v>
      </c>
      <c r="DW100" s="38">
        <v>36.15</v>
      </c>
      <c r="DX100" s="20">
        <v>38.020000000000003</v>
      </c>
      <c r="DY100" s="20">
        <v>39.53</v>
      </c>
      <c r="DZ100" s="20">
        <v>37.89</v>
      </c>
      <c r="EA100" s="20">
        <v>41.51</v>
      </c>
      <c r="EB100" s="16">
        <v>44.21</v>
      </c>
      <c r="EC100" s="20">
        <v>45.11</v>
      </c>
      <c r="ED100" s="20">
        <v>44.07</v>
      </c>
      <c r="EE100" s="16">
        <v>39.07</v>
      </c>
      <c r="EF100" s="16">
        <v>36.22</v>
      </c>
      <c r="EG100" s="253">
        <f t="shared" si="32"/>
        <v>-0.16000000000000014</v>
      </c>
      <c r="EH100" s="253">
        <f t="shared" si="33"/>
        <v>0.39000000000000057</v>
      </c>
      <c r="EI100" s="253">
        <f t="shared" si="34"/>
        <v>-1.9999999999999574E-2</v>
      </c>
      <c r="EJ100" s="253">
        <f t="shared" si="35"/>
        <v>-1.0000000000001563E-2</v>
      </c>
      <c r="EK100" s="253">
        <f t="shared" si="36"/>
        <v>-0.75</v>
      </c>
      <c r="EL100" s="253">
        <f t="shared" si="37"/>
        <v>-0.26999999999999602</v>
      </c>
      <c r="EM100" s="16">
        <v>3</v>
      </c>
      <c r="EN100" s="20">
        <v>3</v>
      </c>
      <c r="EO100" s="20">
        <v>6</v>
      </c>
      <c r="EP100" s="20">
        <v>6</v>
      </c>
      <c r="EQ100" s="20">
        <v>5</v>
      </c>
      <c r="ER100" s="20">
        <v>2</v>
      </c>
      <c r="ES100" s="20">
        <v>0</v>
      </c>
      <c r="ET100" s="20">
        <v>-6</v>
      </c>
      <c r="EU100" s="20">
        <v>-14</v>
      </c>
      <c r="EV100" s="20">
        <v>-14</v>
      </c>
      <c r="EW100" s="20">
        <v>-15</v>
      </c>
      <c r="EX100" s="20">
        <v>-18</v>
      </c>
      <c r="EY100" s="20">
        <v>-15</v>
      </c>
      <c r="EZ100" s="20">
        <v>-10</v>
      </c>
      <c r="FA100" s="20">
        <v>-4</v>
      </c>
      <c r="FB100" s="20">
        <v>0</v>
      </c>
      <c r="FC100" s="20">
        <v>0</v>
      </c>
      <c r="FD100" s="20">
        <v>0</v>
      </c>
      <c r="FE100" s="2" t="s">
        <v>887</v>
      </c>
      <c r="FF100" s="2">
        <v>47844300</v>
      </c>
      <c r="FG100" s="2" t="s">
        <v>91</v>
      </c>
      <c r="FH100" s="1" t="s">
        <v>337</v>
      </c>
      <c r="FI100" s="15" t="s">
        <v>95</v>
      </c>
      <c r="FJ100" s="1">
        <v>-3</v>
      </c>
      <c r="FL100" s="50">
        <f t="shared" si="28"/>
        <v>-8.9999999999999858E-2</v>
      </c>
    </row>
    <row r="101" spans="1:168">
      <c r="A101" s="2">
        <v>1</v>
      </c>
      <c r="B101" s="2">
        <v>37</v>
      </c>
      <c r="C101" s="2">
        <v>2</v>
      </c>
      <c r="D101" s="250">
        <v>2.36</v>
      </c>
      <c r="E101" s="2">
        <v>22</v>
      </c>
      <c r="F101" s="2">
        <v>0</v>
      </c>
      <c r="G101" s="2">
        <v>152.19999999999999</v>
      </c>
      <c r="H101" s="2">
        <v>58.7</v>
      </c>
      <c r="I101" s="2" t="s">
        <v>99</v>
      </c>
      <c r="J101" s="2" t="s">
        <v>114</v>
      </c>
      <c r="K101" s="2" t="s">
        <v>6</v>
      </c>
      <c r="L101" s="2">
        <v>21</v>
      </c>
      <c r="M101" s="2">
        <v>21</v>
      </c>
      <c r="N101" s="2">
        <v>20</v>
      </c>
      <c r="O101" s="2">
        <f t="shared" si="29"/>
        <v>4.7619047619047616E-2</v>
      </c>
      <c r="P101" s="30" t="s">
        <v>168</v>
      </c>
      <c r="Q101" s="30" t="s">
        <v>772</v>
      </c>
      <c r="R101" s="30" t="s">
        <v>860</v>
      </c>
      <c r="S101" s="30"/>
      <c r="T101" s="2" t="s">
        <v>187</v>
      </c>
      <c r="U101" t="s">
        <v>191</v>
      </c>
      <c r="V101" s="2">
        <v>21</v>
      </c>
      <c r="W101" s="2">
        <v>21</v>
      </c>
      <c r="X101" s="2">
        <v>20</v>
      </c>
      <c r="Y101" s="2" t="s">
        <v>280</v>
      </c>
      <c r="Z101" s="33"/>
      <c r="AA101" s="3" t="s">
        <v>137</v>
      </c>
      <c r="AB101" s="3">
        <v>58</v>
      </c>
      <c r="AC101" s="2">
        <v>47</v>
      </c>
      <c r="AD101" s="2">
        <v>32</v>
      </c>
      <c r="AE101" s="2"/>
      <c r="AF101" s="2" t="s">
        <v>443</v>
      </c>
      <c r="AG101" s="3" t="s">
        <v>138</v>
      </c>
      <c r="AH101" s="3">
        <v>41</v>
      </c>
      <c r="AI101" s="2">
        <v>38</v>
      </c>
      <c r="AJ101" s="2">
        <v>28</v>
      </c>
      <c r="AK101" s="2"/>
      <c r="AL101" s="33" t="s">
        <v>180</v>
      </c>
      <c r="AM101" s="2" t="s">
        <v>149</v>
      </c>
      <c r="AN101" s="2" t="s">
        <v>84</v>
      </c>
      <c r="AO101" s="2" t="s">
        <v>429</v>
      </c>
      <c r="AP101" s="2" t="s">
        <v>313</v>
      </c>
      <c r="AQ101" s="2" t="s">
        <v>87</v>
      </c>
      <c r="AR101" s="1"/>
      <c r="AS101" s="2" t="s">
        <v>89</v>
      </c>
      <c r="AT101" s="1"/>
      <c r="AU101" s="2" t="s">
        <v>93</v>
      </c>
      <c r="AV101" s="14" t="s">
        <v>753</v>
      </c>
      <c r="AW101" s="14">
        <v>1</v>
      </c>
      <c r="AX101" s="2" t="s">
        <v>6</v>
      </c>
      <c r="AY101" s="2">
        <v>21</v>
      </c>
      <c r="AZ101" s="2">
        <v>21</v>
      </c>
      <c r="BA101" s="2">
        <v>20</v>
      </c>
      <c r="BB101" s="2">
        <f t="shared" si="30"/>
        <v>4.7619047619047616E-2</v>
      </c>
      <c r="BC101" s="248">
        <f t="shared" si="31"/>
        <v>2.36</v>
      </c>
      <c r="BD101" s="2" t="s">
        <v>1666</v>
      </c>
      <c r="BE101" s="2">
        <v>22</v>
      </c>
      <c r="BF101" s="2">
        <v>0</v>
      </c>
      <c r="BG101" s="104">
        <v>4.75</v>
      </c>
      <c r="BH101" s="105">
        <v>3.97</v>
      </c>
      <c r="BI101" s="109">
        <v>2.62</v>
      </c>
      <c r="BJ101" s="107">
        <v>2.61</v>
      </c>
      <c r="BK101" s="106">
        <v>2.2400000000000002</v>
      </c>
      <c r="BL101" s="261">
        <v>1.37</v>
      </c>
      <c r="BM101" s="106">
        <v>0</v>
      </c>
      <c r="BN101" s="108">
        <v>0</v>
      </c>
      <c r="BO101" s="107">
        <v>0</v>
      </c>
      <c r="BP101" s="106">
        <v>3.37</v>
      </c>
      <c r="BQ101" s="106">
        <v>5.71</v>
      </c>
      <c r="BR101" s="106">
        <v>3.48</v>
      </c>
      <c r="BS101" s="106">
        <v>2.41</v>
      </c>
      <c r="BT101" s="8">
        <v>3.19</v>
      </c>
      <c r="BU101" s="7">
        <v>3.87</v>
      </c>
      <c r="BV101" s="9">
        <v>8.11</v>
      </c>
      <c r="BW101" s="4">
        <v>12.93</v>
      </c>
      <c r="BX101" s="4">
        <v>15.62</v>
      </c>
      <c r="BY101" s="4">
        <v>4.2699999999999996</v>
      </c>
      <c r="BZ101" s="26">
        <v>3.28</v>
      </c>
      <c r="CA101" s="25">
        <v>0.79</v>
      </c>
      <c r="CB101" s="53">
        <v>0.25</v>
      </c>
      <c r="CC101" s="53">
        <v>1.78</v>
      </c>
      <c r="CD101" s="257">
        <v>1.02</v>
      </c>
      <c r="CE101" s="53">
        <v>1.61</v>
      </c>
      <c r="CF101" s="54">
        <v>1.74</v>
      </c>
      <c r="CG101" s="55">
        <v>3.13</v>
      </c>
      <c r="CH101" s="53">
        <v>4.22</v>
      </c>
      <c r="CI101" s="53">
        <v>5.36</v>
      </c>
      <c r="CJ101" s="53">
        <v>2.86</v>
      </c>
      <c r="CK101" s="7">
        <v>0.18</v>
      </c>
      <c r="CL101" s="8">
        <v>1.5</v>
      </c>
      <c r="CM101" s="7">
        <v>3.21</v>
      </c>
      <c r="CN101" s="9">
        <v>7.48</v>
      </c>
      <c r="CO101" s="4">
        <v>12.44</v>
      </c>
      <c r="CP101" s="4">
        <v>15.4</v>
      </c>
      <c r="CQ101" s="250">
        <v>0.48000000000000043</v>
      </c>
      <c r="CR101" s="250">
        <v>0.69000000000000039</v>
      </c>
      <c r="CS101" s="250">
        <v>1.83</v>
      </c>
      <c r="CT101" s="250">
        <v>2.36</v>
      </c>
      <c r="CU101" s="250">
        <v>0.46000000000000019</v>
      </c>
      <c r="CV101" s="250">
        <v>-0.35000000000000009</v>
      </c>
      <c r="CW101" s="16">
        <v>26.39</v>
      </c>
      <c r="CX101" s="38">
        <v>29.24</v>
      </c>
      <c r="CY101" s="20">
        <v>33.549999999999997</v>
      </c>
      <c r="CZ101" s="18">
        <v>35.130000000000003</v>
      </c>
      <c r="DA101" s="17">
        <v>36.369999999999997</v>
      </c>
      <c r="DB101" s="19">
        <v>37.15</v>
      </c>
      <c r="DC101" s="17">
        <v>37.159999999999997</v>
      </c>
      <c r="DD101" s="19">
        <v>38.82</v>
      </c>
      <c r="DE101" s="18">
        <v>40.14</v>
      </c>
      <c r="DF101" s="17">
        <v>41.15</v>
      </c>
      <c r="DG101" s="17">
        <v>41.75</v>
      </c>
      <c r="DH101" s="17">
        <v>41.51</v>
      </c>
      <c r="DI101" s="17">
        <v>43.65</v>
      </c>
      <c r="DJ101" s="19">
        <v>44.1</v>
      </c>
      <c r="DK101" s="17">
        <v>45.97</v>
      </c>
      <c r="DL101" s="20">
        <v>43.21</v>
      </c>
      <c r="DM101" s="16">
        <v>43.88</v>
      </c>
      <c r="DN101" s="16">
        <v>32.47</v>
      </c>
      <c r="DO101" s="16">
        <v>27.26</v>
      </c>
      <c r="DP101" s="38">
        <v>29.12</v>
      </c>
      <c r="DQ101" s="20">
        <v>33.78</v>
      </c>
      <c r="DR101" s="17">
        <v>35.31</v>
      </c>
      <c r="DS101" s="17">
        <v>36.03</v>
      </c>
      <c r="DT101" s="19">
        <v>37.35</v>
      </c>
      <c r="DU101" s="17">
        <v>37.65</v>
      </c>
      <c r="DV101" s="19">
        <v>38.51</v>
      </c>
      <c r="DW101" s="18">
        <v>39.200000000000003</v>
      </c>
      <c r="DX101" s="17">
        <v>41.35</v>
      </c>
      <c r="DY101" s="17">
        <v>42.03</v>
      </c>
      <c r="DZ101" s="17">
        <v>41.66</v>
      </c>
      <c r="EA101" s="17">
        <v>43.45</v>
      </c>
      <c r="EB101" s="19">
        <v>44.29</v>
      </c>
      <c r="EC101" s="17">
        <v>45.59</v>
      </c>
      <c r="ED101" s="20">
        <v>44.3</v>
      </c>
      <c r="EE101" s="16">
        <v>43.37</v>
      </c>
      <c r="EF101" s="16">
        <v>32.43</v>
      </c>
      <c r="EG101" s="253">
        <f t="shared" si="32"/>
        <v>-0.87000000000000099</v>
      </c>
      <c r="EH101" s="253">
        <f t="shared" si="33"/>
        <v>0.11999999999999744</v>
      </c>
      <c r="EI101" s="253">
        <f t="shared" si="34"/>
        <v>-0.23000000000000398</v>
      </c>
      <c r="EJ101" s="253">
        <f t="shared" si="35"/>
        <v>-0.17999999999999972</v>
      </c>
      <c r="EK101" s="253">
        <f t="shared" si="36"/>
        <v>0.33999999999999631</v>
      </c>
      <c r="EL101" s="253">
        <f t="shared" si="37"/>
        <v>-0.20000000000000284</v>
      </c>
      <c r="EM101" s="16">
        <v>2</v>
      </c>
      <c r="EN101" s="20">
        <v>4</v>
      </c>
      <c r="EO101" s="20">
        <v>5</v>
      </c>
      <c r="EP101" s="17">
        <v>4</v>
      </c>
      <c r="EQ101" s="17">
        <v>2</v>
      </c>
      <c r="ER101" s="17">
        <v>-3</v>
      </c>
      <c r="ES101" s="17">
        <v>-7</v>
      </c>
      <c r="ET101" s="17">
        <v>-8</v>
      </c>
      <c r="EU101" s="17">
        <v>-7</v>
      </c>
      <c r="EV101" s="17">
        <v>-2</v>
      </c>
      <c r="EW101" s="17">
        <v>5</v>
      </c>
      <c r="EX101" s="17">
        <v>10</v>
      </c>
      <c r="EY101" s="17">
        <v>15</v>
      </c>
      <c r="EZ101" s="17">
        <v>15</v>
      </c>
      <c r="FA101" s="17">
        <v>11</v>
      </c>
      <c r="FB101" s="20">
        <v>7</v>
      </c>
      <c r="FC101" s="20">
        <v>5</v>
      </c>
      <c r="FD101" s="20">
        <v>0</v>
      </c>
      <c r="FE101" s="2" t="s">
        <v>1434</v>
      </c>
      <c r="FF101" s="2">
        <v>38351549</v>
      </c>
      <c r="FG101" s="2" t="s">
        <v>91</v>
      </c>
      <c r="FH101" s="1" t="s">
        <v>1437</v>
      </c>
      <c r="FI101" s="14"/>
      <c r="FJ101" s="1"/>
      <c r="FL101" s="50">
        <f t="shared" si="28"/>
        <v>0.62999999999999901</v>
      </c>
    </row>
    <row r="102" spans="1:168">
      <c r="A102" s="2">
        <v>1</v>
      </c>
      <c r="B102" s="2">
        <v>93</v>
      </c>
      <c r="C102" s="2">
        <v>2</v>
      </c>
      <c r="D102" s="250">
        <v>2.38</v>
      </c>
      <c r="E102" s="2">
        <v>14</v>
      </c>
      <c r="F102" s="2">
        <v>6</v>
      </c>
      <c r="G102" s="2">
        <v>161.80000000000001</v>
      </c>
      <c r="H102" s="2">
        <v>46.6</v>
      </c>
      <c r="I102" s="2" t="s">
        <v>79</v>
      </c>
      <c r="J102" s="2" t="s">
        <v>819</v>
      </c>
      <c r="K102" s="3" t="s">
        <v>6</v>
      </c>
      <c r="L102" s="3">
        <v>29</v>
      </c>
      <c r="M102" s="2">
        <v>21</v>
      </c>
      <c r="N102" s="2">
        <v>21</v>
      </c>
      <c r="O102" s="2">
        <f t="shared" si="29"/>
        <v>0.27586206896551724</v>
      </c>
      <c r="P102" s="30" t="s">
        <v>859</v>
      </c>
      <c r="Q102" s="30"/>
      <c r="R102" s="30"/>
      <c r="S102" s="30"/>
      <c r="T102" s="3" t="s">
        <v>187</v>
      </c>
      <c r="U102" t="s">
        <v>191</v>
      </c>
      <c r="V102" s="3">
        <v>29</v>
      </c>
      <c r="W102" s="2">
        <v>21</v>
      </c>
      <c r="X102" s="2">
        <v>21</v>
      </c>
      <c r="Y102" s="2" t="s">
        <v>1406</v>
      </c>
      <c r="Z102" s="33"/>
      <c r="AA102" s="3" t="s">
        <v>232</v>
      </c>
      <c r="AB102" s="3">
        <v>50</v>
      </c>
      <c r="AC102" s="2">
        <v>29</v>
      </c>
      <c r="AD102" s="2">
        <v>28</v>
      </c>
      <c r="AE102" s="2"/>
      <c r="AF102" s="33" t="s">
        <v>443</v>
      </c>
      <c r="AG102" s="12" t="s">
        <v>217</v>
      </c>
      <c r="AH102" s="12">
        <v>31</v>
      </c>
      <c r="AI102" s="13">
        <v>21</v>
      </c>
      <c r="AJ102" s="13">
        <v>18</v>
      </c>
      <c r="AK102" s="13"/>
      <c r="AL102" s="34" t="s">
        <v>180</v>
      </c>
      <c r="AM102" s="2" t="s">
        <v>250</v>
      </c>
      <c r="AN102" s="2" t="s">
        <v>128</v>
      </c>
      <c r="AO102" s="2" t="s">
        <v>606</v>
      </c>
      <c r="AP102" s="2" t="s">
        <v>841</v>
      </c>
      <c r="AQ102" s="2" t="s">
        <v>87</v>
      </c>
      <c r="AR102" s="1"/>
      <c r="AS102" s="2" t="s">
        <v>89</v>
      </c>
      <c r="AT102" s="1"/>
      <c r="AU102" s="2" t="s">
        <v>93</v>
      </c>
      <c r="AV102" s="14" t="s">
        <v>854</v>
      </c>
      <c r="AW102" s="14">
        <v>1</v>
      </c>
      <c r="AX102" s="3" t="s">
        <v>6</v>
      </c>
      <c r="AY102" s="3">
        <v>29</v>
      </c>
      <c r="AZ102" s="2">
        <v>21</v>
      </c>
      <c r="BA102" s="2">
        <v>21</v>
      </c>
      <c r="BB102" s="2">
        <f t="shared" si="30"/>
        <v>0.27586206896551724</v>
      </c>
      <c r="BC102" s="248">
        <f t="shared" si="31"/>
        <v>2.38</v>
      </c>
      <c r="BD102" s="2" t="s">
        <v>1666</v>
      </c>
      <c r="BE102" s="2">
        <v>14</v>
      </c>
      <c r="BF102" s="2">
        <v>6</v>
      </c>
      <c r="BG102" s="104">
        <v>4.07</v>
      </c>
      <c r="BH102" s="105">
        <v>4.43</v>
      </c>
      <c r="BI102" s="109">
        <v>3.95</v>
      </c>
      <c r="BJ102" s="107">
        <v>3.5</v>
      </c>
      <c r="BK102" s="106">
        <v>2.25</v>
      </c>
      <c r="BL102" s="261">
        <v>2.37</v>
      </c>
      <c r="BM102" s="106">
        <v>1.86</v>
      </c>
      <c r="BN102" s="108">
        <v>2.13</v>
      </c>
      <c r="BO102" s="107">
        <v>2.8</v>
      </c>
      <c r="BP102" s="106">
        <v>4.4800000000000004</v>
      </c>
      <c r="BQ102" s="106">
        <v>7.4</v>
      </c>
      <c r="BR102" s="106">
        <v>3.98</v>
      </c>
      <c r="BS102" s="106">
        <v>3.25</v>
      </c>
      <c r="BT102" s="4">
        <v>4.37</v>
      </c>
      <c r="BU102" s="9">
        <v>5.82</v>
      </c>
      <c r="BV102" s="9">
        <v>6.23</v>
      </c>
      <c r="BW102" s="4">
        <v>12.61</v>
      </c>
      <c r="BX102" s="4">
        <v>17.36</v>
      </c>
      <c r="BY102" s="4">
        <v>4.92</v>
      </c>
      <c r="BZ102" s="26">
        <v>2.61</v>
      </c>
      <c r="CA102" s="25">
        <v>0.87</v>
      </c>
      <c r="CB102" s="53">
        <v>1.1200000000000001</v>
      </c>
      <c r="CC102" s="53">
        <v>2.08</v>
      </c>
      <c r="CD102" s="257">
        <v>3.44</v>
      </c>
      <c r="CE102" s="53">
        <v>4.49</v>
      </c>
      <c r="CF102" s="54">
        <v>2.62</v>
      </c>
      <c r="CG102" s="55">
        <v>3.71</v>
      </c>
      <c r="CH102" s="53">
        <v>3.98</v>
      </c>
      <c r="CI102" s="53">
        <v>5.21</v>
      </c>
      <c r="CJ102" s="53">
        <v>3.9</v>
      </c>
      <c r="CK102" s="7">
        <v>3.86</v>
      </c>
      <c r="CL102" s="4">
        <v>4.3899999999999997</v>
      </c>
      <c r="CM102" s="9">
        <v>6.12</v>
      </c>
      <c r="CN102" s="9">
        <v>6.6</v>
      </c>
      <c r="CO102" s="4">
        <v>10.38</v>
      </c>
      <c r="CP102" s="4">
        <v>17.43</v>
      </c>
      <c r="CQ102" s="250">
        <v>-0.84999999999999964</v>
      </c>
      <c r="CR102" s="250">
        <v>1.8199999999999998</v>
      </c>
      <c r="CS102" s="250">
        <v>3.08</v>
      </c>
      <c r="CT102" s="250">
        <v>2.38</v>
      </c>
      <c r="CU102" s="250">
        <v>0.16999999999999993</v>
      </c>
      <c r="CV102" s="250">
        <v>1.0699999999999998</v>
      </c>
      <c r="CW102" s="16">
        <v>26.65</v>
      </c>
      <c r="CX102" s="38">
        <v>31.82</v>
      </c>
      <c r="CY102" s="20">
        <v>35.33</v>
      </c>
      <c r="CZ102" s="18">
        <v>36.340000000000003</v>
      </c>
      <c r="DA102" s="17">
        <v>36.24</v>
      </c>
      <c r="DB102" s="19">
        <v>37.42</v>
      </c>
      <c r="DC102" s="17">
        <v>37.409999999999997</v>
      </c>
      <c r="DD102" s="19">
        <v>39.29</v>
      </c>
      <c r="DE102" s="18">
        <v>38.42</v>
      </c>
      <c r="DF102" s="17">
        <v>39.06</v>
      </c>
      <c r="DG102" s="17">
        <v>40.28</v>
      </c>
      <c r="DH102" s="17">
        <v>42.03</v>
      </c>
      <c r="DI102" s="17">
        <v>45.26</v>
      </c>
      <c r="DJ102" s="16">
        <v>45.32</v>
      </c>
      <c r="DK102" s="20">
        <v>46.86</v>
      </c>
      <c r="DL102" s="20">
        <v>45.53</v>
      </c>
      <c r="DM102" s="16">
        <v>41.77</v>
      </c>
      <c r="DN102" s="16">
        <v>37.6</v>
      </c>
      <c r="DO102" s="16">
        <v>26.62</v>
      </c>
      <c r="DP102" s="38">
        <v>31.33</v>
      </c>
      <c r="DQ102" s="20">
        <v>35.090000000000003</v>
      </c>
      <c r="DR102" s="17">
        <v>36.450000000000003</v>
      </c>
      <c r="DS102" s="17">
        <v>36.81</v>
      </c>
      <c r="DT102" s="19">
        <v>36.94</v>
      </c>
      <c r="DU102" s="17">
        <v>36.99</v>
      </c>
      <c r="DV102" s="19">
        <v>38.130000000000003</v>
      </c>
      <c r="DW102" s="18">
        <v>38.090000000000003</v>
      </c>
      <c r="DX102" s="17">
        <v>39.44</v>
      </c>
      <c r="DY102" s="17">
        <v>40.33</v>
      </c>
      <c r="DZ102" s="17">
        <v>42.57</v>
      </c>
      <c r="EA102" s="17">
        <v>45.58</v>
      </c>
      <c r="EB102" s="16">
        <v>45.37</v>
      </c>
      <c r="EC102" s="20">
        <v>46.35</v>
      </c>
      <c r="ED102" s="20">
        <v>44.75</v>
      </c>
      <c r="EE102" s="16">
        <v>41.02</v>
      </c>
      <c r="EF102" s="16">
        <v>38.53</v>
      </c>
      <c r="EG102" s="253">
        <f t="shared" si="32"/>
        <v>2.9999999999997584E-2</v>
      </c>
      <c r="EH102" s="253">
        <f t="shared" si="33"/>
        <v>0.49000000000000199</v>
      </c>
      <c r="EI102" s="253">
        <f t="shared" si="34"/>
        <v>0.23999999999999488</v>
      </c>
      <c r="EJ102" s="253">
        <f t="shared" si="35"/>
        <v>-0.10999999999999943</v>
      </c>
      <c r="EK102" s="253">
        <f t="shared" si="36"/>
        <v>-0.57000000000000028</v>
      </c>
      <c r="EL102" s="253">
        <f t="shared" si="37"/>
        <v>0.48000000000000398</v>
      </c>
      <c r="EM102" s="16">
        <v>4</v>
      </c>
      <c r="EN102" s="20">
        <v>7</v>
      </c>
      <c r="EO102" s="20">
        <v>8</v>
      </c>
      <c r="EP102" s="17">
        <v>6</v>
      </c>
      <c r="EQ102" s="17">
        <v>3</v>
      </c>
      <c r="ER102" s="17">
        <v>0</v>
      </c>
      <c r="ES102" s="17">
        <v>-3</v>
      </c>
      <c r="ET102" s="17">
        <v>-8</v>
      </c>
      <c r="EU102" s="17">
        <v>-7</v>
      </c>
      <c r="EV102" s="17">
        <v>-5</v>
      </c>
      <c r="EW102" s="17">
        <v>-1</v>
      </c>
      <c r="EX102" s="17">
        <v>2</v>
      </c>
      <c r="EY102" s="17">
        <v>4</v>
      </c>
      <c r="EZ102" s="20">
        <v>6</v>
      </c>
      <c r="FA102" s="20">
        <v>6</v>
      </c>
      <c r="FB102" s="20">
        <v>3</v>
      </c>
      <c r="FC102" s="20">
        <v>0</v>
      </c>
      <c r="FD102" s="20">
        <v>-3</v>
      </c>
      <c r="FE102" s="2" t="s">
        <v>1403</v>
      </c>
      <c r="FF102" s="2">
        <v>51640576</v>
      </c>
      <c r="FG102" s="2" t="s">
        <v>91</v>
      </c>
      <c r="FH102" s="1" t="s">
        <v>1407</v>
      </c>
      <c r="FI102" s="14"/>
      <c r="FJ102" s="1"/>
      <c r="FL102" s="50">
        <f t="shared" si="28"/>
        <v>-0.36999999999999922</v>
      </c>
    </row>
    <row r="103" spans="1:168">
      <c r="A103" s="2">
        <v>1</v>
      </c>
      <c r="B103" s="2">
        <v>53</v>
      </c>
      <c r="C103" s="2">
        <v>2</v>
      </c>
      <c r="D103" s="250">
        <v>2.38</v>
      </c>
      <c r="E103" s="2">
        <v>17</v>
      </c>
      <c r="F103" s="2">
        <v>10</v>
      </c>
      <c r="G103" s="2">
        <v>163.1</v>
      </c>
      <c r="H103" s="2">
        <v>58.1</v>
      </c>
      <c r="I103" s="2" t="s">
        <v>79</v>
      </c>
      <c r="J103" s="2" t="s">
        <v>80</v>
      </c>
      <c r="K103" s="3" t="s">
        <v>6</v>
      </c>
      <c r="L103" s="3">
        <v>23</v>
      </c>
      <c r="M103" s="2">
        <v>23</v>
      </c>
      <c r="N103" s="2">
        <v>21</v>
      </c>
      <c r="O103" s="2">
        <f t="shared" si="29"/>
        <v>8.6956521739130432E-2</v>
      </c>
      <c r="P103" s="30" t="s">
        <v>927</v>
      </c>
      <c r="Q103" s="30"/>
      <c r="R103" s="30"/>
      <c r="S103" s="30"/>
      <c r="T103" s="3" t="s">
        <v>187</v>
      </c>
      <c r="U103" t="s">
        <v>191</v>
      </c>
      <c r="V103" s="3">
        <v>23</v>
      </c>
      <c r="W103" s="2">
        <v>23</v>
      </c>
      <c r="X103" s="2">
        <v>21</v>
      </c>
      <c r="Y103" s="2" t="s">
        <v>446</v>
      </c>
      <c r="Z103" s="33"/>
      <c r="AA103" s="3" t="s">
        <v>137</v>
      </c>
      <c r="AB103" s="3">
        <v>46</v>
      </c>
      <c r="AC103" s="2">
        <v>38</v>
      </c>
      <c r="AD103" s="2">
        <v>25</v>
      </c>
      <c r="AE103" s="2"/>
      <c r="AF103" s="33" t="s">
        <v>443</v>
      </c>
      <c r="AG103" s="12" t="s">
        <v>138</v>
      </c>
      <c r="AH103" s="12">
        <v>29</v>
      </c>
      <c r="AI103" s="13">
        <v>22</v>
      </c>
      <c r="AJ103" s="13">
        <v>10</v>
      </c>
      <c r="AK103" s="13"/>
      <c r="AL103" s="34" t="s">
        <v>180</v>
      </c>
      <c r="AM103" s="2" t="s">
        <v>272</v>
      </c>
      <c r="AN103" s="2" t="s">
        <v>118</v>
      </c>
      <c r="AO103" s="2" t="s">
        <v>281</v>
      </c>
      <c r="AP103" s="2" t="s">
        <v>151</v>
      </c>
      <c r="AQ103" s="2" t="s">
        <v>87</v>
      </c>
      <c r="AR103" s="1"/>
      <c r="AS103" s="2" t="s">
        <v>89</v>
      </c>
      <c r="AT103" s="1"/>
      <c r="AU103" s="2" t="s">
        <v>93</v>
      </c>
      <c r="AV103" s="14" t="s">
        <v>835</v>
      </c>
      <c r="AW103" s="14">
        <v>1</v>
      </c>
      <c r="AX103" s="3" t="s">
        <v>6</v>
      </c>
      <c r="AY103" s="3">
        <v>23</v>
      </c>
      <c r="AZ103" s="2">
        <v>23</v>
      </c>
      <c r="BA103" s="2">
        <v>21</v>
      </c>
      <c r="BB103" s="2">
        <f t="shared" si="30"/>
        <v>8.6956521739130432E-2</v>
      </c>
      <c r="BC103" s="248">
        <f t="shared" si="31"/>
        <v>2.38</v>
      </c>
      <c r="BD103" s="2" t="s">
        <v>1666</v>
      </c>
      <c r="BE103" s="2">
        <v>17</v>
      </c>
      <c r="BF103" s="2">
        <v>10</v>
      </c>
      <c r="BG103" s="104">
        <v>3.24</v>
      </c>
      <c r="BH103" s="105">
        <v>3.11</v>
      </c>
      <c r="BI103" s="109">
        <v>3.07</v>
      </c>
      <c r="BJ103" s="107">
        <v>2.88</v>
      </c>
      <c r="BK103" s="106">
        <v>1.93</v>
      </c>
      <c r="BL103" s="261">
        <v>1.88</v>
      </c>
      <c r="BM103" s="106">
        <v>0.25</v>
      </c>
      <c r="BN103" s="108">
        <v>1.22</v>
      </c>
      <c r="BO103" s="107">
        <v>3.17</v>
      </c>
      <c r="BP103" s="106">
        <v>2.95</v>
      </c>
      <c r="BQ103" s="106">
        <v>4.78</v>
      </c>
      <c r="BR103" s="106">
        <v>7.31</v>
      </c>
      <c r="BS103" s="106">
        <v>4.5199999999999996</v>
      </c>
      <c r="BT103" s="4">
        <v>5.15</v>
      </c>
      <c r="BU103" s="9">
        <v>7.84</v>
      </c>
      <c r="BV103" s="9">
        <v>7.98</v>
      </c>
      <c r="BW103" s="4">
        <v>11.37</v>
      </c>
      <c r="BX103" s="4">
        <v>20.66</v>
      </c>
      <c r="BY103" s="4">
        <v>3.17</v>
      </c>
      <c r="BZ103" s="26">
        <v>1.79</v>
      </c>
      <c r="CA103" s="25">
        <v>0.72</v>
      </c>
      <c r="CB103" s="53">
        <v>0.5</v>
      </c>
      <c r="CC103" s="53">
        <v>1.25</v>
      </c>
      <c r="CD103" s="257">
        <v>1.22</v>
      </c>
      <c r="CE103" s="53">
        <v>1.88</v>
      </c>
      <c r="CF103" s="54">
        <v>3.22</v>
      </c>
      <c r="CG103" s="55">
        <v>3.98</v>
      </c>
      <c r="CH103" s="53">
        <v>4.01</v>
      </c>
      <c r="CI103" s="53">
        <v>4.13</v>
      </c>
      <c r="CJ103" s="53">
        <v>6.21</v>
      </c>
      <c r="CK103" s="7">
        <v>4.72</v>
      </c>
      <c r="CL103" s="4">
        <v>5.67</v>
      </c>
      <c r="CM103" s="9">
        <v>6.56</v>
      </c>
      <c r="CN103" s="9">
        <v>7.8</v>
      </c>
      <c r="CO103" s="4">
        <v>10.28</v>
      </c>
      <c r="CP103" s="4">
        <v>20.309999999999999</v>
      </c>
      <c r="CQ103" s="250">
        <v>7.0000000000000284E-2</v>
      </c>
      <c r="CR103" s="250">
        <v>1.3199999999999998</v>
      </c>
      <c r="CS103" s="250">
        <v>2.3499999999999996</v>
      </c>
      <c r="CT103" s="250">
        <v>2.38</v>
      </c>
      <c r="CU103" s="250">
        <v>0.67999999999999994</v>
      </c>
      <c r="CV103" s="250">
        <v>-0.65999999999999992</v>
      </c>
      <c r="CW103" s="16">
        <v>29.11</v>
      </c>
      <c r="CX103" s="38">
        <v>34.71</v>
      </c>
      <c r="CY103" s="20">
        <v>36.630000000000003</v>
      </c>
      <c r="CZ103" s="18">
        <v>37.54</v>
      </c>
      <c r="DA103" s="17">
        <v>38.119999999999997</v>
      </c>
      <c r="DB103" s="19">
        <v>39.28</v>
      </c>
      <c r="DC103" s="17">
        <v>41.36</v>
      </c>
      <c r="DD103" s="19">
        <v>41.33</v>
      </c>
      <c r="DE103" s="18">
        <v>41.32</v>
      </c>
      <c r="DF103" s="17">
        <v>41.6</v>
      </c>
      <c r="DG103" s="17">
        <v>43.25</v>
      </c>
      <c r="DH103" s="17">
        <v>44.37</v>
      </c>
      <c r="DI103" s="17">
        <v>47.24</v>
      </c>
      <c r="DJ103" s="16">
        <v>47.82</v>
      </c>
      <c r="DK103" s="20">
        <v>48.06</v>
      </c>
      <c r="DL103" s="20">
        <v>48.47</v>
      </c>
      <c r="DM103" s="16">
        <v>48.55</v>
      </c>
      <c r="DN103" s="16">
        <v>42.27</v>
      </c>
      <c r="DO103" s="16">
        <v>28.12</v>
      </c>
      <c r="DP103" s="38">
        <v>34.71</v>
      </c>
      <c r="DQ103" s="20">
        <v>36.49</v>
      </c>
      <c r="DR103" s="17">
        <v>37.380000000000003</v>
      </c>
      <c r="DS103" s="17">
        <v>38.17</v>
      </c>
      <c r="DT103" s="19">
        <v>39.270000000000003</v>
      </c>
      <c r="DU103" s="17">
        <v>40.98</v>
      </c>
      <c r="DV103" s="19">
        <v>40.35</v>
      </c>
      <c r="DW103" s="18">
        <v>41.15</v>
      </c>
      <c r="DX103" s="17">
        <v>42.43</v>
      </c>
      <c r="DY103" s="17">
        <v>43.26</v>
      </c>
      <c r="DZ103" s="17">
        <v>45.58</v>
      </c>
      <c r="EA103" s="17">
        <v>47.74</v>
      </c>
      <c r="EB103" s="16">
        <v>47.25</v>
      </c>
      <c r="EC103" s="20">
        <v>47.6</v>
      </c>
      <c r="ED103" s="20">
        <v>49.24</v>
      </c>
      <c r="EE103" s="16">
        <v>47.61</v>
      </c>
      <c r="EF103" s="16">
        <v>42.61</v>
      </c>
      <c r="EG103" s="253">
        <f t="shared" si="32"/>
        <v>0.98999999999999844</v>
      </c>
      <c r="EH103" s="253">
        <f t="shared" si="33"/>
        <v>0</v>
      </c>
      <c r="EI103" s="253">
        <f t="shared" si="34"/>
        <v>0.14000000000000057</v>
      </c>
      <c r="EJ103" s="253">
        <f t="shared" si="35"/>
        <v>0.15999999999999659</v>
      </c>
      <c r="EK103" s="253">
        <f t="shared" si="36"/>
        <v>-5.0000000000004263E-2</v>
      </c>
      <c r="EL103" s="253">
        <f t="shared" si="37"/>
        <v>9.9999999999980105E-3</v>
      </c>
      <c r="EM103" s="16">
        <v>3</v>
      </c>
      <c r="EN103" s="20">
        <v>4</v>
      </c>
      <c r="EO103" s="20">
        <v>5</v>
      </c>
      <c r="EP103" s="17">
        <v>2</v>
      </c>
      <c r="EQ103" s="17">
        <v>-4</v>
      </c>
      <c r="ER103" s="17">
        <v>-10</v>
      </c>
      <c r="ES103" s="17">
        <v>-15</v>
      </c>
      <c r="ET103" s="17">
        <v>-16</v>
      </c>
      <c r="EU103" s="17">
        <v>-12</v>
      </c>
      <c r="EV103" s="17">
        <v>-8</v>
      </c>
      <c r="EW103" s="17">
        <v>-3</v>
      </c>
      <c r="EX103" s="17">
        <v>0</v>
      </c>
      <c r="EY103" s="17">
        <v>2</v>
      </c>
      <c r="EZ103" s="20">
        <v>4</v>
      </c>
      <c r="FA103" s="20">
        <v>4</v>
      </c>
      <c r="FB103" s="20">
        <v>1</v>
      </c>
      <c r="FC103" s="20">
        <v>2</v>
      </c>
      <c r="FD103" s="20">
        <v>-2</v>
      </c>
      <c r="FE103" s="2" t="s">
        <v>924</v>
      </c>
      <c r="FF103" s="2">
        <v>39852052</v>
      </c>
      <c r="FG103" s="2" t="s">
        <v>91</v>
      </c>
      <c r="FH103" s="1" t="s">
        <v>132</v>
      </c>
      <c r="FI103" s="14"/>
      <c r="FJ103" s="1"/>
      <c r="FL103" s="50">
        <f t="shared" si="28"/>
        <v>0.1800000000000006</v>
      </c>
    </row>
    <row r="104" spans="1:168">
      <c r="A104" s="2">
        <v>1</v>
      </c>
      <c r="B104" s="2">
        <v>47</v>
      </c>
      <c r="C104" s="2">
        <v>2</v>
      </c>
      <c r="D104" s="250">
        <v>2.4700000000000002</v>
      </c>
      <c r="E104" s="2">
        <v>12</v>
      </c>
      <c r="F104" s="2">
        <v>10</v>
      </c>
      <c r="G104" s="2">
        <v>157.30000000000001</v>
      </c>
      <c r="H104" s="2">
        <v>43</v>
      </c>
      <c r="I104" s="2" t="s">
        <v>147</v>
      </c>
      <c r="J104" s="2" t="s">
        <v>201</v>
      </c>
      <c r="K104" s="3" t="s">
        <v>6</v>
      </c>
      <c r="L104" s="3">
        <v>23</v>
      </c>
      <c r="M104" s="2">
        <v>20</v>
      </c>
      <c r="N104" s="2">
        <v>15</v>
      </c>
      <c r="O104" s="2">
        <f t="shared" si="29"/>
        <v>0.34782608695652173</v>
      </c>
      <c r="P104" s="30" t="s">
        <v>168</v>
      </c>
      <c r="Q104" s="30"/>
      <c r="R104" s="30"/>
      <c r="S104" s="30"/>
      <c r="T104" s="3" t="s">
        <v>187</v>
      </c>
      <c r="U104" t="s">
        <v>191</v>
      </c>
      <c r="V104" s="3">
        <v>23</v>
      </c>
      <c r="W104" s="2">
        <v>20</v>
      </c>
      <c r="X104" s="2">
        <v>15</v>
      </c>
      <c r="Y104" s="2" t="s">
        <v>1280</v>
      </c>
      <c r="Z104" s="33"/>
      <c r="AA104" s="3" t="s">
        <v>137</v>
      </c>
      <c r="AB104" s="3">
        <v>53</v>
      </c>
      <c r="AC104" s="2">
        <v>41</v>
      </c>
      <c r="AD104" s="2">
        <v>37</v>
      </c>
      <c r="AE104" s="2"/>
      <c r="AF104" s="33" t="s">
        <v>443</v>
      </c>
      <c r="AG104" s="12" t="s">
        <v>116</v>
      </c>
      <c r="AH104" s="12">
        <v>62</v>
      </c>
      <c r="AI104" s="13">
        <v>43</v>
      </c>
      <c r="AJ104" s="13">
        <v>30</v>
      </c>
      <c r="AK104" s="13"/>
      <c r="AL104" s="34" t="s">
        <v>152</v>
      </c>
      <c r="AM104" s="2" t="s">
        <v>127</v>
      </c>
      <c r="AN104" s="2" t="s">
        <v>202</v>
      </c>
      <c r="AO104" s="2" t="s">
        <v>203</v>
      </c>
      <c r="AP104" s="2" t="s">
        <v>204</v>
      </c>
      <c r="AQ104" s="2" t="s">
        <v>87</v>
      </c>
      <c r="AR104" s="1" t="s">
        <v>176</v>
      </c>
      <c r="AS104" s="2" t="s">
        <v>89</v>
      </c>
      <c r="AT104" s="1" t="s">
        <v>108</v>
      </c>
      <c r="AU104" s="2" t="s">
        <v>93</v>
      </c>
      <c r="AV104" s="14" t="s">
        <v>206</v>
      </c>
      <c r="AW104" s="14">
        <v>2</v>
      </c>
      <c r="AX104" s="3" t="s">
        <v>6</v>
      </c>
      <c r="AY104" s="3">
        <v>23</v>
      </c>
      <c r="AZ104" s="2">
        <v>20</v>
      </c>
      <c r="BA104" s="2">
        <v>15</v>
      </c>
      <c r="BB104" s="2">
        <f t="shared" si="30"/>
        <v>0.34782608695652173</v>
      </c>
      <c r="BC104" s="248">
        <f t="shared" si="31"/>
        <v>2.4700000000000002</v>
      </c>
      <c r="BD104" s="2" t="s">
        <v>1666</v>
      </c>
      <c r="BE104" s="2">
        <v>12</v>
      </c>
      <c r="BF104" s="2">
        <v>10</v>
      </c>
      <c r="BG104" s="104">
        <v>4.33</v>
      </c>
      <c r="BH104" s="105">
        <v>3.84</v>
      </c>
      <c r="BI104" s="109">
        <v>2.91</v>
      </c>
      <c r="BJ104" s="105">
        <v>2.4700000000000002</v>
      </c>
      <c r="BK104" s="109">
        <v>2.9</v>
      </c>
      <c r="BL104" s="262">
        <v>1.96</v>
      </c>
      <c r="BM104" s="109">
        <v>2.63</v>
      </c>
      <c r="BN104" s="104">
        <v>3.46</v>
      </c>
      <c r="BO104" s="105">
        <v>2.2799999999999998</v>
      </c>
      <c r="BP104" s="109">
        <v>3.85</v>
      </c>
      <c r="BQ104" s="109">
        <v>5.74</v>
      </c>
      <c r="BR104" s="109">
        <v>6.14</v>
      </c>
      <c r="BS104" s="109">
        <v>2.68</v>
      </c>
      <c r="BT104" s="4">
        <v>2.87</v>
      </c>
      <c r="BU104" s="9">
        <v>4.0199999999999996</v>
      </c>
      <c r="BV104" s="9">
        <v>6.51</v>
      </c>
      <c r="BW104" s="4">
        <v>10.61</v>
      </c>
      <c r="BX104" s="4">
        <v>17.34</v>
      </c>
      <c r="BY104" s="4">
        <v>4.66</v>
      </c>
      <c r="BZ104" s="37">
        <v>3.41</v>
      </c>
      <c r="CA104" s="9">
        <v>1.52</v>
      </c>
      <c r="CB104" s="9">
        <v>0</v>
      </c>
      <c r="CC104" s="9">
        <v>2.12</v>
      </c>
      <c r="CD104" s="258">
        <v>2.2400000000000002</v>
      </c>
      <c r="CE104" s="9">
        <v>3.13</v>
      </c>
      <c r="CF104" s="4">
        <v>2.87</v>
      </c>
      <c r="CG104" s="37">
        <v>4.12</v>
      </c>
      <c r="CH104" s="9">
        <v>3.98</v>
      </c>
      <c r="CI104" s="9">
        <v>4.4400000000000004</v>
      </c>
      <c r="CJ104" s="9">
        <v>4.58</v>
      </c>
      <c r="CK104" s="9">
        <v>2.21</v>
      </c>
      <c r="CL104" s="4">
        <v>3.07</v>
      </c>
      <c r="CM104" s="9">
        <v>5.17</v>
      </c>
      <c r="CN104" s="9">
        <v>5.72</v>
      </c>
      <c r="CO104" s="4">
        <v>9.0299999999999994</v>
      </c>
      <c r="CP104" s="4">
        <v>14.86</v>
      </c>
      <c r="CQ104" s="250">
        <v>-0.33000000000000007</v>
      </c>
      <c r="CR104" s="250">
        <v>0.42999999999999972</v>
      </c>
      <c r="CS104" s="250">
        <v>1.3900000000000001</v>
      </c>
      <c r="CT104" s="250">
        <v>2.4700000000000002</v>
      </c>
      <c r="CU104" s="250">
        <v>0.7799999999999998</v>
      </c>
      <c r="CV104" s="250">
        <v>0.28000000000000025</v>
      </c>
      <c r="CW104" s="16">
        <v>26.71</v>
      </c>
      <c r="CX104" s="38">
        <v>30.53</v>
      </c>
      <c r="CY104" s="20">
        <v>34.35</v>
      </c>
      <c r="CZ104" s="38">
        <v>35.94</v>
      </c>
      <c r="DA104" s="20">
        <v>36.31</v>
      </c>
      <c r="DB104" s="16">
        <v>38.659999999999997</v>
      </c>
      <c r="DC104" s="20">
        <v>38.15</v>
      </c>
      <c r="DD104" s="16">
        <v>39.450000000000003</v>
      </c>
      <c r="DE104" s="38">
        <v>39.74</v>
      </c>
      <c r="DF104" s="20">
        <v>38.69</v>
      </c>
      <c r="DG104" s="20">
        <v>40.99</v>
      </c>
      <c r="DH104" s="20">
        <v>44</v>
      </c>
      <c r="DI104" s="20">
        <v>47.05</v>
      </c>
      <c r="DJ104" s="16">
        <v>46.18</v>
      </c>
      <c r="DK104" s="20">
        <v>49.98</v>
      </c>
      <c r="DL104" s="20">
        <v>46.93</v>
      </c>
      <c r="DM104" s="16">
        <v>43.92</v>
      </c>
      <c r="DN104" s="16">
        <v>38.33</v>
      </c>
      <c r="DO104" s="16">
        <v>25.39</v>
      </c>
      <c r="DP104" s="38">
        <v>30.05</v>
      </c>
      <c r="DQ104" s="20">
        <v>34.229999999999997</v>
      </c>
      <c r="DR104" s="20">
        <v>36.94</v>
      </c>
      <c r="DS104" s="20">
        <v>36.659999999999997</v>
      </c>
      <c r="DT104" s="16">
        <v>39.22</v>
      </c>
      <c r="DU104" s="20">
        <v>38.409999999999997</v>
      </c>
      <c r="DV104" s="16">
        <v>38.65</v>
      </c>
      <c r="DW104" s="38">
        <v>39.01</v>
      </c>
      <c r="DX104" s="20">
        <v>38.700000000000003</v>
      </c>
      <c r="DY104" s="20">
        <v>40.229999999999997</v>
      </c>
      <c r="DZ104" s="20">
        <v>43.2</v>
      </c>
      <c r="EA104" s="20">
        <v>47.32</v>
      </c>
      <c r="EB104" s="16">
        <v>46.12</v>
      </c>
      <c r="EC104" s="20">
        <v>48.74</v>
      </c>
      <c r="ED104" s="20">
        <v>46.71</v>
      </c>
      <c r="EE104" s="16">
        <v>44.2</v>
      </c>
      <c r="EF104" s="16">
        <v>37.9</v>
      </c>
      <c r="EG104" s="253">
        <f t="shared" si="32"/>
        <v>1.3200000000000003</v>
      </c>
      <c r="EH104" s="253">
        <f t="shared" si="33"/>
        <v>0.48000000000000043</v>
      </c>
      <c r="EI104" s="253">
        <f t="shared" si="34"/>
        <v>0.12000000000000455</v>
      </c>
      <c r="EJ104" s="253">
        <f t="shared" si="35"/>
        <v>-1</v>
      </c>
      <c r="EK104" s="253">
        <f t="shared" si="36"/>
        <v>-0.34999999999999432</v>
      </c>
      <c r="EL104" s="253">
        <f t="shared" si="37"/>
        <v>-0.56000000000000227</v>
      </c>
      <c r="EM104" s="16">
        <v>1</v>
      </c>
      <c r="EN104" s="20">
        <v>2</v>
      </c>
      <c r="EO104" s="20">
        <v>2</v>
      </c>
      <c r="EP104" s="20">
        <v>2</v>
      </c>
      <c r="EQ104" s="20">
        <v>2</v>
      </c>
      <c r="ER104" s="20">
        <v>0</v>
      </c>
      <c r="ES104" s="20">
        <v>-3</v>
      </c>
      <c r="ET104" s="20">
        <v>-6</v>
      </c>
      <c r="EU104" s="20">
        <v>-3</v>
      </c>
      <c r="EV104" s="20">
        <v>0</v>
      </c>
      <c r="EW104" s="20">
        <v>11</v>
      </c>
      <c r="EX104" s="20">
        <v>20</v>
      </c>
      <c r="EY104" s="20">
        <v>22</v>
      </c>
      <c r="EZ104" s="20">
        <v>22</v>
      </c>
      <c r="FA104" s="20">
        <v>13</v>
      </c>
      <c r="FB104" s="20">
        <v>10</v>
      </c>
      <c r="FC104" s="20">
        <v>5</v>
      </c>
      <c r="FD104" s="20">
        <v>5</v>
      </c>
      <c r="FE104" s="2" t="s">
        <v>1279</v>
      </c>
      <c r="FF104" s="2">
        <v>53352697</v>
      </c>
      <c r="FG104" s="2" t="s">
        <v>91</v>
      </c>
      <c r="FH104" s="1" t="s">
        <v>205</v>
      </c>
      <c r="FI104" s="15" t="s">
        <v>95</v>
      </c>
      <c r="FJ104" s="1">
        <v>-7</v>
      </c>
      <c r="FL104" s="50">
        <f t="shared" si="28"/>
        <v>0.79</v>
      </c>
    </row>
    <row r="105" spans="1:168">
      <c r="A105" s="2">
        <v>1</v>
      </c>
      <c r="B105" s="2">
        <v>107</v>
      </c>
      <c r="C105" s="2">
        <v>2</v>
      </c>
      <c r="D105" s="250">
        <v>2.4899999999999998</v>
      </c>
      <c r="E105" s="2">
        <v>13</v>
      </c>
      <c r="F105" s="2">
        <v>3</v>
      </c>
      <c r="G105" s="2">
        <v>157</v>
      </c>
      <c r="H105" s="2">
        <v>43.7</v>
      </c>
      <c r="I105" s="2" t="s">
        <v>99</v>
      </c>
      <c r="J105" s="2" t="s">
        <v>264</v>
      </c>
      <c r="K105" s="3" t="s">
        <v>6</v>
      </c>
      <c r="L105" s="3">
        <v>33</v>
      </c>
      <c r="M105" s="2">
        <v>26</v>
      </c>
      <c r="N105" s="2">
        <v>18</v>
      </c>
      <c r="O105" s="2">
        <f t="shared" si="29"/>
        <v>0.45454545454545453</v>
      </c>
      <c r="P105" s="30" t="s">
        <v>598</v>
      </c>
      <c r="Q105" s="30"/>
      <c r="R105" s="30"/>
      <c r="S105" s="30"/>
      <c r="T105" s="3" t="s">
        <v>187</v>
      </c>
      <c r="U105" t="s">
        <v>191</v>
      </c>
      <c r="V105" s="3">
        <v>33</v>
      </c>
      <c r="W105" s="2">
        <v>26</v>
      </c>
      <c r="X105" s="2">
        <v>18</v>
      </c>
      <c r="Y105" s="2" t="s">
        <v>280</v>
      </c>
      <c r="Z105" s="33"/>
      <c r="AA105" s="3" t="s">
        <v>137</v>
      </c>
      <c r="AB105" s="3">
        <v>68</v>
      </c>
      <c r="AC105" s="2">
        <v>37</v>
      </c>
      <c r="AD105" s="2">
        <v>35</v>
      </c>
      <c r="AE105" s="2"/>
      <c r="AF105" s="33" t="s">
        <v>443</v>
      </c>
      <c r="AG105" s="12" t="s">
        <v>116</v>
      </c>
      <c r="AH105" s="12">
        <v>53</v>
      </c>
      <c r="AI105" s="13">
        <v>35</v>
      </c>
      <c r="AJ105" s="13">
        <v>29</v>
      </c>
      <c r="AK105" s="13"/>
      <c r="AL105" s="34" t="s">
        <v>180</v>
      </c>
      <c r="AM105" s="2" t="s">
        <v>177</v>
      </c>
      <c r="AN105" s="2" t="s">
        <v>288</v>
      </c>
      <c r="AO105" s="2" t="s">
        <v>226</v>
      </c>
      <c r="AP105" s="2" t="s">
        <v>513</v>
      </c>
      <c r="AQ105" s="2" t="s">
        <v>87</v>
      </c>
      <c r="AR105" s="1"/>
      <c r="AS105" s="2" t="s">
        <v>89</v>
      </c>
      <c r="AT105" s="1"/>
      <c r="AU105" s="2" t="s">
        <v>93</v>
      </c>
      <c r="AV105" s="14" t="s">
        <v>854</v>
      </c>
      <c r="AW105" s="14">
        <v>1</v>
      </c>
      <c r="AX105" s="3" t="s">
        <v>6</v>
      </c>
      <c r="AY105" s="3">
        <v>33</v>
      </c>
      <c r="AZ105" s="2">
        <v>26</v>
      </c>
      <c r="BA105" s="2">
        <v>18</v>
      </c>
      <c r="BB105" s="2">
        <f t="shared" si="30"/>
        <v>0.45454545454545453</v>
      </c>
      <c r="BC105" s="248">
        <f t="shared" si="31"/>
        <v>2.4899999999999998</v>
      </c>
      <c r="BD105" s="2" t="s">
        <v>1666</v>
      </c>
      <c r="BE105" s="2">
        <v>13</v>
      </c>
      <c r="BF105" s="2">
        <v>3</v>
      </c>
      <c r="BG105" s="104">
        <v>4.2</v>
      </c>
      <c r="BH105" s="105">
        <v>3.86</v>
      </c>
      <c r="BI105" s="109">
        <v>2.92</v>
      </c>
      <c r="BJ105" s="107">
        <v>3.11</v>
      </c>
      <c r="BK105" s="106">
        <v>2.62</v>
      </c>
      <c r="BL105" s="261">
        <v>1.49</v>
      </c>
      <c r="BM105" s="106">
        <v>1.17</v>
      </c>
      <c r="BN105" s="108">
        <v>1.05</v>
      </c>
      <c r="BO105" s="107">
        <v>1.79</v>
      </c>
      <c r="BP105" s="106">
        <v>1.88</v>
      </c>
      <c r="BQ105" s="106">
        <v>4.53</v>
      </c>
      <c r="BR105" s="106">
        <v>3.38</v>
      </c>
      <c r="BS105" s="106">
        <v>2.95</v>
      </c>
      <c r="BT105" s="8">
        <v>3.86</v>
      </c>
      <c r="BU105" s="7">
        <v>5.52</v>
      </c>
      <c r="BV105" s="9">
        <v>7.08</v>
      </c>
      <c r="BW105" s="4">
        <v>15.23</v>
      </c>
      <c r="BX105" s="4">
        <v>19.2</v>
      </c>
      <c r="BY105" s="4">
        <v>3.96</v>
      </c>
      <c r="BZ105" s="26">
        <v>3.74</v>
      </c>
      <c r="CA105" s="25">
        <v>1.56</v>
      </c>
      <c r="CB105" s="53">
        <v>0.62</v>
      </c>
      <c r="CC105" s="53">
        <v>1.22</v>
      </c>
      <c r="CD105" s="257">
        <v>1.51</v>
      </c>
      <c r="CE105" s="53">
        <v>1.24</v>
      </c>
      <c r="CF105" s="54">
        <v>2.11</v>
      </c>
      <c r="CG105" s="55">
        <v>2.62</v>
      </c>
      <c r="CH105" s="53">
        <v>3.11</v>
      </c>
      <c r="CI105" s="53">
        <v>4.29</v>
      </c>
      <c r="CJ105" s="53">
        <v>2.88</v>
      </c>
      <c r="CK105" s="7">
        <v>1.69</v>
      </c>
      <c r="CL105" s="8">
        <v>4.62</v>
      </c>
      <c r="CM105" s="7">
        <v>6.73</v>
      </c>
      <c r="CN105" s="9">
        <v>8.84</v>
      </c>
      <c r="CO105" s="4">
        <v>13.89</v>
      </c>
      <c r="CP105" s="4">
        <v>20.149999999999999</v>
      </c>
      <c r="CQ105" s="250">
        <v>0.24000000000000021</v>
      </c>
      <c r="CR105" s="250">
        <v>0.11999999999999966</v>
      </c>
      <c r="CS105" s="250">
        <v>1.3599999999999999</v>
      </c>
      <c r="CT105" s="250">
        <v>2.4899999999999998</v>
      </c>
      <c r="CU105" s="250">
        <v>1.4000000000000001</v>
      </c>
      <c r="CV105" s="250">
        <v>2.0000000000000018E-2</v>
      </c>
      <c r="CW105" s="16">
        <v>27.67</v>
      </c>
      <c r="CX105" s="38">
        <v>31.3</v>
      </c>
      <c r="CY105" s="20">
        <v>33.479999999999997</v>
      </c>
      <c r="CZ105" s="18">
        <v>35.119999999999997</v>
      </c>
      <c r="DA105" s="17">
        <v>36.729999999999997</v>
      </c>
      <c r="DB105" s="19">
        <v>37.28</v>
      </c>
      <c r="DC105" s="17">
        <v>38.04</v>
      </c>
      <c r="DD105" s="19">
        <v>37.94</v>
      </c>
      <c r="DE105" s="18">
        <v>39.36</v>
      </c>
      <c r="DF105" s="17">
        <v>39.22</v>
      </c>
      <c r="DG105" s="17">
        <v>41.87</v>
      </c>
      <c r="DH105" s="17">
        <v>42.62</v>
      </c>
      <c r="DI105" s="17">
        <v>42.18</v>
      </c>
      <c r="DJ105" s="19">
        <v>45.53</v>
      </c>
      <c r="DK105" s="17">
        <v>48.72</v>
      </c>
      <c r="DL105" s="20">
        <v>47.62</v>
      </c>
      <c r="DM105" s="16">
        <v>42.55</v>
      </c>
      <c r="DN105" s="16">
        <v>40.14</v>
      </c>
      <c r="DO105" s="16">
        <v>27.06</v>
      </c>
      <c r="DP105" s="38">
        <v>31.55</v>
      </c>
      <c r="DQ105" s="20">
        <v>33.33</v>
      </c>
      <c r="DR105" s="17">
        <v>35.22</v>
      </c>
      <c r="DS105" s="17">
        <v>36.46</v>
      </c>
      <c r="DT105" s="19">
        <v>37.21</v>
      </c>
      <c r="DU105" s="17">
        <v>37.06</v>
      </c>
      <c r="DV105" s="19">
        <v>37.729999999999997</v>
      </c>
      <c r="DW105" s="18">
        <v>39.29</v>
      </c>
      <c r="DX105" s="17">
        <v>40.11</v>
      </c>
      <c r="DY105" s="17">
        <v>41.82</v>
      </c>
      <c r="DZ105" s="17">
        <v>42.35</v>
      </c>
      <c r="EA105" s="17">
        <v>42.11</v>
      </c>
      <c r="EB105" s="19">
        <v>45.55</v>
      </c>
      <c r="EC105" s="17">
        <v>48.75</v>
      </c>
      <c r="ED105" s="20">
        <v>46.94</v>
      </c>
      <c r="EE105" s="16">
        <v>42.66</v>
      </c>
      <c r="EF105" s="16">
        <v>40.26</v>
      </c>
      <c r="EG105" s="253">
        <f t="shared" si="32"/>
        <v>0.61000000000000298</v>
      </c>
      <c r="EH105" s="253">
        <f t="shared" si="33"/>
        <v>-0.25</v>
      </c>
      <c r="EI105" s="253">
        <f t="shared" si="34"/>
        <v>0.14999999999999858</v>
      </c>
      <c r="EJ105" s="253">
        <f t="shared" si="35"/>
        <v>-0.10000000000000142</v>
      </c>
      <c r="EK105" s="253">
        <f t="shared" si="36"/>
        <v>0.26999999999999602</v>
      </c>
      <c r="EL105" s="253">
        <f t="shared" si="37"/>
        <v>7.0000000000000284E-2</v>
      </c>
      <c r="EM105" s="16">
        <v>4</v>
      </c>
      <c r="EN105" s="20">
        <v>4</v>
      </c>
      <c r="EO105" s="20">
        <v>6</v>
      </c>
      <c r="EP105" s="17">
        <v>5</v>
      </c>
      <c r="EQ105" s="17">
        <v>1</v>
      </c>
      <c r="ER105" s="17">
        <v>-6</v>
      </c>
      <c r="ES105" s="17">
        <v>-11</v>
      </c>
      <c r="ET105" s="17">
        <v>-13</v>
      </c>
      <c r="EU105" s="17">
        <v>-12</v>
      </c>
      <c r="EV105" s="17">
        <v>-4</v>
      </c>
      <c r="EW105" s="17">
        <v>4</v>
      </c>
      <c r="EX105" s="17">
        <v>9</v>
      </c>
      <c r="EY105" s="17">
        <v>12</v>
      </c>
      <c r="EZ105" s="17">
        <v>12</v>
      </c>
      <c r="FA105" s="17">
        <v>10</v>
      </c>
      <c r="FB105" s="20">
        <v>4</v>
      </c>
      <c r="FC105" s="20">
        <v>2</v>
      </c>
      <c r="FD105" s="20">
        <v>0</v>
      </c>
      <c r="FE105" s="2" t="s">
        <v>921</v>
      </c>
      <c r="FF105" s="2">
        <v>51646428</v>
      </c>
      <c r="FG105" s="2" t="s">
        <v>91</v>
      </c>
      <c r="FH105" s="1" t="s">
        <v>153</v>
      </c>
      <c r="FI105" s="14"/>
      <c r="FJ105" s="1"/>
      <c r="FL105" s="50">
        <f t="shared" si="28"/>
        <v>-1.7599999999999998</v>
      </c>
    </row>
    <row r="106" spans="1:168">
      <c r="A106" s="2">
        <v>1</v>
      </c>
      <c r="B106" s="2">
        <v>81</v>
      </c>
      <c r="C106" s="2">
        <v>2</v>
      </c>
      <c r="D106" s="250">
        <v>2.5099999999999998</v>
      </c>
      <c r="E106" s="2">
        <v>13</v>
      </c>
      <c r="F106" s="2">
        <v>1</v>
      </c>
      <c r="G106" s="2">
        <v>160</v>
      </c>
      <c r="H106" s="2">
        <v>41.8</v>
      </c>
      <c r="I106" s="2" t="s">
        <v>99</v>
      </c>
      <c r="J106" s="2" t="s">
        <v>100</v>
      </c>
      <c r="K106" s="2" t="s">
        <v>17</v>
      </c>
      <c r="L106" s="2">
        <v>28</v>
      </c>
      <c r="M106" s="2">
        <v>28</v>
      </c>
      <c r="N106" s="2">
        <v>16</v>
      </c>
      <c r="O106" s="2">
        <f t="shared" si="29"/>
        <v>0.42857142857142855</v>
      </c>
      <c r="P106" s="30" t="s">
        <v>543</v>
      </c>
      <c r="Q106" s="30"/>
      <c r="R106" s="30"/>
      <c r="S106" s="30"/>
      <c r="T106" s="2" t="s">
        <v>187</v>
      </c>
      <c r="U106" t="s">
        <v>192</v>
      </c>
      <c r="V106" s="2">
        <v>28</v>
      </c>
      <c r="W106" s="2">
        <v>28</v>
      </c>
      <c r="X106" s="2">
        <v>16</v>
      </c>
      <c r="Y106" s="2" t="s">
        <v>1045</v>
      </c>
      <c r="Z106" s="2"/>
      <c r="AA106" s="3" t="s">
        <v>216</v>
      </c>
      <c r="AB106" s="3">
        <v>55</v>
      </c>
      <c r="AC106" s="2">
        <v>40</v>
      </c>
      <c r="AD106" s="2">
        <v>21</v>
      </c>
      <c r="AE106" s="2"/>
      <c r="AF106" s="33" t="s">
        <v>242</v>
      </c>
      <c r="AG106" s="3" t="s">
        <v>301</v>
      </c>
      <c r="AH106" s="3">
        <v>39</v>
      </c>
      <c r="AI106" s="2">
        <v>20</v>
      </c>
      <c r="AJ106" s="2">
        <v>9</v>
      </c>
      <c r="AK106" s="2"/>
      <c r="AL106" s="33" t="s">
        <v>197</v>
      </c>
      <c r="AM106" s="2" t="s">
        <v>177</v>
      </c>
      <c r="AN106" s="2" t="s">
        <v>118</v>
      </c>
      <c r="AO106" s="2" t="s">
        <v>342</v>
      </c>
      <c r="AP106" s="2" t="s">
        <v>267</v>
      </c>
      <c r="AQ106" s="2" t="s">
        <v>87</v>
      </c>
      <c r="AR106" s="1" t="s">
        <v>90</v>
      </c>
      <c r="AS106" s="2" t="s">
        <v>89</v>
      </c>
      <c r="AT106" s="1" t="s">
        <v>108</v>
      </c>
      <c r="AU106" s="2" t="s">
        <v>93</v>
      </c>
      <c r="AV106" s="14" t="s">
        <v>572</v>
      </c>
      <c r="AW106" s="14">
        <v>1</v>
      </c>
      <c r="AX106" s="2" t="s">
        <v>17</v>
      </c>
      <c r="AY106" s="2">
        <v>28</v>
      </c>
      <c r="AZ106" s="2">
        <v>28</v>
      </c>
      <c r="BA106" s="2">
        <v>16</v>
      </c>
      <c r="BB106" s="2">
        <f t="shared" si="30"/>
        <v>0.42857142857142855</v>
      </c>
      <c r="BC106" s="248">
        <f t="shared" si="31"/>
        <v>2.5099999999999998</v>
      </c>
      <c r="BD106" s="2" t="s">
        <v>1666</v>
      </c>
      <c r="BE106" s="2">
        <v>13</v>
      </c>
      <c r="BF106" s="2">
        <v>1</v>
      </c>
      <c r="BG106" s="104">
        <v>5.03</v>
      </c>
      <c r="BH106" s="114">
        <v>3.77</v>
      </c>
      <c r="BI106" s="115">
        <v>3.13</v>
      </c>
      <c r="BJ106" s="114">
        <v>2.5099999999999998</v>
      </c>
      <c r="BK106" s="106">
        <v>1.9</v>
      </c>
      <c r="BL106" s="261">
        <v>0</v>
      </c>
      <c r="BM106" s="106">
        <v>0.95</v>
      </c>
      <c r="BN106" s="108">
        <v>1.52</v>
      </c>
      <c r="BO106" s="107">
        <v>2.34</v>
      </c>
      <c r="BP106" s="106">
        <v>2.56</v>
      </c>
      <c r="BQ106" s="106">
        <v>2.84</v>
      </c>
      <c r="BR106" s="106">
        <v>5.24</v>
      </c>
      <c r="BS106" s="106">
        <v>4.05</v>
      </c>
      <c r="BT106" s="41">
        <v>4.1900000000000004</v>
      </c>
      <c r="BU106" s="5">
        <v>4.8</v>
      </c>
      <c r="BV106" s="9">
        <v>5.75</v>
      </c>
      <c r="BW106" s="4">
        <v>8.0500000000000007</v>
      </c>
      <c r="BX106" s="4">
        <v>10.8</v>
      </c>
      <c r="BY106" s="4">
        <v>4.5999999999999996</v>
      </c>
      <c r="BZ106" s="39">
        <v>5.2</v>
      </c>
      <c r="CA106" s="5">
        <v>2.68</v>
      </c>
      <c r="CB106" s="5">
        <v>0</v>
      </c>
      <c r="CC106" s="7">
        <v>0</v>
      </c>
      <c r="CD106" s="257">
        <v>1.69</v>
      </c>
      <c r="CE106" s="7">
        <v>1.87</v>
      </c>
      <c r="CF106" s="8">
        <v>2.25</v>
      </c>
      <c r="CG106" s="6">
        <v>2.74</v>
      </c>
      <c r="CH106" s="7">
        <v>2.56</v>
      </c>
      <c r="CI106" s="7">
        <v>2.83</v>
      </c>
      <c r="CJ106" s="7">
        <v>4.05</v>
      </c>
      <c r="CK106" s="7">
        <v>3.5</v>
      </c>
      <c r="CL106" s="41">
        <v>3.38</v>
      </c>
      <c r="CM106" s="5">
        <v>4.7300000000000004</v>
      </c>
      <c r="CN106" s="9">
        <v>7.55</v>
      </c>
      <c r="CO106" s="4">
        <v>9.1300000000000008</v>
      </c>
      <c r="CP106" s="4">
        <v>11.4</v>
      </c>
      <c r="CQ106" s="250">
        <v>0.4300000000000006</v>
      </c>
      <c r="CR106" s="250">
        <v>-1.4300000000000002</v>
      </c>
      <c r="CS106" s="250">
        <v>0.44999999999999973</v>
      </c>
      <c r="CT106" s="250">
        <v>2.5099999999999998</v>
      </c>
      <c r="CU106" s="250">
        <v>1.9</v>
      </c>
      <c r="CV106" s="250">
        <v>1.69</v>
      </c>
      <c r="CW106" s="16">
        <v>28.84</v>
      </c>
      <c r="CX106" s="40">
        <v>30.84</v>
      </c>
      <c r="CY106" s="23">
        <v>31.69</v>
      </c>
      <c r="CZ106" s="40">
        <v>34.11</v>
      </c>
      <c r="DA106" s="17">
        <v>34.47</v>
      </c>
      <c r="DB106" s="19">
        <v>35.96</v>
      </c>
      <c r="DC106" s="17">
        <v>37.94</v>
      </c>
      <c r="DD106" s="19">
        <v>39.21</v>
      </c>
      <c r="DE106" s="18">
        <v>40.479999999999997</v>
      </c>
      <c r="DF106" s="17">
        <v>40.61</v>
      </c>
      <c r="DG106" s="17">
        <v>40.44</v>
      </c>
      <c r="DH106" s="17">
        <v>42.98</v>
      </c>
      <c r="DI106" s="17">
        <v>43.82</v>
      </c>
      <c r="DJ106" s="42">
        <v>44.51</v>
      </c>
      <c r="DK106" s="23">
        <v>46.39</v>
      </c>
      <c r="DL106" s="20">
        <v>46.51</v>
      </c>
      <c r="DM106" s="16">
        <v>44.79</v>
      </c>
      <c r="DN106" s="16">
        <v>41.33</v>
      </c>
      <c r="DO106" s="16">
        <v>28.16</v>
      </c>
      <c r="DP106" s="40">
        <v>29.54</v>
      </c>
      <c r="DQ106" s="23">
        <v>32.369999999999997</v>
      </c>
      <c r="DR106" s="23">
        <v>34.69</v>
      </c>
      <c r="DS106" s="17">
        <v>34.450000000000003</v>
      </c>
      <c r="DT106" s="19">
        <v>35.979999999999997</v>
      </c>
      <c r="DU106" s="17">
        <v>38.01</v>
      </c>
      <c r="DV106" s="19">
        <v>39.409999999999997</v>
      </c>
      <c r="DW106" s="18">
        <v>41.29</v>
      </c>
      <c r="DX106" s="17">
        <v>40.409999999999997</v>
      </c>
      <c r="DY106" s="17">
        <v>40.619999999999997</v>
      </c>
      <c r="DZ106" s="17">
        <v>43.2</v>
      </c>
      <c r="EA106" s="17">
        <v>44.04</v>
      </c>
      <c r="EB106" s="42">
        <v>45.34</v>
      </c>
      <c r="EC106" s="23">
        <v>47.33</v>
      </c>
      <c r="ED106" s="20">
        <v>47.02</v>
      </c>
      <c r="EE106" s="16">
        <v>44.43</v>
      </c>
      <c r="EF106" s="16">
        <v>40.57</v>
      </c>
      <c r="EG106" s="253">
        <f t="shared" si="32"/>
        <v>0.67999999999999972</v>
      </c>
      <c r="EH106" s="253">
        <f t="shared" si="33"/>
        <v>1.3000000000000007</v>
      </c>
      <c r="EI106" s="253">
        <f t="shared" si="34"/>
        <v>-0.67999999999999616</v>
      </c>
      <c r="EJ106" s="253">
        <f t="shared" si="35"/>
        <v>-0.57999999999999829</v>
      </c>
      <c r="EK106" s="253">
        <f t="shared" si="36"/>
        <v>1.9999999999996021E-2</v>
      </c>
      <c r="EL106" s="253">
        <f t="shared" si="37"/>
        <v>-1.9999999999996021E-2</v>
      </c>
      <c r="EM106" s="16">
        <v>0</v>
      </c>
      <c r="EN106" s="23">
        <v>2</v>
      </c>
      <c r="EO106" s="23">
        <v>3</v>
      </c>
      <c r="EP106" s="23">
        <v>3</v>
      </c>
      <c r="EQ106" s="17">
        <v>1</v>
      </c>
      <c r="ER106" s="17">
        <v>0</v>
      </c>
      <c r="ES106" s="17">
        <v>-7</v>
      </c>
      <c r="ET106" s="17">
        <v>-12</v>
      </c>
      <c r="EU106" s="17">
        <v>-13</v>
      </c>
      <c r="EV106" s="17">
        <v>-15</v>
      </c>
      <c r="EW106" s="17">
        <v>-10</v>
      </c>
      <c r="EX106" s="17">
        <v>-6</v>
      </c>
      <c r="EY106" s="17">
        <v>0</v>
      </c>
      <c r="EZ106" s="23">
        <v>2</v>
      </c>
      <c r="FA106" s="23">
        <v>3</v>
      </c>
      <c r="FB106" s="20">
        <v>1</v>
      </c>
      <c r="FC106" s="20">
        <v>0</v>
      </c>
      <c r="FD106" s="20">
        <v>0</v>
      </c>
      <c r="FE106" s="2" t="s">
        <v>1243</v>
      </c>
      <c r="FF106" s="2">
        <v>53612692</v>
      </c>
      <c r="FG106" s="2" t="s">
        <v>91</v>
      </c>
      <c r="FH106" s="1" t="s">
        <v>579</v>
      </c>
      <c r="FI106" s="15" t="s">
        <v>95</v>
      </c>
      <c r="FJ106" s="1">
        <v>0</v>
      </c>
      <c r="FL106" s="50">
        <f t="shared" si="28"/>
        <v>-1.7999999999999998</v>
      </c>
    </row>
    <row r="107" spans="1:168">
      <c r="A107" s="2">
        <v>1</v>
      </c>
      <c r="B107" s="2">
        <v>109</v>
      </c>
      <c r="C107" s="2">
        <v>2</v>
      </c>
      <c r="D107" s="250">
        <v>2.61</v>
      </c>
      <c r="E107" s="2">
        <v>14</v>
      </c>
      <c r="F107" s="2">
        <v>6</v>
      </c>
      <c r="G107" s="2">
        <v>160.6</v>
      </c>
      <c r="H107" s="2">
        <v>92.6</v>
      </c>
      <c r="I107" s="2" t="s">
        <v>147</v>
      </c>
      <c r="J107" s="2" t="s">
        <v>100</v>
      </c>
      <c r="K107" s="3" t="s">
        <v>17</v>
      </c>
      <c r="L107" s="3">
        <v>33</v>
      </c>
      <c r="M107" s="2">
        <v>24</v>
      </c>
      <c r="N107" s="2">
        <v>21</v>
      </c>
      <c r="O107" s="2">
        <f t="shared" si="29"/>
        <v>0.36363636363636365</v>
      </c>
      <c r="P107" s="30"/>
      <c r="Q107" s="30"/>
      <c r="R107" s="30"/>
      <c r="S107" s="30"/>
      <c r="T107" s="3" t="s">
        <v>187</v>
      </c>
      <c r="U107" t="s">
        <v>192</v>
      </c>
      <c r="V107" s="3">
        <v>33</v>
      </c>
      <c r="W107" s="2">
        <v>24</v>
      </c>
      <c r="X107" s="2">
        <v>21</v>
      </c>
      <c r="Y107" s="2" t="s">
        <v>1318</v>
      </c>
      <c r="Z107" s="33"/>
      <c r="AA107" s="3" t="s">
        <v>101</v>
      </c>
      <c r="AB107" s="3">
        <v>55</v>
      </c>
      <c r="AC107" s="2">
        <v>34</v>
      </c>
      <c r="AD107" s="2">
        <v>25</v>
      </c>
      <c r="AE107" s="2"/>
      <c r="AF107" s="33" t="s">
        <v>443</v>
      </c>
      <c r="AG107" s="12" t="s">
        <v>116</v>
      </c>
      <c r="AH107" s="12">
        <v>41</v>
      </c>
      <c r="AI107" s="13">
        <v>19</v>
      </c>
      <c r="AJ107" s="13">
        <v>10</v>
      </c>
      <c r="AK107" s="13"/>
      <c r="AL107" s="34" t="s">
        <v>180</v>
      </c>
      <c r="AM107" s="2" t="s">
        <v>149</v>
      </c>
      <c r="AN107" s="2" t="s">
        <v>348</v>
      </c>
      <c r="AO107" s="2" t="s">
        <v>342</v>
      </c>
      <c r="AP107" s="2" t="s">
        <v>302</v>
      </c>
      <c r="AQ107" s="2" t="s">
        <v>87</v>
      </c>
      <c r="AR107" s="1" t="s">
        <v>176</v>
      </c>
      <c r="AS107" s="2" t="s">
        <v>89</v>
      </c>
      <c r="AT107" s="1" t="s">
        <v>131</v>
      </c>
      <c r="AU107" s="2" t="s">
        <v>93</v>
      </c>
      <c r="AV107" s="14" t="s">
        <v>271</v>
      </c>
      <c r="AW107" s="14">
        <v>2</v>
      </c>
      <c r="AX107" s="3" t="s">
        <v>17</v>
      </c>
      <c r="AY107" s="3">
        <v>33</v>
      </c>
      <c r="AZ107" s="2">
        <v>24</v>
      </c>
      <c r="BA107" s="2">
        <v>21</v>
      </c>
      <c r="BB107" s="2">
        <f t="shared" si="30"/>
        <v>0.36363636363636365</v>
      </c>
      <c r="BC107" s="248">
        <f t="shared" si="31"/>
        <v>2.61</v>
      </c>
      <c r="BD107" s="2" t="s">
        <v>1666</v>
      </c>
      <c r="BE107" s="2">
        <v>14</v>
      </c>
      <c r="BF107" s="2">
        <v>6</v>
      </c>
      <c r="BG107" s="104">
        <v>3.48</v>
      </c>
      <c r="BH107" s="105">
        <v>3.19</v>
      </c>
      <c r="BI107" s="109">
        <v>2.86</v>
      </c>
      <c r="BJ107" s="105">
        <v>2.61</v>
      </c>
      <c r="BK107" s="109">
        <v>2.63</v>
      </c>
      <c r="BL107" s="262">
        <v>2.37</v>
      </c>
      <c r="BM107" s="109">
        <v>0.95</v>
      </c>
      <c r="BN107" s="104">
        <v>1.5</v>
      </c>
      <c r="BO107" s="105">
        <v>2.12</v>
      </c>
      <c r="BP107" s="109">
        <v>2.68</v>
      </c>
      <c r="BQ107" s="109">
        <v>4.7300000000000004</v>
      </c>
      <c r="BR107" s="109">
        <v>6.09</v>
      </c>
      <c r="BS107" s="109">
        <v>3.34</v>
      </c>
      <c r="BT107" s="4">
        <v>3.76</v>
      </c>
      <c r="BU107" s="9">
        <v>4.72</v>
      </c>
      <c r="BV107" s="9">
        <v>5.97</v>
      </c>
      <c r="BW107" s="4">
        <v>11.46</v>
      </c>
      <c r="BX107" s="4">
        <v>17.73</v>
      </c>
      <c r="BY107" s="4">
        <v>4.68</v>
      </c>
      <c r="BZ107" s="37">
        <v>2.76</v>
      </c>
      <c r="CA107" s="9">
        <v>1.34</v>
      </c>
      <c r="CB107" s="9">
        <v>0</v>
      </c>
      <c r="CC107" s="9">
        <v>0.95</v>
      </c>
      <c r="CD107" s="258">
        <v>1.85</v>
      </c>
      <c r="CE107" s="9">
        <v>2.36</v>
      </c>
      <c r="CF107" s="4">
        <v>2.98</v>
      </c>
      <c r="CG107" s="37">
        <v>3.11</v>
      </c>
      <c r="CH107" s="9">
        <v>3.86</v>
      </c>
      <c r="CI107" s="9">
        <v>4.78</v>
      </c>
      <c r="CJ107" s="9">
        <v>7.41</v>
      </c>
      <c r="CK107" s="9">
        <v>3.62</v>
      </c>
      <c r="CL107" s="4">
        <v>3.62</v>
      </c>
      <c r="CM107" s="9">
        <v>5.98</v>
      </c>
      <c r="CN107" s="9">
        <v>6.62</v>
      </c>
      <c r="CO107" s="4">
        <v>10.15</v>
      </c>
      <c r="CP107" s="4">
        <v>17.05</v>
      </c>
      <c r="CQ107" s="250">
        <v>-1.1999999999999997</v>
      </c>
      <c r="CR107" s="250">
        <v>0.43000000000000016</v>
      </c>
      <c r="CS107" s="250">
        <v>1.5199999999999998</v>
      </c>
      <c r="CT107" s="250">
        <v>2.61</v>
      </c>
      <c r="CU107" s="250">
        <v>1.68</v>
      </c>
      <c r="CV107" s="250">
        <v>-0.52</v>
      </c>
      <c r="CW107" s="16">
        <v>28.62</v>
      </c>
      <c r="CX107" s="38">
        <v>31.39</v>
      </c>
      <c r="CY107" s="20">
        <v>33.33</v>
      </c>
      <c r="CZ107" s="38">
        <v>32.93</v>
      </c>
      <c r="DA107" s="20">
        <v>34.57</v>
      </c>
      <c r="DB107" s="16">
        <v>35.21</v>
      </c>
      <c r="DC107" s="20">
        <v>37.65</v>
      </c>
      <c r="DD107" s="16">
        <v>39.19</v>
      </c>
      <c r="DE107" s="38">
        <v>38.14</v>
      </c>
      <c r="DF107" s="20">
        <v>38.270000000000003</v>
      </c>
      <c r="DG107" s="20">
        <v>38.86</v>
      </c>
      <c r="DH107" s="20">
        <v>40.42</v>
      </c>
      <c r="DI107" s="20">
        <v>45.48</v>
      </c>
      <c r="DJ107" s="16">
        <v>49.07</v>
      </c>
      <c r="DK107" s="20">
        <v>50.48</v>
      </c>
      <c r="DL107" s="20">
        <v>48.76</v>
      </c>
      <c r="DM107" s="16">
        <v>47.67</v>
      </c>
      <c r="DN107" s="16">
        <v>47.17</v>
      </c>
      <c r="DO107" s="16">
        <v>28.62</v>
      </c>
      <c r="DP107" s="38">
        <v>31.72</v>
      </c>
      <c r="DQ107" s="20">
        <v>32.64</v>
      </c>
      <c r="DR107" s="20">
        <v>33.47</v>
      </c>
      <c r="DS107" s="20">
        <v>34.520000000000003</v>
      </c>
      <c r="DT107" s="16">
        <v>34.85</v>
      </c>
      <c r="DU107" s="20">
        <v>35.53</v>
      </c>
      <c r="DV107" s="16">
        <v>38.299999999999997</v>
      </c>
      <c r="DW107" s="38">
        <v>38.64</v>
      </c>
      <c r="DX107" s="20">
        <v>37.9</v>
      </c>
      <c r="DY107" s="20">
        <v>39.54</v>
      </c>
      <c r="DZ107" s="20">
        <v>40.22</v>
      </c>
      <c r="EA107" s="20">
        <v>44.76</v>
      </c>
      <c r="EB107" s="16">
        <v>49.59</v>
      </c>
      <c r="EC107" s="20">
        <v>50.72</v>
      </c>
      <c r="ED107" s="20">
        <v>48.8</v>
      </c>
      <c r="EE107" s="16">
        <v>47.11</v>
      </c>
      <c r="EF107" s="16">
        <v>47.17</v>
      </c>
      <c r="EG107" s="253">
        <f t="shared" si="32"/>
        <v>0</v>
      </c>
      <c r="EH107" s="253">
        <f t="shared" si="33"/>
        <v>-0.32999999999999829</v>
      </c>
      <c r="EI107" s="253">
        <f t="shared" si="34"/>
        <v>0.68999999999999773</v>
      </c>
      <c r="EJ107" s="253">
        <f t="shared" si="35"/>
        <v>-0.53999999999999915</v>
      </c>
      <c r="EK107" s="253">
        <f t="shared" si="36"/>
        <v>4.9999999999997158E-2</v>
      </c>
      <c r="EL107" s="253">
        <f t="shared" si="37"/>
        <v>0.35999999999999943</v>
      </c>
      <c r="EM107" s="16">
        <v>14</v>
      </c>
      <c r="EN107" s="20">
        <v>13</v>
      </c>
      <c r="EO107" s="20">
        <v>11</v>
      </c>
      <c r="EP107" s="20">
        <v>8</v>
      </c>
      <c r="EQ107" s="20">
        <v>4</v>
      </c>
      <c r="ER107" s="20">
        <v>0</v>
      </c>
      <c r="ES107" s="20">
        <v>-4</v>
      </c>
      <c r="ET107" s="20">
        <v>-7</v>
      </c>
      <c r="EU107" s="20">
        <v>-4</v>
      </c>
      <c r="EV107" s="20">
        <v>-3</v>
      </c>
      <c r="EW107" s="20">
        <v>1</v>
      </c>
      <c r="EX107" s="20">
        <v>7</v>
      </c>
      <c r="EY107" s="20">
        <v>14</v>
      </c>
      <c r="EZ107" s="20">
        <v>13</v>
      </c>
      <c r="FA107" s="20">
        <v>13</v>
      </c>
      <c r="FB107" s="20">
        <v>9</v>
      </c>
      <c r="FC107" s="20">
        <v>8</v>
      </c>
      <c r="FD107" s="20">
        <v>8</v>
      </c>
      <c r="FE107" s="2" t="s">
        <v>1317</v>
      </c>
      <c r="FF107" s="2">
        <v>51983521</v>
      </c>
      <c r="FG107" s="2" t="s">
        <v>91</v>
      </c>
      <c r="FH107" s="1" t="s">
        <v>349</v>
      </c>
      <c r="FI107" s="15" t="s">
        <v>95</v>
      </c>
      <c r="FJ107" s="1">
        <v>-5</v>
      </c>
      <c r="FL107" s="50">
        <f t="shared" si="28"/>
        <v>-0.65000000000000036</v>
      </c>
    </row>
    <row r="108" spans="1:168">
      <c r="A108" s="2">
        <v>1</v>
      </c>
      <c r="B108" s="2">
        <v>66</v>
      </c>
      <c r="C108" s="2">
        <v>2</v>
      </c>
      <c r="D108" s="250">
        <v>2.8</v>
      </c>
      <c r="E108" s="2">
        <v>19</v>
      </c>
      <c r="F108" s="2">
        <v>1</v>
      </c>
      <c r="G108" s="2">
        <v>158.69999999999999</v>
      </c>
      <c r="H108" s="2">
        <v>53.2</v>
      </c>
      <c r="I108" s="2" t="s">
        <v>99</v>
      </c>
      <c r="J108" s="2" t="s">
        <v>114</v>
      </c>
      <c r="K108" s="3" t="s">
        <v>48</v>
      </c>
      <c r="L108" s="3">
        <v>25</v>
      </c>
      <c r="M108" s="2">
        <v>24</v>
      </c>
      <c r="N108" s="2">
        <v>19</v>
      </c>
      <c r="O108" s="2">
        <f t="shared" si="29"/>
        <v>0.24</v>
      </c>
      <c r="P108" s="30" t="s">
        <v>168</v>
      </c>
      <c r="Q108" s="30"/>
      <c r="R108" s="30"/>
      <c r="S108" s="30"/>
      <c r="T108" s="3" t="s">
        <v>187</v>
      </c>
      <c r="U108" t="s">
        <v>190</v>
      </c>
      <c r="V108" s="3">
        <v>25</v>
      </c>
      <c r="W108" s="2">
        <v>24</v>
      </c>
      <c r="X108" s="2">
        <v>19</v>
      </c>
      <c r="Y108" s="2" t="s">
        <v>710</v>
      </c>
      <c r="Z108" s="33"/>
      <c r="AA108" s="3" t="s">
        <v>115</v>
      </c>
      <c r="AB108" s="3">
        <v>90</v>
      </c>
      <c r="AC108" s="2">
        <v>75</v>
      </c>
      <c r="AD108" s="2">
        <v>69</v>
      </c>
      <c r="AE108" s="2"/>
      <c r="AF108" s="33" t="s">
        <v>209</v>
      </c>
      <c r="AG108" s="12" t="s">
        <v>116</v>
      </c>
      <c r="AH108" s="12">
        <v>86</v>
      </c>
      <c r="AI108" s="13">
        <v>67</v>
      </c>
      <c r="AJ108" s="13">
        <v>54</v>
      </c>
      <c r="AK108" s="13"/>
      <c r="AL108" s="34" t="s">
        <v>180</v>
      </c>
      <c r="AM108" s="2" t="s">
        <v>117</v>
      </c>
      <c r="AN108" s="2" t="s">
        <v>118</v>
      </c>
      <c r="AO108" s="2" t="s">
        <v>119</v>
      </c>
      <c r="AP108" s="2" t="s">
        <v>120</v>
      </c>
      <c r="AQ108" s="2" t="s">
        <v>87</v>
      </c>
      <c r="AR108" s="1" t="s">
        <v>88</v>
      </c>
      <c r="AS108" s="2" t="s">
        <v>89</v>
      </c>
      <c r="AT108" s="1" t="s">
        <v>108</v>
      </c>
      <c r="AU108" s="2" t="s">
        <v>93</v>
      </c>
      <c r="AV108" s="14" t="s">
        <v>122</v>
      </c>
      <c r="AW108" s="14">
        <v>1</v>
      </c>
      <c r="AX108" s="3" t="s">
        <v>48</v>
      </c>
      <c r="AY108" s="3">
        <v>25</v>
      </c>
      <c r="AZ108" s="2">
        <v>24</v>
      </c>
      <c r="BA108" s="2">
        <v>19</v>
      </c>
      <c r="BB108" s="2">
        <f t="shared" si="30"/>
        <v>0.24</v>
      </c>
      <c r="BC108" s="248">
        <f t="shared" si="31"/>
        <v>2.8</v>
      </c>
      <c r="BD108" s="2" t="s">
        <v>1666</v>
      </c>
      <c r="BE108" s="2">
        <v>19</v>
      </c>
      <c r="BF108" s="2">
        <v>1</v>
      </c>
      <c r="BG108" s="104">
        <v>5.35</v>
      </c>
      <c r="BH108" s="107">
        <v>4.0199999999999996</v>
      </c>
      <c r="BI108" s="106">
        <v>3.27</v>
      </c>
      <c r="BJ108" s="107">
        <v>2.8</v>
      </c>
      <c r="BK108" s="106">
        <v>0</v>
      </c>
      <c r="BL108" s="261">
        <v>2.12</v>
      </c>
      <c r="BM108" s="106">
        <v>0</v>
      </c>
      <c r="BN108" s="108">
        <v>0</v>
      </c>
      <c r="BO108" s="107">
        <v>0</v>
      </c>
      <c r="BP108" s="106">
        <v>3.23</v>
      </c>
      <c r="BQ108" s="106">
        <v>5.48</v>
      </c>
      <c r="BR108" s="106">
        <v>5.37</v>
      </c>
      <c r="BS108" s="106">
        <v>1.79</v>
      </c>
      <c r="BT108" s="8">
        <v>3.28</v>
      </c>
      <c r="BU108" s="7">
        <v>4.4800000000000004</v>
      </c>
      <c r="BV108" s="7">
        <v>6.41</v>
      </c>
      <c r="BW108" s="4">
        <v>10.44</v>
      </c>
      <c r="BX108" s="4">
        <v>13.2</v>
      </c>
      <c r="BY108" s="4">
        <v>4.75</v>
      </c>
      <c r="BZ108" s="6">
        <v>0.8</v>
      </c>
      <c r="CA108" s="7">
        <v>0</v>
      </c>
      <c r="CB108" s="7">
        <v>0</v>
      </c>
      <c r="CC108" s="7">
        <v>1.5</v>
      </c>
      <c r="CD108" s="257">
        <v>0</v>
      </c>
      <c r="CE108" s="7">
        <v>1.73</v>
      </c>
      <c r="CF108" s="8">
        <v>2.0499999999999998</v>
      </c>
      <c r="CG108" s="6">
        <v>2.11</v>
      </c>
      <c r="CH108" s="7">
        <v>5.31</v>
      </c>
      <c r="CI108" s="7">
        <v>5.07</v>
      </c>
      <c r="CJ108" s="7">
        <v>4.17</v>
      </c>
      <c r="CK108" s="7">
        <v>0</v>
      </c>
      <c r="CL108" s="8">
        <v>3.43</v>
      </c>
      <c r="CM108" s="7">
        <v>5.98</v>
      </c>
      <c r="CN108" s="7">
        <v>6.72</v>
      </c>
      <c r="CO108" s="4">
        <v>9.02</v>
      </c>
      <c r="CP108" s="4">
        <v>13.39</v>
      </c>
      <c r="CQ108" s="250">
        <v>0.59999999999999964</v>
      </c>
      <c r="CR108" s="250">
        <v>3.2199999999999998</v>
      </c>
      <c r="CS108" s="250">
        <v>3.27</v>
      </c>
      <c r="CT108" s="250">
        <v>2.8</v>
      </c>
      <c r="CU108" s="250">
        <v>-1.5</v>
      </c>
      <c r="CV108" s="250">
        <v>-2.12</v>
      </c>
      <c r="CW108" s="16">
        <v>28.29</v>
      </c>
      <c r="CX108" s="18">
        <v>31.31</v>
      </c>
      <c r="CY108" s="17">
        <v>31.95</v>
      </c>
      <c r="CZ108" s="18">
        <v>33.67</v>
      </c>
      <c r="DA108" s="17">
        <v>36.1</v>
      </c>
      <c r="DB108" s="19">
        <v>38.340000000000003</v>
      </c>
      <c r="DC108" s="17">
        <v>40.33</v>
      </c>
      <c r="DD108" s="19">
        <v>41.13</v>
      </c>
      <c r="DE108" s="18">
        <v>40.61</v>
      </c>
      <c r="DF108" s="17">
        <v>41.74</v>
      </c>
      <c r="DG108" s="17">
        <v>41.69</v>
      </c>
      <c r="DH108" s="17">
        <v>44.02</v>
      </c>
      <c r="DI108" s="17">
        <v>46.22</v>
      </c>
      <c r="DJ108" s="19">
        <v>47.59</v>
      </c>
      <c r="DK108" s="17">
        <v>46.02</v>
      </c>
      <c r="DL108" s="17">
        <v>45.96</v>
      </c>
      <c r="DM108" s="16">
        <v>45.39</v>
      </c>
      <c r="DN108" s="16">
        <v>43.85</v>
      </c>
      <c r="DO108" s="16">
        <v>28.7</v>
      </c>
      <c r="DP108" s="18">
        <v>30.56</v>
      </c>
      <c r="DQ108" s="17">
        <v>31.75</v>
      </c>
      <c r="DR108" s="17">
        <v>34.64</v>
      </c>
      <c r="DS108" s="17">
        <v>36.82</v>
      </c>
      <c r="DT108" s="19">
        <v>39.619999999999997</v>
      </c>
      <c r="DU108" s="17">
        <v>40.14</v>
      </c>
      <c r="DV108" s="19">
        <v>40.01</v>
      </c>
      <c r="DW108" s="18">
        <v>40.19</v>
      </c>
      <c r="DX108" s="17">
        <v>40.31</v>
      </c>
      <c r="DY108" s="17">
        <v>41.14</v>
      </c>
      <c r="DZ108" s="17">
        <v>44.43</v>
      </c>
      <c r="EA108" s="17">
        <v>45.2</v>
      </c>
      <c r="EB108" s="19">
        <v>47.35</v>
      </c>
      <c r="EC108" s="17">
        <v>45.56</v>
      </c>
      <c r="ED108" s="17">
        <v>45.97</v>
      </c>
      <c r="EE108" s="16">
        <v>44.31</v>
      </c>
      <c r="EF108" s="16">
        <v>43.65</v>
      </c>
      <c r="EG108" s="253">
        <f t="shared" si="32"/>
        <v>-0.41000000000000014</v>
      </c>
      <c r="EH108" s="253">
        <f t="shared" si="33"/>
        <v>0.75</v>
      </c>
      <c r="EI108" s="253">
        <f t="shared" si="34"/>
        <v>0.19999999999999929</v>
      </c>
      <c r="EJ108" s="253">
        <f t="shared" si="35"/>
        <v>-0.96999999999999886</v>
      </c>
      <c r="EK108" s="253">
        <f t="shared" si="36"/>
        <v>-0.71999999999999886</v>
      </c>
      <c r="EL108" s="253">
        <f t="shared" si="37"/>
        <v>-1.279999999999994</v>
      </c>
      <c r="EM108" s="16">
        <v>12</v>
      </c>
      <c r="EN108" s="17">
        <v>12</v>
      </c>
      <c r="EO108" s="17">
        <v>9</v>
      </c>
      <c r="EP108" s="17">
        <v>1</v>
      </c>
      <c r="EQ108" s="17">
        <v>-6</v>
      </c>
      <c r="ER108" s="17">
        <v>-14</v>
      </c>
      <c r="ES108" s="17">
        <v>-16</v>
      </c>
      <c r="ET108" s="17">
        <v>-12</v>
      </c>
      <c r="EU108" s="17">
        <v>-8</v>
      </c>
      <c r="EV108" s="17">
        <v>0</v>
      </c>
      <c r="EW108" s="17">
        <v>16</v>
      </c>
      <c r="EX108" s="17">
        <v>25</v>
      </c>
      <c r="EY108" s="17">
        <v>31</v>
      </c>
      <c r="EZ108" s="17">
        <v>31</v>
      </c>
      <c r="FA108" s="17">
        <v>30</v>
      </c>
      <c r="FB108" s="17">
        <v>22</v>
      </c>
      <c r="FC108" s="20">
        <v>15</v>
      </c>
      <c r="FD108" s="20">
        <v>14</v>
      </c>
      <c r="FE108" s="2" t="s">
        <v>1270</v>
      </c>
      <c r="FF108" s="2">
        <v>53620763</v>
      </c>
      <c r="FG108" s="2" t="s">
        <v>91</v>
      </c>
      <c r="FH108" s="1" t="s">
        <v>121</v>
      </c>
      <c r="FI108" s="15" t="s">
        <v>95</v>
      </c>
      <c r="FJ108" s="1">
        <v>8</v>
      </c>
      <c r="FL108" s="50">
        <f t="shared" si="28"/>
        <v>-0.30999999999999961</v>
      </c>
    </row>
    <row r="109" spans="1:168" ht="14">
      <c r="A109" s="2">
        <v>1</v>
      </c>
      <c r="B109" s="2">
        <v>98</v>
      </c>
      <c r="C109" s="2">
        <v>2</v>
      </c>
      <c r="D109" s="250">
        <v>3</v>
      </c>
      <c r="E109" s="2">
        <v>17</v>
      </c>
      <c r="F109" s="2">
        <v>2</v>
      </c>
      <c r="G109" s="2">
        <v>160.1</v>
      </c>
      <c r="H109" s="2">
        <v>54.8</v>
      </c>
      <c r="I109" s="2" t="s">
        <v>147</v>
      </c>
      <c r="J109" s="2" t="s">
        <v>100</v>
      </c>
      <c r="K109" s="3" t="s">
        <v>6</v>
      </c>
      <c r="L109" s="3">
        <v>30</v>
      </c>
      <c r="M109" s="2">
        <v>30</v>
      </c>
      <c r="N109" s="2">
        <v>21</v>
      </c>
      <c r="O109" s="2">
        <f t="shared" si="29"/>
        <v>0.3</v>
      </c>
      <c r="P109" s="30" t="s">
        <v>168</v>
      </c>
      <c r="Q109" s="30"/>
      <c r="R109" s="30"/>
      <c r="S109" s="30"/>
      <c r="T109" s="3" t="s">
        <v>187</v>
      </c>
      <c r="U109" s="1" t="s">
        <v>191</v>
      </c>
      <c r="V109" s="3">
        <v>30</v>
      </c>
      <c r="W109" s="2">
        <v>30</v>
      </c>
      <c r="X109" s="2">
        <v>21</v>
      </c>
      <c r="Y109" s="2" t="s">
        <v>1372</v>
      </c>
      <c r="Z109" s="33"/>
      <c r="AA109" s="3" t="s">
        <v>232</v>
      </c>
      <c r="AB109" s="3">
        <v>48</v>
      </c>
      <c r="AC109" s="2">
        <v>32</v>
      </c>
      <c r="AD109" s="2">
        <v>30</v>
      </c>
      <c r="AE109" s="2"/>
      <c r="AF109" s="33" t="s">
        <v>443</v>
      </c>
      <c r="AG109" s="12" t="s">
        <v>217</v>
      </c>
      <c r="AH109" s="12">
        <v>33</v>
      </c>
      <c r="AI109" s="13">
        <v>27</v>
      </c>
      <c r="AJ109" s="13">
        <v>22</v>
      </c>
      <c r="AK109" s="13"/>
      <c r="AL109" s="34" t="s">
        <v>197</v>
      </c>
      <c r="AM109" s="2" t="s">
        <v>149</v>
      </c>
      <c r="AN109" s="2" t="s">
        <v>336</v>
      </c>
      <c r="AO109" s="2" t="s">
        <v>266</v>
      </c>
      <c r="AP109" s="2" t="s">
        <v>513</v>
      </c>
      <c r="AQ109" s="2" t="s">
        <v>87</v>
      </c>
      <c r="AR109" s="1" t="s">
        <v>176</v>
      </c>
      <c r="AS109" s="2" t="s">
        <v>89</v>
      </c>
      <c r="AT109" s="1" t="s">
        <v>176</v>
      </c>
      <c r="AU109" s="2" t="s">
        <v>93</v>
      </c>
      <c r="AV109" s="14" t="s">
        <v>515</v>
      </c>
      <c r="AW109" s="14">
        <v>1</v>
      </c>
      <c r="AX109" s="3" t="s">
        <v>6</v>
      </c>
      <c r="AY109" s="3">
        <v>30</v>
      </c>
      <c r="AZ109" s="2">
        <v>30</v>
      </c>
      <c r="BA109" s="2">
        <v>21</v>
      </c>
      <c r="BB109" s="2">
        <f t="shared" si="30"/>
        <v>0.3</v>
      </c>
      <c r="BC109" s="248">
        <f t="shared" si="31"/>
        <v>3</v>
      </c>
      <c r="BD109" s="2" t="s">
        <v>1666</v>
      </c>
      <c r="BE109" s="2">
        <v>17</v>
      </c>
      <c r="BF109" s="2">
        <v>2</v>
      </c>
      <c r="BG109" s="104">
        <v>3.61</v>
      </c>
      <c r="BH109" s="107">
        <v>3.3</v>
      </c>
      <c r="BI109" s="106">
        <v>2.83</v>
      </c>
      <c r="BJ109" s="107">
        <v>3</v>
      </c>
      <c r="BK109" s="106">
        <v>2.02</v>
      </c>
      <c r="BL109" s="261">
        <v>2.14</v>
      </c>
      <c r="BM109" s="106">
        <v>0</v>
      </c>
      <c r="BN109" s="108">
        <v>0</v>
      </c>
      <c r="BO109" s="107">
        <v>0.42</v>
      </c>
      <c r="BP109" s="106">
        <v>1.89</v>
      </c>
      <c r="BQ109" s="106">
        <v>7.05</v>
      </c>
      <c r="BR109" s="106">
        <v>3.73</v>
      </c>
      <c r="BS109" s="106">
        <v>1.76</v>
      </c>
      <c r="BT109" s="41">
        <v>3.98</v>
      </c>
      <c r="BU109" s="9">
        <v>4.1500000000000004</v>
      </c>
      <c r="BV109" s="9">
        <v>5.54</v>
      </c>
      <c r="BW109" s="4">
        <v>13.51</v>
      </c>
      <c r="BX109" s="4">
        <v>21.56</v>
      </c>
      <c r="BY109" s="4">
        <v>4.3099999999999996</v>
      </c>
      <c r="BZ109" s="6">
        <v>2.2400000000000002</v>
      </c>
      <c r="CA109" s="7">
        <v>0</v>
      </c>
      <c r="CB109" s="7">
        <v>0</v>
      </c>
      <c r="CC109" s="7">
        <v>1.54</v>
      </c>
      <c r="CD109" s="257">
        <v>0.83</v>
      </c>
      <c r="CE109" s="7">
        <v>1.76</v>
      </c>
      <c r="CF109" s="8">
        <v>1.99</v>
      </c>
      <c r="CG109" s="6">
        <v>2.86</v>
      </c>
      <c r="CH109" s="7">
        <v>3.66</v>
      </c>
      <c r="CI109" s="7">
        <v>4.8600000000000003</v>
      </c>
      <c r="CJ109" s="7">
        <v>7.39</v>
      </c>
      <c r="CK109" s="7">
        <v>2.72</v>
      </c>
      <c r="CL109" s="41">
        <v>5.07</v>
      </c>
      <c r="CM109" s="9">
        <v>6.65</v>
      </c>
      <c r="CN109" s="9">
        <v>5.55</v>
      </c>
      <c r="CO109" s="4">
        <v>13.33</v>
      </c>
      <c r="CP109" s="4">
        <v>20.309999999999999</v>
      </c>
      <c r="CQ109" s="250">
        <v>-0.69999999999999973</v>
      </c>
      <c r="CR109" s="250">
        <v>1.0599999999999996</v>
      </c>
      <c r="CS109" s="250">
        <v>2.83</v>
      </c>
      <c r="CT109" s="250">
        <v>3</v>
      </c>
      <c r="CU109" s="250">
        <v>0.48</v>
      </c>
      <c r="CV109" s="250">
        <v>-1.31</v>
      </c>
      <c r="CW109" s="16">
        <v>26.8</v>
      </c>
      <c r="CX109" s="18">
        <v>29.67</v>
      </c>
      <c r="CY109" s="17">
        <v>32.659999999999997</v>
      </c>
      <c r="CZ109" s="18">
        <v>33.090000000000003</v>
      </c>
      <c r="DA109" s="17">
        <v>34.82</v>
      </c>
      <c r="DB109" s="19">
        <v>36.31</v>
      </c>
      <c r="DC109" s="17">
        <v>36.46</v>
      </c>
      <c r="DD109" s="19">
        <v>37.479999999999997</v>
      </c>
      <c r="DE109" s="18">
        <v>38.24</v>
      </c>
      <c r="DF109" s="17">
        <v>37.29</v>
      </c>
      <c r="DG109" s="17">
        <v>37.78</v>
      </c>
      <c r="DH109" s="17">
        <v>39.270000000000003</v>
      </c>
      <c r="DI109" s="17">
        <v>46.45</v>
      </c>
      <c r="DJ109" s="42">
        <v>47.14</v>
      </c>
      <c r="DK109" s="20">
        <v>49.33</v>
      </c>
      <c r="DL109" s="20">
        <v>44.27</v>
      </c>
      <c r="DM109" s="16">
        <v>43.69</v>
      </c>
      <c r="DN109" s="16">
        <v>36.39</v>
      </c>
      <c r="DO109" s="16">
        <v>26.59</v>
      </c>
      <c r="DP109" s="18">
        <v>28.66</v>
      </c>
      <c r="DQ109" s="17">
        <v>32.130000000000003</v>
      </c>
      <c r="DR109" s="17">
        <v>33.35</v>
      </c>
      <c r="DS109" s="17">
        <v>35.770000000000003</v>
      </c>
      <c r="DT109" s="19">
        <v>36.28</v>
      </c>
      <c r="DU109" s="17">
        <v>36.28</v>
      </c>
      <c r="DV109" s="19">
        <v>36.770000000000003</v>
      </c>
      <c r="DW109" s="18">
        <v>37.909999999999997</v>
      </c>
      <c r="DX109" s="17">
        <v>37.76</v>
      </c>
      <c r="DY109" s="17">
        <v>37.39</v>
      </c>
      <c r="DZ109" s="17">
        <v>39.65</v>
      </c>
      <c r="EA109" s="17">
        <v>45.93</v>
      </c>
      <c r="EB109" s="42">
        <v>47.05</v>
      </c>
      <c r="EC109" s="20">
        <v>49.61</v>
      </c>
      <c r="ED109" s="20">
        <v>44.03</v>
      </c>
      <c r="EE109" s="16">
        <v>44.55</v>
      </c>
      <c r="EF109" s="16">
        <v>36.19</v>
      </c>
      <c r="EG109" s="253">
        <f t="shared" si="32"/>
        <v>0.21000000000000085</v>
      </c>
      <c r="EH109" s="253">
        <f t="shared" si="33"/>
        <v>1.0100000000000016</v>
      </c>
      <c r="EI109" s="253">
        <f t="shared" si="34"/>
        <v>0.52999999999999403</v>
      </c>
      <c r="EJ109" s="253">
        <f t="shared" si="35"/>
        <v>-0.25999999999999801</v>
      </c>
      <c r="EK109" s="253">
        <f t="shared" si="36"/>
        <v>-0.95000000000000284</v>
      </c>
      <c r="EL109" s="253">
        <f t="shared" si="37"/>
        <v>3.0000000000001137E-2</v>
      </c>
      <c r="EM109" s="16">
        <v>1</v>
      </c>
      <c r="EN109" s="17">
        <v>3</v>
      </c>
      <c r="EO109" s="17">
        <v>6</v>
      </c>
      <c r="EP109" s="17">
        <v>6</v>
      </c>
      <c r="EQ109" s="17">
        <v>2</v>
      </c>
      <c r="ER109" s="17">
        <v>-5</v>
      </c>
      <c r="ES109" s="17">
        <v>-10</v>
      </c>
      <c r="ET109" s="17">
        <v>-12</v>
      </c>
      <c r="EU109" s="17">
        <v>-10</v>
      </c>
      <c r="EV109" s="17">
        <v>-7</v>
      </c>
      <c r="EW109" s="17">
        <v>0</v>
      </c>
      <c r="EX109" s="17">
        <v>2</v>
      </c>
      <c r="EY109" s="17">
        <v>8</v>
      </c>
      <c r="EZ109" s="23">
        <v>13</v>
      </c>
      <c r="FA109" s="20">
        <v>14</v>
      </c>
      <c r="FB109" s="20">
        <v>10</v>
      </c>
      <c r="FC109" s="20">
        <v>5</v>
      </c>
      <c r="FD109" s="20">
        <v>5</v>
      </c>
      <c r="FE109" s="2" t="s">
        <v>1371</v>
      </c>
      <c r="FF109" s="2">
        <v>52915280</v>
      </c>
      <c r="FG109" s="2" t="s">
        <v>91</v>
      </c>
      <c r="FH109" s="1" t="s">
        <v>514</v>
      </c>
      <c r="FI109" s="15" t="s">
        <v>95</v>
      </c>
      <c r="FJ109" s="1">
        <v>0</v>
      </c>
      <c r="FL109" s="50">
        <f t="shared" si="28"/>
        <v>-9.9999999999997868E-3</v>
      </c>
    </row>
    <row r="110" spans="1:168">
      <c r="A110" s="2">
        <v>1</v>
      </c>
      <c r="B110" s="2">
        <v>62</v>
      </c>
      <c r="C110" s="2">
        <v>2</v>
      </c>
      <c r="D110" s="250">
        <v>3.13</v>
      </c>
      <c r="E110" s="2">
        <v>13</v>
      </c>
      <c r="F110" s="2">
        <v>2</v>
      </c>
      <c r="G110" s="2">
        <v>167.6</v>
      </c>
      <c r="H110" s="2">
        <v>45.3</v>
      </c>
      <c r="I110" s="2" t="s">
        <v>158</v>
      </c>
      <c r="J110" s="2" t="s">
        <v>335</v>
      </c>
      <c r="K110" s="3" t="s">
        <v>17</v>
      </c>
      <c r="L110" s="3">
        <v>25</v>
      </c>
      <c r="M110" s="2">
        <v>20</v>
      </c>
      <c r="N110" s="2">
        <v>17</v>
      </c>
      <c r="O110" s="2">
        <f t="shared" si="29"/>
        <v>0.32</v>
      </c>
      <c r="P110" s="30" t="s">
        <v>168</v>
      </c>
      <c r="Q110" s="30"/>
      <c r="R110" s="30"/>
      <c r="S110" s="30"/>
      <c r="T110" s="3" t="s">
        <v>187</v>
      </c>
      <c r="U110" t="s">
        <v>192</v>
      </c>
      <c r="V110" s="3">
        <v>25</v>
      </c>
      <c r="W110" s="2">
        <v>20</v>
      </c>
      <c r="X110" s="2">
        <v>17</v>
      </c>
      <c r="Y110" s="2" t="s">
        <v>280</v>
      </c>
      <c r="Z110" s="33"/>
      <c r="AA110" s="3" t="s">
        <v>175</v>
      </c>
      <c r="AB110" s="3">
        <v>48</v>
      </c>
      <c r="AC110" s="2">
        <v>32</v>
      </c>
      <c r="AD110" s="2">
        <v>6</v>
      </c>
      <c r="AE110" s="2"/>
      <c r="AF110" s="33" t="s">
        <v>88</v>
      </c>
      <c r="AG110" s="12" t="s">
        <v>160</v>
      </c>
      <c r="AH110" s="12">
        <v>14</v>
      </c>
      <c r="AI110" s="13">
        <v>6</v>
      </c>
      <c r="AJ110" s="13">
        <v>3</v>
      </c>
      <c r="AK110" s="13"/>
      <c r="AL110" s="34"/>
      <c r="AM110" s="2" t="s">
        <v>239</v>
      </c>
      <c r="AN110" s="2" t="s">
        <v>178</v>
      </c>
      <c r="AO110" s="2" t="s">
        <v>140</v>
      </c>
      <c r="AP110" s="2" t="s">
        <v>519</v>
      </c>
      <c r="AQ110" s="2" t="s">
        <v>87</v>
      </c>
      <c r="AR110" s="1" t="s">
        <v>839</v>
      </c>
      <c r="AS110" s="2" t="s">
        <v>89</v>
      </c>
      <c r="AT110" s="1" t="s">
        <v>131</v>
      </c>
      <c r="AU110" s="2" t="s">
        <v>93</v>
      </c>
      <c r="AV110" s="14" t="s">
        <v>1181</v>
      </c>
      <c r="AW110" s="14">
        <v>1</v>
      </c>
      <c r="AX110" s="3" t="s">
        <v>17</v>
      </c>
      <c r="AY110" s="3">
        <v>25</v>
      </c>
      <c r="AZ110" s="2">
        <v>20</v>
      </c>
      <c r="BA110" s="2">
        <v>17</v>
      </c>
      <c r="BB110" s="2">
        <f t="shared" si="30"/>
        <v>0.32</v>
      </c>
      <c r="BC110" s="248">
        <f t="shared" si="31"/>
        <v>3.13</v>
      </c>
      <c r="BD110" s="2" t="s">
        <v>1666</v>
      </c>
      <c r="BE110" s="2">
        <v>13</v>
      </c>
      <c r="BF110" s="2">
        <v>2</v>
      </c>
      <c r="BG110" s="104">
        <v>6.2</v>
      </c>
      <c r="BH110" s="114">
        <v>4.1900000000000004</v>
      </c>
      <c r="BI110" s="115">
        <v>3.29</v>
      </c>
      <c r="BJ110" s="114">
        <v>3.13</v>
      </c>
      <c r="BK110" s="106">
        <v>3.12</v>
      </c>
      <c r="BL110" s="261">
        <v>2.36</v>
      </c>
      <c r="BM110" s="106">
        <v>3.62</v>
      </c>
      <c r="BN110" s="108">
        <v>2.9</v>
      </c>
      <c r="BO110" s="107">
        <v>4.0599999999999996</v>
      </c>
      <c r="BP110" s="106">
        <v>4.6100000000000003</v>
      </c>
      <c r="BQ110" s="106">
        <v>7.67</v>
      </c>
      <c r="BR110" s="106">
        <v>7.17</v>
      </c>
      <c r="BS110" s="106">
        <v>4.72</v>
      </c>
      <c r="BT110" s="8">
        <v>4.8600000000000003</v>
      </c>
      <c r="BU110" s="7">
        <v>6.35</v>
      </c>
      <c r="BV110" s="9">
        <v>7.95</v>
      </c>
      <c r="BW110" s="4">
        <v>12.82</v>
      </c>
      <c r="BX110" s="4">
        <v>19.07</v>
      </c>
      <c r="BY110" s="4">
        <v>5.71</v>
      </c>
      <c r="BZ110" s="39">
        <v>3.13</v>
      </c>
      <c r="CA110" s="5">
        <v>2.2200000000000002</v>
      </c>
      <c r="CB110" s="5">
        <v>0</v>
      </c>
      <c r="CC110" s="7">
        <v>1.78</v>
      </c>
      <c r="CD110" s="257">
        <v>3.44</v>
      </c>
      <c r="CE110" s="7">
        <v>3.5</v>
      </c>
      <c r="CF110" s="8">
        <v>3.76</v>
      </c>
      <c r="CG110" s="6">
        <v>4.87</v>
      </c>
      <c r="CH110" s="7">
        <v>5.22</v>
      </c>
      <c r="CI110" s="7">
        <v>8.68</v>
      </c>
      <c r="CJ110" s="7">
        <v>4.68</v>
      </c>
      <c r="CK110" s="7">
        <v>4.17</v>
      </c>
      <c r="CL110" s="8">
        <v>4.9800000000000004</v>
      </c>
      <c r="CM110" s="7">
        <v>5.1100000000000003</v>
      </c>
      <c r="CN110" s="9">
        <v>8.84</v>
      </c>
      <c r="CO110" s="4">
        <v>15.25</v>
      </c>
      <c r="CP110" s="4">
        <v>18.62</v>
      </c>
      <c r="CQ110" s="250">
        <v>0.49000000000000021</v>
      </c>
      <c r="CR110" s="250">
        <v>1.0600000000000005</v>
      </c>
      <c r="CS110" s="250">
        <v>1.0699999999999998</v>
      </c>
      <c r="CT110" s="250">
        <v>3.13</v>
      </c>
      <c r="CU110" s="250">
        <v>1.34</v>
      </c>
      <c r="CV110" s="250">
        <v>1.08</v>
      </c>
      <c r="CW110" s="16">
        <v>27.85</v>
      </c>
      <c r="CX110" s="40">
        <v>32.67</v>
      </c>
      <c r="CY110" s="23">
        <v>34.04</v>
      </c>
      <c r="CZ110" s="40">
        <v>36.4</v>
      </c>
      <c r="DA110" s="17">
        <v>37.54</v>
      </c>
      <c r="DB110" s="19">
        <v>39.92</v>
      </c>
      <c r="DC110" s="17">
        <v>40.11</v>
      </c>
      <c r="DD110" s="19">
        <v>40.4</v>
      </c>
      <c r="DE110" s="18">
        <v>40.99</v>
      </c>
      <c r="DF110" s="17">
        <v>40.270000000000003</v>
      </c>
      <c r="DG110" s="17">
        <v>41.05</v>
      </c>
      <c r="DH110" s="17">
        <v>43.23</v>
      </c>
      <c r="DI110" s="17">
        <v>45.03</v>
      </c>
      <c r="DJ110" s="19">
        <v>46.81</v>
      </c>
      <c r="DK110" s="17">
        <v>49.11</v>
      </c>
      <c r="DL110" s="20">
        <v>46.22</v>
      </c>
      <c r="DM110" s="16">
        <v>46.99</v>
      </c>
      <c r="DN110" s="16">
        <v>41.33</v>
      </c>
      <c r="DO110" s="16">
        <v>25.89</v>
      </c>
      <c r="DP110" s="40">
        <v>32</v>
      </c>
      <c r="DQ110" s="23">
        <v>34.020000000000003</v>
      </c>
      <c r="DR110" s="23">
        <v>37.15</v>
      </c>
      <c r="DS110" s="17">
        <v>38.49</v>
      </c>
      <c r="DT110" s="19">
        <v>40.049999999999997</v>
      </c>
      <c r="DU110" s="17">
        <v>40.78</v>
      </c>
      <c r="DV110" s="19">
        <v>40.200000000000003</v>
      </c>
      <c r="DW110" s="18">
        <v>41.7</v>
      </c>
      <c r="DX110" s="17">
        <v>40.35</v>
      </c>
      <c r="DY110" s="17">
        <v>41.94</v>
      </c>
      <c r="DZ110" s="17">
        <v>42.99</v>
      </c>
      <c r="EA110" s="17">
        <v>45.96</v>
      </c>
      <c r="EB110" s="19">
        <v>46.19</v>
      </c>
      <c r="EC110" s="17">
        <v>49.07</v>
      </c>
      <c r="ED110" s="20">
        <v>47.22</v>
      </c>
      <c r="EE110" s="16">
        <v>46.18</v>
      </c>
      <c r="EF110" s="16">
        <v>41.51</v>
      </c>
      <c r="EG110" s="253">
        <f t="shared" si="32"/>
        <v>1.9600000000000009</v>
      </c>
      <c r="EH110" s="253">
        <f t="shared" si="33"/>
        <v>0.67000000000000171</v>
      </c>
      <c r="EI110" s="253">
        <f t="shared" si="34"/>
        <v>1.9999999999996021E-2</v>
      </c>
      <c r="EJ110" s="253">
        <f t="shared" si="35"/>
        <v>-0.75</v>
      </c>
      <c r="EK110" s="253">
        <f t="shared" si="36"/>
        <v>-0.95000000000000284</v>
      </c>
      <c r="EL110" s="253">
        <f t="shared" si="37"/>
        <v>-0.12999999999999545</v>
      </c>
      <c r="EM110" s="16">
        <v>5</v>
      </c>
      <c r="EN110" s="23">
        <v>5</v>
      </c>
      <c r="EO110" s="23">
        <v>5</v>
      </c>
      <c r="EP110" s="23">
        <v>6</v>
      </c>
      <c r="EQ110" s="17">
        <v>2</v>
      </c>
      <c r="ER110" s="17">
        <v>0</v>
      </c>
      <c r="ES110" s="17">
        <v>-7</v>
      </c>
      <c r="ET110" s="17">
        <v>-13</v>
      </c>
      <c r="EU110" s="17">
        <v>-13</v>
      </c>
      <c r="EV110" s="17">
        <v>-15</v>
      </c>
      <c r="EW110" s="17">
        <v>-17</v>
      </c>
      <c r="EX110" s="17">
        <v>-17</v>
      </c>
      <c r="EY110" s="17">
        <v>-17</v>
      </c>
      <c r="EZ110" s="17">
        <v>-14</v>
      </c>
      <c r="FA110" s="17">
        <v>-11</v>
      </c>
      <c r="FB110" s="20">
        <v>-6</v>
      </c>
      <c r="FC110" s="20">
        <v>-6</v>
      </c>
      <c r="FD110" s="20">
        <v>-6</v>
      </c>
      <c r="FE110" s="2" t="s">
        <v>1178</v>
      </c>
      <c r="FF110" s="2">
        <v>53848787</v>
      </c>
      <c r="FG110" s="2" t="s">
        <v>91</v>
      </c>
      <c r="FH110" s="1" t="s">
        <v>1180</v>
      </c>
      <c r="FI110" s="15" t="s">
        <v>95</v>
      </c>
      <c r="FJ110" s="1">
        <v>0</v>
      </c>
      <c r="FL110" s="50">
        <f t="shared" si="28"/>
        <v>-0.88999999999999968</v>
      </c>
    </row>
    <row r="111" spans="1:168">
      <c r="A111" s="2">
        <v>1</v>
      </c>
      <c r="B111" s="2">
        <v>78</v>
      </c>
      <c r="C111" s="2">
        <v>2</v>
      </c>
      <c r="D111" s="250">
        <v>3.1799999999999997</v>
      </c>
      <c r="E111" s="2">
        <v>17</v>
      </c>
      <c r="F111" s="2">
        <v>9</v>
      </c>
      <c r="G111" s="2">
        <v>153.30000000000001</v>
      </c>
      <c r="H111" s="2">
        <v>43.5</v>
      </c>
      <c r="I111" s="2" t="s">
        <v>79</v>
      </c>
      <c r="J111" s="2" t="s">
        <v>329</v>
      </c>
      <c r="K111" s="2" t="s">
        <v>17</v>
      </c>
      <c r="L111" s="2">
        <v>27</v>
      </c>
      <c r="M111" s="2">
        <v>26</v>
      </c>
      <c r="N111" s="2">
        <v>22</v>
      </c>
      <c r="O111" s="2">
        <f t="shared" si="29"/>
        <v>0.18518518518518517</v>
      </c>
      <c r="P111" s="30"/>
      <c r="Q111" s="30"/>
      <c r="R111" s="30"/>
      <c r="S111" s="30"/>
      <c r="T111" s="2" t="s">
        <v>187</v>
      </c>
      <c r="U111" t="s">
        <v>192</v>
      </c>
      <c r="V111" s="2">
        <v>27</v>
      </c>
      <c r="W111" s="2">
        <v>26</v>
      </c>
      <c r="X111" s="2">
        <v>22</v>
      </c>
      <c r="Y111" s="2" t="s">
        <v>280</v>
      </c>
      <c r="Z111" s="2"/>
      <c r="AA111" s="3" t="s">
        <v>216</v>
      </c>
      <c r="AB111" s="3">
        <v>56</v>
      </c>
      <c r="AC111" s="2">
        <v>38</v>
      </c>
      <c r="AD111" s="2">
        <v>30</v>
      </c>
      <c r="AE111" s="2"/>
      <c r="AF111" s="33" t="s">
        <v>242</v>
      </c>
      <c r="AG111" s="3" t="s">
        <v>217</v>
      </c>
      <c r="AH111" s="3">
        <v>32</v>
      </c>
      <c r="AI111" s="2">
        <v>30</v>
      </c>
      <c r="AJ111" s="2">
        <v>22</v>
      </c>
      <c r="AK111" s="2"/>
      <c r="AL111" s="33" t="s">
        <v>197</v>
      </c>
      <c r="AM111" s="2" t="s">
        <v>117</v>
      </c>
      <c r="AN111" s="2" t="s">
        <v>403</v>
      </c>
      <c r="AO111" s="2" t="s">
        <v>812</v>
      </c>
      <c r="AP111" s="2" t="s">
        <v>422</v>
      </c>
      <c r="AQ111" s="2" t="s">
        <v>87</v>
      </c>
      <c r="AR111" s="1"/>
      <c r="AS111" s="2" t="s">
        <v>89</v>
      </c>
      <c r="AT111" s="1"/>
      <c r="AU111" s="2" t="s">
        <v>93</v>
      </c>
      <c r="AV111" s="14" t="s">
        <v>814</v>
      </c>
      <c r="AW111" s="14">
        <v>1</v>
      </c>
      <c r="AX111" s="2" t="s">
        <v>17</v>
      </c>
      <c r="AY111" s="2">
        <v>27</v>
      </c>
      <c r="AZ111" s="2">
        <v>26</v>
      </c>
      <c r="BA111" s="2">
        <v>22</v>
      </c>
      <c r="BB111" s="2">
        <f t="shared" si="30"/>
        <v>0.18518518518518517</v>
      </c>
      <c r="BC111" s="248">
        <f t="shared" si="31"/>
        <v>3.1799999999999997</v>
      </c>
      <c r="BD111" s="2" t="s">
        <v>1666</v>
      </c>
      <c r="BE111" s="2">
        <v>17</v>
      </c>
      <c r="BF111" s="2">
        <v>9</v>
      </c>
      <c r="BG111" s="104">
        <v>4.0599999999999996</v>
      </c>
      <c r="BH111" s="105">
        <v>3.27</v>
      </c>
      <c r="BI111" s="109">
        <v>3.25</v>
      </c>
      <c r="BJ111" s="107">
        <v>3.36</v>
      </c>
      <c r="BK111" s="106">
        <v>3.25</v>
      </c>
      <c r="BL111" s="261">
        <v>1.24</v>
      </c>
      <c r="BM111" s="106">
        <v>1.18</v>
      </c>
      <c r="BN111" s="108">
        <v>0.88</v>
      </c>
      <c r="BO111" s="107">
        <v>2.74</v>
      </c>
      <c r="BP111" s="106">
        <v>4.18</v>
      </c>
      <c r="BQ111" s="106">
        <v>4.4800000000000004</v>
      </c>
      <c r="BR111" s="106">
        <v>6.87</v>
      </c>
      <c r="BS111" s="106">
        <v>5.73</v>
      </c>
      <c r="BT111" s="8">
        <v>3.71</v>
      </c>
      <c r="BU111" s="9">
        <v>5.75</v>
      </c>
      <c r="BV111" s="9">
        <v>7.29</v>
      </c>
      <c r="BW111" s="4">
        <v>10.5</v>
      </c>
      <c r="BX111" s="4">
        <v>16.03</v>
      </c>
      <c r="BY111" s="4">
        <v>3.24</v>
      </c>
      <c r="BZ111" s="26">
        <v>3.56</v>
      </c>
      <c r="CA111" s="25">
        <v>1.49</v>
      </c>
      <c r="CB111" s="53">
        <v>0.18</v>
      </c>
      <c r="CC111" s="53">
        <v>1.37</v>
      </c>
      <c r="CD111" s="257">
        <v>2.13</v>
      </c>
      <c r="CE111" s="53">
        <v>1.42</v>
      </c>
      <c r="CF111" s="54">
        <v>2.44</v>
      </c>
      <c r="CG111" s="55">
        <v>3.28</v>
      </c>
      <c r="CH111" s="53">
        <v>5.58</v>
      </c>
      <c r="CI111" s="53">
        <v>5.96</v>
      </c>
      <c r="CJ111" s="53">
        <v>7.19</v>
      </c>
      <c r="CK111" s="7">
        <v>6.48</v>
      </c>
      <c r="CL111" s="8">
        <v>4.09</v>
      </c>
      <c r="CM111" s="9">
        <v>5.58</v>
      </c>
      <c r="CN111" s="9">
        <v>7.82</v>
      </c>
      <c r="CO111" s="4">
        <v>10.34</v>
      </c>
      <c r="CP111" s="4">
        <v>14.96</v>
      </c>
      <c r="CQ111" s="250">
        <v>0.8199999999999994</v>
      </c>
      <c r="CR111" s="250">
        <v>-0.29000000000000004</v>
      </c>
      <c r="CS111" s="250">
        <v>1.76</v>
      </c>
      <c r="CT111" s="250">
        <v>3.1799999999999997</v>
      </c>
      <c r="CU111" s="250">
        <v>1.88</v>
      </c>
      <c r="CV111" s="250">
        <v>0.8899999999999999</v>
      </c>
      <c r="CW111" s="16">
        <v>27.35</v>
      </c>
      <c r="CX111" s="38">
        <v>30.78</v>
      </c>
      <c r="CY111" s="20">
        <v>32.93</v>
      </c>
      <c r="CZ111" s="18">
        <v>33.22</v>
      </c>
      <c r="DA111" s="17">
        <v>34.54</v>
      </c>
      <c r="DB111" s="19">
        <v>34.1</v>
      </c>
      <c r="DC111" s="17">
        <v>34.21</v>
      </c>
      <c r="DD111" s="19">
        <v>35.159999999999997</v>
      </c>
      <c r="DE111" s="18">
        <v>35.19</v>
      </c>
      <c r="DF111" s="17">
        <v>36.24</v>
      </c>
      <c r="DG111" s="17">
        <v>37.76</v>
      </c>
      <c r="DH111" s="17">
        <v>39.15</v>
      </c>
      <c r="DI111" s="17">
        <v>41.51</v>
      </c>
      <c r="DJ111" s="19">
        <v>40.93</v>
      </c>
      <c r="DK111" s="20">
        <v>42.1</v>
      </c>
      <c r="DL111" s="20">
        <v>41.84</v>
      </c>
      <c r="DM111" s="16">
        <v>38.85</v>
      </c>
      <c r="DN111" s="16">
        <v>39.67</v>
      </c>
      <c r="DO111" s="16">
        <v>27.01</v>
      </c>
      <c r="DP111" s="38">
        <v>30.96</v>
      </c>
      <c r="DQ111" s="20">
        <v>32.65</v>
      </c>
      <c r="DR111" s="17">
        <v>33.840000000000003</v>
      </c>
      <c r="DS111" s="17">
        <v>34.14</v>
      </c>
      <c r="DT111" s="19">
        <v>34.51</v>
      </c>
      <c r="DU111" s="17">
        <v>34.07</v>
      </c>
      <c r="DV111" s="19">
        <v>35.39</v>
      </c>
      <c r="DW111" s="18">
        <v>35.9</v>
      </c>
      <c r="DX111" s="17">
        <v>36.21</v>
      </c>
      <c r="DY111" s="17">
        <v>37.64</v>
      </c>
      <c r="DZ111" s="17">
        <v>39.19</v>
      </c>
      <c r="EA111" s="17">
        <v>41.03</v>
      </c>
      <c r="EB111" s="19">
        <v>40.01</v>
      </c>
      <c r="EC111" s="20">
        <v>43.18</v>
      </c>
      <c r="ED111" s="20">
        <v>41.44</v>
      </c>
      <c r="EE111" s="16">
        <v>41.61</v>
      </c>
      <c r="EF111" s="16">
        <v>38.85</v>
      </c>
      <c r="EG111" s="253">
        <f t="shared" si="32"/>
        <v>0.33999999999999986</v>
      </c>
      <c r="EH111" s="253">
        <f t="shared" si="33"/>
        <v>-0.17999999999999972</v>
      </c>
      <c r="EI111" s="253">
        <f t="shared" si="34"/>
        <v>0.28000000000000114</v>
      </c>
      <c r="EJ111" s="253">
        <f t="shared" si="35"/>
        <v>-0.62000000000000455</v>
      </c>
      <c r="EK111" s="253">
        <f t="shared" si="36"/>
        <v>0.39999999999999858</v>
      </c>
      <c r="EL111" s="253">
        <f t="shared" si="37"/>
        <v>-0.40999999999999659</v>
      </c>
      <c r="EM111" s="16">
        <v>3</v>
      </c>
      <c r="EN111" s="20">
        <v>3</v>
      </c>
      <c r="EO111" s="20">
        <v>5</v>
      </c>
      <c r="EP111" s="17">
        <v>2</v>
      </c>
      <c r="EQ111" s="17">
        <v>0</v>
      </c>
      <c r="ER111" s="17">
        <v>-7</v>
      </c>
      <c r="ES111" s="17">
        <v>-15</v>
      </c>
      <c r="ET111" s="17">
        <v>-17</v>
      </c>
      <c r="EU111" s="17">
        <v>-17</v>
      </c>
      <c r="EV111" s="17">
        <v>-13</v>
      </c>
      <c r="EW111" s="17">
        <v>-10</v>
      </c>
      <c r="EX111" s="17">
        <v>-6</v>
      </c>
      <c r="EY111" s="17">
        <v>-3</v>
      </c>
      <c r="EZ111" s="17">
        <v>0</v>
      </c>
      <c r="FA111" s="20">
        <v>1</v>
      </c>
      <c r="FB111" s="20">
        <v>2</v>
      </c>
      <c r="FC111" s="20">
        <v>0</v>
      </c>
      <c r="FD111" s="20">
        <v>1</v>
      </c>
      <c r="FE111" s="2" t="s">
        <v>808</v>
      </c>
      <c r="FF111" s="2">
        <v>52160686</v>
      </c>
      <c r="FG111" s="2" t="s">
        <v>91</v>
      </c>
      <c r="FH111" s="1" t="s">
        <v>813</v>
      </c>
      <c r="FI111" s="13" t="s">
        <v>95</v>
      </c>
      <c r="FJ111" s="1">
        <v>0</v>
      </c>
      <c r="FL111" s="50">
        <f t="shared" si="28"/>
        <v>-0.53000000000000025</v>
      </c>
    </row>
    <row r="112" spans="1:168">
      <c r="A112" s="2">
        <v>1</v>
      </c>
      <c r="B112" s="2">
        <v>83</v>
      </c>
      <c r="C112" s="2">
        <v>2</v>
      </c>
      <c r="D112" s="250">
        <v>3.24</v>
      </c>
      <c r="E112" s="2">
        <v>13</v>
      </c>
      <c r="F112" s="2">
        <v>8</v>
      </c>
      <c r="G112" s="2">
        <v>149.5</v>
      </c>
      <c r="H112" s="2">
        <v>45.5</v>
      </c>
      <c r="I112" s="2" t="s">
        <v>147</v>
      </c>
      <c r="J112" s="2" t="s">
        <v>100</v>
      </c>
      <c r="K112" s="3" t="s">
        <v>6</v>
      </c>
      <c r="L112" s="3">
        <v>28</v>
      </c>
      <c r="M112" s="2">
        <v>25</v>
      </c>
      <c r="N112" s="2">
        <v>18</v>
      </c>
      <c r="O112" s="2">
        <f t="shared" si="29"/>
        <v>0.35714285714285715</v>
      </c>
      <c r="P112" s="30" t="s">
        <v>168</v>
      </c>
      <c r="Q112" s="30" t="s">
        <v>1129</v>
      </c>
      <c r="R112" s="30"/>
      <c r="S112" s="30"/>
      <c r="T112" s="3" t="s">
        <v>187</v>
      </c>
      <c r="U112" t="s">
        <v>191</v>
      </c>
      <c r="V112" s="3">
        <v>28</v>
      </c>
      <c r="W112" s="2">
        <v>25</v>
      </c>
      <c r="X112" s="2">
        <v>18</v>
      </c>
      <c r="Y112" s="2" t="s">
        <v>965</v>
      </c>
      <c r="Z112" s="33"/>
      <c r="AA112" s="3" t="s">
        <v>137</v>
      </c>
      <c r="AB112" s="3">
        <v>54</v>
      </c>
      <c r="AC112" s="2">
        <v>40</v>
      </c>
      <c r="AD112" s="2">
        <v>22</v>
      </c>
      <c r="AE112" s="2"/>
      <c r="AF112" s="33" t="s">
        <v>443</v>
      </c>
      <c r="AG112" s="12" t="s">
        <v>116</v>
      </c>
      <c r="AH112" s="12">
        <v>40</v>
      </c>
      <c r="AI112" s="13">
        <v>30</v>
      </c>
      <c r="AJ112" s="13">
        <v>20</v>
      </c>
      <c r="AK112" s="13"/>
      <c r="AL112" s="34" t="s">
        <v>180</v>
      </c>
      <c r="AM112" s="2" t="s">
        <v>341</v>
      </c>
      <c r="AN112" s="2" t="s">
        <v>118</v>
      </c>
      <c r="AO112" s="2" t="s">
        <v>342</v>
      </c>
      <c r="AP112" s="2" t="s">
        <v>120</v>
      </c>
      <c r="AQ112" s="2" t="s">
        <v>87</v>
      </c>
      <c r="AR112" s="1" t="s">
        <v>176</v>
      </c>
      <c r="AS112" s="2" t="s">
        <v>89</v>
      </c>
      <c r="AT112" s="1" t="s">
        <v>131</v>
      </c>
      <c r="AU112" s="2" t="s">
        <v>93</v>
      </c>
      <c r="AV112" s="14" t="s">
        <v>344</v>
      </c>
      <c r="AW112" s="14">
        <v>2</v>
      </c>
      <c r="AX112" s="3" t="s">
        <v>6</v>
      </c>
      <c r="AY112" s="3">
        <v>28</v>
      </c>
      <c r="AZ112" s="2">
        <v>25</v>
      </c>
      <c r="BA112" s="2">
        <v>18</v>
      </c>
      <c r="BB112" s="2">
        <f t="shared" si="30"/>
        <v>0.35714285714285715</v>
      </c>
      <c r="BC112" s="248">
        <f t="shared" si="31"/>
        <v>3.24</v>
      </c>
      <c r="BD112" s="2" t="s">
        <v>1666</v>
      </c>
      <c r="BE112" s="2">
        <v>13</v>
      </c>
      <c r="BF112" s="2">
        <v>8</v>
      </c>
      <c r="BG112" s="104">
        <v>3.93</v>
      </c>
      <c r="BH112" s="105">
        <v>3.98</v>
      </c>
      <c r="BI112" s="109">
        <v>2.8</v>
      </c>
      <c r="BJ112" s="105">
        <v>3.24</v>
      </c>
      <c r="BK112" s="109">
        <v>3.05</v>
      </c>
      <c r="BL112" s="262">
        <v>2.98</v>
      </c>
      <c r="BM112" s="109">
        <v>0.97</v>
      </c>
      <c r="BN112" s="104">
        <v>2.29</v>
      </c>
      <c r="BO112" s="105">
        <v>3.03</v>
      </c>
      <c r="BP112" s="109">
        <v>2.68</v>
      </c>
      <c r="BQ112" s="109">
        <v>5.59</v>
      </c>
      <c r="BR112" s="109">
        <v>7.17</v>
      </c>
      <c r="BS112" s="109">
        <v>3.83</v>
      </c>
      <c r="BT112" s="4">
        <v>4.8600000000000003</v>
      </c>
      <c r="BU112" s="9">
        <v>5.24</v>
      </c>
      <c r="BV112" s="9">
        <v>8.59</v>
      </c>
      <c r="BW112" s="4">
        <v>13.11</v>
      </c>
      <c r="BX112" s="4">
        <v>17.260000000000002</v>
      </c>
      <c r="BY112" s="4">
        <v>4.2300000000000004</v>
      </c>
      <c r="BZ112" s="37">
        <v>3.06</v>
      </c>
      <c r="CA112" s="9">
        <v>0.9</v>
      </c>
      <c r="CB112" s="9">
        <v>0</v>
      </c>
      <c r="CC112" s="9">
        <v>1.39</v>
      </c>
      <c r="CD112" s="258">
        <v>2.36</v>
      </c>
      <c r="CE112" s="9">
        <v>3.12</v>
      </c>
      <c r="CF112" s="4">
        <v>3.39</v>
      </c>
      <c r="CG112" s="37">
        <v>2.5099999999999998</v>
      </c>
      <c r="CH112" s="9">
        <v>2.86</v>
      </c>
      <c r="CI112" s="9">
        <v>3.99</v>
      </c>
      <c r="CJ112" s="9">
        <v>6.03</v>
      </c>
      <c r="CK112" s="9">
        <v>4.01</v>
      </c>
      <c r="CL112" s="4">
        <v>4.95</v>
      </c>
      <c r="CM112" s="9">
        <v>5.5</v>
      </c>
      <c r="CN112" s="9">
        <v>7.01</v>
      </c>
      <c r="CO112" s="4">
        <v>12.65</v>
      </c>
      <c r="CP112" s="4">
        <v>16.72</v>
      </c>
      <c r="CQ112" s="250">
        <v>-0.30000000000000027</v>
      </c>
      <c r="CR112" s="250">
        <v>0.91999999999999993</v>
      </c>
      <c r="CS112" s="250">
        <v>1.9</v>
      </c>
      <c r="CT112" s="250">
        <v>3.24</v>
      </c>
      <c r="CU112" s="250">
        <v>1.66</v>
      </c>
      <c r="CV112" s="250">
        <v>-0.62000000000000011</v>
      </c>
      <c r="CW112" s="16">
        <v>26.72</v>
      </c>
      <c r="CX112" s="38">
        <v>28.87</v>
      </c>
      <c r="CY112" s="20">
        <v>28.98</v>
      </c>
      <c r="CZ112" s="38">
        <v>31.38</v>
      </c>
      <c r="DA112" s="20">
        <v>32.6</v>
      </c>
      <c r="DB112" s="16">
        <v>38.76</v>
      </c>
      <c r="DC112" s="20">
        <v>37.42</v>
      </c>
      <c r="DD112" s="16">
        <v>36.01</v>
      </c>
      <c r="DE112" s="38">
        <v>35.75</v>
      </c>
      <c r="DF112" s="20">
        <v>38.880000000000003</v>
      </c>
      <c r="DG112" s="20">
        <v>41.6</v>
      </c>
      <c r="DH112" s="20">
        <v>44.36</v>
      </c>
      <c r="DI112" s="20">
        <v>46.23</v>
      </c>
      <c r="DJ112" s="16">
        <v>44.36</v>
      </c>
      <c r="DK112" s="20">
        <v>45.1</v>
      </c>
      <c r="DL112" s="20">
        <v>44.71</v>
      </c>
      <c r="DM112" s="16">
        <v>42.12</v>
      </c>
      <c r="DN112" s="16">
        <v>29.72</v>
      </c>
      <c r="DO112" s="16">
        <v>27.55</v>
      </c>
      <c r="DP112" s="38">
        <v>29.06</v>
      </c>
      <c r="DQ112" s="20">
        <v>29.09</v>
      </c>
      <c r="DR112" s="20">
        <v>32.33</v>
      </c>
      <c r="DS112" s="20">
        <v>33.17</v>
      </c>
      <c r="DT112" s="16">
        <v>34.049999999999997</v>
      </c>
      <c r="DU112" s="20">
        <v>36.770000000000003</v>
      </c>
      <c r="DV112" s="16">
        <v>37.54</v>
      </c>
      <c r="DW112" s="38">
        <v>36.64</v>
      </c>
      <c r="DX112" s="20">
        <v>34.54</v>
      </c>
      <c r="DY112" s="20">
        <v>39.28</v>
      </c>
      <c r="DZ112" s="20">
        <v>41.52</v>
      </c>
      <c r="EA112" s="20">
        <v>44.75</v>
      </c>
      <c r="EB112" s="16">
        <v>45.22</v>
      </c>
      <c r="EC112" s="20">
        <v>45.18</v>
      </c>
      <c r="ED112" s="20">
        <v>44.12</v>
      </c>
      <c r="EE112" s="16">
        <v>40.72</v>
      </c>
      <c r="EF112" s="16">
        <v>28.81</v>
      </c>
      <c r="EG112" s="253">
        <f t="shared" si="32"/>
        <v>-0.83000000000000185</v>
      </c>
      <c r="EH112" s="253">
        <f t="shared" si="33"/>
        <v>-0.18999999999999773</v>
      </c>
      <c r="EI112" s="253">
        <f t="shared" si="34"/>
        <v>-0.10999999999999943</v>
      </c>
      <c r="EJ112" s="253">
        <f t="shared" si="35"/>
        <v>-0.94999999999999929</v>
      </c>
      <c r="EK112" s="253">
        <f t="shared" si="36"/>
        <v>-0.57000000000000028</v>
      </c>
      <c r="EL112" s="253">
        <f t="shared" si="37"/>
        <v>4.7100000000000009</v>
      </c>
      <c r="EM112" s="16">
        <v>6</v>
      </c>
      <c r="EN112" s="20">
        <v>6</v>
      </c>
      <c r="EO112" s="20">
        <v>7</v>
      </c>
      <c r="EP112" s="20">
        <v>6</v>
      </c>
      <c r="EQ112" s="20">
        <v>2</v>
      </c>
      <c r="ER112" s="20">
        <v>-7</v>
      </c>
      <c r="ES112" s="20">
        <v>-14</v>
      </c>
      <c r="ET112" s="20">
        <v>-17</v>
      </c>
      <c r="EU112" s="20">
        <v>-17</v>
      </c>
      <c r="EV112" s="20">
        <v>-9</v>
      </c>
      <c r="EW112" s="20">
        <v>0</v>
      </c>
      <c r="EX112" s="20">
        <v>4</v>
      </c>
      <c r="EY112" s="20">
        <v>9</v>
      </c>
      <c r="EZ112" s="20">
        <v>9</v>
      </c>
      <c r="FA112" s="20">
        <v>9</v>
      </c>
      <c r="FB112" s="20">
        <v>7</v>
      </c>
      <c r="FC112" s="20">
        <v>7</v>
      </c>
      <c r="FD112" s="20">
        <v>5</v>
      </c>
      <c r="FE112" s="2" t="s">
        <v>1316</v>
      </c>
      <c r="FF112" s="2">
        <v>51084563</v>
      </c>
      <c r="FG112" s="2" t="s">
        <v>91</v>
      </c>
      <c r="FH112" s="1" t="s">
        <v>343</v>
      </c>
      <c r="FI112" s="15" t="s">
        <v>95</v>
      </c>
      <c r="FJ112" s="1">
        <v>-3</v>
      </c>
      <c r="FL112" s="50">
        <f t="shared" si="28"/>
        <v>1.58</v>
      </c>
    </row>
    <row r="113" spans="1:168">
      <c r="A113" s="2">
        <v>1</v>
      </c>
      <c r="B113" s="2">
        <v>63</v>
      </c>
      <c r="C113" s="2">
        <v>2</v>
      </c>
      <c r="D113" s="250">
        <v>3.48</v>
      </c>
      <c r="E113" s="2">
        <v>15</v>
      </c>
      <c r="F113" s="2">
        <v>8</v>
      </c>
      <c r="G113" s="2">
        <v>161.30000000000001</v>
      </c>
      <c r="H113" s="2">
        <v>46.6</v>
      </c>
      <c r="I113" s="2" t="s">
        <v>99</v>
      </c>
      <c r="J113" s="2" t="s">
        <v>335</v>
      </c>
      <c r="K113" s="3" t="s">
        <v>6</v>
      </c>
      <c r="L113" s="3">
        <v>25</v>
      </c>
      <c r="M113" s="2">
        <v>22</v>
      </c>
      <c r="N113" s="2">
        <v>17</v>
      </c>
      <c r="O113" s="2">
        <f t="shared" si="29"/>
        <v>0.32</v>
      </c>
      <c r="P113" s="30" t="s">
        <v>168</v>
      </c>
      <c r="Q113" s="30"/>
      <c r="R113" s="30"/>
      <c r="S113" s="30"/>
      <c r="T113" s="3" t="s">
        <v>187</v>
      </c>
      <c r="U113" t="s">
        <v>191</v>
      </c>
      <c r="V113" s="3">
        <v>25</v>
      </c>
      <c r="W113" s="2">
        <v>22</v>
      </c>
      <c r="X113" s="2">
        <v>17</v>
      </c>
      <c r="Y113" s="2" t="s">
        <v>1322</v>
      </c>
      <c r="Z113" s="33"/>
      <c r="AA113" s="3" t="s">
        <v>137</v>
      </c>
      <c r="AB113" s="3">
        <v>52</v>
      </c>
      <c r="AC113" s="2">
        <v>36</v>
      </c>
      <c r="AD113" s="2">
        <v>29</v>
      </c>
      <c r="AE113" s="2"/>
      <c r="AF113" s="33" t="s">
        <v>443</v>
      </c>
      <c r="AG113" s="12" t="s">
        <v>116</v>
      </c>
      <c r="AH113" s="12">
        <v>46</v>
      </c>
      <c r="AI113" s="13">
        <v>33</v>
      </c>
      <c r="AJ113" s="13">
        <v>9</v>
      </c>
      <c r="AK113" s="13"/>
      <c r="AL113" s="34" t="s">
        <v>180</v>
      </c>
      <c r="AM113" s="2" t="s">
        <v>239</v>
      </c>
      <c r="AN113" s="2" t="s">
        <v>118</v>
      </c>
      <c r="AO113" s="2" t="s">
        <v>226</v>
      </c>
      <c r="AP113" s="2" t="s">
        <v>359</v>
      </c>
      <c r="AQ113" s="2" t="s">
        <v>87</v>
      </c>
      <c r="AR113" s="1" t="s">
        <v>176</v>
      </c>
      <c r="AS113" s="2" t="s">
        <v>89</v>
      </c>
      <c r="AT113" s="1" t="s">
        <v>131</v>
      </c>
      <c r="AU113" s="2" t="s">
        <v>93</v>
      </c>
      <c r="AV113" s="14" t="s">
        <v>361</v>
      </c>
      <c r="AW113" s="14">
        <v>1</v>
      </c>
      <c r="AX113" s="3" t="s">
        <v>6</v>
      </c>
      <c r="AY113" s="3">
        <v>25</v>
      </c>
      <c r="AZ113" s="2">
        <v>22</v>
      </c>
      <c r="BA113" s="2">
        <v>17</v>
      </c>
      <c r="BB113" s="2">
        <f t="shared" si="30"/>
        <v>0.32</v>
      </c>
      <c r="BC113" s="248">
        <f t="shared" si="31"/>
        <v>3.48</v>
      </c>
      <c r="BD113" s="2" t="s">
        <v>1666</v>
      </c>
      <c r="BE113" s="2">
        <v>15</v>
      </c>
      <c r="BF113" s="2">
        <v>8</v>
      </c>
      <c r="BG113" s="104">
        <v>5.61</v>
      </c>
      <c r="BH113" s="114">
        <v>3.71</v>
      </c>
      <c r="BI113" s="115">
        <v>3.9</v>
      </c>
      <c r="BJ113" s="107">
        <v>3.48</v>
      </c>
      <c r="BK113" s="106">
        <v>4.8</v>
      </c>
      <c r="BL113" s="261">
        <v>4.66</v>
      </c>
      <c r="BM113" s="106">
        <v>2.68</v>
      </c>
      <c r="BN113" s="108">
        <v>3.28</v>
      </c>
      <c r="BO113" s="107">
        <v>2.56</v>
      </c>
      <c r="BP113" s="106">
        <v>4.1900000000000004</v>
      </c>
      <c r="BQ113" s="106">
        <v>8.6999999999999993</v>
      </c>
      <c r="BR113" s="106">
        <v>5.73</v>
      </c>
      <c r="BS113" s="106">
        <v>3.5</v>
      </c>
      <c r="BT113" s="8">
        <v>3.64</v>
      </c>
      <c r="BU113" s="7">
        <v>3.39</v>
      </c>
      <c r="BV113" s="9">
        <v>6.11</v>
      </c>
      <c r="BW113" s="4">
        <v>10.65</v>
      </c>
      <c r="BX113" s="4">
        <v>15.21</v>
      </c>
      <c r="BY113" s="4">
        <v>5.1100000000000003</v>
      </c>
      <c r="BZ113" s="39">
        <v>1.1100000000000001</v>
      </c>
      <c r="CA113" s="5">
        <v>0</v>
      </c>
      <c r="CB113" s="7">
        <v>0</v>
      </c>
      <c r="CC113" s="7">
        <v>2.66</v>
      </c>
      <c r="CD113" s="257">
        <v>4.13</v>
      </c>
      <c r="CE113" s="7">
        <v>3.39</v>
      </c>
      <c r="CF113" s="8">
        <v>3.74</v>
      </c>
      <c r="CG113" s="6">
        <v>5.15</v>
      </c>
      <c r="CH113" s="7">
        <v>6.1</v>
      </c>
      <c r="CI113" s="7">
        <v>7.96</v>
      </c>
      <c r="CJ113" s="7">
        <v>4.87</v>
      </c>
      <c r="CK113" s="7">
        <v>2.58</v>
      </c>
      <c r="CL113" s="8">
        <v>3.28</v>
      </c>
      <c r="CM113" s="7">
        <v>3.76</v>
      </c>
      <c r="CN113" s="9">
        <v>6.78</v>
      </c>
      <c r="CO113" s="4">
        <v>8.75</v>
      </c>
      <c r="CP113" s="4">
        <v>13.59</v>
      </c>
      <c r="CQ113" s="250">
        <v>0.5</v>
      </c>
      <c r="CR113" s="250">
        <v>2.5999999999999996</v>
      </c>
      <c r="CS113" s="250">
        <v>3.9</v>
      </c>
      <c r="CT113" s="250">
        <v>3.48</v>
      </c>
      <c r="CU113" s="250">
        <v>2.1399999999999997</v>
      </c>
      <c r="CV113" s="250">
        <v>-0.53000000000000025</v>
      </c>
      <c r="CW113" s="16">
        <v>28.86</v>
      </c>
      <c r="CX113" s="40">
        <v>31.3</v>
      </c>
      <c r="CY113" s="23">
        <v>34.619999999999997</v>
      </c>
      <c r="CZ113" s="18">
        <v>33.159999999999997</v>
      </c>
      <c r="DA113" s="17">
        <v>37.36</v>
      </c>
      <c r="DB113" s="19">
        <v>38.229999999999997</v>
      </c>
      <c r="DC113" s="17">
        <v>38.6</v>
      </c>
      <c r="DD113" s="19">
        <v>39.5</v>
      </c>
      <c r="DE113" s="18">
        <v>38.61</v>
      </c>
      <c r="DF113" s="17">
        <v>39.950000000000003</v>
      </c>
      <c r="DG113" s="17">
        <v>39.11</v>
      </c>
      <c r="DH113" s="17">
        <v>42.12</v>
      </c>
      <c r="DI113" s="17">
        <v>48.22</v>
      </c>
      <c r="DJ113" s="19">
        <v>50.18</v>
      </c>
      <c r="DK113" s="17">
        <v>50.31</v>
      </c>
      <c r="DL113" s="20">
        <v>48.33</v>
      </c>
      <c r="DM113" s="16">
        <v>46.89</v>
      </c>
      <c r="DN113" s="16">
        <v>40.43</v>
      </c>
      <c r="DO113" s="16">
        <v>28.65</v>
      </c>
      <c r="DP113" s="40">
        <v>30.72</v>
      </c>
      <c r="DQ113" s="23">
        <v>34.14</v>
      </c>
      <c r="DR113" s="17">
        <v>45.53</v>
      </c>
      <c r="DS113" s="17">
        <v>37.72</v>
      </c>
      <c r="DT113" s="19">
        <v>39.65</v>
      </c>
      <c r="DU113" s="17">
        <v>38.020000000000003</v>
      </c>
      <c r="DV113" s="19">
        <v>39.880000000000003</v>
      </c>
      <c r="DW113" s="18">
        <v>39.75</v>
      </c>
      <c r="DX113" s="17">
        <v>39.44</v>
      </c>
      <c r="DY113" s="17">
        <v>38.5</v>
      </c>
      <c r="DZ113" s="17">
        <v>41.12</v>
      </c>
      <c r="EA113" s="17">
        <v>48.52</v>
      </c>
      <c r="EB113" s="19">
        <v>51.57</v>
      </c>
      <c r="EC113" s="17">
        <v>51.35</v>
      </c>
      <c r="ED113" s="20">
        <v>49.07</v>
      </c>
      <c r="EE113" s="16">
        <v>46.24</v>
      </c>
      <c r="EF113" s="16">
        <v>37.270000000000003</v>
      </c>
      <c r="EG113" s="253">
        <f t="shared" si="32"/>
        <v>0.21000000000000085</v>
      </c>
      <c r="EH113" s="253">
        <f t="shared" si="33"/>
        <v>0.58000000000000185</v>
      </c>
      <c r="EI113" s="253">
        <f t="shared" si="34"/>
        <v>0.47999999999999687</v>
      </c>
      <c r="EJ113" s="253">
        <f t="shared" si="35"/>
        <v>-12.370000000000005</v>
      </c>
      <c r="EK113" s="253">
        <f t="shared" si="36"/>
        <v>-0.35999999999999943</v>
      </c>
      <c r="EL113" s="253">
        <f t="shared" si="37"/>
        <v>-1.4200000000000017</v>
      </c>
      <c r="EM113" s="16">
        <v>11</v>
      </c>
      <c r="EN113" s="23">
        <v>11</v>
      </c>
      <c r="EO113" s="23">
        <v>11</v>
      </c>
      <c r="EP113" s="17">
        <v>5</v>
      </c>
      <c r="EQ113" s="17">
        <v>2</v>
      </c>
      <c r="ER113" s="17">
        <v>-3</v>
      </c>
      <c r="ES113" s="17">
        <v>-10</v>
      </c>
      <c r="ET113" s="17">
        <v>-14</v>
      </c>
      <c r="EU113" s="17">
        <v>-9</v>
      </c>
      <c r="EV113" s="17">
        <v>-6</v>
      </c>
      <c r="EW113" s="17">
        <v>3</v>
      </c>
      <c r="EX113" s="17">
        <v>14</v>
      </c>
      <c r="EY113" s="17">
        <v>19</v>
      </c>
      <c r="EZ113" s="17">
        <v>19</v>
      </c>
      <c r="FA113" s="17">
        <v>17</v>
      </c>
      <c r="FB113" s="20">
        <v>12</v>
      </c>
      <c r="FC113" s="20">
        <v>8</v>
      </c>
      <c r="FD113" s="20">
        <v>8</v>
      </c>
      <c r="FE113" s="2" t="s">
        <v>1321</v>
      </c>
      <c r="FF113" s="2">
        <v>48053215</v>
      </c>
      <c r="FG113" s="2" t="s">
        <v>91</v>
      </c>
      <c r="FH113" s="1" t="s">
        <v>360</v>
      </c>
      <c r="FI113" s="15" t="s">
        <v>95</v>
      </c>
      <c r="FJ113" s="1">
        <v>0</v>
      </c>
      <c r="FL113" s="50">
        <f t="shared" si="28"/>
        <v>-0.66999999999999993</v>
      </c>
    </row>
    <row r="114" spans="1:168" s="154" customFormat="1" ht="14">
      <c r="A114" s="137">
        <v>2</v>
      </c>
      <c r="B114" s="2">
        <v>123</v>
      </c>
      <c r="C114" s="227">
        <v>1</v>
      </c>
      <c r="D114" s="250">
        <v>-0.6100000000000001</v>
      </c>
      <c r="E114" s="227">
        <v>14</v>
      </c>
      <c r="F114" s="227">
        <v>6</v>
      </c>
      <c r="G114" s="227">
        <v>166</v>
      </c>
      <c r="H114" s="227">
        <v>41.4</v>
      </c>
      <c r="I114" s="227" t="s">
        <v>158</v>
      </c>
      <c r="J114" s="227" t="s">
        <v>743</v>
      </c>
      <c r="K114" s="230" t="s">
        <v>6</v>
      </c>
      <c r="L114" s="230">
        <v>25</v>
      </c>
      <c r="M114" s="227">
        <v>22</v>
      </c>
      <c r="N114" s="227">
        <v>25</v>
      </c>
      <c r="O114" s="2">
        <f t="shared" si="29"/>
        <v>0</v>
      </c>
      <c r="P114" s="231" t="s">
        <v>598</v>
      </c>
      <c r="Q114" s="231" t="s">
        <v>498</v>
      </c>
      <c r="R114" s="232"/>
      <c r="S114" s="231"/>
      <c r="T114" s="230" t="s">
        <v>187</v>
      </c>
      <c r="U114" s="247" t="s">
        <v>191</v>
      </c>
      <c r="V114" s="230">
        <v>25</v>
      </c>
      <c r="W114" s="227">
        <v>22</v>
      </c>
      <c r="X114" s="227">
        <v>24</v>
      </c>
      <c r="Y114" s="227" t="s">
        <v>280</v>
      </c>
      <c r="Z114" s="233"/>
      <c r="AA114" s="230" t="s">
        <v>232</v>
      </c>
      <c r="AB114" s="230">
        <v>67</v>
      </c>
      <c r="AC114" s="227">
        <v>45</v>
      </c>
      <c r="AD114" s="227">
        <v>45</v>
      </c>
      <c r="AE114" s="227"/>
      <c r="AF114" s="233" t="s">
        <v>242</v>
      </c>
      <c r="AG114" s="234" t="s">
        <v>217</v>
      </c>
      <c r="AH114" s="234">
        <v>36</v>
      </c>
      <c r="AI114" s="229">
        <v>28</v>
      </c>
      <c r="AJ114" s="229">
        <v>25</v>
      </c>
      <c r="AK114" s="229"/>
      <c r="AL114" s="235" t="s">
        <v>131</v>
      </c>
      <c r="AM114" s="227" t="s">
        <v>272</v>
      </c>
      <c r="AN114" s="227" t="s">
        <v>323</v>
      </c>
      <c r="AO114" s="227" t="s">
        <v>744</v>
      </c>
      <c r="AP114" s="227" t="s">
        <v>353</v>
      </c>
      <c r="AQ114" s="227" t="s">
        <v>87</v>
      </c>
      <c r="AR114" s="228"/>
      <c r="AS114" s="227" t="s">
        <v>89</v>
      </c>
      <c r="AT114" s="228"/>
      <c r="AU114" s="227" t="s">
        <v>93</v>
      </c>
      <c r="AV114" s="236" t="s">
        <v>746</v>
      </c>
      <c r="AW114" s="236">
        <v>1</v>
      </c>
      <c r="AX114" s="230" t="s">
        <v>6</v>
      </c>
      <c r="AY114" s="230">
        <v>25</v>
      </c>
      <c r="AZ114" s="227">
        <v>22</v>
      </c>
      <c r="BA114" s="227">
        <v>24</v>
      </c>
      <c r="BB114" s="2">
        <f t="shared" si="30"/>
        <v>0.04</v>
      </c>
      <c r="BC114" s="248">
        <f t="shared" si="31"/>
        <v>-0.6100000000000001</v>
      </c>
      <c r="BD114" s="227" t="s">
        <v>1667</v>
      </c>
      <c r="BE114" s="227">
        <v>14</v>
      </c>
      <c r="BF114" s="227">
        <v>6</v>
      </c>
      <c r="BG114" s="237">
        <v>3.48</v>
      </c>
      <c r="BH114" s="238">
        <v>3.58</v>
      </c>
      <c r="BI114" s="239">
        <v>1.81</v>
      </c>
      <c r="BJ114" s="238">
        <v>0.45</v>
      </c>
      <c r="BK114" s="239">
        <v>0.45</v>
      </c>
      <c r="BL114" s="237">
        <v>0.39</v>
      </c>
      <c r="BM114" s="239">
        <v>0.35</v>
      </c>
      <c r="BN114" s="237">
        <v>0.83</v>
      </c>
      <c r="BO114" s="238">
        <v>1.05</v>
      </c>
      <c r="BP114" s="239">
        <v>2.2799999999999998</v>
      </c>
      <c r="BQ114" s="239">
        <v>5.35</v>
      </c>
      <c r="BR114" s="239">
        <v>5.31</v>
      </c>
      <c r="BS114" s="239">
        <v>3.39</v>
      </c>
      <c r="BT114" s="240">
        <v>3.46</v>
      </c>
      <c r="BU114" s="241">
        <v>5.54</v>
      </c>
      <c r="BV114" s="241">
        <v>6.91</v>
      </c>
      <c r="BW114" s="240">
        <v>10.83</v>
      </c>
      <c r="BX114" s="240">
        <v>19.55</v>
      </c>
      <c r="BY114" s="240">
        <v>3.55</v>
      </c>
      <c r="BZ114" s="242">
        <v>4.29</v>
      </c>
      <c r="CA114" s="243">
        <v>0.25</v>
      </c>
      <c r="CB114" s="243">
        <v>1.06</v>
      </c>
      <c r="CC114" s="243">
        <v>0.18</v>
      </c>
      <c r="CD114" s="234">
        <v>0.37</v>
      </c>
      <c r="CE114" s="243">
        <v>1.37</v>
      </c>
      <c r="CF114" s="234">
        <v>0.88</v>
      </c>
      <c r="CG114" s="242">
        <v>0.25</v>
      </c>
      <c r="CH114" s="243">
        <v>2.93</v>
      </c>
      <c r="CI114" s="243">
        <v>6.01</v>
      </c>
      <c r="CJ114" s="243">
        <v>4.84</v>
      </c>
      <c r="CK114" s="241">
        <v>3.36</v>
      </c>
      <c r="CL114" s="240">
        <v>3.92</v>
      </c>
      <c r="CM114" s="241">
        <v>6.67</v>
      </c>
      <c r="CN114" s="241">
        <v>6.85</v>
      </c>
      <c r="CO114" s="240">
        <v>9.43</v>
      </c>
      <c r="CP114" s="240">
        <v>16.7</v>
      </c>
      <c r="CQ114" s="250">
        <v>-6.999999999999984E-2</v>
      </c>
      <c r="CR114" s="250">
        <v>-0.71</v>
      </c>
      <c r="CS114" s="250">
        <v>1.56</v>
      </c>
      <c r="CT114" s="250">
        <v>-0.6100000000000001</v>
      </c>
      <c r="CU114" s="250">
        <v>0.27</v>
      </c>
      <c r="CV114" s="250">
        <v>2.0000000000000018E-2</v>
      </c>
      <c r="CW114" s="244">
        <v>26.3</v>
      </c>
      <c r="CX114" s="245">
        <v>31.35</v>
      </c>
      <c r="CY114" s="246">
        <v>32.75</v>
      </c>
      <c r="CZ114" s="245">
        <v>33.770000000000003</v>
      </c>
      <c r="DA114" s="246">
        <v>35.590000000000003</v>
      </c>
      <c r="DB114" s="244">
        <v>37.56</v>
      </c>
      <c r="DC114" s="246">
        <v>38.01</v>
      </c>
      <c r="DD114" s="244">
        <v>37.520000000000003</v>
      </c>
      <c r="DE114" s="245">
        <v>38.29</v>
      </c>
      <c r="DF114" s="246">
        <v>38.69</v>
      </c>
      <c r="DG114" s="246">
        <v>39.159999999999997</v>
      </c>
      <c r="DH114" s="246">
        <v>40.33</v>
      </c>
      <c r="DI114" s="246">
        <v>40.43</v>
      </c>
      <c r="DJ114" s="244">
        <v>42.32</v>
      </c>
      <c r="DK114" s="246">
        <v>43.27</v>
      </c>
      <c r="DL114" s="246">
        <v>40.630000000000003</v>
      </c>
      <c r="DM114" s="244">
        <v>40.950000000000003</v>
      </c>
      <c r="DN114" s="244">
        <v>41.33</v>
      </c>
      <c r="DO114" s="244">
        <v>26.54</v>
      </c>
      <c r="DP114" s="245">
        <v>31.25</v>
      </c>
      <c r="DQ114" s="246">
        <v>32.25</v>
      </c>
      <c r="DR114" s="246">
        <v>33.979999999999997</v>
      </c>
      <c r="DS114" s="246">
        <v>35.86</v>
      </c>
      <c r="DT114" s="244">
        <v>37.31</v>
      </c>
      <c r="DU114" s="246">
        <v>37.26</v>
      </c>
      <c r="DV114" s="244">
        <v>37.31</v>
      </c>
      <c r="DW114" s="245">
        <v>38.65</v>
      </c>
      <c r="DX114" s="246">
        <v>38.57</v>
      </c>
      <c r="DY114" s="246">
        <v>39.21</v>
      </c>
      <c r="DZ114" s="246">
        <v>40.090000000000003</v>
      </c>
      <c r="EA114" s="246">
        <v>40.35</v>
      </c>
      <c r="EB114" s="244">
        <v>42.15</v>
      </c>
      <c r="EC114" s="246">
        <v>42.63</v>
      </c>
      <c r="ED114" s="246">
        <v>40.51</v>
      </c>
      <c r="EE114" s="244">
        <v>40.86</v>
      </c>
      <c r="EF114" s="244">
        <v>40.549999999999997</v>
      </c>
      <c r="EG114" s="253">
        <f t="shared" si="32"/>
        <v>-0.23999999999999844</v>
      </c>
      <c r="EH114" s="253">
        <f t="shared" si="33"/>
        <v>0.10000000000000142</v>
      </c>
      <c r="EI114" s="253">
        <f t="shared" si="34"/>
        <v>0.5</v>
      </c>
      <c r="EJ114" s="253">
        <f t="shared" si="35"/>
        <v>-0.20999999999999375</v>
      </c>
      <c r="EK114" s="253">
        <f t="shared" si="36"/>
        <v>-0.26999999999999602</v>
      </c>
      <c r="EL114" s="253">
        <f t="shared" si="37"/>
        <v>0.25</v>
      </c>
      <c r="EM114" s="244">
        <v>1</v>
      </c>
      <c r="EN114" s="246">
        <v>3</v>
      </c>
      <c r="EO114" s="246">
        <v>4</v>
      </c>
      <c r="EP114" s="246">
        <v>0</v>
      </c>
      <c r="EQ114" s="246">
        <v>-7</v>
      </c>
      <c r="ER114" s="246">
        <v>-13</v>
      </c>
      <c r="ES114" s="246">
        <v>-19</v>
      </c>
      <c r="ET114" s="246">
        <v>-25</v>
      </c>
      <c r="EU114" s="246">
        <v>-26</v>
      </c>
      <c r="EV114" s="246">
        <v>-25</v>
      </c>
      <c r="EW114" s="246">
        <v>-19</v>
      </c>
      <c r="EX114" s="246">
        <v>-11</v>
      </c>
      <c r="EY114" s="246">
        <v>-7</v>
      </c>
      <c r="EZ114" s="246">
        <v>-4</v>
      </c>
      <c r="FA114" s="246">
        <v>1</v>
      </c>
      <c r="FB114" s="246">
        <v>1</v>
      </c>
      <c r="FC114" s="246">
        <v>0</v>
      </c>
      <c r="FD114" s="246">
        <v>0</v>
      </c>
      <c r="FE114" s="227" t="s">
        <v>740</v>
      </c>
      <c r="FF114" s="227">
        <v>27525270</v>
      </c>
      <c r="FG114" s="227" t="s">
        <v>91</v>
      </c>
      <c r="FH114" s="228" t="s">
        <v>745</v>
      </c>
      <c r="FI114" s="229" t="s">
        <v>95</v>
      </c>
      <c r="FJ114" s="228">
        <v>3</v>
      </c>
      <c r="FL114" s="50">
        <f t="shared" si="28"/>
        <v>6.0000000000000497E-2</v>
      </c>
    </row>
    <row r="115" spans="1:168" s="154" customFormat="1" ht="14">
      <c r="A115" s="137">
        <v>2</v>
      </c>
      <c r="B115" s="2">
        <v>162</v>
      </c>
      <c r="C115" s="137">
        <v>2</v>
      </c>
      <c r="D115" s="250">
        <v>5.0000000000000044E-2</v>
      </c>
      <c r="E115" s="137">
        <v>13</v>
      </c>
      <c r="F115" s="137">
        <v>4</v>
      </c>
      <c r="G115" s="137">
        <v>151.1</v>
      </c>
      <c r="H115" s="137">
        <v>35.5</v>
      </c>
      <c r="I115" s="137" t="s">
        <v>147</v>
      </c>
      <c r="J115" s="137" t="s">
        <v>414</v>
      </c>
      <c r="K115" s="142" t="s">
        <v>6</v>
      </c>
      <c r="L115" s="142">
        <v>38</v>
      </c>
      <c r="M115" s="137">
        <v>31</v>
      </c>
      <c r="N115" s="137">
        <v>30</v>
      </c>
      <c r="O115" s="2">
        <f t="shared" si="29"/>
        <v>0.21052631578947367</v>
      </c>
      <c r="P115" s="140" t="s">
        <v>168</v>
      </c>
      <c r="Q115" s="140" t="s">
        <v>1548</v>
      </c>
      <c r="R115" s="140"/>
      <c r="S115" s="140"/>
      <c r="T115" s="142" t="s">
        <v>187</v>
      </c>
      <c r="U115" s="154" t="s">
        <v>191</v>
      </c>
      <c r="V115" s="142">
        <v>38</v>
      </c>
      <c r="W115" s="137">
        <v>31</v>
      </c>
      <c r="X115" s="137">
        <v>30</v>
      </c>
      <c r="Y115" s="137" t="s">
        <v>1465</v>
      </c>
      <c r="Z115" s="141"/>
      <c r="AA115" s="142" t="s">
        <v>232</v>
      </c>
      <c r="AB115" s="142">
        <v>71</v>
      </c>
      <c r="AC115" s="137">
        <v>51</v>
      </c>
      <c r="AD115" s="137">
        <v>42</v>
      </c>
      <c r="AE115" s="137"/>
      <c r="AF115" s="141" t="s">
        <v>443</v>
      </c>
      <c r="AG115" s="150" t="s">
        <v>217</v>
      </c>
      <c r="AH115" s="150">
        <v>45</v>
      </c>
      <c r="AI115" s="155">
        <v>36</v>
      </c>
      <c r="AJ115" s="155">
        <v>30</v>
      </c>
      <c r="AK115" s="155"/>
      <c r="AL115" s="159" t="s">
        <v>197</v>
      </c>
      <c r="AM115" s="137" t="s">
        <v>1456</v>
      </c>
      <c r="AN115" s="137" t="s">
        <v>1457</v>
      </c>
      <c r="AO115" s="137" t="s">
        <v>1458</v>
      </c>
      <c r="AP115" s="137" t="s">
        <v>1459</v>
      </c>
      <c r="AQ115" s="137" t="s">
        <v>87</v>
      </c>
      <c r="AR115" s="138"/>
      <c r="AS115" s="137" t="s">
        <v>89</v>
      </c>
      <c r="AT115" s="138"/>
      <c r="AU115" s="137" t="s">
        <v>93</v>
      </c>
      <c r="AV115" s="139" t="s">
        <v>762</v>
      </c>
      <c r="AW115" s="139">
        <v>2</v>
      </c>
      <c r="AX115" s="142" t="s">
        <v>6</v>
      </c>
      <c r="AY115" s="142">
        <v>38</v>
      </c>
      <c r="AZ115" s="137">
        <v>31</v>
      </c>
      <c r="BA115" s="137">
        <v>30</v>
      </c>
      <c r="BB115" s="2">
        <f t="shared" si="30"/>
        <v>0.21052631578947367</v>
      </c>
      <c r="BC115" s="248">
        <f t="shared" si="31"/>
        <v>5.0000000000000044E-2</v>
      </c>
      <c r="BD115" s="137" t="s">
        <v>1666</v>
      </c>
      <c r="BE115" s="137">
        <v>13</v>
      </c>
      <c r="BF115" s="137">
        <v>4</v>
      </c>
      <c r="BG115" s="143">
        <v>3.04</v>
      </c>
      <c r="BH115" s="144">
        <v>2.5299999999999998</v>
      </c>
      <c r="BI115" s="145">
        <v>1.62</v>
      </c>
      <c r="BJ115" s="144">
        <v>1.5</v>
      </c>
      <c r="BK115" s="145">
        <v>1.49</v>
      </c>
      <c r="BL115" s="143">
        <v>1.63</v>
      </c>
      <c r="BM115" s="145">
        <v>1.1100000000000001</v>
      </c>
      <c r="BN115" s="143">
        <v>1.78</v>
      </c>
      <c r="BO115" s="144">
        <v>1.73</v>
      </c>
      <c r="BP115" s="145">
        <v>2.76</v>
      </c>
      <c r="BQ115" s="145">
        <v>3.76</v>
      </c>
      <c r="BR115" s="145">
        <v>4.3499999999999996</v>
      </c>
      <c r="BS115" s="145">
        <v>2.12</v>
      </c>
      <c r="BT115" s="146">
        <v>2.99</v>
      </c>
      <c r="BU115" s="147">
        <v>3.24</v>
      </c>
      <c r="BV115" s="147">
        <v>5.21</v>
      </c>
      <c r="BW115" s="146">
        <v>11.43</v>
      </c>
      <c r="BX115" s="146">
        <v>17.38</v>
      </c>
      <c r="BY115" s="146">
        <v>4.17</v>
      </c>
      <c r="BZ115" s="148">
        <v>1.69</v>
      </c>
      <c r="CA115" s="149">
        <v>0.85</v>
      </c>
      <c r="CB115" s="149">
        <v>1.45</v>
      </c>
      <c r="CC115" s="149">
        <v>1.66</v>
      </c>
      <c r="CD115" s="150">
        <v>1.5</v>
      </c>
      <c r="CE115" s="149">
        <v>1.1499999999999999</v>
      </c>
      <c r="CF115" s="150">
        <v>1.96</v>
      </c>
      <c r="CG115" s="148">
        <v>2.39</v>
      </c>
      <c r="CH115" s="149">
        <v>2.71</v>
      </c>
      <c r="CI115" s="149">
        <v>3.99</v>
      </c>
      <c r="CJ115" s="149">
        <v>3.23</v>
      </c>
      <c r="CK115" s="147">
        <v>4.32</v>
      </c>
      <c r="CL115" s="146">
        <v>3.69</v>
      </c>
      <c r="CM115" s="147">
        <v>5.1100000000000003</v>
      </c>
      <c r="CN115" s="147">
        <v>7.01</v>
      </c>
      <c r="CO115" s="146">
        <v>10.83</v>
      </c>
      <c r="CP115" s="146">
        <v>18.670000000000002</v>
      </c>
      <c r="CQ115" s="250">
        <v>-1.1299999999999999</v>
      </c>
      <c r="CR115" s="250">
        <v>0.83999999999999986</v>
      </c>
      <c r="CS115" s="250">
        <v>0.77000000000000013</v>
      </c>
      <c r="CT115" s="250">
        <v>5.0000000000000044E-2</v>
      </c>
      <c r="CU115" s="250">
        <v>-0.16999999999999993</v>
      </c>
      <c r="CV115" s="250">
        <v>0.12999999999999989</v>
      </c>
      <c r="CW115" s="151">
        <v>26.9</v>
      </c>
      <c r="CX115" s="152">
        <v>31.37</v>
      </c>
      <c r="CY115" s="153">
        <v>32.29</v>
      </c>
      <c r="CZ115" s="152">
        <v>33.86</v>
      </c>
      <c r="DA115" s="153">
        <v>35.86</v>
      </c>
      <c r="DB115" s="151">
        <v>36.700000000000003</v>
      </c>
      <c r="DC115" s="153">
        <v>37.200000000000003</v>
      </c>
      <c r="DD115" s="151">
        <v>36.28</v>
      </c>
      <c r="DE115" s="152">
        <v>37.35</v>
      </c>
      <c r="DF115" s="153">
        <v>37.770000000000003</v>
      </c>
      <c r="DG115" s="153">
        <v>39.049999999999997</v>
      </c>
      <c r="DH115" s="153">
        <v>40.08</v>
      </c>
      <c r="DI115" s="153">
        <v>42.09</v>
      </c>
      <c r="DJ115" s="151">
        <v>42.98</v>
      </c>
      <c r="DK115" s="153">
        <v>44.77</v>
      </c>
      <c r="DL115" s="153">
        <v>43.34</v>
      </c>
      <c r="DM115" s="151">
        <v>41.25</v>
      </c>
      <c r="DN115" s="151">
        <v>39.43</v>
      </c>
      <c r="DO115" s="151">
        <v>25.87</v>
      </c>
      <c r="DP115" s="152">
        <v>30.96</v>
      </c>
      <c r="DQ115" s="153">
        <v>32.75</v>
      </c>
      <c r="DR115" s="153">
        <v>34.92</v>
      </c>
      <c r="DS115" s="153">
        <v>35.46</v>
      </c>
      <c r="DT115" s="151">
        <v>36.369999999999997</v>
      </c>
      <c r="DU115" s="153">
        <v>36.659999999999997</v>
      </c>
      <c r="DV115" s="151">
        <v>36.1</v>
      </c>
      <c r="DW115" s="152">
        <v>36.4</v>
      </c>
      <c r="DX115" s="153">
        <v>37.53</v>
      </c>
      <c r="DY115" s="153">
        <v>39.270000000000003</v>
      </c>
      <c r="DZ115" s="153">
        <v>39.99</v>
      </c>
      <c r="EA115" s="153">
        <v>41.75</v>
      </c>
      <c r="EB115" s="151">
        <v>43.28</v>
      </c>
      <c r="EC115" s="153">
        <v>45.92</v>
      </c>
      <c r="ED115" s="153">
        <v>44.96</v>
      </c>
      <c r="EE115" s="151">
        <v>41.18</v>
      </c>
      <c r="EF115" s="151">
        <v>38.01</v>
      </c>
      <c r="EG115" s="253">
        <f t="shared" si="32"/>
        <v>1.0299999999999976</v>
      </c>
      <c r="EH115" s="253">
        <f t="shared" si="33"/>
        <v>0.41000000000000014</v>
      </c>
      <c r="EI115" s="253">
        <f t="shared" si="34"/>
        <v>-0.46000000000000085</v>
      </c>
      <c r="EJ115" s="253">
        <f t="shared" si="35"/>
        <v>-1.0600000000000023</v>
      </c>
      <c r="EK115" s="253">
        <f t="shared" si="36"/>
        <v>0.39999999999999858</v>
      </c>
      <c r="EL115" s="253">
        <f t="shared" si="37"/>
        <v>0.3300000000000054</v>
      </c>
      <c r="EM115" s="151">
        <v>3</v>
      </c>
      <c r="EN115" s="153">
        <v>4</v>
      </c>
      <c r="EO115" s="153">
        <v>4</v>
      </c>
      <c r="EP115" s="153">
        <v>2</v>
      </c>
      <c r="EQ115" s="153">
        <v>0</v>
      </c>
      <c r="ER115" s="153">
        <v>-7</v>
      </c>
      <c r="ES115" s="153">
        <v>-12</v>
      </c>
      <c r="ET115" s="153">
        <v>-16</v>
      </c>
      <c r="EU115" s="153">
        <v>-17</v>
      </c>
      <c r="EV115" s="153">
        <v>-14</v>
      </c>
      <c r="EW115" s="153">
        <v>-6</v>
      </c>
      <c r="EX115" s="153">
        <v>0</v>
      </c>
      <c r="EY115" s="153">
        <v>4</v>
      </c>
      <c r="EZ115" s="153">
        <v>9</v>
      </c>
      <c r="FA115" s="153">
        <v>11</v>
      </c>
      <c r="FB115" s="153">
        <v>9</v>
      </c>
      <c r="FC115" s="153">
        <v>6</v>
      </c>
      <c r="FD115" s="153">
        <v>8</v>
      </c>
      <c r="FE115" s="137" t="s">
        <v>1545</v>
      </c>
      <c r="FF115" s="137">
        <v>50402199</v>
      </c>
      <c r="FG115" s="137" t="s">
        <v>91</v>
      </c>
      <c r="FH115" s="138" t="s">
        <v>1549</v>
      </c>
      <c r="FI115" s="139"/>
      <c r="FJ115" s="138"/>
      <c r="FL115" s="50">
        <f t="shared" si="28"/>
        <v>-1.7999999999999998</v>
      </c>
    </row>
    <row r="116" spans="1:168" s="154" customFormat="1" ht="14">
      <c r="A116" s="137">
        <v>2</v>
      </c>
      <c r="B116" s="2">
        <v>159</v>
      </c>
      <c r="C116" s="137">
        <v>1</v>
      </c>
      <c r="D116" s="250">
        <v>0.20999999999999996</v>
      </c>
      <c r="E116" s="137">
        <v>14</v>
      </c>
      <c r="F116" s="137">
        <v>3</v>
      </c>
      <c r="G116" s="137">
        <v>150.80000000000001</v>
      </c>
      <c r="H116" s="137">
        <v>54.3</v>
      </c>
      <c r="I116" s="137" t="s">
        <v>147</v>
      </c>
      <c r="J116" s="137" t="s">
        <v>471</v>
      </c>
      <c r="K116" s="142" t="s">
        <v>48</v>
      </c>
      <c r="L116" s="142">
        <v>33</v>
      </c>
      <c r="M116" s="137">
        <v>34</v>
      </c>
      <c r="N116" s="137">
        <v>29</v>
      </c>
      <c r="O116" s="2">
        <f t="shared" si="29"/>
        <v>0.12121212121212122</v>
      </c>
      <c r="P116" s="140"/>
      <c r="Q116" s="140"/>
      <c r="R116" s="140"/>
      <c r="S116" s="140"/>
      <c r="T116" s="142" t="s">
        <v>187</v>
      </c>
      <c r="U116" s="154" t="s">
        <v>190</v>
      </c>
      <c r="V116" s="142">
        <v>33</v>
      </c>
      <c r="W116" s="137">
        <v>34</v>
      </c>
      <c r="X116" s="137">
        <v>29</v>
      </c>
      <c r="Y116" s="137" t="s">
        <v>280</v>
      </c>
      <c r="Z116" s="141"/>
      <c r="AA116" s="142" t="s">
        <v>848</v>
      </c>
      <c r="AB116" s="142">
        <v>78</v>
      </c>
      <c r="AC116" s="137">
        <v>59</v>
      </c>
      <c r="AD116" s="137">
        <v>55</v>
      </c>
      <c r="AE116" s="137"/>
      <c r="AF116" s="141" t="s">
        <v>242</v>
      </c>
      <c r="AG116" s="150" t="s">
        <v>217</v>
      </c>
      <c r="AH116" s="150">
        <v>46</v>
      </c>
      <c r="AI116" s="155">
        <v>36</v>
      </c>
      <c r="AJ116" s="155">
        <v>26</v>
      </c>
      <c r="AK116" s="155"/>
      <c r="AL116" s="159" t="s">
        <v>197</v>
      </c>
      <c r="AM116" s="137" t="s">
        <v>177</v>
      </c>
      <c r="AN116" s="137" t="s">
        <v>262</v>
      </c>
      <c r="AO116" s="137" t="s">
        <v>712</v>
      </c>
      <c r="AP116" s="137" t="s">
        <v>658</v>
      </c>
      <c r="AQ116" s="137" t="s">
        <v>87</v>
      </c>
      <c r="AR116" s="138"/>
      <c r="AS116" s="137" t="s">
        <v>89</v>
      </c>
      <c r="AT116" s="138"/>
      <c r="AU116" s="137" t="s">
        <v>93</v>
      </c>
      <c r="AV116" s="139" t="s">
        <v>782</v>
      </c>
      <c r="AW116" s="139">
        <v>2</v>
      </c>
      <c r="AX116" s="142" t="s">
        <v>48</v>
      </c>
      <c r="AY116" s="142">
        <v>33</v>
      </c>
      <c r="AZ116" s="137">
        <v>34</v>
      </c>
      <c r="BA116" s="137">
        <v>29</v>
      </c>
      <c r="BB116" s="2">
        <f t="shared" si="30"/>
        <v>0.12121212121212122</v>
      </c>
      <c r="BC116" s="248">
        <f t="shared" si="31"/>
        <v>0.20999999999999996</v>
      </c>
      <c r="BD116" s="137" t="s">
        <v>1667</v>
      </c>
      <c r="BE116" s="137">
        <v>14</v>
      </c>
      <c r="BF116" s="137">
        <v>3</v>
      </c>
      <c r="BG116" s="143">
        <v>3.17</v>
      </c>
      <c r="BH116" s="144">
        <v>2.2400000000000002</v>
      </c>
      <c r="BI116" s="145">
        <v>2.14</v>
      </c>
      <c r="BJ116" s="144">
        <v>1.51</v>
      </c>
      <c r="BK116" s="145">
        <v>2.3199999999999998</v>
      </c>
      <c r="BL116" s="143">
        <v>2.5</v>
      </c>
      <c r="BM116" s="145">
        <v>0</v>
      </c>
      <c r="BN116" s="143">
        <v>1.67</v>
      </c>
      <c r="BO116" s="144">
        <v>5.63</v>
      </c>
      <c r="BP116" s="145">
        <v>3.9</v>
      </c>
      <c r="BQ116" s="145">
        <v>3.56</v>
      </c>
      <c r="BR116" s="145">
        <v>6.09</v>
      </c>
      <c r="BS116" s="145">
        <v>3.8</v>
      </c>
      <c r="BT116" s="146">
        <v>3.74</v>
      </c>
      <c r="BU116" s="147">
        <v>6.24</v>
      </c>
      <c r="BV116" s="147">
        <v>4.9800000000000004</v>
      </c>
      <c r="BW116" s="146">
        <v>9.2799999999999994</v>
      </c>
      <c r="BX116" s="146">
        <v>17.989999999999998</v>
      </c>
      <c r="BY116" s="146">
        <v>1.94</v>
      </c>
      <c r="BZ116" s="162">
        <v>2.12</v>
      </c>
      <c r="CA116" s="147">
        <v>0</v>
      </c>
      <c r="CB116" s="147">
        <v>1.3</v>
      </c>
      <c r="CC116" s="147">
        <v>2.11</v>
      </c>
      <c r="CD116" s="146">
        <v>2.17</v>
      </c>
      <c r="CE116" s="147">
        <v>0</v>
      </c>
      <c r="CF116" s="146">
        <v>1.94</v>
      </c>
      <c r="CG116" s="162">
        <v>4.93</v>
      </c>
      <c r="CH116" s="147">
        <v>5.18</v>
      </c>
      <c r="CI116" s="147">
        <v>6.79</v>
      </c>
      <c r="CJ116" s="147">
        <v>5.0999999999999996</v>
      </c>
      <c r="CK116" s="147">
        <v>3.65</v>
      </c>
      <c r="CL116" s="146">
        <v>4.57</v>
      </c>
      <c r="CM116" s="147">
        <v>5.9</v>
      </c>
      <c r="CN116" s="147">
        <v>4.68</v>
      </c>
      <c r="CO116" s="146">
        <v>8.44</v>
      </c>
      <c r="CP116" s="146">
        <v>17.170000000000002</v>
      </c>
      <c r="CQ116" s="250">
        <v>1.23</v>
      </c>
      <c r="CR116" s="250">
        <v>0.12000000000000011</v>
      </c>
      <c r="CS116" s="250">
        <v>2.14</v>
      </c>
      <c r="CT116" s="250">
        <v>0.20999999999999996</v>
      </c>
      <c r="CU116" s="250">
        <v>0.20999999999999996</v>
      </c>
      <c r="CV116" s="250">
        <v>0.33000000000000007</v>
      </c>
      <c r="CW116" s="151">
        <v>25.77</v>
      </c>
      <c r="CX116" s="152">
        <v>27.35</v>
      </c>
      <c r="CY116" s="153">
        <v>28.87</v>
      </c>
      <c r="CZ116" s="152">
        <v>29.3</v>
      </c>
      <c r="DA116" s="153">
        <v>31.83</v>
      </c>
      <c r="DB116" s="151">
        <v>31.94</v>
      </c>
      <c r="DC116" s="153">
        <v>26.64</v>
      </c>
      <c r="DD116" s="151">
        <v>29.86</v>
      </c>
      <c r="DE116" s="152">
        <v>30.73</v>
      </c>
      <c r="DF116" s="153">
        <v>32.119999999999997</v>
      </c>
      <c r="DG116" s="153">
        <v>34.24</v>
      </c>
      <c r="DH116" s="153">
        <v>35.15</v>
      </c>
      <c r="DI116" s="153">
        <v>36.159999999999997</v>
      </c>
      <c r="DJ116" s="151">
        <v>39.33</v>
      </c>
      <c r="DK116" s="153">
        <v>39.22</v>
      </c>
      <c r="DL116" s="153">
        <v>39.78</v>
      </c>
      <c r="DM116" s="151">
        <v>36.409999999999997</v>
      </c>
      <c r="DN116" s="151">
        <v>33.229999999999997</v>
      </c>
      <c r="DO116" s="151">
        <v>25.64</v>
      </c>
      <c r="DP116" s="163">
        <v>26.99</v>
      </c>
      <c r="DQ116" s="164">
        <v>28.17</v>
      </c>
      <c r="DR116" s="164">
        <v>29.57</v>
      </c>
      <c r="DS116" s="164">
        <v>32.32</v>
      </c>
      <c r="DT116" s="159">
        <v>31.54</v>
      </c>
      <c r="DU116" s="164">
        <v>27.4</v>
      </c>
      <c r="DV116" s="159">
        <v>29.13</v>
      </c>
      <c r="DW116" s="163">
        <v>30.7</v>
      </c>
      <c r="DX116" s="164">
        <v>33.29</v>
      </c>
      <c r="DY116" s="164">
        <v>34.94</v>
      </c>
      <c r="DZ116" s="164">
        <v>35.799999999999997</v>
      </c>
      <c r="EA116" s="153">
        <v>37.68</v>
      </c>
      <c r="EB116" s="151">
        <v>40.83</v>
      </c>
      <c r="EC116" s="153">
        <v>39.979999999999997</v>
      </c>
      <c r="ED116" s="153">
        <v>39.4</v>
      </c>
      <c r="EE116" s="151">
        <v>36.119999999999997</v>
      </c>
      <c r="EF116" s="151">
        <v>33.950000000000003</v>
      </c>
      <c r="EG116" s="253">
        <f t="shared" si="32"/>
        <v>0.12999999999999901</v>
      </c>
      <c r="EH116" s="253">
        <f t="shared" si="33"/>
        <v>0.36000000000000298</v>
      </c>
      <c r="EI116" s="253">
        <f t="shared" si="34"/>
        <v>0.69999999999999929</v>
      </c>
      <c r="EJ116" s="253">
        <f t="shared" si="35"/>
        <v>-0.26999999999999957</v>
      </c>
      <c r="EK116" s="253">
        <f t="shared" si="36"/>
        <v>-0.49000000000000199</v>
      </c>
      <c r="EL116" s="253">
        <f t="shared" si="37"/>
        <v>0.40000000000000213</v>
      </c>
      <c r="EM116" s="151">
        <v>5</v>
      </c>
      <c r="EN116" s="153">
        <v>5</v>
      </c>
      <c r="EO116" s="153">
        <v>6</v>
      </c>
      <c r="EP116" s="153">
        <v>2</v>
      </c>
      <c r="EQ116" s="153">
        <v>-14</v>
      </c>
      <c r="ER116" s="153">
        <v>-23</v>
      </c>
      <c r="ES116" s="153">
        <v>-29</v>
      </c>
      <c r="ET116" s="153">
        <v>-30</v>
      </c>
      <c r="EU116" s="153">
        <v>-30</v>
      </c>
      <c r="EV116" s="153">
        <v>-28</v>
      </c>
      <c r="EW116" s="153">
        <v>-20</v>
      </c>
      <c r="EX116" s="153">
        <v>-3</v>
      </c>
      <c r="EY116" s="153">
        <v>4</v>
      </c>
      <c r="EZ116" s="153">
        <v>9</v>
      </c>
      <c r="FA116" s="153">
        <v>11</v>
      </c>
      <c r="FB116" s="153">
        <v>6</v>
      </c>
      <c r="FC116" s="153">
        <v>3</v>
      </c>
      <c r="FD116" s="153">
        <v>1</v>
      </c>
      <c r="FE116" s="137" t="s">
        <v>1088</v>
      </c>
      <c r="FF116" s="137">
        <v>51502263</v>
      </c>
      <c r="FG116" s="137" t="s">
        <v>91</v>
      </c>
      <c r="FH116" s="138" t="s">
        <v>234</v>
      </c>
      <c r="FI116" s="139"/>
      <c r="FJ116" s="138"/>
      <c r="FL116" s="50">
        <f t="shared" si="28"/>
        <v>0.30000000000000071</v>
      </c>
    </row>
    <row r="117" spans="1:168" s="154" customFormat="1" ht="14">
      <c r="A117" s="137">
        <v>2</v>
      </c>
      <c r="B117" s="2">
        <v>148</v>
      </c>
      <c r="C117" s="137">
        <v>2</v>
      </c>
      <c r="D117" s="250">
        <v>0.48</v>
      </c>
      <c r="E117" s="137">
        <v>18</v>
      </c>
      <c r="F117" s="137">
        <v>0</v>
      </c>
      <c r="G117" s="137">
        <v>154.80000000000001</v>
      </c>
      <c r="H117" s="137">
        <v>48.4</v>
      </c>
      <c r="I117" s="137" t="s">
        <v>147</v>
      </c>
      <c r="J117" s="137" t="s">
        <v>414</v>
      </c>
      <c r="K117" s="137" t="s">
        <v>6</v>
      </c>
      <c r="L117" s="137">
        <v>30</v>
      </c>
      <c r="M117" s="137">
        <v>28</v>
      </c>
      <c r="N117" s="137">
        <v>27</v>
      </c>
      <c r="O117" s="2">
        <f t="shared" si="29"/>
        <v>0.1</v>
      </c>
      <c r="P117" s="140" t="s">
        <v>168</v>
      </c>
      <c r="Q117" s="140" t="s">
        <v>917</v>
      </c>
      <c r="R117" s="140"/>
      <c r="S117" s="140"/>
      <c r="T117" s="137" t="s">
        <v>187</v>
      </c>
      <c r="U117" s="154" t="s">
        <v>191</v>
      </c>
      <c r="V117" s="137">
        <v>30</v>
      </c>
      <c r="W117" s="137">
        <v>28</v>
      </c>
      <c r="X117" s="137">
        <v>27</v>
      </c>
      <c r="Y117" s="137" t="s">
        <v>280</v>
      </c>
      <c r="Z117" s="137"/>
      <c r="AA117" s="142" t="s">
        <v>137</v>
      </c>
      <c r="AB117" s="142">
        <v>57</v>
      </c>
      <c r="AC117" s="137">
        <v>37</v>
      </c>
      <c r="AD117" s="137">
        <v>28</v>
      </c>
      <c r="AE117" s="137"/>
      <c r="AF117" s="141" t="s">
        <v>443</v>
      </c>
      <c r="AG117" s="142" t="s">
        <v>116</v>
      </c>
      <c r="AH117" s="142">
        <v>45</v>
      </c>
      <c r="AI117" s="137">
        <v>28</v>
      </c>
      <c r="AJ117" s="137">
        <v>25</v>
      </c>
      <c r="AK117" s="137"/>
      <c r="AL117" s="141" t="s">
        <v>180</v>
      </c>
      <c r="AM117" s="137" t="s">
        <v>117</v>
      </c>
      <c r="AN117" s="137" t="s">
        <v>265</v>
      </c>
      <c r="AO117" s="137" t="s">
        <v>281</v>
      </c>
      <c r="AP117" s="137" t="s">
        <v>353</v>
      </c>
      <c r="AQ117" s="137" t="s">
        <v>87</v>
      </c>
      <c r="AR117" s="138"/>
      <c r="AS117" s="137" t="s">
        <v>89</v>
      </c>
      <c r="AT117" s="138"/>
      <c r="AU117" s="137" t="s">
        <v>93</v>
      </c>
      <c r="AV117" s="139" t="s">
        <v>782</v>
      </c>
      <c r="AW117" s="139">
        <v>2</v>
      </c>
      <c r="AX117" s="137" t="s">
        <v>6</v>
      </c>
      <c r="AY117" s="137">
        <v>30</v>
      </c>
      <c r="AZ117" s="137">
        <v>28</v>
      </c>
      <c r="BA117" s="137">
        <v>27</v>
      </c>
      <c r="BB117" s="2">
        <f t="shared" si="30"/>
        <v>0.1</v>
      </c>
      <c r="BC117" s="248">
        <f t="shared" si="31"/>
        <v>0.48</v>
      </c>
      <c r="BD117" s="137" t="s">
        <v>1666</v>
      </c>
      <c r="BE117" s="137">
        <v>18</v>
      </c>
      <c r="BF117" s="137">
        <v>0</v>
      </c>
      <c r="BG117" s="143">
        <v>2.78</v>
      </c>
      <c r="BH117" s="144">
        <v>2.25</v>
      </c>
      <c r="BI117" s="145">
        <v>1.87</v>
      </c>
      <c r="BJ117" s="144">
        <v>2.17</v>
      </c>
      <c r="BK117" s="145">
        <v>3.23</v>
      </c>
      <c r="BL117" s="143">
        <v>3.29</v>
      </c>
      <c r="BM117" s="145">
        <v>2.66</v>
      </c>
      <c r="BN117" s="143">
        <v>2.14</v>
      </c>
      <c r="BO117" s="144">
        <v>3.11</v>
      </c>
      <c r="BP117" s="145">
        <v>3.73</v>
      </c>
      <c r="BQ117" s="145">
        <v>5.09</v>
      </c>
      <c r="BR117" s="145">
        <v>3.6</v>
      </c>
      <c r="BS117" s="145">
        <v>3.37</v>
      </c>
      <c r="BT117" s="146">
        <v>4.82</v>
      </c>
      <c r="BU117" s="147">
        <v>6.67</v>
      </c>
      <c r="BV117" s="147">
        <v>10.93</v>
      </c>
      <c r="BW117" s="146">
        <v>13.56</v>
      </c>
      <c r="BX117" s="156"/>
      <c r="BY117" s="146">
        <v>2.84</v>
      </c>
      <c r="BZ117" s="148">
        <v>1.57</v>
      </c>
      <c r="CA117" s="149">
        <v>0.12</v>
      </c>
      <c r="CB117" s="149">
        <v>1.69</v>
      </c>
      <c r="CC117" s="149">
        <v>2.74</v>
      </c>
      <c r="CD117" s="150">
        <v>3.11</v>
      </c>
      <c r="CE117" s="149">
        <v>2.08</v>
      </c>
      <c r="CF117" s="150">
        <v>1.1200000000000001</v>
      </c>
      <c r="CG117" s="148">
        <v>2.88</v>
      </c>
      <c r="CH117" s="149">
        <v>5.07</v>
      </c>
      <c r="CI117" s="149">
        <v>4.97</v>
      </c>
      <c r="CJ117" s="147">
        <v>4.01</v>
      </c>
      <c r="CK117" s="147">
        <v>3.06</v>
      </c>
      <c r="CL117" s="146">
        <v>5.33</v>
      </c>
      <c r="CM117" s="147">
        <v>6.56</v>
      </c>
      <c r="CN117" s="147">
        <v>11.1</v>
      </c>
      <c r="CO117" s="146">
        <v>14.93</v>
      </c>
      <c r="CP117" s="156"/>
      <c r="CQ117" s="250">
        <v>-6.0000000000000053E-2</v>
      </c>
      <c r="CR117" s="250">
        <v>0.67999999999999994</v>
      </c>
      <c r="CS117" s="250">
        <v>1.75</v>
      </c>
      <c r="CT117" s="250">
        <v>0.48</v>
      </c>
      <c r="CU117" s="250">
        <v>0.48999999999999977</v>
      </c>
      <c r="CV117" s="250">
        <v>0.18000000000000016</v>
      </c>
      <c r="CW117" s="151">
        <v>29.48</v>
      </c>
      <c r="CX117" s="152">
        <v>31.86</v>
      </c>
      <c r="CY117" s="153">
        <v>33.229999999999997</v>
      </c>
      <c r="CZ117" s="152">
        <v>35.840000000000003</v>
      </c>
      <c r="DA117" s="153">
        <v>35.74</v>
      </c>
      <c r="DB117" s="151">
        <v>36.96</v>
      </c>
      <c r="DC117" s="153">
        <v>36.68</v>
      </c>
      <c r="DD117" s="151">
        <v>37.75</v>
      </c>
      <c r="DE117" s="152">
        <v>37.549999999999997</v>
      </c>
      <c r="DF117" s="153">
        <v>38.299999999999997</v>
      </c>
      <c r="DG117" s="153">
        <v>40.26</v>
      </c>
      <c r="DH117" s="153">
        <v>41.92</v>
      </c>
      <c r="DI117" s="153">
        <v>42.68</v>
      </c>
      <c r="DJ117" s="151">
        <v>45.82</v>
      </c>
      <c r="DK117" s="153">
        <v>45.29</v>
      </c>
      <c r="DL117" s="153">
        <v>43.03</v>
      </c>
      <c r="DM117" s="151">
        <v>45.32</v>
      </c>
      <c r="DN117" s="157"/>
      <c r="DO117" s="151">
        <v>29.05</v>
      </c>
      <c r="DP117" s="152">
        <v>32.06</v>
      </c>
      <c r="DQ117" s="153">
        <v>34.07</v>
      </c>
      <c r="DR117" s="153">
        <v>35.049999999999997</v>
      </c>
      <c r="DS117" s="153">
        <v>35.549999999999997</v>
      </c>
      <c r="DT117" s="151">
        <v>36.69</v>
      </c>
      <c r="DU117" s="153">
        <v>36.56</v>
      </c>
      <c r="DV117" s="151">
        <v>37.369999999999997</v>
      </c>
      <c r="DW117" s="152">
        <v>37.76</v>
      </c>
      <c r="DX117" s="153">
        <v>38.840000000000003</v>
      </c>
      <c r="DY117" s="153">
        <v>40.299999999999997</v>
      </c>
      <c r="DZ117" s="153">
        <v>42.37</v>
      </c>
      <c r="EA117" s="153">
        <v>43.23</v>
      </c>
      <c r="EB117" s="151">
        <v>45.72</v>
      </c>
      <c r="EC117" s="153">
        <v>45.39</v>
      </c>
      <c r="ED117" s="153">
        <v>44.33</v>
      </c>
      <c r="EE117" s="151">
        <v>45.82</v>
      </c>
      <c r="EF117" s="157"/>
      <c r="EG117" s="253">
        <f t="shared" si="32"/>
        <v>0.42999999999999972</v>
      </c>
      <c r="EH117" s="253">
        <f t="shared" si="33"/>
        <v>-0.20000000000000284</v>
      </c>
      <c r="EI117" s="253">
        <f t="shared" si="34"/>
        <v>-0.84000000000000341</v>
      </c>
      <c r="EJ117" s="253">
        <f t="shared" si="35"/>
        <v>0.79000000000000625</v>
      </c>
      <c r="EK117" s="253">
        <f t="shared" si="36"/>
        <v>0.19000000000000483</v>
      </c>
      <c r="EL117" s="253">
        <f t="shared" si="37"/>
        <v>0.27000000000000313</v>
      </c>
      <c r="EM117" s="151">
        <v>3</v>
      </c>
      <c r="EN117" s="153">
        <v>3</v>
      </c>
      <c r="EO117" s="153">
        <v>4</v>
      </c>
      <c r="EP117" s="153">
        <v>4</v>
      </c>
      <c r="EQ117" s="153">
        <v>-3</v>
      </c>
      <c r="ER117" s="153">
        <v>-8</v>
      </c>
      <c r="ES117" s="153">
        <v>-11</v>
      </c>
      <c r="ET117" s="153">
        <v>-14</v>
      </c>
      <c r="EU117" s="153">
        <v>-7</v>
      </c>
      <c r="EV117" s="153">
        <v>0</v>
      </c>
      <c r="EW117" s="153">
        <v>5</v>
      </c>
      <c r="EX117" s="153">
        <v>10</v>
      </c>
      <c r="EY117" s="153">
        <v>11</v>
      </c>
      <c r="EZ117" s="153">
        <v>8</v>
      </c>
      <c r="FA117" s="153">
        <v>3</v>
      </c>
      <c r="FB117" s="153">
        <v>6</v>
      </c>
      <c r="FC117" s="153">
        <v>6</v>
      </c>
      <c r="FD117" s="158"/>
      <c r="FE117" s="137" t="s">
        <v>961</v>
      </c>
      <c r="FF117" s="137">
        <v>50061365</v>
      </c>
      <c r="FG117" s="137" t="s">
        <v>91</v>
      </c>
      <c r="FH117" s="138" t="s">
        <v>773</v>
      </c>
      <c r="FI117" s="139"/>
      <c r="FJ117" s="138"/>
      <c r="FL117" s="50">
        <f t="shared" si="28"/>
        <v>-0.16999999999999993</v>
      </c>
    </row>
    <row r="118" spans="1:168" s="154" customFormat="1" ht="14">
      <c r="A118" s="137">
        <v>2</v>
      </c>
      <c r="B118" s="2">
        <v>131</v>
      </c>
      <c r="C118" s="137">
        <v>2</v>
      </c>
      <c r="D118" s="250">
        <v>0.78999999999999981</v>
      </c>
      <c r="E118" s="137">
        <v>14</v>
      </c>
      <c r="F118" s="137">
        <v>5</v>
      </c>
      <c r="G118" s="137">
        <v>153.4</v>
      </c>
      <c r="H118" s="137">
        <v>46.2</v>
      </c>
      <c r="I118" s="137" t="s">
        <v>99</v>
      </c>
      <c r="J118" s="137" t="s">
        <v>358</v>
      </c>
      <c r="K118" s="142" t="s">
        <v>6</v>
      </c>
      <c r="L118" s="142">
        <v>30</v>
      </c>
      <c r="M118" s="137">
        <v>39</v>
      </c>
      <c r="N118" s="137">
        <v>25</v>
      </c>
      <c r="O118" s="2">
        <f t="shared" si="29"/>
        <v>0.16666666666666666</v>
      </c>
      <c r="P118" s="140"/>
      <c r="Q118" s="140"/>
      <c r="R118" s="140"/>
      <c r="S118" s="140"/>
      <c r="T118" s="142" t="s">
        <v>187</v>
      </c>
      <c r="U118" s="154" t="s">
        <v>191</v>
      </c>
      <c r="V118" s="142">
        <v>30</v>
      </c>
      <c r="W118" s="137">
        <v>39</v>
      </c>
      <c r="X118" s="137">
        <v>25</v>
      </c>
      <c r="Y118" s="137" t="s">
        <v>1205</v>
      </c>
      <c r="Z118" s="141"/>
      <c r="AA118" s="142" t="s">
        <v>137</v>
      </c>
      <c r="AB118" s="142">
        <v>60</v>
      </c>
      <c r="AC118" s="137">
        <v>49</v>
      </c>
      <c r="AD118" s="137">
        <v>39</v>
      </c>
      <c r="AE118" s="137"/>
      <c r="AF118" s="141" t="s">
        <v>443</v>
      </c>
      <c r="AG118" s="150" t="s">
        <v>116</v>
      </c>
      <c r="AH118" s="150">
        <v>41</v>
      </c>
      <c r="AI118" s="155">
        <v>39</v>
      </c>
      <c r="AJ118" s="155">
        <v>22</v>
      </c>
      <c r="AK118" s="155"/>
      <c r="AL118" s="159" t="s">
        <v>197</v>
      </c>
      <c r="AM118" s="137" t="s">
        <v>218</v>
      </c>
      <c r="AN118" s="137" t="s">
        <v>248</v>
      </c>
      <c r="AO118" s="137" t="s">
        <v>226</v>
      </c>
      <c r="AP118" s="137" t="s">
        <v>519</v>
      </c>
      <c r="AQ118" s="137" t="s">
        <v>87</v>
      </c>
      <c r="AR118" s="138" t="s">
        <v>90</v>
      </c>
      <c r="AS118" s="137" t="s">
        <v>89</v>
      </c>
      <c r="AT118" s="138" t="s">
        <v>108</v>
      </c>
      <c r="AU118" s="137" t="s">
        <v>93</v>
      </c>
      <c r="AV118" s="139" t="s">
        <v>1207</v>
      </c>
      <c r="AW118" s="139">
        <v>2</v>
      </c>
      <c r="AX118" s="142" t="s">
        <v>6</v>
      </c>
      <c r="AY118" s="142">
        <v>30</v>
      </c>
      <c r="AZ118" s="137">
        <v>39</v>
      </c>
      <c r="BA118" s="137">
        <v>25</v>
      </c>
      <c r="BB118" s="2">
        <f t="shared" si="30"/>
        <v>0.16666666666666666</v>
      </c>
      <c r="BC118" s="248">
        <f t="shared" si="31"/>
        <v>0.78999999999999981</v>
      </c>
      <c r="BD118" s="137" t="s">
        <v>1666</v>
      </c>
      <c r="BE118" s="137">
        <v>14</v>
      </c>
      <c r="BF118" s="137">
        <v>5</v>
      </c>
      <c r="BG118" s="143">
        <v>4.1500000000000004</v>
      </c>
      <c r="BH118" s="144">
        <v>3.93</v>
      </c>
      <c r="BI118" s="145">
        <v>3.38</v>
      </c>
      <c r="BJ118" s="144">
        <v>2.13</v>
      </c>
      <c r="BK118" s="145">
        <v>2.44</v>
      </c>
      <c r="BL118" s="143">
        <v>2.2400000000000002</v>
      </c>
      <c r="BM118" s="145">
        <v>1.9</v>
      </c>
      <c r="BN118" s="143">
        <v>2.38</v>
      </c>
      <c r="BO118" s="144">
        <v>2.63</v>
      </c>
      <c r="BP118" s="145">
        <v>3.52</v>
      </c>
      <c r="BQ118" s="145">
        <v>5.1100000000000003</v>
      </c>
      <c r="BR118" s="145">
        <v>6.98</v>
      </c>
      <c r="BS118" s="145">
        <v>4.7300000000000004</v>
      </c>
      <c r="BT118" s="146">
        <v>3.62</v>
      </c>
      <c r="BU118" s="147">
        <v>4.76</v>
      </c>
      <c r="BV118" s="147">
        <v>6.66</v>
      </c>
      <c r="BW118" s="146">
        <v>11.72</v>
      </c>
      <c r="BX118" s="146">
        <v>13.9</v>
      </c>
      <c r="BY118" s="146">
        <v>4.7699999999999996</v>
      </c>
      <c r="BZ118" s="162">
        <v>3.33</v>
      </c>
      <c r="CA118" s="147">
        <v>0.95</v>
      </c>
      <c r="CB118" s="147">
        <v>1.34</v>
      </c>
      <c r="CC118" s="147">
        <v>1.42</v>
      </c>
      <c r="CD118" s="146">
        <v>2.37</v>
      </c>
      <c r="CE118" s="147">
        <v>2.2000000000000002</v>
      </c>
      <c r="CF118" s="146">
        <v>2.95</v>
      </c>
      <c r="CG118" s="162">
        <v>3.07</v>
      </c>
      <c r="CH118" s="147">
        <v>4.49</v>
      </c>
      <c r="CI118" s="147">
        <v>3.85</v>
      </c>
      <c r="CJ118" s="147">
        <v>6.8</v>
      </c>
      <c r="CK118" s="147">
        <v>4.72</v>
      </c>
      <c r="CL118" s="146">
        <v>4.1100000000000003</v>
      </c>
      <c r="CM118" s="147">
        <v>5.66</v>
      </c>
      <c r="CN118" s="147">
        <v>7.48</v>
      </c>
      <c r="CO118" s="146">
        <v>11.88</v>
      </c>
      <c r="CP118" s="146">
        <v>13.68</v>
      </c>
      <c r="CQ118" s="250">
        <v>-0.61999999999999922</v>
      </c>
      <c r="CR118" s="250">
        <v>0.60000000000000009</v>
      </c>
      <c r="CS118" s="250">
        <v>2.4299999999999997</v>
      </c>
      <c r="CT118" s="250">
        <v>0.78999999999999981</v>
      </c>
      <c r="CU118" s="250">
        <v>1.02</v>
      </c>
      <c r="CV118" s="250">
        <v>-0.12999999999999989</v>
      </c>
      <c r="CW118" s="151">
        <v>25.89</v>
      </c>
      <c r="CX118" s="152">
        <v>28.92</v>
      </c>
      <c r="CY118" s="153">
        <v>30.14</v>
      </c>
      <c r="CZ118" s="152">
        <v>32.130000000000003</v>
      </c>
      <c r="DA118" s="153">
        <v>32.229999999999997</v>
      </c>
      <c r="DB118" s="151">
        <v>34.61</v>
      </c>
      <c r="DC118" s="153">
        <v>36.17</v>
      </c>
      <c r="DD118" s="151">
        <v>36.14</v>
      </c>
      <c r="DE118" s="152">
        <v>36.799999999999997</v>
      </c>
      <c r="DF118" s="153">
        <v>38.08</v>
      </c>
      <c r="DG118" s="153">
        <v>37.57</v>
      </c>
      <c r="DH118" s="153">
        <v>37.700000000000003</v>
      </c>
      <c r="DI118" s="153">
        <v>41.41</v>
      </c>
      <c r="DJ118" s="151">
        <v>44.17</v>
      </c>
      <c r="DK118" s="153">
        <v>41.68</v>
      </c>
      <c r="DL118" s="153">
        <v>41.74</v>
      </c>
      <c r="DM118" s="151">
        <v>38.25</v>
      </c>
      <c r="DN118" s="151">
        <v>37.619999999999997</v>
      </c>
      <c r="DO118" s="151">
        <v>24.78</v>
      </c>
      <c r="DP118" s="152">
        <v>27.48</v>
      </c>
      <c r="DQ118" s="153">
        <v>30.29</v>
      </c>
      <c r="DR118" s="153">
        <v>32.880000000000003</v>
      </c>
      <c r="DS118" s="153">
        <v>32.92</v>
      </c>
      <c r="DT118" s="151">
        <v>35.549999999999997</v>
      </c>
      <c r="DU118" s="153">
        <v>36.840000000000003</v>
      </c>
      <c r="DV118" s="151">
        <v>36.74</v>
      </c>
      <c r="DW118" s="152">
        <v>37.36</v>
      </c>
      <c r="DX118" s="153">
        <v>38.520000000000003</v>
      </c>
      <c r="DY118" s="153">
        <v>37.869999999999997</v>
      </c>
      <c r="DZ118" s="153">
        <v>38.53</v>
      </c>
      <c r="EA118" s="153">
        <v>40.89</v>
      </c>
      <c r="EB118" s="151">
        <v>45.24</v>
      </c>
      <c r="EC118" s="153">
        <v>42.04</v>
      </c>
      <c r="ED118" s="153">
        <v>42.85</v>
      </c>
      <c r="EE118" s="151">
        <v>36.14</v>
      </c>
      <c r="EF118" s="151">
        <v>37.18</v>
      </c>
      <c r="EG118" s="253">
        <f t="shared" si="32"/>
        <v>1.1099999999999994</v>
      </c>
      <c r="EH118" s="253">
        <f t="shared" si="33"/>
        <v>1.4400000000000013</v>
      </c>
      <c r="EI118" s="253">
        <f t="shared" si="34"/>
        <v>-0.14999999999999858</v>
      </c>
      <c r="EJ118" s="253">
        <f t="shared" si="35"/>
        <v>-0.75</v>
      </c>
      <c r="EK118" s="253">
        <f t="shared" si="36"/>
        <v>-0.69000000000000483</v>
      </c>
      <c r="EL118" s="253">
        <f t="shared" si="37"/>
        <v>-0.93999999999999773</v>
      </c>
      <c r="EM118" s="151">
        <v>4</v>
      </c>
      <c r="EN118" s="153">
        <v>6</v>
      </c>
      <c r="EO118" s="153">
        <v>8</v>
      </c>
      <c r="EP118" s="153">
        <v>4</v>
      </c>
      <c r="EQ118" s="153">
        <v>-1</v>
      </c>
      <c r="ER118" s="153">
        <v>-7</v>
      </c>
      <c r="ES118" s="153">
        <v>-13</v>
      </c>
      <c r="ET118" s="153">
        <v>-19</v>
      </c>
      <c r="EU118" s="153">
        <v>-18</v>
      </c>
      <c r="EV118" s="153">
        <v>-13</v>
      </c>
      <c r="EW118" s="153">
        <v>-4</v>
      </c>
      <c r="EX118" s="153">
        <v>5</v>
      </c>
      <c r="EY118" s="153">
        <v>11</v>
      </c>
      <c r="EZ118" s="153">
        <v>14</v>
      </c>
      <c r="FA118" s="153">
        <v>14</v>
      </c>
      <c r="FB118" s="153">
        <v>14</v>
      </c>
      <c r="FC118" s="153">
        <v>12</v>
      </c>
      <c r="FD118" s="153">
        <v>12</v>
      </c>
      <c r="FE118" s="137" t="s">
        <v>1203</v>
      </c>
      <c r="FF118" s="137">
        <v>33913423</v>
      </c>
      <c r="FG118" s="137" t="s">
        <v>91</v>
      </c>
      <c r="FH118" s="138" t="s">
        <v>1206</v>
      </c>
      <c r="FI118" s="161" t="s">
        <v>95</v>
      </c>
      <c r="FJ118" s="138">
        <v>0</v>
      </c>
      <c r="FL118" s="50">
        <f t="shared" si="28"/>
        <v>-0.82000000000000028</v>
      </c>
    </row>
    <row r="119" spans="1:168" s="154" customFormat="1" ht="14">
      <c r="A119" s="137">
        <v>2</v>
      </c>
      <c r="B119" s="2">
        <v>132</v>
      </c>
      <c r="C119" s="137">
        <v>2</v>
      </c>
      <c r="D119" s="250">
        <v>1.08</v>
      </c>
      <c r="E119" s="137">
        <v>12</v>
      </c>
      <c r="F119" s="137">
        <v>5</v>
      </c>
      <c r="G119" s="137">
        <v>154.19999999999999</v>
      </c>
      <c r="H119" s="137">
        <v>42.7</v>
      </c>
      <c r="I119" s="137" t="s">
        <v>99</v>
      </c>
      <c r="J119" s="137" t="s">
        <v>414</v>
      </c>
      <c r="K119" s="142" t="s">
        <v>48</v>
      </c>
      <c r="L119" s="142">
        <v>32</v>
      </c>
      <c r="M119" s="137">
        <v>33</v>
      </c>
      <c r="N119" s="137">
        <v>25</v>
      </c>
      <c r="O119" s="2">
        <f t="shared" si="29"/>
        <v>0.21875</v>
      </c>
      <c r="P119" s="140" t="s">
        <v>860</v>
      </c>
      <c r="Q119" s="140"/>
      <c r="R119" s="140"/>
      <c r="S119" s="140"/>
      <c r="T119" s="142" t="s">
        <v>187</v>
      </c>
      <c r="U119" s="154" t="s">
        <v>190</v>
      </c>
      <c r="V119" s="142">
        <v>32</v>
      </c>
      <c r="W119" s="137">
        <v>33</v>
      </c>
      <c r="X119" s="137">
        <v>25</v>
      </c>
      <c r="Y119" s="137" t="s">
        <v>280</v>
      </c>
      <c r="Z119" s="141"/>
      <c r="AA119" s="142" t="s">
        <v>115</v>
      </c>
      <c r="AB119" s="142">
        <v>82</v>
      </c>
      <c r="AC119" s="137">
        <v>65</v>
      </c>
      <c r="AD119" s="137">
        <v>63</v>
      </c>
      <c r="AE119" s="137"/>
      <c r="AF119" s="141" t="s">
        <v>443</v>
      </c>
      <c r="AG119" s="150" t="s">
        <v>116</v>
      </c>
      <c r="AH119" s="150">
        <v>61</v>
      </c>
      <c r="AI119" s="155">
        <v>45</v>
      </c>
      <c r="AJ119" s="155">
        <v>39</v>
      </c>
      <c r="AK119" s="155"/>
      <c r="AL119" s="159" t="s">
        <v>180</v>
      </c>
      <c r="AM119" s="137" t="s">
        <v>177</v>
      </c>
      <c r="AN119" s="137" t="s">
        <v>323</v>
      </c>
      <c r="AO119" s="137" t="s">
        <v>429</v>
      </c>
      <c r="AP119" s="137" t="s">
        <v>775</v>
      </c>
      <c r="AQ119" s="137" t="s">
        <v>87</v>
      </c>
      <c r="AR119" s="138"/>
      <c r="AS119" s="137" t="s">
        <v>89</v>
      </c>
      <c r="AT119" s="138"/>
      <c r="AU119" s="137" t="s">
        <v>93</v>
      </c>
      <c r="AV119" s="139" t="s">
        <v>1625</v>
      </c>
      <c r="AW119" s="139">
        <v>2</v>
      </c>
      <c r="AX119" s="142" t="s">
        <v>48</v>
      </c>
      <c r="AY119" s="142">
        <v>32</v>
      </c>
      <c r="AZ119" s="137">
        <v>33</v>
      </c>
      <c r="BA119" s="137">
        <v>25</v>
      </c>
      <c r="BB119" s="2">
        <f t="shared" si="30"/>
        <v>0.21875</v>
      </c>
      <c r="BC119" s="248">
        <f t="shared" si="31"/>
        <v>1.08</v>
      </c>
      <c r="BD119" s="137" t="s">
        <v>1666</v>
      </c>
      <c r="BE119" s="137">
        <v>12</v>
      </c>
      <c r="BF119" s="137">
        <v>5</v>
      </c>
      <c r="BG119" s="143">
        <v>3.56</v>
      </c>
      <c r="BH119" s="144">
        <v>1.9</v>
      </c>
      <c r="BI119" s="145">
        <v>1.51</v>
      </c>
      <c r="BJ119" s="144">
        <v>1.45</v>
      </c>
      <c r="BK119" s="145">
        <v>1.1100000000000001</v>
      </c>
      <c r="BL119" s="143">
        <v>0.8</v>
      </c>
      <c r="BM119" s="145">
        <v>0.35</v>
      </c>
      <c r="BN119" s="143">
        <v>0.45</v>
      </c>
      <c r="BO119" s="144">
        <v>2.99</v>
      </c>
      <c r="BP119" s="145">
        <v>3.07</v>
      </c>
      <c r="BQ119" s="145">
        <v>4.7300000000000004</v>
      </c>
      <c r="BR119" s="145">
        <v>5.35</v>
      </c>
      <c r="BS119" s="145">
        <v>2.61</v>
      </c>
      <c r="BT119" s="146">
        <v>3.23</v>
      </c>
      <c r="BU119" s="147">
        <v>5.99</v>
      </c>
      <c r="BV119" s="147">
        <v>9.6300000000000008</v>
      </c>
      <c r="BW119" s="146">
        <v>13.8</v>
      </c>
      <c r="BX119" s="146">
        <v>18.329999999999998</v>
      </c>
      <c r="BY119" s="146">
        <v>2.5499999999999998</v>
      </c>
      <c r="BZ119" s="148">
        <v>0.97</v>
      </c>
      <c r="CA119" s="149">
        <v>0</v>
      </c>
      <c r="CB119" s="149">
        <v>0.37</v>
      </c>
      <c r="CC119" s="149">
        <v>1.57</v>
      </c>
      <c r="CD119" s="150">
        <v>1.83</v>
      </c>
      <c r="CE119" s="149">
        <v>2.06</v>
      </c>
      <c r="CF119" s="150">
        <v>2.4500000000000002</v>
      </c>
      <c r="CG119" s="148">
        <v>2.66</v>
      </c>
      <c r="CH119" s="149">
        <v>3.39</v>
      </c>
      <c r="CI119" s="149">
        <v>5.0199999999999996</v>
      </c>
      <c r="CJ119" s="149">
        <v>5.46</v>
      </c>
      <c r="CK119" s="147">
        <v>4.72</v>
      </c>
      <c r="CL119" s="146">
        <v>5.86</v>
      </c>
      <c r="CM119" s="147">
        <v>7.63</v>
      </c>
      <c r="CN119" s="147">
        <v>8.7899999999999991</v>
      </c>
      <c r="CO119" s="146">
        <v>11.77</v>
      </c>
      <c r="CP119" s="146">
        <v>17.420000000000002</v>
      </c>
      <c r="CQ119" s="250">
        <v>1.0100000000000002</v>
      </c>
      <c r="CR119" s="250">
        <v>0.92999999999999994</v>
      </c>
      <c r="CS119" s="250">
        <v>1.51</v>
      </c>
      <c r="CT119" s="250">
        <v>1.08</v>
      </c>
      <c r="CU119" s="250">
        <v>-0.45999999999999996</v>
      </c>
      <c r="CV119" s="250">
        <v>-1.03</v>
      </c>
      <c r="CW119" s="151">
        <v>27.2</v>
      </c>
      <c r="CX119" s="152">
        <v>29.62</v>
      </c>
      <c r="CY119" s="153">
        <v>30.55</v>
      </c>
      <c r="CZ119" s="152">
        <v>32.18</v>
      </c>
      <c r="DA119" s="153">
        <v>33.630000000000003</v>
      </c>
      <c r="DB119" s="151">
        <v>34.590000000000003</v>
      </c>
      <c r="DC119" s="153">
        <v>36.28</v>
      </c>
      <c r="DD119" s="151">
        <v>36.19</v>
      </c>
      <c r="DE119" s="152">
        <v>36.840000000000003</v>
      </c>
      <c r="DF119" s="153">
        <v>36.74</v>
      </c>
      <c r="DG119" s="153">
        <v>37.96</v>
      </c>
      <c r="DH119" s="153">
        <v>38.5</v>
      </c>
      <c r="DI119" s="153">
        <v>41.39</v>
      </c>
      <c r="DJ119" s="151">
        <v>43.23</v>
      </c>
      <c r="DK119" s="153">
        <v>45.1</v>
      </c>
      <c r="DL119" s="153">
        <v>43.44</v>
      </c>
      <c r="DM119" s="151">
        <v>42.32</v>
      </c>
      <c r="DN119" s="151">
        <v>35.869999999999997</v>
      </c>
      <c r="DO119" s="151">
        <v>27.83</v>
      </c>
      <c r="DP119" s="152">
        <v>30.23</v>
      </c>
      <c r="DQ119" s="153">
        <v>30.34</v>
      </c>
      <c r="DR119" s="153">
        <v>32.18</v>
      </c>
      <c r="DS119" s="153">
        <v>33.03</v>
      </c>
      <c r="DT119" s="151">
        <v>34.31</v>
      </c>
      <c r="DU119" s="153">
        <v>35.83</v>
      </c>
      <c r="DV119" s="151">
        <v>36.24</v>
      </c>
      <c r="DW119" s="152">
        <v>36.24</v>
      </c>
      <c r="DX119" s="153">
        <v>36.520000000000003</v>
      </c>
      <c r="DY119" s="153">
        <v>38.51</v>
      </c>
      <c r="DZ119" s="153">
        <v>38.08</v>
      </c>
      <c r="EA119" s="153">
        <v>42.11</v>
      </c>
      <c r="EB119" s="151">
        <v>43.92</v>
      </c>
      <c r="EC119" s="153">
        <v>45.2</v>
      </c>
      <c r="ED119" s="153">
        <v>44.03</v>
      </c>
      <c r="EE119" s="151">
        <v>41.71</v>
      </c>
      <c r="EF119" s="151">
        <v>36.25</v>
      </c>
      <c r="EG119" s="253">
        <f t="shared" si="32"/>
        <v>-0.62999999999999901</v>
      </c>
      <c r="EH119" s="253">
        <f t="shared" si="33"/>
        <v>-0.60999999999999943</v>
      </c>
      <c r="EI119" s="253">
        <f t="shared" si="34"/>
        <v>0.21000000000000085</v>
      </c>
      <c r="EJ119" s="253">
        <f t="shared" si="35"/>
        <v>0</v>
      </c>
      <c r="EK119" s="253">
        <f t="shared" si="36"/>
        <v>0.60000000000000142</v>
      </c>
      <c r="EL119" s="253">
        <f t="shared" si="37"/>
        <v>0.28000000000000114</v>
      </c>
      <c r="EM119" s="151">
        <v>7</v>
      </c>
      <c r="EN119" s="153">
        <v>5</v>
      </c>
      <c r="EO119" s="153">
        <v>0</v>
      </c>
      <c r="EP119" s="153">
        <v>-6</v>
      </c>
      <c r="EQ119" s="153">
        <v>-13</v>
      </c>
      <c r="ER119" s="153">
        <v>-22</v>
      </c>
      <c r="ES119" s="153">
        <v>-26</v>
      </c>
      <c r="ET119" s="153">
        <v>-28</v>
      </c>
      <c r="EU119" s="153">
        <v>-24</v>
      </c>
      <c r="EV119" s="153">
        <v>-13</v>
      </c>
      <c r="EW119" s="153">
        <v>-1</v>
      </c>
      <c r="EX119" s="153">
        <v>-5</v>
      </c>
      <c r="EY119" s="153">
        <v>11</v>
      </c>
      <c r="EZ119" s="153">
        <v>14</v>
      </c>
      <c r="FA119" s="153">
        <v>14</v>
      </c>
      <c r="FB119" s="153">
        <v>12</v>
      </c>
      <c r="FC119" s="153">
        <v>11</v>
      </c>
      <c r="FD119" s="153">
        <v>8</v>
      </c>
      <c r="FE119" s="137" t="s">
        <v>1622</v>
      </c>
      <c r="FF119" s="137">
        <v>42745345</v>
      </c>
      <c r="FG119" s="137" t="s">
        <v>91</v>
      </c>
      <c r="FH119" s="138" t="s">
        <v>782</v>
      </c>
      <c r="FI119" s="139"/>
      <c r="FJ119" s="138"/>
      <c r="FL119" s="50">
        <f t="shared" si="28"/>
        <v>0.84000000000000163</v>
      </c>
    </row>
    <row r="120" spans="1:168" s="154" customFormat="1" ht="14">
      <c r="A120" s="137">
        <v>2</v>
      </c>
      <c r="B120" s="2">
        <v>153</v>
      </c>
      <c r="C120" s="137">
        <v>2</v>
      </c>
      <c r="D120" s="250">
        <v>1.1099999999999999</v>
      </c>
      <c r="E120" s="137">
        <v>21</v>
      </c>
      <c r="F120" s="137">
        <v>4</v>
      </c>
      <c r="G120" s="137">
        <v>151.69999999999999</v>
      </c>
      <c r="H120" s="137">
        <v>53.45</v>
      </c>
      <c r="I120" s="137" t="s">
        <v>79</v>
      </c>
      <c r="J120" s="137" t="s">
        <v>255</v>
      </c>
      <c r="K120" s="142" t="s">
        <v>6</v>
      </c>
      <c r="L120" s="142">
        <v>31</v>
      </c>
      <c r="M120" s="137">
        <v>30</v>
      </c>
      <c r="N120" s="137">
        <v>28</v>
      </c>
      <c r="O120" s="2">
        <f t="shared" si="29"/>
        <v>9.6774193548387094E-2</v>
      </c>
      <c r="P120" s="140"/>
      <c r="Q120" s="140"/>
      <c r="R120" s="140"/>
      <c r="S120" s="140"/>
      <c r="T120" s="142" t="s">
        <v>187</v>
      </c>
      <c r="U120" s="154" t="s">
        <v>191</v>
      </c>
      <c r="V120" s="142">
        <v>31</v>
      </c>
      <c r="W120" s="137">
        <v>30</v>
      </c>
      <c r="X120" s="137">
        <v>28</v>
      </c>
      <c r="Y120" s="137" t="s">
        <v>280</v>
      </c>
      <c r="Z120" s="141"/>
      <c r="AA120" s="142" t="s">
        <v>137</v>
      </c>
      <c r="AB120" s="142">
        <v>65</v>
      </c>
      <c r="AC120" s="137">
        <v>49</v>
      </c>
      <c r="AD120" s="137">
        <v>54</v>
      </c>
      <c r="AE120" s="137"/>
      <c r="AF120" s="141" t="s">
        <v>209</v>
      </c>
      <c r="AG120" s="150" t="s">
        <v>116</v>
      </c>
      <c r="AH120" s="150">
        <v>42</v>
      </c>
      <c r="AI120" s="155">
        <v>35</v>
      </c>
      <c r="AJ120" s="155">
        <v>20</v>
      </c>
      <c r="AK120" s="155"/>
      <c r="AL120" s="159" t="s">
        <v>197</v>
      </c>
      <c r="AM120" s="137" t="s">
        <v>341</v>
      </c>
      <c r="AN120" s="137" t="s">
        <v>323</v>
      </c>
      <c r="AO120" s="137" t="s">
        <v>281</v>
      </c>
      <c r="AP120" s="137" t="s">
        <v>106</v>
      </c>
      <c r="AQ120" s="137" t="s">
        <v>87</v>
      </c>
      <c r="AR120" s="138" t="s">
        <v>131</v>
      </c>
      <c r="AS120" s="137" t="s">
        <v>89</v>
      </c>
      <c r="AT120" s="138" t="s">
        <v>197</v>
      </c>
      <c r="AU120" s="137" t="s">
        <v>93</v>
      </c>
      <c r="AV120" s="139" t="s">
        <v>726</v>
      </c>
      <c r="AW120" s="139">
        <v>2</v>
      </c>
      <c r="AX120" s="142" t="s">
        <v>6</v>
      </c>
      <c r="AY120" s="142">
        <v>31</v>
      </c>
      <c r="AZ120" s="137">
        <v>30</v>
      </c>
      <c r="BA120" s="137">
        <v>28</v>
      </c>
      <c r="BB120" s="2">
        <f t="shared" si="30"/>
        <v>9.6774193548387094E-2</v>
      </c>
      <c r="BC120" s="248">
        <f t="shared" si="31"/>
        <v>1.1099999999999999</v>
      </c>
      <c r="BD120" s="137" t="s">
        <v>1666</v>
      </c>
      <c r="BE120" s="137">
        <v>21</v>
      </c>
      <c r="BF120" s="137">
        <v>4</v>
      </c>
      <c r="BG120" s="143">
        <v>4.93</v>
      </c>
      <c r="BH120" s="144">
        <v>2.5</v>
      </c>
      <c r="BI120" s="145">
        <v>2.2000000000000002</v>
      </c>
      <c r="BJ120" s="144">
        <v>2.5299999999999998</v>
      </c>
      <c r="BK120" s="145">
        <v>0.82</v>
      </c>
      <c r="BL120" s="143">
        <v>0</v>
      </c>
      <c r="BM120" s="145">
        <v>0</v>
      </c>
      <c r="BN120" s="143">
        <v>0</v>
      </c>
      <c r="BO120" s="144">
        <v>1.77</v>
      </c>
      <c r="BP120" s="145">
        <v>3.81</v>
      </c>
      <c r="BQ120" s="145">
        <v>5.97</v>
      </c>
      <c r="BR120" s="145">
        <v>6.99</v>
      </c>
      <c r="BS120" s="145">
        <v>4.12</v>
      </c>
      <c r="BT120" s="146">
        <v>2.76</v>
      </c>
      <c r="BU120" s="147">
        <v>4.04</v>
      </c>
      <c r="BV120" s="147">
        <v>6.69</v>
      </c>
      <c r="BW120" s="146">
        <v>11</v>
      </c>
      <c r="BX120" s="146">
        <v>14.2</v>
      </c>
      <c r="BY120" s="146">
        <v>4.3499999999999996</v>
      </c>
      <c r="BZ120" s="148">
        <v>3.11</v>
      </c>
      <c r="CA120" s="149">
        <v>0</v>
      </c>
      <c r="CB120" s="149">
        <v>1.42</v>
      </c>
      <c r="CC120" s="149">
        <v>2.14</v>
      </c>
      <c r="CD120" s="150">
        <v>2.89</v>
      </c>
      <c r="CE120" s="149">
        <v>4.07</v>
      </c>
      <c r="CF120" s="150">
        <v>3.02</v>
      </c>
      <c r="CG120" s="148">
        <v>3</v>
      </c>
      <c r="CH120" s="149">
        <v>3.9</v>
      </c>
      <c r="CI120" s="149">
        <v>5.19</v>
      </c>
      <c r="CJ120" s="149">
        <v>6.46</v>
      </c>
      <c r="CK120" s="147">
        <v>3.62</v>
      </c>
      <c r="CL120" s="146">
        <v>3.81</v>
      </c>
      <c r="CM120" s="147">
        <v>4.8</v>
      </c>
      <c r="CN120" s="147">
        <v>7.94</v>
      </c>
      <c r="CO120" s="146">
        <v>11.42</v>
      </c>
      <c r="CP120" s="146">
        <v>14.55</v>
      </c>
      <c r="CQ120" s="250">
        <v>0.58000000000000007</v>
      </c>
      <c r="CR120" s="250">
        <v>-0.60999999999999988</v>
      </c>
      <c r="CS120" s="250">
        <v>2.2000000000000002</v>
      </c>
      <c r="CT120" s="250">
        <v>1.1099999999999999</v>
      </c>
      <c r="CU120" s="250">
        <v>-1.3200000000000003</v>
      </c>
      <c r="CV120" s="250">
        <v>-2.89</v>
      </c>
      <c r="CW120" s="151">
        <v>21.57</v>
      </c>
      <c r="CX120" s="152">
        <v>24.9</v>
      </c>
      <c r="CY120" s="153">
        <v>28.53</v>
      </c>
      <c r="CZ120" s="152">
        <v>29.24</v>
      </c>
      <c r="DA120" s="153">
        <v>28.96</v>
      </c>
      <c r="DB120" s="151">
        <v>29.51</v>
      </c>
      <c r="DC120" s="153">
        <v>29.14</v>
      </c>
      <c r="DD120" s="151">
        <v>31.71</v>
      </c>
      <c r="DE120" s="152">
        <v>29.67</v>
      </c>
      <c r="DF120" s="153">
        <v>30.86</v>
      </c>
      <c r="DG120" s="153">
        <v>33.35</v>
      </c>
      <c r="DH120" s="153">
        <v>33.119999999999997</v>
      </c>
      <c r="DI120" s="153">
        <v>39.26</v>
      </c>
      <c r="DJ120" s="151">
        <v>47.17</v>
      </c>
      <c r="DK120" s="153">
        <v>47.68</v>
      </c>
      <c r="DL120" s="153">
        <v>47.73</v>
      </c>
      <c r="DM120" s="151">
        <v>40.68</v>
      </c>
      <c r="DN120" s="151">
        <v>44</v>
      </c>
      <c r="DO120" s="151">
        <v>21.12</v>
      </c>
      <c r="DP120" s="152">
        <v>25.91</v>
      </c>
      <c r="DQ120" s="153">
        <v>29.71</v>
      </c>
      <c r="DR120" s="153">
        <v>31.03</v>
      </c>
      <c r="DS120" s="153">
        <v>31.06</v>
      </c>
      <c r="DT120" s="151">
        <v>29.44</v>
      </c>
      <c r="DU120" s="153">
        <v>29.41</v>
      </c>
      <c r="DV120" s="151">
        <v>30.56</v>
      </c>
      <c r="DW120" s="152">
        <v>29.28</v>
      </c>
      <c r="DX120" s="153">
        <v>30.55</v>
      </c>
      <c r="DY120" s="153">
        <v>30.82</v>
      </c>
      <c r="DZ120" s="153">
        <v>31.44</v>
      </c>
      <c r="EA120" s="153">
        <v>38.049999999999997</v>
      </c>
      <c r="EB120" s="151">
        <v>46.91</v>
      </c>
      <c r="EC120" s="153">
        <v>47.35</v>
      </c>
      <c r="ED120" s="153">
        <v>45.68</v>
      </c>
      <c r="EE120" s="151">
        <v>38.26</v>
      </c>
      <c r="EF120" s="151">
        <v>40.200000000000003</v>
      </c>
      <c r="EG120" s="253">
        <f t="shared" si="32"/>
        <v>0.44999999999999929</v>
      </c>
      <c r="EH120" s="253">
        <f t="shared" si="33"/>
        <v>-1.0100000000000016</v>
      </c>
      <c r="EI120" s="253">
        <f t="shared" si="34"/>
        <v>-1.1799999999999997</v>
      </c>
      <c r="EJ120" s="253">
        <f t="shared" si="35"/>
        <v>-1.7900000000000027</v>
      </c>
      <c r="EK120" s="253">
        <f t="shared" si="36"/>
        <v>-2.0999999999999979</v>
      </c>
      <c r="EL120" s="253">
        <f t="shared" si="37"/>
        <v>7.0000000000000284E-2</v>
      </c>
      <c r="EM120" s="151">
        <v>7</v>
      </c>
      <c r="EN120" s="153">
        <v>7</v>
      </c>
      <c r="EO120" s="153">
        <v>7</v>
      </c>
      <c r="EP120" s="153">
        <v>-7</v>
      </c>
      <c r="EQ120" s="153">
        <v>-16</v>
      </c>
      <c r="ER120" s="153">
        <v>-25</v>
      </c>
      <c r="ES120" s="153">
        <v>-23</v>
      </c>
      <c r="ET120" s="153">
        <v>-26</v>
      </c>
      <c r="EU120" s="153">
        <v>-24</v>
      </c>
      <c r="EV120" s="153">
        <v>-14</v>
      </c>
      <c r="EW120" s="153">
        <v>-5</v>
      </c>
      <c r="EX120" s="153">
        <v>2</v>
      </c>
      <c r="EY120" s="153">
        <v>10</v>
      </c>
      <c r="EZ120" s="153">
        <v>11</v>
      </c>
      <c r="FA120" s="153">
        <v>6</v>
      </c>
      <c r="FB120" s="153">
        <v>2</v>
      </c>
      <c r="FC120" s="153">
        <v>6</v>
      </c>
      <c r="FD120" s="153">
        <v>5</v>
      </c>
      <c r="FE120" s="137" t="s">
        <v>721</v>
      </c>
      <c r="FF120" s="137">
        <v>52370825</v>
      </c>
      <c r="FG120" s="137" t="s">
        <v>91</v>
      </c>
      <c r="FH120" s="138" t="s">
        <v>725</v>
      </c>
      <c r="FI120" s="155" t="s">
        <v>95</v>
      </c>
      <c r="FJ120" s="138">
        <v>0</v>
      </c>
      <c r="FL120" s="50">
        <f t="shared" si="28"/>
        <v>-1.25</v>
      </c>
    </row>
    <row r="121" spans="1:168" s="154" customFormat="1" ht="14">
      <c r="A121" s="137">
        <v>2</v>
      </c>
      <c r="B121" s="2">
        <v>130</v>
      </c>
      <c r="C121" s="137">
        <v>2</v>
      </c>
      <c r="D121" s="250">
        <v>1.1299999999999999</v>
      </c>
      <c r="E121" s="137">
        <v>13</v>
      </c>
      <c r="F121" s="137">
        <v>11</v>
      </c>
      <c r="G121" s="137">
        <v>168.7</v>
      </c>
      <c r="H121" s="137">
        <v>59</v>
      </c>
      <c r="I121" s="137" t="s">
        <v>147</v>
      </c>
      <c r="J121" s="137" t="s">
        <v>255</v>
      </c>
      <c r="K121" s="142" t="s">
        <v>48</v>
      </c>
      <c r="L121" s="142">
        <v>29</v>
      </c>
      <c r="M121" s="137">
        <v>24</v>
      </c>
      <c r="N121" s="137">
        <v>25</v>
      </c>
      <c r="O121" s="2">
        <f t="shared" si="29"/>
        <v>0.13793103448275862</v>
      </c>
      <c r="P121" s="140"/>
      <c r="Q121" s="140"/>
      <c r="R121" s="140"/>
      <c r="S121" s="140"/>
      <c r="T121" s="142" t="s">
        <v>187</v>
      </c>
      <c r="U121" s="154" t="s">
        <v>190</v>
      </c>
      <c r="V121" s="142">
        <v>29</v>
      </c>
      <c r="W121" s="137">
        <v>24</v>
      </c>
      <c r="X121" s="137">
        <v>25</v>
      </c>
      <c r="Y121" s="137" t="s">
        <v>280</v>
      </c>
      <c r="Z121" s="141"/>
      <c r="AA121" s="142" t="s">
        <v>115</v>
      </c>
      <c r="AB121" s="142">
        <v>62</v>
      </c>
      <c r="AC121" s="137">
        <v>44</v>
      </c>
      <c r="AD121" s="137">
        <v>35</v>
      </c>
      <c r="AE121" s="137"/>
      <c r="AF121" s="141" t="s">
        <v>443</v>
      </c>
      <c r="AG121" s="150" t="s">
        <v>116</v>
      </c>
      <c r="AH121" s="150">
        <v>37</v>
      </c>
      <c r="AI121" s="155">
        <v>23</v>
      </c>
      <c r="AJ121" s="155">
        <v>3</v>
      </c>
      <c r="AK121" s="155"/>
      <c r="AL121" s="159" t="s">
        <v>197</v>
      </c>
      <c r="AM121" s="137" t="s">
        <v>117</v>
      </c>
      <c r="AN121" s="137" t="s">
        <v>118</v>
      </c>
      <c r="AO121" s="137" t="s">
        <v>312</v>
      </c>
      <c r="AP121" s="137" t="s">
        <v>397</v>
      </c>
      <c r="AQ121" s="137" t="s">
        <v>87</v>
      </c>
      <c r="AR121" s="138"/>
      <c r="AS121" s="137" t="s">
        <v>89</v>
      </c>
      <c r="AT121" s="138"/>
      <c r="AU121" s="137" t="s">
        <v>93</v>
      </c>
      <c r="AV121" s="139" t="s">
        <v>738</v>
      </c>
      <c r="AW121" s="139">
        <v>2</v>
      </c>
      <c r="AX121" s="142" t="s">
        <v>48</v>
      </c>
      <c r="AY121" s="142">
        <v>29</v>
      </c>
      <c r="AZ121" s="137">
        <v>24</v>
      </c>
      <c r="BA121" s="137">
        <v>25</v>
      </c>
      <c r="BB121" s="2">
        <f t="shared" si="30"/>
        <v>0.13793103448275862</v>
      </c>
      <c r="BC121" s="248">
        <f t="shared" si="31"/>
        <v>1.1299999999999999</v>
      </c>
      <c r="BD121" s="137" t="s">
        <v>1666</v>
      </c>
      <c r="BE121" s="137">
        <v>13</v>
      </c>
      <c r="BF121" s="137">
        <v>11</v>
      </c>
      <c r="BG121" s="143">
        <v>4.01</v>
      </c>
      <c r="BH121" s="144">
        <v>3.05</v>
      </c>
      <c r="BI121" s="145">
        <v>2.25</v>
      </c>
      <c r="BJ121" s="144">
        <v>2.25</v>
      </c>
      <c r="BK121" s="145">
        <v>3.11</v>
      </c>
      <c r="BL121" s="143">
        <v>2.2799999999999998</v>
      </c>
      <c r="BM121" s="145">
        <v>1.45</v>
      </c>
      <c r="BN121" s="143">
        <v>1.73</v>
      </c>
      <c r="BO121" s="144">
        <v>3.67</v>
      </c>
      <c r="BP121" s="145">
        <v>5.7</v>
      </c>
      <c r="BQ121" s="145">
        <v>7.75</v>
      </c>
      <c r="BR121" s="145">
        <v>5.34</v>
      </c>
      <c r="BS121" s="145">
        <v>3.86</v>
      </c>
      <c r="BT121" s="146">
        <v>3.73</v>
      </c>
      <c r="BU121" s="147">
        <v>5.27</v>
      </c>
      <c r="BV121" s="147">
        <v>6.29</v>
      </c>
      <c r="BW121" s="146">
        <v>11.33</v>
      </c>
      <c r="BX121" s="146">
        <v>19.18</v>
      </c>
      <c r="BY121" s="146">
        <v>2.12</v>
      </c>
      <c r="BZ121" s="148">
        <v>1.07</v>
      </c>
      <c r="CA121" s="149">
        <v>0</v>
      </c>
      <c r="CB121" s="149">
        <v>1.1200000000000001</v>
      </c>
      <c r="CC121" s="149">
        <v>2.2400000000000002</v>
      </c>
      <c r="CD121" s="150">
        <v>1.74</v>
      </c>
      <c r="CE121" s="149">
        <v>1.88</v>
      </c>
      <c r="CF121" s="150">
        <v>4.01</v>
      </c>
      <c r="CG121" s="148">
        <v>3.83</v>
      </c>
      <c r="CH121" s="149">
        <v>4.41</v>
      </c>
      <c r="CI121" s="149">
        <v>6.29</v>
      </c>
      <c r="CJ121" s="149">
        <v>4.66</v>
      </c>
      <c r="CK121" s="147">
        <v>4.49</v>
      </c>
      <c r="CL121" s="146">
        <v>4.22</v>
      </c>
      <c r="CM121" s="147">
        <v>5.0999999999999996</v>
      </c>
      <c r="CN121" s="147">
        <v>6.55</v>
      </c>
      <c r="CO121" s="146">
        <v>11.25</v>
      </c>
      <c r="CP121" s="146">
        <v>18.100000000000001</v>
      </c>
      <c r="CQ121" s="250">
        <v>1.8899999999999997</v>
      </c>
      <c r="CR121" s="250">
        <v>1.9799999999999998</v>
      </c>
      <c r="CS121" s="250">
        <v>2.25</v>
      </c>
      <c r="CT121" s="250">
        <v>1.1299999999999999</v>
      </c>
      <c r="CU121" s="250">
        <v>0.86999999999999966</v>
      </c>
      <c r="CV121" s="250">
        <v>0.53999999999999981</v>
      </c>
      <c r="CW121" s="151">
        <v>30.81</v>
      </c>
      <c r="CX121" s="152">
        <v>33.9</v>
      </c>
      <c r="CY121" s="153">
        <v>33.729999999999997</v>
      </c>
      <c r="CZ121" s="152">
        <v>34.020000000000003</v>
      </c>
      <c r="DA121" s="153">
        <v>34.090000000000003</v>
      </c>
      <c r="DB121" s="151">
        <v>36.630000000000003</v>
      </c>
      <c r="DC121" s="153">
        <v>37.450000000000003</v>
      </c>
      <c r="DD121" s="151">
        <v>38.11</v>
      </c>
      <c r="DE121" s="152">
        <v>39.39</v>
      </c>
      <c r="DF121" s="153">
        <v>40.53</v>
      </c>
      <c r="DG121" s="153">
        <v>42.87</v>
      </c>
      <c r="DH121" s="153">
        <v>44.87</v>
      </c>
      <c r="DI121" s="153">
        <v>47.92</v>
      </c>
      <c r="DJ121" s="151">
        <v>47.05</v>
      </c>
      <c r="DK121" s="153">
        <v>47.87</v>
      </c>
      <c r="DL121" s="153">
        <v>47.14</v>
      </c>
      <c r="DM121" s="151">
        <v>45.61</v>
      </c>
      <c r="DN121" s="151">
        <v>43.5</v>
      </c>
      <c r="DO121" s="151">
        <v>30.43</v>
      </c>
      <c r="DP121" s="152">
        <v>33.65</v>
      </c>
      <c r="DQ121" s="153">
        <v>34.19</v>
      </c>
      <c r="DR121" s="153">
        <v>33.57</v>
      </c>
      <c r="DS121" s="153">
        <v>34.96</v>
      </c>
      <c r="DT121" s="151">
        <v>36.93</v>
      </c>
      <c r="DU121" s="153">
        <v>37.380000000000003</v>
      </c>
      <c r="DV121" s="151">
        <v>38.630000000000003</v>
      </c>
      <c r="DW121" s="152">
        <v>39.28</v>
      </c>
      <c r="DX121" s="153">
        <v>40.39</v>
      </c>
      <c r="DY121" s="153">
        <v>42.13</v>
      </c>
      <c r="DZ121" s="153">
        <v>45.55</v>
      </c>
      <c r="EA121" s="153">
        <v>48.38</v>
      </c>
      <c r="EB121" s="151">
        <v>47.51</v>
      </c>
      <c r="EC121" s="153">
        <v>47.57</v>
      </c>
      <c r="ED121" s="153">
        <v>47.31</v>
      </c>
      <c r="EE121" s="151">
        <v>45.62</v>
      </c>
      <c r="EF121" s="151">
        <v>43.35</v>
      </c>
      <c r="EG121" s="253">
        <f t="shared" si="32"/>
        <v>0.37999999999999901</v>
      </c>
      <c r="EH121" s="253">
        <f t="shared" si="33"/>
        <v>0.25</v>
      </c>
      <c r="EI121" s="253">
        <f t="shared" si="34"/>
        <v>-0.46000000000000085</v>
      </c>
      <c r="EJ121" s="253">
        <f t="shared" si="35"/>
        <v>0.45000000000000284</v>
      </c>
      <c r="EK121" s="253">
        <f t="shared" si="36"/>
        <v>-0.86999999999999744</v>
      </c>
      <c r="EL121" s="253">
        <f t="shared" si="37"/>
        <v>-0.29999999999999716</v>
      </c>
      <c r="EM121" s="151">
        <v>5</v>
      </c>
      <c r="EN121" s="153">
        <v>6</v>
      </c>
      <c r="EO121" s="153">
        <v>4</v>
      </c>
      <c r="EP121" s="153">
        <v>0</v>
      </c>
      <c r="EQ121" s="153">
        <v>-7</v>
      </c>
      <c r="ER121" s="153">
        <v>-15</v>
      </c>
      <c r="ES121" s="153">
        <v>-15</v>
      </c>
      <c r="ET121" s="153">
        <v>-17</v>
      </c>
      <c r="EU121" s="153">
        <v>-15</v>
      </c>
      <c r="EV121" s="153">
        <v>-11</v>
      </c>
      <c r="EW121" s="153">
        <v>-7</v>
      </c>
      <c r="EX121" s="153">
        <v>0</v>
      </c>
      <c r="EY121" s="153">
        <v>1</v>
      </c>
      <c r="EZ121" s="153">
        <v>2</v>
      </c>
      <c r="FA121" s="153">
        <v>4</v>
      </c>
      <c r="FB121" s="153">
        <v>3</v>
      </c>
      <c r="FC121" s="153">
        <v>1</v>
      </c>
      <c r="FD121" s="153">
        <v>1</v>
      </c>
      <c r="FE121" s="137" t="s">
        <v>734</v>
      </c>
      <c r="FF121" s="137">
        <v>52289671</v>
      </c>
      <c r="FG121" s="137" t="s">
        <v>91</v>
      </c>
      <c r="FH121" s="138" t="s">
        <v>737</v>
      </c>
      <c r="FI121" s="155" t="s">
        <v>739</v>
      </c>
      <c r="FJ121" s="138">
        <v>4</v>
      </c>
      <c r="FL121" s="50">
        <f t="shared" si="28"/>
        <v>-0.25999999999999979</v>
      </c>
    </row>
    <row r="122" spans="1:168" s="154" customFormat="1" ht="14">
      <c r="A122" s="137">
        <v>2</v>
      </c>
      <c r="B122" s="2">
        <v>156</v>
      </c>
      <c r="C122" s="137">
        <v>2</v>
      </c>
      <c r="D122" s="250">
        <v>1.1299999999999999</v>
      </c>
      <c r="E122" s="137">
        <v>18</v>
      </c>
      <c r="F122" s="137">
        <v>7</v>
      </c>
      <c r="G122" s="137">
        <v>173</v>
      </c>
      <c r="H122" s="137">
        <v>49</v>
      </c>
      <c r="I122" s="137" t="s">
        <v>147</v>
      </c>
      <c r="J122" s="137" t="s">
        <v>148</v>
      </c>
      <c r="K122" s="142" t="s">
        <v>6</v>
      </c>
      <c r="L122" s="142">
        <v>35</v>
      </c>
      <c r="M122" s="137">
        <v>32</v>
      </c>
      <c r="N122" s="137">
        <v>29</v>
      </c>
      <c r="O122" s="2">
        <f t="shared" si="29"/>
        <v>0.17142857142857143</v>
      </c>
      <c r="P122" s="140"/>
      <c r="Q122" s="140"/>
      <c r="R122" s="140"/>
      <c r="S122" s="140"/>
      <c r="T122" s="142" t="s">
        <v>187</v>
      </c>
      <c r="U122" s="154" t="s">
        <v>191</v>
      </c>
      <c r="V122" s="142">
        <v>35</v>
      </c>
      <c r="W122" s="137">
        <v>32</v>
      </c>
      <c r="X122" s="137">
        <v>29</v>
      </c>
      <c r="Y122" s="137" t="s">
        <v>280</v>
      </c>
      <c r="Z122" s="141"/>
      <c r="AA122" s="142" t="s">
        <v>232</v>
      </c>
      <c r="AB122" s="142">
        <v>60</v>
      </c>
      <c r="AC122" s="137">
        <v>56</v>
      </c>
      <c r="AD122" s="137">
        <v>35</v>
      </c>
      <c r="AE122" s="137"/>
      <c r="AF122" s="141" t="s">
        <v>443</v>
      </c>
      <c r="AG122" s="150" t="s">
        <v>217</v>
      </c>
      <c r="AH122" s="150">
        <v>22</v>
      </c>
      <c r="AI122" s="155">
        <v>16</v>
      </c>
      <c r="AJ122" s="155">
        <v>3</v>
      </c>
      <c r="AK122" s="155"/>
      <c r="AL122" s="159"/>
      <c r="AM122" s="137" t="s">
        <v>869</v>
      </c>
      <c r="AN122" s="137" t="s">
        <v>1029</v>
      </c>
      <c r="AO122" s="137" t="s">
        <v>140</v>
      </c>
      <c r="AP122" s="137" t="s">
        <v>513</v>
      </c>
      <c r="AQ122" s="137" t="s">
        <v>87</v>
      </c>
      <c r="AR122" s="138"/>
      <c r="AS122" s="137" t="s">
        <v>89</v>
      </c>
      <c r="AT122" s="138"/>
      <c r="AU122" s="137" t="s">
        <v>93</v>
      </c>
      <c r="AV122" s="139" t="s">
        <v>1030</v>
      </c>
      <c r="AW122" s="139">
        <v>2</v>
      </c>
      <c r="AX122" s="142" t="s">
        <v>6</v>
      </c>
      <c r="AY122" s="142">
        <v>35</v>
      </c>
      <c r="AZ122" s="137">
        <v>32</v>
      </c>
      <c r="BA122" s="137">
        <v>29</v>
      </c>
      <c r="BB122" s="2">
        <f t="shared" si="30"/>
        <v>0.17142857142857143</v>
      </c>
      <c r="BC122" s="248">
        <f t="shared" si="31"/>
        <v>1.1299999999999999</v>
      </c>
      <c r="BD122" s="137" t="s">
        <v>1666</v>
      </c>
      <c r="BE122" s="137">
        <v>18</v>
      </c>
      <c r="BF122" s="137">
        <v>7</v>
      </c>
      <c r="BG122" s="143">
        <v>4.4800000000000004</v>
      </c>
      <c r="BH122" s="144">
        <v>3.98</v>
      </c>
      <c r="BI122" s="145">
        <v>2.98</v>
      </c>
      <c r="BJ122" s="144">
        <v>1.93</v>
      </c>
      <c r="BK122" s="145">
        <v>1.42</v>
      </c>
      <c r="BL122" s="143">
        <v>0.88</v>
      </c>
      <c r="BM122" s="145">
        <v>0.45</v>
      </c>
      <c r="BN122" s="143">
        <v>1.27</v>
      </c>
      <c r="BO122" s="144">
        <v>2.9</v>
      </c>
      <c r="BP122" s="145">
        <v>5.09</v>
      </c>
      <c r="BQ122" s="145">
        <v>4.97</v>
      </c>
      <c r="BR122" s="145">
        <v>5.91</v>
      </c>
      <c r="BS122" s="145">
        <v>3.86</v>
      </c>
      <c r="BT122" s="146">
        <v>3.64</v>
      </c>
      <c r="BU122" s="147">
        <v>6.13</v>
      </c>
      <c r="BV122" s="147">
        <v>8.64</v>
      </c>
      <c r="BW122" s="146">
        <v>12.16</v>
      </c>
      <c r="BX122" s="146">
        <v>19.68</v>
      </c>
      <c r="BY122" s="146">
        <v>4.58</v>
      </c>
      <c r="BZ122" s="148">
        <v>2.66</v>
      </c>
      <c r="CA122" s="149">
        <v>0</v>
      </c>
      <c r="CB122" s="149">
        <v>0.8</v>
      </c>
      <c r="CC122" s="149">
        <v>1.51</v>
      </c>
      <c r="CD122" s="150">
        <v>2.3199999999999998</v>
      </c>
      <c r="CE122" s="149">
        <v>2.68</v>
      </c>
      <c r="CF122" s="150">
        <v>2.59</v>
      </c>
      <c r="CG122" s="148">
        <v>2.74</v>
      </c>
      <c r="CH122" s="149">
        <v>3.68</v>
      </c>
      <c r="CI122" s="149">
        <v>5.15</v>
      </c>
      <c r="CJ122" s="149">
        <v>6.82</v>
      </c>
      <c r="CK122" s="147">
        <v>4.5999999999999996</v>
      </c>
      <c r="CL122" s="146">
        <v>4.51</v>
      </c>
      <c r="CM122" s="147">
        <v>7.74</v>
      </c>
      <c r="CN122" s="147">
        <v>9.2100000000000009</v>
      </c>
      <c r="CO122" s="146">
        <v>13.74</v>
      </c>
      <c r="CP122" s="146">
        <v>21.38</v>
      </c>
      <c r="CQ122" s="250">
        <v>-9.9999999999999645E-2</v>
      </c>
      <c r="CR122" s="250">
        <v>1.3199999999999998</v>
      </c>
      <c r="CS122" s="250">
        <v>2.98</v>
      </c>
      <c r="CT122" s="250">
        <v>1.1299999999999999</v>
      </c>
      <c r="CU122" s="250">
        <v>-9.000000000000008E-2</v>
      </c>
      <c r="CV122" s="250">
        <v>-1.44</v>
      </c>
      <c r="CW122" s="151">
        <v>26.45</v>
      </c>
      <c r="CX122" s="152">
        <v>32.979999999999997</v>
      </c>
      <c r="CY122" s="153">
        <v>34.19</v>
      </c>
      <c r="CZ122" s="152">
        <v>35.549999999999997</v>
      </c>
      <c r="DA122" s="153">
        <v>35.01</v>
      </c>
      <c r="DB122" s="151">
        <v>35.74</v>
      </c>
      <c r="DC122" s="153">
        <v>37.71</v>
      </c>
      <c r="DD122" s="151">
        <v>37.049999999999997</v>
      </c>
      <c r="DE122" s="152">
        <v>39.56</v>
      </c>
      <c r="DF122" s="153">
        <v>40.54</v>
      </c>
      <c r="DG122" s="153">
        <v>42.13</v>
      </c>
      <c r="DH122" s="153">
        <v>43.33</v>
      </c>
      <c r="DI122" s="153">
        <v>45.8</v>
      </c>
      <c r="DJ122" s="151">
        <v>45.02</v>
      </c>
      <c r="DK122" s="153">
        <v>47.89</v>
      </c>
      <c r="DL122" s="153">
        <v>47.19</v>
      </c>
      <c r="DM122" s="151">
        <v>46.71</v>
      </c>
      <c r="DN122" s="151">
        <v>44.61</v>
      </c>
      <c r="DO122" s="151">
        <v>26.65</v>
      </c>
      <c r="DP122" s="152">
        <v>33.130000000000003</v>
      </c>
      <c r="DQ122" s="153">
        <v>34.54</v>
      </c>
      <c r="DR122" s="153">
        <v>36.26</v>
      </c>
      <c r="DS122" s="153">
        <v>35.520000000000003</v>
      </c>
      <c r="DT122" s="151">
        <v>35.44</v>
      </c>
      <c r="DU122" s="153">
        <v>37.04</v>
      </c>
      <c r="DV122" s="151">
        <v>37.96</v>
      </c>
      <c r="DW122" s="152">
        <v>39.369999999999997</v>
      </c>
      <c r="DX122" s="153">
        <v>40.5</v>
      </c>
      <c r="DY122" s="153">
        <v>42.41</v>
      </c>
      <c r="DZ122" s="153">
        <v>43.77</v>
      </c>
      <c r="EA122" s="153">
        <v>45.49</v>
      </c>
      <c r="EB122" s="151">
        <v>46.29</v>
      </c>
      <c r="EC122" s="153">
        <v>48.11</v>
      </c>
      <c r="ED122" s="153">
        <v>48.11</v>
      </c>
      <c r="EE122" s="151">
        <v>46.68</v>
      </c>
      <c r="EF122" s="151">
        <v>44.72</v>
      </c>
      <c r="EG122" s="253">
        <f t="shared" si="32"/>
        <v>-0.19999999999999929</v>
      </c>
      <c r="EH122" s="253">
        <f t="shared" si="33"/>
        <v>-0.15000000000000568</v>
      </c>
      <c r="EI122" s="253">
        <f t="shared" si="34"/>
        <v>-0.35000000000000142</v>
      </c>
      <c r="EJ122" s="253">
        <f t="shared" si="35"/>
        <v>-0.71000000000000085</v>
      </c>
      <c r="EK122" s="253">
        <f t="shared" si="36"/>
        <v>-0.51000000000000512</v>
      </c>
      <c r="EL122" s="253">
        <f t="shared" si="37"/>
        <v>0.30000000000000426</v>
      </c>
      <c r="EM122" s="151">
        <v>6</v>
      </c>
      <c r="EN122" s="153">
        <v>6</v>
      </c>
      <c r="EO122" s="153">
        <v>8</v>
      </c>
      <c r="EP122" s="153">
        <v>7</v>
      </c>
      <c r="EQ122" s="153">
        <v>0</v>
      </c>
      <c r="ER122" s="153">
        <v>-7</v>
      </c>
      <c r="ES122" s="153">
        <v>-9</v>
      </c>
      <c r="ET122" s="153">
        <v>-13</v>
      </c>
      <c r="EU122" s="153">
        <v>-10</v>
      </c>
      <c r="EV122" s="153">
        <v>-9</v>
      </c>
      <c r="EW122" s="153">
        <v>-6</v>
      </c>
      <c r="EX122" s="153">
        <v>-6</v>
      </c>
      <c r="EY122" s="153">
        <v>-3</v>
      </c>
      <c r="EZ122" s="153">
        <v>-2</v>
      </c>
      <c r="FA122" s="153">
        <v>1</v>
      </c>
      <c r="FB122" s="153">
        <v>1</v>
      </c>
      <c r="FC122" s="153">
        <v>1</v>
      </c>
      <c r="FD122" s="153">
        <v>0</v>
      </c>
      <c r="FE122" s="137" t="s">
        <v>1025</v>
      </c>
      <c r="FF122" s="137">
        <v>40783536</v>
      </c>
      <c r="FG122" s="137" t="s">
        <v>91</v>
      </c>
      <c r="FH122" s="138" t="s">
        <v>862</v>
      </c>
      <c r="FI122" s="139"/>
      <c r="FJ122" s="138"/>
      <c r="FL122" s="50">
        <f t="shared" si="28"/>
        <v>-0.57000000000000028</v>
      </c>
    </row>
    <row r="123" spans="1:168" s="247" customFormat="1" ht="14">
      <c r="A123" s="137">
        <v>2</v>
      </c>
      <c r="B123" s="2">
        <v>170</v>
      </c>
      <c r="C123" s="137">
        <v>2</v>
      </c>
      <c r="D123" s="250">
        <v>1.25</v>
      </c>
      <c r="E123" s="137">
        <v>17</v>
      </c>
      <c r="F123" s="137">
        <v>4</v>
      </c>
      <c r="G123" s="137">
        <v>156.6</v>
      </c>
      <c r="H123" s="137">
        <v>39.700000000000003</v>
      </c>
      <c r="I123" s="137" t="s">
        <v>147</v>
      </c>
      <c r="J123" s="137" t="s">
        <v>148</v>
      </c>
      <c r="K123" s="142" t="s">
        <v>17</v>
      </c>
      <c r="L123" s="142">
        <v>42</v>
      </c>
      <c r="M123" s="137">
        <v>36</v>
      </c>
      <c r="N123" s="137">
        <v>35</v>
      </c>
      <c r="O123" s="2">
        <f t="shared" si="29"/>
        <v>0.16666666666666666</v>
      </c>
      <c r="P123" s="140"/>
      <c r="Q123" s="140"/>
      <c r="R123" s="140"/>
      <c r="S123" s="140"/>
      <c r="T123" s="142" t="s">
        <v>187</v>
      </c>
      <c r="U123" s="154" t="s">
        <v>192</v>
      </c>
      <c r="V123" s="142">
        <v>42</v>
      </c>
      <c r="W123" s="137">
        <v>36</v>
      </c>
      <c r="X123" s="137">
        <v>35</v>
      </c>
      <c r="Y123" s="137" t="s">
        <v>1553</v>
      </c>
      <c r="Z123" s="141"/>
      <c r="AA123" s="142" t="s">
        <v>175</v>
      </c>
      <c r="AB123" s="142">
        <v>53</v>
      </c>
      <c r="AC123" s="137">
        <v>35</v>
      </c>
      <c r="AD123" s="137">
        <v>29</v>
      </c>
      <c r="AE123" s="137"/>
      <c r="AF123" s="141" t="s">
        <v>88</v>
      </c>
      <c r="AG123" s="150" t="s">
        <v>160</v>
      </c>
      <c r="AH123" s="150">
        <v>21</v>
      </c>
      <c r="AI123" s="155">
        <v>18</v>
      </c>
      <c r="AJ123" s="155">
        <v>12</v>
      </c>
      <c r="AK123" s="155"/>
      <c r="AL123" s="159"/>
      <c r="AM123" s="137" t="s">
        <v>311</v>
      </c>
      <c r="AN123" s="137" t="s">
        <v>118</v>
      </c>
      <c r="AO123" s="137" t="s">
        <v>766</v>
      </c>
      <c r="AP123" s="137" t="s">
        <v>204</v>
      </c>
      <c r="AQ123" s="137" t="s">
        <v>87</v>
      </c>
      <c r="AR123" s="138"/>
      <c r="AS123" s="137" t="s">
        <v>89</v>
      </c>
      <c r="AT123" s="138"/>
      <c r="AU123" s="137" t="s">
        <v>93</v>
      </c>
      <c r="AV123" s="139" t="s">
        <v>773</v>
      </c>
      <c r="AW123" s="139">
        <v>2</v>
      </c>
      <c r="AX123" s="142" t="s">
        <v>17</v>
      </c>
      <c r="AY123" s="142">
        <v>42</v>
      </c>
      <c r="AZ123" s="137">
        <v>36</v>
      </c>
      <c r="BA123" s="137">
        <v>35</v>
      </c>
      <c r="BB123" s="2">
        <f t="shared" si="30"/>
        <v>0.16666666666666666</v>
      </c>
      <c r="BC123" s="248">
        <f t="shared" si="31"/>
        <v>1.25</v>
      </c>
      <c r="BD123" s="137" t="s">
        <v>1666</v>
      </c>
      <c r="BE123" s="137">
        <v>17</v>
      </c>
      <c r="BF123" s="137">
        <v>4</v>
      </c>
      <c r="BG123" s="143">
        <v>1.96</v>
      </c>
      <c r="BH123" s="144">
        <v>1.06</v>
      </c>
      <c r="BI123" s="145">
        <v>1.54</v>
      </c>
      <c r="BJ123" s="144">
        <v>1.25</v>
      </c>
      <c r="BK123" s="145">
        <v>1.5</v>
      </c>
      <c r="BL123" s="143">
        <v>1.1200000000000001</v>
      </c>
      <c r="BM123" s="145">
        <v>1.1200000000000001</v>
      </c>
      <c r="BN123" s="143">
        <v>0</v>
      </c>
      <c r="BO123" s="144">
        <v>0</v>
      </c>
      <c r="BP123" s="145">
        <v>0</v>
      </c>
      <c r="BQ123" s="145">
        <v>4.32</v>
      </c>
      <c r="BR123" s="145">
        <v>4.8</v>
      </c>
      <c r="BS123" s="145">
        <v>1.1100000000000001</v>
      </c>
      <c r="BT123" s="146">
        <v>1.39</v>
      </c>
      <c r="BU123" s="147">
        <v>2.4700000000000002</v>
      </c>
      <c r="BV123" s="147">
        <v>3.49</v>
      </c>
      <c r="BW123" s="146">
        <v>9.67</v>
      </c>
      <c r="BX123" s="146">
        <v>14.35</v>
      </c>
      <c r="BY123" s="146">
        <v>2.89</v>
      </c>
      <c r="BZ123" s="148">
        <v>0.88</v>
      </c>
      <c r="CA123" s="149">
        <v>0</v>
      </c>
      <c r="CB123" s="149">
        <v>0</v>
      </c>
      <c r="CC123" s="149">
        <v>0</v>
      </c>
      <c r="CD123" s="150">
        <v>0.12</v>
      </c>
      <c r="CE123" s="149">
        <v>1.1200000000000001</v>
      </c>
      <c r="CF123" s="150">
        <v>1.02</v>
      </c>
      <c r="CG123" s="148">
        <v>1.73</v>
      </c>
      <c r="CH123" s="149">
        <v>1.28</v>
      </c>
      <c r="CI123" s="149">
        <v>5.12</v>
      </c>
      <c r="CJ123" s="149">
        <v>2.94</v>
      </c>
      <c r="CK123" s="147">
        <v>0.12</v>
      </c>
      <c r="CL123" s="146">
        <v>0.76</v>
      </c>
      <c r="CM123" s="147">
        <v>1.27</v>
      </c>
      <c r="CN123" s="147">
        <v>3.86</v>
      </c>
      <c r="CO123" s="146">
        <v>8.7200000000000006</v>
      </c>
      <c r="CP123" s="146">
        <v>15.64</v>
      </c>
      <c r="CQ123" s="250">
        <v>-0.93000000000000016</v>
      </c>
      <c r="CR123" s="250">
        <v>0.18000000000000005</v>
      </c>
      <c r="CS123" s="250">
        <v>1.54</v>
      </c>
      <c r="CT123" s="250">
        <v>1.25</v>
      </c>
      <c r="CU123" s="250">
        <v>1.5</v>
      </c>
      <c r="CV123" s="250">
        <v>1</v>
      </c>
      <c r="CW123" s="151">
        <v>28.39</v>
      </c>
      <c r="CX123" s="152">
        <v>32.799999999999997</v>
      </c>
      <c r="CY123" s="153">
        <v>34.29</v>
      </c>
      <c r="CZ123" s="152">
        <v>37.450000000000003</v>
      </c>
      <c r="DA123" s="153">
        <v>38.4</v>
      </c>
      <c r="DB123" s="151">
        <v>38.96</v>
      </c>
      <c r="DC123" s="153">
        <v>40.11</v>
      </c>
      <c r="DD123" s="151">
        <v>40.89</v>
      </c>
      <c r="DE123" s="152">
        <v>41.92</v>
      </c>
      <c r="DF123" s="153">
        <v>40.96</v>
      </c>
      <c r="DG123" s="153">
        <v>41.9</v>
      </c>
      <c r="DH123" s="153">
        <v>40.770000000000003</v>
      </c>
      <c r="DI123" s="153">
        <v>42.97</v>
      </c>
      <c r="DJ123" s="151">
        <v>42.93</v>
      </c>
      <c r="DK123" s="153">
        <v>47.02</v>
      </c>
      <c r="DL123" s="153">
        <v>43.51</v>
      </c>
      <c r="DM123" s="151">
        <v>39.4</v>
      </c>
      <c r="DN123" s="151">
        <v>39.81</v>
      </c>
      <c r="DO123" s="151">
        <v>28.78</v>
      </c>
      <c r="DP123" s="152">
        <v>32.130000000000003</v>
      </c>
      <c r="DQ123" s="153">
        <v>34.94</v>
      </c>
      <c r="DR123" s="153">
        <v>37.94</v>
      </c>
      <c r="DS123" s="153">
        <v>39.17</v>
      </c>
      <c r="DT123" s="151">
        <v>39.979999999999997</v>
      </c>
      <c r="DU123" s="153">
        <v>39.28</v>
      </c>
      <c r="DV123" s="151">
        <v>39.51</v>
      </c>
      <c r="DW123" s="152">
        <v>39.200000000000003</v>
      </c>
      <c r="DX123" s="153">
        <v>39.799999999999997</v>
      </c>
      <c r="DY123" s="153">
        <v>40.28</v>
      </c>
      <c r="DZ123" s="153">
        <v>39.450000000000003</v>
      </c>
      <c r="EA123" s="153">
        <v>43.2</v>
      </c>
      <c r="EB123" s="151">
        <v>43.27</v>
      </c>
      <c r="EC123" s="153">
        <v>46.21</v>
      </c>
      <c r="ED123" s="153">
        <v>42.85</v>
      </c>
      <c r="EE123" s="151">
        <v>40.229999999999997</v>
      </c>
      <c r="EF123" s="151">
        <v>39.409999999999997</v>
      </c>
      <c r="EG123" s="253">
        <f t="shared" si="32"/>
        <v>-0.39000000000000057</v>
      </c>
      <c r="EH123" s="253">
        <f t="shared" si="33"/>
        <v>0.6699999999999946</v>
      </c>
      <c r="EI123" s="253">
        <f t="shared" si="34"/>
        <v>-0.64999999999999858</v>
      </c>
      <c r="EJ123" s="253">
        <f t="shared" si="35"/>
        <v>-0.48999999999999488</v>
      </c>
      <c r="EK123" s="253">
        <f t="shared" si="36"/>
        <v>-0.77000000000000313</v>
      </c>
      <c r="EL123" s="253">
        <f t="shared" si="37"/>
        <v>-1.019999999999996</v>
      </c>
      <c r="EM123" s="151">
        <v>-2</v>
      </c>
      <c r="EN123" s="153">
        <v>-2</v>
      </c>
      <c r="EO123" s="153">
        <v>3</v>
      </c>
      <c r="EP123" s="153">
        <v>9</v>
      </c>
      <c r="EQ123" s="153">
        <v>8</v>
      </c>
      <c r="ER123" s="153">
        <v>0</v>
      </c>
      <c r="ES123" s="153">
        <v>-6</v>
      </c>
      <c r="ET123" s="153">
        <v>-14</v>
      </c>
      <c r="EU123" s="153">
        <v>-20</v>
      </c>
      <c r="EV123" s="153">
        <v>-21</v>
      </c>
      <c r="EW123" s="153">
        <v>-18</v>
      </c>
      <c r="EX123" s="153">
        <v>-14</v>
      </c>
      <c r="EY123" s="153">
        <v>-9</v>
      </c>
      <c r="EZ123" s="153">
        <v>-6</v>
      </c>
      <c r="FA123" s="153">
        <v>-2</v>
      </c>
      <c r="FB123" s="153">
        <v>-1</v>
      </c>
      <c r="FC123" s="153">
        <v>0</v>
      </c>
      <c r="FD123" s="153">
        <v>0</v>
      </c>
      <c r="FE123" s="137" t="s">
        <v>1550</v>
      </c>
      <c r="FF123" s="137">
        <v>51187316</v>
      </c>
      <c r="FG123" s="137" t="s">
        <v>91</v>
      </c>
      <c r="FH123" s="138" t="s">
        <v>1554</v>
      </c>
      <c r="FI123" s="139"/>
      <c r="FJ123" s="138"/>
      <c r="FL123" s="50">
        <f t="shared" si="28"/>
        <v>-0.36999999999999966</v>
      </c>
    </row>
    <row r="124" spans="1:168" s="154" customFormat="1" ht="14">
      <c r="A124" s="137">
        <v>2</v>
      </c>
      <c r="B124" s="2">
        <v>163</v>
      </c>
      <c r="C124" s="137">
        <v>2</v>
      </c>
      <c r="D124" s="250">
        <v>1.26</v>
      </c>
      <c r="E124" s="137">
        <v>13</v>
      </c>
      <c r="F124" s="137">
        <v>1</v>
      </c>
      <c r="G124" s="137">
        <v>161</v>
      </c>
      <c r="H124" s="137">
        <v>57</v>
      </c>
      <c r="I124" s="137" t="s">
        <v>147</v>
      </c>
      <c r="J124" s="137" t="s">
        <v>420</v>
      </c>
      <c r="K124" s="137" t="s">
        <v>6</v>
      </c>
      <c r="L124" s="137">
        <v>36</v>
      </c>
      <c r="M124" s="137">
        <v>30</v>
      </c>
      <c r="N124" s="137">
        <v>30</v>
      </c>
      <c r="O124" s="2">
        <f t="shared" si="29"/>
        <v>0.16666666666666666</v>
      </c>
      <c r="P124" s="140" t="s">
        <v>168</v>
      </c>
      <c r="Q124" s="140"/>
      <c r="R124" s="140"/>
      <c r="S124" s="140"/>
      <c r="T124" s="137" t="s">
        <v>187</v>
      </c>
      <c r="U124" s="154" t="s">
        <v>191</v>
      </c>
      <c r="V124" s="137">
        <v>36</v>
      </c>
      <c r="W124" s="137">
        <v>30</v>
      </c>
      <c r="X124" s="137">
        <v>30</v>
      </c>
      <c r="Y124" s="137" t="s">
        <v>1431</v>
      </c>
      <c r="Z124" s="141"/>
      <c r="AA124" s="142" t="s">
        <v>137</v>
      </c>
      <c r="AB124" s="142">
        <v>64</v>
      </c>
      <c r="AC124" s="137">
        <v>51</v>
      </c>
      <c r="AD124" s="137">
        <v>29</v>
      </c>
      <c r="AE124" s="137"/>
      <c r="AF124" s="137" t="s">
        <v>443</v>
      </c>
      <c r="AG124" s="142" t="s">
        <v>116</v>
      </c>
      <c r="AH124" s="142">
        <v>50</v>
      </c>
      <c r="AI124" s="137">
        <v>41</v>
      </c>
      <c r="AJ124" s="137">
        <v>33</v>
      </c>
      <c r="AK124" s="137"/>
      <c r="AL124" s="141" t="s">
        <v>180</v>
      </c>
      <c r="AM124" s="137" t="s">
        <v>239</v>
      </c>
      <c r="AN124" s="137" t="s">
        <v>936</v>
      </c>
      <c r="AO124" s="137" t="s">
        <v>342</v>
      </c>
      <c r="AP124" s="137" t="s">
        <v>519</v>
      </c>
      <c r="AQ124" s="137" t="s">
        <v>87</v>
      </c>
      <c r="AR124" s="138"/>
      <c r="AS124" s="137" t="s">
        <v>89</v>
      </c>
      <c r="AT124" s="138"/>
      <c r="AU124" s="137" t="s">
        <v>855</v>
      </c>
      <c r="AV124" s="139" t="s">
        <v>762</v>
      </c>
      <c r="AW124" s="139">
        <v>2</v>
      </c>
      <c r="AX124" s="137" t="s">
        <v>6</v>
      </c>
      <c r="AY124" s="137">
        <v>36</v>
      </c>
      <c r="AZ124" s="137">
        <v>30</v>
      </c>
      <c r="BA124" s="137">
        <v>30</v>
      </c>
      <c r="BB124" s="2">
        <f t="shared" si="30"/>
        <v>0.16666666666666666</v>
      </c>
      <c r="BC124" s="248">
        <f t="shared" si="31"/>
        <v>1.26</v>
      </c>
      <c r="BD124" s="137" t="s">
        <v>1666</v>
      </c>
      <c r="BE124" s="137">
        <v>13</v>
      </c>
      <c r="BF124" s="137">
        <v>1</v>
      </c>
      <c r="BG124" s="143">
        <v>3.61</v>
      </c>
      <c r="BH124" s="144">
        <v>2.62</v>
      </c>
      <c r="BI124" s="145">
        <v>2.44</v>
      </c>
      <c r="BJ124" s="144">
        <v>2.56</v>
      </c>
      <c r="BK124" s="145">
        <v>1.76</v>
      </c>
      <c r="BL124" s="143">
        <v>2.17</v>
      </c>
      <c r="BM124" s="145">
        <v>1.07</v>
      </c>
      <c r="BN124" s="143">
        <v>1.28</v>
      </c>
      <c r="BO124" s="144">
        <v>2.78</v>
      </c>
      <c r="BP124" s="145">
        <v>1.78</v>
      </c>
      <c r="BQ124" s="145">
        <v>3.39</v>
      </c>
      <c r="BR124" s="145">
        <v>3.51</v>
      </c>
      <c r="BS124" s="145">
        <v>1.27</v>
      </c>
      <c r="BT124" s="146">
        <v>2.5</v>
      </c>
      <c r="BU124" s="147">
        <v>4.51</v>
      </c>
      <c r="BV124" s="147">
        <v>4.82</v>
      </c>
      <c r="BW124" s="146">
        <v>10.56</v>
      </c>
      <c r="BX124" s="146">
        <v>18.260000000000002</v>
      </c>
      <c r="BY124" s="146">
        <v>2.2799999999999998</v>
      </c>
      <c r="BZ124" s="148">
        <v>1.86</v>
      </c>
      <c r="CA124" s="149">
        <v>1.89</v>
      </c>
      <c r="CB124" s="149">
        <v>1.3</v>
      </c>
      <c r="CC124" s="149">
        <v>1.66</v>
      </c>
      <c r="CD124" s="150">
        <v>1.1200000000000001</v>
      </c>
      <c r="CE124" s="149">
        <v>1.87</v>
      </c>
      <c r="CF124" s="150">
        <v>2.74</v>
      </c>
      <c r="CG124" s="148">
        <v>2.17</v>
      </c>
      <c r="CH124" s="149">
        <v>3.22</v>
      </c>
      <c r="CI124" s="149">
        <v>5.39</v>
      </c>
      <c r="CJ124" s="149">
        <v>0.95</v>
      </c>
      <c r="CK124" s="147">
        <v>3.22</v>
      </c>
      <c r="CL124" s="146">
        <v>3.38</v>
      </c>
      <c r="CM124" s="147">
        <v>4.79</v>
      </c>
      <c r="CN124" s="147">
        <v>4.95</v>
      </c>
      <c r="CO124" s="146">
        <v>9.34</v>
      </c>
      <c r="CP124" s="146">
        <v>17.77</v>
      </c>
      <c r="CQ124" s="250">
        <v>1.33</v>
      </c>
      <c r="CR124" s="250">
        <v>0.76</v>
      </c>
      <c r="CS124" s="250">
        <v>0.55000000000000004</v>
      </c>
      <c r="CT124" s="250">
        <v>1.26</v>
      </c>
      <c r="CU124" s="250">
        <v>0.10000000000000009</v>
      </c>
      <c r="CV124" s="250">
        <v>1.0499999999999998</v>
      </c>
      <c r="CW124" s="151">
        <v>29.26</v>
      </c>
      <c r="CX124" s="152">
        <v>32.299999999999997</v>
      </c>
      <c r="CY124" s="153">
        <v>35.49</v>
      </c>
      <c r="CZ124" s="152">
        <v>35.53</v>
      </c>
      <c r="DA124" s="153">
        <v>35.78</v>
      </c>
      <c r="DB124" s="151">
        <v>37.049999999999997</v>
      </c>
      <c r="DC124" s="153">
        <v>38.770000000000003</v>
      </c>
      <c r="DD124" s="151">
        <v>38.409999999999997</v>
      </c>
      <c r="DE124" s="152">
        <v>39.19</v>
      </c>
      <c r="DF124" s="153">
        <v>39.119999999999997</v>
      </c>
      <c r="DG124" s="153">
        <v>41.44</v>
      </c>
      <c r="DH124" s="153">
        <v>40.99</v>
      </c>
      <c r="DI124" s="153">
        <v>45.73</v>
      </c>
      <c r="DJ124" s="151">
        <v>46.33</v>
      </c>
      <c r="DK124" s="153">
        <v>46.24</v>
      </c>
      <c r="DL124" s="153">
        <v>42.83</v>
      </c>
      <c r="DM124" s="151">
        <v>41.13</v>
      </c>
      <c r="DN124" s="151">
        <v>39.909999999999997</v>
      </c>
      <c r="DO124" s="151">
        <v>29.12</v>
      </c>
      <c r="DP124" s="152">
        <v>33.56</v>
      </c>
      <c r="DQ124" s="153">
        <v>35.549999999999997</v>
      </c>
      <c r="DR124" s="153">
        <v>35.549999999999997</v>
      </c>
      <c r="DS124" s="153">
        <v>36.26</v>
      </c>
      <c r="DT124" s="151">
        <v>36.909999999999997</v>
      </c>
      <c r="DU124" s="153">
        <v>38.76</v>
      </c>
      <c r="DV124" s="151">
        <v>38.08</v>
      </c>
      <c r="DW124" s="152">
        <v>39.450000000000003</v>
      </c>
      <c r="DX124" s="153">
        <v>40.020000000000003</v>
      </c>
      <c r="DY124" s="153">
        <v>41.24</v>
      </c>
      <c r="DZ124" s="153">
        <v>41.48</v>
      </c>
      <c r="EA124" s="153">
        <v>45.67</v>
      </c>
      <c r="EB124" s="151">
        <v>46.47</v>
      </c>
      <c r="EC124" s="153">
        <v>46.39</v>
      </c>
      <c r="ED124" s="153">
        <v>42.65</v>
      </c>
      <c r="EE124" s="151">
        <v>41.67</v>
      </c>
      <c r="EF124" s="151">
        <v>39.83</v>
      </c>
      <c r="EG124" s="253">
        <f t="shared" si="32"/>
        <v>0.14000000000000057</v>
      </c>
      <c r="EH124" s="253">
        <f t="shared" si="33"/>
        <v>-1.2600000000000051</v>
      </c>
      <c r="EI124" s="253">
        <f t="shared" si="34"/>
        <v>-5.9999999999995168E-2</v>
      </c>
      <c r="EJ124" s="253">
        <f t="shared" si="35"/>
        <v>-1.9999999999996021E-2</v>
      </c>
      <c r="EK124" s="253">
        <f t="shared" si="36"/>
        <v>-0.47999999999999687</v>
      </c>
      <c r="EL124" s="253">
        <f t="shared" si="37"/>
        <v>0.14000000000000057</v>
      </c>
      <c r="EM124" s="151">
        <v>1</v>
      </c>
      <c r="EN124" s="153">
        <v>3</v>
      </c>
      <c r="EO124" s="153">
        <v>1</v>
      </c>
      <c r="EP124" s="153">
        <v>-1</v>
      </c>
      <c r="EQ124" s="153">
        <v>-6</v>
      </c>
      <c r="ER124" s="153">
        <v>-12</v>
      </c>
      <c r="ES124" s="153">
        <v>-12</v>
      </c>
      <c r="ET124" s="153">
        <v>-14</v>
      </c>
      <c r="EU124" s="153">
        <v>-14</v>
      </c>
      <c r="EV124" s="153">
        <v>-8</v>
      </c>
      <c r="EW124" s="153">
        <v>0</v>
      </c>
      <c r="EX124" s="153">
        <v>3</v>
      </c>
      <c r="EY124" s="153">
        <v>6</v>
      </c>
      <c r="EZ124" s="153">
        <v>8</v>
      </c>
      <c r="FA124" s="153">
        <v>6</v>
      </c>
      <c r="FB124" s="153">
        <v>4</v>
      </c>
      <c r="FC124" s="153">
        <v>1</v>
      </c>
      <c r="FD124" s="153">
        <v>2</v>
      </c>
      <c r="FE124" s="137" t="s">
        <v>1429</v>
      </c>
      <c r="FF124" s="137">
        <v>51631659</v>
      </c>
      <c r="FG124" s="137" t="s">
        <v>91</v>
      </c>
      <c r="FH124" s="138" t="s">
        <v>1432</v>
      </c>
      <c r="FI124" s="139"/>
      <c r="FJ124" s="138"/>
      <c r="FL124" s="50">
        <f t="shared" si="28"/>
        <v>-0.12999999999999989</v>
      </c>
    </row>
    <row r="125" spans="1:168" s="154" customFormat="1" ht="14">
      <c r="A125" s="137">
        <v>2</v>
      </c>
      <c r="B125" s="2">
        <v>134</v>
      </c>
      <c r="C125" s="137">
        <v>2</v>
      </c>
      <c r="D125" s="250">
        <v>1.37</v>
      </c>
      <c r="E125" s="137">
        <v>13</v>
      </c>
      <c r="F125" s="137">
        <v>8</v>
      </c>
      <c r="G125" s="137">
        <v>146.69999999999999</v>
      </c>
      <c r="H125" s="137">
        <v>39.6</v>
      </c>
      <c r="I125" s="137" t="s">
        <v>147</v>
      </c>
      <c r="J125" s="137" t="s">
        <v>259</v>
      </c>
      <c r="K125" s="137" t="s">
        <v>17</v>
      </c>
      <c r="L125" s="137">
        <v>33</v>
      </c>
      <c r="M125" s="137">
        <v>26</v>
      </c>
      <c r="N125" s="137">
        <v>26</v>
      </c>
      <c r="O125" s="2">
        <f t="shared" si="29"/>
        <v>0.21212121212121213</v>
      </c>
      <c r="P125" s="140" t="s">
        <v>860</v>
      </c>
      <c r="Q125" s="140" t="s">
        <v>168</v>
      </c>
      <c r="R125" s="140"/>
      <c r="S125" s="140"/>
      <c r="T125" s="137" t="s">
        <v>187</v>
      </c>
      <c r="U125" s="154" t="s">
        <v>192</v>
      </c>
      <c r="V125" s="137">
        <v>33</v>
      </c>
      <c r="W125" s="137">
        <v>26</v>
      </c>
      <c r="X125" s="137">
        <v>26</v>
      </c>
      <c r="Y125" s="137" t="s">
        <v>280</v>
      </c>
      <c r="Z125" s="137"/>
      <c r="AA125" s="142" t="s">
        <v>318</v>
      </c>
      <c r="AB125" s="142">
        <v>52</v>
      </c>
      <c r="AC125" s="137">
        <v>37</v>
      </c>
      <c r="AD125" s="137">
        <v>32</v>
      </c>
      <c r="AE125" s="137"/>
      <c r="AF125" s="141" t="s">
        <v>242</v>
      </c>
      <c r="AG125" s="142" t="s">
        <v>473</v>
      </c>
      <c r="AH125" s="142">
        <v>21</v>
      </c>
      <c r="AI125" s="137">
        <v>8</v>
      </c>
      <c r="AJ125" s="137">
        <v>7</v>
      </c>
      <c r="AK125" s="137"/>
      <c r="AL125" s="141"/>
      <c r="AM125" s="137" t="s">
        <v>272</v>
      </c>
      <c r="AN125" s="137" t="s">
        <v>612</v>
      </c>
      <c r="AO125" s="137" t="s">
        <v>744</v>
      </c>
      <c r="AP125" s="137" t="s">
        <v>841</v>
      </c>
      <c r="AQ125" s="137" t="s">
        <v>87</v>
      </c>
      <c r="AR125" s="138"/>
      <c r="AS125" s="137" t="s">
        <v>89</v>
      </c>
      <c r="AT125" s="138"/>
      <c r="AU125" s="137" t="s">
        <v>93</v>
      </c>
      <c r="AV125" s="139" t="s">
        <v>438</v>
      </c>
      <c r="AW125" s="139">
        <v>2</v>
      </c>
      <c r="AX125" s="137" t="s">
        <v>17</v>
      </c>
      <c r="AY125" s="137">
        <v>33</v>
      </c>
      <c r="AZ125" s="137">
        <v>26</v>
      </c>
      <c r="BA125" s="137">
        <v>26</v>
      </c>
      <c r="BB125" s="2">
        <f t="shared" si="30"/>
        <v>0.21212121212121213</v>
      </c>
      <c r="BC125" s="248">
        <f t="shared" si="31"/>
        <v>1.37</v>
      </c>
      <c r="BD125" s="137" t="s">
        <v>1666</v>
      </c>
      <c r="BE125" s="137">
        <v>13</v>
      </c>
      <c r="BF125" s="137">
        <v>8</v>
      </c>
      <c r="BG125" s="143">
        <v>2.39</v>
      </c>
      <c r="BH125" s="144">
        <v>3.12</v>
      </c>
      <c r="BI125" s="145">
        <v>1.73</v>
      </c>
      <c r="BJ125" s="144">
        <v>1.37</v>
      </c>
      <c r="BK125" s="145">
        <v>1.37</v>
      </c>
      <c r="BL125" s="143">
        <v>1.18</v>
      </c>
      <c r="BM125" s="145">
        <v>0.28000000000000003</v>
      </c>
      <c r="BN125" s="143">
        <v>0.37</v>
      </c>
      <c r="BO125" s="144">
        <v>1.1200000000000001</v>
      </c>
      <c r="BP125" s="145">
        <v>1.67</v>
      </c>
      <c r="BQ125" s="145">
        <v>1.76</v>
      </c>
      <c r="BR125" s="145">
        <v>1.99</v>
      </c>
      <c r="BS125" s="145">
        <v>3.29</v>
      </c>
      <c r="BT125" s="146">
        <v>4.0199999999999996</v>
      </c>
      <c r="BU125" s="147">
        <v>5.09</v>
      </c>
      <c r="BV125" s="147">
        <v>8.07</v>
      </c>
      <c r="BW125" s="146">
        <v>12.22</v>
      </c>
      <c r="BX125" s="156"/>
      <c r="BY125" s="146">
        <v>3.79</v>
      </c>
      <c r="BZ125" s="148">
        <v>1.45</v>
      </c>
      <c r="CA125" s="149">
        <v>0.28000000000000003</v>
      </c>
      <c r="CB125" s="149">
        <v>0</v>
      </c>
      <c r="CC125" s="149">
        <v>0</v>
      </c>
      <c r="CD125" s="150">
        <v>0.28000000000000003</v>
      </c>
      <c r="CE125" s="149">
        <v>0.12</v>
      </c>
      <c r="CF125" s="150">
        <v>1.1200000000000001</v>
      </c>
      <c r="CG125" s="148">
        <v>1.85</v>
      </c>
      <c r="CH125" s="149">
        <v>1.99</v>
      </c>
      <c r="CI125" s="149">
        <v>2.74</v>
      </c>
      <c r="CJ125" s="149">
        <v>1.66</v>
      </c>
      <c r="CK125" s="147">
        <v>2.5299999999999998</v>
      </c>
      <c r="CL125" s="146">
        <v>4.46</v>
      </c>
      <c r="CM125" s="147">
        <v>5.18</v>
      </c>
      <c r="CN125" s="147">
        <v>8.34</v>
      </c>
      <c r="CO125" s="146">
        <v>12.51</v>
      </c>
      <c r="CP125" s="156"/>
      <c r="CQ125" s="250">
        <v>-1.4</v>
      </c>
      <c r="CR125" s="250">
        <v>1.6700000000000002</v>
      </c>
      <c r="CS125" s="250">
        <v>1.45</v>
      </c>
      <c r="CT125" s="250">
        <v>1.37</v>
      </c>
      <c r="CU125" s="250">
        <v>1.37</v>
      </c>
      <c r="CV125" s="250">
        <v>0.89999999999999991</v>
      </c>
      <c r="CW125" s="151">
        <v>25.76</v>
      </c>
      <c r="CX125" s="152">
        <v>29.56</v>
      </c>
      <c r="CY125" s="153">
        <v>31.13</v>
      </c>
      <c r="CZ125" s="152">
        <v>31.29</v>
      </c>
      <c r="DA125" s="153">
        <v>32.700000000000003</v>
      </c>
      <c r="DB125" s="151">
        <v>33.020000000000003</v>
      </c>
      <c r="DC125" s="153">
        <v>34.35</v>
      </c>
      <c r="DD125" s="151">
        <v>35.24</v>
      </c>
      <c r="DE125" s="152">
        <v>35.01</v>
      </c>
      <c r="DF125" s="153">
        <v>35.520000000000003</v>
      </c>
      <c r="DG125" s="153">
        <v>36.33</v>
      </c>
      <c r="DH125" s="153">
        <v>38.299999999999997</v>
      </c>
      <c r="DI125" s="153">
        <v>39.89</v>
      </c>
      <c r="DJ125" s="151">
        <v>40.51</v>
      </c>
      <c r="DK125" s="153">
        <v>42.07</v>
      </c>
      <c r="DL125" s="153">
        <v>41.96</v>
      </c>
      <c r="DM125" s="151">
        <v>41.46</v>
      </c>
      <c r="DN125" s="157"/>
      <c r="DO125" s="151">
        <v>25.99</v>
      </c>
      <c r="DP125" s="152">
        <v>30.22</v>
      </c>
      <c r="DQ125" s="153">
        <v>31.22</v>
      </c>
      <c r="DR125" s="153">
        <v>31.97</v>
      </c>
      <c r="DS125" s="153">
        <v>32.799999999999997</v>
      </c>
      <c r="DT125" s="151">
        <v>33.659999999999997</v>
      </c>
      <c r="DU125" s="153">
        <v>34.340000000000003</v>
      </c>
      <c r="DV125" s="151">
        <v>34.78</v>
      </c>
      <c r="DW125" s="152">
        <v>35.03</v>
      </c>
      <c r="DX125" s="153">
        <v>35.04</v>
      </c>
      <c r="DY125" s="153">
        <v>36.119999999999997</v>
      </c>
      <c r="DZ125" s="153">
        <v>38.53</v>
      </c>
      <c r="EA125" s="153">
        <v>39.200000000000003</v>
      </c>
      <c r="EB125" s="151">
        <v>40.76</v>
      </c>
      <c r="EC125" s="153">
        <v>42.11</v>
      </c>
      <c r="ED125" s="153">
        <v>41.67</v>
      </c>
      <c r="EE125" s="151">
        <v>41.66</v>
      </c>
      <c r="EF125" s="157"/>
      <c r="EG125" s="253">
        <f t="shared" si="32"/>
        <v>-0.22999999999999687</v>
      </c>
      <c r="EH125" s="253">
        <f t="shared" si="33"/>
        <v>-0.66000000000000014</v>
      </c>
      <c r="EI125" s="253">
        <f t="shared" si="34"/>
        <v>-8.9999999999999858E-2</v>
      </c>
      <c r="EJ125" s="253">
        <f t="shared" si="35"/>
        <v>-0.67999999999999972</v>
      </c>
      <c r="EK125" s="253">
        <f t="shared" si="36"/>
        <v>-9.9999999999994316E-2</v>
      </c>
      <c r="EL125" s="253">
        <f t="shared" si="37"/>
        <v>-0.63999999999999346</v>
      </c>
      <c r="EM125" s="151">
        <v>1</v>
      </c>
      <c r="EN125" s="153">
        <v>2</v>
      </c>
      <c r="EO125" s="153">
        <v>4</v>
      </c>
      <c r="EP125" s="153">
        <v>5</v>
      </c>
      <c r="EQ125" s="153">
        <v>1</v>
      </c>
      <c r="ER125" s="153">
        <v>0</v>
      </c>
      <c r="ES125" s="153">
        <v>-6</v>
      </c>
      <c r="ET125" s="153">
        <v>-9</v>
      </c>
      <c r="EU125" s="153">
        <v>-11</v>
      </c>
      <c r="EV125" s="153">
        <v>-9</v>
      </c>
      <c r="EW125" s="153">
        <v>-6</v>
      </c>
      <c r="EX125" s="153">
        <v>-4</v>
      </c>
      <c r="EY125" s="153">
        <v>0</v>
      </c>
      <c r="EZ125" s="153">
        <v>2</v>
      </c>
      <c r="FA125" s="153">
        <v>4</v>
      </c>
      <c r="FB125" s="153">
        <v>3</v>
      </c>
      <c r="FC125" s="153">
        <v>3</v>
      </c>
      <c r="FD125" s="158"/>
      <c r="FE125" s="137" t="s">
        <v>1501</v>
      </c>
      <c r="FF125" s="137">
        <v>51498489</v>
      </c>
      <c r="FG125" s="137" t="s">
        <v>91</v>
      </c>
      <c r="FH125" s="138" t="s">
        <v>1503</v>
      </c>
      <c r="FI125" s="139"/>
      <c r="FJ125" s="138"/>
      <c r="FL125" s="50">
        <f t="shared" si="28"/>
        <v>-0.26999999999999957</v>
      </c>
    </row>
    <row r="126" spans="1:168" s="154" customFormat="1" ht="14">
      <c r="A126" s="137">
        <v>2</v>
      </c>
      <c r="B126" s="2">
        <v>174</v>
      </c>
      <c r="C126" s="137">
        <v>2</v>
      </c>
      <c r="D126" s="250">
        <v>1.39</v>
      </c>
      <c r="E126" s="137">
        <v>13</v>
      </c>
      <c r="F126" s="137">
        <v>1</v>
      </c>
      <c r="G126" s="137">
        <v>155.69999999999999</v>
      </c>
      <c r="H126" s="137">
        <v>44</v>
      </c>
      <c r="I126" s="137" t="s">
        <v>147</v>
      </c>
      <c r="J126" s="137" t="s">
        <v>231</v>
      </c>
      <c r="K126" s="137" t="s">
        <v>6</v>
      </c>
      <c r="L126" s="137">
        <v>37</v>
      </c>
      <c r="M126" s="137">
        <v>38</v>
      </c>
      <c r="N126" s="137">
        <v>35</v>
      </c>
      <c r="O126" s="2">
        <f t="shared" si="29"/>
        <v>5.4054054054054057E-2</v>
      </c>
      <c r="P126" s="140" t="s">
        <v>168</v>
      </c>
      <c r="Q126" s="140" t="s">
        <v>1264</v>
      </c>
      <c r="R126" s="140"/>
      <c r="S126" s="140"/>
      <c r="T126" s="137" t="s">
        <v>187</v>
      </c>
      <c r="U126" s="154" t="s">
        <v>191</v>
      </c>
      <c r="V126" s="137">
        <v>37</v>
      </c>
      <c r="W126" s="137">
        <v>38</v>
      </c>
      <c r="X126" s="137">
        <v>35</v>
      </c>
      <c r="Y126" s="137" t="s">
        <v>1187</v>
      </c>
      <c r="Z126" s="137"/>
      <c r="AA126" s="142" t="s">
        <v>232</v>
      </c>
      <c r="AB126" s="142">
        <v>69</v>
      </c>
      <c r="AC126" s="137">
        <v>59</v>
      </c>
      <c r="AD126" s="137">
        <v>39</v>
      </c>
      <c r="AE126" s="137"/>
      <c r="AF126" s="141" t="s">
        <v>443</v>
      </c>
      <c r="AG126" s="142" t="s">
        <v>217</v>
      </c>
      <c r="AH126" s="142">
        <v>42</v>
      </c>
      <c r="AI126" s="137">
        <v>30</v>
      </c>
      <c r="AJ126" s="137">
        <v>23</v>
      </c>
      <c r="AK126" s="137"/>
      <c r="AL126" s="141" t="s">
        <v>197</v>
      </c>
      <c r="AM126" s="137" t="s">
        <v>149</v>
      </c>
      <c r="AN126" s="137" t="s">
        <v>128</v>
      </c>
      <c r="AO126" s="137" t="s">
        <v>140</v>
      </c>
      <c r="AP126" s="137" t="s">
        <v>106</v>
      </c>
      <c r="AQ126" s="137" t="s">
        <v>87</v>
      </c>
      <c r="AR126" s="138" t="s">
        <v>176</v>
      </c>
      <c r="AS126" s="137" t="s">
        <v>89</v>
      </c>
      <c r="AT126" s="138" t="s">
        <v>152</v>
      </c>
      <c r="AU126" s="137" t="s">
        <v>93</v>
      </c>
      <c r="AV126" s="139" t="s">
        <v>234</v>
      </c>
      <c r="AW126" s="139">
        <v>2</v>
      </c>
      <c r="AX126" s="137" t="s">
        <v>6</v>
      </c>
      <c r="AY126" s="137">
        <v>37</v>
      </c>
      <c r="AZ126" s="137">
        <v>38</v>
      </c>
      <c r="BA126" s="137">
        <v>35</v>
      </c>
      <c r="BB126" s="2">
        <f t="shared" si="30"/>
        <v>5.4054054054054057E-2</v>
      </c>
      <c r="BC126" s="248">
        <f t="shared" si="31"/>
        <v>1.39</v>
      </c>
      <c r="BD126" s="137" t="s">
        <v>1666</v>
      </c>
      <c r="BE126" s="137">
        <v>13</v>
      </c>
      <c r="BF126" s="137">
        <v>1</v>
      </c>
      <c r="BG126" s="143">
        <v>3.13</v>
      </c>
      <c r="BH126" s="144">
        <v>2.9</v>
      </c>
      <c r="BI126" s="145">
        <v>1.87</v>
      </c>
      <c r="BJ126" s="144">
        <v>1.39</v>
      </c>
      <c r="BK126" s="145">
        <v>1.74</v>
      </c>
      <c r="BL126" s="143">
        <v>0</v>
      </c>
      <c r="BM126" s="145">
        <v>0</v>
      </c>
      <c r="BN126" s="143">
        <v>0</v>
      </c>
      <c r="BO126" s="144">
        <v>0</v>
      </c>
      <c r="BP126" s="145">
        <v>1.86</v>
      </c>
      <c r="BQ126" s="145">
        <v>3.51</v>
      </c>
      <c r="BR126" s="145">
        <v>3.66</v>
      </c>
      <c r="BS126" s="145">
        <v>2.12</v>
      </c>
      <c r="BT126" s="146">
        <v>1.78</v>
      </c>
      <c r="BU126" s="147">
        <v>3.23</v>
      </c>
      <c r="BV126" s="147">
        <v>5.23</v>
      </c>
      <c r="BW126" s="146">
        <v>12.32</v>
      </c>
      <c r="BX126" s="146">
        <v>13.05</v>
      </c>
      <c r="BY126" s="146">
        <v>4.1399999999999997</v>
      </c>
      <c r="BZ126" s="162">
        <v>2.12</v>
      </c>
      <c r="CA126" s="147">
        <v>0</v>
      </c>
      <c r="CB126" s="147">
        <v>0</v>
      </c>
      <c r="CC126" s="147">
        <v>0</v>
      </c>
      <c r="CD126" s="146">
        <v>1.24</v>
      </c>
      <c r="CE126" s="147">
        <v>1.37</v>
      </c>
      <c r="CF126" s="146">
        <v>0.63</v>
      </c>
      <c r="CG126" s="162">
        <v>0</v>
      </c>
      <c r="CH126" s="147">
        <v>0</v>
      </c>
      <c r="CI126" s="147">
        <v>3.22</v>
      </c>
      <c r="CJ126" s="147">
        <v>4.5199999999999996</v>
      </c>
      <c r="CK126" s="147">
        <v>2.86</v>
      </c>
      <c r="CL126" s="146">
        <v>2.39</v>
      </c>
      <c r="CM126" s="147">
        <v>4.7300000000000004</v>
      </c>
      <c r="CN126" s="147">
        <v>6.44</v>
      </c>
      <c r="CO126" s="146">
        <v>9.11</v>
      </c>
      <c r="CP126" s="146">
        <v>12.39</v>
      </c>
      <c r="CQ126" s="250">
        <v>-1.0099999999999998</v>
      </c>
      <c r="CR126" s="250">
        <v>0.7799999999999998</v>
      </c>
      <c r="CS126" s="250">
        <v>1.87</v>
      </c>
      <c r="CT126" s="250">
        <v>1.39</v>
      </c>
      <c r="CU126" s="250">
        <v>1.74</v>
      </c>
      <c r="CV126" s="250">
        <v>-1.24</v>
      </c>
      <c r="CW126" s="151">
        <v>27.02</v>
      </c>
      <c r="CX126" s="152">
        <v>29.97</v>
      </c>
      <c r="CY126" s="153">
        <v>30.94</v>
      </c>
      <c r="CZ126" s="152">
        <v>30.31</v>
      </c>
      <c r="DA126" s="153">
        <v>31.36</v>
      </c>
      <c r="DB126" s="151">
        <v>32.450000000000003</v>
      </c>
      <c r="DC126" s="153">
        <v>32.81</v>
      </c>
      <c r="DD126" s="151">
        <v>34.21</v>
      </c>
      <c r="DE126" s="152">
        <v>35.159999999999997</v>
      </c>
      <c r="DF126" s="153">
        <v>35.08</v>
      </c>
      <c r="DG126" s="153">
        <v>36.54</v>
      </c>
      <c r="DH126" s="153">
        <v>39.380000000000003</v>
      </c>
      <c r="DI126" s="153">
        <v>43.41</v>
      </c>
      <c r="DJ126" s="151">
        <v>44.96</v>
      </c>
      <c r="DK126" s="153">
        <v>45.09</v>
      </c>
      <c r="DL126" s="153">
        <v>44.9</v>
      </c>
      <c r="DM126" s="151">
        <v>44.38</v>
      </c>
      <c r="DN126" s="151">
        <v>42.66</v>
      </c>
      <c r="DO126" s="151">
        <v>26.44</v>
      </c>
      <c r="DP126" s="152">
        <v>29.83</v>
      </c>
      <c r="DQ126" s="153">
        <v>30.95</v>
      </c>
      <c r="DR126" s="153">
        <v>30.97</v>
      </c>
      <c r="DS126" s="153">
        <v>32.49</v>
      </c>
      <c r="DT126" s="151">
        <v>32.54</v>
      </c>
      <c r="DU126" s="153">
        <v>33.409999999999997</v>
      </c>
      <c r="DV126" s="151">
        <v>34.67</v>
      </c>
      <c r="DW126" s="152">
        <v>35.15</v>
      </c>
      <c r="DX126" s="153">
        <v>35.51</v>
      </c>
      <c r="DY126" s="153">
        <v>37.369999999999997</v>
      </c>
      <c r="DZ126" s="153">
        <v>39.29</v>
      </c>
      <c r="EA126" s="153">
        <v>42.59</v>
      </c>
      <c r="EB126" s="151">
        <v>44.52</v>
      </c>
      <c r="EC126" s="153">
        <v>45.92</v>
      </c>
      <c r="ED126" s="153">
        <v>44.82</v>
      </c>
      <c r="EE126" s="151">
        <v>44.23</v>
      </c>
      <c r="EF126" s="151">
        <v>42.13</v>
      </c>
      <c r="EG126" s="253">
        <f t="shared" si="32"/>
        <v>0.57999999999999829</v>
      </c>
      <c r="EH126" s="253">
        <f t="shared" si="33"/>
        <v>0.14000000000000057</v>
      </c>
      <c r="EI126" s="253">
        <f t="shared" si="34"/>
        <v>-9.9999999999980105E-3</v>
      </c>
      <c r="EJ126" s="253">
        <f t="shared" si="35"/>
        <v>-0.66000000000000014</v>
      </c>
      <c r="EK126" s="253">
        <f t="shared" si="36"/>
        <v>-1.1300000000000026</v>
      </c>
      <c r="EL126" s="253">
        <f t="shared" si="37"/>
        <v>-8.9999999999996305E-2</v>
      </c>
      <c r="EM126" s="151">
        <v>6</v>
      </c>
      <c r="EN126" s="153">
        <v>11</v>
      </c>
      <c r="EO126" s="153">
        <v>14</v>
      </c>
      <c r="EP126" s="153">
        <v>8</v>
      </c>
      <c r="EQ126" s="153">
        <v>5</v>
      </c>
      <c r="ER126" s="153">
        <v>0</v>
      </c>
      <c r="ES126" s="153">
        <v>-5</v>
      </c>
      <c r="ET126" s="153">
        <v>-9</v>
      </c>
      <c r="EU126" s="153">
        <v>-7</v>
      </c>
      <c r="EV126" s="153">
        <v>0</v>
      </c>
      <c r="EW126" s="153">
        <v>4</v>
      </c>
      <c r="EX126" s="153">
        <v>11</v>
      </c>
      <c r="EY126" s="153">
        <v>15</v>
      </c>
      <c r="EZ126" s="153">
        <v>14</v>
      </c>
      <c r="FA126" s="153">
        <v>13</v>
      </c>
      <c r="FB126" s="153">
        <v>9</v>
      </c>
      <c r="FC126" s="153">
        <v>7</v>
      </c>
      <c r="FD126" s="153">
        <v>6</v>
      </c>
      <c r="FE126" s="137" t="s">
        <v>1298</v>
      </c>
      <c r="FF126" s="137">
        <v>53248527</v>
      </c>
      <c r="FG126" s="137" t="s">
        <v>91</v>
      </c>
      <c r="FH126" s="138" t="s">
        <v>233</v>
      </c>
      <c r="FI126" s="161" t="s">
        <v>95</v>
      </c>
      <c r="FJ126" s="138">
        <v>-1</v>
      </c>
      <c r="FL126" s="50">
        <f t="shared" si="28"/>
        <v>-1.21</v>
      </c>
    </row>
    <row r="127" spans="1:168" s="154" customFormat="1" ht="14">
      <c r="A127" s="137">
        <v>2</v>
      </c>
      <c r="B127" s="2">
        <v>149</v>
      </c>
      <c r="C127" s="137">
        <v>2</v>
      </c>
      <c r="D127" s="250">
        <v>1.3900000000000001</v>
      </c>
      <c r="E127" s="137">
        <v>14</v>
      </c>
      <c r="F127" s="137">
        <v>3</v>
      </c>
      <c r="G127" s="137">
        <v>162.1</v>
      </c>
      <c r="H127" s="137">
        <v>51.8</v>
      </c>
      <c r="I127" s="137" t="s">
        <v>99</v>
      </c>
      <c r="J127" s="137" t="s">
        <v>420</v>
      </c>
      <c r="K127" s="142" t="s">
        <v>17</v>
      </c>
      <c r="L127" s="142">
        <v>31</v>
      </c>
      <c r="M127" s="137">
        <v>34</v>
      </c>
      <c r="N127" s="137">
        <v>27</v>
      </c>
      <c r="O127" s="2">
        <f t="shared" si="29"/>
        <v>0.12903225806451613</v>
      </c>
      <c r="P127" s="140" t="s">
        <v>168</v>
      </c>
      <c r="Q127" s="140"/>
      <c r="R127" s="140"/>
      <c r="S127" s="140"/>
      <c r="T127" s="142" t="s">
        <v>187</v>
      </c>
      <c r="U127" s="154" t="s">
        <v>192</v>
      </c>
      <c r="V127" s="142">
        <v>31</v>
      </c>
      <c r="W127" s="137">
        <v>34</v>
      </c>
      <c r="X127" s="137">
        <v>27</v>
      </c>
      <c r="Y127" s="137" t="s">
        <v>1164</v>
      </c>
      <c r="Z127" s="141"/>
      <c r="AA127" s="142" t="s">
        <v>216</v>
      </c>
      <c r="AB127" s="142">
        <v>93</v>
      </c>
      <c r="AC127" s="137">
        <v>66</v>
      </c>
      <c r="AD127" s="137">
        <v>49</v>
      </c>
      <c r="AE127" s="137"/>
      <c r="AF127" s="141" t="s">
        <v>242</v>
      </c>
      <c r="AG127" s="150" t="s">
        <v>217</v>
      </c>
      <c r="AH127" s="150">
        <v>58</v>
      </c>
      <c r="AI127" s="155">
        <v>43</v>
      </c>
      <c r="AJ127" s="155">
        <v>43</v>
      </c>
      <c r="AK127" s="155"/>
      <c r="AL127" s="159" t="s">
        <v>131</v>
      </c>
      <c r="AM127" s="137" t="s">
        <v>127</v>
      </c>
      <c r="AN127" s="137" t="s">
        <v>118</v>
      </c>
      <c r="AO127" s="137" t="s">
        <v>257</v>
      </c>
      <c r="AP127" s="137" t="s">
        <v>106</v>
      </c>
      <c r="AQ127" s="137" t="s">
        <v>87</v>
      </c>
      <c r="AR127" s="138" t="s">
        <v>90</v>
      </c>
      <c r="AS127" s="137" t="s">
        <v>89</v>
      </c>
      <c r="AT127" s="138" t="s">
        <v>108</v>
      </c>
      <c r="AU127" s="137" t="s">
        <v>93</v>
      </c>
      <c r="AV127" s="139" t="s">
        <v>1165</v>
      </c>
      <c r="AW127" s="139">
        <v>2</v>
      </c>
      <c r="AX127" s="142" t="s">
        <v>17</v>
      </c>
      <c r="AY127" s="142">
        <v>31</v>
      </c>
      <c r="AZ127" s="137">
        <v>34</v>
      </c>
      <c r="BA127" s="137">
        <v>27</v>
      </c>
      <c r="BB127" s="2">
        <f t="shared" si="30"/>
        <v>0.12903225806451613</v>
      </c>
      <c r="BC127" s="248">
        <f t="shared" si="31"/>
        <v>1.3900000000000001</v>
      </c>
      <c r="BD127" s="137" t="s">
        <v>1666</v>
      </c>
      <c r="BE127" s="137">
        <v>14</v>
      </c>
      <c r="BF127" s="137">
        <v>3</v>
      </c>
      <c r="BG127" s="143">
        <v>3.74</v>
      </c>
      <c r="BH127" s="144">
        <v>3.85</v>
      </c>
      <c r="BI127" s="145">
        <v>2.08</v>
      </c>
      <c r="BJ127" s="144">
        <v>3.12</v>
      </c>
      <c r="BK127" s="145">
        <v>2.2400000000000002</v>
      </c>
      <c r="BL127" s="143">
        <v>2.88</v>
      </c>
      <c r="BM127" s="145">
        <v>0.95</v>
      </c>
      <c r="BN127" s="143">
        <v>0</v>
      </c>
      <c r="BO127" s="144">
        <v>0.7</v>
      </c>
      <c r="BP127" s="145">
        <v>1.1499999999999999</v>
      </c>
      <c r="BQ127" s="145">
        <v>3.58</v>
      </c>
      <c r="BR127" s="145">
        <v>5.6</v>
      </c>
      <c r="BS127" s="143">
        <v>3.29</v>
      </c>
      <c r="BT127" s="147">
        <v>3.11</v>
      </c>
      <c r="BU127" s="147">
        <v>4.3499999999999996</v>
      </c>
      <c r="BV127" s="146">
        <v>5.99</v>
      </c>
      <c r="BW127" s="146">
        <v>11.74</v>
      </c>
      <c r="BX127" s="160">
        <v>13.19</v>
      </c>
      <c r="BY127" s="146">
        <v>4.9000000000000004</v>
      </c>
      <c r="BZ127" s="162">
        <v>4.38</v>
      </c>
      <c r="CA127" s="147">
        <v>2.17</v>
      </c>
      <c r="CB127" s="147">
        <v>1.73</v>
      </c>
      <c r="CC127" s="147">
        <v>1.54</v>
      </c>
      <c r="CD127" s="146">
        <v>1.9</v>
      </c>
      <c r="CE127" s="147">
        <v>1.88</v>
      </c>
      <c r="CF127" s="146">
        <v>1.34</v>
      </c>
      <c r="CG127" s="162">
        <v>1.1499999999999999</v>
      </c>
      <c r="CH127" s="147">
        <v>2.17</v>
      </c>
      <c r="CI127" s="147">
        <v>0.97</v>
      </c>
      <c r="CJ127" s="147">
        <v>5.35</v>
      </c>
      <c r="CK127" s="146">
        <v>3.54</v>
      </c>
      <c r="CL127" s="147">
        <v>4.2</v>
      </c>
      <c r="CM127" s="147">
        <v>5.07</v>
      </c>
      <c r="CN127" s="146">
        <v>6.29</v>
      </c>
      <c r="CO127" s="146">
        <v>10.98</v>
      </c>
      <c r="CP127" s="160">
        <v>13.25</v>
      </c>
      <c r="CQ127" s="250">
        <v>-1.1600000000000001</v>
      </c>
      <c r="CR127" s="250">
        <v>-0.5299999999999998</v>
      </c>
      <c r="CS127" s="250">
        <v>-8.9999999999999858E-2</v>
      </c>
      <c r="CT127" s="250">
        <v>1.3900000000000001</v>
      </c>
      <c r="CU127" s="250">
        <v>0.70000000000000018</v>
      </c>
      <c r="CV127" s="250">
        <v>0.98</v>
      </c>
      <c r="CW127" s="151">
        <v>26.05</v>
      </c>
      <c r="CX127" s="152">
        <v>30.96</v>
      </c>
      <c r="CY127" s="153">
        <v>31.93</v>
      </c>
      <c r="CZ127" s="152">
        <v>32.340000000000003</v>
      </c>
      <c r="DA127" s="153">
        <v>33.1</v>
      </c>
      <c r="DB127" s="151">
        <v>34.93</v>
      </c>
      <c r="DC127" s="153">
        <v>35.25</v>
      </c>
      <c r="DD127" s="151">
        <v>37.840000000000003</v>
      </c>
      <c r="DE127" s="152">
        <v>38.340000000000003</v>
      </c>
      <c r="DF127" s="153">
        <v>38.22</v>
      </c>
      <c r="DG127" s="153">
        <v>38.19</v>
      </c>
      <c r="DH127" s="153">
        <v>41.21</v>
      </c>
      <c r="DI127" s="151">
        <v>44.23</v>
      </c>
      <c r="DJ127" s="153">
        <v>44.76</v>
      </c>
      <c r="DK127" s="153">
        <v>46.95</v>
      </c>
      <c r="DL127" s="151">
        <v>44.97</v>
      </c>
      <c r="DM127" s="151">
        <v>42.85</v>
      </c>
      <c r="DN127" s="160">
        <v>44.34</v>
      </c>
      <c r="DO127" s="151">
        <v>26.01</v>
      </c>
      <c r="DP127" s="152">
        <v>29.62</v>
      </c>
      <c r="DQ127" s="153">
        <v>32.54</v>
      </c>
      <c r="DR127" s="153">
        <v>34.19</v>
      </c>
      <c r="DS127" s="153">
        <v>35.409999999999997</v>
      </c>
      <c r="DT127" s="151">
        <v>34.92</v>
      </c>
      <c r="DU127" s="153">
        <v>36.909999999999997</v>
      </c>
      <c r="DV127" s="151">
        <v>38.42</v>
      </c>
      <c r="DW127" s="152">
        <v>38.57</v>
      </c>
      <c r="DX127" s="153">
        <v>37.96</v>
      </c>
      <c r="DY127" s="153">
        <v>38.200000000000003</v>
      </c>
      <c r="DZ127" s="153">
        <v>40.729999999999997</v>
      </c>
      <c r="EA127" s="151">
        <v>44.32</v>
      </c>
      <c r="EB127" s="153">
        <v>45.13</v>
      </c>
      <c r="EC127" s="153">
        <v>48.44</v>
      </c>
      <c r="ED127" s="151">
        <v>46.18</v>
      </c>
      <c r="EE127" s="151">
        <v>42.42</v>
      </c>
      <c r="EF127" s="160">
        <v>43.48</v>
      </c>
      <c r="EG127" s="253">
        <f t="shared" si="32"/>
        <v>3.9999999999999147E-2</v>
      </c>
      <c r="EH127" s="253">
        <f t="shared" si="33"/>
        <v>1.3399999999999999</v>
      </c>
      <c r="EI127" s="253">
        <f t="shared" si="34"/>
        <v>-0.60999999999999943</v>
      </c>
      <c r="EJ127" s="253">
        <f t="shared" si="35"/>
        <v>-1.8499999999999943</v>
      </c>
      <c r="EK127" s="253">
        <f t="shared" si="36"/>
        <v>-2.3099999999999952</v>
      </c>
      <c r="EL127" s="253">
        <f t="shared" si="37"/>
        <v>9.9999999999980105E-3</v>
      </c>
      <c r="EM127" s="151">
        <v>5</v>
      </c>
      <c r="EN127" s="153">
        <v>5</v>
      </c>
      <c r="EO127" s="153">
        <v>7</v>
      </c>
      <c r="EP127" s="153">
        <v>6</v>
      </c>
      <c r="EQ127" s="153">
        <v>3</v>
      </c>
      <c r="ER127" s="153">
        <v>-2</v>
      </c>
      <c r="ES127" s="153">
        <v>-13</v>
      </c>
      <c r="ET127" s="153">
        <v>-19</v>
      </c>
      <c r="EU127" s="153">
        <v>-18</v>
      </c>
      <c r="EV127" s="153">
        <v>-16</v>
      </c>
      <c r="EW127" s="153">
        <v>-8</v>
      </c>
      <c r="EX127" s="153">
        <v>-3</v>
      </c>
      <c r="EY127" s="153">
        <v>4</v>
      </c>
      <c r="EZ127" s="153">
        <v>12</v>
      </c>
      <c r="FA127" s="153">
        <v>15</v>
      </c>
      <c r="FB127" s="153">
        <v>15</v>
      </c>
      <c r="FC127" s="153">
        <v>15</v>
      </c>
      <c r="FD127" s="160">
        <v>15</v>
      </c>
      <c r="FE127" s="137" t="s">
        <v>1163</v>
      </c>
      <c r="FF127" s="137">
        <v>53855499</v>
      </c>
      <c r="FG127" s="137" t="s">
        <v>91</v>
      </c>
      <c r="FH127" s="138" t="s">
        <v>349</v>
      </c>
      <c r="FI127" s="161" t="s">
        <v>95</v>
      </c>
      <c r="FJ127" s="138">
        <v>11</v>
      </c>
      <c r="FL127" s="50">
        <f t="shared" si="28"/>
        <v>-0.29999999999999982</v>
      </c>
    </row>
    <row r="128" spans="1:168" s="154" customFormat="1" ht="14">
      <c r="A128" s="137">
        <v>2</v>
      </c>
      <c r="B128" s="2">
        <v>124</v>
      </c>
      <c r="C128" s="137">
        <v>2</v>
      </c>
      <c r="D128" s="250">
        <v>1.49</v>
      </c>
      <c r="E128" s="137">
        <v>23</v>
      </c>
      <c r="F128" s="137">
        <v>0</v>
      </c>
      <c r="G128" s="137">
        <v>167.2</v>
      </c>
      <c r="H128" s="137">
        <v>55.6</v>
      </c>
      <c r="I128" s="137" t="s">
        <v>147</v>
      </c>
      <c r="J128" s="137" t="s">
        <v>259</v>
      </c>
      <c r="K128" s="142" t="s">
        <v>17</v>
      </c>
      <c r="L128" s="142">
        <v>33</v>
      </c>
      <c r="M128" s="137">
        <v>26</v>
      </c>
      <c r="N128" s="137">
        <v>25</v>
      </c>
      <c r="O128" s="2">
        <f t="shared" si="29"/>
        <v>0.24242424242424243</v>
      </c>
      <c r="P128" s="140" t="s">
        <v>168</v>
      </c>
      <c r="Q128" s="140"/>
      <c r="R128" s="140"/>
      <c r="S128" s="140"/>
      <c r="T128" s="142" t="s">
        <v>187</v>
      </c>
      <c r="U128" s="154" t="s">
        <v>192</v>
      </c>
      <c r="V128" s="142">
        <v>33</v>
      </c>
      <c r="W128" s="137">
        <v>26</v>
      </c>
      <c r="X128" s="137">
        <v>25</v>
      </c>
      <c r="Y128" s="137" t="s">
        <v>1505</v>
      </c>
      <c r="Z128" s="141"/>
      <c r="AA128" s="142" t="s">
        <v>318</v>
      </c>
      <c r="AB128" s="142">
        <v>52</v>
      </c>
      <c r="AC128" s="137">
        <v>38</v>
      </c>
      <c r="AD128" s="137">
        <v>36</v>
      </c>
      <c r="AE128" s="137"/>
      <c r="AF128" s="141" t="s">
        <v>242</v>
      </c>
      <c r="AG128" s="150" t="s">
        <v>261</v>
      </c>
      <c r="AH128" s="150">
        <v>16</v>
      </c>
      <c r="AI128" s="155">
        <v>14</v>
      </c>
      <c r="AJ128" s="155">
        <v>9</v>
      </c>
      <c r="AK128" s="155"/>
      <c r="AL128" s="159"/>
      <c r="AM128" s="137" t="s">
        <v>239</v>
      </c>
      <c r="AN128" s="137" t="s">
        <v>262</v>
      </c>
      <c r="AO128" s="137" t="s">
        <v>812</v>
      </c>
      <c r="AP128" s="137" t="s">
        <v>359</v>
      </c>
      <c r="AQ128" s="137" t="s">
        <v>87</v>
      </c>
      <c r="AR128" s="138"/>
      <c r="AS128" s="137" t="s">
        <v>89</v>
      </c>
      <c r="AT128" s="138"/>
      <c r="AU128" s="137" t="s">
        <v>93</v>
      </c>
      <c r="AV128" s="139" t="s">
        <v>462</v>
      </c>
      <c r="AW128" s="139">
        <v>2</v>
      </c>
      <c r="AX128" s="142" t="s">
        <v>17</v>
      </c>
      <c r="AY128" s="142">
        <v>33</v>
      </c>
      <c r="AZ128" s="137">
        <v>26</v>
      </c>
      <c r="BA128" s="137">
        <v>25</v>
      </c>
      <c r="BB128" s="2">
        <f t="shared" si="30"/>
        <v>0.24242424242424243</v>
      </c>
      <c r="BC128" s="248">
        <f t="shared" si="31"/>
        <v>1.49</v>
      </c>
      <c r="BD128" s="137" t="s">
        <v>1666</v>
      </c>
      <c r="BE128" s="137">
        <v>23</v>
      </c>
      <c r="BF128" s="137">
        <v>0</v>
      </c>
      <c r="BG128" s="143">
        <v>3.61</v>
      </c>
      <c r="BH128" s="144">
        <v>2.36</v>
      </c>
      <c r="BI128" s="145">
        <v>2.2000000000000002</v>
      </c>
      <c r="BJ128" s="144">
        <v>1.49</v>
      </c>
      <c r="BK128" s="145">
        <v>1.88</v>
      </c>
      <c r="BL128" s="143">
        <v>1.66</v>
      </c>
      <c r="BM128" s="145">
        <v>0.79</v>
      </c>
      <c r="BN128" s="143">
        <v>0.51</v>
      </c>
      <c r="BO128" s="144">
        <v>1.67</v>
      </c>
      <c r="BP128" s="145">
        <v>2.72</v>
      </c>
      <c r="BQ128" s="145">
        <v>5.89</v>
      </c>
      <c r="BR128" s="145">
        <v>5.54</v>
      </c>
      <c r="BS128" s="145">
        <v>1.81</v>
      </c>
      <c r="BT128" s="146">
        <v>4.0599999999999996</v>
      </c>
      <c r="BU128" s="147">
        <v>5.01</v>
      </c>
      <c r="BV128" s="147">
        <v>8.3699999999999992</v>
      </c>
      <c r="BW128" s="146">
        <v>11.92</v>
      </c>
      <c r="BX128" s="146">
        <v>16.18</v>
      </c>
      <c r="BY128" s="146">
        <v>3.62</v>
      </c>
      <c r="BZ128" s="148">
        <v>1.67</v>
      </c>
      <c r="CA128" s="149">
        <v>0.56000000000000005</v>
      </c>
      <c r="CB128" s="149">
        <v>0</v>
      </c>
      <c r="CC128" s="149">
        <v>1.1200000000000001</v>
      </c>
      <c r="CD128" s="150">
        <v>2.02</v>
      </c>
      <c r="CE128" s="149">
        <v>1.69</v>
      </c>
      <c r="CF128" s="150">
        <v>1.39</v>
      </c>
      <c r="CG128" s="148">
        <v>2.84</v>
      </c>
      <c r="CH128" s="149">
        <v>3.28</v>
      </c>
      <c r="CI128" s="149">
        <v>5.56</v>
      </c>
      <c r="CJ128" s="149">
        <v>4.1900000000000004</v>
      </c>
      <c r="CK128" s="147">
        <v>3.9</v>
      </c>
      <c r="CL128" s="146">
        <v>3.46</v>
      </c>
      <c r="CM128" s="147">
        <v>4.01</v>
      </c>
      <c r="CN128" s="147">
        <v>7.31</v>
      </c>
      <c r="CO128" s="146">
        <v>10.54</v>
      </c>
      <c r="CP128" s="146">
        <v>18.36</v>
      </c>
      <c r="CQ128" s="250">
        <v>-1.0000000000000231E-2</v>
      </c>
      <c r="CR128" s="250">
        <v>0.69</v>
      </c>
      <c r="CS128" s="250">
        <v>1.6400000000000001</v>
      </c>
      <c r="CT128" s="250">
        <v>1.49</v>
      </c>
      <c r="CU128" s="250">
        <v>0.75999999999999979</v>
      </c>
      <c r="CV128" s="250">
        <v>-0.3600000000000001</v>
      </c>
      <c r="CW128" s="151">
        <v>26.44</v>
      </c>
      <c r="CX128" s="152">
        <v>30.01</v>
      </c>
      <c r="CY128" s="153">
        <v>34.74</v>
      </c>
      <c r="CZ128" s="152">
        <v>36.840000000000003</v>
      </c>
      <c r="DA128" s="153">
        <v>37.68</v>
      </c>
      <c r="DB128" s="151">
        <v>38.44</v>
      </c>
      <c r="DC128" s="153">
        <v>38.590000000000003</v>
      </c>
      <c r="DD128" s="151">
        <v>40.03</v>
      </c>
      <c r="DE128" s="152">
        <v>41.86</v>
      </c>
      <c r="DF128" s="153">
        <v>41.22</v>
      </c>
      <c r="DG128" s="153">
        <v>40.74</v>
      </c>
      <c r="DH128" s="153">
        <v>42.18</v>
      </c>
      <c r="DI128" s="153">
        <v>44.82</v>
      </c>
      <c r="DJ128" s="151">
        <v>45.49</v>
      </c>
      <c r="DK128" s="153">
        <v>45.42</v>
      </c>
      <c r="DL128" s="153">
        <v>43.62</v>
      </c>
      <c r="DM128" s="151">
        <v>43.39</v>
      </c>
      <c r="DN128" s="151">
        <v>40.39</v>
      </c>
      <c r="DO128" s="151">
        <v>26.46</v>
      </c>
      <c r="DP128" s="152">
        <v>29.62</v>
      </c>
      <c r="DQ128" s="153">
        <v>34.619999999999997</v>
      </c>
      <c r="DR128" s="153">
        <v>36.700000000000003</v>
      </c>
      <c r="DS128" s="153">
        <v>37.840000000000003</v>
      </c>
      <c r="DT128" s="151">
        <v>37.520000000000003</v>
      </c>
      <c r="DU128" s="153">
        <v>38.82</v>
      </c>
      <c r="DV128" s="151">
        <v>40.369999999999997</v>
      </c>
      <c r="DW128" s="152">
        <v>41.27</v>
      </c>
      <c r="DX128" s="153">
        <v>40.15</v>
      </c>
      <c r="DY128" s="153">
        <v>40.090000000000003</v>
      </c>
      <c r="DZ128" s="153">
        <v>41.86</v>
      </c>
      <c r="EA128" s="153">
        <v>44.87</v>
      </c>
      <c r="EB128" s="151">
        <v>46.32</v>
      </c>
      <c r="EC128" s="153">
        <v>45.28</v>
      </c>
      <c r="ED128" s="153">
        <v>43.68</v>
      </c>
      <c r="EE128" s="151">
        <v>43.34</v>
      </c>
      <c r="EF128" s="151">
        <v>39.39</v>
      </c>
      <c r="EG128" s="253">
        <f t="shared" si="32"/>
        <v>-1.9999999999999574E-2</v>
      </c>
      <c r="EH128" s="253">
        <f t="shared" si="33"/>
        <v>0.39000000000000057</v>
      </c>
      <c r="EI128" s="253">
        <f t="shared" si="34"/>
        <v>0.12000000000000455</v>
      </c>
      <c r="EJ128" s="253">
        <f t="shared" si="35"/>
        <v>0.14000000000000057</v>
      </c>
      <c r="EK128" s="253">
        <f t="shared" si="36"/>
        <v>-0.16000000000000369</v>
      </c>
      <c r="EL128" s="253">
        <f t="shared" si="37"/>
        <v>0.9199999999999946</v>
      </c>
      <c r="EM128" s="151">
        <v>0</v>
      </c>
      <c r="EN128" s="153">
        <v>1</v>
      </c>
      <c r="EO128" s="153">
        <v>2</v>
      </c>
      <c r="EP128" s="153">
        <v>-1</v>
      </c>
      <c r="EQ128" s="153">
        <v>-5</v>
      </c>
      <c r="ER128" s="153">
        <v>-11</v>
      </c>
      <c r="ES128" s="153">
        <v>-18</v>
      </c>
      <c r="ET128" s="153">
        <v>-20</v>
      </c>
      <c r="EU128" s="153">
        <v>-21</v>
      </c>
      <c r="EV128" s="153">
        <v>-19</v>
      </c>
      <c r="EW128" s="153">
        <v>-15</v>
      </c>
      <c r="EX128" s="153">
        <v>-11</v>
      </c>
      <c r="EY128" s="153">
        <v>-6</v>
      </c>
      <c r="EZ128" s="153">
        <v>-4</v>
      </c>
      <c r="FA128" s="153">
        <v>-2</v>
      </c>
      <c r="FB128" s="153">
        <v>0</v>
      </c>
      <c r="FC128" s="153">
        <v>0</v>
      </c>
      <c r="FD128" s="153">
        <v>0</v>
      </c>
      <c r="FE128" s="137" t="s">
        <v>1504</v>
      </c>
      <c r="FF128" s="137">
        <v>46316244</v>
      </c>
      <c r="FG128" s="137" t="s">
        <v>91</v>
      </c>
      <c r="FH128" s="138" t="s">
        <v>1506</v>
      </c>
      <c r="FI128" s="139"/>
      <c r="FJ128" s="138"/>
      <c r="FL128" s="50">
        <f t="shared" si="28"/>
        <v>1.0599999999999996</v>
      </c>
    </row>
    <row r="129" spans="1:168" s="154" customFormat="1" ht="14">
      <c r="A129" s="137">
        <v>2</v>
      </c>
      <c r="B129" s="2">
        <v>161</v>
      </c>
      <c r="C129" s="137">
        <v>2</v>
      </c>
      <c r="D129" s="250">
        <v>1.52</v>
      </c>
      <c r="E129" s="137">
        <v>14</v>
      </c>
      <c r="F129" s="137">
        <v>4</v>
      </c>
      <c r="G129" s="137"/>
      <c r="H129" s="137" t="s">
        <v>1672</v>
      </c>
      <c r="I129" s="137" t="s">
        <v>147</v>
      </c>
      <c r="J129" s="137" t="s">
        <v>148</v>
      </c>
      <c r="K129" s="142" t="s">
        <v>17</v>
      </c>
      <c r="L129" s="142">
        <v>38</v>
      </c>
      <c r="M129" s="137">
        <v>34</v>
      </c>
      <c r="N129" s="137">
        <v>30</v>
      </c>
      <c r="O129" s="2">
        <f t="shared" ref="O129:O160" si="38">(L129-N129)/L129</f>
        <v>0.21052631578947367</v>
      </c>
      <c r="P129" s="140"/>
      <c r="Q129" s="140"/>
      <c r="R129" s="140"/>
      <c r="S129" s="140"/>
      <c r="T129" s="142" t="s">
        <v>187</v>
      </c>
      <c r="U129" s="154" t="s">
        <v>192</v>
      </c>
      <c r="V129" s="142">
        <v>38</v>
      </c>
      <c r="W129" s="137">
        <v>34</v>
      </c>
      <c r="X129" s="137">
        <v>30</v>
      </c>
      <c r="Y129" s="137" t="s">
        <v>935</v>
      </c>
      <c r="Z129" s="141"/>
      <c r="AA129" s="142" t="s">
        <v>175</v>
      </c>
      <c r="AB129" s="142">
        <v>64</v>
      </c>
      <c r="AC129" s="137">
        <v>50</v>
      </c>
      <c r="AD129" s="137">
        <v>25</v>
      </c>
      <c r="AE129" s="137"/>
      <c r="AF129" s="141" t="s">
        <v>88</v>
      </c>
      <c r="AG129" s="150" t="s">
        <v>160</v>
      </c>
      <c r="AH129" s="150">
        <v>29</v>
      </c>
      <c r="AI129" s="155">
        <v>24</v>
      </c>
      <c r="AJ129" s="155">
        <v>12</v>
      </c>
      <c r="AK129" s="155"/>
      <c r="AL129" s="159" t="s">
        <v>131</v>
      </c>
      <c r="AM129" s="137" t="s">
        <v>239</v>
      </c>
      <c r="AN129" s="137" t="s">
        <v>336</v>
      </c>
      <c r="AO129" s="137" t="s">
        <v>559</v>
      </c>
      <c r="AP129" s="137" t="s">
        <v>658</v>
      </c>
      <c r="AQ129" s="137" t="s">
        <v>87</v>
      </c>
      <c r="AR129" s="138"/>
      <c r="AS129" s="137" t="s">
        <v>89</v>
      </c>
      <c r="AT129" s="138"/>
      <c r="AU129" s="137" t="s">
        <v>93</v>
      </c>
      <c r="AV129" s="139" t="s">
        <v>1574</v>
      </c>
      <c r="AW129" s="139">
        <v>2</v>
      </c>
      <c r="AX129" s="142" t="s">
        <v>17</v>
      </c>
      <c r="AY129" s="142">
        <v>38</v>
      </c>
      <c r="AZ129" s="137">
        <v>34</v>
      </c>
      <c r="BA129" s="137">
        <v>30</v>
      </c>
      <c r="BB129" s="2">
        <f t="shared" ref="BB129:BB160" si="39">(AY129-BA129)/AY129</f>
        <v>0.21052631578947367</v>
      </c>
      <c r="BC129" s="248">
        <f t="shared" ref="BC129:BC160" si="40">BJ129-CB129</f>
        <v>1.52</v>
      </c>
      <c r="BD129" s="137" t="s">
        <v>1666</v>
      </c>
      <c r="BE129" s="137">
        <v>14</v>
      </c>
      <c r="BF129" s="137">
        <v>4</v>
      </c>
      <c r="BG129" s="143">
        <v>3.15</v>
      </c>
      <c r="BH129" s="144">
        <v>1.86</v>
      </c>
      <c r="BI129" s="145">
        <v>1.39</v>
      </c>
      <c r="BJ129" s="144">
        <v>1.52</v>
      </c>
      <c r="BK129" s="145">
        <v>1.94</v>
      </c>
      <c r="BL129" s="143">
        <v>1.52</v>
      </c>
      <c r="BM129" s="145">
        <v>1.02</v>
      </c>
      <c r="BN129" s="143">
        <v>2.4500000000000002</v>
      </c>
      <c r="BO129" s="144">
        <v>3.53</v>
      </c>
      <c r="BP129" s="145">
        <v>3.61</v>
      </c>
      <c r="BQ129" s="145">
        <v>4.49</v>
      </c>
      <c r="BR129" s="145">
        <v>6.93</v>
      </c>
      <c r="BS129" s="145">
        <v>4.0599999999999996</v>
      </c>
      <c r="BT129" s="146">
        <v>4.9400000000000004</v>
      </c>
      <c r="BU129" s="147">
        <v>5.33</v>
      </c>
      <c r="BV129" s="147">
        <v>5.87</v>
      </c>
      <c r="BW129" s="146">
        <v>10.81</v>
      </c>
      <c r="BX129" s="146">
        <v>15.63</v>
      </c>
      <c r="BY129" s="146">
        <v>4.46</v>
      </c>
      <c r="BZ129" s="148">
        <v>1.34</v>
      </c>
      <c r="CA129" s="149">
        <v>0.86</v>
      </c>
      <c r="CB129" s="149">
        <v>0</v>
      </c>
      <c r="CC129" s="149">
        <v>0.42</v>
      </c>
      <c r="CD129" s="150">
        <v>0.94</v>
      </c>
      <c r="CE129" s="149">
        <v>1.47</v>
      </c>
      <c r="CF129" s="150">
        <v>2.46</v>
      </c>
      <c r="CG129" s="148">
        <v>2.62</v>
      </c>
      <c r="CH129" s="149">
        <v>2.27</v>
      </c>
      <c r="CI129" s="149">
        <v>4.0999999999999996</v>
      </c>
      <c r="CJ129" s="149">
        <v>5.82</v>
      </c>
      <c r="CK129" s="147">
        <v>5.5</v>
      </c>
      <c r="CL129" s="146">
        <v>5.76</v>
      </c>
      <c r="CM129" s="147">
        <v>6.04</v>
      </c>
      <c r="CN129" s="147">
        <v>8.11</v>
      </c>
      <c r="CO129" s="146">
        <v>12.91</v>
      </c>
      <c r="CP129" s="146">
        <v>17.95</v>
      </c>
      <c r="CQ129" s="250">
        <v>-1.31</v>
      </c>
      <c r="CR129" s="250">
        <v>0.52</v>
      </c>
      <c r="CS129" s="250">
        <v>0.52999999999999992</v>
      </c>
      <c r="CT129" s="250">
        <v>1.52</v>
      </c>
      <c r="CU129" s="250">
        <v>1.52</v>
      </c>
      <c r="CV129" s="250">
        <v>0.58000000000000007</v>
      </c>
      <c r="CW129" s="151">
        <v>27.48</v>
      </c>
      <c r="CX129" s="152">
        <v>32.06</v>
      </c>
      <c r="CY129" s="153">
        <v>34.32</v>
      </c>
      <c r="CZ129" s="152">
        <v>34.590000000000003</v>
      </c>
      <c r="DA129" s="153">
        <v>35.869999999999997</v>
      </c>
      <c r="DB129" s="151">
        <v>35.61</v>
      </c>
      <c r="DC129" s="153">
        <v>35.82</v>
      </c>
      <c r="DD129" s="151">
        <v>35.86</v>
      </c>
      <c r="DE129" s="152">
        <v>35.97</v>
      </c>
      <c r="DF129" s="153">
        <v>36.380000000000003</v>
      </c>
      <c r="DG129" s="153">
        <v>37.51</v>
      </c>
      <c r="DH129" s="153">
        <v>39.18</v>
      </c>
      <c r="DI129" s="153">
        <v>44.39</v>
      </c>
      <c r="DJ129" s="151">
        <v>45.16</v>
      </c>
      <c r="DK129" s="153">
        <v>45.36</v>
      </c>
      <c r="DL129" s="153">
        <v>43.81</v>
      </c>
      <c r="DM129" s="151">
        <v>42.49</v>
      </c>
      <c r="DN129" s="151">
        <v>43.27</v>
      </c>
      <c r="DO129" s="151">
        <v>27.65</v>
      </c>
      <c r="DP129" s="152">
        <v>32.47</v>
      </c>
      <c r="DQ129" s="153">
        <v>33.69</v>
      </c>
      <c r="DR129" s="153">
        <v>35.380000000000003</v>
      </c>
      <c r="DS129" s="153">
        <v>35.76</v>
      </c>
      <c r="DT129" s="151">
        <v>35.21</v>
      </c>
      <c r="DU129" s="153">
        <v>34.869999999999997</v>
      </c>
      <c r="DV129" s="151">
        <v>34.49</v>
      </c>
      <c r="DW129" s="152">
        <v>35.15</v>
      </c>
      <c r="DX129" s="153">
        <v>36.01</v>
      </c>
      <c r="DY129" s="153">
        <v>36.42</v>
      </c>
      <c r="DZ129" s="153">
        <v>38.450000000000003</v>
      </c>
      <c r="EA129" s="153">
        <v>44.34</v>
      </c>
      <c r="EB129" s="151">
        <v>44.61</v>
      </c>
      <c r="EC129" s="153">
        <v>45.42</v>
      </c>
      <c r="ED129" s="153">
        <v>44.94</v>
      </c>
      <c r="EE129" s="151">
        <v>42.53</v>
      </c>
      <c r="EF129" s="151">
        <v>43.68</v>
      </c>
      <c r="EG129" s="253">
        <f t="shared" ref="EG129:EG160" si="41">CW129-DO129</f>
        <v>-0.16999999999999815</v>
      </c>
      <c r="EH129" s="253">
        <f t="shared" ref="EH129:EH160" si="42">CX129-DP129</f>
        <v>-0.40999999999999659</v>
      </c>
      <c r="EI129" s="253">
        <f t="shared" ref="EI129:EI160" si="43">CY129-DQ129</f>
        <v>0.63000000000000256</v>
      </c>
      <c r="EJ129" s="253">
        <f t="shared" ref="EJ129:EJ160" si="44">CZ129-DR129</f>
        <v>-0.78999999999999915</v>
      </c>
      <c r="EK129" s="253">
        <f t="shared" ref="EK129:EK160" si="45">DA129-DS129</f>
        <v>0.10999999999999943</v>
      </c>
      <c r="EL129" s="253">
        <f t="shared" ref="EL129:EL160" si="46">DB129-DT129</f>
        <v>0.39999999999999858</v>
      </c>
      <c r="EM129" s="151">
        <v>1</v>
      </c>
      <c r="EN129" s="153">
        <v>2</v>
      </c>
      <c r="EO129" s="153">
        <v>4</v>
      </c>
      <c r="EP129" s="153">
        <v>4</v>
      </c>
      <c r="EQ129" s="153">
        <v>1</v>
      </c>
      <c r="ER129" s="153">
        <v>-3</v>
      </c>
      <c r="ES129" s="153">
        <v>-5</v>
      </c>
      <c r="ET129" s="153">
        <v>-12</v>
      </c>
      <c r="EU129" s="153">
        <v>-16</v>
      </c>
      <c r="EV129" s="153">
        <v>-16</v>
      </c>
      <c r="EW129" s="153">
        <v>-15</v>
      </c>
      <c r="EX129" s="153">
        <v>-14</v>
      </c>
      <c r="EY129" s="153">
        <v>-9</v>
      </c>
      <c r="EZ129" s="153">
        <v>-6</v>
      </c>
      <c r="FA129" s="153">
        <v>-3</v>
      </c>
      <c r="FB129" s="153">
        <v>0</v>
      </c>
      <c r="FC129" s="153">
        <v>1</v>
      </c>
      <c r="FD129" s="153">
        <v>0</v>
      </c>
      <c r="FE129" s="137" t="s">
        <v>1571</v>
      </c>
      <c r="FF129" s="137">
        <v>48219109</v>
      </c>
      <c r="FG129" s="137" t="s">
        <v>91</v>
      </c>
      <c r="FH129" s="138" t="s">
        <v>1573</v>
      </c>
      <c r="FI129" s="139"/>
      <c r="FJ129" s="138"/>
      <c r="FL129" s="50">
        <f t="shared" si="28"/>
        <v>-2.2399999999999993</v>
      </c>
    </row>
    <row r="130" spans="1:168" s="154" customFormat="1" ht="14">
      <c r="A130" s="137">
        <v>2</v>
      </c>
      <c r="B130" s="2">
        <v>137</v>
      </c>
      <c r="C130" s="137">
        <v>2</v>
      </c>
      <c r="D130" s="250">
        <v>1.5200000000000002</v>
      </c>
      <c r="E130" s="137">
        <v>13</v>
      </c>
      <c r="F130" s="137">
        <v>11</v>
      </c>
      <c r="G130" s="137">
        <v>154.6</v>
      </c>
      <c r="H130" s="137">
        <v>46.5</v>
      </c>
      <c r="I130" s="137" t="s">
        <v>147</v>
      </c>
      <c r="J130" s="137" t="s">
        <v>414</v>
      </c>
      <c r="K130" s="142" t="s">
        <v>6</v>
      </c>
      <c r="L130" s="142">
        <v>37</v>
      </c>
      <c r="M130" s="137">
        <v>36</v>
      </c>
      <c r="N130" s="137">
        <v>26</v>
      </c>
      <c r="O130" s="2">
        <f t="shared" si="38"/>
        <v>0.29729729729729731</v>
      </c>
      <c r="P130" s="140"/>
      <c r="Q130" s="140"/>
      <c r="R130" s="140"/>
      <c r="S130" s="140"/>
      <c r="T130" s="142" t="s">
        <v>187</v>
      </c>
      <c r="U130" s="154" t="s">
        <v>191</v>
      </c>
      <c r="V130" s="142">
        <v>37</v>
      </c>
      <c r="W130" s="137">
        <v>36</v>
      </c>
      <c r="X130" s="137">
        <v>26</v>
      </c>
      <c r="Y130" s="137" t="s">
        <v>142</v>
      </c>
      <c r="Z130" s="141"/>
      <c r="AA130" s="142" t="s">
        <v>137</v>
      </c>
      <c r="AB130" s="142">
        <v>60</v>
      </c>
      <c r="AC130" s="137">
        <v>49</v>
      </c>
      <c r="AD130" s="137">
        <v>39</v>
      </c>
      <c r="AE130" s="137"/>
      <c r="AF130" s="141" t="s">
        <v>443</v>
      </c>
      <c r="AG130" s="150" t="s">
        <v>116</v>
      </c>
      <c r="AH130" s="150">
        <v>43</v>
      </c>
      <c r="AI130" s="155">
        <v>36</v>
      </c>
      <c r="AJ130" s="155">
        <v>35</v>
      </c>
      <c r="AK130" s="155"/>
      <c r="AL130" s="159" t="s">
        <v>180</v>
      </c>
      <c r="AM130" s="137" t="s">
        <v>250</v>
      </c>
      <c r="AN130" s="137" t="s">
        <v>288</v>
      </c>
      <c r="AO130" s="137" t="s">
        <v>257</v>
      </c>
      <c r="AP130" s="137" t="s">
        <v>151</v>
      </c>
      <c r="AQ130" s="137" t="s">
        <v>87</v>
      </c>
      <c r="AR130" s="138" t="s">
        <v>176</v>
      </c>
      <c r="AS130" s="137" t="s">
        <v>89</v>
      </c>
      <c r="AT130" s="138" t="s">
        <v>108</v>
      </c>
      <c r="AU130" s="137" t="s">
        <v>93</v>
      </c>
      <c r="AV130" s="139" t="s">
        <v>468</v>
      </c>
      <c r="AW130" s="139">
        <v>2</v>
      </c>
      <c r="AX130" s="142" t="s">
        <v>6</v>
      </c>
      <c r="AY130" s="142">
        <v>37</v>
      </c>
      <c r="AZ130" s="137">
        <v>36</v>
      </c>
      <c r="BA130" s="137">
        <v>26</v>
      </c>
      <c r="BB130" s="2">
        <f t="shared" si="39"/>
        <v>0.29729729729729731</v>
      </c>
      <c r="BC130" s="248">
        <f t="shared" si="40"/>
        <v>1.5200000000000002</v>
      </c>
      <c r="BD130" s="137" t="s">
        <v>1666</v>
      </c>
      <c r="BE130" s="137">
        <v>13</v>
      </c>
      <c r="BF130" s="137">
        <v>11</v>
      </c>
      <c r="BG130" s="143">
        <v>2.2000000000000002</v>
      </c>
      <c r="BH130" s="144">
        <v>3.56</v>
      </c>
      <c r="BI130" s="145">
        <v>2.74</v>
      </c>
      <c r="BJ130" s="144">
        <v>2.4900000000000002</v>
      </c>
      <c r="BK130" s="145">
        <v>1.87</v>
      </c>
      <c r="BL130" s="143">
        <v>1.93</v>
      </c>
      <c r="BM130" s="145">
        <v>1.17</v>
      </c>
      <c r="BN130" s="143">
        <v>1.45</v>
      </c>
      <c r="BO130" s="144">
        <v>1.39</v>
      </c>
      <c r="BP130" s="145">
        <v>2.2400000000000002</v>
      </c>
      <c r="BQ130" s="145">
        <v>6.29</v>
      </c>
      <c r="BR130" s="145">
        <v>6.43</v>
      </c>
      <c r="BS130" s="145">
        <v>4.3600000000000003</v>
      </c>
      <c r="BT130" s="146">
        <v>3.12</v>
      </c>
      <c r="BU130" s="147">
        <v>5.09</v>
      </c>
      <c r="BV130" s="147">
        <v>5.5</v>
      </c>
      <c r="BW130" s="146">
        <v>9.5500000000000007</v>
      </c>
      <c r="BX130" s="146">
        <v>16</v>
      </c>
      <c r="BY130" s="146">
        <v>3.13</v>
      </c>
      <c r="BZ130" s="162">
        <v>3.34</v>
      </c>
      <c r="CA130" s="147">
        <v>2.4700000000000002</v>
      </c>
      <c r="CB130" s="147">
        <v>0.97</v>
      </c>
      <c r="CC130" s="147">
        <v>0.72</v>
      </c>
      <c r="CD130" s="146">
        <v>3.02</v>
      </c>
      <c r="CE130" s="147">
        <v>2.8</v>
      </c>
      <c r="CF130" s="146">
        <v>2.74</v>
      </c>
      <c r="CG130" s="162">
        <v>2.73</v>
      </c>
      <c r="CH130" s="147">
        <v>2.86</v>
      </c>
      <c r="CI130" s="147">
        <v>7.06</v>
      </c>
      <c r="CJ130" s="147">
        <v>6.21</v>
      </c>
      <c r="CK130" s="147">
        <v>4.7300000000000004</v>
      </c>
      <c r="CL130" s="146">
        <v>3.33</v>
      </c>
      <c r="CM130" s="147">
        <v>4.9000000000000004</v>
      </c>
      <c r="CN130" s="147">
        <v>6.45</v>
      </c>
      <c r="CO130" s="146">
        <v>9.6199999999999992</v>
      </c>
      <c r="CP130" s="146">
        <v>14.47</v>
      </c>
      <c r="CQ130" s="250">
        <v>-0.92999999999999972</v>
      </c>
      <c r="CR130" s="250">
        <v>0.2200000000000002</v>
      </c>
      <c r="CS130" s="250">
        <v>0.27</v>
      </c>
      <c r="CT130" s="250">
        <v>1.5200000000000002</v>
      </c>
      <c r="CU130" s="250">
        <v>1.1500000000000001</v>
      </c>
      <c r="CV130" s="250">
        <v>-1.0900000000000001</v>
      </c>
      <c r="CW130" s="151">
        <v>26.84</v>
      </c>
      <c r="CX130" s="152">
        <v>30.13</v>
      </c>
      <c r="CY130" s="153">
        <v>32.49</v>
      </c>
      <c r="CZ130" s="152">
        <v>33.44</v>
      </c>
      <c r="DA130" s="153">
        <v>37.270000000000003</v>
      </c>
      <c r="DB130" s="151">
        <v>38.5</v>
      </c>
      <c r="DC130" s="153">
        <v>38.24</v>
      </c>
      <c r="DD130" s="151">
        <v>38.08</v>
      </c>
      <c r="DE130" s="152">
        <v>38.54</v>
      </c>
      <c r="DF130" s="153">
        <v>37.54</v>
      </c>
      <c r="DG130" s="153">
        <v>37.86</v>
      </c>
      <c r="DH130" s="153">
        <v>38.14</v>
      </c>
      <c r="DI130" s="153">
        <v>41.92</v>
      </c>
      <c r="DJ130" s="151">
        <v>44.03</v>
      </c>
      <c r="DK130" s="153">
        <v>44.12</v>
      </c>
      <c r="DL130" s="153">
        <v>45.29</v>
      </c>
      <c r="DM130" s="151">
        <v>43.53</v>
      </c>
      <c r="DN130" s="151">
        <v>38.61</v>
      </c>
      <c r="DO130" s="151">
        <v>25.48</v>
      </c>
      <c r="DP130" s="152">
        <v>29.06</v>
      </c>
      <c r="DQ130" s="153">
        <v>32</v>
      </c>
      <c r="DR130" s="153">
        <v>35.119999999999997</v>
      </c>
      <c r="DS130" s="153">
        <v>37.97</v>
      </c>
      <c r="DT130" s="151">
        <v>38.1</v>
      </c>
      <c r="DU130" s="153">
        <v>38.4</v>
      </c>
      <c r="DV130" s="151">
        <v>38.770000000000003</v>
      </c>
      <c r="DW130" s="152">
        <v>38.700000000000003</v>
      </c>
      <c r="DX130" s="153">
        <v>37.47</v>
      </c>
      <c r="DY130" s="153">
        <v>37.78</v>
      </c>
      <c r="DZ130" s="153">
        <v>38.78</v>
      </c>
      <c r="EA130" s="153">
        <v>41.72</v>
      </c>
      <c r="EB130" s="151">
        <v>44.03</v>
      </c>
      <c r="EC130" s="153">
        <v>44.12</v>
      </c>
      <c r="ED130" s="153">
        <v>45.29</v>
      </c>
      <c r="EE130" s="151">
        <v>43.53</v>
      </c>
      <c r="EF130" s="151">
        <v>38.61</v>
      </c>
      <c r="EG130" s="253">
        <f t="shared" si="41"/>
        <v>1.3599999999999994</v>
      </c>
      <c r="EH130" s="253">
        <f t="shared" si="42"/>
        <v>1.0700000000000003</v>
      </c>
      <c r="EI130" s="253">
        <f t="shared" si="43"/>
        <v>0.49000000000000199</v>
      </c>
      <c r="EJ130" s="253">
        <f t="shared" si="44"/>
        <v>-1.6799999999999997</v>
      </c>
      <c r="EK130" s="253">
        <f t="shared" si="45"/>
        <v>-0.69999999999999574</v>
      </c>
      <c r="EL130" s="253">
        <f t="shared" si="46"/>
        <v>0.39999999999999858</v>
      </c>
      <c r="EM130" s="151">
        <v>12</v>
      </c>
      <c r="EN130" s="153">
        <v>13</v>
      </c>
      <c r="EO130" s="153">
        <v>12</v>
      </c>
      <c r="EP130" s="153">
        <v>12</v>
      </c>
      <c r="EQ130" s="153">
        <v>10</v>
      </c>
      <c r="ER130" s="153">
        <v>0</v>
      </c>
      <c r="ES130" s="153">
        <v>-6</v>
      </c>
      <c r="ET130" s="153">
        <v>-8</v>
      </c>
      <c r="EU130" s="153">
        <v>-5</v>
      </c>
      <c r="EV130" s="153">
        <v>-3</v>
      </c>
      <c r="EW130" s="153">
        <v>0</v>
      </c>
      <c r="EX130" s="153">
        <v>5</v>
      </c>
      <c r="EY130" s="153">
        <v>9</v>
      </c>
      <c r="EZ130" s="153">
        <v>10</v>
      </c>
      <c r="FA130" s="153">
        <v>11</v>
      </c>
      <c r="FB130" s="153">
        <v>9</v>
      </c>
      <c r="FC130" s="153">
        <v>5</v>
      </c>
      <c r="FD130" s="153">
        <v>5</v>
      </c>
      <c r="FE130" s="137" t="s">
        <v>1360</v>
      </c>
      <c r="FF130" s="137">
        <v>52601714</v>
      </c>
      <c r="FG130" s="137" t="s">
        <v>91</v>
      </c>
      <c r="FH130" s="138" t="s">
        <v>467</v>
      </c>
      <c r="FI130" s="161" t="s">
        <v>95</v>
      </c>
      <c r="FJ130" s="138">
        <v>-3</v>
      </c>
      <c r="FL130" s="50">
        <f t="shared" ref="FL130:FL182" si="47">BV130-CN130</f>
        <v>-0.95000000000000018</v>
      </c>
    </row>
    <row r="131" spans="1:168" s="154" customFormat="1" ht="14">
      <c r="A131" s="137">
        <v>2</v>
      </c>
      <c r="B131" s="2">
        <v>141</v>
      </c>
      <c r="C131" s="137">
        <v>2</v>
      </c>
      <c r="D131" s="250">
        <v>1.57</v>
      </c>
      <c r="E131" s="137">
        <v>13</v>
      </c>
      <c r="F131" s="137">
        <v>9</v>
      </c>
      <c r="G131" s="137">
        <v>152.19999999999999</v>
      </c>
      <c r="H131" s="137">
        <v>49.2</v>
      </c>
      <c r="I131" s="137" t="s">
        <v>147</v>
      </c>
      <c r="J131" s="137" t="s">
        <v>259</v>
      </c>
      <c r="K131" s="142" t="s">
        <v>6</v>
      </c>
      <c r="L131" s="142">
        <v>31</v>
      </c>
      <c r="M131" s="137">
        <v>27</v>
      </c>
      <c r="N131" s="137">
        <v>27</v>
      </c>
      <c r="O131" s="2">
        <f t="shared" si="38"/>
        <v>0.12903225806451613</v>
      </c>
      <c r="P131" s="140" t="s">
        <v>1513</v>
      </c>
      <c r="Q131" s="140"/>
      <c r="R131" s="140"/>
      <c r="S131" s="140"/>
      <c r="T131" s="142" t="s">
        <v>187</v>
      </c>
      <c r="U131" s="154" t="s">
        <v>191</v>
      </c>
      <c r="V131" s="142">
        <v>31</v>
      </c>
      <c r="W131" s="137">
        <v>27</v>
      </c>
      <c r="X131" s="137">
        <v>27</v>
      </c>
      <c r="Y131" s="137" t="s">
        <v>280</v>
      </c>
      <c r="Z131" s="141"/>
      <c r="AA131" s="142" t="s">
        <v>137</v>
      </c>
      <c r="AB131" s="142">
        <v>47</v>
      </c>
      <c r="AC131" s="137">
        <v>36</v>
      </c>
      <c r="AD131" s="137">
        <v>29</v>
      </c>
      <c r="AE131" s="137"/>
      <c r="AF131" s="141" t="s">
        <v>443</v>
      </c>
      <c r="AG131" s="150" t="s">
        <v>138</v>
      </c>
      <c r="AH131" s="150">
        <v>30</v>
      </c>
      <c r="AI131" s="155">
        <v>21</v>
      </c>
      <c r="AJ131" s="155">
        <v>14</v>
      </c>
      <c r="AK131" s="155"/>
      <c r="AL131" s="159" t="s">
        <v>180</v>
      </c>
      <c r="AM131" s="137" t="s">
        <v>272</v>
      </c>
      <c r="AN131" s="137" t="s">
        <v>219</v>
      </c>
      <c r="AO131" s="137" t="s">
        <v>800</v>
      </c>
      <c r="AP131" s="137" t="s">
        <v>141</v>
      </c>
      <c r="AQ131" s="137" t="s">
        <v>87</v>
      </c>
      <c r="AR131" s="138"/>
      <c r="AS131" s="137" t="s">
        <v>89</v>
      </c>
      <c r="AT131" s="138"/>
      <c r="AU131" s="137" t="s">
        <v>93</v>
      </c>
      <c r="AV131" s="139" t="s">
        <v>1514</v>
      </c>
      <c r="AW131" s="139">
        <v>2</v>
      </c>
      <c r="AX131" s="142" t="s">
        <v>6</v>
      </c>
      <c r="AY131" s="142">
        <v>31</v>
      </c>
      <c r="AZ131" s="137">
        <v>27</v>
      </c>
      <c r="BA131" s="137">
        <v>27</v>
      </c>
      <c r="BB131" s="2">
        <f t="shared" si="39"/>
        <v>0.12903225806451613</v>
      </c>
      <c r="BC131" s="248">
        <f t="shared" si="40"/>
        <v>1.57</v>
      </c>
      <c r="BD131" s="137" t="s">
        <v>1666</v>
      </c>
      <c r="BE131" s="137">
        <v>13</v>
      </c>
      <c r="BF131" s="137">
        <v>9</v>
      </c>
      <c r="BG131" s="143">
        <v>2.2400000000000002</v>
      </c>
      <c r="BH131" s="144">
        <v>1.27</v>
      </c>
      <c r="BI131" s="145">
        <v>1.99</v>
      </c>
      <c r="BJ131" s="144">
        <v>2.02</v>
      </c>
      <c r="BK131" s="145">
        <v>1.86</v>
      </c>
      <c r="BL131" s="143">
        <v>1.96</v>
      </c>
      <c r="BM131" s="145">
        <v>0.95</v>
      </c>
      <c r="BN131" s="143">
        <v>1.34</v>
      </c>
      <c r="BO131" s="144">
        <v>1.96</v>
      </c>
      <c r="BP131" s="145">
        <v>2.5</v>
      </c>
      <c r="BQ131" s="145">
        <v>2.29</v>
      </c>
      <c r="BR131" s="145">
        <v>4.8600000000000003</v>
      </c>
      <c r="BS131" s="145">
        <v>1.93</v>
      </c>
      <c r="BT131" s="146">
        <v>3.92</v>
      </c>
      <c r="BU131" s="147">
        <v>4.4800000000000004</v>
      </c>
      <c r="BV131" s="147">
        <v>9.8699999999999992</v>
      </c>
      <c r="BW131" s="146">
        <v>17.22</v>
      </c>
      <c r="BX131" s="156"/>
      <c r="BY131" s="146">
        <v>3.34</v>
      </c>
      <c r="BZ131" s="148">
        <v>1.28</v>
      </c>
      <c r="CA131" s="149">
        <v>0.12</v>
      </c>
      <c r="CB131" s="149">
        <v>0.45</v>
      </c>
      <c r="CC131" s="149">
        <v>1.78</v>
      </c>
      <c r="CD131" s="150">
        <v>1.61</v>
      </c>
      <c r="CE131" s="149">
        <v>1.54</v>
      </c>
      <c r="CF131" s="150">
        <v>1.96</v>
      </c>
      <c r="CG131" s="148">
        <v>2.02</v>
      </c>
      <c r="CH131" s="149">
        <v>2.84</v>
      </c>
      <c r="CI131" s="149">
        <v>5.04</v>
      </c>
      <c r="CJ131" s="149">
        <v>5.46</v>
      </c>
      <c r="CK131" s="147">
        <v>2.2599999999999998</v>
      </c>
      <c r="CL131" s="146">
        <v>4.41</v>
      </c>
      <c r="CM131" s="147">
        <v>5.88</v>
      </c>
      <c r="CN131" s="147">
        <v>10.08</v>
      </c>
      <c r="CO131" s="146">
        <v>16.03</v>
      </c>
      <c r="CP131" s="156"/>
      <c r="CQ131" s="250">
        <v>-1.0999999999999996</v>
      </c>
      <c r="CR131" s="250">
        <v>-1.0000000000000009E-2</v>
      </c>
      <c r="CS131" s="250">
        <v>1.87</v>
      </c>
      <c r="CT131" s="250">
        <v>1.57</v>
      </c>
      <c r="CU131" s="250">
        <v>8.0000000000000071E-2</v>
      </c>
      <c r="CV131" s="250">
        <v>0.34999999999999987</v>
      </c>
      <c r="CW131" s="151">
        <v>27.97</v>
      </c>
      <c r="CX131" s="152">
        <v>31.24</v>
      </c>
      <c r="CY131" s="153">
        <v>35.450000000000003</v>
      </c>
      <c r="CZ131" s="152">
        <v>36.29</v>
      </c>
      <c r="DA131" s="153">
        <v>37.159999999999997</v>
      </c>
      <c r="DB131" s="151">
        <v>38.71</v>
      </c>
      <c r="DC131" s="153">
        <v>38.049999999999997</v>
      </c>
      <c r="DD131" s="151">
        <v>38.79</v>
      </c>
      <c r="DE131" s="152">
        <v>40.22</v>
      </c>
      <c r="DF131" s="153">
        <v>40.97</v>
      </c>
      <c r="DG131" s="153">
        <v>40.840000000000003</v>
      </c>
      <c r="DH131" s="153">
        <v>41.51</v>
      </c>
      <c r="DI131" s="153">
        <v>43.41</v>
      </c>
      <c r="DJ131" s="151">
        <v>45.84</v>
      </c>
      <c r="DK131" s="153">
        <v>46.14</v>
      </c>
      <c r="DL131" s="153">
        <v>47.01</v>
      </c>
      <c r="DM131" s="151">
        <v>47.18</v>
      </c>
      <c r="DN131" s="157"/>
      <c r="DO131" s="151">
        <v>27.75</v>
      </c>
      <c r="DP131" s="152">
        <v>32.08</v>
      </c>
      <c r="DQ131" s="153">
        <v>35.71</v>
      </c>
      <c r="DR131" s="153">
        <v>36.770000000000003</v>
      </c>
      <c r="DS131" s="153">
        <v>37.19</v>
      </c>
      <c r="DT131" s="151">
        <v>37.97</v>
      </c>
      <c r="DU131" s="153">
        <v>38.299999999999997</v>
      </c>
      <c r="DV131" s="151">
        <v>38.33</v>
      </c>
      <c r="DW131" s="152">
        <v>40.6</v>
      </c>
      <c r="DX131" s="153">
        <v>40.74</v>
      </c>
      <c r="DY131" s="153">
        <v>41.64</v>
      </c>
      <c r="DZ131" s="153">
        <v>42.36</v>
      </c>
      <c r="EA131" s="153">
        <v>43.96</v>
      </c>
      <c r="EB131" s="151">
        <v>45.41</v>
      </c>
      <c r="EC131" s="153">
        <v>46.4</v>
      </c>
      <c r="ED131" s="153">
        <v>47.41</v>
      </c>
      <c r="EE131" s="151">
        <v>48.79</v>
      </c>
      <c r="EF131" s="157"/>
      <c r="EG131" s="253">
        <f t="shared" si="41"/>
        <v>0.21999999999999886</v>
      </c>
      <c r="EH131" s="253">
        <f t="shared" si="42"/>
        <v>-0.83999999999999986</v>
      </c>
      <c r="EI131" s="253">
        <f t="shared" si="43"/>
        <v>-0.25999999999999801</v>
      </c>
      <c r="EJ131" s="253">
        <f t="shared" si="44"/>
        <v>-0.48000000000000398</v>
      </c>
      <c r="EK131" s="253">
        <f t="shared" si="45"/>
        <v>-3.0000000000001137E-2</v>
      </c>
      <c r="EL131" s="253">
        <f t="shared" si="46"/>
        <v>0.74000000000000199</v>
      </c>
      <c r="EM131" s="151">
        <v>3</v>
      </c>
      <c r="EN131" s="153">
        <v>5</v>
      </c>
      <c r="EO131" s="153">
        <v>6</v>
      </c>
      <c r="EP131" s="153">
        <v>2</v>
      </c>
      <c r="EQ131" s="153">
        <v>0</v>
      </c>
      <c r="ER131" s="153">
        <v>-6</v>
      </c>
      <c r="ES131" s="153">
        <v>-13</v>
      </c>
      <c r="ET131" s="153">
        <v>-15</v>
      </c>
      <c r="EU131" s="153">
        <v>-13</v>
      </c>
      <c r="EV131" s="153">
        <v>-9</v>
      </c>
      <c r="EW131" s="153">
        <v>-6</v>
      </c>
      <c r="EX131" s="153">
        <v>0</v>
      </c>
      <c r="EY131" s="153">
        <v>2</v>
      </c>
      <c r="EZ131" s="153">
        <v>3</v>
      </c>
      <c r="FA131" s="153">
        <v>2</v>
      </c>
      <c r="FB131" s="153">
        <v>0</v>
      </c>
      <c r="FC131" s="153">
        <v>0</v>
      </c>
      <c r="FD131" s="158"/>
      <c r="FE131" s="137" t="s">
        <v>1511</v>
      </c>
      <c r="FF131" s="137">
        <v>50250723</v>
      </c>
      <c r="FG131" s="137" t="s">
        <v>91</v>
      </c>
      <c r="FH131" s="138" t="s">
        <v>847</v>
      </c>
      <c r="FI131" s="139"/>
      <c r="FJ131" s="138"/>
      <c r="FL131" s="50">
        <f t="shared" si="47"/>
        <v>-0.21000000000000085</v>
      </c>
    </row>
    <row r="132" spans="1:168" s="154" customFormat="1" ht="14">
      <c r="A132" s="137">
        <v>2</v>
      </c>
      <c r="B132" s="2">
        <v>143</v>
      </c>
      <c r="C132" s="137">
        <v>2</v>
      </c>
      <c r="D132" s="250">
        <v>1.5799999999999996</v>
      </c>
      <c r="E132" s="137">
        <v>17</v>
      </c>
      <c r="F132" s="137">
        <v>1</v>
      </c>
      <c r="G132" s="137">
        <v>170.7</v>
      </c>
      <c r="H132" s="137">
        <v>53.5</v>
      </c>
      <c r="I132" s="137" t="s">
        <v>79</v>
      </c>
      <c r="J132" s="137" t="s">
        <v>259</v>
      </c>
      <c r="K132" s="142" t="s">
        <v>6</v>
      </c>
      <c r="L132" s="142">
        <v>29</v>
      </c>
      <c r="M132" s="137">
        <v>26</v>
      </c>
      <c r="N132" s="137">
        <v>27</v>
      </c>
      <c r="O132" s="2">
        <f t="shared" si="38"/>
        <v>6.8965517241379309E-2</v>
      </c>
      <c r="P132" s="140"/>
      <c r="Q132" s="140"/>
      <c r="R132" s="140"/>
      <c r="S132" s="140"/>
      <c r="T132" s="142" t="s">
        <v>187</v>
      </c>
      <c r="U132" s="154" t="s">
        <v>191</v>
      </c>
      <c r="V132" s="142">
        <v>29</v>
      </c>
      <c r="W132" s="137">
        <v>26</v>
      </c>
      <c r="X132" s="137">
        <v>27</v>
      </c>
      <c r="Y132" s="137" t="s">
        <v>280</v>
      </c>
      <c r="Z132" s="141"/>
      <c r="AA132" s="142" t="s">
        <v>232</v>
      </c>
      <c r="AB132" s="142">
        <v>51</v>
      </c>
      <c r="AC132" s="137">
        <v>35</v>
      </c>
      <c r="AD132" s="137">
        <v>39</v>
      </c>
      <c r="AE132" s="137"/>
      <c r="AF132" s="141" t="s">
        <v>443</v>
      </c>
      <c r="AG132" s="150" t="s">
        <v>217</v>
      </c>
      <c r="AH132" s="150">
        <v>25</v>
      </c>
      <c r="AI132" s="155">
        <v>14</v>
      </c>
      <c r="AJ132" s="155">
        <v>12</v>
      </c>
      <c r="AK132" s="155"/>
      <c r="AL132" s="159"/>
      <c r="AM132" s="137" t="s">
        <v>177</v>
      </c>
      <c r="AN132" s="137" t="s">
        <v>262</v>
      </c>
      <c r="AO132" s="137" t="s">
        <v>281</v>
      </c>
      <c r="AP132" s="137" t="s">
        <v>359</v>
      </c>
      <c r="AQ132" s="137" t="s">
        <v>87</v>
      </c>
      <c r="AR132" s="138" t="s">
        <v>197</v>
      </c>
      <c r="AS132" s="137" t="s">
        <v>89</v>
      </c>
      <c r="AT132" s="138" t="s">
        <v>180</v>
      </c>
      <c r="AU132" s="137" t="s">
        <v>93</v>
      </c>
      <c r="AV132" s="139" t="s">
        <v>720</v>
      </c>
      <c r="AW132" s="139">
        <v>2</v>
      </c>
      <c r="AX132" s="142" t="s">
        <v>6</v>
      </c>
      <c r="AY132" s="142">
        <v>29</v>
      </c>
      <c r="AZ132" s="137">
        <v>26</v>
      </c>
      <c r="BA132" s="137">
        <v>27</v>
      </c>
      <c r="BB132" s="2">
        <f t="shared" si="39"/>
        <v>6.8965517241379309E-2</v>
      </c>
      <c r="BC132" s="248">
        <f t="shared" si="40"/>
        <v>1.5799999999999996</v>
      </c>
      <c r="BD132" s="137" t="s">
        <v>1666</v>
      </c>
      <c r="BE132" s="137">
        <v>17</v>
      </c>
      <c r="BF132" s="137">
        <v>1</v>
      </c>
      <c r="BG132" s="143">
        <v>3.92</v>
      </c>
      <c r="BH132" s="144">
        <v>4.17</v>
      </c>
      <c r="BI132" s="145">
        <v>3.37</v>
      </c>
      <c r="BJ132" s="144">
        <v>4.0199999999999996</v>
      </c>
      <c r="BK132" s="145">
        <v>3.68</v>
      </c>
      <c r="BL132" s="143">
        <v>3.06</v>
      </c>
      <c r="BM132" s="145">
        <v>3.07</v>
      </c>
      <c r="BN132" s="143">
        <v>3.06</v>
      </c>
      <c r="BO132" s="144">
        <v>4.2</v>
      </c>
      <c r="BP132" s="145">
        <v>4.01</v>
      </c>
      <c r="BQ132" s="145">
        <v>6.48</v>
      </c>
      <c r="BR132" s="145">
        <v>7.31</v>
      </c>
      <c r="BS132" s="145">
        <v>3.05</v>
      </c>
      <c r="BT132" s="146">
        <v>5</v>
      </c>
      <c r="BU132" s="147">
        <v>6.57</v>
      </c>
      <c r="BV132" s="147">
        <v>7.02</v>
      </c>
      <c r="BW132" s="146">
        <v>11.99</v>
      </c>
      <c r="BX132" s="146">
        <v>17.37</v>
      </c>
      <c r="BY132" s="146">
        <v>3.36</v>
      </c>
      <c r="BZ132" s="148">
        <v>2.69</v>
      </c>
      <c r="CA132" s="149">
        <v>1.69</v>
      </c>
      <c r="CB132" s="149">
        <v>2.44</v>
      </c>
      <c r="CC132" s="149">
        <v>3.39</v>
      </c>
      <c r="CD132" s="150">
        <v>4.72</v>
      </c>
      <c r="CE132" s="149">
        <v>3.74</v>
      </c>
      <c r="CF132" s="150">
        <v>4.8499999999999996</v>
      </c>
      <c r="CG132" s="148">
        <v>4.62</v>
      </c>
      <c r="CH132" s="149">
        <v>5.47</v>
      </c>
      <c r="CI132" s="149">
        <v>7.15</v>
      </c>
      <c r="CJ132" s="149">
        <v>8.32</v>
      </c>
      <c r="CK132" s="147">
        <v>2.99</v>
      </c>
      <c r="CL132" s="146">
        <v>4.87</v>
      </c>
      <c r="CM132" s="147">
        <v>7.15</v>
      </c>
      <c r="CN132" s="147">
        <v>8.4700000000000006</v>
      </c>
      <c r="CO132" s="146">
        <v>12.61</v>
      </c>
      <c r="CP132" s="146">
        <v>18.54</v>
      </c>
      <c r="CQ132" s="250">
        <v>0.56000000000000005</v>
      </c>
      <c r="CR132" s="250">
        <v>1.48</v>
      </c>
      <c r="CS132" s="250">
        <v>1.6800000000000002</v>
      </c>
      <c r="CT132" s="250">
        <v>1.5799999999999996</v>
      </c>
      <c r="CU132" s="250">
        <v>0.29000000000000004</v>
      </c>
      <c r="CV132" s="250">
        <v>-1.6599999999999997</v>
      </c>
      <c r="CW132" s="151">
        <v>27.43</v>
      </c>
      <c r="CX132" s="152">
        <v>32.479999999999997</v>
      </c>
      <c r="CY132" s="153">
        <v>31.83</v>
      </c>
      <c r="CZ132" s="152">
        <v>32.58</v>
      </c>
      <c r="DA132" s="153">
        <v>34.950000000000003</v>
      </c>
      <c r="DB132" s="151">
        <v>35.270000000000003</v>
      </c>
      <c r="DC132" s="153">
        <v>36.880000000000003</v>
      </c>
      <c r="DD132" s="151">
        <v>37.090000000000003</v>
      </c>
      <c r="DE132" s="152">
        <v>38.06</v>
      </c>
      <c r="DF132" s="153">
        <v>37.380000000000003</v>
      </c>
      <c r="DG132" s="153">
        <v>37.99</v>
      </c>
      <c r="DH132" s="153">
        <v>38.9</v>
      </c>
      <c r="DI132" s="153">
        <v>44.07</v>
      </c>
      <c r="DJ132" s="151">
        <v>45.28</v>
      </c>
      <c r="DK132" s="153">
        <v>47.33</v>
      </c>
      <c r="DL132" s="153">
        <v>43.9</v>
      </c>
      <c r="DM132" s="151">
        <v>43.17</v>
      </c>
      <c r="DN132" s="151">
        <v>37.17</v>
      </c>
      <c r="DO132" s="151">
        <v>26.56</v>
      </c>
      <c r="DP132" s="152">
        <v>30.73</v>
      </c>
      <c r="DQ132" s="153">
        <v>31.28</v>
      </c>
      <c r="DR132" s="153">
        <v>31.11</v>
      </c>
      <c r="DS132" s="153">
        <v>33.35</v>
      </c>
      <c r="DT132" s="151">
        <v>36.85</v>
      </c>
      <c r="DU132" s="153">
        <v>37.18</v>
      </c>
      <c r="DV132" s="151">
        <v>36.03</v>
      </c>
      <c r="DW132" s="152">
        <v>37.28</v>
      </c>
      <c r="DX132" s="153">
        <v>37.520000000000003</v>
      </c>
      <c r="DY132" s="153">
        <v>39.130000000000003</v>
      </c>
      <c r="DZ132" s="153">
        <v>39.200000000000003</v>
      </c>
      <c r="EA132" s="153">
        <v>43.66</v>
      </c>
      <c r="EB132" s="151">
        <v>44.53</v>
      </c>
      <c r="EC132" s="153">
        <v>47.99</v>
      </c>
      <c r="ED132" s="153">
        <v>44.12</v>
      </c>
      <c r="EE132" s="151">
        <v>43.65</v>
      </c>
      <c r="EF132" s="151">
        <v>38.33</v>
      </c>
      <c r="EG132" s="253">
        <f t="shared" si="41"/>
        <v>0.87000000000000099</v>
      </c>
      <c r="EH132" s="253">
        <f t="shared" si="42"/>
        <v>1.7499999999999964</v>
      </c>
      <c r="EI132" s="253">
        <f t="shared" si="43"/>
        <v>0.54999999999999716</v>
      </c>
      <c r="EJ132" s="253">
        <f t="shared" si="44"/>
        <v>1.4699999999999989</v>
      </c>
      <c r="EK132" s="253">
        <f t="shared" si="45"/>
        <v>1.6000000000000014</v>
      </c>
      <c r="EL132" s="253">
        <f t="shared" si="46"/>
        <v>-1.5799999999999983</v>
      </c>
      <c r="EM132" s="151">
        <v>12</v>
      </c>
      <c r="EN132" s="153">
        <v>12</v>
      </c>
      <c r="EO132" s="153">
        <v>13</v>
      </c>
      <c r="EP132" s="153">
        <v>11</v>
      </c>
      <c r="EQ132" s="153">
        <v>8</v>
      </c>
      <c r="ER132" s="153">
        <v>0</v>
      </c>
      <c r="ES132" s="153">
        <v>-6</v>
      </c>
      <c r="ET132" s="153">
        <v>-13</v>
      </c>
      <c r="EU132" s="153">
        <v>-16</v>
      </c>
      <c r="EV132" s="153">
        <v>-16</v>
      </c>
      <c r="EW132" s="153">
        <v>-11</v>
      </c>
      <c r="EX132" s="153">
        <v>-8</v>
      </c>
      <c r="EY132" s="153">
        <v>-1</v>
      </c>
      <c r="EZ132" s="153">
        <v>1</v>
      </c>
      <c r="FA132" s="153">
        <v>5</v>
      </c>
      <c r="FB132" s="153">
        <v>4</v>
      </c>
      <c r="FC132" s="153">
        <v>2</v>
      </c>
      <c r="FD132" s="153">
        <v>5</v>
      </c>
      <c r="FE132" s="137" t="s">
        <v>715</v>
      </c>
      <c r="FF132" s="137">
        <v>51706166</v>
      </c>
      <c r="FG132" s="137" t="s">
        <v>91</v>
      </c>
      <c r="FH132" s="138" t="s">
        <v>719</v>
      </c>
      <c r="FI132" s="155" t="s">
        <v>95</v>
      </c>
      <c r="FJ132" s="138">
        <v>2</v>
      </c>
      <c r="FL132" s="50">
        <f t="shared" si="47"/>
        <v>-1.4500000000000011</v>
      </c>
    </row>
    <row r="133" spans="1:168" s="154" customFormat="1" ht="14">
      <c r="A133" s="137">
        <v>2</v>
      </c>
      <c r="B133" s="2">
        <v>172</v>
      </c>
      <c r="C133" s="137">
        <v>1</v>
      </c>
      <c r="D133" s="250">
        <v>1.58</v>
      </c>
      <c r="E133" s="137">
        <v>14</v>
      </c>
      <c r="F133" s="137">
        <v>8</v>
      </c>
      <c r="G133" s="137">
        <v>172</v>
      </c>
      <c r="H133" s="137">
        <v>52.5</v>
      </c>
      <c r="I133" s="137" t="s">
        <v>158</v>
      </c>
      <c r="J133" s="137" t="s">
        <v>148</v>
      </c>
      <c r="K133" s="142" t="s">
        <v>6</v>
      </c>
      <c r="L133" s="142">
        <v>37</v>
      </c>
      <c r="M133" s="137">
        <v>35</v>
      </c>
      <c r="N133" s="137">
        <v>35</v>
      </c>
      <c r="O133" s="2">
        <f t="shared" si="38"/>
        <v>5.4054054054054057E-2</v>
      </c>
      <c r="P133" s="140" t="s">
        <v>598</v>
      </c>
      <c r="Q133" s="140"/>
      <c r="R133" s="140"/>
      <c r="S133" s="140"/>
      <c r="T133" s="142" t="s">
        <v>187</v>
      </c>
      <c r="U133" s="154" t="s">
        <v>191</v>
      </c>
      <c r="V133" s="142">
        <v>37</v>
      </c>
      <c r="W133" s="137">
        <v>35</v>
      </c>
      <c r="X133" s="137">
        <v>35</v>
      </c>
      <c r="Y133" s="137" t="s">
        <v>885</v>
      </c>
      <c r="Z133" s="141"/>
      <c r="AA133" s="142" t="s">
        <v>260</v>
      </c>
      <c r="AB133" s="142">
        <v>70</v>
      </c>
      <c r="AC133" s="137">
        <v>42</v>
      </c>
      <c r="AD133" s="137">
        <v>34</v>
      </c>
      <c r="AE133" s="137"/>
      <c r="AF133" s="141" t="s">
        <v>242</v>
      </c>
      <c r="AG133" s="150" t="s">
        <v>261</v>
      </c>
      <c r="AH133" s="150">
        <v>29</v>
      </c>
      <c r="AI133" s="155">
        <v>17</v>
      </c>
      <c r="AJ133" s="155">
        <v>16</v>
      </c>
      <c r="AK133" s="155"/>
      <c r="AL133" s="159"/>
      <c r="AM133" s="137" t="s">
        <v>311</v>
      </c>
      <c r="AN133" s="137" t="s">
        <v>251</v>
      </c>
      <c r="AO133" s="137" t="s">
        <v>870</v>
      </c>
      <c r="AP133" s="137" t="s">
        <v>106</v>
      </c>
      <c r="AQ133" s="137" t="s">
        <v>87</v>
      </c>
      <c r="AR133" s="138"/>
      <c r="AS133" s="137" t="s">
        <v>89</v>
      </c>
      <c r="AT133" s="138"/>
      <c r="AU133" s="137" t="s">
        <v>93</v>
      </c>
      <c r="AV133" s="139" t="s">
        <v>782</v>
      </c>
      <c r="AW133" s="139">
        <v>2</v>
      </c>
      <c r="AX133" s="142" t="s">
        <v>6</v>
      </c>
      <c r="AY133" s="142">
        <v>37</v>
      </c>
      <c r="AZ133" s="137">
        <v>35</v>
      </c>
      <c r="BA133" s="137">
        <v>35</v>
      </c>
      <c r="BB133" s="2">
        <f t="shared" si="39"/>
        <v>5.4054054054054057E-2</v>
      </c>
      <c r="BC133" s="248">
        <f t="shared" si="40"/>
        <v>1.58</v>
      </c>
      <c r="BD133" s="137" t="s">
        <v>1667</v>
      </c>
      <c r="BE133" s="137">
        <v>14</v>
      </c>
      <c r="BF133" s="137">
        <v>8</v>
      </c>
      <c r="BG133" s="143">
        <v>5.57</v>
      </c>
      <c r="BH133" s="144">
        <v>4.68</v>
      </c>
      <c r="BI133" s="145">
        <v>4.29</v>
      </c>
      <c r="BJ133" s="144">
        <v>3.37</v>
      </c>
      <c r="BK133" s="145">
        <v>3.27</v>
      </c>
      <c r="BL133" s="143">
        <v>3.56</v>
      </c>
      <c r="BM133" s="145">
        <v>2.2400000000000002</v>
      </c>
      <c r="BN133" s="143">
        <v>3.17</v>
      </c>
      <c r="BO133" s="144">
        <v>3.45</v>
      </c>
      <c r="BP133" s="145">
        <v>4.38</v>
      </c>
      <c r="BQ133" s="145">
        <v>9.33</v>
      </c>
      <c r="BR133" s="145">
        <v>7.63</v>
      </c>
      <c r="BS133" s="145">
        <v>5.41</v>
      </c>
      <c r="BT133" s="146">
        <v>6.06</v>
      </c>
      <c r="BU133" s="147">
        <v>6.34</v>
      </c>
      <c r="BV133" s="147">
        <v>9.16</v>
      </c>
      <c r="BW133" s="146">
        <v>14.86</v>
      </c>
      <c r="BX133" s="146">
        <v>19.61</v>
      </c>
      <c r="BY133" s="146">
        <v>5.86</v>
      </c>
      <c r="BZ133" s="148">
        <v>3.67</v>
      </c>
      <c r="CA133" s="149">
        <v>1.54</v>
      </c>
      <c r="CB133" s="149">
        <v>1.79</v>
      </c>
      <c r="CC133" s="149">
        <v>2.25</v>
      </c>
      <c r="CD133" s="150">
        <v>2.86</v>
      </c>
      <c r="CE133" s="149">
        <v>1.27</v>
      </c>
      <c r="CF133" s="150">
        <v>3.11</v>
      </c>
      <c r="CG133" s="148">
        <v>3.67</v>
      </c>
      <c r="CH133" s="149">
        <v>3.83</v>
      </c>
      <c r="CI133" s="149">
        <v>7.66</v>
      </c>
      <c r="CJ133" s="149">
        <v>7.82</v>
      </c>
      <c r="CK133" s="147">
        <v>6.33</v>
      </c>
      <c r="CL133" s="146">
        <v>6.46</v>
      </c>
      <c r="CM133" s="147">
        <v>8.5299999999999994</v>
      </c>
      <c r="CN133" s="147">
        <v>11.63</v>
      </c>
      <c r="CO133" s="146">
        <v>14.73</v>
      </c>
      <c r="CP133" s="146">
        <v>20.88</v>
      </c>
      <c r="CQ133" s="250">
        <v>-0.29000000000000004</v>
      </c>
      <c r="CR133" s="250">
        <v>1.0099999999999998</v>
      </c>
      <c r="CS133" s="250">
        <v>2.75</v>
      </c>
      <c r="CT133" s="250">
        <v>1.58</v>
      </c>
      <c r="CU133" s="250">
        <v>1.02</v>
      </c>
      <c r="CV133" s="250">
        <v>0.70000000000000018</v>
      </c>
      <c r="CW133" s="151">
        <v>27.73</v>
      </c>
      <c r="CX133" s="152">
        <v>34.299999999999997</v>
      </c>
      <c r="CY133" s="153">
        <v>36.15</v>
      </c>
      <c r="CZ133" s="152">
        <v>36.049999999999997</v>
      </c>
      <c r="DA133" s="153">
        <v>36.729999999999997</v>
      </c>
      <c r="DB133" s="151">
        <v>38.85</v>
      </c>
      <c r="DC133" s="153">
        <v>41.55</v>
      </c>
      <c r="DD133" s="151">
        <v>40.409999999999997</v>
      </c>
      <c r="DE133" s="152">
        <v>41.99</v>
      </c>
      <c r="DF133" s="153">
        <v>42.78</v>
      </c>
      <c r="DG133" s="153">
        <v>44.48</v>
      </c>
      <c r="DH133" s="153">
        <v>44.39</v>
      </c>
      <c r="DI133" s="153">
        <v>47.88</v>
      </c>
      <c r="DJ133" s="151">
        <v>49.61</v>
      </c>
      <c r="DK133" s="153">
        <v>50.79</v>
      </c>
      <c r="DL133" s="153">
        <v>48.29</v>
      </c>
      <c r="DM133" s="151">
        <v>45.35</v>
      </c>
      <c r="DN133" s="151">
        <v>38.11</v>
      </c>
      <c r="DO133" s="151">
        <v>27.96</v>
      </c>
      <c r="DP133" s="152">
        <v>34.020000000000003</v>
      </c>
      <c r="DQ133" s="153">
        <v>36.18</v>
      </c>
      <c r="DR133" s="153">
        <v>36.93</v>
      </c>
      <c r="DS133" s="153">
        <v>37.65</v>
      </c>
      <c r="DT133" s="151">
        <v>38.700000000000003</v>
      </c>
      <c r="DU133" s="153">
        <v>40.130000000000003</v>
      </c>
      <c r="DV133" s="151">
        <v>40.200000000000003</v>
      </c>
      <c r="DW133" s="152">
        <v>41.16</v>
      </c>
      <c r="DX133" s="153">
        <v>42.04</v>
      </c>
      <c r="DY133" s="153">
        <v>43.08</v>
      </c>
      <c r="DZ133" s="153">
        <v>43.6</v>
      </c>
      <c r="EA133" s="153">
        <v>46.98</v>
      </c>
      <c r="EB133" s="151">
        <v>49.08</v>
      </c>
      <c r="EC133" s="153">
        <v>50.79</v>
      </c>
      <c r="ED133" s="153">
        <v>49.85</v>
      </c>
      <c r="EE133" s="151">
        <v>46.51</v>
      </c>
      <c r="EF133" s="151">
        <v>39.46</v>
      </c>
      <c r="EG133" s="253">
        <f t="shared" si="41"/>
        <v>-0.23000000000000043</v>
      </c>
      <c r="EH133" s="253">
        <f t="shared" si="42"/>
        <v>0.27999999999999403</v>
      </c>
      <c r="EI133" s="253">
        <f t="shared" si="43"/>
        <v>-3.0000000000001137E-2</v>
      </c>
      <c r="EJ133" s="253">
        <f t="shared" si="44"/>
        <v>-0.88000000000000256</v>
      </c>
      <c r="EK133" s="253">
        <f t="shared" si="45"/>
        <v>-0.92000000000000171</v>
      </c>
      <c r="EL133" s="253">
        <f t="shared" si="46"/>
        <v>0.14999999999999858</v>
      </c>
      <c r="EM133" s="151">
        <v>1</v>
      </c>
      <c r="EN133" s="153">
        <v>2</v>
      </c>
      <c r="EO133" s="153">
        <v>1</v>
      </c>
      <c r="EP133" s="153">
        <v>-1</v>
      </c>
      <c r="EQ133" s="153">
        <v>-8</v>
      </c>
      <c r="ER133" s="153">
        <v>-17</v>
      </c>
      <c r="ES133" s="153">
        <v>-25</v>
      </c>
      <c r="ET133" s="153">
        <v>-26</v>
      </c>
      <c r="EU133" s="153">
        <v>-29</v>
      </c>
      <c r="EV133" s="153">
        <v>-26</v>
      </c>
      <c r="EW133" s="153">
        <v>-23</v>
      </c>
      <c r="EX133" s="153">
        <v>-19</v>
      </c>
      <c r="EY133" s="153">
        <v>-15</v>
      </c>
      <c r="EZ133" s="153">
        <v>-10</v>
      </c>
      <c r="FA133" s="153">
        <v>-6</v>
      </c>
      <c r="FB133" s="153">
        <v>-5</v>
      </c>
      <c r="FC133" s="153">
        <v>-3</v>
      </c>
      <c r="FD133" s="153">
        <v>-2</v>
      </c>
      <c r="FE133" s="137" t="s">
        <v>882</v>
      </c>
      <c r="FF133" s="137">
        <v>51491008</v>
      </c>
      <c r="FG133" s="137" t="s">
        <v>91</v>
      </c>
      <c r="FH133" s="138" t="s">
        <v>886</v>
      </c>
      <c r="FI133" s="155" t="s">
        <v>95</v>
      </c>
      <c r="FJ133" s="138">
        <v>2</v>
      </c>
      <c r="FL133" s="50">
        <f t="shared" si="47"/>
        <v>-2.4700000000000006</v>
      </c>
    </row>
    <row r="134" spans="1:168" s="154" customFormat="1" ht="14">
      <c r="A134" s="137">
        <v>2</v>
      </c>
      <c r="B134" s="2">
        <v>166</v>
      </c>
      <c r="C134" s="137">
        <v>2</v>
      </c>
      <c r="D134" s="250">
        <v>1.59</v>
      </c>
      <c r="E134" s="137">
        <v>23</v>
      </c>
      <c r="F134" s="137">
        <v>0</v>
      </c>
      <c r="G134" s="137">
        <v>161.19999999999999</v>
      </c>
      <c r="H134" s="137">
        <v>34</v>
      </c>
      <c r="I134" s="137" t="s">
        <v>147</v>
      </c>
      <c r="J134" s="137" t="s">
        <v>259</v>
      </c>
      <c r="K134" s="142" t="s">
        <v>17</v>
      </c>
      <c r="L134" s="142">
        <v>37</v>
      </c>
      <c r="M134" s="137">
        <v>34</v>
      </c>
      <c r="N134" s="137">
        <v>32</v>
      </c>
      <c r="O134" s="2">
        <f t="shared" si="38"/>
        <v>0.13513513513513514</v>
      </c>
      <c r="P134" s="140"/>
      <c r="Q134" s="140"/>
      <c r="R134" s="140"/>
      <c r="S134" s="140"/>
      <c r="T134" s="142" t="s">
        <v>187</v>
      </c>
      <c r="U134" s="154" t="s">
        <v>192</v>
      </c>
      <c r="V134" s="142">
        <v>37</v>
      </c>
      <c r="W134" s="137">
        <v>34</v>
      </c>
      <c r="X134" s="137">
        <v>32</v>
      </c>
      <c r="Y134" s="137" t="s">
        <v>280</v>
      </c>
      <c r="Z134" s="141"/>
      <c r="AA134" s="142" t="s">
        <v>175</v>
      </c>
      <c r="AB134" s="142">
        <v>77</v>
      </c>
      <c r="AC134" s="137">
        <v>60</v>
      </c>
      <c r="AD134" s="137">
        <v>46</v>
      </c>
      <c r="AE134" s="137"/>
      <c r="AF134" s="141" t="s">
        <v>88</v>
      </c>
      <c r="AG134" s="150" t="s">
        <v>160</v>
      </c>
      <c r="AH134" s="150">
        <v>31</v>
      </c>
      <c r="AI134" s="155">
        <v>29</v>
      </c>
      <c r="AJ134" s="155">
        <v>20</v>
      </c>
      <c r="AK134" s="155"/>
      <c r="AL134" s="159"/>
      <c r="AM134" s="137" t="s">
        <v>210</v>
      </c>
      <c r="AN134" s="137" t="s">
        <v>612</v>
      </c>
      <c r="AO134" s="137" t="s">
        <v>712</v>
      </c>
      <c r="AP134" s="137" t="s">
        <v>390</v>
      </c>
      <c r="AQ134" s="137" t="s">
        <v>87</v>
      </c>
      <c r="AR134" s="138"/>
      <c r="AS134" s="137" t="s">
        <v>89</v>
      </c>
      <c r="AT134" s="138"/>
      <c r="AU134" s="137" t="s">
        <v>93</v>
      </c>
      <c r="AV134" s="139" t="s">
        <v>753</v>
      </c>
      <c r="AW134" s="139">
        <v>2</v>
      </c>
      <c r="AX134" s="142" t="s">
        <v>17</v>
      </c>
      <c r="AY134" s="142">
        <v>37</v>
      </c>
      <c r="AZ134" s="137">
        <v>34</v>
      </c>
      <c r="BA134" s="137">
        <v>32</v>
      </c>
      <c r="BB134" s="2">
        <f t="shared" si="39"/>
        <v>0.13513513513513514</v>
      </c>
      <c r="BC134" s="248">
        <f t="shared" si="40"/>
        <v>1.59</v>
      </c>
      <c r="BD134" s="137" t="s">
        <v>1666</v>
      </c>
      <c r="BE134" s="137">
        <v>23</v>
      </c>
      <c r="BF134" s="137">
        <v>0</v>
      </c>
      <c r="BG134" s="143">
        <v>2.89</v>
      </c>
      <c r="BH134" s="144">
        <v>2.73</v>
      </c>
      <c r="BI134" s="145">
        <v>2.4900000000000002</v>
      </c>
      <c r="BJ134" s="144">
        <v>1.59</v>
      </c>
      <c r="BK134" s="145">
        <v>0.7</v>
      </c>
      <c r="BL134" s="143">
        <v>0.57999999999999996</v>
      </c>
      <c r="BM134" s="145">
        <v>0</v>
      </c>
      <c r="BN134" s="143">
        <v>0</v>
      </c>
      <c r="BO134" s="144">
        <v>0</v>
      </c>
      <c r="BP134" s="145">
        <v>0.81</v>
      </c>
      <c r="BQ134" s="145">
        <v>2.52</v>
      </c>
      <c r="BR134" s="145">
        <v>2.0499999999999998</v>
      </c>
      <c r="BS134" s="145">
        <v>1.08</v>
      </c>
      <c r="BT134" s="146">
        <v>0.89</v>
      </c>
      <c r="BU134" s="147">
        <v>1.79</v>
      </c>
      <c r="BV134" s="147">
        <v>2.72</v>
      </c>
      <c r="BW134" s="146">
        <v>6.17</v>
      </c>
      <c r="BX134" s="146">
        <v>9.07</v>
      </c>
      <c r="BY134" s="146">
        <v>2.3199999999999998</v>
      </c>
      <c r="BZ134" s="148">
        <v>1.62</v>
      </c>
      <c r="CA134" s="149">
        <v>0</v>
      </c>
      <c r="CB134" s="149">
        <v>0</v>
      </c>
      <c r="CC134" s="149">
        <v>0</v>
      </c>
      <c r="CD134" s="150">
        <v>0.1</v>
      </c>
      <c r="CE134" s="149">
        <v>0.36</v>
      </c>
      <c r="CF134" s="150">
        <v>0</v>
      </c>
      <c r="CG134" s="148">
        <v>1.04</v>
      </c>
      <c r="CH134" s="149">
        <v>1.48</v>
      </c>
      <c r="CI134" s="149">
        <v>3.01</v>
      </c>
      <c r="CJ134" s="149">
        <v>4.5</v>
      </c>
      <c r="CK134" s="147">
        <v>0.92</v>
      </c>
      <c r="CL134" s="146">
        <v>0.51</v>
      </c>
      <c r="CM134" s="147">
        <v>1.8</v>
      </c>
      <c r="CN134" s="147">
        <v>2.2000000000000002</v>
      </c>
      <c r="CO134" s="146">
        <v>6.06</v>
      </c>
      <c r="CP134" s="146">
        <v>8.3000000000000007</v>
      </c>
      <c r="CQ134" s="250">
        <v>0.57000000000000028</v>
      </c>
      <c r="CR134" s="250">
        <v>1.1099999999999999</v>
      </c>
      <c r="CS134" s="250">
        <v>2.4900000000000002</v>
      </c>
      <c r="CT134" s="250">
        <v>1.59</v>
      </c>
      <c r="CU134" s="250">
        <v>0.7</v>
      </c>
      <c r="CV134" s="250">
        <v>0.48</v>
      </c>
      <c r="CW134" s="151">
        <v>26.27</v>
      </c>
      <c r="CX134" s="152">
        <v>32.06</v>
      </c>
      <c r="CY134" s="153">
        <v>33.08</v>
      </c>
      <c r="CZ134" s="152">
        <v>34.47</v>
      </c>
      <c r="DA134" s="153">
        <v>35.03</v>
      </c>
      <c r="DB134" s="151">
        <v>35.78</v>
      </c>
      <c r="DC134" s="153">
        <v>36.549999999999997</v>
      </c>
      <c r="DD134" s="151">
        <v>37.979999999999997</v>
      </c>
      <c r="DE134" s="152">
        <v>37.409999999999997</v>
      </c>
      <c r="DF134" s="153">
        <v>37.86</v>
      </c>
      <c r="DG134" s="153">
        <v>38.97</v>
      </c>
      <c r="DH134" s="153">
        <v>40.07</v>
      </c>
      <c r="DI134" s="153">
        <v>43.64</v>
      </c>
      <c r="DJ134" s="151">
        <v>45.16</v>
      </c>
      <c r="DK134" s="153">
        <v>46.67</v>
      </c>
      <c r="DL134" s="153">
        <v>45.01</v>
      </c>
      <c r="DM134" s="151">
        <v>43.25</v>
      </c>
      <c r="DN134" s="151">
        <v>46.11</v>
      </c>
      <c r="DO134" s="151">
        <v>26.43</v>
      </c>
      <c r="DP134" s="152">
        <v>32.64</v>
      </c>
      <c r="DQ134" s="153">
        <v>33.04</v>
      </c>
      <c r="DR134" s="153">
        <v>34.82</v>
      </c>
      <c r="DS134" s="153">
        <v>35.72</v>
      </c>
      <c r="DT134" s="151">
        <v>35.729999999999997</v>
      </c>
      <c r="DU134" s="153">
        <v>36.07</v>
      </c>
      <c r="DV134" s="151">
        <v>37.76</v>
      </c>
      <c r="DW134" s="152">
        <v>37.01</v>
      </c>
      <c r="DX134" s="153">
        <v>38.840000000000003</v>
      </c>
      <c r="DY134" s="153">
        <v>38.229999999999997</v>
      </c>
      <c r="DZ134" s="153">
        <v>40.880000000000003</v>
      </c>
      <c r="EA134" s="153">
        <v>44.02</v>
      </c>
      <c r="EB134" s="151">
        <v>45.4</v>
      </c>
      <c r="EC134" s="153">
        <v>47.24</v>
      </c>
      <c r="ED134" s="153">
        <v>46.43</v>
      </c>
      <c r="EE134" s="151">
        <v>44.35</v>
      </c>
      <c r="EF134" s="151">
        <v>47.08</v>
      </c>
      <c r="EG134" s="253">
        <f t="shared" si="41"/>
        <v>-0.16000000000000014</v>
      </c>
      <c r="EH134" s="253">
        <f t="shared" si="42"/>
        <v>-0.57999999999999829</v>
      </c>
      <c r="EI134" s="253">
        <f t="shared" si="43"/>
        <v>3.9999999999999147E-2</v>
      </c>
      <c r="EJ134" s="253">
        <f t="shared" si="44"/>
        <v>-0.35000000000000142</v>
      </c>
      <c r="EK134" s="253">
        <f t="shared" si="45"/>
        <v>-0.68999999999999773</v>
      </c>
      <c r="EL134" s="253">
        <f t="shared" si="46"/>
        <v>5.0000000000004263E-2</v>
      </c>
      <c r="EM134" s="151">
        <v>6</v>
      </c>
      <c r="EN134" s="153">
        <v>7</v>
      </c>
      <c r="EO134" s="153">
        <v>10</v>
      </c>
      <c r="EP134" s="153">
        <v>7</v>
      </c>
      <c r="EQ134" s="153">
        <v>4</v>
      </c>
      <c r="ER134" s="153">
        <v>-1</v>
      </c>
      <c r="ES134" s="153">
        <v>-9</v>
      </c>
      <c r="ET134" s="153">
        <v>-14</v>
      </c>
      <c r="EU134" s="153">
        <v>-17</v>
      </c>
      <c r="EV134" s="153">
        <v>-22</v>
      </c>
      <c r="EW134" s="153">
        <v>-23</v>
      </c>
      <c r="EX134" s="153">
        <v>-22</v>
      </c>
      <c r="EY134" s="153">
        <v>-16</v>
      </c>
      <c r="EZ134" s="153">
        <v>-11</v>
      </c>
      <c r="FA134" s="153">
        <v>-6</v>
      </c>
      <c r="FB134" s="153">
        <v>-5</v>
      </c>
      <c r="FC134" s="153">
        <v>-3</v>
      </c>
      <c r="FD134" s="153">
        <v>-4</v>
      </c>
      <c r="FE134" s="137" t="s">
        <v>1494</v>
      </c>
      <c r="FF134" s="137">
        <v>51069348</v>
      </c>
      <c r="FG134" s="137" t="s">
        <v>91</v>
      </c>
      <c r="FH134" s="138" t="s">
        <v>959</v>
      </c>
      <c r="FI134" s="139"/>
      <c r="FJ134" s="138"/>
      <c r="FL134" s="50">
        <f t="shared" si="47"/>
        <v>0.52</v>
      </c>
    </row>
    <row r="135" spans="1:168" s="154" customFormat="1" ht="14">
      <c r="A135" s="137">
        <v>2</v>
      </c>
      <c r="B135" s="2">
        <v>117</v>
      </c>
      <c r="C135" s="137">
        <v>2</v>
      </c>
      <c r="D135" s="250">
        <v>1.61</v>
      </c>
      <c r="E135" s="137">
        <v>14</v>
      </c>
      <c r="F135" s="137">
        <v>0</v>
      </c>
      <c r="G135" s="137">
        <v>163.80000000000001</v>
      </c>
      <c r="H135" s="137">
        <v>54.3</v>
      </c>
      <c r="I135" s="137" t="s">
        <v>79</v>
      </c>
      <c r="J135" s="137" t="s">
        <v>255</v>
      </c>
      <c r="K135" s="142" t="s">
        <v>6</v>
      </c>
      <c r="L135" s="142">
        <v>31</v>
      </c>
      <c r="M135" s="137">
        <v>30</v>
      </c>
      <c r="N135" s="137">
        <v>25</v>
      </c>
      <c r="O135" s="2">
        <f t="shared" si="38"/>
        <v>0.19354838709677419</v>
      </c>
      <c r="P135" s="140"/>
      <c r="Q135" s="140"/>
      <c r="R135" s="140"/>
      <c r="S135" s="140"/>
      <c r="T135" s="142" t="s">
        <v>187</v>
      </c>
      <c r="U135" s="154" t="s">
        <v>191</v>
      </c>
      <c r="V135" s="142">
        <v>31</v>
      </c>
      <c r="W135" s="137">
        <v>30</v>
      </c>
      <c r="X135" s="137">
        <v>23</v>
      </c>
      <c r="Y135" s="137" t="s">
        <v>938</v>
      </c>
      <c r="Z135" s="141"/>
      <c r="AA135" s="142" t="s">
        <v>137</v>
      </c>
      <c r="AB135" s="142">
        <v>61</v>
      </c>
      <c r="AC135" s="137">
        <v>41</v>
      </c>
      <c r="AD135" s="137">
        <v>43</v>
      </c>
      <c r="AE135" s="137"/>
      <c r="AF135" s="141" t="s">
        <v>443</v>
      </c>
      <c r="AG135" s="150" t="s">
        <v>116</v>
      </c>
      <c r="AH135" s="150">
        <v>41</v>
      </c>
      <c r="AI135" s="155">
        <v>30</v>
      </c>
      <c r="AJ135" s="155">
        <v>22</v>
      </c>
      <c r="AK135" s="155"/>
      <c r="AL135" s="159" t="s">
        <v>180</v>
      </c>
      <c r="AM135" s="137" t="s">
        <v>127</v>
      </c>
      <c r="AN135" s="137" t="s">
        <v>383</v>
      </c>
      <c r="AO135" s="137" t="s">
        <v>105</v>
      </c>
      <c r="AP135" s="137" t="s">
        <v>227</v>
      </c>
      <c r="AQ135" s="137" t="s">
        <v>87</v>
      </c>
      <c r="AR135" s="138" t="s">
        <v>90</v>
      </c>
      <c r="AS135" s="137" t="s">
        <v>89</v>
      </c>
      <c r="AT135" s="138" t="s">
        <v>131</v>
      </c>
      <c r="AU135" s="137" t="s">
        <v>93</v>
      </c>
      <c r="AV135" s="139" t="s">
        <v>385</v>
      </c>
      <c r="AW135" s="139">
        <v>1</v>
      </c>
      <c r="AX135" s="142" t="s">
        <v>6</v>
      </c>
      <c r="AY135" s="142">
        <v>31</v>
      </c>
      <c r="AZ135" s="137">
        <v>30</v>
      </c>
      <c r="BA135" s="137">
        <v>23</v>
      </c>
      <c r="BB135" s="2">
        <f t="shared" si="39"/>
        <v>0.25806451612903225</v>
      </c>
      <c r="BC135" s="248">
        <f t="shared" si="40"/>
        <v>1.61</v>
      </c>
      <c r="BD135" s="137" t="s">
        <v>1666</v>
      </c>
      <c r="BE135" s="137">
        <v>14</v>
      </c>
      <c r="BF135" s="137">
        <v>0</v>
      </c>
      <c r="BG135" s="143">
        <v>3.51</v>
      </c>
      <c r="BH135" s="144">
        <v>3.36</v>
      </c>
      <c r="BI135" s="145">
        <v>2.61</v>
      </c>
      <c r="BJ135" s="144">
        <v>1.61</v>
      </c>
      <c r="BK135" s="145">
        <v>1.37</v>
      </c>
      <c r="BL135" s="143">
        <v>0</v>
      </c>
      <c r="BM135" s="145">
        <v>0</v>
      </c>
      <c r="BN135" s="143">
        <v>0</v>
      </c>
      <c r="BO135" s="144">
        <v>0.95</v>
      </c>
      <c r="BP135" s="145">
        <v>1.99</v>
      </c>
      <c r="BQ135" s="145">
        <v>5.43</v>
      </c>
      <c r="BR135" s="145">
        <v>7.22</v>
      </c>
      <c r="BS135" s="145">
        <v>5.34</v>
      </c>
      <c r="BT135" s="146">
        <v>4.75</v>
      </c>
      <c r="BU135" s="147">
        <v>5.59</v>
      </c>
      <c r="BV135" s="147">
        <v>6.54</v>
      </c>
      <c r="BW135" s="146">
        <v>12.39</v>
      </c>
      <c r="BX135" s="146">
        <v>16.84</v>
      </c>
      <c r="BY135" s="146">
        <v>3.87</v>
      </c>
      <c r="BZ135" s="162">
        <v>2.12</v>
      </c>
      <c r="CA135" s="147">
        <v>0.83</v>
      </c>
      <c r="CB135" s="147">
        <v>0</v>
      </c>
      <c r="CC135" s="147">
        <v>0.67</v>
      </c>
      <c r="CD135" s="146">
        <v>2.41</v>
      </c>
      <c r="CE135" s="147">
        <v>2.02</v>
      </c>
      <c r="CF135" s="146">
        <v>1.37</v>
      </c>
      <c r="CG135" s="162">
        <v>1.78</v>
      </c>
      <c r="CH135" s="147">
        <v>3.12</v>
      </c>
      <c r="CI135" s="147">
        <v>8.2899999999999991</v>
      </c>
      <c r="CJ135" s="147">
        <v>7.03</v>
      </c>
      <c r="CK135" s="147">
        <v>4.25</v>
      </c>
      <c r="CL135" s="146">
        <v>4.32</v>
      </c>
      <c r="CM135" s="147">
        <v>5.3</v>
      </c>
      <c r="CN135" s="147">
        <v>7.63</v>
      </c>
      <c r="CO135" s="146">
        <v>11.55</v>
      </c>
      <c r="CP135" s="146">
        <v>15.12</v>
      </c>
      <c r="CQ135" s="250">
        <v>-0.36000000000000032</v>
      </c>
      <c r="CR135" s="250">
        <v>1.2399999999999998</v>
      </c>
      <c r="CS135" s="250">
        <v>1.7799999999999998</v>
      </c>
      <c r="CT135" s="250">
        <v>1.61</v>
      </c>
      <c r="CU135" s="250">
        <v>0.70000000000000007</v>
      </c>
      <c r="CV135" s="250">
        <v>-2.41</v>
      </c>
      <c r="CW135" s="151">
        <v>26.61</v>
      </c>
      <c r="CX135" s="152">
        <v>32.36</v>
      </c>
      <c r="CY135" s="153">
        <v>31.43</v>
      </c>
      <c r="CZ135" s="152">
        <v>34.71</v>
      </c>
      <c r="DA135" s="153">
        <v>37.39</v>
      </c>
      <c r="DB135" s="151">
        <v>39.08</v>
      </c>
      <c r="DC135" s="153">
        <v>41.13</v>
      </c>
      <c r="DD135" s="151">
        <v>41.98</v>
      </c>
      <c r="DE135" s="152">
        <v>41.39</v>
      </c>
      <c r="DF135" s="153">
        <v>42.97</v>
      </c>
      <c r="DG135" s="153">
        <v>44.37</v>
      </c>
      <c r="DH135" s="153">
        <v>45.46</v>
      </c>
      <c r="DI135" s="153">
        <v>49.91</v>
      </c>
      <c r="DJ135" s="151">
        <v>50.23</v>
      </c>
      <c r="DK135" s="153">
        <v>50.19</v>
      </c>
      <c r="DL135" s="153">
        <v>48.29</v>
      </c>
      <c r="DM135" s="151">
        <v>50.81</v>
      </c>
      <c r="DN135" s="151">
        <v>42.18</v>
      </c>
      <c r="DO135" s="151">
        <v>27.43</v>
      </c>
      <c r="DP135" s="152">
        <v>31.43</v>
      </c>
      <c r="DQ135" s="153">
        <v>31.22</v>
      </c>
      <c r="DR135" s="153">
        <v>34.72</v>
      </c>
      <c r="DS135" s="153">
        <v>37.42</v>
      </c>
      <c r="DT135" s="151">
        <v>38.99</v>
      </c>
      <c r="DU135" s="153">
        <v>42.5</v>
      </c>
      <c r="DV135" s="151">
        <v>41.64</v>
      </c>
      <c r="DW135" s="152">
        <v>41.02</v>
      </c>
      <c r="DX135" s="153">
        <v>42.85</v>
      </c>
      <c r="DY135" s="153">
        <v>44.77</v>
      </c>
      <c r="DZ135" s="153">
        <v>44.76</v>
      </c>
      <c r="EA135" s="153">
        <v>50.16</v>
      </c>
      <c r="EB135" s="151">
        <v>51.11</v>
      </c>
      <c r="EC135" s="153">
        <v>50.93</v>
      </c>
      <c r="ED135" s="153">
        <v>48.68</v>
      </c>
      <c r="EE135" s="151">
        <v>50.03</v>
      </c>
      <c r="EF135" s="151">
        <v>41.94</v>
      </c>
      <c r="EG135" s="253">
        <f t="shared" si="41"/>
        <v>-0.82000000000000028</v>
      </c>
      <c r="EH135" s="253">
        <f t="shared" si="42"/>
        <v>0.92999999999999972</v>
      </c>
      <c r="EI135" s="253">
        <f t="shared" si="43"/>
        <v>0.21000000000000085</v>
      </c>
      <c r="EJ135" s="253">
        <f t="shared" si="44"/>
        <v>-9.9999999999980105E-3</v>
      </c>
      <c r="EK135" s="253">
        <f t="shared" si="45"/>
        <v>-3.0000000000001137E-2</v>
      </c>
      <c r="EL135" s="253">
        <f t="shared" si="46"/>
        <v>8.9999999999996305E-2</v>
      </c>
      <c r="EM135" s="151">
        <v>16</v>
      </c>
      <c r="EN135" s="153">
        <v>16</v>
      </c>
      <c r="EO135" s="153">
        <v>15</v>
      </c>
      <c r="EP135" s="153">
        <v>15</v>
      </c>
      <c r="EQ135" s="153">
        <v>12</v>
      </c>
      <c r="ER135" s="153">
        <v>4</v>
      </c>
      <c r="ES135" s="153">
        <v>-1</v>
      </c>
      <c r="ET135" s="153">
        <v>-4</v>
      </c>
      <c r="EU135" s="153">
        <v>-4</v>
      </c>
      <c r="EV135" s="153">
        <v>-2</v>
      </c>
      <c r="EW135" s="153">
        <v>4</v>
      </c>
      <c r="EX135" s="153">
        <v>7</v>
      </c>
      <c r="EY135" s="153">
        <v>9</v>
      </c>
      <c r="EZ135" s="153">
        <v>10</v>
      </c>
      <c r="FA135" s="153">
        <v>6</v>
      </c>
      <c r="FB135" s="153">
        <v>0</v>
      </c>
      <c r="FC135" s="153">
        <v>0</v>
      </c>
      <c r="FD135" s="153">
        <v>0</v>
      </c>
      <c r="FE135" s="137" t="s">
        <v>1329</v>
      </c>
      <c r="FF135" s="137">
        <v>50621952</v>
      </c>
      <c r="FG135" s="137" t="s">
        <v>91</v>
      </c>
      <c r="FH135" s="138" t="s">
        <v>384</v>
      </c>
      <c r="FI135" s="161" t="s">
        <v>95</v>
      </c>
      <c r="FJ135" s="138">
        <v>0</v>
      </c>
      <c r="FL135" s="50">
        <f t="shared" si="47"/>
        <v>-1.0899999999999999</v>
      </c>
    </row>
    <row r="136" spans="1:168" s="154" customFormat="1" ht="14">
      <c r="A136" s="137">
        <v>2</v>
      </c>
      <c r="B136" s="2">
        <v>164</v>
      </c>
      <c r="C136" s="137">
        <v>2</v>
      </c>
      <c r="D136" s="250">
        <v>1.61</v>
      </c>
      <c r="E136" s="137">
        <v>15</v>
      </c>
      <c r="F136" s="137">
        <v>4</v>
      </c>
      <c r="G136" s="137">
        <v>150.5</v>
      </c>
      <c r="H136" s="137">
        <v>46.6</v>
      </c>
      <c r="I136" s="137" t="s">
        <v>158</v>
      </c>
      <c r="J136" s="137" t="s">
        <v>259</v>
      </c>
      <c r="K136" s="142" t="s">
        <v>15</v>
      </c>
      <c r="L136" s="142">
        <v>39</v>
      </c>
      <c r="M136" s="137">
        <v>32</v>
      </c>
      <c r="N136" s="137">
        <v>31</v>
      </c>
      <c r="O136" s="2">
        <f t="shared" si="38"/>
        <v>0.20512820512820512</v>
      </c>
      <c r="P136" s="140" t="s">
        <v>1053</v>
      </c>
      <c r="Q136" s="140" t="s">
        <v>584</v>
      </c>
      <c r="R136" s="140"/>
      <c r="S136" s="140"/>
      <c r="T136" s="142" t="s">
        <v>187</v>
      </c>
      <c r="U136" s="154" t="s">
        <v>193</v>
      </c>
      <c r="V136" s="142">
        <v>39</v>
      </c>
      <c r="W136" s="137">
        <v>32</v>
      </c>
      <c r="X136" s="137">
        <v>31</v>
      </c>
      <c r="Y136" s="137" t="s">
        <v>280</v>
      </c>
      <c r="Z136" s="141" t="s">
        <v>703</v>
      </c>
      <c r="AA136" s="142" t="s">
        <v>1054</v>
      </c>
      <c r="AB136" s="142">
        <v>77</v>
      </c>
      <c r="AC136" s="137">
        <v>57</v>
      </c>
      <c r="AD136" s="137">
        <v>42</v>
      </c>
      <c r="AE136" s="137"/>
      <c r="AF136" s="141" t="s">
        <v>176</v>
      </c>
      <c r="AG136" s="150" t="s">
        <v>1414</v>
      </c>
      <c r="AH136" s="150">
        <v>32</v>
      </c>
      <c r="AI136" s="155">
        <v>21</v>
      </c>
      <c r="AJ136" s="155">
        <v>11</v>
      </c>
      <c r="AK136" s="155"/>
      <c r="AL136" s="159"/>
      <c r="AM136" s="137" t="s">
        <v>239</v>
      </c>
      <c r="AN136" s="137" t="s">
        <v>128</v>
      </c>
      <c r="AO136" s="137" t="s">
        <v>642</v>
      </c>
      <c r="AP136" s="137" t="s">
        <v>313</v>
      </c>
      <c r="AQ136" s="137" t="s">
        <v>87</v>
      </c>
      <c r="AR136" s="138"/>
      <c r="AS136" s="137" t="s">
        <v>89</v>
      </c>
      <c r="AT136" s="138"/>
      <c r="AU136" s="137" t="s">
        <v>93</v>
      </c>
      <c r="AV136" s="139" t="s">
        <v>1433</v>
      </c>
      <c r="AW136" s="139">
        <v>2</v>
      </c>
      <c r="AX136" s="142" t="s">
        <v>15</v>
      </c>
      <c r="AY136" s="142">
        <v>39</v>
      </c>
      <c r="AZ136" s="137">
        <v>32</v>
      </c>
      <c r="BA136" s="137">
        <v>31</v>
      </c>
      <c r="BB136" s="2">
        <f t="shared" si="39"/>
        <v>0.20512820512820512</v>
      </c>
      <c r="BC136" s="248">
        <f t="shared" si="40"/>
        <v>1.61</v>
      </c>
      <c r="BD136" s="137" t="s">
        <v>1666</v>
      </c>
      <c r="BE136" s="137">
        <v>15</v>
      </c>
      <c r="BF136" s="137">
        <v>4</v>
      </c>
      <c r="BG136" s="143">
        <v>3.44</v>
      </c>
      <c r="BH136" s="144">
        <v>2.12</v>
      </c>
      <c r="BI136" s="145">
        <v>1.9</v>
      </c>
      <c r="BJ136" s="144">
        <v>1.61</v>
      </c>
      <c r="BK136" s="145">
        <v>1.99</v>
      </c>
      <c r="BL136" s="143">
        <v>1.81</v>
      </c>
      <c r="BM136" s="145">
        <v>1.69</v>
      </c>
      <c r="BN136" s="143">
        <v>1.78</v>
      </c>
      <c r="BO136" s="144">
        <v>2.34</v>
      </c>
      <c r="BP136" s="145">
        <v>2.2000000000000002</v>
      </c>
      <c r="BQ136" s="145">
        <v>4.92</v>
      </c>
      <c r="BR136" s="145">
        <v>4.18</v>
      </c>
      <c r="BS136" s="145">
        <v>1.58</v>
      </c>
      <c r="BT136" s="146">
        <v>3.17</v>
      </c>
      <c r="BU136" s="147">
        <v>4.7</v>
      </c>
      <c r="BV136" s="147">
        <v>6.07</v>
      </c>
      <c r="BW136" s="146">
        <v>6.27</v>
      </c>
      <c r="BX136" s="146">
        <v>10.53</v>
      </c>
      <c r="BY136" s="146">
        <v>3.34</v>
      </c>
      <c r="BZ136" s="148">
        <v>1.94</v>
      </c>
      <c r="CA136" s="149">
        <v>0.53</v>
      </c>
      <c r="CB136" s="149">
        <v>0</v>
      </c>
      <c r="CC136" s="149">
        <v>0</v>
      </c>
      <c r="CD136" s="150">
        <v>0.39</v>
      </c>
      <c r="CE136" s="149">
        <v>0</v>
      </c>
      <c r="CF136" s="150">
        <v>1.65</v>
      </c>
      <c r="CG136" s="148">
        <v>1.1499999999999999</v>
      </c>
      <c r="CH136" s="149">
        <v>1.32</v>
      </c>
      <c r="CI136" s="149">
        <v>2.12</v>
      </c>
      <c r="CJ136" s="149">
        <v>6.71</v>
      </c>
      <c r="CK136" s="147">
        <v>3.38</v>
      </c>
      <c r="CL136" s="146">
        <v>2.78</v>
      </c>
      <c r="CM136" s="147">
        <v>4.4800000000000004</v>
      </c>
      <c r="CN136" s="147">
        <v>6.13</v>
      </c>
      <c r="CO136" s="146">
        <v>6.98</v>
      </c>
      <c r="CP136" s="146">
        <v>11.67</v>
      </c>
      <c r="CQ136" s="250">
        <v>0.10000000000000009</v>
      </c>
      <c r="CR136" s="250">
        <v>0.18000000000000016</v>
      </c>
      <c r="CS136" s="250">
        <v>1.3699999999999999</v>
      </c>
      <c r="CT136" s="250">
        <v>1.61</v>
      </c>
      <c r="CU136" s="250">
        <v>1.99</v>
      </c>
      <c r="CV136" s="250">
        <v>1.42</v>
      </c>
      <c r="CW136" s="151">
        <v>26.44</v>
      </c>
      <c r="CX136" s="152">
        <v>29.04</v>
      </c>
      <c r="CY136" s="153">
        <v>30.85</v>
      </c>
      <c r="CZ136" s="152">
        <v>33.29</v>
      </c>
      <c r="DA136" s="153">
        <v>33.79</v>
      </c>
      <c r="DB136" s="151">
        <v>34.82</v>
      </c>
      <c r="DC136" s="153">
        <v>34.56</v>
      </c>
      <c r="DD136" s="151">
        <v>34.299999999999997</v>
      </c>
      <c r="DE136" s="152">
        <v>35.71</v>
      </c>
      <c r="DF136" s="153">
        <v>35.72</v>
      </c>
      <c r="DG136" s="153">
        <v>36.03</v>
      </c>
      <c r="DH136" s="153">
        <v>37.01</v>
      </c>
      <c r="DI136" s="153">
        <v>40.86</v>
      </c>
      <c r="DJ136" s="151">
        <v>41.4</v>
      </c>
      <c r="DK136" s="153">
        <v>43.18</v>
      </c>
      <c r="DL136" s="153">
        <v>41.42</v>
      </c>
      <c r="DM136" s="151">
        <v>41.36</v>
      </c>
      <c r="DN136" s="151">
        <v>38.880000000000003</v>
      </c>
      <c r="DO136" s="151">
        <v>26.72</v>
      </c>
      <c r="DP136" s="152">
        <v>28.98</v>
      </c>
      <c r="DQ136" s="153">
        <v>30.83</v>
      </c>
      <c r="DR136" s="153">
        <v>33.68</v>
      </c>
      <c r="DS136" s="153">
        <v>33.840000000000003</v>
      </c>
      <c r="DT136" s="151">
        <v>34.32</v>
      </c>
      <c r="DU136" s="153">
        <v>34.15</v>
      </c>
      <c r="DV136" s="151">
        <v>34.979999999999997</v>
      </c>
      <c r="DW136" s="152">
        <v>35.049999999999997</v>
      </c>
      <c r="DX136" s="153">
        <v>35.79</v>
      </c>
      <c r="DY136" s="153">
        <v>36.29</v>
      </c>
      <c r="DZ136" s="153">
        <v>37.119999999999997</v>
      </c>
      <c r="EA136" s="153">
        <v>40.42</v>
      </c>
      <c r="EB136" s="151">
        <v>41.33</v>
      </c>
      <c r="EC136" s="153">
        <v>43.19</v>
      </c>
      <c r="ED136" s="153">
        <v>41.62</v>
      </c>
      <c r="EE136" s="151">
        <v>41.97</v>
      </c>
      <c r="EF136" s="151">
        <v>38.840000000000003</v>
      </c>
      <c r="EG136" s="253">
        <f t="shared" si="41"/>
        <v>-0.27999999999999758</v>
      </c>
      <c r="EH136" s="253">
        <f t="shared" si="42"/>
        <v>5.9999999999998721E-2</v>
      </c>
      <c r="EI136" s="253">
        <f t="shared" si="43"/>
        <v>2.0000000000003126E-2</v>
      </c>
      <c r="EJ136" s="253">
        <f t="shared" si="44"/>
        <v>-0.39000000000000057</v>
      </c>
      <c r="EK136" s="253">
        <f t="shared" si="45"/>
        <v>-5.0000000000004263E-2</v>
      </c>
      <c r="EL136" s="253">
        <f t="shared" si="46"/>
        <v>0.5</v>
      </c>
      <c r="EM136" s="151">
        <v>0</v>
      </c>
      <c r="EN136" s="153">
        <v>1</v>
      </c>
      <c r="EO136" s="153">
        <v>4</v>
      </c>
      <c r="EP136" s="153">
        <v>3</v>
      </c>
      <c r="EQ136" s="153">
        <v>0</v>
      </c>
      <c r="ER136" s="153">
        <v>-4</v>
      </c>
      <c r="ES136" s="153">
        <v>-12</v>
      </c>
      <c r="ET136" s="153">
        <v>-18</v>
      </c>
      <c r="EU136" s="153">
        <v>-25</v>
      </c>
      <c r="EV136" s="153">
        <v>-30</v>
      </c>
      <c r="EW136" s="153">
        <v>-34</v>
      </c>
      <c r="EX136" s="153">
        <v>-34</v>
      </c>
      <c r="EY136" s="153">
        <v>-31</v>
      </c>
      <c r="EZ136" s="153">
        <v>-25</v>
      </c>
      <c r="FA136" s="153">
        <v>-19</v>
      </c>
      <c r="FB136" s="153">
        <v>-13</v>
      </c>
      <c r="FC136" s="153">
        <v>-11</v>
      </c>
      <c r="FD136" s="153">
        <v>-8</v>
      </c>
      <c r="FE136" s="137" t="s">
        <v>1412</v>
      </c>
      <c r="FF136" s="137">
        <v>51443225</v>
      </c>
      <c r="FG136" s="137" t="s">
        <v>91</v>
      </c>
      <c r="FH136" s="138" t="s">
        <v>1096</v>
      </c>
      <c r="FI136" s="139"/>
      <c r="FJ136" s="138"/>
      <c r="FL136" s="50">
        <f t="shared" si="47"/>
        <v>-5.9999999999999609E-2</v>
      </c>
    </row>
    <row r="137" spans="1:168" s="154" customFormat="1" ht="14">
      <c r="A137" s="137">
        <v>2</v>
      </c>
      <c r="B137" s="2">
        <v>168</v>
      </c>
      <c r="C137" s="137">
        <v>2</v>
      </c>
      <c r="D137" s="250">
        <v>1.69</v>
      </c>
      <c r="E137" s="137">
        <v>12</v>
      </c>
      <c r="F137" s="137">
        <v>1</v>
      </c>
      <c r="G137" s="137">
        <v>150</v>
      </c>
      <c r="H137" s="137">
        <v>39.6</v>
      </c>
      <c r="I137" s="137" t="s">
        <v>147</v>
      </c>
      <c r="J137" s="137" t="s">
        <v>259</v>
      </c>
      <c r="K137" s="142" t="s">
        <v>6</v>
      </c>
      <c r="L137" s="142">
        <v>37</v>
      </c>
      <c r="M137" s="137">
        <v>37</v>
      </c>
      <c r="N137" s="137">
        <v>33</v>
      </c>
      <c r="O137" s="2">
        <f t="shared" si="38"/>
        <v>0.10810810810810811</v>
      </c>
      <c r="P137" s="140"/>
      <c r="Q137" s="140"/>
      <c r="R137" s="140"/>
      <c r="S137" s="140"/>
      <c r="T137" s="142" t="s">
        <v>187</v>
      </c>
      <c r="U137" s="154" t="s">
        <v>191</v>
      </c>
      <c r="V137" s="142">
        <v>37</v>
      </c>
      <c r="W137" s="137">
        <v>37</v>
      </c>
      <c r="X137" s="137">
        <v>33</v>
      </c>
      <c r="Y137" s="137" t="s">
        <v>1400</v>
      </c>
      <c r="Z137" s="141"/>
      <c r="AA137" s="142" t="s">
        <v>232</v>
      </c>
      <c r="AB137" s="142">
        <v>62</v>
      </c>
      <c r="AC137" s="137">
        <v>49</v>
      </c>
      <c r="AD137" s="137">
        <v>39</v>
      </c>
      <c r="AE137" s="137"/>
      <c r="AF137" s="141" t="s">
        <v>242</v>
      </c>
      <c r="AG137" s="150" t="s">
        <v>301</v>
      </c>
      <c r="AH137" s="150">
        <v>32</v>
      </c>
      <c r="AI137" s="155">
        <v>25</v>
      </c>
      <c r="AJ137" s="155">
        <v>19</v>
      </c>
      <c r="AK137" s="155"/>
      <c r="AL137" s="159" t="s">
        <v>131</v>
      </c>
      <c r="AM137" s="137" t="s">
        <v>117</v>
      </c>
      <c r="AN137" s="137" t="s">
        <v>323</v>
      </c>
      <c r="AO137" s="137" t="s">
        <v>800</v>
      </c>
      <c r="AP137" s="137" t="s">
        <v>263</v>
      </c>
      <c r="AQ137" s="137" t="s">
        <v>87</v>
      </c>
      <c r="AR137" s="138"/>
      <c r="AS137" s="137" t="s">
        <v>89</v>
      </c>
      <c r="AT137" s="138"/>
      <c r="AU137" s="137" t="s">
        <v>93</v>
      </c>
      <c r="AV137" s="139" t="s">
        <v>1402</v>
      </c>
      <c r="AW137" s="139">
        <v>2</v>
      </c>
      <c r="AX137" s="142" t="s">
        <v>6</v>
      </c>
      <c r="AY137" s="142">
        <v>37</v>
      </c>
      <c r="AZ137" s="137">
        <v>37</v>
      </c>
      <c r="BA137" s="137">
        <v>33</v>
      </c>
      <c r="BB137" s="2">
        <f t="shared" si="39"/>
        <v>0.10810810810810811</v>
      </c>
      <c r="BC137" s="248">
        <f t="shared" si="40"/>
        <v>1.69</v>
      </c>
      <c r="BD137" s="137" t="s">
        <v>1666</v>
      </c>
      <c r="BE137" s="137">
        <v>12</v>
      </c>
      <c r="BF137" s="137">
        <v>1</v>
      </c>
      <c r="BG137" s="143">
        <v>2.86</v>
      </c>
      <c r="BH137" s="144">
        <v>3.34</v>
      </c>
      <c r="BI137" s="145">
        <v>3.05</v>
      </c>
      <c r="BJ137" s="144">
        <v>1.69</v>
      </c>
      <c r="BK137" s="145">
        <v>2.06</v>
      </c>
      <c r="BL137" s="143">
        <v>2.34</v>
      </c>
      <c r="BM137" s="145">
        <v>2.73</v>
      </c>
      <c r="BN137" s="143">
        <v>2.83</v>
      </c>
      <c r="BO137" s="144">
        <v>1.85</v>
      </c>
      <c r="BP137" s="145">
        <v>3.56</v>
      </c>
      <c r="BQ137" s="145">
        <v>5.58</v>
      </c>
      <c r="BR137" s="145">
        <v>5.0599999999999996</v>
      </c>
      <c r="BS137" s="145">
        <v>1.73</v>
      </c>
      <c r="BT137" s="146">
        <v>4.0599999999999996</v>
      </c>
      <c r="BU137" s="147">
        <v>6.39</v>
      </c>
      <c r="BV137" s="147">
        <v>8.07</v>
      </c>
      <c r="BW137" s="146">
        <v>10.72</v>
      </c>
      <c r="BX137" s="146">
        <v>19.79</v>
      </c>
      <c r="BY137" s="146">
        <v>3.71</v>
      </c>
      <c r="BZ137" s="148">
        <v>1.05</v>
      </c>
      <c r="CA137" s="149">
        <v>0.12</v>
      </c>
      <c r="CB137" s="149">
        <v>0</v>
      </c>
      <c r="CC137" s="149">
        <v>0.51</v>
      </c>
      <c r="CD137" s="150">
        <v>0.87</v>
      </c>
      <c r="CE137" s="149">
        <v>2.67</v>
      </c>
      <c r="CF137" s="150">
        <v>2.33</v>
      </c>
      <c r="CG137" s="148">
        <v>2.72</v>
      </c>
      <c r="CH137" s="149">
        <v>1.89</v>
      </c>
      <c r="CI137" s="149">
        <v>5.58</v>
      </c>
      <c r="CJ137" s="149">
        <v>5.01</v>
      </c>
      <c r="CK137" s="147">
        <v>4.1100000000000003</v>
      </c>
      <c r="CL137" s="146">
        <v>5.28</v>
      </c>
      <c r="CM137" s="147">
        <v>7.12</v>
      </c>
      <c r="CN137" s="147">
        <v>8.11</v>
      </c>
      <c r="CO137" s="146">
        <v>10.54</v>
      </c>
      <c r="CP137" s="146">
        <v>17.940000000000001</v>
      </c>
      <c r="CQ137" s="250">
        <v>-0.85000000000000009</v>
      </c>
      <c r="CR137" s="250">
        <v>2.29</v>
      </c>
      <c r="CS137" s="250">
        <v>2.9299999999999997</v>
      </c>
      <c r="CT137" s="250">
        <v>1.69</v>
      </c>
      <c r="CU137" s="250">
        <v>1.55</v>
      </c>
      <c r="CV137" s="250">
        <v>1.4699999999999998</v>
      </c>
      <c r="CW137" s="151">
        <v>25.39</v>
      </c>
      <c r="CX137" s="152">
        <v>31.12</v>
      </c>
      <c r="CY137" s="153">
        <v>33.14</v>
      </c>
      <c r="CZ137" s="152">
        <v>34.68</v>
      </c>
      <c r="DA137" s="153">
        <v>35.770000000000003</v>
      </c>
      <c r="DB137" s="151">
        <v>38.24</v>
      </c>
      <c r="DC137" s="153">
        <v>38.159999999999997</v>
      </c>
      <c r="DD137" s="151">
        <v>38.409999999999997</v>
      </c>
      <c r="DE137" s="152">
        <v>38.450000000000003</v>
      </c>
      <c r="DF137" s="153">
        <v>39.92</v>
      </c>
      <c r="DG137" s="153">
        <v>39.119999999999997</v>
      </c>
      <c r="DH137" s="153">
        <v>40.01</v>
      </c>
      <c r="DI137" s="153">
        <v>43.01</v>
      </c>
      <c r="DJ137" s="151">
        <v>43.05</v>
      </c>
      <c r="DK137" s="153">
        <v>45.66</v>
      </c>
      <c r="DL137" s="153">
        <v>43.52</v>
      </c>
      <c r="DM137" s="151">
        <v>41.17</v>
      </c>
      <c r="DN137" s="151">
        <v>38.21</v>
      </c>
      <c r="DO137" s="151">
        <v>25.31</v>
      </c>
      <c r="DP137" s="152">
        <v>31.44</v>
      </c>
      <c r="DQ137" s="153">
        <v>33.619999999999997</v>
      </c>
      <c r="DR137" s="153">
        <v>34.619999999999997</v>
      </c>
      <c r="DS137" s="153">
        <v>35.51</v>
      </c>
      <c r="DT137" s="151">
        <v>37.21</v>
      </c>
      <c r="DU137" s="153">
        <v>36.35</v>
      </c>
      <c r="DV137" s="151">
        <v>37.92</v>
      </c>
      <c r="DW137" s="152">
        <v>38.54</v>
      </c>
      <c r="DX137" s="153">
        <v>38.700000000000003</v>
      </c>
      <c r="DY137" s="153">
        <v>39.74</v>
      </c>
      <c r="DZ137" s="153">
        <v>40.18</v>
      </c>
      <c r="EA137" s="153">
        <v>43.23</v>
      </c>
      <c r="EB137" s="151">
        <v>44.65</v>
      </c>
      <c r="EC137" s="153">
        <v>44.66</v>
      </c>
      <c r="ED137" s="153">
        <v>44.46</v>
      </c>
      <c r="EE137" s="151">
        <v>40.1</v>
      </c>
      <c r="EF137" s="151">
        <v>39.03</v>
      </c>
      <c r="EG137" s="253">
        <f t="shared" si="41"/>
        <v>8.0000000000001847E-2</v>
      </c>
      <c r="EH137" s="253">
        <f t="shared" si="42"/>
        <v>-0.32000000000000028</v>
      </c>
      <c r="EI137" s="253">
        <f t="shared" si="43"/>
        <v>-0.47999999999999687</v>
      </c>
      <c r="EJ137" s="253">
        <f t="shared" si="44"/>
        <v>6.0000000000002274E-2</v>
      </c>
      <c r="EK137" s="253">
        <f t="shared" si="45"/>
        <v>0.26000000000000512</v>
      </c>
      <c r="EL137" s="253">
        <f t="shared" si="46"/>
        <v>1.0300000000000011</v>
      </c>
      <c r="EM137" s="151">
        <v>2</v>
      </c>
      <c r="EN137" s="153">
        <v>4</v>
      </c>
      <c r="EO137" s="153">
        <v>2</v>
      </c>
      <c r="EP137" s="153">
        <v>0</v>
      </c>
      <c r="EQ137" s="153">
        <v>-9</v>
      </c>
      <c r="ER137" s="153">
        <v>-15</v>
      </c>
      <c r="ES137" s="153">
        <v>-20</v>
      </c>
      <c r="ET137" s="153">
        <v>-20</v>
      </c>
      <c r="EU137" s="153">
        <v>-22</v>
      </c>
      <c r="EV137" s="153">
        <v>-19</v>
      </c>
      <c r="EW137" s="153">
        <v>-15</v>
      </c>
      <c r="EX137" s="153">
        <v>-12</v>
      </c>
      <c r="EY137" s="153">
        <v>-8</v>
      </c>
      <c r="EZ137" s="153">
        <v>-2</v>
      </c>
      <c r="FA137" s="153">
        <v>0</v>
      </c>
      <c r="FB137" s="153">
        <v>0</v>
      </c>
      <c r="FC137" s="153">
        <v>2</v>
      </c>
      <c r="FD137" s="153">
        <v>1</v>
      </c>
      <c r="FE137" s="137" t="s">
        <v>1397</v>
      </c>
      <c r="FF137" s="137">
        <v>51560803</v>
      </c>
      <c r="FG137" s="137" t="s">
        <v>91</v>
      </c>
      <c r="FH137" s="138" t="s">
        <v>1401</v>
      </c>
      <c r="FI137" s="139"/>
      <c r="FJ137" s="138"/>
      <c r="FL137" s="50">
        <f t="shared" si="47"/>
        <v>-3.9999999999999147E-2</v>
      </c>
    </row>
    <row r="138" spans="1:168" s="154" customFormat="1" ht="14">
      <c r="A138" s="137">
        <v>2</v>
      </c>
      <c r="B138" s="2">
        <v>176</v>
      </c>
      <c r="C138" s="137">
        <v>2</v>
      </c>
      <c r="D138" s="250">
        <v>1.7199999999999998</v>
      </c>
      <c r="E138" s="137">
        <v>12</v>
      </c>
      <c r="F138" s="137">
        <v>9</v>
      </c>
      <c r="G138" s="137">
        <v>159.6</v>
      </c>
      <c r="H138" s="137">
        <v>42.4</v>
      </c>
      <c r="I138" s="137" t="s">
        <v>147</v>
      </c>
      <c r="J138" s="137" t="s">
        <v>148</v>
      </c>
      <c r="K138" s="137" t="s">
        <v>6</v>
      </c>
      <c r="L138" s="137">
        <v>42</v>
      </c>
      <c r="M138" s="137">
        <v>40</v>
      </c>
      <c r="N138" s="137">
        <v>40</v>
      </c>
      <c r="O138" s="2">
        <f t="shared" si="38"/>
        <v>4.7619047619047616E-2</v>
      </c>
      <c r="P138" s="140" t="s">
        <v>927</v>
      </c>
      <c r="Q138" s="140" t="s">
        <v>1264</v>
      </c>
      <c r="R138" s="140"/>
      <c r="S138" s="140">
        <f>115-24</f>
        <v>91</v>
      </c>
      <c r="T138" s="137" t="s">
        <v>187</v>
      </c>
      <c r="U138" s="154" t="s">
        <v>191</v>
      </c>
      <c r="V138" s="137">
        <v>42</v>
      </c>
      <c r="W138" s="137">
        <v>40</v>
      </c>
      <c r="X138" s="137">
        <v>40</v>
      </c>
      <c r="Y138" s="137" t="s">
        <v>442</v>
      </c>
      <c r="Z138" s="137"/>
      <c r="AA138" s="142" t="s">
        <v>137</v>
      </c>
      <c r="AB138" s="142">
        <v>68</v>
      </c>
      <c r="AC138" s="137">
        <v>53</v>
      </c>
      <c r="AD138" s="137">
        <v>45</v>
      </c>
      <c r="AE138" s="137"/>
      <c r="AF138" s="141" t="s">
        <v>443</v>
      </c>
      <c r="AG138" s="142" t="s">
        <v>116</v>
      </c>
      <c r="AH138" s="142">
        <v>36</v>
      </c>
      <c r="AI138" s="137">
        <v>24</v>
      </c>
      <c r="AJ138" s="137">
        <v>19</v>
      </c>
      <c r="AK138" s="137"/>
      <c r="AL138" s="141"/>
      <c r="AM138" s="137" t="s">
        <v>149</v>
      </c>
      <c r="AN138" s="137" t="s">
        <v>150</v>
      </c>
      <c r="AO138" s="137" t="s">
        <v>105</v>
      </c>
      <c r="AP138" s="137" t="s">
        <v>151</v>
      </c>
      <c r="AQ138" s="137" t="s">
        <v>87</v>
      </c>
      <c r="AR138" s="138" t="s">
        <v>152</v>
      </c>
      <c r="AS138" s="137" t="s">
        <v>89</v>
      </c>
      <c r="AT138" s="138" t="s">
        <v>152</v>
      </c>
      <c r="AU138" s="137" t="s">
        <v>93</v>
      </c>
      <c r="AV138" s="139" t="s">
        <v>154</v>
      </c>
      <c r="AW138" s="139">
        <v>2</v>
      </c>
      <c r="AX138" s="137" t="s">
        <v>6</v>
      </c>
      <c r="AY138" s="137">
        <v>42</v>
      </c>
      <c r="AZ138" s="137">
        <v>40</v>
      </c>
      <c r="BA138" s="137">
        <v>40</v>
      </c>
      <c r="BB138" s="2">
        <f t="shared" si="39"/>
        <v>4.7619047619047616E-2</v>
      </c>
      <c r="BC138" s="248">
        <f t="shared" si="40"/>
        <v>1.7199999999999998</v>
      </c>
      <c r="BD138" s="137" t="s">
        <v>1666</v>
      </c>
      <c r="BE138" s="137">
        <v>12</v>
      </c>
      <c r="BF138" s="137">
        <v>9</v>
      </c>
      <c r="BG138" s="143">
        <v>3.55</v>
      </c>
      <c r="BH138" s="144">
        <v>4.0999999999999996</v>
      </c>
      <c r="BI138" s="145">
        <v>3.8</v>
      </c>
      <c r="BJ138" s="144">
        <v>3.53</v>
      </c>
      <c r="BK138" s="145">
        <v>3.39</v>
      </c>
      <c r="BL138" s="143">
        <v>3.18</v>
      </c>
      <c r="BM138" s="145">
        <v>1.83</v>
      </c>
      <c r="BN138" s="143">
        <v>1.94</v>
      </c>
      <c r="BO138" s="144">
        <v>2.56</v>
      </c>
      <c r="BP138" s="145">
        <v>2.5</v>
      </c>
      <c r="BQ138" s="145">
        <v>2.88</v>
      </c>
      <c r="BR138" s="145">
        <v>4.09</v>
      </c>
      <c r="BS138" s="145">
        <v>3.26</v>
      </c>
      <c r="BT138" s="146">
        <v>5.12</v>
      </c>
      <c r="BU138" s="147">
        <v>7.44</v>
      </c>
      <c r="BV138" s="147">
        <v>14.16</v>
      </c>
      <c r="BW138" s="146">
        <v>15.92</v>
      </c>
      <c r="BX138" s="156"/>
      <c r="BY138" s="146">
        <v>4.01</v>
      </c>
      <c r="BZ138" s="162">
        <v>2.84</v>
      </c>
      <c r="CA138" s="147">
        <v>2.0099999999999998</v>
      </c>
      <c r="CB138" s="147">
        <v>1.81</v>
      </c>
      <c r="CC138" s="147">
        <v>1.74</v>
      </c>
      <c r="CD138" s="146">
        <v>1.98</v>
      </c>
      <c r="CE138" s="147">
        <v>2.25</v>
      </c>
      <c r="CF138" s="146">
        <v>2.66</v>
      </c>
      <c r="CG138" s="162">
        <v>3.62</v>
      </c>
      <c r="CH138" s="147">
        <v>3.42</v>
      </c>
      <c r="CI138" s="147">
        <v>5.55</v>
      </c>
      <c r="CJ138" s="147">
        <v>7.15</v>
      </c>
      <c r="CK138" s="147">
        <v>4.95</v>
      </c>
      <c r="CL138" s="146">
        <v>7.12</v>
      </c>
      <c r="CM138" s="147">
        <v>8.48</v>
      </c>
      <c r="CN138" s="147">
        <v>12.45</v>
      </c>
      <c r="CO138" s="146">
        <v>15.68</v>
      </c>
      <c r="CP138" s="156"/>
      <c r="CQ138" s="250">
        <v>-0.45999999999999996</v>
      </c>
      <c r="CR138" s="250">
        <v>1.2599999999999998</v>
      </c>
      <c r="CS138" s="250">
        <v>1.79</v>
      </c>
      <c r="CT138" s="250">
        <v>1.7199999999999998</v>
      </c>
      <c r="CU138" s="250">
        <v>1.6500000000000001</v>
      </c>
      <c r="CV138" s="250">
        <v>1.2000000000000002</v>
      </c>
      <c r="CW138" s="151">
        <v>27.48</v>
      </c>
      <c r="CX138" s="152">
        <v>30.88</v>
      </c>
      <c r="CY138" s="153">
        <v>34.17</v>
      </c>
      <c r="CZ138" s="152">
        <v>36.35</v>
      </c>
      <c r="DA138" s="153">
        <v>37.909999999999997</v>
      </c>
      <c r="DB138" s="151">
        <v>40.21</v>
      </c>
      <c r="DC138" s="153">
        <v>38.270000000000003</v>
      </c>
      <c r="DD138" s="151">
        <v>38.94</v>
      </c>
      <c r="DE138" s="152">
        <v>37.33</v>
      </c>
      <c r="DF138" s="153">
        <v>38.82</v>
      </c>
      <c r="DG138" s="153">
        <v>40.200000000000003</v>
      </c>
      <c r="DH138" s="153">
        <v>43.68</v>
      </c>
      <c r="DI138" s="153">
        <v>44.03</v>
      </c>
      <c r="DJ138" s="151">
        <v>45.88</v>
      </c>
      <c r="DK138" s="153">
        <v>46.75</v>
      </c>
      <c r="DL138" s="153">
        <v>46.22</v>
      </c>
      <c r="DM138" s="151">
        <v>41.95</v>
      </c>
      <c r="DN138" s="157"/>
      <c r="DO138" s="151">
        <v>27.81</v>
      </c>
      <c r="DP138" s="152">
        <v>31.82</v>
      </c>
      <c r="DQ138" s="153">
        <v>35.08</v>
      </c>
      <c r="DR138" s="153">
        <v>36.15</v>
      </c>
      <c r="DS138" s="153">
        <v>37.94</v>
      </c>
      <c r="DT138" s="151">
        <v>40.020000000000003</v>
      </c>
      <c r="DU138" s="153">
        <v>38.43</v>
      </c>
      <c r="DV138" s="151">
        <v>37.78</v>
      </c>
      <c r="DW138" s="152">
        <v>38.340000000000003</v>
      </c>
      <c r="DX138" s="153">
        <v>37.78</v>
      </c>
      <c r="DY138" s="153">
        <v>40.17</v>
      </c>
      <c r="DZ138" s="153">
        <v>43.07</v>
      </c>
      <c r="EA138" s="153">
        <v>44.12</v>
      </c>
      <c r="EB138" s="151">
        <v>46.75</v>
      </c>
      <c r="EC138" s="153">
        <v>46.55</v>
      </c>
      <c r="ED138" s="153">
        <v>46.02</v>
      </c>
      <c r="EE138" s="151">
        <v>40.83</v>
      </c>
      <c r="EF138" s="157"/>
      <c r="EG138" s="253">
        <f t="shared" si="41"/>
        <v>-0.32999999999999829</v>
      </c>
      <c r="EH138" s="253">
        <f t="shared" si="42"/>
        <v>-0.94000000000000128</v>
      </c>
      <c r="EI138" s="253">
        <f t="shared" si="43"/>
        <v>-0.90999999999999659</v>
      </c>
      <c r="EJ138" s="253">
        <f t="shared" si="44"/>
        <v>0.20000000000000284</v>
      </c>
      <c r="EK138" s="253">
        <f t="shared" si="45"/>
        <v>-3.0000000000001137E-2</v>
      </c>
      <c r="EL138" s="253">
        <f t="shared" si="46"/>
        <v>0.18999999999999773</v>
      </c>
      <c r="EM138" s="151">
        <v>5</v>
      </c>
      <c r="EN138" s="153">
        <v>6</v>
      </c>
      <c r="EO138" s="153">
        <v>5</v>
      </c>
      <c r="EP138" s="153">
        <v>5</v>
      </c>
      <c r="EQ138" s="153">
        <v>1</v>
      </c>
      <c r="ER138" s="153">
        <v>-4</v>
      </c>
      <c r="ES138" s="153">
        <v>-11</v>
      </c>
      <c r="ET138" s="153">
        <v>-16</v>
      </c>
      <c r="EU138" s="153">
        <v>-16</v>
      </c>
      <c r="EV138" s="153">
        <v>-13</v>
      </c>
      <c r="EW138" s="153">
        <v>-10</v>
      </c>
      <c r="EX138" s="153">
        <v>0</v>
      </c>
      <c r="EY138" s="153">
        <v>5</v>
      </c>
      <c r="EZ138" s="153">
        <v>5</v>
      </c>
      <c r="FA138" s="153">
        <v>5</v>
      </c>
      <c r="FB138" s="153">
        <v>3</v>
      </c>
      <c r="FC138" s="153">
        <v>3</v>
      </c>
      <c r="FD138" s="158"/>
      <c r="FE138" s="137" t="s">
        <v>1284</v>
      </c>
      <c r="FF138" s="137">
        <v>52703393</v>
      </c>
      <c r="FG138" s="137" t="s">
        <v>91</v>
      </c>
      <c r="FH138" s="138" t="s">
        <v>153</v>
      </c>
      <c r="FI138" s="161" t="s">
        <v>95</v>
      </c>
      <c r="FJ138" s="138">
        <v>-2</v>
      </c>
      <c r="FL138" s="50">
        <f t="shared" si="47"/>
        <v>1.7100000000000009</v>
      </c>
    </row>
    <row r="139" spans="1:168" s="154" customFormat="1" ht="14">
      <c r="A139" s="137">
        <v>2</v>
      </c>
      <c r="B139" s="2">
        <v>138</v>
      </c>
      <c r="C139" s="137">
        <v>2</v>
      </c>
      <c r="D139" s="250">
        <v>1.73</v>
      </c>
      <c r="E139" s="137">
        <v>19</v>
      </c>
      <c r="F139" s="137">
        <v>9</v>
      </c>
      <c r="G139" s="137">
        <v>164.4</v>
      </c>
      <c r="H139" s="137">
        <v>51.5</v>
      </c>
      <c r="I139" s="137" t="s">
        <v>147</v>
      </c>
      <c r="J139" s="137" t="s">
        <v>420</v>
      </c>
      <c r="K139" s="142" t="s">
        <v>13</v>
      </c>
      <c r="L139" s="142">
        <v>31</v>
      </c>
      <c r="M139" s="137">
        <v>30</v>
      </c>
      <c r="N139" s="137">
        <v>26</v>
      </c>
      <c r="O139" s="2">
        <f t="shared" si="38"/>
        <v>0.16129032258064516</v>
      </c>
      <c r="P139" s="140" t="s">
        <v>168</v>
      </c>
      <c r="Q139" s="140"/>
      <c r="R139" s="140"/>
      <c r="S139" s="140"/>
      <c r="T139" s="142" t="s">
        <v>188</v>
      </c>
      <c r="U139" s="154" t="s">
        <v>193</v>
      </c>
      <c r="V139" s="142">
        <v>31</v>
      </c>
      <c r="W139" s="137">
        <v>30</v>
      </c>
      <c r="X139" s="137">
        <v>26</v>
      </c>
      <c r="Y139" s="137" t="s">
        <v>1656</v>
      </c>
      <c r="Z139" s="141"/>
      <c r="AA139" s="142" t="s">
        <v>1657</v>
      </c>
      <c r="AB139" s="142">
        <v>50</v>
      </c>
      <c r="AC139" s="137">
        <v>43</v>
      </c>
      <c r="AD139" s="137">
        <v>31</v>
      </c>
      <c r="AE139" s="137"/>
      <c r="AF139" s="141" t="s">
        <v>242</v>
      </c>
      <c r="AG139" s="150" t="s">
        <v>217</v>
      </c>
      <c r="AH139" s="150">
        <v>53</v>
      </c>
      <c r="AI139" s="155">
        <v>38</v>
      </c>
      <c r="AJ139" s="155">
        <v>31</v>
      </c>
      <c r="AK139" s="155"/>
      <c r="AL139" s="159" t="s">
        <v>180</v>
      </c>
      <c r="AM139" s="137" t="s">
        <v>869</v>
      </c>
      <c r="AN139" s="137" t="s">
        <v>421</v>
      </c>
      <c r="AO139" s="137" t="s">
        <v>281</v>
      </c>
      <c r="AP139" s="137" t="s">
        <v>775</v>
      </c>
      <c r="AQ139" s="137" t="s">
        <v>87</v>
      </c>
      <c r="AR139" s="138"/>
      <c r="AS139" s="137" t="s">
        <v>89</v>
      </c>
      <c r="AT139" s="138"/>
      <c r="AU139" s="137" t="s">
        <v>93</v>
      </c>
      <c r="AV139" s="139" t="s">
        <v>666</v>
      </c>
      <c r="AW139" s="139">
        <v>2</v>
      </c>
      <c r="AX139" s="142" t="s">
        <v>13</v>
      </c>
      <c r="AY139" s="142">
        <v>31</v>
      </c>
      <c r="AZ139" s="137">
        <v>30</v>
      </c>
      <c r="BA139" s="137">
        <v>26</v>
      </c>
      <c r="BB139" s="2">
        <f t="shared" si="39"/>
        <v>0.16129032258064516</v>
      </c>
      <c r="BC139" s="248">
        <f t="shared" si="40"/>
        <v>1.73</v>
      </c>
      <c r="BD139" s="137" t="s">
        <v>1666</v>
      </c>
      <c r="BE139" s="137">
        <v>19</v>
      </c>
      <c r="BF139" s="137">
        <v>9</v>
      </c>
      <c r="BG139" s="143">
        <v>3.09</v>
      </c>
      <c r="BH139" s="144">
        <v>1.42</v>
      </c>
      <c r="BI139" s="145">
        <v>1.99</v>
      </c>
      <c r="BJ139" s="144">
        <v>1.98</v>
      </c>
      <c r="BK139" s="145">
        <v>2.13</v>
      </c>
      <c r="BL139" s="143">
        <v>2.86</v>
      </c>
      <c r="BM139" s="145">
        <v>3.37</v>
      </c>
      <c r="BN139" s="143">
        <v>2.74</v>
      </c>
      <c r="BO139" s="144">
        <v>2.92</v>
      </c>
      <c r="BP139" s="145">
        <v>3.35</v>
      </c>
      <c r="BQ139" s="145">
        <v>3.14</v>
      </c>
      <c r="BR139" s="145">
        <v>2.74</v>
      </c>
      <c r="BS139" s="145">
        <v>1.81</v>
      </c>
      <c r="BT139" s="146">
        <v>2.25</v>
      </c>
      <c r="BU139" s="147">
        <v>3.25</v>
      </c>
      <c r="BV139" s="147">
        <v>5.82</v>
      </c>
      <c r="BW139" s="146">
        <v>10.41</v>
      </c>
      <c r="BX139" s="146">
        <v>15.18</v>
      </c>
      <c r="BY139" s="146">
        <v>3.19</v>
      </c>
      <c r="BZ139" s="148">
        <v>1.78</v>
      </c>
      <c r="CA139" s="149">
        <v>0</v>
      </c>
      <c r="CB139" s="149">
        <v>0.25</v>
      </c>
      <c r="CC139" s="149">
        <v>0.45</v>
      </c>
      <c r="CD139" s="150">
        <v>1.34</v>
      </c>
      <c r="CE139" s="149">
        <v>1.87</v>
      </c>
      <c r="CF139" s="150">
        <v>2.98</v>
      </c>
      <c r="CG139" s="148">
        <v>2.87</v>
      </c>
      <c r="CH139" s="149">
        <v>4.38</v>
      </c>
      <c r="CI139" s="149">
        <v>4.0199999999999996</v>
      </c>
      <c r="CJ139" s="149">
        <v>2.78</v>
      </c>
      <c r="CK139" s="147">
        <v>1.07</v>
      </c>
      <c r="CL139" s="146">
        <v>2.62</v>
      </c>
      <c r="CM139" s="147">
        <v>4.72</v>
      </c>
      <c r="CN139" s="147">
        <v>6.51</v>
      </c>
      <c r="CO139" s="146">
        <v>9.27</v>
      </c>
      <c r="CP139" s="146">
        <v>15.54</v>
      </c>
      <c r="CQ139" s="250">
        <v>-0.10000000000000009</v>
      </c>
      <c r="CR139" s="250">
        <v>-0.3600000000000001</v>
      </c>
      <c r="CS139" s="250">
        <v>1.99</v>
      </c>
      <c r="CT139" s="250">
        <v>1.73</v>
      </c>
      <c r="CU139" s="250">
        <v>1.68</v>
      </c>
      <c r="CV139" s="250">
        <v>1.5199999999999998</v>
      </c>
      <c r="CW139" s="151">
        <v>29.27</v>
      </c>
      <c r="CX139" s="152">
        <v>31.88</v>
      </c>
      <c r="CY139" s="153">
        <v>34.72</v>
      </c>
      <c r="CZ139" s="152">
        <v>35.880000000000003</v>
      </c>
      <c r="DA139" s="153">
        <v>36.61</v>
      </c>
      <c r="DB139" s="151">
        <v>37.4</v>
      </c>
      <c r="DC139" s="153">
        <v>37.67</v>
      </c>
      <c r="DD139" s="151">
        <v>38.11</v>
      </c>
      <c r="DE139" s="152">
        <v>38.85</v>
      </c>
      <c r="DF139" s="153">
        <v>40.299999999999997</v>
      </c>
      <c r="DG139" s="153">
        <v>41.5</v>
      </c>
      <c r="DH139" s="153">
        <v>43.24</v>
      </c>
      <c r="DI139" s="153">
        <v>46.54</v>
      </c>
      <c r="DJ139" s="151">
        <v>45.54</v>
      </c>
      <c r="DK139" s="153">
        <v>47.45</v>
      </c>
      <c r="DL139" s="153">
        <v>45.34</v>
      </c>
      <c r="DM139" s="151">
        <v>43.5</v>
      </c>
      <c r="DN139" s="151">
        <v>41.22</v>
      </c>
      <c r="DO139" s="151">
        <v>29.09</v>
      </c>
      <c r="DP139" s="152">
        <v>32.17</v>
      </c>
      <c r="DQ139" s="153">
        <v>34.97</v>
      </c>
      <c r="DR139" s="153">
        <v>35.04</v>
      </c>
      <c r="DS139" s="153">
        <v>36.65</v>
      </c>
      <c r="DT139" s="151">
        <v>37.72</v>
      </c>
      <c r="DU139" s="153">
        <v>37.54</v>
      </c>
      <c r="DV139" s="151">
        <v>38.94</v>
      </c>
      <c r="DW139" s="152">
        <v>38.44</v>
      </c>
      <c r="DX139" s="153">
        <v>40.03</v>
      </c>
      <c r="DY139" s="153">
        <v>42.03</v>
      </c>
      <c r="DZ139" s="153">
        <v>43.23</v>
      </c>
      <c r="EA139" s="153">
        <v>46.86</v>
      </c>
      <c r="EB139" s="151">
        <v>45.04</v>
      </c>
      <c r="EC139" s="153">
        <v>47.19</v>
      </c>
      <c r="ED139" s="153">
        <v>45.46</v>
      </c>
      <c r="EE139" s="151">
        <v>43.32</v>
      </c>
      <c r="EF139" s="151">
        <v>40.450000000000003</v>
      </c>
      <c r="EG139" s="253">
        <f t="shared" si="41"/>
        <v>0.17999999999999972</v>
      </c>
      <c r="EH139" s="253">
        <f t="shared" si="42"/>
        <v>-0.2900000000000027</v>
      </c>
      <c r="EI139" s="253">
        <f t="shared" si="43"/>
        <v>-0.25</v>
      </c>
      <c r="EJ139" s="253">
        <f t="shared" si="44"/>
        <v>0.84000000000000341</v>
      </c>
      <c r="EK139" s="253">
        <f t="shared" si="45"/>
        <v>-3.9999999999999147E-2</v>
      </c>
      <c r="EL139" s="253">
        <f t="shared" si="46"/>
        <v>-0.32000000000000028</v>
      </c>
      <c r="EM139" s="151">
        <v>-6</v>
      </c>
      <c r="EN139" s="153">
        <v>-3</v>
      </c>
      <c r="EO139" s="153">
        <v>2</v>
      </c>
      <c r="EP139" s="153">
        <v>6</v>
      </c>
      <c r="EQ139" s="153">
        <v>4</v>
      </c>
      <c r="ER139" s="153">
        <v>1</v>
      </c>
      <c r="ES139" s="153">
        <v>-1</v>
      </c>
      <c r="ET139" s="153">
        <v>-4</v>
      </c>
      <c r="EU139" s="153">
        <v>-7</v>
      </c>
      <c r="EV139" s="153">
        <v>-3</v>
      </c>
      <c r="EW139" s="153">
        <v>2</v>
      </c>
      <c r="EX139" s="153">
        <v>9</v>
      </c>
      <c r="EY139" s="153">
        <v>16</v>
      </c>
      <c r="EZ139" s="153">
        <v>18</v>
      </c>
      <c r="FA139" s="153">
        <v>14</v>
      </c>
      <c r="FB139" s="153">
        <v>7</v>
      </c>
      <c r="FC139" s="153">
        <v>4</v>
      </c>
      <c r="FD139" s="153">
        <v>4</v>
      </c>
      <c r="FE139" s="137" t="s">
        <v>808</v>
      </c>
      <c r="FF139" s="137">
        <v>49765566</v>
      </c>
      <c r="FG139" s="137" t="s">
        <v>91</v>
      </c>
      <c r="FH139" s="138" t="s">
        <v>1658</v>
      </c>
      <c r="FI139" s="139"/>
      <c r="FJ139" s="138"/>
      <c r="FL139" s="50">
        <f t="shared" si="47"/>
        <v>-0.6899999999999995</v>
      </c>
    </row>
    <row r="140" spans="1:168" s="154" customFormat="1" ht="14">
      <c r="A140" s="137">
        <v>2</v>
      </c>
      <c r="B140" s="2">
        <v>144</v>
      </c>
      <c r="C140" s="137">
        <v>2</v>
      </c>
      <c r="D140" s="250">
        <v>1.74</v>
      </c>
      <c r="E140" s="137">
        <v>16</v>
      </c>
      <c r="F140" s="137">
        <v>7</v>
      </c>
      <c r="G140" s="137">
        <v>159</v>
      </c>
      <c r="H140" s="137">
        <v>49.9</v>
      </c>
      <c r="I140" s="137" t="s">
        <v>147</v>
      </c>
      <c r="J140" s="137" t="s">
        <v>148</v>
      </c>
      <c r="K140" s="142" t="s">
        <v>6</v>
      </c>
      <c r="L140" s="142">
        <v>37</v>
      </c>
      <c r="M140" s="137">
        <v>29</v>
      </c>
      <c r="N140" s="137">
        <v>27</v>
      </c>
      <c r="O140" s="2">
        <f t="shared" si="38"/>
        <v>0.27027027027027029</v>
      </c>
      <c r="P140" s="140"/>
      <c r="Q140" s="140"/>
      <c r="R140" s="140"/>
      <c r="S140" s="140"/>
      <c r="T140" s="142" t="s">
        <v>187</v>
      </c>
      <c r="U140" s="154" t="s">
        <v>191</v>
      </c>
      <c r="V140" s="142">
        <v>37</v>
      </c>
      <c r="W140" s="137">
        <v>29</v>
      </c>
      <c r="X140" s="137">
        <v>27</v>
      </c>
      <c r="Y140" s="137" t="s">
        <v>280</v>
      </c>
      <c r="Z140" s="141"/>
      <c r="AA140" s="142" t="s">
        <v>232</v>
      </c>
      <c r="AB140" s="142">
        <v>51</v>
      </c>
      <c r="AC140" s="137">
        <v>37</v>
      </c>
      <c r="AD140" s="137">
        <v>18</v>
      </c>
      <c r="AE140" s="137"/>
      <c r="AF140" s="141" t="s">
        <v>443</v>
      </c>
      <c r="AG140" s="150" t="s">
        <v>217</v>
      </c>
      <c r="AH140" s="150">
        <v>27</v>
      </c>
      <c r="AI140" s="155">
        <v>19</v>
      </c>
      <c r="AJ140" s="155">
        <v>5</v>
      </c>
      <c r="AK140" s="155"/>
      <c r="AL140" s="159" t="s">
        <v>197</v>
      </c>
      <c r="AM140" s="137" t="s">
        <v>247</v>
      </c>
      <c r="AN140" s="137" t="s">
        <v>383</v>
      </c>
      <c r="AO140" s="137" t="s">
        <v>429</v>
      </c>
      <c r="AP140" s="137" t="s">
        <v>353</v>
      </c>
      <c r="AQ140" s="137" t="s">
        <v>87</v>
      </c>
      <c r="AR140" s="138"/>
      <c r="AS140" s="137" t="s">
        <v>89</v>
      </c>
      <c r="AT140" s="138"/>
      <c r="AU140" s="137" t="s">
        <v>93</v>
      </c>
      <c r="AV140" s="139" t="s">
        <v>1101</v>
      </c>
      <c r="AW140" s="139">
        <v>2</v>
      </c>
      <c r="AX140" s="142" t="s">
        <v>6</v>
      </c>
      <c r="AY140" s="142">
        <v>37</v>
      </c>
      <c r="AZ140" s="137">
        <v>29</v>
      </c>
      <c r="BA140" s="137">
        <v>27</v>
      </c>
      <c r="BB140" s="2">
        <f t="shared" si="39"/>
        <v>0.27027027027027029</v>
      </c>
      <c r="BC140" s="248">
        <f t="shared" si="40"/>
        <v>1.74</v>
      </c>
      <c r="BD140" s="137" t="s">
        <v>1666</v>
      </c>
      <c r="BE140" s="137">
        <v>16</v>
      </c>
      <c r="BF140" s="137">
        <v>7</v>
      </c>
      <c r="BG140" s="143">
        <v>2.83</v>
      </c>
      <c r="BH140" s="144">
        <v>2.92</v>
      </c>
      <c r="BI140" s="145">
        <v>1.74</v>
      </c>
      <c r="BJ140" s="144">
        <v>1.74</v>
      </c>
      <c r="BK140" s="145">
        <v>1.99</v>
      </c>
      <c r="BL140" s="143">
        <v>1.24</v>
      </c>
      <c r="BM140" s="145">
        <v>0.76</v>
      </c>
      <c r="BN140" s="143">
        <v>1.18</v>
      </c>
      <c r="BO140" s="144">
        <v>1.81</v>
      </c>
      <c r="BP140" s="145">
        <v>3.42</v>
      </c>
      <c r="BQ140" s="145">
        <v>4.22</v>
      </c>
      <c r="BR140" s="145">
        <v>5.35</v>
      </c>
      <c r="BS140" s="145">
        <v>5.15</v>
      </c>
      <c r="BT140" s="146">
        <v>4.01</v>
      </c>
      <c r="BU140" s="147">
        <v>6.27</v>
      </c>
      <c r="BV140" s="147">
        <v>7.94</v>
      </c>
      <c r="BW140" s="146">
        <v>11.74</v>
      </c>
      <c r="BX140" s="146">
        <v>17.89</v>
      </c>
      <c r="BY140" s="146">
        <v>2.56</v>
      </c>
      <c r="BZ140" s="148">
        <v>1.9</v>
      </c>
      <c r="CA140" s="149">
        <v>0</v>
      </c>
      <c r="CB140" s="149">
        <v>0</v>
      </c>
      <c r="CC140" s="149">
        <v>0.75</v>
      </c>
      <c r="CD140" s="150">
        <v>2.13</v>
      </c>
      <c r="CE140" s="149">
        <v>2.17</v>
      </c>
      <c r="CF140" s="150">
        <v>2.39</v>
      </c>
      <c r="CG140" s="148">
        <v>3.07</v>
      </c>
      <c r="CH140" s="149">
        <v>3.54</v>
      </c>
      <c r="CI140" s="149">
        <v>4.7300000000000004</v>
      </c>
      <c r="CJ140" s="149">
        <v>5.52</v>
      </c>
      <c r="CK140" s="147">
        <v>3.53</v>
      </c>
      <c r="CL140" s="146">
        <v>3.5</v>
      </c>
      <c r="CM140" s="147">
        <v>5.7</v>
      </c>
      <c r="CN140" s="147">
        <v>7.3</v>
      </c>
      <c r="CO140" s="146">
        <v>11.52</v>
      </c>
      <c r="CP140" s="146">
        <v>17.489999999999998</v>
      </c>
      <c r="CQ140" s="250">
        <v>0.27</v>
      </c>
      <c r="CR140" s="250">
        <v>1.02</v>
      </c>
      <c r="CS140" s="250">
        <v>1.74</v>
      </c>
      <c r="CT140" s="250">
        <v>1.74</v>
      </c>
      <c r="CU140" s="250">
        <v>1.24</v>
      </c>
      <c r="CV140" s="250">
        <v>-0.8899999999999999</v>
      </c>
      <c r="CW140" s="151">
        <v>25.56</v>
      </c>
      <c r="CX140" s="152">
        <v>30.91</v>
      </c>
      <c r="CY140" s="153">
        <v>32.33</v>
      </c>
      <c r="CZ140" s="152">
        <v>32.33</v>
      </c>
      <c r="DA140" s="153">
        <v>33.659999999999997</v>
      </c>
      <c r="DB140" s="151">
        <v>34.82</v>
      </c>
      <c r="DC140" s="153">
        <v>35.61</v>
      </c>
      <c r="DD140" s="151">
        <v>36.119999999999997</v>
      </c>
      <c r="DE140" s="152">
        <v>37.659999999999997</v>
      </c>
      <c r="DF140" s="153">
        <v>37.36</v>
      </c>
      <c r="DG140" s="153">
        <v>39.29</v>
      </c>
      <c r="DH140" s="153">
        <v>40.97</v>
      </c>
      <c r="DI140" s="153">
        <v>42.97</v>
      </c>
      <c r="DJ140" s="151">
        <v>43.48</v>
      </c>
      <c r="DK140" s="153">
        <v>44.51</v>
      </c>
      <c r="DL140" s="153">
        <v>44.29</v>
      </c>
      <c r="DM140" s="151">
        <v>42.23</v>
      </c>
      <c r="DN140" s="151">
        <v>39.76</v>
      </c>
      <c r="DO140" s="151">
        <v>26.22</v>
      </c>
      <c r="DP140" s="152">
        <v>30.34</v>
      </c>
      <c r="DQ140" s="153">
        <v>32.39</v>
      </c>
      <c r="DR140" s="153">
        <v>32.479999999999997</v>
      </c>
      <c r="DS140" s="153">
        <v>33.450000000000003</v>
      </c>
      <c r="DT140" s="151">
        <v>34.299999999999997</v>
      </c>
      <c r="DU140" s="153">
        <v>35.659999999999997</v>
      </c>
      <c r="DV140" s="151">
        <v>36.76</v>
      </c>
      <c r="DW140" s="152">
        <v>37.299999999999997</v>
      </c>
      <c r="DX140" s="153">
        <v>37.39</v>
      </c>
      <c r="DY140" s="153">
        <v>39.07</v>
      </c>
      <c r="DZ140" s="153">
        <v>40.619999999999997</v>
      </c>
      <c r="EA140" s="153">
        <v>43.38</v>
      </c>
      <c r="EB140" s="151">
        <v>42.91</v>
      </c>
      <c r="EC140" s="153">
        <v>44.27</v>
      </c>
      <c r="ED140" s="153">
        <v>44.46</v>
      </c>
      <c r="EE140" s="151">
        <v>42.03</v>
      </c>
      <c r="EF140" s="151">
        <v>40.29</v>
      </c>
      <c r="EG140" s="253">
        <f t="shared" si="41"/>
        <v>-0.66000000000000014</v>
      </c>
      <c r="EH140" s="253">
        <f t="shared" si="42"/>
        <v>0.57000000000000028</v>
      </c>
      <c r="EI140" s="253">
        <f t="shared" si="43"/>
        <v>-6.0000000000002274E-2</v>
      </c>
      <c r="EJ140" s="253">
        <f t="shared" si="44"/>
        <v>-0.14999999999999858</v>
      </c>
      <c r="EK140" s="253">
        <f t="shared" si="45"/>
        <v>0.20999999999999375</v>
      </c>
      <c r="EL140" s="253">
        <f t="shared" si="46"/>
        <v>0.52000000000000313</v>
      </c>
      <c r="EM140" s="151">
        <v>2</v>
      </c>
      <c r="EN140" s="153">
        <v>5</v>
      </c>
      <c r="EO140" s="153">
        <v>5</v>
      </c>
      <c r="EP140" s="153">
        <v>2</v>
      </c>
      <c r="EQ140" s="153">
        <v>-1</v>
      </c>
      <c r="ER140" s="153">
        <v>-8</v>
      </c>
      <c r="ES140" s="153">
        <v>-14</v>
      </c>
      <c r="ET140" s="153">
        <v>-16</v>
      </c>
      <c r="EU140" s="153">
        <v>-14</v>
      </c>
      <c r="EV140" s="153">
        <v>-11</v>
      </c>
      <c r="EW140" s="153">
        <v>-3</v>
      </c>
      <c r="EX140" s="153">
        <v>0</v>
      </c>
      <c r="EY140" s="153">
        <v>2</v>
      </c>
      <c r="EZ140" s="153">
        <v>4</v>
      </c>
      <c r="FA140" s="153">
        <v>4</v>
      </c>
      <c r="FB140" s="153">
        <v>2</v>
      </c>
      <c r="FC140" s="153">
        <v>2</v>
      </c>
      <c r="FD140" s="153">
        <v>0</v>
      </c>
      <c r="FE140" s="137" t="s">
        <v>1099</v>
      </c>
      <c r="FF140" s="137">
        <v>28162829</v>
      </c>
      <c r="FG140" s="137" t="s">
        <v>91</v>
      </c>
      <c r="FH140" s="138" t="s">
        <v>806</v>
      </c>
      <c r="FI140" s="139"/>
      <c r="FJ140" s="138"/>
      <c r="FL140" s="50">
        <f t="shared" si="47"/>
        <v>0.64000000000000057</v>
      </c>
    </row>
    <row r="141" spans="1:168" s="154" customFormat="1" ht="14">
      <c r="A141" s="137">
        <v>2</v>
      </c>
      <c r="B141" s="2">
        <v>133</v>
      </c>
      <c r="C141" s="137">
        <v>2</v>
      </c>
      <c r="D141" s="250">
        <v>1.75</v>
      </c>
      <c r="E141" s="137">
        <v>16</v>
      </c>
      <c r="F141" s="137">
        <v>5</v>
      </c>
      <c r="G141" s="137">
        <v>164.4</v>
      </c>
      <c r="H141" s="137">
        <v>60.4</v>
      </c>
      <c r="I141" s="137" t="s">
        <v>147</v>
      </c>
      <c r="J141" s="137" t="s">
        <v>420</v>
      </c>
      <c r="K141" s="137" t="s">
        <v>6</v>
      </c>
      <c r="L141" s="137">
        <v>28</v>
      </c>
      <c r="M141" s="137">
        <v>27</v>
      </c>
      <c r="N141" s="137">
        <v>25</v>
      </c>
      <c r="O141" s="2">
        <f t="shared" si="38"/>
        <v>0.10714285714285714</v>
      </c>
      <c r="P141" s="140" t="s">
        <v>168</v>
      </c>
      <c r="Q141" s="140" t="s">
        <v>538</v>
      </c>
      <c r="R141" s="140" t="s">
        <v>1486</v>
      </c>
      <c r="S141" s="140"/>
      <c r="T141" s="137" t="s">
        <v>187</v>
      </c>
      <c r="U141" s="154" t="s">
        <v>191</v>
      </c>
      <c r="V141" s="137">
        <v>28</v>
      </c>
      <c r="W141" s="137">
        <v>27</v>
      </c>
      <c r="X141" s="137">
        <v>25</v>
      </c>
      <c r="Y141" s="137" t="s">
        <v>1487</v>
      </c>
      <c r="Z141" s="141"/>
      <c r="AA141" s="142" t="s">
        <v>137</v>
      </c>
      <c r="AB141" s="142">
        <v>61</v>
      </c>
      <c r="AC141" s="137">
        <v>46</v>
      </c>
      <c r="AD141" s="137">
        <v>36</v>
      </c>
      <c r="AE141" s="137"/>
      <c r="AF141" s="137" t="s">
        <v>443</v>
      </c>
      <c r="AG141" s="142" t="s">
        <v>102</v>
      </c>
      <c r="AH141" s="142">
        <v>38</v>
      </c>
      <c r="AI141" s="137">
        <v>31</v>
      </c>
      <c r="AJ141" s="137">
        <v>29</v>
      </c>
      <c r="AK141" s="137"/>
      <c r="AL141" s="141" t="s">
        <v>197</v>
      </c>
      <c r="AM141" s="137" t="s">
        <v>117</v>
      </c>
      <c r="AN141" s="137" t="s">
        <v>248</v>
      </c>
      <c r="AO141" s="137" t="s">
        <v>429</v>
      </c>
      <c r="AP141" s="137" t="s">
        <v>841</v>
      </c>
      <c r="AQ141" s="137" t="s">
        <v>87</v>
      </c>
      <c r="AR141" s="138"/>
      <c r="AS141" s="137" t="s">
        <v>89</v>
      </c>
      <c r="AT141" s="138"/>
      <c r="AU141" s="137" t="s">
        <v>93</v>
      </c>
      <c r="AV141" s="139" t="s">
        <v>1488</v>
      </c>
      <c r="AW141" s="139">
        <v>2</v>
      </c>
      <c r="AX141" s="137" t="s">
        <v>6</v>
      </c>
      <c r="AY141" s="137">
        <v>28</v>
      </c>
      <c r="AZ141" s="137">
        <v>27</v>
      </c>
      <c r="BA141" s="137">
        <v>25</v>
      </c>
      <c r="BB141" s="2">
        <f t="shared" si="39"/>
        <v>0.10714285714285714</v>
      </c>
      <c r="BC141" s="248">
        <f t="shared" si="40"/>
        <v>1.75</v>
      </c>
      <c r="BD141" s="137" t="s">
        <v>1666</v>
      </c>
      <c r="BE141" s="137">
        <v>16</v>
      </c>
      <c r="BF141" s="137">
        <v>5</v>
      </c>
      <c r="BG141" s="143">
        <v>3.44</v>
      </c>
      <c r="BH141" s="144">
        <v>3.28</v>
      </c>
      <c r="BI141" s="145">
        <v>2.92</v>
      </c>
      <c r="BJ141" s="144">
        <v>2.12</v>
      </c>
      <c r="BK141" s="145">
        <v>2.17</v>
      </c>
      <c r="BL141" s="143">
        <v>0.9</v>
      </c>
      <c r="BM141" s="145">
        <v>0</v>
      </c>
      <c r="BN141" s="143">
        <v>0</v>
      </c>
      <c r="BO141" s="144">
        <v>1.86</v>
      </c>
      <c r="BP141" s="145">
        <v>1.69</v>
      </c>
      <c r="BQ141" s="145">
        <v>4.72</v>
      </c>
      <c r="BR141" s="145">
        <v>3.23</v>
      </c>
      <c r="BS141" s="145">
        <v>3.86</v>
      </c>
      <c r="BT141" s="146">
        <v>4.6399999999999997</v>
      </c>
      <c r="BU141" s="147">
        <v>4.1500000000000004</v>
      </c>
      <c r="BV141" s="147">
        <v>7.83</v>
      </c>
      <c r="BW141" s="146">
        <v>12.68</v>
      </c>
      <c r="BX141" s="156"/>
      <c r="BY141" s="146">
        <v>2.52</v>
      </c>
      <c r="BZ141" s="148">
        <v>0</v>
      </c>
      <c r="CA141" s="149">
        <v>0</v>
      </c>
      <c r="CB141" s="149">
        <v>0.37</v>
      </c>
      <c r="CC141" s="149">
        <v>0.5</v>
      </c>
      <c r="CD141" s="150">
        <v>2.2200000000000002</v>
      </c>
      <c r="CE141" s="149">
        <v>2.12</v>
      </c>
      <c r="CF141" s="150">
        <v>1.78</v>
      </c>
      <c r="CG141" s="148">
        <v>2.37</v>
      </c>
      <c r="CH141" s="149">
        <v>2.17</v>
      </c>
      <c r="CI141" s="149">
        <v>4.8499999999999996</v>
      </c>
      <c r="CJ141" s="149">
        <v>4.09</v>
      </c>
      <c r="CK141" s="147">
        <v>2.2799999999999998</v>
      </c>
      <c r="CL141" s="146">
        <v>5.07</v>
      </c>
      <c r="CM141" s="147">
        <v>4.49</v>
      </c>
      <c r="CN141" s="147">
        <v>7.7</v>
      </c>
      <c r="CO141" s="146">
        <v>11.37</v>
      </c>
      <c r="CP141" s="156"/>
      <c r="CQ141" s="250">
        <v>0.91999999999999993</v>
      </c>
      <c r="CR141" s="250">
        <v>3.28</v>
      </c>
      <c r="CS141" s="250">
        <v>2.92</v>
      </c>
      <c r="CT141" s="250">
        <v>1.75</v>
      </c>
      <c r="CU141" s="250">
        <v>1.67</v>
      </c>
      <c r="CV141" s="250">
        <v>-1.3200000000000003</v>
      </c>
      <c r="CW141" s="151">
        <v>28.34</v>
      </c>
      <c r="CX141" s="152">
        <v>32.96</v>
      </c>
      <c r="CY141" s="153">
        <v>34.5</v>
      </c>
      <c r="CZ141" s="152">
        <v>35.4</v>
      </c>
      <c r="DA141" s="153">
        <v>35.07</v>
      </c>
      <c r="DB141" s="151">
        <v>37.659999999999997</v>
      </c>
      <c r="DC141" s="153">
        <v>37.700000000000003</v>
      </c>
      <c r="DD141" s="151">
        <v>38.69</v>
      </c>
      <c r="DE141" s="152">
        <v>38.33</v>
      </c>
      <c r="DF141" s="153">
        <v>38.479999999999997</v>
      </c>
      <c r="DG141" s="153">
        <v>40.26</v>
      </c>
      <c r="DH141" s="153">
        <v>39.75</v>
      </c>
      <c r="DI141" s="153">
        <v>42.29</v>
      </c>
      <c r="DJ141" s="151">
        <v>42.52</v>
      </c>
      <c r="DK141" s="153">
        <v>41.73</v>
      </c>
      <c r="DL141" s="153">
        <v>46.45</v>
      </c>
      <c r="DM141" s="151">
        <v>46.99</v>
      </c>
      <c r="DN141" s="157"/>
      <c r="DO141" s="151">
        <v>28.05</v>
      </c>
      <c r="DP141" s="152">
        <v>33.96</v>
      </c>
      <c r="DQ141" s="153">
        <v>34.99</v>
      </c>
      <c r="DR141" s="153">
        <v>35.270000000000003</v>
      </c>
      <c r="DS141" s="153">
        <v>35.82</v>
      </c>
      <c r="DT141" s="151">
        <v>37.28</v>
      </c>
      <c r="DU141" s="153">
        <v>37.04</v>
      </c>
      <c r="DV141" s="151">
        <v>38.76</v>
      </c>
      <c r="DW141" s="152">
        <v>38.15</v>
      </c>
      <c r="DX141" s="153">
        <v>38.61</v>
      </c>
      <c r="DY141" s="153">
        <v>40.06</v>
      </c>
      <c r="DZ141" s="153">
        <v>40.39</v>
      </c>
      <c r="EA141" s="153">
        <v>42.08</v>
      </c>
      <c r="EB141" s="151">
        <v>42.61</v>
      </c>
      <c r="EC141" s="153">
        <v>41.08</v>
      </c>
      <c r="ED141" s="153">
        <v>46.17</v>
      </c>
      <c r="EE141" s="151">
        <v>46.39</v>
      </c>
      <c r="EF141" s="157"/>
      <c r="EG141" s="253">
        <f t="shared" si="41"/>
        <v>0.28999999999999915</v>
      </c>
      <c r="EH141" s="253">
        <f t="shared" si="42"/>
        <v>-1</v>
      </c>
      <c r="EI141" s="253">
        <f t="shared" si="43"/>
        <v>-0.49000000000000199</v>
      </c>
      <c r="EJ141" s="253">
        <f t="shared" si="44"/>
        <v>0.12999999999999545</v>
      </c>
      <c r="EK141" s="253">
        <f t="shared" si="45"/>
        <v>-0.75</v>
      </c>
      <c r="EL141" s="253">
        <f t="shared" si="46"/>
        <v>0.37999999999999545</v>
      </c>
      <c r="EM141" s="151">
        <v>4</v>
      </c>
      <c r="EN141" s="153">
        <v>3</v>
      </c>
      <c r="EO141" s="153">
        <v>3</v>
      </c>
      <c r="EP141" s="153">
        <v>0</v>
      </c>
      <c r="EQ141" s="153">
        <v>-8</v>
      </c>
      <c r="ER141" s="153">
        <v>-16</v>
      </c>
      <c r="ES141" s="153">
        <v>-19</v>
      </c>
      <c r="ET141" s="153">
        <v>-21</v>
      </c>
      <c r="EU141" s="153">
        <v>-15</v>
      </c>
      <c r="EV141" s="153">
        <v>-10</v>
      </c>
      <c r="EW141" s="153">
        <v>1</v>
      </c>
      <c r="EX141" s="153">
        <v>5</v>
      </c>
      <c r="EY141" s="153">
        <v>13</v>
      </c>
      <c r="EZ141" s="153">
        <v>14</v>
      </c>
      <c r="FA141" s="153">
        <v>14</v>
      </c>
      <c r="FB141" s="153">
        <v>12</v>
      </c>
      <c r="FC141" s="153">
        <v>12</v>
      </c>
      <c r="FD141" s="158"/>
      <c r="FE141" s="137" t="s">
        <v>1483</v>
      </c>
      <c r="FF141" s="137">
        <v>43375220</v>
      </c>
      <c r="FG141" s="137" t="s">
        <v>91</v>
      </c>
      <c r="FH141" s="138" t="s">
        <v>881</v>
      </c>
      <c r="FI141" s="139"/>
      <c r="FJ141" s="138"/>
      <c r="FL141" s="50">
        <f t="shared" si="47"/>
        <v>0.12999999999999989</v>
      </c>
    </row>
    <row r="142" spans="1:168" s="154" customFormat="1" ht="14">
      <c r="A142" s="137">
        <v>2</v>
      </c>
      <c r="B142" s="2">
        <v>182</v>
      </c>
      <c r="C142" s="137">
        <v>2</v>
      </c>
      <c r="D142" s="250">
        <v>1.76</v>
      </c>
      <c r="E142" s="137">
        <v>13</v>
      </c>
      <c r="F142" s="137">
        <v>3</v>
      </c>
      <c r="G142" s="137">
        <v>145</v>
      </c>
      <c r="H142" s="137">
        <v>31.85</v>
      </c>
      <c r="I142" s="137" t="s">
        <v>147</v>
      </c>
      <c r="J142" s="137" t="s">
        <v>493</v>
      </c>
      <c r="K142" s="137" t="s">
        <v>17</v>
      </c>
      <c r="L142" s="137">
        <v>71</v>
      </c>
      <c r="M142" s="137">
        <v>63</v>
      </c>
      <c r="N142" s="137">
        <v>62</v>
      </c>
      <c r="O142" s="2">
        <f t="shared" si="38"/>
        <v>0.12676056338028169</v>
      </c>
      <c r="P142" s="140" t="s">
        <v>492</v>
      </c>
      <c r="Q142" s="140"/>
      <c r="R142" s="140"/>
      <c r="S142" s="140">
        <f>165-115</f>
        <v>50</v>
      </c>
      <c r="T142" s="137" t="s">
        <v>187</v>
      </c>
      <c r="U142" s="154" t="s">
        <v>192</v>
      </c>
      <c r="V142" s="137">
        <v>71</v>
      </c>
      <c r="W142" s="137">
        <v>63</v>
      </c>
      <c r="X142" s="137">
        <v>62</v>
      </c>
      <c r="Y142" s="137" t="s">
        <v>1366</v>
      </c>
      <c r="Z142" s="141"/>
      <c r="AA142" s="142" t="s">
        <v>101</v>
      </c>
      <c r="AB142" s="142">
        <v>104</v>
      </c>
      <c r="AC142" s="137">
        <v>91</v>
      </c>
      <c r="AD142" s="137">
        <v>95</v>
      </c>
      <c r="AE142" s="137"/>
      <c r="AF142" s="137" t="s">
        <v>242</v>
      </c>
      <c r="AG142" s="142" t="s">
        <v>116</v>
      </c>
      <c r="AH142" s="142">
        <v>41</v>
      </c>
      <c r="AI142" s="137">
        <v>38</v>
      </c>
      <c r="AJ142" s="137">
        <v>40</v>
      </c>
      <c r="AK142" s="137"/>
      <c r="AL142" s="141"/>
      <c r="AM142" s="137" t="s">
        <v>210</v>
      </c>
      <c r="AN142" s="137" t="s">
        <v>494</v>
      </c>
      <c r="AO142" s="137" t="s">
        <v>105</v>
      </c>
      <c r="AP142" s="137" t="s">
        <v>141</v>
      </c>
      <c r="AQ142" s="137" t="s">
        <v>87</v>
      </c>
      <c r="AR142" s="138" t="s">
        <v>176</v>
      </c>
      <c r="AS142" s="137" t="s">
        <v>89</v>
      </c>
      <c r="AT142" s="138" t="s">
        <v>180</v>
      </c>
      <c r="AU142" s="137" t="s">
        <v>93</v>
      </c>
      <c r="AV142" s="139" t="s">
        <v>495</v>
      </c>
      <c r="AW142" s="139">
        <v>2</v>
      </c>
      <c r="AX142" s="137" t="s">
        <v>17</v>
      </c>
      <c r="AY142" s="137">
        <v>71</v>
      </c>
      <c r="AZ142" s="137">
        <v>63</v>
      </c>
      <c r="BA142" s="137">
        <v>62</v>
      </c>
      <c r="BB142" s="2">
        <f t="shared" si="39"/>
        <v>0.12676056338028169</v>
      </c>
      <c r="BC142" s="248">
        <f t="shared" si="40"/>
        <v>1.76</v>
      </c>
      <c r="BD142" s="137" t="s">
        <v>1666</v>
      </c>
      <c r="BE142" s="137">
        <v>13</v>
      </c>
      <c r="BF142" s="137">
        <v>3</v>
      </c>
      <c r="BG142" s="143">
        <v>2.96</v>
      </c>
      <c r="BH142" s="144">
        <v>2.63</v>
      </c>
      <c r="BI142" s="145">
        <v>2.25</v>
      </c>
      <c r="BJ142" s="144">
        <v>1.76</v>
      </c>
      <c r="BK142" s="145">
        <v>1.96</v>
      </c>
      <c r="BL142" s="143">
        <v>1.5</v>
      </c>
      <c r="BM142" s="145">
        <v>0</v>
      </c>
      <c r="BN142" s="143">
        <v>0.72</v>
      </c>
      <c r="BO142" s="144">
        <v>1.94</v>
      </c>
      <c r="BP142" s="145">
        <v>2.14</v>
      </c>
      <c r="BQ142" s="145">
        <v>2.3199999999999998</v>
      </c>
      <c r="BR142" s="145">
        <v>2.39</v>
      </c>
      <c r="BS142" s="145">
        <v>3.25</v>
      </c>
      <c r="BT142" s="146">
        <v>3.35</v>
      </c>
      <c r="BU142" s="147">
        <v>3.49</v>
      </c>
      <c r="BV142" s="147">
        <v>5.34</v>
      </c>
      <c r="BW142" s="146">
        <v>9.25</v>
      </c>
      <c r="BX142" s="146">
        <v>10.84</v>
      </c>
      <c r="BY142" s="146">
        <v>2.81</v>
      </c>
      <c r="BZ142" s="162">
        <v>2.04</v>
      </c>
      <c r="CA142" s="147">
        <v>0.83</v>
      </c>
      <c r="CB142" s="147">
        <v>0</v>
      </c>
      <c r="CC142" s="147">
        <v>0</v>
      </c>
      <c r="CD142" s="146">
        <v>2.08</v>
      </c>
      <c r="CE142" s="147">
        <v>1.99</v>
      </c>
      <c r="CF142" s="146">
        <v>1.24</v>
      </c>
      <c r="CG142" s="162">
        <v>1.62</v>
      </c>
      <c r="CH142" s="147">
        <v>2.86</v>
      </c>
      <c r="CI142" s="147">
        <v>4.13</v>
      </c>
      <c r="CJ142" s="147">
        <v>3.78</v>
      </c>
      <c r="CK142" s="147">
        <v>4.0599999999999996</v>
      </c>
      <c r="CL142" s="146">
        <v>2.89</v>
      </c>
      <c r="CM142" s="147">
        <v>4.6399999999999997</v>
      </c>
      <c r="CN142" s="147">
        <v>5.31</v>
      </c>
      <c r="CO142" s="146">
        <v>8.5500000000000007</v>
      </c>
      <c r="CP142" s="146">
        <v>10.99</v>
      </c>
      <c r="CQ142" s="250">
        <v>0.14999999999999991</v>
      </c>
      <c r="CR142" s="250">
        <v>0.58999999999999986</v>
      </c>
      <c r="CS142" s="250">
        <v>1.42</v>
      </c>
      <c r="CT142" s="250">
        <v>1.76</v>
      </c>
      <c r="CU142" s="250">
        <v>1.96</v>
      </c>
      <c r="CV142" s="250">
        <v>-0.58000000000000007</v>
      </c>
      <c r="CW142" s="151">
        <v>26.61</v>
      </c>
      <c r="CX142" s="152">
        <v>28.11</v>
      </c>
      <c r="CY142" s="153">
        <v>31.68</v>
      </c>
      <c r="CZ142" s="152">
        <v>33.020000000000003</v>
      </c>
      <c r="DA142" s="153">
        <v>33.869999999999997</v>
      </c>
      <c r="DB142" s="151">
        <v>35.67</v>
      </c>
      <c r="DC142" s="153">
        <v>36.049999999999997</v>
      </c>
      <c r="DD142" s="151">
        <v>36.01</v>
      </c>
      <c r="DE142" s="152">
        <v>37.130000000000003</v>
      </c>
      <c r="DF142" s="153">
        <v>36.04</v>
      </c>
      <c r="DG142" s="153">
        <v>37.33</v>
      </c>
      <c r="DH142" s="153">
        <v>39.42</v>
      </c>
      <c r="DI142" s="153">
        <v>41.44</v>
      </c>
      <c r="DJ142" s="151">
        <v>41.71</v>
      </c>
      <c r="DK142" s="153">
        <v>42.11</v>
      </c>
      <c r="DL142" s="153">
        <v>40.76</v>
      </c>
      <c r="DM142" s="151">
        <v>37.78</v>
      </c>
      <c r="DN142" s="151">
        <v>37.909999999999997</v>
      </c>
      <c r="DO142" s="151">
        <v>26.29</v>
      </c>
      <c r="DP142" s="152">
        <v>27.9</v>
      </c>
      <c r="DQ142" s="153">
        <v>31.14</v>
      </c>
      <c r="DR142" s="153">
        <v>34.840000000000003</v>
      </c>
      <c r="DS142" s="153">
        <v>36.94</v>
      </c>
      <c r="DT142" s="151">
        <v>36.659999999999997</v>
      </c>
      <c r="DU142" s="153">
        <v>35.81</v>
      </c>
      <c r="DV142" s="151">
        <v>36.840000000000003</v>
      </c>
      <c r="DW142" s="152">
        <v>36.42</v>
      </c>
      <c r="DX142" s="153">
        <v>36.68</v>
      </c>
      <c r="DY142" s="153">
        <v>37.29</v>
      </c>
      <c r="DZ142" s="153">
        <v>39.159999999999997</v>
      </c>
      <c r="EA142" s="153">
        <v>41.66</v>
      </c>
      <c r="EB142" s="151">
        <v>40.19</v>
      </c>
      <c r="EC142" s="153">
        <v>41.45</v>
      </c>
      <c r="ED142" s="153">
        <v>40.06</v>
      </c>
      <c r="EE142" s="151">
        <v>37.43</v>
      </c>
      <c r="EF142" s="151">
        <v>37.11</v>
      </c>
      <c r="EG142" s="253">
        <f t="shared" si="41"/>
        <v>0.32000000000000028</v>
      </c>
      <c r="EH142" s="253">
        <f t="shared" si="42"/>
        <v>0.21000000000000085</v>
      </c>
      <c r="EI142" s="253">
        <f t="shared" si="43"/>
        <v>0.53999999999999915</v>
      </c>
      <c r="EJ142" s="253">
        <f t="shared" si="44"/>
        <v>-1.8200000000000003</v>
      </c>
      <c r="EK142" s="253">
        <f t="shared" si="45"/>
        <v>-3.0700000000000003</v>
      </c>
      <c r="EL142" s="253">
        <f t="shared" si="46"/>
        <v>-0.98999999999999488</v>
      </c>
      <c r="EM142" s="151">
        <v>6</v>
      </c>
      <c r="EN142" s="153">
        <v>6</v>
      </c>
      <c r="EO142" s="153">
        <v>9</v>
      </c>
      <c r="EP142" s="153">
        <v>4</v>
      </c>
      <c r="EQ142" s="153">
        <v>1</v>
      </c>
      <c r="ER142" s="153">
        <v>1</v>
      </c>
      <c r="ES142" s="153">
        <v>-13</v>
      </c>
      <c r="ET142" s="153">
        <v>-20</v>
      </c>
      <c r="EU142" s="153">
        <v>-20</v>
      </c>
      <c r="EV142" s="153">
        <v>-10</v>
      </c>
      <c r="EW142" s="153">
        <v>-3</v>
      </c>
      <c r="EX142" s="153">
        <v>4</v>
      </c>
      <c r="EY142" s="153">
        <v>7</v>
      </c>
      <c r="EZ142" s="153">
        <v>7</v>
      </c>
      <c r="FA142" s="153">
        <v>7</v>
      </c>
      <c r="FB142" s="153">
        <v>5</v>
      </c>
      <c r="FC142" s="153">
        <v>4</v>
      </c>
      <c r="FD142" s="153">
        <v>3</v>
      </c>
      <c r="FE142" s="137" t="s">
        <v>1365</v>
      </c>
      <c r="FF142" s="137">
        <v>51402642</v>
      </c>
      <c r="FG142" s="137" t="s">
        <v>91</v>
      </c>
      <c r="FH142" s="138" t="s">
        <v>320</v>
      </c>
      <c r="FI142" s="161" t="s">
        <v>95</v>
      </c>
      <c r="FJ142" s="138">
        <v>-7</v>
      </c>
      <c r="FL142" s="50">
        <f t="shared" si="47"/>
        <v>3.0000000000000249E-2</v>
      </c>
    </row>
    <row r="143" spans="1:168" s="154" customFormat="1" ht="14">
      <c r="A143" s="137">
        <v>2</v>
      </c>
      <c r="B143" s="2">
        <v>139</v>
      </c>
      <c r="C143" s="137">
        <v>2</v>
      </c>
      <c r="D143" s="250">
        <v>1.7799999999999998</v>
      </c>
      <c r="E143" s="137">
        <v>20</v>
      </c>
      <c r="F143" s="137">
        <v>3</v>
      </c>
      <c r="G143" s="137">
        <v>166.2</v>
      </c>
      <c r="H143" s="137">
        <v>57.4</v>
      </c>
      <c r="I143" s="137" t="s">
        <v>147</v>
      </c>
      <c r="J143" s="137" t="s">
        <v>420</v>
      </c>
      <c r="K143" s="142" t="s">
        <v>50</v>
      </c>
      <c r="L143" s="142">
        <v>36</v>
      </c>
      <c r="M143" s="137">
        <v>23</v>
      </c>
      <c r="N143" s="137">
        <v>26</v>
      </c>
      <c r="O143" s="2">
        <f t="shared" si="38"/>
        <v>0.27777777777777779</v>
      </c>
      <c r="P143" s="140" t="s">
        <v>168</v>
      </c>
      <c r="Q143" s="140"/>
      <c r="R143" s="140"/>
      <c r="S143" s="140"/>
      <c r="T143" s="142" t="s">
        <v>188</v>
      </c>
      <c r="U143" s="154" t="s">
        <v>192</v>
      </c>
      <c r="V143" s="142">
        <v>36</v>
      </c>
      <c r="W143" s="137">
        <v>23</v>
      </c>
      <c r="X143" s="137">
        <v>26</v>
      </c>
      <c r="Y143" s="137" t="s">
        <v>1155</v>
      </c>
      <c r="Z143" s="141"/>
      <c r="AA143" s="142" t="s">
        <v>101</v>
      </c>
      <c r="AB143" s="142">
        <v>61</v>
      </c>
      <c r="AC143" s="137">
        <v>50</v>
      </c>
      <c r="AD143" s="137">
        <v>37</v>
      </c>
      <c r="AE143" s="137"/>
      <c r="AF143" s="141" t="s">
        <v>242</v>
      </c>
      <c r="AG143" s="150" t="s">
        <v>116</v>
      </c>
      <c r="AH143" s="150">
        <v>48</v>
      </c>
      <c r="AI143" s="155">
        <v>41</v>
      </c>
      <c r="AJ143" s="155">
        <v>27</v>
      </c>
      <c r="AK143" s="155"/>
      <c r="AL143" s="159" t="s">
        <v>180</v>
      </c>
      <c r="AM143" s="137" t="s">
        <v>1156</v>
      </c>
      <c r="AN143" s="137" t="s">
        <v>202</v>
      </c>
      <c r="AO143" s="137" t="s">
        <v>105</v>
      </c>
      <c r="AP143" s="137" t="s">
        <v>626</v>
      </c>
      <c r="AQ143" s="137" t="s">
        <v>87</v>
      </c>
      <c r="AR143" s="138" t="s">
        <v>176</v>
      </c>
      <c r="AS143" s="137" t="s">
        <v>89</v>
      </c>
      <c r="AT143" s="138" t="s">
        <v>108</v>
      </c>
      <c r="AU143" s="137" t="s">
        <v>93</v>
      </c>
      <c r="AV143" s="139" t="s">
        <v>1157</v>
      </c>
      <c r="AW143" s="139">
        <v>2</v>
      </c>
      <c r="AX143" s="142" t="s">
        <v>50</v>
      </c>
      <c r="AY143" s="142">
        <v>36</v>
      </c>
      <c r="AZ143" s="137">
        <v>23</v>
      </c>
      <c r="BA143" s="137">
        <v>26</v>
      </c>
      <c r="BB143" s="2">
        <f t="shared" si="39"/>
        <v>0.27777777777777779</v>
      </c>
      <c r="BC143" s="248">
        <f t="shared" si="40"/>
        <v>1.7799999999999998</v>
      </c>
      <c r="BD143" s="137" t="s">
        <v>1666</v>
      </c>
      <c r="BE143" s="137">
        <v>20</v>
      </c>
      <c r="BF143" s="137">
        <v>3</v>
      </c>
      <c r="BG143" s="143">
        <v>5.27</v>
      </c>
      <c r="BH143" s="144">
        <v>3.56</v>
      </c>
      <c r="BI143" s="145">
        <v>2.75</v>
      </c>
      <c r="BJ143" s="144">
        <v>2.61</v>
      </c>
      <c r="BK143" s="145">
        <v>2.78</v>
      </c>
      <c r="BL143" s="143">
        <v>2.62</v>
      </c>
      <c r="BM143" s="145">
        <v>1.69</v>
      </c>
      <c r="BN143" s="143">
        <v>2.56</v>
      </c>
      <c r="BO143" s="144">
        <v>1.81</v>
      </c>
      <c r="BP143" s="145">
        <v>4.5599999999999996</v>
      </c>
      <c r="BQ143" s="145">
        <v>4.5599999999999996</v>
      </c>
      <c r="BR143" s="145">
        <v>9.5299999999999994</v>
      </c>
      <c r="BS143" s="143">
        <v>5.55</v>
      </c>
      <c r="BT143" s="147">
        <v>4.07</v>
      </c>
      <c r="BU143" s="147">
        <v>4.9000000000000004</v>
      </c>
      <c r="BV143" s="146">
        <v>6.83</v>
      </c>
      <c r="BW143" s="146">
        <v>13.89</v>
      </c>
      <c r="BX143" s="160">
        <v>15.38</v>
      </c>
      <c r="BY143" s="146">
        <v>5.34</v>
      </c>
      <c r="BZ143" s="162">
        <v>4.01</v>
      </c>
      <c r="CA143" s="147">
        <v>1.73</v>
      </c>
      <c r="CB143" s="147">
        <v>0.83</v>
      </c>
      <c r="CC143" s="147">
        <v>0</v>
      </c>
      <c r="CD143" s="146">
        <v>0.81</v>
      </c>
      <c r="CE143" s="147">
        <v>1.86</v>
      </c>
      <c r="CF143" s="146">
        <v>3.31</v>
      </c>
      <c r="CG143" s="162">
        <v>3.98</v>
      </c>
      <c r="CH143" s="147">
        <v>5.1100000000000003</v>
      </c>
      <c r="CI143" s="147">
        <v>5.22</v>
      </c>
      <c r="CJ143" s="147">
        <v>8.3699999999999992</v>
      </c>
      <c r="CK143" s="146">
        <v>3.11</v>
      </c>
      <c r="CL143" s="147">
        <v>2.66</v>
      </c>
      <c r="CM143" s="147">
        <v>5.0599999999999996</v>
      </c>
      <c r="CN143" s="146">
        <v>6.04</v>
      </c>
      <c r="CO143" s="146">
        <v>12.38</v>
      </c>
      <c r="CP143" s="160">
        <v>16.079999999999998</v>
      </c>
      <c r="CQ143" s="250">
        <v>-7.0000000000000284E-2</v>
      </c>
      <c r="CR143" s="250">
        <v>-0.44999999999999973</v>
      </c>
      <c r="CS143" s="250">
        <v>1.02</v>
      </c>
      <c r="CT143" s="250">
        <v>1.7799999999999998</v>
      </c>
      <c r="CU143" s="250">
        <v>2.78</v>
      </c>
      <c r="CV143" s="250">
        <v>1.81</v>
      </c>
      <c r="CW143" s="151">
        <v>26.3</v>
      </c>
      <c r="CX143" s="152">
        <v>31.04</v>
      </c>
      <c r="CY143" s="153">
        <v>31.99</v>
      </c>
      <c r="CZ143" s="152">
        <v>36.380000000000003</v>
      </c>
      <c r="DA143" s="153">
        <v>38.54</v>
      </c>
      <c r="DB143" s="151">
        <v>38.6</v>
      </c>
      <c r="DC143" s="153">
        <v>39.799999999999997</v>
      </c>
      <c r="DD143" s="151">
        <v>41.64</v>
      </c>
      <c r="DE143" s="152">
        <v>41.1</v>
      </c>
      <c r="DF143" s="153">
        <v>41.58</v>
      </c>
      <c r="DG143" s="153">
        <v>40.33</v>
      </c>
      <c r="DH143" s="153">
        <v>41.38</v>
      </c>
      <c r="DI143" s="151">
        <v>45.92</v>
      </c>
      <c r="DJ143" s="153">
        <v>48.82</v>
      </c>
      <c r="DK143" s="153">
        <v>49.32</v>
      </c>
      <c r="DL143" s="151">
        <v>46.76</v>
      </c>
      <c r="DM143" s="151">
        <v>45.87</v>
      </c>
      <c r="DN143" s="160">
        <v>43.32</v>
      </c>
      <c r="DO143" s="151">
        <v>26.5</v>
      </c>
      <c r="DP143" s="152">
        <v>30.44</v>
      </c>
      <c r="DQ143" s="153">
        <v>31.03</v>
      </c>
      <c r="DR143" s="153">
        <v>36.75</v>
      </c>
      <c r="DS143" s="153">
        <v>39.520000000000003</v>
      </c>
      <c r="DT143" s="151">
        <v>38.92</v>
      </c>
      <c r="DU143" s="153">
        <v>39.29</v>
      </c>
      <c r="DV143" s="151">
        <v>41.11</v>
      </c>
      <c r="DW143" s="152">
        <v>40.630000000000003</v>
      </c>
      <c r="DX143" s="153">
        <v>41.93</v>
      </c>
      <c r="DY143" s="153">
        <v>40.04</v>
      </c>
      <c r="DZ143" s="153">
        <v>41.15</v>
      </c>
      <c r="EA143" s="151">
        <v>44.96</v>
      </c>
      <c r="EB143" s="153">
        <v>47.45</v>
      </c>
      <c r="EC143" s="153">
        <v>49.77</v>
      </c>
      <c r="ED143" s="151">
        <v>46.52</v>
      </c>
      <c r="EE143" s="151">
        <v>45.65</v>
      </c>
      <c r="EF143" s="160">
        <v>41.83</v>
      </c>
      <c r="EG143" s="253">
        <f t="shared" si="41"/>
        <v>-0.19999999999999929</v>
      </c>
      <c r="EH143" s="253">
        <f t="shared" si="42"/>
        <v>0.59999999999999787</v>
      </c>
      <c r="EI143" s="253">
        <f t="shared" si="43"/>
        <v>0.9599999999999973</v>
      </c>
      <c r="EJ143" s="253">
        <f t="shared" si="44"/>
        <v>-0.36999999999999744</v>
      </c>
      <c r="EK143" s="253">
        <f t="shared" si="45"/>
        <v>-0.98000000000000398</v>
      </c>
      <c r="EL143" s="253">
        <f t="shared" si="46"/>
        <v>-0.32000000000000028</v>
      </c>
      <c r="EM143" s="151">
        <v>0</v>
      </c>
      <c r="EN143" s="153">
        <v>0</v>
      </c>
      <c r="EO143" s="153">
        <v>2</v>
      </c>
      <c r="EP143" s="153">
        <v>5</v>
      </c>
      <c r="EQ143" s="153">
        <v>3</v>
      </c>
      <c r="ER143" s="153">
        <v>0</v>
      </c>
      <c r="ES143" s="153">
        <v>-2</v>
      </c>
      <c r="ET143" s="153">
        <v>-6</v>
      </c>
      <c r="EU143" s="153">
        <v>-6</v>
      </c>
      <c r="EV143" s="153">
        <v>-3</v>
      </c>
      <c r="EW143" s="153">
        <v>1</v>
      </c>
      <c r="EX143" s="153">
        <v>11</v>
      </c>
      <c r="EY143" s="153">
        <v>18</v>
      </c>
      <c r="EZ143" s="153">
        <v>20</v>
      </c>
      <c r="FA143" s="153">
        <v>18</v>
      </c>
      <c r="FB143" s="153">
        <v>13</v>
      </c>
      <c r="FC143" s="153">
        <v>10</v>
      </c>
      <c r="FD143" s="160">
        <v>10</v>
      </c>
      <c r="FE143" s="137" t="s">
        <v>1152</v>
      </c>
      <c r="FF143" s="137">
        <v>53387097</v>
      </c>
      <c r="FG143" s="137" t="s">
        <v>91</v>
      </c>
      <c r="FH143" s="138" t="s">
        <v>835</v>
      </c>
      <c r="FI143" s="161" t="s">
        <v>95</v>
      </c>
      <c r="FJ143" s="138">
        <v>-4</v>
      </c>
      <c r="FL143" s="50">
        <f t="shared" si="47"/>
        <v>0.79</v>
      </c>
    </row>
    <row r="144" spans="1:168" s="154" customFormat="1" ht="14">
      <c r="A144" s="137">
        <v>2</v>
      </c>
      <c r="B144" s="2">
        <v>140</v>
      </c>
      <c r="C144" s="137">
        <v>2</v>
      </c>
      <c r="D144" s="250">
        <v>1.78</v>
      </c>
      <c r="E144" s="137">
        <v>19</v>
      </c>
      <c r="F144" s="137">
        <v>2</v>
      </c>
      <c r="G144" s="137">
        <v>160.19999999999999</v>
      </c>
      <c r="H144" s="137">
        <v>54.9</v>
      </c>
      <c r="I144" s="137" t="s">
        <v>158</v>
      </c>
      <c r="J144" s="137" t="s">
        <v>259</v>
      </c>
      <c r="K144" s="142" t="s">
        <v>6</v>
      </c>
      <c r="L144" s="142">
        <v>35</v>
      </c>
      <c r="M144" s="137">
        <v>30</v>
      </c>
      <c r="N144" s="137">
        <v>27</v>
      </c>
      <c r="O144" s="2">
        <f t="shared" si="38"/>
        <v>0.22857142857142856</v>
      </c>
      <c r="P144" s="140" t="s">
        <v>1630</v>
      </c>
      <c r="Q144" s="140"/>
      <c r="R144" s="140"/>
      <c r="S144" s="140"/>
      <c r="T144" s="142" t="s">
        <v>187</v>
      </c>
      <c r="U144" s="154" t="s">
        <v>191</v>
      </c>
      <c r="V144" s="142">
        <v>35</v>
      </c>
      <c r="W144" s="137">
        <v>30</v>
      </c>
      <c r="X144" s="137">
        <v>27</v>
      </c>
      <c r="Y144" s="137" t="s">
        <v>935</v>
      </c>
      <c r="Z144" s="141"/>
      <c r="AA144" s="142" t="s">
        <v>260</v>
      </c>
      <c r="AB144" s="142">
        <v>66</v>
      </c>
      <c r="AC144" s="137">
        <v>37</v>
      </c>
      <c r="AD144" s="137">
        <v>36</v>
      </c>
      <c r="AE144" s="137"/>
      <c r="AF144" s="141" t="s">
        <v>242</v>
      </c>
      <c r="AG144" s="150" t="s">
        <v>473</v>
      </c>
      <c r="AH144" s="150">
        <v>28</v>
      </c>
      <c r="AI144" s="155">
        <v>15</v>
      </c>
      <c r="AJ144" s="155">
        <v>7</v>
      </c>
      <c r="AK144" s="155"/>
      <c r="AL144" s="159" t="s">
        <v>108</v>
      </c>
      <c r="AM144" s="137" t="s">
        <v>239</v>
      </c>
      <c r="AN144" s="137" t="s">
        <v>128</v>
      </c>
      <c r="AO144" s="137" t="s">
        <v>766</v>
      </c>
      <c r="AP144" s="137" t="s">
        <v>359</v>
      </c>
      <c r="AQ144" s="137" t="s">
        <v>87</v>
      </c>
      <c r="AR144" s="138"/>
      <c r="AS144" s="137" t="s">
        <v>89</v>
      </c>
      <c r="AT144" s="138"/>
      <c r="AU144" s="137" t="s">
        <v>93</v>
      </c>
      <c r="AV144" s="139" t="s">
        <v>782</v>
      </c>
      <c r="AW144" s="139">
        <v>2</v>
      </c>
      <c r="AX144" s="142" t="s">
        <v>6</v>
      </c>
      <c r="AY144" s="142">
        <v>35</v>
      </c>
      <c r="AZ144" s="137">
        <v>30</v>
      </c>
      <c r="BA144" s="137">
        <v>27</v>
      </c>
      <c r="BB144" s="2">
        <f t="shared" si="39"/>
        <v>0.22857142857142856</v>
      </c>
      <c r="BC144" s="248">
        <f t="shared" si="40"/>
        <v>1.78</v>
      </c>
      <c r="BD144" s="137" t="s">
        <v>1666</v>
      </c>
      <c r="BE144" s="137">
        <v>19</v>
      </c>
      <c r="BF144" s="137">
        <v>2</v>
      </c>
      <c r="BG144" s="143">
        <v>2.95</v>
      </c>
      <c r="BH144" s="144">
        <v>2.76</v>
      </c>
      <c r="BI144" s="145">
        <v>2.4900000000000002</v>
      </c>
      <c r="BJ144" s="144">
        <v>1.78</v>
      </c>
      <c r="BK144" s="145">
        <v>0.72</v>
      </c>
      <c r="BL144" s="143">
        <v>0.69</v>
      </c>
      <c r="BM144" s="145">
        <v>0.83</v>
      </c>
      <c r="BN144" s="143">
        <v>0.62</v>
      </c>
      <c r="BO144" s="144">
        <v>0.45</v>
      </c>
      <c r="BP144" s="145">
        <v>1.28</v>
      </c>
      <c r="BQ144" s="145">
        <v>4.8899999999999997</v>
      </c>
      <c r="BR144" s="145">
        <v>5.69</v>
      </c>
      <c r="BS144" s="145">
        <v>3.84</v>
      </c>
      <c r="BT144" s="146">
        <v>4.4000000000000004</v>
      </c>
      <c r="BU144" s="147">
        <v>4.83</v>
      </c>
      <c r="BV144" s="147">
        <v>7.96</v>
      </c>
      <c r="BW144" s="146">
        <v>13.19</v>
      </c>
      <c r="BX144" s="146">
        <v>17.32</v>
      </c>
      <c r="BY144" s="146">
        <v>3.26</v>
      </c>
      <c r="BZ144" s="148">
        <v>0.45</v>
      </c>
      <c r="CA144" s="149">
        <v>0</v>
      </c>
      <c r="CB144" s="149">
        <v>0</v>
      </c>
      <c r="CC144" s="149">
        <v>0.62</v>
      </c>
      <c r="CD144" s="150">
        <v>0.63</v>
      </c>
      <c r="CE144" s="149">
        <v>1.88</v>
      </c>
      <c r="CF144" s="150">
        <v>1.62</v>
      </c>
      <c r="CG144" s="148">
        <v>1.37</v>
      </c>
      <c r="CH144" s="149">
        <v>1.37</v>
      </c>
      <c r="CI144" s="149">
        <v>4.8600000000000003</v>
      </c>
      <c r="CJ144" s="149">
        <v>4.75</v>
      </c>
      <c r="CK144" s="147">
        <v>4.3099999999999996</v>
      </c>
      <c r="CL144" s="146">
        <v>3.86</v>
      </c>
      <c r="CM144" s="147">
        <v>6.62</v>
      </c>
      <c r="CN144" s="147">
        <v>9.67</v>
      </c>
      <c r="CO144" s="146">
        <v>13.87</v>
      </c>
      <c r="CP144" s="146">
        <v>17.940000000000001</v>
      </c>
      <c r="CQ144" s="250">
        <v>-0.30999999999999961</v>
      </c>
      <c r="CR144" s="250">
        <v>2.3099999999999996</v>
      </c>
      <c r="CS144" s="250">
        <v>2.4900000000000002</v>
      </c>
      <c r="CT144" s="250">
        <v>1.78</v>
      </c>
      <c r="CU144" s="250">
        <v>9.9999999999999978E-2</v>
      </c>
      <c r="CV144" s="250">
        <v>5.9999999999999942E-2</v>
      </c>
      <c r="CW144" s="151">
        <v>27.21</v>
      </c>
      <c r="CX144" s="152">
        <v>32.229999999999997</v>
      </c>
      <c r="CY144" s="153">
        <v>34.11</v>
      </c>
      <c r="CZ144" s="152">
        <v>33.04</v>
      </c>
      <c r="DA144" s="153">
        <v>34.44</v>
      </c>
      <c r="DB144" s="151">
        <v>35.909999999999997</v>
      </c>
      <c r="DC144" s="153">
        <v>36.299999999999997</v>
      </c>
      <c r="DD144" s="151">
        <v>37.03</v>
      </c>
      <c r="DE144" s="152">
        <v>36.880000000000003</v>
      </c>
      <c r="DF144" s="153">
        <v>37.5</v>
      </c>
      <c r="DG144" s="153">
        <v>38.83</v>
      </c>
      <c r="DH144" s="153">
        <v>40.67</v>
      </c>
      <c r="DI144" s="153">
        <v>43.69</v>
      </c>
      <c r="DJ144" s="151">
        <v>44.39</v>
      </c>
      <c r="DK144" s="153">
        <v>48.71</v>
      </c>
      <c r="DL144" s="153">
        <v>45.48</v>
      </c>
      <c r="DM144" s="151">
        <v>45.52</v>
      </c>
      <c r="DN144" s="151">
        <v>44.71</v>
      </c>
      <c r="DO144" s="151">
        <v>26.71</v>
      </c>
      <c r="DP144" s="152">
        <v>32.200000000000003</v>
      </c>
      <c r="DQ144" s="153">
        <v>33.6</v>
      </c>
      <c r="DR144" s="153">
        <v>33.25</v>
      </c>
      <c r="DS144" s="153">
        <v>34.61</v>
      </c>
      <c r="DT144" s="151">
        <v>35.43</v>
      </c>
      <c r="DU144" s="153">
        <v>35.880000000000003</v>
      </c>
      <c r="DV144" s="151">
        <v>36.42</v>
      </c>
      <c r="DW144" s="152">
        <v>36.869999999999997</v>
      </c>
      <c r="DX144" s="153">
        <v>37.31</v>
      </c>
      <c r="DY144" s="153">
        <v>39.25</v>
      </c>
      <c r="DZ144" s="153">
        <v>40.159999999999997</v>
      </c>
      <c r="EA144" s="153">
        <v>43.54</v>
      </c>
      <c r="EB144" s="151">
        <v>45.26</v>
      </c>
      <c r="EC144" s="153">
        <v>48.95</v>
      </c>
      <c r="ED144" s="153">
        <v>44.43</v>
      </c>
      <c r="EE144" s="151">
        <v>44.72</v>
      </c>
      <c r="EF144" s="151">
        <v>45.75</v>
      </c>
      <c r="EG144" s="253">
        <f t="shared" si="41"/>
        <v>0.5</v>
      </c>
      <c r="EH144" s="253">
        <f t="shared" si="42"/>
        <v>2.9999999999994031E-2</v>
      </c>
      <c r="EI144" s="253">
        <f t="shared" si="43"/>
        <v>0.50999999999999801</v>
      </c>
      <c r="EJ144" s="253">
        <f t="shared" si="44"/>
        <v>-0.21000000000000085</v>
      </c>
      <c r="EK144" s="253">
        <f t="shared" si="45"/>
        <v>-0.17000000000000171</v>
      </c>
      <c r="EL144" s="253">
        <f t="shared" si="46"/>
        <v>0.47999999999999687</v>
      </c>
      <c r="EM144" s="151">
        <v>14</v>
      </c>
      <c r="EN144" s="153">
        <v>12</v>
      </c>
      <c r="EO144" s="153">
        <v>10</v>
      </c>
      <c r="EP144" s="153">
        <v>6</v>
      </c>
      <c r="EQ144" s="153">
        <v>2</v>
      </c>
      <c r="ER144" s="153">
        <v>-4</v>
      </c>
      <c r="ES144" s="153">
        <v>-8</v>
      </c>
      <c r="ET144" s="153">
        <v>-11</v>
      </c>
      <c r="EU144" s="153">
        <v>-12</v>
      </c>
      <c r="EV144" s="153">
        <v>-13</v>
      </c>
      <c r="EW144" s="153">
        <v>-12</v>
      </c>
      <c r="EX144" s="153">
        <v>-10</v>
      </c>
      <c r="EY144" s="153">
        <v>-5</v>
      </c>
      <c r="EZ144" s="153">
        <v>-3</v>
      </c>
      <c r="FA144" s="153">
        <v>-2</v>
      </c>
      <c r="FB144" s="153">
        <v>-4</v>
      </c>
      <c r="FC144" s="153">
        <v>-5</v>
      </c>
      <c r="FD144" s="153">
        <v>-2</v>
      </c>
      <c r="FE144" s="137" t="s">
        <v>1626</v>
      </c>
      <c r="FF144" s="137">
        <v>50108125</v>
      </c>
      <c r="FG144" s="137" t="s">
        <v>91</v>
      </c>
      <c r="FH144" s="138" t="s">
        <v>1631</v>
      </c>
      <c r="FI144" s="139"/>
      <c r="FJ144" s="138"/>
      <c r="FL144" s="50">
        <f t="shared" si="47"/>
        <v>-1.71</v>
      </c>
    </row>
    <row r="145" spans="1:168" s="154" customFormat="1" ht="14">
      <c r="A145" s="137">
        <v>2</v>
      </c>
      <c r="B145" s="2">
        <v>119</v>
      </c>
      <c r="C145" s="137">
        <v>2</v>
      </c>
      <c r="D145" s="250">
        <v>1.81</v>
      </c>
      <c r="E145" s="137">
        <v>12</v>
      </c>
      <c r="F145" s="137">
        <v>4</v>
      </c>
      <c r="G145" s="137">
        <v>157</v>
      </c>
      <c r="H145" s="137">
        <v>48.7</v>
      </c>
      <c r="I145" s="137" t="s">
        <v>99</v>
      </c>
      <c r="J145" s="137" t="s">
        <v>255</v>
      </c>
      <c r="K145" s="137" t="s">
        <v>6</v>
      </c>
      <c r="L145" s="137">
        <v>30</v>
      </c>
      <c r="M145" s="137">
        <v>24</v>
      </c>
      <c r="N145" s="137">
        <v>25</v>
      </c>
      <c r="O145" s="2">
        <f t="shared" si="38"/>
        <v>0.16666666666666666</v>
      </c>
      <c r="P145" s="140" t="s">
        <v>598</v>
      </c>
      <c r="Q145" s="140"/>
      <c r="R145" s="140"/>
      <c r="S145" s="140"/>
      <c r="T145" s="137" t="s">
        <v>187</v>
      </c>
      <c r="U145" s="154" t="s">
        <v>191</v>
      </c>
      <c r="V145" s="137">
        <v>30</v>
      </c>
      <c r="W145" s="137">
        <v>24</v>
      </c>
      <c r="X145" s="137">
        <v>24</v>
      </c>
      <c r="Y145" s="137" t="s">
        <v>935</v>
      </c>
      <c r="Z145" s="141"/>
      <c r="AA145" s="142" t="s">
        <v>232</v>
      </c>
      <c r="AB145" s="142">
        <v>68</v>
      </c>
      <c r="AC145" s="137">
        <v>41</v>
      </c>
      <c r="AD145" s="137">
        <v>30</v>
      </c>
      <c r="AE145" s="137"/>
      <c r="AF145" s="137" t="s">
        <v>242</v>
      </c>
      <c r="AG145" s="142" t="s">
        <v>217</v>
      </c>
      <c r="AH145" s="142">
        <v>46</v>
      </c>
      <c r="AI145" s="137">
        <v>32</v>
      </c>
      <c r="AJ145" s="137">
        <v>17</v>
      </c>
      <c r="AK145" s="137"/>
      <c r="AL145" s="141" t="s">
        <v>197</v>
      </c>
      <c r="AM145" s="137" t="s">
        <v>311</v>
      </c>
      <c r="AN145" s="137" t="s">
        <v>936</v>
      </c>
      <c r="AO145" s="137" t="s">
        <v>870</v>
      </c>
      <c r="AP145" s="137" t="s">
        <v>519</v>
      </c>
      <c r="AQ145" s="137" t="s">
        <v>87</v>
      </c>
      <c r="AR145" s="138"/>
      <c r="AS145" s="137" t="s">
        <v>89</v>
      </c>
      <c r="AT145" s="138"/>
      <c r="AU145" s="137" t="s">
        <v>93</v>
      </c>
      <c r="AV145" s="139" t="s">
        <v>938</v>
      </c>
      <c r="AW145" s="139">
        <v>1</v>
      </c>
      <c r="AX145" s="137" t="s">
        <v>6</v>
      </c>
      <c r="AY145" s="137">
        <v>30</v>
      </c>
      <c r="AZ145" s="137">
        <v>24</v>
      </c>
      <c r="BA145" s="137">
        <v>24</v>
      </c>
      <c r="BB145" s="2">
        <f t="shared" si="39"/>
        <v>0.2</v>
      </c>
      <c r="BC145" s="248">
        <f t="shared" si="40"/>
        <v>1.81</v>
      </c>
      <c r="BD145" s="137" t="s">
        <v>1666</v>
      </c>
      <c r="BE145" s="137">
        <v>12</v>
      </c>
      <c r="BF145" s="137">
        <v>4</v>
      </c>
      <c r="BG145" s="143">
        <v>1.89</v>
      </c>
      <c r="BH145" s="144">
        <v>1.96</v>
      </c>
      <c r="BI145" s="145">
        <v>1.49</v>
      </c>
      <c r="BJ145" s="144">
        <v>1.81</v>
      </c>
      <c r="BK145" s="145">
        <v>1.1200000000000001</v>
      </c>
      <c r="BL145" s="143">
        <v>0.37</v>
      </c>
      <c r="BM145" s="145">
        <v>0.62</v>
      </c>
      <c r="BN145" s="143">
        <v>0.87</v>
      </c>
      <c r="BO145" s="144">
        <v>0.62</v>
      </c>
      <c r="BP145" s="145">
        <v>2.36</v>
      </c>
      <c r="BQ145" s="145">
        <v>4.41</v>
      </c>
      <c r="BR145" s="145">
        <v>5.09</v>
      </c>
      <c r="BS145" s="145">
        <v>3.5</v>
      </c>
      <c r="BT145" s="146">
        <v>3.61</v>
      </c>
      <c r="BU145" s="147">
        <v>4.3499999999999996</v>
      </c>
      <c r="BV145" s="147">
        <v>6.55</v>
      </c>
      <c r="BW145" s="146">
        <v>10.17</v>
      </c>
      <c r="BX145" s="146">
        <v>17.23</v>
      </c>
      <c r="BY145" s="146">
        <v>1.9</v>
      </c>
      <c r="BZ145" s="148">
        <v>1.67</v>
      </c>
      <c r="CA145" s="149">
        <v>0</v>
      </c>
      <c r="CB145" s="149">
        <v>0</v>
      </c>
      <c r="CC145" s="149">
        <v>0</v>
      </c>
      <c r="CD145" s="150">
        <v>0.51</v>
      </c>
      <c r="CE145" s="149">
        <v>0.49</v>
      </c>
      <c r="CF145" s="150">
        <v>1.73</v>
      </c>
      <c r="CG145" s="148">
        <v>0</v>
      </c>
      <c r="CH145" s="149">
        <v>3.22</v>
      </c>
      <c r="CI145" s="149">
        <v>4.92</v>
      </c>
      <c r="CJ145" s="149">
        <v>4.12</v>
      </c>
      <c r="CK145" s="147">
        <v>3.69</v>
      </c>
      <c r="CL145" s="146">
        <v>4.41</v>
      </c>
      <c r="CM145" s="147">
        <v>4.2</v>
      </c>
      <c r="CN145" s="147">
        <v>5.62</v>
      </c>
      <c r="CO145" s="146">
        <v>8.1199999999999992</v>
      </c>
      <c r="CP145" s="146">
        <v>16.36</v>
      </c>
      <c r="CQ145" s="250">
        <v>-1.0000000000000009E-2</v>
      </c>
      <c r="CR145" s="250">
        <v>0.29000000000000004</v>
      </c>
      <c r="CS145" s="250">
        <v>1.49</v>
      </c>
      <c r="CT145" s="250">
        <v>1.81</v>
      </c>
      <c r="CU145" s="250">
        <v>1.1200000000000001</v>
      </c>
      <c r="CV145" s="250">
        <v>-0.14000000000000001</v>
      </c>
      <c r="CW145" s="151">
        <v>27.62</v>
      </c>
      <c r="CX145" s="152">
        <v>31.58</v>
      </c>
      <c r="CY145" s="153">
        <v>33.08</v>
      </c>
      <c r="CZ145" s="152">
        <v>34.24</v>
      </c>
      <c r="DA145" s="153">
        <v>35.03</v>
      </c>
      <c r="DB145" s="151">
        <v>36.49</v>
      </c>
      <c r="DC145" s="153">
        <v>37.22</v>
      </c>
      <c r="DD145" s="151">
        <v>37.14</v>
      </c>
      <c r="DE145" s="152">
        <v>37.9</v>
      </c>
      <c r="DF145" s="153">
        <v>37.42</v>
      </c>
      <c r="DG145" s="153">
        <v>39.15</v>
      </c>
      <c r="DH145" s="153">
        <v>40.229999999999997</v>
      </c>
      <c r="DI145" s="153">
        <v>44.34</v>
      </c>
      <c r="DJ145" s="151">
        <v>45.22</v>
      </c>
      <c r="DK145" s="153">
        <v>47.04</v>
      </c>
      <c r="DL145" s="153">
        <v>46.64</v>
      </c>
      <c r="DM145" s="151">
        <v>44.26</v>
      </c>
      <c r="DN145" s="151">
        <v>42.31</v>
      </c>
      <c r="DO145" s="151">
        <v>27.67</v>
      </c>
      <c r="DP145" s="152">
        <v>31.89</v>
      </c>
      <c r="DQ145" s="153">
        <v>33.61</v>
      </c>
      <c r="DR145" s="153">
        <v>34.79</v>
      </c>
      <c r="DS145" s="153">
        <v>35.08</v>
      </c>
      <c r="DT145" s="151">
        <v>36.04</v>
      </c>
      <c r="DU145" s="153">
        <v>36.700000000000003</v>
      </c>
      <c r="DV145" s="151">
        <v>37.14</v>
      </c>
      <c r="DW145" s="152">
        <v>37.61</v>
      </c>
      <c r="DX145" s="153">
        <v>37.78</v>
      </c>
      <c r="DY145" s="153">
        <v>39.24</v>
      </c>
      <c r="DZ145" s="153">
        <v>40.93</v>
      </c>
      <c r="EA145" s="153">
        <v>44.11</v>
      </c>
      <c r="EB145" s="151">
        <v>45.54</v>
      </c>
      <c r="EC145" s="153">
        <v>47.81</v>
      </c>
      <c r="ED145" s="153">
        <v>46.79</v>
      </c>
      <c r="EE145" s="151">
        <v>44.16</v>
      </c>
      <c r="EF145" s="151">
        <v>42.57</v>
      </c>
      <c r="EG145" s="253">
        <f t="shared" si="41"/>
        <v>-5.0000000000000711E-2</v>
      </c>
      <c r="EH145" s="253">
        <f t="shared" si="42"/>
        <v>-0.31000000000000227</v>
      </c>
      <c r="EI145" s="253">
        <f t="shared" si="43"/>
        <v>-0.53000000000000114</v>
      </c>
      <c r="EJ145" s="253">
        <f t="shared" si="44"/>
        <v>-0.54999999999999716</v>
      </c>
      <c r="EK145" s="253">
        <f t="shared" si="45"/>
        <v>-4.9999999999997158E-2</v>
      </c>
      <c r="EL145" s="253">
        <f t="shared" si="46"/>
        <v>0.45000000000000284</v>
      </c>
      <c r="EM145" s="151">
        <v>2</v>
      </c>
      <c r="EN145" s="153">
        <v>4</v>
      </c>
      <c r="EO145" s="153">
        <v>6</v>
      </c>
      <c r="EP145" s="153">
        <v>5</v>
      </c>
      <c r="EQ145" s="153">
        <v>3</v>
      </c>
      <c r="ER145" s="153">
        <v>-1</v>
      </c>
      <c r="ES145" s="153">
        <v>-5</v>
      </c>
      <c r="ET145" s="153">
        <v>-10</v>
      </c>
      <c r="EU145" s="153">
        <v>-12</v>
      </c>
      <c r="EV145" s="153">
        <v>-11</v>
      </c>
      <c r="EW145" s="153">
        <v>-5</v>
      </c>
      <c r="EX145" s="153">
        <v>3</v>
      </c>
      <c r="EY145" s="153">
        <v>9</v>
      </c>
      <c r="EZ145" s="153">
        <v>14</v>
      </c>
      <c r="FA145" s="153">
        <v>11</v>
      </c>
      <c r="FB145" s="153">
        <v>7</v>
      </c>
      <c r="FC145" s="153">
        <v>5</v>
      </c>
      <c r="FD145" s="153">
        <v>1</v>
      </c>
      <c r="FE145" s="137" t="s">
        <v>932</v>
      </c>
      <c r="FF145" s="137">
        <v>42509518</v>
      </c>
      <c r="FG145" s="137" t="s">
        <v>91</v>
      </c>
      <c r="FH145" s="138" t="s">
        <v>937</v>
      </c>
      <c r="FI145" s="139"/>
      <c r="FJ145" s="138"/>
      <c r="FL145" s="50">
        <f t="shared" si="47"/>
        <v>0.92999999999999972</v>
      </c>
    </row>
    <row r="146" spans="1:168" s="154" customFormat="1" ht="14">
      <c r="A146" s="137">
        <v>2</v>
      </c>
      <c r="B146" s="2">
        <v>165</v>
      </c>
      <c r="C146" s="137">
        <v>2</v>
      </c>
      <c r="D146" s="250">
        <v>1.8299999999999998</v>
      </c>
      <c r="E146" s="137">
        <v>13</v>
      </c>
      <c r="F146" s="137">
        <v>2</v>
      </c>
      <c r="G146" s="137">
        <v>161.30000000000001</v>
      </c>
      <c r="H146" s="137">
        <v>53.9</v>
      </c>
      <c r="I146" s="137" t="s">
        <v>147</v>
      </c>
      <c r="J146" s="137" t="s">
        <v>259</v>
      </c>
      <c r="K146" s="137" t="s">
        <v>6</v>
      </c>
      <c r="L146" s="137">
        <v>39</v>
      </c>
      <c r="M146" s="137">
        <v>34</v>
      </c>
      <c r="N146" s="137">
        <v>31</v>
      </c>
      <c r="O146" s="2">
        <f t="shared" si="38"/>
        <v>0.20512820512820512</v>
      </c>
      <c r="P146" s="140" t="s">
        <v>168</v>
      </c>
      <c r="Q146" s="140" t="s">
        <v>492</v>
      </c>
      <c r="R146" s="140"/>
      <c r="S146" s="140"/>
      <c r="T146" s="137" t="s">
        <v>187</v>
      </c>
      <c r="U146" s="154" t="s">
        <v>191</v>
      </c>
      <c r="V146" s="137">
        <v>39</v>
      </c>
      <c r="W146" s="137">
        <v>34</v>
      </c>
      <c r="X146" s="137">
        <v>31</v>
      </c>
      <c r="Y146" s="137" t="s">
        <v>611</v>
      </c>
      <c r="Z146" s="141"/>
      <c r="AA146" s="142" t="s">
        <v>260</v>
      </c>
      <c r="AB146" s="142">
        <v>61</v>
      </c>
      <c r="AC146" s="137">
        <v>34</v>
      </c>
      <c r="AD146" s="137">
        <v>18</v>
      </c>
      <c r="AE146" s="137"/>
      <c r="AF146" s="137" t="s">
        <v>242</v>
      </c>
      <c r="AG146" s="142" t="s">
        <v>261</v>
      </c>
      <c r="AH146" s="142">
        <v>31</v>
      </c>
      <c r="AI146" s="137">
        <v>19</v>
      </c>
      <c r="AJ146" s="137">
        <v>9</v>
      </c>
      <c r="AK146" s="137"/>
      <c r="AL146" s="141"/>
      <c r="AM146" s="137" t="s">
        <v>247</v>
      </c>
      <c r="AN146" s="137" t="s">
        <v>612</v>
      </c>
      <c r="AO146" s="137" t="s">
        <v>226</v>
      </c>
      <c r="AP146" s="137" t="s">
        <v>359</v>
      </c>
      <c r="AQ146" s="137" t="s">
        <v>87</v>
      </c>
      <c r="AR146" s="138" t="s">
        <v>180</v>
      </c>
      <c r="AS146" s="137" t="s">
        <v>89</v>
      </c>
      <c r="AT146" s="138" t="s">
        <v>197</v>
      </c>
      <c r="AU146" s="137" t="s">
        <v>93</v>
      </c>
      <c r="AV146" s="139" t="s">
        <v>614</v>
      </c>
      <c r="AW146" s="139">
        <v>2</v>
      </c>
      <c r="AX146" s="137" t="s">
        <v>6</v>
      </c>
      <c r="AY146" s="137">
        <v>39</v>
      </c>
      <c r="AZ146" s="137">
        <v>34</v>
      </c>
      <c r="BA146" s="137">
        <v>31</v>
      </c>
      <c r="BB146" s="2">
        <f t="shared" si="39"/>
        <v>0.20512820512820512</v>
      </c>
      <c r="BC146" s="248">
        <f t="shared" si="40"/>
        <v>1.8299999999999998</v>
      </c>
      <c r="BD146" s="137" t="s">
        <v>1666</v>
      </c>
      <c r="BE146" s="137">
        <v>13</v>
      </c>
      <c r="BF146" s="137">
        <v>2</v>
      </c>
      <c r="BG146" s="143">
        <v>4.7699999999999996</v>
      </c>
      <c r="BH146" s="144">
        <v>2.8</v>
      </c>
      <c r="BI146" s="145">
        <v>2.87</v>
      </c>
      <c r="BJ146" s="144">
        <v>2.36</v>
      </c>
      <c r="BK146" s="145">
        <v>2.36</v>
      </c>
      <c r="BL146" s="143">
        <v>2.75</v>
      </c>
      <c r="BM146" s="145">
        <v>2.2799999999999998</v>
      </c>
      <c r="BN146" s="143">
        <v>1.89</v>
      </c>
      <c r="BO146" s="144">
        <v>1.94</v>
      </c>
      <c r="BP146" s="145">
        <v>1.89</v>
      </c>
      <c r="BQ146" s="145">
        <v>2.71</v>
      </c>
      <c r="BR146" s="145">
        <v>3.81</v>
      </c>
      <c r="BS146" s="145">
        <v>3.26</v>
      </c>
      <c r="BT146" s="146">
        <v>3.5</v>
      </c>
      <c r="BU146" s="147">
        <v>3.53</v>
      </c>
      <c r="BV146" s="147">
        <v>5.64</v>
      </c>
      <c r="BW146" s="146">
        <v>11.37</v>
      </c>
      <c r="BX146" s="146">
        <v>11.27</v>
      </c>
      <c r="BY146" s="146">
        <v>4.4800000000000004</v>
      </c>
      <c r="BZ146" s="148">
        <v>2.2400000000000002</v>
      </c>
      <c r="CA146" s="149">
        <v>0</v>
      </c>
      <c r="CB146" s="149">
        <v>0.53</v>
      </c>
      <c r="CC146" s="149">
        <v>0.9</v>
      </c>
      <c r="CD146" s="150">
        <v>1.78</v>
      </c>
      <c r="CE146" s="149">
        <v>1.49</v>
      </c>
      <c r="CF146" s="150">
        <v>1.86</v>
      </c>
      <c r="CG146" s="148">
        <v>2.27</v>
      </c>
      <c r="CH146" s="149">
        <v>2.08</v>
      </c>
      <c r="CI146" s="149">
        <v>3.88</v>
      </c>
      <c r="CJ146" s="149">
        <v>5.12</v>
      </c>
      <c r="CK146" s="147">
        <v>3.5</v>
      </c>
      <c r="CL146" s="146">
        <v>3.74</v>
      </c>
      <c r="CM146" s="147">
        <v>4.83</v>
      </c>
      <c r="CN146" s="147">
        <v>6</v>
      </c>
      <c r="CO146" s="146">
        <v>11.17</v>
      </c>
      <c r="CP146" s="146">
        <v>11.48</v>
      </c>
      <c r="CQ146" s="250">
        <v>0.28999999999999915</v>
      </c>
      <c r="CR146" s="250">
        <v>0.55999999999999961</v>
      </c>
      <c r="CS146" s="250">
        <v>2.87</v>
      </c>
      <c r="CT146" s="250">
        <v>1.8299999999999998</v>
      </c>
      <c r="CU146" s="250">
        <v>1.46</v>
      </c>
      <c r="CV146" s="250">
        <v>0.97</v>
      </c>
      <c r="CW146" s="151">
        <v>24.26</v>
      </c>
      <c r="CX146" s="152">
        <v>30.17</v>
      </c>
      <c r="CY146" s="153">
        <v>32.67</v>
      </c>
      <c r="CZ146" s="152">
        <v>33.799999999999997</v>
      </c>
      <c r="DA146" s="153">
        <v>34.15</v>
      </c>
      <c r="DB146" s="151">
        <v>37.28</v>
      </c>
      <c r="DC146" s="153">
        <v>40.06</v>
      </c>
      <c r="DD146" s="151">
        <v>39.049999999999997</v>
      </c>
      <c r="DE146" s="152">
        <v>39.01</v>
      </c>
      <c r="DF146" s="153">
        <v>39.700000000000003</v>
      </c>
      <c r="DG146" s="153">
        <v>38.299999999999997</v>
      </c>
      <c r="DH146" s="153">
        <v>39.35</v>
      </c>
      <c r="DI146" s="153">
        <v>45.13</v>
      </c>
      <c r="DJ146" s="151">
        <v>45.52</v>
      </c>
      <c r="DK146" s="153">
        <v>46.89</v>
      </c>
      <c r="DL146" s="153">
        <v>46.55</v>
      </c>
      <c r="DM146" s="151">
        <v>46.16</v>
      </c>
      <c r="DN146" s="151">
        <v>45.53</v>
      </c>
      <c r="DO146" s="151">
        <v>23.48</v>
      </c>
      <c r="DP146" s="152">
        <v>29.31</v>
      </c>
      <c r="DQ146" s="153">
        <v>33.6</v>
      </c>
      <c r="DR146" s="153">
        <v>33.840000000000003</v>
      </c>
      <c r="DS146" s="153">
        <v>35.39</v>
      </c>
      <c r="DT146" s="151">
        <v>38.630000000000003</v>
      </c>
      <c r="DU146" s="153">
        <v>40.18</v>
      </c>
      <c r="DV146" s="151">
        <v>40.119999999999997</v>
      </c>
      <c r="DW146" s="152">
        <v>39.25</v>
      </c>
      <c r="DX146" s="153">
        <v>39.67</v>
      </c>
      <c r="DY146" s="153">
        <v>38.68</v>
      </c>
      <c r="DZ146" s="153">
        <v>39.21</v>
      </c>
      <c r="EA146" s="153">
        <v>44.92</v>
      </c>
      <c r="EB146" s="151">
        <v>45.12</v>
      </c>
      <c r="EC146" s="153">
        <v>47.62</v>
      </c>
      <c r="ED146" s="153">
        <v>46.14</v>
      </c>
      <c r="EE146" s="151">
        <v>46.93</v>
      </c>
      <c r="EF146" s="151">
        <v>44.2</v>
      </c>
      <c r="EG146" s="253">
        <f t="shared" si="41"/>
        <v>0.78000000000000114</v>
      </c>
      <c r="EH146" s="253">
        <f t="shared" si="42"/>
        <v>0.86000000000000298</v>
      </c>
      <c r="EI146" s="253">
        <f t="shared" si="43"/>
        <v>-0.92999999999999972</v>
      </c>
      <c r="EJ146" s="253">
        <f t="shared" si="44"/>
        <v>-4.0000000000006253E-2</v>
      </c>
      <c r="EK146" s="253">
        <f t="shared" si="45"/>
        <v>-1.240000000000002</v>
      </c>
      <c r="EL146" s="253">
        <f t="shared" si="46"/>
        <v>-1.3500000000000014</v>
      </c>
      <c r="EM146" s="151">
        <v>4</v>
      </c>
      <c r="EN146" s="153">
        <v>10</v>
      </c>
      <c r="EO146" s="153">
        <v>12</v>
      </c>
      <c r="EP146" s="153">
        <v>9</v>
      </c>
      <c r="EQ146" s="153">
        <v>5</v>
      </c>
      <c r="ER146" s="153">
        <v>-3</v>
      </c>
      <c r="ES146" s="153">
        <v>-10</v>
      </c>
      <c r="ET146" s="153">
        <v>-13</v>
      </c>
      <c r="EU146" s="153">
        <v>-15</v>
      </c>
      <c r="EV146" s="153">
        <v>-11</v>
      </c>
      <c r="EW146" s="153">
        <v>-5</v>
      </c>
      <c r="EX146" s="153">
        <v>-5</v>
      </c>
      <c r="EY146" s="153">
        <v>-2</v>
      </c>
      <c r="EZ146" s="153">
        <v>5</v>
      </c>
      <c r="FA146" s="153">
        <v>5</v>
      </c>
      <c r="FB146" s="153">
        <v>7</v>
      </c>
      <c r="FC146" s="153">
        <v>8</v>
      </c>
      <c r="FD146" s="153">
        <v>5</v>
      </c>
      <c r="FE146" s="137" t="s">
        <v>609</v>
      </c>
      <c r="FF146" s="137">
        <v>50787155</v>
      </c>
      <c r="FG146" s="137" t="s">
        <v>91</v>
      </c>
      <c r="FH146" s="138" t="s">
        <v>613</v>
      </c>
      <c r="FI146" s="155" t="s">
        <v>95</v>
      </c>
      <c r="FJ146" s="138">
        <v>-3</v>
      </c>
      <c r="FL146" s="50">
        <f t="shared" si="47"/>
        <v>-0.36000000000000032</v>
      </c>
    </row>
    <row r="147" spans="1:168" s="154" customFormat="1" ht="14">
      <c r="A147" s="137">
        <v>2</v>
      </c>
      <c r="B147" s="2">
        <v>116</v>
      </c>
      <c r="C147" s="137">
        <v>2</v>
      </c>
      <c r="D147" s="250">
        <v>1.93</v>
      </c>
      <c r="E147" s="137">
        <v>13</v>
      </c>
      <c r="F147" s="137">
        <v>6</v>
      </c>
      <c r="G147" s="137">
        <v>168</v>
      </c>
      <c r="H147" s="137">
        <v>50.8</v>
      </c>
      <c r="I147" s="137" t="s">
        <v>79</v>
      </c>
      <c r="J147" s="137" t="s">
        <v>148</v>
      </c>
      <c r="K147" s="142" t="s">
        <v>17</v>
      </c>
      <c r="L147" s="142">
        <v>28</v>
      </c>
      <c r="M147" s="137">
        <v>27</v>
      </c>
      <c r="N147" s="137">
        <v>25</v>
      </c>
      <c r="O147" s="2">
        <f t="shared" si="38"/>
        <v>0.10714285714285714</v>
      </c>
      <c r="P147" s="140" t="s">
        <v>1210</v>
      </c>
      <c r="Q147" s="140"/>
      <c r="R147" s="140"/>
      <c r="S147" s="140"/>
      <c r="T147" s="142" t="s">
        <v>187</v>
      </c>
      <c r="U147" s="154" t="s">
        <v>192</v>
      </c>
      <c r="V147" s="142">
        <v>28</v>
      </c>
      <c r="W147" s="137">
        <v>27</v>
      </c>
      <c r="X147" s="137">
        <v>23</v>
      </c>
      <c r="Y147" s="137" t="s">
        <v>206</v>
      </c>
      <c r="Z147" s="141"/>
      <c r="AA147" s="142" t="s">
        <v>216</v>
      </c>
      <c r="AB147" s="142">
        <v>56</v>
      </c>
      <c r="AC147" s="137">
        <v>35</v>
      </c>
      <c r="AD147" s="137">
        <v>27</v>
      </c>
      <c r="AE147" s="137"/>
      <c r="AF147" s="141" t="s">
        <v>242</v>
      </c>
      <c r="AG147" s="150" t="s">
        <v>217</v>
      </c>
      <c r="AH147" s="150">
        <v>32</v>
      </c>
      <c r="AI147" s="155">
        <v>16</v>
      </c>
      <c r="AJ147" s="155">
        <v>13</v>
      </c>
      <c r="AK147" s="155"/>
      <c r="AL147" s="159"/>
      <c r="AM147" s="137" t="s">
        <v>127</v>
      </c>
      <c r="AN147" s="137" t="s">
        <v>202</v>
      </c>
      <c r="AO147" s="137" t="s">
        <v>140</v>
      </c>
      <c r="AP147" s="137" t="s">
        <v>313</v>
      </c>
      <c r="AQ147" s="137" t="s">
        <v>87</v>
      </c>
      <c r="AR147" s="138" t="s">
        <v>90</v>
      </c>
      <c r="AS147" s="137" t="s">
        <v>89</v>
      </c>
      <c r="AT147" s="138" t="s">
        <v>180</v>
      </c>
      <c r="AU147" s="137" t="s">
        <v>93</v>
      </c>
      <c r="AV147" s="139" t="s">
        <v>1212</v>
      </c>
      <c r="AW147" s="139">
        <v>1</v>
      </c>
      <c r="AX147" s="142" t="s">
        <v>17</v>
      </c>
      <c r="AY147" s="142">
        <v>28</v>
      </c>
      <c r="AZ147" s="137">
        <v>27</v>
      </c>
      <c r="BA147" s="137">
        <v>23</v>
      </c>
      <c r="BB147" s="2">
        <f t="shared" si="39"/>
        <v>0.17857142857142858</v>
      </c>
      <c r="BC147" s="248">
        <f t="shared" si="40"/>
        <v>1.93</v>
      </c>
      <c r="BD147" s="137" t="s">
        <v>1666</v>
      </c>
      <c r="BE147" s="137">
        <v>13</v>
      </c>
      <c r="BF147" s="137">
        <v>6</v>
      </c>
      <c r="BG147" s="143">
        <v>3.58</v>
      </c>
      <c r="BH147" s="144">
        <v>3.51</v>
      </c>
      <c r="BI147" s="145">
        <v>2.92</v>
      </c>
      <c r="BJ147" s="144">
        <v>3.23</v>
      </c>
      <c r="BK147" s="145">
        <v>3.85</v>
      </c>
      <c r="BL147" s="143">
        <v>2.86</v>
      </c>
      <c r="BM147" s="145">
        <v>3.3</v>
      </c>
      <c r="BN147" s="143">
        <v>3.07</v>
      </c>
      <c r="BO147" s="144">
        <v>2.0499999999999998</v>
      </c>
      <c r="BP147" s="145">
        <v>2.62</v>
      </c>
      <c r="BQ147" s="145">
        <v>4.18</v>
      </c>
      <c r="BR147" s="145">
        <v>5.47</v>
      </c>
      <c r="BS147" s="145">
        <v>3.19</v>
      </c>
      <c r="BT147" s="146">
        <v>4.83</v>
      </c>
      <c r="BU147" s="147">
        <v>6.87</v>
      </c>
      <c r="BV147" s="147">
        <v>7.21</v>
      </c>
      <c r="BW147" s="146">
        <v>12.72</v>
      </c>
      <c r="BX147" s="146">
        <v>17.399999999999999</v>
      </c>
      <c r="BY147" s="146">
        <v>3.16</v>
      </c>
      <c r="BZ147" s="162">
        <v>2.56</v>
      </c>
      <c r="CA147" s="147">
        <v>2.59</v>
      </c>
      <c r="CB147" s="147">
        <v>1.3</v>
      </c>
      <c r="CC147" s="147">
        <v>0.9</v>
      </c>
      <c r="CD147" s="146">
        <v>1.61</v>
      </c>
      <c r="CE147" s="147">
        <v>2.61</v>
      </c>
      <c r="CF147" s="146">
        <v>2.2400000000000002</v>
      </c>
      <c r="CG147" s="162">
        <v>3.86</v>
      </c>
      <c r="CH147" s="147">
        <v>4.66</v>
      </c>
      <c r="CI147" s="147">
        <v>4.47</v>
      </c>
      <c r="CJ147" s="147">
        <v>4.5599999999999996</v>
      </c>
      <c r="CK147" s="147">
        <v>4.5599999999999996</v>
      </c>
      <c r="CL147" s="146">
        <v>6.18</v>
      </c>
      <c r="CM147" s="147">
        <v>6.85</v>
      </c>
      <c r="CN147" s="147">
        <v>8.3000000000000007</v>
      </c>
      <c r="CO147" s="146">
        <v>12.01</v>
      </c>
      <c r="CP147" s="146">
        <v>16.8</v>
      </c>
      <c r="CQ147" s="250">
        <v>0.41999999999999993</v>
      </c>
      <c r="CR147" s="250">
        <v>0.94999999999999973</v>
      </c>
      <c r="CS147" s="250">
        <v>0.33000000000000007</v>
      </c>
      <c r="CT147" s="250">
        <v>1.93</v>
      </c>
      <c r="CU147" s="250">
        <v>2.95</v>
      </c>
      <c r="CV147" s="250">
        <v>1.2499999999999998</v>
      </c>
      <c r="CW147" s="151">
        <v>32.159999999999997</v>
      </c>
      <c r="CX147" s="152">
        <v>32.9</v>
      </c>
      <c r="CY147" s="153">
        <v>34.869999999999997</v>
      </c>
      <c r="CZ147" s="152">
        <v>37.020000000000003</v>
      </c>
      <c r="DA147" s="153">
        <v>38.15</v>
      </c>
      <c r="DB147" s="151">
        <v>39.200000000000003</v>
      </c>
      <c r="DC147" s="153">
        <v>40.56</v>
      </c>
      <c r="DD147" s="151">
        <v>43.52</v>
      </c>
      <c r="DE147" s="152">
        <v>40.54</v>
      </c>
      <c r="DF147" s="153">
        <v>41.54</v>
      </c>
      <c r="DG147" s="153">
        <v>42.47</v>
      </c>
      <c r="DH147" s="153">
        <v>44.93</v>
      </c>
      <c r="DI147" s="153">
        <v>46.05</v>
      </c>
      <c r="DJ147" s="151">
        <v>48.97</v>
      </c>
      <c r="DK147" s="153">
        <v>49.16</v>
      </c>
      <c r="DL147" s="153">
        <v>48.57</v>
      </c>
      <c r="DM147" s="151">
        <v>44.63</v>
      </c>
      <c r="DN147" s="151">
        <v>42.6</v>
      </c>
      <c r="DO147" s="151">
        <v>32.270000000000003</v>
      </c>
      <c r="DP147" s="152">
        <v>31.74</v>
      </c>
      <c r="DQ147" s="153">
        <v>33.39</v>
      </c>
      <c r="DR147" s="153">
        <v>37.99</v>
      </c>
      <c r="DS147" s="153">
        <v>38.479999999999997</v>
      </c>
      <c r="DT147" s="151">
        <v>39.39</v>
      </c>
      <c r="DU147" s="153">
        <v>41.7</v>
      </c>
      <c r="DV147" s="151">
        <v>43.27</v>
      </c>
      <c r="DW147" s="152">
        <v>40.53</v>
      </c>
      <c r="DX147" s="153">
        <v>41.58</v>
      </c>
      <c r="DY147" s="153">
        <v>42.5</v>
      </c>
      <c r="DZ147" s="153">
        <v>45.93</v>
      </c>
      <c r="EA147" s="153">
        <v>46.94</v>
      </c>
      <c r="EB147" s="151">
        <v>48.67</v>
      </c>
      <c r="EC147" s="153">
        <v>49.35</v>
      </c>
      <c r="ED147" s="153">
        <v>48.56</v>
      </c>
      <c r="EE147" s="151">
        <v>43.38</v>
      </c>
      <c r="EF147" s="151">
        <v>41.04</v>
      </c>
      <c r="EG147" s="253">
        <f t="shared" si="41"/>
        <v>-0.11000000000000654</v>
      </c>
      <c r="EH147" s="253">
        <f t="shared" si="42"/>
        <v>1.1600000000000001</v>
      </c>
      <c r="EI147" s="253">
        <f t="shared" si="43"/>
        <v>1.4799999999999969</v>
      </c>
      <c r="EJ147" s="253">
        <f t="shared" si="44"/>
        <v>-0.96999999999999886</v>
      </c>
      <c r="EK147" s="253">
        <f t="shared" si="45"/>
        <v>-0.32999999999999829</v>
      </c>
      <c r="EL147" s="253">
        <f t="shared" si="46"/>
        <v>-0.18999999999999773</v>
      </c>
      <c r="EM147" s="151">
        <v>7</v>
      </c>
      <c r="EN147" s="153">
        <v>7</v>
      </c>
      <c r="EO147" s="153">
        <v>7</v>
      </c>
      <c r="EP147" s="153">
        <v>10</v>
      </c>
      <c r="EQ147" s="153">
        <v>4</v>
      </c>
      <c r="ER147" s="153">
        <v>2</v>
      </c>
      <c r="ES147" s="153">
        <v>-2</v>
      </c>
      <c r="ET147" s="153">
        <v>-11</v>
      </c>
      <c r="EU147" s="153">
        <v>-14</v>
      </c>
      <c r="EV147" s="153">
        <v>-14</v>
      </c>
      <c r="EW147" s="153">
        <v>-7</v>
      </c>
      <c r="EX147" s="153">
        <v>0</v>
      </c>
      <c r="EY147" s="153">
        <v>4</v>
      </c>
      <c r="EZ147" s="153">
        <v>3</v>
      </c>
      <c r="FA147" s="153">
        <v>3</v>
      </c>
      <c r="FB147" s="153">
        <v>3</v>
      </c>
      <c r="FC147" s="153">
        <v>3</v>
      </c>
      <c r="FD147" s="153">
        <v>4</v>
      </c>
      <c r="FE147" s="137" t="s">
        <v>1208</v>
      </c>
      <c r="FF147" s="137">
        <v>53640248</v>
      </c>
      <c r="FG147" s="137" t="s">
        <v>91</v>
      </c>
      <c r="FH147" s="138" t="s">
        <v>1211</v>
      </c>
      <c r="FI147" s="161" t="s">
        <v>95</v>
      </c>
      <c r="FJ147" s="138">
        <v>4</v>
      </c>
      <c r="FL147" s="50">
        <f t="shared" si="47"/>
        <v>-1.0900000000000007</v>
      </c>
    </row>
    <row r="148" spans="1:168" s="154" customFormat="1" ht="14">
      <c r="A148" s="137">
        <v>2</v>
      </c>
      <c r="B148" s="2">
        <v>179</v>
      </c>
      <c r="C148" s="137">
        <v>2</v>
      </c>
      <c r="D148" s="250">
        <v>1.94</v>
      </c>
      <c r="E148" s="137">
        <v>13</v>
      </c>
      <c r="F148" s="137">
        <v>7</v>
      </c>
      <c r="G148" s="137">
        <v>154.9</v>
      </c>
      <c r="H148" s="137">
        <v>45.5</v>
      </c>
      <c r="I148" s="137" t="s">
        <v>147</v>
      </c>
      <c r="J148" s="137" t="s">
        <v>148</v>
      </c>
      <c r="K148" s="142" t="s">
        <v>13</v>
      </c>
      <c r="L148" s="142">
        <v>60</v>
      </c>
      <c r="M148" s="137">
        <v>47</v>
      </c>
      <c r="N148" s="137">
        <v>43</v>
      </c>
      <c r="O148" s="2">
        <f t="shared" si="38"/>
        <v>0.28333333333333333</v>
      </c>
      <c r="P148" s="140" t="s">
        <v>168</v>
      </c>
      <c r="Q148" s="140" t="s">
        <v>927</v>
      </c>
      <c r="R148" s="140"/>
      <c r="S148" s="140"/>
      <c r="T148" s="142" t="s">
        <v>188</v>
      </c>
      <c r="U148" s="154" t="s">
        <v>193</v>
      </c>
      <c r="V148" s="142">
        <v>60</v>
      </c>
      <c r="W148" s="137">
        <v>47</v>
      </c>
      <c r="X148" s="137">
        <v>43</v>
      </c>
      <c r="Y148" s="137" t="s">
        <v>280</v>
      </c>
      <c r="Z148" s="141" t="s">
        <v>839</v>
      </c>
      <c r="AA148" s="142" t="s">
        <v>1054</v>
      </c>
      <c r="AB148" s="142">
        <v>63</v>
      </c>
      <c r="AC148" s="137">
        <v>49</v>
      </c>
      <c r="AD148" s="137">
        <v>23</v>
      </c>
      <c r="AE148" s="137"/>
      <c r="AF148" s="141" t="s">
        <v>176</v>
      </c>
      <c r="AG148" s="150"/>
      <c r="AH148" s="150"/>
      <c r="AI148" s="155"/>
      <c r="AJ148" s="155"/>
      <c r="AK148" s="155"/>
      <c r="AL148" s="159"/>
      <c r="AM148" s="137" t="s">
        <v>83</v>
      </c>
      <c r="AN148" s="137" t="s">
        <v>383</v>
      </c>
      <c r="AO148" s="137" t="s">
        <v>800</v>
      </c>
      <c r="AP148" s="137" t="s">
        <v>1577</v>
      </c>
      <c r="AQ148" s="137" t="s">
        <v>87</v>
      </c>
      <c r="AR148" s="138"/>
      <c r="AS148" s="137" t="s">
        <v>89</v>
      </c>
      <c r="AT148" s="138"/>
      <c r="AU148" s="137" t="s">
        <v>93</v>
      </c>
      <c r="AV148" s="139" t="s">
        <v>1578</v>
      </c>
      <c r="AW148" s="139">
        <v>2</v>
      </c>
      <c r="AX148" s="142" t="s">
        <v>13</v>
      </c>
      <c r="AY148" s="142">
        <v>60</v>
      </c>
      <c r="AZ148" s="137">
        <v>47</v>
      </c>
      <c r="BA148" s="137">
        <v>43</v>
      </c>
      <c r="BB148" s="2">
        <f t="shared" si="39"/>
        <v>0.28333333333333333</v>
      </c>
      <c r="BC148" s="248">
        <f t="shared" si="40"/>
        <v>1.94</v>
      </c>
      <c r="BD148" s="137" t="s">
        <v>1666</v>
      </c>
      <c r="BE148" s="137">
        <v>13</v>
      </c>
      <c r="BF148" s="137">
        <v>7</v>
      </c>
      <c r="BG148" s="143">
        <v>3.61</v>
      </c>
      <c r="BH148" s="144">
        <v>3.71</v>
      </c>
      <c r="BI148" s="145">
        <v>3.55</v>
      </c>
      <c r="BJ148" s="144">
        <v>3.36</v>
      </c>
      <c r="BK148" s="145">
        <v>2.67</v>
      </c>
      <c r="BL148" s="143">
        <v>2.61</v>
      </c>
      <c r="BM148" s="145">
        <v>2.5</v>
      </c>
      <c r="BN148" s="143">
        <v>0.72</v>
      </c>
      <c r="BO148" s="144">
        <v>1.92</v>
      </c>
      <c r="BP148" s="145">
        <v>1.91</v>
      </c>
      <c r="BQ148" s="145">
        <v>4.4800000000000004</v>
      </c>
      <c r="BR148" s="145">
        <v>4.3099999999999996</v>
      </c>
      <c r="BS148" s="145">
        <v>3.6</v>
      </c>
      <c r="BT148" s="146">
        <v>4.3600000000000003</v>
      </c>
      <c r="BU148" s="147">
        <v>6.28</v>
      </c>
      <c r="BV148" s="147">
        <v>9.3000000000000007</v>
      </c>
      <c r="BW148" s="146">
        <v>13.39</v>
      </c>
      <c r="BX148" s="138"/>
      <c r="BY148" s="146">
        <v>5.3</v>
      </c>
      <c r="BZ148" s="148">
        <v>3.05</v>
      </c>
      <c r="CA148" s="149">
        <v>2.58</v>
      </c>
      <c r="CB148" s="149">
        <v>1.42</v>
      </c>
      <c r="CC148" s="149">
        <v>0</v>
      </c>
      <c r="CD148" s="150">
        <v>0.27</v>
      </c>
      <c r="CE148" s="149">
        <v>1.47</v>
      </c>
      <c r="CF148" s="150">
        <v>2.99</v>
      </c>
      <c r="CG148" s="148">
        <v>3.14</v>
      </c>
      <c r="CH148" s="149">
        <v>2.93</v>
      </c>
      <c r="CI148" s="149">
        <v>3.85</v>
      </c>
      <c r="CJ148" s="149">
        <v>4.18</v>
      </c>
      <c r="CK148" s="147">
        <v>3.87</v>
      </c>
      <c r="CL148" s="146">
        <v>4.59</v>
      </c>
      <c r="CM148" s="147">
        <v>6.68</v>
      </c>
      <c r="CN148" s="147">
        <v>10.96</v>
      </c>
      <c r="CO148" s="146">
        <v>15.19</v>
      </c>
      <c r="CP148" s="138"/>
      <c r="CQ148" s="250">
        <v>-1.69</v>
      </c>
      <c r="CR148" s="250">
        <v>0.66000000000000014</v>
      </c>
      <c r="CS148" s="250">
        <v>0.96999999999999975</v>
      </c>
      <c r="CT148" s="250">
        <v>1.94</v>
      </c>
      <c r="CU148" s="250">
        <v>2.67</v>
      </c>
      <c r="CV148" s="250">
        <v>2.34</v>
      </c>
      <c r="CW148" s="151">
        <v>26.48</v>
      </c>
      <c r="CX148" s="152">
        <v>31.18</v>
      </c>
      <c r="CY148" s="153">
        <v>33.270000000000003</v>
      </c>
      <c r="CZ148" s="152">
        <v>35.76</v>
      </c>
      <c r="DA148" s="153">
        <v>35.56</v>
      </c>
      <c r="DB148" s="151">
        <v>37.82</v>
      </c>
      <c r="DC148" s="153">
        <v>37.159999999999997</v>
      </c>
      <c r="DD148" s="151">
        <v>38.01</v>
      </c>
      <c r="DE148" s="152">
        <v>37.729999999999997</v>
      </c>
      <c r="DF148" s="153">
        <v>37.93</v>
      </c>
      <c r="DG148" s="153">
        <v>37.33</v>
      </c>
      <c r="DH148" s="153">
        <v>40.159999999999997</v>
      </c>
      <c r="DI148" s="153">
        <v>43.29</v>
      </c>
      <c r="DJ148" s="151">
        <v>46.68</v>
      </c>
      <c r="DK148" s="153">
        <v>45.6</v>
      </c>
      <c r="DL148" s="153">
        <v>44.27</v>
      </c>
      <c r="DM148" s="151">
        <v>41.51</v>
      </c>
      <c r="DN148" s="138"/>
      <c r="DO148" s="151">
        <v>26.7</v>
      </c>
      <c r="DP148" s="152">
        <v>31.39</v>
      </c>
      <c r="DQ148" s="153">
        <v>33.78</v>
      </c>
      <c r="DR148" s="153">
        <v>36.14</v>
      </c>
      <c r="DS148" s="153">
        <v>37.369999999999997</v>
      </c>
      <c r="DT148" s="151">
        <v>37.81</v>
      </c>
      <c r="DU148" s="153">
        <v>37.04</v>
      </c>
      <c r="DV148" s="151">
        <v>36.200000000000003</v>
      </c>
      <c r="DW148" s="152">
        <v>37.119999999999997</v>
      </c>
      <c r="DX148" s="153">
        <v>36.72</v>
      </c>
      <c r="DY148" s="153">
        <v>37.71</v>
      </c>
      <c r="DZ148" s="153">
        <v>39.020000000000003</v>
      </c>
      <c r="EA148" s="153">
        <v>42.37</v>
      </c>
      <c r="EB148" s="151">
        <v>45.94</v>
      </c>
      <c r="EC148" s="153">
        <v>44.52</v>
      </c>
      <c r="ED148" s="153">
        <v>45.03</v>
      </c>
      <c r="EE148" s="151">
        <v>41.81</v>
      </c>
      <c r="EF148" s="138"/>
      <c r="EG148" s="253">
        <f t="shared" si="41"/>
        <v>-0.21999999999999886</v>
      </c>
      <c r="EH148" s="253">
        <f t="shared" si="42"/>
        <v>-0.21000000000000085</v>
      </c>
      <c r="EI148" s="253">
        <f t="shared" si="43"/>
        <v>-0.50999999999999801</v>
      </c>
      <c r="EJ148" s="253">
        <f t="shared" si="44"/>
        <v>-0.38000000000000256</v>
      </c>
      <c r="EK148" s="253">
        <f t="shared" si="45"/>
        <v>-1.8099999999999952</v>
      </c>
      <c r="EL148" s="253">
        <f t="shared" si="46"/>
        <v>9.9999999999980105E-3</v>
      </c>
      <c r="EM148" s="151">
        <v>-2</v>
      </c>
      <c r="EN148" s="153">
        <v>0</v>
      </c>
      <c r="EO148" s="153">
        <v>2</v>
      </c>
      <c r="EP148" s="153">
        <v>3</v>
      </c>
      <c r="EQ148" s="153">
        <v>3</v>
      </c>
      <c r="ER148" s="153">
        <v>2</v>
      </c>
      <c r="ES148" s="153">
        <v>-2</v>
      </c>
      <c r="ET148" s="153">
        <v>-10</v>
      </c>
      <c r="EU148" s="153">
        <v>-14</v>
      </c>
      <c r="EV148" s="153">
        <v>-14</v>
      </c>
      <c r="EW148" s="153">
        <v>-15</v>
      </c>
      <c r="EX148" s="153">
        <v>-15</v>
      </c>
      <c r="EY148" s="153">
        <v>-13</v>
      </c>
      <c r="EZ148" s="153">
        <v>-11</v>
      </c>
      <c r="FA148" s="153">
        <v>-9</v>
      </c>
      <c r="FB148" s="153">
        <v>-3</v>
      </c>
      <c r="FC148" s="153">
        <v>0</v>
      </c>
      <c r="FD148" s="138"/>
      <c r="FE148" s="137" t="s">
        <v>1575</v>
      </c>
      <c r="FF148" s="137">
        <v>49754597</v>
      </c>
      <c r="FG148" s="137" t="s">
        <v>91</v>
      </c>
      <c r="FH148" s="138" t="s">
        <v>753</v>
      </c>
      <c r="FI148" s="139"/>
      <c r="FJ148" s="138"/>
      <c r="FL148" s="50">
        <f t="shared" si="47"/>
        <v>-1.6600000000000001</v>
      </c>
    </row>
    <row r="149" spans="1:168" s="154" customFormat="1" ht="14">
      <c r="A149" s="137">
        <v>2</v>
      </c>
      <c r="B149" s="2">
        <v>120</v>
      </c>
      <c r="C149" s="137">
        <v>2</v>
      </c>
      <c r="D149" s="250">
        <v>1.99</v>
      </c>
      <c r="E149" s="137">
        <v>19</v>
      </c>
      <c r="F149" s="137">
        <v>0</v>
      </c>
      <c r="G149" s="137">
        <v>158.6</v>
      </c>
      <c r="H149" s="137">
        <v>56.3</v>
      </c>
      <c r="I149" s="137" t="s">
        <v>147</v>
      </c>
      <c r="J149" s="137" t="s">
        <v>255</v>
      </c>
      <c r="K149" s="142" t="s">
        <v>17</v>
      </c>
      <c r="L149" s="142">
        <v>34</v>
      </c>
      <c r="M149" s="137">
        <v>33</v>
      </c>
      <c r="N149" s="137">
        <v>25</v>
      </c>
      <c r="O149" s="2">
        <f t="shared" si="38"/>
        <v>0.26470588235294118</v>
      </c>
      <c r="P149" s="140"/>
      <c r="Q149" s="140"/>
      <c r="R149" s="140"/>
      <c r="S149" s="140"/>
      <c r="T149" s="142" t="s">
        <v>187</v>
      </c>
      <c r="U149" s="154" t="s">
        <v>192</v>
      </c>
      <c r="V149" s="142">
        <v>34</v>
      </c>
      <c r="W149" s="137">
        <v>33</v>
      </c>
      <c r="X149" s="137">
        <v>24</v>
      </c>
      <c r="Y149" s="137" t="s">
        <v>881</v>
      </c>
      <c r="Z149" s="141"/>
      <c r="AA149" s="142" t="s">
        <v>101</v>
      </c>
      <c r="AB149" s="142">
        <v>54</v>
      </c>
      <c r="AC149" s="137">
        <v>37</v>
      </c>
      <c r="AD149" s="137">
        <v>37</v>
      </c>
      <c r="AE149" s="137"/>
      <c r="AF149" s="141" t="s">
        <v>443</v>
      </c>
      <c r="AG149" s="150" t="s">
        <v>138</v>
      </c>
      <c r="AH149" s="150">
        <v>38</v>
      </c>
      <c r="AI149" s="155">
        <v>26</v>
      </c>
      <c r="AJ149" s="155">
        <v>9</v>
      </c>
      <c r="AK149" s="155"/>
      <c r="AL149" s="159" t="s">
        <v>180</v>
      </c>
      <c r="AM149" s="137" t="s">
        <v>83</v>
      </c>
      <c r="AN149" s="137" t="s">
        <v>383</v>
      </c>
      <c r="AO149" s="137" t="s">
        <v>606</v>
      </c>
      <c r="AP149" s="137" t="s">
        <v>775</v>
      </c>
      <c r="AQ149" s="137" t="s">
        <v>87</v>
      </c>
      <c r="AR149" s="138"/>
      <c r="AS149" s="137" t="s">
        <v>89</v>
      </c>
      <c r="AT149" s="138"/>
      <c r="AU149" s="137" t="s">
        <v>93</v>
      </c>
      <c r="AV149" s="139" t="s">
        <v>291</v>
      </c>
      <c r="AW149" s="139">
        <v>2</v>
      </c>
      <c r="AX149" s="142" t="s">
        <v>17</v>
      </c>
      <c r="AY149" s="142">
        <v>34</v>
      </c>
      <c r="AZ149" s="137">
        <v>33</v>
      </c>
      <c r="BA149" s="137">
        <v>24</v>
      </c>
      <c r="BB149" s="2">
        <f t="shared" si="39"/>
        <v>0.29411764705882354</v>
      </c>
      <c r="BC149" s="248">
        <f t="shared" si="40"/>
        <v>1.99</v>
      </c>
      <c r="BD149" s="137" t="s">
        <v>1666</v>
      </c>
      <c r="BE149" s="137">
        <v>19</v>
      </c>
      <c r="BF149" s="137">
        <v>0</v>
      </c>
      <c r="BG149" s="143">
        <v>2.86</v>
      </c>
      <c r="BH149" s="144">
        <v>3.02</v>
      </c>
      <c r="BI149" s="145">
        <v>2.12</v>
      </c>
      <c r="BJ149" s="144">
        <v>1.99</v>
      </c>
      <c r="BK149" s="145">
        <v>2.0099999999999998</v>
      </c>
      <c r="BL149" s="143">
        <v>2.62</v>
      </c>
      <c r="BM149" s="145">
        <v>0.95</v>
      </c>
      <c r="BN149" s="143">
        <v>0</v>
      </c>
      <c r="BO149" s="144">
        <v>0.37</v>
      </c>
      <c r="BP149" s="145">
        <v>2.44</v>
      </c>
      <c r="BQ149" s="145">
        <v>3.95</v>
      </c>
      <c r="BR149" s="145">
        <v>5.43</v>
      </c>
      <c r="BS149" s="145">
        <v>1.61</v>
      </c>
      <c r="BT149" s="146">
        <v>1.76</v>
      </c>
      <c r="BU149" s="147">
        <v>4.51</v>
      </c>
      <c r="BV149" s="147">
        <v>6.13</v>
      </c>
      <c r="BW149" s="146">
        <v>11.72</v>
      </c>
      <c r="BX149" s="146">
        <v>17.48</v>
      </c>
      <c r="BY149" s="146">
        <v>2.66</v>
      </c>
      <c r="BZ149" s="148">
        <v>1.78</v>
      </c>
      <c r="CA149" s="149">
        <v>0</v>
      </c>
      <c r="CB149" s="149">
        <v>0</v>
      </c>
      <c r="CC149" s="149">
        <v>0.37</v>
      </c>
      <c r="CD149" s="150">
        <v>1.49</v>
      </c>
      <c r="CE149" s="149">
        <v>2.74</v>
      </c>
      <c r="CF149" s="150">
        <v>2.4900000000000002</v>
      </c>
      <c r="CG149" s="148">
        <v>2.36</v>
      </c>
      <c r="CH149" s="149">
        <v>3.49</v>
      </c>
      <c r="CI149" s="149">
        <v>2.98</v>
      </c>
      <c r="CJ149" s="149">
        <v>5.04</v>
      </c>
      <c r="CK149" s="147">
        <v>0.5</v>
      </c>
      <c r="CL149" s="146">
        <v>1.39</v>
      </c>
      <c r="CM149" s="147">
        <v>4.83</v>
      </c>
      <c r="CN149" s="147">
        <v>5.5</v>
      </c>
      <c r="CO149" s="146">
        <v>10.48</v>
      </c>
      <c r="CP149" s="146">
        <v>17.12</v>
      </c>
      <c r="CQ149" s="250">
        <v>0.19999999999999973</v>
      </c>
      <c r="CR149" s="250">
        <v>1.24</v>
      </c>
      <c r="CS149" s="250">
        <v>2.12</v>
      </c>
      <c r="CT149" s="250">
        <v>1.99</v>
      </c>
      <c r="CU149" s="250">
        <v>1.6399999999999997</v>
      </c>
      <c r="CV149" s="250">
        <v>1.1300000000000001</v>
      </c>
      <c r="CW149" s="151">
        <v>27.97</v>
      </c>
      <c r="CX149" s="152">
        <v>31.14</v>
      </c>
      <c r="CY149" s="153">
        <v>33.64</v>
      </c>
      <c r="CZ149" s="152">
        <v>35.17</v>
      </c>
      <c r="DA149" s="153">
        <v>35.1</v>
      </c>
      <c r="DB149" s="151">
        <v>35.979999999999997</v>
      </c>
      <c r="DC149" s="153">
        <v>37.159999999999997</v>
      </c>
      <c r="DD149" s="151">
        <v>38.18</v>
      </c>
      <c r="DE149" s="152">
        <v>38.15</v>
      </c>
      <c r="DF149" s="153">
        <v>38.97</v>
      </c>
      <c r="DG149" s="153">
        <v>39.78</v>
      </c>
      <c r="DH149" s="153">
        <v>40.17</v>
      </c>
      <c r="DI149" s="153">
        <v>43.6</v>
      </c>
      <c r="DJ149" s="151">
        <v>45.32</v>
      </c>
      <c r="DK149" s="153">
        <v>43.89</v>
      </c>
      <c r="DL149" s="153">
        <v>41.86</v>
      </c>
      <c r="DM149" s="151">
        <v>44.14</v>
      </c>
      <c r="DN149" s="151">
        <v>39.74</v>
      </c>
      <c r="DO149" s="151">
        <v>27.64</v>
      </c>
      <c r="DP149" s="152">
        <v>31.22</v>
      </c>
      <c r="DQ149" s="153">
        <v>33.68</v>
      </c>
      <c r="DR149" s="153">
        <v>35.659999999999997</v>
      </c>
      <c r="DS149" s="153">
        <v>35.51</v>
      </c>
      <c r="DT149" s="151">
        <v>35.36</v>
      </c>
      <c r="DU149" s="153">
        <v>36.700000000000003</v>
      </c>
      <c r="DV149" s="151">
        <v>37.409999999999997</v>
      </c>
      <c r="DW149" s="152">
        <v>37.520000000000003</v>
      </c>
      <c r="DX149" s="153">
        <v>38.369999999999997</v>
      </c>
      <c r="DY149" s="153">
        <v>39.630000000000003</v>
      </c>
      <c r="DZ149" s="153">
        <v>40.39</v>
      </c>
      <c r="EA149" s="153">
        <v>43.93</v>
      </c>
      <c r="EB149" s="151">
        <v>46.23</v>
      </c>
      <c r="EC149" s="153">
        <v>44.49</v>
      </c>
      <c r="ED149" s="153">
        <v>41.51</v>
      </c>
      <c r="EE149" s="151">
        <v>44.22</v>
      </c>
      <c r="EF149" s="151">
        <v>39.86</v>
      </c>
      <c r="EG149" s="253">
        <f t="shared" si="41"/>
        <v>0.32999999999999829</v>
      </c>
      <c r="EH149" s="253">
        <f t="shared" si="42"/>
        <v>-7.9999999999998295E-2</v>
      </c>
      <c r="EI149" s="253">
        <f t="shared" si="43"/>
        <v>-3.9999999999999147E-2</v>
      </c>
      <c r="EJ149" s="253">
        <f t="shared" si="44"/>
        <v>-0.48999999999999488</v>
      </c>
      <c r="EK149" s="253">
        <f t="shared" si="45"/>
        <v>-0.40999999999999659</v>
      </c>
      <c r="EL149" s="253">
        <f t="shared" si="46"/>
        <v>0.61999999999999744</v>
      </c>
      <c r="EM149" s="151">
        <v>1</v>
      </c>
      <c r="EN149" s="153">
        <v>3</v>
      </c>
      <c r="EO149" s="153">
        <v>4</v>
      </c>
      <c r="EP149" s="153">
        <v>5</v>
      </c>
      <c r="EQ149" s="153">
        <v>2</v>
      </c>
      <c r="ER149" s="153">
        <v>-3</v>
      </c>
      <c r="ES149" s="153">
        <v>-8</v>
      </c>
      <c r="ET149" s="153">
        <v>-11</v>
      </c>
      <c r="EU149" s="153">
        <v>-7</v>
      </c>
      <c r="EV149" s="153">
        <v>-4</v>
      </c>
      <c r="EW149" s="153">
        <v>1</v>
      </c>
      <c r="EX149" s="153">
        <v>6</v>
      </c>
      <c r="EY149" s="153">
        <v>11</v>
      </c>
      <c r="EZ149" s="153">
        <v>11</v>
      </c>
      <c r="FA149" s="153">
        <v>6</v>
      </c>
      <c r="FB149" s="153">
        <v>4</v>
      </c>
      <c r="FC149" s="153">
        <v>2</v>
      </c>
      <c r="FD149" s="153">
        <v>2</v>
      </c>
      <c r="FE149" s="137" t="s">
        <v>879</v>
      </c>
      <c r="FF149" s="137">
        <v>50867138</v>
      </c>
      <c r="FG149" s="137" t="s">
        <v>91</v>
      </c>
      <c r="FH149" s="138" t="s">
        <v>773</v>
      </c>
      <c r="FI149" s="155" t="s">
        <v>95</v>
      </c>
      <c r="FJ149" s="138">
        <v>-4</v>
      </c>
      <c r="FL149" s="50">
        <f t="shared" si="47"/>
        <v>0.62999999999999989</v>
      </c>
    </row>
    <row r="150" spans="1:168" s="154" customFormat="1" ht="14">
      <c r="A150" s="137">
        <v>2</v>
      </c>
      <c r="B150" s="2">
        <v>157</v>
      </c>
      <c r="C150" s="137">
        <v>2</v>
      </c>
      <c r="D150" s="250">
        <v>2.04</v>
      </c>
      <c r="E150" s="137">
        <v>16</v>
      </c>
      <c r="F150" s="137">
        <v>7</v>
      </c>
      <c r="G150" s="137">
        <v>167.3</v>
      </c>
      <c r="H150" s="137">
        <v>55.4</v>
      </c>
      <c r="I150" s="137" t="s">
        <v>147</v>
      </c>
      <c r="J150" s="137" t="s">
        <v>148</v>
      </c>
      <c r="K150" s="142" t="s">
        <v>13</v>
      </c>
      <c r="L150" s="142">
        <v>37</v>
      </c>
      <c r="M150" s="137">
        <v>29</v>
      </c>
      <c r="N150" s="137">
        <v>29</v>
      </c>
      <c r="O150" s="2">
        <f t="shared" si="38"/>
        <v>0.21621621621621623</v>
      </c>
      <c r="P150" s="140" t="s">
        <v>168</v>
      </c>
      <c r="Q150" s="140"/>
      <c r="R150" s="140"/>
      <c r="S150" s="140"/>
      <c r="T150" s="142" t="s">
        <v>188</v>
      </c>
      <c r="U150" s="154" t="s">
        <v>193</v>
      </c>
      <c r="V150" s="142">
        <v>37</v>
      </c>
      <c r="W150" s="137">
        <v>29</v>
      </c>
      <c r="X150" s="137">
        <v>29</v>
      </c>
      <c r="Y150" s="137" t="s">
        <v>280</v>
      </c>
      <c r="Z150" s="141" t="s">
        <v>487</v>
      </c>
      <c r="AA150" s="142" t="s">
        <v>159</v>
      </c>
      <c r="AB150" s="142">
        <v>53</v>
      </c>
      <c r="AC150" s="137">
        <v>33</v>
      </c>
      <c r="AD150" s="137">
        <v>31</v>
      </c>
      <c r="AE150" s="137"/>
      <c r="AF150" s="141" t="s">
        <v>90</v>
      </c>
      <c r="AG150" s="150" t="s">
        <v>160</v>
      </c>
      <c r="AH150" s="150">
        <v>21</v>
      </c>
      <c r="AI150" s="155">
        <v>13</v>
      </c>
      <c r="AJ150" s="155">
        <v>9</v>
      </c>
      <c r="AK150" s="155"/>
      <c r="AL150" s="159"/>
      <c r="AM150" s="137" t="s">
        <v>117</v>
      </c>
      <c r="AN150" s="137" t="s">
        <v>251</v>
      </c>
      <c r="AO150" s="137" t="s">
        <v>85</v>
      </c>
      <c r="AP150" s="137" t="s">
        <v>282</v>
      </c>
      <c r="AQ150" s="137" t="s">
        <v>87</v>
      </c>
      <c r="AR150" s="138"/>
      <c r="AS150" s="137" t="s">
        <v>89</v>
      </c>
      <c r="AT150" s="138"/>
      <c r="AU150" s="137" t="s">
        <v>93</v>
      </c>
      <c r="AV150" s="139" t="s">
        <v>343</v>
      </c>
      <c r="AW150" s="139">
        <v>2</v>
      </c>
      <c r="AX150" s="142" t="s">
        <v>13</v>
      </c>
      <c r="AY150" s="142">
        <v>37</v>
      </c>
      <c r="AZ150" s="137">
        <v>29</v>
      </c>
      <c r="BA150" s="137">
        <v>29</v>
      </c>
      <c r="BB150" s="2">
        <f t="shared" si="39"/>
        <v>0.21621621621621623</v>
      </c>
      <c r="BC150" s="248">
        <f t="shared" si="40"/>
        <v>2.04</v>
      </c>
      <c r="BD150" s="137" t="s">
        <v>1666</v>
      </c>
      <c r="BE150" s="137">
        <v>16</v>
      </c>
      <c r="BF150" s="137">
        <v>7</v>
      </c>
      <c r="BG150" s="143">
        <v>3.76</v>
      </c>
      <c r="BH150" s="144">
        <v>3.62</v>
      </c>
      <c r="BI150" s="145">
        <v>2.99</v>
      </c>
      <c r="BJ150" s="144">
        <v>3.11</v>
      </c>
      <c r="BK150" s="145">
        <v>2.36</v>
      </c>
      <c r="BL150" s="143">
        <v>2.5299999999999998</v>
      </c>
      <c r="BM150" s="145">
        <v>2.2400000000000002</v>
      </c>
      <c r="BN150" s="143">
        <v>1.49</v>
      </c>
      <c r="BO150" s="144">
        <v>1.1100000000000001</v>
      </c>
      <c r="BP150" s="145">
        <v>1.28</v>
      </c>
      <c r="BQ150" s="145">
        <v>2.17</v>
      </c>
      <c r="BR150" s="145">
        <v>3.28</v>
      </c>
      <c r="BS150" s="145">
        <v>0</v>
      </c>
      <c r="BT150" s="146">
        <v>1.24</v>
      </c>
      <c r="BU150" s="147">
        <v>4.1100000000000003</v>
      </c>
      <c r="BV150" s="147">
        <v>5.56</v>
      </c>
      <c r="BW150" s="146">
        <v>8.8800000000000008</v>
      </c>
      <c r="BX150" s="146">
        <v>15.88</v>
      </c>
      <c r="BY150" s="146">
        <v>3.48</v>
      </c>
      <c r="BZ150" s="148">
        <v>3.28</v>
      </c>
      <c r="CA150" s="149">
        <v>1.56</v>
      </c>
      <c r="CB150" s="149">
        <v>1.07</v>
      </c>
      <c r="CC150" s="149">
        <v>0.25</v>
      </c>
      <c r="CD150" s="150">
        <v>1.17</v>
      </c>
      <c r="CE150" s="149">
        <v>1.02</v>
      </c>
      <c r="CF150" s="150">
        <v>1.74</v>
      </c>
      <c r="CG150" s="148">
        <v>2.13</v>
      </c>
      <c r="CH150" s="149">
        <v>3.37</v>
      </c>
      <c r="CI150" s="149">
        <v>2.61</v>
      </c>
      <c r="CJ150" s="149">
        <v>3.21</v>
      </c>
      <c r="CK150" s="147">
        <v>1.51</v>
      </c>
      <c r="CL150" s="146">
        <v>2.4900000000000002</v>
      </c>
      <c r="CM150" s="147">
        <v>4.3099999999999996</v>
      </c>
      <c r="CN150" s="147">
        <v>5.13</v>
      </c>
      <c r="CO150" s="146">
        <v>9.74</v>
      </c>
      <c r="CP150" s="146">
        <v>17.600000000000001</v>
      </c>
      <c r="CQ150" s="250">
        <v>0.2799999999999998</v>
      </c>
      <c r="CR150" s="250">
        <v>0.3400000000000003</v>
      </c>
      <c r="CS150" s="250">
        <v>1.4300000000000002</v>
      </c>
      <c r="CT150" s="250">
        <v>2.04</v>
      </c>
      <c r="CU150" s="250">
        <v>2.11</v>
      </c>
      <c r="CV150" s="250">
        <v>1.3599999999999999</v>
      </c>
      <c r="CW150" s="151">
        <v>27.11</v>
      </c>
      <c r="CX150" s="152">
        <v>32.54</v>
      </c>
      <c r="CY150" s="153">
        <v>34.049999999999997</v>
      </c>
      <c r="CZ150" s="152">
        <v>35.49</v>
      </c>
      <c r="DA150" s="153">
        <v>37.03</v>
      </c>
      <c r="DB150" s="151">
        <v>38.17</v>
      </c>
      <c r="DC150" s="153">
        <v>38.32</v>
      </c>
      <c r="DD150" s="151">
        <v>39.64</v>
      </c>
      <c r="DE150" s="152">
        <v>40.89</v>
      </c>
      <c r="DF150" s="153">
        <v>40.44</v>
      </c>
      <c r="DG150" s="153">
        <v>41.83</v>
      </c>
      <c r="DH150" s="153">
        <v>41.65</v>
      </c>
      <c r="DI150" s="153">
        <v>44.78</v>
      </c>
      <c r="DJ150" s="151">
        <v>46.39</v>
      </c>
      <c r="DK150" s="153">
        <v>46.33</v>
      </c>
      <c r="DL150" s="153">
        <v>47.07</v>
      </c>
      <c r="DM150" s="151">
        <v>45.63</v>
      </c>
      <c r="DN150" s="151">
        <v>47.67</v>
      </c>
      <c r="DO150" s="151">
        <v>27.72</v>
      </c>
      <c r="DP150" s="152">
        <v>32.46</v>
      </c>
      <c r="DQ150" s="153">
        <v>34.28</v>
      </c>
      <c r="DR150" s="153">
        <v>35.770000000000003</v>
      </c>
      <c r="DS150" s="153">
        <v>37.97</v>
      </c>
      <c r="DT150" s="151">
        <v>37.049999999999997</v>
      </c>
      <c r="DU150" s="153">
        <v>37.68</v>
      </c>
      <c r="DV150" s="151">
        <v>38.94</v>
      </c>
      <c r="DW150" s="152">
        <v>39.979999999999997</v>
      </c>
      <c r="DX150" s="153">
        <v>40.85</v>
      </c>
      <c r="DY150" s="153">
        <v>41.31</v>
      </c>
      <c r="DZ150" s="153">
        <v>41.03</v>
      </c>
      <c r="EA150" s="153">
        <v>44.68</v>
      </c>
      <c r="EB150" s="151">
        <v>46.13</v>
      </c>
      <c r="EC150" s="153">
        <v>45.6</v>
      </c>
      <c r="ED150" s="153">
        <v>48.03</v>
      </c>
      <c r="EE150" s="151">
        <v>45.05</v>
      </c>
      <c r="EF150" s="151">
        <v>47.77</v>
      </c>
      <c r="EG150" s="253">
        <f t="shared" si="41"/>
        <v>-0.60999999999999943</v>
      </c>
      <c r="EH150" s="253">
        <f t="shared" si="42"/>
        <v>7.9999999999998295E-2</v>
      </c>
      <c r="EI150" s="253">
        <f t="shared" si="43"/>
        <v>-0.23000000000000398</v>
      </c>
      <c r="EJ150" s="253">
        <f t="shared" si="44"/>
        <v>-0.28000000000000114</v>
      </c>
      <c r="EK150" s="253">
        <f t="shared" si="45"/>
        <v>-0.93999999999999773</v>
      </c>
      <c r="EL150" s="253">
        <f t="shared" si="46"/>
        <v>1.1200000000000045</v>
      </c>
      <c r="EM150" s="151">
        <v>0</v>
      </c>
      <c r="EN150" s="153">
        <v>1</v>
      </c>
      <c r="EO150" s="153">
        <v>4</v>
      </c>
      <c r="EP150" s="153">
        <v>4</v>
      </c>
      <c r="EQ150" s="153">
        <v>5</v>
      </c>
      <c r="ER150" s="153">
        <v>1</v>
      </c>
      <c r="ES150" s="153">
        <v>-1</v>
      </c>
      <c r="ET150" s="153">
        <v>-11</v>
      </c>
      <c r="EU150" s="153">
        <v>-18</v>
      </c>
      <c r="EV150" s="153">
        <v>-22</v>
      </c>
      <c r="EW150" s="153">
        <v>-25</v>
      </c>
      <c r="EX150" s="153">
        <v>-27</v>
      </c>
      <c r="EY150" s="153">
        <v>-22</v>
      </c>
      <c r="EZ150" s="153">
        <v>-15</v>
      </c>
      <c r="FA150" s="153">
        <v>-11</v>
      </c>
      <c r="FB150" s="153">
        <v>-7</v>
      </c>
      <c r="FC150" s="153">
        <v>-5</v>
      </c>
      <c r="FD150" s="153">
        <v>-2</v>
      </c>
      <c r="FE150" s="137" t="s">
        <v>892</v>
      </c>
      <c r="FF150" s="137">
        <v>46863029</v>
      </c>
      <c r="FG150" s="137" t="s">
        <v>91</v>
      </c>
      <c r="FH150" s="138" t="s">
        <v>525</v>
      </c>
      <c r="FI150" s="155" t="s">
        <v>95</v>
      </c>
      <c r="FJ150" s="138">
        <v>-7</v>
      </c>
      <c r="FL150" s="50">
        <f t="shared" si="47"/>
        <v>0.42999999999999972</v>
      </c>
    </row>
    <row r="151" spans="1:168" s="154" customFormat="1" ht="14">
      <c r="A151" s="137">
        <v>2</v>
      </c>
      <c r="B151" s="2">
        <v>126</v>
      </c>
      <c r="C151" s="137">
        <v>2</v>
      </c>
      <c r="D151" s="250">
        <v>2.11</v>
      </c>
      <c r="E151" s="137">
        <v>12</v>
      </c>
      <c r="F151" s="137">
        <v>6</v>
      </c>
      <c r="G151" s="137">
        <v>147</v>
      </c>
      <c r="H151" s="137">
        <v>35</v>
      </c>
      <c r="I151" s="137" t="s">
        <v>158</v>
      </c>
      <c r="J151" s="137" t="s">
        <v>259</v>
      </c>
      <c r="K151" s="142" t="s">
        <v>17</v>
      </c>
      <c r="L151" s="142">
        <v>31</v>
      </c>
      <c r="M151" s="137">
        <v>24</v>
      </c>
      <c r="N151" s="137">
        <v>25</v>
      </c>
      <c r="O151" s="2">
        <f t="shared" si="38"/>
        <v>0.19354838709677419</v>
      </c>
      <c r="P151" s="140" t="s">
        <v>859</v>
      </c>
      <c r="Q151" s="140" t="s">
        <v>860</v>
      </c>
      <c r="R151" s="140" t="s">
        <v>861</v>
      </c>
      <c r="S151" s="140"/>
      <c r="T151" s="142" t="s">
        <v>187</v>
      </c>
      <c r="U151" s="154" t="s">
        <v>192</v>
      </c>
      <c r="V151" s="142">
        <v>31</v>
      </c>
      <c r="W151" s="137">
        <v>24</v>
      </c>
      <c r="X151" s="137">
        <v>25</v>
      </c>
      <c r="Y151" s="137" t="s">
        <v>862</v>
      </c>
      <c r="Z151" s="141"/>
      <c r="AA151" s="142" t="s">
        <v>175</v>
      </c>
      <c r="AB151" s="142">
        <v>61</v>
      </c>
      <c r="AC151" s="137">
        <v>32</v>
      </c>
      <c r="AD151" s="137">
        <v>28</v>
      </c>
      <c r="AE151" s="137"/>
      <c r="AF151" s="141" t="s">
        <v>176</v>
      </c>
      <c r="AG151" s="150" t="s">
        <v>863</v>
      </c>
      <c r="AH151" s="150">
        <v>22</v>
      </c>
      <c r="AI151" s="155">
        <v>16</v>
      </c>
      <c r="AJ151" s="155">
        <v>11</v>
      </c>
      <c r="AK151" s="155"/>
      <c r="AL151" s="159"/>
      <c r="AM151" s="137" t="s">
        <v>177</v>
      </c>
      <c r="AN151" s="137" t="s">
        <v>864</v>
      </c>
      <c r="AO151" s="137" t="s">
        <v>744</v>
      </c>
      <c r="AP151" s="137" t="s">
        <v>532</v>
      </c>
      <c r="AQ151" s="137" t="s">
        <v>87</v>
      </c>
      <c r="AR151" s="138"/>
      <c r="AS151" s="137" t="s">
        <v>89</v>
      </c>
      <c r="AT151" s="138"/>
      <c r="AU151" s="137" t="s">
        <v>93</v>
      </c>
      <c r="AV151" s="139" t="s">
        <v>801</v>
      </c>
      <c r="AW151" s="139">
        <v>2</v>
      </c>
      <c r="AX151" s="142" t="s">
        <v>17</v>
      </c>
      <c r="AY151" s="142">
        <v>31</v>
      </c>
      <c r="AZ151" s="137">
        <v>24</v>
      </c>
      <c r="BA151" s="137">
        <v>25</v>
      </c>
      <c r="BB151" s="2">
        <f t="shared" si="39"/>
        <v>0.19354838709677419</v>
      </c>
      <c r="BC151" s="248">
        <f t="shared" si="40"/>
        <v>2.11</v>
      </c>
      <c r="BD151" s="137" t="s">
        <v>1666</v>
      </c>
      <c r="BE151" s="137">
        <v>12</v>
      </c>
      <c r="BF151" s="137">
        <v>6</v>
      </c>
      <c r="BG151" s="143">
        <v>3.83</v>
      </c>
      <c r="BH151" s="144">
        <v>2.61</v>
      </c>
      <c r="BI151" s="145">
        <v>1.39</v>
      </c>
      <c r="BJ151" s="144">
        <v>2.36</v>
      </c>
      <c r="BK151" s="145">
        <v>2.2400000000000002</v>
      </c>
      <c r="BL151" s="143">
        <v>1.99</v>
      </c>
      <c r="BM151" s="145">
        <v>2.63</v>
      </c>
      <c r="BN151" s="143">
        <v>2.17</v>
      </c>
      <c r="BO151" s="144">
        <v>1.85</v>
      </c>
      <c r="BP151" s="145">
        <v>5.44</v>
      </c>
      <c r="BQ151" s="145">
        <v>4.5</v>
      </c>
      <c r="BR151" s="145">
        <v>2.79</v>
      </c>
      <c r="BS151" s="145">
        <v>5.0599999999999996</v>
      </c>
      <c r="BT151" s="146">
        <v>5.61</v>
      </c>
      <c r="BU151" s="147">
        <v>5.62</v>
      </c>
      <c r="BV151" s="147">
        <v>10.63</v>
      </c>
      <c r="BW151" s="146">
        <v>16.809999999999999</v>
      </c>
      <c r="BX151" s="156"/>
      <c r="BY151" s="146">
        <v>3.28</v>
      </c>
      <c r="BZ151" s="148">
        <v>1.34</v>
      </c>
      <c r="CA151" s="149">
        <v>0.28000000000000003</v>
      </c>
      <c r="CB151" s="149">
        <v>0.25</v>
      </c>
      <c r="CC151" s="149">
        <v>0.39</v>
      </c>
      <c r="CD151" s="150">
        <v>1.57</v>
      </c>
      <c r="CE151" s="149">
        <v>1.24</v>
      </c>
      <c r="CF151" s="150">
        <v>1.27</v>
      </c>
      <c r="CG151" s="148">
        <v>1.85</v>
      </c>
      <c r="CH151" s="149">
        <v>3.06</v>
      </c>
      <c r="CI151" s="149">
        <v>7.06</v>
      </c>
      <c r="CJ151" s="149">
        <v>3.83</v>
      </c>
      <c r="CK151" s="147">
        <v>3.97</v>
      </c>
      <c r="CL151" s="146">
        <v>5.76</v>
      </c>
      <c r="CM151" s="147">
        <v>7.13</v>
      </c>
      <c r="CN151" s="147">
        <v>12.84</v>
      </c>
      <c r="CO151" s="146">
        <v>16.18</v>
      </c>
      <c r="CP151" s="156"/>
      <c r="CQ151" s="250">
        <v>0.55000000000000027</v>
      </c>
      <c r="CR151" s="250">
        <v>1.2699999999999998</v>
      </c>
      <c r="CS151" s="250">
        <v>1.1099999999999999</v>
      </c>
      <c r="CT151" s="250">
        <v>2.11</v>
      </c>
      <c r="CU151" s="250">
        <v>1.85</v>
      </c>
      <c r="CV151" s="250">
        <v>0.41999999999999993</v>
      </c>
      <c r="CW151" s="151">
        <v>27.62</v>
      </c>
      <c r="CX151" s="152">
        <v>31.67</v>
      </c>
      <c r="CY151" s="153">
        <v>23.02</v>
      </c>
      <c r="CZ151" s="152">
        <v>34.729999999999997</v>
      </c>
      <c r="DA151" s="153">
        <v>35.57</v>
      </c>
      <c r="DB151" s="151">
        <v>37.340000000000003</v>
      </c>
      <c r="DC151" s="153">
        <v>37.82</v>
      </c>
      <c r="DD151" s="151">
        <v>37.520000000000003</v>
      </c>
      <c r="DE151" s="152">
        <v>37.1</v>
      </c>
      <c r="DF151" s="153">
        <v>37.32</v>
      </c>
      <c r="DG151" s="153">
        <v>38.33</v>
      </c>
      <c r="DH151" s="153">
        <v>40.67</v>
      </c>
      <c r="DI151" s="153">
        <v>42.33</v>
      </c>
      <c r="DJ151" s="151">
        <v>43.25</v>
      </c>
      <c r="DK151" s="153">
        <v>44.39</v>
      </c>
      <c r="DL151" s="153">
        <v>42.13</v>
      </c>
      <c r="DM151" s="151">
        <v>38.840000000000003</v>
      </c>
      <c r="DN151" s="157"/>
      <c r="DO151" s="151">
        <v>27.87</v>
      </c>
      <c r="DP151" s="152">
        <v>31.11</v>
      </c>
      <c r="DQ151" s="153">
        <v>33.44</v>
      </c>
      <c r="DR151" s="153">
        <v>34.71</v>
      </c>
      <c r="DS151" s="153">
        <v>35.840000000000003</v>
      </c>
      <c r="DT151" s="151">
        <v>36.619999999999997</v>
      </c>
      <c r="DU151" s="153">
        <v>36.57</v>
      </c>
      <c r="DV151" s="151">
        <v>36.659999999999997</v>
      </c>
      <c r="DW151" s="152">
        <v>36.33</v>
      </c>
      <c r="DX151" s="153">
        <v>36.24</v>
      </c>
      <c r="DY151" s="153">
        <v>37.79</v>
      </c>
      <c r="DZ151" s="153">
        <v>39.24</v>
      </c>
      <c r="EA151" s="153">
        <v>42.24</v>
      </c>
      <c r="EB151" s="151">
        <v>44.88</v>
      </c>
      <c r="EC151" s="153">
        <v>45.48</v>
      </c>
      <c r="ED151" s="153">
        <v>42.98</v>
      </c>
      <c r="EE151" s="151">
        <v>38.54</v>
      </c>
      <c r="EF151" s="157"/>
      <c r="EG151" s="253">
        <f t="shared" si="41"/>
        <v>-0.25</v>
      </c>
      <c r="EH151" s="253">
        <f t="shared" si="42"/>
        <v>0.56000000000000227</v>
      </c>
      <c r="EI151" s="253">
        <f t="shared" si="43"/>
        <v>-10.419999999999998</v>
      </c>
      <c r="EJ151" s="253">
        <f t="shared" si="44"/>
        <v>1.9999999999996021E-2</v>
      </c>
      <c r="EK151" s="253">
        <f t="shared" si="45"/>
        <v>-0.27000000000000313</v>
      </c>
      <c r="EL151" s="253">
        <f t="shared" si="46"/>
        <v>0.72000000000000597</v>
      </c>
      <c r="EM151" s="151">
        <v>3</v>
      </c>
      <c r="EN151" s="153">
        <v>4</v>
      </c>
      <c r="EO151" s="153">
        <v>5</v>
      </c>
      <c r="EP151" s="153">
        <v>5</v>
      </c>
      <c r="EQ151" s="153">
        <v>3</v>
      </c>
      <c r="ER151" s="153">
        <v>0</v>
      </c>
      <c r="ES151" s="153">
        <v>-3</v>
      </c>
      <c r="ET151" s="153">
        <v>-9</v>
      </c>
      <c r="EU151" s="153">
        <v>-18</v>
      </c>
      <c r="EV151" s="153">
        <v>-18</v>
      </c>
      <c r="EW151" s="153">
        <v>-20</v>
      </c>
      <c r="EX151" s="153">
        <v>-19</v>
      </c>
      <c r="EY151" s="153">
        <v>-14</v>
      </c>
      <c r="EZ151" s="153">
        <v>-11</v>
      </c>
      <c r="FA151" s="153">
        <v>-5</v>
      </c>
      <c r="FB151" s="153">
        <v>-4</v>
      </c>
      <c r="FC151" s="153">
        <v>0</v>
      </c>
      <c r="FD151" s="158"/>
      <c r="FE151" s="137" t="s">
        <v>856</v>
      </c>
      <c r="FF151" s="137">
        <v>52153640</v>
      </c>
      <c r="FG151" s="137" t="s">
        <v>91</v>
      </c>
      <c r="FH151" s="138" t="s">
        <v>865</v>
      </c>
      <c r="FI151" s="155" t="s">
        <v>95</v>
      </c>
      <c r="FJ151" s="138">
        <v>-2</v>
      </c>
      <c r="FL151" s="50">
        <f t="shared" si="47"/>
        <v>-2.2099999999999991</v>
      </c>
    </row>
    <row r="152" spans="1:168" s="154" customFormat="1" ht="14">
      <c r="A152" s="137">
        <v>2</v>
      </c>
      <c r="B152" s="2">
        <v>125</v>
      </c>
      <c r="C152" s="137">
        <v>2</v>
      </c>
      <c r="D152" s="250">
        <v>2.11</v>
      </c>
      <c r="E152" s="137">
        <v>17</v>
      </c>
      <c r="F152" s="137">
        <v>10</v>
      </c>
      <c r="G152" s="137">
        <v>162.80000000000001</v>
      </c>
      <c r="H152" s="137">
        <v>56.9</v>
      </c>
      <c r="I152" s="137" t="s">
        <v>158</v>
      </c>
      <c r="J152" s="137" t="s">
        <v>259</v>
      </c>
      <c r="K152" s="142" t="s">
        <v>17</v>
      </c>
      <c r="L152" s="142">
        <v>33</v>
      </c>
      <c r="M152" s="137">
        <v>30</v>
      </c>
      <c r="N152" s="137">
        <v>25</v>
      </c>
      <c r="O152" s="2">
        <f t="shared" si="38"/>
        <v>0.24242424242424243</v>
      </c>
      <c r="P152" s="140"/>
      <c r="Q152" s="140"/>
      <c r="R152" s="140"/>
      <c r="S152" s="140"/>
      <c r="T152" s="142" t="s">
        <v>187</v>
      </c>
      <c r="U152" s="154" t="s">
        <v>192</v>
      </c>
      <c r="V152" s="142">
        <v>33</v>
      </c>
      <c r="W152" s="137">
        <v>30</v>
      </c>
      <c r="X152" s="137">
        <v>25</v>
      </c>
      <c r="Y152" s="137" t="s">
        <v>984</v>
      </c>
      <c r="Z152" s="141"/>
      <c r="AA152" s="142" t="s">
        <v>676</v>
      </c>
      <c r="AB152" s="142">
        <v>57</v>
      </c>
      <c r="AC152" s="137">
        <v>42</v>
      </c>
      <c r="AD152" s="137">
        <v>32</v>
      </c>
      <c r="AE152" s="137"/>
      <c r="AF152" s="141" t="s">
        <v>176</v>
      </c>
      <c r="AG152" s="150" t="s">
        <v>985</v>
      </c>
      <c r="AH152" s="150">
        <v>27</v>
      </c>
      <c r="AI152" s="155">
        <v>17</v>
      </c>
      <c r="AJ152" s="155">
        <v>15</v>
      </c>
      <c r="AK152" s="155"/>
      <c r="AL152" s="159"/>
      <c r="AM152" s="137" t="s">
        <v>272</v>
      </c>
      <c r="AN152" s="137" t="s">
        <v>288</v>
      </c>
      <c r="AO152" s="137" t="s">
        <v>342</v>
      </c>
      <c r="AP152" s="137" t="s">
        <v>953</v>
      </c>
      <c r="AQ152" s="137" t="s">
        <v>87</v>
      </c>
      <c r="AR152" s="138"/>
      <c r="AS152" s="137" t="s">
        <v>89</v>
      </c>
      <c r="AT152" s="138"/>
      <c r="AU152" s="137" t="s">
        <v>855</v>
      </c>
      <c r="AV152" s="139" t="s">
        <v>986</v>
      </c>
      <c r="AW152" s="139">
        <v>2</v>
      </c>
      <c r="AX152" s="142" t="s">
        <v>17</v>
      </c>
      <c r="AY152" s="142">
        <v>33</v>
      </c>
      <c r="AZ152" s="137">
        <v>30</v>
      </c>
      <c r="BA152" s="137">
        <v>25</v>
      </c>
      <c r="BB152" s="2">
        <f t="shared" si="39"/>
        <v>0.24242424242424243</v>
      </c>
      <c r="BC152" s="248">
        <f t="shared" si="40"/>
        <v>2.11</v>
      </c>
      <c r="BD152" s="137" t="s">
        <v>1666</v>
      </c>
      <c r="BE152" s="137">
        <v>17</v>
      </c>
      <c r="BF152" s="137">
        <v>10</v>
      </c>
      <c r="BG152" s="143">
        <v>3.73</v>
      </c>
      <c r="BH152" s="144">
        <v>2.36</v>
      </c>
      <c r="BI152" s="145">
        <v>2.61</v>
      </c>
      <c r="BJ152" s="144">
        <v>2.11</v>
      </c>
      <c r="BK152" s="145">
        <v>1.25</v>
      </c>
      <c r="BL152" s="143">
        <v>1.69</v>
      </c>
      <c r="BM152" s="145">
        <v>2.17</v>
      </c>
      <c r="BN152" s="143">
        <v>1.51</v>
      </c>
      <c r="BO152" s="144">
        <v>2.75</v>
      </c>
      <c r="BP152" s="145">
        <v>4.5</v>
      </c>
      <c r="BQ152" s="145">
        <v>8.86</v>
      </c>
      <c r="BR152" s="145">
        <v>6.21</v>
      </c>
      <c r="BS152" s="145">
        <v>2.39</v>
      </c>
      <c r="BT152" s="146">
        <v>2.39</v>
      </c>
      <c r="BU152" s="147">
        <v>4.58</v>
      </c>
      <c r="BV152" s="147">
        <v>6.09</v>
      </c>
      <c r="BW152" s="146">
        <v>10.93</v>
      </c>
      <c r="BX152" s="146">
        <v>14.16</v>
      </c>
      <c r="BY152" s="146">
        <v>2.66</v>
      </c>
      <c r="BZ152" s="148">
        <v>2.14</v>
      </c>
      <c r="CA152" s="149">
        <v>0.28000000000000003</v>
      </c>
      <c r="CB152" s="149">
        <v>0</v>
      </c>
      <c r="CC152" s="149">
        <v>0.25</v>
      </c>
      <c r="CD152" s="150">
        <v>1.57</v>
      </c>
      <c r="CE152" s="149">
        <v>2.12</v>
      </c>
      <c r="CF152" s="150">
        <v>1.61</v>
      </c>
      <c r="CG152" s="148">
        <v>2.79</v>
      </c>
      <c r="CH152" s="149">
        <v>2.41</v>
      </c>
      <c r="CI152" s="149">
        <v>8.15</v>
      </c>
      <c r="CJ152" s="149">
        <v>6.35</v>
      </c>
      <c r="CK152" s="147">
        <v>2.68</v>
      </c>
      <c r="CL152" s="146">
        <v>2.37</v>
      </c>
      <c r="CM152" s="147">
        <v>4.3600000000000003</v>
      </c>
      <c r="CN152" s="147">
        <v>6.75</v>
      </c>
      <c r="CO152" s="146">
        <v>11.4</v>
      </c>
      <c r="CP152" s="146">
        <v>15.09</v>
      </c>
      <c r="CQ152" s="250">
        <v>1.0699999999999998</v>
      </c>
      <c r="CR152" s="250">
        <v>0.21999999999999975</v>
      </c>
      <c r="CS152" s="250">
        <v>2.33</v>
      </c>
      <c r="CT152" s="250">
        <v>2.11</v>
      </c>
      <c r="CU152" s="250">
        <v>1</v>
      </c>
      <c r="CV152" s="250">
        <v>0.11999999999999988</v>
      </c>
      <c r="CW152" s="151">
        <v>26.73</v>
      </c>
      <c r="CX152" s="152">
        <v>32.96</v>
      </c>
      <c r="CY152" s="153">
        <v>34.299999999999997</v>
      </c>
      <c r="CZ152" s="152">
        <v>35.82</v>
      </c>
      <c r="DA152" s="153">
        <v>36.96</v>
      </c>
      <c r="DB152" s="151">
        <v>37.32</v>
      </c>
      <c r="DC152" s="153">
        <v>38.549999999999997</v>
      </c>
      <c r="DD152" s="151">
        <v>38.840000000000003</v>
      </c>
      <c r="DE152" s="152">
        <v>39.78</v>
      </c>
      <c r="DF152" s="153">
        <v>40.31</v>
      </c>
      <c r="DG152" s="153">
        <v>41.34</v>
      </c>
      <c r="DH152" s="153">
        <v>44.52</v>
      </c>
      <c r="DI152" s="153">
        <v>46.94</v>
      </c>
      <c r="DJ152" s="151">
        <v>46.85</v>
      </c>
      <c r="DK152" s="153">
        <v>48.51</v>
      </c>
      <c r="DL152" s="153">
        <v>45.09</v>
      </c>
      <c r="DM152" s="151">
        <v>44.19</v>
      </c>
      <c r="DN152" s="151">
        <v>43.8</v>
      </c>
      <c r="DO152" s="151">
        <v>26.79</v>
      </c>
      <c r="DP152" s="152">
        <v>32.36</v>
      </c>
      <c r="DQ152" s="153">
        <v>34.78</v>
      </c>
      <c r="DR152" s="153">
        <v>35.729999999999997</v>
      </c>
      <c r="DS152" s="153">
        <v>36.61</v>
      </c>
      <c r="DT152" s="151">
        <v>36.65</v>
      </c>
      <c r="DU152" s="153">
        <v>37.15</v>
      </c>
      <c r="DV152" s="151">
        <v>37.72</v>
      </c>
      <c r="DW152" s="152">
        <v>38.86</v>
      </c>
      <c r="DX152" s="153">
        <v>39.799999999999997</v>
      </c>
      <c r="DY152" s="153">
        <v>41.43</v>
      </c>
      <c r="DZ152" s="153">
        <v>43.49</v>
      </c>
      <c r="EA152" s="153">
        <v>46.77</v>
      </c>
      <c r="EB152" s="151">
        <v>46.5</v>
      </c>
      <c r="EC152" s="153">
        <v>48.36</v>
      </c>
      <c r="ED152" s="153">
        <v>45.96</v>
      </c>
      <c r="EE152" s="151">
        <v>44.34</v>
      </c>
      <c r="EF152" s="151">
        <v>44.98</v>
      </c>
      <c r="EG152" s="253">
        <f t="shared" si="41"/>
        <v>-5.9999999999998721E-2</v>
      </c>
      <c r="EH152" s="253">
        <f t="shared" si="42"/>
        <v>0.60000000000000142</v>
      </c>
      <c r="EI152" s="253">
        <f t="shared" si="43"/>
        <v>-0.48000000000000398</v>
      </c>
      <c r="EJ152" s="253">
        <f t="shared" si="44"/>
        <v>9.0000000000003411E-2</v>
      </c>
      <c r="EK152" s="253">
        <f t="shared" si="45"/>
        <v>0.35000000000000142</v>
      </c>
      <c r="EL152" s="253">
        <f t="shared" si="46"/>
        <v>0.67000000000000171</v>
      </c>
      <c r="EM152" s="151">
        <v>1</v>
      </c>
      <c r="EN152" s="153">
        <v>2</v>
      </c>
      <c r="EO152" s="153">
        <v>4</v>
      </c>
      <c r="EP152" s="153">
        <v>3</v>
      </c>
      <c r="EQ152" s="153">
        <v>-1</v>
      </c>
      <c r="ER152" s="153">
        <v>-9</v>
      </c>
      <c r="ES152" s="153">
        <v>-15</v>
      </c>
      <c r="ET152" s="153">
        <v>-21</v>
      </c>
      <c r="EU152" s="153">
        <v>-21</v>
      </c>
      <c r="EV152" s="153">
        <v>-23</v>
      </c>
      <c r="EW152" s="153">
        <v>-24</v>
      </c>
      <c r="EX152" s="153">
        <v>-26</v>
      </c>
      <c r="EY152" s="153">
        <v>-24</v>
      </c>
      <c r="EZ152" s="153">
        <v>-18</v>
      </c>
      <c r="FA152" s="153">
        <v>-13</v>
      </c>
      <c r="FB152" s="153">
        <v>-6</v>
      </c>
      <c r="FC152" s="153">
        <v>-2</v>
      </c>
      <c r="FD152" s="153">
        <v>-6</v>
      </c>
      <c r="FE152" s="137" t="s">
        <v>980</v>
      </c>
      <c r="FF152" s="137">
        <v>51216771</v>
      </c>
      <c r="FG152" s="137" t="s">
        <v>91</v>
      </c>
      <c r="FH152" s="138" t="s">
        <v>782</v>
      </c>
      <c r="FI152" s="139"/>
      <c r="FJ152" s="138"/>
      <c r="FL152" s="50">
        <f t="shared" si="47"/>
        <v>-0.66000000000000014</v>
      </c>
    </row>
    <row r="153" spans="1:168" s="154" customFormat="1" ht="14">
      <c r="A153" s="137">
        <v>2</v>
      </c>
      <c r="B153" s="2">
        <v>122</v>
      </c>
      <c r="C153" s="137">
        <v>2</v>
      </c>
      <c r="D153" s="250">
        <v>2.14</v>
      </c>
      <c r="E153" s="137">
        <v>16</v>
      </c>
      <c r="F153" s="137">
        <v>8</v>
      </c>
      <c r="G153" s="137">
        <v>158.9</v>
      </c>
      <c r="H153" s="137">
        <v>44.5</v>
      </c>
      <c r="I153" s="137" t="s">
        <v>147</v>
      </c>
      <c r="J153" s="137" t="s">
        <v>259</v>
      </c>
      <c r="K153" s="142" t="s">
        <v>17</v>
      </c>
      <c r="L153" s="142">
        <v>34</v>
      </c>
      <c r="M153" s="137">
        <v>26</v>
      </c>
      <c r="N153" s="137">
        <v>25</v>
      </c>
      <c r="O153" s="2">
        <f t="shared" si="38"/>
        <v>0.26470588235294118</v>
      </c>
      <c r="P153" s="140"/>
      <c r="Q153" s="140"/>
      <c r="R153" s="140"/>
      <c r="S153" s="140"/>
      <c r="T153" s="142" t="s">
        <v>187</v>
      </c>
      <c r="U153" s="154" t="s">
        <v>192</v>
      </c>
      <c r="V153" s="142">
        <v>34</v>
      </c>
      <c r="W153" s="137">
        <v>26</v>
      </c>
      <c r="X153" s="137">
        <v>24</v>
      </c>
      <c r="Y153" s="137" t="s">
        <v>1292</v>
      </c>
      <c r="Z153" s="141"/>
      <c r="AA153" s="142" t="s">
        <v>318</v>
      </c>
      <c r="AB153" s="142">
        <v>46</v>
      </c>
      <c r="AC153" s="137">
        <v>28</v>
      </c>
      <c r="AD153" s="137">
        <v>32</v>
      </c>
      <c r="AE153" s="137"/>
      <c r="AF153" s="141" t="s">
        <v>242</v>
      </c>
      <c r="AG153" s="150" t="s">
        <v>463</v>
      </c>
      <c r="AH153" s="150">
        <v>19</v>
      </c>
      <c r="AI153" s="155">
        <v>12</v>
      </c>
      <c r="AJ153" s="155">
        <v>17</v>
      </c>
      <c r="AK153" s="155"/>
      <c r="AL153" s="159"/>
      <c r="AM153" s="137" t="s">
        <v>149</v>
      </c>
      <c r="AN153" s="137" t="s">
        <v>403</v>
      </c>
      <c r="AO153" s="137" t="s">
        <v>429</v>
      </c>
      <c r="AP153" s="137" t="s">
        <v>263</v>
      </c>
      <c r="AQ153" s="137" t="s">
        <v>87</v>
      </c>
      <c r="AR153" s="138" t="s">
        <v>131</v>
      </c>
      <c r="AS153" s="137" t="s">
        <v>89</v>
      </c>
      <c r="AT153" s="138" t="s">
        <v>197</v>
      </c>
      <c r="AU153" s="137" t="s">
        <v>93</v>
      </c>
      <c r="AV153" s="139" t="s">
        <v>153</v>
      </c>
      <c r="AW153" s="139">
        <v>2</v>
      </c>
      <c r="AX153" s="142" t="s">
        <v>17</v>
      </c>
      <c r="AY153" s="142">
        <v>34</v>
      </c>
      <c r="AZ153" s="137">
        <v>26</v>
      </c>
      <c r="BA153" s="137">
        <v>24</v>
      </c>
      <c r="BB153" s="2">
        <f t="shared" si="39"/>
        <v>0.29411764705882354</v>
      </c>
      <c r="BC153" s="248">
        <f t="shared" si="40"/>
        <v>2.14</v>
      </c>
      <c r="BD153" s="137" t="s">
        <v>1666</v>
      </c>
      <c r="BE153" s="137">
        <v>16</v>
      </c>
      <c r="BF153" s="137">
        <v>8</v>
      </c>
      <c r="BG153" s="143">
        <v>3.48</v>
      </c>
      <c r="BH153" s="144">
        <v>2.87</v>
      </c>
      <c r="BI153" s="145">
        <v>1.93</v>
      </c>
      <c r="BJ153" s="144">
        <v>2.14</v>
      </c>
      <c r="BK153" s="145">
        <v>2.5299999999999998</v>
      </c>
      <c r="BL153" s="143">
        <v>2.44</v>
      </c>
      <c r="BM153" s="145">
        <v>2.2799999999999998</v>
      </c>
      <c r="BN153" s="143">
        <v>2.5299999999999998</v>
      </c>
      <c r="BO153" s="144">
        <v>2.63</v>
      </c>
      <c r="BP153" s="145">
        <v>3.97</v>
      </c>
      <c r="BQ153" s="145">
        <v>6.69</v>
      </c>
      <c r="BR153" s="145">
        <v>6.48</v>
      </c>
      <c r="BS153" s="145">
        <v>3</v>
      </c>
      <c r="BT153" s="146">
        <v>2.87</v>
      </c>
      <c r="BU153" s="147">
        <v>4.78</v>
      </c>
      <c r="BV153" s="147">
        <v>6.09</v>
      </c>
      <c r="BW153" s="146">
        <v>11.4</v>
      </c>
      <c r="BX153" s="146">
        <v>16.73</v>
      </c>
      <c r="BY153" s="146">
        <v>4.57</v>
      </c>
      <c r="BZ153" s="162">
        <v>2.56</v>
      </c>
      <c r="CA153" s="147">
        <v>0</v>
      </c>
      <c r="CB153" s="147">
        <v>0</v>
      </c>
      <c r="CC153" s="147">
        <v>1.89</v>
      </c>
      <c r="CD153" s="146">
        <v>2.68</v>
      </c>
      <c r="CE153" s="147">
        <v>2.2400000000000002</v>
      </c>
      <c r="CF153" s="146">
        <v>2.17</v>
      </c>
      <c r="CG153" s="162">
        <v>2.4700000000000002</v>
      </c>
      <c r="CH153" s="147">
        <v>3.85</v>
      </c>
      <c r="CI153" s="147">
        <v>6.48</v>
      </c>
      <c r="CJ153" s="147">
        <v>6.82</v>
      </c>
      <c r="CK153" s="147">
        <v>4.0999999999999996</v>
      </c>
      <c r="CL153" s="146">
        <v>4.12</v>
      </c>
      <c r="CM153" s="147">
        <v>4.88</v>
      </c>
      <c r="CN153" s="147">
        <v>6.27</v>
      </c>
      <c r="CO153" s="146">
        <v>12.18</v>
      </c>
      <c r="CP153" s="146">
        <v>16.72</v>
      </c>
      <c r="CQ153" s="250">
        <v>-1.0900000000000003</v>
      </c>
      <c r="CR153" s="250">
        <v>0.31000000000000005</v>
      </c>
      <c r="CS153" s="250">
        <v>1.93</v>
      </c>
      <c r="CT153" s="250">
        <v>2.14</v>
      </c>
      <c r="CU153" s="250">
        <v>0.6399999999999999</v>
      </c>
      <c r="CV153" s="250">
        <v>-0.24000000000000021</v>
      </c>
      <c r="CW153" s="151">
        <v>28.3</v>
      </c>
      <c r="CX153" s="152">
        <v>31.89</v>
      </c>
      <c r="CY153" s="153">
        <v>33</v>
      </c>
      <c r="CZ153" s="152">
        <v>36.130000000000003</v>
      </c>
      <c r="DA153" s="153">
        <v>35.22</v>
      </c>
      <c r="DB153" s="151">
        <v>37.78</v>
      </c>
      <c r="DC153" s="153">
        <v>39.04</v>
      </c>
      <c r="DD153" s="151">
        <v>38.28</v>
      </c>
      <c r="DE153" s="152">
        <v>40.07</v>
      </c>
      <c r="DF153" s="153">
        <v>38.47</v>
      </c>
      <c r="DG153" s="153">
        <v>40.619999999999997</v>
      </c>
      <c r="DH153" s="153">
        <v>40.840000000000003</v>
      </c>
      <c r="DI153" s="153">
        <v>42.7</v>
      </c>
      <c r="DJ153" s="151">
        <v>45.25</v>
      </c>
      <c r="DK153" s="153">
        <v>46.65</v>
      </c>
      <c r="DL153" s="153">
        <v>45.98</v>
      </c>
      <c r="DM153" s="151">
        <v>44.53</v>
      </c>
      <c r="DN153" s="151">
        <v>42.61</v>
      </c>
      <c r="DO153" s="151">
        <v>28.15</v>
      </c>
      <c r="DP153" s="152">
        <v>30.44</v>
      </c>
      <c r="DQ153" s="153">
        <v>32.799999999999997</v>
      </c>
      <c r="DR153" s="153">
        <v>35.090000000000003</v>
      </c>
      <c r="DS153" s="153">
        <v>36.770000000000003</v>
      </c>
      <c r="DT153" s="151">
        <v>37.82</v>
      </c>
      <c r="DU153" s="153">
        <v>39.15</v>
      </c>
      <c r="DV153" s="151">
        <v>39.25</v>
      </c>
      <c r="DW153" s="152">
        <v>40.24</v>
      </c>
      <c r="DX153" s="153">
        <v>39.5</v>
      </c>
      <c r="DY153" s="153">
        <v>41.15</v>
      </c>
      <c r="DZ153" s="153">
        <v>42.43</v>
      </c>
      <c r="EA153" s="153">
        <v>44.73</v>
      </c>
      <c r="EB153" s="151">
        <v>45.36</v>
      </c>
      <c r="EC153" s="153">
        <v>45.27</v>
      </c>
      <c r="ED153" s="153">
        <v>44.53</v>
      </c>
      <c r="EE153" s="151">
        <v>44.12</v>
      </c>
      <c r="EF153" s="151">
        <v>41.54</v>
      </c>
      <c r="EG153" s="253">
        <f t="shared" si="41"/>
        <v>0.15000000000000213</v>
      </c>
      <c r="EH153" s="253">
        <f t="shared" si="42"/>
        <v>1.4499999999999993</v>
      </c>
      <c r="EI153" s="253">
        <f t="shared" si="43"/>
        <v>0.20000000000000284</v>
      </c>
      <c r="EJ153" s="253">
        <f t="shared" si="44"/>
        <v>1.0399999999999991</v>
      </c>
      <c r="EK153" s="253">
        <f t="shared" si="45"/>
        <v>-1.5500000000000043</v>
      </c>
      <c r="EL153" s="253">
        <f t="shared" si="46"/>
        <v>-3.9999999999999147E-2</v>
      </c>
      <c r="EM153" s="151">
        <v>3</v>
      </c>
      <c r="EN153" s="153">
        <v>3</v>
      </c>
      <c r="EO153" s="153">
        <v>2</v>
      </c>
      <c r="EP153" s="153">
        <v>4</v>
      </c>
      <c r="EQ153" s="153">
        <v>2</v>
      </c>
      <c r="ER153" s="153">
        <v>0</v>
      </c>
      <c r="ES153" s="153">
        <v>-5</v>
      </c>
      <c r="ET153" s="153">
        <v>-10</v>
      </c>
      <c r="EU153" s="153">
        <v>-13</v>
      </c>
      <c r="EV153" s="153">
        <v>-13</v>
      </c>
      <c r="EW153" s="153">
        <v>-11</v>
      </c>
      <c r="EX153" s="153">
        <v>-9</v>
      </c>
      <c r="EY153" s="153">
        <v>-8</v>
      </c>
      <c r="EZ153" s="153">
        <v>-8</v>
      </c>
      <c r="FA153" s="153">
        <v>-4</v>
      </c>
      <c r="FB153" s="153">
        <v>0</v>
      </c>
      <c r="FC153" s="153">
        <v>0</v>
      </c>
      <c r="FD153" s="153">
        <v>0</v>
      </c>
      <c r="FE153" s="137" t="s">
        <v>425</v>
      </c>
      <c r="FF153" s="137">
        <v>51755959</v>
      </c>
      <c r="FG153" s="137" t="s">
        <v>91</v>
      </c>
      <c r="FH153" s="138" t="s">
        <v>430</v>
      </c>
      <c r="FI153" s="161" t="s">
        <v>95</v>
      </c>
      <c r="FJ153" s="138">
        <v>-8</v>
      </c>
      <c r="FL153" s="50">
        <f t="shared" si="47"/>
        <v>-0.17999999999999972</v>
      </c>
    </row>
    <row r="154" spans="1:168" s="154" customFormat="1" ht="14">
      <c r="A154" s="137">
        <v>2</v>
      </c>
      <c r="B154" s="2">
        <v>167</v>
      </c>
      <c r="C154" s="137">
        <v>2</v>
      </c>
      <c r="D154" s="250">
        <v>2.17</v>
      </c>
      <c r="E154" s="137">
        <v>15</v>
      </c>
      <c r="F154" s="137">
        <v>9</v>
      </c>
      <c r="G154" s="137">
        <v>155.80000000000001</v>
      </c>
      <c r="H154" s="137">
        <v>47.4</v>
      </c>
      <c r="I154" s="137" t="s">
        <v>99</v>
      </c>
      <c r="J154" s="137" t="s">
        <v>420</v>
      </c>
      <c r="K154" s="142" t="s">
        <v>17</v>
      </c>
      <c r="L154" s="142">
        <v>41</v>
      </c>
      <c r="M154" s="137">
        <v>42</v>
      </c>
      <c r="N154" s="137">
        <v>32</v>
      </c>
      <c r="O154" s="2">
        <f t="shared" si="38"/>
        <v>0.21951219512195122</v>
      </c>
      <c r="P154" s="140" t="s">
        <v>168</v>
      </c>
      <c r="Q154" s="140"/>
      <c r="R154" s="140"/>
      <c r="S154" s="140"/>
      <c r="T154" s="142" t="s">
        <v>187</v>
      </c>
      <c r="U154" s="154" t="s">
        <v>192</v>
      </c>
      <c r="V154" s="142">
        <v>41</v>
      </c>
      <c r="W154" s="137">
        <v>42</v>
      </c>
      <c r="X154" s="137">
        <v>32</v>
      </c>
      <c r="Y154" s="137" t="s">
        <v>730</v>
      </c>
      <c r="Z154" s="141"/>
      <c r="AA154" s="142" t="s">
        <v>216</v>
      </c>
      <c r="AB154" s="142">
        <v>108</v>
      </c>
      <c r="AC154" s="137">
        <v>92</v>
      </c>
      <c r="AD154" s="137">
        <v>85</v>
      </c>
      <c r="AE154" s="137"/>
      <c r="AF154" s="141" t="s">
        <v>242</v>
      </c>
      <c r="AG154" s="150" t="s">
        <v>217</v>
      </c>
      <c r="AH154" s="150">
        <v>84</v>
      </c>
      <c r="AI154" s="155">
        <v>68</v>
      </c>
      <c r="AJ154" s="155">
        <v>67</v>
      </c>
      <c r="AK154" s="155"/>
      <c r="AL154" s="159" t="s">
        <v>197</v>
      </c>
      <c r="AM154" s="137" t="s">
        <v>103</v>
      </c>
      <c r="AN154" s="137" t="s">
        <v>202</v>
      </c>
      <c r="AO154" s="137" t="s">
        <v>342</v>
      </c>
      <c r="AP154" s="137" t="s">
        <v>220</v>
      </c>
      <c r="AQ154" s="137" t="s">
        <v>87</v>
      </c>
      <c r="AR154" s="138"/>
      <c r="AS154" s="137" t="s">
        <v>89</v>
      </c>
      <c r="AT154" s="138"/>
      <c r="AU154" s="137" t="s">
        <v>93</v>
      </c>
      <c r="AV154" s="139" t="s">
        <v>732</v>
      </c>
      <c r="AW154" s="139">
        <v>2</v>
      </c>
      <c r="AX154" s="142" t="s">
        <v>17</v>
      </c>
      <c r="AY154" s="142">
        <v>41</v>
      </c>
      <c r="AZ154" s="137">
        <v>42</v>
      </c>
      <c r="BA154" s="137">
        <v>32</v>
      </c>
      <c r="BB154" s="2">
        <f t="shared" si="39"/>
        <v>0.21951219512195122</v>
      </c>
      <c r="BC154" s="248">
        <f t="shared" si="40"/>
        <v>2.17</v>
      </c>
      <c r="BD154" s="137" t="s">
        <v>1666</v>
      </c>
      <c r="BE154" s="137">
        <v>15</v>
      </c>
      <c r="BF154" s="137">
        <v>9</v>
      </c>
      <c r="BG154" s="143">
        <v>3.11</v>
      </c>
      <c r="BH154" s="144">
        <v>2.33</v>
      </c>
      <c r="BI154" s="145">
        <v>1.3</v>
      </c>
      <c r="BJ154" s="144">
        <v>2.17</v>
      </c>
      <c r="BK154" s="145">
        <v>1.83</v>
      </c>
      <c r="BL154" s="143">
        <v>1.17</v>
      </c>
      <c r="BM154" s="145">
        <v>0</v>
      </c>
      <c r="BN154" s="143">
        <v>0</v>
      </c>
      <c r="BO154" s="144">
        <v>1.94</v>
      </c>
      <c r="BP154" s="145">
        <v>2.02</v>
      </c>
      <c r="BQ154" s="145">
        <v>1.1200000000000001</v>
      </c>
      <c r="BR154" s="145">
        <v>3.97</v>
      </c>
      <c r="BS154" s="145">
        <v>4.5</v>
      </c>
      <c r="BT154" s="146">
        <v>1.28</v>
      </c>
      <c r="BU154" s="147">
        <v>2.83</v>
      </c>
      <c r="BV154" s="147">
        <v>5.19</v>
      </c>
      <c r="BW154" s="146">
        <v>9.84</v>
      </c>
      <c r="BX154" s="146">
        <v>16.04</v>
      </c>
      <c r="BY154" s="146">
        <v>2.4700000000000002</v>
      </c>
      <c r="BZ154" s="148">
        <v>2.2000000000000002</v>
      </c>
      <c r="CA154" s="149">
        <v>0</v>
      </c>
      <c r="CB154" s="149">
        <v>0</v>
      </c>
      <c r="CC154" s="149">
        <v>0.87</v>
      </c>
      <c r="CD154" s="150">
        <v>1.45</v>
      </c>
      <c r="CE154" s="149">
        <v>1.34</v>
      </c>
      <c r="CF154" s="150">
        <v>2.0099999999999998</v>
      </c>
      <c r="CG154" s="148">
        <v>3.24</v>
      </c>
      <c r="CH154" s="149">
        <v>2.99</v>
      </c>
      <c r="CI154" s="149">
        <v>4.3499999999999996</v>
      </c>
      <c r="CJ154" s="149">
        <v>3.62</v>
      </c>
      <c r="CK154" s="147">
        <v>1.62</v>
      </c>
      <c r="CL154" s="146">
        <v>3.08</v>
      </c>
      <c r="CM154" s="147">
        <v>5.55</v>
      </c>
      <c r="CN154" s="147">
        <v>7.29</v>
      </c>
      <c r="CO154" s="146">
        <v>9.5399999999999991</v>
      </c>
      <c r="CP154" s="146">
        <v>13.09</v>
      </c>
      <c r="CQ154" s="250">
        <v>0.63999999999999968</v>
      </c>
      <c r="CR154" s="250">
        <v>0.12999999999999989</v>
      </c>
      <c r="CS154" s="250">
        <v>1.3</v>
      </c>
      <c r="CT154" s="250">
        <v>2.17</v>
      </c>
      <c r="CU154" s="250">
        <v>0.96000000000000008</v>
      </c>
      <c r="CV154" s="250">
        <v>-0.28000000000000003</v>
      </c>
      <c r="CW154" s="151">
        <v>24.25</v>
      </c>
      <c r="CX154" s="152">
        <v>28.38</v>
      </c>
      <c r="CY154" s="153">
        <v>30.67</v>
      </c>
      <c r="CZ154" s="152">
        <v>33.380000000000003</v>
      </c>
      <c r="DA154" s="153">
        <v>30.1</v>
      </c>
      <c r="DB154" s="151">
        <v>32.89</v>
      </c>
      <c r="DC154" s="153">
        <v>34.19</v>
      </c>
      <c r="DD154" s="151">
        <v>35.479999999999997</v>
      </c>
      <c r="DE154" s="152">
        <v>36.520000000000003</v>
      </c>
      <c r="DF154" s="153">
        <v>36.86</v>
      </c>
      <c r="DG154" s="153">
        <v>35.01</v>
      </c>
      <c r="DH154" s="153">
        <v>35.9</v>
      </c>
      <c r="DI154" s="153">
        <v>44.87</v>
      </c>
      <c r="DJ154" s="151">
        <v>46.06</v>
      </c>
      <c r="DK154" s="153">
        <v>44.02</v>
      </c>
      <c r="DL154" s="153">
        <v>45.25</v>
      </c>
      <c r="DM154" s="151">
        <v>41.4</v>
      </c>
      <c r="DN154" s="151">
        <v>44.28</v>
      </c>
      <c r="DO154" s="151">
        <v>25.23</v>
      </c>
      <c r="DP154" s="152">
        <v>28.78</v>
      </c>
      <c r="DQ154" s="153">
        <v>29.46</v>
      </c>
      <c r="DR154" s="153">
        <v>33.39</v>
      </c>
      <c r="DS154" s="153">
        <v>31.69</v>
      </c>
      <c r="DT154" s="151">
        <v>32.729999999999997</v>
      </c>
      <c r="DU154" s="153">
        <v>36</v>
      </c>
      <c r="DV154" s="151">
        <v>37.200000000000003</v>
      </c>
      <c r="DW154" s="152">
        <v>34.42</v>
      </c>
      <c r="DX154" s="153">
        <v>35.86</v>
      </c>
      <c r="DY154" s="153">
        <v>34.659999999999997</v>
      </c>
      <c r="DZ154" s="153">
        <v>36.49</v>
      </c>
      <c r="EA154" s="153">
        <v>45.61</v>
      </c>
      <c r="EB154" s="151">
        <v>47.18</v>
      </c>
      <c r="EC154" s="153">
        <v>41.68</v>
      </c>
      <c r="ED154" s="153">
        <v>42.24</v>
      </c>
      <c r="EE154" s="151">
        <v>40.1</v>
      </c>
      <c r="EF154" s="151">
        <v>45.63</v>
      </c>
      <c r="EG154" s="253">
        <f t="shared" si="41"/>
        <v>-0.98000000000000043</v>
      </c>
      <c r="EH154" s="253">
        <f t="shared" si="42"/>
        <v>-0.40000000000000213</v>
      </c>
      <c r="EI154" s="253">
        <f t="shared" si="43"/>
        <v>1.2100000000000009</v>
      </c>
      <c r="EJ154" s="253">
        <f t="shared" si="44"/>
        <v>-9.9999999999980105E-3</v>
      </c>
      <c r="EK154" s="253">
        <f t="shared" si="45"/>
        <v>-1.5899999999999999</v>
      </c>
      <c r="EL154" s="253">
        <f t="shared" si="46"/>
        <v>0.16000000000000369</v>
      </c>
      <c r="EM154" s="151">
        <v>13</v>
      </c>
      <c r="EN154" s="153">
        <v>10</v>
      </c>
      <c r="EO154" s="153">
        <v>7</v>
      </c>
      <c r="EP154" s="153">
        <v>0</v>
      </c>
      <c r="EQ154" s="153">
        <v>-16</v>
      </c>
      <c r="ER154" s="153">
        <v>-24</v>
      </c>
      <c r="ES154" s="153">
        <v>-32</v>
      </c>
      <c r="ET154" s="153">
        <v>-36</v>
      </c>
      <c r="EU154" s="153">
        <v>-30</v>
      </c>
      <c r="EV154" s="153">
        <v>-16</v>
      </c>
      <c r="EW154" s="153">
        <v>-9</v>
      </c>
      <c r="EX154" s="153">
        <v>4</v>
      </c>
      <c r="EY154" s="153">
        <v>22</v>
      </c>
      <c r="EZ154" s="153">
        <v>28</v>
      </c>
      <c r="FA154" s="153">
        <v>27</v>
      </c>
      <c r="FB154" s="153">
        <v>23</v>
      </c>
      <c r="FC154" s="153">
        <v>20</v>
      </c>
      <c r="FD154" s="153">
        <v>16</v>
      </c>
      <c r="FE154" s="137" t="s">
        <v>733</v>
      </c>
      <c r="FF154" s="137">
        <v>52288159</v>
      </c>
      <c r="FG154" s="137" t="s">
        <v>91</v>
      </c>
      <c r="FH154" s="138" t="s">
        <v>731</v>
      </c>
      <c r="FI154" s="155" t="s">
        <v>95</v>
      </c>
      <c r="FJ154" s="138">
        <v>1</v>
      </c>
      <c r="FL154" s="50">
        <f t="shared" si="47"/>
        <v>-2.0999999999999996</v>
      </c>
    </row>
    <row r="155" spans="1:168" s="154" customFormat="1" ht="14">
      <c r="A155" s="137">
        <v>2</v>
      </c>
      <c r="B155" s="2">
        <v>158</v>
      </c>
      <c r="C155" s="137">
        <v>2</v>
      </c>
      <c r="D155" s="250">
        <v>2.2000000000000002</v>
      </c>
      <c r="E155" s="137">
        <v>13</v>
      </c>
      <c r="F155" s="137">
        <v>5</v>
      </c>
      <c r="G155" s="137">
        <v>156.30000000000001</v>
      </c>
      <c r="H155" s="137">
        <v>45.7</v>
      </c>
      <c r="I155" s="137" t="s">
        <v>147</v>
      </c>
      <c r="J155" s="137" t="s">
        <v>255</v>
      </c>
      <c r="K155" s="142" t="s">
        <v>17</v>
      </c>
      <c r="L155" s="142">
        <v>43</v>
      </c>
      <c r="M155" s="137">
        <v>34</v>
      </c>
      <c r="N155" s="137">
        <v>29</v>
      </c>
      <c r="O155" s="2">
        <f t="shared" si="38"/>
        <v>0.32558139534883723</v>
      </c>
      <c r="P155" s="140" t="s">
        <v>168</v>
      </c>
      <c r="Q155" s="140"/>
      <c r="R155" s="140"/>
      <c r="S155" s="140"/>
      <c r="T155" s="142" t="s">
        <v>187</v>
      </c>
      <c r="U155" s="154" t="s">
        <v>192</v>
      </c>
      <c r="V155" s="142">
        <v>43</v>
      </c>
      <c r="W155" s="137">
        <v>34</v>
      </c>
      <c r="X155" s="137">
        <v>29</v>
      </c>
      <c r="Y155" s="137" t="s">
        <v>280</v>
      </c>
      <c r="Z155" s="141"/>
      <c r="AA155" s="142" t="s">
        <v>216</v>
      </c>
      <c r="AB155" s="142">
        <v>67</v>
      </c>
      <c r="AC155" s="137">
        <v>47</v>
      </c>
      <c r="AD155" s="137">
        <v>28</v>
      </c>
      <c r="AE155" s="137"/>
      <c r="AF155" s="141" t="s">
        <v>242</v>
      </c>
      <c r="AG155" s="150" t="s">
        <v>301</v>
      </c>
      <c r="AH155" s="150">
        <v>41</v>
      </c>
      <c r="AI155" s="155">
        <v>31</v>
      </c>
      <c r="AJ155" s="155">
        <v>22</v>
      </c>
      <c r="AK155" s="155"/>
      <c r="AL155" s="159"/>
      <c r="AM155" s="137" t="s">
        <v>239</v>
      </c>
      <c r="AN155" s="137" t="s">
        <v>118</v>
      </c>
      <c r="AO155" s="137" t="s">
        <v>105</v>
      </c>
      <c r="AP155" s="137" t="s">
        <v>302</v>
      </c>
      <c r="AQ155" s="137" t="s">
        <v>87</v>
      </c>
      <c r="AR155" s="138" t="s">
        <v>90</v>
      </c>
      <c r="AS155" s="137" t="s">
        <v>89</v>
      </c>
      <c r="AT155" s="138" t="s">
        <v>180</v>
      </c>
      <c r="AU155" s="137" t="s">
        <v>93</v>
      </c>
      <c r="AV155" s="139" t="s">
        <v>304</v>
      </c>
      <c r="AW155" s="139">
        <v>2</v>
      </c>
      <c r="AX155" s="142" t="s">
        <v>17</v>
      </c>
      <c r="AY155" s="142">
        <v>43</v>
      </c>
      <c r="AZ155" s="137">
        <v>34</v>
      </c>
      <c r="BA155" s="137">
        <v>29</v>
      </c>
      <c r="BB155" s="2">
        <f t="shared" si="39"/>
        <v>0.32558139534883723</v>
      </c>
      <c r="BC155" s="248">
        <f t="shared" si="40"/>
        <v>2.2000000000000002</v>
      </c>
      <c r="BD155" s="137" t="s">
        <v>1666</v>
      </c>
      <c r="BE155" s="137">
        <v>13</v>
      </c>
      <c r="BF155" s="137">
        <v>5</v>
      </c>
      <c r="BG155" s="143">
        <v>3.93</v>
      </c>
      <c r="BH155" s="144">
        <v>2.9</v>
      </c>
      <c r="BI155" s="145">
        <v>2.2799999999999998</v>
      </c>
      <c r="BJ155" s="144">
        <v>2.2000000000000002</v>
      </c>
      <c r="BK155" s="145">
        <v>2.2799999999999998</v>
      </c>
      <c r="BL155" s="143">
        <v>2.99</v>
      </c>
      <c r="BM155" s="145">
        <v>2.41</v>
      </c>
      <c r="BN155" s="143">
        <v>2.02</v>
      </c>
      <c r="BO155" s="144">
        <v>2.2000000000000002</v>
      </c>
      <c r="BP155" s="145">
        <v>2.04</v>
      </c>
      <c r="BQ155" s="145">
        <v>3.62</v>
      </c>
      <c r="BR155" s="145">
        <v>4.95</v>
      </c>
      <c r="BS155" s="145">
        <v>2.36</v>
      </c>
      <c r="BT155" s="146">
        <v>2.86</v>
      </c>
      <c r="BU155" s="147">
        <v>4.2</v>
      </c>
      <c r="BV155" s="147">
        <v>5.99</v>
      </c>
      <c r="BW155" s="146">
        <v>8.16</v>
      </c>
      <c r="BX155" s="146">
        <v>14.43</v>
      </c>
      <c r="BY155" s="146">
        <v>4.3099999999999996</v>
      </c>
      <c r="BZ155" s="162">
        <v>2.66</v>
      </c>
      <c r="CA155" s="147">
        <v>1.45</v>
      </c>
      <c r="CB155" s="147">
        <v>0</v>
      </c>
      <c r="CC155" s="147">
        <v>0</v>
      </c>
      <c r="CD155" s="146">
        <v>1.27</v>
      </c>
      <c r="CE155" s="147">
        <v>1.99</v>
      </c>
      <c r="CF155" s="146">
        <v>2.36</v>
      </c>
      <c r="CG155" s="162">
        <v>2.68</v>
      </c>
      <c r="CH155" s="147">
        <v>2.62</v>
      </c>
      <c r="CI155" s="147">
        <v>3.62</v>
      </c>
      <c r="CJ155" s="147">
        <v>4.43</v>
      </c>
      <c r="CK155" s="147">
        <v>3.61</v>
      </c>
      <c r="CL155" s="146">
        <v>4.04</v>
      </c>
      <c r="CM155" s="147">
        <v>4.79</v>
      </c>
      <c r="CN155" s="147">
        <v>6.6</v>
      </c>
      <c r="CO155" s="146">
        <v>9.23</v>
      </c>
      <c r="CP155" s="146">
        <v>15.6</v>
      </c>
      <c r="CQ155" s="250">
        <v>-0.37999999999999945</v>
      </c>
      <c r="CR155" s="250">
        <v>0.23999999999999977</v>
      </c>
      <c r="CS155" s="250">
        <v>0.82999999999999985</v>
      </c>
      <c r="CT155" s="250">
        <v>2.2000000000000002</v>
      </c>
      <c r="CU155" s="250">
        <v>2.2799999999999998</v>
      </c>
      <c r="CV155" s="250">
        <v>1.7200000000000002</v>
      </c>
      <c r="CW155" s="151">
        <v>25.84</v>
      </c>
      <c r="CX155" s="152">
        <v>29.9</v>
      </c>
      <c r="CY155" s="153">
        <v>32.96</v>
      </c>
      <c r="CZ155" s="152">
        <v>34.79</v>
      </c>
      <c r="DA155" s="153">
        <v>36.61</v>
      </c>
      <c r="DB155" s="151">
        <v>36.53</v>
      </c>
      <c r="DC155" s="153">
        <v>38.85</v>
      </c>
      <c r="DD155" s="151">
        <v>40.14</v>
      </c>
      <c r="DE155" s="152">
        <v>40.049999999999997</v>
      </c>
      <c r="DF155" s="153">
        <v>40.1</v>
      </c>
      <c r="DG155" s="153">
        <v>40.96</v>
      </c>
      <c r="DH155" s="153">
        <v>41.46</v>
      </c>
      <c r="DI155" s="153">
        <v>45.8</v>
      </c>
      <c r="DJ155" s="151">
        <v>49.48</v>
      </c>
      <c r="DK155" s="153">
        <v>48.31</v>
      </c>
      <c r="DL155" s="153">
        <v>48.45</v>
      </c>
      <c r="DM155" s="151">
        <v>45.58</v>
      </c>
      <c r="DN155" s="151">
        <v>42.49</v>
      </c>
      <c r="DO155" s="151">
        <v>25.11</v>
      </c>
      <c r="DP155" s="152">
        <v>28.77</v>
      </c>
      <c r="DQ155" s="153">
        <v>32.369999999999997</v>
      </c>
      <c r="DR155" s="153">
        <v>36.71</v>
      </c>
      <c r="DS155" s="153">
        <v>37.43</v>
      </c>
      <c r="DT155" s="151">
        <v>37.270000000000003</v>
      </c>
      <c r="DU155" s="153">
        <v>39.17</v>
      </c>
      <c r="DV155" s="151">
        <v>40.6</v>
      </c>
      <c r="DW155" s="152">
        <v>41.95</v>
      </c>
      <c r="DX155" s="153">
        <v>40.880000000000003</v>
      </c>
      <c r="DY155" s="153">
        <v>40.840000000000003</v>
      </c>
      <c r="DZ155" s="153">
        <v>40.9</v>
      </c>
      <c r="EA155" s="153">
        <v>45.09</v>
      </c>
      <c r="EB155" s="151">
        <v>49.15</v>
      </c>
      <c r="EC155" s="153">
        <v>49.94</v>
      </c>
      <c r="ED155" s="153">
        <v>48.11</v>
      </c>
      <c r="EE155" s="151">
        <v>45.2</v>
      </c>
      <c r="EF155" s="151">
        <v>42.13</v>
      </c>
      <c r="EG155" s="253">
        <f t="shared" si="41"/>
        <v>0.73000000000000043</v>
      </c>
      <c r="EH155" s="253">
        <f t="shared" si="42"/>
        <v>1.129999999999999</v>
      </c>
      <c r="EI155" s="253">
        <f t="shared" si="43"/>
        <v>0.59000000000000341</v>
      </c>
      <c r="EJ155" s="253">
        <f t="shared" si="44"/>
        <v>-1.9200000000000017</v>
      </c>
      <c r="EK155" s="253">
        <f t="shared" si="45"/>
        <v>-0.82000000000000028</v>
      </c>
      <c r="EL155" s="253">
        <f t="shared" si="46"/>
        <v>-0.74000000000000199</v>
      </c>
      <c r="EM155" s="151">
        <v>3</v>
      </c>
      <c r="EN155" s="153">
        <v>4</v>
      </c>
      <c r="EO155" s="153">
        <v>3</v>
      </c>
      <c r="EP155" s="153">
        <v>0</v>
      </c>
      <c r="EQ155" s="153">
        <v>-1</v>
      </c>
      <c r="ER155" s="153">
        <v>-7</v>
      </c>
      <c r="ES155" s="153">
        <v>-14</v>
      </c>
      <c r="ET155" s="153">
        <v>-20</v>
      </c>
      <c r="EU155" s="153">
        <v>-24</v>
      </c>
      <c r="EV155" s="153">
        <v>-22</v>
      </c>
      <c r="EW155" s="153">
        <v>-15</v>
      </c>
      <c r="EX155" s="153">
        <v>-10</v>
      </c>
      <c r="EY155" s="153">
        <v>-1</v>
      </c>
      <c r="EZ155" s="153">
        <v>4</v>
      </c>
      <c r="FA155" s="153">
        <v>4</v>
      </c>
      <c r="FB155" s="153">
        <v>3</v>
      </c>
      <c r="FC155" s="153">
        <v>0</v>
      </c>
      <c r="FD155" s="153">
        <v>0</v>
      </c>
      <c r="FE155" s="137" t="s">
        <v>1305</v>
      </c>
      <c r="FF155" s="137">
        <v>53157203</v>
      </c>
      <c r="FG155" s="137" t="s">
        <v>91</v>
      </c>
      <c r="FH155" s="138" t="s">
        <v>303</v>
      </c>
      <c r="FI155" s="161" t="s">
        <v>95</v>
      </c>
      <c r="FJ155" s="138">
        <v>-7</v>
      </c>
      <c r="FL155" s="50">
        <f t="shared" si="47"/>
        <v>-0.60999999999999943</v>
      </c>
    </row>
    <row r="156" spans="1:168" s="154" customFormat="1" ht="14">
      <c r="A156" s="137">
        <v>2</v>
      </c>
      <c r="B156" s="2">
        <v>135</v>
      </c>
      <c r="C156" s="137">
        <v>2</v>
      </c>
      <c r="D156" s="250">
        <v>2.25</v>
      </c>
      <c r="E156" s="137">
        <v>16</v>
      </c>
      <c r="F156" s="137">
        <v>1</v>
      </c>
      <c r="G156" s="137">
        <v>162.30000000000001</v>
      </c>
      <c r="H156" s="137">
        <v>42.1</v>
      </c>
      <c r="I156" s="137" t="s">
        <v>147</v>
      </c>
      <c r="J156" s="137" t="s">
        <v>148</v>
      </c>
      <c r="K156" s="137" t="s">
        <v>6</v>
      </c>
      <c r="L156" s="137">
        <v>31</v>
      </c>
      <c r="M156" s="137">
        <v>29</v>
      </c>
      <c r="N156" s="137">
        <v>26</v>
      </c>
      <c r="O156" s="2">
        <f t="shared" si="38"/>
        <v>0.16129032258064516</v>
      </c>
      <c r="P156" s="140"/>
      <c r="Q156" s="140"/>
      <c r="R156" s="140"/>
      <c r="S156" s="140"/>
      <c r="T156" s="137" t="s">
        <v>187</v>
      </c>
      <c r="U156" s="154" t="s">
        <v>191</v>
      </c>
      <c r="V156" s="137">
        <v>31</v>
      </c>
      <c r="W156" s="137">
        <v>29</v>
      </c>
      <c r="X156" s="137">
        <v>26</v>
      </c>
      <c r="Y156" s="137" t="s">
        <v>280</v>
      </c>
      <c r="Z156" s="137"/>
      <c r="AA156" s="142" t="s">
        <v>232</v>
      </c>
      <c r="AB156" s="142">
        <v>62</v>
      </c>
      <c r="AC156" s="137">
        <v>42</v>
      </c>
      <c r="AD156" s="137">
        <v>37</v>
      </c>
      <c r="AE156" s="137"/>
      <c r="AF156" s="141" t="s">
        <v>242</v>
      </c>
      <c r="AG156" s="142" t="s">
        <v>301</v>
      </c>
      <c r="AH156" s="142">
        <v>32</v>
      </c>
      <c r="AI156" s="137">
        <v>27</v>
      </c>
      <c r="AJ156" s="137">
        <v>20</v>
      </c>
      <c r="AK156" s="137"/>
      <c r="AL156" s="141" t="s">
        <v>197</v>
      </c>
      <c r="AM156" s="137" t="s">
        <v>149</v>
      </c>
      <c r="AN156" s="137" t="s">
        <v>118</v>
      </c>
      <c r="AO156" s="137" t="s">
        <v>1585</v>
      </c>
      <c r="AP156" s="137" t="s">
        <v>775</v>
      </c>
      <c r="AQ156" s="137" t="s">
        <v>87</v>
      </c>
      <c r="AR156" s="138"/>
      <c r="AS156" s="137" t="s">
        <v>89</v>
      </c>
      <c r="AT156" s="138"/>
      <c r="AU156" s="137" t="s">
        <v>93</v>
      </c>
      <c r="AV156" s="139" t="s">
        <v>710</v>
      </c>
      <c r="AW156" s="139">
        <v>2</v>
      </c>
      <c r="AX156" s="137" t="s">
        <v>6</v>
      </c>
      <c r="AY156" s="137">
        <v>31</v>
      </c>
      <c r="AZ156" s="137">
        <v>29</v>
      </c>
      <c r="BA156" s="137">
        <v>26</v>
      </c>
      <c r="BB156" s="2">
        <f t="shared" si="39"/>
        <v>0.16129032258064516</v>
      </c>
      <c r="BC156" s="248">
        <f t="shared" si="40"/>
        <v>2.25</v>
      </c>
      <c r="BD156" s="137" t="s">
        <v>1666</v>
      </c>
      <c r="BE156" s="137">
        <v>16</v>
      </c>
      <c r="BF156" s="137">
        <v>1</v>
      </c>
      <c r="BG156" s="143">
        <v>4.0999999999999996</v>
      </c>
      <c r="BH156" s="144">
        <v>3.78</v>
      </c>
      <c r="BI156" s="145">
        <v>2.88</v>
      </c>
      <c r="BJ156" s="144">
        <v>2.25</v>
      </c>
      <c r="BK156" s="145">
        <v>1.51</v>
      </c>
      <c r="BL156" s="143">
        <v>1.22</v>
      </c>
      <c r="BM156" s="145">
        <v>0.72</v>
      </c>
      <c r="BN156" s="143">
        <v>0</v>
      </c>
      <c r="BO156" s="144">
        <v>0.12</v>
      </c>
      <c r="BP156" s="145">
        <v>1.27</v>
      </c>
      <c r="BQ156" s="145">
        <v>2.86</v>
      </c>
      <c r="BR156" s="145">
        <v>7.15</v>
      </c>
      <c r="BS156" s="145">
        <v>3.88</v>
      </c>
      <c r="BT156" s="146">
        <v>3.62</v>
      </c>
      <c r="BU156" s="147">
        <v>5.31</v>
      </c>
      <c r="BV156" s="147">
        <v>6.99</v>
      </c>
      <c r="BW156" s="146">
        <v>10.79</v>
      </c>
      <c r="BX156" s="146">
        <v>17.239999999999998</v>
      </c>
      <c r="BY156" s="146">
        <v>3.33</v>
      </c>
      <c r="BZ156" s="148">
        <v>2.4500000000000002</v>
      </c>
      <c r="CA156" s="149">
        <v>0</v>
      </c>
      <c r="CB156" s="149">
        <v>0</v>
      </c>
      <c r="CC156" s="149">
        <v>0.39</v>
      </c>
      <c r="CD156" s="150">
        <v>1.02</v>
      </c>
      <c r="CE156" s="149">
        <v>2.36</v>
      </c>
      <c r="CF156" s="150">
        <v>2.4</v>
      </c>
      <c r="CG156" s="148">
        <v>1.45</v>
      </c>
      <c r="CH156" s="149">
        <v>2.71</v>
      </c>
      <c r="CI156" s="149">
        <v>3.74</v>
      </c>
      <c r="CJ156" s="149">
        <v>7.82</v>
      </c>
      <c r="CK156" s="147">
        <v>2.61</v>
      </c>
      <c r="CL156" s="146">
        <v>3.86</v>
      </c>
      <c r="CM156" s="147">
        <v>6.74</v>
      </c>
      <c r="CN156" s="147">
        <v>6.78</v>
      </c>
      <c r="CO156" s="146">
        <v>11.38</v>
      </c>
      <c r="CP156" s="146">
        <v>16.600000000000001</v>
      </c>
      <c r="CQ156" s="250">
        <v>0.76999999999999957</v>
      </c>
      <c r="CR156" s="250">
        <v>1.3299999999999996</v>
      </c>
      <c r="CS156" s="250">
        <v>2.88</v>
      </c>
      <c r="CT156" s="250">
        <v>2.25</v>
      </c>
      <c r="CU156" s="250">
        <v>1.1200000000000001</v>
      </c>
      <c r="CV156" s="250">
        <v>0.19999999999999996</v>
      </c>
      <c r="CW156" s="151">
        <v>27.94</v>
      </c>
      <c r="CX156" s="152">
        <v>31.9</v>
      </c>
      <c r="CY156" s="153">
        <v>32.99</v>
      </c>
      <c r="CZ156" s="152">
        <v>34.020000000000003</v>
      </c>
      <c r="DA156" s="153">
        <v>34.93</v>
      </c>
      <c r="DB156" s="151">
        <v>35.39</v>
      </c>
      <c r="DC156" s="153">
        <v>35.11</v>
      </c>
      <c r="DD156" s="151">
        <v>35.49</v>
      </c>
      <c r="DE156" s="152">
        <v>37.22</v>
      </c>
      <c r="DF156" s="153">
        <v>37.51</v>
      </c>
      <c r="DG156" s="153">
        <v>38.1</v>
      </c>
      <c r="DH156" s="153">
        <v>39.46</v>
      </c>
      <c r="DI156" s="153">
        <v>41.12</v>
      </c>
      <c r="DJ156" s="151">
        <v>43.5</v>
      </c>
      <c r="DK156" s="153">
        <v>46.17</v>
      </c>
      <c r="DL156" s="153">
        <v>42.71</v>
      </c>
      <c r="DM156" s="151">
        <v>45.39</v>
      </c>
      <c r="DN156" s="151">
        <v>42.87</v>
      </c>
      <c r="DO156" s="151">
        <v>27.67</v>
      </c>
      <c r="DP156" s="152">
        <v>31.45</v>
      </c>
      <c r="DQ156" s="153">
        <v>33.130000000000003</v>
      </c>
      <c r="DR156" s="153">
        <v>34.17</v>
      </c>
      <c r="DS156" s="153">
        <v>35.479999999999997</v>
      </c>
      <c r="DT156" s="151">
        <v>34.93</v>
      </c>
      <c r="DU156" s="153">
        <v>35.119999999999997</v>
      </c>
      <c r="DV156" s="151">
        <v>35.979999999999997</v>
      </c>
      <c r="DW156" s="152">
        <v>36.659999999999997</v>
      </c>
      <c r="DX156" s="153">
        <v>37.65</v>
      </c>
      <c r="DY156" s="153">
        <v>38.24</v>
      </c>
      <c r="DZ156" s="153">
        <v>40.42</v>
      </c>
      <c r="EA156" s="153">
        <v>41.95</v>
      </c>
      <c r="EB156" s="151">
        <v>43.39</v>
      </c>
      <c r="EC156" s="153">
        <v>46.19</v>
      </c>
      <c r="ED156" s="153">
        <v>42.53</v>
      </c>
      <c r="EE156" s="151">
        <v>45.11</v>
      </c>
      <c r="EF156" s="151">
        <v>43.17</v>
      </c>
      <c r="EG156" s="253">
        <f t="shared" si="41"/>
        <v>0.26999999999999957</v>
      </c>
      <c r="EH156" s="253">
        <f t="shared" si="42"/>
        <v>0.44999999999999929</v>
      </c>
      <c r="EI156" s="253">
        <f t="shared" si="43"/>
        <v>-0.14000000000000057</v>
      </c>
      <c r="EJ156" s="253">
        <f t="shared" si="44"/>
        <v>-0.14999999999999858</v>
      </c>
      <c r="EK156" s="253">
        <f t="shared" si="45"/>
        <v>-0.54999999999999716</v>
      </c>
      <c r="EL156" s="253">
        <f t="shared" si="46"/>
        <v>0.46000000000000085</v>
      </c>
      <c r="EM156" s="151">
        <v>1</v>
      </c>
      <c r="EN156" s="153">
        <v>3</v>
      </c>
      <c r="EO156" s="153">
        <v>3</v>
      </c>
      <c r="EP156" s="153">
        <v>2</v>
      </c>
      <c r="EQ156" s="153">
        <v>-3</v>
      </c>
      <c r="ER156" s="153">
        <v>-14</v>
      </c>
      <c r="ES156" s="153">
        <v>-22</v>
      </c>
      <c r="ET156" s="153">
        <v>-24</v>
      </c>
      <c r="EU156" s="153">
        <v>-20</v>
      </c>
      <c r="EV156" s="153">
        <v>-12</v>
      </c>
      <c r="EW156" s="153">
        <v>-7</v>
      </c>
      <c r="EX156" s="153">
        <v>-2</v>
      </c>
      <c r="EY156" s="153">
        <v>2</v>
      </c>
      <c r="EZ156" s="153">
        <v>4</v>
      </c>
      <c r="FA156" s="153">
        <v>3</v>
      </c>
      <c r="FB156" s="153">
        <v>2</v>
      </c>
      <c r="FC156" s="153">
        <v>0</v>
      </c>
      <c r="FD156" s="153">
        <v>0</v>
      </c>
      <c r="FE156" s="137" t="s">
        <v>1582</v>
      </c>
      <c r="FF156" s="137">
        <v>50999004</v>
      </c>
      <c r="FG156" s="137" t="s">
        <v>91</v>
      </c>
      <c r="FH156" s="138" t="s">
        <v>1586</v>
      </c>
      <c r="FI156" s="139"/>
      <c r="FJ156" s="138"/>
      <c r="FL156" s="50">
        <f t="shared" si="47"/>
        <v>0.20999999999999996</v>
      </c>
    </row>
    <row r="157" spans="1:168" s="154" customFormat="1" ht="14">
      <c r="A157" s="137">
        <v>2</v>
      </c>
      <c r="B157" s="2">
        <v>181</v>
      </c>
      <c r="C157" s="137">
        <v>2</v>
      </c>
      <c r="D157" s="250">
        <v>2.25</v>
      </c>
      <c r="E157" s="137">
        <v>17</v>
      </c>
      <c r="F157" s="137">
        <v>3</v>
      </c>
      <c r="G157" s="137">
        <v>157.1</v>
      </c>
      <c r="H157" s="137">
        <v>57.3</v>
      </c>
      <c r="I157" s="137" t="s">
        <v>147</v>
      </c>
      <c r="J157" s="137" t="s">
        <v>148</v>
      </c>
      <c r="K157" s="142" t="s">
        <v>15</v>
      </c>
      <c r="L157" s="142">
        <v>70</v>
      </c>
      <c r="M157" s="137">
        <v>62</v>
      </c>
      <c r="N157" s="137">
        <v>52</v>
      </c>
      <c r="O157" s="2">
        <f t="shared" si="38"/>
        <v>0.25714285714285712</v>
      </c>
      <c r="P157" s="140"/>
      <c r="Q157" s="140"/>
      <c r="R157" s="140"/>
      <c r="S157" s="140"/>
      <c r="T157" s="142" t="s">
        <v>187</v>
      </c>
      <c r="U157" s="154" t="s">
        <v>193</v>
      </c>
      <c r="V157" s="142">
        <v>70</v>
      </c>
      <c r="W157" s="137">
        <v>62</v>
      </c>
      <c r="X157" s="137">
        <v>52</v>
      </c>
      <c r="Y157" s="137" t="s">
        <v>308</v>
      </c>
      <c r="Z157" s="141" t="s">
        <v>703</v>
      </c>
      <c r="AA157" s="142" t="s">
        <v>472</v>
      </c>
      <c r="AB157" s="142">
        <v>92</v>
      </c>
      <c r="AC157" s="137">
        <v>64</v>
      </c>
      <c r="AD157" s="137">
        <v>56</v>
      </c>
      <c r="AE157" s="137"/>
      <c r="AF157" s="141" t="s">
        <v>88</v>
      </c>
      <c r="AG157" s="150" t="s">
        <v>261</v>
      </c>
      <c r="AH157" s="150">
        <v>31</v>
      </c>
      <c r="AI157" s="155">
        <v>26</v>
      </c>
      <c r="AJ157" s="155">
        <v>16</v>
      </c>
      <c r="AK157" s="155"/>
      <c r="AL157" s="159"/>
      <c r="AM157" s="137" t="s">
        <v>247</v>
      </c>
      <c r="AN157" s="137" t="s">
        <v>760</v>
      </c>
      <c r="AO157" s="137" t="s">
        <v>667</v>
      </c>
      <c r="AP157" s="137" t="s">
        <v>86</v>
      </c>
      <c r="AQ157" s="137" t="s">
        <v>87</v>
      </c>
      <c r="AR157" s="138"/>
      <c r="AS157" s="137" t="s">
        <v>89</v>
      </c>
      <c r="AT157" s="138"/>
      <c r="AU157" s="137" t="s">
        <v>93</v>
      </c>
      <c r="AV157" s="139" t="s">
        <v>938</v>
      </c>
      <c r="AW157" s="139">
        <v>2</v>
      </c>
      <c r="AX157" s="142" t="s">
        <v>15</v>
      </c>
      <c r="AY157" s="142">
        <v>70</v>
      </c>
      <c r="AZ157" s="137">
        <v>62</v>
      </c>
      <c r="BA157" s="137">
        <v>52</v>
      </c>
      <c r="BB157" s="2">
        <f t="shared" si="39"/>
        <v>0.25714285714285712</v>
      </c>
      <c r="BC157" s="248">
        <f t="shared" si="40"/>
        <v>2.25</v>
      </c>
      <c r="BD157" s="137" t="s">
        <v>1666</v>
      </c>
      <c r="BE157" s="137">
        <v>17</v>
      </c>
      <c r="BF157" s="137">
        <v>3</v>
      </c>
      <c r="BG157" s="143">
        <v>3.6</v>
      </c>
      <c r="BH157" s="144">
        <v>2.63</v>
      </c>
      <c r="BI157" s="145">
        <v>2.29</v>
      </c>
      <c r="BJ157" s="144">
        <v>2.25</v>
      </c>
      <c r="BK157" s="145">
        <v>2.4900000000000002</v>
      </c>
      <c r="BL157" s="143">
        <v>1.63</v>
      </c>
      <c r="BM157" s="145">
        <v>1.39</v>
      </c>
      <c r="BN157" s="143">
        <v>0.97</v>
      </c>
      <c r="BO157" s="144">
        <v>0</v>
      </c>
      <c r="BP157" s="145">
        <v>1.96</v>
      </c>
      <c r="BQ157" s="145">
        <v>4.99</v>
      </c>
      <c r="BR157" s="145">
        <v>3.57</v>
      </c>
      <c r="BS157" s="145">
        <v>4.6399999999999997</v>
      </c>
      <c r="BT157" s="146">
        <v>4.32</v>
      </c>
      <c r="BU157" s="147">
        <v>5.13</v>
      </c>
      <c r="BV157" s="147">
        <v>6.76</v>
      </c>
      <c r="BW157" s="146">
        <v>11.79</v>
      </c>
      <c r="BX157" s="146">
        <v>19.510000000000002</v>
      </c>
      <c r="BY157" s="146">
        <v>3.17</v>
      </c>
      <c r="BZ157" s="148">
        <v>1.62</v>
      </c>
      <c r="CA157" s="149">
        <v>0</v>
      </c>
      <c r="CB157" s="149">
        <v>0</v>
      </c>
      <c r="CC157" s="149">
        <v>0</v>
      </c>
      <c r="CD157" s="150">
        <v>0.56000000000000005</v>
      </c>
      <c r="CE157" s="149">
        <v>1.94</v>
      </c>
      <c r="CF157" s="150">
        <v>2.0699999999999998</v>
      </c>
      <c r="CG157" s="148">
        <v>2.89</v>
      </c>
      <c r="CH157" s="149">
        <v>3.07</v>
      </c>
      <c r="CI157" s="149">
        <v>3.93</v>
      </c>
      <c r="CJ157" s="149">
        <v>4.01</v>
      </c>
      <c r="CK157" s="147">
        <v>4.72</v>
      </c>
      <c r="CL157" s="146">
        <v>3.88</v>
      </c>
      <c r="CM157" s="147">
        <v>4.88</v>
      </c>
      <c r="CN157" s="147">
        <v>7.41</v>
      </c>
      <c r="CO157" s="146">
        <v>12.96</v>
      </c>
      <c r="CP157" s="146">
        <v>18.23</v>
      </c>
      <c r="CQ157" s="250">
        <v>0.43000000000000016</v>
      </c>
      <c r="CR157" s="250">
        <v>1.0099999999999998</v>
      </c>
      <c r="CS157" s="250">
        <v>2.29</v>
      </c>
      <c r="CT157" s="250">
        <v>2.25</v>
      </c>
      <c r="CU157" s="250">
        <v>2.4900000000000002</v>
      </c>
      <c r="CV157" s="250">
        <v>1.0699999999999998</v>
      </c>
      <c r="CW157" s="151">
        <v>26.34</v>
      </c>
      <c r="CX157" s="152">
        <v>28.8</v>
      </c>
      <c r="CY157" s="153">
        <v>36.17</v>
      </c>
      <c r="CZ157" s="152">
        <v>36.83</v>
      </c>
      <c r="DA157" s="153">
        <v>37.979999999999997</v>
      </c>
      <c r="DB157" s="151">
        <v>38.58</v>
      </c>
      <c r="DC157" s="153">
        <v>37.840000000000003</v>
      </c>
      <c r="DD157" s="151">
        <v>39.78</v>
      </c>
      <c r="DE157" s="152">
        <v>41.93</v>
      </c>
      <c r="DF157" s="153">
        <v>39.549999999999997</v>
      </c>
      <c r="DG157" s="153">
        <v>39.520000000000003</v>
      </c>
      <c r="DH157" s="153">
        <v>40.590000000000003</v>
      </c>
      <c r="DI157" s="153">
        <v>43.68</v>
      </c>
      <c r="DJ157" s="151">
        <v>43.75</v>
      </c>
      <c r="DK157" s="153">
        <v>46.83</v>
      </c>
      <c r="DL157" s="153">
        <v>44.45</v>
      </c>
      <c r="DM157" s="151">
        <v>41.89</v>
      </c>
      <c r="DN157" s="151">
        <v>43.05</v>
      </c>
      <c r="DO157" s="151">
        <v>26.29</v>
      </c>
      <c r="DP157" s="152">
        <v>28.47</v>
      </c>
      <c r="DQ157" s="153">
        <v>36.11</v>
      </c>
      <c r="DR157" s="153">
        <v>37.020000000000003</v>
      </c>
      <c r="DS157" s="153">
        <v>37.74</v>
      </c>
      <c r="DT157" s="151">
        <v>38.18</v>
      </c>
      <c r="DU157" s="153">
        <v>37.14</v>
      </c>
      <c r="DV157" s="151">
        <v>39.35</v>
      </c>
      <c r="DW157" s="152">
        <v>40.74</v>
      </c>
      <c r="DX157" s="153">
        <v>39.979999999999997</v>
      </c>
      <c r="DY157" s="153">
        <v>39.950000000000003</v>
      </c>
      <c r="DZ157" s="153">
        <v>40.229999999999997</v>
      </c>
      <c r="EA157" s="153">
        <v>42.48</v>
      </c>
      <c r="EB157" s="151">
        <v>43.77</v>
      </c>
      <c r="EC157" s="153">
        <v>46.25</v>
      </c>
      <c r="ED157" s="153">
        <v>46.16</v>
      </c>
      <c r="EE157" s="151">
        <v>42.16</v>
      </c>
      <c r="EF157" s="151">
        <v>43.27</v>
      </c>
      <c r="EG157" s="253">
        <f t="shared" si="41"/>
        <v>5.0000000000000711E-2</v>
      </c>
      <c r="EH157" s="253">
        <f t="shared" si="42"/>
        <v>0.33000000000000185</v>
      </c>
      <c r="EI157" s="253">
        <f t="shared" si="43"/>
        <v>6.0000000000002274E-2</v>
      </c>
      <c r="EJ157" s="253">
        <f t="shared" si="44"/>
        <v>-0.19000000000000483</v>
      </c>
      <c r="EK157" s="253">
        <f t="shared" si="45"/>
        <v>0.23999999999999488</v>
      </c>
      <c r="EL157" s="253">
        <f t="shared" si="46"/>
        <v>0.39999999999999858</v>
      </c>
      <c r="EM157" s="151">
        <v>0</v>
      </c>
      <c r="EN157" s="153">
        <v>1</v>
      </c>
      <c r="EO157" s="153">
        <v>10</v>
      </c>
      <c r="EP157" s="153">
        <v>7</v>
      </c>
      <c r="EQ157" s="153">
        <v>0</v>
      </c>
      <c r="ER157" s="153">
        <v>-13</v>
      </c>
      <c r="ES157" s="153">
        <v>-24</v>
      </c>
      <c r="ET157" s="153">
        <v>-29</v>
      </c>
      <c r="EU157" s="153">
        <v>-31</v>
      </c>
      <c r="EV157" s="153">
        <v>-26</v>
      </c>
      <c r="EW157" s="153">
        <v>-20</v>
      </c>
      <c r="EX157" s="153">
        <v>-15</v>
      </c>
      <c r="EY157" s="153">
        <v>-8</v>
      </c>
      <c r="EZ157" s="153">
        <v>-2</v>
      </c>
      <c r="FA157" s="153">
        <v>0</v>
      </c>
      <c r="FB157" s="153">
        <v>0</v>
      </c>
      <c r="FC157" s="153">
        <v>-2</v>
      </c>
      <c r="FD157" s="153">
        <v>-2</v>
      </c>
      <c r="FE157" s="137" t="s">
        <v>1561</v>
      </c>
      <c r="FF157" s="137">
        <v>45414936</v>
      </c>
      <c r="FG157" s="137" t="s">
        <v>91</v>
      </c>
      <c r="FH157" s="138" t="s">
        <v>877</v>
      </c>
      <c r="FI157" s="139"/>
      <c r="FJ157" s="138"/>
      <c r="FL157" s="50">
        <f t="shared" si="47"/>
        <v>-0.65000000000000036</v>
      </c>
    </row>
    <row r="158" spans="1:168" s="154" customFormat="1" ht="14">
      <c r="A158" s="137">
        <v>2</v>
      </c>
      <c r="B158" s="2">
        <v>142</v>
      </c>
      <c r="C158" s="137">
        <v>2</v>
      </c>
      <c r="D158" s="250">
        <v>2.27</v>
      </c>
      <c r="E158" s="137">
        <v>23</v>
      </c>
      <c r="F158" s="137">
        <v>0</v>
      </c>
      <c r="G158" s="137">
        <v>165.2</v>
      </c>
      <c r="H158" s="137">
        <v>46.3</v>
      </c>
      <c r="I158" s="137" t="s">
        <v>147</v>
      </c>
      <c r="J158" s="137" t="s">
        <v>259</v>
      </c>
      <c r="K158" s="142" t="s">
        <v>6</v>
      </c>
      <c r="L158" s="142">
        <v>32</v>
      </c>
      <c r="M158" s="137">
        <v>27</v>
      </c>
      <c r="N158" s="137">
        <v>27</v>
      </c>
      <c r="O158" s="2">
        <f t="shared" si="38"/>
        <v>0.15625</v>
      </c>
      <c r="P158" s="140"/>
      <c r="Q158" s="140" t="s">
        <v>927</v>
      </c>
      <c r="R158" s="140"/>
      <c r="S158" s="140"/>
      <c r="T158" s="142" t="s">
        <v>187</v>
      </c>
      <c r="U158" s="154" t="s">
        <v>191</v>
      </c>
      <c r="V158" s="142">
        <v>32</v>
      </c>
      <c r="W158" s="137">
        <v>27</v>
      </c>
      <c r="X158" s="137">
        <v>27</v>
      </c>
      <c r="Y158" s="137" t="s">
        <v>1465</v>
      </c>
      <c r="Z158" s="141"/>
      <c r="AA158" s="142" t="s">
        <v>260</v>
      </c>
      <c r="AB158" s="142">
        <v>51</v>
      </c>
      <c r="AC158" s="137">
        <v>36</v>
      </c>
      <c r="AD158" s="137">
        <v>25</v>
      </c>
      <c r="AE158" s="137"/>
      <c r="AF158" s="141" t="s">
        <v>242</v>
      </c>
      <c r="AG158" s="150" t="s">
        <v>473</v>
      </c>
      <c r="AH158" s="150">
        <v>23</v>
      </c>
      <c r="AI158" s="155">
        <v>10</v>
      </c>
      <c r="AJ158" s="155">
        <v>5</v>
      </c>
      <c r="AK158" s="155"/>
      <c r="AL158" s="159" t="s">
        <v>197</v>
      </c>
      <c r="AM158" s="137" t="s">
        <v>127</v>
      </c>
      <c r="AN158" s="137" t="s">
        <v>265</v>
      </c>
      <c r="AO158" s="137" t="s">
        <v>342</v>
      </c>
      <c r="AP158" s="137" t="s">
        <v>245</v>
      </c>
      <c r="AQ158" s="137" t="s">
        <v>87</v>
      </c>
      <c r="AR158" s="138"/>
      <c r="AS158" s="137" t="s">
        <v>89</v>
      </c>
      <c r="AT158" s="138"/>
      <c r="AU158" s="137" t="s">
        <v>93</v>
      </c>
      <c r="AV158" s="139" t="s">
        <v>1212</v>
      </c>
      <c r="AW158" s="139">
        <v>2</v>
      </c>
      <c r="AX158" s="142" t="s">
        <v>6</v>
      </c>
      <c r="AY158" s="142">
        <v>32</v>
      </c>
      <c r="AZ158" s="137">
        <v>27</v>
      </c>
      <c r="BA158" s="137">
        <v>27</v>
      </c>
      <c r="BB158" s="2">
        <f t="shared" si="39"/>
        <v>0.15625</v>
      </c>
      <c r="BC158" s="248">
        <f t="shared" si="40"/>
        <v>2.27</v>
      </c>
      <c r="BD158" s="137" t="s">
        <v>1666</v>
      </c>
      <c r="BE158" s="137">
        <v>23</v>
      </c>
      <c r="BF158" s="137">
        <v>0</v>
      </c>
      <c r="BG158" s="143">
        <v>3.73</v>
      </c>
      <c r="BH158" s="144">
        <v>3.41</v>
      </c>
      <c r="BI158" s="145">
        <v>2.86</v>
      </c>
      <c r="BJ158" s="144">
        <v>2.39</v>
      </c>
      <c r="BK158" s="145">
        <v>2.48</v>
      </c>
      <c r="BL158" s="143">
        <v>3.31</v>
      </c>
      <c r="BM158" s="145">
        <v>2.95</v>
      </c>
      <c r="BN158" s="143">
        <v>3.61</v>
      </c>
      <c r="BO158" s="144">
        <v>4.41</v>
      </c>
      <c r="BP158" s="145">
        <v>6.56</v>
      </c>
      <c r="BQ158" s="145">
        <v>9.23</v>
      </c>
      <c r="BR158" s="145">
        <v>7.65</v>
      </c>
      <c r="BS158" s="145">
        <v>3.84</v>
      </c>
      <c r="BT158" s="146">
        <v>4.0599999999999996</v>
      </c>
      <c r="BU158" s="147">
        <v>6.21</v>
      </c>
      <c r="BV158" s="147">
        <v>7.74</v>
      </c>
      <c r="BW158" s="146">
        <v>10.61</v>
      </c>
      <c r="BX158" s="146">
        <v>19.73</v>
      </c>
      <c r="BY158" s="146">
        <v>3.58</v>
      </c>
      <c r="BZ158" s="148">
        <v>2.0699999999999998</v>
      </c>
      <c r="CA158" s="149">
        <v>1.06</v>
      </c>
      <c r="CB158" s="149">
        <v>0.12</v>
      </c>
      <c r="CC158" s="149">
        <v>1.1200000000000001</v>
      </c>
      <c r="CD158" s="150">
        <v>2.95</v>
      </c>
      <c r="CE158" s="149">
        <v>2.76</v>
      </c>
      <c r="CF158" s="150">
        <v>3.5</v>
      </c>
      <c r="CG158" s="148">
        <v>3.62</v>
      </c>
      <c r="CH158" s="149">
        <v>4.57</v>
      </c>
      <c r="CI158" s="149">
        <v>7.33</v>
      </c>
      <c r="CJ158" s="149">
        <v>7.63</v>
      </c>
      <c r="CK158" s="147">
        <v>3.99</v>
      </c>
      <c r="CL158" s="146">
        <v>4.6399999999999997</v>
      </c>
      <c r="CM158" s="147">
        <v>7.4</v>
      </c>
      <c r="CN158" s="147">
        <v>7.54</v>
      </c>
      <c r="CO158" s="146">
        <v>10.5</v>
      </c>
      <c r="CP158" s="146">
        <v>20.3</v>
      </c>
      <c r="CQ158" s="250">
        <v>0.14999999999999991</v>
      </c>
      <c r="CR158" s="250">
        <v>1.3400000000000003</v>
      </c>
      <c r="CS158" s="250">
        <v>1.7999999999999998</v>
      </c>
      <c r="CT158" s="250">
        <v>2.27</v>
      </c>
      <c r="CU158" s="250">
        <v>1.3599999999999999</v>
      </c>
      <c r="CV158" s="250">
        <v>0.35999999999999988</v>
      </c>
      <c r="CW158" s="151">
        <v>27.2</v>
      </c>
      <c r="CX158" s="152">
        <v>31.82</v>
      </c>
      <c r="CY158" s="153">
        <v>34.43</v>
      </c>
      <c r="CZ158" s="152">
        <v>35.78</v>
      </c>
      <c r="DA158" s="153">
        <v>35.64</v>
      </c>
      <c r="DB158" s="151">
        <v>36.31</v>
      </c>
      <c r="DC158" s="153">
        <v>36.049999999999997</v>
      </c>
      <c r="DD158" s="151">
        <v>37.76</v>
      </c>
      <c r="DE158" s="152">
        <v>38.44</v>
      </c>
      <c r="DF158" s="153">
        <v>39.549999999999997</v>
      </c>
      <c r="DG158" s="153">
        <v>40.36</v>
      </c>
      <c r="DH158" s="153">
        <v>43.99</v>
      </c>
      <c r="DI158" s="153">
        <v>46.94</v>
      </c>
      <c r="DJ158" s="151">
        <v>47.54</v>
      </c>
      <c r="DK158" s="153">
        <v>48.63</v>
      </c>
      <c r="DL158" s="153">
        <v>46.67</v>
      </c>
      <c r="DM158" s="151">
        <v>44.59</v>
      </c>
      <c r="DN158" s="151">
        <v>43.55</v>
      </c>
      <c r="DO158" s="151">
        <v>27.72</v>
      </c>
      <c r="DP158" s="152">
        <v>32.19</v>
      </c>
      <c r="DQ158" s="153">
        <v>34.58</v>
      </c>
      <c r="DR158" s="153">
        <v>35.51</v>
      </c>
      <c r="DS158" s="153">
        <v>35.840000000000003</v>
      </c>
      <c r="DT158" s="151">
        <v>35.409999999999997</v>
      </c>
      <c r="DU158" s="153">
        <v>36.03</v>
      </c>
      <c r="DV158" s="151">
        <v>37.380000000000003</v>
      </c>
      <c r="DW158" s="152">
        <v>38.61</v>
      </c>
      <c r="DX158" s="153">
        <v>39.049999999999997</v>
      </c>
      <c r="DY158" s="153">
        <v>40.24</v>
      </c>
      <c r="DZ158" s="153">
        <v>43.5</v>
      </c>
      <c r="EA158" s="153">
        <v>45.4</v>
      </c>
      <c r="EB158" s="151">
        <v>47.67</v>
      </c>
      <c r="EC158" s="153">
        <v>48.13</v>
      </c>
      <c r="ED158" s="153">
        <v>46.43</v>
      </c>
      <c r="EE158" s="151">
        <v>44.79</v>
      </c>
      <c r="EF158" s="151">
        <v>44.11</v>
      </c>
      <c r="EG158" s="253">
        <f t="shared" si="41"/>
        <v>-0.51999999999999957</v>
      </c>
      <c r="EH158" s="253">
        <f t="shared" si="42"/>
        <v>-0.36999999999999744</v>
      </c>
      <c r="EI158" s="253">
        <f t="shared" si="43"/>
        <v>-0.14999999999999858</v>
      </c>
      <c r="EJ158" s="253">
        <f t="shared" si="44"/>
        <v>0.27000000000000313</v>
      </c>
      <c r="EK158" s="253">
        <f t="shared" si="45"/>
        <v>-0.20000000000000284</v>
      </c>
      <c r="EL158" s="253">
        <f t="shared" si="46"/>
        <v>0.90000000000000568</v>
      </c>
      <c r="EM158" s="151">
        <v>2</v>
      </c>
      <c r="EN158" s="153">
        <v>3</v>
      </c>
      <c r="EO158" s="153">
        <v>1</v>
      </c>
      <c r="EP158" s="153">
        <v>1</v>
      </c>
      <c r="EQ158" s="153">
        <v>-1</v>
      </c>
      <c r="ER158" s="153">
        <v>-9</v>
      </c>
      <c r="ES158" s="153">
        <v>-16</v>
      </c>
      <c r="ET158" s="153">
        <v>-19</v>
      </c>
      <c r="EU158" s="153">
        <v>-20</v>
      </c>
      <c r="EV158" s="153">
        <v>-19</v>
      </c>
      <c r="EW158" s="153">
        <v>-15</v>
      </c>
      <c r="EX158" s="153">
        <v>-12</v>
      </c>
      <c r="EY158" s="153">
        <v>-8</v>
      </c>
      <c r="EZ158" s="153">
        <v>-1</v>
      </c>
      <c r="FA158" s="153">
        <v>0</v>
      </c>
      <c r="FB158" s="153">
        <v>-2</v>
      </c>
      <c r="FC158" s="153">
        <v>-2</v>
      </c>
      <c r="FD158" s="153">
        <v>-4</v>
      </c>
      <c r="FE158" s="137" t="s">
        <v>1462</v>
      </c>
      <c r="FF158" s="137">
        <v>51356965</v>
      </c>
      <c r="FG158" s="137" t="s">
        <v>91</v>
      </c>
      <c r="FH158" s="138" t="s">
        <v>1466</v>
      </c>
      <c r="FI158" s="139"/>
      <c r="FJ158" s="138"/>
      <c r="FL158" s="50">
        <f t="shared" si="47"/>
        <v>0.20000000000000018</v>
      </c>
    </row>
    <row r="159" spans="1:168" s="154" customFormat="1" ht="14">
      <c r="A159" s="137">
        <v>2</v>
      </c>
      <c r="B159" s="2">
        <v>128</v>
      </c>
      <c r="C159" s="137">
        <v>2</v>
      </c>
      <c r="D159" s="250">
        <v>2.2799999999999998</v>
      </c>
      <c r="E159" s="137">
        <v>20</v>
      </c>
      <c r="F159" s="137">
        <v>0</v>
      </c>
      <c r="G159" s="137">
        <v>159.69999999999999</v>
      </c>
      <c r="H159" s="137">
        <v>45.5</v>
      </c>
      <c r="I159" s="137" t="s">
        <v>147</v>
      </c>
      <c r="J159" s="137" t="s">
        <v>148</v>
      </c>
      <c r="K159" s="142" t="s">
        <v>17</v>
      </c>
      <c r="L159" s="142">
        <v>43</v>
      </c>
      <c r="M159" s="137">
        <v>35</v>
      </c>
      <c r="N159" s="137">
        <v>25</v>
      </c>
      <c r="O159" s="2">
        <f t="shared" si="38"/>
        <v>0.41860465116279072</v>
      </c>
      <c r="P159" s="140"/>
      <c r="Q159" s="140"/>
      <c r="R159" s="140"/>
      <c r="S159" s="140"/>
      <c r="T159" s="142" t="s">
        <v>187</v>
      </c>
      <c r="U159" s="154" t="s">
        <v>192</v>
      </c>
      <c r="V159" s="142">
        <v>43</v>
      </c>
      <c r="W159" s="137">
        <v>35</v>
      </c>
      <c r="X159" s="137">
        <v>25</v>
      </c>
      <c r="Y159" s="137" t="s">
        <v>938</v>
      </c>
      <c r="Z159" s="141"/>
      <c r="AA159" s="142" t="s">
        <v>175</v>
      </c>
      <c r="AB159" s="142">
        <v>72</v>
      </c>
      <c r="AC159" s="137">
        <v>51</v>
      </c>
      <c r="AD159" s="137">
        <v>33</v>
      </c>
      <c r="AE159" s="137"/>
      <c r="AF159" s="141" t="s">
        <v>176</v>
      </c>
      <c r="AG159" s="150" t="s">
        <v>160</v>
      </c>
      <c r="AH159" s="150">
        <v>29</v>
      </c>
      <c r="AI159" s="155">
        <v>24</v>
      </c>
      <c r="AJ159" s="155">
        <v>10</v>
      </c>
      <c r="AK159" s="155"/>
      <c r="AL159" s="159"/>
      <c r="AM159" s="137" t="s">
        <v>869</v>
      </c>
      <c r="AN159" s="137" t="s">
        <v>336</v>
      </c>
      <c r="AO159" s="137" t="s">
        <v>342</v>
      </c>
      <c r="AP159" s="137" t="s">
        <v>513</v>
      </c>
      <c r="AQ159" s="137" t="s">
        <v>87</v>
      </c>
      <c r="AR159" s="138"/>
      <c r="AS159" s="137" t="s">
        <v>89</v>
      </c>
      <c r="AT159" s="138"/>
      <c r="AU159" s="137" t="s">
        <v>93</v>
      </c>
      <c r="AV159" s="139" t="s">
        <v>782</v>
      </c>
      <c r="AW159" s="139">
        <v>2</v>
      </c>
      <c r="AX159" s="142" t="s">
        <v>17</v>
      </c>
      <c r="AY159" s="142">
        <v>43</v>
      </c>
      <c r="AZ159" s="137">
        <v>35</v>
      </c>
      <c r="BA159" s="137">
        <v>25</v>
      </c>
      <c r="BB159" s="2">
        <f t="shared" si="39"/>
        <v>0.41860465116279072</v>
      </c>
      <c r="BC159" s="248">
        <f t="shared" si="40"/>
        <v>2.2799999999999998</v>
      </c>
      <c r="BD159" s="137" t="s">
        <v>1666</v>
      </c>
      <c r="BE159" s="137">
        <v>20</v>
      </c>
      <c r="BF159" s="137">
        <v>0</v>
      </c>
      <c r="BG159" s="143">
        <v>4.8899999999999997</v>
      </c>
      <c r="BH159" s="144">
        <v>3.14</v>
      </c>
      <c r="BI159" s="145">
        <v>2.36</v>
      </c>
      <c r="BJ159" s="144">
        <v>2.63</v>
      </c>
      <c r="BK159" s="145">
        <v>1.62</v>
      </c>
      <c r="BL159" s="143">
        <v>1.76</v>
      </c>
      <c r="BM159" s="145">
        <v>1.61</v>
      </c>
      <c r="BN159" s="143">
        <v>1.74</v>
      </c>
      <c r="BO159" s="144">
        <v>1.81</v>
      </c>
      <c r="BP159" s="145">
        <v>2.56</v>
      </c>
      <c r="BQ159" s="145">
        <v>4.01</v>
      </c>
      <c r="BR159" s="145">
        <v>4.5199999999999996</v>
      </c>
      <c r="BS159" s="145">
        <v>1.17</v>
      </c>
      <c r="BT159" s="146">
        <v>3.12</v>
      </c>
      <c r="BU159" s="147">
        <v>4.22</v>
      </c>
      <c r="BV159" s="147">
        <v>4.82</v>
      </c>
      <c r="BW159" s="146">
        <v>7.5</v>
      </c>
      <c r="BX159" s="146">
        <v>13.1</v>
      </c>
      <c r="BY159" s="146">
        <v>4.97</v>
      </c>
      <c r="BZ159" s="148">
        <v>3.34</v>
      </c>
      <c r="CA159" s="149">
        <v>1.07</v>
      </c>
      <c r="CB159" s="149">
        <v>0.35</v>
      </c>
      <c r="CC159" s="149">
        <v>1.22</v>
      </c>
      <c r="CD159" s="150">
        <v>1.88</v>
      </c>
      <c r="CE159" s="149">
        <v>2.14</v>
      </c>
      <c r="CF159" s="150">
        <v>2.17</v>
      </c>
      <c r="CG159" s="148">
        <v>1.9</v>
      </c>
      <c r="CH159" s="149">
        <v>2.36</v>
      </c>
      <c r="CI159" s="149">
        <v>2.94</v>
      </c>
      <c r="CJ159" s="149">
        <v>5.39</v>
      </c>
      <c r="CK159" s="147">
        <v>3.12</v>
      </c>
      <c r="CL159" s="146">
        <v>3.35</v>
      </c>
      <c r="CM159" s="147">
        <v>4.6399999999999997</v>
      </c>
      <c r="CN159" s="147">
        <v>6.36</v>
      </c>
      <c r="CO159" s="146">
        <v>8.58</v>
      </c>
      <c r="CP159" s="146">
        <v>13.39</v>
      </c>
      <c r="CQ159" s="250">
        <v>-8.0000000000000071E-2</v>
      </c>
      <c r="CR159" s="250">
        <v>-0.19999999999999973</v>
      </c>
      <c r="CS159" s="250">
        <v>1.2899999999999998</v>
      </c>
      <c r="CT159" s="250">
        <v>2.2799999999999998</v>
      </c>
      <c r="CU159" s="250">
        <v>0.40000000000000013</v>
      </c>
      <c r="CV159" s="250">
        <v>-0.11999999999999988</v>
      </c>
      <c r="CW159" s="151">
        <v>27.01</v>
      </c>
      <c r="CX159" s="152">
        <v>31.13</v>
      </c>
      <c r="CY159" s="153">
        <v>32.26</v>
      </c>
      <c r="CZ159" s="152">
        <v>34.26</v>
      </c>
      <c r="DA159" s="153">
        <v>35.39</v>
      </c>
      <c r="DB159" s="151">
        <v>35.880000000000003</v>
      </c>
      <c r="DC159" s="153">
        <v>37.31</v>
      </c>
      <c r="DD159" s="151">
        <v>37.909999999999997</v>
      </c>
      <c r="DE159" s="152">
        <v>38.57</v>
      </c>
      <c r="DF159" s="153">
        <v>38.950000000000003</v>
      </c>
      <c r="DG159" s="153">
        <v>38.67</v>
      </c>
      <c r="DH159" s="153">
        <v>39.619999999999997</v>
      </c>
      <c r="DI159" s="153">
        <v>42.31</v>
      </c>
      <c r="DJ159" s="151">
        <v>42.4</v>
      </c>
      <c r="DK159" s="153">
        <v>44.63</v>
      </c>
      <c r="DL159" s="153">
        <v>48.43</v>
      </c>
      <c r="DM159" s="151">
        <v>44.39</v>
      </c>
      <c r="DN159" s="151">
        <v>45.53</v>
      </c>
      <c r="DO159" s="151">
        <v>27.22</v>
      </c>
      <c r="DP159" s="152">
        <v>31.72</v>
      </c>
      <c r="DQ159" s="153">
        <v>33.39</v>
      </c>
      <c r="DR159" s="153">
        <v>34.25</v>
      </c>
      <c r="DS159" s="153">
        <v>35.450000000000003</v>
      </c>
      <c r="DT159" s="151">
        <v>35.659999999999997</v>
      </c>
      <c r="DU159" s="153">
        <v>37.39</v>
      </c>
      <c r="DV159" s="151">
        <v>37.14</v>
      </c>
      <c r="DW159" s="152">
        <v>37.96</v>
      </c>
      <c r="DX159" s="153">
        <v>38.74</v>
      </c>
      <c r="DY159" s="153">
        <v>38.659999999999997</v>
      </c>
      <c r="DZ159" s="153">
        <v>39.47</v>
      </c>
      <c r="EA159" s="153">
        <v>41.88</v>
      </c>
      <c r="EB159" s="151">
        <v>42.98</v>
      </c>
      <c r="EC159" s="153">
        <v>45.7</v>
      </c>
      <c r="ED159" s="153">
        <v>48.68</v>
      </c>
      <c r="EE159" s="151">
        <v>45.35</v>
      </c>
      <c r="EF159" s="151">
        <v>45.51</v>
      </c>
      <c r="EG159" s="253">
        <f t="shared" si="41"/>
        <v>-0.2099999999999973</v>
      </c>
      <c r="EH159" s="253">
        <f t="shared" si="42"/>
        <v>-0.58999999999999986</v>
      </c>
      <c r="EI159" s="253">
        <f t="shared" si="43"/>
        <v>-1.1300000000000026</v>
      </c>
      <c r="EJ159" s="253">
        <f t="shared" si="44"/>
        <v>9.9999999999980105E-3</v>
      </c>
      <c r="EK159" s="253">
        <f t="shared" si="45"/>
        <v>-6.0000000000002274E-2</v>
      </c>
      <c r="EL159" s="253">
        <f t="shared" si="46"/>
        <v>0.22000000000000597</v>
      </c>
      <c r="EM159" s="151">
        <v>3</v>
      </c>
      <c r="EN159" s="153">
        <v>6</v>
      </c>
      <c r="EO159" s="153">
        <v>9</v>
      </c>
      <c r="EP159" s="153">
        <v>9</v>
      </c>
      <c r="EQ159" s="153">
        <v>7</v>
      </c>
      <c r="ER159" s="153">
        <v>3</v>
      </c>
      <c r="ES159" s="153">
        <v>-2</v>
      </c>
      <c r="ET159" s="153">
        <v>-7</v>
      </c>
      <c r="EU159" s="153">
        <v>-14</v>
      </c>
      <c r="EV159" s="153">
        <v>-20</v>
      </c>
      <c r="EW159" s="153">
        <v>-21</v>
      </c>
      <c r="EX159" s="153">
        <v>-19</v>
      </c>
      <c r="EY159" s="153">
        <v>-14</v>
      </c>
      <c r="EZ159" s="153">
        <v>-8</v>
      </c>
      <c r="FA159" s="153">
        <v>-4</v>
      </c>
      <c r="FB159" s="153">
        <v>0</v>
      </c>
      <c r="FC159" s="153">
        <v>2</v>
      </c>
      <c r="FD159" s="153">
        <v>4</v>
      </c>
      <c r="FE159" s="137" t="s">
        <v>971</v>
      </c>
      <c r="FF159" s="137">
        <v>50763933</v>
      </c>
      <c r="FG159" s="137" t="s">
        <v>91</v>
      </c>
      <c r="FH159" s="138" t="s">
        <v>754</v>
      </c>
      <c r="FI159" s="139"/>
      <c r="FJ159" s="138"/>
      <c r="FL159" s="50">
        <f t="shared" si="47"/>
        <v>-1.54</v>
      </c>
    </row>
    <row r="160" spans="1:168" s="154" customFormat="1" ht="14">
      <c r="A160" s="137">
        <v>2</v>
      </c>
      <c r="B160" s="2">
        <v>175</v>
      </c>
      <c r="C160" s="137">
        <v>2</v>
      </c>
      <c r="D160" s="250">
        <v>2.3099999999999996</v>
      </c>
      <c r="E160" s="137">
        <v>19</v>
      </c>
      <c r="F160" s="137">
        <v>0</v>
      </c>
      <c r="G160" s="137">
        <v>161</v>
      </c>
      <c r="H160" s="137">
        <v>51.2</v>
      </c>
      <c r="I160" s="137" t="s">
        <v>147</v>
      </c>
      <c r="J160" s="165" t="s">
        <v>148</v>
      </c>
      <c r="K160" s="137" t="s">
        <v>15</v>
      </c>
      <c r="L160" s="137">
        <v>46</v>
      </c>
      <c r="M160" s="137">
        <v>38</v>
      </c>
      <c r="N160" s="137">
        <v>40</v>
      </c>
      <c r="O160" s="2">
        <f t="shared" si="38"/>
        <v>0.13043478260869565</v>
      </c>
      <c r="P160" s="140"/>
      <c r="Q160" s="140"/>
      <c r="R160" s="140"/>
      <c r="S160" s="140"/>
      <c r="T160" s="137" t="s">
        <v>187</v>
      </c>
      <c r="U160" s="154" t="s">
        <v>193</v>
      </c>
      <c r="V160" s="137">
        <v>46</v>
      </c>
      <c r="W160" s="137">
        <v>38</v>
      </c>
      <c r="X160" s="137">
        <v>40</v>
      </c>
      <c r="Y160" s="137" t="s">
        <v>280</v>
      </c>
      <c r="Z160" s="137" t="s">
        <v>487</v>
      </c>
      <c r="AA160" s="142" t="s">
        <v>159</v>
      </c>
      <c r="AB160" s="142">
        <v>60</v>
      </c>
      <c r="AC160" s="137">
        <v>41</v>
      </c>
      <c r="AD160" s="137">
        <v>32</v>
      </c>
      <c r="AE160" s="137"/>
      <c r="AF160" s="141" t="s">
        <v>88</v>
      </c>
      <c r="AG160" s="142" t="s">
        <v>160</v>
      </c>
      <c r="AH160" s="142">
        <v>24</v>
      </c>
      <c r="AI160" s="137">
        <v>18</v>
      </c>
      <c r="AJ160" s="137">
        <v>15</v>
      </c>
      <c r="AK160" s="137"/>
      <c r="AL160" s="141"/>
      <c r="AM160" s="137" t="s">
        <v>250</v>
      </c>
      <c r="AN160" s="137" t="s">
        <v>240</v>
      </c>
      <c r="AO160" s="137" t="s">
        <v>140</v>
      </c>
      <c r="AP160" s="137" t="s">
        <v>106</v>
      </c>
      <c r="AQ160" s="137" t="s">
        <v>87</v>
      </c>
      <c r="AR160" s="138"/>
      <c r="AS160" s="137" t="s">
        <v>89</v>
      </c>
      <c r="AT160" s="138"/>
      <c r="AU160" s="137" t="s">
        <v>93</v>
      </c>
      <c r="AV160" s="139" t="s">
        <v>500</v>
      </c>
      <c r="AW160" s="139">
        <v>2</v>
      </c>
      <c r="AX160" s="137" t="s">
        <v>15</v>
      </c>
      <c r="AY160" s="137">
        <v>46</v>
      </c>
      <c r="AZ160" s="137">
        <v>38</v>
      </c>
      <c r="BA160" s="137">
        <v>40</v>
      </c>
      <c r="BB160" s="2">
        <f t="shared" si="39"/>
        <v>0.13043478260869565</v>
      </c>
      <c r="BC160" s="248">
        <f t="shared" si="40"/>
        <v>2.3099999999999996</v>
      </c>
      <c r="BD160" s="137" t="s">
        <v>1666</v>
      </c>
      <c r="BE160" s="137">
        <v>19</v>
      </c>
      <c r="BF160" s="137">
        <v>0</v>
      </c>
      <c r="BG160" s="143">
        <v>4.3499999999999996</v>
      </c>
      <c r="BH160" s="144">
        <v>3.41</v>
      </c>
      <c r="BI160" s="145">
        <v>2.73</v>
      </c>
      <c r="BJ160" s="144">
        <v>3.11</v>
      </c>
      <c r="BK160" s="145">
        <v>2.87</v>
      </c>
      <c r="BL160" s="143">
        <v>2.66</v>
      </c>
      <c r="BM160" s="145">
        <v>3.13</v>
      </c>
      <c r="BN160" s="143">
        <v>2.8</v>
      </c>
      <c r="BO160" s="144">
        <v>4.13</v>
      </c>
      <c r="BP160" s="145">
        <v>2.73</v>
      </c>
      <c r="BQ160" s="145">
        <v>2.91</v>
      </c>
      <c r="BR160" s="145">
        <v>4.29</v>
      </c>
      <c r="BS160" s="145">
        <v>3.56</v>
      </c>
      <c r="BT160" s="146">
        <v>5.03</v>
      </c>
      <c r="BU160" s="147">
        <v>5.26</v>
      </c>
      <c r="BV160" s="147">
        <v>6.94</v>
      </c>
      <c r="BW160" s="146">
        <v>12.51</v>
      </c>
      <c r="BX160" s="146">
        <v>16.07</v>
      </c>
      <c r="BY160" s="146">
        <v>3.83</v>
      </c>
      <c r="BZ160" s="148">
        <v>3.02</v>
      </c>
      <c r="CA160" s="149">
        <v>1.1100000000000001</v>
      </c>
      <c r="CB160" s="149">
        <v>0.8</v>
      </c>
      <c r="CC160" s="149">
        <v>1.34</v>
      </c>
      <c r="CD160" s="150">
        <v>2.92</v>
      </c>
      <c r="CE160" s="149">
        <v>3.35</v>
      </c>
      <c r="CF160" s="150">
        <v>3.14</v>
      </c>
      <c r="CG160" s="148">
        <v>3.98</v>
      </c>
      <c r="CH160" s="149">
        <v>4.6100000000000003</v>
      </c>
      <c r="CI160" s="149">
        <v>6.29</v>
      </c>
      <c r="CJ160" s="149">
        <v>4.28</v>
      </c>
      <c r="CK160" s="147">
        <v>3.23</v>
      </c>
      <c r="CL160" s="146">
        <v>5.04</v>
      </c>
      <c r="CM160" s="147">
        <v>5.75</v>
      </c>
      <c r="CN160" s="147">
        <v>6.83</v>
      </c>
      <c r="CO160" s="146">
        <v>12.36</v>
      </c>
      <c r="CP160" s="146">
        <v>16.48</v>
      </c>
      <c r="CQ160" s="250">
        <v>0.51999999999999957</v>
      </c>
      <c r="CR160" s="250">
        <v>0.39000000000000012</v>
      </c>
      <c r="CS160" s="250">
        <v>1.6199999999999999</v>
      </c>
      <c r="CT160" s="250">
        <v>2.3099999999999996</v>
      </c>
      <c r="CU160" s="250">
        <v>1.53</v>
      </c>
      <c r="CV160" s="250">
        <v>-0.25999999999999979</v>
      </c>
      <c r="CW160" s="151">
        <v>27.27</v>
      </c>
      <c r="CX160" s="152">
        <v>31.65</v>
      </c>
      <c r="CY160" s="153">
        <v>33.42</v>
      </c>
      <c r="CZ160" s="152">
        <v>36.17</v>
      </c>
      <c r="DA160" s="153">
        <v>38.020000000000003</v>
      </c>
      <c r="DB160" s="151">
        <v>38.92</v>
      </c>
      <c r="DC160" s="153">
        <v>38.78</v>
      </c>
      <c r="DD160" s="151">
        <v>38.75</v>
      </c>
      <c r="DE160" s="152">
        <v>38.67</v>
      </c>
      <c r="DF160" s="153">
        <v>39.82</v>
      </c>
      <c r="DG160" s="153">
        <v>40.97</v>
      </c>
      <c r="DH160" s="153">
        <v>43.17</v>
      </c>
      <c r="DI160" s="153">
        <v>46.27</v>
      </c>
      <c r="DJ160" s="151">
        <v>46.12</v>
      </c>
      <c r="DK160" s="153">
        <v>46.94</v>
      </c>
      <c r="DL160" s="153">
        <v>45.35</v>
      </c>
      <c r="DM160" s="151">
        <v>43.99</v>
      </c>
      <c r="DN160" s="151">
        <v>41.43</v>
      </c>
      <c r="DO160" s="151">
        <v>27.39</v>
      </c>
      <c r="DP160" s="152">
        <v>31.88</v>
      </c>
      <c r="DQ160" s="153">
        <v>34.4</v>
      </c>
      <c r="DR160" s="153">
        <v>36.75</v>
      </c>
      <c r="DS160" s="153">
        <v>37.46</v>
      </c>
      <c r="DT160" s="151">
        <v>37.270000000000003</v>
      </c>
      <c r="DU160" s="153">
        <v>38.729999999999997</v>
      </c>
      <c r="DV160" s="151">
        <v>37.159999999999997</v>
      </c>
      <c r="DW160" s="152">
        <v>37.35</v>
      </c>
      <c r="DX160" s="153">
        <v>38.729999999999997</v>
      </c>
      <c r="DY160" s="153">
        <v>39.32</v>
      </c>
      <c r="DZ160" s="153">
        <v>42.09</v>
      </c>
      <c r="EA160" s="153">
        <v>46.21</v>
      </c>
      <c r="EB160" s="151">
        <v>46.43</v>
      </c>
      <c r="EC160" s="153">
        <v>47.33</v>
      </c>
      <c r="ED160" s="153">
        <v>45.02</v>
      </c>
      <c r="EE160" s="151">
        <v>44.86</v>
      </c>
      <c r="EF160" s="151">
        <v>40.44</v>
      </c>
      <c r="EG160" s="253">
        <f t="shared" si="41"/>
        <v>-0.12000000000000099</v>
      </c>
      <c r="EH160" s="253">
        <f t="shared" si="42"/>
        <v>-0.23000000000000043</v>
      </c>
      <c r="EI160" s="253">
        <f t="shared" si="43"/>
        <v>-0.97999999999999687</v>
      </c>
      <c r="EJ160" s="253">
        <f t="shared" si="44"/>
        <v>-0.57999999999999829</v>
      </c>
      <c r="EK160" s="253">
        <f t="shared" si="45"/>
        <v>0.56000000000000227</v>
      </c>
      <c r="EL160" s="253">
        <f t="shared" si="46"/>
        <v>1.6499999999999986</v>
      </c>
      <c r="EM160" s="151">
        <v>0</v>
      </c>
      <c r="EN160" s="153">
        <v>3</v>
      </c>
      <c r="EO160" s="153">
        <v>5</v>
      </c>
      <c r="EP160" s="153">
        <v>5</v>
      </c>
      <c r="EQ160" s="153">
        <v>9</v>
      </c>
      <c r="ER160" s="153">
        <v>5</v>
      </c>
      <c r="ES160" s="153">
        <v>-3</v>
      </c>
      <c r="ET160" s="153">
        <v>-12</v>
      </c>
      <c r="EU160" s="153">
        <v>-18</v>
      </c>
      <c r="EV160" s="153">
        <v>-22</v>
      </c>
      <c r="EW160" s="153">
        <v>-22</v>
      </c>
      <c r="EX160" s="153">
        <v>-21</v>
      </c>
      <c r="EY160" s="153">
        <v>-14</v>
      </c>
      <c r="EZ160" s="153">
        <v>-6</v>
      </c>
      <c r="FA160" s="153">
        <v>-3</v>
      </c>
      <c r="FB160" s="153">
        <v>-1</v>
      </c>
      <c r="FC160" s="153">
        <v>0</v>
      </c>
      <c r="FD160" s="153">
        <v>1</v>
      </c>
      <c r="FE160" s="137" t="s">
        <v>911</v>
      </c>
      <c r="FF160" s="137">
        <v>44212137</v>
      </c>
      <c r="FG160" s="137" t="s">
        <v>91</v>
      </c>
      <c r="FH160" s="138" t="s">
        <v>485</v>
      </c>
      <c r="FI160" s="155" t="s">
        <v>95</v>
      </c>
      <c r="FJ160" s="138">
        <v>-13</v>
      </c>
      <c r="FL160" s="50">
        <f t="shared" si="47"/>
        <v>0.11000000000000032</v>
      </c>
    </row>
    <row r="161" spans="1:168" s="154" customFormat="1" ht="14">
      <c r="A161" s="137">
        <v>2</v>
      </c>
      <c r="B161" s="2">
        <v>152</v>
      </c>
      <c r="C161" s="137">
        <v>2</v>
      </c>
      <c r="D161" s="250">
        <v>2.39</v>
      </c>
      <c r="E161" s="137">
        <v>24</v>
      </c>
      <c r="F161" s="137">
        <v>7</v>
      </c>
      <c r="G161" s="137">
        <v>160</v>
      </c>
      <c r="H161" s="137">
        <v>52.6</v>
      </c>
      <c r="I161" s="137" t="s">
        <v>147</v>
      </c>
      <c r="J161" s="137" t="s">
        <v>231</v>
      </c>
      <c r="K161" s="142" t="s">
        <v>17</v>
      </c>
      <c r="L161" s="142">
        <v>32</v>
      </c>
      <c r="M161" s="137">
        <v>28</v>
      </c>
      <c r="N161" s="137">
        <v>28</v>
      </c>
      <c r="O161" s="2">
        <f t="shared" ref="O161:O182" si="48">(L161-N161)/L161</f>
        <v>0.125</v>
      </c>
      <c r="P161" s="140" t="s">
        <v>168</v>
      </c>
      <c r="Q161" s="140" t="s">
        <v>674</v>
      </c>
      <c r="R161" s="140"/>
      <c r="S161" s="140"/>
      <c r="T161" s="142" t="s">
        <v>187</v>
      </c>
      <c r="U161" s="154" t="s">
        <v>192</v>
      </c>
      <c r="V161" s="142">
        <v>32</v>
      </c>
      <c r="W161" s="137">
        <v>28</v>
      </c>
      <c r="X161" s="137">
        <v>28</v>
      </c>
      <c r="Y161" s="137" t="s">
        <v>675</v>
      </c>
      <c r="Z161" s="141"/>
      <c r="AA161" s="142" t="s">
        <v>676</v>
      </c>
      <c r="AB161" s="142">
        <v>53</v>
      </c>
      <c r="AC161" s="137">
        <v>39</v>
      </c>
      <c r="AD161" s="137">
        <v>29</v>
      </c>
      <c r="AE161" s="137"/>
      <c r="AF161" s="141" t="s">
        <v>242</v>
      </c>
      <c r="AG161" s="150"/>
      <c r="AH161" s="150"/>
      <c r="AI161" s="155"/>
      <c r="AJ161" s="155"/>
      <c r="AK161" s="155"/>
      <c r="AL161" s="159"/>
      <c r="AM161" s="137" t="s">
        <v>677</v>
      </c>
      <c r="AN161" s="137" t="s">
        <v>128</v>
      </c>
      <c r="AO161" s="137" t="s">
        <v>342</v>
      </c>
      <c r="AP161" s="137" t="s">
        <v>678</v>
      </c>
      <c r="AQ161" s="137" t="s">
        <v>87</v>
      </c>
      <c r="AR161" s="138" t="s">
        <v>131</v>
      </c>
      <c r="AS161" s="137" t="s">
        <v>89</v>
      </c>
      <c r="AT161" s="138" t="s">
        <v>131</v>
      </c>
      <c r="AU161" s="137" t="s">
        <v>93</v>
      </c>
      <c r="AV161" s="139" t="s">
        <v>679</v>
      </c>
      <c r="AW161" s="139">
        <v>2</v>
      </c>
      <c r="AX161" s="142" t="s">
        <v>17</v>
      </c>
      <c r="AY161" s="142">
        <v>32</v>
      </c>
      <c r="AZ161" s="137">
        <v>28</v>
      </c>
      <c r="BA161" s="137">
        <v>28</v>
      </c>
      <c r="BB161" s="2">
        <f t="shared" ref="BB161:BB182" si="49">(AY161-BA161)/AY161</f>
        <v>0.125</v>
      </c>
      <c r="BC161" s="248">
        <f t="shared" ref="BC161:BC182" si="50">BJ161-CB161</f>
        <v>2.39</v>
      </c>
      <c r="BD161" s="137" t="s">
        <v>1666</v>
      </c>
      <c r="BE161" s="137">
        <v>24</v>
      </c>
      <c r="BF161" s="137">
        <v>7</v>
      </c>
      <c r="BG161" s="143">
        <v>3.61</v>
      </c>
      <c r="BH161" s="144">
        <v>2.72</v>
      </c>
      <c r="BI161" s="145">
        <v>2.44</v>
      </c>
      <c r="BJ161" s="144">
        <v>2.39</v>
      </c>
      <c r="BK161" s="145">
        <v>2.29</v>
      </c>
      <c r="BL161" s="143">
        <v>2.08</v>
      </c>
      <c r="BM161" s="145">
        <v>2.34</v>
      </c>
      <c r="BN161" s="143">
        <v>1.69</v>
      </c>
      <c r="BO161" s="144">
        <v>2.64</v>
      </c>
      <c r="BP161" s="145">
        <v>4.3499999999999996</v>
      </c>
      <c r="BQ161" s="145">
        <v>3.56</v>
      </c>
      <c r="BR161" s="145">
        <v>4.3499999999999996</v>
      </c>
      <c r="BS161" s="145">
        <v>3.44</v>
      </c>
      <c r="BT161" s="146">
        <v>4.7300000000000004</v>
      </c>
      <c r="BU161" s="147">
        <v>6.72</v>
      </c>
      <c r="BV161" s="147">
        <v>8.6300000000000008</v>
      </c>
      <c r="BW161" s="146">
        <v>14.32</v>
      </c>
      <c r="BX161" s="156"/>
      <c r="BY161" s="146">
        <v>3.78</v>
      </c>
      <c r="BZ161" s="148">
        <v>2.84</v>
      </c>
      <c r="CA161" s="149">
        <v>1.1100000000000001</v>
      </c>
      <c r="CB161" s="149">
        <v>0</v>
      </c>
      <c r="CC161" s="149">
        <v>2.5299999999999998</v>
      </c>
      <c r="CD161" s="150">
        <v>3</v>
      </c>
      <c r="CE161" s="149">
        <v>3.22</v>
      </c>
      <c r="CF161" s="150">
        <v>2.95</v>
      </c>
      <c r="CG161" s="148">
        <v>3.78</v>
      </c>
      <c r="CH161" s="149">
        <v>5.0599999999999996</v>
      </c>
      <c r="CI161" s="149">
        <v>4.78</v>
      </c>
      <c r="CJ161" s="147">
        <v>3.88</v>
      </c>
      <c r="CK161" s="147">
        <v>4.01</v>
      </c>
      <c r="CL161" s="146">
        <v>3.69</v>
      </c>
      <c r="CM161" s="147">
        <v>6.54</v>
      </c>
      <c r="CN161" s="147">
        <v>9.84</v>
      </c>
      <c r="CO161" s="146">
        <v>15.43</v>
      </c>
      <c r="CP161" s="156"/>
      <c r="CQ161" s="250">
        <v>-0.16999999999999993</v>
      </c>
      <c r="CR161" s="250">
        <v>-0.11999999999999966</v>
      </c>
      <c r="CS161" s="250">
        <v>1.3299999999999998</v>
      </c>
      <c r="CT161" s="250">
        <v>2.39</v>
      </c>
      <c r="CU161" s="250">
        <v>-0.23999999999999977</v>
      </c>
      <c r="CV161" s="250">
        <v>-0.91999999999999993</v>
      </c>
      <c r="CW161" s="151">
        <v>29.8</v>
      </c>
      <c r="CX161" s="152">
        <v>32.94</v>
      </c>
      <c r="CY161" s="153">
        <v>34.450000000000003</v>
      </c>
      <c r="CZ161" s="152">
        <v>39.33</v>
      </c>
      <c r="DA161" s="153">
        <v>38.36</v>
      </c>
      <c r="DB161" s="151">
        <v>39.119999999999997</v>
      </c>
      <c r="DC161" s="153">
        <v>39.21</v>
      </c>
      <c r="DD161" s="151">
        <v>42.68</v>
      </c>
      <c r="DE161" s="152">
        <v>41.42</v>
      </c>
      <c r="DF161" s="153">
        <v>41.14</v>
      </c>
      <c r="DG161" s="153">
        <v>40.4</v>
      </c>
      <c r="DH161" s="153">
        <v>47.82</v>
      </c>
      <c r="DI161" s="153">
        <v>49.16</v>
      </c>
      <c r="DJ161" s="151">
        <v>48.19</v>
      </c>
      <c r="DK161" s="153">
        <v>49.12</v>
      </c>
      <c r="DL161" s="153">
        <v>49.17</v>
      </c>
      <c r="DM161" s="151">
        <v>47.33</v>
      </c>
      <c r="DN161" s="157"/>
      <c r="DO161" s="151">
        <v>29.06</v>
      </c>
      <c r="DP161" s="152">
        <v>31.9</v>
      </c>
      <c r="DQ161" s="153">
        <v>34.97</v>
      </c>
      <c r="DR161" s="153">
        <v>39.33</v>
      </c>
      <c r="DS161" s="153">
        <v>38.86</v>
      </c>
      <c r="DT161" s="151">
        <v>39.799999999999997</v>
      </c>
      <c r="DU161" s="153">
        <v>40.229999999999997</v>
      </c>
      <c r="DV161" s="151">
        <v>41.91</v>
      </c>
      <c r="DW161" s="152">
        <v>42.65</v>
      </c>
      <c r="DX161" s="153">
        <v>41.79</v>
      </c>
      <c r="DY161" s="153">
        <v>40.46</v>
      </c>
      <c r="DZ161" s="153">
        <v>49.84</v>
      </c>
      <c r="EA161" s="153">
        <v>49.33</v>
      </c>
      <c r="EB161" s="151">
        <v>50.62</v>
      </c>
      <c r="EC161" s="153">
        <v>50.06</v>
      </c>
      <c r="ED161" s="153">
        <v>48.77</v>
      </c>
      <c r="EE161" s="151">
        <v>44.69</v>
      </c>
      <c r="EF161" s="157"/>
      <c r="EG161" s="253">
        <f t="shared" ref="EG161:EG182" si="51">CW161-DO161</f>
        <v>0.74000000000000199</v>
      </c>
      <c r="EH161" s="253">
        <f t="shared" ref="EH161:EH182" si="52">CX161-DP161</f>
        <v>1.0399999999999991</v>
      </c>
      <c r="EI161" s="253">
        <f t="shared" ref="EI161:EI182" si="53">CY161-DQ161</f>
        <v>-0.51999999999999602</v>
      </c>
      <c r="EJ161" s="253">
        <f t="shared" ref="EJ161:EJ182" si="54">CZ161-DR161</f>
        <v>0</v>
      </c>
      <c r="EK161" s="253">
        <f t="shared" ref="EK161:EK182" si="55">DA161-DS161</f>
        <v>-0.5</v>
      </c>
      <c r="EL161" s="253">
        <f t="shared" ref="EL161:EL182" si="56">DB161-DT161</f>
        <v>-0.67999999999999972</v>
      </c>
      <c r="EM161" s="151">
        <v>7</v>
      </c>
      <c r="EN161" s="153">
        <v>6</v>
      </c>
      <c r="EO161" s="153">
        <v>4</v>
      </c>
      <c r="EP161" s="153">
        <v>4</v>
      </c>
      <c r="EQ161" s="153">
        <v>-3</v>
      </c>
      <c r="ER161" s="153">
        <v>-18</v>
      </c>
      <c r="ES161" s="153">
        <v>-21</v>
      </c>
      <c r="ET161" s="153">
        <v>-28</v>
      </c>
      <c r="EU161" s="153">
        <v>-27</v>
      </c>
      <c r="EV161" s="153">
        <v>-24</v>
      </c>
      <c r="EW161" s="153">
        <v>-20</v>
      </c>
      <c r="EX161" s="153">
        <v>-15</v>
      </c>
      <c r="EY161" s="153">
        <v>-13</v>
      </c>
      <c r="EZ161" s="153">
        <v>-11</v>
      </c>
      <c r="FA161" s="153">
        <v>-6</v>
      </c>
      <c r="FB161" s="153">
        <v>-6</v>
      </c>
      <c r="FC161" s="153">
        <v>-5</v>
      </c>
      <c r="FD161" s="158"/>
      <c r="FE161" s="137" t="s">
        <v>670</v>
      </c>
      <c r="FF161" s="137">
        <v>51287090</v>
      </c>
      <c r="FG161" s="137" t="s">
        <v>91</v>
      </c>
      <c r="FH161" s="138" t="s">
        <v>679</v>
      </c>
      <c r="FI161" s="155" t="s">
        <v>95</v>
      </c>
      <c r="FJ161" s="138">
        <v>-2</v>
      </c>
      <c r="FL161" s="50">
        <f t="shared" si="47"/>
        <v>-1.2099999999999991</v>
      </c>
    </row>
    <row r="162" spans="1:168" s="154" customFormat="1" ht="14">
      <c r="A162" s="137">
        <v>2</v>
      </c>
      <c r="B162" s="2">
        <v>145</v>
      </c>
      <c r="C162" s="137">
        <v>2</v>
      </c>
      <c r="D162" s="250">
        <v>2.41</v>
      </c>
      <c r="E162" s="137">
        <v>18</v>
      </c>
      <c r="F162" s="137">
        <v>7</v>
      </c>
      <c r="G162" s="137">
        <v>166</v>
      </c>
      <c r="H162" s="137">
        <v>55.6</v>
      </c>
      <c r="I162" s="137" t="s">
        <v>79</v>
      </c>
      <c r="J162" s="137" t="s">
        <v>148</v>
      </c>
      <c r="K162" s="142" t="s">
        <v>6</v>
      </c>
      <c r="L162" s="142">
        <v>32</v>
      </c>
      <c r="M162" s="137">
        <v>31</v>
      </c>
      <c r="N162" s="137">
        <v>27</v>
      </c>
      <c r="O162" s="2">
        <f t="shared" si="48"/>
        <v>0.15625</v>
      </c>
      <c r="P162" s="140"/>
      <c r="Q162" s="140"/>
      <c r="R162" s="140"/>
      <c r="S162" s="140"/>
      <c r="T162" s="142" t="s">
        <v>187</v>
      </c>
      <c r="U162" s="154" t="s">
        <v>191</v>
      </c>
      <c r="V162" s="142">
        <v>32</v>
      </c>
      <c r="W162" s="137">
        <v>31</v>
      </c>
      <c r="X162" s="137">
        <v>27</v>
      </c>
      <c r="Y162" s="137" t="s">
        <v>1176</v>
      </c>
      <c r="Z162" s="141"/>
      <c r="AA162" s="142" t="s">
        <v>232</v>
      </c>
      <c r="AB162" s="142">
        <v>60</v>
      </c>
      <c r="AC162" s="137">
        <v>50</v>
      </c>
      <c r="AD162" s="137">
        <v>32</v>
      </c>
      <c r="AE162" s="137"/>
      <c r="AF162" s="141" t="s">
        <v>443</v>
      </c>
      <c r="AG162" s="150" t="s">
        <v>301</v>
      </c>
      <c r="AH162" s="150">
        <v>29</v>
      </c>
      <c r="AI162" s="155">
        <v>28</v>
      </c>
      <c r="AJ162" s="155">
        <v>16</v>
      </c>
      <c r="AK162" s="155"/>
      <c r="AL162" s="159"/>
      <c r="AM162" s="137" t="s">
        <v>177</v>
      </c>
      <c r="AN162" s="137" t="s">
        <v>421</v>
      </c>
      <c r="AO162" s="137" t="s">
        <v>295</v>
      </c>
      <c r="AP162" s="137" t="s">
        <v>919</v>
      </c>
      <c r="AQ162" s="137" t="s">
        <v>87</v>
      </c>
      <c r="AR162" s="138" t="s">
        <v>180</v>
      </c>
      <c r="AS162" s="137" t="s">
        <v>89</v>
      </c>
      <c r="AT162" s="138" t="s">
        <v>197</v>
      </c>
      <c r="AU162" s="137" t="s">
        <v>93</v>
      </c>
      <c r="AV162" s="139" t="s">
        <v>1177</v>
      </c>
      <c r="AW162" s="139">
        <v>2</v>
      </c>
      <c r="AX162" s="142" t="s">
        <v>6</v>
      </c>
      <c r="AY162" s="142">
        <v>32</v>
      </c>
      <c r="AZ162" s="137">
        <v>31</v>
      </c>
      <c r="BA162" s="137">
        <v>27</v>
      </c>
      <c r="BB162" s="2">
        <f t="shared" si="49"/>
        <v>0.15625</v>
      </c>
      <c r="BC162" s="248">
        <f t="shared" si="50"/>
        <v>2.41</v>
      </c>
      <c r="BD162" s="137" t="s">
        <v>1666</v>
      </c>
      <c r="BE162" s="137">
        <v>18</v>
      </c>
      <c r="BF162" s="137">
        <v>7</v>
      </c>
      <c r="BG162" s="143">
        <v>5.73</v>
      </c>
      <c r="BH162" s="144">
        <v>4.79</v>
      </c>
      <c r="BI162" s="145">
        <v>3.41</v>
      </c>
      <c r="BJ162" s="144">
        <v>2.41</v>
      </c>
      <c r="BK162" s="145">
        <v>2.27</v>
      </c>
      <c r="BL162" s="143">
        <v>1.67</v>
      </c>
      <c r="BM162" s="145">
        <v>0</v>
      </c>
      <c r="BN162" s="143">
        <v>0.97</v>
      </c>
      <c r="BO162" s="144">
        <v>1.59</v>
      </c>
      <c r="BP162" s="145">
        <v>2.14</v>
      </c>
      <c r="BQ162" s="145">
        <v>3.74</v>
      </c>
      <c r="BR162" s="145">
        <v>6.23</v>
      </c>
      <c r="BS162" s="145">
        <v>3.74</v>
      </c>
      <c r="BT162" s="146">
        <v>5.31</v>
      </c>
      <c r="BU162" s="147">
        <v>6.24</v>
      </c>
      <c r="BV162" s="147">
        <v>8.27</v>
      </c>
      <c r="BW162" s="146">
        <v>11.01</v>
      </c>
      <c r="BX162" s="146">
        <v>19.03</v>
      </c>
      <c r="BY162" s="146">
        <v>4.57</v>
      </c>
      <c r="BZ162" s="162">
        <v>2.83</v>
      </c>
      <c r="CA162" s="147">
        <v>0</v>
      </c>
      <c r="CB162" s="147">
        <v>0</v>
      </c>
      <c r="CC162" s="147">
        <v>0</v>
      </c>
      <c r="CD162" s="146">
        <v>1.74</v>
      </c>
      <c r="CE162" s="147">
        <v>2.78</v>
      </c>
      <c r="CF162" s="146">
        <v>3.05</v>
      </c>
      <c r="CG162" s="162">
        <v>3.25</v>
      </c>
      <c r="CH162" s="147">
        <v>2.88</v>
      </c>
      <c r="CI162" s="147">
        <v>2.9</v>
      </c>
      <c r="CJ162" s="147">
        <v>4.22</v>
      </c>
      <c r="CK162" s="147">
        <v>4.38</v>
      </c>
      <c r="CL162" s="146">
        <v>4.07</v>
      </c>
      <c r="CM162" s="147">
        <v>6.72</v>
      </c>
      <c r="CN162" s="147">
        <v>8.8000000000000007</v>
      </c>
      <c r="CO162" s="146">
        <v>11.61</v>
      </c>
      <c r="CP162" s="146">
        <v>19.260000000000002</v>
      </c>
      <c r="CQ162" s="250">
        <v>1.1600000000000001</v>
      </c>
      <c r="CR162" s="250">
        <v>1.96</v>
      </c>
      <c r="CS162" s="250">
        <v>3.41</v>
      </c>
      <c r="CT162" s="250">
        <v>2.41</v>
      </c>
      <c r="CU162" s="250">
        <v>2.27</v>
      </c>
      <c r="CV162" s="250">
        <v>-7.0000000000000062E-2</v>
      </c>
      <c r="CW162" s="151">
        <v>29.13</v>
      </c>
      <c r="CX162" s="152">
        <v>31.01</v>
      </c>
      <c r="CY162" s="153">
        <v>35.659999999999997</v>
      </c>
      <c r="CZ162" s="152">
        <v>37.9</v>
      </c>
      <c r="DA162" s="153">
        <v>38.08</v>
      </c>
      <c r="DB162" s="151">
        <v>38.93</v>
      </c>
      <c r="DC162" s="153">
        <v>39.49</v>
      </c>
      <c r="DD162" s="151">
        <v>39.380000000000003</v>
      </c>
      <c r="DE162" s="152">
        <v>39.380000000000003</v>
      </c>
      <c r="DF162" s="153">
        <v>39.19</v>
      </c>
      <c r="DG162" s="153">
        <v>41.56</v>
      </c>
      <c r="DH162" s="153">
        <v>43.64</v>
      </c>
      <c r="DI162" s="153">
        <v>45.68</v>
      </c>
      <c r="DJ162" s="151">
        <v>45.88</v>
      </c>
      <c r="DK162" s="153">
        <v>46.99</v>
      </c>
      <c r="DL162" s="153">
        <v>44.45</v>
      </c>
      <c r="DM162" s="151">
        <v>41.15</v>
      </c>
      <c r="DN162" s="151">
        <v>38.86</v>
      </c>
      <c r="DO162" s="151">
        <v>28.45</v>
      </c>
      <c r="DP162" s="152">
        <v>31.16</v>
      </c>
      <c r="DQ162" s="153">
        <v>35.06</v>
      </c>
      <c r="DR162" s="153">
        <v>38.11</v>
      </c>
      <c r="DS162" s="153">
        <v>38.9</v>
      </c>
      <c r="DT162" s="151">
        <v>38.380000000000003</v>
      </c>
      <c r="DU162" s="153">
        <v>39.520000000000003</v>
      </c>
      <c r="DV162" s="151">
        <v>40.65</v>
      </c>
      <c r="DW162" s="152">
        <v>39.119999999999997</v>
      </c>
      <c r="DX162" s="153">
        <v>39.65</v>
      </c>
      <c r="DY162" s="153">
        <v>42</v>
      </c>
      <c r="DZ162" s="153">
        <v>43.48</v>
      </c>
      <c r="EA162" s="153">
        <v>45.76</v>
      </c>
      <c r="EB162" s="151">
        <v>46.6</v>
      </c>
      <c r="EC162" s="153">
        <v>46.64</v>
      </c>
      <c r="ED162" s="153">
        <v>44.43</v>
      </c>
      <c r="EE162" s="151">
        <v>41.74</v>
      </c>
      <c r="EF162" s="151">
        <v>38.72</v>
      </c>
      <c r="EG162" s="253">
        <f t="shared" si="51"/>
        <v>0.67999999999999972</v>
      </c>
      <c r="EH162" s="253">
        <f t="shared" si="52"/>
        <v>-0.14999999999999858</v>
      </c>
      <c r="EI162" s="253">
        <f t="shared" si="53"/>
        <v>0.59999999999999432</v>
      </c>
      <c r="EJ162" s="253">
        <f t="shared" si="54"/>
        <v>-0.21000000000000085</v>
      </c>
      <c r="EK162" s="253">
        <f t="shared" si="55"/>
        <v>-0.82000000000000028</v>
      </c>
      <c r="EL162" s="253">
        <f t="shared" si="56"/>
        <v>0.54999999999999716</v>
      </c>
      <c r="EM162" s="151">
        <v>9</v>
      </c>
      <c r="EN162" s="153">
        <v>10</v>
      </c>
      <c r="EO162" s="153">
        <v>11</v>
      </c>
      <c r="EP162" s="153">
        <v>9</v>
      </c>
      <c r="EQ162" s="153">
        <v>4</v>
      </c>
      <c r="ER162" s="153">
        <v>-5</v>
      </c>
      <c r="ES162" s="153">
        <v>-12</v>
      </c>
      <c r="ET162" s="153">
        <v>-18</v>
      </c>
      <c r="EU162" s="153">
        <v>-17</v>
      </c>
      <c r="EV162" s="153">
        <v>-14</v>
      </c>
      <c r="EW162" s="153">
        <v>-9</v>
      </c>
      <c r="EX162" s="153">
        <v>-6</v>
      </c>
      <c r="EY162" s="153">
        <v>0</v>
      </c>
      <c r="EZ162" s="153">
        <v>3</v>
      </c>
      <c r="FA162" s="153">
        <v>6</v>
      </c>
      <c r="FB162" s="153">
        <v>6</v>
      </c>
      <c r="FC162" s="153">
        <v>5</v>
      </c>
      <c r="FD162" s="153">
        <v>5</v>
      </c>
      <c r="FE162" s="137" t="s">
        <v>1174</v>
      </c>
      <c r="FF162" s="137">
        <v>53034216</v>
      </c>
      <c r="FG162" s="137" t="s">
        <v>91</v>
      </c>
      <c r="FH162" s="138" t="s">
        <v>321</v>
      </c>
      <c r="FI162" s="161" t="s">
        <v>95</v>
      </c>
      <c r="FJ162" s="138">
        <v>0</v>
      </c>
      <c r="FL162" s="50">
        <f t="shared" si="47"/>
        <v>-0.53000000000000114</v>
      </c>
    </row>
    <row r="163" spans="1:168" s="154" customFormat="1" ht="14">
      <c r="A163" s="137">
        <v>2</v>
      </c>
      <c r="B163" s="2">
        <v>146</v>
      </c>
      <c r="C163" s="137">
        <v>2</v>
      </c>
      <c r="D163" s="250">
        <v>2.5</v>
      </c>
      <c r="E163" s="137">
        <v>15</v>
      </c>
      <c r="F163" s="137">
        <v>8</v>
      </c>
      <c r="G163" s="137">
        <v>164</v>
      </c>
      <c r="H163" s="137">
        <v>64</v>
      </c>
      <c r="I163" s="137" t="s">
        <v>147</v>
      </c>
      <c r="J163" s="137" t="s">
        <v>231</v>
      </c>
      <c r="K163" s="142" t="s">
        <v>17</v>
      </c>
      <c r="L163" s="142">
        <v>40</v>
      </c>
      <c r="M163" s="137">
        <v>36</v>
      </c>
      <c r="N163" s="137">
        <v>27</v>
      </c>
      <c r="O163" s="2">
        <f t="shared" si="48"/>
        <v>0.32500000000000001</v>
      </c>
      <c r="P163" s="140" t="s">
        <v>402</v>
      </c>
      <c r="Q163" s="140"/>
      <c r="R163" s="140"/>
      <c r="S163" s="140"/>
      <c r="T163" s="142" t="s">
        <v>187</v>
      </c>
      <c r="U163" s="154" t="s">
        <v>192</v>
      </c>
      <c r="V163" s="142">
        <v>40</v>
      </c>
      <c r="W163" s="137">
        <v>36</v>
      </c>
      <c r="X163" s="137">
        <v>27</v>
      </c>
      <c r="Y163" s="137" t="s">
        <v>1140</v>
      </c>
      <c r="Z163" s="141"/>
      <c r="AA163" s="142" t="s">
        <v>216</v>
      </c>
      <c r="AB163" s="142">
        <v>49</v>
      </c>
      <c r="AC163" s="137">
        <v>38</v>
      </c>
      <c r="AD163" s="137">
        <v>15</v>
      </c>
      <c r="AE163" s="137"/>
      <c r="AF163" s="141" t="s">
        <v>242</v>
      </c>
      <c r="AG163" s="150" t="s">
        <v>217</v>
      </c>
      <c r="AH163" s="150">
        <v>29</v>
      </c>
      <c r="AI163" s="155">
        <v>15</v>
      </c>
      <c r="AJ163" s="155">
        <v>6</v>
      </c>
      <c r="AK163" s="155"/>
      <c r="AL163" s="159"/>
      <c r="AM163" s="137" t="s">
        <v>117</v>
      </c>
      <c r="AN163" s="137" t="s">
        <v>403</v>
      </c>
      <c r="AO163" s="137" t="s">
        <v>226</v>
      </c>
      <c r="AP163" s="137" t="s">
        <v>141</v>
      </c>
      <c r="AQ163" s="137" t="s">
        <v>87</v>
      </c>
      <c r="AR163" s="138" t="s">
        <v>90</v>
      </c>
      <c r="AS163" s="137" t="s">
        <v>89</v>
      </c>
      <c r="AT163" s="138" t="s">
        <v>152</v>
      </c>
      <c r="AU163" s="137" t="s">
        <v>93</v>
      </c>
      <c r="AV163" s="139" t="s">
        <v>405</v>
      </c>
      <c r="AW163" s="139">
        <v>2</v>
      </c>
      <c r="AX163" s="142" t="s">
        <v>17</v>
      </c>
      <c r="AY163" s="142">
        <v>40</v>
      </c>
      <c r="AZ163" s="137">
        <v>36</v>
      </c>
      <c r="BA163" s="137">
        <v>27</v>
      </c>
      <c r="BB163" s="2">
        <f t="shared" si="49"/>
        <v>0.32500000000000001</v>
      </c>
      <c r="BC163" s="248">
        <f t="shared" si="50"/>
        <v>2.5</v>
      </c>
      <c r="BD163" s="137" t="s">
        <v>1666</v>
      </c>
      <c r="BE163" s="137">
        <v>15</v>
      </c>
      <c r="BF163" s="137">
        <v>8</v>
      </c>
      <c r="BG163" s="143">
        <v>2.69</v>
      </c>
      <c r="BH163" s="144">
        <v>2.91</v>
      </c>
      <c r="BI163" s="145">
        <v>2.98</v>
      </c>
      <c r="BJ163" s="144">
        <v>2.5</v>
      </c>
      <c r="BK163" s="145">
        <v>2.17</v>
      </c>
      <c r="BL163" s="143">
        <v>1.1499999999999999</v>
      </c>
      <c r="BM163" s="145">
        <v>0</v>
      </c>
      <c r="BN163" s="143">
        <v>1.1200000000000001</v>
      </c>
      <c r="BO163" s="144">
        <v>1.81</v>
      </c>
      <c r="BP163" s="145">
        <v>2.11</v>
      </c>
      <c r="BQ163" s="145">
        <v>2.36</v>
      </c>
      <c r="BR163" s="145">
        <v>2.48</v>
      </c>
      <c r="BS163" s="145">
        <v>2.39</v>
      </c>
      <c r="BT163" s="146">
        <v>3.88</v>
      </c>
      <c r="BU163" s="147">
        <v>4.6399999999999997</v>
      </c>
      <c r="BV163" s="147">
        <v>6.75</v>
      </c>
      <c r="BW163" s="146">
        <v>12.84</v>
      </c>
      <c r="BX163" s="146">
        <v>20.49</v>
      </c>
      <c r="BY163" s="146">
        <v>3.48</v>
      </c>
      <c r="BZ163" s="162">
        <v>0.9</v>
      </c>
      <c r="CA163" s="147">
        <v>0</v>
      </c>
      <c r="CB163" s="147">
        <v>0</v>
      </c>
      <c r="CC163" s="147">
        <v>0</v>
      </c>
      <c r="CD163" s="146">
        <v>1.74</v>
      </c>
      <c r="CE163" s="147">
        <v>1.99</v>
      </c>
      <c r="CF163" s="146">
        <v>1.99</v>
      </c>
      <c r="CG163" s="162">
        <v>1.93</v>
      </c>
      <c r="CH163" s="147">
        <v>2.02</v>
      </c>
      <c r="CI163" s="147">
        <v>2.98</v>
      </c>
      <c r="CJ163" s="147">
        <v>2.25</v>
      </c>
      <c r="CK163" s="147">
        <v>3.42</v>
      </c>
      <c r="CL163" s="146">
        <v>3.62</v>
      </c>
      <c r="CM163" s="147">
        <v>5.22</v>
      </c>
      <c r="CN163" s="147">
        <v>7.23</v>
      </c>
      <c r="CO163" s="146">
        <v>11.56</v>
      </c>
      <c r="CP163" s="146">
        <v>20.07</v>
      </c>
      <c r="CQ163" s="250">
        <v>-0.79</v>
      </c>
      <c r="CR163" s="250">
        <v>2.0100000000000002</v>
      </c>
      <c r="CS163" s="250">
        <v>2.98</v>
      </c>
      <c r="CT163" s="250">
        <v>2.5</v>
      </c>
      <c r="CU163" s="250">
        <v>2.17</v>
      </c>
      <c r="CV163" s="250">
        <v>-0.59000000000000008</v>
      </c>
      <c r="CW163" s="151">
        <v>27.18</v>
      </c>
      <c r="CX163" s="152">
        <v>29.57</v>
      </c>
      <c r="CY163" s="153">
        <v>31.22</v>
      </c>
      <c r="CZ163" s="152">
        <v>31.68</v>
      </c>
      <c r="DA163" s="153">
        <v>32.68</v>
      </c>
      <c r="DB163" s="151">
        <v>32.700000000000003</v>
      </c>
      <c r="DC163" s="153">
        <v>34.89</v>
      </c>
      <c r="DD163" s="151">
        <v>36.380000000000003</v>
      </c>
      <c r="DE163" s="152">
        <v>36.75</v>
      </c>
      <c r="DF163" s="153">
        <v>38.630000000000003</v>
      </c>
      <c r="DG163" s="153">
        <v>37.950000000000003</v>
      </c>
      <c r="DH163" s="153">
        <v>38.840000000000003</v>
      </c>
      <c r="DI163" s="153">
        <v>44.01</v>
      </c>
      <c r="DJ163" s="151">
        <v>43.27</v>
      </c>
      <c r="DK163" s="153">
        <v>45.4</v>
      </c>
      <c r="DL163" s="153">
        <v>42.48</v>
      </c>
      <c r="DM163" s="151">
        <v>42.67</v>
      </c>
      <c r="DN163" s="151">
        <v>40.44</v>
      </c>
      <c r="DO163" s="151">
        <v>26.76</v>
      </c>
      <c r="DP163" s="152">
        <v>28.75</v>
      </c>
      <c r="DQ163" s="153">
        <v>31.23</v>
      </c>
      <c r="DR163" s="153">
        <v>32.840000000000003</v>
      </c>
      <c r="DS163" s="153">
        <v>34.1</v>
      </c>
      <c r="DT163" s="151">
        <v>33.799999999999997</v>
      </c>
      <c r="DU163" s="153">
        <v>35.18</v>
      </c>
      <c r="DV163" s="151">
        <v>37.04</v>
      </c>
      <c r="DW163" s="152">
        <v>36.270000000000003</v>
      </c>
      <c r="DX163" s="153">
        <v>37.39</v>
      </c>
      <c r="DY163" s="153">
        <v>36.29</v>
      </c>
      <c r="DZ163" s="153">
        <v>38.21</v>
      </c>
      <c r="EA163" s="153">
        <v>44.9</v>
      </c>
      <c r="EB163" s="151">
        <v>43.9</v>
      </c>
      <c r="EC163" s="153">
        <v>45.08</v>
      </c>
      <c r="ED163" s="153">
        <v>42.72</v>
      </c>
      <c r="EE163" s="151">
        <v>42.53</v>
      </c>
      <c r="EF163" s="151">
        <v>39.83</v>
      </c>
      <c r="EG163" s="253">
        <f t="shared" si="51"/>
        <v>0.41999999999999815</v>
      </c>
      <c r="EH163" s="253">
        <f t="shared" si="52"/>
        <v>0.82000000000000028</v>
      </c>
      <c r="EI163" s="253">
        <f t="shared" si="53"/>
        <v>-1.0000000000001563E-2</v>
      </c>
      <c r="EJ163" s="253">
        <f t="shared" si="54"/>
        <v>-1.1600000000000037</v>
      </c>
      <c r="EK163" s="253">
        <f t="shared" si="55"/>
        <v>-1.4200000000000017</v>
      </c>
      <c r="EL163" s="253">
        <f t="shared" si="56"/>
        <v>-1.0999999999999943</v>
      </c>
      <c r="EM163" s="151">
        <v>6</v>
      </c>
      <c r="EN163" s="153">
        <v>6</v>
      </c>
      <c r="EO163" s="153">
        <v>9</v>
      </c>
      <c r="EP163" s="153">
        <v>9</v>
      </c>
      <c r="EQ163" s="153">
        <v>3</v>
      </c>
      <c r="ER163" s="153">
        <v>0</v>
      </c>
      <c r="ES163" s="153">
        <v>-7</v>
      </c>
      <c r="ET163" s="153">
        <v>-10</v>
      </c>
      <c r="EU163" s="153">
        <v>-11</v>
      </c>
      <c r="EV163" s="153">
        <v>-8</v>
      </c>
      <c r="EW163" s="153">
        <v>-6</v>
      </c>
      <c r="EX163" s="153">
        <v>-1</v>
      </c>
      <c r="EY163" s="153">
        <v>3</v>
      </c>
      <c r="EZ163" s="153">
        <v>4</v>
      </c>
      <c r="FA163" s="153">
        <v>5</v>
      </c>
      <c r="FB163" s="153">
        <v>5</v>
      </c>
      <c r="FC163" s="153">
        <v>7</v>
      </c>
      <c r="FD163" s="153">
        <v>6</v>
      </c>
      <c r="FE163" s="137" t="s">
        <v>1346</v>
      </c>
      <c r="FF163" s="137">
        <v>37023618</v>
      </c>
      <c r="FG163" s="137" t="s">
        <v>91</v>
      </c>
      <c r="FH163" s="138" t="s">
        <v>404</v>
      </c>
      <c r="FI163" s="161" t="s">
        <v>95</v>
      </c>
      <c r="FJ163" s="138">
        <v>-14</v>
      </c>
      <c r="FL163" s="50">
        <f t="shared" si="47"/>
        <v>-0.48000000000000043</v>
      </c>
    </row>
    <row r="164" spans="1:168" s="154" customFormat="1" ht="14">
      <c r="A164" s="137">
        <v>2</v>
      </c>
      <c r="B164" s="2">
        <v>118</v>
      </c>
      <c r="C164" s="137">
        <v>2</v>
      </c>
      <c r="D164" s="250">
        <v>2.5</v>
      </c>
      <c r="E164" s="137">
        <v>16</v>
      </c>
      <c r="F164" s="137">
        <v>0</v>
      </c>
      <c r="G164" s="137">
        <v>161.1</v>
      </c>
      <c r="H164" s="137">
        <v>50.5</v>
      </c>
      <c r="I164" s="137" t="s">
        <v>99</v>
      </c>
      <c r="J164" s="137" t="s">
        <v>420</v>
      </c>
      <c r="K164" s="142" t="s">
        <v>6</v>
      </c>
      <c r="L164" s="142">
        <v>31</v>
      </c>
      <c r="M164" s="137">
        <v>28</v>
      </c>
      <c r="N164" s="137">
        <v>25</v>
      </c>
      <c r="O164" s="2">
        <f t="shared" si="48"/>
        <v>0.19354838709677419</v>
      </c>
      <c r="P164" s="140" t="s">
        <v>168</v>
      </c>
      <c r="Q164" s="140" t="s">
        <v>1470</v>
      </c>
      <c r="R164" s="140"/>
      <c r="S164" s="140"/>
      <c r="T164" s="142" t="s">
        <v>187</v>
      </c>
      <c r="U164" s="154" t="s">
        <v>191</v>
      </c>
      <c r="V164" s="142">
        <v>31</v>
      </c>
      <c r="W164" s="137">
        <v>28</v>
      </c>
      <c r="X164" s="137">
        <v>23</v>
      </c>
      <c r="Y164" s="137" t="s">
        <v>280</v>
      </c>
      <c r="Z164" s="141"/>
      <c r="AA164" s="142" t="s">
        <v>137</v>
      </c>
      <c r="AB164" s="142">
        <v>52</v>
      </c>
      <c r="AC164" s="137">
        <v>39</v>
      </c>
      <c r="AD164" s="137">
        <v>27</v>
      </c>
      <c r="AE164" s="137"/>
      <c r="AF164" s="141" t="s">
        <v>443</v>
      </c>
      <c r="AG164" s="150" t="s">
        <v>116</v>
      </c>
      <c r="AH164" s="150">
        <v>45</v>
      </c>
      <c r="AI164" s="155">
        <v>33</v>
      </c>
      <c r="AJ164" s="155">
        <v>25</v>
      </c>
      <c r="AK164" s="155"/>
      <c r="AL164" s="159" t="s">
        <v>180</v>
      </c>
      <c r="AM164" s="137" t="s">
        <v>311</v>
      </c>
      <c r="AN164" s="137" t="s">
        <v>936</v>
      </c>
      <c r="AO164" s="137" t="s">
        <v>342</v>
      </c>
      <c r="AP164" s="137" t="s">
        <v>130</v>
      </c>
      <c r="AQ164" s="137" t="s">
        <v>87</v>
      </c>
      <c r="AR164" s="138"/>
      <c r="AS164" s="137" t="s">
        <v>89</v>
      </c>
      <c r="AT164" s="138"/>
      <c r="AU164" s="137" t="s">
        <v>93</v>
      </c>
      <c r="AV164" s="139" t="s">
        <v>782</v>
      </c>
      <c r="AW164" s="139">
        <v>1</v>
      </c>
      <c r="AX164" s="142" t="s">
        <v>6</v>
      </c>
      <c r="AY164" s="142">
        <v>31</v>
      </c>
      <c r="AZ164" s="137">
        <v>28</v>
      </c>
      <c r="BA164" s="137">
        <v>23</v>
      </c>
      <c r="BB164" s="2">
        <f t="shared" si="49"/>
        <v>0.25806451612903225</v>
      </c>
      <c r="BC164" s="248">
        <f t="shared" si="50"/>
        <v>2.5</v>
      </c>
      <c r="BD164" s="137" t="s">
        <v>1666</v>
      </c>
      <c r="BE164" s="137">
        <v>16</v>
      </c>
      <c r="BF164" s="137">
        <v>0</v>
      </c>
      <c r="BG164" s="143">
        <v>2.02</v>
      </c>
      <c r="BH164" s="144">
        <v>2.8</v>
      </c>
      <c r="BI164" s="145">
        <v>2.36</v>
      </c>
      <c r="BJ164" s="144">
        <v>2.5</v>
      </c>
      <c r="BK164" s="145">
        <v>2.99</v>
      </c>
      <c r="BL164" s="143">
        <v>1.1100000000000001</v>
      </c>
      <c r="BM164" s="145">
        <v>0.56000000000000005</v>
      </c>
      <c r="BN164" s="143">
        <v>0.88</v>
      </c>
      <c r="BO164" s="144">
        <v>2.36</v>
      </c>
      <c r="BP164" s="145">
        <v>5.47</v>
      </c>
      <c r="BQ164" s="145">
        <v>6.03</v>
      </c>
      <c r="BR164" s="145">
        <v>5.12</v>
      </c>
      <c r="BS164" s="145">
        <v>4.6399999999999997</v>
      </c>
      <c r="BT164" s="146">
        <v>4.97</v>
      </c>
      <c r="BU164" s="147">
        <v>5.6</v>
      </c>
      <c r="BV164" s="147">
        <v>7.75</v>
      </c>
      <c r="BW164" s="146">
        <v>11.04</v>
      </c>
      <c r="BX164" s="146">
        <v>16.809999999999999</v>
      </c>
      <c r="BY164" s="146">
        <v>2.66</v>
      </c>
      <c r="BZ164" s="148">
        <v>2.02</v>
      </c>
      <c r="CA164" s="149">
        <v>0.28000000000000003</v>
      </c>
      <c r="CB164" s="149">
        <v>0</v>
      </c>
      <c r="CC164" s="149">
        <v>1.78</v>
      </c>
      <c r="CD164" s="150">
        <v>2.12</v>
      </c>
      <c r="CE164" s="149">
        <v>2.4900000000000002</v>
      </c>
      <c r="CF164" s="150">
        <v>2.87</v>
      </c>
      <c r="CG164" s="148">
        <v>2.62</v>
      </c>
      <c r="CH164" s="149">
        <v>5.09</v>
      </c>
      <c r="CI164" s="149">
        <v>6.48</v>
      </c>
      <c r="CJ164" s="149">
        <v>5.24</v>
      </c>
      <c r="CK164" s="147">
        <v>3.73</v>
      </c>
      <c r="CL164" s="146">
        <v>4.6900000000000004</v>
      </c>
      <c r="CM164" s="147">
        <v>5.84</v>
      </c>
      <c r="CN164" s="147">
        <v>7.45</v>
      </c>
      <c r="CO164" s="146">
        <v>10.199999999999999</v>
      </c>
      <c r="CP164" s="146">
        <v>18.09</v>
      </c>
      <c r="CQ164" s="250">
        <v>-0.64000000000000012</v>
      </c>
      <c r="CR164" s="250">
        <v>0.7799999999999998</v>
      </c>
      <c r="CS164" s="250">
        <v>2.08</v>
      </c>
      <c r="CT164" s="250">
        <v>2.5</v>
      </c>
      <c r="CU164" s="250">
        <v>1.2100000000000002</v>
      </c>
      <c r="CV164" s="250">
        <v>-1.01</v>
      </c>
      <c r="CW164" s="151">
        <v>28.32</v>
      </c>
      <c r="CX164" s="152">
        <v>32.28</v>
      </c>
      <c r="CY164" s="153">
        <v>34.53</v>
      </c>
      <c r="CZ164" s="152">
        <v>34.71</v>
      </c>
      <c r="DA164" s="153">
        <v>35.5</v>
      </c>
      <c r="DB164" s="151">
        <v>36.5</v>
      </c>
      <c r="DC164" s="153">
        <v>37.32</v>
      </c>
      <c r="DD164" s="151">
        <v>38.450000000000003</v>
      </c>
      <c r="DE164" s="152">
        <v>39.07</v>
      </c>
      <c r="DF164" s="153">
        <v>41.49</v>
      </c>
      <c r="DG164" s="153">
        <v>44.23</v>
      </c>
      <c r="DH164" s="153">
        <v>47.7</v>
      </c>
      <c r="DI164" s="153">
        <v>47.38</v>
      </c>
      <c r="DJ164" s="151">
        <v>47.45</v>
      </c>
      <c r="DK164" s="153">
        <v>47.31</v>
      </c>
      <c r="DL164" s="153">
        <v>44.97</v>
      </c>
      <c r="DM164" s="151">
        <v>44.58</v>
      </c>
      <c r="DN164" s="151">
        <v>41.44</v>
      </c>
      <c r="DO164" s="151">
        <v>28.59</v>
      </c>
      <c r="DP164" s="152">
        <v>32.71</v>
      </c>
      <c r="DQ164" s="153">
        <v>34.01</v>
      </c>
      <c r="DR164" s="153">
        <v>35.64</v>
      </c>
      <c r="DS164" s="153">
        <v>35.49</v>
      </c>
      <c r="DT164" s="151">
        <v>36.22</v>
      </c>
      <c r="DU164" s="153">
        <v>37.29</v>
      </c>
      <c r="DV164" s="151">
        <v>38.01</v>
      </c>
      <c r="DW164" s="152">
        <v>39.67</v>
      </c>
      <c r="DX164" s="153">
        <v>41.51</v>
      </c>
      <c r="DY164" s="153">
        <v>44.45</v>
      </c>
      <c r="DZ164" s="153">
        <v>46.56</v>
      </c>
      <c r="EA164" s="153">
        <v>47.3</v>
      </c>
      <c r="EB164" s="151">
        <v>47.31</v>
      </c>
      <c r="EC164" s="153">
        <v>48.87</v>
      </c>
      <c r="ED164" s="153">
        <v>46.89</v>
      </c>
      <c r="EE164" s="151">
        <v>43.32</v>
      </c>
      <c r="EF164" s="151">
        <v>41.86</v>
      </c>
      <c r="EG164" s="253">
        <f t="shared" si="51"/>
        <v>-0.26999999999999957</v>
      </c>
      <c r="EH164" s="253">
        <f t="shared" si="52"/>
        <v>-0.42999999999999972</v>
      </c>
      <c r="EI164" s="253">
        <f t="shared" si="53"/>
        <v>0.52000000000000313</v>
      </c>
      <c r="EJ164" s="253">
        <f t="shared" si="54"/>
        <v>-0.92999999999999972</v>
      </c>
      <c r="EK164" s="253">
        <f t="shared" si="55"/>
        <v>9.9999999999980105E-3</v>
      </c>
      <c r="EL164" s="253">
        <f t="shared" si="56"/>
        <v>0.28000000000000114</v>
      </c>
      <c r="EM164" s="151">
        <v>3</v>
      </c>
      <c r="EN164" s="153">
        <v>5</v>
      </c>
      <c r="EO164" s="153">
        <v>4</v>
      </c>
      <c r="EP164" s="153">
        <v>2</v>
      </c>
      <c r="EQ164" s="153">
        <v>2</v>
      </c>
      <c r="ER164" s="153">
        <v>-2</v>
      </c>
      <c r="ES164" s="153">
        <v>-6</v>
      </c>
      <c r="ET164" s="153">
        <v>-9</v>
      </c>
      <c r="EU164" s="153">
        <v>-6</v>
      </c>
      <c r="EV164" s="153">
        <v>-1</v>
      </c>
      <c r="EW164" s="153">
        <v>6</v>
      </c>
      <c r="EX164" s="153">
        <v>11</v>
      </c>
      <c r="EY164" s="153">
        <v>13</v>
      </c>
      <c r="EZ164" s="153">
        <v>13</v>
      </c>
      <c r="FA164" s="153">
        <v>12</v>
      </c>
      <c r="FB164" s="153">
        <v>9</v>
      </c>
      <c r="FC164" s="153">
        <v>5</v>
      </c>
      <c r="FD164" s="153">
        <v>4</v>
      </c>
      <c r="FE164" s="137" t="s">
        <v>1467</v>
      </c>
      <c r="FF164" s="137">
        <v>45662069</v>
      </c>
      <c r="FG164" s="137" t="s">
        <v>91</v>
      </c>
      <c r="FH164" s="138" t="s">
        <v>1471</v>
      </c>
      <c r="FI164" s="139"/>
      <c r="FJ164" s="138"/>
      <c r="FL164" s="50">
        <f t="shared" si="47"/>
        <v>0.29999999999999982</v>
      </c>
    </row>
    <row r="165" spans="1:168" s="154" customFormat="1" ht="14">
      <c r="A165" s="137">
        <v>2</v>
      </c>
      <c r="B165" s="2">
        <v>121</v>
      </c>
      <c r="C165" s="137">
        <v>2</v>
      </c>
      <c r="D165" s="250">
        <v>2.5099999999999998</v>
      </c>
      <c r="E165" s="137">
        <v>16</v>
      </c>
      <c r="F165" s="137">
        <v>5</v>
      </c>
      <c r="G165" s="137">
        <v>163.6</v>
      </c>
      <c r="H165" s="137">
        <v>55.8</v>
      </c>
      <c r="I165" s="137" t="s">
        <v>147</v>
      </c>
      <c r="J165" s="137" t="s">
        <v>148</v>
      </c>
      <c r="K165" s="142" t="s">
        <v>6</v>
      </c>
      <c r="L165" s="142">
        <v>33</v>
      </c>
      <c r="M165" s="137">
        <v>21</v>
      </c>
      <c r="N165" s="137">
        <v>25</v>
      </c>
      <c r="O165" s="2">
        <f t="shared" si="48"/>
        <v>0.24242424242424243</v>
      </c>
      <c r="P165" s="140" t="s">
        <v>168</v>
      </c>
      <c r="Q165" s="140" t="s">
        <v>538</v>
      </c>
      <c r="R165" s="140"/>
      <c r="S165" s="140"/>
      <c r="T165" s="142" t="s">
        <v>187</v>
      </c>
      <c r="U165" s="154" t="s">
        <v>191</v>
      </c>
      <c r="V165" s="142">
        <v>33</v>
      </c>
      <c r="W165" s="137">
        <v>21</v>
      </c>
      <c r="X165" s="137">
        <v>23</v>
      </c>
      <c r="Y165" s="137" t="s">
        <v>1379</v>
      </c>
      <c r="Z165" s="141"/>
      <c r="AA165" s="142" t="s">
        <v>486</v>
      </c>
      <c r="AB165" s="142">
        <v>47</v>
      </c>
      <c r="AC165" s="137">
        <v>31</v>
      </c>
      <c r="AD165" s="137">
        <v>27</v>
      </c>
      <c r="AE165" s="137"/>
      <c r="AF165" s="141" t="s">
        <v>88</v>
      </c>
      <c r="AG165" s="150"/>
      <c r="AH165" s="150"/>
      <c r="AI165" s="155"/>
      <c r="AJ165" s="155"/>
      <c r="AK165" s="155"/>
      <c r="AL165" s="159"/>
      <c r="AM165" s="137" t="s">
        <v>250</v>
      </c>
      <c r="AN165" s="137" t="s">
        <v>150</v>
      </c>
      <c r="AO165" s="137" t="s">
        <v>119</v>
      </c>
      <c r="AP165" s="137" t="s">
        <v>151</v>
      </c>
      <c r="AQ165" s="137" t="s">
        <v>87</v>
      </c>
      <c r="AR165" s="138" t="s">
        <v>108</v>
      </c>
      <c r="AS165" s="137" t="s">
        <v>89</v>
      </c>
      <c r="AT165" s="138" t="s">
        <v>131</v>
      </c>
      <c r="AU165" s="137" t="s">
        <v>93</v>
      </c>
      <c r="AV165" s="139" t="s">
        <v>539</v>
      </c>
      <c r="AW165" s="139">
        <v>2</v>
      </c>
      <c r="AX165" s="142" t="s">
        <v>6</v>
      </c>
      <c r="AY165" s="142">
        <v>33</v>
      </c>
      <c r="AZ165" s="137">
        <v>21</v>
      </c>
      <c r="BA165" s="137">
        <v>23</v>
      </c>
      <c r="BB165" s="2">
        <f t="shared" si="49"/>
        <v>0.30303030303030304</v>
      </c>
      <c r="BC165" s="248">
        <f t="shared" si="50"/>
        <v>2.5099999999999998</v>
      </c>
      <c r="BD165" s="137" t="s">
        <v>1666</v>
      </c>
      <c r="BE165" s="137">
        <v>16</v>
      </c>
      <c r="BF165" s="137">
        <v>5</v>
      </c>
      <c r="BG165" s="143">
        <v>3.69</v>
      </c>
      <c r="BH165" s="144">
        <v>3.5</v>
      </c>
      <c r="BI165" s="145">
        <v>2.86</v>
      </c>
      <c r="BJ165" s="144">
        <v>2.5099999999999998</v>
      </c>
      <c r="BK165" s="145">
        <v>1.69</v>
      </c>
      <c r="BL165" s="143">
        <v>1.22</v>
      </c>
      <c r="BM165" s="145">
        <v>1.39</v>
      </c>
      <c r="BN165" s="143">
        <v>3.06</v>
      </c>
      <c r="BO165" s="144">
        <v>4.07</v>
      </c>
      <c r="BP165" s="145">
        <v>5.55</v>
      </c>
      <c r="BQ165" s="145">
        <v>7.46</v>
      </c>
      <c r="BR165" s="145">
        <v>4.17</v>
      </c>
      <c r="BS165" s="145">
        <v>4.2</v>
      </c>
      <c r="BT165" s="146">
        <v>4.45</v>
      </c>
      <c r="BU165" s="147">
        <v>5.95</v>
      </c>
      <c r="BV165" s="147">
        <v>11.65</v>
      </c>
      <c r="BW165" s="146">
        <v>16.18</v>
      </c>
      <c r="BX165" s="156"/>
      <c r="BY165" s="146">
        <v>4.1399999999999997</v>
      </c>
      <c r="BZ165" s="162">
        <v>2.2200000000000002</v>
      </c>
      <c r="CA165" s="147">
        <v>0</v>
      </c>
      <c r="CB165" s="147">
        <v>0</v>
      </c>
      <c r="CC165" s="147">
        <v>0</v>
      </c>
      <c r="CD165" s="146">
        <v>1.1200000000000001</v>
      </c>
      <c r="CE165" s="147">
        <v>2.36</v>
      </c>
      <c r="CF165" s="146">
        <v>2.61</v>
      </c>
      <c r="CG165" s="162">
        <v>4.13</v>
      </c>
      <c r="CH165" s="147">
        <v>3.49</v>
      </c>
      <c r="CI165" s="147">
        <v>7.21</v>
      </c>
      <c r="CJ165" s="147">
        <v>5.23</v>
      </c>
      <c r="CK165" s="147">
        <v>3.88</v>
      </c>
      <c r="CL165" s="146">
        <v>5.64</v>
      </c>
      <c r="CM165" s="147">
        <v>8.58</v>
      </c>
      <c r="CN165" s="147">
        <v>13.29</v>
      </c>
      <c r="CO165" s="146">
        <v>16.57</v>
      </c>
      <c r="CP165" s="156"/>
      <c r="CQ165" s="250">
        <v>-0.44999999999999973</v>
      </c>
      <c r="CR165" s="250">
        <v>1.2799999999999998</v>
      </c>
      <c r="CS165" s="250">
        <v>2.86</v>
      </c>
      <c r="CT165" s="250">
        <v>2.5099999999999998</v>
      </c>
      <c r="CU165" s="250">
        <v>1.69</v>
      </c>
      <c r="CV165" s="250">
        <v>9.9999999999999867E-2</v>
      </c>
      <c r="CW165" s="151">
        <v>28.4</v>
      </c>
      <c r="CX165" s="152">
        <v>32.81</v>
      </c>
      <c r="CY165" s="153">
        <v>34.14</v>
      </c>
      <c r="CZ165" s="152">
        <v>35.4</v>
      </c>
      <c r="DA165" s="153">
        <v>38.840000000000003</v>
      </c>
      <c r="DB165" s="151">
        <v>38.78</v>
      </c>
      <c r="DC165" s="153">
        <v>40.26</v>
      </c>
      <c r="DD165" s="151">
        <v>38.729999999999997</v>
      </c>
      <c r="DE165" s="152">
        <v>40.67</v>
      </c>
      <c r="DF165" s="153">
        <v>40.770000000000003</v>
      </c>
      <c r="DG165" s="153">
        <v>41.17</v>
      </c>
      <c r="DH165" s="153">
        <v>46.74</v>
      </c>
      <c r="DI165" s="153">
        <v>47.31</v>
      </c>
      <c r="DJ165" s="151">
        <v>49.19</v>
      </c>
      <c r="DK165" s="153">
        <v>49.63</v>
      </c>
      <c r="DL165" s="153">
        <v>49.32</v>
      </c>
      <c r="DM165" s="151">
        <v>46.85</v>
      </c>
      <c r="DN165" s="157"/>
      <c r="DO165" s="151">
        <v>28.5</v>
      </c>
      <c r="DP165" s="152">
        <v>32.92</v>
      </c>
      <c r="DQ165" s="153">
        <v>34.72</v>
      </c>
      <c r="DR165" s="153">
        <v>35.99</v>
      </c>
      <c r="DS165" s="153">
        <v>38.369999999999997</v>
      </c>
      <c r="DT165" s="151">
        <v>39.909999999999997</v>
      </c>
      <c r="DU165" s="153">
        <v>39.93</v>
      </c>
      <c r="DV165" s="151">
        <v>39.53</v>
      </c>
      <c r="DW165" s="152">
        <v>41.21</v>
      </c>
      <c r="DX165" s="153">
        <v>40.369999999999997</v>
      </c>
      <c r="DY165" s="153">
        <v>41.96</v>
      </c>
      <c r="DZ165" s="153">
        <v>46.33</v>
      </c>
      <c r="EA165" s="153">
        <v>47.7</v>
      </c>
      <c r="EB165" s="151">
        <v>49.01</v>
      </c>
      <c r="EC165" s="153">
        <v>49.89</v>
      </c>
      <c r="ED165" s="153">
        <v>49.73</v>
      </c>
      <c r="EE165" s="151">
        <v>45.75</v>
      </c>
      <c r="EF165" s="157"/>
      <c r="EG165" s="253">
        <f t="shared" si="51"/>
        <v>-0.10000000000000142</v>
      </c>
      <c r="EH165" s="253">
        <f t="shared" si="52"/>
        <v>-0.10999999999999943</v>
      </c>
      <c r="EI165" s="253">
        <f t="shared" si="53"/>
        <v>-0.57999999999999829</v>
      </c>
      <c r="EJ165" s="253">
        <f t="shared" si="54"/>
        <v>-0.59000000000000341</v>
      </c>
      <c r="EK165" s="253">
        <f t="shared" si="55"/>
        <v>0.47000000000000597</v>
      </c>
      <c r="EL165" s="253">
        <f t="shared" si="56"/>
        <v>-1.1299999999999955</v>
      </c>
      <c r="EM165" s="151">
        <v>3</v>
      </c>
      <c r="EN165" s="153">
        <v>3</v>
      </c>
      <c r="EO165" s="153">
        <v>3</v>
      </c>
      <c r="EP165" s="153">
        <v>3</v>
      </c>
      <c r="EQ165" s="153">
        <v>1</v>
      </c>
      <c r="ER165" s="153">
        <v>-8</v>
      </c>
      <c r="ES165" s="153">
        <v>-13</v>
      </c>
      <c r="ET165" s="153">
        <v>-16</v>
      </c>
      <c r="EU165" s="153">
        <v>-17</v>
      </c>
      <c r="EV165" s="153">
        <v>-18</v>
      </c>
      <c r="EW165" s="153">
        <v>-18</v>
      </c>
      <c r="EX165" s="153">
        <v>-18</v>
      </c>
      <c r="EY165" s="153">
        <v>-14</v>
      </c>
      <c r="EZ165" s="153">
        <v>-11</v>
      </c>
      <c r="FA165" s="153">
        <v>-4</v>
      </c>
      <c r="FB165" s="153">
        <v>-1</v>
      </c>
      <c r="FC165" s="153">
        <v>-3</v>
      </c>
      <c r="FD165" s="158"/>
      <c r="FE165" s="137" t="s">
        <v>1378</v>
      </c>
      <c r="FF165" s="137">
        <v>52765012</v>
      </c>
      <c r="FG165" s="137" t="s">
        <v>91</v>
      </c>
      <c r="FH165" s="138" t="s">
        <v>506</v>
      </c>
      <c r="FI165" s="161" t="s">
        <v>95</v>
      </c>
      <c r="FJ165" s="138">
        <v>-4</v>
      </c>
      <c r="FL165" s="50">
        <f t="shared" si="47"/>
        <v>-1.6399999999999988</v>
      </c>
    </row>
    <row r="166" spans="1:168" s="154" customFormat="1" ht="14">
      <c r="A166" s="137">
        <v>2</v>
      </c>
      <c r="B166" s="2">
        <v>160</v>
      </c>
      <c r="C166" s="137">
        <v>2</v>
      </c>
      <c r="D166" s="250">
        <v>2.5299999999999998</v>
      </c>
      <c r="E166" s="137">
        <v>22</v>
      </c>
      <c r="F166" s="137">
        <v>0</v>
      </c>
      <c r="G166" s="137">
        <v>162.6</v>
      </c>
      <c r="H166" s="137">
        <v>47</v>
      </c>
      <c r="I166" s="137" t="s">
        <v>147</v>
      </c>
      <c r="J166" s="137" t="s">
        <v>420</v>
      </c>
      <c r="K166" s="142" t="s">
        <v>17</v>
      </c>
      <c r="L166" s="142">
        <v>40</v>
      </c>
      <c r="M166" s="137">
        <v>32</v>
      </c>
      <c r="N166" s="137">
        <v>29</v>
      </c>
      <c r="O166" s="2">
        <f t="shared" si="48"/>
        <v>0.27500000000000002</v>
      </c>
      <c r="P166" s="140" t="s">
        <v>168</v>
      </c>
      <c r="Q166" s="140"/>
      <c r="R166" s="140"/>
      <c r="S166" s="140"/>
      <c r="T166" s="142" t="s">
        <v>187</v>
      </c>
      <c r="U166" s="154" t="s">
        <v>192</v>
      </c>
      <c r="V166" s="142">
        <v>40</v>
      </c>
      <c r="W166" s="137">
        <v>32</v>
      </c>
      <c r="X166" s="137">
        <v>29</v>
      </c>
      <c r="Y166" s="137" t="s">
        <v>1038</v>
      </c>
      <c r="Z166" s="141"/>
      <c r="AA166" s="142" t="s">
        <v>216</v>
      </c>
      <c r="AB166" s="142">
        <v>67</v>
      </c>
      <c r="AC166" s="137">
        <v>56</v>
      </c>
      <c r="AD166" s="137">
        <v>54</v>
      </c>
      <c r="AE166" s="137"/>
      <c r="AF166" s="141" t="s">
        <v>443</v>
      </c>
      <c r="AG166" s="150" t="s">
        <v>217</v>
      </c>
      <c r="AH166" s="150">
        <v>50</v>
      </c>
      <c r="AI166" s="155">
        <v>34</v>
      </c>
      <c r="AJ166" s="155">
        <v>32</v>
      </c>
      <c r="AK166" s="155"/>
      <c r="AL166" s="159" t="s">
        <v>180</v>
      </c>
      <c r="AM166" s="137" t="s">
        <v>83</v>
      </c>
      <c r="AN166" s="137" t="s">
        <v>352</v>
      </c>
      <c r="AO166" s="137" t="s">
        <v>281</v>
      </c>
      <c r="AP166" s="137" t="s">
        <v>353</v>
      </c>
      <c r="AQ166" s="137" t="s">
        <v>87</v>
      </c>
      <c r="AR166" s="138"/>
      <c r="AS166" s="137" t="s">
        <v>89</v>
      </c>
      <c r="AT166" s="138"/>
      <c r="AU166" s="137" t="s">
        <v>93</v>
      </c>
      <c r="AV166" s="139" t="s">
        <v>1482</v>
      </c>
      <c r="AW166" s="139">
        <v>2</v>
      </c>
      <c r="AX166" s="142" t="s">
        <v>17</v>
      </c>
      <c r="AY166" s="142">
        <v>40</v>
      </c>
      <c r="AZ166" s="137">
        <v>32</v>
      </c>
      <c r="BA166" s="137">
        <v>29</v>
      </c>
      <c r="BB166" s="2">
        <f t="shared" si="49"/>
        <v>0.27500000000000002</v>
      </c>
      <c r="BC166" s="248">
        <f t="shared" si="50"/>
        <v>2.5299999999999998</v>
      </c>
      <c r="BD166" s="137" t="s">
        <v>1666</v>
      </c>
      <c r="BE166" s="137">
        <v>22</v>
      </c>
      <c r="BF166" s="137">
        <v>0</v>
      </c>
      <c r="BG166" s="143">
        <v>3.65</v>
      </c>
      <c r="BH166" s="144">
        <v>2.83</v>
      </c>
      <c r="BI166" s="145">
        <v>3.23</v>
      </c>
      <c r="BJ166" s="144">
        <v>2.5299999999999998</v>
      </c>
      <c r="BK166" s="145">
        <v>2.76</v>
      </c>
      <c r="BL166" s="143">
        <v>1.1200000000000001</v>
      </c>
      <c r="BM166" s="145">
        <v>0.37</v>
      </c>
      <c r="BN166" s="143">
        <v>1.74</v>
      </c>
      <c r="BO166" s="144">
        <v>1.74</v>
      </c>
      <c r="BP166" s="145">
        <v>4.47</v>
      </c>
      <c r="BQ166" s="145">
        <v>6.46</v>
      </c>
      <c r="BR166" s="145">
        <v>6.06</v>
      </c>
      <c r="BS166" s="145">
        <v>4.51</v>
      </c>
      <c r="BT166" s="146">
        <v>4.3600000000000003</v>
      </c>
      <c r="BU166" s="147">
        <v>6.96</v>
      </c>
      <c r="BV166" s="147">
        <v>7.71</v>
      </c>
      <c r="BW166" s="146">
        <v>12.07</v>
      </c>
      <c r="BX166" s="146">
        <v>18.37</v>
      </c>
      <c r="BY166" s="146">
        <v>4.33</v>
      </c>
      <c r="BZ166" s="148">
        <v>2.56</v>
      </c>
      <c r="CA166" s="149">
        <v>0</v>
      </c>
      <c r="CB166" s="149">
        <v>0</v>
      </c>
      <c r="CC166" s="149">
        <v>0.35</v>
      </c>
      <c r="CD166" s="150">
        <v>2.98</v>
      </c>
      <c r="CE166" s="149">
        <v>2.88</v>
      </c>
      <c r="CF166" s="150">
        <v>3.85</v>
      </c>
      <c r="CG166" s="148">
        <v>3.77</v>
      </c>
      <c r="CH166" s="149">
        <v>5.09</v>
      </c>
      <c r="CI166" s="149">
        <v>6.19</v>
      </c>
      <c r="CJ166" s="149">
        <v>4.75</v>
      </c>
      <c r="CK166" s="147">
        <v>2.48</v>
      </c>
      <c r="CL166" s="146">
        <v>3.78</v>
      </c>
      <c r="CM166" s="147">
        <v>4.97</v>
      </c>
      <c r="CN166" s="147">
        <v>7.17</v>
      </c>
      <c r="CO166" s="146">
        <v>12.78</v>
      </c>
      <c r="CP166" s="146">
        <v>18.55</v>
      </c>
      <c r="CQ166" s="250">
        <v>-0.68000000000000016</v>
      </c>
      <c r="CR166" s="250">
        <v>0.27</v>
      </c>
      <c r="CS166" s="250">
        <v>3.23</v>
      </c>
      <c r="CT166" s="250">
        <v>2.5299999999999998</v>
      </c>
      <c r="CU166" s="250">
        <v>2.4099999999999997</v>
      </c>
      <c r="CV166" s="250">
        <v>-1.8599999999999999</v>
      </c>
      <c r="CW166" s="151">
        <v>27.73</v>
      </c>
      <c r="CX166" s="152">
        <v>32.270000000000003</v>
      </c>
      <c r="CY166" s="153">
        <v>35.32</v>
      </c>
      <c r="CZ166" s="152">
        <v>37.46</v>
      </c>
      <c r="DA166" s="153">
        <v>37.21</v>
      </c>
      <c r="DB166" s="151">
        <v>38.86</v>
      </c>
      <c r="DC166" s="153">
        <v>39.659999999999997</v>
      </c>
      <c r="DD166" s="151">
        <v>40.11</v>
      </c>
      <c r="DE166" s="152">
        <v>39.83</v>
      </c>
      <c r="DF166" s="153">
        <v>40.46</v>
      </c>
      <c r="DG166" s="153">
        <v>42.23</v>
      </c>
      <c r="DH166" s="153">
        <v>42.5</v>
      </c>
      <c r="DI166" s="153">
        <v>47.47</v>
      </c>
      <c r="DJ166" s="151">
        <v>46.39</v>
      </c>
      <c r="DK166" s="153">
        <v>48.22</v>
      </c>
      <c r="DL166" s="153">
        <v>48.05</v>
      </c>
      <c r="DM166" s="151">
        <v>46.15</v>
      </c>
      <c r="DN166" s="151">
        <v>40.32</v>
      </c>
      <c r="DO166" s="151">
        <v>27.94</v>
      </c>
      <c r="DP166" s="152">
        <v>32.39</v>
      </c>
      <c r="DQ166" s="153">
        <v>35.46</v>
      </c>
      <c r="DR166" s="153">
        <v>37.69</v>
      </c>
      <c r="DS166" s="153">
        <v>37.869999999999997</v>
      </c>
      <c r="DT166" s="151">
        <v>38.15</v>
      </c>
      <c r="DU166" s="153">
        <v>39.26</v>
      </c>
      <c r="DV166" s="151">
        <v>39.51</v>
      </c>
      <c r="DW166" s="152">
        <v>39.75</v>
      </c>
      <c r="DX166" s="153">
        <v>40.49</v>
      </c>
      <c r="DY166" s="153">
        <v>42.59</v>
      </c>
      <c r="DZ166" s="153">
        <v>42.94</v>
      </c>
      <c r="EA166" s="153">
        <v>48.75</v>
      </c>
      <c r="EB166" s="151">
        <v>46.38</v>
      </c>
      <c r="EC166" s="153">
        <v>48.89</v>
      </c>
      <c r="ED166" s="153">
        <v>48.61</v>
      </c>
      <c r="EE166" s="151">
        <v>46.38</v>
      </c>
      <c r="EF166" s="151">
        <v>40.770000000000003</v>
      </c>
      <c r="EG166" s="253">
        <f t="shared" si="51"/>
        <v>-0.21000000000000085</v>
      </c>
      <c r="EH166" s="253">
        <f t="shared" si="52"/>
        <v>-0.11999999999999744</v>
      </c>
      <c r="EI166" s="253">
        <f t="shared" si="53"/>
        <v>-0.14000000000000057</v>
      </c>
      <c r="EJ166" s="253">
        <f t="shared" si="54"/>
        <v>-0.22999999999999687</v>
      </c>
      <c r="EK166" s="253">
        <f t="shared" si="55"/>
        <v>-0.65999999999999659</v>
      </c>
      <c r="EL166" s="253">
        <f t="shared" si="56"/>
        <v>0.71000000000000085</v>
      </c>
      <c r="EM166" s="151">
        <v>2</v>
      </c>
      <c r="EN166" s="153">
        <v>3</v>
      </c>
      <c r="EO166" s="153">
        <v>5</v>
      </c>
      <c r="EP166" s="153">
        <v>6</v>
      </c>
      <c r="EQ166" s="153">
        <v>4</v>
      </c>
      <c r="ER166" s="153">
        <v>0</v>
      </c>
      <c r="ES166" s="153">
        <v>-4</v>
      </c>
      <c r="ET166" s="153">
        <v>-8</v>
      </c>
      <c r="EU166" s="153">
        <v>-10</v>
      </c>
      <c r="EV166" s="153">
        <v>-6</v>
      </c>
      <c r="EW166" s="153">
        <v>4</v>
      </c>
      <c r="EX166" s="153">
        <v>12</v>
      </c>
      <c r="EY166" s="153">
        <v>17</v>
      </c>
      <c r="EZ166" s="153">
        <v>18</v>
      </c>
      <c r="FA166" s="153">
        <v>15</v>
      </c>
      <c r="FB166" s="153">
        <v>8</v>
      </c>
      <c r="FC166" s="153">
        <v>7</v>
      </c>
      <c r="FD166" s="153">
        <v>8</v>
      </c>
      <c r="FE166" s="137" t="s">
        <v>1480</v>
      </c>
      <c r="FF166" s="137">
        <v>51068509</v>
      </c>
      <c r="FG166" s="137" t="s">
        <v>91</v>
      </c>
      <c r="FH166" s="138" t="s">
        <v>1481</v>
      </c>
      <c r="FI166" s="139"/>
      <c r="FJ166" s="138"/>
      <c r="FL166" s="50">
        <f t="shared" si="47"/>
        <v>0.54</v>
      </c>
    </row>
    <row r="167" spans="1:168" s="154" customFormat="1" ht="14">
      <c r="A167" s="137">
        <v>2</v>
      </c>
      <c r="B167" s="2">
        <v>151</v>
      </c>
      <c r="C167" s="137">
        <v>1</v>
      </c>
      <c r="D167" s="250">
        <v>2.5300000000000002</v>
      </c>
      <c r="E167" s="137">
        <v>15</v>
      </c>
      <c r="F167" s="137">
        <v>1</v>
      </c>
      <c r="G167" s="137">
        <v>177.4</v>
      </c>
      <c r="H167" s="137">
        <v>61.6</v>
      </c>
      <c r="I167" s="137" t="s">
        <v>147</v>
      </c>
      <c r="J167" s="137" t="s">
        <v>148</v>
      </c>
      <c r="K167" s="142" t="s">
        <v>15</v>
      </c>
      <c r="L167" s="142">
        <v>40</v>
      </c>
      <c r="M167" s="137">
        <v>30</v>
      </c>
      <c r="N167" s="137">
        <v>28</v>
      </c>
      <c r="O167" s="2">
        <f t="shared" si="48"/>
        <v>0.3</v>
      </c>
      <c r="P167" s="140" t="s">
        <v>1003</v>
      </c>
      <c r="Q167" s="140"/>
      <c r="R167" s="140"/>
      <c r="S167" s="140"/>
      <c r="T167" s="142" t="s">
        <v>187</v>
      </c>
      <c r="U167" s="154" t="s">
        <v>193</v>
      </c>
      <c r="V167" s="142">
        <v>40</v>
      </c>
      <c r="W167" s="137">
        <v>30</v>
      </c>
      <c r="X167" s="137">
        <v>28</v>
      </c>
      <c r="Y167" s="137" t="s">
        <v>280</v>
      </c>
      <c r="Z167" s="141"/>
      <c r="AA167" s="142" t="s">
        <v>159</v>
      </c>
      <c r="AB167" s="142">
        <v>56</v>
      </c>
      <c r="AC167" s="137">
        <v>43</v>
      </c>
      <c r="AD167" s="137">
        <v>34</v>
      </c>
      <c r="AE167" s="137"/>
      <c r="AF167" s="141" t="s">
        <v>1004</v>
      </c>
      <c r="AG167" s="150" t="s">
        <v>160</v>
      </c>
      <c r="AH167" s="150">
        <v>27</v>
      </c>
      <c r="AI167" s="155">
        <v>22</v>
      </c>
      <c r="AJ167" s="155">
        <v>14</v>
      </c>
      <c r="AK167" s="155"/>
      <c r="AL167" s="159" t="s">
        <v>131</v>
      </c>
      <c r="AM167" s="137" t="s">
        <v>311</v>
      </c>
      <c r="AN167" s="137" t="s">
        <v>248</v>
      </c>
      <c r="AO167" s="137" t="s">
        <v>226</v>
      </c>
      <c r="AP167" s="137" t="s">
        <v>130</v>
      </c>
      <c r="AQ167" s="137" t="s">
        <v>87</v>
      </c>
      <c r="AR167" s="138"/>
      <c r="AS167" s="137" t="s">
        <v>89</v>
      </c>
      <c r="AT167" s="138"/>
      <c r="AU167" s="137" t="s">
        <v>93</v>
      </c>
      <c r="AV167" s="139" t="s">
        <v>1006</v>
      </c>
      <c r="AW167" s="139">
        <v>2</v>
      </c>
      <c r="AX167" s="142" t="s">
        <v>15</v>
      </c>
      <c r="AY167" s="142">
        <v>40</v>
      </c>
      <c r="AZ167" s="137">
        <v>30</v>
      </c>
      <c r="BA167" s="137">
        <v>28</v>
      </c>
      <c r="BB167" s="2">
        <f t="shared" si="49"/>
        <v>0.3</v>
      </c>
      <c r="BC167" s="248">
        <f t="shared" si="50"/>
        <v>2.5300000000000002</v>
      </c>
      <c r="BD167" s="137" t="s">
        <v>1667</v>
      </c>
      <c r="BE167" s="137">
        <v>15</v>
      </c>
      <c r="BF167" s="137">
        <v>1</v>
      </c>
      <c r="BG167" s="143">
        <v>3.61</v>
      </c>
      <c r="BH167" s="144">
        <v>3.78</v>
      </c>
      <c r="BI167" s="145">
        <v>3.46</v>
      </c>
      <c r="BJ167" s="144">
        <v>3.98</v>
      </c>
      <c r="BK167" s="145">
        <v>4.01</v>
      </c>
      <c r="BL167" s="143">
        <v>3.87</v>
      </c>
      <c r="BM167" s="145">
        <v>3.17</v>
      </c>
      <c r="BN167" s="143">
        <v>4.1900000000000004</v>
      </c>
      <c r="BO167" s="144">
        <v>5.0599999999999996</v>
      </c>
      <c r="BP167" s="145">
        <v>6.07</v>
      </c>
      <c r="BQ167" s="145">
        <v>7.35</v>
      </c>
      <c r="BR167" s="145">
        <v>6.28</v>
      </c>
      <c r="BS167" s="145">
        <v>5.1100000000000003</v>
      </c>
      <c r="BT167" s="146">
        <v>5.63</v>
      </c>
      <c r="BU167" s="147">
        <v>6.9</v>
      </c>
      <c r="BV167" s="147">
        <v>7.89</v>
      </c>
      <c r="BW167" s="146">
        <v>11.68</v>
      </c>
      <c r="BX167" s="146">
        <v>19.79</v>
      </c>
      <c r="BY167" s="146">
        <v>3.73</v>
      </c>
      <c r="BZ167" s="148">
        <v>3.45</v>
      </c>
      <c r="CA167" s="149">
        <v>1.56</v>
      </c>
      <c r="CB167" s="149">
        <v>1.45</v>
      </c>
      <c r="CC167" s="149">
        <v>1.28</v>
      </c>
      <c r="CD167" s="150">
        <v>2.06</v>
      </c>
      <c r="CE167" s="149">
        <v>2.5099999999999998</v>
      </c>
      <c r="CF167" s="150">
        <v>3.62</v>
      </c>
      <c r="CG167" s="148">
        <v>4.3499999999999996</v>
      </c>
      <c r="CH167" s="149">
        <v>5.22</v>
      </c>
      <c r="CI167" s="149">
        <v>7.17</v>
      </c>
      <c r="CJ167" s="149">
        <v>4.1100000000000003</v>
      </c>
      <c r="CK167" s="147">
        <v>5.34</v>
      </c>
      <c r="CL167" s="146">
        <v>6.09</v>
      </c>
      <c r="CM167" s="147">
        <v>7.71</v>
      </c>
      <c r="CN167" s="147">
        <v>8.2100000000000009</v>
      </c>
      <c r="CO167" s="146">
        <v>12.06</v>
      </c>
      <c r="CP167" s="146">
        <v>19.21</v>
      </c>
      <c r="CQ167" s="250">
        <v>-0.12000000000000011</v>
      </c>
      <c r="CR167" s="250">
        <v>0.32999999999999963</v>
      </c>
      <c r="CS167" s="250">
        <v>1.9</v>
      </c>
      <c r="CT167" s="250">
        <v>2.5300000000000002</v>
      </c>
      <c r="CU167" s="250">
        <v>2.7299999999999995</v>
      </c>
      <c r="CV167" s="250">
        <v>1.81</v>
      </c>
      <c r="CW167" s="151">
        <v>31.06</v>
      </c>
      <c r="CX167" s="152">
        <v>34.770000000000003</v>
      </c>
      <c r="CY167" s="153">
        <v>36.86</v>
      </c>
      <c r="CZ167" s="152">
        <v>38.200000000000003</v>
      </c>
      <c r="DA167" s="153">
        <v>38.42</v>
      </c>
      <c r="DB167" s="151">
        <v>38.869999999999997</v>
      </c>
      <c r="DC167" s="153">
        <v>39.39</v>
      </c>
      <c r="DD167" s="151">
        <v>40.380000000000003</v>
      </c>
      <c r="DE167" s="152">
        <v>40.11</v>
      </c>
      <c r="DF167" s="153">
        <v>41.8</v>
      </c>
      <c r="DG167" s="153">
        <v>43.97</v>
      </c>
      <c r="DH167" s="153">
        <v>46.48</v>
      </c>
      <c r="DI167" s="153">
        <v>49.23</v>
      </c>
      <c r="DJ167" s="151">
        <v>50.08</v>
      </c>
      <c r="DK167" s="153">
        <v>51.73</v>
      </c>
      <c r="DL167" s="153">
        <v>50.9</v>
      </c>
      <c r="DM167" s="151">
        <v>49.85</v>
      </c>
      <c r="DN167" s="151">
        <v>46.9</v>
      </c>
      <c r="DO167" s="151">
        <v>30.55</v>
      </c>
      <c r="DP167" s="152">
        <v>34.880000000000003</v>
      </c>
      <c r="DQ167" s="153">
        <v>36.86</v>
      </c>
      <c r="DR167" s="153">
        <v>38.82</v>
      </c>
      <c r="DS167" s="153">
        <v>39.33</v>
      </c>
      <c r="DT167" s="151">
        <v>39.130000000000003</v>
      </c>
      <c r="DU167" s="153">
        <v>39.06</v>
      </c>
      <c r="DV167" s="151">
        <v>40.06</v>
      </c>
      <c r="DW167" s="152">
        <v>39.58</v>
      </c>
      <c r="DX167" s="153">
        <v>41.25</v>
      </c>
      <c r="DY167" s="153">
        <v>43.1</v>
      </c>
      <c r="DZ167" s="153">
        <v>46.28</v>
      </c>
      <c r="EA167" s="153">
        <v>49.2</v>
      </c>
      <c r="EB167" s="151">
        <v>51.41</v>
      </c>
      <c r="EC167" s="153">
        <v>51.48</v>
      </c>
      <c r="ED167" s="153">
        <v>50.34</v>
      </c>
      <c r="EE167" s="151">
        <v>49.95</v>
      </c>
      <c r="EF167" s="151">
        <v>46.86</v>
      </c>
      <c r="EG167" s="253">
        <f t="shared" si="51"/>
        <v>0.50999999999999801</v>
      </c>
      <c r="EH167" s="253">
        <f t="shared" si="52"/>
        <v>-0.10999999999999943</v>
      </c>
      <c r="EI167" s="253">
        <f t="shared" si="53"/>
        <v>0</v>
      </c>
      <c r="EJ167" s="253">
        <f t="shared" si="54"/>
        <v>-0.61999999999999744</v>
      </c>
      <c r="EK167" s="253">
        <f t="shared" si="55"/>
        <v>-0.90999999999999659</v>
      </c>
      <c r="EL167" s="253">
        <f t="shared" si="56"/>
        <v>-0.26000000000000512</v>
      </c>
      <c r="EM167" s="151">
        <v>0</v>
      </c>
      <c r="EN167" s="153">
        <v>1</v>
      </c>
      <c r="EO167" s="153">
        <v>4</v>
      </c>
      <c r="EP167" s="153">
        <v>7</v>
      </c>
      <c r="EQ167" s="153">
        <v>5</v>
      </c>
      <c r="ER167" s="153">
        <v>2</v>
      </c>
      <c r="ES167" s="153">
        <v>-1</v>
      </c>
      <c r="ET167" s="153">
        <v>-5</v>
      </c>
      <c r="EU167" s="153">
        <v>-8</v>
      </c>
      <c r="EV167" s="153">
        <v>-10</v>
      </c>
      <c r="EW167" s="153">
        <v>-14</v>
      </c>
      <c r="EX167" s="153">
        <v>-14</v>
      </c>
      <c r="EY167" s="153">
        <v>-8</v>
      </c>
      <c r="EZ167" s="153">
        <v>-5</v>
      </c>
      <c r="FA167" s="153">
        <v>0</v>
      </c>
      <c r="FB167" s="153">
        <v>0</v>
      </c>
      <c r="FC167" s="153">
        <v>3</v>
      </c>
      <c r="FD167" s="153">
        <v>4</v>
      </c>
      <c r="FE167" s="137" t="s">
        <v>999</v>
      </c>
      <c r="FF167" s="137">
        <v>51318545</v>
      </c>
      <c r="FG167" s="137" t="s">
        <v>91</v>
      </c>
      <c r="FH167" s="138" t="s">
        <v>1005</v>
      </c>
      <c r="FI167" s="139"/>
      <c r="FJ167" s="138"/>
      <c r="FL167" s="50">
        <f t="shared" si="47"/>
        <v>-0.32000000000000117</v>
      </c>
    </row>
    <row r="168" spans="1:168" s="154" customFormat="1" ht="14">
      <c r="A168" s="137">
        <v>2</v>
      </c>
      <c r="B168" s="2">
        <v>155</v>
      </c>
      <c r="C168" s="137">
        <v>1</v>
      </c>
      <c r="D168" s="250">
        <v>2.58</v>
      </c>
      <c r="E168" s="137">
        <v>14</v>
      </c>
      <c r="F168" s="137">
        <v>6</v>
      </c>
      <c r="G168" s="137">
        <v>177</v>
      </c>
      <c r="H168" s="137">
        <v>57.8</v>
      </c>
      <c r="I168" s="137" t="s">
        <v>147</v>
      </c>
      <c r="J168" s="137" t="s">
        <v>259</v>
      </c>
      <c r="K168" s="142" t="s">
        <v>17</v>
      </c>
      <c r="L168" s="142">
        <v>37</v>
      </c>
      <c r="M168" s="137">
        <v>32</v>
      </c>
      <c r="N168" s="137">
        <v>29</v>
      </c>
      <c r="O168" s="2">
        <f t="shared" si="48"/>
        <v>0.21621621621621623</v>
      </c>
      <c r="P168" s="140"/>
      <c r="Q168" s="140"/>
      <c r="R168" s="140"/>
      <c r="S168" s="140"/>
      <c r="T168" s="142" t="s">
        <v>187</v>
      </c>
      <c r="U168" s="154" t="s">
        <v>192</v>
      </c>
      <c r="V168" s="142">
        <v>37</v>
      </c>
      <c r="W168" s="137">
        <v>32</v>
      </c>
      <c r="X168" s="137">
        <v>29</v>
      </c>
      <c r="Y168" s="137" t="s">
        <v>121</v>
      </c>
      <c r="Z168" s="141"/>
      <c r="AA168" s="142" t="s">
        <v>318</v>
      </c>
      <c r="AB168" s="142">
        <v>55</v>
      </c>
      <c r="AC168" s="137">
        <v>39</v>
      </c>
      <c r="AD168" s="137">
        <v>32</v>
      </c>
      <c r="AE168" s="137"/>
      <c r="AF168" s="141" t="s">
        <v>242</v>
      </c>
      <c r="AG168" s="150" t="s">
        <v>261</v>
      </c>
      <c r="AH168" s="150">
        <v>22</v>
      </c>
      <c r="AI168" s="155">
        <v>12</v>
      </c>
      <c r="AJ168" s="155">
        <v>6</v>
      </c>
      <c r="AK168" s="155"/>
      <c r="AL168" s="159"/>
      <c r="AM168" s="137" t="s">
        <v>210</v>
      </c>
      <c r="AN168" s="137" t="s">
        <v>323</v>
      </c>
      <c r="AO168" s="137" t="s">
        <v>606</v>
      </c>
      <c r="AP168" s="137" t="s">
        <v>151</v>
      </c>
      <c r="AQ168" s="137" t="s">
        <v>87</v>
      </c>
      <c r="AR168" s="138" t="s">
        <v>152</v>
      </c>
      <c r="AS168" s="137" t="s">
        <v>89</v>
      </c>
      <c r="AT168" s="138" t="s">
        <v>197</v>
      </c>
      <c r="AU168" s="137" t="s">
        <v>93</v>
      </c>
      <c r="AV168" s="139" t="s">
        <v>633</v>
      </c>
      <c r="AW168" s="139">
        <v>2</v>
      </c>
      <c r="AX168" s="142" t="s">
        <v>17</v>
      </c>
      <c r="AY168" s="142">
        <v>37</v>
      </c>
      <c r="AZ168" s="137">
        <v>32</v>
      </c>
      <c r="BA168" s="137">
        <v>29</v>
      </c>
      <c r="BB168" s="2">
        <f t="shared" si="49"/>
        <v>0.21621621621621623</v>
      </c>
      <c r="BC168" s="248">
        <f t="shared" si="50"/>
        <v>2.58</v>
      </c>
      <c r="BD168" s="137" t="s">
        <v>1667</v>
      </c>
      <c r="BE168" s="137">
        <v>14</v>
      </c>
      <c r="BF168" s="137">
        <v>6</v>
      </c>
      <c r="BG168" s="143">
        <v>3.65</v>
      </c>
      <c r="BH168" s="144">
        <v>4.95</v>
      </c>
      <c r="BI168" s="145">
        <v>4.91</v>
      </c>
      <c r="BJ168" s="144">
        <v>4.91</v>
      </c>
      <c r="BK168" s="145">
        <v>4.01</v>
      </c>
      <c r="BL168" s="143">
        <v>4.43</v>
      </c>
      <c r="BM168" s="145">
        <v>3.39</v>
      </c>
      <c r="BN168" s="143">
        <v>3.8</v>
      </c>
      <c r="BO168" s="144">
        <v>3.93</v>
      </c>
      <c r="BP168" s="145">
        <v>3.89</v>
      </c>
      <c r="BQ168" s="145">
        <v>5.34</v>
      </c>
      <c r="BR168" s="145">
        <v>9.9600000000000009</v>
      </c>
      <c r="BS168" s="145">
        <v>7.75</v>
      </c>
      <c r="BT168" s="146">
        <v>7.35</v>
      </c>
      <c r="BU168" s="147">
        <v>9.07</v>
      </c>
      <c r="BV168" s="147">
        <v>11.79</v>
      </c>
      <c r="BW168" s="146">
        <v>17.510000000000002</v>
      </c>
      <c r="BX168" s="146">
        <v>22.85</v>
      </c>
      <c r="BY168" s="146">
        <v>3.96</v>
      </c>
      <c r="BZ168" s="148">
        <v>4.21</v>
      </c>
      <c r="CA168" s="149">
        <v>3.12</v>
      </c>
      <c r="CB168" s="149">
        <v>2.33</v>
      </c>
      <c r="CC168" s="149">
        <v>2.17</v>
      </c>
      <c r="CD168" s="150">
        <v>3.49</v>
      </c>
      <c r="CE168" s="149">
        <v>3.62</v>
      </c>
      <c r="CF168" s="150">
        <v>4.68</v>
      </c>
      <c r="CG168" s="148">
        <v>4.1100000000000003</v>
      </c>
      <c r="CH168" s="149">
        <v>4.7</v>
      </c>
      <c r="CI168" s="149">
        <v>5.8</v>
      </c>
      <c r="CJ168" s="149">
        <v>8.4</v>
      </c>
      <c r="CK168" s="147">
        <v>8.56</v>
      </c>
      <c r="CL168" s="146">
        <v>7.66</v>
      </c>
      <c r="CM168" s="147">
        <v>9.74</v>
      </c>
      <c r="CN168" s="147">
        <v>11.46</v>
      </c>
      <c r="CO168" s="146">
        <v>17.18</v>
      </c>
      <c r="CP168" s="146">
        <v>23.78</v>
      </c>
      <c r="CQ168" s="250">
        <v>-0.31000000000000005</v>
      </c>
      <c r="CR168" s="250">
        <v>0.74000000000000021</v>
      </c>
      <c r="CS168" s="250">
        <v>1.79</v>
      </c>
      <c r="CT168" s="250">
        <v>2.58</v>
      </c>
      <c r="CU168" s="250">
        <v>1.8399999999999999</v>
      </c>
      <c r="CV168" s="250">
        <v>0.9399999999999995</v>
      </c>
      <c r="CW168" s="151">
        <v>31.8</v>
      </c>
      <c r="CX168" s="152">
        <v>35.78</v>
      </c>
      <c r="CY168" s="153">
        <v>38.04</v>
      </c>
      <c r="CZ168" s="152">
        <v>42.09</v>
      </c>
      <c r="DA168" s="153">
        <v>42.39</v>
      </c>
      <c r="DB168" s="151">
        <v>44.27</v>
      </c>
      <c r="DC168" s="153">
        <v>48.24</v>
      </c>
      <c r="DD168" s="151">
        <v>47.93</v>
      </c>
      <c r="DE168" s="152">
        <v>46.57</v>
      </c>
      <c r="DF168" s="153">
        <v>46.57</v>
      </c>
      <c r="DG168" s="153">
        <v>47.61</v>
      </c>
      <c r="DH168" s="153">
        <v>48.19</v>
      </c>
      <c r="DI168" s="153">
        <v>52.2</v>
      </c>
      <c r="DJ168" s="151">
        <v>55.05</v>
      </c>
      <c r="DK168" s="153">
        <v>56.25</v>
      </c>
      <c r="DL168" s="153">
        <v>54.17</v>
      </c>
      <c r="DM168" s="151">
        <v>53.4</v>
      </c>
      <c r="DN168" s="151">
        <v>46.7</v>
      </c>
      <c r="DO168" s="151">
        <v>30.13</v>
      </c>
      <c r="DP168" s="152">
        <v>34.76</v>
      </c>
      <c r="DQ168" s="153">
        <v>38.57</v>
      </c>
      <c r="DR168" s="153">
        <v>42.24</v>
      </c>
      <c r="DS168" s="153">
        <v>43.92</v>
      </c>
      <c r="DT168" s="151">
        <v>44.5</v>
      </c>
      <c r="DU168" s="153">
        <v>48.39</v>
      </c>
      <c r="DV168" s="151">
        <v>49.57</v>
      </c>
      <c r="DW168" s="152">
        <v>46.63</v>
      </c>
      <c r="DX168" s="153">
        <v>46.07</v>
      </c>
      <c r="DY168" s="153">
        <v>47.92</v>
      </c>
      <c r="DZ168" s="153">
        <v>48.81</v>
      </c>
      <c r="EA168" s="153">
        <v>52.79</v>
      </c>
      <c r="EB168" s="151">
        <v>55.64</v>
      </c>
      <c r="EC168" s="153">
        <v>56.15</v>
      </c>
      <c r="ED168" s="153">
        <v>53.73</v>
      </c>
      <c r="EE168" s="151">
        <v>53.4</v>
      </c>
      <c r="EF168" s="151">
        <v>45.82</v>
      </c>
      <c r="EG168" s="253">
        <f t="shared" si="51"/>
        <v>1.6700000000000017</v>
      </c>
      <c r="EH168" s="253">
        <f t="shared" si="52"/>
        <v>1.0200000000000031</v>
      </c>
      <c r="EI168" s="253">
        <f t="shared" si="53"/>
        <v>-0.53000000000000114</v>
      </c>
      <c r="EJ168" s="253">
        <f t="shared" si="54"/>
        <v>-0.14999999999999858</v>
      </c>
      <c r="EK168" s="253">
        <f t="shared" si="55"/>
        <v>-1.5300000000000011</v>
      </c>
      <c r="EL168" s="253">
        <f t="shared" si="56"/>
        <v>-0.22999999999999687</v>
      </c>
      <c r="EM168" s="151">
        <v>6</v>
      </c>
      <c r="EN168" s="153">
        <v>6</v>
      </c>
      <c r="EO168" s="153">
        <v>8</v>
      </c>
      <c r="EP168" s="153">
        <v>2</v>
      </c>
      <c r="EQ168" s="153">
        <v>0</v>
      </c>
      <c r="ER168" s="153">
        <v>-7</v>
      </c>
      <c r="ES168" s="153">
        <v>-16</v>
      </c>
      <c r="ET168" s="153">
        <v>-21</v>
      </c>
      <c r="EU168" s="153">
        <v>-23</v>
      </c>
      <c r="EV168" s="153">
        <v>-20</v>
      </c>
      <c r="EW168" s="153">
        <v>-16</v>
      </c>
      <c r="EX168" s="153">
        <v>-11</v>
      </c>
      <c r="EY168" s="153">
        <v>-8</v>
      </c>
      <c r="EZ168" s="153">
        <v>-8</v>
      </c>
      <c r="FA168" s="153">
        <v>-4</v>
      </c>
      <c r="FB168" s="153">
        <v>-3</v>
      </c>
      <c r="FC168" s="153">
        <v>-2</v>
      </c>
      <c r="FD168" s="153">
        <v>-2</v>
      </c>
      <c r="FE168" s="137" t="s">
        <v>628</v>
      </c>
      <c r="FF168" s="137">
        <v>52322484</v>
      </c>
      <c r="FG168" s="137" t="s">
        <v>91</v>
      </c>
      <c r="FH168" s="138" t="s">
        <v>632</v>
      </c>
      <c r="FI168" s="155" t="s">
        <v>95</v>
      </c>
      <c r="FJ168" s="138">
        <v>-2</v>
      </c>
      <c r="FL168" s="50">
        <f t="shared" si="47"/>
        <v>0.32999999999999829</v>
      </c>
    </row>
    <row r="169" spans="1:168" s="154" customFormat="1" ht="14">
      <c r="A169" s="137">
        <v>2</v>
      </c>
      <c r="B169" s="2">
        <v>154</v>
      </c>
      <c r="C169" s="137">
        <v>2</v>
      </c>
      <c r="D169" s="250">
        <v>2.62</v>
      </c>
      <c r="E169" s="137">
        <v>14</v>
      </c>
      <c r="F169" s="137">
        <v>8</v>
      </c>
      <c r="G169" s="137">
        <v>165.3</v>
      </c>
      <c r="H169" s="137">
        <v>62.8</v>
      </c>
      <c r="I169" s="137" t="s">
        <v>147</v>
      </c>
      <c r="J169" s="137" t="s">
        <v>215</v>
      </c>
      <c r="K169" s="142" t="s">
        <v>6</v>
      </c>
      <c r="L169" s="142">
        <v>41</v>
      </c>
      <c r="M169" s="137">
        <v>33</v>
      </c>
      <c r="N169" s="137">
        <v>28</v>
      </c>
      <c r="O169" s="2">
        <f t="shared" si="48"/>
        <v>0.31707317073170732</v>
      </c>
      <c r="P169" s="140" t="s">
        <v>168</v>
      </c>
      <c r="Q169" s="140"/>
      <c r="R169" s="140"/>
      <c r="S169" s="140"/>
      <c r="T169" s="142" t="s">
        <v>187</v>
      </c>
      <c r="U169" s="154" t="s">
        <v>191</v>
      </c>
      <c r="V169" s="142">
        <v>41</v>
      </c>
      <c r="W169" s="137">
        <v>33</v>
      </c>
      <c r="X169" s="137">
        <v>28</v>
      </c>
      <c r="Y169" s="137" t="s">
        <v>1119</v>
      </c>
      <c r="Z169" s="141"/>
      <c r="AA169" s="142" t="s">
        <v>232</v>
      </c>
      <c r="AB169" s="142">
        <v>63</v>
      </c>
      <c r="AC169" s="137">
        <v>41</v>
      </c>
      <c r="AD169" s="137">
        <v>33</v>
      </c>
      <c r="AE169" s="137"/>
      <c r="AF169" s="141" t="s">
        <v>443</v>
      </c>
      <c r="AG169" s="150" t="s">
        <v>217</v>
      </c>
      <c r="AH169" s="150">
        <v>45</v>
      </c>
      <c r="AI169" s="155">
        <v>37</v>
      </c>
      <c r="AJ169" s="155">
        <v>19</v>
      </c>
      <c r="AK169" s="155"/>
      <c r="AL169" s="159" t="s">
        <v>197</v>
      </c>
      <c r="AM169" s="137" t="s">
        <v>250</v>
      </c>
      <c r="AN169" s="137" t="s">
        <v>323</v>
      </c>
      <c r="AO169" s="137" t="s">
        <v>257</v>
      </c>
      <c r="AP169" s="137" t="s">
        <v>151</v>
      </c>
      <c r="AQ169" s="137" t="s">
        <v>87</v>
      </c>
      <c r="AR169" s="138" t="s">
        <v>176</v>
      </c>
      <c r="AS169" s="137" t="s">
        <v>89</v>
      </c>
      <c r="AT169" s="138" t="s">
        <v>131</v>
      </c>
      <c r="AU169" s="137" t="s">
        <v>93</v>
      </c>
      <c r="AV169" s="139" t="s">
        <v>133</v>
      </c>
      <c r="AW169" s="139">
        <v>2</v>
      </c>
      <c r="AX169" s="142" t="s">
        <v>6</v>
      </c>
      <c r="AY169" s="142">
        <v>41</v>
      </c>
      <c r="AZ169" s="137">
        <v>33</v>
      </c>
      <c r="BA169" s="137">
        <v>28</v>
      </c>
      <c r="BB169" s="2">
        <f t="shared" si="49"/>
        <v>0.31707317073170732</v>
      </c>
      <c r="BC169" s="248">
        <f t="shared" si="50"/>
        <v>2.62</v>
      </c>
      <c r="BD169" s="137" t="s">
        <v>1666</v>
      </c>
      <c r="BE169" s="137">
        <v>14</v>
      </c>
      <c r="BF169" s="137">
        <v>8</v>
      </c>
      <c r="BG169" s="143">
        <v>3.28</v>
      </c>
      <c r="BH169" s="144">
        <v>2.87</v>
      </c>
      <c r="BI169" s="145">
        <v>2.37</v>
      </c>
      <c r="BJ169" s="144">
        <v>2.62</v>
      </c>
      <c r="BK169" s="145">
        <v>1.74</v>
      </c>
      <c r="BL169" s="143">
        <v>1.3</v>
      </c>
      <c r="BM169" s="145">
        <v>0</v>
      </c>
      <c r="BN169" s="143">
        <v>0</v>
      </c>
      <c r="BO169" s="144">
        <v>1.66</v>
      </c>
      <c r="BP169" s="145">
        <v>2.29</v>
      </c>
      <c r="BQ169" s="145">
        <v>3.68</v>
      </c>
      <c r="BR169" s="145">
        <v>3.83</v>
      </c>
      <c r="BS169" s="145">
        <v>3.87</v>
      </c>
      <c r="BT169" s="146">
        <v>3.44</v>
      </c>
      <c r="BU169" s="147">
        <v>4.7300000000000004</v>
      </c>
      <c r="BV169" s="147">
        <v>6.73</v>
      </c>
      <c r="BW169" s="146">
        <v>11.12</v>
      </c>
      <c r="BX169" s="146">
        <v>15.35</v>
      </c>
      <c r="BY169" s="146">
        <v>3.63</v>
      </c>
      <c r="BZ169" s="162">
        <v>1.94</v>
      </c>
      <c r="CA169" s="147">
        <v>0</v>
      </c>
      <c r="CB169" s="147">
        <v>0</v>
      </c>
      <c r="CC169" s="147">
        <v>0.84</v>
      </c>
      <c r="CD169" s="146">
        <v>3.25</v>
      </c>
      <c r="CE169" s="147">
        <v>2.8</v>
      </c>
      <c r="CF169" s="146">
        <v>3.88</v>
      </c>
      <c r="CG169" s="162">
        <v>3.65</v>
      </c>
      <c r="CH169" s="147">
        <v>4.22</v>
      </c>
      <c r="CI169" s="147">
        <v>3.11</v>
      </c>
      <c r="CJ169" s="147">
        <v>3.34</v>
      </c>
      <c r="CK169" s="147">
        <v>3.13</v>
      </c>
      <c r="CL169" s="146">
        <v>3.93</v>
      </c>
      <c r="CM169" s="147">
        <v>5.32</v>
      </c>
      <c r="CN169" s="147">
        <v>6.93</v>
      </c>
      <c r="CO169" s="146">
        <v>10.28</v>
      </c>
      <c r="CP169" s="146">
        <v>14.14</v>
      </c>
      <c r="CQ169" s="250">
        <v>-0.35000000000000009</v>
      </c>
      <c r="CR169" s="250">
        <v>0.93000000000000016</v>
      </c>
      <c r="CS169" s="250">
        <v>2.37</v>
      </c>
      <c r="CT169" s="250">
        <v>2.62</v>
      </c>
      <c r="CU169" s="250">
        <v>0.9</v>
      </c>
      <c r="CV169" s="250">
        <v>-1.95</v>
      </c>
      <c r="CW169" s="151">
        <v>26.98</v>
      </c>
      <c r="CX169" s="152">
        <v>31.62</v>
      </c>
      <c r="CY169" s="153">
        <v>34.42</v>
      </c>
      <c r="CZ169" s="152">
        <v>34.99</v>
      </c>
      <c r="DA169" s="153">
        <v>36.380000000000003</v>
      </c>
      <c r="DB169" s="151">
        <v>38.659999999999997</v>
      </c>
      <c r="DC169" s="153">
        <v>39.47</v>
      </c>
      <c r="DD169" s="151">
        <v>40.08</v>
      </c>
      <c r="DE169" s="152">
        <v>39.92</v>
      </c>
      <c r="DF169" s="153">
        <v>39.840000000000003</v>
      </c>
      <c r="DG169" s="153">
        <v>40.049999999999997</v>
      </c>
      <c r="DH169" s="153">
        <v>42.9</v>
      </c>
      <c r="DI169" s="153">
        <v>44.87</v>
      </c>
      <c r="DJ169" s="151">
        <v>48.21</v>
      </c>
      <c r="DK169" s="153">
        <v>48.41</v>
      </c>
      <c r="DL169" s="153">
        <v>43.78</v>
      </c>
      <c r="DM169" s="151">
        <v>42.42</v>
      </c>
      <c r="DN169" s="151">
        <v>37.49</v>
      </c>
      <c r="DO169" s="151">
        <v>26.39</v>
      </c>
      <c r="DP169" s="152">
        <v>31.22</v>
      </c>
      <c r="DQ169" s="153">
        <v>35.229999999999997</v>
      </c>
      <c r="DR169" s="153">
        <v>36.42</v>
      </c>
      <c r="DS169" s="153">
        <v>36.82</v>
      </c>
      <c r="DT169" s="151">
        <v>38.53</v>
      </c>
      <c r="DU169" s="153">
        <v>39.01</v>
      </c>
      <c r="DV169" s="151">
        <v>39.75</v>
      </c>
      <c r="DW169" s="152">
        <v>39.01</v>
      </c>
      <c r="DX169" s="153">
        <v>39.69</v>
      </c>
      <c r="DY169" s="153">
        <v>39.96</v>
      </c>
      <c r="DZ169" s="153">
        <v>42.62</v>
      </c>
      <c r="EA169" s="153">
        <v>45.11</v>
      </c>
      <c r="EB169" s="151">
        <v>48.68</v>
      </c>
      <c r="EC169" s="153">
        <v>49.2</v>
      </c>
      <c r="ED169" s="153">
        <v>44.19</v>
      </c>
      <c r="EE169" s="151">
        <v>42.35</v>
      </c>
      <c r="EF169" s="151">
        <v>36.04</v>
      </c>
      <c r="EG169" s="253">
        <f t="shared" si="51"/>
        <v>0.58999999999999986</v>
      </c>
      <c r="EH169" s="253">
        <f t="shared" si="52"/>
        <v>0.40000000000000213</v>
      </c>
      <c r="EI169" s="253">
        <f t="shared" si="53"/>
        <v>-0.80999999999999517</v>
      </c>
      <c r="EJ169" s="253">
        <f t="shared" si="54"/>
        <v>-1.4299999999999997</v>
      </c>
      <c r="EK169" s="253">
        <f t="shared" si="55"/>
        <v>-0.43999999999999773</v>
      </c>
      <c r="EL169" s="253">
        <f t="shared" si="56"/>
        <v>0.12999999999999545</v>
      </c>
      <c r="EM169" s="151">
        <v>7</v>
      </c>
      <c r="EN169" s="153">
        <v>10</v>
      </c>
      <c r="EO169" s="153">
        <v>10</v>
      </c>
      <c r="EP169" s="153">
        <v>8</v>
      </c>
      <c r="EQ169" s="153">
        <v>4</v>
      </c>
      <c r="ER169" s="153">
        <v>-4</v>
      </c>
      <c r="ES169" s="153">
        <v>-9</v>
      </c>
      <c r="ET169" s="153">
        <v>-8</v>
      </c>
      <c r="EU169" s="153">
        <v>-7</v>
      </c>
      <c r="EV169" s="153">
        <v>-2</v>
      </c>
      <c r="EW169" s="153">
        <v>5</v>
      </c>
      <c r="EX169" s="153">
        <v>7</v>
      </c>
      <c r="EY169" s="153">
        <v>12</v>
      </c>
      <c r="EZ169" s="153">
        <v>18</v>
      </c>
      <c r="FA169" s="153">
        <v>16</v>
      </c>
      <c r="FB169" s="153">
        <v>13</v>
      </c>
      <c r="FC169" s="153">
        <v>6</v>
      </c>
      <c r="FD169" s="153">
        <v>6</v>
      </c>
      <c r="FE169" s="137" t="s">
        <v>1116</v>
      </c>
      <c r="FF169" s="137">
        <v>54009181</v>
      </c>
      <c r="FG169" s="137" t="s">
        <v>91</v>
      </c>
      <c r="FH169" s="138" t="s">
        <v>1120</v>
      </c>
      <c r="FI169" s="161" t="s">
        <v>95</v>
      </c>
      <c r="FJ169" s="138">
        <v>-4</v>
      </c>
      <c r="FL169" s="50">
        <f t="shared" si="47"/>
        <v>-0.19999999999999929</v>
      </c>
    </row>
    <row r="170" spans="1:168" s="154" customFormat="1" ht="14">
      <c r="A170" s="137">
        <v>2</v>
      </c>
      <c r="B170" s="2">
        <v>178</v>
      </c>
      <c r="C170" s="137">
        <v>2</v>
      </c>
      <c r="D170" s="250">
        <v>2.68</v>
      </c>
      <c r="E170" s="137">
        <v>16</v>
      </c>
      <c r="F170" s="137">
        <v>8</v>
      </c>
      <c r="G170" s="137">
        <v>159.69999999999999</v>
      </c>
      <c r="H170" s="137">
        <v>44.5</v>
      </c>
      <c r="I170" s="137" t="s">
        <v>147</v>
      </c>
      <c r="J170" s="137" t="s">
        <v>420</v>
      </c>
      <c r="K170" s="142" t="s">
        <v>17</v>
      </c>
      <c r="L170" s="142">
        <v>51</v>
      </c>
      <c r="M170" s="137">
        <v>40</v>
      </c>
      <c r="N170" s="137">
        <v>42</v>
      </c>
      <c r="O170" s="2">
        <f t="shared" si="48"/>
        <v>0.17647058823529413</v>
      </c>
      <c r="P170" s="140" t="s">
        <v>168</v>
      </c>
      <c r="Q170" s="140"/>
      <c r="R170" s="140"/>
      <c r="S170" s="140"/>
      <c r="T170" s="142" t="s">
        <v>187</v>
      </c>
      <c r="U170" s="154" t="s">
        <v>192</v>
      </c>
      <c r="V170" s="142">
        <v>51</v>
      </c>
      <c r="W170" s="137">
        <v>40</v>
      </c>
      <c r="X170" s="137">
        <v>42</v>
      </c>
      <c r="Y170" s="137" t="s">
        <v>1392</v>
      </c>
      <c r="Z170" s="141"/>
      <c r="AA170" s="142" t="s">
        <v>318</v>
      </c>
      <c r="AB170" s="142">
        <v>76</v>
      </c>
      <c r="AC170" s="137">
        <v>59</v>
      </c>
      <c r="AD170" s="137">
        <v>41</v>
      </c>
      <c r="AE170" s="137"/>
      <c r="AF170" s="141" t="s">
        <v>88</v>
      </c>
      <c r="AG170" s="150" t="s">
        <v>261</v>
      </c>
      <c r="AH170" s="150">
        <v>45</v>
      </c>
      <c r="AI170" s="155">
        <v>38</v>
      </c>
      <c r="AJ170" s="155">
        <v>27</v>
      </c>
      <c r="AK170" s="155"/>
      <c r="AL170" s="159" t="s">
        <v>197</v>
      </c>
      <c r="AM170" s="137" t="s">
        <v>272</v>
      </c>
      <c r="AN170" s="137" t="s">
        <v>323</v>
      </c>
      <c r="AO170" s="137" t="s">
        <v>667</v>
      </c>
      <c r="AP170" s="137" t="s">
        <v>841</v>
      </c>
      <c r="AQ170" s="137" t="s">
        <v>87</v>
      </c>
      <c r="AR170" s="138"/>
      <c r="AS170" s="137" t="s">
        <v>89</v>
      </c>
      <c r="AT170" s="138"/>
      <c r="AU170" s="137" t="s">
        <v>93</v>
      </c>
      <c r="AV170" s="139" t="s">
        <v>1393</v>
      </c>
      <c r="AW170" s="139">
        <v>2</v>
      </c>
      <c r="AX170" s="142" t="s">
        <v>17</v>
      </c>
      <c r="AY170" s="142">
        <v>51</v>
      </c>
      <c r="AZ170" s="137">
        <v>40</v>
      </c>
      <c r="BA170" s="137">
        <v>42</v>
      </c>
      <c r="BB170" s="2">
        <f t="shared" si="49"/>
        <v>0.17647058823529413</v>
      </c>
      <c r="BC170" s="248">
        <f t="shared" si="50"/>
        <v>2.68</v>
      </c>
      <c r="BD170" s="137" t="s">
        <v>1666</v>
      </c>
      <c r="BE170" s="137">
        <v>16</v>
      </c>
      <c r="BF170" s="137">
        <v>8</v>
      </c>
      <c r="BG170" s="143">
        <v>3.69</v>
      </c>
      <c r="BH170" s="144">
        <v>2.5299999999999998</v>
      </c>
      <c r="BI170" s="145">
        <v>2.5099999999999998</v>
      </c>
      <c r="BJ170" s="144">
        <v>2.68</v>
      </c>
      <c r="BK170" s="145">
        <v>2.74</v>
      </c>
      <c r="BL170" s="143">
        <v>2.12</v>
      </c>
      <c r="BM170" s="145">
        <v>2.66</v>
      </c>
      <c r="BN170" s="143">
        <v>1.62</v>
      </c>
      <c r="BO170" s="144">
        <v>1.1499999999999999</v>
      </c>
      <c r="BP170" s="145">
        <v>0.97</v>
      </c>
      <c r="BQ170" s="145">
        <v>1.41</v>
      </c>
      <c r="BR170" s="145">
        <v>5.72</v>
      </c>
      <c r="BS170" s="145">
        <v>4.99</v>
      </c>
      <c r="BT170" s="146">
        <v>3.49</v>
      </c>
      <c r="BU170" s="147">
        <v>5.76</v>
      </c>
      <c r="BV170" s="147">
        <v>7.34</v>
      </c>
      <c r="BW170" s="146">
        <v>11.46</v>
      </c>
      <c r="BX170" s="146">
        <v>17.940000000000001</v>
      </c>
      <c r="BY170" s="146">
        <v>4.0599999999999996</v>
      </c>
      <c r="BZ170" s="148">
        <v>1.3</v>
      </c>
      <c r="CA170" s="149">
        <v>0</v>
      </c>
      <c r="CB170" s="149">
        <v>0</v>
      </c>
      <c r="CC170" s="149">
        <v>0.25</v>
      </c>
      <c r="CD170" s="150">
        <v>1.02</v>
      </c>
      <c r="CE170" s="149">
        <v>1.37</v>
      </c>
      <c r="CF170" s="150">
        <v>2.14</v>
      </c>
      <c r="CG170" s="148">
        <v>2.44</v>
      </c>
      <c r="CH170" s="149">
        <v>2.39</v>
      </c>
      <c r="CI170" s="149">
        <v>3.11</v>
      </c>
      <c r="CJ170" s="149">
        <v>4.1900000000000004</v>
      </c>
      <c r="CK170" s="147">
        <v>5.49</v>
      </c>
      <c r="CL170" s="146">
        <v>4.0599999999999996</v>
      </c>
      <c r="CM170" s="147">
        <v>5.89</v>
      </c>
      <c r="CN170" s="147">
        <v>8.18</v>
      </c>
      <c r="CO170" s="146">
        <v>12.16</v>
      </c>
      <c r="CP170" s="146">
        <v>17.87</v>
      </c>
      <c r="CQ170" s="250">
        <v>-0.36999999999999966</v>
      </c>
      <c r="CR170" s="250">
        <v>1.2299999999999998</v>
      </c>
      <c r="CS170" s="250">
        <v>2.5099999999999998</v>
      </c>
      <c r="CT170" s="250">
        <v>2.68</v>
      </c>
      <c r="CU170" s="250">
        <v>2.4900000000000002</v>
      </c>
      <c r="CV170" s="250">
        <v>1.1000000000000001</v>
      </c>
      <c r="CW170" s="151">
        <v>27.13</v>
      </c>
      <c r="CX170" s="152">
        <v>31.33</v>
      </c>
      <c r="CY170" s="153">
        <v>32.51</v>
      </c>
      <c r="CZ170" s="152">
        <v>32.93</v>
      </c>
      <c r="DA170" s="153">
        <v>33.6</v>
      </c>
      <c r="DB170" s="151">
        <v>34.25</v>
      </c>
      <c r="DC170" s="153">
        <v>34.33</v>
      </c>
      <c r="DD170" s="151">
        <v>35.090000000000003</v>
      </c>
      <c r="DE170" s="152">
        <v>36.380000000000003</v>
      </c>
      <c r="DF170" s="153">
        <v>37.21</v>
      </c>
      <c r="DG170" s="153">
        <v>39.270000000000003</v>
      </c>
      <c r="DH170" s="153">
        <v>39.4</v>
      </c>
      <c r="DI170" s="153">
        <v>42.86</v>
      </c>
      <c r="DJ170" s="151">
        <v>44.23</v>
      </c>
      <c r="DK170" s="153">
        <v>46.17</v>
      </c>
      <c r="DL170" s="153">
        <v>43.76</v>
      </c>
      <c r="DM170" s="151">
        <v>42.13</v>
      </c>
      <c r="DN170" s="151">
        <v>35.86</v>
      </c>
      <c r="DO170" s="151">
        <v>27.39</v>
      </c>
      <c r="DP170" s="152">
        <v>31.49</v>
      </c>
      <c r="DQ170" s="153">
        <v>32.94</v>
      </c>
      <c r="DR170" s="153">
        <v>33.94</v>
      </c>
      <c r="DS170" s="153">
        <v>34.130000000000003</v>
      </c>
      <c r="DT170" s="151">
        <v>34.619999999999997</v>
      </c>
      <c r="DU170" s="153">
        <v>34.049999999999997</v>
      </c>
      <c r="DV170" s="151">
        <v>35.770000000000003</v>
      </c>
      <c r="DW170" s="152">
        <v>36.520000000000003</v>
      </c>
      <c r="DX170" s="153">
        <v>37.4</v>
      </c>
      <c r="DY170" s="153">
        <v>39.81</v>
      </c>
      <c r="DZ170" s="153">
        <v>39.39</v>
      </c>
      <c r="EA170" s="153">
        <v>42.68</v>
      </c>
      <c r="EB170" s="151">
        <v>44.77</v>
      </c>
      <c r="EC170" s="153">
        <v>46.84</v>
      </c>
      <c r="ED170" s="153">
        <v>43.88</v>
      </c>
      <c r="EE170" s="151">
        <v>42.14</v>
      </c>
      <c r="EF170" s="151">
        <v>36.159999999999997</v>
      </c>
      <c r="EG170" s="253">
        <f t="shared" si="51"/>
        <v>-0.26000000000000156</v>
      </c>
      <c r="EH170" s="253">
        <f t="shared" si="52"/>
        <v>-0.16000000000000014</v>
      </c>
      <c r="EI170" s="253">
        <f t="shared" si="53"/>
        <v>-0.42999999999999972</v>
      </c>
      <c r="EJ170" s="253">
        <f t="shared" si="54"/>
        <v>-1.009999999999998</v>
      </c>
      <c r="EK170" s="253">
        <f t="shared" si="55"/>
        <v>-0.53000000000000114</v>
      </c>
      <c r="EL170" s="253">
        <f t="shared" si="56"/>
        <v>-0.36999999999999744</v>
      </c>
      <c r="EM170" s="151">
        <v>0</v>
      </c>
      <c r="EN170" s="153">
        <v>4</v>
      </c>
      <c r="EO170" s="153">
        <v>8</v>
      </c>
      <c r="EP170" s="153">
        <v>10</v>
      </c>
      <c r="EQ170" s="153">
        <v>6</v>
      </c>
      <c r="ER170" s="153">
        <v>0</v>
      </c>
      <c r="ES170" s="153">
        <v>-8</v>
      </c>
      <c r="ET170" s="153">
        <v>-15</v>
      </c>
      <c r="EU170" s="153">
        <v>-19</v>
      </c>
      <c r="EV170" s="153">
        <v>-22</v>
      </c>
      <c r="EW170" s="153">
        <v>-17</v>
      </c>
      <c r="EX170" s="153">
        <v>-13</v>
      </c>
      <c r="EY170" s="153">
        <v>-2</v>
      </c>
      <c r="EZ170" s="153">
        <v>7</v>
      </c>
      <c r="FA170" s="153">
        <v>11</v>
      </c>
      <c r="FB170" s="153">
        <v>11</v>
      </c>
      <c r="FC170" s="153">
        <v>7</v>
      </c>
      <c r="FD170" s="153">
        <v>8</v>
      </c>
      <c r="FE170" s="137" t="s">
        <v>1215</v>
      </c>
      <c r="FF170" s="137">
        <v>51608882</v>
      </c>
      <c r="FG170" s="137" t="s">
        <v>91</v>
      </c>
      <c r="FH170" s="138" t="s">
        <v>782</v>
      </c>
      <c r="FI170" s="139"/>
      <c r="FJ170" s="138"/>
      <c r="FL170" s="50">
        <f t="shared" si="47"/>
        <v>-0.83999999999999986</v>
      </c>
    </row>
    <row r="171" spans="1:168" s="154" customFormat="1" ht="14">
      <c r="A171" s="137">
        <v>2</v>
      </c>
      <c r="B171" s="2">
        <v>136</v>
      </c>
      <c r="C171" s="137">
        <v>1</v>
      </c>
      <c r="D171" s="250">
        <v>2.7</v>
      </c>
      <c r="E171" s="137">
        <v>14</v>
      </c>
      <c r="F171" s="137">
        <v>6</v>
      </c>
      <c r="G171" s="137">
        <v>166.5</v>
      </c>
      <c r="H171" s="137">
        <v>44.6</v>
      </c>
      <c r="I171" s="137" t="s">
        <v>147</v>
      </c>
      <c r="J171" s="137" t="s">
        <v>148</v>
      </c>
      <c r="K171" s="142" t="s">
        <v>17</v>
      </c>
      <c r="L171" s="142">
        <v>38</v>
      </c>
      <c r="M171" s="137">
        <v>41</v>
      </c>
      <c r="N171" s="137">
        <v>26</v>
      </c>
      <c r="O171" s="2">
        <f t="shared" si="48"/>
        <v>0.31578947368421051</v>
      </c>
      <c r="P171" s="140" t="s">
        <v>168</v>
      </c>
      <c r="Q171" s="140"/>
      <c r="R171" s="140"/>
      <c r="S171" s="140"/>
      <c r="T171" s="142" t="s">
        <v>187</v>
      </c>
      <c r="U171" s="154" t="s">
        <v>192</v>
      </c>
      <c r="V171" s="142">
        <v>38</v>
      </c>
      <c r="W171" s="137">
        <v>41</v>
      </c>
      <c r="X171" s="137">
        <v>26</v>
      </c>
      <c r="Y171" s="137" t="s">
        <v>1348</v>
      </c>
      <c r="Z171" s="141"/>
      <c r="AA171" s="142" t="s">
        <v>216</v>
      </c>
      <c r="AB171" s="142">
        <v>52</v>
      </c>
      <c r="AC171" s="137">
        <v>47</v>
      </c>
      <c r="AD171" s="137">
        <v>21</v>
      </c>
      <c r="AE171" s="137"/>
      <c r="AF171" s="141" t="s">
        <v>88</v>
      </c>
      <c r="AG171" s="150" t="s">
        <v>217</v>
      </c>
      <c r="AH171" s="150">
        <v>22</v>
      </c>
      <c r="AI171" s="155">
        <v>24</v>
      </c>
      <c r="AJ171" s="155">
        <v>12</v>
      </c>
      <c r="AK171" s="155"/>
      <c r="AL171" s="159"/>
      <c r="AM171" s="137" t="s">
        <v>311</v>
      </c>
      <c r="AN171" s="137" t="s">
        <v>409</v>
      </c>
      <c r="AO171" s="137" t="s">
        <v>226</v>
      </c>
      <c r="AP171" s="137" t="s">
        <v>204</v>
      </c>
      <c r="AQ171" s="137" t="s">
        <v>87</v>
      </c>
      <c r="AR171" s="138" t="s">
        <v>152</v>
      </c>
      <c r="AS171" s="137" t="s">
        <v>89</v>
      </c>
      <c r="AT171" s="138" t="s">
        <v>197</v>
      </c>
      <c r="AU171" s="137" t="s">
        <v>93</v>
      </c>
      <c r="AV171" s="139" t="s">
        <v>229</v>
      </c>
      <c r="AW171" s="139">
        <v>2</v>
      </c>
      <c r="AX171" s="142" t="s">
        <v>17</v>
      </c>
      <c r="AY171" s="142">
        <v>38</v>
      </c>
      <c r="AZ171" s="137">
        <v>41</v>
      </c>
      <c r="BA171" s="137">
        <v>26</v>
      </c>
      <c r="BB171" s="2">
        <f t="shared" si="49"/>
        <v>0.31578947368421051</v>
      </c>
      <c r="BC171" s="248">
        <f t="shared" si="50"/>
        <v>2.7</v>
      </c>
      <c r="BD171" s="137" t="s">
        <v>1667</v>
      </c>
      <c r="BE171" s="137">
        <v>14</v>
      </c>
      <c r="BF171" s="137">
        <v>6</v>
      </c>
      <c r="BG171" s="143">
        <v>5.99</v>
      </c>
      <c r="BH171" s="144">
        <v>3.62</v>
      </c>
      <c r="BI171" s="145">
        <v>3.73</v>
      </c>
      <c r="BJ171" s="144">
        <v>3.6</v>
      </c>
      <c r="BK171" s="145">
        <v>3.13</v>
      </c>
      <c r="BL171" s="143">
        <v>3.35</v>
      </c>
      <c r="BM171" s="145">
        <v>3.23</v>
      </c>
      <c r="BN171" s="143">
        <v>2.56</v>
      </c>
      <c r="BO171" s="144">
        <v>2.9</v>
      </c>
      <c r="BP171" s="145">
        <v>4.13</v>
      </c>
      <c r="BQ171" s="145">
        <v>5.83</v>
      </c>
      <c r="BR171" s="145">
        <v>6.24</v>
      </c>
      <c r="BS171" s="145">
        <v>4.34</v>
      </c>
      <c r="BT171" s="146">
        <v>4.99</v>
      </c>
      <c r="BU171" s="147">
        <v>8.07</v>
      </c>
      <c r="BV171" s="147">
        <v>7.75</v>
      </c>
      <c r="BW171" s="146">
        <v>13.31</v>
      </c>
      <c r="BX171" s="146">
        <v>22.54</v>
      </c>
      <c r="BY171" s="146">
        <v>4.92</v>
      </c>
      <c r="BZ171" s="162">
        <v>3.48</v>
      </c>
      <c r="CA171" s="147">
        <v>2.4500000000000002</v>
      </c>
      <c r="CB171" s="147">
        <v>0.9</v>
      </c>
      <c r="CC171" s="147">
        <v>1.96</v>
      </c>
      <c r="CD171" s="146">
        <v>2.17</v>
      </c>
      <c r="CE171" s="147">
        <v>2.36</v>
      </c>
      <c r="CF171" s="146">
        <v>3.13</v>
      </c>
      <c r="CG171" s="162">
        <v>3.53</v>
      </c>
      <c r="CH171" s="147">
        <v>5.03</v>
      </c>
      <c r="CI171" s="147">
        <v>5.18</v>
      </c>
      <c r="CJ171" s="147">
        <v>4.76</v>
      </c>
      <c r="CK171" s="147">
        <v>4.4800000000000004</v>
      </c>
      <c r="CL171" s="146">
        <v>6.53</v>
      </c>
      <c r="CM171" s="147">
        <v>8.33</v>
      </c>
      <c r="CN171" s="147">
        <v>9.2799999999999994</v>
      </c>
      <c r="CO171" s="146">
        <v>13.81</v>
      </c>
      <c r="CP171" s="146">
        <v>21.17</v>
      </c>
      <c r="CQ171" s="250">
        <v>1.0700000000000003</v>
      </c>
      <c r="CR171" s="250">
        <v>0.14000000000000012</v>
      </c>
      <c r="CS171" s="250">
        <v>1.2799999999999998</v>
      </c>
      <c r="CT171" s="250">
        <v>2.7</v>
      </c>
      <c r="CU171" s="250">
        <v>1.17</v>
      </c>
      <c r="CV171" s="250">
        <v>1.1800000000000002</v>
      </c>
      <c r="CW171" s="151">
        <v>28.2</v>
      </c>
      <c r="CX171" s="152">
        <v>32.549999999999997</v>
      </c>
      <c r="CY171" s="153">
        <v>34.17</v>
      </c>
      <c r="CZ171" s="152">
        <v>36.78</v>
      </c>
      <c r="DA171" s="153">
        <v>36.1</v>
      </c>
      <c r="DB171" s="151">
        <v>37.590000000000003</v>
      </c>
      <c r="DC171" s="153">
        <v>38.659999999999997</v>
      </c>
      <c r="DD171" s="151">
        <v>39.44</v>
      </c>
      <c r="DE171" s="152">
        <v>39.65</v>
      </c>
      <c r="DF171" s="153">
        <v>41.49</v>
      </c>
      <c r="DG171" s="153">
        <v>42.47</v>
      </c>
      <c r="DH171" s="153">
        <v>42.94</v>
      </c>
      <c r="DI171" s="153">
        <v>49.02</v>
      </c>
      <c r="DJ171" s="151">
        <v>47.95</v>
      </c>
      <c r="DK171" s="153">
        <v>48.05</v>
      </c>
      <c r="DL171" s="153">
        <v>45.19</v>
      </c>
      <c r="DM171" s="151">
        <v>44.2</v>
      </c>
      <c r="DN171" s="151">
        <v>42.17</v>
      </c>
      <c r="DO171" s="151">
        <v>27.91</v>
      </c>
      <c r="DP171" s="152">
        <v>32.08</v>
      </c>
      <c r="DQ171" s="153">
        <v>34.46</v>
      </c>
      <c r="DR171" s="153">
        <v>36.409999999999997</v>
      </c>
      <c r="DS171" s="153">
        <v>36.67</v>
      </c>
      <c r="DT171" s="151">
        <v>37.69</v>
      </c>
      <c r="DU171" s="153">
        <v>39.28</v>
      </c>
      <c r="DV171" s="151">
        <v>40.78</v>
      </c>
      <c r="DW171" s="152">
        <v>41.43</v>
      </c>
      <c r="DX171" s="153">
        <v>41.62</v>
      </c>
      <c r="DY171" s="153">
        <v>41.95</v>
      </c>
      <c r="DZ171" s="153">
        <v>43.48</v>
      </c>
      <c r="EA171" s="153">
        <v>48.79</v>
      </c>
      <c r="EB171" s="151">
        <v>48.43</v>
      </c>
      <c r="EC171" s="153">
        <v>48.25</v>
      </c>
      <c r="ED171" s="153">
        <v>44.98</v>
      </c>
      <c r="EE171" s="151">
        <v>46.27</v>
      </c>
      <c r="EF171" s="151">
        <v>41.4</v>
      </c>
      <c r="EG171" s="253">
        <f t="shared" si="51"/>
        <v>0.28999999999999915</v>
      </c>
      <c r="EH171" s="253">
        <f t="shared" si="52"/>
        <v>0.46999999999999886</v>
      </c>
      <c r="EI171" s="253">
        <f t="shared" si="53"/>
        <v>-0.28999999999999915</v>
      </c>
      <c r="EJ171" s="253">
        <f t="shared" si="54"/>
        <v>0.37000000000000455</v>
      </c>
      <c r="EK171" s="253">
        <f t="shared" si="55"/>
        <v>-0.57000000000000028</v>
      </c>
      <c r="EL171" s="253">
        <f t="shared" si="56"/>
        <v>-9.9999999999994316E-2</v>
      </c>
      <c r="EM171" s="151">
        <v>0</v>
      </c>
      <c r="EN171" s="153">
        <v>5</v>
      </c>
      <c r="EO171" s="153">
        <v>6</v>
      </c>
      <c r="EP171" s="153">
        <v>6</v>
      </c>
      <c r="EQ171" s="153">
        <v>7</v>
      </c>
      <c r="ER171" s="153">
        <v>1</v>
      </c>
      <c r="ES171" s="153">
        <v>-3</v>
      </c>
      <c r="ET171" s="153">
        <v>-9</v>
      </c>
      <c r="EU171" s="153">
        <v>-13</v>
      </c>
      <c r="EV171" s="153">
        <v>-15</v>
      </c>
      <c r="EW171" s="153">
        <v>-13</v>
      </c>
      <c r="EX171" s="153">
        <v>-12</v>
      </c>
      <c r="EY171" s="153">
        <v>-8</v>
      </c>
      <c r="EZ171" s="153">
        <v>-4</v>
      </c>
      <c r="FA171" s="153">
        <v>-3</v>
      </c>
      <c r="FB171" s="153">
        <v>0</v>
      </c>
      <c r="FC171" s="153">
        <v>0</v>
      </c>
      <c r="FD171" s="153">
        <v>0</v>
      </c>
      <c r="FE171" s="137" t="s">
        <v>1347</v>
      </c>
      <c r="FF171" s="137">
        <v>50877111</v>
      </c>
      <c r="FG171" s="137" t="s">
        <v>91</v>
      </c>
      <c r="FH171" s="138" t="s">
        <v>410</v>
      </c>
      <c r="FI171" s="161" t="s">
        <v>95</v>
      </c>
      <c r="FJ171" s="138">
        <v>-9</v>
      </c>
      <c r="FL171" s="50">
        <f t="shared" si="47"/>
        <v>-1.5299999999999994</v>
      </c>
    </row>
    <row r="172" spans="1:168" s="154" customFormat="1" ht="14">
      <c r="A172" s="137">
        <v>2</v>
      </c>
      <c r="B172" s="2">
        <v>129</v>
      </c>
      <c r="C172" s="137">
        <v>2</v>
      </c>
      <c r="D172" s="250">
        <v>2.71</v>
      </c>
      <c r="E172" s="137">
        <v>15</v>
      </c>
      <c r="F172" s="137">
        <v>5</v>
      </c>
      <c r="G172" s="137">
        <v>164.2</v>
      </c>
      <c r="H172" s="137">
        <v>50.3</v>
      </c>
      <c r="I172" s="137" t="s">
        <v>147</v>
      </c>
      <c r="J172" s="137" t="s">
        <v>148</v>
      </c>
      <c r="K172" s="142" t="s">
        <v>17</v>
      </c>
      <c r="L172" s="142">
        <v>27</v>
      </c>
      <c r="M172" s="137">
        <v>25</v>
      </c>
      <c r="N172" s="137">
        <v>25</v>
      </c>
      <c r="O172" s="2">
        <f t="shared" si="48"/>
        <v>7.407407407407407E-2</v>
      </c>
      <c r="P172" s="140"/>
      <c r="Q172" s="140"/>
      <c r="R172" s="140"/>
      <c r="S172" s="140"/>
      <c r="T172" s="142" t="s">
        <v>187</v>
      </c>
      <c r="U172" s="154" t="s">
        <v>192</v>
      </c>
      <c r="V172" s="142">
        <v>27</v>
      </c>
      <c r="W172" s="137">
        <v>25</v>
      </c>
      <c r="X172" s="137">
        <v>25</v>
      </c>
      <c r="Y172" s="137" t="s">
        <v>280</v>
      </c>
      <c r="Z172" s="141"/>
      <c r="AA172" s="142" t="s">
        <v>318</v>
      </c>
      <c r="AB172" s="142">
        <v>46</v>
      </c>
      <c r="AC172" s="137">
        <v>29</v>
      </c>
      <c r="AD172" s="137">
        <v>22</v>
      </c>
      <c r="AE172" s="137"/>
      <c r="AF172" s="141" t="s">
        <v>242</v>
      </c>
      <c r="AG172" s="150" t="s">
        <v>261</v>
      </c>
      <c r="AH172" s="150">
        <v>26</v>
      </c>
      <c r="AI172" s="155">
        <v>10</v>
      </c>
      <c r="AJ172" s="155">
        <v>10</v>
      </c>
      <c r="AK172" s="155"/>
      <c r="AL172" s="159"/>
      <c r="AM172" s="137" t="s">
        <v>250</v>
      </c>
      <c r="AN172" s="137" t="s">
        <v>118</v>
      </c>
      <c r="AO172" s="137" t="s">
        <v>85</v>
      </c>
      <c r="AP172" s="137" t="s">
        <v>359</v>
      </c>
      <c r="AQ172" s="137" t="s">
        <v>87</v>
      </c>
      <c r="AR172" s="138" t="s">
        <v>131</v>
      </c>
      <c r="AS172" s="137" t="s">
        <v>89</v>
      </c>
      <c r="AT172" s="138" t="s">
        <v>197</v>
      </c>
      <c r="AU172" s="137" t="s">
        <v>93</v>
      </c>
      <c r="AV172" s="139" t="s">
        <v>320</v>
      </c>
      <c r="AW172" s="139">
        <v>2</v>
      </c>
      <c r="AX172" s="142" t="s">
        <v>17</v>
      </c>
      <c r="AY172" s="142">
        <v>27</v>
      </c>
      <c r="AZ172" s="137">
        <v>25</v>
      </c>
      <c r="BA172" s="137">
        <v>25</v>
      </c>
      <c r="BB172" s="2">
        <f t="shared" si="49"/>
        <v>7.407407407407407E-2</v>
      </c>
      <c r="BC172" s="248">
        <f t="shared" si="50"/>
        <v>2.71</v>
      </c>
      <c r="BD172" s="137" t="s">
        <v>1666</v>
      </c>
      <c r="BE172" s="137">
        <v>15</v>
      </c>
      <c r="BF172" s="137">
        <v>5</v>
      </c>
      <c r="BG172" s="143">
        <v>3.26</v>
      </c>
      <c r="BH172" s="144">
        <v>2.61</v>
      </c>
      <c r="BI172" s="145">
        <v>2.4</v>
      </c>
      <c r="BJ172" s="144">
        <v>2.71</v>
      </c>
      <c r="BK172" s="145">
        <v>1.96</v>
      </c>
      <c r="BL172" s="143">
        <v>1.1100000000000001</v>
      </c>
      <c r="BM172" s="145">
        <v>1.18</v>
      </c>
      <c r="BN172" s="143">
        <v>1.45</v>
      </c>
      <c r="BO172" s="144">
        <v>1.32</v>
      </c>
      <c r="BP172" s="145">
        <v>2.56</v>
      </c>
      <c r="BQ172" s="145">
        <v>3.71</v>
      </c>
      <c r="BR172" s="145">
        <v>6.01</v>
      </c>
      <c r="BS172" s="145">
        <v>1.85</v>
      </c>
      <c r="BT172" s="146">
        <v>2.08</v>
      </c>
      <c r="BU172" s="147">
        <v>3.19</v>
      </c>
      <c r="BV172" s="147">
        <v>4.41</v>
      </c>
      <c r="BW172" s="146">
        <v>10.39</v>
      </c>
      <c r="BX172" s="146">
        <v>13.97</v>
      </c>
      <c r="BY172" s="146">
        <v>3.34</v>
      </c>
      <c r="BZ172" s="162">
        <v>2.08</v>
      </c>
      <c r="CA172" s="147">
        <v>0</v>
      </c>
      <c r="CB172" s="147">
        <v>0</v>
      </c>
      <c r="CC172" s="147">
        <v>0.87</v>
      </c>
      <c r="CD172" s="146">
        <v>1.1200000000000001</v>
      </c>
      <c r="CE172" s="147">
        <v>1.57</v>
      </c>
      <c r="CF172" s="146">
        <v>1.9</v>
      </c>
      <c r="CG172" s="162">
        <v>1.93</v>
      </c>
      <c r="CH172" s="147">
        <v>2.95</v>
      </c>
      <c r="CI172" s="147">
        <v>4.76</v>
      </c>
      <c r="CJ172" s="147">
        <v>6.85</v>
      </c>
      <c r="CK172" s="147">
        <v>3.37</v>
      </c>
      <c r="CL172" s="146">
        <v>2.92</v>
      </c>
      <c r="CM172" s="147">
        <v>3.51</v>
      </c>
      <c r="CN172" s="147">
        <v>6.01</v>
      </c>
      <c r="CO172" s="146">
        <v>9.6</v>
      </c>
      <c r="CP172" s="146">
        <v>14.67</v>
      </c>
      <c r="CQ172" s="250">
        <v>-8.0000000000000071E-2</v>
      </c>
      <c r="CR172" s="250">
        <v>0.5299999999999998</v>
      </c>
      <c r="CS172" s="250">
        <v>2.4</v>
      </c>
      <c r="CT172" s="250">
        <v>2.71</v>
      </c>
      <c r="CU172" s="250">
        <v>1.0899999999999999</v>
      </c>
      <c r="CV172" s="250">
        <v>-1.0000000000000009E-2</v>
      </c>
      <c r="CW172" s="151">
        <v>29.4</v>
      </c>
      <c r="CX172" s="152">
        <v>32.299999999999997</v>
      </c>
      <c r="CY172" s="153">
        <v>32.590000000000003</v>
      </c>
      <c r="CZ172" s="152">
        <v>34.659999999999997</v>
      </c>
      <c r="DA172" s="153">
        <v>36.299999999999997</v>
      </c>
      <c r="DB172" s="151">
        <v>36.26</v>
      </c>
      <c r="DC172" s="153">
        <v>36.409999999999997</v>
      </c>
      <c r="DD172" s="151">
        <v>38.61</v>
      </c>
      <c r="DE172" s="152">
        <v>38.64</v>
      </c>
      <c r="DF172" s="153">
        <v>38.200000000000003</v>
      </c>
      <c r="DG172" s="153">
        <v>38.67</v>
      </c>
      <c r="DH172" s="153">
        <v>40.19</v>
      </c>
      <c r="DI172" s="153">
        <v>42.65</v>
      </c>
      <c r="DJ172" s="151">
        <v>44.39</v>
      </c>
      <c r="DK172" s="153">
        <v>46</v>
      </c>
      <c r="DL172" s="153">
        <v>46.21</v>
      </c>
      <c r="DM172" s="151">
        <v>43.79</v>
      </c>
      <c r="DN172" s="151">
        <v>41.82</v>
      </c>
      <c r="DO172" s="151">
        <v>30.11</v>
      </c>
      <c r="DP172" s="152">
        <v>32.14</v>
      </c>
      <c r="DQ172" s="153">
        <v>32.65</v>
      </c>
      <c r="DR172" s="153">
        <v>35.57</v>
      </c>
      <c r="DS172" s="153">
        <v>36.630000000000003</v>
      </c>
      <c r="DT172" s="151">
        <v>36.58</v>
      </c>
      <c r="DU172" s="153">
        <v>36.9</v>
      </c>
      <c r="DV172" s="151">
        <v>38.840000000000003</v>
      </c>
      <c r="DW172" s="152">
        <v>38.520000000000003</v>
      </c>
      <c r="DX172" s="153">
        <v>38.200000000000003</v>
      </c>
      <c r="DY172" s="153">
        <v>38.75</v>
      </c>
      <c r="DZ172" s="153">
        <v>40.36</v>
      </c>
      <c r="EA172" s="153">
        <v>42.36</v>
      </c>
      <c r="EB172" s="151">
        <v>45.05</v>
      </c>
      <c r="EC172" s="153">
        <v>47.63</v>
      </c>
      <c r="ED172" s="153">
        <v>47.11</v>
      </c>
      <c r="EE172" s="151">
        <v>44.6</v>
      </c>
      <c r="EF172" s="151">
        <v>41.05</v>
      </c>
      <c r="EG172" s="253">
        <f t="shared" si="51"/>
        <v>-0.71000000000000085</v>
      </c>
      <c r="EH172" s="253">
        <f t="shared" si="52"/>
        <v>0.15999999999999659</v>
      </c>
      <c r="EI172" s="253">
        <f t="shared" si="53"/>
        <v>-5.9999999999995168E-2</v>
      </c>
      <c r="EJ172" s="253">
        <f t="shared" si="54"/>
        <v>-0.91000000000000369</v>
      </c>
      <c r="EK172" s="253">
        <f t="shared" si="55"/>
        <v>-0.3300000000000054</v>
      </c>
      <c r="EL172" s="253">
        <f t="shared" si="56"/>
        <v>-0.32000000000000028</v>
      </c>
      <c r="EM172" s="151">
        <v>-2</v>
      </c>
      <c r="EN172" s="153">
        <v>-1</v>
      </c>
      <c r="EO172" s="153">
        <v>-2</v>
      </c>
      <c r="EP172" s="153">
        <v>-2</v>
      </c>
      <c r="EQ172" s="153">
        <v>-4</v>
      </c>
      <c r="ER172" s="153">
        <v>-9</v>
      </c>
      <c r="ES172" s="153">
        <v>-16</v>
      </c>
      <c r="ET172" s="153">
        <v>-16</v>
      </c>
      <c r="EU172" s="153">
        <v>-16</v>
      </c>
      <c r="EV172" s="153">
        <v>-15</v>
      </c>
      <c r="EW172" s="153">
        <v>-12</v>
      </c>
      <c r="EX172" s="153">
        <v>-12</v>
      </c>
      <c r="EY172" s="153">
        <v>-7</v>
      </c>
      <c r="EZ172" s="153">
        <v>-1</v>
      </c>
      <c r="FA172" s="153">
        <v>3</v>
      </c>
      <c r="FB172" s="153">
        <v>2</v>
      </c>
      <c r="FC172" s="153">
        <v>0</v>
      </c>
      <c r="FD172" s="153">
        <v>0</v>
      </c>
      <c r="FE172" s="137" t="s">
        <v>1171</v>
      </c>
      <c r="FF172" s="137">
        <v>49727379</v>
      </c>
      <c r="FG172" s="137" t="s">
        <v>91</v>
      </c>
      <c r="FH172" s="138" t="s">
        <v>1173</v>
      </c>
      <c r="FI172" s="161" t="s">
        <v>95</v>
      </c>
      <c r="FJ172" s="138">
        <v>-4</v>
      </c>
      <c r="FL172" s="50">
        <f t="shared" si="47"/>
        <v>-1.5999999999999996</v>
      </c>
    </row>
    <row r="173" spans="1:168" s="154" customFormat="1" ht="14">
      <c r="A173" s="137">
        <v>2</v>
      </c>
      <c r="B173" s="2">
        <v>171</v>
      </c>
      <c r="C173" s="137">
        <v>2</v>
      </c>
      <c r="D173" s="250">
        <v>2.74</v>
      </c>
      <c r="E173" s="137">
        <v>19</v>
      </c>
      <c r="F173" s="137">
        <v>0</v>
      </c>
      <c r="G173" s="137">
        <v>153.80000000000001</v>
      </c>
      <c r="H173" s="137">
        <v>56.3</v>
      </c>
      <c r="I173" s="137" t="s">
        <v>147</v>
      </c>
      <c r="J173" s="137" t="s">
        <v>148</v>
      </c>
      <c r="K173" s="142" t="s">
        <v>17</v>
      </c>
      <c r="L173" s="142">
        <v>39</v>
      </c>
      <c r="M173" s="137">
        <v>41</v>
      </c>
      <c r="N173" s="137">
        <v>35</v>
      </c>
      <c r="O173" s="2">
        <f t="shared" si="48"/>
        <v>0.10256410256410256</v>
      </c>
      <c r="P173" s="140"/>
      <c r="Q173" s="140"/>
      <c r="R173" s="140"/>
      <c r="S173" s="140"/>
      <c r="T173" s="142" t="s">
        <v>187</v>
      </c>
      <c r="U173" s="154" t="s">
        <v>192</v>
      </c>
      <c r="V173" s="142">
        <v>39</v>
      </c>
      <c r="W173" s="137">
        <v>41</v>
      </c>
      <c r="X173" s="137">
        <v>35</v>
      </c>
      <c r="Y173" s="137" t="s">
        <v>965</v>
      </c>
      <c r="Z173" s="141" t="s">
        <v>703</v>
      </c>
      <c r="AA173" s="142" t="s">
        <v>318</v>
      </c>
      <c r="AB173" s="142">
        <v>53</v>
      </c>
      <c r="AC173" s="137">
        <v>49</v>
      </c>
      <c r="AD173" s="137">
        <v>35</v>
      </c>
      <c r="AE173" s="137"/>
      <c r="AF173" s="141" t="s">
        <v>242</v>
      </c>
      <c r="AG173" s="150" t="s">
        <v>261</v>
      </c>
      <c r="AH173" s="150">
        <v>15</v>
      </c>
      <c r="AI173" s="155">
        <v>11</v>
      </c>
      <c r="AJ173" s="155">
        <v>7</v>
      </c>
      <c r="AK173" s="155"/>
      <c r="AL173" s="159"/>
      <c r="AM173" s="137" t="s">
        <v>869</v>
      </c>
      <c r="AN173" s="137" t="s">
        <v>760</v>
      </c>
      <c r="AO173" s="137" t="s">
        <v>289</v>
      </c>
      <c r="AP173" s="137" t="s">
        <v>353</v>
      </c>
      <c r="AQ173" s="137" t="s">
        <v>87</v>
      </c>
      <c r="AR173" s="138"/>
      <c r="AS173" s="137" t="s">
        <v>89</v>
      </c>
      <c r="AT173" s="138"/>
      <c r="AU173" s="137" t="s">
        <v>93</v>
      </c>
      <c r="AV173" s="139" t="s">
        <v>966</v>
      </c>
      <c r="AW173" s="139">
        <v>2</v>
      </c>
      <c r="AX173" s="142" t="s">
        <v>17</v>
      </c>
      <c r="AY173" s="142">
        <v>39</v>
      </c>
      <c r="AZ173" s="137">
        <v>41</v>
      </c>
      <c r="BA173" s="137">
        <v>35</v>
      </c>
      <c r="BB173" s="2">
        <f t="shared" si="49"/>
        <v>0.10256410256410256</v>
      </c>
      <c r="BC173" s="248">
        <f t="shared" si="50"/>
        <v>2.74</v>
      </c>
      <c r="BD173" s="137" t="s">
        <v>1666</v>
      </c>
      <c r="BE173" s="137">
        <v>19</v>
      </c>
      <c r="BF173" s="137">
        <v>0</v>
      </c>
      <c r="BG173" s="143">
        <v>2.4700000000000002</v>
      </c>
      <c r="BH173" s="144">
        <v>3.17</v>
      </c>
      <c r="BI173" s="145">
        <v>2.5</v>
      </c>
      <c r="BJ173" s="144">
        <v>2.74</v>
      </c>
      <c r="BK173" s="145">
        <v>2.12</v>
      </c>
      <c r="BL173" s="143">
        <v>1.87</v>
      </c>
      <c r="BM173" s="145">
        <v>2.21</v>
      </c>
      <c r="BN173" s="143">
        <v>1.42</v>
      </c>
      <c r="BO173" s="144">
        <v>0</v>
      </c>
      <c r="BP173" s="145">
        <v>0.67</v>
      </c>
      <c r="BQ173" s="145">
        <v>2.39</v>
      </c>
      <c r="BR173" s="145">
        <v>4.47</v>
      </c>
      <c r="BS173" s="145">
        <v>2.34</v>
      </c>
      <c r="BT173" s="146">
        <v>2.4700000000000002</v>
      </c>
      <c r="BU173" s="147">
        <v>4.3600000000000003</v>
      </c>
      <c r="BV173" s="147">
        <v>5.5</v>
      </c>
      <c r="BW173" s="146">
        <v>9.1300000000000008</v>
      </c>
      <c r="BX173" s="160">
        <v>15.52</v>
      </c>
      <c r="BY173" s="146">
        <v>2.46</v>
      </c>
      <c r="BZ173" s="148">
        <v>1.79</v>
      </c>
      <c r="CA173" s="149">
        <v>0</v>
      </c>
      <c r="CB173" s="149">
        <v>0</v>
      </c>
      <c r="CC173" s="149">
        <v>0.37</v>
      </c>
      <c r="CD173" s="150">
        <v>2.2400000000000002</v>
      </c>
      <c r="CE173" s="149">
        <v>0.87</v>
      </c>
      <c r="CF173" s="150">
        <v>2.06</v>
      </c>
      <c r="CG173" s="148">
        <v>2.4</v>
      </c>
      <c r="CH173" s="149">
        <v>1.45</v>
      </c>
      <c r="CI173" s="149">
        <v>2.72</v>
      </c>
      <c r="CJ173" s="149">
        <v>5.51</v>
      </c>
      <c r="CK173" s="147">
        <v>2.2400000000000002</v>
      </c>
      <c r="CL173" s="146">
        <v>2.74</v>
      </c>
      <c r="CM173" s="147">
        <v>3.99</v>
      </c>
      <c r="CN173" s="147">
        <v>5.12</v>
      </c>
      <c r="CO173" s="146">
        <v>9.91</v>
      </c>
      <c r="CP173" s="160">
        <v>16.079999999999998</v>
      </c>
      <c r="CQ173" s="250">
        <v>1.0000000000000231E-2</v>
      </c>
      <c r="CR173" s="250">
        <v>1.38</v>
      </c>
      <c r="CS173" s="250">
        <v>2.5</v>
      </c>
      <c r="CT173" s="250">
        <v>2.74</v>
      </c>
      <c r="CU173" s="250">
        <v>1.75</v>
      </c>
      <c r="CV173" s="250">
        <v>-0.37000000000000011</v>
      </c>
      <c r="CW173" s="151">
        <v>27.54</v>
      </c>
      <c r="CX173" s="152">
        <v>31.57</v>
      </c>
      <c r="CY173" s="153">
        <v>34.04</v>
      </c>
      <c r="CZ173" s="152">
        <v>35.67</v>
      </c>
      <c r="DA173" s="153">
        <v>35.32</v>
      </c>
      <c r="DB173" s="151">
        <v>35.94</v>
      </c>
      <c r="DC173" s="153">
        <v>36.57</v>
      </c>
      <c r="DD173" s="151">
        <v>36.42</v>
      </c>
      <c r="DE173" s="152">
        <v>37.04</v>
      </c>
      <c r="DF173" s="153">
        <v>37.76</v>
      </c>
      <c r="DG173" s="153">
        <v>38.119999999999997</v>
      </c>
      <c r="DH173" s="153">
        <v>40.67</v>
      </c>
      <c r="DI173" s="153">
        <v>42.37</v>
      </c>
      <c r="DJ173" s="151">
        <v>45.36</v>
      </c>
      <c r="DK173" s="153">
        <v>46.15</v>
      </c>
      <c r="DL173" s="153">
        <v>46.29</v>
      </c>
      <c r="DM173" s="151">
        <v>43.57</v>
      </c>
      <c r="DN173" s="160">
        <v>45.42</v>
      </c>
      <c r="DO173" s="151">
        <v>27.46</v>
      </c>
      <c r="DP173" s="152">
        <v>31.11</v>
      </c>
      <c r="DQ173" s="153">
        <v>34.79</v>
      </c>
      <c r="DR173" s="153">
        <v>35.770000000000003</v>
      </c>
      <c r="DS173" s="153">
        <v>35.28</v>
      </c>
      <c r="DT173" s="151">
        <v>35.97</v>
      </c>
      <c r="DU173" s="153">
        <v>36.770000000000003</v>
      </c>
      <c r="DV173" s="151">
        <v>36.79</v>
      </c>
      <c r="DW173" s="152">
        <v>36.33</v>
      </c>
      <c r="DX173" s="153">
        <v>36.64</v>
      </c>
      <c r="DY173" s="153">
        <v>38.07</v>
      </c>
      <c r="DZ173" s="153">
        <v>40.409999999999997</v>
      </c>
      <c r="EA173" s="153">
        <v>42.36</v>
      </c>
      <c r="EB173" s="151">
        <v>44.88</v>
      </c>
      <c r="EC173" s="153">
        <v>46.23</v>
      </c>
      <c r="ED173" s="153">
        <v>46.41</v>
      </c>
      <c r="EE173" s="151">
        <v>44.49</v>
      </c>
      <c r="EF173" s="160">
        <v>45.62</v>
      </c>
      <c r="EG173" s="253">
        <f t="shared" si="51"/>
        <v>7.9999999999998295E-2</v>
      </c>
      <c r="EH173" s="253">
        <f t="shared" si="52"/>
        <v>0.46000000000000085</v>
      </c>
      <c r="EI173" s="253">
        <f t="shared" si="53"/>
        <v>-0.75</v>
      </c>
      <c r="EJ173" s="253">
        <f t="shared" si="54"/>
        <v>-0.10000000000000142</v>
      </c>
      <c r="EK173" s="253">
        <f t="shared" si="55"/>
        <v>3.9999999999999147E-2</v>
      </c>
      <c r="EL173" s="253">
        <f t="shared" si="56"/>
        <v>-3.0000000000001137E-2</v>
      </c>
      <c r="EM173" s="151">
        <v>4</v>
      </c>
      <c r="EN173" s="153">
        <v>6</v>
      </c>
      <c r="EO173" s="153">
        <v>7</v>
      </c>
      <c r="EP173" s="153">
        <v>4</v>
      </c>
      <c r="EQ173" s="153">
        <v>0</v>
      </c>
      <c r="ER173" s="153">
        <v>-8</v>
      </c>
      <c r="ES173" s="153">
        <v>-16</v>
      </c>
      <c r="ET173" s="153">
        <v>-21</v>
      </c>
      <c r="EU173" s="153">
        <v>-24</v>
      </c>
      <c r="EV173" s="153">
        <v>-20</v>
      </c>
      <c r="EW173" s="153">
        <v>-17</v>
      </c>
      <c r="EX173" s="153">
        <v>-13</v>
      </c>
      <c r="EY173" s="153">
        <v>-10</v>
      </c>
      <c r="EZ173" s="153">
        <v>-6</v>
      </c>
      <c r="FA173" s="153">
        <v>-5</v>
      </c>
      <c r="FB173" s="153">
        <v>-4</v>
      </c>
      <c r="FC173" s="153">
        <v>0</v>
      </c>
      <c r="FD173" s="160">
        <v>0</v>
      </c>
      <c r="FE173" s="137" t="s">
        <v>963</v>
      </c>
      <c r="FF173" s="137">
        <v>50501490</v>
      </c>
      <c r="FG173" s="137" t="s">
        <v>91</v>
      </c>
      <c r="FH173" s="138" t="s">
        <v>878</v>
      </c>
      <c r="FI173" s="139"/>
      <c r="FJ173" s="138"/>
      <c r="FL173" s="50">
        <f t="shared" si="47"/>
        <v>0.37999999999999989</v>
      </c>
    </row>
    <row r="174" spans="1:168" s="154" customFormat="1" ht="14">
      <c r="A174" s="137">
        <v>2</v>
      </c>
      <c r="B174" s="2">
        <v>177</v>
      </c>
      <c r="C174" s="137">
        <v>2</v>
      </c>
      <c r="D174" s="250">
        <v>2.88</v>
      </c>
      <c r="E174" s="137">
        <v>14</v>
      </c>
      <c r="F174" s="137">
        <v>8</v>
      </c>
      <c r="G174" s="137">
        <v>156.6</v>
      </c>
      <c r="H174" s="137">
        <v>43.3</v>
      </c>
      <c r="I174" s="137" t="s">
        <v>147</v>
      </c>
      <c r="J174" s="137" t="s">
        <v>231</v>
      </c>
      <c r="K174" s="142" t="s">
        <v>557</v>
      </c>
      <c r="L174" s="142">
        <v>48</v>
      </c>
      <c r="M174" s="137">
        <v>44</v>
      </c>
      <c r="N174" s="137">
        <v>41</v>
      </c>
      <c r="O174" s="2">
        <f t="shared" si="48"/>
        <v>0.14583333333333334</v>
      </c>
      <c r="P174" s="140"/>
      <c r="Q174" s="140"/>
      <c r="R174" s="140"/>
      <c r="S174" s="140"/>
      <c r="T174" s="142" t="s">
        <v>187</v>
      </c>
      <c r="U174" s="154" t="s">
        <v>194</v>
      </c>
      <c r="V174" s="142">
        <v>48</v>
      </c>
      <c r="W174" s="137">
        <v>44</v>
      </c>
      <c r="X174" s="137">
        <v>41</v>
      </c>
      <c r="Y174" s="137" t="s">
        <v>656</v>
      </c>
      <c r="Z174" s="141" t="s">
        <v>487</v>
      </c>
      <c r="AA174" s="142" t="s">
        <v>657</v>
      </c>
      <c r="AB174" s="142">
        <v>62</v>
      </c>
      <c r="AC174" s="137">
        <v>53</v>
      </c>
      <c r="AD174" s="137">
        <v>36</v>
      </c>
      <c r="AE174" s="137"/>
      <c r="AF174" s="141" t="s">
        <v>176</v>
      </c>
      <c r="AG174" s="150"/>
      <c r="AH174" s="150"/>
      <c r="AI174" s="155"/>
      <c r="AJ174" s="155"/>
      <c r="AK174" s="155"/>
      <c r="AL174" s="159"/>
      <c r="AM174" s="137" t="s">
        <v>272</v>
      </c>
      <c r="AN174" s="137" t="s">
        <v>403</v>
      </c>
      <c r="AO174" s="137" t="s">
        <v>281</v>
      </c>
      <c r="AP174" s="137" t="s">
        <v>658</v>
      </c>
      <c r="AQ174" s="137" t="s">
        <v>87</v>
      </c>
      <c r="AR174" s="138" t="s">
        <v>131</v>
      </c>
      <c r="AS174" s="137" t="s">
        <v>89</v>
      </c>
      <c r="AT174" s="138" t="s">
        <v>131</v>
      </c>
      <c r="AU174" s="137" t="s">
        <v>93</v>
      </c>
      <c r="AV174" s="139" t="s">
        <v>660</v>
      </c>
      <c r="AW174" s="139">
        <v>2</v>
      </c>
      <c r="AX174" s="142" t="s">
        <v>557</v>
      </c>
      <c r="AY174" s="142">
        <v>48</v>
      </c>
      <c r="AZ174" s="137">
        <v>44</v>
      </c>
      <c r="BA174" s="137">
        <v>41</v>
      </c>
      <c r="BB174" s="2">
        <f t="shared" si="49"/>
        <v>0.14583333333333334</v>
      </c>
      <c r="BC174" s="248">
        <f t="shared" si="50"/>
        <v>2.88</v>
      </c>
      <c r="BD174" s="137" t="s">
        <v>1666</v>
      </c>
      <c r="BE174" s="137">
        <v>14</v>
      </c>
      <c r="BF174" s="137">
        <v>8</v>
      </c>
      <c r="BG174" s="143">
        <v>3.83</v>
      </c>
      <c r="BH174" s="144">
        <v>3.62</v>
      </c>
      <c r="BI174" s="145">
        <v>4.22</v>
      </c>
      <c r="BJ174" s="144">
        <v>2.88</v>
      </c>
      <c r="BK174" s="145">
        <v>3.13</v>
      </c>
      <c r="BL174" s="143">
        <v>4.8600000000000003</v>
      </c>
      <c r="BM174" s="145">
        <v>2.5299999999999998</v>
      </c>
      <c r="BN174" s="143">
        <v>3.3</v>
      </c>
      <c r="BO174" s="144">
        <v>3.5</v>
      </c>
      <c r="BP174" s="145">
        <v>3.62</v>
      </c>
      <c r="BQ174" s="145">
        <v>5.22</v>
      </c>
      <c r="BR174" s="145">
        <v>5.12</v>
      </c>
      <c r="BS174" s="145">
        <v>3.56</v>
      </c>
      <c r="BT174" s="146">
        <v>4.2</v>
      </c>
      <c r="BU174" s="147">
        <v>5.55</v>
      </c>
      <c r="BV174" s="147">
        <v>6.55</v>
      </c>
      <c r="BW174" s="146">
        <v>12.42</v>
      </c>
      <c r="BX174" s="146">
        <v>16.45</v>
      </c>
      <c r="BY174" s="146">
        <v>3.28</v>
      </c>
      <c r="BZ174" s="148">
        <v>3.07</v>
      </c>
      <c r="CA174" s="149">
        <v>1.39</v>
      </c>
      <c r="CB174" s="149">
        <v>0</v>
      </c>
      <c r="CC174" s="149">
        <v>0</v>
      </c>
      <c r="CD174" s="150">
        <v>0.95</v>
      </c>
      <c r="CE174" s="149">
        <v>0.87</v>
      </c>
      <c r="CF174" s="150">
        <v>1.87</v>
      </c>
      <c r="CG174" s="148">
        <v>2.2400000000000002</v>
      </c>
      <c r="CH174" s="149">
        <v>3.13</v>
      </c>
      <c r="CI174" s="149">
        <v>5.89</v>
      </c>
      <c r="CJ174" s="149">
        <v>4.37</v>
      </c>
      <c r="CK174" s="147">
        <v>4.5999999999999996</v>
      </c>
      <c r="CL174" s="146">
        <v>4.75</v>
      </c>
      <c r="CM174" s="147">
        <v>6.88</v>
      </c>
      <c r="CN174" s="147">
        <v>7.55</v>
      </c>
      <c r="CO174" s="146">
        <v>11.89</v>
      </c>
      <c r="CP174" s="146">
        <v>16.940000000000001</v>
      </c>
      <c r="CQ174" s="250">
        <v>0.55000000000000027</v>
      </c>
      <c r="CR174" s="250">
        <v>0.55000000000000027</v>
      </c>
      <c r="CS174" s="250">
        <v>2.83</v>
      </c>
      <c r="CT174" s="250">
        <v>2.88</v>
      </c>
      <c r="CU174" s="250">
        <v>3.13</v>
      </c>
      <c r="CV174" s="250">
        <v>3.91</v>
      </c>
      <c r="CW174" s="151">
        <v>28.75</v>
      </c>
      <c r="CX174" s="152">
        <v>30.51</v>
      </c>
      <c r="CY174" s="153">
        <v>35.39</v>
      </c>
      <c r="CZ174" s="152">
        <v>37.619999999999997</v>
      </c>
      <c r="DA174" s="153">
        <v>37.200000000000003</v>
      </c>
      <c r="DB174" s="151">
        <v>38.590000000000003</v>
      </c>
      <c r="DC174" s="153">
        <v>38.19</v>
      </c>
      <c r="DD174" s="151">
        <v>40.42</v>
      </c>
      <c r="DE174" s="152">
        <v>39.770000000000003</v>
      </c>
      <c r="DF174" s="153">
        <v>41.29</v>
      </c>
      <c r="DG174" s="153">
        <v>39.4</v>
      </c>
      <c r="DH174" s="153">
        <v>39.49</v>
      </c>
      <c r="DI174" s="153">
        <v>49.27</v>
      </c>
      <c r="DJ174" s="151">
        <v>50.12</v>
      </c>
      <c r="DK174" s="153">
        <v>49.61</v>
      </c>
      <c r="DL174" s="153">
        <v>50.14</v>
      </c>
      <c r="DM174" s="151">
        <v>45.72</v>
      </c>
      <c r="DN174" s="151">
        <v>37.159999999999997</v>
      </c>
      <c r="DO174" s="151">
        <v>28.95</v>
      </c>
      <c r="DP174" s="152">
        <v>30.42</v>
      </c>
      <c r="DQ174" s="153">
        <v>35.28</v>
      </c>
      <c r="DR174" s="153">
        <v>38.83</v>
      </c>
      <c r="DS174" s="153">
        <v>37.81</v>
      </c>
      <c r="DT174" s="151">
        <v>36.72</v>
      </c>
      <c r="DU174" s="153">
        <v>39.049999999999997</v>
      </c>
      <c r="DV174" s="151">
        <v>40.409999999999997</v>
      </c>
      <c r="DW174" s="152">
        <v>40.67</v>
      </c>
      <c r="DX174" s="153">
        <v>42.33</v>
      </c>
      <c r="DY174" s="153">
        <v>39.729999999999997</v>
      </c>
      <c r="DZ174" s="153">
        <v>39.96</v>
      </c>
      <c r="EA174" s="153">
        <v>48.95</v>
      </c>
      <c r="EB174" s="151">
        <v>50.83</v>
      </c>
      <c r="EC174" s="153">
        <v>50.48</v>
      </c>
      <c r="ED174" s="153">
        <v>50.64</v>
      </c>
      <c r="EE174" s="151">
        <v>44.63</v>
      </c>
      <c r="EF174" s="151">
        <v>35.56</v>
      </c>
      <c r="EG174" s="253">
        <f t="shared" si="51"/>
        <v>-0.19999999999999929</v>
      </c>
      <c r="EH174" s="253">
        <f t="shared" si="52"/>
        <v>8.9999999999999858E-2</v>
      </c>
      <c r="EI174" s="253">
        <f t="shared" si="53"/>
        <v>0.10999999999999943</v>
      </c>
      <c r="EJ174" s="253">
        <f t="shared" si="54"/>
        <v>-1.2100000000000009</v>
      </c>
      <c r="EK174" s="253">
        <f t="shared" si="55"/>
        <v>-0.60999999999999943</v>
      </c>
      <c r="EL174" s="253">
        <f t="shared" si="56"/>
        <v>1.8700000000000045</v>
      </c>
      <c r="EM174" s="151">
        <v>4</v>
      </c>
      <c r="EN174" s="153">
        <v>10</v>
      </c>
      <c r="EO174" s="153">
        <v>12</v>
      </c>
      <c r="EP174" s="153">
        <v>12</v>
      </c>
      <c r="EQ174" s="153">
        <v>9</v>
      </c>
      <c r="ER174" s="153">
        <v>5</v>
      </c>
      <c r="ES174" s="153">
        <v>-1</v>
      </c>
      <c r="ET174" s="153">
        <v>-9</v>
      </c>
      <c r="EU174" s="153">
        <v>-14</v>
      </c>
      <c r="EV174" s="153">
        <v>-19</v>
      </c>
      <c r="EW174" s="153">
        <v>-16</v>
      </c>
      <c r="EX174" s="153">
        <v>-14</v>
      </c>
      <c r="EY174" s="153">
        <v>-10</v>
      </c>
      <c r="EZ174" s="153">
        <v>-8</v>
      </c>
      <c r="FA174" s="153">
        <v>0</v>
      </c>
      <c r="FB174" s="153">
        <v>4</v>
      </c>
      <c r="FC174" s="153">
        <v>3</v>
      </c>
      <c r="FD174" s="153">
        <v>3</v>
      </c>
      <c r="FE174" s="137" t="s">
        <v>653</v>
      </c>
      <c r="FF174" s="137">
        <v>51539986</v>
      </c>
      <c r="FG174" s="137" t="s">
        <v>91</v>
      </c>
      <c r="FH174" s="138" t="s">
        <v>659</v>
      </c>
      <c r="FI174" s="155" t="s">
        <v>95</v>
      </c>
      <c r="FJ174" s="138">
        <v>-15</v>
      </c>
      <c r="FL174" s="50">
        <f t="shared" si="47"/>
        <v>-1</v>
      </c>
    </row>
    <row r="175" spans="1:168" s="154" customFormat="1" ht="14">
      <c r="A175" s="137">
        <v>2</v>
      </c>
      <c r="B175" s="2">
        <v>150</v>
      </c>
      <c r="C175" s="137">
        <v>2</v>
      </c>
      <c r="D175" s="250">
        <v>3.0200000000000005</v>
      </c>
      <c r="E175" s="137">
        <v>17</v>
      </c>
      <c r="F175" s="137">
        <v>9</v>
      </c>
      <c r="G175" s="137">
        <v>158.6</v>
      </c>
      <c r="H175" s="137">
        <v>44</v>
      </c>
      <c r="I175" s="137" t="s">
        <v>147</v>
      </c>
      <c r="J175" s="137" t="s">
        <v>259</v>
      </c>
      <c r="K175" s="142" t="s">
        <v>6</v>
      </c>
      <c r="L175" s="142">
        <v>31</v>
      </c>
      <c r="M175" s="137">
        <v>28</v>
      </c>
      <c r="N175" s="137">
        <v>28</v>
      </c>
      <c r="O175" s="2">
        <f t="shared" si="48"/>
        <v>9.6774193548387094E-2</v>
      </c>
      <c r="P175" s="140"/>
      <c r="Q175" s="140"/>
      <c r="R175" s="140"/>
      <c r="S175" s="140"/>
      <c r="T175" s="142" t="s">
        <v>187</v>
      </c>
      <c r="U175" s="154" t="s">
        <v>191</v>
      </c>
      <c r="V175" s="142">
        <v>31</v>
      </c>
      <c r="W175" s="137">
        <v>28</v>
      </c>
      <c r="X175" s="137">
        <v>28</v>
      </c>
      <c r="Y175" s="137" t="s">
        <v>280</v>
      </c>
      <c r="Z175" s="141"/>
      <c r="AA175" s="142" t="s">
        <v>232</v>
      </c>
      <c r="AB175" s="142">
        <v>51</v>
      </c>
      <c r="AC175" s="137">
        <v>36</v>
      </c>
      <c r="AD175" s="137">
        <v>29</v>
      </c>
      <c r="AE175" s="137"/>
      <c r="AF175" s="141" t="s">
        <v>242</v>
      </c>
      <c r="AG175" s="150" t="s">
        <v>217</v>
      </c>
      <c r="AH175" s="150">
        <v>30</v>
      </c>
      <c r="AI175" s="155">
        <v>24</v>
      </c>
      <c r="AJ175" s="155">
        <v>6</v>
      </c>
      <c r="AK175" s="155"/>
      <c r="AL175" s="159" t="s">
        <v>197</v>
      </c>
      <c r="AM175" s="137" t="s">
        <v>177</v>
      </c>
      <c r="AN175" s="137" t="s">
        <v>262</v>
      </c>
      <c r="AO175" s="137" t="s">
        <v>140</v>
      </c>
      <c r="AP175" s="137" t="s">
        <v>151</v>
      </c>
      <c r="AQ175" s="137" t="s">
        <v>87</v>
      </c>
      <c r="AR175" s="138"/>
      <c r="AS175" s="137" t="s">
        <v>89</v>
      </c>
      <c r="AT175" s="138"/>
      <c r="AU175" s="137" t="s">
        <v>93</v>
      </c>
      <c r="AV175" s="139" t="s">
        <v>308</v>
      </c>
      <c r="AW175" s="139">
        <v>2</v>
      </c>
      <c r="AX175" s="142" t="s">
        <v>6</v>
      </c>
      <c r="AY175" s="142">
        <v>31</v>
      </c>
      <c r="AZ175" s="137">
        <v>28</v>
      </c>
      <c r="BA175" s="137">
        <v>28</v>
      </c>
      <c r="BB175" s="2">
        <f t="shared" si="49"/>
        <v>9.6774193548387094E-2</v>
      </c>
      <c r="BC175" s="248">
        <f t="shared" si="50"/>
        <v>3.0200000000000005</v>
      </c>
      <c r="BD175" s="137" t="s">
        <v>1666</v>
      </c>
      <c r="BE175" s="137">
        <v>17</v>
      </c>
      <c r="BF175" s="137">
        <v>9</v>
      </c>
      <c r="BG175" s="143">
        <v>4.95</v>
      </c>
      <c r="BH175" s="144">
        <v>5.42</v>
      </c>
      <c r="BI175" s="145">
        <v>4.66</v>
      </c>
      <c r="BJ175" s="144">
        <v>4.53</v>
      </c>
      <c r="BK175" s="145">
        <v>3.77</v>
      </c>
      <c r="BL175" s="143">
        <v>3.12</v>
      </c>
      <c r="BM175" s="145">
        <v>3.89</v>
      </c>
      <c r="BN175" s="143">
        <v>2.79</v>
      </c>
      <c r="BO175" s="144">
        <v>3.31</v>
      </c>
      <c r="BP175" s="145">
        <v>5.54</v>
      </c>
      <c r="BQ175" s="145">
        <v>4.99</v>
      </c>
      <c r="BR175" s="145">
        <v>6.59</v>
      </c>
      <c r="BS175" s="145">
        <v>4.43</v>
      </c>
      <c r="BT175" s="146">
        <v>5.31</v>
      </c>
      <c r="BU175" s="147">
        <v>6.29</v>
      </c>
      <c r="BV175" s="147">
        <v>7.75</v>
      </c>
      <c r="BW175" s="146">
        <v>14.53</v>
      </c>
      <c r="BX175" s="146">
        <v>19.32</v>
      </c>
      <c r="BY175" s="146">
        <v>2.29</v>
      </c>
      <c r="BZ175" s="148">
        <v>2.4700000000000002</v>
      </c>
      <c r="CA175" s="149">
        <v>2.12</v>
      </c>
      <c r="CB175" s="149">
        <v>1.51</v>
      </c>
      <c r="CC175" s="149">
        <v>1.39</v>
      </c>
      <c r="CD175" s="150">
        <v>2.76</v>
      </c>
      <c r="CE175" s="149">
        <v>3.73</v>
      </c>
      <c r="CF175" s="150">
        <v>3.9</v>
      </c>
      <c r="CG175" s="148">
        <v>4.34</v>
      </c>
      <c r="CH175" s="149">
        <v>5.77</v>
      </c>
      <c r="CI175" s="149">
        <v>5.22</v>
      </c>
      <c r="CJ175" s="149">
        <v>5.94</v>
      </c>
      <c r="CK175" s="147">
        <v>4.41</v>
      </c>
      <c r="CL175" s="146">
        <v>5.85</v>
      </c>
      <c r="CM175" s="147">
        <v>7.22</v>
      </c>
      <c r="CN175" s="147">
        <v>7.27</v>
      </c>
      <c r="CO175" s="146">
        <v>13.28</v>
      </c>
      <c r="CP175" s="146">
        <v>19.5</v>
      </c>
      <c r="CQ175" s="250">
        <v>2.66</v>
      </c>
      <c r="CR175" s="250">
        <v>2.9499999999999997</v>
      </c>
      <c r="CS175" s="250">
        <v>2.54</v>
      </c>
      <c r="CT175" s="250">
        <v>3.0200000000000005</v>
      </c>
      <c r="CU175" s="250">
        <v>2.38</v>
      </c>
      <c r="CV175" s="250">
        <v>0.36000000000000032</v>
      </c>
      <c r="CW175" s="151">
        <v>26.05</v>
      </c>
      <c r="CX175" s="152">
        <v>30.8</v>
      </c>
      <c r="CY175" s="153">
        <v>33.01</v>
      </c>
      <c r="CZ175" s="152">
        <v>33.96</v>
      </c>
      <c r="DA175" s="153">
        <v>34.26</v>
      </c>
      <c r="DB175" s="151">
        <v>35.479999999999997</v>
      </c>
      <c r="DC175" s="153">
        <v>36.33</v>
      </c>
      <c r="DD175" s="151">
        <v>38.299999999999997</v>
      </c>
      <c r="DE175" s="152">
        <v>39.270000000000003</v>
      </c>
      <c r="DF175" s="153">
        <v>40.61</v>
      </c>
      <c r="DG175" s="153">
        <v>40.32</v>
      </c>
      <c r="DH175" s="153">
        <v>42.72</v>
      </c>
      <c r="DI175" s="153">
        <v>42.84</v>
      </c>
      <c r="DJ175" s="151">
        <v>43.99</v>
      </c>
      <c r="DK175" s="153">
        <v>44.17</v>
      </c>
      <c r="DL175" s="153">
        <v>46.75</v>
      </c>
      <c r="DM175" s="151">
        <v>44.51</v>
      </c>
      <c r="DN175" s="151">
        <v>41.88</v>
      </c>
      <c r="DO175" s="151">
        <v>26.15</v>
      </c>
      <c r="DP175" s="152">
        <v>30.02</v>
      </c>
      <c r="DQ175" s="153">
        <v>33.51</v>
      </c>
      <c r="DR175" s="153">
        <v>34.590000000000003</v>
      </c>
      <c r="DS175" s="153">
        <v>34.64</v>
      </c>
      <c r="DT175" s="151">
        <v>35.43</v>
      </c>
      <c r="DU175" s="153">
        <v>36.35</v>
      </c>
      <c r="DV175" s="151">
        <v>37.82</v>
      </c>
      <c r="DW175" s="152">
        <v>39.04</v>
      </c>
      <c r="DX175" s="153">
        <v>40.799999999999997</v>
      </c>
      <c r="DY175" s="153">
        <v>40.9</v>
      </c>
      <c r="DZ175" s="153">
        <v>42.48</v>
      </c>
      <c r="EA175" s="153">
        <v>43.59</v>
      </c>
      <c r="EB175" s="151">
        <v>43.84</v>
      </c>
      <c r="EC175" s="153">
        <v>44.29</v>
      </c>
      <c r="ED175" s="153">
        <v>46.26</v>
      </c>
      <c r="EE175" s="151">
        <v>44.85</v>
      </c>
      <c r="EF175" s="151">
        <v>41.89</v>
      </c>
      <c r="EG175" s="253">
        <f t="shared" si="51"/>
        <v>-9.9999999999997868E-2</v>
      </c>
      <c r="EH175" s="253">
        <f t="shared" si="52"/>
        <v>0.78000000000000114</v>
      </c>
      <c r="EI175" s="253">
        <f t="shared" si="53"/>
        <v>-0.5</v>
      </c>
      <c r="EJ175" s="253">
        <f t="shared" si="54"/>
        <v>-0.63000000000000256</v>
      </c>
      <c r="EK175" s="253">
        <f t="shared" si="55"/>
        <v>-0.38000000000000256</v>
      </c>
      <c r="EL175" s="253">
        <f t="shared" si="56"/>
        <v>4.9999999999997158E-2</v>
      </c>
      <c r="EM175" s="151">
        <v>3</v>
      </c>
      <c r="EN175" s="153">
        <v>6</v>
      </c>
      <c r="EO175" s="153">
        <v>6</v>
      </c>
      <c r="EP175" s="153">
        <v>3</v>
      </c>
      <c r="EQ175" s="153">
        <v>0</v>
      </c>
      <c r="ER175" s="153">
        <v>-7</v>
      </c>
      <c r="ES175" s="153">
        <v>-14</v>
      </c>
      <c r="ET175" s="153">
        <v>-19</v>
      </c>
      <c r="EU175" s="153">
        <v>-19</v>
      </c>
      <c r="EV175" s="153">
        <v>-16</v>
      </c>
      <c r="EW175" s="153">
        <v>-11</v>
      </c>
      <c r="EX175" s="153">
        <v>-5</v>
      </c>
      <c r="EY175" s="153">
        <v>1</v>
      </c>
      <c r="EZ175" s="153">
        <v>2</v>
      </c>
      <c r="FA175" s="153">
        <v>3</v>
      </c>
      <c r="FB175" s="153">
        <v>3</v>
      </c>
      <c r="FC175" s="153">
        <v>1</v>
      </c>
      <c r="FD175" s="153">
        <v>0</v>
      </c>
      <c r="FE175" s="137" t="s">
        <v>903</v>
      </c>
      <c r="FF175" s="137">
        <v>25943238</v>
      </c>
      <c r="FG175" s="137" t="s">
        <v>91</v>
      </c>
      <c r="FH175" s="138" t="s">
        <v>904</v>
      </c>
      <c r="FI175" s="155" t="s">
        <v>95</v>
      </c>
      <c r="FJ175" s="138">
        <v>-3</v>
      </c>
      <c r="FL175" s="50">
        <f t="shared" si="47"/>
        <v>0.48000000000000043</v>
      </c>
    </row>
    <row r="176" spans="1:168" s="154" customFormat="1" ht="14">
      <c r="A176" s="137">
        <v>2</v>
      </c>
      <c r="B176" s="2">
        <v>173</v>
      </c>
      <c r="C176" s="137">
        <v>2</v>
      </c>
      <c r="D176" s="250">
        <v>3.05</v>
      </c>
      <c r="E176" s="137">
        <v>13</v>
      </c>
      <c r="F176" s="137">
        <v>9</v>
      </c>
      <c r="G176" s="137">
        <v>152.30000000000001</v>
      </c>
      <c r="H176" s="137">
        <v>43.6</v>
      </c>
      <c r="I176" s="137" t="s">
        <v>147</v>
      </c>
      <c r="J176" s="137" t="s">
        <v>148</v>
      </c>
      <c r="K176" s="142" t="s">
        <v>6</v>
      </c>
      <c r="L176" s="142">
        <v>40</v>
      </c>
      <c r="M176" s="137">
        <v>31</v>
      </c>
      <c r="N176" s="137">
        <v>35</v>
      </c>
      <c r="O176" s="2">
        <f t="shared" si="48"/>
        <v>0.125</v>
      </c>
      <c r="P176" s="140"/>
      <c r="Q176" s="140"/>
      <c r="R176" s="140"/>
      <c r="S176" s="140"/>
      <c r="T176" s="142" t="s">
        <v>187</v>
      </c>
      <c r="U176" s="154" t="s">
        <v>191</v>
      </c>
      <c r="V176" s="142">
        <v>40</v>
      </c>
      <c r="W176" s="137">
        <v>31</v>
      </c>
      <c r="X176" s="137">
        <v>35</v>
      </c>
      <c r="Y176" s="137" t="s">
        <v>781</v>
      </c>
      <c r="Z176" s="141"/>
      <c r="AA176" s="142" t="s">
        <v>232</v>
      </c>
      <c r="AB176" s="142">
        <v>63</v>
      </c>
      <c r="AC176" s="137">
        <v>41</v>
      </c>
      <c r="AD176" s="137">
        <v>40</v>
      </c>
      <c r="AE176" s="137"/>
      <c r="AF176" s="141" t="s">
        <v>242</v>
      </c>
      <c r="AG176" s="150" t="s">
        <v>217</v>
      </c>
      <c r="AH176" s="150">
        <v>34</v>
      </c>
      <c r="AI176" s="155">
        <v>26</v>
      </c>
      <c r="AJ176" s="155">
        <v>20</v>
      </c>
      <c r="AK176" s="155"/>
      <c r="AL176" s="159" t="s">
        <v>197</v>
      </c>
      <c r="AM176" s="137" t="s">
        <v>117</v>
      </c>
      <c r="AN176" s="137" t="s">
        <v>202</v>
      </c>
      <c r="AO176" s="137" t="s">
        <v>429</v>
      </c>
      <c r="AP176" s="137" t="s">
        <v>245</v>
      </c>
      <c r="AQ176" s="137" t="s">
        <v>87</v>
      </c>
      <c r="AR176" s="138"/>
      <c r="AS176" s="137" t="s">
        <v>89</v>
      </c>
      <c r="AT176" s="138"/>
      <c r="AU176" s="137" t="s">
        <v>93</v>
      </c>
      <c r="AV176" s="139" t="s">
        <v>782</v>
      </c>
      <c r="AW176" s="139">
        <v>2</v>
      </c>
      <c r="AX176" s="142" t="s">
        <v>6</v>
      </c>
      <c r="AY176" s="142">
        <v>40</v>
      </c>
      <c r="AZ176" s="137">
        <v>31</v>
      </c>
      <c r="BA176" s="137">
        <v>35</v>
      </c>
      <c r="BB176" s="2">
        <f t="shared" si="49"/>
        <v>0.125</v>
      </c>
      <c r="BC176" s="248">
        <f t="shared" si="50"/>
        <v>3.05</v>
      </c>
      <c r="BD176" s="137" t="s">
        <v>1666</v>
      </c>
      <c r="BE176" s="137">
        <v>13</v>
      </c>
      <c r="BF176" s="137">
        <v>9</v>
      </c>
      <c r="BG176" s="143">
        <v>3.95</v>
      </c>
      <c r="BH176" s="144">
        <v>3.07</v>
      </c>
      <c r="BI176" s="145">
        <v>3.48</v>
      </c>
      <c r="BJ176" s="144">
        <v>3.05</v>
      </c>
      <c r="BK176" s="145">
        <v>2.14</v>
      </c>
      <c r="BL176" s="143">
        <v>0.87</v>
      </c>
      <c r="BM176" s="145">
        <v>0.75</v>
      </c>
      <c r="BN176" s="143">
        <v>0.79</v>
      </c>
      <c r="BO176" s="144">
        <v>2.08</v>
      </c>
      <c r="BP176" s="145">
        <v>3.11</v>
      </c>
      <c r="BQ176" s="145">
        <v>4.84</v>
      </c>
      <c r="BR176" s="145">
        <v>6.72</v>
      </c>
      <c r="BS176" s="145">
        <v>3.24</v>
      </c>
      <c r="BT176" s="146">
        <v>4.2300000000000004</v>
      </c>
      <c r="BU176" s="147">
        <v>4.47</v>
      </c>
      <c r="BV176" s="147">
        <v>8.74</v>
      </c>
      <c r="BW176" s="146">
        <v>11.6</v>
      </c>
      <c r="BX176" s="146">
        <v>15.02</v>
      </c>
      <c r="BY176" s="146">
        <v>4.0599999999999996</v>
      </c>
      <c r="BZ176" s="148">
        <v>4.07</v>
      </c>
      <c r="CA176" s="149">
        <v>2.11</v>
      </c>
      <c r="CB176" s="149">
        <v>0</v>
      </c>
      <c r="CC176" s="149">
        <v>0</v>
      </c>
      <c r="CD176" s="150">
        <v>1.51</v>
      </c>
      <c r="CE176" s="149">
        <v>2.62</v>
      </c>
      <c r="CF176" s="150">
        <v>2.52</v>
      </c>
      <c r="CG176" s="148">
        <v>2.78</v>
      </c>
      <c r="CH176" s="149">
        <v>3.52</v>
      </c>
      <c r="CI176" s="149">
        <v>6.13</v>
      </c>
      <c r="CJ176" s="149">
        <v>6.04</v>
      </c>
      <c r="CK176" s="147">
        <v>4.68</v>
      </c>
      <c r="CL176" s="146">
        <v>4.29</v>
      </c>
      <c r="CM176" s="147">
        <v>6.5</v>
      </c>
      <c r="CN176" s="147">
        <v>8.4700000000000006</v>
      </c>
      <c r="CO176" s="146">
        <v>11.68</v>
      </c>
      <c r="CP176" s="146">
        <v>16.600000000000001</v>
      </c>
      <c r="CQ176" s="250">
        <v>-0.10999999999999943</v>
      </c>
      <c r="CR176" s="250">
        <v>-1.0000000000000004</v>
      </c>
      <c r="CS176" s="250">
        <v>1.37</v>
      </c>
      <c r="CT176" s="250">
        <v>3.05</v>
      </c>
      <c r="CU176" s="250">
        <v>2.14</v>
      </c>
      <c r="CV176" s="250">
        <v>-0.64</v>
      </c>
      <c r="CW176" s="151">
        <v>26.19</v>
      </c>
      <c r="CX176" s="152">
        <v>29.62</v>
      </c>
      <c r="CY176" s="153">
        <v>34.700000000000003</v>
      </c>
      <c r="CZ176" s="152">
        <v>36.71</v>
      </c>
      <c r="DA176" s="153">
        <v>36.42</v>
      </c>
      <c r="DB176" s="151">
        <v>36.880000000000003</v>
      </c>
      <c r="DC176" s="153">
        <v>37.950000000000003</v>
      </c>
      <c r="DD176" s="151">
        <v>37.5</v>
      </c>
      <c r="DE176" s="152">
        <v>37.43</v>
      </c>
      <c r="DF176" s="153">
        <v>38.130000000000003</v>
      </c>
      <c r="DG176" s="153">
        <v>39.130000000000003</v>
      </c>
      <c r="DH176" s="153">
        <v>40.42</v>
      </c>
      <c r="DI176" s="153">
        <v>42.68</v>
      </c>
      <c r="DJ176" s="151">
        <v>43.37</v>
      </c>
      <c r="DK176" s="153">
        <v>48.82</v>
      </c>
      <c r="DL176" s="153">
        <v>47.29</v>
      </c>
      <c r="DM176" s="151">
        <v>44.36</v>
      </c>
      <c r="DN176" s="151">
        <v>45.94</v>
      </c>
      <c r="DO176" s="151">
        <v>25.87</v>
      </c>
      <c r="DP176" s="152">
        <v>29.88</v>
      </c>
      <c r="DQ176" s="153">
        <v>34.76</v>
      </c>
      <c r="DR176" s="153">
        <v>36.47</v>
      </c>
      <c r="DS176" s="153">
        <v>36.520000000000003</v>
      </c>
      <c r="DT176" s="151">
        <v>36.76</v>
      </c>
      <c r="DU176" s="153">
        <v>36.81</v>
      </c>
      <c r="DV176" s="151">
        <v>37.39</v>
      </c>
      <c r="DW176" s="152">
        <v>37.4</v>
      </c>
      <c r="DX176" s="153">
        <v>37.76</v>
      </c>
      <c r="DY176" s="153">
        <v>39.619999999999997</v>
      </c>
      <c r="DZ176" s="153">
        <v>40.47</v>
      </c>
      <c r="EA176" s="153">
        <v>42.5</v>
      </c>
      <c r="EB176" s="151">
        <v>43.96</v>
      </c>
      <c r="EC176" s="153">
        <v>49.06</v>
      </c>
      <c r="ED176" s="153">
        <v>47.85</v>
      </c>
      <c r="EE176" s="151">
        <v>45.39</v>
      </c>
      <c r="EF176" s="151">
        <v>45.58</v>
      </c>
      <c r="EG176" s="253">
        <f t="shared" si="51"/>
        <v>0.32000000000000028</v>
      </c>
      <c r="EH176" s="253">
        <f t="shared" si="52"/>
        <v>-0.25999999999999801</v>
      </c>
      <c r="EI176" s="253">
        <f t="shared" si="53"/>
        <v>-5.9999999999995168E-2</v>
      </c>
      <c r="EJ176" s="253">
        <f t="shared" si="54"/>
        <v>0.24000000000000199</v>
      </c>
      <c r="EK176" s="253">
        <f t="shared" si="55"/>
        <v>-0.10000000000000142</v>
      </c>
      <c r="EL176" s="253">
        <f t="shared" si="56"/>
        <v>0.12000000000000455</v>
      </c>
      <c r="EM176" s="151">
        <v>3</v>
      </c>
      <c r="EN176" s="153">
        <v>7</v>
      </c>
      <c r="EO176" s="153">
        <v>9</v>
      </c>
      <c r="EP176" s="153">
        <v>6</v>
      </c>
      <c r="EQ176" s="153">
        <v>6</v>
      </c>
      <c r="ER176" s="153">
        <v>0</v>
      </c>
      <c r="ES176" s="153">
        <v>-8</v>
      </c>
      <c r="ET176" s="153">
        <v>-11</v>
      </c>
      <c r="EU176" s="153">
        <v>-13</v>
      </c>
      <c r="EV176" s="153">
        <v>-11</v>
      </c>
      <c r="EW176" s="153">
        <v>-6</v>
      </c>
      <c r="EX176" s="153">
        <v>0</v>
      </c>
      <c r="EY176" s="153">
        <v>6</v>
      </c>
      <c r="EZ176" s="153">
        <v>9</v>
      </c>
      <c r="FA176" s="153">
        <v>10</v>
      </c>
      <c r="FB176" s="153">
        <v>6</v>
      </c>
      <c r="FC176" s="153">
        <v>6</v>
      </c>
      <c r="FD176" s="153">
        <v>4</v>
      </c>
      <c r="FE176" s="137" t="s">
        <v>778</v>
      </c>
      <c r="FF176" s="137">
        <v>51942380</v>
      </c>
      <c r="FG176" s="137" t="s">
        <v>91</v>
      </c>
      <c r="FH176" s="138" t="s">
        <v>229</v>
      </c>
      <c r="FI176" s="155" t="s">
        <v>95</v>
      </c>
      <c r="FJ176" s="138">
        <v>-3</v>
      </c>
      <c r="FL176" s="50">
        <f t="shared" si="47"/>
        <v>0.26999999999999957</v>
      </c>
    </row>
    <row r="177" spans="1:168" s="154" customFormat="1" ht="14">
      <c r="A177" s="137">
        <v>2</v>
      </c>
      <c r="B177" s="2">
        <v>127</v>
      </c>
      <c r="C177" s="137">
        <v>2</v>
      </c>
      <c r="D177" s="250">
        <v>3.13</v>
      </c>
      <c r="E177" s="137">
        <v>19</v>
      </c>
      <c r="F177" s="137">
        <v>3</v>
      </c>
      <c r="G177" s="137">
        <v>158.80000000000001</v>
      </c>
      <c r="H177" s="137">
        <v>50.6</v>
      </c>
      <c r="I177" s="137" t="s">
        <v>158</v>
      </c>
      <c r="J177" s="137" t="s">
        <v>148</v>
      </c>
      <c r="K177" s="142" t="s">
        <v>17</v>
      </c>
      <c r="L177" s="142">
        <v>33</v>
      </c>
      <c r="M177" s="137">
        <v>29</v>
      </c>
      <c r="N177" s="137">
        <v>25</v>
      </c>
      <c r="O177" s="2">
        <f t="shared" si="48"/>
        <v>0.24242424242424243</v>
      </c>
      <c r="P177" s="140" t="s">
        <v>1654</v>
      </c>
      <c r="Q177" s="140"/>
      <c r="R177" s="140"/>
      <c r="S177" s="140"/>
      <c r="T177" s="142" t="s">
        <v>187</v>
      </c>
      <c r="U177" s="154" t="s">
        <v>192</v>
      </c>
      <c r="V177" s="142">
        <v>33</v>
      </c>
      <c r="W177" s="137">
        <v>29</v>
      </c>
      <c r="X177" s="137">
        <v>25</v>
      </c>
      <c r="Y177" s="137" t="s">
        <v>1068</v>
      </c>
      <c r="Z177" s="141"/>
      <c r="AA177" s="142" t="s">
        <v>318</v>
      </c>
      <c r="AB177" s="142">
        <v>57</v>
      </c>
      <c r="AC177" s="137">
        <v>35</v>
      </c>
      <c r="AD177" s="137">
        <v>27</v>
      </c>
      <c r="AE177" s="137"/>
      <c r="AF177" s="141" t="s">
        <v>242</v>
      </c>
      <c r="AG177" s="150" t="s">
        <v>261</v>
      </c>
      <c r="AH177" s="150">
        <v>32</v>
      </c>
      <c r="AI177" s="155">
        <v>19</v>
      </c>
      <c r="AJ177" s="155">
        <v>14</v>
      </c>
      <c r="AK177" s="155"/>
      <c r="AL177" s="159" t="s">
        <v>131</v>
      </c>
      <c r="AM177" s="137" t="s">
        <v>83</v>
      </c>
      <c r="AN177" s="137" t="s">
        <v>202</v>
      </c>
      <c r="AO177" s="137" t="s">
        <v>744</v>
      </c>
      <c r="AP177" s="137" t="s">
        <v>141</v>
      </c>
      <c r="AQ177" s="137" t="s">
        <v>87</v>
      </c>
      <c r="AR177" s="138"/>
      <c r="AS177" s="137" t="s">
        <v>89</v>
      </c>
      <c r="AT177" s="138"/>
      <c r="AU177" s="137" t="s">
        <v>93</v>
      </c>
      <c r="AV177" s="139" t="s">
        <v>182</v>
      </c>
      <c r="AW177" s="139">
        <v>2</v>
      </c>
      <c r="AX177" s="142" t="s">
        <v>17</v>
      </c>
      <c r="AY177" s="142">
        <v>33</v>
      </c>
      <c r="AZ177" s="137">
        <v>29</v>
      </c>
      <c r="BA177" s="137">
        <v>25</v>
      </c>
      <c r="BB177" s="2">
        <f t="shared" si="49"/>
        <v>0.24242424242424243</v>
      </c>
      <c r="BC177" s="248">
        <f t="shared" si="50"/>
        <v>3.13</v>
      </c>
      <c r="BD177" s="137" t="s">
        <v>1666</v>
      </c>
      <c r="BE177" s="137">
        <v>19</v>
      </c>
      <c r="BF177" s="137">
        <v>3</v>
      </c>
      <c r="BG177" s="143">
        <v>4.28</v>
      </c>
      <c r="BH177" s="144">
        <v>3.48</v>
      </c>
      <c r="BI177" s="145">
        <v>3.12</v>
      </c>
      <c r="BJ177" s="144">
        <v>3.13</v>
      </c>
      <c r="BK177" s="145">
        <v>4.0199999999999996</v>
      </c>
      <c r="BL177" s="143">
        <v>3.25</v>
      </c>
      <c r="BM177" s="145">
        <v>1.61</v>
      </c>
      <c r="BN177" s="143">
        <v>2.2400000000000002</v>
      </c>
      <c r="BO177" s="144">
        <v>2.36</v>
      </c>
      <c r="BP177" s="145">
        <v>4.3099999999999996</v>
      </c>
      <c r="BQ177" s="145">
        <v>8.56</v>
      </c>
      <c r="BR177" s="145">
        <v>7.63</v>
      </c>
      <c r="BS177" s="145">
        <v>4.95</v>
      </c>
      <c r="BT177" s="146">
        <v>4.43</v>
      </c>
      <c r="BU177" s="147">
        <v>6.25</v>
      </c>
      <c r="BV177" s="147">
        <v>6.62</v>
      </c>
      <c r="BW177" s="146">
        <v>8.89</v>
      </c>
      <c r="BX177" s="146">
        <v>17.32</v>
      </c>
      <c r="BY177" s="146">
        <v>3.67</v>
      </c>
      <c r="BZ177" s="148">
        <v>0.62</v>
      </c>
      <c r="CA177" s="149">
        <v>0</v>
      </c>
      <c r="CB177" s="149">
        <v>0</v>
      </c>
      <c r="CC177" s="149">
        <v>0.88</v>
      </c>
      <c r="CD177" s="150">
        <v>1.98</v>
      </c>
      <c r="CE177" s="149">
        <v>4.01</v>
      </c>
      <c r="CF177" s="150">
        <v>4.46</v>
      </c>
      <c r="CG177" s="148">
        <v>3.83</v>
      </c>
      <c r="CH177" s="149">
        <v>4.66</v>
      </c>
      <c r="CI177" s="149">
        <v>7.21</v>
      </c>
      <c r="CJ177" s="149">
        <v>7.45</v>
      </c>
      <c r="CK177" s="147">
        <v>4.13</v>
      </c>
      <c r="CL177" s="146">
        <v>4.5999999999999996</v>
      </c>
      <c r="CM177" s="147">
        <v>6.2</v>
      </c>
      <c r="CN177" s="147">
        <v>6.97</v>
      </c>
      <c r="CO177" s="146">
        <v>9.44</v>
      </c>
      <c r="CP177" s="146">
        <v>17.690000000000001</v>
      </c>
      <c r="CQ177" s="250">
        <v>0.61000000000000032</v>
      </c>
      <c r="CR177" s="250">
        <v>2.86</v>
      </c>
      <c r="CS177" s="250">
        <v>3.12</v>
      </c>
      <c r="CT177" s="250">
        <v>3.13</v>
      </c>
      <c r="CU177" s="250">
        <v>3.1399999999999997</v>
      </c>
      <c r="CV177" s="250">
        <v>1.27</v>
      </c>
      <c r="CW177" s="151">
        <v>23.73</v>
      </c>
      <c r="CX177" s="152">
        <v>29.38</v>
      </c>
      <c r="CY177" s="153">
        <v>31.31</v>
      </c>
      <c r="CZ177" s="152">
        <v>33.409999999999997</v>
      </c>
      <c r="DA177" s="153">
        <v>33.33</v>
      </c>
      <c r="DB177" s="151">
        <v>35.22</v>
      </c>
      <c r="DC177" s="153">
        <v>35.479999999999997</v>
      </c>
      <c r="DD177" s="151">
        <v>35.49</v>
      </c>
      <c r="DE177" s="152">
        <v>37.340000000000003</v>
      </c>
      <c r="DF177" s="153">
        <v>37.5</v>
      </c>
      <c r="DG177" s="153">
        <v>39.19</v>
      </c>
      <c r="DH177" s="153">
        <v>41.17</v>
      </c>
      <c r="DI177" s="153">
        <v>42.78</v>
      </c>
      <c r="DJ177" s="151">
        <v>45.7</v>
      </c>
      <c r="DK177" s="153">
        <v>46.34</v>
      </c>
      <c r="DL177" s="153">
        <v>43.53</v>
      </c>
      <c r="DM177" s="151">
        <v>43.13</v>
      </c>
      <c r="DN177" s="151">
        <v>39.72</v>
      </c>
      <c r="DO177" s="151">
        <v>24.33</v>
      </c>
      <c r="DP177" s="152">
        <v>29.94</v>
      </c>
      <c r="DQ177" s="153">
        <v>31.5</v>
      </c>
      <c r="DR177" s="153">
        <v>33.54</v>
      </c>
      <c r="DS177" s="153">
        <v>33.94</v>
      </c>
      <c r="DT177" s="151">
        <v>35.76</v>
      </c>
      <c r="DU177" s="153">
        <v>35.549999999999997</v>
      </c>
      <c r="DV177" s="151">
        <v>35.46</v>
      </c>
      <c r="DW177" s="152">
        <v>37.64</v>
      </c>
      <c r="DX177" s="153">
        <v>38.15</v>
      </c>
      <c r="DY177" s="153">
        <v>40.04</v>
      </c>
      <c r="DZ177" s="153">
        <v>41.12</v>
      </c>
      <c r="EA177" s="153">
        <v>42.97</v>
      </c>
      <c r="EB177" s="151">
        <v>45.49</v>
      </c>
      <c r="EC177" s="153">
        <v>45.77</v>
      </c>
      <c r="ED177" s="153">
        <v>42.69</v>
      </c>
      <c r="EE177" s="151">
        <v>42.74</v>
      </c>
      <c r="EF177" s="151">
        <v>39.020000000000003</v>
      </c>
      <c r="EG177" s="253">
        <f t="shared" si="51"/>
        <v>-0.59999999999999787</v>
      </c>
      <c r="EH177" s="253">
        <f t="shared" si="52"/>
        <v>-0.56000000000000227</v>
      </c>
      <c r="EI177" s="253">
        <f t="shared" si="53"/>
        <v>-0.19000000000000128</v>
      </c>
      <c r="EJ177" s="253">
        <f t="shared" si="54"/>
        <v>-0.13000000000000256</v>
      </c>
      <c r="EK177" s="253">
        <f t="shared" si="55"/>
        <v>-0.60999999999999943</v>
      </c>
      <c r="EL177" s="253">
        <f t="shared" si="56"/>
        <v>-0.53999999999999915</v>
      </c>
      <c r="EM177" s="151">
        <v>0</v>
      </c>
      <c r="EN177" s="153">
        <v>4</v>
      </c>
      <c r="EO177" s="153">
        <v>6</v>
      </c>
      <c r="EP177" s="153">
        <v>4</v>
      </c>
      <c r="EQ177" s="153">
        <v>1</v>
      </c>
      <c r="ER177" s="153">
        <v>-2</v>
      </c>
      <c r="ES177" s="153">
        <v>-8</v>
      </c>
      <c r="ET177" s="153">
        <v>-10</v>
      </c>
      <c r="EU177" s="153">
        <v>-12</v>
      </c>
      <c r="EV177" s="153">
        <v>-9</v>
      </c>
      <c r="EW177" s="153">
        <v>-6</v>
      </c>
      <c r="EX177" s="153">
        <v>-4</v>
      </c>
      <c r="EY177" s="153">
        <v>0</v>
      </c>
      <c r="EZ177" s="153">
        <v>2</v>
      </c>
      <c r="FA177" s="153">
        <v>4</v>
      </c>
      <c r="FB177" s="153">
        <v>4</v>
      </c>
      <c r="FC177" s="153">
        <v>2</v>
      </c>
      <c r="FD177" s="153">
        <v>1</v>
      </c>
      <c r="FE177" s="137" t="s">
        <v>1651</v>
      </c>
      <c r="FF177" s="137">
        <v>50089301</v>
      </c>
      <c r="FG177" s="137" t="s">
        <v>91</v>
      </c>
      <c r="FH177" s="138" t="s">
        <v>958</v>
      </c>
      <c r="FI177" s="139"/>
      <c r="FJ177" s="138"/>
      <c r="FL177" s="50">
        <f t="shared" si="47"/>
        <v>-0.34999999999999964</v>
      </c>
    </row>
    <row r="178" spans="1:168" s="154" customFormat="1" ht="14">
      <c r="A178" s="137">
        <v>2</v>
      </c>
      <c r="B178" s="2">
        <v>147</v>
      </c>
      <c r="C178" s="137">
        <v>2</v>
      </c>
      <c r="D178" s="250">
        <v>3.25</v>
      </c>
      <c r="E178" s="137">
        <v>13</v>
      </c>
      <c r="F178" s="137">
        <v>5</v>
      </c>
      <c r="G178" s="137">
        <v>162.9</v>
      </c>
      <c r="H178" s="137">
        <v>48.6</v>
      </c>
      <c r="I178" s="137" t="s">
        <v>99</v>
      </c>
      <c r="J178" s="137" t="s">
        <v>215</v>
      </c>
      <c r="K178" s="142" t="s">
        <v>17</v>
      </c>
      <c r="L178" s="142">
        <v>30</v>
      </c>
      <c r="M178" s="137">
        <v>29</v>
      </c>
      <c r="N178" s="137">
        <v>27</v>
      </c>
      <c r="O178" s="2">
        <f t="shared" si="48"/>
        <v>0.1</v>
      </c>
      <c r="P178" s="140" t="s">
        <v>168</v>
      </c>
      <c r="Q178" s="140"/>
      <c r="R178" s="140"/>
      <c r="S178" s="140"/>
      <c r="T178" s="142" t="s">
        <v>187</v>
      </c>
      <c r="U178" s="154" t="s">
        <v>192</v>
      </c>
      <c r="V178" s="142">
        <v>30</v>
      </c>
      <c r="W178" s="137">
        <v>29</v>
      </c>
      <c r="X178" s="137">
        <v>27</v>
      </c>
      <c r="Y178" s="137" t="s">
        <v>271</v>
      </c>
      <c r="Z178" s="141"/>
      <c r="AA178" s="142" t="s">
        <v>216</v>
      </c>
      <c r="AB178" s="142">
        <v>61</v>
      </c>
      <c r="AC178" s="137">
        <v>41</v>
      </c>
      <c r="AD178" s="137">
        <v>35</v>
      </c>
      <c r="AE178" s="137"/>
      <c r="AF178" s="141" t="s">
        <v>242</v>
      </c>
      <c r="AG178" s="150" t="s">
        <v>217</v>
      </c>
      <c r="AH178" s="150">
        <v>49</v>
      </c>
      <c r="AI178" s="155">
        <v>28</v>
      </c>
      <c r="AJ178" s="155">
        <v>23</v>
      </c>
      <c r="AK178" s="155"/>
      <c r="AL178" s="159" t="s">
        <v>197</v>
      </c>
      <c r="AM178" s="137" t="s">
        <v>218</v>
      </c>
      <c r="AN178" s="137" t="s">
        <v>219</v>
      </c>
      <c r="AO178" s="137" t="s">
        <v>140</v>
      </c>
      <c r="AP178" s="137" t="s">
        <v>220</v>
      </c>
      <c r="AQ178" s="137" t="s">
        <v>87</v>
      </c>
      <c r="AR178" s="138" t="s">
        <v>176</v>
      </c>
      <c r="AS178" s="137" t="s">
        <v>89</v>
      </c>
      <c r="AT178" s="138" t="s">
        <v>108</v>
      </c>
      <c r="AU178" s="137" t="s">
        <v>93</v>
      </c>
      <c r="AV178" s="139" t="s">
        <v>222</v>
      </c>
      <c r="AW178" s="139">
        <v>2</v>
      </c>
      <c r="AX178" s="142" t="s">
        <v>17</v>
      </c>
      <c r="AY178" s="142">
        <v>30</v>
      </c>
      <c r="AZ178" s="137">
        <v>29</v>
      </c>
      <c r="BA178" s="137">
        <v>27</v>
      </c>
      <c r="BB178" s="2">
        <f t="shared" si="49"/>
        <v>0.1</v>
      </c>
      <c r="BC178" s="248">
        <f t="shared" si="50"/>
        <v>3.25</v>
      </c>
      <c r="BD178" s="137" t="s">
        <v>1666</v>
      </c>
      <c r="BE178" s="137">
        <v>13</v>
      </c>
      <c r="BF178" s="137">
        <v>5</v>
      </c>
      <c r="BG178" s="143">
        <v>3.34</v>
      </c>
      <c r="BH178" s="144">
        <v>3.22</v>
      </c>
      <c r="BI178" s="145">
        <v>3.38</v>
      </c>
      <c r="BJ178" s="144">
        <v>3.25</v>
      </c>
      <c r="BK178" s="145">
        <v>2.74</v>
      </c>
      <c r="BL178" s="143">
        <v>2.74</v>
      </c>
      <c r="BM178" s="145">
        <v>3.29</v>
      </c>
      <c r="BN178" s="143">
        <v>3.19</v>
      </c>
      <c r="BO178" s="144">
        <v>3.58</v>
      </c>
      <c r="BP178" s="145">
        <v>4.76</v>
      </c>
      <c r="BQ178" s="145">
        <v>5.89</v>
      </c>
      <c r="BR178" s="145">
        <v>6.09</v>
      </c>
      <c r="BS178" s="145">
        <v>3.49</v>
      </c>
      <c r="BT178" s="146">
        <v>4.3499999999999996</v>
      </c>
      <c r="BU178" s="147">
        <v>5.92</v>
      </c>
      <c r="BV178" s="147">
        <v>7.07</v>
      </c>
      <c r="BW178" s="146">
        <v>13.96</v>
      </c>
      <c r="BX178" s="146">
        <v>16.600000000000001</v>
      </c>
      <c r="BY178" s="146">
        <v>2.91</v>
      </c>
      <c r="BZ178" s="162">
        <v>2.95</v>
      </c>
      <c r="CA178" s="147">
        <v>0</v>
      </c>
      <c r="CB178" s="147">
        <v>0</v>
      </c>
      <c r="CC178" s="147">
        <v>1.54</v>
      </c>
      <c r="CD178" s="146">
        <v>2.61</v>
      </c>
      <c r="CE178" s="147">
        <v>2.48</v>
      </c>
      <c r="CF178" s="146">
        <v>3.11</v>
      </c>
      <c r="CG178" s="162">
        <v>3.12</v>
      </c>
      <c r="CH178" s="147">
        <v>4.38</v>
      </c>
      <c r="CI178" s="147">
        <v>6.34</v>
      </c>
      <c r="CJ178" s="147">
        <v>7.7</v>
      </c>
      <c r="CK178" s="147">
        <v>4.25</v>
      </c>
      <c r="CL178" s="146">
        <v>4.28</v>
      </c>
      <c r="CM178" s="147">
        <v>6.58</v>
      </c>
      <c r="CN178" s="147">
        <v>7.79</v>
      </c>
      <c r="CO178" s="146">
        <v>10.55</v>
      </c>
      <c r="CP178" s="146">
        <v>15.73</v>
      </c>
      <c r="CQ178" s="250">
        <v>0.42999999999999972</v>
      </c>
      <c r="CR178" s="250">
        <v>0.27</v>
      </c>
      <c r="CS178" s="250">
        <v>3.38</v>
      </c>
      <c r="CT178" s="250">
        <v>3.25</v>
      </c>
      <c r="CU178" s="250">
        <v>1.2000000000000002</v>
      </c>
      <c r="CV178" s="250">
        <v>0.13000000000000034</v>
      </c>
      <c r="CW178" s="151">
        <v>27.82</v>
      </c>
      <c r="CX178" s="152">
        <v>29.58</v>
      </c>
      <c r="CY178" s="153">
        <v>31.89</v>
      </c>
      <c r="CZ178" s="152">
        <v>33.08</v>
      </c>
      <c r="DA178" s="153">
        <v>35.590000000000003</v>
      </c>
      <c r="DB178" s="151">
        <v>35.47</v>
      </c>
      <c r="DC178" s="153">
        <v>35.049999999999997</v>
      </c>
      <c r="DD178" s="151">
        <v>36.92</v>
      </c>
      <c r="DE178" s="152">
        <v>37.26</v>
      </c>
      <c r="DF178" s="153">
        <v>37.44</v>
      </c>
      <c r="DG178" s="153">
        <v>38.89</v>
      </c>
      <c r="DH178" s="153">
        <v>40.32</v>
      </c>
      <c r="DI178" s="153">
        <v>43.52</v>
      </c>
      <c r="DJ178" s="151">
        <v>43.03</v>
      </c>
      <c r="DK178" s="153">
        <v>41.86</v>
      </c>
      <c r="DL178" s="153">
        <v>42.82</v>
      </c>
      <c r="DM178" s="151">
        <v>41.62</v>
      </c>
      <c r="DN178" s="151">
        <v>37.5</v>
      </c>
      <c r="DO178" s="151">
        <v>27.08</v>
      </c>
      <c r="DP178" s="152">
        <v>29.42</v>
      </c>
      <c r="DQ178" s="153">
        <v>31.08</v>
      </c>
      <c r="DR178" s="153">
        <v>33.72</v>
      </c>
      <c r="DS178" s="153">
        <v>36.24</v>
      </c>
      <c r="DT178" s="151">
        <v>36.299999999999997</v>
      </c>
      <c r="DU178" s="153">
        <v>36.01</v>
      </c>
      <c r="DV178" s="151">
        <v>36.32</v>
      </c>
      <c r="DW178" s="152">
        <v>37.770000000000003</v>
      </c>
      <c r="DX178" s="153">
        <v>37.159999999999997</v>
      </c>
      <c r="DY178" s="153">
        <v>38.020000000000003</v>
      </c>
      <c r="DZ178" s="153">
        <v>40.950000000000003</v>
      </c>
      <c r="EA178" s="153">
        <v>42.16</v>
      </c>
      <c r="EB178" s="151">
        <v>43.41</v>
      </c>
      <c r="EC178" s="153">
        <v>41.07</v>
      </c>
      <c r="ED178" s="153">
        <v>42.65</v>
      </c>
      <c r="EE178" s="151">
        <v>42.81</v>
      </c>
      <c r="EF178" s="151">
        <v>37.24</v>
      </c>
      <c r="EG178" s="253">
        <f t="shared" si="51"/>
        <v>0.74000000000000199</v>
      </c>
      <c r="EH178" s="253">
        <f t="shared" si="52"/>
        <v>0.15999999999999659</v>
      </c>
      <c r="EI178" s="253">
        <f t="shared" si="53"/>
        <v>0.81000000000000227</v>
      </c>
      <c r="EJ178" s="253">
        <f t="shared" si="54"/>
        <v>-0.64000000000000057</v>
      </c>
      <c r="EK178" s="253">
        <f t="shared" si="55"/>
        <v>-0.64999999999999858</v>
      </c>
      <c r="EL178" s="253">
        <f t="shared" si="56"/>
        <v>-0.82999999999999829</v>
      </c>
      <c r="EM178" s="151">
        <v>1</v>
      </c>
      <c r="EN178" s="153">
        <v>0</v>
      </c>
      <c r="EO178" s="153">
        <v>1</v>
      </c>
      <c r="EP178" s="153">
        <v>1</v>
      </c>
      <c r="EQ178" s="153">
        <v>0</v>
      </c>
      <c r="ER178" s="153">
        <v>0</v>
      </c>
      <c r="ES178" s="153">
        <v>-2</v>
      </c>
      <c r="ET178" s="153">
        <v>-5</v>
      </c>
      <c r="EU178" s="153">
        <v>-5</v>
      </c>
      <c r="EV178" s="153">
        <v>-5</v>
      </c>
      <c r="EW178" s="153">
        <v>0</v>
      </c>
      <c r="EX178" s="153">
        <v>3</v>
      </c>
      <c r="EY178" s="153">
        <v>8</v>
      </c>
      <c r="EZ178" s="153">
        <v>10</v>
      </c>
      <c r="FA178" s="153">
        <v>11</v>
      </c>
      <c r="FB178" s="153">
        <v>8</v>
      </c>
      <c r="FC178" s="153">
        <v>3</v>
      </c>
      <c r="FD178" s="153">
        <v>2</v>
      </c>
      <c r="FE178" s="137" t="s">
        <v>1295</v>
      </c>
      <c r="FF178" s="137">
        <v>53157119</v>
      </c>
      <c r="FG178" s="137" t="s">
        <v>91</v>
      </c>
      <c r="FH178" s="138" t="s">
        <v>221</v>
      </c>
      <c r="FI178" s="161" t="s">
        <v>95</v>
      </c>
      <c r="FJ178" s="138">
        <v>0</v>
      </c>
      <c r="FL178" s="50">
        <f t="shared" si="47"/>
        <v>-0.71999999999999975</v>
      </c>
    </row>
    <row r="179" spans="1:168" s="154" customFormat="1" ht="14">
      <c r="A179" s="137">
        <v>2</v>
      </c>
      <c r="B179" s="2">
        <v>114</v>
      </c>
      <c r="C179" s="137">
        <v>2</v>
      </c>
      <c r="D179" s="250">
        <v>3.25</v>
      </c>
      <c r="E179" s="137">
        <v>18</v>
      </c>
      <c r="F179" s="137">
        <v>1</v>
      </c>
      <c r="G179" s="137">
        <v>149.4</v>
      </c>
      <c r="H179" s="137">
        <v>45.3</v>
      </c>
      <c r="I179" s="137" t="s">
        <v>158</v>
      </c>
      <c r="J179" s="137" t="s">
        <v>259</v>
      </c>
      <c r="K179" s="142" t="s">
        <v>15</v>
      </c>
      <c r="L179" s="142">
        <v>30</v>
      </c>
      <c r="M179" s="137">
        <v>30</v>
      </c>
      <c r="N179" s="137">
        <v>25</v>
      </c>
      <c r="O179" s="2">
        <f t="shared" si="48"/>
        <v>0.16666666666666666</v>
      </c>
      <c r="P179" s="140" t="s">
        <v>1052</v>
      </c>
      <c r="Q179" s="140" t="s">
        <v>1053</v>
      </c>
      <c r="R179" s="140"/>
      <c r="S179" s="140"/>
      <c r="T179" s="142" t="s">
        <v>187</v>
      </c>
      <c r="U179" s="154" t="s">
        <v>193</v>
      </c>
      <c r="V179" s="142">
        <v>30</v>
      </c>
      <c r="W179" s="137">
        <v>30</v>
      </c>
      <c r="X179" s="137">
        <v>23</v>
      </c>
      <c r="Y179" s="137" t="s">
        <v>280</v>
      </c>
      <c r="Z179" s="141"/>
      <c r="AA179" s="142" t="s">
        <v>1054</v>
      </c>
      <c r="AB179" s="142">
        <v>63</v>
      </c>
      <c r="AC179" s="137">
        <v>41</v>
      </c>
      <c r="AD179" s="137">
        <v>31</v>
      </c>
      <c r="AE179" s="137"/>
      <c r="AF179" s="141" t="s">
        <v>88</v>
      </c>
      <c r="AG179" s="150"/>
      <c r="AH179" s="150"/>
      <c r="AI179" s="155"/>
      <c r="AJ179" s="155"/>
      <c r="AK179" s="155"/>
      <c r="AL179" s="159"/>
      <c r="AM179" s="137" t="s">
        <v>149</v>
      </c>
      <c r="AN179" s="137" t="s">
        <v>265</v>
      </c>
      <c r="AO179" s="137" t="s">
        <v>1055</v>
      </c>
      <c r="AP179" s="137" t="s">
        <v>919</v>
      </c>
      <c r="AQ179" s="137" t="s">
        <v>87</v>
      </c>
      <c r="AR179" s="138" t="s">
        <v>108</v>
      </c>
      <c r="AS179" s="137" t="s">
        <v>89</v>
      </c>
      <c r="AT179" s="138" t="s">
        <v>108</v>
      </c>
      <c r="AU179" s="137" t="s">
        <v>93</v>
      </c>
      <c r="AV179" s="139" t="s">
        <v>753</v>
      </c>
      <c r="AW179" s="139">
        <v>1</v>
      </c>
      <c r="AX179" s="142" t="s">
        <v>15</v>
      </c>
      <c r="AY179" s="142">
        <v>30</v>
      </c>
      <c r="AZ179" s="137">
        <v>30</v>
      </c>
      <c r="BA179" s="137">
        <v>23</v>
      </c>
      <c r="BB179" s="2">
        <f t="shared" si="49"/>
        <v>0.23333333333333334</v>
      </c>
      <c r="BC179" s="248">
        <f t="shared" si="50"/>
        <v>3.25</v>
      </c>
      <c r="BD179" s="137" t="s">
        <v>1666</v>
      </c>
      <c r="BE179" s="137">
        <v>18</v>
      </c>
      <c r="BF179" s="137">
        <v>1</v>
      </c>
      <c r="BG179" s="143">
        <v>4.83</v>
      </c>
      <c r="BH179" s="144">
        <v>4.6100000000000003</v>
      </c>
      <c r="BI179" s="145">
        <v>3.31</v>
      </c>
      <c r="BJ179" s="144">
        <v>3.25</v>
      </c>
      <c r="BK179" s="145">
        <v>3.25</v>
      </c>
      <c r="BL179" s="143">
        <v>1.85</v>
      </c>
      <c r="BM179" s="145">
        <v>1.5</v>
      </c>
      <c r="BN179" s="143">
        <v>0.56000000000000005</v>
      </c>
      <c r="BO179" s="144">
        <v>1.59</v>
      </c>
      <c r="BP179" s="145">
        <v>2.84</v>
      </c>
      <c r="BQ179" s="145">
        <v>5.78</v>
      </c>
      <c r="BR179" s="145">
        <v>6.86</v>
      </c>
      <c r="BS179" s="145">
        <v>6.29</v>
      </c>
      <c r="BT179" s="146">
        <v>3.28</v>
      </c>
      <c r="BU179" s="147">
        <v>4.3099999999999996</v>
      </c>
      <c r="BV179" s="147">
        <v>4.62</v>
      </c>
      <c r="BW179" s="146">
        <v>7.01</v>
      </c>
      <c r="BX179" s="146">
        <v>7.1</v>
      </c>
      <c r="BY179" s="146">
        <v>4.5</v>
      </c>
      <c r="BZ179" s="148">
        <v>3.62</v>
      </c>
      <c r="CA179" s="149">
        <v>2.88</v>
      </c>
      <c r="CB179" s="149">
        <v>0</v>
      </c>
      <c r="CC179" s="149">
        <v>0</v>
      </c>
      <c r="CD179" s="150">
        <v>0.75</v>
      </c>
      <c r="CE179" s="149">
        <v>1.39</v>
      </c>
      <c r="CF179" s="150">
        <v>2.41</v>
      </c>
      <c r="CG179" s="148">
        <v>2.2000000000000002</v>
      </c>
      <c r="CH179" s="149">
        <v>4.76</v>
      </c>
      <c r="CI179" s="149">
        <v>6.51</v>
      </c>
      <c r="CJ179" s="149">
        <v>6.41</v>
      </c>
      <c r="CK179" s="147">
        <v>5.48</v>
      </c>
      <c r="CL179" s="146">
        <v>3.98</v>
      </c>
      <c r="CM179" s="147">
        <v>3.76</v>
      </c>
      <c r="CN179" s="147">
        <v>4.49</v>
      </c>
      <c r="CO179" s="146">
        <v>8.48</v>
      </c>
      <c r="CP179" s="146">
        <v>8.74</v>
      </c>
      <c r="CQ179" s="250">
        <v>0.33000000000000007</v>
      </c>
      <c r="CR179" s="250">
        <v>0.99000000000000021</v>
      </c>
      <c r="CS179" s="250">
        <v>0.43000000000000016</v>
      </c>
      <c r="CT179" s="250">
        <v>3.25</v>
      </c>
      <c r="CU179" s="250">
        <v>3.25</v>
      </c>
      <c r="CV179" s="250">
        <v>1.1000000000000001</v>
      </c>
      <c r="CW179" s="151">
        <v>27.2</v>
      </c>
      <c r="CX179" s="152">
        <v>32.29</v>
      </c>
      <c r="CY179" s="153">
        <v>35.770000000000003</v>
      </c>
      <c r="CZ179" s="152">
        <v>37.270000000000003</v>
      </c>
      <c r="DA179" s="153">
        <v>37.72</v>
      </c>
      <c r="DB179" s="151">
        <v>37.61</v>
      </c>
      <c r="DC179" s="153">
        <v>37.5</v>
      </c>
      <c r="DD179" s="151">
        <v>38.11</v>
      </c>
      <c r="DE179" s="152">
        <v>37.43</v>
      </c>
      <c r="DF179" s="153">
        <v>38.299999999999997</v>
      </c>
      <c r="DG179" s="153">
        <v>38.43</v>
      </c>
      <c r="DH179" s="153">
        <v>40.83</v>
      </c>
      <c r="DI179" s="153">
        <v>40.69</v>
      </c>
      <c r="DJ179" s="151">
        <v>41.38</v>
      </c>
      <c r="DK179" s="153">
        <v>45.53</v>
      </c>
      <c r="DL179" s="153">
        <v>46.52</v>
      </c>
      <c r="DM179" s="151">
        <v>45.11</v>
      </c>
      <c r="DN179" s="151">
        <v>41.53</v>
      </c>
      <c r="DO179" s="151">
        <v>27.61</v>
      </c>
      <c r="DP179" s="152">
        <v>33.08</v>
      </c>
      <c r="DQ179" s="153">
        <v>35.909999999999997</v>
      </c>
      <c r="DR179" s="153">
        <v>37.28</v>
      </c>
      <c r="DS179" s="153">
        <v>37.17</v>
      </c>
      <c r="DT179" s="151">
        <v>37.770000000000003</v>
      </c>
      <c r="DU179" s="153">
        <v>37.31</v>
      </c>
      <c r="DV179" s="151">
        <v>38.69</v>
      </c>
      <c r="DW179" s="152">
        <v>37.79</v>
      </c>
      <c r="DX179" s="153">
        <v>37.950000000000003</v>
      </c>
      <c r="DY179" s="153">
        <v>39.270000000000003</v>
      </c>
      <c r="DZ179" s="153">
        <v>39.369999999999997</v>
      </c>
      <c r="EA179" s="153">
        <v>40.43</v>
      </c>
      <c r="EB179" s="151">
        <v>41.11</v>
      </c>
      <c r="EC179" s="153">
        <v>45.42</v>
      </c>
      <c r="ED179" s="153">
        <v>45.92</v>
      </c>
      <c r="EE179" s="151">
        <v>46.52</v>
      </c>
      <c r="EF179" s="151">
        <v>42.22</v>
      </c>
      <c r="EG179" s="253">
        <f t="shared" si="51"/>
        <v>-0.41000000000000014</v>
      </c>
      <c r="EH179" s="253">
        <f t="shared" si="52"/>
        <v>-0.78999999999999915</v>
      </c>
      <c r="EI179" s="253">
        <f t="shared" si="53"/>
        <v>-0.13999999999999346</v>
      </c>
      <c r="EJ179" s="253">
        <f t="shared" si="54"/>
        <v>-9.9999999999980105E-3</v>
      </c>
      <c r="EK179" s="253">
        <f t="shared" si="55"/>
        <v>0.54999999999999716</v>
      </c>
      <c r="EL179" s="253">
        <f t="shared" si="56"/>
        <v>-0.16000000000000369</v>
      </c>
      <c r="EM179" s="151">
        <v>1</v>
      </c>
      <c r="EN179" s="153">
        <v>4</v>
      </c>
      <c r="EO179" s="153">
        <v>2</v>
      </c>
      <c r="EP179" s="153">
        <v>0</v>
      </c>
      <c r="EQ179" s="153">
        <v>0</v>
      </c>
      <c r="ER179" s="153">
        <v>-8</v>
      </c>
      <c r="ES179" s="153">
        <v>-12</v>
      </c>
      <c r="ET179" s="153">
        <v>-20</v>
      </c>
      <c r="EU179" s="153">
        <v>-24</v>
      </c>
      <c r="EV179" s="153">
        <v>-26</v>
      </c>
      <c r="EW179" s="153">
        <v>-25</v>
      </c>
      <c r="EX179" s="153">
        <v>-23</v>
      </c>
      <c r="EY179" s="153">
        <v>-20</v>
      </c>
      <c r="EZ179" s="153">
        <v>-20</v>
      </c>
      <c r="FA179" s="153">
        <v>-15</v>
      </c>
      <c r="FB179" s="153">
        <v>-13</v>
      </c>
      <c r="FC179" s="153">
        <v>-9</v>
      </c>
      <c r="FD179" s="153">
        <v>-11</v>
      </c>
      <c r="FE179" s="137" t="s">
        <v>1048</v>
      </c>
      <c r="FF179" s="137">
        <v>42130169</v>
      </c>
      <c r="FG179" s="137" t="s">
        <v>91</v>
      </c>
      <c r="FH179" s="138" t="s">
        <v>1056</v>
      </c>
      <c r="FI179" s="139"/>
      <c r="FJ179" s="138"/>
      <c r="FL179" s="50">
        <f t="shared" si="47"/>
        <v>0.12999999999999989</v>
      </c>
    </row>
    <row r="180" spans="1:168" s="154" customFormat="1" ht="14">
      <c r="A180" s="137">
        <v>2</v>
      </c>
      <c r="B180" s="2">
        <v>115</v>
      </c>
      <c r="C180" s="137">
        <v>2</v>
      </c>
      <c r="D180" s="250">
        <v>3.56</v>
      </c>
      <c r="E180" s="137">
        <v>14</v>
      </c>
      <c r="F180" s="137">
        <v>8</v>
      </c>
      <c r="G180" s="137">
        <v>165.9</v>
      </c>
      <c r="H180" s="137">
        <v>53.3</v>
      </c>
      <c r="I180" s="137" t="s">
        <v>79</v>
      </c>
      <c r="J180" s="137" t="s">
        <v>148</v>
      </c>
      <c r="K180" s="142" t="s">
        <v>6</v>
      </c>
      <c r="L180" s="142">
        <v>32</v>
      </c>
      <c r="M180" s="137">
        <v>33</v>
      </c>
      <c r="N180" s="137">
        <v>25</v>
      </c>
      <c r="O180" s="2">
        <f t="shared" si="48"/>
        <v>0.21875</v>
      </c>
      <c r="P180" s="140"/>
      <c r="Q180" s="140"/>
      <c r="R180" s="140"/>
      <c r="S180" s="140"/>
      <c r="T180" s="142" t="s">
        <v>187</v>
      </c>
      <c r="U180" s="154" t="s">
        <v>191</v>
      </c>
      <c r="V180" s="142">
        <v>32</v>
      </c>
      <c r="W180" s="137">
        <v>33</v>
      </c>
      <c r="X180" s="137">
        <v>23</v>
      </c>
      <c r="Y180" s="137" t="s">
        <v>1246</v>
      </c>
      <c r="Z180" s="141"/>
      <c r="AA180" s="142" t="s">
        <v>137</v>
      </c>
      <c r="AB180" s="142">
        <v>51</v>
      </c>
      <c r="AC180" s="137">
        <v>40</v>
      </c>
      <c r="AD180" s="137">
        <v>29</v>
      </c>
      <c r="AE180" s="137"/>
      <c r="AF180" s="141" t="s">
        <v>443</v>
      </c>
      <c r="AG180" s="150" t="s">
        <v>116</v>
      </c>
      <c r="AH180" s="150">
        <v>20</v>
      </c>
      <c r="AI180" s="155">
        <v>12</v>
      </c>
      <c r="AJ180" s="155">
        <v>7</v>
      </c>
      <c r="AK180" s="155"/>
      <c r="AL180" s="159"/>
      <c r="AM180" s="137" t="s">
        <v>272</v>
      </c>
      <c r="AN180" s="137" t="s">
        <v>202</v>
      </c>
      <c r="AO180" s="137" t="s">
        <v>266</v>
      </c>
      <c r="AP180" s="137" t="s">
        <v>390</v>
      </c>
      <c r="AQ180" s="137" t="s">
        <v>87</v>
      </c>
      <c r="AR180" s="138" t="s">
        <v>197</v>
      </c>
      <c r="AS180" s="137" t="s">
        <v>89</v>
      </c>
      <c r="AT180" s="138" t="s">
        <v>180</v>
      </c>
      <c r="AU180" s="137" t="s">
        <v>93</v>
      </c>
      <c r="AV180" s="139" t="s">
        <v>1247</v>
      </c>
      <c r="AW180" s="139">
        <v>1</v>
      </c>
      <c r="AX180" s="142" t="s">
        <v>6</v>
      </c>
      <c r="AY180" s="142">
        <v>32</v>
      </c>
      <c r="AZ180" s="137">
        <v>33</v>
      </c>
      <c r="BA180" s="137">
        <v>23</v>
      </c>
      <c r="BB180" s="2">
        <f t="shared" si="49"/>
        <v>0.28125</v>
      </c>
      <c r="BC180" s="248">
        <f t="shared" si="50"/>
        <v>3.56</v>
      </c>
      <c r="BD180" s="137" t="s">
        <v>1666</v>
      </c>
      <c r="BE180" s="137">
        <v>14</v>
      </c>
      <c r="BF180" s="137">
        <v>8</v>
      </c>
      <c r="BG180" s="143">
        <v>5.03</v>
      </c>
      <c r="BH180" s="144">
        <v>3.65</v>
      </c>
      <c r="BI180" s="145">
        <v>2.61</v>
      </c>
      <c r="BJ180" s="144">
        <v>3.56</v>
      </c>
      <c r="BK180" s="145">
        <v>2.3199999999999998</v>
      </c>
      <c r="BL180" s="143">
        <v>2.5</v>
      </c>
      <c r="BM180" s="145">
        <v>1.5</v>
      </c>
      <c r="BN180" s="143">
        <v>1.96</v>
      </c>
      <c r="BO180" s="144">
        <v>2.52</v>
      </c>
      <c r="BP180" s="145">
        <v>4.5199999999999996</v>
      </c>
      <c r="BQ180" s="145">
        <v>5.15</v>
      </c>
      <c r="BR180" s="145">
        <v>7.9</v>
      </c>
      <c r="BS180" s="143">
        <v>2.63</v>
      </c>
      <c r="BT180" s="147">
        <v>2.4700000000000002</v>
      </c>
      <c r="BU180" s="147">
        <v>3.58</v>
      </c>
      <c r="BV180" s="146">
        <v>5.27</v>
      </c>
      <c r="BW180" s="146">
        <v>9.5399999999999991</v>
      </c>
      <c r="BX180" s="160">
        <v>16.98</v>
      </c>
      <c r="BY180" s="146">
        <v>5.62</v>
      </c>
      <c r="BZ180" s="162">
        <v>2.39</v>
      </c>
      <c r="CA180" s="147">
        <v>1.61</v>
      </c>
      <c r="CB180" s="147">
        <v>0</v>
      </c>
      <c r="CC180" s="147">
        <v>2.29</v>
      </c>
      <c r="CD180" s="146">
        <v>2.98</v>
      </c>
      <c r="CE180" s="147">
        <v>2.2400000000000002</v>
      </c>
      <c r="CF180" s="146">
        <v>3.44</v>
      </c>
      <c r="CG180" s="162">
        <v>3.41</v>
      </c>
      <c r="CH180" s="147">
        <v>4.3600000000000003</v>
      </c>
      <c r="CI180" s="147">
        <v>6.96</v>
      </c>
      <c r="CJ180" s="147">
        <v>8.7200000000000006</v>
      </c>
      <c r="CK180" s="146">
        <v>4.43</v>
      </c>
      <c r="CL180" s="147">
        <v>3.28</v>
      </c>
      <c r="CM180" s="147">
        <v>4.41</v>
      </c>
      <c r="CN180" s="146">
        <v>5.27</v>
      </c>
      <c r="CO180" s="146">
        <v>9.34</v>
      </c>
      <c r="CP180" s="160">
        <v>17.239999999999998</v>
      </c>
      <c r="CQ180" s="250">
        <v>-0.58999999999999986</v>
      </c>
      <c r="CR180" s="250">
        <v>1.2599999999999998</v>
      </c>
      <c r="CS180" s="250">
        <v>0.99999999999999978</v>
      </c>
      <c r="CT180" s="250">
        <v>3.56</v>
      </c>
      <c r="CU180" s="250">
        <v>2.9999999999999805E-2</v>
      </c>
      <c r="CV180" s="250">
        <v>-0.48</v>
      </c>
      <c r="CW180" s="151">
        <v>27.5</v>
      </c>
      <c r="CX180" s="152">
        <v>33.83</v>
      </c>
      <c r="CY180" s="153">
        <v>35.700000000000003</v>
      </c>
      <c r="CZ180" s="152">
        <v>35.94</v>
      </c>
      <c r="DA180" s="153">
        <v>36.799999999999997</v>
      </c>
      <c r="DB180" s="151">
        <v>38.43</v>
      </c>
      <c r="DC180" s="153">
        <v>40.89</v>
      </c>
      <c r="DD180" s="151">
        <v>40.85</v>
      </c>
      <c r="DE180" s="152">
        <v>39.24</v>
      </c>
      <c r="DF180" s="153">
        <v>40.08</v>
      </c>
      <c r="DG180" s="153">
        <v>42.46</v>
      </c>
      <c r="DH180" s="153">
        <v>44.13</v>
      </c>
      <c r="DI180" s="151">
        <v>16.79</v>
      </c>
      <c r="DJ180" s="153">
        <v>47.87</v>
      </c>
      <c r="DK180" s="153">
        <v>46.92</v>
      </c>
      <c r="DL180" s="151">
        <v>46.43</v>
      </c>
      <c r="DM180" s="151">
        <v>44.47</v>
      </c>
      <c r="DN180" s="160">
        <v>39.17</v>
      </c>
      <c r="DO180" s="151">
        <v>27.39</v>
      </c>
      <c r="DP180" s="152">
        <v>32.130000000000003</v>
      </c>
      <c r="DQ180" s="153">
        <v>35.75</v>
      </c>
      <c r="DR180" s="153">
        <v>35.72</v>
      </c>
      <c r="DS180" s="153">
        <v>36.42</v>
      </c>
      <c r="DT180" s="151">
        <v>38.28</v>
      </c>
      <c r="DU180" s="153">
        <v>41.8</v>
      </c>
      <c r="DV180" s="151">
        <v>41.6</v>
      </c>
      <c r="DW180" s="152">
        <v>39.659999999999997</v>
      </c>
      <c r="DX180" s="153">
        <v>39.65</v>
      </c>
      <c r="DY180" s="153">
        <v>42.48</v>
      </c>
      <c r="DZ180" s="153">
        <v>44.54</v>
      </c>
      <c r="EA180" s="151">
        <v>46.39</v>
      </c>
      <c r="EB180" s="153">
        <v>47.46</v>
      </c>
      <c r="EC180" s="153">
        <v>46.42</v>
      </c>
      <c r="ED180" s="151">
        <v>46.76</v>
      </c>
      <c r="EE180" s="151">
        <v>43.86</v>
      </c>
      <c r="EF180" s="160">
        <v>37.46</v>
      </c>
      <c r="EG180" s="253">
        <f t="shared" si="51"/>
        <v>0.10999999999999943</v>
      </c>
      <c r="EH180" s="253">
        <f t="shared" si="52"/>
        <v>1.6999999999999957</v>
      </c>
      <c r="EI180" s="253">
        <f t="shared" si="53"/>
        <v>-4.9999999999997158E-2</v>
      </c>
      <c r="EJ180" s="253">
        <f t="shared" si="54"/>
        <v>0.21999999999999886</v>
      </c>
      <c r="EK180" s="253">
        <f t="shared" si="55"/>
        <v>0.37999999999999545</v>
      </c>
      <c r="EL180" s="253">
        <f t="shared" si="56"/>
        <v>0.14999999999999858</v>
      </c>
      <c r="EM180" s="151">
        <v>1</v>
      </c>
      <c r="EN180" s="153">
        <v>3</v>
      </c>
      <c r="EO180" s="153">
        <v>6</v>
      </c>
      <c r="EP180" s="153">
        <v>2</v>
      </c>
      <c r="EQ180" s="153">
        <v>0</v>
      </c>
      <c r="ER180" s="153">
        <v>-8</v>
      </c>
      <c r="ES180" s="153">
        <v>-14</v>
      </c>
      <c r="ET180" s="153">
        <v>-16</v>
      </c>
      <c r="EU180" s="153">
        <v>-17</v>
      </c>
      <c r="EV180" s="153">
        <v>-15</v>
      </c>
      <c r="EW180" s="153">
        <v>-12</v>
      </c>
      <c r="EX180" s="153">
        <v>-6</v>
      </c>
      <c r="EY180" s="153">
        <v>-1</v>
      </c>
      <c r="EZ180" s="153">
        <v>0</v>
      </c>
      <c r="FA180" s="153">
        <v>1</v>
      </c>
      <c r="FB180" s="153">
        <v>1</v>
      </c>
      <c r="FC180" s="153">
        <v>3</v>
      </c>
      <c r="FD180" s="160">
        <v>1</v>
      </c>
      <c r="FE180" s="137" t="s">
        <v>1245</v>
      </c>
      <c r="FF180" s="137">
        <v>53285247</v>
      </c>
      <c r="FG180" s="137" t="s">
        <v>91</v>
      </c>
      <c r="FH180" s="138" t="s">
        <v>935</v>
      </c>
      <c r="FI180" s="161" t="s">
        <v>95</v>
      </c>
      <c r="FJ180" s="138">
        <v>0</v>
      </c>
      <c r="FL180" s="50">
        <f t="shared" si="47"/>
        <v>0</v>
      </c>
    </row>
    <row r="181" spans="1:168" s="154" customFormat="1" ht="14">
      <c r="A181" s="137">
        <v>2</v>
      </c>
      <c r="B181" s="2">
        <v>180</v>
      </c>
      <c r="C181" s="137">
        <v>2</v>
      </c>
      <c r="D181" s="250">
        <v>3.65</v>
      </c>
      <c r="E181" s="137">
        <v>19</v>
      </c>
      <c r="F181" s="137">
        <v>0</v>
      </c>
      <c r="G181" s="137">
        <v>158.69999999999999</v>
      </c>
      <c r="H181" s="137">
        <v>43.2</v>
      </c>
      <c r="I181" s="137" t="s">
        <v>147</v>
      </c>
      <c r="J181" s="137" t="s">
        <v>148</v>
      </c>
      <c r="K181" s="142" t="s">
        <v>17</v>
      </c>
      <c r="L181" s="142">
        <v>51</v>
      </c>
      <c r="M181" s="137">
        <v>50</v>
      </c>
      <c r="N181" s="137">
        <v>50</v>
      </c>
      <c r="O181" s="2">
        <f t="shared" si="48"/>
        <v>1.9607843137254902E-2</v>
      </c>
      <c r="P181" s="140" t="s">
        <v>168</v>
      </c>
      <c r="Q181" s="140" t="s">
        <v>798</v>
      </c>
      <c r="R181" s="140"/>
      <c r="S181" s="140"/>
      <c r="T181" s="142" t="s">
        <v>187</v>
      </c>
      <c r="U181" s="154" t="s">
        <v>192</v>
      </c>
      <c r="V181" s="142">
        <v>51</v>
      </c>
      <c r="W181" s="137">
        <v>50</v>
      </c>
      <c r="X181" s="137">
        <v>50</v>
      </c>
      <c r="Y181" s="137" t="s">
        <v>280</v>
      </c>
      <c r="Z181" s="141"/>
      <c r="AA181" s="142" t="s">
        <v>318</v>
      </c>
      <c r="AB181" s="142">
        <v>91</v>
      </c>
      <c r="AC181" s="137">
        <v>70</v>
      </c>
      <c r="AD181" s="137">
        <v>56</v>
      </c>
      <c r="AE181" s="137"/>
      <c r="AF181" s="141" t="s">
        <v>242</v>
      </c>
      <c r="AG181" s="150" t="s">
        <v>261</v>
      </c>
      <c r="AH181" s="150">
        <v>41</v>
      </c>
      <c r="AI181" s="155">
        <v>23</v>
      </c>
      <c r="AJ181" s="155">
        <v>13</v>
      </c>
      <c r="AK181" s="155"/>
      <c r="AL181" s="159"/>
      <c r="AM181" s="137" t="s">
        <v>799</v>
      </c>
      <c r="AN181" s="137" t="s">
        <v>352</v>
      </c>
      <c r="AO181" s="137" t="s">
        <v>800</v>
      </c>
      <c r="AP181" s="137" t="s">
        <v>106</v>
      </c>
      <c r="AQ181" s="137" t="s">
        <v>87</v>
      </c>
      <c r="AR181" s="138"/>
      <c r="AS181" s="137" t="s">
        <v>89</v>
      </c>
      <c r="AT181" s="138"/>
      <c r="AU181" s="137" t="s">
        <v>93</v>
      </c>
      <c r="AV181" s="139" t="s">
        <v>754</v>
      </c>
      <c r="AW181" s="139">
        <v>2</v>
      </c>
      <c r="AX181" s="142" t="s">
        <v>17</v>
      </c>
      <c r="AY181" s="142">
        <v>51</v>
      </c>
      <c r="AZ181" s="137">
        <v>50</v>
      </c>
      <c r="BA181" s="137">
        <v>50</v>
      </c>
      <c r="BB181" s="2">
        <f t="shared" si="49"/>
        <v>1.9607843137254902E-2</v>
      </c>
      <c r="BC181" s="248">
        <f t="shared" si="50"/>
        <v>3.65</v>
      </c>
      <c r="BD181" s="137" t="s">
        <v>1666</v>
      </c>
      <c r="BE181" s="137">
        <v>19</v>
      </c>
      <c r="BF181" s="137">
        <v>0</v>
      </c>
      <c r="BG181" s="143">
        <v>4.2</v>
      </c>
      <c r="BH181" s="144">
        <v>4.41</v>
      </c>
      <c r="BI181" s="145">
        <v>3.9</v>
      </c>
      <c r="BJ181" s="144">
        <v>3.65</v>
      </c>
      <c r="BK181" s="145">
        <v>3.19</v>
      </c>
      <c r="BL181" s="143">
        <v>3.31</v>
      </c>
      <c r="BM181" s="145">
        <v>1.78</v>
      </c>
      <c r="BN181" s="143">
        <v>2.15</v>
      </c>
      <c r="BO181" s="144">
        <v>1.79</v>
      </c>
      <c r="BP181" s="145">
        <v>3.11</v>
      </c>
      <c r="BQ181" s="145">
        <v>4.0599999999999996</v>
      </c>
      <c r="BR181" s="145">
        <v>5.07</v>
      </c>
      <c r="BS181" s="145">
        <v>4.18</v>
      </c>
      <c r="BT181" s="146">
        <v>3</v>
      </c>
      <c r="BU181" s="147">
        <v>3.78</v>
      </c>
      <c r="BV181" s="147">
        <v>6.07</v>
      </c>
      <c r="BW181" s="146">
        <v>8.7799999999999994</v>
      </c>
      <c r="BX181" s="146">
        <v>15.05</v>
      </c>
      <c r="BY181" s="146">
        <v>3.34</v>
      </c>
      <c r="BZ181" s="148">
        <v>3.26</v>
      </c>
      <c r="CA181" s="149">
        <v>1.85</v>
      </c>
      <c r="CB181" s="149">
        <v>0</v>
      </c>
      <c r="CC181" s="149">
        <v>0</v>
      </c>
      <c r="CD181" s="150">
        <v>1.96</v>
      </c>
      <c r="CE181" s="149">
        <v>3.29</v>
      </c>
      <c r="CF181" s="150">
        <v>3.51</v>
      </c>
      <c r="CG181" s="148">
        <v>3.73</v>
      </c>
      <c r="CH181" s="149">
        <v>3.62</v>
      </c>
      <c r="CI181" s="149">
        <v>4.03</v>
      </c>
      <c r="CJ181" s="149">
        <v>5.83</v>
      </c>
      <c r="CK181" s="147">
        <v>4.5199999999999996</v>
      </c>
      <c r="CL181" s="146">
        <v>2.48</v>
      </c>
      <c r="CM181" s="147">
        <v>4.01</v>
      </c>
      <c r="CN181" s="147">
        <v>4.95</v>
      </c>
      <c r="CO181" s="146">
        <v>10.220000000000001</v>
      </c>
      <c r="CP181" s="146">
        <v>15.14</v>
      </c>
      <c r="CQ181" s="250">
        <v>0.86000000000000032</v>
      </c>
      <c r="CR181" s="250">
        <v>1.1500000000000004</v>
      </c>
      <c r="CS181" s="250">
        <v>2.0499999999999998</v>
      </c>
      <c r="CT181" s="250">
        <v>3.65</v>
      </c>
      <c r="CU181" s="250">
        <v>3.19</v>
      </c>
      <c r="CV181" s="250">
        <v>1.35</v>
      </c>
      <c r="CW181" s="151">
        <v>24.68</v>
      </c>
      <c r="CX181" s="152">
        <v>30.6</v>
      </c>
      <c r="CY181" s="153">
        <v>31</v>
      </c>
      <c r="CZ181" s="152">
        <v>35.01</v>
      </c>
      <c r="DA181" s="153">
        <v>32.89</v>
      </c>
      <c r="DB181" s="151">
        <v>33.39</v>
      </c>
      <c r="DC181" s="153">
        <v>33.49</v>
      </c>
      <c r="DD181" s="151">
        <v>32.56</v>
      </c>
      <c r="DE181" s="152">
        <v>32.380000000000003</v>
      </c>
      <c r="DF181" s="153">
        <v>34.4</v>
      </c>
      <c r="DG181" s="153">
        <v>33.729999999999997</v>
      </c>
      <c r="DH181" s="153">
        <v>33.03</v>
      </c>
      <c r="DI181" s="153">
        <v>33.26</v>
      </c>
      <c r="DJ181" s="151">
        <v>38.14</v>
      </c>
      <c r="DK181" s="153">
        <v>36.82</v>
      </c>
      <c r="DL181" s="153">
        <v>40.51</v>
      </c>
      <c r="DM181" s="151">
        <v>36</v>
      </c>
      <c r="DN181" s="151">
        <v>32.01</v>
      </c>
      <c r="DO181" s="151">
        <v>23.12</v>
      </c>
      <c r="DP181" s="152">
        <v>24.72</v>
      </c>
      <c r="DQ181" s="153">
        <v>29.03</v>
      </c>
      <c r="DR181" s="153">
        <v>34.31</v>
      </c>
      <c r="DS181" s="153">
        <v>33.159999999999997</v>
      </c>
      <c r="DT181" s="151">
        <v>33.020000000000003</v>
      </c>
      <c r="DU181" s="153">
        <v>35.06</v>
      </c>
      <c r="DV181" s="151">
        <v>34.36</v>
      </c>
      <c r="DW181" s="152">
        <v>37.47</v>
      </c>
      <c r="DX181" s="153">
        <v>34.619999999999997</v>
      </c>
      <c r="DY181" s="153">
        <v>34.4</v>
      </c>
      <c r="DZ181" s="153">
        <v>34.24</v>
      </c>
      <c r="EA181" s="153">
        <v>33.25</v>
      </c>
      <c r="EB181" s="151">
        <v>40.44</v>
      </c>
      <c r="EC181" s="153">
        <v>36.54</v>
      </c>
      <c r="ED181" s="153">
        <v>39.32</v>
      </c>
      <c r="EE181" s="151">
        <v>34.64</v>
      </c>
      <c r="EF181" s="151">
        <v>31.56</v>
      </c>
      <c r="EG181" s="253">
        <f t="shared" si="51"/>
        <v>1.5599999999999987</v>
      </c>
      <c r="EH181" s="253">
        <f t="shared" si="52"/>
        <v>5.8800000000000026</v>
      </c>
      <c r="EI181" s="253">
        <f t="shared" si="53"/>
        <v>1.9699999999999989</v>
      </c>
      <c r="EJ181" s="253">
        <f t="shared" si="54"/>
        <v>0.69999999999999574</v>
      </c>
      <c r="EK181" s="253">
        <f t="shared" si="55"/>
        <v>-0.26999999999999602</v>
      </c>
      <c r="EL181" s="253">
        <f t="shared" si="56"/>
        <v>0.36999999999999744</v>
      </c>
      <c r="EM181" s="151">
        <v>5</v>
      </c>
      <c r="EN181" s="153">
        <v>6</v>
      </c>
      <c r="EO181" s="153">
        <v>12</v>
      </c>
      <c r="EP181" s="153">
        <v>25</v>
      </c>
      <c r="EQ181" s="153">
        <v>16</v>
      </c>
      <c r="ER181" s="153">
        <v>0</v>
      </c>
      <c r="ES181" s="153">
        <v>-13</v>
      </c>
      <c r="ET181" s="153">
        <v>-18</v>
      </c>
      <c r="EU181" s="153">
        <v>-24</v>
      </c>
      <c r="EV181" s="153">
        <v>-21</v>
      </c>
      <c r="EW181" s="153">
        <v>-23</v>
      </c>
      <c r="EX181" s="153">
        <v>-22</v>
      </c>
      <c r="EY181" s="153">
        <v>-14</v>
      </c>
      <c r="EZ181" s="153">
        <v>-11</v>
      </c>
      <c r="FA181" s="153">
        <v>-4</v>
      </c>
      <c r="FB181" s="153">
        <v>0</v>
      </c>
      <c r="FC181" s="153">
        <v>1</v>
      </c>
      <c r="FD181" s="153">
        <v>6</v>
      </c>
      <c r="FE181" s="137" t="s">
        <v>795</v>
      </c>
      <c r="FF181" s="137">
        <v>51637594</v>
      </c>
      <c r="FG181" s="137" t="s">
        <v>91</v>
      </c>
      <c r="FH181" s="138" t="s">
        <v>801</v>
      </c>
      <c r="FI181" s="155" t="s">
        <v>95</v>
      </c>
      <c r="FJ181" s="138">
        <v>-2</v>
      </c>
      <c r="FL181" s="50">
        <f t="shared" si="47"/>
        <v>1.1200000000000001</v>
      </c>
    </row>
    <row r="182" spans="1:168" s="154" customFormat="1" ht="14">
      <c r="A182" s="137">
        <v>2</v>
      </c>
      <c r="B182" s="2">
        <v>169</v>
      </c>
      <c r="C182" s="137">
        <v>2</v>
      </c>
      <c r="D182" s="250">
        <v>3.99</v>
      </c>
      <c r="E182" s="137">
        <v>15</v>
      </c>
      <c r="F182" s="137">
        <v>1</v>
      </c>
      <c r="G182" s="137">
        <v>164.7</v>
      </c>
      <c r="H182" s="137">
        <v>59.6</v>
      </c>
      <c r="I182" s="137" t="s">
        <v>147</v>
      </c>
      <c r="J182" s="137" t="s">
        <v>148</v>
      </c>
      <c r="K182" s="142" t="s">
        <v>17</v>
      </c>
      <c r="L182" s="142">
        <v>45</v>
      </c>
      <c r="M182" s="137">
        <v>32</v>
      </c>
      <c r="N182" s="137">
        <v>34</v>
      </c>
      <c r="O182" s="2">
        <f t="shared" si="48"/>
        <v>0.24444444444444444</v>
      </c>
      <c r="P182" s="140"/>
      <c r="Q182" s="140"/>
      <c r="R182" s="140"/>
      <c r="S182" s="140"/>
      <c r="T182" s="142" t="s">
        <v>187</v>
      </c>
      <c r="U182" s="154" t="s">
        <v>192</v>
      </c>
      <c r="V182" s="142">
        <v>45</v>
      </c>
      <c r="W182" s="137">
        <v>32</v>
      </c>
      <c r="X182" s="137">
        <v>34</v>
      </c>
      <c r="Y182" s="137" t="s">
        <v>280</v>
      </c>
      <c r="Z182" s="141"/>
      <c r="AA182" s="142" t="s">
        <v>101</v>
      </c>
      <c r="AB182" s="142">
        <v>55</v>
      </c>
      <c r="AC182" s="137">
        <v>33</v>
      </c>
      <c r="AD182" s="137">
        <v>23</v>
      </c>
      <c r="AE182" s="137"/>
      <c r="AF182" s="141" t="s">
        <v>443</v>
      </c>
      <c r="AG182" s="150" t="s">
        <v>138</v>
      </c>
      <c r="AH182" s="150">
        <v>32</v>
      </c>
      <c r="AI182" s="155">
        <v>18</v>
      </c>
      <c r="AJ182" s="155">
        <v>6</v>
      </c>
      <c r="AK182" s="155"/>
      <c r="AL182" s="159" t="s">
        <v>180</v>
      </c>
      <c r="AM182" s="137" t="s">
        <v>869</v>
      </c>
      <c r="AN182" s="137" t="s">
        <v>409</v>
      </c>
      <c r="AO182" s="137" t="s">
        <v>744</v>
      </c>
      <c r="AP182" s="137" t="s">
        <v>324</v>
      </c>
      <c r="AQ182" s="137" t="s">
        <v>87</v>
      </c>
      <c r="AR182" s="138"/>
      <c r="AS182" s="137" t="s">
        <v>89</v>
      </c>
      <c r="AT182" s="138"/>
      <c r="AU182" s="137" t="s">
        <v>93</v>
      </c>
      <c r="AV182" s="139" t="s">
        <v>258</v>
      </c>
      <c r="AW182" s="139">
        <v>2</v>
      </c>
      <c r="AX182" s="142" t="s">
        <v>17</v>
      </c>
      <c r="AY182" s="142">
        <v>45</v>
      </c>
      <c r="AZ182" s="137">
        <v>32</v>
      </c>
      <c r="BA182" s="137">
        <v>34</v>
      </c>
      <c r="BB182" s="2">
        <f t="shared" si="49"/>
        <v>0.24444444444444444</v>
      </c>
      <c r="BC182" s="248">
        <f t="shared" si="50"/>
        <v>3.99</v>
      </c>
      <c r="BD182" s="137" t="s">
        <v>1666</v>
      </c>
      <c r="BE182" s="137">
        <v>15</v>
      </c>
      <c r="BF182" s="137">
        <v>1</v>
      </c>
      <c r="BG182" s="143">
        <v>5.14</v>
      </c>
      <c r="BH182" s="144">
        <v>3.11</v>
      </c>
      <c r="BI182" s="145">
        <v>4.0999999999999996</v>
      </c>
      <c r="BJ182" s="144">
        <v>3.99</v>
      </c>
      <c r="BK182" s="145">
        <v>3.23</v>
      </c>
      <c r="BL182" s="143">
        <v>3.36</v>
      </c>
      <c r="BM182" s="145">
        <v>2.06</v>
      </c>
      <c r="BN182" s="143">
        <v>1.96</v>
      </c>
      <c r="BO182" s="144">
        <v>3.68</v>
      </c>
      <c r="BP182" s="145">
        <v>3.85</v>
      </c>
      <c r="BQ182" s="145">
        <v>4.46</v>
      </c>
      <c r="BR182" s="145">
        <v>6.18</v>
      </c>
      <c r="BS182" s="145">
        <v>3.11</v>
      </c>
      <c r="BT182" s="146">
        <v>3.48</v>
      </c>
      <c r="BU182" s="147">
        <v>4.47</v>
      </c>
      <c r="BV182" s="147">
        <v>5.85</v>
      </c>
      <c r="BW182" s="146">
        <v>11.73</v>
      </c>
      <c r="BX182" s="146">
        <v>15.87</v>
      </c>
      <c r="BY182" s="146">
        <v>5.17</v>
      </c>
      <c r="BZ182" s="148">
        <v>2.96</v>
      </c>
      <c r="CA182" s="149">
        <v>0.12</v>
      </c>
      <c r="CB182" s="149">
        <v>0</v>
      </c>
      <c r="CC182" s="149">
        <v>0.37</v>
      </c>
      <c r="CD182" s="150">
        <v>2.66</v>
      </c>
      <c r="CE182" s="149">
        <v>2.2400000000000002</v>
      </c>
      <c r="CF182" s="150">
        <v>3.66</v>
      </c>
      <c r="CG182" s="148">
        <v>4.7300000000000004</v>
      </c>
      <c r="CH182" s="149">
        <v>3.5</v>
      </c>
      <c r="CI182" s="149">
        <v>4.4800000000000004</v>
      </c>
      <c r="CJ182" s="149">
        <v>4.37</v>
      </c>
      <c r="CK182" s="147">
        <v>2.2400000000000002</v>
      </c>
      <c r="CL182" s="146">
        <v>2.67</v>
      </c>
      <c r="CM182" s="147">
        <v>4.29</v>
      </c>
      <c r="CN182" s="147">
        <v>5.78</v>
      </c>
      <c r="CO182" s="146">
        <v>11.72</v>
      </c>
      <c r="CP182" s="146">
        <v>15.9</v>
      </c>
      <c r="CQ182" s="250">
        <v>-3.0000000000000249E-2</v>
      </c>
      <c r="CR182" s="250">
        <v>0.14999999999999991</v>
      </c>
      <c r="CS182" s="250">
        <v>3.9799999999999995</v>
      </c>
      <c r="CT182" s="250">
        <v>3.99</v>
      </c>
      <c r="CU182" s="250">
        <v>2.86</v>
      </c>
      <c r="CV182" s="250">
        <v>0.69999999999999973</v>
      </c>
      <c r="CW182" s="151">
        <v>26.9</v>
      </c>
      <c r="CX182" s="152">
        <v>31.57</v>
      </c>
      <c r="CY182" s="153">
        <v>36.53</v>
      </c>
      <c r="CZ182" s="152">
        <v>37.56</v>
      </c>
      <c r="DA182" s="153">
        <v>39.07</v>
      </c>
      <c r="DB182" s="151">
        <v>40.880000000000003</v>
      </c>
      <c r="DC182" s="153">
        <v>41.29</v>
      </c>
      <c r="DD182" s="151">
        <v>40.54</v>
      </c>
      <c r="DE182" s="152">
        <v>41.63</v>
      </c>
      <c r="DF182" s="153">
        <v>42.65</v>
      </c>
      <c r="DG182" s="153">
        <v>42.23</v>
      </c>
      <c r="DH182" s="153">
        <v>42.32</v>
      </c>
      <c r="DI182" s="153">
        <v>45.98</v>
      </c>
      <c r="DJ182" s="151">
        <v>48.78</v>
      </c>
      <c r="DK182" s="153">
        <v>48.34</v>
      </c>
      <c r="DL182" s="153">
        <v>44.74</v>
      </c>
      <c r="DM182" s="151">
        <v>44.01</v>
      </c>
      <c r="DN182" s="151">
        <v>46.91</v>
      </c>
      <c r="DO182" s="151">
        <v>26.5</v>
      </c>
      <c r="DP182" s="152">
        <v>31.56</v>
      </c>
      <c r="DQ182" s="153">
        <v>37.97</v>
      </c>
      <c r="DR182" s="153">
        <v>38.93</v>
      </c>
      <c r="DS182" s="153">
        <v>40.36</v>
      </c>
      <c r="DT182" s="151">
        <v>40.68</v>
      </c>
      <c r="DU182" s="153">
        <v>40.26</v>
      </c>
      <c r="DV182" s="151">
        <v>40.57</v>
      </c>
      <c r="DW182" s="152">
        <v>41.12</v>
      </c>
      <c r="DX182" s="153">
        <v>42.32</v>
      </c>
      <c r="DY182" s="153">
        <v>43.68</v>
      </c>
      <c r="DZ182" s="153">
        <v>42.83</v>
      </c>
      <c r="EA182" s="153">
        <v>46.19</v>
      </c>
      <c r="EB182" s="151">
        <v>48.29</v>
      </c>
      <c r="EC182" s="153">
        <v>48.42</v>
      </c>
      <c r="ED182" s="153">
        <v>45.45</v>
      </c>
      <c r="EE182" s="151">
        <v>43.73</v>
      </c>
      <c r="EF182" s="151">
        <v>46.7</v>
      </c>
      <c r="EG182" s="253">
        <f t="shared" si="51"/>
        <v>0.39999999999999858</v>
      </c>
      <c r="EH182" s="253">
        <f t="shared" si="52"/>
        <v>1.0000000000001563E-2</v>
      </c>
      <c r="EI182" s="253">
        <f t="shared" si="53"/>
        <v>-1.4399999999999977</v>
      </c>
      <c r="EJ182" s="253">
        <f t="shared" si="54"/>
        <v>-1.3699999999999974</v>
      </c>
      <c r="EK182" s="253">
        <f t="shared" si="55"/>
        <v>-1.2899999999999991</v>
      </c>
      <c r="EL182" s="253">
        <f t="shared" si="56"/>
        <v>0.20000000000000284</v>
      </c>
      <c r="EM182" s="151">
        <v>0</v>
      </c>
      <c r="EN182" s="153">
        <v>2</v>
      </c>
      <c r="EO182" s="153">
        <v>6</v>
      </c>
      <c r="EP182" s="153">
        <v>6</v>
      </c>
      <c r="EQ182" s="153">
        <v>4</v>
      </c>
      <c r="ER182" s="153">
        <v>-2</v>
      </c>
      <c r="ES182" s="153">
        <v>-7</v>
      </c>
      <c r="ET182" s="153">
        <v>-10</v>
      </c>
      <c r="EU182" s="153">
        <v>-3</v>
      </c>
      <c r="EV182" s="153">
        <v>-1</v>
      </c>
      <c r="EW182" s="153">
        <v>2</v>
      </c>
      <c r="EX182" s="153">
        <v>6</v>
      </c>
      <c r="EY182" s="153">
        <v>8</v>
      </c>
      <c r="EZ182" s="153">
        <v>8</v>
      </c>
      <c r="FA182" s="153">
        <v>6</v>
      </c>
      <c r="FB182" s="153">
        <v>3</v>
      </c>
      <c r="FC182" s="153">
        <v>2</v>
      </c>
      <c r="FD182" s="153">
        <v>4</v>
      </c>
      <c r="FE182" s="137" t="s">
        <v>944</v>
      </c>
      <c r="FF182" s="137">
        <v>49624494</v>
      </c>
      <c r="FG182" s="137" t="s">
        <v>91</v>
      </c>
      <c r="FH182" s="138" t="s">
        <v>948</v>
      </c>
      <c r="FI182" s="139"/>
      <c r="FJ182" s="138"/>
      <c r="FL182" s="50">
        <f t="shared" si="47"/>
        <v>6.9999999999999396E-2</v>
      </c>
    </row>
    <row r="183" spans="1:168" s="1" customFormat="1" ht="14">
      <c r="A183" s="1" t="s">
        <v>1686</v>
      </c>
      <c r="B183" s="1" t="s">
        <v>1776</v>
      </c>
      <c r="C183" s="1" t="s">
        <v>1777</v>
      </c>
      <c r="D183" s="251" t="s">
        <v>1798</v>
      </c>
      <c r="E183" s="1" t="s">
        <v>1668</v>
      </c>
      <c r="F183" s="1" t="s">
        <v>1669</v>
      </c>
      <c r="G183" s="1" t="s">
        <v>1670</v>
      </c>
      <c r="H183" s="1" t="s">
        <v>1671</v>
      </c>
      <c r="O183" s="1" t="s">
        <v>1813</v>
      </c>
      <c r="R183" s="1">
        <f>182-113</f>
        <v>69</v>
      </c>
      <c r="V183" s="249">
        <f>AVERAGE(V1:V182)</f>
        <v>28.807692307692307</v>
      </c>
      <c r="W183" s="249">
        <f t="shared" ref="W183:X183" si="57">AVERAGE(W1:W182)</f>
        <v>25.208791208791208</v>
      </c>
      <c r="X183" s="249">
        <f t="shared" si="57"/>
        <v>20.950549450549449</v>
      </c>
      <c r="AW183" s="1" t="s">
        <v>1686</v>
      </c>
      <c r="BE183" s="1" t="s">
        <v>1668</v>
      </c>
      <c r="BF183" s="1" t="s">
        <v>1669</v>
      </c>
      <c r="BG183" s="128" t="s">
        <v>1662</v>
      </c>
      <c r="BH183" s="128" t="s">
        <v>0</v>
      </c>
      <c r="BI183" s="128" t="s">
        <v>1</v>
      </c>
      <c r="BJ183" s="128" t="s">
        <v>2</v>
      </c>
      <c r="BK183" s="128" t="s">
        <v>3</v>
      </c>
      <c r="BL183" s="128" t="s">
        <v>4</v>
      </c>
      <c r="BM183" s="128" t="s">
        <v>5</v>
      </c>
      <c r="BN183" s="128" t="s">
        <v>18</v>
      </c>
      <c r="BO183" s="128" t="s">
        <v>19</v>
      </c>
      <c r="BP183" s="128" t="s">
        <v>20</v>
      </c>
      <c r="BQ183" s="128" t="s">
        <v>21</v>
      </c>
      <c r="BR183" s="128" t="s">
        <v>22</v>
      </c>
      <c r="BS183" s="128" t="s">
        <v>1663</v>
      </c>
      <c r="BT183" s="1" t="s">
        <v>23</v>
      </c>
      <c r="BU183" s="1" t="s">
        <v>24</v>
      </c>
      <c r="BV183" s="1" t="s">
        <v>25</v>
      </c>
      <c r="BW183" s="1" t="s">
        <v>26</v>
      </c>
      <c r="BY183" s="1" t="s">
        <v>1664</v>
      </c>
      <c r="BZ183" s="1" t="s">
        <v>7</v>
      </c>
      <c r="CA183" s="1" t="s">
        <v>8</v>
      </c>
      <c r="CB183" s="1" t="s">
        <v>9</v>
      </c>
      <c r="CC183" s="1" t="s">
        <v>10</v>
      </c>
      <c r="CD183" s="1" t="s">
        <v>11</v>
      </c>
      <c r="CE183" s="1" t="s">
        <v>12</v>
      </c>
      <c r="CF183" s="1" t="s">
        <v>27</v>
      </c>
      <c r="CG183" s="1" t="s">
        <v>28</v>
      </c>
      <c r="CH183" s="1" t="s">
        <v>29</v>
      </c>
      <c r="CI183" s="1" t="s">
        <v>30</v>
      </c>
      <c r="CJ183" s="1" t="s">
        <v>31</v>
      </c>
      <c r="CK183" s="1" t="s">
        <v>1665</v>
      </c>
      <c r="CL183" s="1" t="s">
        <v>32</v>
      </c>
      <c r="CM183" s="1" t="s">
        <v>33</v>
      </c>
      <c r="CN183" s="1" t="s">
        <v>34</v>
      </c>
      <c r="CO183" s="1" t="s">
        <v>35</v>
      </c>
      <c r="CQ183" s="251" t="s">
        <v>1795</v>
      </c>
      <c r="CR183" s="251" t="s">
        <v>1796</v>
      </c>
      <c r="CS183" s="251" t="s">
        <v>1797</v>
      </c>
      <c r="CT183" s="251" t="s">
        <v>1798</v>
      </c>
      <c r="CU183" s="251" t="s">
        <v>1799</v>
      </c>
      <c r="CV183" s="251" t="s">
        <v>1800</v>
      </c>
      <c r="CW183" s="1" t="s">
        <v>1662</v>
      </c>
      <c r="CX183" s="1" t="s">
        <v>0</v>
      </c>
      <c r="CY183" s="1" t="s">
        <v>1</v>
      </c>
      <c r="CZ183" s="1" t="s">
        <v>2</v>
      </c>
      <c r="DA183" s="1" t="s">
        <v>3</v>
      </c>
      <c r="DB183" s="1" t="s">
        <v>4</v>
      </c>
      <c r="DC183" s="1" t="s">
        <v>5</v>
      </c>
      <c r="DD183" s="1" t="s">
        <v>18</v>
      </c>
      <c r="DE183" s="1" t="s">
        <v>19</v>
      </c>
      <c r="DF183" s="1" t="s">
        <v>20</v>
      </c>
      <c r="DG183" s="1" t="s">
        <v>21</v>
      </c>
      <c r="DH183" s="1" t="s">
        <v>22</v>
      </c>
      <c r="DI183" s="1" t="s">
        <v>1663</v>
      </c>
      <c r="DJ183" s="1" t="s">
        <v>23</v>
      </c>
      <c r="DK183" s="1" t="s">
        <v>24</v>
      </c>
      <c r="DL183" s="1" t="s">
        <v>25</v>
      </c>
      <c r="DM183" s="1" t="s">
        <v>26</v>
      </c>
      <c r="DO183" s="1" t="s">
        <v>1664</v>
      </c>
      <c r="DP183" s="1" t="s">
        <v>7</v>
      </c>
      <c r="DQ183" s="1" t="s">
        <v>8</v>
      </c>
      <c r="DR183" s="1" t="s">
        <v>9</v>
      </c>
      <c r="DS183" s="1" t="s">
        <v>10</v>
      </c>
      <c r="DT183" s="1" t="s">
        <v>11</v>
      </c>
      <c r="DU183" s="1" t="s">
        <v>12</v>
      </c>
      <c r="DV183" s="1" t="s">
        <v>27</v>
      </c>
      <c r="DW183" s="1" t="s">
        <v>28</v>
      </c>
      <c r="DX183" s="1" t="s">
        <v>29</v>
      </c>
      <c r="DY183" s="1" t="s">
        <v>30</v>
      </c>
      <c r="DZ183" s="1" t="s">
        <v>31</v>
      </c>
      <c r="EA183" s="1" t="s">
        <v>1665</v>
      </c>
      <c r="EB183" s="1" t="s">
        <v>32</v>
      </c>
      <c r="EC183" s="1" t="s">
        <v>33</v>
      </c>
      <c r="ED183" s="1" t="s">
        <v>34</v>
      </c>
      <c r="EE183" s="1" t="s">
        <v>35</v>
      </c>
      <c r="EG183" s="254" t="s">
        <v>1801</v>
      </c>
      <c r="EH183" s="254" t="s">
        <v>1802</v>
      </c>
      <c r="EI183" s="254" t="s">
        <v>1803</v>
      </c>
      <c r="EJ183" s="254" t="s">
        <v>1804</v>
      </c>
      <c r="EK183" s="254" t="s">
        <v>1805</v>
      </c>
      <c r="EL183" s="254" t="s">
        <v>1806</v>
      </c>
      <c r="EM183" s="1" t="s">
        <v>1807</v>
      </c>
      <c r="EN183" s="1" t="s">
        <v>1808</v>
      </c>
      <c r="EO183" s="1" t="s">
        <v>1809</v>
      </c>
      <c r="EP183" s="1" t="s">
        <v>1810</v>
      </c>
      <c r="EQ183" s="1" t="s">
        <v>1811</v>
      </c>
      <c r="ER183" s="1" t="s">
        <v>1812</v>
      </c>
    </row>
    <row r="184" spans="1:168" s="1" customFormat="1" ht="14">
      <c r="D184" s="251">
        <f t="shared" ref="D184" si="58">AVERAGE(D1:D113)</f>
        <v>1.3025663716814162</v>
      </c>
      <c r="E184" s="1">
        <f>AVERAGE(E1:E182)</f>
        <v>15.747252747252746</v>
      </c>
      <c r="F184" s="1">
        <f t="shared" ref="F184:H184" si="59">AVERAGE(F1:F182)</f>
        <v>5.2197802197802199</v>
      </c>
      <c r="G184" s="1">
        <f t="shared" si="59"/>
        <v>159.73480662983422</v>
      </c>
      <c r="H184" s="1">
        <f t="shared" si="59"/>
        <v>50.239779005524852</v>
      </c>
      <c r="J184" s="1">
        <f>70+53+28+16+27+14</f>
        <v>208</v>
      </c>
      <c r="O184" s="128">
        <f t="shared" ref="O184" si="60">AVERAGE(O1:O113)</f>
        <v>0.34224719698155237</v>
      </c>
      <c r="V184" s="249">
        <f>STDEV(V1:V182)</f>
        <v>9.4120732477987747</v>
      </c>
      <c r="W184" s="249">
        <f t="shared" ref="W184:X184" si="61">STDEV(W1:W182)</f>
        <v>8.5294633765599208</v>
      </c>
      <c r="X184" s="249">
        <f t="shared" si="61"/>
        <v>8.8818378669806393</v>
      </c>
      <c r="BE184" s="1">
        <f>AVERAGE(BE1:BE183)</f>
        <v>15.747252747252746</v>
      </c>
      <c r="BF184" s="1">
        <f>AVERAGE(BF1:BF183)</f>
        <v>5.2197802197802199</v>
      </c>
      <c r="BG184" s="128">
        <f t="shared" ref="BG184:CL184" si="62">AVERAGE(BG1:BG113)</f>
        <v>3.7630973451327434</v>
      </c>
      <c r="BH184" s="128">
        <f t="shared" si="62"/>
        <v>3.0535398230088493</v>
      </c>
      <c r="BI184" s="128">
        <f t="shared" si="62"/>
        <v>2.506548672566371</v>
      </c>
      <c r="BJ184" s="128">
        <f t="shared" si="62"/>
        <v>2.1247787610619482</v>
      </c>
      <c r="BK184" s="128">
        <f t="shared" si="62"/>
        <v>2.0418584070796477</v>
      </c>
      <c r="BL184" s="128">
        <f>AVERAGE(CD1:CD113)</f>
        <v>1.7149557522123897</v>
      </c>
      <c r="BM184" s="128">
        <f t="shared" si="62"/>
        <v>1.2735398230088499</v>
      </c>
      <c r="BN184" s="128">
        <f t="shared" si="62"/>
        <v>1.3709734513274341</v>
      </c>
      <c r="BO184" s="128">
        <f t="shared" si="62"/>
        <v>1.833451327433629</v>
      </c>
      <c r="BP184" s="128">
        <f t="shared" si="62"/>
        <v>3.055575221238938</v>
      </c>
      <c r="BQ184" s="128">
        <f t="shared" si="62"/>
        <v>4.9195575221238936</v>
      </c>
      <c r="BR184" s="128">
        <f t="shared" si="62"/>
        <v>5.1708849557522107</v>
      </c>
      <c r="BS184" s="128">
        <f t="shared" si="62"/>
        <v>3.0816814159292036</v>
      </c>
      <c r="BT184" s="128">
        <f t="shared" si="62"/>
        <v>3.5439823008849554</v>
      </c>
      <c r="BU184" s="128">
        <f t="shared" si="62"/>
        <v>4.9969026548672577</v>
      </c>
      <c r="BV184" s="128">
        <f t="shared" si="62"/>
        <v>6.8325663716814162</v>
      </c>
      <c r="BW184" s="128">
        <f t="shared" si="62"/>
        <v>11.158938053097344</v>
      </c>
      <c r="BX184" s="128">
        <f t="shared" si="62"/>
        <v>16.124951456310679</v>
      </c>
      <c r="BY184" s="128">
        <f t="shared" si="62"/>
        <v>3.7397345132743376</v>
      </c>
      <c r="BZ184" s="128">
        <f t="shared" si="62"/>
        <v>2.4369026548672568</v>
      </c>
      <c r="CA184" s="128">
        <f t="shared" si="62"/>
        <v>1.1718584070796465</v>
      </c>
      <c r="CB184" s="128">
        <f t="shared" si="62"/>
        <v>0.82221238938053121</v>
      </c>
      <c r="CC184" s="128">
        <f t="shared" si="62"/>
        <v>1.4333628318584071</v>
      </c>
      <c r="CD184" s="128">
        <f>AVERAGE(BL1:BL113)</f>
        <v>1.9518584070796465</v>
      </c>
      <c r="CE184" s="128">
        <f t="shared" si="62"/>
        <v>2.1430973451327442</v>
      </c>
      <c r="CF184" s="128">
        <f t="shared" si="62"/>
        <v>2.5032743362831869</v>
      </c>
      <c r="CG184" s="128">
        <f t="shared" si="62"/>
        <v>2.8630973451327435</v>
      </c>
      <c r="CH184" s="128">
        <f t="shared" si="62"/>
        <v>3.6961946902654885</v>
      </c>
      <c r="CI184" s="128">
        <f t="shared" si="62"/>
        <v>4.9897345132743389</v>
      </c>
      <c r="CJ184" s="128">
        <f t="shared" si="62"/>
        <v>4.9621238938053089</v>
      </c>
      <c r="CK184" s="128">
        <f t="shared" si="62"/>
        <v>3.0573451327433645</v>
      </c>
      <c r="CL184" s="128">
        <f t="shared" si="62"/>
        <v>3.7998230088495553</v>
      </c>
      <c r="CM184" s="128">
        <f t="shared" ref="CM184:DX184" si="63">AVERAGE(CM1:CM113)</f>
        <v>5.4508849557522137</v>
      </c>
      <c r="CN184" s="128">
        <f t="shared" si="63"/>
        <v>7.0587610619469032</v>
      </c>
      <c r="CO184" s="128">
        <f t="shared" si="63"/>
        <v>10.731681415929206</v>
      </c>
      <c r="CP184" s="128">
        <f t="shared" si="63"/>
        <v>15.757087378640778</v>
      </c>
      <c r="CQ184" s="251">
        <v>0.4501</v>
      </c>
      <c r="CR184" s="251">
        <f t="shared" ref="CR184:CU184" si="64">AVERAGE(CR1:CR113)</f>
        <v>0.61663716814159275</v>
      </c>
      <c r="CS184" s="251">
        <f t="shared" si="64"/>
        <v>1.3346902654867259</v>
      </c>
      <c r="CT184" s="251">
        <f t="shared" si="64"/>
        <v>1.3025663716814162</v>
      </c>
      <c r="CU184" s="251">
        <f t="shared" si="64"/>
        <v>0.60849557522123887</v>
      </c>
      <c r="CV184" s="251">
        <v>0.2369</v>
      </c>
      <c r="CW184" s="128">
        <f t="shared" si="63"/>
        <v>27.086814159292036</v>
      </c>
      <c r="CX184" s="128">
        <f t="shared" si="63"/>
        <v>30.663362831858407</v>
      </c>
      <c r="CY184" s="128">
        <f t="shared" si="63"/>
        <v>32.67256637168142</v>
      </c>
      <c r="CZ184" s="128">
        <f t="shared" si="63"/>
        <v>34.231415929203564</v>
      </c>
      <c r="DA184" s="128">
        <f t="shared" si="63"/>
        <v>35.252743362831851</v>
      </c>
      <c r="DB184" s="128">
        <f t="shared" si="63"/>
        <v>36.37159292035399</v>
      </c>
      <c r="DC184" s="128">
        <f t="shared" si="63"/>
        <v>37.327345132743361</v>
      </c>
      <c r="DD184" s="128">
        <f t="shared" si="63"/>
        <v>37.848584070796463</v>
      </c>
      <c r="DE184" s="128">
        <f t="shared" si="63"/>
        <v>38.334159292035388</v>
      </c>
      <c r="DF184" s="128">
        <f t="shared" si="63"/>
        <v>38.810619469026555</v>
      </c>
      <c r="DG184" s="128">
        <f t="shared" si="63"/>
        <v>39.810884955752215</v>
      </c>
      <c r="DH184" s="128">
        <f t="shared" si="63"/>
        <v>41.095840707964598</v>
      </c>
      <c r="DI184" s="128">
        <f t="shared" si="63"/>
        <v>44.044247787610608</v>
      </c>
      <c r="DJ184" s="128">
        <f t="shared" si="63"/>
        <v>45.512831858407097</v>
      </c>
      <c r="DK184" s="128">
        <f t="shared" si="63"/>
        <v>46.622654867256628</v>
      </c>
      <c r="DL184" s="128">
        <f t="shared" si="63"/>
        <v>44.98513274336284</v>
      </c>
      <c r="DM184" s="128">
        <f t="shared" si="63"/>
        <v>43.428849557522128</v>
      </c>
      <c r="DN184" s="128">
        <f t="shared" si="63"/>
        <v>40.196990291262132</v>
      </c>
      <c r="DO184" s="128">
        <f t="shared" si="63"/>
        <v>27.082831858407079</v>
      </c>
      <c r="DP184" s="128">
        <f t="shared" si="63"/>
        <v>30.639469026548671</v>
      </c>
      <c r="DQ184" s="128">
        <f t="shared" si="63"/>
        <v>32.800707964601777</v>
      </c>
      <c r="DR184" s="128">
        <f t="shared" si="63"/>
        <v>34.548849557522132</v>
      </c>
      <c r="DS184" s="128">
        <f t="shared" si="63"/>
        <v>35.354955752212391</v>
      </c>
      <c r="DT184" s="128">
        <f t="shared" si="63"/>
        <v>36.373097345132749</v>
      </c>
      <c r="DU184" s="128">
        <f t="shared" si="63"/>
        <v>37.154247787610643</v>
      </c>
      <c r="DV184" s="128">
        <f t="shared" si="63"/>
        <v>37.746283185840731</v>
      </c>
      <c r="DW184" s="128">
        <f t="shared" si="63"/>
        <v>38.326017699115056</v>
      </c>
      <c r="DX184" s="128">
        <f t="shared" si="63"/>
        <v>38.830353982300885</v>
      </c>
      <c r="DY184" s="128">
        <f t="shared" ref="DY184:EL184" si="65">AVERAGE(DY1:DY113)</f>
        <v>39.813893805309746</v>
      </c>
      <c r="DZ184" s="128">
        <f t="shared" si="65"/>
        <v>41.224159292035388</v>
      </c>
      <c r="EA184" s="128">
        <f t="shared" si="65"/>
        <v>44.43778761061948</v>
      </c>
      <c r="EB184" s="128">
        <f t="shared" si="65"/>
        <v>45.655752212389373</v>
      </c>
      <c r="EC184" s="128">
        <f t="shared" si="65"/>
        <v>46.781504424778788</v>
      </c>
      <c r="ED184" s="128">
        <f t="shared" si="65"/>
        <v>45.074159292035382</v>
      </c>
      <c r="EE184" s="128">
        <f t="shared" si="65"/>
        <v>43.375752212389379</v>
      </c>
      <c r="EF184" s="128">
        <f t="shared" si="65"/>
        <v>39.947961165048554</v>
      </c>
      <c r="EG184" s="254">
        <f t="shared" si="65"/>
        <v>3.9823008849559976E-3</v>
      </c>
      <c r="EH184" s="254">
        <f t="shared" si="65"/>
        <v>2.3893805309734884E-2</v>
      </c>
      <c r="EI184" s="254">
        <f t="shared" si="65"/>
        <v>-0.12814159292035412</v>
      </c>
      <c r="EJ184" s="254">
        <f t="shared" si="65"/>
        <v>-0.31743362831858424</v>
      </c>
      <c r="EK184" s="254">
        <f t="shared" si="65"/>
        <v>-0.10221238938053086</v>
      </c>
      <c r="EL184" s="254">
        <f t="shared" si="65"/>
        <v>-1.504424778761077E-3</v>
      </c>
      <c r="EM184" s="1">
        <f>AVERAGE(EM1:EM182)</f>
        <v>3.6043956043956045</v>
      </c>
      <c r="EN184" s="1">
        <f t="shared" ref="EN184:ER184" si="66">AVERAGE(EN1:EN182)</f>
        <v>4.5164835164835164</v>
      </c>
      <c r="EO184" s="1">
        <f t="shared" si="66"/>
        <v>5.0329670329670328</v>
      </c>
      <c r="EP184" s="1">
        <f t="shared" si="66"/>
        <v>3.4285714285714284</v>
      </c>
      <c r="EQ184" s="1">
        <f t="shared" si="66"/>
        <v>-4.3956043956043959E-2</v>
      </c>
      <c r="ER184" s="1">
        <f t="shared" si="66"/>
        <v>-5.197802197802198</v>
      </c>
    </row>
    <row r="185" spans="1:168" s="1" customFormat="1" ht="14">
      <c r="D185" s="251">
        <f t="shared" ref="D185" si="67">STDEV(D1:D113)</f>
        <v>0.85501125594205507</v>
      </c>
      <c r="E185" s="1">
        <f>STDEV(E1:E182)</f>
        <v>2.9957369585322704</v>
      </c>
      <c r="F185" s="1">
        <f t="shared" ref="F185:H185" si="68">STDEV(F1:F182)</f>
        <v>3.5656501125195175</v>
      </c>
      <c r="G185" s="1">
        <f t="shared" si="68"/>
        <v>6.1835313167908845</v>
      </c>
      <c r="H185" s="1">
        <f t="shared" si="68"/>
        <v>8.3566602151153191</v>
      </c>
      <c r="O185" s="128">
        <f t="shared" ref="O185" si="69">STDEV(O1:O113)</f>
        <v>0.13602606769066194</v>
      </c>
      <c r="S185" s="1">
        <f>24+91+50+17</f>
        <v>182</v>
      </c>
      <c r="AV185" s="1">
        <f>66+57+27+18+26+15</f>
        <v>209</v>
      </c>
      <c r="BE185" s="1">
        <f>STDEV(BE1:BE182)</f>
        <v>2.9957369585322704</v>
      </c>
      <c r="BF185" s="1">
        <f>STDEV(BF1:BF182)</f>
        <v>3.5656501125195175</v>
      </c>
      <c r="BG185" s="128">
        <f t="shared" ref="BG185:CL185" si="70">STDEV(BG1:BG113)</f>
        <v>0.84013187702673275</v>
      </c>
      <c r="BH185" s="128">
        <f t="shared" si="70"/>
        <v>0.76094504254576156</v>
      </c>
      <c r="BI185" s="128">
        <f t="shared" si="70"/>
        <v>0.77055727736432278</v>
      </c>
      <c r="BJ185" s="128">
        <f t="shared" si="70"/>
        <v>0.69212418547273991</v>
      </c>
      <c r="BK185" s="128">
        <f t="shared" si="70"/>
        <v>0.83614607903566718</v>
      </c>
      <c r="BL185" s="128">
        <f>STDEV(CD1:CD113)</f>
        <v>0.93858567982992003</v>
      </c>
      <c r="BM185" s="128">
        <f t="shared" si="70"/>
        <v>1.0496512348955838</v>
      </c>
      <c r="BN185" s="128">
        <f t="shared" si="70"/>
        <v>1.0742264364596856</v>
      </c>
      <c r="BO185" s="128">
        <f t="shared" si="70"/>
        <v>1.1374476203885973</v>
      </c>
      <c r="BP185" s="128">
        <f t="shared" si="70"/>
        <v>1.3158830129104373</v>
      </c>
      <c r="BQ185" s="128">
        <f t="shared" si="70"/>
        <v>1.7751279578528858</v>
      </c>
      <c r="BR185" s="128">
        <f t="shared" si="70"/>
        <v>1.304422119945766</v>
      </c>
      <c r="BS185" s="128">
        <f t="shared" si="70"/>
        <v>1.1386896468677015</v>
      </c>
      <c r="BT185" s="128">
        <f t="shared" si="70"/>
        <v>1.181895828609252</v>
      </c>
      <c r="BU185" s="128">
        <f t="shared" si="70"/>
        <v>1.3144540417752619</v>
      </c>
      <c r="BV185" s="128">
        <f t="shared" si="70"/>
        <v>1.6033312301274181</v>
      </c>
      <c r="BW185" s="128">
        <f t="shared" si="70"/>
        <v>1.9089429399314313</v>
      </c>
      <c r="BX185" s="128">
        <f t="shared" si="70"/>
        <v>2.7879917129966554</v>
      </c>
      <c r="BY185" s="128">
        <f t="shared" si="70"/>
        <v>0.90991018019930625</v>
      </c>
      <c r="BZ185" s="128">
        <f t="shared" si="70"/>
        <v>0.93570073020744637</v>
      </c>
      <c r="CA185" s="128">
        <f t="shared" si="70"/>
        <v>0.8421566157709176</v>
      </c>
      <c r="CB185" s="128">
        <f t="shared" si="70"/>
        <v>0.72040878092291905</v>
      </c>
      <c r="CC185" s="128">
        <f t="shared" si="70"/>
        <v>0.847222995838535</v>
      </c>
      <c r="CD185" s="128">
        <f>STDEV(BL1:BL113)</f>
        <v>0.89426201484856127</v>
      </c>
      <c r="CE185" s="128">
        <f t="shared" si="70"/>
        <v>0.92870885762171429</v>
      </c>
      <c r="CF185" s="128">
        <f t="shared" si="70"/>
        <v>0.8693947427437605</v>
      </c>
      <c r="CG185" s="128">
        <f t="shared" si="70"/>
        <v>0.98881158797353685</v>
      </c>
      <c r="CH185" s="128">
        <f t="shared" si="70"/>
        <v>1.1918879970330847</v>
      </c>
      <c r="CI185" s="128">
        <f t="shared" si="70"/>
        <v>1.6474186844104299</v>
      </c>
      <c r="CJ185" s="128">
        <f t="shared" si="70"/>
        <v>1.6685277146374489</v>
      </c>
      <c r="CK185" s="128">
        <f t="shared" si="70"/>
        <v>1.5283517135060816</v>
      </c>
      <c r="CL185" s="128">
        <f t="shared" si="70"/>
        <v>1.4154485547880546</v>
      </c>
      <c r="CM185" s="128">
        <f t="shared" ref="CM185:DX185" si="71">STDEV(CM1:CM113)</f>
        <v>1.4394446830549659</v>
      </c>
      <c r="CN185" s="128">
        <f t="shared" si="71"/>
        <v>1.6784969534544887</v>
      </c>
      <c r="CO185" s="128">
        <f t="shared" si="71"/>
        <v>1.8898062554961061</v>
      </c>
      <c r="CP185" s="128">
        <f t="shared" si="71"/>
        <v>2.9034714283814202</v>
      </c>
      <c r="CQ185" s="251">
        <v>0.34279999999999999</v>
      </c>
      <c r="CR185" s="251">
        <f t="shared" ref="CR185:CV185" si="72">STDEV(CR1:CR113)</f>
        <v>0.7986826325486025</v>
      </c>
      <c r="CS185" s="251">
        <f t="shared" si="72"/>
        <v>0.94933441984790801</v>
      </c>
      <c r="CT185" s="251">
        <f t="shared" si="72"/>
        <v>0.85501125594205507</v>
      </c>
      <c r="CU185" s="251">
        <f t="shared" si="72"/>
        <v>0.98784688413645538</v>
      </c>
      <c r="CV185" s="251">
        <f t="shared" si="72"/>
        <v>1.0317755843742116</v>
      </c>
      <c r="CW185" s="128">
        <f t="shared" si="71"/>
        <v>1.5294351580419709</v>
      </c>
      <c r="CX185" s="128">
        <f t="shared" si="71"/>
        <v>1.477475290232988</v>
      </c>
      <c r="CY185" s="128">
        <f t="shared" si="71"/>
        <v>1.7544472973606762</v>
      </c>
      <c r="CZ185" s="128">
        <f t="shared" si="71"/>
        <v>2.3874552603349732</v>
      </c>
      <c r="DA185" s="128">
        <f t="shared" si="71"/>
        <v>1.6468591577105249</v>
      </c>
      <c r="DB185" s="128">
        <f t="shared" si="71"/>
        <v>1.7519858968629214</v>
      </c>
      <c r="DC185" s="128">
        <f t="shared" si="71"/>
        <v>1.8226903279508455</v>
      </c>
      <c r="DD185" s="128">
        <f t="shared" si="71"/>
        <v>1.8013644963395292</v>
      </c>
      <c r="DE185" s="128">
        <f t="shared" si="71"/>
        <v>1.8848724500535636</v>
      </c>
      <c r="DF185" s="128">
        <f t="shared" si="71"/>
        <v>1.8709887011884156</v>
      </c>
      <c r="DG185" s="128">
        <f t="shared" si="71"/>
        <v>1.9808879491288225</v>
      </c>
      <c r="DH185" s="128">
        <f t="shared" si="71"/>
        <v>2.1498445648397282</v>
      </c>
      <c r="DI185" s="128">
        <f t="shared" si="71"/>
        <v>3.3136424728768032</v>
      </c>
      <c r="DJ185" s="128">
        <f t="shared" si="71"/>
        <v>2.5354984960085654</v>
      </c>
      <c r="DK185" s="128">
        <f t="shared" si="71"/>
        <v>2.6966354756897375</v>
      </c>
      <c r="DL185" s="128">
        <f t="shared" si="71"/>
        <v>2.6366673076348559</v>
      </c>
      <c r="DM185" s="128">
        <f t="shared" si="71"/>
        <v>2.9424311960072087</v>
      </c>
      <c r="DN185" s="128">
        <f t="shared" si="71"/>
        <v>3.5591648709123023</v>
      </c>
      <c r="DO185" s="128">
        <f t="shared" si="71"/>
        <v>1.5094372585660549</v>
      </c>
      <c r="DP185" s="128">
        <f t="shared" si="71"/>
        <v>1.6163880814444442</v>
      </c>
      <c r="DQ185" s="128">
        <f t="shared" si="71"/>
        <v>2.1409876379231085</v>
      </c>
      <c r="DR185" s="128">
        <f t="shared" si="71"/>
        <v>1.9832980073840525</v>
      </c>
      <c r="DS185" s="128">
        <f t="shared" si="71"/>
        <v>1.614889494170358</v>
      </c>
      <c r="DT185" s="128">
        <f t="shared" si="71"/>
        <v>1.7883632179643736</v>
      </c>
      <c r="DU185" s="128">
        <f t="shared" si="71"/>
        <v>1.8249739750148957</v>
      </c>
      <c r="DV185" s="128">
        <f t="shared" si="71"/>
        <v>1.8565940372331697</v>
      </c>
      <c r="DW185" s="128">
        <f t="shared" si="71"/>
        <v>1.9600717642761232</v>
      </c>
      <c r="DX185" s="128">
        <f t="shared" si="71"/>
        <v>1.9763019800715913</v>
      </c>
      <c r="DY185" s="128">
        <f t="shared" ref="DY185:EL185" si="73">STDEV(DY1:DY113)</f>
        <v>2.0616928869379567</v>
      </c>
      <c r="DZ185" s="128">
        <f t="shared" si="73"/>
        <v>2.1988502375688612</v>
      </c>
      <c r="EA185" s="128">
        <f t="shared" si="73"/>
        <v>2.4665272487393493</v>
      </c>
      <c r="EB185" s="128">
        <f t="shared" si="73"/>
        <v>2.5784539267434683</v>
      </c>
      <c r="EC185" s="128">
        <f t="shared" si="73"/>
        <v>2.6663857363610259</v>
      </c>
      <c r="ED185" s="128">
        <f t="shared" si="73"/>
        <v>2.6981411344743154</v>
      </c>
      <c r="EE185" s="128">
        <f t="shared" si="73"/>
        <v>2.85806559372823</v>
      </c>
      <c r="EF185" s="128">
        <f t="shared" si="73"/>
        <v>3.5536372858328371</v>
      </c>
      <c r="EG185" s="254">
        <f t="shared" si="73"/>
        <v>0.62430323993891812</v>
      </c>
      <c r="EH185" s="254">
        <f t="shared" si="73"/>
        <v>0.63707259289817053</v>
      </c>
      <c r="EI185" s="254">
        <f t="shared" si="73"/>
        <v>1.1215721974345452</v>
      </c>
      <c r="EJ185" s="254">
        <f t="shared" si="73"/>
        <v>2.2472768357189641</v>
      </c>
      <c r="EK185" s="254">
        <f t="shared" si="73"/>
        <v>0.55183093702638542</v>
      </c>
      <c r="EL185" s="254">
        <f t="shared" si="73"/>
        <v>0.68033765414017855</v>
      </c>
      <c r="EM185" s="1">
        <f>STDEV(EM1:EM182)</f>
        <v>3.6227614414168974</v>
      </c>
      <c r="EN185" s="1">
        <f t="shared" ref="EN185:ER185" si="74">STDEV(EN1:EN182)</f>
        <v>3.2700301158078542</v>
      </c>
      <c r="EO185" s="1">
        <f t="shared" si="74"/>
        <v>3.3619599303818015</v>
      </c>
      <c r="EP185" s="1">
        <f t="shared" si="74"/>
        <v>3.9053522054305079</v>
      </c>
      <c r="EQ185" s="1">
        <f t="shared" si="74"/>
        <v>4.7160524927188092</v>
      </c>
      <c r="ER185" s="1">
        <f t="shared" si="74"/>
        <v>5.6563068602821307</v>
      </c>
    </row>
    <row r="186" spans="1:168">
      <c r="D186" s="251">
        <f t="shared" ref="D186" si="75">AVERAGE(D114:D182)</f>
        <v>1.9834782608695649</v>
      </c>
      <c r="E186" s="50">
        <f>MAX(E1:E182)</f>
        <v>29</v>
      </c>
      <c r="J186" s="50">
        <f>53+16</f>
        <v>69</v>
      </c>
      <c r="O186" s="128">
        <f t="shared" ref="O186" si="76">AVERAGE(O114:O182)</f>
        <v>0.18271131019773171</v>
      </c>
      <c r="AW186" s="50"/>
      <c r="BE186" s="50">
        <f>MAX(BE1:BE182)</f>
        <v>29</v>
      </c>
      <c r="BG186" s="128">
        <f>AVERAGE(BG114:BG182)</f>
        <v>3.652463768115942</v>
      </c>
      <c r="BH186" s="128">
        <f t="shared" ref="BH186:DY186" si="77">AVERAGE(BH114:BH182)</f>
        <v>3.1211594202898554</v>
      </c>
      <c r="BI186" s="128">
        <f t="shared" si="77"/>
        <v>2.6652173913043473</v>
      </c>
      <c r="BJ186" s="128">
        <f t="shared" si="77"/>
        <v>2.4837681159420293</v>
      </c>
      <c r="BK186" s="128">
        <f t="shared" si="77"/>
        <v>2.2884057971014493</v>
      </c>
      <c r="BL186" s="128">
        <f t="shared" si="77"/>
        <v>2.0236231884057969</v>
      </c>
      <c r="BM186" s="128">
        <f t="shared" si="77"/>
        <v>1.5133333333333339</v>
      </c>
      <c r="BN186" s="128">
        <f t="shared" si="77"/>
        <v>1.5808695652173912</v>
      </c>
      <c r="BO186" s="128">
        <f t="shared" si="77"/>
        <v>2.1631884057971025</v>
      </c>
      <c r="BP186" s="128">
        <f t="shared" si="77"/>
        <v>3.08927536231884</v>
      </c>
      <c r="BQ186" s="128">
        <f t="shared" si="77"/>
        <v>4.6631884057970998</v>
      </c>
      <c r="BR186" s="128">
        <f t="shared" si="77"/>
        <v>5.3298550724637668</v>
      </c>
      <c r="BS186" s="128">
        <f t="shared" si="77"/>
        <v>3.4582608695652173</v>
      </c>
      <c r="BT186" s="128">
        <f t="shared" si="77"/>
        <v>3.7530434782608699</v>
      </c>
      <c r="BU186" s="128">
        <f t="shared" si="77"/>
        <v>5.1268115942029002</v>
      </c>
      <c r="BV186" s="128">
        <f t="shared" si="77"/>
        <v>7.0572463768115936</v>
      </c>
      <c r="BW186" s="128">
        <f t="shared" si="77"/>
        <v>11.59</v>
      </c>
      <c r="BX186" s="128">
        <f t="shared" si="77"/>
        <v>16.422166666666666</v>
      </c>
      <c r="BY186" s="128">
        <f t="shared" si="77"/>
        <v>3.632173913043478</v>
      </c>
      <c r="BZ186" s="128">
        <f t="shared" si="77"/>
        <v>2.3224637681159415</v>
      </c>
      <c r="CA186" s="128">
        <f t="shared" si="77"/>
        <v>0.75913043478260878</v>
      </c>
      <c r="CB186" s="128">
        <f t="shared" si="77"/>
        <v>0.50028985507246382</v>
      </c>
      <c r="CC186" s="128">
        <f t="shared" si="77"/>
        <v>0.90507246376811601</v>
      </c>
      <c r="CD186" s="128">
        <f t="shared" si="77"/>
        <v>1.7971014492753625</v>
      </c>
      <c r="CE186" s="128">
        <f t="shared" si="77"/>
        <v>2.0368115942028986</v>
      </c>
      <c r="CF186" s="128">
        <f t="shared" si="77"/>
        <v>2.4488405797101449</v>
      </c>
      <c r="CG186" s="128">
        <f t="shared" si="77"/>
        <v>2.7484057971014497</v>
      </c>
      <c r="CH186" s="128">
        <f t="shared" si="77"/>
        <v>3.4046376811594206</v>
      </c>
      <c r="CI186" s="128">
        <f t="shared" si="77"/>
        <v>5.0056521739130444</v>
      </c>
      <c r="CJ186" s="128">
        <f t="shared" si="77"/>
        <v>5.2214492753623194</v>
      </c>
      <c r="CK186" s="128">
        <f t="shared" si="77"/>
        <v>3.6959420289855074</v>
      </c>
      <c r="CL186" s="128">
        <f t="shared" si="77"/>
        <v>4.0963768115942036</v>
      </c>
      <c r="CM186" s="128">
        <f t="shared" si="77"/>
        <v>5.6689855072463784</v>
      </c>
      <c r="CN186" s="128">
        <f t="shared" si="77"/>
        <v>7.4533333333333331</v>
      </c>
      <c r="CO186" s="128">
        <f t="shared" si="77"/>
        <v>11.439565217391301</v>
      </c>
      <c r="CP186" s="128">
        <f t="shared" si="77"/>
        <v>16.487000000000005</v>
      </c>
      <c r="CQ186" s="251">
        <v>0.60609999999999997</v>
      </c>
      <c r="CR186" s="251">
        <f t="shared" ref="CR186:CV186" si="78">AVERAGE(CR114:CR182)</f>
        <v>0.79869565217391303</v>
      </c>
      <c r="CS186" s="251">
        <f t="shared" si="78"/>
        <v>1.9060869565217402</v>
      </c>
      <c r="CT186" s="251">
        <f t="shared" si="78"/>
        <v>1.9834782608695649</v>
      </c>
      <c r="CU186" s="251">
        <f t="shared" si="78"/>
        <v>1.3833333333333333</v>
      </c>
      <c r="CV186" s="251">
        <f t="shared" si="78"/>
        <v>0.22652173913043475</v>
      </c>
      <c r="CW186" s="128">
        <f t="shared" si="77"/>
        <v>27.272608695652178</v>
      </c>
      <c r="CX186" s="128">
        <f t="shared" si="77"/>
        <v>31.293333333333337</v>
      </c>
      <c r="CY186" s="128">
        <f t="shared" si="77"/>
        <v>33.233188405797101</v>
      </c>
      <c r="CZ186" s="128">
        <f t="shared" si="77"/>
        <v>34.897101449275368</v>
      </c>
      <c r="DA186" s="128">
        <f t="shared" si="77"/>
        <v>35.651014492753632</v>
      </c>
      <c r="DB186" s="128">
        <f t="shared" si="77"/>
        <v>36.793913043478263</v>
      </c>
      <c r="DC186" s="128">
        <f t="shared" si="77"/>
        <v>37.414347826086932</v>
      </c>
      <c r="DD186" s="128">
        <f t="shared" si="77"/>
        <v>38.065652173913051</v>
      </c>
      <c r="DE186" s="128">
        <f t="shared" si="77"/>
        <v>38.441014492753631</v>
      </c>
      <c r="DF186" s="128">
        <f t="shared" si="77"/>
        <v>38.909275362318851</v>
      </c>
      <c r="DG186" s="128">
        <f t="shared" si="77"/>
        <v>39.72260869565217</v>
      </c>
      <c r="DH186" s="128">
        <f t="shared" si="77"/>
        <v>41.170434782608709</v>
      </c>
      <c r="DI186" s="128">
        <f t="shared" si="77"/>
        <v>43.714927536231883</v>
      </c>
      <c r="DJ186" s="128">
        <f t="shared" si="77"/>
        <v>45.427391304347815</v>
      </c>
      <c r="DK186" s="128">
        <f t="shared" si="77"/>
        <v>46.339275362318865</v>
      </c>
      <c r="DL186" s="128">
        <f t="shared" si="77"/>
        <v>45.283913043478265</v>
      </c>
      <c r="DM186" s="128">
        <f t="shared" si="77"/>
        <v>43.628985507246391</v>
      </c>
      <c r="DN186" s="128">
        <f t="shared" si="77"/>
        <v>41.381</v>
      </c>
      <c r="DO186" s="128">
        <f t="shared" si="77"/>
        <v>27.156956521739129</v>
      </c>
      <c r="DP186" s="128">
        <f t="shared" si="77"/>
        <v>31.046086956521751</v>
      </c>
      <c r="DQ186" s="128">
        <f t="shared" si="77"/>
        <v>33.470144927536232</v>
      </c>
      <c r="DR186" s="128">
        <f t="shared" si="77"/>
        <v>35.266231884057973</v>
      </c>
      <c r="DS186" s="128">
        <f t="shared" si="77"/>
        <v>36.126521739130432</v>
      </c>
      <c r="DT186" s="128">
        <f t="shared" si="77"/>
        <v>36.715072463768131</v>
      </c>
      <c r="DU186" s="128">
        <f t="shared" si="77"/>
        <v>37.377101449275386</v>
      </c>
      <c r="DV186" s="128">
        <f t="shared" si="77"/>
        <v>38.042753623188425</v>
      </c>
      <c r="DW186" s="128">
        <f t="shared" si="77"/>
        <v>38.329710144927532</v>
      </c>
      <c r="DX186" s="128">
        <f t="shared" si="77"/>
        <v>38.798405797101452</v>
      </c>
      <c r="DY186" s="128">
        <f t="shared" si="77"/>
        <v>39.718115942028987</v>
      </c>
      <c r="DZ186" s="128">
        <f t="shared" ref="DZ186:EL186" si="79">AVERAGE(DZ114:DZ182)</f>
        <v>41.15231884057971</v>
      </c>
      <c r="EA186" s="128">
        <f t="shared" si="79"/>
        <v>44.139710144927527</v>
      </c>
      <c r="EB186" s="128">
        <f t="shared" si="79"/>
        <v>45.668550724637683</v>
      </c>
      <c r="EC186" s="128">
        <f t="shared" si="79"/>
        <v>46.448405797101437</v>
      </c>
      <c r="ED186" s="128">
        <f t="shared" si="79"/>
        <v>45.405507246376821</v>
      </c>
      <c r="EE186" s="128">
        <f t="shared" si="79"/>
        <v>43.545942028985486</v>
      </c>
      <c r="EF186" s="128">
        <f t="shared" si="79"/>
        <v>41.140499999999989</v>
      </c>
      <c r="EG186" s="254">
        <f t="shared" si="79"/>
        <v>0.11565217391304349</v>
      </c>
      <c r="EH186" s="254">
        <f t="shared" si="79"/>
        <v>0.24724637681159387</v>
      </c>
      <c r="EI186" s="254">
        <f t="shared" si="79"/>
        <v>-0.23695652173912984</v>
      </c>
      <c r="EJ186" s="254">
        <f t="shared" si="79"/>
        <v>-0.36913043478260843</v>
      </c>
      <c r="EK186" s="254">
        <f t="shared" si="79"/>
        <v>-0.47550724637681163</v>
      </c>
      <c r="EL186" s="254">
        <f t="shared" si="79"/>
        <v>7.8840579710145867E-2</v>
      </c>
    </row>
    <row r="187" spans="1:168">
      <c r="D187" s="251">
        <f t="shared" ref="D187" si="80">STDEV(D114:D182)</f>
        <v>0.82785482189699655</v>
      </c>
      <c r="E187" s="50">
        <f>MIN(E1:E182)</f>
        <v>12</v>
      </c>
      <c r="J187" s="50">
        <f>70+28+27+14</f>
        <v>139</v>
      </c>
      <c r="O187" s="128">
        <f t="shared" ref="O187" si="81">STDEV(O114:O182)</f>
        <v>8.2501644023305176E-2</v>
      </c>
      <c r="AR187" s="128" t="s">
        <v>1662</v>
      </c>
      <c r="AW187" s="50"/>
      <c r="BE187" s="50">
        <f>MIN(BE1:BE182)</f>
        <v>12</v>
      </c>
      <c r="BG187" s="128">
        <f>STDEV(BG114:BG182)</f>
        <v>0.88856031242398292</v>
      </c>
      <c r="BH187" s="128">
        <f t="shared" ref="BH187:DY187" si="82">STDEV(BH114:BH182)</f>
        <v>0.84015148534598816</v>
      </c>
      <c r="BI187" s="128">
        <f t="shared" si="82"/>
        <v>0.80841822442065725</v>
      </c>
      <c r="BJ187" s="128">
        <f t="shared" si="82"/>
        <v>0.83489538169774302</v>
      </c>
      <c r="BK187" s="128">
        <f t="shared" si="82"/>
        <v>0.83248674815173607</v>
      </c>
      <c r="BL187" s="128">
        <f t="shared" si="82"/>
        <v>1.0582476789686934</v>
      </c>
      <c r="BM187" s="128">
        <f t="shared" si="82"/>
        <v>1.1032474346042154</v>
      </c>
      <c r="BN187" s="128">
        <f t="shared" si="82"/>
        <v>1.0936148089632067</v>
      </c>
      <c r="BO187" s="128">
        <f t="shared" si="82"/>
        <v>1.2533384744865594</v>
      </c>
      <c r="BP187" s="128">
        <f t="shared" si="82"/>
        <v>1.4306850671254758</v>
      </c>
      <c r="BQ187" s="128">
        <f t="shared" si="82"/>
        <v>1.7949483793606709</v>
      </c>
      <c r="BR187" s="128">
        <f t="shared" si="82"/>
        <v>1.6514926339113982</v>
      </c>
      <c r="BS187" s="128">
        <f t="shared" si="82"/>
        <v>1.3678965781788299</v>
      </c>
      <c r="BT187" s="128">
        <f t="shared" si="82"/>
        <v>1.2163122958447066</v>
      </c>
      <c r="BU187" s="128">
        <f t="shared" si="82"/>
        <v>1.3320621924555418</v>
      </c>
      <c r="BV187" s="128">
        <f t="shared" si="82"/>
        <v>1.9626953885934006</v>
      </c>
      <c r="BW187" s="128">
        <f t="shared" si="82"/>
        <v>2.3328775465203608</v>
      </c>
      <c r="BX187" s="128">
        <f t="shared" si="82"/>
        <v>2.9808280567578409</v>
      </c>
      <c r="BY187" s="128">
        <f t="shared" si="82"/>
        <v>0.92366416988060973</v>
      </c>
      <c r="BZ187" s="128">
        <f t="shared" si="82"/>
        <v>0.96643585009270971</v>
      </c>
      <c r="CA187" s="128">
        <f t="shared" si="82"/>
        <v>0.92068826417816152</v>
      </c>
      <c r="CB187" s="128">
        <f t="shared" si="82"/>
        <v>0.68692616910941129</v>
      </c>
      <c r="CC187" s="128">
        <f t="shared" si="82"/>
        <v>0.85384187678640777</v>
      </c>
      <c r="CD187" s="128">
        <f t="shared" si="82"/>
        <v>0.92977242859124187</v>
      </c>
      <c r="CE187" s="128">
        <f t="shared" si="82"/>
        <v>0.89794453640067962</v>
      </c>
      <c r="CF187" s="128">
        <f t="shared" si="82"/>
        <v>0.97092668929025161</v>
      </c>
      <c r="CG187" s="128">
        <f t="shared" si="82"/>
        <v>1.0762347535142034</v>
      </c>
      <c r="CH187" s="128">
        <f t="shared" si="82"/>
        <v>1.216315046879356</v>
      </c>
      <c r="CI187" s="128">
        <f t="shared" si="82"/>
        <v>1.5903537141344928</v>
      </c>
      <c r="CJ187" s="128">
        <f t="shared" si="82"/>
        <v>1.6562921695961834</v>
      </c>
      <c r="CK187" s="128">
        <f t="shared" si="82"/>
        <v>1.3368414473726751</v>
      </c>
      <c r="CL187" s="128">
        <f t="shared" si="82"/>
        <v>1.3497690118448933</v>
      </c>
      <c r="CM187" s="128">
        <f t="shared" si="82"/>
        <v>1.5293137108708124</v>
      </c>
      <c r="CN187" s="128">
        <f t="shared" si="82"/>
        <v>2.0981943684614044</v>
      </c>
      <c r="CO187" s="128">
        <f t="shared" si="82"/>
        <v>2.3174970237829755</v>
      </c>
      <c r="CP187" s="128">
        <f t="shared" si="82"/>
        <v>2.9080725167560151</v>
      </c>
      <c r="CQ187" s="251">
        <v>0.50890000000000002</v>
      </c>
      <c r="CR187" s="251">
        <f t="shared" ref="CR187:CV187" si="83">STDEV(CR114:CR182)</f>
        <v>0.84275094542232953</v>
      </c>
      <c r="CS187" s="251">
        <f t="shared" si="83"/>
        <v>0.84154832336750363</v>
      </c>
      <c r="CT187" s="251">
        <f t="shared" si="83"/>
        <v>0.82785482189699655</v>
      </c>
      <c r="CU187" s="251">
        <f t="shared" si="83"/>
        <v>0.99104618914539344</v>
      </c>
      <c r="CV187" s="251">
        <f t="shared" si="83"/>
        <v>1.1654976544844247</v>
      </c>
      <c r="CW187" s="128">
        <f t="shared" si="82"/>
        <v>1.7465239866104407</v>
      </c>
      <c r="CX187" s="128">
        <f t="shared" si="82"/>
        <v>1.7482072049309683</v>
      </c>
      <c r="CY187" s="128">
        <f t="shared" si="82"/>
        <v>2.2447327187634443</v>
      </c>
      <c r="CZ187" s="128">
        <f t="shared" si="82"/>
        <v>2.2153469396656824</v>
      </c>
      <c r="DA187" s="128">
        <f t="shared" si="82"/>
        <v>2.2524784682182575</v>
      </c>
      <c r="DB187" s="128">
        <f t="shared" si="82"/>
        <v>2.3193851983251337</v>
      </c>
      <c r="DC187" s="128">
        <f t="shared" si="82"/>
        <v>2.8545981886097951</v>
      </c>
      <c r="DD187" s="128">
        <f t="shared" si="82"/>
        <v>2.668501715691713</v>
      </c>
      <c r="DE187" s="128">
        <f t="shared" si="82"/>
        <v>2.53326524059338</v>
      </c>
      <c r="DF187" s="128">
        <f t="shared" si="82"/>
        <v>2.465342309390786</v>
      </c>
      <c r="DG187" s="128">
        <f t="shared" si="82"/>
        <v>2.5597998842820378</v>
      </c>
      <c r="DH187" s="128">
        <f t="shared" si="82"/>
        <v>3.0109127181669417</v>
      </c>
      <c r="DI187" s="128">
        <f t="shared" si="82"/>
        <v>4.5042250176226171</v>
      </c>
      <c r="DJ187" s="128">
        <f t="shared" si="82"/>
        <v>2.8269671194814339</v>
      </c>
      <c r="DK187" s="128">
        <f t="shared" si="82"/>
        <v>2.8790308412424541</v>
      </c>
      <c r="DL187" s="128">
        <f t="shared" si="82"/>
        <v>2.6611149904367846</v>
      </c>
      <c r="DM187" s="128">
        <f t="shared" si="82"/>
        <v>2.9568734207364136</v>
      </c>
      <c r="DN187" s="128">
        <f t="shared" si="82"/>
        <v>3.3865284960025499</v>
      </c>
      <c r="DO187" s="128">
        <f t="shared" si="82"/>
        <v>1.7582304810668112</v>
      </c>
      <c r="DP187" s="128">
        <f t="shared" si="82"/>
        <v>1.9291343817670146</v>
      </c>
      <c r="DQ187" s="128">
        <f t="shared" si="82"/>
        <v>2.0743499993645234</v>
      </c>
      <c r="DR187" s="128">
        <f t="shared" si="82"/>
        <v>2.1627515844468315</v>
      </c>
      <c r="DS187" s="128">
        <f t="shared" si="82"/>
        <v>2.2008960916267966</v>
      </c>
      <c r="DT187" s="128">
        <f t="shared" si="82"/>
        <v>2.3062980415454741</v>
      </c>
      <c r="DU187" s="128">
        <f t="shared" si="82"/>
        <v>2.779456729316887</v>
      </c>
      <c r="DV187" s="128">
        <f t="shared" si="82"/>
        <v>2.7718818645026588</v>
      </c>
      <c r="DW187" s="128">
        <f t="shared" si="82"/>
        <v>2.5396363629317049</v>
      </c>
      <c r="DX187" s="128">
        <f t="shared" si="82"/>
        <v>2.4425195665351542</v>
      </c>
      <c r="DY187" s="128">
        <f t="shared" si="82"/>
        <v>2.6506987288384258</v>
      </c>
      <c r="DZ187" s="128">
        <f t="shared" ref="DZ187:EL187" si="84">STDEV(DZ114:DZ182)</f>
        <v>3.0708703235246713</v>
      </c>
      <c r="EA187" s="128">
        <f t="shared" si="84"/>
        <v>3.1442907977206662</v>
      </c>
      <c r="EB187" s="128">
        <f t="shared" si="84"/>
        <v>2.8106406404749027</v>
      </c>
      <c r="EC187" s="128">
        <f t="shared" si="84"/>
        <v>3.0740611303139493</v>
      </c>
      <c r="ED187" s="128">
        <f t="shared" si="84"/>
        <v>2.7604696617827904</v>
      </c>
      <c r="EE187" s="128">
        <f t="shared" si="84"/>
        <v>3.1692991054994089</v>
      </c>
      <c r="EF187" s="128">
        <f t="shared" si="84"/>
        <v>3.4814191656247981</v>
      </c>
      <c r="EG187" s="254">
        <f t="shared" si="84"/>
        <v>0.54089109010548364</v>
      </c>
      <c r="EH187" s="254">
        <f t="shared" si="84"/>
        <v>0.96543785259814996</v>
      </c>
      <c r="EI187" s="254">
        <f t="shared" si="84"/>
        <v>1.3871535649623381</v>
      </c>
      <c r="EJ187" s="254">
        <f t="shared" si="84"/>
        <v>0.68062631003586971</v>
      </c>
      <c r="EK187" s="254">
        <f t="shared" si="84"/>
        <v>0.7455190379702783</v>
      </c>
      <c r="EL187" s="254">
        <f t="shared" si="84"/>
        <v>0.64347982333166653</v>
      </c>
    </row>
    <row r="188" spans="1:168">
      <c r="A188" s="1" t="s">
        <v>1686</v>
      </c>
      <c r="AR188" s="128" t="s">
        <v>0</v>
      </c>
      <c r="BZ188" s="50">
        <f>3/113</f>
        <v>2.6548672566371681E-2</v>
      </c>
      <c r="CA188" s="50">
        <f>18/113</f>
        <v>0.15929203539823009</v>
      </c>
      <c r="CB188" s="50">
        <f>22/113</f>
        <v>0.19469026548672566</v>
      </c>
    </row>
    <row r="189" spans="1:168" ht="18" thickBot="1">
      <c r="A189" s="1" t="s">
        <v>1776</v>
      </c>
      <c r="AR189" s="128" t="s">
        <v>1</v>
      </c>
      <c r="BZ189" s="50">
        <f>1/69</f>
        <v>1.4492753623188406E-2</v>
      </c>
      <c r="CA189" s="50">
        <f>29/69</f>
        <v>0.42028985507246375</v>
      </c>
      <c r="CB189" s="50">
        <f>38/69</f>
        <v>0.55072463768115942</v>
      </c>
      <c r="EG189" s="254" t="s">
        <v>1801</v>
      </c>
    </row>
    <row r="190" spans="1:168">
      <c r="A190" s="1" t="s">
        <v>1777</v>
      </c>
      <c r="AR190" s="128" t="s">
        <v>2</v>
      </c>
      <c r="AV190" s="130"/>
      <c r="AW190" s="273" t="s">
        <v>1687</v>
      </c>
      <c r="AX190" s="273"/>
      <c r="AY190" s="273"/>
      <c r="AZ190" s="273"/>
      <c r="BA190" s="273"/>
      <c r="BB190" s="273"/>
      <c r="BC190" s="273"/>
      <c r="BD190" s="273"/>
      <c r="BE190" s="273"/>
      <c r="BF190" s="273"/>
      <c r="BG190" s="274"/>
      <c r="BH190" s="274"/>
      <c r="BI190" s="273" t="s">
        <v>1688</v>
      </c>
      <c r="BJ190" s="274"/>
      <c r="BK190" s="274"/>
      <c r="BL190" s="273" t="s">
        <v>1689</v>
      </c>
      <c r="BM190" s="274"/>
      <c r="BN190" s="274"/>
      <c r="BO190" s="273" t="s">
        <v>1690</v>
      </c>
      <c r="BP190" s="274"/>
      <c r="BQ190" s="274"/>
      <c r="BS190" s="130"/>
      <c r="BT190" s="273" t="s">
        <v>1687</v>
      </c>
      <c r="BU190" s="274"/>
      <c r="BV190" s="274"/>
      <c r="BW190" s="273" t="s">
        <v>1688</v>
      </c>
      <c r="BX190" s="274"/>
      <c r="BY190" s="274"/>
      <c r="BZ190" s="273" t="s">
        <v>1689</v>
      </c>
      <c r="CA190" s="274"/>
      <c r="CB190" s="274"/>
      <c r="CC190" s="273" t="s">
        <v>1690</v>
      </c>
      <c r="CD190" s="274"/>
      <c r="CE190" s="274"/>
      <c r="CH190" s="128" t="s">
        <v>1662</v>
      </c>
      <c r="EG190" s="254" t="s">
        <v>1802</v>
      </c>
    </row>
    <row r="191" spans="1:168">
      <c r="A191" s="1" t="s">
        <v>1668</v>
      </c>
      <c r="AR191" s="128" t="s">
        <v>3</v>
      </c>
      <c r="AV191" s="129" t="s">
        <v>187</v>
      </c>
      <c r="AW191" s="129">
        <v>3.8158273381294969</v>
      </c>
      <c r="BG191" s="131" t="s">
        <v>1673</v>
      </c>
      <c r="BH191" s="129">
        <v>0.89541173371270677</v>
      </c>
      <c r="BI191" s="50">
        <v>3.7943165467625914</v>
      </c>
      <c r="BJ191" s="131" t="s">
        <v>1673</v>
      </c>
      <c r="BK191" s="50">
        <v>0.96545780261866065</v>
      </c>
      <c r="BL191" s="129">
        <v>3.6524637681159424</v>
      </c>
      <c r="BM191" s="131" t="s">
        <v>1673</v>
      </c>
      <c r="BN191" s="129">
        <v>0.88856031242397815</v>
      </c>
      <c r="BO191" s="129">
        <v>3.632173913043478</v>
      </c>
      <c r="BP191" s="131" t="s">
        <v>1673</v>
      </c>
      <c r="BQ191" s="129">
        <v>0.92366416988060884</v>
      </c>
      <c r="BS191" s="129" t="s">
        <v>187</v>
      </c>
      <c r="BT191" s="129">
        <v>27.078417266187049</v>
      </c>
      <c r="BU191" s="131" t="s">
        <v>1673</v>
      </c>
      <c r="BV191" s="129">
        <v>1.5520151738915358</v>
      </c>
      <c r="BW191" s="129">
        <v>27.077266187050373</v>
      </c>
      <c r="BX191" s="131" t="s">
        <v>1673</v>
      </c>
      <c r="BY191" s="129">
        <v>1.5699966794737321</v>
      </c>
      <c r="BZ191" s="129">
        <v>27.272608695652178</v>
      </c>
      <c r="CA191" s="131" t="s">
        <v>1673</v>
      </c>
      <c r="CB191" s="129">
        <v>1.7465239866104407</v>
      </c>
      <c r="CC191" s="129">
        <v>27.156956521739136</v>
      </c>
      <c r="CD191" s="131" t="s">
        <v>1673</v>
      </c>
      <c r="CE191" s="129">
        <v>1.7582304810668108</v>
      </c>
      <c r="CH191" s="128" t="s">
        <v>0</v>
      </c>
      <c r="EG191" s="254" t="s">
        <v>1803</v>
      </c>
    </row>
    <row r="192" spans="1:168">
      <c r="A192" s="1" t="s">
        <v>1669</v>
      </c>
      <c r="AR192" s="128" t="s">
        <v>4</v>
      </c>
      <c r="AV192" s="129" t="s">
        <v>188</v>
      </c>
      <c r="AW192" s="129">
        <v>3.0628057553956838</v>
      </c>
      <c r="BG192" s="131" t="s">
        <v>1673</v>
      </c>
      <c r="BH192" s="129">
        <v>0.75836784005929203</v>
      </c>
      <c r="BI192" s="50">
        <v>2.5287769784172665</v>
      </c>
      <c r="BJ192" s="131" t="s">
        <v>1673</v>
      </c>
      <c r="BK192" s="50">
        <v>0.96245192647244149</v>
      </c>
      <c r="BL192" s="129">
        <v>3.1211594202898558</v>
      </c>
      <c r="BM192" s="131" t="s">
        <v>1673</v>
      </c>
      <c r="BN192" s="129">
        <v>0.84015148534598616</v>
      </c>
      <c r="BO192" s="129">
        <v>2.3224637681159419</v>
      </c>
      <c r="BP192" s="131" t="s">
        <v>1673</v>
      </c>
      <c r="BQ192" s="129">
        <v>0.96643585009270883</v>
      </c>
      <c r="BS192" s="129" t="s">
        <v>188</v>
      </c>
      <c r="BT192" s="129">
        <v>30.644964028776982</v>
      </c>
      <c r="BU192" s="131" t="s">
        <v>1673</v>
      </c>
      <c r="BV192" s="129">
        <v>1.5898069220573081</v>
      </c>
      <c r="BW192" s="129">
        <v>30.597194244604324</v>
      </c>
      <c r="BX192" s="131" t="s">
        <v>1673</v>
      </c>
      <c r="BY192" s="129">
        <v>1.7340887548858932</v>
      </c>
      <c r="BZ192" s="129">
        <v>31.293333333333322</v>
      </c>
      <c r="CA192" s="131" t="s">
        <v>1673</v>
      </c>
      <c r="CB192" s="129">
        <v>1.7482072049309683</v>
      </c>
      <c r="CC192" s="129">
        <v>31.046086956521751</v>
      </c>
      <c r="CD192" s="131" t="s">
        <v>1673</v>
      </c>
      <c r="CE192" s="129">
        <v>1.9291343817670148</v>
      </c>
      <c r="CH192" s="128" t="s">
        <v>1</v>
      </c>
      <c r="EG192" s="254" t="s">
        <v>1804</v>
      </c>
    </row>
    <row r="193" spans="1:137">
      <c r="A193" s="1" t="s">
        <v>1670</v>
      </c>
      <c r="AR193" s="1" t="s">
        <v>1664</v>
      </c>
      <c r="AV193" s="129" t="s">
        <v>189</v>
      </c>
      <c r="AW193" s="129">
        <v>2.4951798561151084</v>
      </c>
      <c r="BG193" s="131" t="s">
        <v>1673</v>
      </c>
      <c r="BH193" s="129">
        <v>0.78016846240809368</v>
      </c>
      <c r="BI193" s="50">
        <v>1.3728057553956843</v>
      </c>
      <c r="BJ193" s="131" t="s">
        <v>1673</v>
      </c>
      <c r="BK193" s="50">
        <v>0.96166901170962948</v>
      </c>
      <c r="BL193" s="129">
        <v>2.6652173913043478</v>
      </c>
      <c r="BM193" s="131" t="s">
        <v>1673</v>
      </c>
      <c r="BN193" s="129">
        <v>0.80841822442065836</v>
      </c>
      <c r="BO193" s="129">
        <v>0.75913043478260867</v>
      </c>
      <c r="BP193" s="131" t="s">
        <v>1673</v>
      </c>
      <c r="BQ193" s="129">
        <v>0.92068826417816185</v>
      </c>
      <c r="BS193" s="129" t="s">
        <v>189</v>
      </c>
      <c r="BT193" s="129">
        <v>32.701510791366893</v>
      </c>
      <c r="BU193" s="131" t="s">
        <v>1673</v>
      </c>
      <c r="BV193" s="129">
        <v>1.8091013517682366</v>
      </c>
      <c r="BW193" s="129">
        <v>32.828920863309342</v>
      </c>
      <c r="BX193" s="131" t="s">
        <v>1673</v>
      </c>
      <c r="BY193" s="129">
        <v>2.1547896399051871</v>
      </c>
      <c r="BZ193" s="129">
        <v>33.233188405797101</v>
      </c>
      <c r="CA193" s="131" t="s">
        <v>1673</v>
      </c>
      <c r="CB193" s="129">
        <v>2.2447327187634447</v>
      </c>
      <c r="CC193" s="129">
        <v>33.470144927536239</v>
      </c>
      <c r="CD193" s="131" t="s">
        <v>1673</v>
      </c>
      <c r="CE193" s="129">
        <v>2.0743499993645234</v>
      </c>
      <c r="CH193" s="128" t="s">
        <v>2</v>
      </c>
      <c r="EG193" s="254" t="s">
        <v>1805</v>
      </c>
    </row>
    <row r="194" spans="1:137">
      <c r="A194" s="1" t="s">
        <v>1671</v>
      </c>
      <c r="AR194" s="1" t="s">
        <v>7</v>
      </c>
      <c r="AV194" s="129" t="s">
        <v>190</v>
      </c>
      <c r="AW194" s="129">
        <v>2.1079856115107929</v>
      </c>
      <c r="BG194" s="131" t="s">
        <v>1673</v>
      </c>
      <c r="BH194" s="129">
        <v>0.72008069179087064</v>
      </c>
      <c r="BI194" s="50">
        <v>1.0184172661870503</v>
      </c>
      <c r="BJ194" s="131" t="s">
        <v>1673</v>
      </c>
      <c r="BK194" s="50">
        <v>0.88229958022484412</v>
      </c>
      <c r="BL194" s="129">
        <v>2.4837681159420297</v>
      </c>
      <c r="BM194" s="131" t="s">
        <v>1673</v>
      </c>
      <c r="BN194" s="129">
        <v>0.83489538169774047</v>
      </c>
      <c r="BO194" s="129">
        <v>0.50028985507246382</v>
      </c>
      <c r="BP194" s="131" t="s">
        <v>1673</v>
      </c>
      <c r="BQ194" s="129">
        <v>0.68692616910941118</v>
      </c>
      <c r="BS194" s="129" t="s">
        <v>190</v>
      </c>
      <c r="BT194" s="129">
        <v>34.258129496402901</v>
      </c>
      <c r="BU194" s="131" t="s">
        <v>1673</v>
      </c>
      <c r="BV194" s="129">
        <v>2.3164924035215253</v>
      </c>
      <c r="BW194" s="129">
        <v>34.515467625899262</v>
      </c>
      <c r="BX194" s="131" t="s">
        <v>1673</v>
      </c>
      <c r="BY194" s="129">
        <v>1.9694445707921266</v>
      </c>
      <c r="BZ194" s="129">
        <v>34.897101449275354</v>
      </c>
      <c r="CA194" s="131" t="s">
        <v>1673</v>
      </c>
      <c r="CB194" s="129">
        <v>2.2153469396656833</v>
      </c>
      <c r="CC194" s="129">
        <v>35.266231884057966</v>
      </c>
      <c r="CD194" s="131" t="s">
        <v>1673</v>
      </c>
      <c r="CE194" s="129">
        <v>2.1627515844468319</v>
      </c>
      <c r="CH194" s="128" t="s">
        <v>3</v>
      </c>
      <c r="EG194" s="254" t="s">
        <v>1806</v>
      </c>
    </row>
    <row r="195" spans="1:137">
      <c r="AR195" s="1" t="s">
        <v>8</v>
      </c>
      <c r="AV195" s="129" t="s">
        <v>191</v>
      </c>
      <c r="AW195" s="129">
        <v>1.9717266187050371</v>
      </c>
      <c r="BG195" s="131" t="s">
        <v>1673</v>
      </c>
      <c r="BH195" s="129">
        <v>0.86666019623355306</v>
      </c>
      <c r="BI195" s="50">
        <v>1.5119424460431654</v>
      </c>
      <c r="BJ195" s="131" t="s">
        <v>1673</v>
      </c>
      <c r="BK195" s="50">
        <v>0.86089680044205319</v>
      </c>
      <c r="BL195" s="129">
        <v>2.2884057971014489</v>
      </c>
      <c r="BM195" s="131" t="s">
        <v>1673</v>
      </c>
      <c r="BN195" s="129">
        <v>0.83248674815173707</v>
      </c>
      <c r="BO195" s="129">
        <v>0.9050724637681159</v>
      </c>
      <c r="BP195" s="131" t="s">
        <v>1673</v>
      </c>
      <c r="BQ195" s="129">
        <v>0.85384187678640766</v>
      </c>
      <c r="BS195" s="129" t="s">
        <v>191</v>
      </c>
      <c r="BT195" s="129">
        <v>35.359136690647496</v>
      </c>
      <c r="BU195" s="131" t="s">
        <v>1673</v>
      </c>
      <c r="BV195" s="129">
        <v>1.7747698287238232</v>
      </c>
      <c r="BW195" s="129">
        <v>35.440935251798571</v>
      </c>
      <c r="BX195" s="131" t="s">
        <v>1673</v>
      </c>
      <c r="BY195" s="129">
        <v>1.706295203610515</v>
      </c>
      <c r="BZ195" s="129">
        <v>35.65101449275361</v>
      </c>
      <c r="CA195" s="131" t="s">
        <v>1673</v>
      </c>
      <c r="CB195" s="129">
        <v>2.2524784682182579</v>
      </c>
      <c r="CC195" s="129">
        <v>36.126521739130432</v>
      </c>
      <c r="CD195" s="131" t="s">
        <v>1673</v>
      </c>
      <c r="CE195" s="129">
        <v>2.2008960916267961</v>
      </c>
      <c r="CH195" s="128" t="s">
        <v>4</v>
      </c>
    </row>
    <row r="196" spans="1:137">
      <c r="AR196" s="1" t="s">
        <v>9</v>
      </c>
      <c r="AV196" s="129" t="s">
        <v>192</v>
      </c>
      <c r="AW196" s="129">
        <v>1.6898561151079137</v>
      </c>
      <c r="BG196" s="131" t="s">
        <v>1673</v>
      </c>
      <c r="BH196" s="129">
        <v>0.94135424003616941</v>
      </c>
      <c r="BI196" s="50">
        <v>2.0057553956834537</v>
      </c>
      <c r="BJ196" s="131" t="s">
        <v>1673</v>
      </c>
      <c r="BK196" s="50">
        <v>0.93913541677412748</v>
      </c>
      <c r="BL196" s="129">
        <v>2.0236231884057978</v>
      </c>
      <c r="BM196" s="131" t="s">
        <v>1673</v>
      </c>
      <c r="BN196" s="129">
        <v>1.058247678968691</v>
      </c>
      <c r="BO196" s="129">
        <v>1.7971014492753628</v>
      </c>
      <c r="BP196" s="131" t="s">
        <v>1673</v>
      </c>
      <c r="BQ196" s="129">
        <v>0.92977242859124076</v>
      </c>
      <c r="BS196" s="129" t="s">
        <v>192</v>
      </c>
      <c r="BT196" s="129">
        <v>36.498705035971227</v>
      </c>
      <c r="BU196" s="131" t="s">
        <v>1673</v>
      </c>
      <c r="BV196" s="129">
        <v>1.7994853670643738</v>
      </c>
      <c r="BW196" s="129">
        <v>36.431079136690663</v>
      </c>
      <c r="BX196" s="131" t="s">
        <v>1673</v>
      </c>
      <c r="BY196" s="129">
        <v>2.0628205295590463</v>
      </c>
      <c r="BZ196" s="129">
        <v>36.793913043478263</v>
      </c>
      <c r="CA196" s="131" t="s">
        <v>1673</v>
      </c>
      <c r="CB196" s="129">
        <v>2.3193851983251337</v>
      </c>
      <c r="CC196" s="129">
        <v>36.715072463768102</v>
      </c>
      <c r="CD196" s="131" t="s">
        <v>1673</v>
      </c>
      <c r="CE196" s="129">
        <v>2.3062980415454741</v>
      </c>
      <c r="CH196" s="1" t="s">
        <v>1664</v>
      </c>
    </row>
    <row r="197" spans="1:137">
      <c r="AR197" s="1" t="s">
        <v>10</v>
      </c>
      <c r="AV197" s="129" t="s">
        <v>193</v>
      </c>
      <c r="AW197" s="129">
        <v>1.3037410071942448</v>
      </c>
      <c r="BG197" s="131" t="s">
        <v>1673</v>
      </c>
      <c r="BH197" s="129">
        <v>1.0444132069872598</v>
      </c>
      <c r="BI197" s="50">
        <v>2.1854676258992818</v>
      </c>
      <c r="BJ197" s="131" t="s">
        <v>1673</v>
      </c>
      <c r="BK197" s="50">
        <v>0.92870427347326567</v>
      </c>
      <c r="BL197" s="129">
        <v>1.5133333333333332</v>
      </c>
      <c r="BM197" s="131" t="s">
        <v>1673</v>
      </c>
      <c r="BN197" s="129">
        <v>1.1032474346042158</v>
      </c>
      <c r="BO197" s="129">
        <v>2.036811594202899</v>
      </c>
      <c r="BP197" s="131" t="s">
        <v>1673</v>
      </c>
      <c r="BQ197" s="129">
        <v>0.89794453640067917</v>
      </c>
      <c r="BS197" s="129" t="s">
        <v>193</v>
      </c>
      <c r="BT197" s="129">
        <v>37.448705035971209</v>
      </c>
      <c r="BU197" s="131" t="s">
        <v>1673</v>
      </c>
      <c r="BV197" s="129">
        <v>1.9086712255253309</v>
      </c>
      <c r="BW197" s="129">
        <v>37.275611510791379</v>
      </c>
      <c r="BX197" s="131" t="s">
        <v>1673</v>
      </c>
      <c r="BY197" s="129">
        <v>1.8541204075419817</v>
      </c>
      <c r="BZ197" s="129">
        <v>37.41434782608696</v>
      </c>
      <c r="CA197" s="131" t="s">
        <v>1673</v>
      </c>
      <c r="CB197" s="129">
        <v>2.8545981886097951</v>
      </c>
      <c r="CC197" s="129">
        <v>37.377101449275372</v>
      </c>
      <c r="CD197" s="131" t="s">
        <v>1673</v>
      </c>
      <c r="CE197" s="129">
        <v>2.7794567293168875</v>
      </c>
      <c r="CH197" s="1" t="s">
        <v>7</v>
      </c>
    </row>
    <row r="198" spans="1:137">
      <c r="AR198" s="1" t="s">
        <v>11</v>
      </c>
      <c r="AV198" s="129" t="s">
        <v>194</v>
      </c>
      <c r="AW198" s="129">
        <v>1.4170503597122299</v>
      </c>
      <c r="BG198" s="131" t="s">
        <v>1673</v>
      </c>
      <c r="BH198" s="129">
        <v>1.0698431777516531</v>
      </c>
      <c r="BI198" s="50">
        <v>2.5319424460431672</v>
      </c>
      <c r="BJ198" s="131" t="s">
        <v>1673</v>
      </c>
      <c r="BK198" s="50">
        <v>0.91125481068517178</v>
      </c>
      <c r="BL198" s="129">
        <v>1.580869565217391</v>
      </c>
      <c r="BM198" s="131" t="s">
        <v>1673</v>
      </c>
      <c r="BN198" s="129">
        <v>1.0936148089632076</v>
      </c>
      <c r="BO198" s="129">
        <v>2.4488405797101453</v>
      </c>
      <c r="BP198" s="131" t="s">
        <v>1673</v>
      </c>
      <c r="BQ198" s="129">
        <v>0.97092668929025161</v>
      </c>
      <c r="BS198" s="129" t="s">
        <v>194</v>
      </c>
      <c r="BT198" s="129">
        <v>37.975683453237416</v>
      </c>
      <c r="BU198" s="131" t="s">
        <v>1673</v>
      </c>
      <c r="BV198" s="129">
        <v>1.8608456276103842</v>
      </c>
      <c r="BW198" s="129">
        <v>37.901223021582737</v>
      </c>
      <c r="BX198" s="131" t="s">
        <v>1673</v>
      </c>
      <c r="BY198" s="129">
        <v>1.9041843552021425</v>
      </c>
      <c r="BZ198" s="129">
        <v>38.065652173913051</v>
      </c>
      <c r="CA198" s="131" t="s">
        <v>1673</v>
      </c>
      <c r="CB198" s="129">
        <v>2.6685017156917126</v>
      </c>
      <c r="CC198" s="129">
        <v>38.042753623188396</v>
      </c>
      <c r="CD198" s="131" t="s">
        <v>1673</v>
      </c>
      <c r="CE198" s="129">
        <v>2.7718818645026593</v>
      </c>
      <c r="CH198" s="1" t="s">
        <v>8</v>
      </c>
    </row>
    <row r="199" spans="1:137">
      <c r="AR199" s="1" t="s">
        <v>1778</v>
      </c>
      <c r="AV199" s="129" t="s">
        <v>195</v>
      </c>
      <c r="AW199" s="129">
        <v>1.8867625899280571</v>
      </c>
      <c r="BG199" s="131" t="s">
        <v>1673</v>
      </c>
      <c r="BH199" s="129">
        <v>1.1590852314057025</v>
      </c>
      <c r="BI199" s="50">
        <v>2.8922302158273383</v>
      </c>
      <c r="BJ199" s="131" t="s">
        <v>1673</v>
      </c>
      <c r="BK199" s="50">
        <v>1.0675096599810485</v>
      </c>
      <c r="BL199" s="129">
        <v>2.1631884057971016</v>
      </c>
      <c r="BM199" s="131" t="s">
        <v>1673</v>
      </c>
      <c r="BN199" s="129">
        <v>1.2533384744865619</v>
      </c>
      <c r="BO199" s="129">
        <v>2.7484057971014488</v>
      </c>
      <c r="BP199" s="131" t="s">
        <v>1673</v>
      </c>
      <c r="BQ199" s="129">
        <v>1.0762347535142081</v>
      </c>
      <c r="BS199" s="129" t="s">
        <v>195</v>
      </c>
      <c r="BT199" s="129">
        <v>38.451726618705024</v>
      </c>
      <c r="BU199" s="131" t="s">
        <v>1673</v>
      </c>
      <c r="BV199" s="129">
        <v>1.9557206789305204</v>
      </c>
      <c r="BW199" s="129">
        <v>38.452589928057556</v>
      </c>
      <c r="BX199" s="131" t="s">
        <v>1673</v>
      </c>
      <c r="BY199" s="129">
        <v>2.0017084507806837</v>
      </c>
      <c r="BZ199" s="129">
        <v>38.441014492753631</v>
      </c>
      <c r="CA199" s="131" t="s">
        <v>1673</v>
      </c>
      <c r="CB199" s="129">
        <v>2.5332652405933809</v>
      </c>
      <c r="CC199" s="129">
        <v>38.329710144927525</v>
      </c>
      <c r="CD199" s="131" t="s">
        <v>1673</v>
      </c>
      <c r="CE199" s="129">
        <v>2.5396363629317054</v>
      </c>
      <c r="CH199" s="1" t="s">
        <v>9</v>
      </c>
    </row>
    <row r="200" spans="1:137">
      <c r="AR200" s="1" t="s">
        <v>1779</v>
      </c>
      <c r="AV200" s="129" t="s">
        <v>196</v>
      </c>
      <c r="AW200" s="129">
        <v>3.0923741007194252</v>
      </c>
      <c r="BG200" s="131" t="s">
        <v>1673</v>
      </c>
      <c r="BH200" s="129">
        <v>1.3539547991587242</v>
      </c>
      <c r="BI200" s="50">
        <v>3.7430935251798583</v>
      </c>
      <c r="BJ200" s="131" t="s">
        <v>1673</v>
      </c>
      <c r="BK200" s="50">
        <v>1.2160442217126222</v>
      </c>
      <c r="BL200" s="129">
        <v>3.0892753623188405</v>
      </c>
      <c r="BM200" s="131" t="s">
        <v>1673</v>
      </c>
      <c r="BN200" s="129">
        <v>1.4306850671254765</v>
      </c>
      <c r="BO200" s="129">
        <v>3.4046376811594206</v>
      </c>
      <c r="BP200" s="131" t="s">
        <v>1673</v>
      </c>
      <c r="BQ200" s="129">
        <v>1.216315046879358</v>
      </c>
      <c r="BS200" s="129" t="s">
        <v>196</v>
      </c>
      <c r="BT200" s="129">
        <v>38.959424460431656</v>
      </c>
      <c r="BU200" s="131" t="s">
        <v>1673</v>
      </c>
      <c r="BV200" s="129">
        <v>1.9822446542373178</v>
      </c>
      <c r="BW200" s="129">
        <v>38.976762589928072</v>
      </c>
      <c r="BX200" s="131" t="s">
        <v>1673</v>
      </c>
      <c r="BY200" s="129">
        <v>2.0236970099685281</v>
      </c>
      <c r="BZ200" s="129">
        <v>38.909275362318859</v>
      </c>
      <c r="CA200" s="131" t="s">
        <v>1673</v>
      </c>
      <c r="CB200" s="129">
        <v>2.465342309390786</v>
      </c>
      <c r="CC200" s="129">
        <v>38.798405797101452</v>
      </c>
      <c r="CD200" s="131" t="s">
        <v>1673</v>
      </c>
      <c r="CE200" s="129">
        <v>2.4425195665351538</v>
      </c>
      <c r="CH200" s="1" t="s">
        <v>10</v>
      </c>
    </row>
    <row r="201" spans="1:137">
      <c r="AR201" s="1" t="s">
        <v>1780</v>
      </c>
      <c r="AV201" s="129" t="s">
        <v>1678</v>
      </c>
      <c r="AW201" s="129">
        <v>4.8491366906474838</v>
      </c>
      <c r="BG201" s="131" t="s">
        <v>1673</v>
      </c>
      <c r="BH201" s="129">
        <v>1.7303440564361814</v>
      </c>
      <c r="BI201" s="50">
        <v>4.9692805755395675</v>
      </c>
      <c r="BJ201" s="131" t="s">
        <v>1673</v>
      </c>
      <c r="BK201" s="50">
        <v>1.6248547940866382</v>
      </c>
      <c r="BL201" s="129">
        <v>4.6631884057971016</v>
      </c>
      <c r="BM201" s="131" t="s">
        <v>1673</v>
      </c>
      <c r="BN201" s="129">
        <v>1.7949483793606698</v>
      </c>
      <c r="BO201" s="129">
        <v>5.0056521739130462</v>
      </c>
      <c r="BP201" s="131" t="s">
        <v>1673</v>
      </c>
      <c r="BQ201" s="129">
        <v>1.5903537141344894</v>
      </c>
      <c r="BS201" s="129" t="s">
        <v>1678</v>
      </c>
      <c r="BT201" s="129">
        <v>39.951079136690645</v>
      </c>
      <c r="BU201" s="131" t="s">
        <v>1673</v>
      </c>
      <c r="BV201" s="129">
        <v>2.0322243438033794</v>
      </c>
      <c r="BW201" s="129">
        <v>39.968345323741012</v>
      </c>
      <c r="BX201" s="131" t="s">
        <v>1673</v>
      </c>
      <c r="BY201" s="129">
        <v>2.1333930914826609</v>
      </c>
      <c r="BZ201" s="129">
        <v>39.72260869565217</v>
      </c>
      <c r="CA201" s="131" t="s">
        <v>1673</v>
      </c>
      <c r="CB201" s="129">
        <v>2.5597998842820373</v>
      </c>
      <c r="CC201" s="129">
        <v>39.71811594202898</v>
      </c>
      <c r="CD201" s="131" t="s">
        <v>1673</v>
      </c>
      <c r="CE201" s="129">
        <v>2.6506987288384258</v>
      </c>
      <c r="CH201" s="1" t="s">
        <v>11</v>
      </c>
    </row>
    <row r="202" spans="1:137">
      <c r="AR202" s="1" t="s">
        <v>1781</v>
      </c>
      <c r="AV202" s="129" t="s">
        <v>1679</v>
      </c>
      <c r="AW202" s="129">
        <v>5.1609352517985592</v>
      </c>
      <c r="BG202" s="131" t="s">
        <v>1673</v>
      </c>
      <c r="BH202" s="129">
        <v>1.3727059345445529</v>
      </c>
      <c r="BI202" s="50">
        <v>4.9121582733812987</v>
      </c>
      <c r="BJ202" s="131" t="s">
        <v>1673</v>
      </c>
      <c r="BK202" s="50">
        <v>1.7006378865428076</v>
      </c>
      <c r="BL202" s="129">
        <v>5.3298550724637703</v>
      </c>
      <c r="BM202" s="131" t="s">
        <v>1673</v>
      </c>
      <c r="BN202" s="129">
        <v>1.651492633911386</v>
      </c>
      <c r="BO202" s="129">
        <v>5.2214492753623167</v>
      </c>
      <c r="BP202" s="131" t="s">
        <v>1673</v>
      </c>
      <c r="BQ202" s="129">
        <v>1.6562921695961925</v>
      </c>
      <c r="BS202" s="129" t="s">
        <v>1679</v>
      </c>
      <c r="BT202" s="129">
        <v>41.130431654676251</v>
      </c>
      <c r="BU202" s="131" t="s">
        <v>1673</v>
      </c>
      <c r="BV202" s="129">
        <v>2.1634703973362188</v>
      </c>
      <c r="BW202" s="129">
        <v>41.235683453237421</v>
      </c>
      <c r="BX202" s="131" t="s">
        <v>1673</v>
      </c>
      <c r="BY202" s="129">
        <v>2.2083504403033478</v>
      </c>
      <c r="BZ202" s="129">
        <v>41.170434782608709</v>
      </c>
      <c r="CA202" s="131" t="s">
        <v>1673</v>
      </c>
      <c r="CB202" s="129">
        <v>3.0109127181669413</v>
      </c>
      <c r="CC202" s="129">
        <v>41.152318840579689</v>
      </c>
      <c r="CD202" s="131" t="s">
        <v>1673</v>
      </c>
      <c r="CE202" s="129">
        <v>3.0708703235246708</v>
      </c>
      <c r="CH202" s="1" t="s">
        <v>1795</v>
      </c>
    </row>
    <row r="203" spans="1:137">
      <c r="AR203" s="1" t="s">
        <v>1782</v>
      </c>
      <c r="AV203" s="129" t="s">
        <v>1680</v>
      </c>
      <c r="AW203" s="129">
        <v>3.089999999999999</v>
      </c>
      <c r="BG203" s="131" t="s">
        <v>1673</v>
      </c>
      <c r="BH203" s="129">
        <v>1.115347479487895</v>
      </c>
      <c r="BI203" s="50">
        <v>3.0423741007194249</v>
      </c>
      <c r="BJ203" s="131" t="s">
        <v>1673</v>
      </c>
      <c r="BK203" s="50">
        <v>1.5758703979732662</v>
      </c>
      <c r="BL203" s="129">
        <v>3.4582608695652195</v>
      </c>
      <c r="BM203" s="131" t="s">
        <v>1673</v>
      </c>
      <c r="BN203" s="129">
        <v>1.3678965781788233</v>
      </c>
      <c r="BO203" s="129">
        <v>3.6959420289855078</v>
      </c>
      <c r="BP203" s="131" t="s">
        <v>1673</v>
      </c>
      <c r="BQ203" s="129">
        <v>1.3368414473726731</v>
      </c>
      <c r="BS203" s="129" t="s">
        <v>1680</v>
      </c>
      <c r="BT203" s="129">
        <v>44.208776978417255</v>
      </c>
      <c r="BU203" s="131" t="s">
        <v>1673</v>
      </c>
      <c r="BV203" s="129">
        <v>3.2243463466173146</v>
      </c>
      <c r="BW203" s="129">
        <v>44.460575539568339</v>
      </c>
      <c r="BX203" s="131" t="s">
        <v>1673</v>
      </c>
      <c r="BY203" s="129">
        <v>2.4225542783539984</v>
      </c>
      <c r="BZ203" s="129">
        <v>43.714927536231883</v>
      </c>
      <c r="CA203" s="131" t="s">
        <v>1673</v>
      </c>
      <c r="CB203" s="129">
        <v>4.5042250176226171</v>
      </c>
      <c r="CC203" s="129">
        <v>44.139710144927541</v>
      </c>
      <c r="CD203" s="131" t="s">
        <v>1673</v>
      </c>
      <c r="CE203" s="129">
        <v>3.1442907977206658</v>
      </c>
      <c r="CH203" s="1" t="s">
        <v>1796</v>
      </c>
    </row>
    <row r="204" spans="1:137">
      <c r="AR204" s="1" t="s">
        <v>1783</v>
      </c>
      <c r="AV204" s="129" t="s">
        <v>1681</v>
      </c>
      <c r="AW204" s="129">
        <v>3.5479136690647479</v>
      </c>
      <c r="BG204" s="131" t="s">
        <v>1673</v>
      </c>
      <c r="BH204" s="129">
        <v>1.181555395194511</v>
      </c>
      <c r="BI204" s="50">
        <v>3.7544604316546728</v>
      </c>
      <c r="BJ204" s="131" t="s">
        <v>1673</v>
      </c>
      <c r="BK204" s="50">
        <v>1.4761594178970661</v>
      </c>
      <c r="BL204" s="129">
        <v>3.7530434782608695</v>
      </c>
      <c r="BM204" s="131" t="s">
        <v>1673</v>
      </c>
      <c r="BN204" s="129">
        <v>1.2163122958447088</v>
      </c>
      <c r="BO204" s="129">
        <v>4.0963768115942019</v>
      </c>
      <c r="BP204" s="131" t="s">
        <v>1673</v>
      </c>
      <c r="BQ204" s="129">
        <v>1.3497690118448982</v>
      </c>
      <c r="BS204" s="129" t="s">
        <v>1681</v>
      </c>
      <c r="BT204" s="129">
        <v>45.663381294964026</v>
      </c>
      <c r="BU204" s="131" t="s">
        <v>1673</v>
      </c>
      <c r="BV204" s="129">
        <v>2.5476649024174884</v>
      </c>
      <c r="BW204" s="129">
        <v>45.804244604316551</v>
      </c>
      <c r="BX204" s="131" t="s">
        <v>1673</v>
      </c>
      <c r="BY204" s="129">
        <v>2.5902856365400333</v>
      </c>
      <c r="BZ204" s="129">
        <v>45.427391304347815</v>
      </c>
      <c r="CA204" s="131" t="s">
        <v>1673</v>
      </c>
      <c r="CB204" s="129">
        <v>2.8269671194814334</v>
      </c>
      <c r="CC204" s="129">
        <v>45.66855072463769</v>
      </c>
      <c r="CD204" s="131" t="s">
        <v>1673</v>
      </c>
      <c r="CE204" s="129">
        <v>2.8106406404749031</v>
      </c>
      <c r="CH204" s="1" t="s">
        <v>1797</v>
      </c>
    </row>
    <row r="205" spans="1:137">
      <c r="AR205" s="1" t="s">
        <v>1784</v>
      </c>
      <c r="AV205" s="129" t="s">
        <v>1682</v>
      </c>
      <c r="AW205" s="129">
        <v>5.0015107913669086</v>
      </c>
      <c r="BG205" s="131" t="s">
        <v>1673</v>
      </c>
      <c r="BH205" s="129">
        <v>1.3097028724153885</v>
      </c>
      <c r="BI205" s="50">
        <v>5.3658992805755377</v>
      </c>
      <c r="BJ205" s="131" t="s">
        <v>1673</v>
      </c>
      <c r="BK205" s="50">
        <v>1.4638329738359321</v>
      </c>
      <c r="BL205" s="129">
        <v>5.1268115942028976</v>
      </c>
      <c r="BM205" s="131" t="s">
        <v>1673</v>
      </c>
      <c r="BN205" s="129">
        <v>1.3320621924555494</v>
      </c>
      <c r="BO205" s="129">
        <v>5.6689855072463784</v>
      </c>
      <c r="BP205" s="131" t="s">
        <v>1673</v>
      </c>
      <c r="BQ205" s="129">
        <v>1.5293137108708146</v>
      </c>
      <c r="BS205" s="129" t="s">
        <v>1682</v>
      </c>
      <c r="BT205" s="129">
        <v>46.780935251798539</v>
      </c>
      <c r="BU205" s="131" t="s">
        <v>1673</v>
      </c>
      <c r="BV205" s="129">
        <v>2.8186737276126532</v>
      </c>
      <c r="BW205" s="129">
        <v>46.918273381294995</v>
      </c>
      <c r="BX205" s="131" t="s">
        <v>1673</v>
      </c>
      <c r="BY205" s="129">
        <v>2.8070684403963009</v>
      </c>
      <c r="BZ205" s="129">
        <v>46.339275362318844</v>
      </c>
      <c r="CA205" s="131" t="s">
        <v>1673</v>
      </c>
      <c r="CB205" s="129">
        <v>2.8790308412424546</v>
      </c>
      <c r="CC205" s="129">
        <v>46.448405797101451</v>
      </c>
      <c r="CD205" s="131" t="s">
        <v>1673</v>
      </c>
      <c r="CE205" s="129">
        <v>3.0740611303139493</v>
      </c>
      <c r="CH205" s="1" t="s">
        <v>1798</v>
      </c>
    </row>
    <row r="206" spans="1:137">
      <c r="AR206" s="1" t="s">
        <v>1785</v>
      </c>
      <c r="AV206" s="129" t="s">
        <v>1683</v>
      </c>
      <c r="AW206" s="129">
        <v>6.8307913669064755</v>
      </c>
      <c r="BG206" s="131" t="s">
        <v>1673</v>
      </c>
      <c r="BH206" s="129">
        <v>1.5882622281702046</v>
      </c>
      <c r="BI206" s="50">
        <v>6.9979856115107903</v>
      </c>
      <c r="BJ206" s="131" t="s">
        <v>1673</v>
      </c>
      <c r="BK206" s="50">
        <v>1.7053790346915316</v>
      </c>
      <c r="BL206" s="129">
        <v>7.0572463768115954</v>
      </c>
      <c r="BM206" s="131" t="s">
        <v>1673</v>
      </c>
      <c r="BN206" s="129">
        <v>1.9626953885933938</v>
      </c>
      <c r="BO206" s="129">
        <v>7.4533333333333331</v>
      </c>
      <c r="BP206" s="131" t="s">
        <v>1673</v>
      </c>
      <c r="BQ206" s="129">
        <v>2.0981943684614044</v>
      </c>
      <c r="BS206" s="129" t="s">
        <v>1683</v>
      </c>
      <c r="BT206" s="129">
        <v>45.167122302158283</v>
      </c>
      <c r="BU206" s="131" t="s">
        <v>1673</v>
      </c>
      <c r="BV206" s="129">
        <v>2.6431369276424417</v>
      </c>
      <c r="BW206" s="129">
        <v>45.24460431654677</v>
      </c>
      <c r="BX206" s="131" t="s">
        <v>1673</v>
      </c>
      <c r="BY206" s="129">
        <v>2.7327234030125589</v>
      </c>
      <c r="BZ206" s="129">
        <v>45.283913043478279</v>
      </c>
      <c r="CA206" s="131" t="s">
        <v>1673</v>
      </c>
      <c r="CB206" s="129">
        <v>2.6611149904367837</v>
      </c>
      <c r="CC206" s="129">
        <v>45.405507246376807</v>
      </c>
      <c r="CD206" s="131" t="s">
        <v>1673</v>
      </c>
      <c r="CE206" s="129">
        <v>2.7604696617827895</v>
      </c>
      <c r="CH206" s="1" t="s">
        <v>1799</v>
      </c>
    </row>
    <row r="207" spans="1:137" ht="18" thickBot="1">
      <c r="AR207" s="1" t="s">
        <v>1786</v>
      </c>
      <c r="AV207" s="132" t="s">
        <v>1684</v>
      </c>
      <c r="AW207" s="129">
        <v>11.130287769784166</v>
      </c>
      <c r="BG207" s="133" t="s">
        <v>1673</v>
      </c>
      <c r="BH207" s="129">
        <v>2.0280585927726804</v>
      </c>
      <c r="BI207" s="50">
        <v>10.698129496402876</v>
      </c>
      <c r="BJ207" s="133" t="s">
        <v>1673</v>
      </c>
      <c r="BK207" s="50">
        <v>1.9259007184463344</v>
      </c>
      <c r="BL207" s="129">
        <v>11.589999999999998</v>
      </c>
      <c r="BM207" s="133" t="s">
        <v>1673</v>
      </c>
      <c r="BN207" s="129">
        <v>2.3328775465203724</v>
      </c>
      <c r="BO207" s="129">
        <v>11.439565217391303</v>
      </c>
      <c r="BP207" s="133" t="s">
        <v>1673</v>
      </c>
      <c r="BQ207" s="129">
        <v>2.3174970237829755</v>
      </c>
      <c r="BS207" s="132" t="s">
        <v>1684</v>
      </c>
      <c r="BT207" s="129">
        <v>43.5973381294964</v>
      </c>
      <c r="BU207" s="133" t="s">
        <v>1673</v>
      </c>
      <c r="BV207" s="129">
        <v>2.8961309962014483</v>
      </c>
      <c r="BW207" s="129">
        <v>43.561798561151065</v>
      </c>
      <c r="BX207" s="133" t="s">
        <v>1673</v>
      </c>
      <c r="BY207" s="129">
        <v>2.8805087744542739</v>
      </c>
      <c r="BZ207" s="129">
        <v>43.628985507246384</v>
      </c>
      <c r="CA207" s="133" t="s">
        <v>1673</v>
      </c>
      <c r="CB207" s="129">
        <v>2.956873420736414</v>
      </c>
      <c r="CC207" s="129">
        <v>43.545942028985493</v>
      </c>
      <c r="CD207" s="133" t="s">
        <v>1673</v>
      </c>
      <c r="CE207" s="129">
        <v>3.1692991054994084</v>
      </c>
      <c r="CH207" s="1" t="s">
        <v>1800</v>
      </c>
    </row>
    <row r="208" spans="1:137">
      <c r="AR208" s="1" t="s">
        <v>1787</v>
      </c>
      <c r="AV208" s="1"/>
      <c r="AW208" s="129">
        <v>16.134263565891477</v>
      </c>
      <c r="BH208" s="129">
        <v>2.7721206275593571</v>
      </c>
      <c r="BI208" s="50">
        <v>15.785038759689931</v>
      </c>
      <c r="BK208" s="50">
        <v>2.8423079101846267</v>
      </c>
      <c r="BL208" s="129">
        <v>16.422166666666666</v>
      </c>
      <c r="BN208" s="129">
        <v>2.9808280567578409</v>
      </c>
      <c r="BO208" s="129">
        <v>16.487000000000002</v>
      </c>
      <c r="BQ208" s="129">
        <v>2.9080725167560257</v>
      </c>
      <c r="BS208" s="1"/>
      <c r="BT208" s="129">
        <v>40.553255813953498</v>
      </c>
      <c r="BU208" s="129"/>
      <c r="BV208" s="129">
        <v>3.7074157447419447</v>
      </c>
      <c r="BW208" s="129"/>
      <c r="BX208" s="129"/>
      <c r="BY208" s="129">
        <v>3.805666956146406</v>
      </c>
      <c r="BZ208" s="129">
        <v>41.381000000000007</v>
      </c>
      <c r="CA208" s="129"/>
      <c r="CB208" s="129">
        <v>3.3865284960025495</v>
      </c>
      <c r="CC208" s="129">
        <v>41.140499999999996</v>
      </c>
      <c r="CD208" s="129"/>
      <c r="CE208" s="129">
        <v>3.4814191656247968</v>
      </c>
    </row>
    <row r="209" spans="44:83">
      <c r="AR209" s="1" t="s">
        <v>1788</v>
      </c>
      <c r="AW209" s="50"/>
      <c r="BG209" s="50"/>
      <c r="BH209" s="50"/>
      <c r="BI209" s="50"/>
      <c r="BK209" s="50"/>
      <c r="BL209" s="50"/>
      <c r="BN209" s="50"/>
      <c r="BO209" s="50"/>
      <c r="BP209" s="50"/>
      <c r="BQ209" s="50"/>
      <c r="BR209" s="50"/>
      <c r="BY209" s="129"/>
      <c r="CE209" s="129"/>
    </row>
    <row r="210" spans="44:83">
      <c r="AR210" s="1" t="s">
        <v>1789</v>
      </c>
      <c r="AW210" s="50"/>
      <c r="BG210" s="50"/>
      <c r="BH210" s="50"/>
      <c r="BI210" s="50"/>
      <c r="BK210" s="50"/>
      <c r="BL210" s="50"/>
      <c r="BN210" s="50"/>
      <c r="BO210" s="50"/>
      <c r="BP210" s="50"/>
      <c r="BQ210" s="50"/>
      <c r="BR210" s="50"/>
    </row>
    <row r="211" spans="44:83">
      <c r="AR211" s="50" t="s">
        <v>1751</v>
      </c>
      <c r="AW211" s="50"/>
      <c r="BG211" s="50"/>
      <c r="BH211" s="50"/>
      <c r="BI211" s="50"/>
      <c r="BK211" s="50"/>
      <c r="BL211" s="50"/>
      <c r="BN211" s="50"/>
      <c r="BO211" s="50"/>
      <c r="BP211" s="50"/>
      <c r="BQ211" s="50"/>
      <c r="BR211" s="50"/>
    </row>
    <row r="212" spans="44:83">
      <c r="AR212" s="50" t="s">
        <v>1790</v>
      </c>
      <c r="AW212" s="50"/>
      <c r="BG212" s="50"/>
      <c r="BH212" s="50"/>
      <c r="BI212" s="50"/>
      <c r="BK212" s="50"/>
      <c r="BL212" s="50"/>
      <c r="BN212" s="50"/>
      <c r="BO212" s="50"/>
      <c r="BP212" s="50"/>
      <c r="BQ212" s="50"/>
      <c r="BR212" s="50"/>
    </row>
    <row r="213" spans="44:83">
      <c r="AR213" s="50" t="s">
        <v>1791</v>
      </c>
      <c r="AW213" s="50"/>
      <c r="BG213" s="50"/>
      <c r="BH213" s="50"/>
      <c r="BI213" s="50"/>
      <c r="BK213" s="50"/>
      <c r="BL213" s="50"/>
      <c r="BN213" s="50"/>
      <c r="BO213" s="50"/>
      <c r="BP213" s="50"/>
      <c r="BQ213" s="50"/>
      <c r="BR213" s="50"/>
      <c r="BS213" s="50">
        <f>16/69</f>
        <v>0.2318840579710145</v>
      </c>
      <c r="BU213" s="50">
        <f>24/69</f>
        <v>0.34782608695652173</v>
      </c>
      <c r="BW213" s="50">
        <f>27/69</f>
        <v>0.39130434782608697</v>
      </c>
    </row>
    <row r="214" spans="44:83">
      <c r="AR214" s="50" t="s">
        <v>1792</v>
      </c>
      <c r="AW214" s="50"/>
      <c r="BG214" s="50"/>
      <c r="BH214" s="50"/>
      <c r="BI214" s="50"/>
      <c r="BK214" s="50"/>
      <c r="BL214" s="50"/>
      <c r="BN214" s="50"/>
      <c r="BO214" s="50"/>
      <c r="BP214" s="50"/>
      <c r="BQ214" s="50"/>
      <c r="BR214" s="50">
        <f>69-17</f>
        <v>52</v>
      </c>
      <c r="BS214" s="50">
        <f>52/69</f>
        <v>0.75362318840579712</v>
      </c>
      <c r="BT214" s="50">
        <f>69-24</f>
        <v>45</v>
      </c>
      <c r="BU214" s="50">
        <f>45/69</f>
        <v>0.65217391304347827</v>
      </c>
      <c r="BV214" s="50">
        <f>69-27</f>
        <v>42</v>
      </c>
      <c r="BW214" s="50">
        <f>42/69</f>
        <v>0.60869565217391308</v>
      </c>
    </row>
    <row r="215" spans="44:83">
      <c r="AR215" s="50" t="s">
        <v>1793</v>
      </c>
      <c r="AW215" s="50"/>
      <c r="BG215" s="50"/>
      <c r="BH215" s="50"/>
      <c r="BI215" s="50"/>
      <c r="BK215" s="50"/>
      <c r="BL215" s="50"/>
      <c r="BN215" s="50"/>
      <c r="BO215" s="50"/>
      <c r="BP215" s="50"/>
      <c r="BQ215" s="50"/>
      <c r="BR215" s="50"/>
    </row>
    <row r="216" spans="44:83">
      <c r="AR216" s="50" t="s">
        <v>1794</v>
      </c>
      <c r="AW216" s="50"/>
      <c r="BG216" s="50"/>
      <c r="BH216" s="50"/>
      <c r="BI216" s="50"/>
      <c r="BK216" s="50"/>
      <c r="BL216" s="50"/>
      <c r="BN216" s="50"/>
      <c r="BO216" s="50"/>
      <c r="BP216" s="50"/>
      <c r="BQ216" s="50"/>
      <c r="BR216" s="50"/>
    </row>
    <row r="217" spans="44:83">
      <c r="AW217" s="50"/>
      <c r="BG217" s="50"/>
      <c r="BH217" s="50"/>
      <c r="BI217" s="50"/>
      <c r="BK217" s="50"/>
      <c r="BL217" s="50"/>
      <c r="BN217" s="50"/>
      <c r="BO217" s="50"/>
      <c r="BP217" s="50"/>
      <c r="BQ217" s="50"/>
      <c r="BR217" s="50"/>
    </row>
    <row r="218" spans="44:83">
      <c r="AW218" s="50"/>
      <c r="BG218" s="50"/>
      <c r="BH218" s="50"/>
      <c r="BI218" s="50"/>
      <c r="BK218" s="50"/>
      <c r="BL218" s="50"/>
      <c r="BN218" s="50"/>
      <c r="BO218" s="50"/>
      <c r="BP218" s="50"/>
      <c r="BQ218" s="50"/>
      <c r="BR218" s="50"/>
    </row>
    <row r="219" spans="44:83">
      <c r="AW219" s="50"/>
      <c r="BG219" s="50"/>
      <c r="BH219" s="50"/>
      <c r="BI219" s="50"/>
      <c r="BK219" s="50"/>
      <c r="BL219" s="50"/>
      <c r="BN219" s="50"/>
      <c r="BO219" s="50"/>
      <c r="BP219" s="50"/>
      <c r="BQ219" s="50"/>
      <c r="BR219" s="50"/>
    </row>
    <row r="220" spans="44:83">
      <c r="AW220" s="50"/>
      <c r="BG220" s="50"/>
      <c r="BH220" s="50"/>
      <c r="BI220" s="50"/>
      <c r="BK220" s="50"/>
      <c r="BL220" s="50"/>
      <c r="BN220" s="50"/>
      <c r="BO220" s="50"/>
      <c r="BP220" s="50"/>
      <c r="BQ220" s="50"/>
      <c r="BR220" s="50"/>
    </row>
    <row r="221" spans="44:83">
      <c r="AW221" s="50"/>
      <c r="BG221" s="50"/>
      <c r="BH221" s="50"/>
      <c r="BI221" s="50"/>
      <c r="BK221" s="50"/>
      <c r="BL221" s="50"/>
      <c r="BN221" s="50"/>
      <c r="BO221" s="50"/>
      <c r="BP221" s="50"/>
      <c r="BQ221" s="50"/>
      <c r="BR221" s="50"/>
    </row>
    <row r="222" spans="44:83">
      <c r="AW222" s="50"/>
      <c r="BG222" s="50"/>
      <c r="BH222" s="50"/>
      <c r="BI222" s="50"/>
      <c r="BK222" s="50"/>
      <c r="BL222" s="50"/>
      <c r="BN222" s="50"/>
      <c r="BO222" s="50"/>
      <c r="BP222" s="50"/>
      <c r="BQ222" s="50"/>
      <c r="BR222" s="50"/>
    </row>
    <row r="223" spans="44:83">
      <c r="AW223" s="50"/>
      <c r="BG223" s="50"/>
      <c r="BH223" s="50"/>
      <c r="BI223" s="50"/>
      <c r="BK223" s="50"/>
      <c r="BL223" s="50"/>
      <c r="BN223" s="50"/>
      <c r="BO223" s="50"/>
      <c r="BP223" s="50"/>
      <c r="BQ223" s="50"/>
      <c r="BR223" s="50"/>
    </row>
    <row r="224" spans="44:83">
      <c r="AW224" s="50"/>
      <c r="BG224" s="50"/>
      <c r="BH224" s="50"/>
      <c r="BI224" s="50"/>
      <c r="BK224" s="50"/>
      <c r="BL224" s="50"/>
      <c r="BN224" s="50"/>
      <c r="BO224" s="50"/>
      <c r="BP224" s="50"/>
      <c r="BQ224" s="50"/>
      <c r="BR224" s="50"/>
    </row>
    <row r="225" spans="49:80">
      <c r="AW225" s="50"/>
      <c r="BG225" s="50"/>
      <c r="BH225" s="50"/>
      <c r="BI225" s="50"/>
      <c r="BK225" s="50"/>
      <c r="BL225" s="50"/>
      <c r="BN225" s="50"/>
      <c r="BO225" s="50"/>
      <c r="BP225" s="50"/>
      <c r="BQ225" s="50"/>
      <c r="BR225" s="50"/>
    </row>
    <row r="226" spans="49:80">
      <c r="AW226" s="50"/>
      <c r="BG226" s="50"/>
      <c r="BH226" s="50"/>
      <c r="BI226" s="50"/>
      <c r="BK226" s="50"/>
      <c r="BL226" s="50"/>
      <c r="BN226" s="50"/>
      <c r="BO226" s="50"/>
      <c r="BP226" s="50"/>
      <c r="BQ226" s="50"/>
      <c r="BR226" s="50"/>
    </row>
    <row r="227" spans="49:80">
      <c r="AW227" s="50"/>
      <c r="BG227" s="50"/>
      <c r="BH227" s="50"/>
      <c r="BI227" s="50"/>
      <c r="BK227" s="50"/>
      <c r="BL227" s="50"/>
      <c r="BN227" s="50"/>
      <c r="BO227" s="50"/>
      <c r="BQ227" s="50"/>
    </row>
    <row r="228" spans="49:80">
      <c r="AW228" s="50"/>
      <c r="BG228" s="50"/>
      <c r="BH228" s="50"/>
      <c r="BI228" s="50"/>
      <c r="BK228" s="50"/>
      <c r="BL228" s="50"/>
      <c r="BN228" s="50"/>
      <c r="BO228" s="50"/>
      <c r="BQ228" s="50"/>
      <c r="BV228" s="129"/>
      <c r="CB228" s="129"/>
    </row>
    <row r="229" spans="49:80">
      <c r="AW229" s="50"/>
      <c r="BG229" s="50"/>
      <c r="BH229" s="50"/>
      <c r="BI229" s="50"/>
      <c r="BK229" s="50"/>
      <c r="BL229" s="50"/>
      <c r="BN229" s="50"/>
      <c r="BO229" s="50"/>
      <c r="BQ229" s="50"/>
      <c r="BV229" s="129"/>
    </row>
    <row r="230" spans="49:80">
      <c r="AW230" s="50"/>
      <c r="BG230" s="50"/>
      <c r="BH230" s="50"/>
      <c r="BI230" s="50"/>
      <c r="BK230" s="50"/>
      <c r="BL230" s="50"/>
      <c r="BN230" s="50"/>
      <c r="BO230" s="50"/>
      <c r="BQ230" s="50"/>
      <c r="BV230" s="129"/>
    </row>
    <row r="231" spans="49:80">
      <c r="AW231" s="50"/>
      <c r="BG231" s="50"/>
      <c r="BH231" s="50"/>
      <c r="BI231" s="50"/>
      <c r="BK231" s="50"/>
      <c r="BL231" s="50"/>
      <c r="BN231" s="50"/>
      <c r="BO231" s="50"/>
      <c r="BQ231" s="50"/>
      <c r="BV231" s="129"/>
    </row>
    <row r="232" spans="49:80">
      <c r="AW232" s="50"/>
      <c r="BG232" s="50"/>
      <c r="BH232" s="50"/>
      <c r="BI232" s="50"/>
      <c r="BK232" s="50"/>
      <c r="BL232" s="50"/>
      <c r="BN232" s="50"/>
      <c r="BO232" s="50"/>
      <c r="BQ232" s="50"/>
      <c r="BV232" s="129"/>
    </row>
    <row r="233" spans="49:80">
      <c r="AW233" s="50"/>
      <c r="BG233" s="50"/>
      <c r="BH233" s="50"/>
      <c r="BI233" s="50"/>
      <c r="BK233" s="50"/>
      <c r="BL233" s="50"/>
      <c r="BN233" s="50"/>
      <c r="BO233" s="50"/>
      <c r="BQ233" s="50"/>
    </row>
    <row r="234" spans="49:80">
      <c r="AW234" s="50"/>
      <c r="BG234" s="50"/>
      <c r="BH234" s="50"/>
      <c r="BI234" s="50"/>
      <c r="BK234" s="50"/>
      <c r="BL234" s="50"/>
      <c r="BN234" s="50"/>
      <c r="BO234" s="50"/>
      <c r="BQ234" s="50"/>
    </row>
    <row r="235" spans="49:80">
      <c r="AW235" s="50"/>
      <c r="BG235" s="50"/>
      <c r="BH235" s="50"/>
      <c r="BI235" s="50"/>
      <c r="BK235" s="50"/>
      <c r="BL235" s="50"/>
      <c r="BN235" s="50"/>
      <c r="BO235" s="50"/>
      <c r="BQ235" s="50"/>
    </row>
    <row r="236" spans="49:80">
      <c r="AW236" s="50"/>
      <c r="BG236" s="50"/>
      <c r="BH236" s="50"/>
      <c r="BI236" s="50"/>
      <c r="BK236" s="50"/>
      <c r="BL236" s="50"/>
      <c r="BN236" s="50"/>
      <c r="BO236" s="50"/>
      <c r="BQ236" s="50"/>
    </row>
    <row r="237" spans="49:80">
      <c r="AW237" s="50"/>
      <c r="BG237" s="50"/>
      <c r="BH237" s="50"/>
      <c r="BI237" s="50"/>
      <c r="BK237" s="50"/>
      <c r="BL237" s="50"/>
      <c r="BN237" s="50"/>
      <c r="BO237" s="50"/>
      <c r="BQ237" s="50"/>
    </row>
    <row r="238" spans="49:80">
      <c r="AW238" s="50"/>
      <c r="BG238" s="50"/>
      <c r="BH238" s="50"/>
      <c r="BI238" s="50"/>
      <c r="BK238" s="50"/>
      <c r="BL238" s="50"/>
      <c r="BN238" s="50"/>
      <c r="BO238" s="50"/>
      <c r="BQ238" s="50"/>
    </row>
    <row r="239" spans="49:80">
      <c r="AW239" s="50"/>
      <c r="BG239" s="50"/>
      <c r="BH239" s="50"/>
      <c r="BI239" s="50"/>
      <c r="BK239" s="50"/>
      <c r="BL239" s="50"/>
      <c r="BN239" s="50"/>
      <c r="BO239" s="50"/>
      <c r="BQ239" s="50"/>
    </row>
    <row r="240" spans="49:80">
      <c r="AW240" s="50"/>
      <c r="BG240" s="50"/>
      <c r="BH240" s="50"/>
      <c r="BI240" s="50"/>
      <c r="BK240" s="50"/>
      <c r="BL240" s="50"/>
      <c r="BN240" s="50"/>
      <c r="BO240" s="50"/>
      <c r="BQ240" s="50"/>
    </row>
    <row r="241" spans="1:166">
      <c r="AW241" s="50"/>
      <c r="BG241" s="50"/>
      <c r="BH241" s="50"/>
      <c r="BI241" s="50"/>
      <c r="BK241" s="50"/>
      <c r="BL241" s="50"/>
      <c r="BN241" s="50"/>
      <c r="BO241" s="50"/>
      <c r="BQ241" s="50"/>
    </row>
    <row r="242" spans="1:166">
      <c r="AW242" s="50"/>
      <c r="BG242" s="50"/>
      <c r="BH242" s="50"/>
      <c r="BI242" s="50"/>
      <c r="BK242" s="50"/>
      <c r="BL242" s="50"/>
      <c r="BN242" s="50"/>
      <c r="BO242" s="50"/>
      <c r="BQ242" s="50"/>
    </row>
    <row r="243" spans="1:166">
      <c r="AW243" s="50"/>
      <c r="BG243" s="50"/>
      <c r="BH243" s="50"/>
      <c r="BI243" s="50"/>
      <c r="BK243" s="50"/>
      <c r="BL243" s="50"/>
      <c r="BN243" s="50"/>
      <c r="BO243" s="50"/>
      <c r="BQ243" s="50"/>
    </row>
    <row r="244" spans="1:166">
      <c r="AW244" s="50"/>
      <c r="BG244" s="50"/>
      <c r="BH244" s="50"/>
      <c r="BK244" s="50"/>
      <c r="BL244" s="50"/>
      <c r="BN244" s="50"/>
      <c r="BO244" s="50"/>
      <c r="BQ244" s="50"/>
    </row>
    <row r="245" spans="1:166">
      <c r="AW245" s="50"/>
      <c r="BG245" s="50"/>
      <c r="BH245" s="50"/>
      <c r="BI245" s="50"/>
      <c r="BK245" s="50"/>
      <c r="BL245" s="50"/>
      <c r="BN245" s="50"/>
      <c r="BQ245" s="50"/>
    </row>
    <row r="246" spans="1:166">
      <c r="AW246" s="50"/>
      <c r="BG246" s="50"/>
      <c r="BH246" s="50"/>
      <c r="BI246" s="50"/>
      <c r="BK246" s="50"/>
      <c r="BL246" s="50"/>
      <c r="BN246" s="50"/>
      <c r="BQ246" s="50"/>
    </row>
    <row r="247" spans="1:166" s="129" customFormat="1" ht="12">
      <c r="A247" s="50"/>
      <c r="B247" s="50"/>
      <c r="C247" s="50"/>
      <c r="D247" s="252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V247" s="50"/>
      <c r="W247" s="50"/>
      <c r="X247" s="50"/>
      <c r="Y247" s="50"/>
      <c r="Z247" s="50"/>
      <c r="AA247" s="50"/>
      <c r="AB247" s="50"/>
      <c r="AC247" s="50"/>
      <c r="AD247" s="50"/>
      <c r="AE247" s="50"/>
      <c r="AF247" s="50"/>
      <c r="AG247" s="50"/>
      <c r="AH247" s="50"/>
      <c r="AI247" s="50"/>
      <c r="AJ247" s="50"/>
      <c r="AK247" s="50"/>
      <c r="AL247" s="50"/>
      <c r="AM247" s="50"/>
      <c r="AN247" s="50"/>
      <c r="AO247" s="50"/>
      <c r="AP247" s="50"/>
      <c r="AQ247" s="50"/>
      <c r="AR247" s="50"/>
      <c r="AS247" s="50"/>
      <c r="AT247" s="50"/>
      <c r="AU247" s="50"/>
      <c r="AV247" s="50"/>
      <c r="AW247" s="50"/>
      <c r="AX247" s="50"/>
      <c r="AY247" s="50"/>
      <c r="AZ247" s="50"/>
      <c r="BA247" s="50"/>
      <c r="BB247" s="50"/>
      <c r="BC247" s="50"/>
      <c r="BD247" s="50"/>
      <c r="BE247" s="50"/>
      <c r="BF247" s="50"/>
      <c r="BG247" s="50"/>
      <c r="BH247" s="50"/>
      <c r="BI247" s="50"/>
      <c r="BK247" s="50"/>
      <c r="BL247" s="50"/>
      <c r="BN247" s="50"/>
      <c r="BS247" s="50"/>
      <c r="BT247" s="50"/>
      <c r="BU247" s="50"/>
      <c r="BV247" s="50"/>
      <c r="BW247" s="50"/>
      <c r="BX247" s="50"/>
      <c r="BY247" s="50"/>
      <c r="BZ247" s="50"/>
      <c r="CA247" s="50"/>
      <c r="CB247" s="50"/>
      <c r="CC247" s="50"/>
      <c r="CD247" s="50"/>
      <c r="CE247" s="50"/>
      <c r="CG247" s="50"/>
      <c r="CH247" s="50"/>
      <c r="CI247" s="50"/>
      <c r="CJ247" s="50"/>
      <c r="CK247" s="50"/>
      <c r="CL247" s="50"/>
      <c r="CM247" s="50"/>
      <c r="CN247" s="50"/>
      <c r="CO247" s="50"/>
      <c r="CP247" s="50"/>
      <c r="CQ247" s="252"/>
      <c r="CR247" s="252"/>
      <c r="CS247" s="252"/>
      <c r="CT247" s="252"/>
      <c r="CU247" s="252"/>
      <c r="CV247" s="252"/>
      <c r="CW247" s="50"/>
      <c r="CX247" s="50"/>
      <c r="CY247" s="50"/>
      <c r="CZ247" s="50"/>
      <c r="DA247" s="50"/>
      <c r="DB247" s="50"/>
      <c r="DC247" s="50"/>
      <c r="DD247" s="50"/>
      <c r="DE247" s="50"/>
      <c r="DF247" s="50"/>
      <c r="DG247" s="50"/>
      <c r="DH247" s="50"/>
      <c r="DI247" s="50"/>
      <c r="DJ247" s="50"/>
      <c r="DK247" s="50"/>
      <c r="DL247" s="50"/>
      <c r="DM247" s="50"/>
      <c r="DN247" s="50"/>
      <c r="DO247" s="50"/>
      <c r="DP247" s="50"/>
      <c r="DQ247" s="50"/>
      <c r="DR247" s="50"/>
      <c r="DS247" s="50"/>
      <c r="DT247" s="50"/>
      <c r="DU247" s="50"/>
      <c r="DV247" s="50"/>
      <c r="DW247" s="50"/>
      <c r="DX247" s="50"/>
      <c r="DY247" s="50"/>
      <c r="DZ247" s="50"/>
      <c r="EA247" s="50"/>
      <c r="EB247" s="50"/>
      <c r="EC247" s="50"/>
      <c r="ED247" s="50"/>
      <c r="EE247" s="50"/>
      <c r="EF247" s="50"/>
      <c r="EG247" s="255"/>
      <c r="EH247" s="255"/>
      <c r="EI247" s="255"/>
      <c r="EJ247" s="255"/>
      <c r="EK247" s="255"/>
      <c r="EL247" s="255"/>
      <c r="EM247" s="50"/>
      <c r="EN247" s="50"/>
      <c r="EO247" s="50"/>
      <c r="EP247" s="50"/>
      <c r="EQ247" s="50"/>
      <c r="ER247" s="50"/>
      <c r="ES247" s="50"/>
      <c r="ET247" s="50"/>
      <c r="EU247" s="50"/>
      <c r="EV247" s="50"/>
      <c r="EW247" s="50"/>
      <c r="EX247" s="50"/>
      <c r="EY247" s="50"/>
      <c r="EZ247" s="50"/>
      <c r="FA247" s="50"/>
      <c r="FB247" s="50"/>
      <c r="FC247" s="50"/>
      <c r="FD247" s="50"/>
      <c r="FE247" s="50"/>
      <c r="FF247" s="50"/>
      <c r="FG247" s="50"/>
      <c r="FH247" s="50"/>
      <c r="FI247" s="50"/>
      <c r="FJ247" s="50"/>
    </row>
    <row r="248" spans="1:166" s="129" customFormat="1" ht="12">
      <c r="A248" s="50"/>
      <c r="B248" s="50"/>
      <c r="C248" s="50"/>
      <c r="D248" s="252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V248" s="50"/>
      <c r="W248" s="50"/>
      <c r="X248" s="50"/>
      <c r="Y248" s="50"/>
      <c r="Z248" s="50"/>
      <c r="AA248" s="50"/>
      <c r="AB248" s="50"/>
      <c r="AC248" s="50"/>
      <c r="AD248" s="50"/>
      <c r="AE248" s="50"/>
      <c r="AF248" s="50"/>
      <c r="AG248" s="50"/>
      <c r="AH248" s="50"/>
      <c r="AI248" s="50"/>
      <c r="AJ248" s="50"/>
      <c r="AK248" s="50"/>
      <c r="AL248" s="50"/>
      <c r="AM248" s="50"/>
      <c r="AN248" s="50"/>
      <c r="AO248" s="50"/>
      <c r="AP248" s="50"/>
      <c r="AQ248" s="50"/>
      <c r="AR248" s="50"/>
      <c r="AS248" s="50"/>
      <c r="AT248" s="50"/>
      <c r="AU248" s="50"/>
      <c r="AV248" s="50"/>
      <c r="AW248" s="50"/>
      <c r="AX248" s="50"/>
      <c r="AY248" s="50"/>
      <c r="AZ248" s="50"/>
      <c r="BA248" s="50"/>
      <c r="BB248" s="50"/>
      <c r="BC248" s="50"/>
      <c r="BD248" s="50"/>
      <c r="BE248" s="50"/>
      <c r="BF248" s="50"/>
      <c r="BG248" s="50"/>
      <c r="BH248" s="50"/>
      <c r="BI248" s="50"/>
      <c r="BK248" s="50"/>
      <c r="BL248" s="50"/>
      <c r="BN248" s="50"/>
      <c r="BS248" s="50"/>
      <c r="BT248" s="50"/>
      <c r="BU248" s="50"/>
      <c r="BV248" s="50"/>
      <c r="BW248" s="50"/>
      <c r="BX248" s="50"/>
      <c r="BY248" s="50"/>
      <c r="BZ248" s="50"/>
      <c r="CA248" s="50"/>
      <c r="CB248" s="50"/>
      <c r="CC248" s="50"/>
      <c r="CD248" s="50"/>
      <c r="CE248" s="50"/>
      <c r="CG248" s="50"/>
      <c r="CH248" s="50"/>
      <c r="CI248" s="50"/>
      <c r="CJ248" s="50"/>
      <c r="CK248" s="50"/>
      <c r="CL248" s="50"/>
      <c r="CM248" s="50"/>
      <c r="CN248" s="50"/>
      <c r="CO248" s="50"/>
      <c r="CP248" s="50"/>
      <c r="CQ248" s="252"/>
      <c r="CR248" s="252"/>
      <c r="CS248" s="252"/>
      <c r="CT248" s="252"/>
      <c r="CU248" s="252"/>
      <c r="CV248" s="252"/>
      <c r="CW248" s="50"/>
      <c r="CX248" s="50"/>
      <c r="CY248" s="50"/>
      <c r="CZ248" s="50"/>
      <c r="DA248" s="50"/>
      <c r="DB248" s="50"/>
      <c r="DC248" s="50"/>
      <c r="DD248" s="50"/>
      <c r="DE248" s="50"/>
      <c r="DF248" s="50"/>
      <c r="DG248" s="50"/>
      <c r="DH248" s="50"/>
      <c r="DI248" s="50"/>
      <c r="DJ248" s="50"/>
      <c r="DK248" s="50"/>
      <c r="DL248" s="50"/>
      <c r="DM248" s="50"/>
      <c r="DN248" s="50"/>
      <c r="DO248" s="50"/>
      <c r="DP248" s="50"/>
      <c r="DQ248" s="50"/>
      <c r="DR248" s="50"/>
      <c r="DS248" s="50"/>
      <c r="DT248" s="50"/>
      <c r="DU248" s="50"/>
      <c r="DV248" s="50"/>
      <c r="DW248" s="50"/>
      <c r="DX248" s="50"/>
      <c r="DY248" s="50"/>
      <c r="DZ248" s="50"/>
      <c r="EA248" s="50"/>
      <c r="EB248" s="50"/>
      <c r="EC248" s="50"/>
      <c r="ED248" s="50"/>
      <c r="EE248" s="50"/>
      <c r="EF248" s="50"/>
      <c r="EG248" s="255"/>
      <c r="EH248" s="255"/>
      <c r="EI248" s="255"/>
      <c r="EJ248" s="255"/>
      <c r="EK248" s="255"/>
      <c r="EL248" s="255"/>
      <c r="EM248" s="50"/>
      <c r="EN248" s="50"/>
      <c r="EO248" s="50"/>
      <c r="EP248" s="50"/>
      <c r="EQ248" s="50"/>
      <c r="ER248" s="50"/>
      <c r="ES248" s="50"/>
      <c r="ET248" s="50"/>
      <c r="EU248" s="50"/>
      <c r="EV248" s="50"/>
      <c r="EW248" s="50"/>
      <c r="EX248" s="50"/>
      <c r="EY248" s="50"/>
      <c r="EZ248" s="50"/>
      <c r="FA248" s="50"/>
      <c r="FB248" s="50"/>
      <c r="FC248" s="50"/>
      <c r="FD248" s="50"/>
      <c r="FE248" s="50"/>
      <c r="FF248" s="50"/>
      <c r="FG248" s="50"/>
      <c r="FH248" s="50"/>
      <c r="FI248" s="50"/>
      <c r="FJ248" s="50"/>
    </row>
    <row r="249" spans="1:166" s="129" customFormat="1" ht="12">
      <c r="A249" s="50"/>
      <c r="B249" s="50"/>
      <c r="C249" s="50"/>
      <c r="D249" s="252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V249" s="50"/>
      <c r="W249" s="50"/>
      <c r="X249" s="50"/>
      <c r="Y249" s="50"/>
      <c r="Z249" s="50"/>
      <c r="AA249" s="50"/>
      <c r="AB249" s="50"/>
      <c r="AC249" s="50"/>
      <c r="AD249" s="50"/>
      <c r="AE249" s="50"/>
      <c r="AF249" s="50"/>
      <c r="AG249" s="50"/>
      <c r="AH249" s="50"/>
      <c r="AI249" s="50"/>
      <c r="AJ249" s="50"/>
      <c r="AK249" s="50"/>
      <c r="AL249" s="50"/>
      <c r="AM249" s="50"/>
      <c r="AN249" s="50"/>
      <c r="AO249" s="50"/>
      <c r="AP249" s="50"/>
      <c r="AQ249" s="50"/>
      <c r="AR249" s="50"/>
      <c r="AS249" s="50"/>
      <c r="AT249" s="50"/>
      <c r="AU249" s="50"/>
      <c r="AV249" s="50"/>
      <c r="AW249" s="50"/>
      <c r="AX249" s="50"/>
      <c r="AY249" s="50"/>
      <c r="AZ249" s="50"/>
      <c r="BA249" s="50"/>
      <c r="BB249" s="50"/>
      <c r="BC249" s="50"/>
      <c r="BD249" s="50"/>
      <c r="BE249" s="50"/>
      <c r="BF249" s="50"/>
      <c r="BG249" s="50"/>
      <c r="BH249" s="50"/>
      <c r="BI249" s="50"/>
      <c r="BK249" s="50"/>
      <c r="BL249" s="50"/>
      <c r="BN249" s="50"/>
      <c r="BS249" s="50"/>
      <c r="BT249" s="50"/>
      <c r="BU249" s="50"/>
      <c r="BV249" s="50"/>
      <c r="BW249" s="50"/>
      <c r="BX249" s="50"/>
      <c r="BY249" s="50"/>
      <c r="BZ249" s="50"/>
      <c r="CA249" s="50"/>
      <c r="CB249" s="50"/>
      <c r="CC249" s="50"/>
      <c r="CD249" s="50"/>
      <c r="CE249" s="50"/>
      <c r="CG249" s="50"/>
      <c r="CH249" s="50"/>
      <c r="CI249" s="50"/>
      <c r="CJ249" s="50"/>
      <c r="CK249" s="50"/>
      <c r="CL249" s="50"/>
      <c r="CM249" s="50"/>
      <c r="CN249" s="50"/>
      <c r="CO249" s="50"/>
      <c r="CP249" s="50"/>
      <c r="CQ249" s="252"/>
      <c r="CR249" s="252"/>
      <c r="CS249" s="252"/>
      <c r="CT249" s="252"/>
      <c r="CU249" s="252"/>
      <c r="CV249" s="252"/>
      <c r="CW249" s="50"/>
      <c r="CX249" s="50"/>
      <c r="CY249" s="50"/>
      <c r="CZ249" s="50"/>
      <c r="DA249" s="50"/>
      <c r="DB249" s="50"/>
      <c r="DC249" s="50"/>
      <c r="DD249" s="50"/>
      <c r="DE249" s="50"/>
      <c r="DF249" s="50"/>
      <c r="DG249" s="50"/>
      <c r="DH249" s="50"/>
      <c r="DI249" s="50"/>
      <c r="DJ249" s="50"/>
      <c r="DK249" s="50"/>
      <c r="DL249" s="50"/>
      <c r="DM249" s="50"/>
      <c r="DN249" s="50"/>
      <c r="DO249" s="50"/>
      <c r="DP249" s="50"/>
      <c r="DQ249" s="50"/>
      <c r="DR249" s="50"/>
      <c r="DS249" s="50"/>
      <c r="DT249" s="50"/>
      <c r="DU249" s="50"/>
      <c r="DV249" s="50"/>
      <c r="DW249" s="50"/>
      <c r="DX249" s="50"/>
      <c r="DY249" s="50"/>
      <c r="DZ249" s="50"/>
      <c r="EA249" s="50"/>
      <c r="EB249" s="50"/>
      <c r="EC249" s="50"/>
      <c r="ED249" s="50"/>
      <c r="EE249" s="50"/>
      <c r="EF249" s="50"/>
      <c r="EG249" s="255"/>
      <c r="EH249" s="255"/>
      <c r="EI249" s="255"/>
      <c r="EJ249" s="255"/>
      <c r="EK249" s="255"/>
      <c r="EL249" s="255"/>
      <c r="EM249" s="50"/>
      <c r="EN249" s="50"/>
      <c r="EO249" s="50"/>
      <c r="EP249" s="50"/>
      <c r="EQ249" s="50"/>
      <c r="ER249" s="50"/>
      <c r="ES249" s="50"/>
      <c r="ET249" s="50"/>
      <c r="EU249" s="50"/>
      <c r="EV249" s="50"/>
      <c r="EW249" s="50"/>
      <c r="EX249" s="50"/>
      <c r="EY249" s="50"/>
      <c r="EZ249" s="50"/>
      <c r="FA249" s="50"/>
      <c r="FB249" s="50"/>
      <c r="FC249" s="50"/>
      <c r="FD249" s="50"/>
      <c r="FE249" s="50"/>
      <c r="FF249" s="50"/>
      <c r="FG249" s="50"/>
      <c r="FH249" s="50"/>
      <c r="FI249" s="50"/>
      <c r="FJ249" s="50"/>
    </row>
    <row r="250" spans="1:166" s="129" customFormat="1" ht="12">
      <c r="A250" s="50"/>
      <c r="B250" s="50"/>
      <c r="C250" s="50"/>
      <c r="D250" s="252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V250" s="50"/>
      <c r="W250" s="50"/>
      <c r="X250" s="50"/>
      <c r="Y250" s="50"/>
      <c r="Z250" s="50"/>
      <c r="AA250" s="50"/>
      <c r="AB250" s="50"/>
      <c r="AC250" s="50"/>
      <c r="AD250" s="50"/>
      <c r="AE250" s="50"/>
      <c r="AF250" s="50"/>
      <c r="AG250" s="50"/>
      <c r="AH250" s="50"/>
      <c r="AI250" s="50"/>
      <c r="AJ250" s="50"/>
      <c r="AK250" s="50"/>
      <c r="AL250" s="50"/>
      <c r="AM250" s="50"/>
      <c r="AN250" s="50"/>
      <c r="AO250" s="50"/>
      <c r="AP250" s="50"/>
      <c r="AQ250" s="50"/>
      <c r="AR250" s="50"/>
      <c r="AS250" s="50"/>
      <c r="AT250" s="50"/>
      <c r="AU250" s="50"/>
      <c r="AV250" s="50"/>
      <c r="AW250" s="50"/>
      <c r="AX250" s="50"/>
      <c r="AY250" s="50"/>
      <c r="AZ250" s="50"/>
      <c r="BA250" s="50"/>
      <c r="BB250" s="50"/>
      <c r="BC250" s="50"/>
      <c r="BD250" s="50"/>
      <c r="BE250" s="50"/>
      <c r="BF250" s="50"/>
      <c r="BG250" s="50"/>
      <c r="BH250" s="50"/>
      <c r="BI250" s="50"/>
      <c r="BK250" s="50"/>
      <c r="BL250" s="50"/>
      <c r="BN250" s="50"/>
      <c r="BS250" s="50"/>
      <c r="BT250" s="50"/>
      <c r="BU250" s="50"/>
      <c r="BV250" s="50"/>
      <c r="BW250" s="50"/>
      <c r="BX250" s="50"/>
      <c r="BY250" s="50"/>
      <c r="BZ250" s="50"/>
      <c r="CA250" s="50"/>
      <c r="CB250" s="50"/>
      <c r="CC250" s="50"/>
      <c r="CD250" s="50"/>
      <c r="CE250" s="50"/>
      <c r="CG250" s="50"/>
      <c r="CH250" s="50"/>
      <c r="CI250" s="50"/>
      <c r="CJ250" s="50"/>
      <c r="CK250" s="50"/>
      <c r="CL250" s="50"/>
      <c r="CM250" s="50"/>
      <c r="CN250" s="50"/>
      <c r="CO250" s="50"/>
      <c r="CP250" s="50"/>
      <c r="CQ250" s="252"/>
      <c r="CR250" s="252"/>
      <c r="CS250" s="252"/>
      <c r="CT250" s="252"/>
      <c r="CU250" s="252"/>
      <c r="CV250" s="252"/>
      <c r="CW250" s="50"/>
      <c r="CX250" s="50"/>
      <c r="CY250" s="50"/>
      <c r="CZ250" s="50"/>
      <c r="DA250" s="50"/>
      <c r="DB250" s="50"/>
      <c r="DC250" s="50"/>
      <c r="DD250" s="50"/>
      <c r="DE250" s="50"/>
      <c r="DF250" s="50"/>
      <c r="DG250" s="50"/>
      <c r="DH250" s="50"/>
      <c r="DI250" s="50"/>
      <c r="DJ250" s="50"/>
      <c r="DK250" s="50"/>
      <c r="DL250" s="50"/>
      <c r="DM250" s="50"/>
      <c r="DN250" s="50"/>
      <c r="DO250" s="50"/>
      <c r="DP250" s="50"/>
      <c r="DQ250" s="50"/>
      <c r="DR250" s="50"/>
      <c r="DS250" s="50"/>
      <c r="DT250" s="50"/>
      <c r="DU250" s="50"/>
      <c r="DV250" s="50"/>
      <c r="DW250" s="50"/>
      <c r="DX250" s="50"/>
      <c r="DY250" s="50"/>
      <c r="DZ250" s="50"/>
      <c r="EA250" s="50"/>
      <c r="EB250" s="50"/>
      <c r="EC250" s="50"/>
      <c r="ED250" s="50"/>
      <c r="EE250" s="50"/>
      <c r="EF250" s="50"/>
      <c r="EG250" s="255"/>
      <c r="EH250" s="255"/>
      <c r="EI250" s="255"/>
      <c r="EJ250" s="255"/>
      <c r="EK250" s="255"/>
      <c r="EL250" s="255"/>
      <c r="EM250" s="50"/>
      <c r="EN250" s="50"/>
      <c r="EO250" s="50"/>
      <c r="EP250" s="50"/>
      <c r="EQ250" s="50"/>
      <c r="ER250" s="50"/>
      <c r="ES250" s="50"/>
      <c r="ET250" s="50"/>
      <c r="EU250" s="50"/>
      <c r="EV250" s="50"/>
      <c r="EW250" s="50"/>
      <c r="EX250" s="50"/>
      <c r="EY250" s="50"/>
      <c r="EZ250" s="50"/>
      <c r="FA250" s="50"/>
      <c r="FB250" s="50"/>
      <c r="FC250" s="50"/>
      <c r="FD250" s="50"/>
      <c r="FE250" s="50"/>
      <c r="FF250" s="50"/>
      <c r="FG250" s="50"/>
      <c r="FH250" s="50"/>
      <c r="FI250" s="50"/>
      <c r="FJ250" s="50"/>
    </row>
    <row r="251" spans="1:166" s="129" customFormat="1" ht="12">
      <c r="A251" s="50"/>
      <c r="B251" s="50"/>
      <c r="C251" s="50"/>
      <c r="D251" s="252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V251" s="50"/>
      <c r="W251" s="50"/>
      <c r="X251" s="50"/>
      <c r="Y251" s="50"/>
      <c r="Z251" s="50"/>
      <c r="AA251" s="50"/>
      <c r="AB251" s="50"/>
      <c r="AC251" s="50"/>
      <c r="AD251" s="50"/>
      <c r="AE251" s="50"/>
      <c r="AF251" s="50"/>
      <c r="AG251" s="50"/>
      <c r="AH251" s="50"/>
      <c r="AI251" s="50"/>
      <c r="AJ251" s="50"/>
      <c r="AK251" s="50"/>
      <c r="AL251" s="50"/>
      <c r="AM251" s="50"/>
      <c r="AN251" s="50"/>
      <c r="AO251" s="50"/>
      <c r="AP251" s="50"/>
      <c r="AQ251" s="50"/>
      <c r="AR251" s="50"/>
      <c r="AS251" s="50"/>
      <c r="AT251" s="50"/>
      <c r="AU251" s="50"/>
      <c r="AV251" s="50"/>
      <c r="AW251" s="50"/>
      <c r="AX251" s="50"/>
      <c r="AY251" s="50"/>
      <c r="AZ251" s="50"/>
      <c r="BA251" s="50"/>
      <c r="BB251" s="50"/>
      <c r="BC251" s="50"/>
      <c r="BD251" s="50"/>
      <c r="BE251" s="50"/>
      <c r="BF251" s="50"/>
      <c r="BG251" s="50"/>
      <c r="BH251" s="50"/>
      <c r="BI251" s="50"/>
      <c r="BL251" s="50"/>
      <c r="BN251" s="50"/>
      <c r="BS251" s="50"/>
      <c r="BT251" s="50"/>
      <c r="BU251" s="50"/>
      <c r="BV251" s="50"/>
      <c r="BW251" s="50"/>
      <c r="BX251" s="50"/>
      <c r="BY251" s="50"/>
      <c r="BZ251" s="50"/>
      <c r="CA251" s="50"/>
      <c r="CB251" s="50"/>
      <c r="CC251" s="50"/>
      <c r="CD251" s="50"/>
      <c r="CE251" s="50"/>
      <c r="CG251" s="50"/>
      <c r="CH251" s="50"/>
      <c r="CI251" s="50"/>
      <c r="CJ251" s="50"/>
      <c r="CK251" s="50"/>
      <c r="CL251" s="50"/>
      <c r="CM251" s="50"/>
      <c r="CN251" s="50"/>
      <c r="CO251" s="50"/>
      <c r="CP251" s="50"/>
      <c r="CQ251" s="252"/>
      <c r="CR251" s="252"/>
      <c r="CS251" s="252"/>
      <c r="CT251" s="252"/>
      <c r="CU251" s="252"/>
      <c r="CV251" s="252"/>
      <c r="CW251" s="50"/>
      <c r="CX251" s="50"/>
      <c r="CY251" s="50"/>
      <c r="CZ251" s="50"/>
      <c r="DA251" s="50"/>
      <c r="DB251" s="50"/>
      <c r="DC251" s="50"/>
      <c r="DD251" s="50"/>
      <c r="DE251" s="50"/>
      <c r="DF251" s="50"/>
      <c r="DG251" s="50"/>
      <c r="DH251" s="50"/>
      <c r="DI251" s="50"/>
      <c r="DJ251" s="50"/>
      <c r="DK251" s="50"/>
      <c r="DL251" s="50"/>
      <c r="DM251" s="50"/>
      <c r="DN251" s="50"/>
      <c r="DO251" s="50"/>
      <c r="DP251" s="50"/>
      <c r="DQ251" s="50"/>
      <c r="DR251" s="50"/>
      <c r="DS251" s="50"/>
      <c r="DT251" s="50"/>
      <c r="DU251" s="50"/>
      <c r="DV251" s="50"/>
      <c r="DW251" s="50"/>
      <c r="DX251" s="50"/>
      <c r="DY251" s="50"/>
      <c r="DZ251" s="50"/>
      <c r="EA251" s="50"/>
      <c r="EB251" s="50"/>
      <c r="EC251" s="50"/>
      <c r="ED251" s="50"/>
      <c r="EE251" s="50"/>
      <c r="EF251" s="50"/>
      <c r="EG251" s="255"/>
      <c r="EH251" s="255"/>
      <c r="EI251" s="255"/>
      <c r="EJ251" s="255"/>
      <c r="EK251" s="255"/>
      <c r="EL251" s="255"/>
      <c r="EM251" s="50"/>
      <c r="EN251" s="50"/>
      <c r="EO251" s="50"/>
      <c r="EP251" s="50"/>
      <c r="EQ251" s="50"/>
      <c r="ER251" s="50"/>
      <c r="ES251" s="50"/>
      <c r="ET251" s="50"/>
      <c r="EU251" s="50"/>
      <c r="EV251" s="50"/>
      <c r="EW251" s="50"/>
      <c r="EX251" s="50"/>
      <c r="EY251" s="50"/>
      <c r="EZ251" s="50"/>
      <c r="FA251" s="50"/>
      <c r="FB251" s="50"/>
      <c r="FC251" s="50"/>
      <c r="FD251" s="50"/>
      <c r="FE251" s="50"/>
      <c r="FF251" s="50"/>
      <c r="FG251" s="50"/>
      <c r="FH251" s="50"/>
      <c r="FI251" s="50"/>
      <c r="FJ251" s="50"/>
    </row>
    <row r="252" spans="1:166" s="129" customFormat="1" ht="12">
      <c r="A252" s="50"/>
      <c r="B252" s="50"/>
      <c r="C252" s="50"/>
      <c r="D252" s="252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V252" s="50"/>
      <c r="W252" s="50"/>
      <c r="X252" s="50"/>
      <c r="Y252" s="50"/>
      <c r="Z252" s="50"/>
      <c r="AA252" s="50"/>
      <c r="AB252" s="50"/>
      <c r="AC252" s="50"/>
      <c r="AD252" s="50"/>
      <c r="AE252" s="50"/>
      <c r="AF252" s="50"/>
      <c r="AG252" s="50"/>
      <c r="AH252" s="50"/>
      <c r="AI252" s="50"/>
      <c r="AJ252" s="50"/>
      <c r="AK252" s="50"/>
      <c r="AL252" s="50"/>
      <c r="AM252" s="50"/>
      <c r="AN252" s="50"/>
      <c r="AO252" s="50"/>
      <c r="AP252" s="50"/>
      <c r="AQ252" s="50"/>
      <c r="AR252" s="50"/>
      <c r="AS252" s="50"/>
      <c r="AT252" s="50"/>
      <c r="AU252" s="50"/>
      <c r="AV252" s="50"/>
      <c r="AW252" s="50"/>
      <c r="AX252" s="50"/>
      <c r="AY252" s="50"/>
      <c r="AZ252" s="50"/>
      <c r="BA252" s="50"/>
      <c r="BB252" s="50"/>
      <c r="BC252" s="50"/>
      <c r="BD252" s="50"/>
      <c r="BE252" s="50"/>
      <c r="BF252" s="50"/>
      <c r="BG252" s="50"/>
      <c r="BH252" s="50"/>
      <c r="BI252" s="50"/>
      <c r="BL252" s="50"/>
      <c r="BN252" s="50"/>
      <c r="BS252" s="50"/>
      <c r="BT252" s="50"/>
      <c r="BU252" s="50"/>
      <c r="BV252" s="50"/>
      <c r="BW252" s="50"/>
      <c r="BX252" s="50"/>
      <c r="BY252" s="50"/>
      <c r="BZ252" s="50"/>
      <c r="CA252" s="50"/>
      <c r="CB252" s="50"/>
      <c r="CC252" s="50"/>
      <c r="CD252" s="50"/>
      <c r="CE252" s="50"/>
      <c r="CG252" s="50"/>
      <c r="CH252" s="50"/>
      <c r="CI252" s="50"/>
      <c r="CJ252" s="50"/>
      <c r="CK252" s="50"/>
      <c r="CL252" s="50"/>
      <c r="CM252" s="50"/>
      <c r="CN252" s="50"/>
      <c r="CO252" s="50"/>
      <c r="CP252" s="50"/>
      <c r="CQ252" s="252"/>
      <c r="CR252" s="252"/>
      <c r="CS252" s="252"/>
      <c r="CT252" s="252"/>
      <c r="CU252" s="252"/>
      <c r="CV252" s="252"/>
      <c r="CW252" s="50"/>
      <c r="CX252" s="50"/>
      <c r="CY252" s="50"/>
      <c r="CZ252" s="50"/>
      <c r="DA252" s="50"/>
      <c r="DB252" s="50"/>
      <c r="DC252" s="50"/>
      <c r="DD252" s="50"/>
      <c r="DE252" s="50"/>
      <c r="DF252" s="50"/>
      <c r="DG252" s="50"/>
      <c r="DH252" s="50"/>
      <c r="DI252" s="50"/>
      <c r="DJ252" s="50"/>
      <c r="DK252" s="50"/>
      <c r="DL252" s="50"/>
      <c r="DM252" s="50"/>
      <c r="DN252" s="50"/>
      <c r="DO252" s="50"/>
      <c r="DP252" s="50"/>
      <c r="DQ252" s="50"/>
      <c r="DR252" s="50"/>
      <c r="DS252" s="50"/>
      <c r="DT252" s="50"/>
      <c r="DU252" s="50"/>
      <c r="DV252" s="50"/>
      <c r="DW252" s="50"/>
      <c r="DX252" s="50"/>
      <c r="DY252" s="50"/>
      <c r="DZ252" s="50"/>
      <c r="EA252" s="50"/>
      <c r="EB252" s="50"/>
      <c r="EC252" s="50"/>
      <c r="ED252" s="50"/>
      <c r="EE252" s="50"/>
      <c r="EF252" s="50"/>
      <c r="EG252" s="255"/>
      <c r="EH252" s="255"/>
      <c r="EI252" s="255"/>
      <c r="EJ252" s="255"/>
      <c r="EK252" s="255"/>
      <c r="EL252" s="255"/>
      <c r="EM252" s="50"/>
      <c r="EN252" s="50"/>
      <c r="EO252" s="50"/>
      <c r="EP252" s="50"/>
      <c r="EQ252" s="50"/>
      <c r="ER252" s="50"/>
      <c r="ES252" s="50"/>
      <c r="ET252" s="50"/>
      <c r="EU252" s="50"/>
      <c r="EV252" s="50"/>
      <c r="EW252" s="50"/>
      <c r="EX252" s="50"/>
      <c r="EY252" s="50"/>
      <c r="EZ252" s="50"/>
      <c r="FA252" s="50"/>
      <c r="FB252" s="50"/>
      <c r="FC252" s="50"/>
      <c r="FD252" s="50"/>
      <c r="FE252" s="50"/>
      <c r="FF252" s="50"/>
      <c r="FG252" s="50"/>
      <c r="FH252" s="50"/>
      <c r="FI252" s="50"/>
      <c r="FJ252" s="50"/>
    </row>
    <row r="253" spans="1:166" s="129" customFormat="1" ht="12">
      <c r="A253" s="50"/>
      <c r="B253" s="50"/>
      <c r="C253" s="50"/>
      <c r="D253" s="252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V253" s="50"/>
      <c r="W253" s="50"/>
      <c r="X253" s="50"/>
      <c r="Y253" s="50"/>
      <c r="Z253" s="50"/>
      <c r="AA253" s="50"/>
      <c r="AB253" s="50"/>
      <c r="AC253" s="50"/>
      <c r="AD253" s="50"/>
      <c r="AE253" s="50"/>
      <c r="AF253" s="50"/>
      <c r="AG253" s="50"/>
      <c r="AH253" s="50"/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0"/>
      <c r="AT253" s="50"/>
      <c r="AU253" s="50"/>
      <c r="AV253" s="50"/>
      <c r="AW253" s="50"/>
      <c r="AX253" s="50"/>
      <c r="AY253" s="50"/>
      <c r="AZ253" s="50"/>
      <c r="BA253" s="50"/>
      <c r="BB253" s="50"/>
      <c r="BC253" s="50"/>
      <c r="BD253" s="50"/>
      <c r="BE253" s="50"/>
      <c r="BF253" s="50"/>
      <c r="BG253" s="50"/>
      <c r="BH253" s="50"/>
      <c r="BI253" s="50"/>
      <c r="BL253" s="50"/>
      <c r="BN253" s="50"/>
      <c r="BS253" s="50"/>
      <c r="BT253" s="50"/>
      <c r="BU253" s="50"/>
      <c r="BV253" s="50"/>
      <c r="BW253" s="50"/>
      <c r="BX253" s="50"/>
      <c r="BY253" s="50"/>
      <c r="BZ253" s="50"/>
      <c r="CA253" s="50"/>
      <c r="CB253" s="50"/>
      <c r="CC253" s="50"/>
      <c r="CD253" s="50"/>
      <c r="CE253" s="50"/>
      <c r="CG253" s="50"/>
      <c r="CH253" s="50"/>
      <c r="CI253" s="50"/>
      <c r="CJ253" s="50"/>
      <c r="CK253" s="50"/>
      <c r="CL253" s="50"/>
      <c r="CM253" s="50"/>
      <c r="CN253" s="50"/>
      <c r="CO253" s="50"/>
      <c r="CP253" s="50"/>
      <c r="CQ253" s="252"/>
      <c r="CR253" s="252"/>
      <c r="CS253" s="252"/>
      <c r="CT253" s="252"/>
      <c r="CU253" s="252"/>
      <c r="CV253" s="252"/>
      <c r="CW253" s="50"/>
      <c r="CX253" s="50"/>
      <c r="CY253" s="50"/>
      <c r="CZ253" s="50"/>
      <c r="DA253" s="50"/>
      <c r="DB253" s="50"/>
      <c r="DC253" s="50"/>
      <c r="DD253" s="50"/>
      <c r="DE253" s="50"/>
      <c r="DF253" s="50"/>
      <c r="DG253" s="50"/>
      <c r="DH253" s="50"/>
      <c r="DI253" s="50"/>
      <c r="DJ253" s="50"/>
      <c r="DK253" s="50"/>
      <c r="DL253" s="50"/>
      <c r="DM253" s="50"/>
      <c r="DN253" s="50"/>
      <c r="DO253" s="50"/>
      <c r="DP253" s="50"/>
      <c r="DQ253" s="50"/>
      <c r="DR253" s="50"/>
      <c r="DS253" s="50"/>
      <c r="DT253" s="50"/>
      <c r="DU253" s="50"/>
      <c r="DV253" s="50"/>
      <c r="DW253" s="50"/>
      <c r="DX253" s="50"/>
      <c r="DY253" s="50"/>
      <c r="DZ253" s="50"/>
      <c r="EA253" s="50"/>
      <c r="EB253" s="50"/>
      <c r="EC253" s="50"/>
      <c r="ED253" s="50"/>
      <c r="EE253" s="50"/>
      <c r="EF253" s="50"/>
      <c r="EG253" s="255"/>
      <c r="EH253" s="255"/>
      <c r="EI253" s="255"/>
      <c r="EJ253" s="255"/>
      <c r="EK253" s="255"/>
      <c r="EL253" s="255"/>
      <c r="EM253" s="50"/>
      <c r="EN253" s="50"/>
      <c r="EO253" s="50"/>
      <c r="EP253" s="50"/>
      <c r="EQ253" s="50"/>
      <c r="ER253" s="50"/>
      <c r="ES253" s="50"/>
      <c r="ET253" s="50"/>
      <c r="EU253" s="50"/>
      <c r="EV253" s="50"/>
      <c r="EW253" s="50"/>
      <c r="EX253" s="50"/>
      <c r="EY253" s="50"/>
      <c r="EZ253" s="50"/>
      <c r="FA253" s="50"/>
      <c r="FB253" s="50"/>
      <c r="FC253" s="50"/>
      <c r="FD253" s="50"/>
      <c r="FE253" s="50"/>
      <c r="FF253" s="50"/>
      <c r="FG253" s="50"/>
      <c r="FH253" s="50"/>
      <c r="FI253" s="50"/>
      <c r="FJ253" s="50"/>
    </row>
    <row r="254" spans="1:166" s="129" customFormat="1" ht="12">
      <c r="A254" s="50"/>
      <c r="B254" s="50"/>
      <c r="C254" s="50"/>
      <c r="D254" s="252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V254" s="50"/>
      <c r="W254" s="50"/>
      <c r="X254" s="50"/>
      <c r="Y254" s="50"/>
      <c r="Z254" s="50"/>
      <c r="AA254" s="50"/>
      <c r="AB254" s="50"/>
      <c r="AC254" s="50"/>
      <c r="AD254" s="50"/>
      <c r="AE254" s="50"/>
      <c r="AF254" s="50"/>
      <c r="AG254" s="50"/>
      <c r="AH254" s="50"/>
      <c r="AI254" s="50"/>
      <c r="AJ254" s="50"/>
      <c r="AK254" s="50"/>
      <c r="AL254" s="50"/>
      <c r="AM254" s="50"/>
      <c r="AN254" s="50"/>
      <c r="AO254" s="50"/>
      <c r="AP254" s="50"/>
      <c r="AQ254" s="50"/>
      <c r="AR254" s="50"/>
      <c r="AS254" s="50"/>
      <c r="AT254" s="50"/>
      <c r="AU254" s="50"/>
      <c r="AV254" s="50"/>
      <c r="AW254" s="50"/>
      <c r="AX254" s="50"/>
      <c r="AY254" s="50"/>
      <c r="AZ254" s="50"/>
      <c r="BA254" s="50"/>
      <c r="BB254" s="50"/>
      <c r="BC254" s="50"/>
      <c r="BD254" s="50"/>
      <c r="BE254" s="50"/>
      <c r="BF254" s="50"/>
      <c r="BH254" s="50"/>
      <c r="BL254" s="50"/>
      <c r="BN254" s="50"/>
      <c r="BS254" s="50"/>
      <c r="BT254" s="50"/>
      <c r="BU254" s="50"/>
      <c r="BV254" s="50"/>
      <c r="BW254" s="50"/>
      <c r="BX254" s="50"/>
      <c r="BY254" s="50"/>
      <c r="BZ254" s="50"/>
      <c r="CA254" s="50"/>
      <c r="CB254" s="50"/>
      <c r="CC254" s="50"/>
      <c r="CD254" s="50"/>
      <c r="CE254" s="50"/>
      <c r="CG254" s="50"/>
      <c r="CH254" s="50"/>
      <c r="CI254" s="50"/>
      <c r="CJ254" s="50"/>
      <c r="CK254" s="50"/>
      <c r="CL254" s="50"/>
      <c r="CM254" s="50"/>
      <c r="CN254" s="50"/>
      <c r="CO254" s="50"/>
      <c r="CP254" s="50"/>
      <c r="CQ254" s="252"/>
      <c r="CR254" s="252"/>
      <c r="CS254" s="252"/>
      <c r="CT254" s="252"/>
      <c r="CU254" s="252"/>
      <c r="CV254" s="252"/>
      <c r="CW254" s="50"/>
      <c r="CX254" s="50"/>
      <c r="CY254" s="50"/>
      <c r="CZ254" s="50"/>
      <c r="DA254" s="50"/>
      <c r="DB254" s="50"/>
      <c r="DC254" s="50"/>
      <c r="DD254" s="50"/>
      <c r="DE254" s="50"/>
      <c r="DF254" s="50"/>
      <c r="DG254" s="50"/>
      <c r="DH254" s="50"/>
      <c r="DI254" s="50"/>
      <c r="DJ254" s="50"/>
      <c r="DK254" s="50"/>
      <c r="DL254" s="50"/>
      <c r="DM254" s="50"/>
      <c r="DN254" s="50"/>
      <c r="DO254" s="50"/>
      <c r="DP254" s="50"/>
      <c r="DQ254" s="50"/>
      <c r="DR254" s="50"/>
      <c r="DS254" s="50"/>
      <c r="DT254" s="50"/>
      <c r="DU254" s="50"/>
      <c r="DV254" s="50"/>
      <c r="DW254" s="50"/>
      <c r="DX254" s="50"/>
      <c r="DY254" s="50"/>
      <c r="DZ254" s="50"/>
      <c r="EA254" s="50"/>
      <c r="EB254" s="50"/>
      <c r="EC254" s="50"/>
      <c r="ED254" s="50"/>
      <c r="EE254" s="50"/>
      <c r="EF254" s="50"/>
      <c r="EG254" s="255"/>
      <c r="EH254" s="255"/>
      <c r="EI254" s="255"/>
      <c r="EJ254" s="255"/>
      <c r="EK254" s="255"/>
      <c r="EL254" s="255"/>
      <c r="EM254" s="50"/>
      <c r="EN254" s="50"/>
      <c r="EO254" s="50"/>
      <c r="EP254" s="50"/>
      <c r="EQ254" s="50"/>
      <c r="ER254" s="50"/>
      <c r="ES254" s="50"/>
      <c r="ET254" s="50"/>
      <c r="EU254" s="50"/>
      <c r="EV254" s="50"/>
      <c r="EW254" s="50"/>
      <c r="EX254" s="50"/>
      <c r="EY254" s="50"/>
      <c r="EZ254" s="50"/>
      <c r="FA254" s="50"/>
      <c r="FB254" s="50"/>
      <c r="FC254" s="50"/>
      <c r="FD254" s="50"/>
      <c r="FE254" s="50"/>
      <c r="FF254" s="50"/>
      <c r="FG254" s="50"/>
      <c r="FH254" s="50"/>
      <c r="FI254" s="50"/>
      <c r="FJ254" s="50"/>
    </row>
    <row r="255" spans="1:166" s="129" customFormat="1" ht="12">
      <c r="A255" s="50"/>
      <c r="B255" s="50"/>
      <c r="C255" s="50"/>
      <c r="D255" s="252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V255" s="50"/>
      <c r="W255" s="50"/>
      <c r="X255" s="50"/>
      <c r="Y255" s="50"/>
      <c r="Z255" s="50"/>
      <c r="AA255" s="50"/>
      <c r="AB255" s="50"/>
      <c r="AC255" s="50"/>
      <c r="AD255" s="50"/>
      <c r="AE255" s="50"/>
      <c r="AF255" s="50"/>
      <c r="AG255" s="50"/>
      <c r="AH255" s="50"/>
      <c r="AI255" s="50"/>
      <c r="AJ255" s="50"/>
      <c r="AK255" s="50"/>
      <c r="AL255" s="50"/>
      <c r="AM255" s="50"/>
      <c r="AN255" s="50"/>
      <c r="AO255" s="50"/>
      <c r="AP255" s="50"/>
      <c r="AQ255" s="50"/>
      <c r="AR255" s="50"/>
      <c r="AS255" s="50"/>
      <c r="AT255" s="50"/>
      <c r="AU255" s="50"/>
      <c r="AV255" s="50"/>
      <c r="AW255" s="50"/>
      <c r="AX255" s="50"/>
      <c r="AY255" s="50"/>
      <c r="AZ255" s="50"/>
      <c r="BA255" s="50"/>
      <c r="BB255" s="50"/>
      <c r="BC255" s="50"/>
      <c r="BD255" s="50"/>
      <c r="BE255" s="50"/>
      <c r="BF255" s="50"/>
      <c r="BH255" s="50"/>
      <c r="BL255" s="50"/>
      <c r="BN255" s="50"/>
      <c r="BS255" s="50"/>
      <c r="BT255" s="50"/>
      <c r="BU255" s="50"/>
      <c r="BV255" s="50"/>
      <c r="BW255" s="50"/>
      <c r="BX255" s="50"/>
      <c r="BY255" s="50"/>
      <c r="BZ255" s="50"/>
      <c r="CA255" s="50"/>
      <c r="CB255" s="50"/>
      <c r="CC255" s="50"/>
      <c r="CD255" s="50"/>
      <c r="CE255" s="50"/>
      <c r="CG255" s="50"/>
      <c r="CH255" s="50"/>
      <c r="CI255" s="50"/>
      <c r="CJ255" s="50"/>
      <c r="CK255" s="50"/>
      <c r="CL255" s="50"/>
      <c r="CM255" s="50"/>
      <c r="CN255" s="50"/>
      <c r="CO255" s="50"/>
      <c r="CP255" s="50"/>
      <c r="CQ255" s="252"/>
      <c r="CR255" s="252"/>
      <c r="CS255" s="252"/>
      <c r="CT255" s="252"/>
      <c r="CU255" s="252"/>
      <c r="CV255" s="252"/>
      <c r="CW255" s="50"/>
      <c r="CX255" s="50"/>
      <c r="CY255" s="50"/>
      <c r="CZ255" s="50"/>
      <c r="DA255" s="50"/>
      <c r="DB255" s="50"/>
      <c r="DC255" s="50"/>
      <c r="DD255" s="50"/>
      <c r="DE255" s="50"/>
      <c r="DF255" s="50"/>
      <c r="DG255" s="50"/>
      <c r="DH255" s="50"/>
      <c r="DI255" s="50"/>
      <c r="DJ255" s="50"/>
      <c r="DK255" s="50"/>
      <c r="DL255" s="50"/>
      <c r="DM255" s="50"/>
      <c r="DN255" s="50"/>
      <c r="DO255" s="50"/>
      <c r="DP255" s="50"/>
      <c r="DQ255" s="50"/>
      <c r="DR255" s="50"/>
      <c r="DS255" s="50"/>
      <c r="DT255" s="50"/>
      <c r="DU255" s="50"/>
      <c r="DV255" s="50"/>
      <c r="DW255" s="50"/>
      <c r="DX255" s="50"/>
      <c r="DY255" s="50"/>
      <c r="DZ255" s="50"/>
      <c r="EA255" s="50"/>
      <c r="EB255" s="50"/>
      <c r="EC255" s="50"/>
      <c r="ED255" s="50"/>
      <c r="EE255" s="50"/>
      <c r="EF255" s="50"/>
      <c r="EG255" s="255"/>
      <c r="EH255" s="255"/>
      <c r="EI255" s="255"/>
      <c r="EJ255" s="255"/>
      <c r="EK255" s="255"/>
      <c r="EL255" s="255"/>
      <c r="EM255" s="50"/>
      <c r="EN255" s="50"/>
      <c r="EO255" s="50"/>
      <c r="EP255" s="50"/>
      <c r="EQ255" s="50"/>
      <c r="ER255" s="50"/>
      <c r="ES255" s="50"/>
      <c r="ET255" s="50"/>
      <c r="EU255" s="50"/>
      <c r="EV255" s="50"/>
      <c r="EW255" s="50"/>
      <c r="EX255" s="50"/>
      <c r="EY255" s="50"/>
      <c r="EZ255" s="50"/>
      <c r="FA255" s="50"/>
      <c r="FB255" s="50"/>
      <c r="FC255" s="50"/>
      <c r="FD255" s="50"/>
      <c r="FE255" s="50"/>
      <c r="FF255" s="50"/>
      <c r="FG255" s="50"/>
      <c r="FH255" s="50"/>
      <c r="FI255" s="50"/>
      <c r="FJ255" s="50"/>
    </row>
    <row r="256" spans="1:166" s="129" customFormat="1" ht="12">
      <c r="A256" s="50"/>
      <c r="B256" s="50"/>
      <c r="C256" s="50"/>
      <c r="D256" s="252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V256" s="50"/>
      <c r="W256" s="50"/>
      <c r="X256" s="50"/>
      <c r="Y256" s="50"/>
      <c r="Z256" s="50"/>
      <c r="AA256" s="50"/>
      <c r="AB256" s="50"/>
      <c r="AC256" s="50"/>
      <c r="AD256" s="50"/>
      <c r="AE256" s="50"/>
      <c r="AF256" s="50"/>
      <c r="AG256" s="50"/>
      <c r="AH256" s="50"/>
      <c r="AI256" s="50"/>
      <c r="AJ256" s="50"/>
      <c r="AK256" s="50"/>
      <c r="AL256" s="50"/>
      <c r="AM256" s="50"/>
      <c r="AN256" s="50"/>
      <c r="AO256" s="50"/>
      <c r="AP256" s="50"/>
      <c r="AQ256" s="50"/>
      <c r="AR256" s="50"/>
      <c r="AS256" s="50"/>
      <c r="AT256" s="50"/>
      <c r="AU256" s="50"/>
      <c r="AV256" s="50"/>
      <c r="AW256" s="50"/>
      <c r="AX256" s="50"/>
      <c r="AY256" s="50"/>
      <c r="AZ256" s="50"/>
      <c r="BA256" s="50"/>
      <c r="BB256" s="50"/>
      <c r="BC256" s="50"/>
      <c r="BD256" s="50"/>
      <c r="BE256" s="50"/>
      <c r="BF256" s="50"/>
      <c r="BH256" s="50"/>
      <c r="BL256" s="50"/>
      <c r="BN256" s="50"/>
      <c r="BS256" s="50"/>
      <c r="BT256" s="50"/>
      <c r="BU256" s="50"/>
      <c r="BV256" s="50"/>
      <c r="BW256" s="50"/>
      <c r="BX256" s="50"/>
      <c r="BY256" s="50"/>
      <c r="BZ256" s="50"/>
      <c r="CA256" s="50"/>
      <c r="CB256" s="50"/>
      <c r="CC256" s="50"/>
      <c r="CD256" s="50"/>
      <c r="CE256" s="50"/>
      <c r="CG256" s="50"/>
      <c r="CH256" s="50"/>
      <c r="CI256" s="50"/>
      <c r="CJ256" s="50"/>
      <c r="CK256" s="50"/>
      <c r="CL256" s="50"/>
      <c r="CM256" s="50"/>
      <c r="CN256" s="50"/>
      <c r="CO256" s="50"/>
      <c r="CP256" s="50"/>
      <c r="CQ256" s="252"/>
      <c r="CR256" s="252"/>
      <c r="CS256" s="252"/>
      <c r="CT256" s="252"/>
      <c r="CU256" s="252"/>
      <c r="CV256" s="252"/>
      <c r="CW256" s="50"/>
      <c r="CX256" s="50"/>
      <c r="CY256" s="50"/>
      <c r="CZ256" s="50"/>
      <c r="DA256" s="50"/>
      <c r="DB256" s="50"/>
      <c r="DC256" s="50"/>
      <c r="DD256" s="50"/>
      <c r="DE256" s="50"/>
      <c r="DF256" s="50"/>
      <c r="DG256" s="50"/>
      <c r="DH256" s="50"/>
      <c r="DI256" s="50"/>
      <c r="DJ256" s="50"/>
      <c r="DK256" s="50"/>
      <c r="DL256" s="50"/>
      <c r="DM256" s="50"/>
      <c r="DN256" s="50"/>
      <c r="DO256" s="50"/>
      <c r="DP256" s="50"/>
      <c r="DQ256" s="50"/>
      <c r="DR256" s="50"/>
      <c r="DS256" s="50"/>
      <c r="DT256" s="50"/>
      <c r="DU256" s="50"/>
      <c r="DV256" s="50"/>
      <c r="DW256" s="50"/>
      <c r="DX256" s="50"/>
      <c r="DY256" s="50"/>
      <c r="DZ256" s="50"/>
      <c r="EA256" s="50"/>
      <c r="EB256" s="50"/>
      <c r="EC256" s="50"/>
      <c r="ED256" s="50"/>
      <c r="EE256" s="50"/>
      <c r="EF256" s="50"/>
      <c r="EG256" s="255"/>
      <c r="EH256" s="255"/>
      <c r="EI256" s="255"/>
      <c r="EJ256" s="255"/>
      <c r="EK256" s="255"/>
      <c r="EL256" s="255"/>
      <c r="EM256" s="50"/>
      <c r="EN256" s="50"/>
      <c r="EO256" s="50"/>
      <c r="EP256" s="50"/>
      <c r="EQ256" s="50"/>
      <c r="ER256" s="50"/>
      <c r="ES256" s="50"/>
      <c r="ET256" s="50"/>
      <c r="EU256" s="50"/>
      <c r="EV256" s="50"/>
      <c r="EW256" s="50"/>
      <c r="EX256" s="50"/>
      <c r="EY256" s="50"/>
      <c r="EZ256" s="50"/>
      <c r="FA256" s="50"/>
      <c r="FB256" s="50"/>
      <c r="FC256" s="50"/>
      <c r="FD256" s="50"/>
      <c r="FE256" s="50"/>
      <c r="FF256" s="50"/>
      <c r="FG256" s="50"/>
      <c r="FH256" s="50"/>
      <c r="FI256" s="50"/>
      <c r="FJ256" s="50"/>
    </row>
    <row r="257" spans="1:166" s="129" customFormat="1" ht="12">
      <c r="A257" s="50"/>
      <c r="B257" s="50"/>
      <c r="C257" s="50"/>
      <c r="D257" s="252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V257" s="50"/>
      <c r="W257" s="50"/>
      <c r="X257" s="50"/>
      <c r="Y257" s="50"/>
      <c r="Z257" s="50"/>
      <c r="AA257" s="50"/>
      <c r="AB257" s="50"/>
      <c r="AC257" s="50"/>
      <c r="AD257" s="50"/>
      <c r="AE257" s="50"/>
      <c r="AF257" s="50"/>
      <c r="AG257" s="50"/>
      <c r="AH257" s="50"/>
      <c r="AI257" s="50"/>
      <c r="AJ257" s="50"/>
      <c r="AK257" s="50"/>
      <c r="AL257" s="50"/>
      <c r="AM257" s="50"/>
      <c r="AN257" s="50"/>
      <c r="AO257" s="50"/>
      <c r="AP257" s="50"/>
      <c r="AQ257" s="50"/>
      <c r="AR257" s="50"/>
      <c r="AS257" s="50"/>
      <c r="AT257" s="50"/>
      <c r="AU257" s="50"/>
      <c r="AV257" s="50"/>
      <c r="AW257" s="50"/>
      <c r="AX257" s="50"/>
      <c r="AY257" s="50"/>
      <c r="AZ257" s="50"/>
      <c r="BA257" s="50"/>
      <c r="BB257" s="50"/>
      <c r="BC257" s="50"/>
      <c r="BD257" s="50"/>
      <c r="BE257" s="50"/>
      <c r="BF257" s="50"/>
      <c r="BH257" s="50"/>
      <c r="BL257" s="50"/>
      <c r="BN257" s="50"/>
      <c r="BS257" s="50"/>
      <c r="BT257" s="50"/>
      <c r="BU257" s="50"/>
      <c r="BV257" s="50"/>
      <c r="BW257" s="50"/>
      <c r="BX257" s="50"/>
      <c r="BY257" s="50"/>
      <c r="BZ257" s="50"/>
      <c r="CA257" s="50"/>
      <c r="CB257" s="50"/>
      <c r="CC257" s="50"/>
      <c r="CD257" s="50"/>
      <c r="CE257" s="50"/>
      <c r="CG257" s="50"/>
      <c r="CH257" s="50"/>
      <c r="CI257" s="50"/>
      <c r="CJ257" s="50"/>
      <c r="CK257" s="50"/>
      <c r="CL257" s="50"/>
      <c r="CM257" s="50"/>
      <c r="CN257" s="50"/>
      <c r="CO257" s="50"/>
      <c r="CP257" s="50"/>
      <c r="CQ257" s="252"/>
      <c r="CR257" s="252"/>
      <c r="CS257" s="252"/>
      <c r="CT257" s="252"/>
      <c r="CU257" s="252"/>
      <c r="CV257" s="252"/>
      <c r="CW257" s="50"/>
      <c r="CX257" s="50"/>
      <c r="CY257" s="50"/>
      <c r="CZ257" s="50"/>
      <c r="DA257" s="50"/>
      <c r="DB257" s="50"/>
      <c r="DC257" s="50"/>
      <c r="DD257" s="50"/>
      <c r="DE257" s="50"/>
      <c r="DF257" s="50"/>
      <c r="DG257" s="50"/>
      <c r="DH257" s="50"/>
      <c r="DI257" s="50"/>
      <c r="DJ257" s="50"/>
      <c r="DK257" s="50"/>
      <c r="DL257" s="50"/>
      <c r="DM257" s="50"/>
      <c r="DN257" s="50"/>
      <c r="DO257" s="50"/>
      <c r="DP257" s="50"/>
      <c r="DQ257" s="50"/>
      <c r="DR257" s="50"/>
      <c r="DS257" s="50"/>
      <c r="DT257" s="50"/>
      <c r="DU257" s="50"/>
      <c r="DV257" s="50"/>
      <c r="DW257" s="50"/>
      <c r="DX257" s="50"/>
      <c r="DY257" s="50"/>
      <c r="DZ257" s="50"/>
      <c r="EA257" s="50"/>
      <c r="EB257" s="50"/>
      <c r="EC257" s="50"/>
      <c r="ED257" s="50"/>
      <c r="EE257" s="50"/>
      <c r="EF257" s="50"/>
      <c r="EG257" s="255"/>
      <c r="EH257" s="255"/>
      <c r="EI257" s="255"/>
      <c r="EJ257" s="255"/>
      <c r="EK257" s="255"/>
      <c r="EL257" s="255"/>
      <c r="EM257" s="50"/>
      <c r="EN257" s="50"/>
      <c r="EO257" s="50"/>
      <c r="EP257" s="50"/>
      <c r="EQ257" s="50"/>
      <c r="ER257" s="50"/>
      <c r="ES257" s="50"/>
      <c r="ET257" s="50"/>
      <c r="EU257" s="50"/>
      <c r="EV257" s="50"/>
      <c r="EW257" s="50"/>
      <c r="EX257" s="50"/>
      <c r="EY257" s="50"/>
      <c r="EZ257" s="50"/>
      <c r="FA257" s="50"/>
      <c r="FB257" s="50"/>
      <c r="FC257" s="50"/>
      <c r="FD257" s="50"/>
      <c r="FE257" s="50"/>
      <c r="FF257" s="50"/>
      <c r="FG257" s="50"/>
      <c r="FH257" s="50"/>
      <c r="FI257" s="50"/>
      <c r="FJ257" s="50"/>
    </row>
    <row r="258" spans="1:166" s="129" customFormat="1" ht="12">
      <c r="A258" s="50"/>
      <c r="B258" s="50"/>
      <c r="C258" s="50"/>
      <c r="D258" s="252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V258" s="50"/>
      <c r="W258" s="50"/>
      <c r="X258" s="50"/>
      <c r="Y258" s="50"/>
      <c r="Z258" s="50"/>
      <c r="AA258" s="50"/>
      <c r="AB258" s="50"/>
      <c r="AC258" s="50"/>
      <c r="AD258" s="50"/>
      <c r="AE258" s="50"/>
      <c r="AF258" s="50"/>
      <c r="AG258" s="50"/>
      <c r="AH258" s="50"/>
      <c r="AI258" s="50"/>
      <c r="AJ258" s="50"/>
      <c r="AK258" s="50"/>
      <c r="AL258" s="50"/>
      <c r="AM258" s="50"/>
      <c r="AN258" s="50"/>
      <c r="AO258" s="50"/>
      <c r="AP258" s="50"/>
      <c r="AQ258" s="50"/>
      <c r="AR258" s="50"/>
      <c r="AS258" s="50"/>
      <c r="AT258" s="50"/>
      <c r="AU258" s="50"/>
      <c r="AV258" s="50"/>
      <c r="AW258" s="50"/>
      <c r="AX258" s="50"/>
      <c r="AY258" s="50"/>
      <c r="AZ258" s="50"/>
      <c r="BA258" s="50"/>
      <c r="BB258" s="50"/>
      <c r="BC258" s="50"/>
      <c r="BD258" s="50"/>
      <c r="BE258" s="50"/>
      <c r="BF258" s="50"/>
      <c r="BH258" s="50"/>
      <c r="BL258" s="50"/>
      <c r="BN258" s="50"/>
      <c r="BS258" s="50"/>
      <c r="BT258" s="50"/>
      <c r="BU258" s="50"/>
      <c r="BV258" s="50"/>
      <c r="BW258" s="50"/>
      <c r="BX258" s="50"/>
      <c r="BY258" s="50"/>
      <c r="BZ258" s="50"/>
      <c r="CA258" s="50"/>
      <c r="CB258" s="50"/>
      <c r="CC258" s="50"/>
      <c r="CD258" s="50"/>
      <c r="CE258" s="50"/>
      <c r="CG258" s="50"/>
      <c r="CH258" s="50"/>
      <c r="CI258" s="50"/>
      <c r="CJ258" s="50"/>
      <c r="CK258" s="50"/>
      <c r="CL258" s="50"/>
      <c r="CM258" s="50"/>
      <c r="CN258" s="50"/>
      <c r="CO258" s="50"/>
      <c r="CP258" s="50"/>
      <c r="CQ258" s="252"/>
      <c r="CR258" s="252"/>
      <c r="CS258" s="252"/>
      <c r="CT258" s="252"/>
      <c r="CU258" s="252"/>
      <c r="CV258" s="252"/>
      <c r="CW258" s="50"/>
      <c r="CX258" s="50"/>
      <c r="CY258" s="50"/>
      <c r="CZ258" s="50"/>
      <c r="DA258" s="50"/>
      <c r="DB258" s="50"/>
      <c r="DC258" s="50"/>
      <c r="DD258" s="50"/>
      <c r="DE258" s="50"/>
      <c r="DF258" s="50"/>
      <c r="DG258" s="50"/>
      <c r="DH258" s="50"/>
      <c r="DI258" s="50"/>
      <c r="DJ258" s="50"/>
      <c r="DK258" s="50"/>
      <c r="DL258" s="50"/>
      <c r="DM258" s="50"/>
      <c r="DN258" s="50"/>
      <c r="DO258" s="50"/>
      <c r="DP258" s="50"/>
      <c r="DQ258" s="50"/>
      <c r="DR258" s="50"/>
      <c r="DS258" s="50"/>
      <c r="DT258" s="50"/>
      <c r="DU258" s="50"/>
      <c r="DV258" s="50"/>
      <c r="DW258" s="50"/>
      <c r="DX258" s="50"/>
      <c r="DY258" s="50"/>
      <c r="DZ258" s="50"/>
      <c r="EA258" s="50"/>
      <c r="EB258" s="50"/>
      <c r="EC258" s="50"/>
      <c r="ED258" s="50"/>
      <c r="EE258" s="50"/>
      <c r="EF258" s="50"/>
      <c r="EG258" s="255"/>
      <c r="EH258" s="255"/>
      <c r="EI258" s="255"/>
      <c r="EJ258" s="255"/>
      <c r="EK258" s="255"/>
      <c r="EL258" s="255"/>
      <c r="EM258" s="50"/>
      <c r="EN258" s="50"/>
      <c r="EO258" s="50"/>
      <c r="EP258" s="50"/>
      <c r="EQ258" s="50"/>
      <c r="ER258" s="50"/>
      <c r="ES258" s="50"/>
      <c r="ET258" s="50"/>
      <c r="EU258" s="50"/>
      <c r="EV258" s="50"/>
      <c r="EW258" s="50"/>
      <c r="EX258" s="50"/>
      <c r="EY258" s="50"/>
      <c r="EZ258" s="50"/>
      <c r="FA258" s="50"/>
      <c r="FB258" s="50"/>
      <c r="FC258" s="50"/>
      <c r="FD258" s="50"/>
      <c r="FE258" s="50"/>
      <c r="FF258" s="50"/>
      <c r="FG258" s="50"/>
      <c r="FH258" s="50"/>
      <c r="FI258" s="50"/>
      <c r="FJ258" s="50"/>
    </row>
    <row r="259" spans="1:166" s="129" customFormat="1" ht="12">
      <c r="A259" s="50"/>
      <c r="B259" s="50"/>
      <c r="C259" s="50"/>
      <c r="D259" s="252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V259" s="50"/>
      <c r="W259" s="50"/>
      <c r="X259" s="50"/>
      <c r="Y259" s="50"/>
      <c r="Z259" s="50"/>
      <c r="AA259" s="50"/>
      <c r="AB259" s="50"/>
      <c r="AC259" s="50"/>
      <c r="AD259" s="50"/>
      <c r="AE259" s="50"/>
      <c r="AF259" s="50"/>
      <c r="AG259" s="50"/>
      <c r="AH259" s="50"/>
      <c r="AI259" s="50"/>
      <c r="AJ259" s="50"/>
      <c r="AK259" s="50"/>
      <c r="AL259" s="50"/>
      <c r="AM259" s="50"/>
      <c r="AN259" s="50"/>
      <c r="AO259" s="50"/>
      <c r="AP259" s="50"/>
      <c r="AQ259" s="50"/>
      <c r="AR259" s="50"/>
      <c r="AS259" s="50"/>
      <c r="AT259" s="50"/>
      <c r="AU259" s="50"/>
      <c r="AV259" s="50"/>
      <c r="AW259" s="50"/>
      <c r="AX259" s="50"/>
      <c r="AY259" s="50"/>
      <c r="AZ259" s="50"/>
      <c r="BA259" s="50"/>
      <c r="BB259" s="50"/>
      <c r="BC259" s="50"/>
      <c r="BD259" s="50"/>
      <c r="BE259" s="50"/>
      <c r="BF259" s="50"/>
      <c r="BH259" s="50"/>
      <c r="BL259" s="50"/>
      <c r="BN259" s="50"/>
      <c r="BS259" s="50"/>
      <c r="BT259" s="50"/>
      <c r="BU259" s="50"/>
      <c r="BV259" s="50"/>
      <c r="BW259" s="50"/>
      <c r="BX259" s="50"/>
      <c r="BY259" s="50"/>
      <c r="BZ259" s="50"/>
      <c r="CA259" s="50"/>
      <c r="CB259" s="50"/>
      <c r="CC259" s="50"/>
      <c r="CD259" s="50"/>
      <c r="CE259" s="50"/>
      <c r="CG259" s="50"/>
      <c r="CH259" s="50"/>
      <c r="CI259" s="50"/>
      <c r="CJ259" s="50"/>
      <c r="CK259" s="50"/>
      <c r="CL259" s="50"/>
      <c r="CM259" s="50"/>
      <c r="CN259" s="50"/>
      <c r="CO259" s="50"/>
      <c r="CP259" s="50"/>
      <c r="CQ259" s="252"/>
      <c r="CR259" s="252"/>
      <c r="CS259" s="252"/>
      <c r="CT259" s="252"/>
      <c r="CU259" s="252"/>
      <c r="CV259" s="252"/>
      <c r="CW259" s="50"/>
      <c r="CX259" s="50"/>
      <c r="CY259" s="50"/>
      <c r="CZ259" s="50"/>
      <c r="DA259" s="50"/>
      <c r="DB259" s="50"/>
      <c r="DC259" s="50"/>
      <c r="DD259" s="50"/>
      <c r="DE259" s="50"/>
      <c r="DF259" s="50"/>
      <c r="DG259" s="50"/>
      <c r="DH259" s="50"/>
      <c r="DI259" s="50"/>
      <c r="DJ259" s="50"/>
      <c r="DK259" s="50"/>
      <c r="DL259" s="50"/>
      <c r="DM259" s="50"/>
      <c r="DN259" s="50"/>
      <c r="DO259" s="50"/>
      <c r="DP259" s="50"/>
      <c r="DQ259" s="50"/>
      <c r="DR259" s="50"/>
      <c r="DS259" s="50"/>
      <c r="DT259" s="50"/>
      <c r="DU259" s="50"/>
      <c r="DV259" s="50"/>
      <c r="DW259" s="50"/>
      <c r="DX259" s="50"/>
      <c r="DY259" s="50"/>
      <c r="DZ259" s="50"/>
      <c r="EA259" s="50"/>
      <c r="EB259" s="50"/>
      <c r="EC259" s="50"/>
      <c r="ED259" s="50"/>
      <c r="EE259" s="50"/>
      <c r="EF259" s="50"/>
      <c r="EG259" s="255"/>
      <c r="EH259" s="255"/>
      <c r="EI259" s="255"/>
      <c r="EJ259" s="255"/>
      <c r="EK259" s="255"/>
      <c r="EL259" s="255"/>
      <c r="EM259" s="50"/>
      <c r="EN259" s="50"/>
      <c r="EO259" s="50"/>
      <c r="EP259" s="50"/>
      <c r="EQ259" s="50"/>
      <c r="ER259" s="50"/>
      <c r="ES259" s="50"/>
      <c r="ET259" s="50"/>
      <c r="EU259" s="50"/>
      <c r="EV259" s="50"/>
      <c r="EW259" s="50"/>
      <c r="EX259" s="50"/>
      <c r="EY259" s="50"/>
      <c r="EZ259" s="50"/>
      <c r="FA259" s="50"/>
      <c r="FB259" s="50"/>
      <c r="FC259" s="50"/>
      <c r="FD259" s="50"/>
      <c r="FE259" s="50"/>
      <c r="FF259" s="50"/>
      <c r="FG259" s="50"/>
      <c r="FH259" s="50"/>
      <c r="FI259" s="50"/>
      <c r="FJ259" s="50"/>
    </row>
    <row r="260" spans="1:166" s="129" customFormat="1" ht="12">
      <c r="A260" s="50"/>
      <c r="B260" s="50"/>
      <c r="C260" s="50"/>
      <c r="D260" s="252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V260" s="50"/>
      <c r="W260" s="50"/>
      <c r="X260" s="50"/>
      <c r="Y260" s="50"/>
      <c r="Z260" s="50"/>
      <c r="AA260" s="50"/>
      <c r="AB260" s="50"/>
      <c r="AC260" s="50"/>
      <c r="AD260" s="50"/>
      <c r="AE260" s="50"/>
      <c r="AF260" s="50"/>
      <c r="AG260" s="50"/>
      <c r="AH260" s="50"/>
      <c r="AI260" s="50"/>
      <c r="AJ260" s="50"/>
      <c r="AK260" s="50"/>
      <c r="AL260" s="50"/>
      <c r="AM260" s="50"/>
      <c r="AN260" s="50"/>
      <c r="AO260" s="50"/>
      <c r="AP260" s="50"/>
      <c r="AQ260" s="50"/>
      <c r="AR260" s="50"/>
      <c r="AS260" s="50"/>
      <c r="AT260" s="50"/>
      <c r="AU260" s="50"/>
      <c r="AV260" s="50"/>
      <c r="AW260" s="50"/>
      <c r="AX260" s="50"/>
      <c r="AY260" s="50"/>
      <c r="AZ260" s="50"/>
      <c r="BA260" s="50"/>
      <c r="BB260" s="50"/>
      <c r="BC260" s="50"/>
      <c r="BD260" s="50"/>
      <c r="BE260" s="50"/>
      <c r="BF260" s="50"/>
      <c r="BH260" s="50"/>
      <c r="BL260" s="50"/>
      <c r="BN260" s="50"/>
      <c r="BS260" s="50"/>
      <c r="BT260" s="50"/>
      <c r="BU260" s="50"/>
      <c r="BV260" s="50"/>
      <c r="BW260" s="50"/>
      <c r="BX260" s="50"/>
      <c r="BY260" s="50"/>
      <c r="BZ260" s="50"/>
      <c r="CA260" s="50"/>
      <c r="CB260" s="50"/>
      <c r="CC260" s="50"/>
      <c r="CD260" s="50"/>
      <c r="CE260" s="50"/>
      <c r="CG260" s="50"/>
      <c r="CH260" s="50"/>
      <c r="CI260" s="50"/>
      <c r="CJ260" s="50"/>
      <c r="CK260" s="50"/>
      <c r="CL260" s="50"/>
      <c r="CM260" s="50"/>
      <c r="CN260" s="50"/>
      <c r="CO260" s="50"/>
      <c r="CP260" s="50"/>
      <c r="CQ260" s="252"/>
      <c r="CR260" s="252"/>
      <c r="CS260" s="252"/>
      <c r="CT260" s="252"/>
      <c r="CU260" s="252"/>
      <c r="CV260" s="252"/>
      <c r="CW260" s="50"/>
      <c r="CX260" s="50"/>
      <c r="CY260" s="50"/>
      <c r="CZ260" s="50"/>
      <c r="DA260" s="50"/>
      <c r="DB260" s="50"/>
      <c r="DC260" s="50"/>
      <c r="DD260" s="50"/>
      <c r="DE260" s="50"/>
      <c r="DF260" s="50"/>
      <c r="DG260" s="50"/>
      <c r="DH260" s="50"/>
      <c r="DI260" s="50"/>
      <c r="DJ260" s="50"/>
      <c r="DK260" s="50"/>
      <c r="DL260" s="50"/>
      <c r="DM260" s="50"/>
      <c r="DN260" s="50"/>
      <c r="DO260" s="50"/>
      <c r="DP260" s="50"/>
      <c r="DQ260" s="50"/>
      <c r="DR260" s="50"/>
      <c r="DS260" s="50"/>
      <c r="DT260" s="50"/>
      <c r="DU260" s="50"/>
      <c r="DV260" s="50"/>
      <c r="DW260" s="50"/>
      <c r="DX260" s="50"/>
      <c r="DY260" s="50"/>
      <c r="DZ260" s="50"/>
      <c r="EA260" s="50"/>
      <c r="EB260" s="50"/>
      <c r="EC260" s="50"/>
      <c r="ED260" s="50"/>
      <c r="EE260" s="50"/>
      <c r="EF260" s="50"/>
      <c r="EG260" s="255"/>
      <c r="EH260" s="255"/>
      <c r="EI260" s="255"/>
      <c r="EJ260" s="255"/>
      <c r="EK260" s="255"/>
      <c r="EL260" s="255"/>
      <c r="EM260" s="50"/>
      <c r="EN260" s="50"/>
      <c r="EO260" s="50"/>
      <c r="EP260" s="50"/>
      <c r="EQ260" s="50"/>
      <c r="ER260" s="50"/>
      <c r="ES260" s="50"/>
      <c r="ET260" s="50"/>
      <c r="EU260" s="50"/>
      <c r="EV260" s="50"/>
      <c r="EW260" s="50"/>
      <c r="EX260" s="50"/>
      <c r="EY260" s="50"/>
      <c r="EZ260" s="50"/>
      <c r="FA260" s="50"/>
      <c r="FB260" s="50"/>
      <c r="FC260" s="50"/>
      <c r="FD260" s="50"/>
      <c r="FE260" s="50"/>
      <c r="FF260" s="50"/>
      <c r="FG260" s="50"/>
      <c r="FH260" s="50"/>
      <c r="FI260" s="50"/>
      <c r="FJ260" s="50"/>
    </row>
    <row r="261" spans="1:166" s="129" customFormat="1" ht="12">
      <c r="A261" s="50"/>
      <c r="B261" s="50"/>
      <c r="C261" s="50"/>
      <c r="D261" s="252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V261" s="50"/>
      <c r="W261" s="50"/>
      <c r="X261" s="50"/>
      <c r="Y261" s="50"/>
      <c r="Z261" s="50"/>
      <c r="AA261" s="50"/>
      <c r="AB261" s="50"/>
      <c r="AC261" s="50"/>
      <c r="AD261" s="50"/>
      <c r="AE261" s="50"/>
      <c r="AF261" s="50"/>
      <c r="AG261" s="50"/>
      <c r="AH261" s="50"/>
      <c r="AI261" s="50"/>
      <c r="AJ261" s="50"/>
      <c r="AK261" s="50"/>
      <c r="AL261" s="50"/>
      <c r="AM261" s="50"/>
      <c r="AN261" s="50"/>
      <c r="AO261" s="50"/>
      <c r="AP261" s="50"/>
      <c r="AQ261" s="50"/>
      <c r="AR261" s="50"/>
      <c r="AS261" s="50"/>
      <c r="AT261" s="50"/>
      <c r="AU261" s="50"/>
      <c r="AV261" s="50"/>
      <c r="AW261" s="50"/>
      <c r="AX261" s="50"/>
      <c r="AY261" s="50"/>
      <c r="AZ261" s="50"/>
      <c r="BA261" s="50"/>
      <c r="BB261" s="50"/>
      <c r="BC261" s="50"/>
      <c r="BD261" s="50"/>
      <c r="BE261" s="50"/>
      <c r="BF261" s="50"/>
      <c r="BH261" s="50"/>
      <c r="BL261" s="50"/>
      <c r="BN261" s="50"/>
      <c r="BS261" s="50"/>
      <c r="BT261" s="50"/>
      <c r="BU261" s="50"/>
      <c r="BV261" s="50"/>
      <c r="BW261" s="50"/>
      <c r="BX261" s="50"/>
      <c r="BY261" s="50"/>
      <c r="BZ261" s="50"/>
      <c r="CA261" s="50"/>
      <c r="CB261" s="50"/>
      <c r="CC261" s="50"/>
      <c r="CD261" s="50"/>
      <c r="CE261" s="50"/>
      <c r="CG261" s="50"/>
      <c r="CH261" s="50"/>
      <c r="CI261" s="50"/>
      <c r="CJ261" s="50"/>
      <c r="CK261" s="50"/>
      <c r="CL261" s="50"/>
      <c r="CM261" s="50"/>
      <c r="CN261" s="50"/>
      <c r="CO261" s="50"/>
      <c r="CP261" s="50"/>
      <c r="CQ261" s="252"/>
      <c r="CR261" s="252"/>
      <c r="CS261" s="252"/>
      <c r="CT261" s="252"/>
      <c r="CU261" s="252"/>
      <c r="CV261" s="252"/>
      <c r="CW261" s="50"/>
      <c r="CX261" s="50"/>
      <c r="CY261" s="50"/>
      <c r="CZ261" s="50"/>
      <c r="DA261" s="50"/>
      <c r="DB261" s="50"/>
      <c r="DC261" s="50"/>
      <c r="DD261" s="50"/>
      <c r="DE261" s="50"/>
      <c r="DF261" s="50"/>
      <c r="DG261" s="50"/>
      <c r="DH261" s="50"/>
      <c r="DI261" s="50"/>
      <c r="DJ261" s="50"/>
      <c r="DK261" s="50"/>
      <c r="DL261" s="50"/>
      <c r="DM261" s="50"/>
      <c r="DN261" s="50"/>
      <c r="DO261" s="50"/>
      <c r="DP261" s="50"/>
      <c r="DQ261" s="50"/>
      <c r="DR261" s="50"/>
      <c r="DS261" s="50"/>
      <c r="DT261" s="50"/>
      <c r="DU261" s="50"/>
      <c r="DV261" s="50"/>
      <c r="DW261" s="50"/>
      <c r="DX261" s="50"/>
      <c r="DY261" s="50"/>
      <c r="DZ261" s="50"/>
      <c r="EA261" s="50"/>
      <c r="EB261" s="50"/>
      <c r="EC261" s="50"/>
      <c r="ED261" s="50"/>
      <c r="EE261" s="50"/>
      <c r="EF261" s="50"/>
      <c r="EG261" s="255"/>
      <c r="EH261" s="255"/>
      <c r="EI261" s="255"/>
      <c r="EJ261" s="255"/>
      <c r="EK261" s="255"/>
      <c r="EL261" s="255"/>
      <c r="EM261" s="50"/>
      <c r="EN261" s="50"/>
      <c r="EO261" s="50"/>
      <c r="EP261" s="50"/>
      <c r="EQ261" s="50"/>
      <c r="ER261" s="50"/>
      <c r="ES261" s="50"/>
      <c r="ET261" s="50"/>
      <c r="EU261" s="50"/>
      <c r="EV261" s="50"/>
      <c r="EW261" s="50"/>
      <c r="EX261" s="50"/>
      <c r="EY261" s="50"/>
      <c r="EZ261" s="50"/>
      <c r="FA261" s="50"/>
      <c r="FB261" s="50"/>
      <c r="FC261" s="50"/>
      <c r="FD261" s="50"/>
      <c r="FE261" s="50"/>
      <c r="FF261" s="50"/>
      <c r="FG261" s="50"/>
      <c r="FH261" s="50"/>
      <c r="FI261" s="50"/>
      <c r="FJ261" s="50"/>
    </row>
    <row r="262" spans="1:166" s="129" customFormat="1" ht="12">
      <c r="A262" s="50"/>
      <c r="B262" s="50"/>
      <c r="C262" s="50"/>
      <c r="D262" s="252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V262" s="50"/>
      <c r="W262" s="50"/>
      <c r="X262" s="50"/>
      <c r="Y262" s="50"/>
      <c r="Z262" s="50"/>
      <c r="AA262" s="50"/>
      <c r="AB262" s="50"/>
      <c r="AC262" s="50"/>
      <c r="AD262" s="50"/>
      <c r="AE262" s="50"/>
      <c r="AF262" s="50"/>
      <c r="AG262" s="50"/>
      <c r="AH262" s="50"/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0"/>
      <c r="AT262" s="50"/>
      <c r="AU262" s="50"/>
      <c r="AV262" s="50"/>
      <c r="AW262" s="50"/>
      <c r="AX262" s="50"/>
      <c r="AY262" s="50"/>
      <c r="AZ262" s="50"/>
      <c r="BA262" s="50"/>
      <c r="BB262" s="50"/>
      <c r="BC262" s="50"/>
      <c r="BD262" s="50"/>
      <c r="BE262" s="50"/>
      <c r="BF262" s="50"/>
      <c r="BH262" s="50"/>
      <c r="BL262" s="50"/>
      <c r="BN262" s="50"/>
      <c r="BS262" s="50"/>
      <c r="BT262" s="50"/>
      <c r="BU262" s="50"/>
      <c r="BV262" s="50"/>
      <c r="BW262" s="50"/>
      <c r="BX262" s="50"/>
      <c r="BY262" s="50"/>
      <c r="BZ262" s="50"/>
      <c r="CA262" s="50"/>
      <c r="CB262" s="50"/>
      <c r="CC262" s="50"/>
      <c r="CD262" s="50"/>
      <c r="CE262" s="50"/>
      <c r="CG262" s="50"/>
      <c r="CH262" s="50"/>
      <c r="CI262" s="50"/>
      <c r="CJ262" s="50"/>
      <c r="CK262" s="50"/>
      <c r="CL262" s="50"/>
      <c r="CM262" s="50"/>
      <c r="CN262" s="50"/>
      <c r="CO262" s="50"/>
      <c r="CP262" s="50"/>
      <c r="CQ262" s="252"/>
      <c r="CR262" s="252"/>
      <c r="CS262" s="252"/>
      <c r="CT262" s="252"/>
      <c r="CU262" s="252"/>
      <c r="CV262" s="252"/>
      <c r="CW262" s="50"/>
      <c r="CX262" s="50"/>
      <c r="CY262" s="50"/>
      <c r="CZ262" s="50"/>
      <c r="DA262" s="50"/>
      <c r="DB262" s="50"/>
      <c r="DC262" s="50"/>
      <c r="DD262" s="50"/>
      <c r="DE262" s="50"/>
      <c r="DF262" s="50"/>
      <c r="DG262" s="50"/>
      <c r="DH262" s="50"/>
      <c r="DI262" s="50"/>
      <c r="DJ262" s="50"/>
      <c r="DK262" s="50"/>
      <c r="DL262" s="50"/>
      <c r="DM262" s="50"/>
      <c r="DN262" s="50"/>
      <c r="DO262" s="50"/>
      <c r="DP262" s="50"/>
      <c r="DQ262" s="50"/>
      <c r="DR262" s="50"/>
      <c r="DS262" s="50"/>
      <c r="DT262" s="50"/>
      <c r="DU262" s="50"/>
      <c r="DV262" s="50"/>
      <c r="DW262" s="50"/>
      <c r="DX262" s="50"/>
      <c r="DY262" s="50"/>
      <c r="DZ262" s="50"/>
      <c r="EA262" s="50"/>
      <c r="EB262" s="50"/>
      <c r="EC262" s="50"/>
      <c r="ED262" s="50"/>
      <c r="EE262" s="50"/>
      <c r="EF262" s="50"/>
      <c r="EG262" s="255"/>
      <c r="EH262" s="255"/>
      <c r="EI262" s="255"/>
      <c r="EJ262" s="255"/>
      <c r="EK262" s="255"/>
      <c r="EL262" s="255"/>
      <c r="EM262" s="50"/>
      <c r="EN262" s="50"/>
      <c r="EO262" s="50"/>
      <c r="EP262" s="50"/>
      <c r="EQ262" s="50"/>
      <c r="ER262" s="50"/>
      <c r="ES262" s="50"/>
      <c r="ET262" s="50"/>
      <c r="EU262" s="50"/>
      <c r="EV262" s="50"/>
      <c r="EW262" s="50"/>
      <c r="EX262" s="50"/>
      <c r="EY262" s="50"/>
      <c r="EZ262" s="50"/>
      <c r="FA262" s="50"/>
      <c r="FB262" s="50"/>
      <c r="FC262" s="50"/>
      <c r="FD262" s="50"/>
      <c r="FE262" s="50"/>
      <c r="FF262" s="50"/>
      <c r="FG262" s="50"/>
      <c r="FH262" s="50"/>
      <c r="FI262" s="50"/>
      <c r="FJ262" s="50"/>
    </row>
    <row r="263" spans="1:166" s="129" customFormat="1" ht="12">
      <c r="A263" s="50"/>
      <c r="B263" s="50"/>
      <c r="C263" s="50"/>
      <c r="D263" s="252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V263" s="50"/>
      <c r="W263" s="50"/>
      <c r="X263" s="50"/>
      <c r="Y263" s="50"/>
      <c r="Z263" s="50"/>
      <c r="AA263" s="50"/>
      <c r="AB263" s="50"/>
      <c r="AC263" s="50"/>
      <c r="AD263" s="50"/>
      <c r="AE263" s="50"/>
      <c r="AF263" s="50"/>
      <c r="AG263" s="50"/>
      <c r="AH263" s="50"/>
      <c r="AI263" s="50"/>
      <c r="AJ263" s="50"/>
      <c r="AK263" s="50"/>
      <c r="AL263" s="50"/>
      <c r="AM263" s="50"/>
      <c r="AN263" s="50"/>
      <c r="AO263" s="50"/>
      <c r="AP263" s="50"/>
      <c r="AQ263" s="50"/>
      <c r="AR263" s="50"/>
      <c r="AS263" s="50"/>
      <c r="AT263" s="50"/>
      <c r="AU263" s="50"/>
      <c r="AV263" s="50"/>
      <c r="AX263" s="50"/>
      <c r="AY263" s="50"/>
      <c r="AZ263" s="50"/>
      <c r="BA263" s="50"/>
      <c r="BB263" s="50"/>
      <c r="BC263" s="50"/>
      <c r="BD263" s="50"/>
      <c r="BE263" s="50"/>
      <c r="BF263" s="50"/>
      <c r="BL263" s="50"/>
      <c r="BN263" s="50"/>
      <c r="BS263" s="50"/>
      <c r="BT263" s="50"/>
      <c r="BU263" s="50"/>
      <c r="BV263" s="50"/>
      <c r="BW263" s="50"/>
      <c r="BX263" s="50"/>
      <c r="BY263" s="50"/>
      <c r="BZ263" s="50"/>
      <c r="CA263" s="50"/>
      <c r="CB263" s="50"/>
      <c r="CC263" s="50"/>
      <c r="CD263" s="50"/>
      <c r="CE263" s="50"/>
      <c r="CG263" s="50"/>
      <c r="CH263" s="50"/>
      <c r="CI263" s="50"/>
      <c r="CJ263" s="50"/>
      <c r="CK263" s="50"/>
      <c r="CL263" s="50"/>
      <c r="CM263" s="50"/>
      <c r="CN263" s="50"/>
      <c r="CO263" s="50"/>
      <c r="CP263" s="50"/>
      <c r="CQ263" s="252"/>
      <c r="CR263" s="252"/>
      <c r="CS263" s="252"/>
      <c r="CT263" s="252"/>
      <c r="CU263" s="252"/>
      <c r="CV263" s="252"/>
      <c r="CW263" s="50"/>
      <c r="CX263" s="50"/>
      <c r="CY263" s="50"/>
      <c r="CZ263" s="50"/>
      <c r="DA263" s="50"/>
      <c r="DB263" s="50"/>
      <c r="DC263" s="50"/>
      <c r="DD263" s="50"/>
      <c r="DE263" s="50"/>
      <c r="DF263" s="50"/>
      <c r="DG263" s="50"/>
      <c r="DH263" s="50"/>
      <c r="DI263" s="50"/>
      <c r="DJ263" s="50"/>
      <c r="DK263" s="50"/>
      <c r="DL263" s="50"/>
      <c r="DM263" s="50"/>
      <c r="DN263" s="50"/>
      <c r="DO263" s="50"/>
      <c r="DP263" s="50"/>
      <c r="DQ263" s="50"/>
      <c r="DR263" s="50"/>
      <c r="DS263" s="50"/>
      <c r="DT263" s="50"/>
      <c r="DU263" s="50"/>
      <c r="DV263" s="50"/>
      <c r="DW263" s="50"/>
      <c r="DX263" s="50"/>
      <c r="DY263" s="50"/>
      <c r="DZ263" s="50"/>
      <c r="EA263" s="50"/>
      <c r="EB263" s="50"/>
      <c r="EC263" s="50"/>
      <c r="ED263" s="50"/>
      <c r="EE263" s="50"/>
      <c r="EF263" s="50"/>
      <c r="EG263" s="255"/>
      <c r="EH263" s="255"/>
      <c r="EI263" s="255"/>
      <c r="EJ263" s="255"/>
      <c r="EK263" s="255"/>
      <c r="EL263" s="255"/>
      <c r="EM263" s="50"/>
      <c r="EN263" s="50"/>
      <c r="EO263" s="50"/>
      <c r="EP263" s="50"/>
      <c r="EQ263" s="50"/>
      <c r="ER263" s="50"/>
      <c r="ES263" s="50"/>
      <c r="ET263" s="50"/>
      <c r="EU263" s="50"/>
      <c r="EV263" s="50"/>
      <c r="EW263" s="50"/>
      <c r="EX263" s="50"/>
      <c r="EY263" s="50"/>
      <c r="EZ263" s="50"/>
      <c r="FA263" s="50"/>
      <c r="FB263" s="50"/>
      <c r="FC263" s="50"/>
      <c r="FD263" s="50"/>
      <c r="FE263" s="50"/>
      <c r="FF263" s="50"/>
      <c r="FG263" s="50"/>
      <c r="FH263" s="50"/>
      <c r="FI263" s="50"/>
      <c r="FJ263" s="50"/>
    </row>
  </sheetData>
  <sortState xmlns:xlrd2="http://schemas.microsoft.com/office/spreadsheetml/2017/richdata2" ref="A1:FJ113">
    <sortCondition ref="D1:D113"/>
    <sortCondition ref="E1:E113"/>
    <sortCondition ref="G1:G113"/>
  </sortState>
  <mergeCells count="8">
    <mergeCell ref="BZ190:CB190"/>
    <mergeCell ref="CC190:CE190"/>
    <mergeCell ref="AW190:BH190"/>
    <mergeCell ref="BI190:BK190"/>
    <mergeCell ref="BL190:BN190"/>
    <mergeCell ref="BO190:BQ190"/>
    <mergeCell ref="BT190:BV190"/>
    <mergeCell ref="BW190:BY190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AD88-BCB6-4AE2-B404-0A14C09B7586}">
  <dimension ref="A1:N1940"/>
  <sheetViews>
    <sheetView workbookViewId="0">
      <selection activeCell="N2" sqref="N2:N208"/>
    </sheetView>
  </sheetViews>
  <sheetFormatPr baseColWidth="10" defaultColWidth="9.6640625" defaultRowHeight="14"/>
  <cols>
    <col min="1" max="1" width="12.6640625" style="36" customWidth="1"/>
    <col min="2" max="4" width="14.33203125" style="36" customWidth="1"/>
    <col min="5" max="5" width="17.5" style="36" bestFit="1" customWidth="1"/>
    <col min="6" max="6" width="15.83203125" style="36" customWidth="1"/>
    <col min="7" max="7" width="7.6640625" style="36" bestFit="1" customWidth="1"/>
    <col min="8" max="16384" width="9.6640625" style="28"/>
  </cols>
  <sheetData>
    <row r="1" spans="1:14">
      <c r="A1" s="2" t="s">
        <v>1659</v>
      </c>
      <c r="B1" s="2" t="s">
        <v>1660</v>
      </c>
      <c r="C1" s="2"/>
      <c r="D1" s="2">
        <v>44764188</v>
      </c>
      <c r="E1" s="10" t="s">
        <v>1661</v>
      </c>
      <c r="F1" s="11" t="s">
        <v>1118</v>
      </c>
      <c r="G1" s="2"/>
      <c r="H1" s="29"/>
      <c r="I1" s="29"/>
      <c r="J1" s="29"/>
    </row>
    <row r="2" spans="1:14">
      <c r="A2" s="1"/>
      <c r="B2" s="1"/>
      <c r="C2" s="1"/>
      <c r="D2" s="1"/>
      <c r="E2" s="1"/>
      <c r="F2" s="1"/>
      <c r="G2" s="1"/>
      <c r="I2" s="28">
        <v>4</v>
      </c>
      <c r="J2" s="29">
        <v>2</v>
      </c>
      <c r="K2" s="28">
        <v>1</v>
      </c>
      <c r="L2" s="28">
        <f>I2-K2</f>
        <v>3</v>
      </c>
      <c r="N2" s="28">
        <v>0.33</v>
      </c>
    </row>
    <row r="3" spans="1:14">
      <c r="A3" s="2" t="s">
        <v>167</v>
      </c>
      <c r="B3" s="2"/>
      <c r="C3" s="2"/>
      <c r="D3" s="30"/>
      <c r="E3" s="30"/>
      <c r="F3" s="1"/>
      <c r="G3" s="1"/>
      <c r="I3" s="28">
        <v>8</v>
      </c>
      <c r="J3" s="28">
        <v>3</v>
      </c>
      <c r="K3" s="28">
        <v>1</v>
      </c>
      <c r="L3" s="28">
        <f t="shared" ref="L3:L66" si="0">I3-K3</f>
        <v>7</v>
      </c>
      <c r="N3" s="28">
        <v>0.61</v>
      </c>
    </row>
    <row r="4" spans="1:14">
      <c r="A4" s="2"/>
      <c r="B4" s="2"/>
      <c r="C4" s="2"/>
      <c r="D4" s="30"/>
      <c r="E4" s="30"/>
      <c r="F4" s="1"/>
      <c r="G4" s="1"/>
      <c r="I4" s="28">
        <v>6</v>
      </c>
      <c r="J4" s="28">
        <v>5</v>
      </c>
      <c r="K4" s="28">
        <v>2</v>
      </c>
      <c r="L4" s="28">
        <f t="shared" si="0"/>
        <v>4</v>
      </c>
      <c r="N4" s="28">
        <v>1.24</v>
      </c>
    </row>
    <row r="5" spans="1:14">
      <c r="A5" s="2" t="s">
        <v>79</v>
      </c>
      <c r="B5" s="2"/>
      <c r="C5" s="2"/>
      <c r="D5" s="30"/>
      <c r="E5" s="30"/>
      <c r="F5" s="1"/>
      <c r="G5" s="1"/>
      <c r="I5" s="28">
        <v>16</v>
      </c>
      <c r="J5" s="28">
        <v>13</v>
      </c>
      <c r="K5" s="28">
        <v>3</v>
      </c>
      <c r="L5" s="28">
        <f t="shared" si="0"/>
        <v>13</v>
      </c>
      <c r="N5" s="28">
        <v>1.05</v>
      </c>
    </row>
    <row r="6" spans="1:14" s="29" customFormat="1">
      <c r="A6" s="2" t="s">
        <v>80</v>
      </c>
      <c r="B6" s="1"/>
      <c r="C6" s="1"/>
      <c r="D6" s="30"/>
      <c r="E6" s="1"/>
      <c r="F6" s="1"/>
      <c r="G6" s="1"/>
      <c r="H6" s="28"/>
      <c r="I6" s="28">
        <v>9</v>
      </c>
      <c r="J6" s="28">
        <v>3</v>
      </c>
      <c r="K6" s="29">
        <v>3</v>
      </c>
      <c r="L6" s="28">
        <f t="shared" si="0"/>
        <v>6</v>
      </c>
      <c r="N6" s="29">
        <v>0.11</v>
      </c>
    </row>
    <row r="7" spans="1:14">
      <c r="A7" s="25"/>
      <c r="B7" s="25" t="s">
        <v>170</v>
      </c>
      <c r="C7" s="31" t="s">
        <v>171</v>
      </c>
      <c r="D7" s="31" t="s">
        <v>172</v>
      </c>
      <c r="E7" s="31" t="s">
        <v>173</v>
      </c>
      <c r="F7" s="32" t="s">
        <v>174</v>
      </c>
      <c r="G7" s="1"/>
      <c r="I7" s="28">
        <v>5</v>
      </c>
      <c r="J7" s="28">
        <v>7</v>
      </c>
      <c r="K7" s="28">
        <v>3</v>
      </c>
      <c r="L7" s="28">
        <f t="shared" si="0"/>
        <v>2</v>
      </c>
      <c r="N7" s="28">
        <v>2.04</v>
      </c>
    </row>
    <row r="8" spans="1:14">
      <c r="A8" s="3" t="s">
        <v>6</v>
      </c>
      <c r="B8" s="3">
        <v>29</v>
      </c>
      <c r="C8" s="2">
        <v>25</v>
      </c>
      <c r="D8" s="2">
        <v>16</v>
      </c>
      <c r="E8" s="2" t="s">
        <v>1465</v>
      </c>
      <c r="F8" s="33"/>
      <c r="G8" s="1"/>
      <c r="I8" s="28">
        <v>15</v>
      </c>
      <c r="J8" s="28">
        <v>12</v>
      </c>
      <c r="K8" s="28">
        <v>5</v>
      </c>
      <c r="L8" s="28">
        <f t="shared" si="0"/>
        <v>10</v>
      </c>
      <c r="N8" s="28">
        <v>1.1100000000000001</v>
      </c>
    </row>
    <row r="9" spans="1:14">
      <c r="A9" s="3" t="s">
        <v>232</v>
      </c>
      <c r="B9" s="3">
        <v>45</v>
      </c>
      <c r="C9" s="2">
        <v>31</v>
      </c>
      <c r="D9" s="2">
        <v>22</v>
      </c>
      <c r="E9" s="2"/>
      <c r="F9" s="33" t="s">
        <v>443</v>
      </c>
      <c r="G9" s="1"/>
      <c r="I9" s="28">
        <v>18</v>
      </c>
      <c r="J9" s="28">
        <v>12</v>
      </c>
      <c r="K9" s="28">
        <v>7</v>
      </c>
      <c r="L9" s="28">
        <f t="shared" si="0"/>
        <v>11</v>
      </c>
      <c r="N9" s="28">
        <v>0.38</v>
      </c>
    </row>
    <row r="10" spans="1:14">
      <c r="A10" s="12" t="s">
        <v>217</v>
      </c>
      <c r="B10" s="12">
        <v>24</v>
      </c>
      <c r="C10" s="13">
        <v>17</v>
      </c>
      <c r="D10" s="13">
        <v>8</v>
      </c>
      <c r="E10" s="13"/>
      <c r="F10" s="34" t="s">
        <v>197</v>
      </c>
      <c r="G10" s="1"/>
      <c r="I10" s="28">
        <v>14</v>
      </c>
      <c r="J10" s="28">
        <v>10</v>
      </c>
      <c r="K10" s="28">
        <v>8</v>
      </c>
      <c r="L10" s="28">
        <f t="shared" si="0"/>
        <v>6</v>
      </c>
      <c r="N10" s="28">
        <v>1.55</v>
      </c>
    </row>
    <row r="11" spans="1:14">
      <c r="A11" s="2" t="s">
        <v>127</v>
      </c>
      <c r="B11" s="2" t="s">
        <v>128</v>
      </c>
      <c r="C11" s="2" t="s">
        <v>800</v>
      </c>
      <c r="D11" s="2" t="s">
        <v>513</v>
      </c>
      <c r="E11" s="2"/>
      <c r="F11" s="1"/>
      <c r="G11" s="1"/>
      <c r="I11" s="28">
        <v>16</v>
      </c>
      <c r="J11" s="28">
        <v>12</v>
      </c>
      <c r="K11" s="28">
        <v>8</v>
      </c>
      <c r="L11" s="28">
        <f t="shared" si="0"/>
        <v>8</v>
      </c>
      <c r="N11" s="28">
        <v>1.42</v>
      </c>
    </row>
    <row r="12" spans="1:14">
      <c r="A12" s="2" t="s">
        <v>87</v>
      </c>
      <c r="B12" s="1"/>
      <c r="C12" s="1" t="s">
        <v>152</v>
      </c>
      <c r="D12" s="1"/>
      <c r="E12" s="1"/>
      <c r="F12" s="1"/>
      <c r="G12" s="1"/>
      <c r="I12" s="28">
        <v>18</v>
      </c>
      <c r="J12" s="28">
        <v>18</v>
      </c>
      <c r="K12" s="28">
        <v>9</v>
      </c>
      <c r="L12" s="28">
        <f t="shared" si="0"/>
        <v>9</v>
      </c>
      <c r="N12" s="28">
        <v>0.83</v>
      </c>
    </row>
    <row r="13" spans="1:14">
      <c r="A13" s="2" t="s">
        <v>89</v>
      </c>
      <c r="B13" s="1"/>
      <c r="C13" s="1" t="s">
        <v>152</v>
      </c>
      <c r="D13" s="1"/>
      <c r="E13" s="1"/>
      <c r="F13" s="1"/>
      <c r="G13" s="1"/>
      <c r="I13" s="28">
        <v>16</v>
      </c>
      <c r="J13" s="28">
        <v>12</v>
      </c>
      <c r="K13" s="28">
        <v>9</v>
      </c>
      <c r="L13" s="28">
        <f t="shared" si="0"/>
        <v>7</v>
      </c>
      <c r="N13" s="28">
        <v>0.83</v>
      </c>
    </row>
    <row r="14" spans="1:14">
      <c r="A14" s="2" t="s">
        <v>91</v>
      </c>
      <c r="B14" s="1" t="s">
        <v>1220</v>
      </c>
      <c r="C14" s="2" t="s">
        <v>93</v>
      </c>
      <c r="D14" s="14">
        <v>0</v>
      </c>
      <c r="E14" s="14"/>
      <c r="F14" s="1"/>
      <c r="G14" s="1"/>
      <c r="I14" s="28">
        <v>13</v>
      </c>
      <c r="J14" s="28">
        <v>12</v>
      </c>
      <c r="K14" s="28">
        <v>9</v>
      </c>
      <c r="L14" s="28">
        <f t="shared" si="0"/>
        <v>4</v>
      </c>
      <c r="N14" s="28">
        <v>0.67</v>
      </c>
    </row>
    <row r="15" spans="1:14" ht="15" thickBot="1">
      <c r="A15" s="35" t="s">
        <v>183</v>
      </c>
      <c r="B15" s="275" t="s">
        <v>184</v>
      </c>
      <c r="C15" s="276"/>
      <c r="D15" s="275" t="s">
        <v>185</v>
      </c>
      <c r="E15" s="276"/>
      <c r="F15" s="35" t="s">
        <v>186</v>
      </c>
      <c r="G15" s="1"/>
      <c r="I15" s="28">
        <v>20</v>
      </c>
      <c r="J15" s="28">
        <v>18</v>
      </c>
      <c r="K15" s="28">
        <v>10</v>
      </c>
      <c r="L15" s="28">
        <f t="shared" si="0"/>
        <v>10</v>
      </c>
      <c r="N15" s="28">
        <v>0.72</v>
      </c>
    </row>
    <row r="16" spans="1:14">
      <c r="A16" s="21" t="s">
        <v>187</v>
      </c>
      <c r="B16" s="4">
        <v>2.83</v>
      </c>
      <c r="C16" s="16">
        <v>29.22</v>
      </c>
      <c r="D16" s="4">
        <v>3.21</v>
      </c>
      <c r="E16" s="16">
        <v>29.52</v>
      </c>
      <c r="F16" s="16">
        <v>5</v>
      </c>
      <c r="G16" s="1"/>
      <c r="I16" s="28">
        <v>17</v>
      </c>
      <c r="J16" s="28">
        <v>11</v>
      </c>
      <c r="K16" s="28">
        <v>10</v>
      </c>
      <c r="L16" s="28">
        <f t="shared" si="0"/>
        <v>7</v>
      </c>
      <c r="N16" s="28">
        <v>-0.04</v>
      </c>
    </row>
    <row r="17" spans="1:14">
      <c r="A17" s="22" t="s">
        <v>188</v>
      </c>
      <c r="B17" s="37">
        <v>3.06</v>
      </c>
      <c r="C17" s="38">
        <v>31.43</v>
      </c>
      <c r="D17" s="26">
        <v>2.29</v>
      </c>
      <c r="E17" s="38">
        <v>31.34</v>
      </c>
      <c r="F17" s="20">
        <v>5</v>
      </c>
      <c r="G17" s="1"/>
      <c r="I17" s="28">
        <v>13</v>
      </c>
      <c r="J17" s="28">
        <v>11</v>
      </c>
      <c r="K17" s="28">
        <v>10</v>
      </c>
      <c r="L17" s="28">
        <f t="shared" si="0"/>
        <v>3</v>
      </c>
      <c r="N17" s="28">
        <v>2.12</v>
      </c>
    </row>
    <row r="18" spans="1:14">
      <c r="A18" s="24" t="s">
        <v>189</v>
      </c>
      <c r="B18" s="7">
        <v>2.83</v>
      </c>
      <c r="C18" s="17">
        <v>33.25</v>
      </c>
      <c r="D18" s="53">
        <v>0.39</v>
      </c>
      <c r="E18" s="17">
        <v>33.549999999999997</v>
      </c>
      <c r="F18" s="17">
        <v>6</v>
      </c>
      <c r="G18" s="1"/>
      <c r="I18" s="28">
        <v>17</v>
      </c>
      <c r="J18" s="28">
        <v>18</v>
      </c>
      <c r="K18" s="28">
        <v>10</v>
      </c>
      <c r="L18" s="28">
        <f t="shared" si="0"/>
        <v>7</v>
      </c>
      <c r="N18" s="28">
        <v>1.02</v>
      </c>
    </row>
    <row r="19" spans="1:14">
      <c r="A19" s="24" t="s">
        <v>190</v>
      </c>
      <c r="B19" s="6">
        <v>1.96</v>
      </c>
      <c r="C19" s="18">
        <v>34.56</v>
      </c>
      <c r="D19" s="53">
        <v>0.76</v>
      </c>
      <c r="E19" s="17">
        <v>34.659999999999997</v>
      </c>
      <c r="F19" s="17">
        <v>4</v>
      </c>
      <c r="G19" s="1"/>
      <c r="I19" s="28">
        <v>19</v>
      </c>
      <c r="J19" s="28">
        <v>17</v>
      </c>
      <c r="K19" s="28">
        <v>10</v>
      </c>
      <c r="L19" s="28">
        <f t="shared" si="0"/>
        <v>9</v>
      </c>
      <c r="N19" s="28">
        <v>0.59</v>
      </c>
    </row>
    <row r="20" spans="1:14">
      <c r="A20" s="25" t="s">
        <v>191</v>
      </c>
      <c r="B20" s="7">
        <v>2.5299999999999998</v>
      </c>
      <c r="C20" s="17">
        <v>35.49</v>
      </c>
      <c r="D20" s="53">
        <v>2.2400000000000002</v>
      </c>
      <c r="E20" s="17">
        <v>35.700000000000003</v>
      </c>
      <c r="F20" s="17">
        <v>0</v>
      </c>
      <c r="G20" s="1"/>
      <c r="I20" s="28">
        <v>16</v>
      </c>
      <c r="J20" s="28">
        <v>13</v>
      </c>
      <c r="K20" s="28">
        <v>11</v>
      </c>
      <c r="L20" s="28">
        <f t="shared" si="0"/>
        <v>5</v>
      </c>
      <c r="N20" s="28">
        <v>0.18</v>
      </c>
    </row>
    <row r="21" spans="1:14" ht="26" customHeight="1">
      <c r="A21" s="12" t="s">
        <v>192</v>
      </c>
      <c r="B21" s="8">
        <v>2.89</v>
      </c>
      <c r="C21" s="19">
        <v>36.26</v>
      </c>
      <c r="D21" s="54">
        <v>2.2400000000000002</v>
      </c>
      <c r="E21" s="19">
        <v>36.14</v>
      </c>
      <c r="F21" s="17">
        <v>-6</v>
      </c>
      <c r="G21" s="1"/>
      <c r="I21" s="28">
        <v>16</v>
      </c>
      <c r="J21" s="28">
        <v>14</v>
      </c>
      <c r="K21" s="28">
        <v>11</v>
      </c>
      <c r="L21" s="28">
        <f t="shared" si="0"/>
        <v>5</v>
      </c>
      <c r="N21" s="28">
        <v>1.39</v>
      </c>
    </row>
    <row r="22" spans="1:14" ht="26" customHeight="1">
      <c r="A22" s="25" t="s">
        <v>193</v>
      </c>
      <c r="B22" s="7">
        <v>1.85</v>
      </c>
      <c r="C22" s="17">
        <v>37.5</v>
      </c>
      <c r="D22" s="53">
        <v>2.31</v>
      </c>
      <c r="E22" s="17">
        <v>37.159999999999997</v>
      </c>
      <c r="F22" s="17">
        <v>-11</v>
      </c>
      <c r="G22" s="1"/>
      <c r="I22" s="28">
        <v>25</v>
      </c>
      <c r="J22" s="28">
        <v>27</v>
      </c>
      <c r="K22" s="28">
        <v>11</v>
      </c>
      <c r="L22" s="28">
        <f t="shared" si="0"/>
        <v>14</v>
      </c>
      <c r="N22" s="28">
        <v>0.95</v>
      </c>
    </row>
    <row r="23" spans="1:14" ht="26" customHeight="1">
      <c r="A23" s="12" t="s">
        <v>194</v>
      </c>
      <c r="B23" s="8">
        <v>2.17</v>
      </c>
      <c r="C23" s="19">
        <v>37.22</v>
      </c>
      <c r="D23" s="54">
        <v>2.78</v>
      </c>
      <c r="E23" s="19">
        <v>37.39</v>
      </c>
      <c r="F23" s="17">
        <v>-13</v>
      </c>
      <c r="G23" s="2" t="s">
        <v>174</v>
      </c>
      <c r="I23" s="28">
        <v>31</v>
      </c>
      <c r="J23" s="28">
        <v>25</v>
      </c>
      <c r="K23" s="28">
        <v>11</v>
      </c>
      <c r="L23" s="28">
        <f t="shared" si="0"/>
        <v>20</v>
      </c>
      <c r="N23" s="28">
        <v>1.07</v>
      </c>
    </row>
    <row r="24" spans="1:14" ht="26" customHeight="1">
      <c r="A24" s="26" t="s">
        <v>195</v>
      </c>
      <c r="B24" s="6">
        <v>1.88</v>
      </c>
      <c r="C24" s="18">
        <v>38.19</v>
      </c>
      <c r="D24" s="55">
        <v>3.51</v>
      </c>
      <c r="E24" s="18">
        <v>38.28</v>
      </c>
      <c r="F24" s="17">
        <v>-13</v>
      </c>
      <c r="G24" s="2"/>
      <c r="I24" s="28">
        <v>18</v>
      </c>
      <c r="J24" s="28">
        <v>12</v>
      </c>
      <c r="K24" s="28">
        <v>12</v>
      </c>
      <c r="L24" s="28">
        <f t="shared" si="0"/>
        <v>6</v>
      </c>
      <c r="N24" s="28">
        <v>0.63</v>
      </c>
    </row>
    <row r="25" spans="1:14" ht="26" customHeight="1">
      <c r="A25" s="25" t="s">
        <v>196</v>
      </c>
      <c r="B25" s="7">
        <v>4.5999999999999996</v>
      </c>
      <c r="C25" s="17">
        <v>40.18</v>
      </c>
      <c r="D25" s="53">
        <v>4.5999999999999996</v>
      </c>
      <c r="E25" s="17">
        <v>40.83</v>
      </c>
      <c r="F25" s="17">
        <v>-9</v>
      </c>
      <c r="G25" s="1"/>
      <c r="I25" s="28">
        <v>26</v>
      </c>
      <c r="J25" s="28">
        <v>22</v>
      </c>
      <c r="K25" s="28">
        <v>12</v>
      </c>
      <c r="L25" s="28">
        <f t="shared" si="0"/>
        <v>14</v>
      </c>
      <c r="N25" s="28">
        <v>0.4</v>
      </c>
    </row>
    <row r="26" spans="1:14" ht="26" customHeight="1">
      <c r="A26" s="25" t="s">
        <v>176</v>
      </c>
      <c r="B26" s="7">
        <v>5.98</v>
      </c>
      <c r="C26" s="17">
        <v>40.659999999999997</v>
      </c>
      <c r="D26" s="53">
        <v>5.19</v>
      </c>
      <c r="E26" s="17">
        <v>40.69</v>
      </c>
      <c r="F26" s="17">
        <v>-5</v>
      </c>
      <c r="G26" s="1"/>
      <c r="I26" s="28">
        <v>15</v>
      </c>
      <c r="J26" s="28">
        <v>16</v>
      </c>
      <c r="K26" s="28">
        <v>12</v>
      </c>
      <c r="L26" s="28">
        <f t="shared" si="0"/>
        <v>3</v>
      </c>
      <c r="N26" s="28">
        <v>1</v>
      </c>
    </row>
    <row r="27" spans="1:14" ht="26" customHeight="1">
      <c r="A27" s="25" t="s">
        <v>90</v>
      </c>
      <c r="B27" s="7">
        <v>5.47</v>
      </c>
      <c r="C27" s="17">
        <v>41.16</v>
      </c>
      <c r="D27" s="53">
        <v>4.1900000000000004</v>
      </c>
      <c r="E27" s="17">
        <v>41.01</v>
      </c>
      <c r="F27" s="17">
        <v>0</v>
      </c>
      <c r="G27" s="1"/>
      <c r="I27" s="28">
        <v>20</v>
      </c>
      <c r="J27" s="28">
        <v>16</v>
      </c>
      <c r="K27" s="28">
        <v>12</v>
      </c>
      <c r="L27" s="28">
        <f t="shared" si="0"/>
        <v>8</v>
      </c>
      <c r="N27" s="28">
        <v>1.27</v>
      </c>
    </row>
    <row r="28" spans="1:14" ht="26" customHeight="1">
      <c r="A28" s="12" t="s">
        <v>152</v>
      </c>
      <c r="B28" s="7">
        <v>4.07</v>
      </c>
      <c r="C28" s="17">
        <v>44.03</v>
      </c>
      <c r="D28" s="7">
        <v>4.37</v>
      </c>
      <c r="E28" s="17">
        <v>44.76</v>
      </c>
      <c r="F28" s="17">
        <v>1</v>
      </c>
      <c r="G28" s="1"/>
      <c r="I28" s="28">
        <v>15</v>
      </c>
      <c r="J28" s="28">
        <v>17</v>
      </c>
      <c r="K28" s="28">
        <v>12</v>
      </c>
      <c r="L28" s="28">
        <f t="shared" si="0"/>
        <v>3</v>
      </c>
      <c r="N28" s="28">
        <v>1.49</v>
      </c>
    </row>
    <row r="29" spans="1:14" ht="26" customHeight="1">
      <c r="A29" s="12" t="s">
        <v>180</v>
      </c>
      <c r="B29" s="8">
        <v>4.38</v>
      </c>
      <c r="C29" s="19">
        <v>45.96</v>
      </c>
      <c r="D29" s="8">
        <v>4.5199999999999996</v>
      </c>
      <c r="E29" s="19">
        <v>45.66</v>
      </c>
      <c r="F29" s="17">
        <v>4</v>
      </c>
      <c r="G29" s="2"/>
      <c r="I29" s="28">
        <v>23</v>
      </c>
      <c r="J29" s="28">
        <v>20</v>
      </c>
      <c r="K29" s="28">
        <v>12</v>
      </c>
      <c r="L29" s="28">
        <f t="shared" si="0"/>
        <v>11</v>
      </c>
      <c r="N29" s="28">
        <v>0.52</v>
      </c>
    </row>
    <row r="30" spans="1:14" ht="26" customHeight="1">
      <c r="A30" s="25" t="s">
        <v>197</v>
      </c>
      <c r="B30" s="9">
        <v>6.39</v>
      </c>
      <c r="C30" s="20">
        <v>47.08</v>
      </c>
      <c r="D30" s="9">
        <v>7.23</v>
      </c>
      <c r="E30" s="20">
        <v>47.82</v>
      </c>
      <c r="F30" s="20">
        <v>6</v>
      </c>
      <c r="G30" s="2" t="s">
        <v>174</v>
      </c>
      <c r="I30" s="28">
        <v>20</v>
      </c>
      <c r="J30" s="28">
        <v>22</v>
      </c>
      <c r="K30" s="28">
        <v>13</v>
      </c>
      <c r="L30" s="28">
        <f t="shared" si="0"/>
        <v>7</v>
      </c>
      <c r="N30" s="28">
        <v>0</v>
      </c>
    </row>
    <row r="31" spans="1:14" ht="26" customHeight="1">
      <c r="A31" s="25" t="s">
        <v>131</v>
      </c>
      <c r="B31" s="9">
        <v>7.55</v>
      </c>
      <c r="C31" s="20">
        <v>47.6</v>
      </c>
      <c r="D31" s="9">
        <v>7.78</v>
      </c>
      <c r="E31" s="20">
        <v>47.07</v>
      </c>
      <c r="F31" s="20">
        <v>3</v>
      </c>
      <c r="G31" s="1"/>
      <c r="I31" s="28">
        <v>24</v>
      </c>
      <c r="J31" s="28">
        <v>21</v>
      </c>
      <c r="K31" s="28">
        <v>13</v>
      </c>
      <c r="L31" s="28">
        <f t="shared" si="0"/>
        <v>11</v>
      </c>
      <c r="N31" s="28">
        <v>1.69</v>
      </c>
    </row>
    <row r="32" spans="1:14" ht="26" customHeight="1">
      <c r="A32" s="27" t="s">
        <v>108</v>
      </c>
      <c r="B32" s="4">
        <v>13.17</v>
      </c>
      <c r="C32" s="16">
        <v>43.99</v>
      </c>
      <c r="D32" s="4">
        <v>12.34</v>
      </c>
      <c r="E32" s="16">
        <v>43.66</v>
      </c>
      <c r="F32" s="20">
        <v>3</v>
      </c>
      <c r="G32" s="1"/>
      <c r="I32" s="28">
        <v>18</v>
      </c>
      <c r="J32" s="28">
        <v>20</v>
      </c>
      <c r="K32" s="28">
        <v>13</v>
      </c>
      <c r="L32" s="28">
        <f t="shared" si="0"/>
        <v>5</v>
      </c>
      <c r="N32" s="28">
        <v>0.78</v>
      </c>
    </row>
    <row r="33" spans="1:14" ht="26" customHeight="1">
      <c r="A33" s="12" t="s">
        <v>1121</v>
      </c>
      <c r="B33" s="4">
        <v>18.7</v>
      </c>
      <c r="C33" s="16">
        <v>42.35</v>
      </c>
      <c r="D33" s="4">
        <v>17.34</v>
      </c>
      <c r="E33" s="16">
        <v>42.2</v>
      </c>
      <c r="F33" s="20">
        <v>4</v>
      </c>
      <c r="G33" s="1"/>
      <c r="I33" s="28">
        <v>17</v>
      </c>
      <c r="J33" s="28">
        <v>21</v>
      </c>
      <c r="K33" s="28">
        <v>13</v>
      </c>
      <c r="L33" s="28">
        <f t="shared" si="0"/>
        <v>4</v>
      </c>
      <c r="N33" s="28">
        <v>1.29</v>
      </c>
    </row>
    <row r="34" spans="1:14" ht="26" customHeight="1">
      <c r="A34" s="1"/>
      <c r="B34" s="1"/>
      <c r="C34" s="1"/>
      <c r="D34" s="1"/>
      <c r="E34" s="1"/>
      <c r="F34" s="1"/>
      <c r="G34" s="1"/>
      <c r="I34" s="28">
        <v>18</v>
      </c>
      <c r="J34" s="28">
        <v>17</v>
      </c>
      <c r="K34" s="28">
        <v>13</v>
      </c>
      <c r="L34" s="28">
        <f t="shared" si="0"/>
        <v>5</v>
      </c>
      <c r="N34" s="28">
        <v>-7.0000000000000007E-2</v>
      </c>
    </row>
    <row r="35" spans="1:14" ht="26" customHeight="1">
      <c r="A35" s="1"/>
      <c r="B35" s="1"/>
      <c r="C35" s="1"/>
      <c r="D35" s="1"/>
      <c r="E35" s="1"/>
      <c r="F35" s="1"/>
      <c r="G35" s="1"/>
      <c r="I35" s="28">
        <v>19</v>
      </c>
      <c r="J35" s="28">
        <v>21</v>
      </c>
      <c r="K35" s="28">
        <v>13</v>
      </c>
      <c r="L35" s="28">
        <f t="shared" si="0"/>
        <v>6</v>
      </c>
      <c r="N35" s="28">
        <v>1.3</v>
      </c>
    </row>
    <row r="36" spans="1:14" ht="26" customHeight="1">
      <c r="A36" s="1"/>
      <c r="B36" s="1"/>
      <c r="C36" s="1"/>
      <c r="D36" s="1"/>
      <c r="E36" s="1"/>
      <c r="F36" s="1"/>
      <c r="G36" s="1"/>
      <c r="I36" s="28">
        <v>18</v>
      </c>
      <c r="J36" s="28">
        <v>18</v>
      </c>
      <c r="K36" s="28">
        <v>13</v>
      </c>
      <c r="L36" s="28">
        <f t="shared" si="0"/>
        <v>5</v>
      </c>
      <c r="N36" s="28">
        <v>1.49</v>
      </c>
    </row>
    <row r="37" spans="1:14" ht="26" customHeight="1">
      <c r="I37" s="28">
        <v>15</v>
      </c>
      <c r="J37" s="28">
        <v>16</v>
      </c>
      <c r="K37" s="28">
        <v>13</v>
      </c>
      <c r="L37" s="28">
        <f t="shared" si="0"/>
        <v>2</v>
      </c>
      <c r="N37" s="28">
        <v>2.12</v>
      </c>
    </row>
    <row r="38" spans="1:14" ht="26" customHeight="1">
      <c r="I38" s="28">
        <v>18</v>
      </c>
      <c r="J38" s="28">
        <v>21</v>
      </c>
      <c r="K38" s="28">
        <v>13</v>
      </c>
      <c r="L38" s="28">
        <f t="shared" si="0"/>
        <v>5</v>
      </c>
      <c r="N38" s="28">
        <v>0.17</v>
      </c>
    </row>
    <row r="39" spans="1:14" ht="26" customHeight="1">
      <c r="I39" s="28">
        <v>21</v>
      </c>
      <c r="J39" s="28">
        <v>19</v>
      </c>
      <c r="K39" s="28">
        <v>13</v>
      </c>
      <c r="L39" s="28">
        <f t="shared" si="0"/>
        <v>8</v>
      </c>
      <c r="N39" s="28">
        <v>1.21</v>
      </c>
    </row>
    <row r="40" spans="1:14">
      <c r="I40" s="28">
        <v>29</v>
      </c>
      <c r="J40" s="28">
        <v>24</v>
      </c>
      <c r="K40" s="28">
        <v>14</v>
      </c>
      <c r="L40" s="28">
        <f t="shared" si="0"/>
        <v>15</v>
      </c>
      <c r="N40" s="28">
        <v>-0.31</v>
      </c>
    </row>
    <row r="41" spans="1:14">
      <c r="I41" s="28">
        <v>19</v>
      </c>
      <c r="J41" s="28">
        <v>16</v>
      </c>
      <c r="K41" s="28">
        <v>14</v>
      </c>
      <c r="L41" s="28">
        <f t="shared" si="0"/>
        <v>5</v>
      </c>
      <c r="N41" s="28">
        <v>2.13</v>
      </c>
    </row>
    <row r="42" spans="1:14">
      <c r="I42" s="28">
        <v>29</v>
      </c>
      <c r="J42" s="28">
        <v>20</v>
      </c>
      <c r="K42" s="28">
        <v>14</v>
      </c>
      <c r="L42" s="28">
        <f t="shared" si="0"/>
        <v>15</v>
      </c>
      <c r="N42" s="28">
        <v>0.37</v>
      </c>
    </row>
    <row r="43" spans="1:14">
      <c r="A43" s="2"/>
      <c r="B43" s="1"/>
      <c r="C43" s="1"/>
      <c r="D43" s="30"/>
      <c r="E43" s="1"/>
      <c r="F43" s="1"/>
      <c r="G43" s="1"/>
      <c r="I43" s="28">
        <v>24</v>
      </c>
      <c r="J43" s="28">
        <v>23</v>
      </c>
      <c r="K43" s="28">
        <v>14</v>
      </c>
      <c r="L43" s="28">
        <f t="shared" si="0"/>
        <v>10</v>
      </c>
      <c r="N43" s="28">
        <v>1.31</v>
      </c>
    </row>
    <row r="44" spans="1:14">
      <c r="A44" s="25"/>
      <c r="B44" s="25"/>
      <c r="C44" s="31"/>
      <c r="D44" s="31"/>
      <c r="E44" s="31"/>
      <c r="F44" s="32"/>
      <c r="G44" s="1"/>
      <c r="I44" s="28">
        <v>20</v>
      </c>
      <c r="J44" s="28">
        <v>13</v>
      </c>
      <c r="K44" s="28">
        <v>14</v>
      </c>
      <c r="L44" s="28">
        <f t="shared" si="0"/>
        <v>6</v>
      </c>
      <c r="N44" s="28">
        <v>0.77</v>
      </c>
    </row>
    <row r="45" spans="1:14">
      <c r="A45" s="3"/>
      <c r="B45" s="3"/>
      <c r="C45" s="2"/>
      <c r="D45" s="2"/>
      <c r="E45" s="2"/>
      <c r="F45" s="33"/>
      <c r="G45" s="1"/>
      <c r="I45" s="28">
        <v>28</v>
      </c>
      <c r="J45" s="28">
        <v>19</v>
      </c>
      <c r="K45" s="28">
        <v>15</v>
      </c>
      <c r="L45" s="28">
        <f t="shared" si="0"/>
        <v>13</v>
      </c>
      <c r="N45" s="28">
        <v>1.28</v>
      </c>
    </row>
    <row r="46" spans="1:14">
      <c r="A46" s="3"/>
      <c r="B46" s="3"/>
      <c r="C46" s="2"/>
      <c r="D46" s="2"/>
      <c r="E46" s="2"/>
      <c r="F46" s="33"/>
      <c r="G46" s="1"/>
      <c r="I46" s="28">
        <v>23</v>
      </c>
      <c r="J46" s="28">
        <v>21</v>
      </c>
      <c r="K46" s="28">
        <v>15</v>
      </c>
      <c r="L46" s="28">
        <f t="shared" si="0"/>
        <v>8</v>
      </c>
      <c r="N46" s="28">
        <v>1.41</v>
      </c>
    </row>
    <row r="47" spans="1:14">
      <c r="A47" s="12"/>
      <c r="B47" s="12"/>
      <c r="C47" s="13"/>
      <c r="D47" s="13"/>
      <c r="E47" s="13"/>
      <c r="F47" s="34"/>
      <c r="G47" s="1"/>
      <c r="I47" s="28">
        <v>22</v>
      </c>
      <c r="J47" s="28">
        <v>17</v>
      </c>
      <c r="K47" s="28">
        <v>15</v>
      </c>
      <c r="L47" s="28">
        <f t="shared" si="0"/>
        <v>7</v>
      </c>
      <c r="N47" s="28">
        <v>1.18</v>
      </c>
    </row>
    <row r="48" spans="1:14">
      <c r="A48" s="2"/>
      <c r="B48" s="2"/>
      <c r="C48" s="2"/>
      <c r="D48" s="2"/>
      <c r="E48" s="2"/>
      <c r="F48" s="1"/>
      <c r="G48" s="1"/>
      <c r="I48" s="28">
        <v>31</v>
      </c>
      <c r="J48" s="28">
        <v>28</v>
      </c>
      <c r="K48" s="28">
        <v>15</v>
      </c>
      <c r="L48" s="28">
        <f t="shared" si="0"/>
        <v>16</v>
      </c>
      <c r="N48" s="28">
        <v>1.36</v>
      </c>
    </row>
    <row r="49" spans="1:14">
      <c r="A49" s="2"/>
      <c r="B49" s="1"/>
      <c r="C49" s="1"/>
      <c r="D49" s="1"/>
      <c r="E49" s="1"/>
      <c r="F49" s="1"/>
      <c r="G49" s="1"/>
      <c r="I49" s="28">
        <v>22</v>
      </c>
      <c r="J49" s="28">
        <v>22</v>
      </c>
      <c r="K49" s="28">
        <v>15</v>
      </c>
      <c r="L49" s="28">
        <f t="shared" si="0"/>
        <v>7</v>
      </c>
      <c r="N49" s="28">
        <v>0.19</v>
      </c>
    </row>
    <row r="50" spans="1:14">
      <c r="A50" s="2"/>
      <c r="B50" s="1"/>
      <c r="C50" s="1"/>
      <c r="D50" s="1"/>
      <c r="E50" s="1"/>
      <c r="F50" s="1"/>
      <c r="G50" s="1"/>
      <c r="I50" s="28">
        <v>17</v>
      </c>
      <c r="J50" s="28">
        <v>16</v>
      </c>
      <c r="K50" s="28">
        <v>15</v>
      </c>
      <c r="L50" s="28">
        <f t="shared" si="0"/>
        <v>2</v>
      </c>
      <c r="N50" s="28">
        <v>1.81</v>
      </c>
    </row>
    <row r="51" spans="1:14">
      <c r="A51" s="2"/>
      <c r="B51" s="1"/>
      <c r="C51" s="2"/>
      <c r="D51" s="14"/>
      <c r="E51" s="15"/>
      <c r="F51" s="1"/>
      <c r="G51" s="1"/>
      <c r="I51" s="28">
        <v>26</v>
      </c>
      <c r="J51" s="28">
        <v>21</v>
      </c>
      <c r="K51" s="28">
        <v>15</v>
      </c>
      <c r="L51" s="28">
        <f t="shared" si="0"/>
        <v>11</v>
      </c>
      <c r="N51" s="28">
        <v>1.2</v>
      </c>
    </row>
    <row r="52" spans="1:14" ht="15" thickBot="1">
      <c r="A52" s="35"/>
      <c r="B52" s="275"/>
      <c r="C52" s="276"/>
      <c r="D52" s="275"/>
      <c r="E52" s="276"/>
      <c r="F52" s="35"/>
      <c r="G52" s="1"/>
      <c r="I52" s="28">
        <v>29</v>
      </c>
      <c r="J52" s="28">
        <v>25</v>
      </c>
      <c r="K52" s="28">
        <v>16</v>
      </c>
      <c r="L52" s="28">
        <f t="shared" si="0"/>
        <v>13</v>
      </c>
      <c r="N52" s="28">
        <v>2.36</v>
      </c>
    </row>
    <row r="53" spans="1:14">
      <c r="A53" s="21"/>
      <c r="B53" s="4"/>
      <c r="C53" s="16"/>
      <c r="D53" s="4"/>
      <c r="E53" s="16"/>
      <c r="F53" s="16"/>
      <c r="G53" s="1"/>
      <c r="I53" s="28">
        <v>24</v>
      </c>
      <c r="J53" s="28">
        <v>23</v>
      </c>
      <c r="K53" s="28">
        <v>16</v>
      </c>
      <c r="L53" s="28">
        <f t="shared" si="0"/>
        <v>8</v>
      </c>
      <c r="N53" s="28">
        <v>1.44</v>
      </c>
    </row>
    <row r="54" spans="1:14">
      <c r="A54" s="22"/>
      <c r="B54" s="6"/>
      <c r="C54" s="18"/>
      <c r="D54" s="6"/>
      <c r="E54" s="18"/>
      <c r="F54" s="17"/>
      <c r="G54" s="1"/>
      <c r="I54" s="28">
        <v>31</v>
      </c>
      <c r="J54" s="28">
        <v>26</v>
      </c>
      <c r="K54" s="28">
        <v>16</v>
      </c>
      <c r="L54" s="28">
        <f t="shared" si="0"/>
        <v>15</v>
      </c>
      <c r="N54" s="28">
        <v>2.5099999999999998</v>
      </c>
    </row>
    <row r="55" spans="1:14">
      <c r="A55" s="24"/>
      <c r="B55" s="7"/>
      <c r="C55" s="17"/>
      <c r="D55" s="7"/>
      <c r="E55" s="17"/>
      <c r="F55" s="17"/>
      <c r="G55" s="1"/>
      <c r="I55" s="28">
        <v>28</v>
      </c>
      <c r="J55" s="28">
        <v>28</v>
      </c>
      <c r="K55" s="28">
        <v>16</v>
      </c>
      <c r="L55" s="28">
        <f t="shared" si="0"/>
        <v>12</v>
      </c>
      <c r="N55" s="28">
        <v>1.32</v>
      </c>
    </row>
    <row r="56" spans="1:14">
      <c r="A56" s="24"/>
      <c r="B56" s="6"/>
      <c r="C56" s="18"/>
      <c r="D56" s="7"/>
      <c r="E56" s="17"/>
      <c r="F56" s="17"/>
      <c r="G56" s="2"/>
      <c r="I56" s="28">
        <v>26</v>
      </c>
      <c r="J56" s="28">
        <v>19</v>
      </c>
      <c r="K56" s="28">
        <v>16</v>
      </c>
      <c r="L56" s="28">
        <f t="shared" si="0"/>
        <v>10</v>
      </c>
      <c r="N56" s="28">
        <v>0</v>
      </c>
    </row>
    <row r="57" spans="1:14">
      <c r="A57" s="25"/>
      <c r="B57" s="7"/>
      <c r="C57" s="17"/>
      <c r="D57" s="7"/>
      <c r="E57" s="17"/>
      <c r="F57" s="17"/>
      <c r="G57" s="2"/>
      <c r="I57" s="28">
        <v>21</v>
      </c>
      <c r="J57" s="28">
        <v>19</v>
      </c>
      <c r="K57" s="28">
        <v>16</v>
      </c>
      <c r="L57" s="28">
        <f t="shared" si="0"/>
        <v>5</v>
      </c>
      <c r="N57" s="28">
        <v>1.26</v>
      </c>
    </row>
    <row r="58" spans="1:14">
      <c r="A58" s="12"/>
      <c r="B58" s="8"/>
      <c r="C58" s="19"/>
      <c r="D58" s="8"/>
      <c r="E58" s="19"/>
      <c r="F58" s="17"/>
      <c r="G58" s="1"/>
      <c r="I58" s="28">
        <v>22</v>
      </c>
      <c r="J58" s="28">
        <v>15</v>
      </c>
      <c r="K58" s="28">
        <v>16</v>
      </c>
      <c r="L58" s="28">
        <f t="shared" si="0"/>
        <v>6</v>
      </c>
      <c r="N58" s="28">
        <v>1.3</v>
      </c>
    </row>
    <row r="59" spans="1:14">
      <c r="A59" s="25"/>
      <c r="B59" s="7"/>
      <c r="C59" s="17"/>
      <c r="D59" s="7"/>
      <c r="E59" s="17"/>
      <c r="F59" s="17"/>
      <c r="G59" s="1"/>
      <c r="I59" s="28">
        <v>23</v>
      </c>
      <c r="J59" s="28">
        <v>17</v>
      </c>
      <c r="K59" s="28">
        <v>16</v>
      </c>
      <c r="L59" s="28">
        <f t="shared" si="0"/>
        <v>7</v>
      </c>
      <c r="N59" s="28">
        <v>1.34</v>
      </c>
    </row>
    <row r="60" spans="1:14">
      <c r="A60" s="12"/>
      <c r="B60" s="8"/>
      <c r="C60" s="19"/>
      <c r="D60" s="8"/>
      <c r="E60" s="19"/>
      <c r="F60" s="17"/>
      <c r="G60" s="1"/>
      <c r="I60" s="28">
        <v>25</v>
      </c>
      <c r="J60" s="28">
        <v>24</v>
      </c>
      <c r="K60" s="28">
        <v>16</v>
      </c>
      <c r="L60" s="28">
        <f t="shared" si="0"/>
        <v>9</v>
      </c>
      <c r="N60" s="28">
        <v>1.5</v>
      </c>
    </row>
    <row r="61" spans="1:14">
      <c r="A61" s="26"/>
      <c r="B61" s="6"/>
      <c r="C61" s="18"/>
      <c r="D61" s="6"/>
      <c r="E61" s="18"/>
      <c r="F61" s="17"/>
      <c r="G61" s="2"/>
      <c r="I61" s="28">
        <v>28</v>
      </c>
      <c r="J61" s="28">
        <v>25</v>
      </c>
      <c r="K61" s="28">
        <v>17</v>
      </c>
      <c r="L61" s="28">
        <f t="shared" si="0"/>
        <v>11</v>
      </c>
      <c r="N61" s="28">
        <v>0.47</v>
      </c>
    </row>
    <row r="62" spans="1:14">
      <c r="A62" s="25"/>
      <c r="B62" s="7"/>
      <c r="C62" s="17"/>
      <c r="D62" s="7"/>
      <c r="E62" s="17"/>
      <c r="F62" s="17"/>
      <c r="G62" s="1"/>
      <c r="I62" s="28">
        <v>23</v>
      </c>
      <c r="J62" s="28">
        <v>23</v>
      </c>
      <c r="K62" s="28">
        <v>17</v>
      </c>
      <c r="L62" s="28">
        <f t="shared" si="0"/>
        <v>6</v>
      </c>
      <c r="N62" s="28">
        <v>1.59</v>
      </c>
    </row>
    <row r="63" spans="1:14">
      <c r="A63" s="25"/>
      <c r="B63" s="7"/>
      <c r="C63" s="17"/>
      <c r="D63" s="7"/>
      <c r="E63" s="17"/>
      <c r="F63" s="17"/>
      <c r="G63" s="1"/>
      <c r="I63" s="28">
        <v>33</v>
      </c>
      <c r="J63" s="28">
        <v>23</v>
      </c>
      <c r="K63" s="28">
        <v>17</v>
      </c>
      <c r="L63" s="28">
        <f t="shared" si="0"/>
        <v>16</v>
      </c>
      <c r="N63" s="28">
        <v>2.14</v>
      </c>
    </row>
    <row r="64" spans="1:14">
      <c r="A64" s="12"/>
      <c r="B64" s="7"/>
      <c r="C64" s="17"/>
      <c r="D64" s="7"/>
      <c r="E64" s="17"/>
      <c r="F64" s="17"/>
      <c r="G64" s="2"/>
      <c r="I64" s="28">
        <v>31</v>
      </c>
      <c r="J64" s="28">
        <v>23</v>
      </c>
      <c r="K64" s="28">
        <v>17</v>
      </c>
      <c r="L64" s="28">
        <f t="shared" si="0"/>
        <v>14</v>
      </c>
      <c r="N64" s="28">
        <v>3.13</v>
      </c>
    </row>
    <row r="65" spans="1:14">
      <c r="A65" s="12"/>
      <c r="B65" s="8"/>
      <c r="C65" s="19"/>
      <c r="D65" s="8"/>
      <c r="E65" s="19"/>
      <c r="F65" s="17"/>
      <c r="G65" s="2"/>
      <c r="I65" s="28">
        <v>25</v>
      </c>
      <c r="J65" s="28">
        <v>20</v>
      </c>
      <c r="K65" s="28">
        <v>17</v>
      </c>
      <c r="L65" s="28">
        <f t="shared" si="0"/>
        <v>8</v>
      </c>
      <c r="N65" s="28">
        <v>0.99</v>
      </c>
    </row>
    <row r="66" spans="1:14">
      <c r="A66" s="25"/>
      <c r="B66" s="7"/>
      <c r="C66" s="17"/>
      <c r="D66" s="7"/>
      <c r="E66" s="17"/>
      <c r="F66" s="17"/>
      <c r="G66" s="1"/>
      <c r="I66" s="28">
        <v>22</v>
      </c>
      <c r="J66" s="28">
        <v>18</v>
      </c>
      <c r="K66" s="28">
        <v>17</v>
      </c>
      <c r="L66" s="28">
        <f t="shared" si="0"/>
        <v>5</v>
      </c>
      <c r="N66" s="28">
        <v>3.48</v>
      </c>
    </row>
    <row r="67" spans="1:14">
      <c r="A67" s="25"/>
      <c r="B67" s="9"/>
      <c r="C67" s="20"/>
      <c r="D67" s="9"/>
      <c r="E67" s="20"/>
      <c r="F67" s="20"/>
      <c r="G67" s="1"/>
      <c r="I67" s="28">
        <v>25</v>
      </c>
      <c r="J67" s="28">
        <v>22</v>
      </c>
      <c r="K67" s="28">
        <v>17</v>
      </c>
      <c r="L67" s="28">
        <f t="shared" ref="L67:L130" si="1">I67-K67</f>
        <v>8</v>
      </c>
      <c r="N67" s="28">
        <v>1.28</v>
      </c>
    </row>
    <row r="68" spans="1:14">
      <c r="A68" s="27"/>
      <c r="B68" s="4"/>
      <c r="C68" s="16"/>
      <c r="D68" s="4"/>
      <c r="E68" s="16"/>
      <c r="F68" s="20"/>
      <c r="G68" s="1"/>
      <c r="I68" s="28">
        <v>23</v>
      </c>
      <c r="J68" s="28">
        <v>15</v>
      </c>
      <c r="K68" s="28">
        <v>17</v>
      </c>
      <c r="L68" s="28">
        <f t="shared" si="1"/>
        <v>6</v>
      </c>
      <c r="N68" s="28">
        <v>-0.2</v>
      </c>
    </row>
    <row r="69" spans="1:14">
      <c r="A69" s="12"/>
      <c r="B69" s="4"/>
      <c r="C69" s="16"/>
      <c r="D69" s="4"/>
      <c r="E69" s="16"/>
      <c r="F69" s="20"/>
      <c r="G69" s="1"/>
      <c r="I69" s="28">
        <v>26</v>
      </c>
      <c r="J69" s="28">
        <v>22</v>
      </c>
      <c r="K69" s="28">
        <v>17</v>
      </c>
      <c r="L69" s="28">
        <f t="shared" si="1"/>
        <v>9</v>
      </c>
      <c r="N69" s="28">
        <v>1.26</v>
      </c>
    </row>
    <row r="70" spans="1:14">
      <c r="A70" s="1"/>
      <c r="B70" s="1"/>
      <c r="C70" s="1"/>
      <c r="D70" s="1"/>
      <c r="E70" s="1"/>
      <c r="F70" s="1"/>
      <c r="G70" s="1"/>
      <c r="I70" s="28">
        <v>36</v>
      </c>
      <c r="J70" s="28">
        <v>26</v>
      </c>
      <c r="K70" s="28">
        <v>18</v>
      </c>
      <c r="L70" s="28">
        <f t="shared" si="1"/>
        <v>18</v>
      </c>
      <c r="N70" s="28">
        <v>1.29</v>
      </c>
    </row>
    <row r="71" spans="1:14">
      <c r="A71" s="1"/>
      <c r="B71" s="1"/>
      <c r="C71" s="1"/>
      <c r="D71" s="1"/>
      <c r="E71" s="1"/>
      <c r="F71" s="1"/>
      <c r="G71" s="1"/>
      <c r="I71" s="28">
        <v>27</v>
      </c>
      <c r="J71" s="28">
        <v>21</v>
      </c>
      <c r="K71" s="28">
        <v>18</v>
      </c>
      <c r="L71" s="28">
        <f t="shared" si="1"/>
        <v>9</v>
      </c>
      <c r="N71" s="28">
        <v>2.13</v>
      </c>
    </row>
    <row r="72" spans="1:14">
      <c r="A72" s="2"/>
      <c r="B72" s="2"/>
      <c r="C72" s="2"/>
      <c r="D72" s="2"/>
      <c r="E72" s="10"/>
      <c r="F72" s="11"/>
      <c r="G72" s="2"/>
      <c r="I72" s="28">
        <v>27</v>
      </c>
      <c r="J72" s="28">
        <v>23</v>
      </c>
      <c r="K72" s="28">
        <v>18</v>
      </c>
      <c r="L72" s="28">
        <f t="shared" si="1"/>
        <v>9</v>
      </c>
      <c r="N72" s="28">
        <v>0.74</v>
      </c>
    </row>
    <row r="73" spans="1:14">
      <c r="A73" s="1"/>
      <c r="B73" s="1"/>
      <c r="C73" s="1"/>
      <c r="D73" s="1"/>
      <c r="E73" s="1"/>
      <c r="F73" s="1"/>
      <c r="G73" s="1"/>
      <c r="I73" s="28">
        <v>29</v>
      </c>
      <c r="J73" s="28">
        <v>19</v>
      </c>
      <c r="K73" s="28">
        <v>18</v>
      </c>
      <c r="L73" s="28">
        <f t="shared" si="1"/>
        <v>11</v>
      </c>
      <c r="N73" s="28">
        <v>1.69</v>
      </c>
    </row>
    <row r="74" spans="1:14">
      <c r="A74" s="2"/>
      <c r="B74" s="2"/>
      <c r="C74" s="2"/>
      <c r="D74" s="30"/>
      <c r="E74" s="30"/>
      <c r="F74" s="1"/>
      <c r="G74" s="1"/>
      <c r="I74" s="28">
        <v>25</v>
      </c>
      <c r="J74" s="28">
        <v>27</v>
      </c>
      <c r="K74" s="28">
        <v>18</v>
      </c>
      <c r="L74" s="28">
        <f t="shared" si="1"/>
        <v>7</v>
      </c>
      <c r="N74" s="28">
        <v>2.4900000000000002</v>
      </c>
    </row>
    <row r="75" spans="1:14">
      <c r="A75" s="2"/>
      <c r="B75" s="2"/>
      <c r="C75" s="2"/>
      <c r="D75" s="30"/>
      <c r="E75" s="30"/>
      <c r="F75" s="1"/>
      <c r="G75" s="1"/>
      <c r="I75" s="28">
        <v>33</v>
      </c>
      <c r="J75" s="28">
        <v>26</v>
      </c>
      <c r="K75" s="28">
        <v>18</v>
      </c>
      <c r="L75" s="28">
        <f t="shared" si="1"/>
        <v>15</v>
      </c>
      <c r="N75" s="28">
        <v>0.82</v>
      </c>
    </row>
    <row r="76" spans="1:14">
      <c r="A76" s="2"/>
      <c r="B76" s="2"/>
      <c r="C76" s="2"/>
      <c r="D76" s="30"/>
      <c r="E76" s="30"/>
      <c r="F76" s="1"/>
      <c r="G76" s="1"/>
      <c r="I76" s="28">
        <v>22</v>
      </c>
      <c r="J76" s="28">
        <v>20</v>
      </c>
      <c r="K76" s="28">
        <v>18</v>
      </c>
      <c r="L76" s="28">
        <f t="shared" si="1"/>
        <v>4</v>
      </c>
      <c r="N76" s="28">
        <v>1.25</v>
      </c>
    </row>
    <row r="77" spans="1:14">
      <c r="A77" s="2"/>
      <c r="B77" s="1"/>
      <c r="C77" s="1"/>
      <c r="D77" s="30"/>
      <c r="E77" s="1"/>
      <c r="F77" s="1"/>
      <c r="G77" s="1"/>
      <c r="I77" s="28">
        <v>27</v>
      </c>
      <c r="J77" s="28">
        <v>19</v>
      </c>
      <c r="K77" s="28">
        <v>18</v>
      </c>
      <c r="L77" s="28">
        <f t="shared" si="1"/>
        <v>9</v>
      </c>
      <c r="N77" s="28">
        <v>1.31</v>
      </c>
    </row>
    <row r="78" spans="1:14">
      <c r="A78" s="25"/>
      <c r="B78" s="25"/>
      <c r="C78" s="31"/>
      <c r="D78" s="31"/>
      <c r="E78" s="31"/>
      <c r="F78" s="32"/>
      <c r="G78" s="1"/>
      <c r="I78" s="28">
        <v>26</v>
      </c>
      <c r="J78" s="28">
        <v>22</v>
      </c>
      <c r="K78" s="28">
        <v>19</v>
      </c>
      <c r="L78" s="28">
        <f t="shared" si="1"/>
        <v>7</v>
      </c>
      <c r="N78" s="28">
        <v>1.74</v>
      </c>
    </row>
    <row r="79" spans="1:14">
      <c r="A79" s="3"/>
      <c r="B79" s="3"/>
      <c r="C79" s="2"/>
      <c r="D79" s="2"/>
      <c r="E79" s="2"/>
      <c r="F79" s="33"/>
      <c r="G79" s="1"/>
      <c r="I79" s="28">
        <v>31</v>
      </c>
      <c r="J79" s="28">
        <v>24</v>
      </c>
      <c r="K79" s="28">
        <v>19</v>
      </c>
      <c r="L79" s="28">
        <f t="shared" si="1"/>
        <v>12</v>
      </c>
      <c r="N79" s="28">
        <v>2.17</v>
      </c>
    </row>
    <row r="80" spans="1:14">
      <c r="A80" s="3"/>
      <c r="B80" s="3"/>
      <c r="C80" s="2"/>
      <c r="D80" s="2"/>
      <c r="E80" s="2"/>
      <c r="F80" s="33"/>
      <c r="G80" s="1"/>
      <c r="I80" s="28">
        <v>25</v>
      </c>
      <c r="J80" s="28">
        <v>23</v>
      </c>
      <c r="K80" s="28">
        <v>19</v>
      </c>
      <c r="L80" s="28">
        <f t="shared" si="1"/>
        <v>6</v>
      </c>
      <c r="N80" s="28">
        <v>2.8</v>
      </c>
    </row>
    <row r="81" spans="1:14">
      <c r="A81" s="12"/>
      <c r="B81" s="12"/>
      <c r="C81" s="13"/>
      <c r="D81" s="13"/>
      <c r="E81" s="13"/>
      <c r="F81" s="34"/>
      <c r="G81" s="1"/>
      <c r="I81" s="28">
        <v>25</v>
      </c>
      <c r="J81" s="28">
        <v>24</v>
      </c>
      <c r="K81" s="28">
        <v>19</v>
      </c>
      <c r="L81" s="28">
        <f t="shared" si="1"/>
        <v>6</v>
      </c>
      <c r="N81" s="28">
        <v>-0.61</v>
      </c>
    </row>
    <row r="82" spans="1:14">
      <c r="A82" s="2"/>
      <c r="B82" s="2"/>
      <c r="C82" s="2"/>
      <c r="D82" s="2"/>
      <c r="E82" s="2"/>
      <c r="F82" s="1"/>
      <c r="G82" s="1"/>
      <c r="I82" s="28">
        <v>40</v>
      </c>
      <c r="J82" s="28">
        <v>34</v>
      </c>
      <c r="K82" s="28">
        <v>19</v>
      </c>
      <c r="L82" s="28">
        <f t="shared" si="1"/>
        <v>21</v>
      </c>
      <c r="N82" s="28">
        <v>0.39</v>
      </c>
    </row>
    <row r="83" spans="1:14">
      <c r="A83" s="2"/>
      <c r="B83" s="1"/>
      <c r="C83" s="1"/>
      <c r="D83" s="1"/>
      <c r="E83" s="1"/>
      <c r="F83" s="1"/>
      <c r="G83" s="1"/>
      <c r="I83" s="28">
        <v>23</v>
      </c>
      <c r="J83" s="28">
        <v>22</v>
      </c>
      <c r="K83" s="28">
        <v>20</v>
      </c>
      <c r="L83" s="28">
        <f t="shared" si="1"/>
        <v>3</v>
      </c>
      <c r="N83" s="28">
        <v>-0.12</v>
      </c>
    </row>
    <row r="84" spans="1:14">
      <c r="A84" s="2"/>
      <c r="B84" s="1"/>
      <c r="C84" s="1"/>
      <c r="D84" s="1"/>
      <c r="E84" s="1"/>
      <c r="F84" s="1"/>
      <c r="G84" s="1"/>
      <c r="I84" s="28">
        <v>30</v>
      </c>
      <c r="J84" s="28">
        <v>20</v>
      </c>
      <c r="K84" s="28">
        <v>20</v>
      </c>
      <c r="L84" s="28">
        <f t="shared" si="1"/>
        <v>10</v>
      </c>
      <c r="N84" s="28">
        <v>1.61</v>
      </c>
    </row>
    <row r="85" spans="1:14">
      <c r="A85" s="2"/>
      <c r="B85" s="1"/>
      <c r="C85" s="2"/>
      <c r="D85" s="14"/>
      <c r="E85" s="15"/>
      <c r="F85" s="1"/>
      <c r="G85" s="1"/>
      <c r="I85" s="28">
        <v>33</v>
      </c>
      <c r="J85" s="28">
        <v>25</v>
      </c>
      <c r="K85" s="28">
        <v>20</v>
      </c>
      <c r="L85" s="28">
        <f t="shared" si="1"/>
        <v>13</v>
      </c>
      <c r="N85" s="28">
        <v>2.36</v>
      </c>
    </row>
    <row r="86" spans="1:14" ht="15" thickBot="1">
      <c r="A86" s="35"/>
      <c r="B86" s="275"/>
      <c r="C86" s="276"/>
      <c r="D86" s="275"/>
      <c r="E86" s="276"/>
      <c r="F86" s="35"/>
      <c r="G86" s="1"/>
      <c r="I86" s="28">
        <v>21</v>
      </c>
      <c r="J86" s="28">
        <v>21</v>
      </c>
      <c r="K86" s="28">
        <v>20</v>
      </c>
      <c r="L86" s="28">
        <f t="shared" si="1"/>
        <v>1</v>
      </c>
      <c r="N86" s="28">
        <v>1</v>
      </c>
    </row>
    <row r="87" spans="1:14">
      <c r="A87" s="21"/>
      <c r="B87" s="4"/>
      <c r="C87" s="16"/>
      <c r="D87" s="4"/>
      <c r="E87" s="16"/>
      <c r="F87" s="16"/>
      <c r="G87" s="1"/>
      <c r="I87" s="28">
        <v>23</v>
      </c>
      <c r="J87" s="28">
        <v>23</v>
      </c>
      <c r="K87" s="28">
        <v>20</v>
      </c>
      <c r="L87" s="28">
        <f t="shared" si="1"/>
        <v>3</v>
      </c>
      <c r="N87" s="28">
        <v>0.81</v>
      </c>
    </row>
    <row r="88" spans="1:14">
      <c r="A88" s="22"/>
      <c r="B88" s="37"/>
      <c r="C88" s="38"/>
      <c r="D88" s="37"/>
      <c r="E88" s="38"/>
      <c r="F88" s="20"/>
      <c r="G88" s="1"/>
      <c r="I88" s="28">
        <v>29</v>
      </c>
      <c r="J88" s="28">
        <v>24</v>
      </c>
      <c r="K88" s="28">
        <v>21</v>
      </c>
      <c r="L88" s="28">
        <f t="shared" si="1"/>
        <v>8</v>
      </c>
      <c r="N88" s="28">
        <v>1.84</v>
      </c>
    </row>
    <row r="89" spans="1:14">
      <c r="A89" s="24"/>
      <c r="B89" s="5"/>
      <c r="C89" s="23"/>
      <c r="D89" s="5"/>
      <c r="E89" s="23"/>
      <c r="F89" s="23"/>
      <c r="G89" s="1"/>
      <c r="I89" s="28">
        <v>28</v>
      </c>
      <c r="J89" s="28">
        <v>24</v>
      </c>
      <c r="K89" s="28">
        <v>21</v>
      </c>
      <c r="L89" s="28">
        <f t="shared" si="1"/>
        <v>7</v>
      </c>
      <c r="N89" s="28">
        <v>2.38</v>
      </c>
    </row>
    <row r="90" spans="1:14">
      <c r="A90" s="24"/>
      <c r="B90" s="6"/>
      <c r="C90" s="18"/>
      <c r="D90" s="7"/>
      <c r="E90" s="17"/>
      <c r="F90" s="17"/>
      <c r="G90" s="1"/>
      <c r="I90" s="28">
        <v>23</v>
      </c>
      <c r="J90" s="28">
        <v>23</v>
      </c>
      <c r="K90" s="28">
        <v>21</v>
      </c>
      <c r="L90" s="28">
        <f t="shared" si="1"/>
        <v>2</v>
      </c>
      <c r="N90" s="28">
        <v>1.87</v>
      </c>
    </row>
    <row r="91" spans="1:14">
      <c r="A91" s="25"/>
      <c r="B91" s="7"/>
      <c r="C91" s="17"/>
      <c r="D91" s="7"/>
      <c r="E91" s="17"/>
      <c r="F91" s="17"/>
      <c r="G91" s="1"/>
      <c r="I91" s="28">
        <v>27</v>
      </c>
      <c r="J91" s="28">
        <v>26</v>
      </c>
      <c r="K91" s="28">
        <v>21</v>
      </c>
      <c r="L91" s="28">
        <f t="shared" si="1"/>
        <v>6</v>
      </c>
      <c r="N91" s="28">
        <v>2.38</v>
      </c>
    </row>
    <row r="92" spans="1:14">
      <c r="A92" s="12"/>
      <c r="B92" s="8"/>
      <c r="C92" s="19"/>
      <c r="D92" s="8"/>
      <c r="E92" s="19"/>
      <c r="F92" s="17"/>
      <c r="G92" s="2"/>
      <c r="I92" s="28">
        <v>29</v>
      </c>
      <c r="J92" s="28">
        <v>21</v>
      </c>
      <c r="K92" s="28">
        <v>21</v>
      </c>
      <c r="L92" s="28">
        <f t="shared" si="1"/>
        <v>8</v>
      </c>
      <c r="N92" s="28">
        <v>3</v>
      </c>
    </row>
    <row r="93" spans="1:14">
      <c r="A93" s="25"/>
      <c r="B93" s="7"/>
      <c r="C93" s="17"/>
      <c r="D93" s="7"/>
      <c r="E93" s="17"/>
      <c r="F93" s="17"/>
      <c r="G93" s="1"/>
      <c r="I93" s="28">
        <v>30</v>
      </c>
      <c r="J93" s="28">
        <v>30</v>
      </c>
      <c r="K93" s="28">
        <v>21</v>
      </c>
      <c r="L93" s="28">
        <f t="shared" si="1"/>
        <v>9</v>
      </c>
      <c r="N93" s="28">
        <v>1.61</v>
      </c>
    </row>
    <row r="94" spans="1:14">
      <c r="A94" s="12"/>
      <c r="B94" s="8"/>
      <c r="C94" s="19"/>
      <c r="D94" s="8"/>
      <c r="E94" s="19"/>
      <c r="F94" s="17"/>
      <c r="G94" s="1"/>
      <c r="I94" s="28">
        <v>23</v>
      </c>
      <c r="J94" s="28">
        <v>26</v>
      </c>
      <c r="K94" s="28">
        <v>21</v>
      </c>
      <c r="L94" s="28">
        <f t="shared" si="1"/>
        <v>2</v>
      </c>
      <c r="N94" s="28">
        <v>1.41</v>
      </c>
    </row>
    <row r="95" spans="1:14">
      <c r="A95" s="26"/>
      <c r="B95" s="6"/>
      <c r="C95" s="18"/>
      <c r="D95" s="6"/>
      <c r="E95" s="18"/>
      <c r="F95" s="17"/>
      <c r="G95" s="2"/>
      <c r="I95" s="28">
        <v>28</v>
      </c>
      <c r="J95" s="28">
        <v>23</v>
      </c>
      <c r="K95" s="28">
        <v>21</v>
      </c>
      <c r="L95" s="28">
        <f t="shared" si="1"/>
        <v>7</v>
      </c>
      <c r="N95" s="28">
        <v>1.1499999999999999</v>
      </c>
    </row>
    <row r="96" spans="1:14">
      <c r="A96" s="25"/>
      <c r="B96" s="7"/>
      <c r="C96" s="17"/>
      <c r="D96" s="7"/>
      <c r="E96" s="17"/>
      <c r="F96" s="17"/>
      <c r="G96" s="1"/>
      <c r="I96" s="28">
        <v>30</v>
      </c>
      <c r="J96" s="28">
        <v>25</v>
      </c>
      <c r="K96" s="28">
        <v>21</v>
      </c>
      <c r="L96" s="28">
        <f t="shared" si="1"/>
        <v>9</v>
      </c>
      <c r="N96" s="28">
        <v>3.18</v>
      </c>
    </row>
    <row r="97" spans="1:14">
      <c r="A97" s="25"/>
      <c r="B97" s="7"/>
      <c r="C97" s="17"/>
      <c r="D97" s="7"/>
      <c r="E97" s="17"/>
      <c r="F97" s="17"/>
      <c r="G97" s="1"/>
      <c r="I97" s="28">
        <v>27</v>
      </c>
      <c r="J97" s="28">
        <v>26</v>
      </c>
      <c r="K97" s="28">
        <v>22</v>
      </c>
      <c r="L97" s="28">
        <f t="shared" si="1"/>
        <v>5</v>
      </c>
      <c r="N97" s="28">
        <v>2</v>
      </c>
    </row>
    <row r="98" spans="1:14">
      <c r="A98" s="25"/>
      <c r="B98" s="7"/>
      <c r="C98" s="17"/>
      <c r="D98" s="7"/>
      <c r="E98" s="17"/>
      <c r="F98" s="17"/>
      <c r="G98" s="1"/>
      <c r="I98" s="28">
        <v>27</v>
      </c>
      <c r="J98" s="28">
        <v>21</v>
      </c>
      <c r="K98" s="28">
        <v>22</v>
      </c>
      <c r="L98" s="28">
        <f t="shared" si="1"/>
        <v>5</v>
      </c>
      <c r="N98" s="28">
        <v>2.1800000000000002</v>
      </c>
    </row>
    <row r="99" spans="1:14">
      <c r="A99" s="12"/>
      <c r="B99" s="7"/>
      <c r="C99" s="17"/>
      <c r="D99" s="7"/>
      <c r="E99" s="17"/>
      <c r="F99" s="17"/>
      <c r="G99" s="2"/>
      <c r="I99" s="28">
        <v>28</v>
      </c>
      <c r="J99" s="28">
        <v>25</v>
      </c>
      <c r="K99" s="28">
        <v>22</v>
      </c>
      <c r="L99" s="28">
        <f t="shared" si="1"/>
        <v>6</v>
      </c>
      <c r="N99" s="28">
        <v>0.87</v>
      </c>
    </row>
    <row r="100" spans="1:14">
      <c r="A100" s="12"/>
      <c r="B100" s="8"/>
      <c r="C100" s="19"/>
      <c r="D100" s="8"/>
      <c r="E100" s="19"/>
      <c r="F100" s="17"/>
      <c r="G100" s="2"/>
      <c r="I100" s="28">
        <v>29</v>
      </c>
      <c r="J100" s="28">
        <v>25</v>
      </c>
      <c r="K100" s="28">
        <v>22</v>
      </c>
      <c r="L100" s="28">
        <f t="shared" si="1"/>
        <v>7</v>
      </c>
      <c r="N100" s="28">
        <v>1.69</v>
      </c>
    </row>
    <row r="101" spans="1:14">
      <c r="A101" s="25"/>
      <c r="B101" s="7"/>
      <c r="C101" s="17"/>
      <c r="D101" s="7"/>
      <c r="E101" s="17"/>
      <c r="F101" s="17"/>
      <c r="G101" s="1"/>
      <c r="I101" s="28">
        <v>33</v>
      </c>
      <c r="J101" s="28">
        <v>26</v>
      </c>
      <c r="K101" s="28">
        <v>22</v>
      </c>
      <c r="L101" s="28">
        <f t="shared" si="1"/>
        <v>11</v>
      </c>
      <c r="N101" s="28">
        <v>-0.81</v>
      </c>
    </row>
    <row r="102" spans="1:14">
      <c r="A102" s="25"/>
      <c r="B102" s="9"/>
      <c r="C102" s="20"/>
      <c r="D102" s="9"/>
      <c r="E102" s="20"/>
      <c r="F102" s="20"/>
      <c r="G102" s="1"/>
      <c r="I102" s="28">
        <v>22</v>
      </c>
      <c r="J102" s="28">
        <v>23</v>
      </c>
      <c r="K102" s="28">
        <v>22</v>
      </c>
      <c r="L102" s="28">
        <f t="shared" si="1"/>
        <v>0</v>
      </c>
      <c r="N102" s="28">
        <v>3.25</v>
      </c>
    </row>
    <row r="103" spans="1:14">
      <c r="A103" s="27"/>
      <c r="B103" s="4"/>
      <c r="C103" s="16"/>
      <c r="D103" s="4"/>
      <c r="E103" s="16"/>
      <c r="F103" s="20"/>
      <c r="G103" s="1"/>
      <c r="I103" s="28">
        <v>30</v>
      </c>
      <c r="J103" s="28">
        <v>30</v>
      </c>
      <c r="K103" s="28">
        <v>23</v>
      </c>
      <c r="L103" s="28">
        <f t="shared" si="1"/>
        <v>7</v>
      </c>
      <c r="N103" s="28">
        <v>3.56</v>
      </c>
    </row>
    <row r="104" spans="1:14">
      <c r="A104" s="12"/>
      <c r="B104" s="4"/>
      <c r="C104" s="16"/>
      <c r="D104" s="4"/>
      <c r="E104" s="16"/>
      <c r="F104" s="20"/>
      <c r="G104" s="1"/>
      <c r="I104" s="28">
        <v>32</v>
      </c>
      <c r="J104" s="28">
        <v>33</v>
      </c>
      <c r="K104" s="28">
        <v>23</v>
      </c>
      <c r="L104" s="28">
        <f t="shared" si="1"/>
        <v>9</v>
      </c>
      <c r="N104" s="28">
        <v>1.93</v>
      </c>
    </row>
    <row r="105" spans="1:14">
      <c r="A105" s="1"/>
      <c r="B105" s="1"/>
      <c r="C105" s="1"/>
      <c r="D105" s="1"/>
      <c r="E105" s="1"/>
      <c r="F105" s="1"/>
      <c r="G105" s="1"/>
      <c r="I105" s="28">
        <v>28</v>
      </c>
      <c r="J105" s="28">
        <v>27</v>
      </c>
      <c r="K105" s="28">
        <v>23</v>
      </c>
      <c r="L105" s="28">
        <f t="shared" si="1"/>
        <v>5</v>
      </c>
      <c r="N105" s="28">
        <v>1.61</v>
      </c>
    </row>
    <row r="106" spans="1:14">
      <c r="A106" s="2"/>
      <c r="B106" s="2"/>
      <c r="C106" s="2"/>
      <c r="D106" s="2"/>
      <c r="E106" s="10"/>
      <c r="F106" s="11"/>
      <c r="G106" s="2"/>
      <c r="I106" s="28">
        <v>31</v>
      </c>
      <c r="J106" s="28">
        <v>30</v>
      </c>
      <c r="K106" s="28">
        <v>23</v>
      </c>
      <c r="L106" s="28">
        <f t="shared" si="1"/>
        <v>8</v>
      </c>
      <c r="N106" s="28">
        <v>2.5</v>
      </c>
    </row>
    <row r="107" spans="1:14">
      <c r="A107" s="1"/>
      <c r="B107" s="1"/>
      <c r="C107" s="1"/>
      <c r="D107" s="1"/>
      <c r="E107" s="1"/>
      <c r="F107" s="1"/>
      <c r="G107" s="1"/>
      <c r="I107" s="28">
        <v>31</v>
      </c>
      <c r="J107" s="28">
        <v>28</v>
      </c>
      <c r="K107" s="28">
        <v>23</v>
      </c>
      <c r="L107" s="28">
        <f t="shared" si="1"/>
        <v>8</v>
      </c>
      <c r="N107" s="28">
        <v>1.81</v>
      </c>
    </row>
    <row r="108" spans="1:14">
      <c r="A108" s="2"/>
      <c r="B108" s="2"/>
      <c r="C108" s="2"/>
      <c r="D108" s="30"/>
      <c r="E108" s="30"/>
      <c r="F108" s="1"/>
      <c r="G108" s="1"/>
      <c r="I108" s="28">
        <v>30</v>
      </c>
      <c r="J108" s="28">
        <v>24</v>
      </c>
      <c r="K108" s="28">
        <v>24</v>
      </c>
      <c r="L108" s="28">
        <f t="shared" si="1"/>
        <v>6</v>
      </c>
      <c r="N108" s="28">
        <v>-0.61</v>
      </c>
    </row>
    <row r="109" spans="1:14">
      <c r="A109" s="2"/>
      <c r="B109" s="2"/>
      <c r="C109" s="2"/>
      <c r="D109" s="30"/>
      <c r="E109" s="30"/>
      <c r="F109" s="1"/>
      <c r="G109" s="1"/>
      <c r="I109" s="28">
        <v>25</v>
      </c>
      <c r="J109" s="28">
        <v>22</v>
      </c>
      <c r="K109" s="28">
        <v>24</v>
      </c>
      <c r="L109" s="28">
        <f t="shared" si="1"/>
        <v>1</v>
      </c>
      <c r="N109" s="28">
        <v>-0.39</v>
      </c>
    </row>
    <row r="110" spans="1:14">
      <c r="A110" s="2"/>
      <c r="B110" s="2"/>
      <c r="C110" s="2"/>
      <c r="D110" s="30"/>
      <c r="E110" s="30"/>
      <c r="F110" s="1"/>
      <c r="G110" s="1"/>
      <c r="L110" s="28">
        <f t="shared" si="1"/>
        <v>0</v>
      </c>
      <c r="N110" s="28">
        <v>-0.44</v>
      </c>
    </row>
    <row r="111" spans="1:14">
      <c r="A111" s="2"/>
      <c r="B111" s="1"/>
      <c r="C111" s="1"/>
      <c r="D111" s="30"/>
      <c r="E111" s="1"/>
      <c r="F111" s="1"/>
      <c r="G111" s="1"/>
      <c r="L111" s="28">
        <f t="shared" si="1"/>
        <v>0</v>
      </c>
      <c r="N111" s="28">
        <v>0.21</v>
      </c>
    </row>
    <row r="112" spans="1:14">
      <c r="A112" s="25"/>
      <c r="B112" s="25"/>
      <c r="C112" s="31"/>
      <c r="D112" s="31"/>
      <c r="E112" s="31"/>
      <c r="F112" s="32"/>
      <c r="G112" s="1"/>
      <c r="L112" s="28">
        <f t="shared" si="1"/>
        <v>0</v>
      </c>
      <c r="N112" s="28">
        <v>-7.0000000000000007E-2</v>
      </c>
    </row>
    <row r="113" spans="1:14">
      <c r="A113" s="3"/>
      <c r="B113" s="3"/>
      <c r="C113" s="2"/>
      <c r="D113" s="2"/>
      <c r="E113" s="2"/>
      <c r="F113" s="33"/>
      <c r="G113" s="1"/>
      <c r="L113" s="28">
        <f t="shared" si="1"/>
        <v>0</v>
      </c>
      <c r="N113" s="28">
        <v>-0.47</v>
      </c>
    </row>
    <row r="114" spans="1:14">
      <c r="A114" s="3"/>
      <c r="B114" s="3"/>
      <c r="C114" s="2"/>
      <c r="D114" s="2"/>
      <c r="E114" s="2"/>
      <c r="F114" s="33"/>
      <c r="G114" s="1"/>
      <c r="L114" s="28">
        <f t="shared" si="1"/>
        <v>0</v>
      </c>
      <c r="N114" s="28">
        <v>0.57999999999999996</v>
      </c>
    </row>
    <row r="115" spans="1:14">
      <c r="A115" s="12"/>
      <c r="B115" s="12"/>
      <c r="C115" s="13"/>
      <c r="D115" s="13"/>
      <c r="E115" s="13"/>
      <c r="F115" s="34"/>
      <c r="G115" s="1"/>
      <c r="L115" s="28">
        <f t="shared" si="1"/>
        <v>0</v>
      </c>
      <c r="N115" s="28">
        <v>-0.15</v>
      </c>
    </row>
    <row r="116" spans="1:14">
      <c r="A116" s="2"/>
      <c r="B116" s="2"/>
      <c r="C116" s="2"/>
      <c r="D116" s="2"/>
      <c r="E116" s="2"/>
      <c r="F116" s="1"/>
      <c r="G116" s="1"/>
      <c r="L116" s="28">
        <f t="shared" si="1"/>
        <v>0</v>
      </c>
      <c r="N116" s="28">
        <v>0.73</v>
      </c>
    </row>
    <row r="117" spans="1:14">
      <c r="A117" s="2"/>
      <c r="B117" s="1"/>
      <c r="C117" s="1"/>
      <c r="D117" s="1"/>
      <c r="E117" s="1"/>
      <c r="F117" s="1"/>
      <c r="G117" s="1"/>
      <c r="L117" s="28">
        <f t="shared" si="1"/>
        <v>0</v>
      </c>
      <c r="N117" s="28">
        <v>0.04</v>
      </c>
    </row>
    <row r="118" spans="1:14">
      <c r="A118" s="2"/>
      <c r="B118" s="1"/>
      <c r="C118" s="1"/>
      <c r="D118" s="1"/>
      <c r="E118" s="1"/>
      <c r="F118" s="1"/>
      <c r="G118" s="1"/>
      <c r="L118" s="28">
        <f t="shared" si="1"/>
        <v>0</v>
      </c>
      <c r="N118" s="28">
        <v>0.38</v>
      </c>
    </row>
    <row r="119" spans="1:14">
      <c r="A119" s="2"/>
      <c r="B119" s="1"/>
      <c r="C119" s="2"/>
      <c r="D119" s="14"/>
      <c r="E119" s="15"/>
      <c r="F119" s="1"/>
      <c r="G119" s="1"/>
      <c r="L119" s="28">
        <f t="shared" si="1"/>
        <v>0</v>
      </c>
      <c r="N119" s="28">
        <v>1.23</v>
      </c>
    </row>
    <row r="120" spans="1:14" ht="15" thickBot="1">
      <c r="A120" s="35"/>
      <c r="B120" s="275"/>
      <c r="C120" s="276"/>
      <c r="D120" s="275"/>
      <c r="E120" s="276"/>
      <c r="F120" s="35"/>
      <c r="G120" s="1"/>
      <c r="L120" s="28">
        <f t="shared" si="1"/>
        <v>0</v>
      </c>
      <c r="N120" s="28">
        <v>-0.15</v>
      </c>
    </row>
    <row r="121" spans="1:14">
      <c r="A121" s="21"/>
      <c r="B121" s="4"/>
      <c r="C121" s="16"/>
      <c r="D121" s="4"/>
      <c r="E121" s="16"/>
      <c r="F121" s="16"/>
      <c r="G121" s="1"/>
      <c r="L121" s="28">
        <f t="shared" si="1"/>
        <v>0</v>
      </c>
      <c r="N121" s="28">
        <v>-0.13</v>
      </c>
    </row>
    <row r="122" spans="1:14">
      <c r="A122" s="22"/>
      <c r="B122" s="37"/>
      <c r="C122" s="38"/>
      <c r="D122" s="37"/>
      <c r="E122" s="38"/>
      <c r="F122" s="20"/>
      <c r="G122" s="1"/>
      <c r="L122" s="28">
        <f t="shared" si="1"/>
        <v>0</v>
      </c>
      <c r="N122" s="28">
        <v>0.51</v>
      </c>
    </row>
    <row r="123" spans="1:14">
      <c r="A123" s="24"/>
      <c r="B123" s="5"/>
      <c r="C123" s="23"/>
      <c r="D123" s="5"/>
      <c r="E123" s="23"/>
      <c r="F123" s="23"/>
      <c r="G123" s="1"/>
      <c r="L123" s="28">
        <f t="shared" si="1"/>
        <v>0</v>
      </c>
      <c r="N123" s="28">
        <v>-0.2</v>
      </c>
    </row>
    <row r="124" spans="1:14">
      <c r="A124" s="24"/>
      <c r="B124" s="39"/>
      <c r="C124" s="40"/>
      <c r="D124" s="5"/>
      <c r="E124" s="23"/>
      <c r="F124" s="23"/>
      <c r="G124" s="1"/>
      <c r="L124" s="28">
        <f t="shared" si="1"/>
        <v>0</v>
      </c>
      <c r="N124" s="28">
        <v>-1.1000000000000001</v>
      </c>
    </row>
    <row r="125" spans="1:14">
      <c r="A125" s="25"/>
      <c r="B125" s="5"/>
      <c r="C125" s="23"/>
      <c r="D125" s="5"/>
      <c r="E125" s="23"/>
      <c r="F125" s="23"/>
      <c r="G125" s="1"/>
      <c r="L125" s="28">
        <f t="shared" si="1"/>
        <v>0</v>
      </c>
      <c r="N125" s="28">
        <v>-1.21</v>
      </c>
    </row>
    <row r="126" spans="1:14">
      <c r="A126" s="12"/>
      <c r="B126" s="41"/>
      <c r="C126" s="42"/>
      <c r="D126" s="41"/>
      <c r="E126" s="42"/>
      <c r="F126" s="23"/>
      <c r="G126" s="1"/>
      <c r="L126" s="28">
        <f t="shared" si="1"/>
        <v>0</v>
      </c>
      <c r="N126" s="28">
        <v>0.61</v>
      </c>
    </row>
    <row r="127" spans="1:14">
      <c r="A127" s="25"/>
      <c r="B127" s="7"/>
      <c r="C127" s="17"/>
      <c r="D127" s="7"/>
      <c r="E127" s="17"/>
      <c r="F127" s="17"/>
      <c r="G127" s="1"/>
      <c r="L127" s="28">
        <f t="shared" si="1"/>
        <v>0</v>
      </c>
      <c r="N127" s="28">
        <v>-0.26</v>
      </c>
    </row>
    <row r="128" spans="1:14">
      <c r="A128" s="12"/>
      <c r="B128" s="8"/>
      <c r="C128" s="19"/>
      <c r="D128" s="8"/>
      <c r="E128" s="19"/>
      <c r="F128" s="17"/>
      <c r="G128" s="1"/>
      <c r="L128" s="28">
        <f t="shared" si="1"/>
        <v>0</v>
      </c>
      <c r="N128" s="28">
        <v>-0.66</v>
      </c>
    </row>
    <row r="129" spans="1:14">
      <c r="A129" s="26"/>
      <c r="B129" s="6"/>
      <c r="C129" s="18"/>
      <c r="D129" s="6"/>
      <c r="E129" s="18"/>
      <c r="F129" s="17"/>
      <c r="G129" s="2"/>
      <c r="I129" s="28">
        <v>11</v>
      </c>
      <c r="J129" s="28">
        <v>13</v>
      </c>
      <c r="K129" s="28">
        <v>6</v>
      </c>
      <c r="L129" s="28">
        <f t="shared" si="1"/>
        <v>5</v>
      </c>
      <c r="N129" s="28">
        <v>0</v>
      </c>
    </row>
    <row r="130" spans="1:14">
      <c r="A130" s="25"/>
      <c r="B130" s="7"/>
      <c r="C130" s="17"/>
      <c r="D130" s="7"/>
      <c r="E130" s="17"/>
      <c r="F130" s="17"/>
      <c r="G130" s="1"/>
      <c r="L130" s="28">
        <f t="shared" si="1"/>
        <v>0</v>
      </c>
      <c r="N130" s="28">
        <v>1.99</v>
      </c>
    </row>
    <row r="131" spans="1:14">
      <c r="A131" s="25"/>
      <c r="B131" s="7"/>
      <c r="C131" s="17"/>
      <c r="D131" s="7"/>
      <c r="E131" s="17"/>
      <c r="F131" s="17"/>
      <c r="G131" s="1"/>
      <c r="I131" s="28">
        <v>34</v>
      </c>
      <c r="J131" s="28">
        <v>33</v>
      </c>
      <c r="K131" s="28">
        <v>24</v>
      </c>
      <c r="L131" s="28">
        <f t="shared" ref="L131:L194" si="2">I131-K131</f>
        <v>10</v>
      </c>
      <c r="N131" s="28">
        <v>2.5099999999999998</v>
      </c>
    </row>
    <row r="132" spans="1:14">
      <c r="A132" s="25"/>
      <c r="B132" s="7"/>
      <c r="C132" s="17"/>
      <c r="D132" s="7"/>
      <c r="E132" s="17"/>
      <c r="F132" s="17"/>
      <c r="G132" s="1"/>
      <c r="I132" s="28">
        <v>33</v>
      </c>
      <c r="J132" s="28">
        <v>21</v>
      </c>
      <c r="K132" s="28">
        <v>23</v>
      </c>
      <c r="L132" s="28">
        <f t="shared" si="2"/>
        <v>10</v>
      </c>
      <c r="N132" s="28">
        <v>2.14</v>
      </c>
    </row>
    <row r="133" spans="1:14">
      <c r="A133" s="12"/>
      <c r="B133" s="7"/>
      <c r="C133" s="17"/>
      <c r="D133" s="7"/>
      <c r="E133" s="17"/>
      <c r="F133" s="17"/>
      <c r="G133" s="1"/>
      <c r="I133" s="28">
        <v>34</v>
      </c>
      <c r="J133" s="28">
        <v>26</v>
      </c>
      <c r="K133" s="28">
        <v>24</v>
      </c>
      <c r="L133" s="28">
        <f t="shared" si="2"/>
        <v>10</v>
      </c>
      <c r="N133" s="28">
        <v>2.61</v>
      </c>
    </row>
    <row r="134" spans="1:14">
      <c r="A134" s="12"/>
      <c r="B134" s="8"/>
      <c r="C134" s="19"/>
      <c r="D134" s="8"/>
      <c r="E134" s="19"/>
      <c r="F134" s="17"/>
      <c r="G134" s="2"/>
      <c r="I134" s="28">
        <v>33</v>
      </c>
      <c r="J134" s="28">
        <v>24</v>
      </c>
      <c r="K134" s="28">
        <v>21</v>
      </c>
      <c r="L134" s="28">
        <f t="shared" si="2"/>
        <v>12</v>
      </c>
      <c r="N134" s="28">
        <v>0.49</v>
      </c>
    </row>
    <row r="135" spans="1:14">
      <c r="A135" s="25"/>
      <c r="B135" s="7"/>
      <c r="C135" s="17"/>
      <c r="D135" s="7"/>
      <c r="E135" s="17"/>
      <c r="F135" s="17"/>
      <c r="G135" s="1"/>
      <c r="I135" s="28">
        <v>26</v>
      </c>
      <c r="J135" s="28">
        <v>24</v>
      </c>
      <c r="K135" s="28">
        <v>20</v>
      </c>
      <c r="L135" s="28">
        <f t="shared" si="2"/>
        <v>6</v>
      </c>
      <c r="N135" s="28">
        <v>2.36</v>
      </c>
    </row>
    <row r="136" spans="1:14">
      <c r="A136" s="25"/>
      <c r="B136" s="7"/>
      <c r="C136" s="17"/>
      <c r="D136" s="7"/>
      <c r="E136" s="17"/>
      <c r="F136" s="17"/>
      <c r="G136" s="1"/>
      <c r="I136" s="28">
        <v>30</v>
      </c>
      <c r="J136" s="28">
        <v>21</v>
      </c>
      <c r="K136" s="28">
        <v>20</v>
      </c>
      <c r="L136" s="28">
        <f t="shared" si="2"/>
        <v>10</v>
      </c>
      <c r="N136" s="28">
        <v>2.04</v>
      </c>
    </row>
    <row r="137" spans="1:14">
      <c r="A137" s="27"/>
      <c r="B137" s="4"/>
      <c r="C137" s="16"/>
      <c r="D137" s="4"/>
      <c r="E137" s="16"/>
      <c r="F137" s="20"/>
      <c r="G137" s="1"/>
      <c r="I137" s="28">
        <v>30</v>
      </c>
      <c r="J137" s="28">
        <v>19</v>
      </c>
      <c r="K137" s="28">
        <v>20</v>
      </c>
      <c r="L137" s="28">
        <f t="shared" si="2"/>
        <v>10</v>
      </c>
      <c r="N137" s="28">
        <v>1.32</v>
      </c>
    </row>
    <row r="138" spans="1:14">
      <c r="A138" s="12"/>
      <c r="B138" s="4"/>
      <c r="C138" s="16"/>
      <c r="D138" s="4"/>
      <c r="E138" s="16"/>
      <c r="F138" s="20"/>
      <c r="G138" s="1"/>
      <c r="I138" s="28">
        <v>34</v>
      </c>
      <c r="J138" s="28">
        <v>30</v>
      </c>
      <c r="K138" s="28">
        <v>20</v>
      </c>
      <c r="L138" s="28">
        <f t="shared" si="2"/>
        <v>14</v>
      </c>
      <c r="N138" s="28">
        <v>1.35</v>
      </c>
    </row>
    <row r="139" spans="1:14">
      <c r="A139" s="1"/>
      <c r="B139" s="1"/>
      <c r="C139" s="1"/>
      <c r="D139" s="1"/>
      <c r="E139" s="1"/>
      <c r="F139" s="1"/>
      <c r="G139" s="1"/>
      <c r="I139" s="28">
        <v>22</v>
      </c>
      <c r="J139" s="28">
        <v>24</v>
      </c>
      <c r="K139" s="28">
        <v>21</v>
      </c>
      <c r="L139" s="28">
        <f t="shared" si="2"/>
        <v>1</v>
      </c>
      <c r="N139" s="28">
        <v>1.71</v>
      </c>
    </row>
    <row r="140" spans="1:14">
      <c r="A140" s="2"/>
      <c r="B140" s="2"/>
      <c r="C140" s="2"/>
      <c r="D140" s="2"/>
      <c r="E140" s="10"/>
      <c r="F140" s="11"/>
      <c r="G140" s="2"/>
      <c r="I140" s="28">
        <v>29</v>
      </c>
      <c r="J140" s="28">
        <v>22</v>
      </c>
      <c r="K140" s="28">
        <v>19</v>
      </c>
      <c r="L140" s="28">
        <f t="shared" si="2"/>
        <v>10</v>
      </c>
      <c r="N140" s="28">
        <v>3.24</v>
      </c>
    </row>
    <row r="141" spans="1:14">
      <c r="A141" s="1"/>
      <c r="B141" s="1"/>
      <c r="C141" s="1"/>
      <c r="D141" s="1"/>
      <c r="E141" s="1"/>
      <c r="F141" s="1"/>
      <c r="G141" s="1"/>
      <c r="I141" s="28">
        <v>28</v>
      </c>
      <c r="J141" s="28">
        <v>25</v>
      </c>
      <c r="K141" s="28">
        <v>18</v>
      </c>
      <c r="L141" s="28">
        <f t="shared" si="2"/>
        <v>10</v>
      </c>
      <c r="N141" s="28">
        <v>0.61</v>
      </c>
    </row>
    <row r="142" spans="1:14">
      <c r="A142" s="2"/>
      <c r="B142" s="2"/>
      <c r="C142" s="2"/>
      <c r="D142" s="30"/>
      <c r="E142" s="30"/>
      <c r="F142" s="1"/>
      <c r="G142" s="1"/>
      <c r="I142" s="28">
        <v>24</v>
      </c>
      <c r="J142" s="28">
        <v>18</v>
      </c>
      <c r="K142" s="28">
        <v>17</v>
      </c>
      <c r="L142" s="28">
        <f t="shared" si="2"/>
        <v>7</v>
      </c>
      <c r="N142" s="28">
        <v>1.24</v>
      </c>
    </row>
    <row r="143" spans="1:14">
      <c r="A143" s="2"/>
      <c r="B143" s="2"/>
      <c r="C143" s="2"/>
      <c r="D143" s="30"/>
      <c r="E143" s="30"/>
      <c r="F143" s="1"/>
      <c r="G143" s="1"/>
      <c r="I143" s="28">
        <v>27</v>
      </c>
      <c r="J143" s="28">
        <v>23</v>
      </c>
      <c r="K143" s="28">
        <v>19</v>
      </c>
      <c r="L143" s="28">
        <f t="shared" si="2"/>
        <v>8</v>
      </c>
      <c r="N143" s="28">
        <v>2.4700000000000002</v>
      </c>
    </row>
    <row r="144" spans="1:14">
      <c r="A144" s="2"/>
      <c r="B144" s="2"/>
      <c r="C144" s="2"/>
      <c r="D144" s="30"/>
      <c r="E144" s="30"/>
      <c r="F144" s="1"/>
      <c r="G144" s="1"/>
      <c r="I144" s="28">
        <v>23</v>
      </c>
      <c r="J144" s="28">
        <v>20</v>
      </c>
      <c r="K144" s="28">
        <v>15</v>
      </c>
      <c r="L144" s="28">
        <f t="shared" si="2"/>
        <v>8</v>
      </c>
      <c r="N144" s="28">
        <v>1.46</v>
      </c>
    </row>
    <row r="145" spans="1:14">
      <c r="A145" s="2"/>
      <c r="B145" s="1"/>
      <c r="C145" s="1"/>
      <c r="D145" s="30"/>
      <c r="E145" s="1"/>
      <c r="F145" s="1"/>
      <c r="G145" s="1"/>
      <c r="I145" s="28">
        <v>21</v>
      </c>
      <c r="J145" s="28">
        <v>22</v>
      </c>
      <c r="K145" s="28">
        <v>14</v>
      </c>
      <c r="L145" s="28">
        <f t="shared" si="2"/>
        <v>7</v>
      </c>
      <c r="N145" s="28">
        <v>1.1100000000000001</v>
      </c>
    </row>
    <row r="146" spans="1:14">
      <c r="A146" s="25"/>
      <c r="B146" s="25"/>
      <c r="C146" s="31"/>
      <c r="D146" s="31"/>
      <c r="E146" s="31"/>
      <c r="F146" s="32"/>
      <c r="G146" s="1"/>
      <c r="I146" s="28">
        <v>25</v>
      </c>
      <c r="J146" s="28">
        <v>21</v>
      </c>
      <c r="K146" s="28">
        <v>16</v>
      </c>
      <c r="L146" s="28">
        <f t="shared" si="2"/>
        <v>9</v>
      </c>
      <c r="N146" s="28">
        <v>2.12</v>
      </c>
    </row>
    <row r="147" spans="1:14">
      <c r="A147" s="3"/>
      <c r="B147" s="3"/>
      <c r="C147" s="2"/>
      <c r="D147" s="2"/>
      <c r="E147" s="2"/>
      <c r="F147" s="33"/>
      <c r="G147" s="1"/>
      <c r="I147" s="28">
        <v>32</v>
      </c>
      <c r="J147" s="28">
        <v>32</v>
      </c>
      <c r="K147" s="28">
        <v>12</v>
      </c>
      <c r="L147" s="28">
        <f t="shared" si="2"/>
        <v>20</v>
      </c>
      <c r="N147" s="28">
        <v>0.6</v>
      </c>
    </row>
    <row r="148" spans="1:14">
      <c r="A148" s="3"/>
      <c r="B148" s="3"/>
      <c r="C148" s="2"/>
      <c r="D148" s="2"/>
      <c r="E148" s="2"/>
      <c r="F148" s="33"/>
      <c r="G148" s="1"/>
      <c r="I148" s="28">
        <v>12</v>
      </c>
      <c r="J148" s="28">
        <v>11</v>
      </c>
      <c r="K148" s="28">
        <v>9</v>
      </c>
      <c r="L148" s="28">
        <f t="shared" si="2"/>
        <v>3</v>
      </c>
      <c r="N148" s="28">
        <v>1.27</v>
      </c>
    </row>
    <row r="149" spans="1:14">
      <c r="A149" s="12"/>
      <c r="B149" s="12"/>
      <c r="C149" s="13"/>
      <c r="D149" s="13"/>
      <c r="E149" s="13"/>
      <c r="F149" s="34"/>
      <c r="G149" s="1"/>
      <c r="I149" s="28">
        <v>16</v>
      </c>
      <c r="J149" s="28">
        <v>10</v>
      </c>
      <c r="K149" s="28">
        <v>8</v>
      </c>
      <c r="L149" s="28">
        <f t="shared" si="2"/>
        <v>8</v>
      </c>
      <c r="N149" s="28">
        <v>2.39</v>
      </c>
    </row>
    <row r="150" spans="1:14">
      <c r="A150" s="2"/>
      <c r="B150" s="2"/>
      <c r="C150" s="2"/>
      <c r="D150" s="2"/>
      <c r="E150" s="2"/>
      <c r="F150" s="1"/>
      <c r="G150" s="1"/>
      <c r="L150" s="28">
        <f t="shared" si="2"/>
        <v>0</v>
      </c>
      <c r="N150" s="28">
        <v>1.49</v>
      </c>
    </row>
    <row r="151" spans="1:14">
      <c r="A151" s="2"/>
      <c r="B151" s="1"/>
      <c r="C151" s="1"/>
      <c r="D151" s="1"/>
      <c r="E151" s="1"/>
      <c r="F151" s="1"/>
      <c r="G151" s="1"/>
      <c r="I151" s="28">
        <v>33</v>
      </c>
      <c r="J151" s="28">
        <v>26</v>
      </c>
      <c r="K151" s="28">
        <v>25</v>
      </c>
      <c r="L151" s="28">
        <f t="shared" si="2"/>
        <v>8</v>
      </c>
      <c r="N151" s="28">
        <v>2.11</v>
      </c>
    </row>
    <row r="152" spans="1:14">
      <c r="A152" s="2"/>
      <c r="B152" s="1"/>
      <c r="C152" s="1"/>
      <c r="D152" s="1"/>
      <c r="E152" s="1"/>
      <c r="F152" s="1"/>
      <c r="G152" s="1"/>
      <c r="I152" s="28">
        <v>33</v>
      </c>
      <c r="J152" s="28">
        <v>30</v>
      </c>
      <c r="K152" s="28">
        <v>25</v>
      </c>
      <c r="L152" s="28">
        <f t="shared" si="2"/>
        <v>8</v>
      </c>
      <c r="N152" s="28">
        <v>2.11</v>
      </c>
    </row>
    <row r="153" spans="1:14">
      <c r="A153" s="2"/>
      <c r="B153" s="1"/>
      <c r="C153" s="2"/>
      <c r="D153" s="14"/>
      <c r="E153" s="15"/>
      <c r="F153" s="1"/>
      <c r="G153" s="1"/>
      <c r="I153" s="28">
        <v>31</v>
      </c>
      <c r="J153" s="28">
        <v>24</v>
      </c>
      <c r="K153" s="28">
        <v>25</v>
      </c>
      <c r="L153" s="28">
        <f t="shared" si="2"/>
        <v>6</v>
      </c>
      <c r="N153" s="28">
        <v>3.13</v>
      </c>
    </row>
    <row r="154" spans="1:14" ht="15" thickBot="1">
      <c r="A154" s="35"/>
      <c r="B154" s="275"/>
      <c r="C154" s="276"/>
      <c r="D154" s="275"/>
      <c r="E154" s="276"/>
      <c r="F154" s="35"/>
      <c r="G154" s="1"/>
      <c r="I154" s="28">
        <v>33</v>
      </c>
      <c r="J154" s="28">
        <v>29</v>
      </c>
      <c r="K154" s="28">
        <v>25</v>
      </c>
      <c r="L154" s="28">
        <f t="shared" si="2"/>
        <v>8</v>
      </c>
      <c r="N154" s="28">
        <v>2.2799999999999998</v>
      </c>
    </row>
    <row r="155" spans="1:14">
      <c r="A155" s="21"/>
      <c r="B155" s="4"/>
      <c r="C155" s="16"/>
      <c r="D155" s="4"/>
      <c r="E155" s="16"/>
      <c r="F155" s="16"/>
      <c r="G155" s="1"/>
      <c r="I155" s="28">
        <v>43</v>
      </c>
      <c r="J155" s="28">
        <v>35</v>
      </c>
      <c r="K155" s="28">
        <v>25</v>
      </c>
      <c r="L155" s="28">
        <f t="shared" si="2"/>
        <v>18</v>
      </c>
      <c r="N155" s="28">
        <v>2.71</v>
      </c>
    </row>
    <row r="156" spans="1:14">
      <c r="A156" s="22"/>
      <c r="B156" s="37"/>
      <c r="C156" s="38"/>
      <c r="D156" s="37"/>
      <c r="E156" s="38"/>
      <c r="F156" s="20"/>
      <c r="G156" s="1"/>
      <c r="I156" s="28">
        <v>27</v>
      </c>
      <c r="J156" s="28">
        <v>25</v>
      </c>
      <c r="K156" s="28">
        <v>25</v>
      </c>
      <c r="L156" s="28">
        <f t="shared" si="2"/>
        <v>2</v>
      </c>
      <c r="N156" s="28">
        <v>1.1299999999999999</v>
      </c>
    </row>
    <row r="157" spans="1:14">
      <c r="A157" s="24"/>
      <c r="B157" s="5"/>
      <c r="C157" s="23"/>
      <c r="D157" s="5"/>
      <c r="E157" s="23"/>
      <c r="F157" s="23"/>
      <c r="G157" s="1"/>
      <c r="I157" s="28">
        <v>29</v>
      </c>
      <c r="J157" s="28">
        <v>24</v>
      </c>
      <c r="K157" s="28">
        <v>25</v>
      </c>
      <c r="L157" s="28">
        <f t="shared" si="2"/>
        <v>4</v>
      </c>
      <c r="N157" s="28">
        <v>0.79</v>
      </c>
    </row>
    <row r="158" spans="1:14">
      <c r="A158" s="24"/>
      <c r="B158" s="6"/>
      <c r="C158" s="18"/>
      <c r="D158" s="53"/>
      <c r="E158" s="17"/>
      <c r="F158" s="17"/>
      <c r="G158" s="1"/>
      <c r="I158" s="28">
        <v>30</v>
      </c>
      <c r="J158" s="28">
        <v>39</v>
      </c>
      <c r="K158" s="28">
        <v>25</v>
      </c>
      <c r="L158" s="28">
        <f t="shared" si="2"/>
        <v>5</v>
      </c>
      <c r="N158" s="28">
        <v>1.08</v>
      </c>
    </row>
    <row r="159" spans="1:14">
      <c r="A159" s="25"/>
      <c r="B159" s="7"/>
      <c r="C159" s="17"/>
      <c r="D159" s="53"/>
      <c r="E159" s="17"/>
      <c r="F159" s="17"/>
      <c r="G159" s="1"/>
      <c r="I159" s="28">
        <v>32</v>
      </c>
      <c r="J159" s="28">
        <v>33</v>
      </c>
      <c r="K159" s="28">
        <v>25</v>
      </c>
      <c r="L159" s="28">
        <f t="shared" si="2"/>
        <v>7</v>
      </c>
      <c r="N159" s="28">
        <v>1.75</v>
      </c>
    </row>
    <row r="160" spans="1:14">
      <c r="A160" s="12"/>
      <c r="B160" s="8"/>
      <c r="C160" s="19"/>
      <c r="D160" s="54"/>
      <c r="E160" s="19"/>
      <c r="F160" s="17"/>
      <c r="G160" s="1"/>
      <c r="I160" s="28">
        <v>28</v>
      </c>
      <c r="J160" s="28">
        <v>27</v>
      </c>
      <c r="K160" s="28">
        <v>25</v>
      </c>
      <c r="L160" s="28">
        <f t="shared" si="2"/>
        <v>3</v>
      </c>
      <c r="N160" s="28">
        <v>1.37</v>
      </c>
    </row>
    <row r="161" spans="1:14">
      <c r="A161" s="25"/>
      <c r="B161" s="7"/>
      <c r="C161" s="17"/>
      <c r="D161" s="53"/>
      <c r="E161" s="17"/>
      <c r="F161" s="17"/>
      <c r="G161" s="1"/>
      <c r="I161" s="28">
        <v>33</v>
      </c>
      <c r="J161" s="28">
        <v>26</v>
      </c>
      <c r="K161" s="28">
        <v>26</v>
      </c>
      <c r="L161" s="28">
        <f t="shared" si="2"/>
        <v>7</v>
      </c>
      <c r="N161" s="28">
        <v>2.25</v>
      </c>
    </row>
    <row r="162" spans="1:14">
      <c r="A162" s="12"/>
      <c r="B162" s="8"/>
      <c r="C162" s="19"/>
      <c r="D162" s="54"/>
      <c r="E162" s="19"/>
      <c r="F162" s="17"/>
      <c r="G162" s="1"/>
      <c r="I162" s="28">
        <v>31</v>
      </c>
      <c r="J162" s="28">
        <v>29</v>
      </c>
      <c r="K162" s="28">
        <v>26</v>
      </c>
      <c r="L162" s="28">
        <f t="shared" si="2"/>
        <v>5</v>
      </c>
      <c r="N162" s="28">
        <v>2.7</v>
      </c>
    </row>
    <row r="163" spans="1:14">
      <c r="A163" s="26"/>
      <c r="B163" s="6"/>
      <c r="C163" s="18"/>
      <c r="D163" s="6"/>
      <c r="E163" s="18"/>
      <c r="F163" s="17"/>
      <c r="G163" s="2"/>
      <c r="I163" s="28">
        <v>38</v>
      </c>
      <c r="J163" s="28">
        <v>41</v>
      </c>
      <c r="K163" s="28">
        <v>26</v>
      </c>
      <c r="L163" s="28">
        <f t="shared" si="2"/>
        <v>12</v>
      </c>
      <c r="N163" s="28">
        <v>1.52</v>
      </c>
    </row>
    <row r="164" spans="1:14">
      <c r="A164" s="25"/>
      <c r="B164" s="7"/>
      <c r="C164" s="17"/>
      <c r="D164" s="7"/>
      <c r="E164" s="17"/>
      <c r="F164" s="17"/>
      <c r="G164" s="1"/>
      <c r="I164" s="28">
        <v>37</v>
      </c>
      <c r="J164" s="28">
        <v>36</v>
      </c>
      <c r="K164" s="28">
        <v>26</v>
      </c>
      <c r="L164" s="28">
        <f t="shared" si="2"/>
        <v>11</v>
      </c>
      <c r="N164" s="28">
        <v>1.73</v>
      </c>
    </row>
    <row r="165" spans="1:14">
      <c r="A165" s="25"/>
      <c r="B165" s="7"/>
      <c r="C165" s="17"/>
      <c r="D165" s="7"/>
      <c r="E165" s="17"/>
      <c r="F165" s="17"/>
      <c r="G165" s="1"/>
      <c r="I165" s="28">
        <v>31</v>
      </c>
      <c r="J165" s="28">
        <v>30</v>
      </c>
      <c r="K165" s="28">
        <v>26</v>
      </c>
      <c r="L165" s="28">
        <f t="shared" si="2"/>
        <v>5</v>
      </c>
      <c r="N165" s="28">
        <v>1.78</v>
      </c>
    </row>
    <row r="166" spans="1:14">
      <c r="A166" s="25"/>
      <c r="B166" s="7"/>
      <c r="C166" s="17"/>
      <c r="D166" s="7"/>
      <c r="E166" s="17"/>
      <c r="F166" s="17"/>
      <c r="G166" s="1"/>
      <c r="I166" s="28">
        <v>36</v>
      </c>
      <c r="J166" s="28">
        <v>23</v>
      </c>
      <c r="K166" s="28">
        <v>26</v>
      </c>
      <c r="L166" s="28">
        <f t="shared" si="2"/>
        <v>10</v>
      </c>
      <c r="N166" s="28">
        <v>1.78</v>
      </c>
    </row>
    <row r="167" spans="1:14">
      <c r="A167" s="12"/>
      <c r="B167" s="7"/>
      <c r="C167" s="17"/>
      <c r="D167" s="7"/>
      <c r="E167" s="17"/>
      <c r="F167" s="17"/>
      <c r="G167" s="2"/>
      <c r="I167" s="28">
        <v>35</v>
      </c>
      <c r="J167" s="28">
        <v>30</v>
      </c>
      <c r="K167" s="28">
        <v>27</v>
      </c>
      <c r="L167" s="28">
        <f t="shared" si="2"/>
        <v>8</v>
      </c>
      <c r="N167" s="28">
        <v>1.57</v>
      </c>
    </row>
    <row r="168" spans="1:14">
      <c r="A168" s="12"/>
      <c r="B168" s="8"/>
      <c r="C168" s="19"/>
      <c r="D168" s="8"/>
      <c r="E168" s="19"/>
      <c r="F168" s="17"/>
      <c r="G168" s="2"/>
      <c r="I168" s="28">
        <v>31</v>
      </c>
      <c r="J168" s="28">
        <v>27</v>
      </c>
      <c r="K168" s="28">
        <v>27</v>
      </c>
      <c r="L168" s="28">
        <f t="shared" si="2"/>
        <v>4</v>
      </c>
      <c r="N168" s="28">
        <v>2.27</v>
      </c>
    </row>
    <row r="169" spans="1:14">
      <c r="A169" s="25"/>
      <c r="B169" s="7"/>
      <c r="C169" s="17"/>
      <c r="D169" s="7"/>
      <c r="E169" s="17"/>
      <c r="F169" s="17"/>
      <c r="G169" s="1"/>
      <c r="I169" s="28">
        <v>32</v>
      </c>
      <c r="J169" s="28">
        <v>27</v>
      </c>
      <c r="K169" s="28">
        <v>27</v>
      </c>
      <c r="L169" s="28">
        <f t="shared" si="2"/>
        <v>5</v>
      </c>
      <c r="N169" s="28">
        <v>1.58</v>
      </c>
    </row>
    <row r="170" spans="1:14">
      <c r="A170" s="25"/>
      <c r="B170" s="9"/>
      <c r="C170" s="20"/>
      <c r="D170" s="9"/>
      <c r="E170" s="20"/>
      <c r="F170" s="20"/>
      <c r="G170" s="1"/>
      <c r="I170" s="28">
        <v>29</v>
      </c>
      <c r="J170" s="28">
        <v>26</v>
      </c>
      <c r="K170" s="28">
        <v>27</v>
      </c>
      <c r="L170" s="28">
        <f t="shared" si="2"/>
        <v>2</v>
      </c>
      <c r="N170" s="28">
        <v>1.74</v>
      </c>
    </row>
    <row r="171" spans="1:14">
      <c r="A171" s="27"/>
      <c r="B171" s="4"/>
      <c r="C171" s="16"/>
      <c r="D171" s="4"/>
      <c r="E171" s="16"/>
      <c r="F171" s="20"/>
      <c r="G171" s="1"/>
      <c r="I171" s="28">
        <v>37</v>
      </c>
      <c r="J171" s="28">
        <v>29</v>
      </c>
      <c r="K171" s="28">
        <v>27</v>
      </c>
      <c r="L171" s="28">
        <f t="shared" si="2"/>
        <v>10</v>
      </c>
      <c r="N171" s="28">
        <v>2.41</v>
      </c>
    </row>
    <row r="172" spans="1:14">
      <c r="A172" s="12"/>
      <c r="B172" s="4"/>
      <c r="C172" s="16"/>
      <c r="D172" s="4"/>
      <c r="E172" s="16"/>
      <c r="F172" s="20"/>
      <c r="G172" s="1"/>
      <c r="I172" s="28">
        <v>32</v>
      </c>
      <c r="J172" s="28">
        <v>31</v>
      </c>
      <c r="K172" s="28">
        <v>27</v>
      </c>
      <c r="L172" s="28">
        <f t="shared" si="2"/>
        <v>5</v>
      </c>
      <c r="N172" s="28">
        <v>2.5</v>
      </c>
    </row>
    <row r="173" spans="1:14">
      <c r="A173" s="1"/>
      <c r="B173" s="1"/>
      <c r="C173" s="1"/>
      <c r="D173" s="1"/>
      <c r="E173" s="1"/>
      <c r="F173" s="1"/>
      <c r="G173" s="1"/>
      <c r="I173" s="28">
        <v>40</v>
      </c>
      <c r="J173" s="28">
        <v>36</v>
      </c>
      <c r="K173" s="28">
        <v>27</v>
      </c>
      <c r="L173" s="28">
        <f t="shared" si="2"/>
        <v>13</v>
      </c>
      <c r="N173" s="28">
        <v>3.25</v>
      </c>
    </row>
    <row r="174" spans="1:14">
      <c r="A174" s="2"/>
      <c r="B174" s="2"/>
      <c r="C174" s="2"/>
      <c r="D174" s="2"/>
      <c r="E174" s="10"/>
      <c r="F174" s="11"/>
      <c r="G174" s="2"/>
      <c r="I174" s="28">
        <v>30</v>
      </c>
      <c r="J174" s="28">
        <v>29</v>
      </c>
      <c r="K174" s="28">
        <v>27</v>
      </c>
      <c r="L174" s="28">
        <f t="shared" si="2"/>
        <v>3</v>
      </c>
      <c r="N174" s="28">
        <v>0.48</v>
      </c>
    </row>
    <row r="175" spans="1:14">
      <c r="A175" s="1"/>
      <c r="B175" s="1"/>
      <c r="C175" s="1"/>
      <c r="D175" s="1"/>
      <c r="E175" s="1"/>
      <c r="F175" s="1"/>
      <c r="G175" s="1"/>
      <c r="I175" s="28">
        <v>30</v>
      </c>
      <c r="J175" s="28">
        <v>28</v>
      </c>
      <c r="K175" s="28">
        <v>27</v>
      </c>
      <c r="L175" s="28">
        <f t="shared" si="2"/>
        <v>3</v>
      </c>
      <c r="N175" s="28">
        <v>1.39</v>
      </c>
    </row>
    <row r="176" spans="1:14">
      <c r="A176" s="2"/>
      <c r="B176" s="2"/>
      <c r="C176" s="2"/>
      <c r="D176" s="30"/>
      <c r="E176" s="30"/>
      <c r="F176" s="1"/>
      <c r="G176" s="1"/>
      <c r="I176" s="28">
        <v>31</v>
      </c>
      <c r="J176" s="28">
        <v>34</v>
      </c>
      <c r="K176" s="28">
        <v>27</v>
      </c>
      <c r="L176" s="28">
        <f t="shared" si="2"/>
        <v>4</v>
      </c>
      <c r="N176" s="28">
        <v>3.02</v>
      </c>
    </row>
    <row r="177" spans="1:14">
      <c r="A177" s="2"/>
      <c r="B177" s="2"/>
      <c r="C177" s="2"/>
      <c r="D177" s="30"/>
      <c r="E177" s="30"/>
      <c r="F177" s="1"/>
      <c r="G177" s="1"/>
      <c r="I177" s="28">
        <v>31</v>
      </c>
      <c r="J177" s="28">
        <v>28</v>
      </c>
      <c r="K177" s="28">
        <v>28</v>
      </c>
      <c r="L177" s="28">
        <f t="shared" si="2"/>
        <v>3</v>
      </c>
      <c r="N177" s="28">
        <v>2.5299999999999998</v>
      </c>
    </row>
    <row r="178" spans="1:14">
      <c r="A178" s="2"/>
      <c r="B178" s="2"/>
      <c r="C178" s="2"/>
      <c r="D178" s="30"/>
      <c r="E178" s="30"/>
      <c r="F178" s="1"/>
      <c r="G178" s="1"/>
      <c r="I178" s="28">
        <v>40</v>
      </c>
      <c r="J178" s="28">
        <v>30</v>
      </c>
      <c r="K178" s="28">
        <v>28</v>
      </c>
      <c r="L178" s="28">
        <f t="shared" si="2"/>
        <v>12</v>
      </c>
      <c r="N178" s="28">
        <v>2.39</v>
      </c>
    </row>
    <row r="179" spans="1:14">
      <c r="A179" s="2"/>
      <c r="B179" s="1"/>
      <c r="C179" s="1"/>
      <c r="D179" s="30"/>
      <c r="E179" s="1"/>
      <c r="F179" s="1"/>
      <c r="G179" s="1"/>
      <c r="I179" s="28">
        <v>32</v>
      </c>
      <c r="J179" s="28">
        <v>28</v>
      </c>
      <c r="K179" s="28">
        <v>28</v>
      </c>
      <c r="L179" s="28">
        <f t="shared" si="2"/>
        <v>4</v>
      </c>
      <c r="N179" s="28">
        <v>1.1100000000000001</v>
      </c>
    </row>
    <row r="180" spans="1:14">
      <c r="A180" s="25"/>
      <c r="B180" s="25"/>
      <c r="C180" s="31"/>
      <c r="D180" s="31"/>
      <c r="E180" s="31"/>
      <c r="F180" s="32"/>
      <c r="G180" s="1"/>
      <c r="I180" s="28">
        <v>31</v>
      </c>
      <c r="J180" s="28">
        <v>30</v>
      </c>
      <c r="K180" s="28">
        <v>28</v>
      </c>
      <c r="L180" s="28">
        <f t="shared" si="2"/>
        <v>3</v>
      </c>
      <c r="N180" s="28">
        <v>2.62</v>
      </c>
    </row>
    <row r="181" spans="1:14">
      <c r="A181" s="3"/>
      <c r="B181" s="3"/>
      <c r="C181" s="2"/>
      <c r="D181" s="2"/>
      <c r="E181" s="2"/>
      <c r="F181" s="33"/>
      <c r="G181" s="1"/>
      <c r="I181" s="28">
        <v>41</v>
      </c>
      <c r="J181" s="28">
        <v>33</v>
      </c>
      <c r="K181" s="28">
        <v>28</v>
      </c>
      <c r="L181" s="28">
        <f t="shared" si="2"/>
        <v>13</v>
      </c>
      <c r="N181" s="28">
        <v>2.58</v>
      </c>
    </row>
    <row r="182" spans="1:14">
      <c r="A182" s="3"/>
      <c r="B182" s="3"/>
      <c r="C182" s="2"/>
      <c r="D182" s="2"/>
      <c r="E182" s="2"/>
      <c r="F182" s="33"/>
      <c r="G182" s="1"/>
      <c r="I182" s="28">
        <v>37</v>
      </c>
      <c r="J182" s="28">
        <v>32</v>
      </c>
      <c r="K182" s="28">
        <v>29</v>
      </c>
      <c r="L182" s="28">
        <f t="shared" si="2"/>
        <v>8</v>
      </c>
      <c r="N182" s="28">
        <v>1.1299999999999999</v>
      </c>
    </row>
    <row r="183" spans="1:14">
      <c r="A183" s="12"/>
      <c r="B183" s="12"/>
      <c r="C183" s="13"/>
      <c r="D183" s="13"/>
      <c r="E183" s="13"/>
      <c r="F183" s="34"/>
      <c r="G183" s="1"/>
      <c r="I183" s="28">
        <v>35</v>
      </c>
      <c r="J183" s="28">
        <v>32</v>
      </c>
      <c r="K183" s="28">
        <v>29</v>
      </c>
      <c r="L183" s="28">
        <f t="shared" si="2"/>
        <v>6</v>
      </c>
      <c r="N183" s="28">
        <v>2.04</v>
      </c>
    </row>
    <row r="184" spans="1:14">
      <c r="A184" s="2"/>
      <c r="B184" s="2"/>
      <c r="C184" s="2"/>
      <c r="D184" s="2"/>
      <c r="E184" s="2"/>
      <c r="F184" s="1"/>
      <c r="G184" s="1"/>
      <c r="I184" s="28">
        <v>37</v>
      </c>
      <c r="J184" s="28">
        <v>29</v>
      </c>
      <c r="K184" s="28">
        <v>29</v>
      </c>
      <c r="L184" s="28">
        <f t="shared" si="2"/>
        <v>8</v>
      </c>
      <c r="N184" s="28">
        <v>2.2000000000000002</v>
      </c>
    </row>
    <row r="185" spans="1:14">
      <c r="A185" s="2"/>
      <c r="B185" s="1"/>
      <c r="C185" s="1"/>
      <c r="D185" s="1"/>
      <c r="E185" s="1"/>
      <c r="F185" s="1"/>
      <c r="G185" s="1"/>
      <c r="I185" s="28">
        <v>43</v>
      </c>
      <c r="J185" s="28">
        <v>34</v>
      </c>
      <c r="K185" s="28">
        <v>29</v>
      </c>
      <c r="L185" s="28">
        <f t="shared" si="2"/>
        <v>14</v>
      </c>
      <c r="N185" s="28">
        <v>0.21</v>
      </c>
    </row>
    <row r="186" spans="1:14">
      <c r="A186" s="2"/>
      <c r="B186" s="1"/>
      <c r="C186" s="1"/>
      <c r="D186" s="1"/>
      <c r="E186" s="1"/>
      <c r="F186" s="1"/>
      <c r="G186" s="1"/>
      <c r="I186" s="28">
        <v>33</v>
      </c>
      <c r="J186" s="28">
        <v>34</v>
      </c>
      <c r="K186" s="28">
        <v>29</v>
      </c>
      <c r="L186" s="28">
        <f t="shared" si="2"/>
        <v>4</v>
      </c>
      <c r="N186" s="28">
        <v>2.5299999999999998</v>
      </c>
    </row>
    <row r="187" spans="1:14">
      <c r="A187" s="2"/>
      <c r="B187" s="1"/>
      <c r="C187" s="2"/>
      <c r="D187" s="14"/>
      <c r="E187" s="15"/>
      <c r="F187" s="1"/>
      <c r="G187" s="1"/>
      <c r="I187" s="28">
        <v>40</v>
      </c>
      <c r="J187" s="28">
        <v>32</v>
      </c>
      <c r="K187" s="28">
        <v>29</v>
      </c>
      <c r="L187" s="28">
        <f t="shared" si="2"/>
        <v>11</v>
      </c>
      <c r="N187" s="28">
        <v>1.52</v>
      </c>
    </row>
    <row r="188" spans="1:14" ht="15" thickBot="1">
      <c r="A188" s="35"/>
      <c r="B188" s="275"/>
      <c r="C188" s="276"/>
      <c r="D188" s="275"/>
      <c r="E188" s="276"/>
      <c r="F188" s="35"/>
      <c r="G188" s="1"/>
      <c r="I188" s="28">
        <v>38</v>
      </c>
      <c r="J188" s="28">
        <v>34</v>
      </c>
      <c r="K188" s="28">
        <v>30</v>
      </c>
      <c r="L188" s="28">
        <f t="shared" si="2"/>
        <v>8</v>
      </c>
      <c r="N188" s="28">
        <v>0.05</v>
      </c>
    </row>
    <row r="189" spans="1:14">
      <c r="A189" s="21"/>
      <c r="B189" s="4"/>
      <c r="C189" s="16"/>
      <c r="D189" s="4"/>
      <c r="E189" s="16"/>
      <c r="F189" s="16"/>
      <c r="G189" s="1"/>
      <c r="I189" s="28">
        <v>38</v>
      </c>
      <c r="J189" s="28">
        <v>31</v>
      </c>
      <c r="K189" s="28">
        <v>30</v>
      </c>
      <c r="L189" s="28">
        <f t="shared" si="2"/>
        <v>8</v>
      </c>
      <c r="N189" s="28">
        <v>1.26</v>
      </c>
    </row>
    <row r="190" spans="1:14">
      <c r="A190" s="22"/>
      <c r="B190" s="37"/>
      <c r="C190" s="38"/>
      <c r="D190" s="37"/>
      <c r="E190" s="38"/>
      <c r="F190" s="20"/>
      <c r="G190" s="1"/>
      <c r="I190" s="28">
        <v>36</v>
      </c>
      <c r="J190" s="28">
        <v>30</v>
      </c>
      <c r="K190" s="28">
        <v>30</v>
      </c>
      <c r="L190" s="28">
        <f t="shared" si="2"/>
        <v>6</v>
      </c>
      <c r="N190" s="28">
        <v>1.61</v>
      </c>
    </row>
    <row r="191" spans="1:14">
      <c r="A191" s="24"/>
      <c r="B191" s="5"/>
      <c r="C191" s="23"/>
      <c r="D191" s="5"/>
      <c r="E191" s="23"/>
      <c r="F191" s="23"/>
      <c r="G191" s="1"/>
      <c r="I191" s="28">
        <v>39</v>
      </c>
      <c r="J191" s="28">
        <v>32</v>
      </c>
      <c r="K191" s="28">
        <v>31</v>
      </c>
      <c r="L191" s="28">
        <f t="shared" si="2"/>
        <v>8</v>
      </c>
      <c r="N191" s="28">
        <v>1.83</v>
      </c>
    </row>
    <row r="192" spans="1:14">
      <c r="A192" s="24"/>
      <c r="B192" s="6"/>
      <c r="C192" s="18"/>
      <c r="D192" s="7"/>
      <c r="E192" s="17"/>
      <c r="F192" s="17"/>
      <c r="G192" s="1"/>
      <c r="I192" s="28">
        <v>39</v>
      </c>
      <c r="J192" s="28">
        <v>34</v>
      </c>
      <c r="K192" s="28">
        <v>31</v>
      </c>
      <c r="L192" s="28">
        <f t="shared" si="2"/>
        <v>8</v>
      </c>
      <c r="N192" s="28">
        <v>1.59</v>
      </c>
    </row>
    <row r="193" spans="1:14">
      <c r="A193" s="25"/>
      <c r="B193" s="7"/>
      <c r="C193" s="17"/>
      <c r="D193" s="7"/>
      <c r="E193" s="17"/>
      <c r="F193" s="17"/>
      <c r="G193" s="1"/>
      <c r="I193" s="28">
        <v>37</v>
      </c>
      <c r="J193" s="28">
        <v>34</v>
      </c>
      <c r="K193" s="28">
        <v>32</v>
      </c>
      <c r="L193" s="28">
        <f t="shared" si="2"/>
        <v>5</v>
      </c>
      <c r="N193" s="28">
        <v>2.17</v>
      </c>
    </row>
    <row r="194" spans="1:14">
      <c r="A194" s="12"/>
      <c r="B194" s="8"/>
      <c r="C194" s="19"/>
      <c r="D194" s="8"/>
      <c r="E194" s="19"/>
      <c r="F194" s="17"/>
      <c r="G194" s="1"/>
      <c r="I194" s="28">
        <v>41</v>
      </c>
      <c r="J194" s="28">
        <v>42</v>
      </c>
      <c r="K194" s="28">
        <v>32</v>
      </c>
      <c r="L194" s="28">
        <f t="shared" si="2"/>
        <v>9</v>
      </c>
      <c r="N194" s="28">
        <v>1.69</v>
      </c>
    </row>
    <row r="195" spans="1:14">
      <c r="A195" s="25"/>
      <c r="B195" s="7"/>
      <c r="C195" s="17"/>
      <c r="D195" s="7"/>
      <c r="E195" s="17"/>
      <c r="F195" s="17"/>
      <c r="G195" s="1"/>
      <c r="I195" s="28">
        <v>37</v>
      </c>
      <c r="J195" s="28">
        <v>37</v>
      </c>
      <c r="K195" s="28">
        <v>33</v>
      </c>
      <c r="L195" s="28">
        <f t="shared" ref="L195:L209" si="3">I195-K195</f>
        <v>4</v>
      </c>
      <c r="N195" s="28">
        <v>3.99</v>
      </c>
    </row>
    <row r="196" spans="1:14">
      <c r="A196" s="12"/>
      <c r="B196" s="8"/>
      <c r="C196" s="19"/>
      <c r="D196" s="8"/>
      <c r="E196" s="19"/>
      <c r="F196" s="17"/>
      <c r="G196" s="1"/>
      <c r="I196" s="28">
        <v>45</v>
      </c>
      <c r="J196" s="28">
        <v>32</v>
      </c>
      <c r="K196" s="28">
        <v>34</v>
      </c>
      <c r="L196" s="28">
        <f t="shared" si="3"/>
        <v>11</v>
      </c>
      <c r="N196" s="28">
        <v>1.25</v>
      </c>
    </row>
    <row r="197" spans="1:14">
      <c r="A197" s="26"/>
      <c r="B197" s="6"/>
      <c r="C197" s="18"/>
      <c r="D197" s="6"/>
      <c r="E197" s="18"/>
      <c r="F197" s="17"/>
      <c r="G197" s="2"/>
      <c r="I197" s="28">
        <v>42</v>
      </c>
      <c r="J197" s="28">
        <v>36</v>
      </c>
      <c r="K197" s="28">
        <v>35</v>
      </c>
      <c r="L197" s="28">
        <f t="shared" si="3"/>
        <v>7</v>
      </c>
      <c r="N197" s="28">
        <v>2.74</v>
      </c>
    </row>
    <row r="198" spans="1:14">
      <c r="A198" s="25"/>
      <c r="B198" s="7"/>
      <c r="C198" s="17"/>
      <c r="D198" s="7"/>
      <c r="E198" s="17"/>
      <c r="F198" s="17"/>
      <c r="G198" s="1"/>
      <c r="I198" s="28">
        <v>39</v>
      </c>
      <c r="J198" s="28">
        <v>41</v>
      </c>
      <c r="K198" s="28">
        <v>35</v>
      </c>
      <c r="L198" s="28">
        <f t="shared" si="3"/>
        <v>4</v>
      </c>
      <c r="N198" s="28">
        <v>1.58</v>
      </c>
    </row>
    <row r="199" spans="1:14">
      <c r="A199" s="25"/>
      <c r="B199" s="7"/>
      <c r="C199" s="17"/>
      <c r="D199" s="7"/>
      <c r="E199" s="17"/>
      <c r="F199" s="17"/>
      <c r="G199" s="1"/>
      <c r="I199" s="28">
        <v>37</v>
      </c>
      <c r="J199" s="28">
        <v>35</v>
      </c>
      <c r="K199" s="28">
        <v>35</v>
      </c>
      <c r="L199" s="28">
        <f t="shared" si="3"/>
        <v>2</v>
      </c>
      <c r="N199" s="28">
        <v>3.05</v>
      </c>
    </row>
    <row r="200" spans="1:14">
      <c r="A200" s="25"/>
      <c r="B200" s="7"/>
      <c r="C200" s="17"/>
      <c r="D200" s="7"/>
      <c r="E200" s="17"/>
      <c r="F200" s="17"/>
      <c r="G200" s="1"/>
      <c r="I200" s="28">
        <v>40</v>
      </c>
      <c r="J200" s="28">
        <v>31</v>
      </c>
      <c r="K200" s="28">
        <v>35</v>
      </c>
      <c r="L200" s="28">
        <f t="shared" si="3"/>
        <v>5</v>
      </c>
      <c r="N200" s="28">
        <v>1.39</v>
      </c>
    </row>
    <row r="201" spans="1:14">
      <c r="A201" s="12"/>
      <c r="B201" s="7"/>
      <c r="C201" s="17"/>
      <c r="D201" s="7"/>
      <c r="E201" s="17"/>
      <c r="F201" s="17"/>
      <c r="G201" s="2"/>
      <c r="I201" s="28">
        <v>37</v>
      </c>
      <c r="J201" s="28">
        <v>38</v>
      </c>
      <c r="K201" s="28">
        <v>35</v>
      </c>
      <c r="L201" s="28">
        <f t="shared" si="3"/>
        <v>2</v>
      </c>
      <c r="N201" s="28">
        <v>2.31</v>
      </c>
    </row>
    <row r="202" spans="1:14">
      <c r="A202" s="12"/>
      <c r="B202" s="8"/>
      <c r="C202" s="19"/>
      <c r="D202" s="8"/>
      <c r="E202" s="19"/>
      <c r="F202" s="17"/>
      <c r="G202" s="2"/>
      <c r="I202" s="28">
        <v>46</v>
      </c>
      <c r="J202" s="28">
        <v>38</v>
      </c>
      <c r="K202" s="28">
        <v>40</v>
      </c>
      <c r="L202" s="28">
        <f t="shared" si="3"/>
        <v>6</v>
      </c>
      <c r="N202" s="28">
        <v>1.72</v>
      </c>
    </row>
    <row r="203" spans="1:14">
      <c r="A203" s="25"/>
      <c r="B203" s="7"/>
      <c r="C203" s="17"/>
      <c r="D203" s="7"/>
      <c r="E203" s="17"/>
      <c r="F203" s="17"/>
      <c r="G203" s="1"/>
      <c r="I203" s="28">
        <v>42</v>
      </c>
      <c r="J203" s="28">
        <v>40</v>
      </c>
      <c r="K203" s="28">
        <v>40</v>
      </c>
      <c r="L203" s="28">
        <f t="shared" si="3"/>
        <v>2</v>
      </c>
      <c r="N203" s="28">
        <v>2.88</v>
      </c>
    </row>
    <row r="204" spans="1:14">
      <c r="A204" s="25"/>
      <c r="B204" s="9"/>
      <c r="C204" s="20"/>
      <c r="D204" s="9"/>
      <c r="E204" s="20"/>
      <c r="F204" s="20"/>
      <c r="G204" s="1"/>
      <c r="I204" s="28">
        <v>48</v>
      </c>
      <c r="J204" s="28">
        <v>44</v>
      </c>
      <c r="K204" s="28">
        <v>41</v>
      </c>
      <c r="L204" s="28">
        <f t="shared" si="3"/>
        <v>7</v>
      </c>
      <c r="N204" s="28">
        <v>2.68</v>
      </c>
    </row>
    <row r="205" spans="1:14">
      <c r="A205" s="27"/>
      <c r="B205" s="4"/>
      <c r="C205" s="16"/>
      <c r="D205" s="4"/>
      <c r="E205" s="16"/>
      <c r="F205" s="20"/>
      <c r="G205" s="1"/>
      <c r="I205" s="28">
        <v>51</v>
      </c>
      <c r="J205" s="28">
        <v>40</v>
      </c>
      <c r="K205" s="28">
        <v>42</v>
      </c>
      <c r="L205" s="28">
        <f t="shared" si="3"/>
        <v>9</v>
      </c>
      <c r="N205" s="28">
        <v>1.94</v>
      </c>
    </row>
    <row r="206" spans="1:14">
      <c r="A206" s="12"/>
      <c r="B206" s="4"/>
      <c r="C206" s="16"/>
      <c r="D206" s="4"/>
      <c r="E206" s="16"/>
      <c r="F206" s="20"/>
      <c r="G206" s="1"/>
      <c r="I206" s="28">
        <v>60</v>
      </c>
      <c r="J206" s="28">
        <v>47</v>
      </c>
      <c r="K206" s="28">
        <v>43</v>
      </c>
      <c r="L206" s="28">
        <f t="shared" si="3"/>
        <v>17</v>
      </c>
      <c r="N206" s="28">
        <v>3.65</v>
      </c>
    </row>
    <row r="207" spans="1:14">
      <c r="A207" s="1"/>
      <c r="B207" s="1"/>
      <c r="C207" s="1"/>
      <c r="D207" s="1"/>
      <c r="E207" s="1"/>
      <c r="F207" s="1"/>
      <c r="G207" s="1"/>
      <c r="I207" s="28">
        <v>51</v>
      </c>
      <c r="J207" s="28">
        <v>50</v>
      </c>
      <c r="K207" s="28">
        <v>50</v>
      </c>
      <c r="L207" s="28">
        <f t="shared" si="3"/>
        <v>1</v>
      </c>
      <c r="N207" s="28">
        <v>2.25</v>
      </c>
    </row>
    <row r="208" spans="1:14">
      <c r="A208" s="2"/>
      <c r="B208" s="2"/>
      <c r="C208" s="2"/>
      <c r="D208" s="2"/>
      <c r="E208" s="10"/>
      <c r="F208" s="11"/>
      <c r="G208" s="2"/>
      <c r="I208" s="28">
        <v>70</v>
      </c>
      <c r="J208" s="28">
        <v>62</v>
      </c>
      <c r="K208" s="28">
        <v>52</v>
      </c>
      <c r="L208" s="28">
        <f t="shared" si="3"/>
        <v>18</v>
      </c>
      <c r="N208" s="28">
        <v>1.76</v>
      </c>
    </row>
    <row r="209" spans="1:12">
      <c r="A209" s="1"/>
      <c r="B209" s="1"/>
      <c r="C209" s="1"/>
      <c r="D209" s="1"/>
      <c r="E209" s="1"/>
      <c r="F209" s="1"/>
      <c r="G209" s="1"/>
      <c r="I209" s="28">
        <v>71</v>
      </c>
      <c r="J209" s="28">
        <v>63</v>
      </c>
      <c r="K209" s="28">
        <v>62</v>
      </c>
      <c r="L209" s="28">
        <f t="shared" si="3"/>
        <v>9</v>
      </c>
    </row>
    <row r="210" spans="1:12">
      <c r="A210" s="2"/>
      <c r="B210" s="2"/>
      <c r="C210" s="2"/>
      <c r="D210" s="30"/>
      <c r="E210" s="30"/>
      <c r="F210" s="1"/>
      <c r="G210" s="1"/>
    </row>
    <row r="211" spans="1:12">
      <c r="A211" s="2"/>
      <c r="B211" s="2"/>
      <c r="C211" s="2"/>
      <c r="D211" s="30"/>
      <c r="E211" s="30"/>
      <c r="F211" s="1"/>
      <c r="G211" s="1"/>
    </row>
    <row r="212" spans="1:12">
      <c r="A212" s="2"/>
      <c r="B212" s="2"/>
      <c r="C212" s="2"/>
      <c r="D212" s="30"/>
      <c r="E212" s="30"/>
      <c r="F212" s="1"/>
      <c r="G212" s="1"/>
    </row>
    <row r="213" spans="1:12">
      <c r="A213" s="2"/>
      <c r="B213" s="1"/>
      <c r="C213" s="1"/>
      <c r="D213" s="30"/>
      <c r="E213" s="1"/>
      <c r="F213" s="1"/>
      <c r="G213" s="1"/>
    </row>
    <row r="214" spans="1:12">
      <c r="A214" s="25"/>
      <c r="B214" s="25"/>
      <c r="C214" s="31"/>
      <c r="D214" s="31"/>
      <c r="E214" s="31"/>
      <c r="F214" s="32"/>
      <c r="G214" s="1"/>
    </row>
    <row r="215" spans="1:12">
      <c r="A215" s="3"/>
      <c r="B215" s="3"/>
      <c r="C215" s="2"/>
      <c r="D215" s="2"/>
      <c r="E215" s="2"/>
      <c r="F215" s="33"/>
      <c r="G215" s="1"/>
    </row>
    <row r="216" spans="1:12">
      <c r="A216" s="3"/>
      <c r="B216" s="3"/>
      <c r="C216" s="2"/>
      <c r="D216" s="2"/>
      <c r="E216" s="2"/>
      <c r="F216" s="33"/>
      <c r="G216" s="1"/>
    </row>
    <row r="217" spans="1:12">
      <c r="A217" s="12"/>
      <c r="B217" s="12"/>
      <c r="C217" s="13"/>
      <c r="D217" s="13"/>
      <c r="E217" s="13"/>
      <c r="F217" s="34"/>
      <c r="G217" s="1"/>
    </row>
    <row r="218" spans="1:12">
      <c r="A218" s="2"/>
      <c r="B218" s="2"/>
      <c r="C218" s="2"/>
      <c r="D218" s="2"/>
      <c r="E218" s="2"/>
      <c r="F218" s="1"/>
      <c r="G218" s="1"/>
    </row>
    <row r="219" spans="1:12">
      <c r="A219" s="2"/>
      <c r="B219" s="1"/>
      <c r="C219" s="1"/>
      <c r="D219" s="1"/>
      <c r="E219" s="1"/>
      <c r="F219" s="1"/>
      <c r="G219" s="1"/>
    </row>
    <row r="220" spans="1:12">
      <c r="A220" s="2"/>
      <c r="B220" s="1"/>
      <c r="C220" s="1"/>
      <c r="D220" s="1"/>
      <c r="E220" s="1"/>
      <c r="F220" s="1"/>
      <c r="G220" s="1"/>
    </row>
    <row r="221" spans="1:12">
      <c r="A221" s="2"/>
      <c r="B221" s="1"/>
      <c r="C221" s="2"/>
      <c r="D221" s="14"/>
      <c r="E221" s="15"/>
      <c r="F221" s="1"/>
      <c r="G221" s="1"/>
    </row>
    <row r="222" spans="1:12" ht="15" thickBot="1">
      <c r="A222" s="35"/>
      <c r="B222" s="275"/>
      <c r="C222" s="276"/>
      <c r="D222" s="275"/>
      <c r="E222" s="276"/>
      <c r="F222" s="35"/>
      <c r="G222" s="1"/>
    </row>
    <row r="223" spans="1:12">
      <c r="A223" s="21"/>
      <c r="B223" s="4"/>
      <c r="C223" s="16"/>
      <c r="D223" s="4"/>
      <c r="E223" s="16"/>
      <c r="F223" s="16"/>
      <c r="G223" s="1"/>
    </row>
    <row r="224" spans="1:12">
      <c r="A224" s="22"/>
      <c r="B224" s="37"/>
      <c r="C224" s="38"/>
      <c r="D224" s="37"/>
      <c r="E224" s="38"/>
      <c r="F224" s="20"/>
      <c r="G224" s="1"/>
    </row>
    <row r="225" spans="1:7">
      <c r="A225" s="24"/>
      <c r="B225" s="5"/>
      <c r="C225" s="23"/>
      <c r="D225" s="5"/>
      <c r="E225" s="23"/>
      <c r="F225" s="23"/>
      <c r="G225" s="1"/>
    </row>
    <row r="226" spans="1:7">
      <c r="A226" s="24"/>
      <c r="B226" s="6"/>
      <c r="C226" s="18"/>
      <c r="D226" s="7"/>
      <c r="E226" s="17"/>
      <c r="F226" s="17"/>
      <c r="G226" s="1"/>
    </row>
    <row r="227" spans="1:7">
      <c r="A227" s="25"/>
      <c r="B227" s="7"/>
      <c r="C227" s="17"/>
      <c r="D227" s="7"/>
      <c r="E227" s="17"/>
      <c r="F227" s="17"/>
      <c r="G227" s="1"/>
    </row>
    <row r="228" spans="1:7">
      <c r="A228" s="12"/>
      <c r="B228" s="8"/>
      <c r="C228" s="19"/>
      <c r="D228" s="8"/>
      <c r="E228" s="19"/>
      <c r="F228" s="17"/>
      <c r="G228" s="1"/>
    </row>
    <row r="229" spans="1:7">
      <c r="A229" s="25"/>
      <c r="B229" s="7"/>
      <c r="C229" s="17"/>
      <c r="D229" s="7"/>
      <c r="E229" s="17"/>
      <c r="F229" s="17"/>
      <c r="G229" s="1"/>
    </row>
    <row r="230" spans="1:7">
      <c r="A230" s="12"/>
      <c r="B230" s="8"/>
      <c r="C230" s="19"/>
      <c r="D230" s="8"/>
      <c r="E230" s="19"/>
      <c r="F230" s="17"/>
      <c r="G230" s="1"/>
    </row>
    <row r="231" spans="1:7">
      <c r="A231" s="26"/>
      <c r="B231" s="6"/>
      <c r="C231" s="18"/>
      <c r="D231" s="6"/>
      <c r="E231" s="18"/>
      <c r="F231" s="17"/>
      <c r="G231" s="2"/>
    </row>
    <row r="232" spans="1:7">
      <c r="A232" s="25"/>
      <c r="B232" s="7"/>
      <c r="C232" s="17"/>
      <c r="D232" s="7"/>
      <c r="E232" s="17"/>
      <c r="F232" s="17"/>
      <c r="G232" s="1"/>
    </row>
    <row r="233" spans="1:7">
      <c r="A233" s="25"/>
      <c r="B233" s="7"/>
      <c r="C233" s="17"/>
      <c r="D233" s="7"/>
      <c r="E233" s="17"/>
      <c r="F233" s="17"/>
      <c r="G233" s="1"/>
    </row>
    <row r="234" spans="1:7">
      <c r="A234" s="25"/>
      <c r="B234" s="7"/>
      <c r="C234" s="17"/>
      <c r="D234" s="7"/>
      <c r="E234" s="17"/>
      <c r="F234" s="17"/>
      <c r="G234" s="1"/>
    </row>
    <row r="235" spans="1:7">
      <c r="A235" s="12"/>
      <c r="B235" s="7"/>
      <c r="C235" s="17"/>
      <c r="D235" s="7"/>
      <c r="E235" s="17"/>
      <c r="F235" s="17"/>
      <c r="G235" s="1"/>
    </row>
    <row r="236" spans="1:7">
      <c r="A236" s="12"/>
      <c r="B236" s="8"/>
      <c r="C236" s="19"/>
      <c r="D236" s="8"/>
      <c r="E236" s="19"/>
      <c r="F236" s="17"/>
      <c r="G236" s="2"/>
    </row>
    <row r="237" spans="1:7">
      <c r="A237" s="25"/>
      <c r="B237" s="9"/>
      <c r="C237" s="20"/>
      <c r="D237" s="9"/>
      <c r="E237" s="20"/>
      <c r="F237" s="20"/>
      <c r="G237" s="1"/>
    </row>
    <row r="238" spans="1:7">
      <c r="A238" s="25"/>
      <c r="B238" s="9"/>
      <c r="C238" s="20"/>
      <c r="D238" s="9"/>
      <c r="E238" s="20"/>
      <c r="F238" s="20"/>
      <c r="G238" s="1"/>
    </row>
    <row r="239" spans="1:7">
      <c r="A239" s="27"/>
      <c r="B239" s="4"/>
      <c r="C239" s="16"/>
      <c r="D239" s="4"/>
      <c r="E239" s="16"/>
      <c r="F239" s="20"/>
      <c r="G239" s="1"/>
    </row>
    <row r="240" spans="1:7">
      <c r="A240" s="12"/>
      <c r="B240" s="4"/>
      <c r="C240" s="16"/>
      <c r="D240" s="4"/>
      <c r="E240" s="16"/>
      <c r="F240" s="20"/>
      <c r="G240" s="1"/>
    </row>
    <row r="241" spans="1:7">
      <c r="A241" s="1"/>
      <c r="B241" s="1"/>
      <c r="C241" s="1"/>
      <c r="D241" s="1"/>
      <c r="E241" s="1"/>
      <c r="F241" s="1"/>
      <c r="G241" s="1"/>
    </row>
    <row r="242" spans="1:7">
      <c r="A242" s="1"/>
      <c r="B242" s="1"/>
      <c r="C242" s="1"/>
      <c r="D242" s="1"/>
      <c r="E242" s="1"/>
      <c r="F242" s="1"/>
      <c r="G242" s="1"/>
    </row>
    <row r="243" spans="1:7">
      <c r="A243" s="2"/>
      <c r="B243" s="2"/>
      <c r="C243" s="2"/>
      <c r="D243" s="30"/>
      <c r="E243" s="30"/>
      <c r="F243" s="1"/>
      <c r="G243" s="1"/>
    </row>
    <row r="244" spans="1:7">
      <c r="A244" s="2"/>
      <c r="B244" s="2"/>
      <c r="C244" s="2"/>
      <c r="D244" s="30"/>
      <c r="E244" s="30"/>
      <c r="F244" s="1"/>
      <c r="G244" s="1"/>
    </row>
    <row r="245" spans="1:7">
      <c r="A245" s="2"/>
      <c r="B245" s="2"/>
      <c r="C245" s="2"/>
      <c r="D245" s="30"/>
      <c r="E245" s="30"/>
      <c r="F245" s="1"/>
      <c r="G245" s="1"/>
    </row>
    <row r="246" spans="1:7">
      <c r="A246" s="2"/>
      <c r="B246" s="1"/>
      <c r="C246" s="1"/>
      <c r="D246" s="30"/>
      <c r="E246" s="1"/>
      <c r="F246" s="1"/>
      <c r="G246" s="1"/>
    </row>
    <row r="247" spans="1:7">
      <c r="A247" s="25"/>
      <c r="B247" s="25"/>
      <c r="C247" s="31"/>
      <c r="D247" s="31"/>
      <c r="E247" s="31"/>
      <c r="F247" s="32"/>
      <c r="G247" s="1"/>
    </row>
    <row r="248" spans="1:7">
      <c r="A248" s="3"/>
      <c r="B248" s="3"/>
      <c r="C248" s="2"/>
      <c r="D248" s="2"/>
      <c r="E248" s="2"/>
      <c r="F248" s="33"/>
      <c r="G248" s="1"/>
    </row>
    <row r="249" spans="1:7">
      <c r="A249" s="3"/>
      <c r="B249" s="3"/>
      <c r="C249" s="2"/>
      <c r="D249" s="2"/>
      <c r="E249" s="2"/>
      <c r="F249" s="33"/>
      <c r="G249" s="1"/>
    </row>
    <row r="250" spans="1:7">
      <c r="A250" s="12"/>
      <c r="B250" s="12"/>
      <c r="C250" s="13"/>
      <c r="D250" s="13"/>
      <c r="E250" s="13"/>
      <c r="F250" s="34"/>
      <c r="G250" s="1"/>
    </row>
    <row r="251" spans="1:7">
      <c r="A251" s="2"/>
      <c r="B251" s="2"/>
      <c r="C251" s="2"/>
      <c r="D251" s="2"/>
      <c r="E251" s="2"/>
      <c r="F251" s="1"/>
      <c r="G251" s="1"/>
    </row>
    <row r="252" spans="1:7">
      <c r="A252" s="2"/>
      <c r="B252" s="1"/>
      <c r="C252" s="1"/>
      <c r="D252" s="1"/>
      <c r="E252" s="1"/>
      <c r="F252" s="1"/>
      <c r="G252" s="1"/>
    </row>
    <row r="253" spans="1:7">
      <c r="A253" s="2"/>
      <c r="B253" s="1"/>
      <c r="C253" s="1"/>
      <c r="D253" s="1"/>
      <c r="E253" s="1"/>
      <c r="F253" s="1"/>
      <c r="G253" s="1"/>
    </row>
    <row r="254" spans="1:7">
      <c r="A254" s="2"/>
      <c r="B254" s="1"/>
      <c r="C254" s="2"/>
      <c r="D254" s="14"/>
      <c r="E254" s="15"/>
      <c r="F254" s="1"/>
      <c r="G254" s="1"/>
    </row>
    <row r="255" spans="1:7" ht="15" thickBot="1">
      <c r="A255" s="35"/>
      <c r="B255" s="275"/>
      <c r="C255" s="276"/>
      <c r="D255" s="275"/>
      <c r="E255" s="276"/>
      <c r="F255" s="35"/>
      <c r="G255" s="1"/>
    </row>
    <row r="256" spans="1:7">
      <c r="A256" s="21"/>
      <c r="B256" s="4"/>
      <c r="C256" s="16"/>
      <c r="D256" s="4"/>
      <c r="E256" s="16"/>
      <c r="F256" s="16"/>
      <c r="G256" s="1"/>
    </row>
    <row r="257" spans="1:7">
      <c r="A257" s="22"/>
      <c r="B257" s="6"/>
      <c r="C257" s="18"/>
      <c r="D257" s="6"/>
      <c r="E257" s="18"/>
      <c r="F257" s="17"/>
      <c r="G257" s="1"/>
    </row>
    <row r="258" spans="1:7">
      <c r="A258" s="24"/>
      <c r="B258" s="7"/>
      <c r="C258" s="17"/>
      <c r="D258" s="7"/>
      <c r="E258" s="17"/>
      <c r="F258" s="17"/>
      <c r="G258" s="1"/>
    </row>
    <row r="259" spans="1:7">
      <c r="A259" s="24"/>
      <c r="B259" s="6"/>
      <c r="C259" s="18"/>
      <c r="D259" s="7"/>
      <c r="E259" s="17"/>
      <c r="F259" s="17"/>
      <c r="G259" s="1"/>
    </row>
    <row r="260" spans="1:7">
      <c r="A260" s="25"/>
      <c r="B260" s="7"/>
      <c r="C260" s="17"/>
      <c r="D260" s="7"/>
      <c r="E260" s="17"/>
      <c r="F260" s="17"/>
      <c r="G260" s="1"/>
    </row>
    <row r="261" spans="1:7">
      <c r="A261" s="12"/>
      <c r="B261" s="8"/>
      <c r="C261" s="19"/>
      <c r="D261" s="8"/>
      <c r="E261" s="19"/>
      <c r="F261" s="17"/>
      <c r="G261" s="1"/>
    </row>
    <row r="262" spans="1:7">
      <c r="A262" s="25"/>
      <c r="B262" s="7"/>
      <c r="C262" s="17"/>
      <c r="D262" s="7"/>
      <c r="E262" s="17"/>
      <c r="F262" s="17"/>
      <c r="G262" s="1"/>
    </row>
    <row r="263" spans="1:7">
      <c r="A263" s="12"/>
      <c r="B263" s="8"/>
      <c r="C263" s="19"/>
      <c r="D263" s="8"/>
      <c r="E263" s="19"/>
      <c r="F263" s="17"/>
      <c r="G263" s="1"/>
    </row>
    <row r="264" spans="1:7">
      <c r="A264" s="26"/>
      <c r="B264" s="6"/>
      <c r="C264" s="18"/>
      <c r="D264" s="6"/>
      <c r="E264" s="18"/>
      <c r="F264" s="17"/>
      <c r="G264" s="2"/>
    </row>
    <row r="265" spans="1:7">
      <c r="A265" s="25"/>
      <c r="B265" s="7"/>
      <c r="C265" s="17"/>
      <c r="D265" s="7"/>
      <c r="E265" s="17"/>
      <c r="F265" s="17"/>
      <c r="G265" s="2"/>
    </row>
    <row r="266" spans="1:7">
      <c r="A266" s="25"/>
      <c r="B266" s="7"/>
      <c r="C266" s="17"/>
      <c r="D266" s="7"/>
      <c r="E266" s="17"/>
      <c r="F266" s="17"/>
      <c r="G266" s="1"/>
    </row>
    <row r="267" spans="1:7">
      <c r="A267" s="12"/>
      <c r="B267" s="7"/>
      <c r="C267" s="17"/>
      <c r="D267" s="7"/>
      <c r="E267" s="17"/>
      <c r="F267" s="17"/>
      <c r="G267" s="1"/>
    </row>
    <row r="268" spans="1:7">
      <c r="A268" s="12"/>
      <c r="B268" s="8"/>
      <c r="C268" s="19"/>
      <c r="D268" s="8"/>
      <c r="E268" s="19"/>
      <c r="F268" s="17"/>
      <c r="G268" s="2"/>
    </row>
    <row r="269" spans="1:7">
      <c r="A269" s="25"/>
      <c r="B269" s="7"/>
      <c r="C269" s="17"/>
      <c r="D269" s="7"/>
      <c r="E269" s="17"/>
      <c r="F269" s="17"/>
      <c r="G269" s="1"/>
    </row>
    <row r="270" spans="1:7">
      <c r="A270" s="25"/>
      <c r="B270" s="9"/>
      <c r="C270" s="20"/>
      <c r="D270" s="9"/>
      <c r="E270" s="20"/>
      <c r="F270" s="20"/>
      <c r="G270" s="1"/>
    </row>
    <row r="271" spans="1:7">
      <c r="A271" s="27"/>
      <c r="B271" s="4"/>
      <c r="C271" s="16"/>
      <c r="D271" s="4"/>
      <c r="E271" s="16"/>
      <c r="F271" s="20"/>
      <c r="G271" s="1"/>
    </row>
    <row r="272" spans="1:7">
      <c r="A272" s="12"/>
      <c r="B272" s="4"/>
      <c r="C272" s="16"/>
      <c r="D272" s="4"/>
      <c r="E272" s="16"/>
      <c r="F272" s="20"/>
      <c r="G272" s="1"/>
    </row>
    <row r="273" spans="1:7">
      <c r="A273" s="1"/>
      <c r="B273" s="1"/>
      <c r="C273" s="1"/>
      <c r="D273" s="1"/>
      <c r="E273" s="1"/>
      <c r="F273" s="1"/>
      <c r="G273" s="1"/>
    </row>
    <row r="274" spans="1:7">
      <c r="A274" s="1"/>
      <c r="B274" s="1"/>
      <c r="C274" s="1"/>
      <c r="D274" s="1"/>
      <c r="E274" s="1"/>
      <c r="F274" s="1"/>
      <c r="G274" s="1"/>
    </row>
    <row r="275" spans="1:7">
      <c r="A275" s="2"/>
      <c r="B275" s="2"/>
      <c r="C275" s="2"/>
      <c r="D275" s="2"/>
      <c r="E275" s="10"/>
      <c r="F275" s="11"/>
      <c r="G275" s="2"/>
    </row>
    <row r="276" spans="1:7">
      <c r="A276" s="1"/>
      <c r="B276" s="1"/>
      <c r="C276" s="1"/>
      <c r="D276" s="1"/>
      <c r="E276" s="1"/>
      <c r="F276" s="1"/>
      <c r="G276" s="1"/>
    </row>
    <row r="277" spans="1:7">
      <c r="A277" s="2"/>
      <c r="B277" s="2"/>
      <c r="C277" s="2"/>
      <c r="D277" s="30"/>
      <c r="E277" s="30"/>
      <c r="F277" s="1"/>
      <c r="G277" s="1"/>
    </row>
    <row r="278" spans="1:7">
      <c r="A278" s="2"/>
      <c r="B278" s="2"/>
      <c r="C278" s="2"/>
      <c r="D278" s="30"/>
      <c r="E278" s="30"/>
      <c r="F278" s="1"/>
      <c r="G278" s="1"/>
    </row>
    <row r="279" spans="1:7">
      <c r="A279" s="2"/>
      <c r="B279" s="2"/>
      <c r="C279" s="2"/>
      <c r="D279" s="30"/>
      <c r="E279" s="30"/>
      <c r="F279" s="1"/>
      <c r="G279" s="1"/>
    </row>
    <row r="280" spans="1:7">
      <c r="A280" s="2"/>
      <c r="B280" s="1"/>
      <c r="C280" s="1"/>
      <c r="D280" s="30"/>
      <c r="E280" s="1"/>
      <c r="F280" s="1"/>
      <c r="G280" s="1"/>
    </row>
    <row r="281" spans="1:7">
      <c r="A281" s="25"/>
      <c r="B281" s="25"/>
      <c r="C281" s="31"/>
      <c r="D281" s="31"/>
      <c r="E281" s="31"/>
      <c r="F281" s="32"/>
      <c r="G281" s="1"/>
    </row>
    <row r="282" spans="1:7">
      <c r="A282" s="3"/>
      <c r="B282" s="3"/>
      <c r="C282" s="2"/>
      <c r="D282" s="2"/>
      <c r="E282" s="2"/>
      <c r="F282" s="33"/>
      <c r="G282" s="1"/>
    </row>
    <row r="283" spans="1:7">
      <c r="A283" s="3"/>
      <c r="B283" s="3"/>
      <c r="C283" s="2"/>
      <c r="D283" s="2"/>
      <c r="E283" s="2"/>
      <c r="F283" s="33"/>
      <c r="G283" s="1"/>
    </row>
    <row r="284" spans="1:7">
      <c r="A284" s="12"/>
      <c r="B284" s="12"/>
      <c r="C284" s="13"/>
      <c r="D284" s="13"/>
      <c r="E284" s="13"/>
      <c r="F284" s="34"/>
      <c r="G284" s="1"/>
    </row>
    <row r="285" spans="1:7">
      <c r="A285" s="2"/>
      <c r="B285" s="2"/>
      <c r="C285" s="2"/>
      <c r="D285" s="2"/>
      <c r="E285" s="2"/>
      <c r="F285" s="1"/>
      <c r="G285" s="1"/>
    </row>
    <row r="286" spans="1:7">
      <c r="A286" s="2"/>
      <c r="B286" s="1"/>
      <c r="C286" s="1"/>
      <c r="D286" s="1"/>
      <c r="E286" s="1"/>
      <c r="F286" s="1"/>
      <c r="G286" s="1"/>
    </row>
    <row r="287" spans="1:7">
      <c r="A287" s="2"/>
      <c r="B287" s="1"/>
      <c r="C287" s="1"/>
      <c r="D287" s="1"/>
      <c r="E287" s="1"/>
      <c r="F287" s="1"/>
      <c r="G287" s="1"/>
    </row>
    <row r="288" spans="1:7">
      <c r="A288" s="2"/>
      <c r="B288" s="1"/>
      <c r="C288" s="2"/>
      <c r="D288" s="14"/>
      <c r="E288" s="15"/>
      <c r="F288" s="1"/>
      <c r="G288" s="1"/>
    </row>
    <row r="289" spans="1:7" ht="15" thickBot="1">
      <c r="A289" s="35"/>
      <c r="B289" s="275"/>
      <c r="C289" s="276"/>
      <c r="D289" s="275"/>
      <c r="E289" s="276"/>
      <c r="F289" s="35"/>
      <c r="G289" s="1"/>
    </row>
    <row r="290" spans="1:7">
      <c r="A290" s="21"/>
      <c r="B290" s="4"/>
      <c r="C290" s="16"/>
      <c r="D290" s="4"/>
      <c r="E290" s="16"/>
      <c r="F290" s="16"/>
      <c r="G290" s="1"/>
    </row>
    <row r="291" spans="1:7">
      <c r="A291" s="22"/>
      <c r="B291" s="6"/>
      <c r="C291" s="18"/>
      <c r="D291" s="6"/>
      <c r="E291" s="18"/>
      <c r="F291" s="17"/>
      <c r="G291" s="1"/>
    </row>
    <row r="292" spans="1:7">
      <c r="A292" s="24"/>
      <c r="B292" s="7"/>
      <c r="C292" s="17"/>
      <c r="D292" s="7"/>
      <c r="E292" s="17"/>
      <c r="F292" s="17"/>
      <c r="G292" s="1"/>
    </row>
    <row r="293" spans="1:7">
      <c r="A293" s="24"/>
      <c r="B293" s="6"/>
      <c r="C293" s="18"/>
      <c r="D293" s="7"/>
      <c r="E293" s="17"/>
      <c r="F293" s="17"/>
      <c r="G293" s="2"/>
    </row>
    <row r="294" spans="1:7">
      <c r="A294" s="25"/>
      <c r="B294" s="7"/>
      <c r="C294" s="17"/>
      <c r="D294" s="7"/>
      <c r="E294" s="17"/>
      <c r="F294" s="17"/>
      <c r="G294" s="1"/>
    </row>
    <row r="295" spans="1:7">
      <c r="A295" s="12"/>
      <c r="B295" s="8"/>
      <c r="C295" s="19"/>
      <c r="D295" s="8"/>
      <c r="E295" s="19"/>
      <c r="F295" s="17"/>
      <c r="G295" s="1"/>
    </row>
    <row r="296" spans="1:7">
      <c r="A296" s="25"/>
      <c r="B296" s="7"/>
      <c r="C296" s="17"/>
      <c r="D296" s="7"/>
      <c r="E296" s="17"/>
      <c r="F296" s="17"/>
      <c r="G296" s="1"/>
    </row>
    <row r="297" spans="1:7">
      <c r="A297" s="12"/>
      <c r="B297" s="8"/>
      <c r="C297" s="19"/>
      <c r="D297" s="8"/>
      <c r="E297" s="19"/>
      <c r="F297" s="17"/>
      <c r="G297" s="1"/>
    </row>
    <row r="298" spans="1:7">
      <c r="A298" s="26"/>
      <c r="B298" s="6"/>
      <c r="C298" s="18"/>
      <c r="D298" s="6"/>
      <c r="E298" s="18"/>
      <c r="F298" s="17"/>
      <c r="G298" s="2"/>
    </row>
    <row r="299" spans="1:7">
      <c r="A299" s="25"/>
      <c r="B299" s="7"/>
      <c r="C299" s="17"/>
      <c r="D299" s="7"/>
      <c r="E299" s="17"/>
      <c r="F299" s="17"/>
      <c r="G299" s="2"/>
    </row>
    <row r="300" spans="1:7">
      <c r="A300" s="25"/>
      <c r="B300" s="7"/>
      <c r="C300" s="17"/>
      <c r="D300" s="7"/>
      <c r="E300" s="17"/>
      <c r="F300" s="17"/>
      <c r="G300" s="1"/>
    </row>
    <row r="301" spans="1:7">
      <c r="A301" s="25"/>
      <c r="B301" s="7"/>
      <c r="C301" s="17"/>
      <c r="D301" s="7"/>
      <c r="E301" s="17"/>
      <c r="F301" s="17"/>
      <c r="G301" s="1"/>
    </row>
    <row r="302" spans="1:7">
      <c r="A302" s="12"/>
      <c r="B302" s="7"/>
      <c r="C302" s="17"/>
      <c r="D302" s="7"/>
      <c r="E302" s="17"/>
      <c r="F302" s="17"/>
      <c r="G302" s="1"/>
    </row>
    <row r="303" spans="1:7">
      <c r="A303" s="12"/>
      <c r="B303" s="8"/>
      <c r="C303" s="19"/>
      <c r="D303" s="8"/>
      <c r="E303" s="19"/>
      <c r="F303" s="17"/>
      <c r="G303" s="2"/>
    </row>
    <row r="304" spans="1:7">
      <c r="A304" s="25"/>
      <c r="B304" s="9"/>
      <c r="C304" s="20"/>
      <c r="D304" s="9"/>
      <c r="E304" s="20"/>
      <c r="F304" s="20"/>
      <c r="G304" s="1"/>
    </row>
    <row r="305" spans="1:7">
      <c r="A305" s="25"/>
      <c r="B305" s="9"/>
      <c r="C305" s="20"/>
      <c r="D305" s="9"/>
      <c r="E305" s="20"/>
      <c r="F305" s="20"/>
      <c r="G305" s="1"/>
    </row>
    <row r="306" spans="1:7">
      <c r="A306" s="27"/>
      <c r="B306" s="4"/>
      <c r="C306" s="16"/>
      <c r="D306" s="4"/>
      <c r="E306" s="16"/>
      <c r="F306" s="20"/>
      <c r="G306" s="1"/>
    </row>
    <row r="307" spans="1:7">
      <c r="A307" s="12"/>
      <c r="B307" s="4"/>
      <c r="C307" s="16"/>
      <c r="D307" s="4"/>
      <c r="E307" s="16"/>
      <c r="F307" s="20"/>
      <c r="G307" s="1"/>
    </row>
    <row r="308" spans="1:7">
      <c r="A308" s="1"/>
      <c r="B308" s="1"/>
      <c r="C308" s="1"/>
      <c r="D308" s="1"/>
      <c r="E308" s="1"/>
      <c r="F308" s="1"/>
      <c r="G308" s="1"/>
    </row>
    <row r="309" spans="1:7">
      <c r="A309" s="2"/>
      <c r="B309" s="2"/>
      <c r="C309" s="2"/>
      <c r="D309" s="2"/>
      <c r="E309" s="10"/>
      <c r="F309" s="11"/>
      <c r="G309" s="2"/>
    </row>
    <row r="310" spans="1:7">
      <c r="A310" s="1"/>
      <c r="B310" s="1"/>
      <c r="C310" s="1"/>
      <c r="D310" s="1"/>
      <c r="E310" s="1"/>
      <c r="F310" s="1"/>
      <c r="G310" s="1"/>
    </row>
    <row r="311" spans="1:7">
      <c r="A311" s="2"/>
      <c r="B311" s="2"/>
      <c r="C311" s="2"/>
      <c r="D311" s="30"/>
      <c r="E311" s="30"/>
      <c r="F311" s="1"/>
      <c r="G311" s="1"/>
    </row>
    <row r="312" spans="1:7">
      <c r="A312" s="2"/>
      <c r="B312" s="2"/>
      <c r="C312" s="2"/>
      <c r="D312" s="30"/>
      <c r="E312" s="30"/>
      <c r="F312" s="1"/>
      <c r="G312" s="1"/>
    </row>
    <row r="313" spans="1:7">
      <c r="A313" s="2"/>
      <c r="B313" s="2"/>
      <c r="C313" s="2"/>
      <c r="D313" s="30"/>
      <c r="E313" s="30"/>
      <c r="F313" s="1"/>
      <c r="G313" s="1"/>
    </row>
    <row r="314" spans="1:7">
      <c r="A314" s="2"/>
      <c r="B314" s="1"/>
      <c r="C314" s="1"/>
      <c r="D314" s="30"/>
      <c r="E314" s="1"/>
      <c r="F314" s="1"/>
      <c r="G314" s="1"/>
    </row>
    <row r="315" spans="1:7">
      <c r="A315" s="25"/>
      <c r="B315" s="25"/>
      <c r="C315" s="31"/>
      <c r="D315" s="31"/>
      <c r="E315" s="31"/>
      <c r="F315" s="32"/>
      <c r="G315" s="1"/>
    </row>
    <row r="316" spans="1:7">
      <c r="A316" s="3"/>
      <c r="B316" s="3"/>
      <c r="C316" s="2"/>
      <c r="D316" s="2"/>
      <c r="E316" s="2"/>
      <c r="F316" s="33"/>
      <c r="G316" s="1"/>
    </row>
    <row r="317" spans="1:7">
      <c r="A317" s="3"/>
      <c r="B317" s="3"/>
      <c r="C317" s="2"/>
      <c r="D317" s="2"/>
      <c r="E317" s="2"/>
      <c r="F317" s="33"/>
      <c r="G317" s="1"/>
    </row>
    <row r="318" spans="1:7">
      <c r="A318" s="12"/>
      <c r="B318" s="12"/>
      <c r="C318" s="13"/>
      <c r="D318" s="13"/>
      <c r="E318" s="13"/>
      <c r="F318" s="34"/>
      <c r="G318" s="1"/>
    </row>
    <row r="319" spans="1:7">
      <c r="A319" s="2"/>
      <c r="B319" s="2"/>
      <c r="C319" s="2"/>
      <c r="D319" s="2"/>
      <c r="E319" s="2"/>
      <c r="F319" s="1"/>
      <c r="G319" s="1"/>
    </row>
    <row r="320" spans="1:7">
      <c r="A320" s="2"/>
      <c r="B320" s="1"/>
      <c r="C320" s="1"/>
      <c r="D320" s="1"/>
      <c r="E320" s="1"/>
      <c r="F320" s="1"/>
      <c r="G320" s="1"/>
    </row>
    <row r="321" spans="1:7">
      <c r="A321" s="2"/>
      <c r="B321" s="1"/>
      <c r="C321" s="1"/>
      <c r="D321" s="1"/>
      <c r="E321" s="1"/>
      <c r="F321" s="1"/>
      <c r="G321" s="1"/>
    </row>
    <row r="322" spans="1:7">
      <c r="A322" s="2"/>
      <c r="B322" s="1"/>
      <c r="C322" s="2"/>
      <c r="D322" s="14"/>
      <c r="E322" s="15"/>
      <c r="F322" s="1"/>
      <c r="G322" s="1"/>
    </row>
    <row r="323" spans="1:7" ht="15" thickBot="1">
      <c r="A323" s="35"/>
      <c r="B323" s="275"/>
      <c r="C323" s="276"/>
      <c r="D323" s="275"/>
      <c r="E323" s="276"/>
      <c r="F323" s="35"/>
      <c r="G323" s="1"/>
    </row>
    <row r="324" spans="1:7">
      <c r="A324" s="21"/>
      <c r="B324" s="4"/>
      <c r="C324" s="16"/>
      <c r="D324" s="4"/>
      <c r="E324" s="16"/>
      <c r="F324" s="16"/>
      <c r="G324" s="1"/>
    </row>
    <row r="325" spans="1:7">
      <c r="A325" s="22"/>
      <c r="B325" s="37"/>
      <c r="C325" s="38"/>
      <c r="D325" s="37"/>
      <c r="E325" s="38"/>
      <c r="F325" s="20"/>
      <c r="G325" s="1"/>
    </row>
    <row r="326" spans="1:7">
      <c r="A326" s="24"/>
      <c r="B326" s="47"/>
      <c r="C326" s="52"/>
      <c r="D326" s="47"/>
      <c r="E326" s="52"/>
      <c r="F326" s="52"/>
      <c r="G326" s="1"/>
    </row>
    <row r="327" spans="1:7">
      <c r="A327" s="24"/>
      <c r="B327" s="6"/>
      <c r="C327" s="18"/>
      <c r="D327" s="7"/>
      <c r="E327" s="17"/>
      <c r="F327" s="17"/>
      <c r="G327" s="1"/>
    </row>
    <row r="328" spans="1:7">
      <c r="A328" s="25"/>
      <c r="B328" s="7"/>
      <c r="C328" s="17"/>
      <c r="D328" s="7"/>
      <c r="E328" s="17"/>
      <c r="F328" s="17"/>
      <c r="G328" s="1"/>
    </row>
    <row r="329" spans="1:7">
      <c r="A329" s="12"/>
      <c r="B329" s="8"/>
      <c r="C329" s="19"/>
      <c r="D329" s="8"/>
      <c r="E329" s="19"/>
      <c r="F329" s="17"/>
      <c r="G329" s="1"/>
    </row>
    <row r="330" spans="1:7">
      <c r="A330" s="25"/>
      <c r="B330" s="7"/>
      <c r="C330" s="17"/>
      <c r="D330" s="7"/>
      <c r="E330" s="17"/>
      <c r="F330" s="17"/>
      <c r="G330" s="1"/>
    </row>
    <row r="331" spans="1:7">
      <c r="A331" s="12"/>
      <c r="B331" s="8"/>
      <c r="C331" s="19"/>
      <c r="D331" s="8"/>
      <c r="E331" s="19"/>
      <c r="F331" s="17"/>
      <c r="G331" s="1"/>
    </row>
    <row r="332" spans="1:7">
      <c r="A332" s="26"/>
      <c r="B332" s="6"/>
      <c r="C332" s="18"/>
      <c r="D332" s="6"/>
      <c r="E332" s="18"/>
      <c r="F332" s="17"/>
      <c r="G332" s="2"/>
    </row>
    <row r="333" spans="1:7">
      <c r="A333" s="25"/>
      <c r="B333" s="7"/>
      <c r="C333" s="17"/>
      <c r="D333" s="7"/>
      <c r="E333" s="17"/>
      <c r="F333" s="17"/>
      <c r="G333" s="1"/>
    </row>
    <row r="334" spans="1:7">
      <c r="A334" s="25"/>
      <c r="B334" s="7"/>
      <c r="C334" s="17"/>
      <c r="D334" s="7"/>
      <c r="E334" s="17"/>
      <c r="F334" s="17"/>
      <c r="G334" s="1"/>
    </row>
    <row r="335" spans="1:7">
      <c r="A335" s="25"/>
      <c r="B335" s="7"/>
      <c r="C335" s="17"/>
      <c r="D335" s="7"/>
      <c r="E335" s="17"/>
      <c r="F335" s="17"/>
      <c r="G335" s="1"/>
    </row>
    <row r="336" spans="1:7">
      <c r="A336" s="12"/>
      <c r="B336" s="7"/>
      <c r="C336" s="17"/>
      <c r="D336" s="7"/>
      <c r="E336" s="17"/>
      <c r="F336" s="17"/>
      <c r="G336" s="2"/>
    </row>
    <row r="337" spans="1:7">
      <c r="A337" s="12"/>
      <c r="B337" s="8"/>
      <c r="C337" s="19"/>
      <c r="D337" s="8"/>
      <c r="E337" s="19"/>
      <c r="F337" s="17"/>
      <c r="G337" s="2"/>
    </row>
    <row r="338" spans="1:7">
      <c r="A338" s="25"/>
      <c r="B338" s="7"/>
      <c r="C338" s="17"/>
      <c r="D338" s="7"/>
      <c r="E338" s="17"/>
      <c r="F338" s="17"/>
      <c r="G338" s="1"/>
    </row>
    <row r="339" spans="1:7">
      <c r="A339" s="25"/>
      <c r="B339" s="7"/>
      <c r="C339" s="17"/>
      <c r="D339" s="7"/>
      <c r="E339" s="17"/>
      <c r="F339" s="17"/>
      <c r="G339" s="1"/>
    </row>
    <row r="340" spans="1:7">
      <c r="A340" s="27"/>
      <c r="B340" s="4"/>
      <c r="C340" s="16"/>
      <c r="D340" s="4"/>
      <c r="E340" s="16"/>
      <c r="F340" s="20"/>
      <c r="G340" s="1"/>
    </row>
    <row r="341" spans="1:7">
      <c r="A341" s="12"/>
      <c r="B341" s="4"/>
      <c r="C341" s="16"/>
      <c r="D341" s="4"/>
      <c r="E341" s="16"/>
      <c r="F341" s="20"/>
      <c r="G341" s="1"/>
    </row>
    <row r="342" spans="1:7">
      <c r="A342" s="1"/>
      <c r="B342" s="1"/>
      <c r="C342" s="1"/>
      <c r="D342" s="1"/>
      <c r="E342" s="1"/>
      <c r="F342" s="1"/>
      <c r="G342" s="1"/>
    </row>
    <row r="343" spans="1:7">
      <c r="A343" s="2"/>
      <c r="B343" s="2"/>
      <c r="C343" s="2"/>
      <c r="D343" s="2"/>
      <c r="E343" s="10"/>
      <c r="F343" s="11"/>
      <c r="G343" s="2"/>
    </row>
    <row r="344" spans="1:7">
      <c r="A344" s="1"/>
      <c r="B344" s="1"/>
      <c r="C344" s="1"/>
      <c r="D344" s="1"/>
      <c r="E344" s="1"/>
      <c r="F344" s="1"/>
      <c r="G344" s="1"/>
    </row>
    <row r="345" spans="1:7">
      <c r="A345" s="2"/>
      <c r="B345" s="2"/>
      <c r="C345" s="2"/>
      <c r="D345" s="30"/>
      <c r="E345" s="30"/>
      <c r="F345" s="1"/>
      <c r="G345" s="1"/>
    </row>
    <row r="346" spans="1:7">
      <c r="A346" s="2"/>
      <c r="B346" s="2"/>
      <c r="C346" s="2"/>
      <c r="D346" s="30"/>
      <c r="E346" s="30"/>
      <c r="F346" s="1"/>
      <c r="G346" s="1"/>
    </row>
    <row r="347" spans="1:7">
      <c r="A347" s="2"/>
      <c r="B347" s="2"/>
      <c r="C347" s="2"/>
      <c r="D347" s="30"/>
      <c r="E347" s="30"/>
      <c r="F347" s="1"/>
      <c r="G347" s="1"/>
    </row>
    <row r="348" spans="1:7">
      <c r="A348" s="2"/>
      <c r="B348" s="1"/>
      <c r="C348" s="1"/>
      <c r="D348" s="30"/>
      <c r="E348" s="1"/>
      <c r="F348" s="1"/>
      <c r="G348" s="1"/>
    </row>
    <row r="349" spans="1:7">
      <c r="A349" s="25"/>
      <c r="B349" s="25"/>
      <c r="C349" s="31"/>
      <c r="D349" s="31"/>
      <c r="E349" s="31"/>
      <c r="F349" s="32"/>
      <c r="G349" s="1"/>
    </row>
    <row r="350" spans="1:7">
      <c r="A350" s="3"/>
      <c r="B350" s="3"/>
      <c r="C350" s="2"/>
      <c r="D350" s="2"/>
      <c r="E350" s="2"/>
      <c r="F350" s="33"/>
      <c r="G350" s="1"/>
    </row>
    <row r="351" spans="1:7">
      <c r="A351" s="3"/>
      <c r="B351" s="3"/>
      <c r="C351" s="2"/>
      <c r="D351" s="2"/>
      <c r="E351" s="2"/>
      <c r="F351" s="33"/>
      <c r="G351" s="1"/>
    </row>
    <row r="352" spans="1:7">
      <c r="A352" s="12"/>
      <c r="B352" s="12"/>
      <c r="C352" s="13"/>
      <c r="D352" s="13"/>
      <c r="E352" s="13"/>
      <c r="F352" s="34"/>
      <c r="G352" s="1"/>
    </row>
    <row r="353" spans="1:7">
      <c r="A353" s="2"/>
      <c r="B353" s="2"/>
      <c r="C353" s="2"/>
      <c r="D353" s="2"/>
      <c r="E353" s="2"/>
      <c r="F353" s="1"/>
      <c r="G353" s="1"/>
    </row>
    <row r="354" spans="1:7">
      <c r="A354" s="2"/>
      <c r="B354" s="1"/>
      <c r="C354" s="1"/>
      <c r="D354" s="1"/>
      <c r="E354" s="1"/>
      <c r="F354" s="1"/>
      <c r="G354" s="1"/>
    </row>
    <row r="355" spans="1:7">
      <c r="A355" s="2"/>
      <c r="B355" s="1"/>
      <c r="C355" s="1"/>
      <c r="D355" s="1"/>
      <c r="E355" s="1"/>
      <c r="F355" s="1"/>
      <c r="G355" s="1"/>
    </row>
    <row r="356" spans="1:7">
      <c r="A356" s="2"/>
      <c r="B356" s="1"/>
      <c r="C356" s="2"/>
      <c r="D356" s="14"/>
      <c r="E356" s="15"/>
      <c r="F356" s="1"/>
      <c r="G356" s="1"/>
    </row>
    <row r="357" spans="1:7" ht="15" thickBot="1">
      <c r="A357" s="35"/>
      <c r="B357" s="275"/>
      <c r="C357" s="276"/>
      <c r="D357" s="275"/>
      <c r="E357" s="276"/>
      <c r="F357" s="35"/>
      <c r="G357" s="1"/>
    </row>
    <row r="358" spans="1:7">
      <c r="A358" s="21"/>
      <c r="B358" s="4"/>
      <c r="C358" s="16"/>
      <c r="D358" s="4"/>
      <c r="E358" s="16"/>
      <c r="F358" s="16"/>
      <c r="G358" s="1"/>
    </row>
    <row r="359" spans="1:7">
      <c r="A359" s="22"/>
      <c r="B359" s="37"/>
      <c r="C359" s="38"/>
      <c r="D359" s="37"/>
      <c r="E359" s="38"/>
      <c r="F359" s="20"/>
      <c r="G359" s="1"/>
    </row>
    <row r="360" spans="1:7">
      <c r="A360" s="24"/>
      <c r="B360" s="5"/>
      <c r="C360" s="23"/>
      <c r="D360" s="5"/>
      <c r="E360" s="23"/>
      <c r="F360" s="23"/>
      <c r="G360" s="1"/>
    </row>
    <row r="361" spans="1:7">
      <c r="A361" s="24"/>
      <c r="B361" s="6"/>
      <c r="C361" s="18"/>
      <c r="D361" s="7"/>
      <c r="E361" s="17"/>
      <c r="F361" s="17"/>
      <c r="G361" s="1"/>
    </row>
    <row r="362" spans="1:7">
      <c r="A362" s="25"/>
      <c r="B362" s="7"/>
      <c r="C362" s="17"/>
      <c r="D362" s="7"/>
      <c r="E362" s="17"/>
      <c r="F362" s="17"/>
      <c r="G362" s="1"/>
    </row>
    <row r="363" spans="1:7">
      <c r="A363" s="12"/>
      <c r="B363" s="8"/>
      <c r="C363" s="19"/>
      <c r="D363" s="8"/>
      <c r="E363" s="19"/>
      <c r="F363" s="17"/>
      <c r="G363" s="1"/>
    </row>
    <row r="364" spans="1:7">
      <c r="A364" s="25"/>
      <c r="B364" s="7"/>
      <c r="C364" s="17"/>
      <c r="D364" s="7"/>
      <c r="E364" s="17"/>
      <c r="F364" s="17"/>
      <c r="G364" s="1"/>
    </row>
    <row r="365" spans="1:7">
      <c r="A365" s="12"/>
      <c r="B365" s="8"/>
      <c r="C365" s="19"/>
      <c r="D365" s="8"/>
      <c r="E365" s="19"/>
      <c r="F365" s="17"/>
      <c r="G365" s="1"/>
    </row>
    <row r="366" spans="1:7">
      <c r="A366" s="26"/>
      <c r="B366" s="6"/>
      <c r="C366" s="18"/>
      <c r="D366" s="6"/>
      <c r="E366" s="18"/>
      <c r="F366" s="17"/>
      <c r="G366" s="2"/>
    </row>
    <row r="367" spans="1:7">
      <c r="A367" s="25"/>
      <c r="B367" s="7"/>
      <c r="C367" s="17"/>
      <c r="D367" s="7"/>
      <c r="E367" s="17"/>
      <c r="F367" s="17"/>
      <c r="G367" s="1"/>
    </row>
    <row r="368" spans="1:7">
      <c r="A368" s="25"/>
      <c r="B368" s="7"/>
      <c r="C368" s="17"/>
      <c r="D368" s="7"/>
      <c r="E368" s="17"/>
      <c r="F368" s="17"/>
      <c r="G368" s="1"/>
    </row>
    <row r="369" spans="1:7">
      <c r="A369" s="25"/>
      <c r="B369" s="7"/>
      <c r="C369" s="17"/>
      <c r="D369" s="7"/>
      <c r="E369" s="17"/>
      <c r="F369" s="17"/>
      <c r="G369" s="1"/>
    </row>
    <row r="370" spans="1:7">
      <c r="A370" s="12"/>
      <c r="B370" s="7"/>
      <c r="C370" s="17"/>
      <c r="D370" s="7"/>
      <c r="E370" s="17"/>
      <c r="F370" s="17"/>
      <c r="G370" s="2"/>
    </row>
    <row r="371" spans="1:7">
      <c r="A371" s="12"/>
      <c r="B371" s="8"/>
      <c r="C371" s="19"/>
      <c r="D371" s="8"/>
      <c r="E371" s="19"/>
      <c r="F371" s="17"/>
      <c r="G371" s="2"/>
    </row>
    <row r="372" spans="1:7">
      <c r="A372" s="25"/>
      <c r="B372" s="7"/>
      <c r="C372" s="17"/>
      <c r="D372" s="7"/>
      <c r="E372" s="17"/>
      <c r="F372" s="17"/>
      <c r="G372" s="1"/>
    </row>
    <row r="373" spans="1:7">
      <c r="A373" s="25"/>
      <c r="B373" s="9"/>
      <c r="C373" s="20"/>
      <c r="D373" s="9"/>
      <c r="E373" s="20"/>
      <c r="F373" s="20"/>
      <c r="G373" s="1"/>
    </row>
    <row r="374" spans="1:7">
      <c r="A374" s="27"/>
      <c r="B374" s="4"/>
      <c r="C374" s="16"/>
      <c r="D374" s="4"/>
      <c r="E374" s="16"/>
      <c r="F374" s="20"/>
      <c r="G374" s="1"/>
    </row>
    <row r="375" spans="1:7">
      <c r="A375" s="12"/>
      <c r="B375" s="4"/>
      <c r="C375" s="16"/>
      <c r="D375" s="4"/>
      <c r="E375" s="16"/>
      <c r="F375" s="20"/>
      <c r="G375" s="1"/>
    </row>
    <row r="376" spans="1:7">
      <c r="A376" s="1"/>
      <c r="B376" s="1"/>
      <c r="C376" s="1"/>
      <c r="D376" s="1"/>
      <c r="E376" s="1"/>
      <c r="F376" s="1"/>
      <c r="G376" s="1"/>
    </row>
    <row r="377" spans="1:7">
      <c r="A377" s="2"/>
      <c r="B377" s="2"/>
      <c r="C377" s="2"/>
      <c r="D377" s="2"/>
      <c r="E377" s="10"/>
      <c r="F377" s="11"/>
      <c r="G377" s="2"/>
    </row>
    <row r="378" spans="1:7">
      <c r="A378" s="1"/>
      <c r="B378" s="1"/>
      <c r="C378" s="1"/>
      <c r="D378" s="1"/>
      <c r="E378" s="1"/>
      <c r="F378" s="1"/>
      <c r="G378" s="1"/>
    </row>
    <row r="379" spans="1:7">
      <c r="A379" s="2"/>
      <c r="B379" s="2"/>
      <c r="C379" s="2"/>
      <c r="D379" s="30"/>
      <c r="E379" s="30"/>
      <c r="F379" s="1"/>
      <c r="G379" s="1"/>
    </row>
    <row r="380" spans="1:7">
      <c r="A380" s="2"/>
      <c r="B380" s="2"/>
      <c r="C380" s="2"/>
      <c r="D380" s="30"/>
      <c r="E380" s="30"/>
      <c r="F380" s="1"/>
      <c r="G380" s="1"/>
    </row>
    <row r="381" spans="1:7">
      <c r="A381" s="2"/>
      <c r="B381" s="2"/>
      <c r="C381" s="2"/>
      <c r="D381" s="30"/>
      <c r="E381" s="30"/>
      <c r="F381" s="1"/>
      <c r="G381" s="1"/>
    </row>
    <row r="382" spans="1:7">
      <c r="A382" s="2"/>
      <c r="B382" s="1"/>
      <c r="C382" s="1"/>
      <c r="D382" s="30"/>
      <c r="E382" s="1"/>
      <c r="F382" s="1"/>
      <c r="G382" s="1"/>
    </row>
    <row r="383" spans="1:7">
      <c r="A383" s="25"/>
      <c r="B383" s="25"/>
      <c r="C383" s="31"/>
      <c r="D383" s="31"/>
      <c r="E383" s="31"/>
      <c r="F383" s="32"/>
      <c r="G383" s="1"/>
    </row>
    <row r="384" spans="1:7">
      <c r="A384" s="3"/>
      <c r="B384" s="3"/>
      <c r="C384" s="2"/>
      <c r="D384" s="2"/>
      <c r="E384" s="2"/>
      <c r="F384" s="33"/>
      <c r="G384" s="1"/>
    </row>
    <row r="385" spans="1:7">
      <c r="A385" s="3"/>
      <c r="B385" s="3"/>
      <c r="C385" s="2"/>
      <c r="D385" s="2"/>
      <c r="E385" s="2"/>
      <c r="F385" s="33"/>
      <c r="G385" s="1"/>
    </row>
    <row r="386" spans="1:7">
      <c r="A386" s="12"/>
      <c r="B386" s="12"/>
      <c r="C386" s="13"/>
      <c r="D386" s="13"/>
      <c r="E386" s="13"/>
      <c r="F386" s="34"/>
      <c r="G386" s="1"/>
    </row>
    <row r="387" spans="1:7">
      <c r="A387" s="2"/>
      <c r="B387" s="2"/>
      <c r="C387" s="2"/>
      <c r="D387" s="2"/>
      <c r="E387" s="2"/>
      <c r="F387" s="1"/>
      <c r="G387" s="1"/>
    </row>
    <row r="388" spans="1:7">
      <c r="A388" s="2"/>
      <c r="B388" s="1"/>
      <c r="C388" s="1"/>
      <c r="D388" s="1"/>
      <c r="E388" s="1"/>
      <c r="F388" s="1"/>
      <c r="G388" s="1"/>
    </row>
    <row r="389" spans="1:7">
      <c r="A389" s="2"/>
      <c r="B389" s="1"/>
      <c r="C389" s="1"/>
      <c r="D389" s="1"/>
      <c r="E389" s="1"/>
      <c r="F389" s="1"/>
      <c r="G389" s="1"/>
    </row>
    <row r="390" spans="1:7">
      <c r="A390" s="2"/>
      <c r="B390" s="1"/>
      <c r="C390" s="2"/>
      <c r="D390" s="14"/>
      <c r="E390" s="15"/>
      <c r="F390" s="1"/>
      <c r="G390" s="1"/>
    </row>
    <row r="391" spans="1:7" ht="15" thickBot="1">
      <c r="A391" s="35"/>
      <c r="B391" s="275"/>
      <c r="C391" s="276"/>
      <c r="D391" s="275"/>
      <c r="E391" s="276"/>
      <c r="F391" s="35"/>
      <c r="G391" s="1"/>
    </row>
    <row r="392" spans="1:7">
      <c r="A392" s="21"/>
      <c r="B392" s="4"/>
      <c r="C392" s="16"/>
      <c r="D392" s="4"/>
      <c r="E392" s="16"/>
      <c r="F392" s="16"/>
      <c r="G392" s="1"/>
    </row>
    <row r="393" spans="1:7">
      <c r="A393" s="22"/>
      <c r="B393" s="6"/>
      <c r="C393" s="18"/>
      <c r="D393" s="6"/>
      <c r="E393" s="18"/>
      <c r="F393" s="17"/>
      <c r="G393" s="1"/>
    </row>
    <row r="394" spans="1:7">
      <c r="A394" s="24"/>
      <c r="B394" s="7"/>
      <c r="C394" s="17"/>
      <c r="D394" s="7"/>
      <c r="E394" s="17"/>
      <c r="F394" s="17"/>
      <c r="G394" s="1"/>
    </row>
    <row r="395" spans="1:7">
      <c r="A395" s="24"/>
      <c r="B395" s="6"/>
      <c r="C395" s="18"/>
      <c r="D395" s="7"/>
      <c r="E395" s="17"/>
      <c r="F395" s="17"/>
      <c r="G395" s="1"/>
    </row>
    <row r="396" spans="1:7">
      <c r="A396" s="25"/>
      <c r="B396" s="7"/>
      <c r="C396" s="17"/>
      <c r="D396" s="7"/>
      <c r="E396" s="17"/>
      <c r="F396" s="17"/>
      <c r="G396" s="1"/>
    </row>
    <row r="397" spans="1:7">
      <c r="A397" s="12"/>
      <c r="B397" s="8"/>
      <c r="C397" s="19"/>
      <c r="D397" s="8"/>
      <c r="E397" s="19"/>
      <c r="F397" s="17"/>
      <c r="G397" s="1"/>
    </row>
    <row r="398" spans="1:7">
      <c r="A398" s="25"/>
      <c r="B398" s="7"/>
      <c r="C398" s="17"/>
      <c r="D398" s="7"/>
      <c r="E398" s="17"/>
      <c r="F398" s="17"/>
      <c r="G398" s="1"/>
    </row>
    <row r="399" spans="1:7">
      <c r="A399" s="12"/>
      <c r="B399" s="8"/>
      <c r="C399" s="19"/>
      <c r="D399" s="8"/>
      <c r="E399" s="19"/>
      <c r="F399" s="17"/>
      <c r="G399" s="2"/>
    </row>
    <row r="400" spans="1:7">
      <c r="A400" s="26"/>
      <c r="B400" s="6"/>
      <c r="C400" s="18"/>
      <c r="D400" s="6"/>
      <c r="E400" s="18"/>
      <c r="F400" s="17"/>
      <c r="G400" s="2"/>
    </row>
    <row r="401" spans="1:7">
      <c r="A401" s="25"/>
      <c r="B401" s="7"/>
      <c r="C401" s="17"/>
      <c r="D401" s="7"/>
      <c r="E401" s="17"/>
      <c r="F401" s="17"/>
      <c r="G401" s="1"/>
    </row>
    <row r="402" spans="1:7">
      <c r="A402" s="25"/>
      <c r="B402" s="7"/>
      <c r="C402" s="17"/>
      <c r="D402" s="7"/>
      <c r="E402" s="17"/>
      <c r="F402" s="17"/>
      <c r="G402" s="1"/>
    </row>
    <row r="403" spans="1:7">
      <c r="A403" s="25"/>
      <c r="B403" s="7"/>
      <c r="C403" s="17"/>
      <c r="D403" s="7"/>
      <c r="E403" s="17"/>
      <c r="F403" s="17"/>
      <c r="G403" s="1"/>
    </row>
    <row r="404" spans="1:7">
      <c r="A404" s="12"/>
      <c r="B404" s="7"/>
      <c r="C404" s="17"/>
      <c r="D404" s="7"/>
      <c r="E404" s="17"/>
      <c r="F404" s="17"/>
      <c r="G404" s="1"/>
    </row>
    <row r="405" spans="1:7">
      <c r="A405" s="12"/>
      <c r="B405" s="41"/>
      <c r="C405" s="42"/>
      <c r="D405" s="41"/>
      <c r="E405" s="42"/>
      <c r="F405" s="23"/>
      <c r="G405" s="2"/>
    </row>
    <row r="406" spans="1:7">
      <c r="A406" s="25"/>
      <c r="B406" s="9"/>
      <c r="C406" s="20"/>
      <c r="D406" s="9"/>
      <c r="E406" s="20"/>
      <c r="F406" s="20"/>
      <c r="G406" s="2"/>
    </row>
    <row r="407" spans="1:7">
      <c r="A407" s="25"/>
      <c r="B407" s="9"/>
      <c r="C407" s="20"/>
      <c r="D407" s="9"/>
      <c r="E407" s="20"/>
      <c r="F407" s="20"/>
      <c r="G407" s="1"/>
    </row>
    <row r="408" spans="1:7">
      <c r="A408" s="27"/>
      <c r="B408" s="4"/>
      <c r="C408" s="16"/>
      <c r="D408" s="4"/>
      <c r="E408" s="16"/>
      <c r="F408" s="20"/>
      <c r="G408" s="1"/>
    </row>
    <row r="409" spans="1:7">
      <c r="A409" s="12"/>
      <c r="B409" s="4"/>
      <c r="C409" s="16"/>
      <c r="D409" s="4"/>
      <c r="E409" s="16"/>
      <c r="F409" s="20"/>
      <c r="G409" s="1"/>
    </row>
    <row r="410" spans="1:7">
      <c r="A410" s="1"/>
      <c r="B410" s="1"/>
      <c r="C410" s="1"/>
      <c r="D410" s="1"/>
      <c r="E410" s="1"/>
      <c r="F410" s="1"/>
      <c r="G410" s="1"/>
    </row>
    <row r="411" spans="1:7">
      <c r="A411" s="1"/>
      <c r="B411" s="1"/>
      <c r="C411" s="1"/>
      <c r="D411" s="1"/>
      <c r="E411" s="1"/>
      <c r="F411" s="1"/>
      <c r="G411" s="1"/>
    </row>
    <row r="412" spans="1:7">
      <c r="A412" s="2"/>
      <c r="B412" s="2"/>
      <c r="C412" s="2"/>
      <c r="D412" s="30"/>
      <c r="E412" s="30"/>
      <c r="F412" s="1"/>
      <c r="G412" s="1"/>
    </row>
    <row r="413" spans="1:7">
      <c r="A413" s="2"/>
      <c r="B413" s="2"/>
      <c r="C413" s="2"/>
      <c r="D413" s="30"/>
      <c r="E413" s="30"/>
      <c r="F413" s="1"/>
      <c r="G413" s="1"/>
    </row>
    <row r="414" spans="1:7">
      <c r="A414" s="2"/>
      <c r="B414" s="2"/>
      <c r="C414" s="2"/>
      <c r="D414" s="30"/>
      <c r="E414" s="30"/>
      <c r="F414" s="1"/>
      <c r="G414" s="1"/>
    </row>
    <row r="415" spans="1:7">
      <c r="A415" s="2"/>
      <c r="B415" s="1"/>
      <c r="C415" s="1"/>
      <c r="D415" s="30"/>
      <c r="E415" s="1"/>
      <c r="F415" s="1"/>
      <c r="G415" s="1"/>
    </row>
    <row r="416" spans="1:7">
      <c r="A416" s="25"/>
      <c r="B416" s="25"/>
      <c r="C416" s="31"/>
      <c r="D416" s="31"/>
      <c r="E416" s="31"/>
      <c r="F416" s="32"/>
      <c r="G416" s="1"/>
    </row>
    <row r="417" spans="1:7">
      <c r="A417" s="3"/>
      <c r="B417" s="3"/>
      <c r="C417" s="2"/>
      <c r="D417" s="2"/>
      <c r="E417" s="2"/>
      <c r="F417" s="33"/>
      <c r="G417" s="1"/>
    </row>
    <row r="418" spans="1:7">
      <c r="A418" s="3"/>
      <c r="B418" s="3"/>
      <c r="C418" s="2"/>
      <c r="D418" s="2"/>
      <c r="E418" s="2"/>
      <c r="F418" s="33"/>
      <c r="G418" s="1"/>
    </row>
    <row r="419" spans="1:7">
      <c r="A419" s="12"/>
      <c r="B419" s="12"/>
      <c r="C419" s="13"/>
      <c r="D419" s="13"/>
      <c r="E419" s="13"/>
      <c r="F419" s="34"/>
      <c r="G419" s="1"/>
    </row>
    <row r="420" spans="1:7">
      <c r="A420" s="2"/>
      <c r="B420" s="2"/>
      <c r="C420" s="2"/>
      <c r="D420" s="2"/>
      <c r="E420" s="2"/>
      <c r="F420" s="1"/>
      <c r="G420" s="1"/>
    </row>
    <row r="421" spans="1:7">
      <c r="A421" s="2"/>
      <c r="B421" s="1"/>
      <c r="C421" s="1"/>
      <c r="D421" s="1"/>
      <c r="E421" s="1"/>
      <c r="F421" s="1"/>
      <c r="G421" s="1"/>
    </row>
    <row r="422" spans="1:7">
      <c r="A422" s="2"/>
      <c r="B422" s="1"/>
      <c r="C422" s="1"/>
      <c r="D422" s="1"/>
      <c r="E422" s="1"/>
      <c r="F422" s="1"/>
      <c r="G422" s="1"/>
    </row>
    <row r="423" spans="1:7">
      <c r="A423" s="2"/>
      <c r="B423" s="1"/>
      <c r="C423" s="2"/>
      <c r="D423" s="14"/>
      <c r="E423" s="15"/>
      <c r="F423" s="1"/>
      <c r="G423" s="1"/>
    </row>
    <row r="424" spans="1:7" ht="15" thickBot="1">
      <c r="A424" s="35"/>
      <c r="B424" s="275"/>
      <c r="C424" s="276"/>
      <c r="D424" s="275"/>
      <c r="E424" s="276"/>
      <c r="F424" s="35"/>
      <c r="G424" s="1"/>
    </row>
    <row r="425" spans="1:7">
      <c r="A425" s="21"/>
      <c r="B425" s="4"/>
      <c r="C425" s="16"/>
      <c r="D425" s="4"/>
      <c r="E425" s="16"/>
      <c r="F425" s="16"/>
      <c r="G425" s="1"/>
    </row>
    <row r="426" spans="1:7">
      <c r="A426" s="22"/>
      <c r="B426" s="39"/>
      <c r="C426" s="40"/>
      <c r="D426" s="39"/>
      <c r="E426" s="40"/>
      <c r="F426" s="23"/>
      <c r="G426" s="1"/>
    </row>
    <row r="427" spans="1:7">
      <c r="A427" s="24"/>
      <c r="B427" s="5"/>
      <c r="C427" s="23"/>
      <c r="D427" s="5"/>
      <c r="E427" s="23"/>
      <c r="F427" s="23"/>
      <c r="G427" s="1"/>
    </row>
    <row r="428" spans="1:7">
      <c r="A428" s="24"/>
      <c r="B428" s="39"/>
      <c r="C428" s="40"/>
      <c r="D428" s="5"/>
      <c r="E428" s="23"/>
      <c r="F428" s="23"/>
      <c r="G428" s="1"/>
    </row>
    <row r="429" spans="1:7">
      <c r="A429" s="25"/>
      <c r="B429" s="7"/>
      <c r="C429" s="17"/>
      <c r="D429" s="7"/>
      <c r="E429" s="17"/>
      <c r="F429" s="17"/>
      <c r="G429" s="1"/>
    </row>
    <row r="430" spans="1:7">
      <c r="A430" s="12"/>
      <c r="B430" s="8"/>
      <c r="C430" s="19"/>
      <c r="D430" s="8"/>
      <c r="E430" s="19"/>
      <c r="F430" s="17"/>
      <c r="G430" s="1"/>
    </row>
    <row r="431" spans="1:7">
      <c r="A431" s="25"/>
      <c r="B431" s="7"/>
      <c r="C431" s="17"/>
      <c r="D431" s="7"/>
      <c r="E431" s="17"/>
      <c r="F431" s="17"/>
      <c r="G431" s="1"/>
    </row>
    <row r="432" spans="1:7">
      <c r="A432" s="12"/>
      <c r="B432" s="8"/>
      <c r="C432" s="19"/>
      <c r="D432" s="8"/>
      <c r="E432" s="19"/>
      <c r="F432" s="17"/>
      <c r="G432" s="1"/>
    </row>
    <row r="433" spans="1:7">
      <c r="A433" s="26"/>
      <c r="B433" s="6"/>
      <c r="C433" s="18"/>
      <c r="D433" s="6"/>
      <c r="E433" s="18"/>
      <c r="F433" s="17"/>
      <c r="G433" s="2"/>
    </row>
    <row r="434" spans="1:7">
      <c r="A434" s="25"/>
      <c r="B434" s="7"/>
      <c r="C434" s="17"/>
      <c r="D434" s="7"/>
      <c r="E434" s="17"/>
      <c r="F434" s="17"/>
      <c r="G434" s="1"/>
    </row>
    <row r="435" spans="1:7">
      <c r="A435" s="25"/>
      <c r="B435" s="7"/>
      <c r="C435" s="17"/>
      <c r="D435" s="7"/>
      <c r="E435" s="17"/>
      <c r="F435" s="17"/>
      <c r="G435" s="1"/>
    </row>
    <row r="436" spans="1:7">
      <c r="A436" s="25"/>
      <c r="B436" s="7"/>
      <c r="C436" s="17"/>
      <c r="D436" s="7"/>
      <c r="E436" s="17"/>
      <c r="F436" s="17"/>
      <c r="G436" s="1"/>
    </row>
    <row r="437" spans="1:7">
      <c r="A437" s="12"/>
      <c r="B437" s="7"/>
      <c r="C437" s="17"/>
      <c r="D437" s="7"/>
      <c r="E437" s="17"/>
      <c r="F437" s="17"/>
      <c r="G437" s="1"/>
    </row>
    <row r="438" spans="1:7">
      <c r="A438" s="12"/>
      <c r="B438" s="8"/>
      <c r="C438" s="19"/>
      <c r="D438" s="8"/>
      <c r="E438" s="19"/>
      <c r="F438" s="17"/>
      <c r="G438" s="2"/>
    </row>
    <row r="439" spans="1:7">
      <c r="A439" s="25"/>
      <c r="B439" s="5"/>
      <c r="C439" s="23"/>
      <c r="D439" s="5"/>
      <c r="E439" s="23"/>
      <c r="F439" s="23"/>
      <c r="G439" s="2"/>
    </row>
    <row r="440" spans="1:7">
      <c r="A440" s="25"/>
      <c r="B440" s="9"/>
      <c r="C440" s="20"/>
      <c r="D440" s="9"/>
      <c r="E440" s="20"/>
      <c r="F440" s="20"/>
      <c r="G440" s="1"/>
    </row>
    <row r="441" spans="1:7">
      <c r="A441" s="27"/>
      <c r="B441" s="4"/>
      <c r="C441" s="16"/>
      <c r="D441" s="4"/>
      <c r="E441" s="16"/>
      <c r="F441" s="20"/>
      <c r="G441" s="1"/>
    </row>
    <row r="442" spans="1:7">
      <c r="A442" s="1"/>
      <c r="B442" s="1"/>
      <c r="C442" s="1"/>
      <c r="D442" s="1"/>
      <c r="E442" s="1"/>
      <c r="F442" s="1"/>
      <c r="G442" s="1"/>
    </row>
    <row r="443" spans="1:7">
      <c r="A443" s="1"/>
      <c r="B443" s="1"/>
      <c r="C443" s="1"/>
      <c r="D443" s="1"/>
      <c r="E443" s="1"/>
      <c r="F443" s="1"/>
      <c r="G443" s="1"/>
    </row>
    <row r="444" spans="1:7">
      <c r="A444" s="2"/>
      <c r="B444" s="2"/>
      <c r="C444" s="2"/>
      <c r="D444" s="2"/>
      <c r="E444" s="10"/>
      <c r="F444" s="11"/>
      <c r="G444" s="2"/>
    </row>
    <row r="445" spans="1:7">
      <c r="A445" s="1"/>
      <c r="B445" s="1"/>
      <c r="C445" s="1"/>
      <c r="D445" s="1"/>
      <c r="E445" s="1"/>
      <c r="F445" s="1"/>
      <c r="G445" s="1"/>
    </row>
    <row r="446" spans="1:7">
      <c r="A446" s="2"/>
      <c r="B446" s="2"/>
      <c r="C446" s="2"/>
      <c r="D446" s="30"/>
      <c r="E446" s="30"/>
      <c r="F446" s="1"/>
      <c r="G446" s="1"/>
    </row>
    <row r="447" spans="1:7">
      <c r="A447" s="2"/>
      <c r="B447" s="2"/>
      <c r="C447" s="2"/>
      <c r="D447" s="30"/>
      <c r="E447" s="30"/>
      <c r="F447" s="1"/>
      <c r="G447" s="1"/>
    </row>
    <row r="448" spans="1:7">
      <c r="A448" s="2"/>
      <c r="B448" s="2"/>
      <c r="C448" s="2"/>
      <c r="D448" s="30"/>
      <c r="E448" s="30"/>
      <c r="F448" s="1"/>
      <c r="G448" s="1"/>
    </row>
    <row r="449" spans="1:7">
      <c r="A449" s="2"/>
      <c r="B449" s="1"/>
      <c r="C449" s="1"/>
      <c r="D449" s="30"/>
      <c r="E449" s="1"/>
      <c r="F449" s="1"/>
      <c r="G449" s="1"/>
    </row>
    <row r="450" spans="1:7">
      <c r="A450" s="25"/>
      <c r="B450" s="25"/>
      <c r="C450" s="31"/>
      <c r="D450" s="31"/>
      <c r="E450" s="31"/>
      <c r="F450" s="32"/>
      <c r="G450" s="1"/>
    </row>
    <row r="451" spans="1:7">
      <c r="A451" s="3"/>
      <c r="B451" s="3"/>
      <c r="C451" s="2"/>
      <c r="D451" s="2"/>
      <c r="E451" s="2"/>
      <c r="F451" s="33"/>
      <c r="G451" s="1"/>
    </row>
    <row r="452" spans="1:7">
      <c r="A452" s="3"/>
      <c r="B452" s="3"/>
      <c r="C452" s="2"/>
      <c r="D452" s="2"/>
      <c r="E452" s="2"/>
      <c r="F452" s="33"/>
      <c r="G452" s="1"/>
    </row>
    <row r="453" spans="1:7">
      <c r="A453" s="12"/>
      <c r="B453" s="12"/>
      <c r="C453" s="13"/>
      <c r="D453" s="13"/>
      <c r="E453" s="13"/>
      <c r="F453" s="34"/>
      <c r="G453" s="1"/>
    </row>
    <row r="454" spans="1:7">
      <c r="A454" s="2"/>
      <c r="B454" s="2"/>
      <c r="C454" s="2"/>
      <c r="D454" s="2"/>
      <c r="E454" s="2"/>
      <c r="F454" s="1"/>
      <c r="G454" s="1"/>
    </row>
    <row r="455" spans="1:7">
      <c r="A455" s="2"/>
      <c r="B455" s="1"/>
      <c r="C455" s="1"/>
      <c r="D455" s="1"/>
      <c r="E455" s="1"/>
      <c r="F455" s="1"/>
      <c r="G455" s="1"/>
    </row>
    <row r="456" spans="1:7">
      <c r="A456" s="2"/>
      <c r="B456" s="1"/>
      <c r="C456" s="1"/>
      <c r="D456" s="1"/>
      <c r="E456" s="1"/>
      <c r="F456" s="1"/>
      <c r="G456" s="1"/>
    </row>
    <row r="457" spans="1:7">
      <c r="A457" s="2"/>
      <c r="B457" s="1"/>
      <c r="C457" s="2"/>
      <c r="D457" s="14"/>
      <c r="E457" s="15"/>
      <c r="F457" s="1"/>
      <c r="G457" s="1"/>
    </row>
    <row r="458" spans="1:7" ht="15" thickBot="1">
      <c r="A458" s="35"/>
      <c r="B458" s="275"/>
      <c r="C458" s="276"/>
      <c r="D458" s="275"/>
      <c r="E458" s="276"/>
      <c r="F458" s="35"/>
      <c r="G458" s="1"/>
    </row>
    <row r="459" spans="1:7">
      <c r="A459" s="21"/>
      <c r="B459" s="4"/>
      <c r="C459" s="16"/>
      <c r="D459" s="4"/>
      <c r="E459" s="16"/>
      <c r="F459" s="16"/>
      <c r="G459" s="1"/>
    </row>
    <row r="460" spans="1:7">
      <c r="A460" s="22"/>
      <c r="B460" s="39"/>
      <c r="C460" s="40"/>
      <c r="D460" s="39"/>
      <c r="E460" s="40"/>
      <c r="F460" s="23"/>
      <c r="G460" s="1"/>
    </row>
    <row r="461" spans="1:7">
      <c r="A461" s="24"/>
      <c r="B461" s="5"/>
      <c r="C461" s="23"/>
      <c r="D461" s="5"/>
      <c r="E461" s="23"/>
      <c r="F461" s="23"/>
      <c r="G461" s="1"/>
    </row>
    <row r="462" spans="1:7">
      <c r="A462" s="24"/>
      <c r="B462" s="6"/>
      <c r="C462" s="18"/>
      <c r="D462" s="7"/>
      <c r="E462" s="17"/>
      <c r="F462" s="17"/>
      <c r="G462" s="1"/>
    </row>
    <row r="463" spans="1:7">
      <c r="A463" s="25"/>
      <c r="B463" s="7"/>
      <c r="C463" s="17"/>
      <c r="D463" s="7"/>
      <c r="E463" s="17"/>
      <c r="F463" s="17"/>
      <c r="G463" s="1"/>
    </row>
    <row r="464" spans="1:7">
      <c r="A464" s="12"/>
      <c r="B464" s="8"/>
      <c r="C464" s="19"/>
      <c r="D464" s="8"/>
      <c r="E464" s="19"/>
      <c r="F464" s="17"/>
      <c r="G464" s="1"/>
    </row>
    <row r="465" spans="1:7">
      <c r="A465" s="25"/>
      <c r="B465" s="7"/>
      <c r="C465" s="17"/>
      <c r="D465" s="7"/>
      <c r="E465" s="17"/>
      <c r="F465" s="17"/>
      <c r="G465" s="1"/>
    </row>
    <row r="466" spans="1:7">
      <c r="A466" s="12"/>
      <c r="B466" s="8"/>
      <c r="C466" s="19"/>
      <c r="D466" s="8"/>
      <c r="E466" s="19"/>
      <c r="F466" s="17"/>
      <c r="G466" s="1"/>
    </row>
    <row r="467" spans="1:7">
      <c r="A467" s="26"/>
      <c r="B467" s="6"/>
      <c r="C467" s="18"/>
      <c r="D467" s="6"/>
      <c r="E467" s="18"/>
      <c r="F467" s="17"/>
      <c r="G467" s="2"/>
    </row>
    <row r="468" spans="1:7">
      <c r="A468" s="25"/>
      <c r="B468" s="7"/>
      <c r="C468" s="17"/>
      <c r="D468" s="7"/>
      <c r="E468" s="17"/>
      <c r="F468" s="17"/>
      <c r="G468" s="1"/>
    </row>
    <row r="469" spans="1:7">
      <c r="A469" s="25"/>
      <c r="B469" s="7"/>
      <c r="C469" s="17"/>
      <c r="D469" s="7"/>
      <c r="E469" s="17"/>
      <c r="F469" s="17"/>
      <c r="G469" s="1"/>
    </row>
    <row r="470" spans="1:7">
      <c r="A470" s="25"/>
      <c r="B470" s="7"/>
      <c r="C470" s="17"/>
      <c r="D470" s="7"/>
      <c r="E470" s="17"/>
      <c r="F470" s="17"/>
      <c r="G470" s="1"/>
    </row>
    <row r="471" spans="1:7">
      <c r="A471" s="12"/>
      <c r="B471" s="7"/>
      <c r="C471" s="17"/>
      <c r="D471" s="7"/>
      <c r="E471" s="17"/>
      <c r="F471" s="17"/>
      <c r="G471" s="1"/>
    </row>
    <row r="472" spans="1:7">
      <c r="A472" s="12"/>
      <c r="B472" s="8"/>
      <c r="C472" s="19"/>
      <c r="D472" s="8"/>
      <c r="E472" s="19"/>
      <c r="F472" s="17"/>
      <c r="G472" s="2"/>
    </row>
    <row r="473" spans="1:7">
      <c r="A473" s="25"/>
      <c r="B473" s="5"/>
      <c r="C473" s="23"/>
      <c r="D473" s="5"/>
      <c r="E473" s="23"/>
      <c r="F473" s="23"/>
      <c r="G473" s="2"/>
    </row>
    <row r="474" spans="1:7">
      <c r="A474" s="25"/>
      <c r="B474" s="9"/>
      <c r="C474" s="20"/>
      <c r="D474" s="9"/>
      <c r="E474" s="20"/>
      <c r="F474" s="20"/>
      <c r="G474" s="1"/>
    </row>
    <row r="475" spans="1:7">
      <c r="A475" s="27"/>
      <c r="B475" s="4"/>
      <c r="C475" s="16"/>
      <c r="D475" s="4"/>
      <c r="E475" s="16"/>
      <c r="F475" s="20"/>
      <c r="G475" s="1"/>
    </row>
    <row r="476" spans="1:7">
      <c r="A476" s="12"/>
      <c r="B476" s="4"/>
      <c r="C476" s="16"/>
      <c r="D476" s="4"/>
      <c r="E476" s="16"/>
      <c r="F476" s="20"/>
      <c r="G476" s="1"/>
    </row>
    <row r="477" spans="1:7">
      <c r="A477" s="1"/>
      <c r="B477" s="1"/>
      <c r="C477" s="1"/>
      <c r="D477" s="1"/>
      <c r="E477" s="1"/>
      <c r="F477" s="1"/>
      <c r="G477" s="1"/>
    </row>
    <row r="478" spans="1:7">
      <c r="A478" s="1"/>
      <c r="B478" s="1"/>
      <c r="C478" s="1"/>
      <c r="D478" s="1"/>
      <c r="E478" s="1"/>
      <c r="F478" s="1"/>
      <c r="G478" s="1"/>
    </row>
    <row r="479" spans="1:7">
      <c r="A479" s="2"/>
      <c r="B479" s="2"/>
      <c r="C479" s="2"/>
      <c r="D479" s="30"/>
      <c r="E479" s="30"/>
      <c r="F479" s="1"/>
      <c r="G479" s="1"/>
    </row>
    <row r="480" spans="1:7">
      <c r="A480" s="2"/>
      <c r="B480" s="2"/>
      <c r="C480" s="2"/>
      <c r="D480" s="30"/>
      <c r="E480" s="30"/>
      <c r="F480" s="1"/>
      <c r="G480" s="1"/>
    </row>
    <row r="481" spans="1:7">
      <c r="A481" s="2"/>
      <c r="B481" s="2"/>
      <c r="C481" s="2"/>
      <c r="D481" s="30"/>
      <c r="E481" s="30"/>
      <c r="F481" s="1"/>
      <c r="G481" s="1"/>
    </row>
    <row r="482" spans="1:7">
      <c r="A482" s="2"/>
      <c r="B482" s="1"/>
      <c r="C482" s="1"/>
      <c r="D482" s="30"/>
      <c r="E482" s="1"/>
      <c r="F482" s="1"/>
      <c r="G482" s="1"/>
    </row>
    <row r="483" spans="1:7">
      <c r="A483" s="25"/>
      <c r="B483" s="25"/>
      <c r="C483" s="31"/>
      <c r="D483" s="31"/>
      <c r="E483" s="31"/>
      <c r="F483" s="32"/>
      <c r="G483" s="1"/>
    </row>
    <row r="484" spans="1:7">
      <c r="A484" s="3"/>
      <c r="B484" s="3"/>
      <c r="C484" s="2"/>
      <c r="D484" s="2"/>
      <c r="E484" s="2"/>
      <c r="F484" s="33"/>
      <c r="G484" s="1"/>
    </row>
    <row r="485" spans="1:7">
      <c r="A485" s="3"/>
      <c r="B485" s="3"/>
      <c r="C485" s="2"/>
      <c r="D485" s="2"/>
      <c r="E485" s="2"/>
      <c r="F485" s="33"/>
      <c r="G485" s="1"/>
    </row>
    <row r="486" spans="1:7">
      <c r="A486" s="12"/>
      <c r="B486" s="12"/>
      <c r="C486" s="13"/>
      <c r="D486" s="13"/>
      <c r="E486" s="13"/>
      <c r="F486" s="34"/>
      <c r="G486" s="1"/>
    </row>
    <row r="487" spans="1:7">
      <c r="A487" s="2"/>
      <c r="B487" s="2"/>
      <c r="C487" s="2"/>
      <c r="D487" s="2"/>
      <c r="E487" s="2"/>
      <c r="F487" s="1"/>
      <c r="G487" s="1"/>
    </row>
    <row r="488" spans="1:7">
      <c r="A488" s="2"/>
      <c r="B488" s="1"/>
      <c r="C488" s="1"/>
      <c r="D488" s="1"/>
      <c r="E488" s="1"/>
      <c r="F488" s="1"/>
      <c r="G488" s="1"/>
    </row>
    <row r="489" spans="1:7">
      <c r="A489" s="2"/>
      <c r="B489" s="1"/>
      <c r="C489" s="1"/>
      <c r="D489" s="1"/>
      <c r="E489" s="1"/>
      <c r="F489" s="1"/>
      <c r="G489" s="1"/>
    </row>
    <row r="490" spans="1:7">
      <c r="A490" s="2"/>
      <c r="B490" s="1"/>
      <c r="C490" s="2"/>
      <c r="D490" s="14"/>
      <c r="E490" s="15"/>
      <c r="F490" s="1"/>
      <c r="G490" s="1"/>
    </row>
    <row r="491" spans="1:7" ht="15" thickBot="1">
      <c r="A491" s="35"/>
      <c r="B491" s="275"/>
      <c r="C491" s="276"/>
      <c r="D491" s="275"/>
      <c r="E491" s="276"/>
      <c r="F491" s="35"/>
      <c r="G491" s="1"/>
    </row>
    <row r="492" spans="1:7">
      <c r="A492" s="21"/>
      <c r="B492" s="4"/>
      <c r="C492" s="16"/>
      <c r="D492" s="4"/>
      <c r="E492" s="16"/>
      <c r="F492" s="16"/>
      <c r="G492" s="1"/>
    </row>
    <row r="493" spans="1:7">
      <c r="A493" s="22"/>
      <c r="B493" s="6"/>
      <c r="C493" s="18"/>
      <c r="D493" s="6"/>
      <c r="E493" s="18"/>
      <c r="F493" s="17"/>
      <c r="G493" s="1"/>
    </row>
    <row r="494" spans="1:7">
      <c r="A494" s="24"/>
      <c r="B494" s="7"/>
      <c r="C494" s="17"/>
      <c r="D494" s="7"/>
      <c r="E494" s="17"/>
      <c r="F494" s="17"/>
      <c r="G494" s="1"/>
    </row>
    <row r="495" spans="1:7">
      <c r="A495" s="24"/>
      <c r="B495" s="6"/>
      <c r="C495" s="18"/>
      <c r="D495" s="7"/>
      <c r="E495" s="17"/>
      <c r="F495" s="17"/>
      <c r="G495" s="1"/>
    </row>
    <row r="496" spans="1:7">
      <c r="A496" s="25"/>
      <c r="B496" s="7"/>
      <c r="C496" s="17"/>
      <c r="D496" s="7"/>
      <c r="E496" s="17"/>
      <c r="F496" s="17"/>
      <c r="G496" s="1"/>
    </row>
    <row r="497" spans="1:7">
      <c r="A497" s="12"/>
      <c r="B497" s="8"/>
      <c r="C497" s="19"/>
      <c r="D497" s="8"/>
      <c r="E497" s="19"/>
      <c r="F497" s="17"/>
      <c r="G497" s="1"/>
    </row>
    <row r="498" spans="1:7">
      <c r="A498" s="25"/>
      <c r="B498" s="7"/>
      <c r="C498" s="17"/>
      <c r="D498" s="7"/>
      <c r="E498" s="17"/>
      <c r="F498" s="17"/>
      <c r="G498" s="1"/>
    </row>
    <row r="499" spans="1:7">
      <c r="A499" s="12"/>
      <c r="B499" s="8"/>
      <c r="C499" s="19"/>
      <c r="D499" s="8"/>
      <c r="E499" s="19"/>
      <c r="F499" s="17"/>
      <c r="G499" s="1"/>
    </row>
    <row r="500" spans="1:7">
      <c r="A500" s="26"/>
      <c r="B500" s="6"/>
      <c r="C500" s="18"/>
      <c r="D500" s="6"/>
      <c r="E500" s="18"/>
      <c r="F500" s="17"/>
      <c r="G500" s="2"/>
    </row>
    <row r="501" spans="1:7">
      <c r="A501" s="25"/>
      <c r="B501" s="7"/>
      <c r="C501" s="17"/>
      <c r="D501" s="7"/>
      <c r="E501" s="17"/>
      <c r="F501" s="17"/>
      <c r="G501" s="1"/>
    </row>
    <row r="502" spans="1:7">
      <c r="A502" s="25"/>
      <c r="B502" s="7"/>
      <c r="C502" s="17"/>
      <c r="D502" s="7"/>
      <c r="E502" s="17"/>
      <c r="F502" s="17"/>
      <c r="G502" s="1"/>
    </row>
    <row r="503" spans="1:7">
      <c r="A503" s="25"/>
      <c r="B503" s="7"/>
      <c r="C503" s="17"/>
      <c r="D503" s="7"/>
      <c r="E503" s="17"/>
      <c r="F503" s="17"/>
      <c r="G503" s="1"/>
    </row>
    <row r="504" spans="1:7">
      <c r="A504" s="12"/>
      <c r="B504" s="7"/>
      <c r="C504" s="17"/>
      <c r="D504" s="7"/>
      <c r="E504" s="17"/>
      <c r="F504" s="17"/>
      <c r="G504" s="1"/>
    </row>
    <row r="505" spans="1:7">
      <c r="A505" s="12"/>
      <c r="B505" s="8"/>
      <c r="C505" s="19"/>
      <c r="D505" s="8"/>
      <c r="E505" s="19"/>
      <c r="F505" s="17"/>
      <c r="G505" s="2"/>
    </row>
    <row r="506" spans="1:7">
      <c r="A506" s="25"/>
      <c r="B506" s="5"/>
      <c r="C506" s="23"/>
      <c r="D506" s="5"/>
      <c r="E506" s="23"/>
      <c r="F506" s="23"/>
      <c r="G506" s="1"/>
    </row>
    <row r="507" spans="1:7">
      <c r="A507" s="25"/>
      <c r="B507" s="9"/>
      <c r="C507" s="20"/>
      <c r="D507" s="9"/>
      <c r="E507" s="20"/>
      <c r="F507" s="20"/>
      <c r="G507" s="1"/>
    </row>
    <row r="508" spans="1:7">
      <c r="A508" s="27"/>
      <c r="B508" s="4"/>
      <c r="C508" s="16"/>
      <c r="D508" s="4"/>
      <c r="E508" s="16"/>
      <c r="F508" s="20"/>
      <c r="G508" s="1"/>
    </row>
    <row r="509" spans="1:7">
      <c r="A509" s="12"/>
      <c r="B509" s="4"/>
      <c r="C509" s="16"/>
      <c r="D509" s="4"/>
      <c r="E509" s="16"/>
      <c r="F509" s="20"/>
      <c r="G509" s="1"/>
    </row>
    <row r="510" spans="1:7">
      <c r="A510" s="1"/>
      <c r="B510" s="1"/>
      <c r="C510" s="1"/>
      <c r="D510" s="1"/>
      <c r="E510" s="1"/>
      <c r="F510" s="1"/>
      <c r="G510" s="1"/>
    </row>
    <row r="511" spans="1:7">
      <c r="A511" s="2"/>
      <c r="B511" s="2"/>
      <c r="C511" s="2"/>
      <c r="D511" s="2"/>
      <c r="E511" s="10"/>
      <c r="F511" s="11"/>
      <c r="G511" s="2"/>
    </row>
    <row r="512" spans="1:7">
      <c r="A512" s="2"/>
      <c r="B512" s="2"/>
      <c r="C512" s="2"/>
      <c r="D512" s="30"/>
      <c r="E512" s="30"/>
      <c r="F512" s="1"/>
      <c r="G512" s="1"/>
    </row>
    <row r="513" spans="1:7">
      <c r="A513" s="2"/>
      <c r="B513" s="2"/>
      <c r="C513" s="2"/>
      <c r="D513" s="30"/>
      <c r="E513" s="30"/>
      <c r="F513" s="1"/>
      <c r="G513" s="1"/>
    </row>
    <row r="514" spans="1:7">
      <c r="A514" s="2"/>
      <c r="B514" s="2"/>
      <c r="C514" s="2"/>
      <c r="D514" s="30"/>
      <c r="E514" s="30"/>
      <c r="F514" s="1"/>
      <c r="G514" s="1"/>
    </row>
    <row r="515" spans="1:7">
      <c r="A515" s="2"/>
      <c r="B515" s="1"/>
      <c r="C515" s="1"/>
      <c r="D515" s="30"/>
      <c r="E515" s="1"/>
      <c r="F515" s="1"/>
      <c r="G515" s="1"/>
    </row>
    <row r="516" spans="1:7">
      <c r="A516" s="25"/>
      <c r="B516" s="25"/>
      <c r="C516" s="31"/>
      <c r="D516" s="31"/>
      <c r="E516" s="31"/>
      <c r="F516" s="32"/>
      <c r="G516" s="1"/>
    </row>
    <row r="517" spans="1:7">
      <c r="A517" s="3"/>
      <c r="B517" s="3"/>
      <c r="C517" s="2"/>
      <c r="D517" s="2"/>
      <c r="E517" s="2"/>
      <c r="F517" s="33"/>
      <c r="G517" s="1"/>
    </row>
    <row r="518" spans="1:7">
      <c r="A518" s="3"/>
      <c r="B518" s="3"/>
      <c r="C518" s="2"/>
      <c r="D518" s="2"/>
      <c r="E518" s="2"/>
      <c r="F518" s="33"/>
      <c r="G518" s="1"/>
    </row>
    <row r="519" spans="1:7">
      <c r="A519" s="12"/>
      <c r="B519" s="12"/>
      <c r="C519" s="13"/>
      <c r="D519" s="13"/>
      <c r="E519" s="13"/>
      <c r="F519" s="34"/>
      <c r="G519" s="1"/>
    </row>
    <row r="520" spans="1:7">
      <c r="A520" s="2"/>
      <c r="B520" s="2"/>
      <c r="C520" s="2"/>
      <c r="D520" s="2"/>
      <c r="E520" s="2"/>
      <c r="F520" s="1"/>
      <c r="G520" s="1"/>
    </row>
    <row r="521" spans="1:7">
      <c r="A521" s="2"/>
      <c r="B521" s="1"/>
      <c r="C521" s="1"/>
      <c r="D521" s="1"/>
      <c r="E521" s="1"/>
      <c r="F521" s="1"/>
      <c r="G521" s="1"/>
    </row>
    <row r="522" spans="1:7">
      <c r="A522" s="2"/>
      <c r="B522" s="1"/>
      <c r="C522" s="1"/>
      <c r="D522" s="1"/>
      <c r="E522" s="1"/>
      <c r="F522" s="1"/>
      <c r="G522" s="1"/>
    </row>
    <row r="523" spans="1:7">
      <c r="A523" s="2"/>
      <c r="B523" s="1"/>
      <c r="C523" s="2"/>
      <c r="D523" s="14"/>
      <c r="E523" s="15"/>
      <c r="F523" s="1"/>
      <c r="G523" s="1"/>
    </row>
    <row r="524" spans="1:7" ht="15" thickBot="1">
      <c r="A524" s="35"/>
      <c r="B524" s="275"/>
      <c r="C524" s="276"/>
      <c r="D524" s="275"/>
      <c r="E524" s="276"/>
      <c r="F524" s="35"/>
      <c r="G524" s="1"/>
    </row>
    <row r="525" spans="1:7">
      <c r="A525" s="21"/>
      <c r="B525" s="4"/>
      <c r="C525" s="16"/>
      <c r="D525" s="4"/>
      <c r="E525" s="16"/>
      <c r="F525" s="16"/>
      <c r="G525" s="1"/>
    </row>
    <row r="526" spans="1:7">
      <c r="A526" s="22"/>
      <c r="B526" s="39"/>
      <c r="C526" s="40"/>
      <c r="D526" s="39"/>
      <c r="E526" s="40"/>
      <c r="F526" s="23"/>
      <c r="G526" s="1"/>
    </row>
    <row r="527" spans="1:7">
      <c r="A527" s="24"/>
      <c r="B527" s="5"/>
      <c r="C527" s="23"/>
      <c r="D527" s="5"/>
      <c r="E527" s="23"/>
      <c r="F527" s="23"/>
      <c r="G527" s="1"/>
    </row>
    <row r="528" spans="1:7">
      <c r="A528" s="24"/>
      <c r="B528" s="6"/>
      <c r="C528" s="18"/>
      <c r="D528" s="7"/>
      <c r="E528" s="17"/>
      <c r="F528" s="17"/>
      <c r="G528" s="1"/>
    </row>
    <row r="529" spans="1:7">
      <c r="A529" s="25"/>
      <c r="B529" s="7"/>
      <c r="C529" s="17"/>
      <c r="D529" s="7"/>
      <c r="E529" s="17"/>
      <c r="F529" s="17"/>
      <c r="G529" s="1"/>
    </row>
    <row r="530" spans="1:7">
      <c r="A530" s="12"/>
      <c r="B530" s="8"/>
      <c r="C530" s="19"/>
      <c r="D530" s="8"/>
      <c r="E530" s="19"/>
      <c r="F530" s="17"/>
      <c r="G530" s="1"/>
    </row>
    <row r="531" spans="1:7">
      <c r="A531" s="25"/>
      <c r="B531" s="7"/>
      <c r="C531" s="17"/>
      <c r="D531" s="7"/>
      <c r="E531" s="17"/>
      <c r="F531" s="17"/>
      <c r="G531" s="1"/>
    </row>
    <row r="532" spans="1:7">
      <c r="A532" s="12"/>
      <c r="B532" s="8"/>
      <c r="C532" s="19"/>
      <c r="D532" s="8"/>
      <c r="E532" s="19"/>
      <c r="F532" s="17"/>
      <c r="G532" s="1"/>
    </row>
    <row r="533" spans="1:7">
      <c r="A533" s="26"/>
      <c r="B533" s="6"/>
      <c r="C533" s="18"/>
      <c r="D533" s="6"/>
      <c r="E533" s="18"/>
      <c r="F533" s="17"/>
      <c r="G533" s="2"/>
    </row>
    <row r="534" spans="1:7">
      <c r="A534" s="25"/>
      <c r="B534" s="7"/>
      <c r="C534" s="17"/>
      <c r="D534" s="7"/>
      <c r="E534" s="17"/>
      <c r="F534" s="17"/>
      <c r="G534" s="1"/>
    </row>
    <row r="535" spans="1:7">
      <c r="A535" s="25"/>
      <c r="B535" s="7"/>
      <c r="C535" s="17"/>
      <c r="D535" s="7"/>
      <c r="E535" s="17"/>
      <c r="F535" s="17"/>
      <c r="G535" s="1"/>
    </row>
    <row r="536" spans="1:7">
      <c r="A536" s="25"/>
      <c r="B536" s="7"/>
      <c r="C536" s="17"/>
      <c r="D536" s="7"/>
      <c r="E536" s="17"/>
      <c r="F536" s="17"/>
      <c r="G536" s="1"/>
    </row>
    <row r="537" spans="1:7">
      <c r="A537" s="25"/>
      <c r="B537" s="7"/>
      <c r="C537" s="17"/>
      <c r="D537" s="7"/>
      <c r="E537" s="17"/>
      <c r="F537" s="17"/>
      <c r="G537" s="1"/>
    </row>
    <row r="538" spans="1:7">
      <c r="A538" s="12"/>
      <c r="B538" s="7"/>
      <c r="C538" s="17"/>
      <c r="D538" s="7"/>
      <c r="E538" s="17"/>
      <c r="F538" s="17"/>
      <c r="G538" s="1"/>
    </row>
    <row r="539" spans="1:7">
      <c r="A539" s="12"/>
      <c r="B539" s="8"/>
      <c r="C539" s="19"/>
      <c r="D539" s="8"/>
      <c r="E539" s="19"/>
      <c r="F539" s="17"/>
      <c r="G539" s="2"/>
    </row>
    <row r="540" spans="1:7">
      <c r="A540" s="25"/>
      <c r="B540" s="7"/>
      <c r="C540" s="17"/>
      <c r="D540" s="7"/>
      <c r="E540" s="17"/>
      <c r="F540" s="17"/>
      <c r="G540" s="1"/>
    </row>
    <row r="541" spans="1:7">
      <c r="A541" s="25"/>
      <c r="B541" s="9"/>
      <c r="C541" s="20"/>
      <c r="D541" s="9"/>
      <c r="E541" s="20"/>
      <c r="F541" s="20"/>
      <c r="G541" s="1"/>
    </row>
    <row r="542" spans="1:7">
      <c r="A542" s="27"/>
      <c r="B542" s="4"/>
      <c r="C542" s="16"/>
      <c r="D542" s="4"/>
      <c r="E542" s="16"/>
      <c r="F542" s="20"/>
      <c r="G542" s="1"/>
    </row>
    <row r="543" spans="1:7">
      <c r="A543" s="12"/>
      <c r="B543" s="4"/>
      <c r="C543" s="16"/>
      <c r="D543" s="4"/>
      <c r="E543" s="16"/>
      <c r="F543" s="20"/>
      <c r="G543" s="1"/>
    </row>
    <row r="544" spans="1:7">
      <c r="A544" s="1"/>
      <c r="B544" s="1"/>
      <c r="C544" s="1"/>
      <c r="D544" s="1"/>
      <c r="E544" s="1"/>
      <c r="F544" s="1"/>
      <c r="G544" s="1"/>
    </row>
    <row r="545" spans="1:7">
      <c r="A545" s="2"/>
      <c r="B545" s="2"/>
      <c r="C545" s="2"/>
      <c r="D545" s="2"/>
      <c r="E545" s="10"/>
      <c r="F545" s="11"/>
      <c r="G545" s="2"/>
    </row>
    <row r="546" spans="1:7">
      <c r="A546" s="1"/>
      <c r="B546" s="1"/>
      <c r="C546" s="1"/>
      <c r="D546" s="1"/>
      <c r="E546" s="1"/>
      <c r="F546" s="1"/>
      <c r="G546" s="1"/>
    </row>
    <row r="547" spans="1:7">
      <c r="A547" s="2"/>
      <c r="B547" s="2"/>
      <c r="C547" s="2"/>
      <c r="D547" s="30"/>
      <c r="E547" s="30"/>
      <c r="F547" s="1"/>
      <c r="G547" s="1"/>
    </row>
    <row r="548" spans="1:7">
      <c r="A548" s="2"/>
      <c r="B548" s="2"/>
      <c r="C548" s="2"/>
      <c r="D548" s="30"/>
      <c r="E548" s="30"/>
      <c r="F548" s="1"/>
      <c r="G548" s="1"/>
    </row>
    <row r="549" spans="1:7">
      <c r="A549" s="2"/>
      <c r="B549" s="2"/>
      <c r="C549" s="2"/>
      <c r="D549" s="30"/>
      <c r="E549" s="30"/>
      <c r="F549" s="1"/>
      <c r="G549" s="1"/>
    </row>
    <row r="550" spans="1:7">
      <c r="A550" s="2"/>
      <c r="B550" s="1"/>
      <c r="C550" s="1"/>
      <c r="D550" s="30"/>
      <c r="E550" s="1"/>
      <c r="F550" s="1"/>
      <c r="G550" s="1"/>
    </row>
    <row r="551" spans="1:7">
      <c r="A551" s="25"/>
      <c r="B551" s="25"/>
      <c r="C551" s="31"/>
      <c r="D551" s="31"/>
      <c r="E551" s="31"/>
      <c r="F551" s="32"/>
      <c r="G551" s="1"/>
    </row>
    <row r="552" spans="1:7">
      <c r="A552" s="3"/>
      <c r="B552" s="3"/>
      <c r="C552" s="2"/>
      <c r="D552" s="2"/>
      <c r="E552" s="2"/>
      <c r="F552" s="33"/>
      <c r="G552" s="1"/>
    </row>
    <row r="553" spans="1:7">
      <c r="A553" s="3"/>
      <c r="B553" s="3"/>
      <c r="C553" s="2"/>
      <c r="D553" s="2"/>
      <c r="E553" s="2"/>
      <c r="F553" s="33"/>
      <c r="G553" s="1"/>
    </row>
    <row r="554" spans="1:7">
      <c r="A554" s="12"/>
      <c r="B554" s="12"/>
      <c r="C554" s="13"/>
      <c r="D554" s="13"/>
      <c r="E554" s="13"/>
      <c r="F554" s="34"/>
      <c r="G554" s="1"/>
    </row>
    <row r="555" spans="1:7">
      <c r="A555" s="2"/>
      <c r="B555" s="2"/>
      <c r="C555" s="2"/>
      <c r="D555" s="2"/>
      <c r="E555" s="2"/>
      <c r="F555" s="1"/>
      <c r="G555" s="1"/>
    </row>
    <row r="556" spans="1:7">
      <c r="A556" s="2"/>
      <c r="B556" s="1"/>
      <c r="C556" s="1"/>
      <c r="D556" s="1"/>
      <c r="E556" s="1"/>
      <c r="F556" s="1"/>
      <c r="G556" s="1"/>
    </row>
    <row r="557" spans="1:7">
      <c r="A557" s="2"/>
      <c r="B557" s="1"/>
      <c r="C557" s="1"/>
      <c r="D557" s="1"/>
      <c r="E557" s="1"/>
      <c r="F557" s="1"/>
      <c r="G557" s="1"/>
    </row>
    <row r="558" spans="1:7">
      <c r="A558" s="2"/>
      <c r="B558" s="1"/>
      <c r="C558" s="2"/>
      <c r="D558" s="14"/>
      <c r="E558" s="15"/>
      <c r="F558" s="1"/>
      <c r="G558" s="1"/>
    </row>
    <row r="559" spans="1:7" ht="15" thickBot="1">
      <c r="A559" s="35"/>
      <c r="B559" s="275"/>
      <c r="C559" s="276"/>
      <c r="D559" s="275"/>
      <c r="E559" s="276"/>
      <c r="F559" s="35"/>
      <c r="G559" s="1"/>
    </row>
    <row r="560" spans="1:7">
      <c r="A560" s="21"/>
      <c r="B560" s="4"/>
      <c r="C560" s="16"/>
      <c r="D560" s="4"/>
      <c r="E560" s="16"/>
      <c r="F560" s="16"/>
      <c r="G560" s="1"/>
    </row>
    <row r="561" spans="1:7">
      <c r="A561" s="22"/>
      <c r="B561" s="6"/>
      <c r="C561" s="18"/>
      <c r="D561" s="6"/>
      <c r="E561" s="18"/>
      <c r="F561" s="17"/>
      <c r="G561" s="1"/>
    </row>
    <row r="562" spans="1:7">
      <c r="A562" s="24"/>
      <c r="B562" s="7"/>
      <c r="C562" s="17"/>
      <c r="D562" s="7"/>
      <c r="E562" s="17"/>
      <c r="F562" s="17"/>
      <c r="G562" s="1"/>
    </row>
    <row r="563" spans="1:7">
      <c r="A563" s="24"/>
      <c r="B563" s="6"/>
      <c r="C563" s="18"/>
      <c r="D563" s="7"/>
      <c r="E563" s="17"/>
      <c r="F563" s="17"/>
      <c r="G563" s="1"/>
    </row>
    <row r="564" spans="1:7">
      <c r="A564" s="25"/>
      <c r="B564" s="7"/>
      <c r="C564" s="17"/>
      <c r="D564" s="7"/>
      <c r="E564" s="17"/>
      <c r="F564" s="17"/>
      <c r="G564" s="1"/>
    </row>
    <row r="565" spans="1:7">
      <c r="A565" s="12"/>
      <c r="B565" s="8"/>
      <c r="C565" s="19"/>
      <c r="D565" s="8"/>
      <c r="E565" s="19"/>
      <c r="F565" s="17"/>
      <c r="G565" s="1"/>
    </row>
    <row r="566" spans="1:7">
      <c r="A566" s="25"/>
      <c r="B566" s="7"/>
      <c r="C566" s="17"/>
      <c r="D566" s="7"/>
      <c r="E566" s="17"/>
      <c r="F566" s="17"/>
      <c r="G566" s="1"/>
    </row>
    <row r="567" spans="1:7">
      <c r="A567" s="12"/>
      <c r="B567" s="8"/>
      <c r="C567" s="19"/>
      <c r="D567" s="8"/>
      <c r="E567" s="19"/>
      <c r="F567" s="17"/>
      <c r="G567" s="2"/>
    </row>
    <row r="568" spans="1:7">
      <c r="A568" s="26"/>
      <c r="B568" s="6"/>
      <c r="C568" s="18"/>
      <c r="D568" s="6"/>
      <c r="E568" s="18"/>
      <c r="F568" s="17"/>
      <c r="G568" s="2"/>
    </row>
    <row r="569" spans="1:7">
      <c r="A569" s="25"/>
      <c r="B569" s="7"/>
      <c r="C569" s="17"/>
      <c r="D569" s="7"/>
      <c r="E569" s="17"/>
      <c r="F569" s="17"/>
      <c r="G569" s="1"/>
    </row>
    <row r="570" spans="1:7">
      <c r="A570" s="25"/>
      <c r="B570" s="7"/>
      <c r="C570" s="17"/>
      <c r="D570" s="7"/>
      <c r="E570" s="17"/>
      <c r="F570" s="17"/>
      <c r="G570" s="1"/>
    </row>
    <row r="571" spans="1:7">
      <c r="A571" s="25"/>
      <c r="B571" s="7"/>
      <c r="C571" s="17"/>
      <c r="D571" s="7"/>
      <c r="E571" s="17"/>
      <c r="F571" s="17"/>
      <c r="G571" s="1"/>
    </row>
    <row r="572" spans="1:7">
      <c r="A572" s="12"/>
      <c r="B572" s="7"/>
      <c r="C572" s="17"/>
      <c r="D572" s="7"/>
      <c r="E572" s="17"/>
      <c r="F572" s="17"/>
      <c r="G572" s="1"/>
    </row>
    <row r="573" spans="1:7">
      <c r="A573" s="12"/>
      <c r="B573" s="8"/>
      <c r="C573" s="19"/>
      <c r="D573" s="8"/>
      <c r="E573" s="19"/>
      <c r="F573" s="17"/>
      <c r="G573" s="2"/>
    </row>
    <row r="574" spans="1:7">
      <c r="A574" s="25"/>
      <c r="B574" s="7"/>
      <c r="C574" s="17"/>
      <c r="D574" s="7"/>
      <c r="E574" s="17"/>
      <c r="F574" s="17"/>
      <c r="G574" s="1"/>
    </row>
    <row r="575" spans="1:7">
      <c r="A575" s="25"/>
      <c r="B575" s="9"/>
      <c r="C575" s="20"/>
      <c r="D575" s="9"/>
      <c r="E575" s="20"/>
      <c r="F575" s="20"/>
      <c r="G575" s="1"/>
    </row>
    <row r="576" spans="1:7">
      <c r="A576" s="27"/>
      <c r="B576" s="4"/>
      <c r="C576" s="16"/>
      <c r="D576" s="4"/>
      <c r="E576" s="16"/>
      <c r="F576" s="20"/>
      <c r="G576" s="1"/>
    </row>
    <row r="577" spans="1:7">
      <c r="A577" s="12"/>
      <c r="B577" s="4"/>
      <c r="C577" s="16"/>
      <c r="D577" s="4"/>
      <c r="E577" s="16"/>
      <c r="F577" s="20"/>
      <c r="G577" s="1"/>
    </row>
    <row r="578" spans="1:7">
      <c r="A578" s="1"/>
      <c r="B578" s="1"/>
      <c r="C578" s="1"/>
      <c r="D578" s="1"/>
      <c r="E578" s="1"/>
      <c r="F578" s="1"/>
      <c r="G578" s="1"/>
    </row>
    <row r="579" spans="1:7">
      <c r="A579" s="2"/>
      <c r="B579" s="2"/>
      <c r="C579" s="2"/>
      <c r="D579" s="2"/>
      <c r="E579" s="10"/>
      <c r="F579" s="11"/>
      <c r="G579" s="2"/>
    </row>
    <row r="580" spans="1:7">
      <c r="A580" s="1"/>
      <c r="B580" s="1"/>
      <c r="C580" s="1"/>
      <c r="D580" s="1"/>
      <c r="E580" s="1"/>
      <c r="F580" s="1"/>
      <c r="G580" s="1"/>
    </row>
    <row r="581" spans="1:7">
      <c r="A581" s="2"/>
      <c r="B581" s="2"/>
      <c r="C581" s="2"/>
      <c r="D581" s="30"/>
      <c r="E581" s="30"/>
      <c r="F581" s="1"/>
      <c r="G581" s="1"/>
    </row>
    <row r="582" spans="1:7">
      <c r="A582" s="2"/>
      <c r="B582" s="2"/>
      <c r="C582" s="2"/>
      <c r="D582" s="30"/>
      <c r="E582" s="30"/>
      <c r="F582" s="1"/>
      <c r="G582" s="1"/>
    </row>
    <row r="583" spans="1:7">
      <c r="A583" s="2"/>
      <c r="B583" s="2"/>
      <c r="C583" s="2"/>
      <c r="D583" s="30"/>
      <c r="E583" s="30"/>
      <c r="F583" s="1"/>
      <c r="G583" s="1"/>
    </row>
    <row r="584" spans="1:7">
      <c r="A584" s="2"/>
      <c r="B584" s="1"/>
      <c r="C584" s="1"/>
      <c r="D584" s="30"/>
      <c r="E584" s="1"/>
      <c r="F584" s="1"/>
      <c r="G584" s="1"/>
    </row>
    <row r="585" spans="1:7">
      <c r="A585" s="25"/>
      <c r="B585" s="25"/>
      <c r="C585" s="31"/>
      <c r="D585" s="31"/>
      <c r="E585" s="31"/>
      <c r="F585" s="32"/>
      <c r="G585" s="1"/>
    </row>
    <row r="586" spans="1:7">
      <c r="A586" s="3"/>
      <c r="B586" s="3"/>
      <c r="C586" s="2"/>
      <c r="D586" s="2"/>
      <c r="E586" s="2"/>
      <c r="F586" s="33"/>
      <c r="G586" s="1"/>
    </row>
    <row r="587" spans="1:7">
      <c r="A587" s="3"/>
      <c r="B587" s="3"/>
      <c r="C587" s="2"/>
      <c r="D587" s="2"/>
      <c r="E587" s="2"/>
      <c r="F587" s="33"/>
      <c r="G587" s="1"/>
    </row>
    <row r="588" spans="1:7">
      <c r="A588" s="12"/>
      <c r="B588" s="12"/>
      <c r="C588" s="13"/>
      <c r="D588" s="13"/>
      <c r="E588" s="13"/>
      <c r="F588" s="34"/>
      <c r="G588" s="1"/>
    </row>
    <row r="589" spans="1:7">
      <c r="A589" s="2"/>
      <c r="B589" s="2"/>
      <c r="C589" s="2"/>
      <c r="D589" s="2"/>
      <c r="E589" s="2"/>
      <c r="F589" s="1"/>
      <c r="G589" s="1"/>
    </row>
    <row r="590" spans="1:7">
      <c r="A590" s="2"/>
      <c r="B590" s="1"/>
      <c r="C590" s="1"/>
      <c r="D590" s="1"/>
      <c r="E590" s="1"/>
      <c r="F590" s="1"/>
      <c r="G590" s="1"/>
    </row>
    <row r="591" spans="1:7">
      <c r="A591" s="2"/>
      <c r="B591" s="1"/>
      <c r="C591" s="1"/>
      <c r="D591" s="1"/>
      <c r="E591" s="1"/>
      <c r="F591" s="1"/>
      <c r="G591" s="1"/>
    </row>
    <row r="592" spans="1:7">
      <c r="A592" s="2"/>
      <c r="B592" s="1"/>
      <c r="C592" s="2"/>
      <c r="D592" s="14"/>
      <c r="E592" s="15"/>
      <c r="F592" s="1"/>
      <c r="G592" s="1"/>
    </row>
    <row r="593" spans="1:7" ht="15" thickBot="1">
      <c r="A593" s="35"/>
      <c r="B593" s="275"/>
      <c r="C593" s="276"/>
      <c r="D593" s="275"/>
      <c r="E593" s="276"/>
      <c r="F593" s="35"/>
      <c r="G593" s="1"/>
    </row>
    <row r="594" spans="1:7">
      <c r="A594" s="21"/>
      <c r="B594" s="4"/>
      <c r="C594" s="16"/>
      <c r="D594" s="4"/>
      <c r="E594" s="16"/>
      <c r="F594" s="16"/>
      <c r="G594" s="1"/>
    </row>
    <row r="595" spans="1:7">
      <c r="A595" s="22"/>
      <c r="B595" s="6"/>
      <c r="C595" s="18"/>
      <c r="D595" s="6"/>
      <c r="E595" s="18"/>
      <c r="F595" s="17"/>
      <c r="G595" s="1"/>
    </row>
    <row r="596" spans="1:7">
      <c r="A596" s="24"/>
      <c r="B596" s="7"/>
      <c r="C596" s="17"/>
      <c r="D596" s="7"/>
      <c r="E596" s="17"/>
      <c r="F596" s="17"/>
      <c r="G596" s="1"/>
    </row>
    <row r="597" spans="1:7">
      <c r="A597" s="24"/>
      <c r="B597" s="6"/>
      <c r="C597" s="18"/>
      <c r="D597" s="7"/>
      <c r="E597" s="17"/>
      <c r="F597" s="17"/>
      <c r="G597" s="1"/>
    </row>
    <row r="598" spans="1:7">
      <c r="A598" s="25"/>
      <c r="B598" s="7"/>
      <c r="C598" s="17"/>
      <c r="D598" s="7"/>
      <c r="E598" s="17"/>
      <c r="F598" s="17"/>
      <c r="G598" s="1"/>
    </row>
    <row r="599" spans="1:7">
      <c r="A599" s="12"/>
      <c r="B599" s="8"/>
      <c r="C599" s="19"/>
      <c r="D599" s="8"/>
      <c r="E599" s="19"/>
      <c r="F599" s="17"/>
      <c r="G599" s="1"/>
    </row>
    <row r="600" spans="1:7">
      <c r="A600" s="25"/>
      <c r="B600" s="7"/>
      <c r="C600" s="17"/>
      <c r="D600" s="7"/>
      <c r="E600" s="17"/>
      <c r="F600" s="17"/>
      <c r="G600" s="1"/>
    </row>
    <row r="601" spans="1:7">
      <c r="A601" s="12"/>
      <c r="B601" s="8"/>
      <c r="C601" s="19"/>
      <c r="D601" s="8"/>
      <c r="E601" s="19"/>
      <c r="F601" s="17"/>
      <c r="G601" s="1"/>
    </row>
    <row r="602" spans="1:7">
      <c r="A602" s="26"/>
      <c r="B602" s="6"/>
      <c r="C602" s="18"/>
      <c r="D602" s="6"/>
      <c r="E602" s="18"/>
      <c r="F602" s="17"/>
      <c r="G602" s="2"/>
    </row>
    <row r="603" spans="1:7">
      <c r="A603" s="25"/>
      <c r="B603" s="7"/>
      <c r="C603" s="17"/>
      <c r="D603" s="7"/>
      <c r="E603" s="17"/>
      <c r="F603" s="17"/>
      <c r="G603" s="1"/>
    </row>
    <row r="604" spans="1:7">
      <c r="A604" s="25"/>
      <c r="B604" s="7"/>
      <c r="C604" s="17"/>
      <c r="D604" s="7"/>
      <c r="E604" s="17"/>
      <c r="F604" s="17"/>
      <c r="G604" s="1"/>
    </row>
    <row r="605" spans="1:7">
      <c r="A605" s="25"/>
      <c r="B605" s="7"/>
      <c r="C605" s="17"/>
      <c r="D605" s="7"/>
      <c r="E605" s="17"/>
      <c r="F605" s="17"/>
      <c r="G605" s="1"/>
    </row>
    <row r="606" spans="1:7">
      <c r="A606" s="12"/>
      <c r="B606" s="7"/>
      <c r="C606" s="17"/>
      <c r="D606" s="7"/>
      <c r="E606" s="17"/>
      <c r="F606" s="17"/>
      <c r="G606" s="1"/>
    </row>
    <row r="607" spans="1:7">
      <c r="A607" s="12"/>
      <c r="B607" s="41"/>
      <c r="C607" s="42"/>
      <c r="D607" s="41"/>
      <c r="E607" s="42"/>
      <c r="F607" s="23"/>
      <c r="G607" s="2"/>
    </row>
    <row r="608" spans="1:7">
      <c r="A608" s="25"/>
      <c r="B608" s="5"/>
      <c r="C608" s="23"/>
      <c r="D608" s="5"/>
      <c r="E608" s="23"/>
      <c r="F608" s="23"/>
      <c r="G608" s="2"/>
    </row>
    <row r="609" spans="1:7">
      <c r="A609" s="25"/>
      <c r="B609" s="9"/>
      <c r="C609" s="20"/>
      <c r="D609" s="9"/>
      <c r="E609" s="20"/>
      <c r="F609" s="20"/>
      <c r="G609" s="1"/>
    </row>
    <row r="610" spans="1:7">
      <c r="A610" s="27"/>
      <c r="B610" s="4"/>
      <c r="C610" s="16"/>
      <c r="D610" s="4"/>
      <c r="E610" s="16"/>
      <c r="F610" s="20"/>
      <c r="G610" s="1"/>
    </row>
    <row r="611" spans="1:7">
      <c r="A611" s="12"/>
      <c r="B611" s="4"/>
      <c r="C611" s="16"/>
      <c r="D611" s="4"/>
      <c r="E611" s="16"/>
      <c r="F611" s="20"/>
      <c r="G611" s="1"/>
    </row>
    <row r="612" spans="1:7">
      <c r="A612" s="1"/>
      <c r="B612" s="1"/>
      <c r="C612" s="1"/>
      <c r="D612" s="1"/>
      <c r="E612" s="1"/>
      <c r="F612" s="1"/>
      <c r="G612" s="1"/>
    </row>
    <row r="613" spans="1:7">
      <c r="A613" s="2"/>
      <c r="B613" s="2"/>
      <c r="C613" s="2"/>
      <c r="D613" s="2"/>
      <c r="E613" s="10"/>
      <c r="F613" s="11"/>
      <c r="G613" s="2"/>
    </row>
    <row r="614" spans="1:7">
      <c r="A614" s="1"/>
      <c r="B614" s="1"/>
      <c r="C614" s="1"/>
      <c r="D614" s="1"/>
      <c r="E614" s="1"/>
      <c r="F614" s="1"/>
      <c r="G614" s="1"/>
    </row>
    <row r="615" spans="1:7">
      <c r="A615" s="2"/>
      <c r="B615" s="2"/>
      <c r="C615" s="2"/>
      <c r="D615" s="30"/>
      <c r="E615" s="30"/>
      <c r="F615" s="1"/>
      <c r="G615" s="1"/>
    </row>
    <row r="616" spans="1:7">
      <c r="A616" s="2"/>
      <c r="B616" s="2"/>
      <c r="C616" s="2"/>
      <c r="D616" s="30"/>
      <c r="E616" s="30"/>
      <c r="F616" s="1"/>
      <c r="G616" s="1"/>
    </row>
    <row r="617" spans="1:7">
      <c r="A617" s="2"/>
      <c r="B617" s="2"/>
      <c r="C617" s="2"/>
      <c r="D617" s="30"/>
      <c r="E617" s="30"/>
      <c r="F617" s="1"/>
      <c r="G617" s="1"/>
    </row>
    <row r="618" spans="1:7">
      <c r="A618" s="2"/>
      <c r="B618" s="1"/>
      <c r="C618" s="1"/>
      <c r="D618" s="30"/>
      <c r="E618" s="1"/>
      <c r="F618" s="1"/>
      <c r="G618" s="1"/>
    </row>
    <row r="619" spans="1:7">
      <c r="A619" s="25"/>
      <c r="B619" s="25"/>
      <c r="C619" s="31"/>
      <c r="D619" s="31"/>
      <c r="E619" s="31"/>
      <c r="F619" s="32"/>
      <c r="G619" s="1"/>
    </row>
    <row r="620" spans="1:7">
      <c r="A620" s="3"/>
      <c r="B620" s="3"/>
      <c r="C620" s="2"/>
      <c r="D620" s="2"/>
      <c r="E620" s="2"/>
      <c r="F620" s="33"/>
      <c r="G620" s="1"/>
    </row>
    <row r="621" spans="1:7">
      <c r="A621" s="3"/>
      <c r="B621" s="3"/>
      <c r="C621" s="2"/>
      <c r="D621" s="2"/>
      <c r="E621" s="2"/>
      <c r="F621" s="33"/>
      <c r="G621" s="1"/>
    </row>
    <row r="622" spans="1:7">
      <c r="A622" s="12"/>
      <c r="B622" s="12"/>
      <c r="C622" s="13"/>
      <c r="D622" s="13"/>
      <c r="E622" s="13"/>
      <c r="F622" s="34"/>
      <c r="G622" s="1"/>
    </row>
    <row r="623" spans="1:7">
      <c r="A623" s="2"/>
      <c r="B623" s="2"/>
      <c r="C623" s="2"/>
      <c r="D623" s="2"/>
      <c r="E623" s="2"/>
      <c r="F623" s="1"/>
      <c r="G623" s="1"/>
    </row>
    <row r="624" spans="1:7">
      <c r="A624" s="2"/>
      <c r="B624" s="1"/>
      <c r="C624" s="1"/>
      <c r="D624" s="1"/>
      <c r="E624" s="1"/>
      <c r="F624" s="1"/>
      <c r="G624" s="1"/>
    </row>
    <row r="625" spans="1:7">
      <c r="A625" s="2"/>
      <c r="B625" s="1"/>
      <c r="C625" s="1"/>
      <c r="D625" s="1"/>
      <c r="E625" s="1"/>
      <c r="F625" s="1"/>
      <c r="G625" s="1"/>
    </row>
    <row r="626" spans="1:7">
      <c r="A626" s="2"/>
      <c r="B626" s="1"/>
      <c r="C626" s="2"/>
      <c r="D626" s="14"/>
      <c r="E626" s="15"/>
      <c r="F626" s="1"/>
      <c r="G626" s="1"/>
    </row>
    <row r="627" spans="1:7" ht="15" thickBot="1">
      <c r="A627" s="35"/>
      <c r="B627" s="275"/>
      <c r="C627" s="276"/>
      <c r="D627" s="275"/>
      <c r="E627" s="276"/>
      <c r="F627" s="35"/>
      <c r="G627" s="1"/>
    </row>
    <row r="628" spans="1:7">
      <c r="A628" s="21"/>
      <c r="B628" s="4"/>
      <c r="C628" s="16"/>
      <c r="D628" s="4"/>
      <c r="E628" s="16"/>
      <c r="F628" s="16"/>
      <c r="G628" s="1"/>
    </row>
    <row r="629" spans="1:7">
      <c r="A629" s="22"/>
      <c r="B629" s="6"/>
      <c r="C629" s="18"/>
      <c r="D629" s="6"/>
      <c r="E629" s="18"/>
      <c r="F629" s="17"/>
      <c r="G629" s="1"/>
    </row>
    <row r="630" spans="1:7">
      <c r="A630" s="24"/>
      <c r="B630" s="7"/>
      <c r="C630" s="17"/>
      <c r="D630" s="7"/>
      <c r="E630" s="17"/>
      <c r="F630" s="17"/>
      <c r="G630" s="1"/>
    </row>
    <row r="631" spans="1:7">
      <c r="A631" s="24"/>
      <c r="B631" s="6"/>
      <c r="C631" s="18"/>
      <c r="D631" s="7"/>
      <c r="E631" s="17"/>
      <c r="F631" s="17"/>
      <c r="G631" s="1"/>
    </row>
    <row r="632" spans="1:7">
      <c r="A632" s="25"/>
      <c r="B632" s="7"/>
      <c r="C632" s="17"/>
      <c r="D632" s="7"/>
      <c r="E632" s="17"/>
      <c r="F632" s="17"/>
      <c r="G632" s="1"/>
    </row>
    <row r="633" spans="1:7">
      <c r="A633" s="12"/>
      <c r="B633" s="8"/>
      <c r="C633" s="19"/>
      <c r="D633" s="8"/>
      <c r="E633" s="19"/>
      <c r="F633" s="17"/>
      <c r="G633" s="1"/>
    </row>
    <row r="634" spans="1:7">
      <c r="A634" s="25"/>
      <c r="B634" s="7"/>
      <c r="C634" s="17"/>
      <c r="D634" s="7"/>
      <c r="E634" s="17"/>
      <c r="F634" s="17"/>
      <c r="G634" s="2"/>
    </row>
    <row r="635" spans="1:7">
      <c r="A635" s="12"/>
      <c r="B635" s="8"/>
      <c r="C635" s="19"/>
      <c r="D635" s="8"/>
      <c r="E635" s="19"/>
      <c r="F635" s="17"/>
      <c r="G635" s="2"/>
    </row>
    <row r="636" spans="1:7">
      <c r="A636" s="26"/>
      <c r="B636" s="6"/>
      <c r="C636" s="18"/>
      <c r="D636" s="6"/>
      <c r="E636" s="18"/>
      <c r="F636" s="17"/>
      <c r="G636" s="2"/>
    </row>
    <row r="637" spans="1:7">
      <c r="A637" s="25"/>
      <c r="B637" s="7"/>
      <c r="C637" s="17"/>
      <c r="D637" s="7"/>
      <c r="E637" s="17"/>
      <c r="F637" s="17"/>
      <c r="G637" s="1"/>
    </row>
    <row r="638" spans="1:7">
      <c r="A638" s="25"/>
      <c r="B638" s="7"/>
      <c r="C638" s="17"/>
      <c r="D638" s="7"/>
      <c r="E638" s="17"/>
      <c r="F638" s="17"/>
      <c r="G638" s="1"/>
    </row>
    <row r="639" spans="1:7">
      <c r="A639" s="25"/>
      <c r="B639" s="7"/>
      <c r="C639" s="17"/>
      <c r="D639" s="7"/>
      <c r="E639" s="17"/>
      <c r="F639" s="17"/>
      <c r="G639" s="1"/>
    </row>
    <row r="640" spans="1:7">
      <c r="A640" s="12"/>
      <c r="B640" s="7"/>
      <c r="C640" s="17"/>
      <c r="D640" s="7"/>
      <c r="E640" s="17"/>
      <c r="F640" s="17"/>
      <c r="G640" s="1"/>
    </row>
    <row r="641" spans="1:7">
      <c r="A641" s="12"/>
      <c r="B641" s="8"/>
      <c r="C641" s="19"/>
      <c r="D641" s="8"/>
      <c r="E641" s="19"/>
      <c r="F641" s="17"/>
      <c r="G641" s="2"/>
    </row>
    <row r="642" spans="1:7">
      <c r="A642" s="25"/>
      <c r="B642" s="7"/>
      <c r="C642" s="17"/>
      <c r="D642" s="7"/>
      <c r="E642" s="17"/>
      <c r="F642" s="17"/>
      <c r="G642" s="1"/>
    </row>
    <row r="643" spans="1:7">
      <c r="A643" s="25"/>
      <c r="B643" s="7"/>
      <c r="C643" s="17"/>
      <c r="D643" s="7"/>
      <c r="E643" s="17"/>
      <c r="F643" s="17"/>
      <c r="G643" s="1"/>
    </row>
    <row r="644" spans="1:7">
      <c r="A644" s="27"/>
      <c r="B644" s="4"/>
      <c r="C644" s="16"/>
      <c r="D644" s="4"/>
      <c r="E644" s="16"/>
      <c r="F644" s="20"/>
      <c r="G644" s="1"/>
    </row>
    <row r="645" spans="1:7">
      <c r="A645" s="12"/>
      <c r="B645" s="4"/>
      <c r="C645" s="16"/>
      <c r="D645" s="4"/>
      <c r="E645" s="16"/>
      <c r="F645" s="20"/>
      <c r="G645" s="1"/>
    </row>
    <row r="646" spans="1:7">
      <c r="A646" s="1"/>
      <c r="B646" s="1"/>
      <c r="C646" s="1"/>
      <c r="D646" s="1"/>
      <c r="E646" s="1"/>
      <c r="F646" s="1"/>
      <c r="G646" s="1"/>
    </row>
    <row r="647" spans="1:7">
      <c r="A647" s="1"/>
      <c r="B647" s="1"/>
      <c r="C647" s="1"/>
      <c r="D647" s="1"/>
      <c r="E647" s="1"/>
      <c r="F647" s="1"/>
      <c r="G647" s="1"/>
    </row>
    <row r="648" spans="1:7">
      <c r="A648" s="2"/>
      <c r="B648" s="2"/>
      <c r="C648" s="2"/>
      <c r="D648" s="30"/>
      <c r="E648" s="30"/>
      <c r="F648" s="1"/>
      <c r="G648" s="1"/>
    </row>
    <row r="649" spans="1:7">
      <c r="A649" s="2"/>
      <c r="B649" s="2"/>
      <c r="C649" s="2"/>
      <c r="D649" s="30"/>
      <c r="E649" s="30"/>
      <c r="F649" s="1"/>
      <c r="G649" s="1"/>
    </row>
    <row r="650" spans="1:7">
      <c r="A650" s="2"/>
      <c r="B650" s="2"/>
      <c r="C650" s="2"/>
      <c r="D650" s="30"/>
      <c r="E650" s="30"/>
      <c r="F650" s="1"/>
      <c r="G650" s="1"/>
    </row>
    <row r="651" spans="1:7">
      <c r="A651" s="2"/>
      <c r="B651" s="1"/>
      <c r="C651" s="1"/>
      <c r="D651" s="30"/>
      <c r="E651" s="1"/>
      <c r="F651" s="1"/>
      <c r="G651" s="1"/>
    </row>
    <row r="652" spans="1:7">
      <c r="A652" s="25"/>
      <c r="B652" s="25"/>
      <c r="C652" s="31"/>
      <c r="D652" s="31"/>
      <c r="E652" s="31"/>
      <c r="F652" s="32"/>
      <c r="G652" s="1"/>
    </row>
    <row r="653" spans="1:7">
      <c r="A653" s="3"/>
      <c r="B653" s="3"/>
      <c r="C653" s="2"/>
      <c r="D653" s="2"/>
      <c r="E653" s="2"/>
      <c r="F653" s="33"/>
      <c r="G653" s="1"/>
    </row>
    <row r="654" spans="1:7">
      <c r="A654" s="3"/>
      <c r="B654" s="3"/>
      <c r="C654" s="2"/>
      <c r="D654" s="2"/>
      <c r="E654" s="2"/>
      <c r="F654" s="34"/>
      <c r="G654" s="1"/>
    </row>
    <row r="655" spans="1:7">
      <c r="A655" s="12"/>
      <c r="B655" s="12"/>
      <c r="C655" s="13"/>
      <c r="D655" s="13"/>
      <c r="E655" s="13"/>
      <c r="F655" s="34"/>
      <c r="G655" s="1"/>
    </row>
    <row r="656" spans="1:7">
      <c r="A656" s="2"/>
      <c r="B656" s="2"/>
      <c r="C656" s="2"/>
      <c r="D656" s="2"/>
      <c r="E656" s="2"/>
      <c r="F656" s="1"/>
      <c r="G656" s="1"/>
    </row>
    <row r="657" spans="1:7">
      <c r="A657" s="2"/>
      <c r="B657" s="1"/>
      <c r="C657" s="1"/>
      <c r="D657" s="1"/>
      <c r="E657" s="1"/>
      <c r="F657" s="1"/>
      <c r="G657" s="1"/>
    </row>
    <row r="658" spans="1:7">
      <c r="A658" s="2"/>
      <c r="B658" s="1"/>
      <c r="C658" s="1"/>
      <c r="D658" s="1"/>
      <c r="E658" s="1"/>
      <c r="F658" s="1"/>
      <c r="G658" s="1"/>
    </row>
    <row r="659" spans="1:7">
      <c r="A659" s="2"/>
      <c r="B659" s="1"/>
      <c r="C659" s="2"/>
      <c r="D659" s="14"/>
      <c r="E659" s="15"/>
      <c r="F659" s="1"/>
      <c r="G659" s="1"/>
    </row>
    <row r="660" spans="1:7" ht="15" thickBot="1">
      <c r="A660" s="35"/>
      <c r="B660" s="275"/>
      <c r="C660" s="276"/>
      <c r="D660" s="275"/>
      <c r="E660" s="276"/>
      <c r="F660" s="35"/>
      <c r="G660" s="1"/>
    </row>
    <row r="661" spans="1:7">
      <c r="A661" s="21"/>
      <c r="B661" s="4"/>
      <c r="C661" s="16"/>
      <c r="D661" s="4"/>
      <c r="E661" s="16"/>
      <c r="F661" s="16"/>
      <c r="G661" s="1"/>
    </row>
    <row r="662" spans="1:7">
      <c r="A662" s="22"/>
      <c r="B662" s="6"/>
      <c r="C662" s="18"/>
      <c r="D662" s="6"/>
      <c r="E662" s="18"/>
      <c r="F662" s="17"/>
      <c r="G662" s="1"/>
    </row>
    <row r="663" spans="1:7">
      <c r="A663" s="24"/>
      <c r="B663" s="7"/>
      <c r="C663" s="17"/>
      <c r="D663" s="7"/>
      <c r="E663" s="17"/>
      <c r="F663" s="17"/>
      <c r="G663" s="1"/>
    </row>
    <row r="664" spans="1:7">
      <c r="A664" s="24"/>
      <c r="B664" s="6"/>
      <c r="C664" s="18"/>
      <c r="D664" s="7"/>
      <c r="E664" s="17"/>
      <c r="F664" s="17"/>
      <c r="G664" s="1"/>
    </row>
    <row r="665" spans="1:7">
      <c r="A665" s="25"/>
      <c r="B665" s="7"/>
      <c r="C665" s="17"/>
      <c r="D665" s="7"/>
      <c r="E665" s="17"/>
      <c r="F665" s="17"/>
      <c r="G665" s="1"/>
    </row>
    <row r="666" spans="1:7">
      <c r="A666" s="12"/>
      <c r="B666" s="8"/>
      <c r="C666" s="19"/>
      <c r="D666" s="8"/>
      <c r="E666" s="19"/>
      <c r="F666" s="17"/>
      <c r="G666" s="2"/>
    </row>
    <row r="667" spans="1:7">
      <c r="A667" s="25"/>
      <c r="B667" s="7"/>
      <c r="C667" s="17"/>
      <c r="D667" s="7"/>
      <c r="E667" s="17"/>
      <c r="F667" s="17"/>
      <c r="G667" s="1"/>
    </row>
    <row r="668" spans="1:7">
      <c r="A668" s="12"/>
      <c r="B668" s="8"/>
      <c r="C668" s="19"/>
      <c r="D668" s="8"/>
      <c r="E668" s="19"/>
      <c r="F668" s="17"/>
      <c r="G668" s="1"/>
    </row>
    <row r="669" spans="1:7">
      <c r="A669" s="26"/>
      <c r="B669" s="6"/>
      <c r="C669" s="18"/>
      <c r="D669" s="6"/>
      <c r="E669" s="18"/>
      <c r="F669" s="17"/>
      <c r="G669" s="2"/>
    </row>
    <row r="670" spans="1:7">
      <c r="A670" s="25"/>
      <c r="B670" s="7"/>
      <c r="C670" s="17"/>
      <c r="D670" s="7"/>
      <c r="E670" s="17"/>
      <c r="F670" s="17"/>
      <c r="G670" s="1"/>
    </row>
    <row r="671" spans="1:7">
      <c r="A671" s="25"/>
      <c r="B671" s="7"/>
      <c r="C671" s="17"/>
      <c r="D671" s="7"/>
      <c r="E671" s="17"/>
      <c r="F671" s="17"/>
      <c r="G671" s="1"/>
    </row>
    <row r="672" spans="1:7">
      <c r="A672" s="25"/>
      <c r="B672" s="7"/>
      <c r="C672" s="17"/>
      <c r="D672" s="7"/>
      <c r="E672" s="17"/>
      <c r="F672" s="17"/>
      <c r="G672" s="1"/>
    </row>
    <row r="673" spans="1:7">
      <c r="A673" s="12"/>
      <c r="B673" s="7"/>
      <c r="C673" s="17"/>
      <c r="D673" s="7"/>
      <c r="E673" s="17"/>
      <c r="F673" s="17"/>
      <c r="G673" s="1"/>
    </row>
    <row r="674" spans="1:7">
      <c r="A674" s="12"/>
      <c r="B674" s="8"/>
      <c r="C674" s="19"/>
      <c r="D674" s="8"/>
      <c r="E674" s="19"/>
      <c r="F674" s="17"/>
      <c r="G674" s="2"/>
    </row>
    <row r="675" spans="1:7">
      <c r="A675" s="25"/>
      <c r="B675" s="7"/>
      <c r="C675" s="17"/>
      <c r="D675" s="7"/>
      <c r="E675" s="17"/>
      <c r="F675" s="17"/>
      <c r="G675" s="2"/>
    </row>
    <row r="676" spans="1:7">
      <c r="A676" s="25"/>
      <c r="B676" s="9"/>
      <c r="C676" s="20"/>
      <c r="D676" s="9"/>
      <c r="E676" s="20"/>
      <c r="F676" s="20"/>
      <c r="G676" s="1"/>
    </row>
    <row r="677" spans="1:7">
      <c r="A677" s="27"/>
      <c r="B677" s="4"/>
      <c r="C677" s="16"/>
      <c r="D677" s="4"/>
      <c r="E677" s="16"/>
      <c r="F677" s="20"/>
      <c r="G677" s="1"/>
    </row>
    <row r="678" spans="1:7">
      <c r="A678" s="12"/>
      <c r="B678" s="4"/>
      <c r="C678" s="16"/>
      <c r="D678" s="4"/>
      <c r="E678" s="16"/>
      <c r="F678" s="20"/>
      <c r="G678" s="1"/>
    </row>
    <row r="679" spans="1:7">
      <c r="A679" s="1"/>
      <c r="B679" s="1"/>
      <c r="C679" s="1"/>
      <c r="D679" s="1"/>
      <c r="E679" s="1"/>
      <c r="F679" s="1"/>
      <c r="G679" s="1"/>
    </row>
    <row r="680" spans="1:7">
      <c r="A680" s="2"/>
      <c r="B680" s="2"/>
      <c r="C680" s="2"/>
      <c r="D680" s="2"/>
      <c r="E680" s="10"/>
      <c r="F680" s="11"/>
      <c r="G680" s="2"/>
    </row>
    <row r="681" spans="1:7">
      <c r="A681" s="1"/>
      <c r="B681" s="1"/>
      <c r="C681" s="1"/>
      <c r="D681" s="1"/>
      <c r="E681" s="1"/>
      <c r="F681" s="1"/>
      <c r="G681" s="1"/>
    </row>
    <row r="682" spans="1:7">
      <c r="A682" s="2"/>
      <c r="B682" s="2"/>
      <c r="C682" s="2"/>
      <c r="D682" s="30"/>
      <c r="E682" s="30"/>
      <c r="F682" s="1"/>
      <c r="G682" s="1"/>
    </row>
    <row r="683" spans="1:7">
      <c r="A683" s="2"/>
      <c r="B683" s="2"/>
      <c r="C683" s="2"/>
      <c r="D683" s="30"/>
      <c r="E683" s="30"/>
      <c r="F683" s="1"/>
      <c r="G683" s="1"/>
    </row>
    <row r="684" spans="1:7">
      <c r="A684" s="2"/>
      <c r="B684" s="2"/>
      <c r="C684" s="2"/>
      <c r="D684" s="30"/>
      <c r="E684" s="30"/>
      <c r="F684" s="1"/>
      <c r="G684" s="1"/>
    </row>
    <row r="685" spans="1:7">
      <c r="A685" s="2"/>
      <c r="B685" s="1"/>
      <c r="C685" s="1"/>
      <c r="D685" s="30"/>
      <c r="E685" s="1"/>
      <c r="F685" s="1"/>
      <c r="G685" s="1"/>
    </row>
    <row r="686" spans="1:7">
      <c r="A686" s="25"/>
      <c r="B686" s="25"/>
      <c r="C686" s="31"/>
      <c r="D686" s="31"/>
      <c r="E686" s="31"/>
      <c r="F686" s="32"/>
      <c r="G686" s="1"/>
    </row>
    <row r="687" spans="1:7">
      <c r="A687" s="3"/>
      <c r="B687" s="3"/>
      <c r="C687" s="2"/>
      <c r="D687" s="2"/>
      <c r="E687" s="2"/>
      <c r="F687" s="33"/>
      <c r="G687" s="1"/>
    </row>
    <row r="688" spans="1:7">
      <c r="A688" s="3"/>
      <c r="B688" s="3"/>
      <c r="C688" s="2"/>
      <c r="D688" s="2"/>
      <c r="E688" s="2"/>
      <c r="F688" s="33"/>
      <c r="G688" s="1"/>
    </row>
    <row r="689" spans="1:7">
      <c r="A689" s="12"/>
      <c r="B689" s="12"/>
      <c r="C689" s="13"/>
      <c r="D689" s="13"/>
      <c r="E689" s="13"/>
      <c r="F689" s="34"/>
      <c r="G689" s="1"/>
    </row>
    <row r="690" spans="1:7">
      <c r="A690" s="2"/>
      <c r="B690" s="2"/>
      <c r="C690" s="2"/>
      <c r="D690" s="2"/>
      <c r="E690" s="2"/>
      <c r="F690" s="1"/>
      <c r="G690" s="1"/>
    </row>
    <row r="691" spans="1:7">
      <c r="A691" s="2"/>
      <c r="B691" s="1"/>
      <c r="C691" s="1"/>
      <c r="D691" s="1"/>
      <c r="E691" s="1"/>
      <c r="F691" s="1"/>
      <c r="G691" s="1"/>
    </row>
    <row r="692" spans="1:7">
      <c r="A692" s="2"/>
      <c r="B692" s="1"/>
      <c r="C692" s="1"/>
      <c r="D692" s="1"/>
      <c r="E692" s="1"/>
      <c r="F692" s="1"/>
      <c r="G692" s="1"/>
    </row>
    <row r="693" spans="1:7">
      <c r="A693" s="2"/>
      <c r="B693" s="1"/>
      <c r="C693" s="2"/>
      <c r="D693" s="14"/>
      <c r="E693" s="15"/>
      <c r="F693" s="1"/>
      <c r="G693" s="1"/>
    </row>
    <row r="694" spans="1:7" ht="15" thickBot="1">
      <c r="A694" s="35"/>
      <c r="B694" s="275"/>
      <c r="C694" s="276"/>
      <c r="D694" s="275"/>
      <c r="E694" s="276"/>
      <c r="F694" s="35"/>
      <c r="G694" s="1"/>
    </row>
    <row r="695" spans="1:7">
      <c r="A695" s="21"/>
      <c r="B695" s="4"/>
      <c r="C695" s="16"/>
      <c r="D695" s="4"/>
      <c r="E695" s="16"/>
      <c r="F695" s="16"/>
      <c r="G695" s="1"/>
    </row>
    <row r="696" spans="1:7">
      <c r="A696" s="22"/>
      <c r="B696" s="39"/>
      <c r="C696" s="40"/>
      <c r="D696" s="39"/>
      <c r="E696" s="40"/>
      <c r="F696" s="23"/>
      <c r="G696" s="1"/>
    </row>
    <row r="697" spans="1:7">
      <c r="A697" s="24"/>
      <c r="B697" s="5"/>
      <c r="C697" s="23"/>
      <c r="D697" s="5"/>
      <c r="E697" s="23"/>
      <c r="F697" s="23"/>
      <c r="G697" s="1"/>
    </row>
    <row r="698" spans="1:7">
      <c r="A698" s="24"/>
      <c r="B698" s="6"/>
      <c r="C698" s="18"/>
      <c r="D698" s="7"/>
      <c r="E698" s="17"/>
      <c r="F698" s="17"/>
      <c r="G698" s="1"/>
    </row>
    <row r="699" spans="1:7">
      <c r="A699" s="25"/>
      <c r="B699" s="7"/>
      <c r="C699" s="17"/>
      <c r="D699" s="7"/>
      <c r="E699" s="17"/>
      <c r="F699" s="17"/>
      <c r="G699" s="1"/>
    </row>
    <row r="700" spans="1:7">
      <c r="A700" s="12"/>
      <c r="B700" s="8"/>
      <c r="C700" s="19"/>
      <c r="D700" s="8"/>
      <c r="E700" s="19"/>
      <c r="F700" s="17"/>
      <c r="G700" s="1"/>
    </row>
    <row r="701" spans="1:7">
      <c r="A701" s="25"/>
      <c r="B701" s="7"/>
      <c r="C701" s="17"/>
      <c r="D701" s="7"/>
      <c r="E701" s="17"/>
      <c r="F701" s="17"/>
      <c r="G701" s="1"/>
    </row>
    <row r="702" spans="1:7">
      <c r="A702" s="12"/>
      <c r="B702" s="8"/>
      <c r="C702" s="19"/>
      <c r="D702" s="8"/>
      <c r="E702" s="19"/>
      <c r="F702" s="17"/>
      <c r="G702" s="2"/>
    </row>
    <row r="703" spans="1:7">
      <c r="A703" s="26"/>
      <c r="B703" s="6"/>
      <c r="C703" s="18"/>
      <c r="D703" s="6"/>
      <c r="E703" s="18"/>
      <c r="F703" s="17"/>
      <c r="G703" s="2"/>
    </row>
    <row r="704" spans="1:7">
      <c r="A704" s="25"/>
      <c r="B704" s="7"/>
      <c r="C704" s="17"/>
      <c r="D704" s="7"/>
      <c r="E704" s="17"/>
      <c r="F704" s="17"/>
      <c r="G704" s="1"/>
    </row>
    <row r="705" spans="1:7">
      <c r="A705" s="25"/>
      <c r="B705" s="7"/>
      <c r="C705" s="17"/>
      <c r="D705" s="7"/>
      <c r="E705" s="17"/>
      <c r="F705" s="17"/>
      <c r="G705" s="1"/>
    </row>
    <row r="706" spans="1:7">
      <c r="A706" s="25"/>
      <c r="B706" s="7"/>
      <c r="C706" s="17"/>
      <c r="D706" s="7"/>
      <c r="E706" s="17"/>
      <c r="F706" s="17"/>
      <c r="G706" s="1"/>
    </row>
    <row r="707" spans="1:7">
      <c r="A707" s="12"/>
      <c r="B707" s="7"/>
      <c r="C707" s="17"/>
      <c r="D707" s="7"/>
      <c r="E707" s="17"/>
      <c r="F707" s="17"/>
      <c r="G707" s="1"/>
    </row>
    <row r="708" spans="1:7">
      <c r="A708" s="12"/>
      <c r="B708" s="8"/>
      <c r="C708" s="19"/>
      <c r="D708" s="8"/>
      <c r="E708" s="19"/>
      <c r="F708" s="17"/>
      <c r="G708" s="2"/>
    </row>
    <row r="709" spans="1:7">
      <c r="A709" s="25"/>
      <c r="B709" s="7"/>
      <c r="C709" s="17"/>
      <c r="D709" s="7"/>
      <c r="E709" s="17"/>
      <c r="F709" s="17"/>
      <c r="G709" s="2"/>
    </row>
    <row r="710" spans="1:7">
      <c r="A710" s="25"/>
      <c r="B710" s="9"/>
      <c r="C710" s="20"/>
      <c r="D710" s="9"/>
      <c r="E710" s="20"/>
      <c r="F710" s="20"/>
      <c r="G710" s="1"/>
    </row>
    <row r="711" spans="1:7">
      <c r="A711" s="27"/>
      <c r="B711" s="4"/>
      <c r="C711" s="16"/>
      <c r="D711" s="4"/>
      <c r="E711" s="16"/>
      <c r="F711" s="20"/>
      <c r="G711" s="1"/>
    </row>
    <row r="712" spans="1:7">
      <c r="A712" s="12"/>
      <c r="B712" s="4"/>
      <c r="C712" s="16"/>
      <c r="D712" s="4"/>
      <c r="E712" s="16"/>
      <c r="F712" s="20"/>
      <c r="G712" s="1"/>
    </row>
    <row r="713" spans="1:7">
      <c r="A713" s="1"/>
      <c r="B713" s="1"/>
      <c r="C713" s="1"/>
      <c r="D713" s="1"/>
      <c r="E713" s="1"/>
      <c r="F713" s="1"/>
      <c r="G713" s="1"/>
    </row>
    <row r="714" spans="1:7">
      <c r="A714" s="2"/>
      <c r="B714" s="2"/>
      <c r="C714" s="2"/>
      <c r="D714" s="2"/>
      <c r="E714" s="10"/>
      <c r="F714" s="11"/>
      <c r="G714" s="2"/>
    </row>
    <row r="715" spans="1:7">
      <c r="A715" s="1"/>
      <c r="B715" s="1"/>
      <c r="C715" s="1"/>
      <c r="D715" s="1"/>
      <c r="E715" s="1"/>
      <c r="F715" s="1"/>
      <c r="G715" s="1"/>
    </row>
    <row r="716" spans="1:7">
      <c r="A716" s="2"/>
      <c r="B716" s="2"/>
      <c r="C716" s="2"/>
      <c r="D716" s="30"/>
      <c r="E716" s="30"/>
      <c r="F716" s="1"/>
      <c r="G716" s="1"/>
    </row>
    <row r="717" spans="1:7">
      <c r="A717" s="2"/>
      <c r="B717" s="2"/>
      <c r="C717" s="2"/>
      <c r="D717" s="30"/>
      <c r="E717" s="30"/>
      <c r="F717" s="1"/>
      <c r="G717" s="1"/>
    </row>
    <row r="718" spans="1:7">
      <c r="A718" s="2"/>
      <c r="B718" s="2"/>
      <c r="C718" s="2"/>
      <c r="D718" s="30"/>
      <c r="E718" s="30"/>
      <c r="F718" s="1"/>
      <c r="G718" s="1"/>
    </row>
    <row r="719" spans="1:7">
      <c r="A719" s="2"/>
      <c r="B719" s="1"/>
      <c r="C719" s="1"/>
      <c r="D719" s="30"/>
      <c r="E719" s="1"/>
      <c r="F719" s="1"/>
      <c r="G719" s="1"/>
    </row>
    <row r="720" spans="1:7">
      <c r="A720" s="25"/>
      <c r="B720" s="25"/>
      <c r="C720" s="31"/>
      <c r="D720" s="31"/>
      <c r="E720" s="31"/>
      <c r="F720" s="32"/>
      <c r="G720" s="1"/>
    </row>
    <row r="721" spans="1:7">
      <c r="A721" s="3"/>
      <c r="B721" s="3"/>
      <c r="C721" s="2"/>
      <c r="D721" s="2"/>
      <c r="E721" s="2"/>
      <c r="F721" s="33"/>
      <c r="G721" s="1"/>
    </row>
    <row r="722" spans="1:7">
      <c r="A722" s="3"/>
      <c r="B722" s="3"/>
      <c r="C722" s="2"/>
      <c r="D722" s="2"/>
      <c r="E722" s="2"/>
      <c r="F722" s="33"/>
      <c r="G722" s="1"/>
    </row>
    <row r="723" spans="1:7">
      <c r="A723" s="12"/>
      <c r="B723" s="12"/>
      <c r="C723" s="13"/>
      <c r="D723" s="13"/>
      <c r="E723" s="13"/>
      <c r="F723" s="34"/>
      <c r="G723" s="1"/>
    </row>
    <row r="724" spans="1:7">
      <c r="A724" s="2"/>
      <c r="B724" s="2"/>
      <c r="C724" s="2"/>
      <c r="D724" s="2"/>
      <c r="E724" s="2"/>
      <c r="F724" s="1"/>
      <c r="G724" s="1"/>
    </row>
    <row r="725" spans="1:7">
      <c r="A725" s="2"/>
      <c r="B725" s="1"/>
      <c r="C725" s="1"/>
      <c r="D725" s="1"/>
      <c r="E725" s="1"/>
      <c r="F725" s="1"/>
      <c r="G725" s="1"/>
    </row>
    <row r="726" spans="1:7">
      <c r="A726" s="2"/>
      <c r="B726" s="1"/>
      <c r="C726" s="1"/>
      <c r="D726" s="1"/>
      <c r="E726" s="1"/>
      <c r="F726" s="1"/>
      <c r="G726" s="1"/>
    </row>
    <row r="727" spans="1:7">
      <c r="A727" s="2"/>
      <c r="B727" s="1"/>
      <c r="C727" s="2"/>
      <c r="D727" s="14"/>
      <c r="E727" s="15"/>
      <c r="F727" s="1"/>
      <c r="G727" s="1"/>
    </row>
    <row r="728" spans="1:7" ht="15" thickBot="1">
      <c r="A728" s="35"/>
      <c r="B728" s="275"/>
      <c r="C728" s="276"/>
      <c r="D728" s="275"/>
      <c r="E728" s="276"/>
      <c r="F728" s="35"/>
      <c r="G728" s="1"/>
    </row>
    <row r="729" spans="1:7">
      <c r="A729" s="21"/>
      <c r="B729" s="4"/>
      <c r="C729" s="16"/>
      <c r="D729" s="4"/>
      <c r="E729" s="16"/>
      <c r="F729" s="16"/>
      <c r="G729" s="1"/>
    </row>
    <row r="730" spans="1:7">
      <c r="A730" s="22"/>
      <c r="B730" s="6"/>
      <c r="C730" s="18"/>
      <c r="D730" s="6"/>
      <c r="E730" s="18"/>
      <c r="F730" s="17"/>
      <c r="G730" s="1"/>
    </row>
    <row r="731" spans="1:7">
      <c r="A731" s="24"/>
      <c r="B731" s="7"/>
      <c r="C731" s="17"/>
      <c r="D731" s="7"/>
      <c r="E731" s="17"/>
      <c r="F731" s="17"/>
      <c r="G731" s="1"/>
    </row>
    <row r="732" spans="1:7">
      <c r="A732" s="24"/>
      <c r="B732" s="6"/>
      <c r="C732" s="18"/>
      <c r="D732" s="7"/>
      <c r="E732" s="17"/>
      <c r="F732" s="17"/>
      <c r="G732" s="1"/>
    </row>
    <row r="733" spans="1:7">
      <c r="A733" s="25"/>
      <c r="B733" s="7"/>
      <c r="C733" s="17"/>
      <c r="D733" s="7"/>
      <c r="E733" s="17"/>
      <c r="F733" s="17"/>
      <c r="G733" s="1"/>
    </row>
    <row r="734" spans="1:7">
      <c r="A734" s="12"/>
      <c r="B734" s="8"/>
      <c r="C734" s="19"/>
      <c r="D734" s="8"/>
      <c r="E734" s="19"/>
      <c r="F734" s="17"/>
      <c r="G734" s="1"/>
    </row>
    <row r="735" spans="1:7">
      <c r="A735" s="25"/>
      <c r="B735" s="7"/>
      <c r="C735" s="17"/>
      <c r="D735" s="7"/>
      <c r="E735" s="17"/>
      <c r="F735" s="17"/>
      <c r="G735" s="1"/>
    </row>
    <row r="736" spans="1:7">
      <c r="A736" s="12"/>
      <c r="B736" s="8"/>
      <c r="C736" s="19"/>
      <c r="D736" s="8"/>
      <c r="E736" s="19"/>
      <c r="F736" s="17"/>
      <c r="G736" s="1"/>
    </row>
    <row r="737" spans="1:7">
      <c r="A737" s="26"/>
      <c r="B737" s="6"/>
      <c r="C737" s="18"/>
      <c r="D737" s="6"/>
      <c r="E737" s="18"/>
      <c r="F737" s="17"/>
      <c r="G737" s="2"/>
    </row>
    <row r="738" spans="1:7">
      <c r="A738" s="25"/>
      <c r="B738" s="7"/>
      <c r="C738" s="17"/>
      <c r="D738" s="7"/>
      <c r="E738" s="17"/>
      <c r="F738" s="17"/>
      <c r="G738" s="1"/>
    </row>
    <row r="739" spans="1:7">
      <c r="A739" s="25"/>
      <c r="B739" s="7"/>
      <c r="C739" s="17"/>
      <c r="D739" s="7"/>
      <c r="E739" s="17"/>
      <c r="F739" s="17"/>
      <c r="G739" s="1"/>
    </row>
    <row r="740" spans="1:7">
      <c r="A740" s="25"/>
      <c r="B740" s="7"/>
      <c r="C740" s="17"/>
      <c r="D740" s="7"/>
      <c r="E740" s="17"/>
      <c r="F740" s="17"/>
      <c r="G740" s="1"/>
    </row>
    <row r="741" spans="1:7">
      <c r="A741" s="12"/>
      <c r="B741" s="7"/>
      <c r="C741" s="17"/>
      <c r="D741" s="7"/>
      <c r="E741" s="17"/>
      <c r="F741" s="17"/>
      <c r="G741" s="1"/>
    </row>
    <row r="742" spans="1:7">
      <c r="A742" s="12"/>
      <c r="B742" s="41"/>
      <c r="C742" s="42"/>
      <c r="D742" s="41"/>
      <c r="E742" s="42"/>
      <c r="F742" s="23"/>
      <c r="G742" s="2"/>
    </row>
    <row r="743" spans="1:7">
      <c r="A743" s="25"/>
      <c r="B743" s="5"/>
      <c r="C743" s="23"/>
      <c r="D743" s="5"/>
      <c r="E743" s="23"/>
      <c r="F743" s="23"/>
      <c r="G743" s="1"/>
    </row>
    <row r="744" spans="1:7">
      <c r="A744" s="25"/>
      <c r="B744" s="9"/>
      <c r="C744" s="20"/>
      <c r="D744" s="9"/>
      <c r="E744" s="20"/>
      <c r="F744" s="20"/>
      <c r="G744" s="1"/>
    </row>
    <row r="745" spans="1:7">
      <c r="A745" s="27"/>
      <c r="B745" s="4"/>
      <c r="C745" s="16"/>
      <c r="D745" s="4"/>
      <c r="E745" s="16"/>
      <c r="F745" s="20"/>
      <c r="G745" s="1"/>
    </row>
    <row r="746" spans="1:7">
      <c r="A746" s="12"/>
      <c r="B746" s="4"/>
      <c r="C746" s="16"/>
      <c r="D746" s="4"/>
      <c r="E746" s="16"/>
      <c r="F746" s="20"/>
      <c r="G746" s="1"/>
    </row>
    <row r="747" spans="1:7">
      <c r="A747" s="1"/>
      <c r="B747" s="1"/>
      <c r="C747" s="1"/>
      <c r="D747" s="1"/>
      <c r="E747" s="1"/>
      <c r="F747" s="1"/>
      <c r="G747" s="1"/>
    </row>
    <row r="748" spans="1:7">
      <c r="A748" s="1"/>
      <c r="B748" s="1"/>
      <c r="C748" s="1"/>
      <c r="D748" s="1"/>
      <c r="E748" s="1"/>
      <c r="F748" s="1"/>
      <c r="G748" s="1"/>
    </row>
    <row r="749" spans="1:7">
      <c r="A749" s="2"/>
      <c r="B749" s="2"/>
      <c r="C749" s="2"/>
      <c r="D749" s="30"/>
      <c r="E749" s="30"/>
      <c r="F749" s="1"/>
      <c r="G749" s="1"/>
    </row>
    <row r="750" spans="1:7">
      <c r="A750" s="2"/>
      <c r="B750" s="2"/>
      <c r="C750" s="2"/>
      <c r="D750" s="30"/>
      <c r="E750" s="30"/>
      <c r="F750" s="1"/>
      <c r="G750" s="1"/>
    </row>
    <row r="751" spans="1:7">
      <c r="A751" s="2"/>
      <c r="B751" s="2"/>
      <c r="C751" s="2"/>
      <c r="D751" s="30"/>
      <c r="E751" s="30"/>
      <c r="F751" s="1"/>
      <c r="G751" s="1"/>
    </row>
    <row r="752" spans="1:7">
      <c r="A752" s="2"/>
      <c r="B752" s="1"/>
      <c r="C752" s="1"/>
      <c r="D752" s="30"/>
      <c r="E752" s="1"/>
      <c r="F752" s="1"/>
      <c r="G752" s="1"/>
    </row>
    <row r="753" spans="1:7">
      <c r="A753" s="25"/>
      <c r="B753" s="25"/>
      <c r="C753" s="31"/>
      <c r="D753" s="31"/>
      <c r="E753" s="31"/>
      <c r="F753" s="32"/>
      <c r="G753" s="1"/>
    </row>
    <row r="754" spans="1:7">
      <c r="A754" s="3"/>
      <c r="B754" s="3"/>
      <c r="C754" s="2"/>
      <c r="D754" s="2"/>
      <c r="E754" s="2"/>
      <c r="F754" s="33"/>
      <c r="G754" s="1"/>
    </row>
    <row r="755" spans="1:7">
      <c r="A755" s="3"/>
      <c r="B755" s="3"/>
      <c r="C755" s="2"/>
      <c r="D755" s="2"/>
      <c r="E755" s="2"/>
      <c r="F755" s="33"/>
      <c r="G755" s="1"/>
    </row>
    <row r="756" spans="1:7">
      <c r="A756" s="12"/>
      <c r="B756" s="12"/>
      <c r="C756" s="13"/>
      <c r="D756" s="13"/>
      <c r="E756" s="13"/>
      <c r="F756" s="34"/>
      <c r="G756" s="1"/>
    </row>
    <row r="757" spans="1:7">
      <c r="A757" s="2"/>
      <c r="B757" s="2"/>
      <c r="C757" s="2"/>
      <c r="D757" s="2"/>
      <c r="E757" s="2"/>
      <c r="F757" s="1"/>
      <c r="G757" s="1"/>
    </row>
    <row r="758" spans="1:7">
      <c r="A758" s="2"/>
      <c r="B758" s="1"/>
      <c r="C758" s="1"/>
      <c r="D758" s="1"/>
      <c r="E758" s="1"/>
      <c r="F758" s="1"/>
      <c r="G758" s="1"/>
    </row>
    <row r="759" spans="1:7">
      <c r="A759" s="2"/>
      <c r="B759" s="1"/>
      <c r="C759" s="1"/>
      <c r="D759" s="1"/>
      <c r="E759" s="1"/>
      <c r="F759" s="1"/>
      <c r="G759" s="1"/>
    </row>
    <row r="760" spans="1:7">
      <c r="A760" s="2"/>
      <c r="B760" s="1"/>
      <c r="C760" s="2"/>
      <c r="D760" s="14"/>
      <c r="E760" s="15"/>
      <c r="F760" s="1"/>
      <c r="G760" s="1"/>
    </row>
    <row r="761" spans="1:7" ht="15" thickBot="1">
      <c r="A761" s="35"/>
      <c r="B761" s="275"/>
      <c r="C761" s="276"/>
      <c r="D761" s="275"/>
      <c r="E761" s="276"/>
      <c r="F761" s="35"/>
      <c r="G761" s="1"/>
    </row>
    <row r="762" spans="1:7">
      <c r="A762" s="21"/>
      <c r="B762" s="4"/>
      <c r="C762" s="16"/>
      <c r="D762" s="4"/>
      <c r="E762" s="16"/>
      <c r="F762" s="16"/>
      <c r="G762" s="1"/>
    </row>
    <row r="763" spans="1:7">
      <c r="A763" s="22"/>
      <c r="B763" s="39"/>
      <c r="C763" s="40"/>
      <c r="D763" s="39"/>
      <c r="E763" s="40"/>
      <c r="F763" s="23"/>
      <c r="G763" s="1"/>
    </row>
    <row r="764" spans="1:7">
      <c r="A764" s="24"/>
      <c r="B764" s="5"/>
      <c r="C764" s="23"/>
      <c r="D764" s="5"/>
      <c r="E764" s="23"/>
      <c r="F764" s="23"/>
      <c r="G764" s="1"/>
    </row>
    <row r="765" spans="1:7">
      <c r="A765" s="24"/>
      <c r="B765" s="6"/>
      <c r="C765" s="18"/>
      <c r="D765" s="7"/>
      <c r="E765" s="17"/>
      <c r="F765" s="17"/>
      <c r="G765" s="1"/>
    </row>
    <row r="766" spans="1:7">
      <c r="A766" s="25"/>
      <c r="B766" s="7"/>
      <c r="C766" s="17"/>
      <c r="D766" s="7"/>
      <c r="E766" s="17"/>
      <c r="F766" s="17"/>
      <c r="G766" s="1"/>
    </row>
    <row r="767" spans="1:7">
      <c r="A767" s="12"/>
      <c r="B767" s="8"/>
      <c r="C767" s="19"/>
      <c r="D767" s="8"/>
      <c r="E767" s="19"/>
      <c r="F767" s="17"/>
      <c r="G767" s="1"/>
    </row>
    <row r="768" spans="1:7">
      <c r="A768" s="25"/>
      <c r="B768" s="7"/>
      <c r="C768" s="17"/>
      <c r="D768" s="7"/>
      <c r="E768" s="17"/>
      <c r="F768" s="17"/>
      <c r="G768" s="1"/>
    </row>
    <row r="769" spans="1:7">
      <c r="A769" s="12"/>
      <c r="B769" s="8"/>
      <c r="C769" s="19"/>
      <c r="D769" s="8"/>
      <c r="E769" s="19"/>
      <c r="F769" s="17"/>
      <c r="G769" s="2"/>
    </row>
    <row r="770" spans="1:7">
      <c r="A770" s="26"/>
      <c r="B770" s="6"/>
      <c r="C770" s="18"/>
      <c r="D770" s="6"/>
      <c r="E770" s="18"/>
      <c r="F770" s="17"/>
      <c r="G770" s="2"/>
    </row>
    <row r="771" spans="1:7">
      <c r="A771" s="25"/>
      <c r="B771" s="7"/>
      <c r="C771" s="17"/>
      <c r="D771" s="7"/>
      <c r="E771" s="17"/>
      <c r="F771" s="17"/>
      <c r="G771" s="1"/>
    </row>
    <row r="772" spans="1:7">
      <c r="A772" s="25"/>
      <c r="B772" s="7"/>
      <c r="C772" s="17"/>
      <c r="D772" s="7"/>
      <c r="E772" s="17"/>
      <c r="F772" s="17"/>
      <c r="G772" s="1"/>
    </row>
    <row r="773" spans="1:7">
      <c r="A773" s="25"/>
      <c r="B773" s="7"/>
      <c r="C773" s="17"/>
      <c r="D773" s="7"/>
      <c r="E773" s="17"/>
      <c r="F773" s="17"/>
      <c r="G773" s="1"/>
    </row>
    <row r="774" spans="1:7">
      <c r="A774" s="12"/>
      <c r="B774" s="7"/>
      <c r="C774" s="17"/>
      <c r="D774" s="7"/>
      <c r="E774" s="17"/>
      <c r="F774" s="17"/>
      <c r="G774" s="1"/>
    </row>
    <row r="775" spans="1:7">
      <c r="A775" s="12"/>
      <c r="B775" s="8"/>
      <c r="C775" s="19"/>
      <c r="D775" s="8"/>
      <c r="E775" s="19"/>
      <c r="F775" s="17"/>
      <c r="G775" s="2"/>
    </row>
    <row r="776" spans="1:7">
      <c r="A776" s="25"/>
      <c r="B776" s="7"/>
      <c r="C776" s="17"/>
      <c r="D776" s="7"/>
      <c r="E776" s="17"/>
      <c r="F776" s="17"/>
      <c r="G776" s="1"/>
    </row>
    <row r="777" spans="1:7">
      <c r="A777" s="25"/>
      <c r="B777" s="9"/>
      <c r="C777" s="20"/>
      <c r="D777" s="9"/>
      <c r="E777" s="20"/>
      <c r="F777" s="20"/>
      <c r="G777" s="1"/>
    </row>
    <row r="778" spans="1:7">
      <c r="A778" s="27"/>
      <c r="B778" s="4"/>
      <c r="C778" s="16"/>
      <c r="D778" s="4"/>
      <c r="E778" s="16"/>
      <c r="F778" s="20"/>
      <c r="G778" s="1"/>
    </row>
    <row r="779" spans="1:7">
      <c r="A779" s="12"/>
      <c r="B779" s="4"/>
      <c r="C779" s="16"/>
      <c r="D779" s="4"/>
      <c r="E779" s="16"/>
      <c r="F779" s="20"/>
      <c r="G779" s="1"/>
    </row>
    <row r="780" spans="1:7">
      <c r="A780" s="2"/>
      <c r="B780" s="2"/>
      <c r="C780" s="2"/>
      <c r="D780" s="2"/>
      <c r="E780" s="10"/>
      <c r="F780" s="11"/>
      <c r="G780" s="2"/>
    </row>
    <row r="781" spans="1:7">
      <c r="A781" s="1"/>
      <c r="B781" s="1"/>
      <c r="C781" s="1"/>
      <c r="D781" s="1"/>
      <c r="E781" s="1"/>
      <c r="F781" s="1"/>
      <c r="G781" s="1"/>
    </row>
    <row r="782" spans="1:7">
      <c r="A782" s="2"/>
      <c r="B782" s="2"/>
      <c r="C782" s="2"/>
      <c r="D782" s="30"/>
      <c r="E782" s="30"/>
      <c r="F782" s="1"/>
      <c r="G782" s="1"/>
    </row>
    <row r="783" spans="1:7">
      <c r="A783" s="2"/>
      <c r="B783" s="2"/>
      <c r="C783" s="2"/>
      <c r="D783" s="30"/>
      <c r="E783" s="30"/>
      <c r="F783" s="1"/>
      <c r="G783" s="1"/>
    </row>
    <row r="784" spans="1:7">
      <c r="A784" s="2"/>
      <c r="B784" s="2"/>
      <c r="C784" s="2"/>
      <c r="D784" s="30"/>
      <c r="E784" s="30"/>
      <c r="F784" s="1"/>
      <c r="G784" s="1"/>
    </row>
    <row r="785" spans="1:7">
      <c r="A785" s="2"/>
      <c r="B785" s="1"/>
      <c r="C785" s="1"/>
      <c r="D785" s="30"/>
      <c r="E785" s="1"/>
      <c r="F785" s="1"/>
      <c r="G785" s="1"/>
    </row>
    <row r="786" spans="1:7">
      <c r="A786" s="25"/>
      <c r="B786" s="25"/>
      <c r="C786" s="31"/>
      <c r="D786" s="31"/>
      <c r="E786" s="31"/>
      <c r="F786" s="32"/>
      <c r="G786" s="1"/>
    </row>
    <row r="787" spans="1:7">
      <c r="A787" s="3"/>
      <c r="B787" s="3"/>
      <c r="C787" s="2"/>
      <c r="D787" s="2"/>
      <c r="E787" s="2"/>
      <c r="F787" s="33"/>
      <c r="G787" s="1"/>
    </row>
    <row r="788" spans="1:7">
      <c r="A788" s="3"/>
      <c r="B788" s="3"/>
      <c r="C788" s="2"/>
      <c r="D788" s="2"/>
      <c r="E788" s="2"/>
      <c r="F788" s="33"/>
      <c r="G788" s="1"/>
    </row>
    <row r="789" spans="1:7">
      <c r="A789" s="12"/>
      <c r="B789" s="12"/>
      <c r="C789" s="13"/>
      <c r="D789" s="13"/>
      <c r="E789" s="13"/>
      <c r="F789" s="34"/>
      <c r="G789" s="1"/>
    </row>
    <row r="790" spans="1:7">
      <c r="A790" s="2"/>
      <c r="B790" s="2"/>
      <c r="C790" s="2"/>
      <c r="D790" s="2"/>
      <c r="E790" s="2"/>
      <c r="F790" s="1"/>
      <c r="G790" s="1"/>
    </row>
    <row r="791" spans="1:7">
      <c r="A791" s="2"/>
      <c r="B791" s="1"/>
      <c r="C791" s="1"/>
      <c r="D791" s="1"/>
      <c r="E791" s="1"/>
      <c r="F791" s="1"/>
      <c r="G791" s="1"/>
    </row>
    <row r="792" spans="1:7">
      <c r="A792" s="2"/>
      <c r="B792" s="1"/>
      <c r="C792" s="1"/>
      <c r="D792" s="1"/>
      <c r="E792" s="1"/>
      <c r="F792" s="1"/>
      <c r="G792" s="1"/>
    </row>
    <row r="793" spans="1:7">
      <c r="A793" s="2"/>
      <c r="B793" s="1"/>
      <c r="C793" s="2"/>
      <c r="D793" s="14"/>
      <c r="E793" s="15"/>
      <c r="F793" s="1"/>
      <c r="G793" s="1"/>
    </row>
    <row r="794" spans="1:7" ht="15" thickBot="1">
      <c r="A794" s="35"/>
      <c r="B794" s="275"/>
      <c r="C794" s="276"/>
      <c r="D794" s="275"/>
      <c r="E794" s="276"/>
      <c r="F794" s="35"/>
      <c r="G794" s="1"/>
    </row>
    <row r="795" spans="1:7">
      <c r="A795" s="21"/>
      <c r="B795" s="4"/>
      <c r="C795" s="16"/>
      <c r="D795" s="4"/>
      <c r="E795" s="16"/>
      <c r="F795" s="16"/>
      <c r="G795" s="1"/>
    </row>
    <row r="796" spans="1:7">
      <c r="A796" s="45"/>
      <c r="B796" s="39"/>
      <c r="C796" s="40"/>
      <c r="D796" s="39"/>
      <c r="E796" s="40"/>
      <c r="F796" s="23"/>
      <c r="G796" s="1"/>
    </row>
    <row r="797" spans="1:7">
      <c r="A797" s="46"/>
      <c r="B797" s="5"/>
      <c r="C797" s="23"/>
      <c r="D797" s="5"/>
      <c r="E797" s="23"/>
      <c r="F797" s="23"/>
      <c r="G797" s="1"/>
    </row>
    <row r="798" spans="1:7">
      <c r="A798" s="46"/>
      <c r="B798" s="39"/>
      <c r="C798" s="40"/>
      <c r="D798" s="5"/>
      <c r="E798" s="23"/>
      <c r="F798" s="23"/>
      <c r="G798" s="1"/>
    </row>
    <row r="799" spans="1:7">
      <c r="A799" s="47"/>
      <c r="B799" s="5"/>
      <c r="C799" s="23"/>
      <c r="D799" s="5"/>
      <c r="E799" s="23"/>
      <c r="F799" s="23"/>
      <c r="G799" s="1"/>
    </row>
    <row r="800" spans="1:7">
      <c r="A800" s="48"/>
      <c r="B800" s="41"/>
      <c r="C800" s="42"/>
      <c r="D800" s="41"/>
      <c r="E800" s="42"/>
      <c r="F800" s="23"/>
      <c r="G800" s="1"/>
    </row>
    <row r="801" spans="1:7">
      <c r="A801" s="47"/>
      <c r="B801" s="5"/>
      <c r="C801" s="23"/>
      <c r="D801" s="5"/>
      <c r="E801" s="23"/>
      <c r="F801" s="23"/>
      <c r="G801" s="1"/>
    </row>
    <row r="802" spans="1:7">
      <c r="A802" s="48"/>
      <c r="B802" s="41"/>
      <c r="C802" s="42"/>
      <c r="D802" s="41"/>
      <c r="E802" s="42"/>
      <c r="F802" s="23"/>
      <c r="G802" s="1"/>
    </row>
    <row r="803" spans="1:7">
      <c r="A803" s="49"/>
      <c r="B803" s="39"/>
      <c r="C803" s="40"/>
      <c r="D803" s="39"/>
      <c r="E803" s="40"/>
      <c r="F803" s="23"/>
      <c r="G803" s="2"/>
    </row>
    <row r="804" spans="1:7">
      <c r="A804" s="25"/>
      <c r="B804" s="7"/>
      <c r="C804" s="17"/>
      <c r="D804" s="7"/>
      <c r="E804" s="17"/>
      <c r="F804" s="17"/>
      <c r="G804" s="1"/>
    </row>
    <row r="805" spans="1:7">
      <c r="A805" s="25"/>
      <c r="B805" s="7"/>
      <c r="C805" s="17"/>
      <c r="D805" s="7"/>
      <c r="E805" s="17"/>
      <c r="F805" s="17"/>
      <c r="G805" s="1"/>
    </row>
    <row r="806" spans="1:7">
      <c r="A806" s="25"/>
      <c r="B806" s="7"/>
      <c r="C806" s="17"/>
      <c r="D806" s="7"/>
      <c r="E806" s="17"/>
      <c r="F806" s="17"/>
      <c r="G806" s="1"/>
    </row>
    <row r="807" spans="1:7">
      <c r="A807" s="12"/>
      <c r="B807" s="7"/>
      <c r="C807" s="17"/>
      <c r="D807" s="7"/>
      <c r="E807" s="17"/>
      <c r="F807" s="17"/>
      <c r="G807" s="2"/>
    </row>
    <row r="808" spans="1:7">
      <c r="A808" s="12"/>
      <c r="B808" s="8"/>
      <c r="C808" s="19"/>
      <c r="D808" s="8"/>
      <c r="E808" s="19"/>
      <c r="F808" s="17"/>
      <c r="G808" s="2"/>
    </row>
    <row r="809" spans="1:7">
      <c r="A809" s="25"/>
      <c r="B809" s="7"/>
      <c r="C809" s="17"/>
      <c r="D809" s="7"/>
      <c r="E809" s="17"/>
      <c r="F809" s="17"/>
      <c r="G809" s="1"/>
    </row>
    <row r="810" spans="1:7">
      <c r="A810" s="25"/>
      <c r="B810" s="9"/>
      <c r="C810" s="20"/>
      <c r="D810" s="9"/>
      <c r="E810" s="20"/>
      <c r="F810" s="20"/>
      <c r="G810" s="1"/>
    </row>
    <row r="811" spans="1:7">
      <c r="A811" s="27"/>
      <c r="B811" s="4"/>
      <c r="C811" s="16"/>
      <c r="D811" s="4"/>
      <c r="E811" s="16"/>
      <c r="F811" s="20"/>
      <c r="G811" s="1"/>
    </row>
    <row r="812" spans="1:7">
      <c r="A812" s="12"/>
      <c r="B812" s="4"/>
      <c r="C812" s="16"/>
      <c r="D812" s="4"/>
      <c r="E812" s="16"/>
      <c r="F812" s="20"/>
      <c r="G812" s="1"/>
    </row>
    <row r="813" spans="1:7">
      <c r="A813" s="1"/>
      <c r="B813" s="1"/>
      <c r="C813" s="1"/>
      <c r="D813" s="1"/>
      <c r="E813" s="1"/>
      <c r="F813" s="1"/>
      <c r="G813" s="1"/>
    </row>
    <row r="814" spans="1:7">
      <c r="A814" s="2"/>
      <c r="B814" s="2"/>
      <c r="C814" s="2"/>
      <c r="D814" s="2"/>
      <c r="E814" s="10"/>
      <c r="F814" s="11"/>
      <c r="G814" s="2"/>
    </row>
    <row r="815" spans="1:7">
      <c r="A815" s="1"/>
      <c r="B815" s="1"/>
      <c r="C815" s="1"/>
      <c r="D815" s="1"/>
      <c r="E815" s="1"/>
      <c r="F815" s="1"/>
      <c r="G815" s="1"/>
    </row>
    <row r="816" spans="1:7">
      <c r="A816" s="2"/>
      <c r="B816" s="2"/>
      <c r="C816" s="2"/>
      <c r="D816" s="30"/>
      <c r="E816" s="30"/>
      <c r="F816" s="1"/>
      <c r="G816" s="1"/>
    </row>
    <row r="817" spans="1:7">
      <c r="A817" s="2"/>
      <c r="B817" s="2"/>
      <c r="C817" s="2"/>
      <c r="D817" s="30"/>
      <c r="E817" s="30"/>
      <c r="F817" s="1"/>
      <c r="G817" s="1"/>
    </row>
    <row r="818" spans="1:7">
      <c r="A818" s="2"/>
      <c r="B818" s="2"/>
      <c r="C818" s="2"/>
      <c r="D818" s="30"/>
      <c r="E818" s="30"/>
      <c r="F818" s="1"/>
      <c r="G818" s="1"/>
    </row>
    <row r="819" spans="1:7">
      <c r="A819" s="2"/>
      <c r="B819" s="1"/>
      <c r="C819" s="1"/>
      <c r="D819" s="30"/>
      <c r="E819" s="1"/>
      <c r="F819" s="1"/>
      <c r="G819" s="1"/>
    </row>
    <row r="820" spans="1:7">
      <c r="A820" s="25"/>
      <c r="B820" s="25"/>
      <c r="C820" s="31"/>
      <c r="D820" s="31"/>
      <c r="E820" s="31"/>
      <c r="F820" s="32"/>
      <c r="G820" s="1"/>
    </row>
    <row r="821" spans="1:7">
      <c r="A821" s="3"/>
      <c r="B821" s="3"/>
      <c r="C821" s="2"/>
      <c r="D821" s="2"/>
      <c r="E821" s="2"/>
      <c r="F821" s="33"/>
      <c r="G821" s="1"/>
    </row>
    <row r="822" spans="1:7">
      <c r="A822" s="3"/>
      <c r="B822" s="3"/>
      <c r="C822" s="2"/>
      <c r="D822" s="2"/>
      <c r="E822" s="2"/>
      <c r="F822" s="33"/>
      <c r="G822" s="1"/>
    </row>
    <row r="823" spans="1:7">
      <c r="A823" s="12"/>
      <c r="B823" s="12"/>
      <c r="C823" s="13"/>
      <c r="D823" s="13"/>
      <c r="E823" s="13"/>
      <c r="F823" s="34"/>
      <c r="G823" s="1"/>
    </row>
    <row r="824" spans="1:7">
      <c r="A824" s="2"/>
      <c r="B824" s="2"/>
      <c r="C824" s="2"/>
      <c r="D824" s="2"/>
      <c r="E824" s="2"/>
      <c r="F824" s="1"/>
      <c r="G824" s="1"/>
    </row>
    <row r="825" spans="1:7">
      <c r="A825" s="2"/>
      <c r="B825" s="1"/>
      <c r="C825" s="1"/>
      <c r="D825" s="1"/>
      <c r="E825" s="1"/>
      <c r="F825" s="1"/>
      <c r="G825" s="1"/>
    </row>
    <row r="826" spans="1:7">
      <c r="A826" s="2"/>
      <c r="B826" s="1"/>
      <c r="C826" s="1"/>
      <c r="D826" s="1"/>
      <c r="E826" s="1"/>
      <c r="F826" s="1"/>
      <c r="G826" s="1"/>
    </row>
    <row r="827" spans="1:7">
      <c r="A827" s="2"/>
      <c r="B827" s="1"/>
      <c r="C827" s="2"/>
      <c r="D827" s="14"/>
      <c r="E827" s="15"/>
      <c r="F827" s="1"/>
      <c r="G827" s="1"/>
    </row>
    <row r="828" spans="1:7" ht="15" thickBot="1">
      <c r="A828" s="35"/>
      <c r="B828" s="275"/>
      <c r="C828" s="276"/>
      <c r="D828" s="275"/>
      <c r="E828" s="276"/>
      <c r="F828" s="35"/>
      <c r="G828" s="1"/>
    </row>
    <row r="829" spans="1:7">
      <c r="A829" s="21"/>
      <c r="B829" s="4"/>
      <c r="C829" s="16"/>
      <c r="D829" s="4"/>
      <c r="E829" s="16"/>
      <c r="F829" s="16"/>
      <c r="G829" s="1"/>
    </row>
    <row r="830" spans="1:7">
      <c r="A830" s="22"/>
      <c r="B830" s="6"/>
      <c r="C830" s="18"/>
      <c r="D830" s="6"/>
      <c r="E830" s="18"/>
      <c r="F830" s="17"/>
      <c r="G830" s="1"/>
    </row>
    <row r="831" spans="1:7">
      <c r="A831" s="24"/>
      <c r="B831" s="7"/>
      <c r="C831" s="17"/>
      <c r="D831" s="7"/>
      <c r="E831" s="17"/>
      <c r="F831" s="17"/>
      <c r="G831" s="1"/>
    </row>
    <row r="832" spans="1:7">
      <c r="A832" s="24"/>
      <c r="B832" s="6"/>
      <c r="C832" s="18"/>
      <c r="D832" s="7"/>
      <c r="E832" s="17"/>
      <c r="F832" s="17"/>
      <c r="G832" s="1"/>
    </row>
    <row r="833" spans="1:7">
      <c r="A833" s="25"/>
      <c r="B833" s="7"/>
      <c r="C833" s="17"/>
      <c r="D833" s="7"/>
      <c r="E833" s="17"/>
      <c r="F833" s="17"/>
      <c r="G833" s="1"/>
    </row>
    <row r="834" spans="1:7">
      <c r="A834" s="12"/>
      <c r="B834" s="8"/>
      <c r="C834" s="19"/>
      <c r="D834" s="8"/>
      <c r="E834" s="19"/>
      <c r="F834" s="17"/>
      <c r="G834" s="1"/>
    </row>
    <row r="835" spans="1:7">
      <c r="A835" s="25"/>
      <c r="B835" s="7"/>
      <c r="C835" s="17"/>
      <c r="D835" s="7"/>
      <c r="E835" s="17"/>
      <c r="F835" s="17"/>
      <c r="G835" s="1"/>
    </row>
    <row r="836" spans="1:7">
      <c r="A836" s="12"/>
      <c r="B836" s="8"/>
      <c r="C836" s="19"/>
      <c r="D836" s="8"/>
      <c r="E836" s="19"/>
      <c r="F836" s="17"/>
      <c r="G836" s="1"/>
    </row>
    <row r="837" spans="1:7">
      <c r="A837" s="26"/>
      <c r="B837" s="6"/>
      <c r="C837" s="18"/>
      <c r="D837" s="6"/>
      <c r="E837" s="18"/>
      <c r="F837" s="17"/>
      <c r="G837" s="2"/>
    </row>
    <row r="838" spans="1:7">
      <c r="A838" s="25"/>
      <c r="B838" s="7"/>
      <c r="C838" s="17"/>
      <c r="D838" s="7"/>
      <c r="E838" s="17"/>
      <c r="F838" s="17"/>
      <c r="G838" s="1"/>
    </row>
    <row r="839" spans="1:7">
      <c r="A839" s="25"/>
      <c r="B839" s="7"/>
      <c r="C839" s="17"/>
      <c r="D839" s="7"/>
      <c r="E839" s="17"/>
      <c r="F839" s="17"/>
      <c r="G839" s="1"/>
    </row>
    <row r="840" spans="1:7">
      <c r="A840" s="25"/>
      <c r="B840" s="7"/>
      <c r="C840" s="17"/>
      <c r="D840" s="7"/>
      <c r="E840" s="17"/>
      <c r="F840" s="17"/>
      <c r="G840" s="1"/>
    </row>
    <row r="841" spans="1:7">
      <c r="A841" s="12"/>
      <c r="B841" s="7"/>
      <c r="C841" s="17"/>
      <c r="D841" s="7"/>
      <c r="E841" s="17"/>
      <c r="F841" s="17"/>
      <c r="G841" s="1"/>
    </row>
    <row r="842" spans="1:7">
      <c r="A842" s="12"/>
      <c r="B842" s="8"/>
      <c r="C842" s="19"/>
      <c r="D842" s="8"/>
      <c r="E842" s="19"/>
      <c r="F842" s="17"/>
      <c r="G842" s="2"/>
    </row>
    <row r="843" spans="1:7">
      <c r="A843" s="25"/>
      <c r="B843" s="7"/>
      <c r="C843" s="17"/>
      <c r="D843" s="7"/>
      <c r="E843" s="17"/>
      <c r="F843" s="17"/>
      <c r="G843" s="1"/>
    </row>
    <row r="844" spans="1:7">
      <c r="A844" s="25"/>
      <c r="B844" s="9"/>
      <c r="C844" s="20"/>
      <c r="D844" s="9"/>
      <c r="E844" s="20"/>
      <c r="F844" s="20"/>
      <c r="G844" s="1"/>
    </row>
    <row r="845" spans="1:7">
      <c r="A845" s="27"/>
      <c r="B845" s="4"/>
      <c r="C845" s="16"/>
      <c r="D845" s="4"/>
      <c r="E845" s="16"/>
      <c r="F845" s="20"/>
      <c r="G845" s="1"/>
    </row>
    <row r="846" spans="1:7">
      <c r="A846" s="12"/>
      <c r="B846" s="4"/>
      <c r="C846" s="16"/>
      <c r="D846" s="4"/>
      <c r="E846" s="16"/>
      <c r="F846" s="20"/>
      <c r="G846" s="1"/>
    </row>
    <row r="847" spans="1:7">
      <c r="A847" s="1"/>
      <c r="B847" s="1"/>
      <c r="C847" s="1"/>
      <c r="D847" s="1"/>
      <c r="E847" s="1"/>
      <c r="F847" s="1"/>
      <c r="G847" s="1"/>
    </row>
    <row r="848" spans="1:7">
      <c r="A848" s="2"/>
      <c r="B848" s="2"/>
      <c r="C848" s="2"/>
      <c r="D848" s="2"/>
      <c r="E848" s="10"/>
      <c r="F848" s="11"/>
      <c r="G848" s="2"/>
    </row>
    <row r="849" spans="1:7">
      <c r="A849" s="1"/>
      <c r="B849" s="1"/>
      <c r="C849" s="1"/>
      <c r="D849" s="1"/>
      <c r="E849" s="1"/>
      <c r="F849" s="1"/>
      <c r="G849" s="1"/>
    </row>
    <row r="850" spans="1:7">
      <c r="A850" s="2"/>
      <c r="B850" s="2"/>
      <c r="C850" s="2"/>
      <c r="D850" s="30"/>
      <c r="E850" s="30"/>
      <c r="F850" s="1"/>
      <c r="G850" s="1"/>
    </row>
    <row r="851" spans="1:7">
      <c r="A851" s="2"/>
      <c r="B851" s="2"/>
      <c r="C851" s="2"/>
      <c r="D851" s="30"/>
      <c r="E851" s="30"/>
      <c r="F851" s="1"/>
      <c r="G851" s="1"/>
    </row>
    <row r="852" spans="1:7">
      <c r="A852" s="2"/>
      <c r="B852" s="2"/>
      <c r="C852" s="2"/>
      <c r="D852" s="30"/>
      <c r="E852" s="30"/>
      <c r="F852" s="1"/>
      <c r="G852" s="1"/>
    </row>
    <row r="853" spans="1:7">
      <c r="A853" s="2"/>
      <c r="B853" s="1"/>
      <c r="C853" s="1"/>
      <c r="D853" s="30"/>
      <c r="E853" s="1"/>
      <c r="F853" s="1"/>
      <c r="G853" s="1"/>
    </row>
    <row r="854" spans="1:7">
      <c r="A854" s="25"/>
      <c r="B854" s="25"/>
      <c r="C854" s="31"/>
      <c r="D854" s="31"/>
      <c r="E854" s="31"/>
      <c r="F854" s="32"/>
      <c r="G854" s="1"/>
    </row>
    <row r="855" spans="1:7">
      <c r="A855" s="3"/>
      <c r="B855" s="3"/>
      <c r="C855" s="2"/>
      <c r="D855" s="2"/>
      <c r="E855" s="2"/>
      <c r="F855" s="33"/>
      <c r="G855" s="1"/>
    </row>
    <row r="856" spans="1:7">
      <c r="A856" s="12"/>
      <c r="B856" s="12"/>
      <c r="C856" s="13"/>
      <c r="D856" s="13"/>
      <c r="E856" s="13"/>
      <c r="F856" s="34"/>
      <c r="G856" s="1"/>
    </row>
    <row r="857" spans="1:7">
      <c r="A857" s="2"/>
      <c r="B857" s="2"/>
      <c r="C857" s="2"/>
      <c r="D857" s="2"/>
      <c r="E857" s="2"/>
      <c r="F857" s="1"/>
      <c r="G857" s="1"/>
    </row>
    <row r="858" spans="1:7">
      <c r="A858" s="2"/>
      <c r="B858" s="1"/>
      <c r="C858" s="1"/>
      <c r="D858" s="1"/>
      <c r="E858" s="1"/>
      <c r="F858" s="1"/>
      <c r="G858" s="1"/>
    </row>
    <row r="859" spans="1:7">
      <c r="A859" s="2"/>
      <c r="B859" s="1"/>
      <c r="C859" s="1"/>
      <c r="D859" s="1"/>
      <c r="E859" s="1"/>
      <c r="F859" s="1"/>
      <c r="G859" s="1"/>
    </row>
    <row r="860" spans="1:7">
      <c r="A860" s="2"/>
      <c r="B860" s="1"/>
      <c r="C860" s="2"/>
      <c r="D860" s="14"/>
      <c r="E860" s="15"/>
      <c r="F860" s="1"/>
      <c r="G860" s="1"/>
    </row>
    <row r="861" spans="1:7" ht="15" thickBot="1">
      <c r="A861" s="35"/>
      <c r="B861" s="275"/>
      <c r="C861" s="276"/>
      <c r="D861" s="275"/>
      <c r="E861" s="276"/>
      <c r="F861" s="35"/>
      <c r="G861" s="1"/>
    </row>
    <row r="862" spans="1:7">
      <c r="A862" s="21"/>
      <c r="B862" s="4"/>
      <c r="C862" s="16"/>
      <c r="D862" s="4"/>
      <c r="E862" s="16"/>
      <c r="F862" s="16"/>
      <c r="G862" s="1"/>
    </row>
    <row r="863" spans="1:7">
      <c r="A863" s="45"/>
      <c r="B863" s="39"/>
      <c r="C863" s="40"/>
      <c r="D863" s="39"/>
      <c r="E863" s="40"/>
      <c r="F863" s="23"/>
      <c r="G863" s="1"/>
    </row>
    <row r="864" spans="1:7">
      <c r="A864" s="46"/>
      <c r="B864" s="5"/>
      <c r="C864" s="23"/>
      <c r="D864" s="5"/>
      <c r="E864" s="23"/>
      <c r="F864" s="23"/>
      <c r="G864" s="1"/>
    </row>
    <row r="865" spans="1:7">
      <c r="A865" s="46"/>
      <c r="B865" s="39"/>
      <c r="C865" s="40"/>
      <c r="D865" s="5"/>
      <c r="E865" s="23"/>
      <c r="F865" s="23"/>
      <c r="G865" s="1"/>
    </row>
    <row r="866" spans="1:7">
      <c r="A866" s="47"/>
      <c r="B866" s="5"/>
      <c r="C866" s="23"/>
      <c r="D866" s="5"/>
      <c r="E866" s="23"/>
      <c r="F866" s="23"/>
      <c r="G866" s="1"/>
    </row>
    <row r="867" spans="1:7">
      <c r="A867" s="48"/>
      <c r="B867" s="41"/>
      <c r="C867" s="42"/>
      <c r="D867" s="41"/>
      <c r="E867" s="42"/>
      <c r="F867" s="23"/>
      <c r="G867" s="1"/>
    </row>
    <row r="868" spans="1:7">
      <c r="A868" s="47"/>
      <c r="B868" s="5"/>
      <c r="C868" s="23"/>
      <c r="D868" s="5"/>
      <c r="E868" s="23"/>
      <c r="F868" s="23"/>
      <c r="G868" s="1"/>
    </row>
    <row r="869" spans="1:7">
      <c r="A869" s="48"/>
      <c r="B869" s="41"/>
      <c r="C869" s="42"/>
      <c r="D869" s="41"/>
      <c r="E869" s="42"/>
      <c r="F869" s="23"/>
      <c r="G869" s="1"/>
    </row>
    <row r="870" spans="1:7">
      <c r="A870" s="49"/>
      <c r="B870" s="39"/>
      <c r="C870" s="40"/>
      <c r="D870" s="39"/>
      <c r="E870" s="40"/>
      <c r="F870" s="23"/>
      <c r="G870" s="2"/>
    </row>
    <row r="871" spans="1:7">
      <c r="A871" s="25"/>
      <c r="B871" s="7"/>
      <c r="C871" s="17"/>
      <c r="D871" s="7"/>
      <c r="E871" s="17"/>
      <c r="F871" s="17"/>
      <c r="G871" s="1"/>
    </row>
    <row r="872" spans="1:7">
      <c r="A872" s="25"/>
      <c r="B872" s="7"/>
      <c r="C872" s="17"/>
      <c r="D872" s="7"/>
      <c r="E872" s="17"/>
      <c r="F872" s="17"/>
      <c r="G872" s="1"/>
    </row>
    <row r="873" spans="1:7">
      <c r="A873" s="25"/>
      <c r="B873" s="7"/>
      <c r="C873" s="17"/>
      <c r="D873" s="7"/>
      <c r="E873" s="17"/>
      <c r="F873" s="17"/>
      <c r="G873" s="1"/>
    </row>
    <row r="874" spans="1:7">
      <c r="A874" s="12"/>
      <c r="B874" s="7"/>
      <c r="C874" s="17"/>
      <c r="D874" s="7"/>
      <c r="E874" s="17"/>
      <c r="F874" s="17"/>
      <c r="G874" s="2"/>
    </row>
    <row r="875" spans="1:7">
      <c r="A875" s="12"/>
      <c r="B875" s="8"/>
      <c r="C875" s="19"/>
      <c r="D875" s="8"/>
      <c r="E875" s="19"/>
      <c r="F875" s="17"/>
      <c r="G875" s="2"/>
    </row>
    <row r="876" spans="1:7">
      <c r="A876" s="25"/>
      <c r="B876" s="7"/>
      <c r="C876" s="17"/>
      <c r="D876" s="7"/>
      <c r="E876" s="17"/>
      <c r="F876" s="17"/>
      <c r="G876" s="1"/>
    </row>
    <row r="877" spans="1:7">
      <c r="A877" s="25"/>
      <c r="B877" s="9"/>
      <c r="C877" s="20"/>
      <c r="D877" s="9"/>
      <c r="E877" s="20"/>
      <c r="F877" s="20"/>
      <c r="G877" s="1"/>
    </row>
    <row r="878" spans="1:7">
      <c r="A878" s="27"/>
      <c r="B878" s="4"/>
      <c r="C878" s="16"/>
      <c r="D878" s="4"/>
      <c r="E878" s="16"/>
      <c r="F878" s="20"/>
      <c r="G878" s="1"/>
    </row>
    <row r="879" spans="1:7">
      <c r="A879" s="12"/>
      <c r="B879" s="4"/>
      <c r="C879" s="16"/>
      <c r="D879" s="4"/>
      <c r="E879" s="16"/>
      <c r="F879" s="20"/>
      <c r="G879" s="1"/>
    </row>
    <row r="880" spans="1:7">
      <c r="A880" s="12"/>
      <c r="B880" s="4"/>
      <c r="C880" s="16"/>
      <c r="D880" s="4"/>
      <c r="E880" s="16"/>
      <c r="F880" s="20"/>
      <c r="G880" s="1"/>
    </row>
    <row r="881" spans="1:7">
      <c r="A881" s="2"/>
      <c r="B881" s="2"/>
      <c r="C881" s="2"/>
      <c r="D881" s="2"/>
      <c r="E881" s="10"/>
      <c r="F881" s="11"/>
      <c r="G881" s="2"/>
    </row>
    <row r="882" spans="1:7">
      <c r="A882" s="1"/>
      <c r="B882" s="1"/>
      <c r="C882" s="1"/>
      <c r="D882" s="1"/>
      <c r="E882" s="1"/>
      <c r="F882" s="1"/>
      <c r="G882" s="1"/>
    </row>
    <row r="883" spans="1:7">
      <c r="A883" s="2"/>
      <c r="B883" s="2"/>
      <c r="C883" s="2"/>
      <c r="D883" s="30"/>
      <c r="E883" s="30"/>
      <c r="F883" s="1"/>
      <c r="G883" s="1"/>
    </row>
    <row r="884" spans="1:7">
      <c r="A884" s="2"/>
      <c r="B884" s="2"/>
      <c r="C884" s="2"/>
      <c r="D884" s="30"/>
      <c r="E884" s="30"/>
      <c r="F884" s="1"/>
      <c r="G884" s="1"/>
    </row>
    <row r="885" spans="1:7">
      <c r="A885" s="2"/>
      <c r="B885" s="2"/>
      <c r="C885" s="2"/>
      <c r="D885" s="30"/>
      <c r="E885" s="30"/>
      <c r="F885" s="1"/>
      <c r="G885" s="1"/>
    </row>
    <row r="886" spans="1:7">
      <c r="A886" s="2"/>
      <c r="B886" s="1"/>
      <c r="C886" s="1"/>
      <c r="D886" s="30"/>
      <c r="E886" s="1"/>
      <c r="F886" s="1"/>
      <c r="G886" s="1"/>
    </row>
    <row r="887" spans="1:7">
      <c r="A887" s="25"/>
      <c r="B887" s="25"/>
      <c r="C887" s="31"/>
      <c r="D887" s="31"/>
      <c r="E887" s="31"/>
      <c r="F887" s="32"/>
      <c r="G887" s="1"/>
    </row>
    <row r="888" spans="1:7">
      <c r="A888" s="3"/>
      <c r="B888" s="3"/>
      <c r="C888" s="2"/>
      <c r="D888" s="2"/>
      <c r="E888" s="2"/>
      <c r="F888" s="33"/>
      <c r="G888" s="1"/>
    </row>
    <row r="889" spans="1:7">
      <c r="A889" s="3"/>
      <c r="B889" s="3"/>
      <c r="C889" s="2"/>
      <c r="D889" s="2"/>
      <c r="E889" s="2"/>
      <c r="F889" s="33"/>
      <c r="G889" s="1"/>
    </row>
    <row r="890" spans="1:7">
      <c r="A890" s="12"/>
      <c r="B890" s="12"/>
      <c r="C890" s="13"/>
      <c r="D890" s="13"/>
      <c r="E890" s="13"/>
      <c r="F890" s="34"/>
      <c r="G890" s="1"/>
    </row>
    <row r="891" spans="1:7">
      <c r="A891" s="2"/>
      <c r="B891" s="2"/>
      <c r="C891" s="2"/>
      <c r="D891" s="2"/>
      <c r="E891" s="2"/>
      <c r="F891" s="1"/>
      <c r="G891" s="1"/>
    </row>
    <row r="892" spans="1:7">
      <c r="A892" s="2"/>
      <c r="B892" s="1"/>
      <c r="C892" s="1"/>
      <c r="D892" s="1"/>
      <c r="E892" s="1"/>
      <c r="F892" s="1"/>
      <c r="G892" s="1"/>
    </row>
    <row r="893" spans="1:7">
      <c r="A893" s="2"/>
      <c r="B893" s="1"/>
      <c r="C893" s="1"/>
      <c r="D893" s="1"/>
      <c r="E893" s="1"/>
      <c r="F893" s="1"/>
      <c r="G893" s="1"/>
    </row>
    <row r="894" spans="1:7">
      <c r="A894" s="2"/>
      <c r="B894" s="1"/>
      <c r="C894" s="2"/>
      <c r="D894" s="14"/>
      <c r="E894" s="15"/>
      <c r="F894" s="1"/>
      <c r="G894" s="1"/>
    </row>
    <row r="895" spans="1:7" ht="15" thickBot="1">
      <c r="A895" s="35"/>
      <c r="B895" s="275"/>
      <c r="C895" s="276"/>
      <c r="D895" s="275"/>
      <c r="E895" s="276"/>
      <c r="F895" s="35"/>
      <c r="G895" s="1"/>
    </row>
    <row r="896" spans="1:7">
      <c r="A896" s="21"/>
      <c r="B896" s="4"/>
      <c r="C896" s="16"/>
      <c r="D896" s="4"/>
      <c r="E896" s="16"/>
      <c r="F896" s="16"/>
      <c r="G896" s="1"/>
    </row>
    <row r="897" spans="1:7">
      <c r="A897" s="22"/>
      <c r="B897" s="6"/>
      <c r="C897" s="18"/>
      <c r="D897" s="6"/>
      <c r="E897" s="18"/>
      <c r="F897" s="17"/>
      <c r="G897" s="1"/>
    </row>
    <row r="898" spans="1:7">
      <c r="A898" s="24"/>
      <c r="B898" s="7"/>
      <c r="C898" s="17"/>
      <c r="D898" s="7"/>
      <c r="E898" s="17"/>
      <c r="F898" s="17"/>
      <c r="G898" s="1"/>
    </row>
    <row r="899" spans="1:7">
      <c r="A899" s="24"/>
      <c r="B899" s="6"/>
      <c r="C899" s="18"/>
      <c r="D899" s="7"/>
      <c r="E899" s="17"/>
      <c r="F899" s="17"/>
      <c r="G899" s="1"/>
    </row>
    <row r="900" spans="1:7">
      <c r="A900" s="25"/>
      <c r="B900" s="7"/>
      <c r="C900" s="17"/>
      <c r="D900" s="7"/>
      <c r="E900" s="17"/>
      <c r="F900" s="17"/>
      <c r="G900" s="1"/>
    </row>
    <row r="901" spans="1:7">
      <c r="A901" s="12"/>
      <c r="B901" s="8"/>
      <c r="C901" s="19"/>
      <c r="D901" s="8"/>
      <c r="E901" s="19"/>
      <c r="F901" s="17"/>
      <c r="G901" s="1"/>
    </row>
    <row r="902" spans="1:7">
      <c r="A902" s="25"/>
      <c r="B902" s="7"/>
      <c r="C902" s="17"/>
      <c r="D902" s="7"/>
      <c r="E902" s="17"/>
      <c r="F902" s="17"/>
      <c r="G902" s="1"/>
    </row>
    <row r="903" spans="1:7">
      <c r="A903" s="12"/>
      <c r="B903" s="8"/>
      <c r="C903" s="19"/>
      <c r="D903" s="8"/>
      <c r="E903" s="19"/>
      <c r="F903" s="17"/>
      <c r="G903" s="1"/>
    </row>
    <row r="904" spans="1:7">
      <c r="A904" s="26"/>
      <c r="B904" s="6"/>
      <c r="C904" s="18"/>
      <c r="D904" s="6"/>
      <c r="E904" s="18"/>
      <c r="F904" s="17"/>
      <c r="G904" s="2"/>
    </row>
    <row r="905" spans="1:7">
      <c r="A905" s="25"/>
      <c r="B905" s="7"/>
      <c r="C905" s="17"/>
      <c r="D905" s="7"/>
      <c r="E905" s="17"/>
      <c r="F905" s="17"/>
      <c r="G905" s="1"/>
    </row>
    <row r="906" spans="1:7">
      <c r="A906" s="25"/>
      <c r="B906" s="7"/>
      <c r="C906" s="17"/>
      <c r="D906" s="7"/>
      <c r="E906" s="17"/>
      <c r="F906" s="17"/>
      <c r="G906" s="1"/>
    </row>
    <row r="907" spans="1:7">
      <c r="A907" s="25"/>
      <c r="B907" s="7"/>
      <c r="C907" s="17"/>
      <c r="D907" s="7"/>
      <c r="E907" s="17"/>
      <c r="F907" s="17"/>
      <c r="G907" s="1"/>
    </row>
    <row r="908" spans="1:7">
      <c r="A908" s="12"/>
      <c r="B908" s="7"/>
      <c r="C908" s="17"/>
      <c r="D908" s="7"/>
      <c r="E908" s="17"/>
      <c r="F908" s="17"/>
      <c r="G908" s="1"/>
    </row>
    <row r="909" spans="1:7">
      <c r="A909" s="12"/>
      <c r="B909" s="8"/>
      <c r="C909" s="19"/>
      <c r="D909" s="8"/>
      <c r="E909" s="19"/>
      <c r="F909" s="17"/>
      <c r="G909" s="2"/>
    </row>
    <row r="910" spans="1:7">
      <c r="A910" s="25"/>
      <c r="B910" s="7"/>
      <c r="C910" s="17"/>
      <c r="D910" s="7"/>
      <c r="E910" s="17"/>
      <c r="F910" s="17"/>
      <c r="G910" s="1"/>
    </row>
    <row r="911" spans="1:7">
      <c r="A911" s="25"/>
      <c r="B911" s="9"/>
      <c r="C911" s="20"/>
      <c r="D911" s="9"/>
      <c r="E911" s="20"/>
      <c r="F911" s="20"/>
      <c r="G911" s="1"/>
    </row>
    <row r="912" spans="1:7">
      <c r="A912" s="27"/>
      <c r="B912" s="4"/>
      <c r="C912" s="16"/>
      <c r="D912" s="4"/>
      <c r="E912" s="16"/>
      <c r="F912" s="20"/>
      <c r="G912" s="1"/>
    </row>
    <row r="913" spans="1:7">
      <c r="A913" s="12"/>
      <c r="B913" s="4"/>
      <c r="C913" s="16"/>
      <c r="D913" s="4"/>
      <c r="E913" s="16"/>
      <c r="F913" s="20"/>
      <c r="G913" s="1"/>
    </row>
    <row r="914" spans="1:7">
      <c r="A914" s="2"/>
      <c r="B914" s="2"/>
      <c r="C914" s="2"/>
      <c r="D914" s="2"/>
      <c r="E914" s="10"/>
      <c r="F914" s="11"/>
      <c r="G914" s="1"/>
    </row>
    <row r="915" spans="1:7">
      <c r="A915" s="1"/>
      <c r="B915" s="1"/>
      <c r="C915" s="1"/>
      <c r="D915" s="1"/>
      <c r="E915" s="1"/>
      <c r="F915" s="1"/>
      <c r="G915" s="1"/>
    </row>
    <row r="916" spans="1:7">
      <c r="A916" s="2"/>
      <c r="B916" s="2"/>
      <c r="C916" s="2"/>
      <c r="D916" s="30"/>
      <c r="E916" s="30"/>
      <c r="F916" s="1"/>
      <c r="G916" s="1"/>
    </row>
    <row r="917" spans="1:7">
      <c r="A917" s="2"/>
      <c r="B917" s="2"/>
      <c r="C917" s="2"/>
      <c r="D917" s="30"/>
      <c r="E917" s="30"/>
      <c r="F917" s="1"/>
    </row>
    <row r="918" spans="1:7">
      <c r="A918" s="2"/>
      <c r="B918" s="2"/>
      <c r="C918" s="2"/>
      <c r="D918" s="30"/>
      <c r="E918" s="30"/>
      <c r="F918" s="1"/>
    </row>
    <row r="919" spans="1:7">
      <c r="A919" s="2"/>
      <c r="B919" s="1"/>
      <c r="C919" s="1"/>
      <c r="D919" s="30"/>
      <c r="E919" s="1"/>
      <c r="F919" s="1"/>
    </row>
    <row r="920" spans="1:7">
      <c r="A920" s="25"/>
      <c r="B920" s="25"/>
      <c r="C920" s="31"/>
      <c r="D920" s="31"/>
      <c r="E920" s="31"/>
      <c r="F920" s="32"/>
    </row>
    <row r="921" spans="1:7">
      <c r="A921" s="3"/>
      <c r="B921" s="3"/>
      <c r="C921" s="2"/>
      <c r="D921" s="2"/>
      <c r="E921" s="2"/>
      <c r="F921" s="33"/>
    </row>
    <row r="922" spans="1:7">
      <c r="A922" s="3"/>
      <c r="B922" s="3"/>
      <c r="C922" s="2"/>
      <c r="D922" s="2"/>
      <c r="E922" s="2"/>
      <c r="F922" s="33"/>
    </row>
    <row r="923" spans="1:7">
      <c r="A923" s="12"/>
      <c r="B923" s="12"/>
      <c r="C923" s="13"/>
      <c r="D923" s="13"/>
      <c r="E923" s="13"/>
      <c r="F923" s="34"/>
    </row>
    <row r="924" spans="1:7">
      <c r="A924" s="2"/>
      <c r="B924" s="2"/>
      <c r="C924" s="2"/>
      <c r="D924" s="2"/>
      <c r="E924" s="2"/>
      <c r="F924" s="1"/>
    </row>
    <row r="925" spans="1:7">
      <c r="A925" s="2"/>
      <c r="B925" s="1"/>
      <c r="C925" s="1"/>
      <c r="D925" s="1"/>
      <c r="E925" s="1"/>
      <c r="F925" s="1"/>
    </row>
    <row r="926" spans="1:7">
      <c r="A926" s="2"/>
      <c r="B926" s="1"/>
      <c r="C926" s="1"/>
      <c r="D926" s="1"/>
      <c r="E926" s="1"/>
      <c r="F926" s="1"/>
    </row>
    <row r="927" spans="1:7">
      <c r="A927" s="2"/>
      <c r="B927" s="1"/>
      <c r="C927" s="2"/>
      <c r="D927" s="14"/>
      <c r="E927" s="15"/>
      <c r="F927" s="1"/>
    </row>
    <row r="928" spans="1:7" ht="15" thickBot="1">
      <c r="A928" s="35"/>
      <c r="B928" s="275"/>
      <c r="C928" s="276"/>
      <c r="D928" s="275"/>
      <c r="E928" s="276"/>
      <c r="F928" s="35"/>
    </row>
    <row r="929" spans="1:6">
      <c r="A929" s="21"/>
      <c r="B929" s="4"/>
      <c r="C929" s="16"/>
      <c r="D929" s="4"/>
      <c r="E929" s="16"/>
      <c r="F929" s="16"/>
    </row>
    <row r="930" spans="1:6">
      <c r="A930" s="22"/>
      <c r="B930" s="39"/>
      <c r="C930" s="40"/>
      <c r="D930" s="39"/>
      <c r="E930" s="40"/>
      <c r="F930" s="23"/>
    </row>
    <row r="931" spans="1:6">
      <c r="A931" s="24"/>
      <c r="B931" s="5"/>
      <c r="C931" s="23"/>
      <c r="D931" s="5"/>
      <c r="E931" s="23"/>
      <c r="F931" s="23"/>
    </row>
    <row r="932" spans="1:6">
      <c r="A932" s="24"/>
      <c r="B932" s="39"/>
      <c r="C932" s="40"/>
      <c r="D932" s="5"/>
      <c r="E932" s="23"/>
      <c r="F932" s="23"/>
    </row>
    <row r="933" spans="1:6">
      <c r="A933" s="25"/>
      <c r="B933" s="7"/>
      <c r="C933" s="17"/>
      <c r="D933" s="7"/>
      <c r="E933" s="17"/>
      <c r="F933" s="17"/>
    </row>
    <row r="934" spans="1:6">
      <c r="A934" s="12"/>
      <c r="B934" s="8"/>
      <c r="C934" s="19"/>
      <c r="D934" s="8"/>
      <c r="E934" s="19"/>
      <c r="F934" s="17"/>
    </row>
    <row r="935" spans="1:6">
      <c r="A935" s="25"/>
      <c r="B935" s="7"/>
      <c r="C935" s="17"/>
      <c r="D935" s="7"/>
      <c r="E935" s="17"/>
      <c r="F935" s="17"/>
    </row>
    <row r="936" spans="1:6">
      <c r="A936" s="12"/>
      <c r="B936" s="8"/>
      <c r="C936" s="19"/>
      <c r="D936" s="8"/>
      <c r="E936" s="19"/>
      <c r="F936" s="17"/>
    </row>
    <row r="937" spans="1:6">
      <c r="A937" s="26"/>
      <c r="B937" s="6"/>
      <c r="C937" s="18"/>
      <c r="D937" s="6"/>
      <c r="E937" s="18"/>
      <c r="F937" s="17"/>
    </row>
    <row r="938" spans="1:6">
      <c r="A938" s="25"/>
      <c r="B938" s="7"/>
      <c r="C938" s="17"/>
      <c r="D938" s="7"/>
      <c r="E938" s="17"/>
      <c r="F938" s="17"/>
    </row>
    <row r="939" spans="1:6">
      <c r="A939" s="25"/>
      <c r="B939" s="7"/>
      <c r="C939" s="17"/>
      <c r="D939" s="7"/>
      <c r="E939" s="17"/>
      <c r="F939" s="17"/>
    </row>
    <row r="940" spans="1:6">
      <c r="A940" s="25"/>
      <c r="B940" s="7"/>
      <c r="C940" s="17"/>
      <c r="D940" s="7"/>
      <c r="E940" s="17"/>
      <c r="F940" s="17"/>
    </row>
    <row r="941" spans="1:6">
      <c r="A941" s="12"/>
      <c r="B941" s="7"/>
      <c r="C941" s="17"/>
      <c r="D941" s="7"/>
      <c r="E941" s="17"/>
      <c r="F941" s="17"/>
    </row>
    <row r="942" spans="1:6">
      <c r="A942" s="12"/>
      <c r="B942" s="8"/>
      <c r="C942" s="19"/>
      <c r="D942" s="8"/>
      <c r="E942" s="19"/>
      <c r="F942" s="17"/>
    </row>
    <row r="943" spans="1:6">
      <c r="A943" s="25"/>
      <c r="B943" s="7"/>
      <c r="C943" s="17"/>
      <c r="D943" s="7"/>
      <c r="E943" s="17"/>
      <c r="F943" s="17"/>
    </row>
    <row r="944" spans="1:6">
      <c r="A944" s="25"/>
      <c r="B944" s="9"/>
      <c r="C944" s="20"/>
      <c r="D944" s="9"/>
      <c r="E944" s="20"/>
      <c r="F944" s="20"/>
    </row>
    <row r="945" spans="1:6">
      <c r="A945" s="27"/>
      <c r="B945" s="4"/>
      <c r="C945" s="16"/>
      <c r="D945" s="4"/>
      <c r="E945" s="16"/>
      <c r="F945" s="20"/>
    </row>
    <row r="946" spans="1:6">
      <c r="A946" s="12"/>
      <c r="B946" s="4"/>
      <c r="C946" s="16"/>
      <c r="D946" s="4"/>
      <c r="E946" s="16"/>
      <c r="F946" s="20"/>
    </row>
    <row r="947" spans="1:6">
      <c r="A947" s="2"/>
      <c r="B947" s="2"/>
      <c r="C947" s="2"/>
      <c r="D947" s="2"/>
      <c r="E947" s="10"/>
      <c r="F947" s="11"/>
    </row>
    <row r="948" spans="1:6">
      <c r="A948" s="1"/>
      <c r="B948" s="1"/>
      <c r="C948" s="1"/>
      <c r="D948" s="1"/>
      <c r="E948" s="1"/>
      <c r="F948" s="1"/>
    </row>
    <row r="949" spans="1:6">
      <c r="A949" s="2"/>
      <c r="B949" s="2"/>
      <c r="C949" s="2"/>
      <c r="D949" s="30"/>
      <c r="E949" s="30"/>
      <c r="F949" s="1"/>
    </row>
    <row r="950" spans="1:6">
      <c r="A950" s="2"/>
      <c r="B950" s="2"/>
      <c r="C950" s="2"/>
      <c r="D950" s="30"/>
      <c r="E950" s="30"/>
      <c r="F950" s="1"/>
    </row>
    <row r="951" spans="1:6">
      <c r="A951" s="2"/>
      <c r="B951" s="2"/>
      <c r="C951" s="2"/>
      <c r="D951" s="30"/>
      <c r="E951" s="30"/>
      <c r="F951" s="1"/>
    </row>
    <row r="952" spans="1:6">
      <c r="A952" s="2"/>
      <c r="B952" s="1"/>
      <c r="C952" s="1"/>
      <c r="D952" s="30"/>
      <c r="E952" s="1"/>
      <c r="F952" s="1"/>
    </row>
    <row r="953" spans="1:6">
      <c r="A953" s="25"/>
      <c r="B953" s="25"/>
      <c r="C953" s="31"/>
      <c r="D953" s="31"/>
      <c r="E953" s="31"/>
      <c r="F953" s="32"/>
    </row>
    <row r="954" spans="1:6">
      <c r="A954" s="3"/>
      <c r="B954" s="3"/>
      <c r="C954" s="2"/>
      <c r="D954" s="2"/>
      <c r="E954" s="2"/>
      <c r="F954" s="33"/>
    </row>
    <row r="955" spans="1:6">
      <c r="A955" s="3"/>
      <c r="B955" s="3"/>
      <c r="C955" s="2"/>
      <c r="D955" s="2"/>
      <c r="E955" s="2"/>
      <c r="F955" s="33"/>
    </row>
    <row r="956" spans="1:6">
      <c r="A956" s="12"/>
      <c r="B956" s="12"/>
      <c r="C956" s="13"/>
      <c r="D956" s="13"/>
      <c r="E956" s="13"/>
      <c r="F956" s="34"/>
    </row>
    <row r="957" spans="1:6">
      <c r="A957" s="2"/>
      <c r="B957" s="2"/>
      <c r="C957" s="2"/>
      <c r="D957" s="2"/>
      <c r="E957" s="2"/>
      <c r="F957" s="1"/>
    </row>
    <row r="958" spans="1:6">
      <c r="A958" s="2"/>
      <c r="B958" s="1"/>
      <c r="C958" s="1"/>
      <c r="D958" s="1"/>
      <c r="E958" s="1"/>
      <c r="F958" s="1"/>
    </row>
    <row r="959" spans="1:6">
      <c r="A959" s="2"/>
      <c r="B959" s="1"/>
      <c r="C959" s="1"/>
      <c r="D959" s="1"/>
      <c r="E959" s="1"/>
      <c r="F959" s="1"/>
    </row>
    <row r="960" spans="1:6">
      <c r="A960" s="2"/>
      <c r="B960" s="1"/>
      <c r="C960" s="2"/>
      <c r="D960" s="14"/>
      <c r="E960" s="15"/>
      <c r="F960" s="1"/>
    </row>
    <row r="961" spans="1:6" ht="15" thickBot="1">
      <c r="A961" s="35"/>
      <c r="B961" s="275"/>
      <c r="C961" s="276"/>
      <c r="D961" s="275"/>
      <c r="E961" s="276"/>
      <c r="F961" s="35"/>
    </row>
    <row r="962" spans="1:6">
      <c r="A962" s="21"/>
      <c r="B962" s="4"/>
      <c r="C962" s="16"/>
      <c r="D962" s="4"/>
      <c r="E962" s="16"/>
      <c r="F962" s="16"/>
    </row>
    <row r="963" spans="1:6">
      <c r="A963" s="22"/>
      <c r="B963" s="6"/>
      <c r="C963" s="18"/>
      <c r="D963" s="6"/>
      <c r="E963" s="18"/>
      <c r="F963" s="17"/>
    </row>
    <row r="964" spans="1:6">
      <c r="A964" s="24"/>
      <c r="B964" s="7"/>
      <c r="C964" s="17"/>
      <c r="D964" s="7"/>
      <c r="E964" s="17"/>
      <c r="F964" s="17"/>
    </row>
    <row r="965" spans="1:6">
      <c r="A965" s="24"/>
      <c r="B965" s="6"/>
      <c r="C965" s="18"/>
      <c r="D965" s="7"/>
      <c r="E965" s="17"/>
      <c r="F965" s="17"/>
    </row>
    <row r="966" spans="1:6">
      <c r="A966" s="25"/>
      <c r="B966" s="7"/>
      <c r="C966" s="17"/>
      <c r="D966" s="7"/>
      <c r="E966" s="17"/>
      <c r="F966" s="17"/>
    </row>
    <row r="967" spans="1:6">
      <c r="A967" s="12"/>
      <c r="B967" s="8"/>
      <c r="C967" s="19"/>
      <c r="D967" s="8"/>
      <c r="E967" s="19"/>
      <c r="F967" s="17"/>
    </row>
    <row r="968" spans="1:6">
      <c r="A968" s="25"/>
      <c r="B968" s="7"/>
      <c r="C968" s="17"/>
      <c r="D968" s="7"/>
      <c r="E968" s="17"/>
      <c r="F968" s="17"/>
    </row>
    <row r="969" spans="1:6">
      <c r="A969" s="12"/>
      <c r="B969" s="8"/>
      <c r="C969" s="19"/>
      <c r="D969" s="8"/>
      <c r="E969" s="19"/>
      <c r="F969" s="17"/>
    </row>
    <row r="970" spans="1:6">
      <c r="A970" s="26"/>
      <c r="B970" s="6"/>
      <c r="C970" s="18"/>
      <c r="D970" s="6"/>
      <c r="E970" s="18"/>
      <c r="F970" s="17"/>
    </row>
    <row r="971" spans="1:6">
      <c r="A971" s="25"/>
      <c r="B971" s="7"/>
      <c r="C971" s="17"/>
      <c r="D971" s="7"/>
      <c r="E971" s="17"/>
      <c r="F971" s="17"/>
    </row>
    <row r="972" spans="1:6">
      <c r="A972" s="25"/>
      <c r="B972" s="7"/>
      <c r="C972" s="17"/>
      <c r="D972" s="7"/>
      <c r="E972" s="17"/>
      <c r="F972" s="17"/>
    </row>
    <row r="973" spans="1:6">
      <c r="A973" s="25"/>
      <c r="B973" s="7"/>
      <c r="C973" s="17"/>
      <c r="D973" s="7"/>
      <c r="E973" s="17"/>
      <c r="F973" s="17"/>
    </row>
    <row r="974" spans="1:6">
      <c r="A974" s="12"/>
      <c r="B974" s="7"/>
      <c r="C974" s="17"/>
      <c r="D974" s="7"/>
      <c r="E974" s="17"/>
      <c r="F974" s="17"/>
    </row>
    <row r="975" spans="1:6">
      <c r="A975" s="12"/>
      <c r="B975" s="8"/>
      <c r="C975" s="19"/>
      <c r="D975" s="8"/>
      <c r="E975" s="19"/>
      <c r="F975" s="17"/>
    </row>
    <row r="976" spans="1:6">
      <c r="A976" s="25"/>
      <c r="B976" s="7"/>
      <c r="C976" s="17"/>
      <c r="D976" s="7"/>
      <c r="E976" s="17"/>
      <c r="F976" s="17"/>
    </row>
    <row r="977" spans="1:6">
      <c r="A977" s="25"/>
      <c r="B977" s="9"/>
      <c r="C977" s="20"/>
      <c r="D977" s="9"/>
      <c r="E977" s="20"/>
      <c r="F977" s="20"/>
    </row>
    <row r="978" spans="1:6">
      <c r="A978" s="27"/>
      <c r="B978" s="4"/>
      <c r="C978" s="16"/>
      <c r="D978" s="4"/>
      <c r="E978" s="16"/>
      <c r="F978" s="20"/>
    </row>
    <row r="979" spans="1:6">
      <c r="A979" s="12"/>
      <c r="B979" s="4"/>
      <c r="C979" s="16"/>
      <c r="D979" s="4"/>
      <c r="E979" s="16"/>
      <c r="F979" s="20"/>
    </row>
    <row r="980" spans="1:6">
      <c r="A980" s="2"/>
      <c r="B980" s="2"/>
      <c r="C980" s="2"/>
      <c r="D980" s="2"/>
      <c r="E980" s="10"/>
      <c r="F980" s="11"/>
    </row>
    <row r="981" spans="1:6">
      <c r="A981" s="1"/>
      <c r="B981" s="1"/>
      <c r="C981" s="1"/>
      <c r="D981" s="1"/>
      <c r="E981" s="1"/>
      <c r="F981" s="1"/>
    </row>
    <row r="982" spans="1:6">
      <c r="A982" s="2"/>
      <c r="B982" s="2"/>
      <c r="C982" s="2"/>
      <c r="D982" s="30"/>
      <c r="E982" s="30"/>
      <c r="F982" s="1"/>
    </row>
    <row r="983" spans="1:6">
      <c r="A983" s="2"/>
      <c r="B983" s="2"/>
      <c r="C983" s="2"/>
      <c r="D983" s="30"/>
      <c r="E983" s="30"/>
      <c r="F983" s="1"/>
    </row>
    <row r="984" spans="1:6">
      <c r="A984" s="2"/>
      <c r="B984" s="2"/>
      <c r="C984" s="2"/>
      <c r="D984" s="30"/>
      <c r="E984" s="30"/>
      <c r="F984" s="1"/>
    </row>
    <row r="985" spans="1:6">
      <c r="A985" s="2"/>
      <c r="B985" s="1"/>
      <c r="C985" s="1"/>
      <c r="D985" s="30"/>
      <c r="E985" s="1"/>
      <c r="F985" s="1"/>
    </row>
    <row r="986" spans="1:6">
      <c r="A986" s="25"/>
      <c r="B986" s="25"/>
      <c r="C986" s="31"/>
      <c r="D986" s="31"/>
      <c r="E986" s="31"/>
      <c r="F986" s="32"/>
    </row>
    <row r="987" spans="1:6">
      <c r="A987" s="3"/>
      <c r="B987" s="3"/>
      <c r="C987" s="2"/>
      <c r="D987" s="2"/>
      <c r="E987" s="2"/>
      <c r="F987" s="33"/>
    </row>
    <row r="988" spans="1:6">
      <c r="A988" s="3"/>
      <c r="B988" s="3"/>
      <c r="C988" s="2"/>
      <c r="D988" s="2"/>
      <c r="E988" s="2"/>
      <c r="F988" s="33"/>
    </row>
    <row r="989" spans="1:6">
      <c r="A989" s="12"/>
      <c r="B989" s="12"/>
      <c r="C989" s="13"/>
      <c r="D989" s="13"/>
      <c r="E989" s="13"/>
      <c r="F989" s="34"/>
    </row>
    <row r="990" spans="1:6">
      <c r="A990" s="2"/>
      <c r="B990" s="2"/>
      <c r="C990" s="2"/>
      <c r="D990" s="2"/>
      <c r="E990" s="2"/>
      <c r="F990" s="1"/>
    </row>
    <row r="991" spans="1:6">
      <c r="A991" s="2"/>
      <c r="B991" s="1"/>
      <c r="C991" s="1"/>
      <c r="D991" s="1"/>
      <c r="E991" s="1"/>
      <c r="F991" s="1"/>
    </row>
    <row r="992" spans="1:6">
      <c r="A992" s="2"/>
      <c r="B992" s="1"/>
      <c r="C992" s="1"/>
      <c r="D992" s="1"/>
      <c r="E992" s="1"/>
      <c r="F992" s="1"/>
    </row>
    <row r="993" spans="1:6">
      <c r="A993" s="2"/>
      <c r="B993" s="1"/>
      <c r="C993" s="2"/>
      <c r="D993" s="14"/>
      <c r="E993" s="15"/>
      <c r="F993" s="1"/>
    </row>
    <row r="994" spans="1:6" ht="15" thickBot="1">
      <c r="A994" s="35"/>
      <c r="B994" s="275"/>
      <c r="C994" s="276"/>
      <c r="D994" s="275"/>
      <c r="E994" s="276"/>
      <c r="F994" s="35"/>
    </row>
    <row r="995" spans="1:6">
      <c r="A995" s="21"/>
      <c r="B995" s="4"/>
      <c r="C995" s="16"/>
      <c r="D995" s="4"/>
      <c r="E995" s="16"/>
      <c r="F995" s="16"/>
    </row>
    <row r="996" spans="1:6">
      <c r="A996" s="22"/>
      <c r="B996" s="6"/>
      <c r="C996" s="18"/>
      <c r="D996" s="6"/>
      <c r="E996" s="18"/>
      <c r="F996" s="17"/>
    </row>
    <row r="997" spans="1:6">
      <c r="A997" s="24"/>
      <c r="B997" s="7"/>
      <c r="C997" s="17"/>
      <c r="D997" s="7"/>
      <c r="E997" s="17"/>
      <c r="F997" s="17"/>
    </row>
    <row r="998" spans="1:6">
      <c r="A998" s="24"/>
      <c r="B998" s="6"/>
      <c r="C998" s="18"/>
      <c r="D998" s="7"/>
      <c r="E998" s="17"/>
      <c r="F998" s="17"/>
    </row>
    <row r="999" spans="1:6">
      <c r="A999" s="25"/>
      <c r="B999" s="7"/>
      <c r="C999" s="17"/>
      <c r="D999" s="7"/>
      <c r="E999" s="17"/>
      <c r="F999" s="17"/>
    </row>
    <row r="1000" spans="1:6">
      <c r="A1000" s="12"/>
      <c r="B1000" s="8"/>
      <c r="C1000" s="19"/>
      <c r="D1000" s="8"/>
      <c r="E1000" s="19"/>
      <c r="F1000" s="17"/>
    </row>
    <row r="1001" spans="1:6">
      <c r="A1001" s="25"/>
      <c r="B1001" s="7"/>
      <c r="C1001" s="17"/>
      <c r="D1001" s="7"/>
      <c r="E1001" s="17"/>
      <c r="F1001" s="17"/>
    </row>
    <row r="1002" spans="1:6">
      <c r="A1002" s="12"/>
      <c r="B1002" s="8"/>
      <c r="C1002" s="19"/>
      <c r="D1002" s="8"/>
      <c r="E1002" s="19"/>
      <c r="F1002" s="17"/>
    </row>
    <row r="1003" spans="1:6">
      <c r="A1003" s="26"/>
      <c r="B1003" s="6"/>
      <c r="C1003" s="18"/>
      <c r="D1003" s="6"/>
      <c r="E1003" s="18"/>
      <c r="F1003" s="17"/>
    </row>
    <row r="1004" spans="1:6">
      <c r="A1004" s="25"/>
      <c r="B1004" s="7"/>
      <c r="C1004" s="17"/>
      <c r="D1004" s="7"/>
      <c r="E1004" s="17"/>
      <c r="F1004" s="17"/>
    </row>
    <row r="1005" spans="1:6">
      <c r="A1005" s="25"/>
      <c r="B1005" s="7"/>
      <c r="C1005" s="17"/>
      <c r="D1005" s="7"/>
      <c r="E1005" s="17"/>
      <c r="F1005" s="17"/>
    </row>
    <row r="1006" spans="1:6">
      <c r="A1006" s="25"/>
      <c r="B1006" s="7"/>
      <c r="C1006" s="17"/>
      <c r="D1006" s="7"/>
      <c r="E1006" s="17"/>
      <c r="F1006" s="17"/>
    </row>
    <row r="1007" spans="1:6">
      <c r="A1007" s="12"/>
      <c r="B1007" s="7"/>
      <c r="C1007" s="17"/>
      <c r="D1007" s="7"/>
      <c r="E1007" s="17"/>
      <c r="F1007" s="17"/>
    </row>
    <row r="1008" spans="1:6">
      <c r="A1008" s="12"/>
      <c r="B1008" s="8"/>
      <c r="C1008" s="19"/>
      <c r="D1008" s="8"/>
      <c r="E1008" s="19"/>
      <c r="F1008" s="17"/>
    </row>
    <row r="1009" spans="1:6">
      <c r="A1009" s="25"/>
      <c r="B1009" s="5"/>
      <c r="C1009" s="23"/>
      <c r="D1009" s="5"/>
      <c r="E1009" s="23"/>
      <c r="F1009" s="23"/>
    </row>
    <row r="1010" spans="1:6">
      <c r="A1010" s="25"/>
      <c r="B1010" s="9"/>
      <c r="C1010" s="20"/>
      <c r="D1010" s="9"/>
      <c r="E1010" s="20"/>
      <c r="F1010" s="20"/>
    </row>
    <row r="1011" spans="1:6">
      <c r="A1011" s="27"/>
      <c r="B1011" s="4"/>
      <c r="C1011" s="16"/>
      <c r="D1011" s="4"/>
      <c r="E1011" s="16"/>
      <c r="F1011" s="20"/>
    </row>
    <row r="1012" spans="1:6">
      <c r="A1012" s="12"/>
      <c r="B1012" s="4"/>
      <c r="C1012" s="16"/>
      <c r="D1012" s="4"/>
      <c r="E1012" s="16"/>
      <c r="F1012" s="20"/>
    </row>
    <row r="1013" spans="1:6">
      <c r="A1013" s="2"/>
      <c r="B1013" s="2"/>
      <c r="C1013" s="2"/>
      <c r="D1013" s="2"/>
      <c r="E1013" s="10"/>
      <c r="F1013" s="11"/>
    </row>
    <row r="1014" spans="1:6">
      <c r="A1014" s="1"/>
      <c r="B1014" s="1"/>
      <c r="C1014" s="1"/>
      <c r="D1014" s="1"/>
      <c r="E1014" s="1"/>
      <c r="F1014" s="1"/>
    </row>
    <row r="1015" spans="1:6">
      <c r="A1015" s="2"/>
      <c r="B1015" s="2"/>
      <c r="C1015" s="2"/>
      <c r="D1015" s="30"/>
      <c r="E1015" s="30"/>
      <c r="F1015" s="1"/>
    </row>
    <row r="1016" spans="1:6">
      <c r="A1016" s="2"/>
      <c r="B1016" s="2"/>
      <c r="C1016" s="2"/>
      <c r="D1016" s="30"/>
      <c r="E1016" s="30"/>
      <c r="F1016" s="1"/>
    </row>
    <row r="1017" spans="1:6">
      <c r="A1017" s="2"/>
      <c r="B1017" s="2"/>
      <c r="C1017" s="2"/>
      <c r="D1017" s="30"/>
      <c r="E1017" s="30"/>
      <c r="F1017" s="1"/>
    </row>
    <row r="1018" spans="1:6">
      <c r="A1018" s="2"/>
      <c r="B1018" s="1"/>
      <c r="C1018" s="1"/>
      <c r="D1018" s="30"/>
      <c r="E1018" s="1"/>
      <c r="F1018" s="1"/>
    </row>
    <row r="1019" spans="1:6">
      <c r="A1019" s="25"/>
      <c r="B1019" s="25"/>
      <c r="C1019" s="31"/>
      <c r="D1019" s="31"/>
      <c r="E1019" s="31"/>
      <c r="F1019" s="32"/>
    </row>
    <row r="1020" spans="1:6">
      <c r="A1020" s="3"/>
      <c r="B1020" s="3"/>
      <c r="C1020" s="2"/>
      <c r="D1020" s="2"/>
      <c r="E1020" s="2"/>
      <c r="F1020" s="33"/>
    </row>
    <row r="1021" spans="1:6">
      <c r="A1021" s="3"/>
      <c r="B1021" s="3"/>
      <c r="C1021" s="2"/>
      <c r="D1021" s="2"/>
      <c r="E1021" s="2"/>
      <c r="F1021" s="33"/>
    </row>
    <row r="1022" spans="1:6">
      <c r="A1022" s="12"/>
      <c r="B1022" s="12"/>
      <c r="C1022" s="13"/>
      <c r="D1022" s="13"/>
      <c r="E1022" s="13"/>
      <c r="F1022" s="34"/>
    </row>
    <row r="1023" spans="1:6">
      <c r="A1023" s="2"/>
      <c r="B1023" s="2"/>
      <c r="C1023" s="2"/>
      <c r="D1023" s="2"/>
      <c r="E1023" s="2"/>
      <c r="F1023" s="1"/>
    </row>
    <row r="1024" spans="1:6">
      <c r="A1024" s="2"/>
      <c r="B1024" s="1"/>
      <c r="C1024" s="1"/>
      <c r="D1024" s="1"/>
      <c r="E1024" s="1"/>
      <c r="F1024" s="1"/>
    </row>
    <row r="1025" spans="1:6">
      <c r="A1025" s="2"/>
      <c r="B1025" s="1"/>
      <c r="C1025" s="1"/>
      <c r="D1025" s="1"/>
      <c r="E1025" s="1"/>
      <c r="F1025" s="1"/>
    </row>
    <row r="1026" spans="1:6">
      <c r="A1026" s="2"/>
      <c r="B1026" s="1"/>
      <c r="C1026" s="2"/>
      <c r="D1026" s="14"/>
      <c r="E1026" s="15"/>
      <c r="F1026" s="1"/>
    </row>
    <row r="1027" spans="1:6" ht="15" thickBot="1">
      <c r="A1027" s="35"/>
      <c r="B1027" s="275"/>
      <c r="C1027" s="276"/>
      <c r="D1027" s="275"/>
      <c r="E1027" s="276"/>
      <c r="F1027" s="35"/>
    </row>
    <row r="1028" spans="1:6">
      <c r="A1028" s="21"/>
      <c r="B1028" s="4"/>
      <c r="C1028" s="16"/>
      <c r="D1028" s="4"/>
      <c r="E1028" s="16"/>
      <c r="F1028" s="16"/>
    </row>
    <row r="1029" spans="1:6">
      <c r="A1029" s="22"/>
      <c r="B1029" s="6"/>
      <c r="C1029" s="18"/>
      <c r="D1029" s="6"/>
      <c r="E1029" s="18"/>
      <c r="F1029" s="17"/>
    </row>
    <row r="1030" spans="1:6">
      <c r="A1030" s="24"/>
      <c r="B1030" s="7"/>
      <c r="C1030" s="17"/>
      <c r="D1030" s="7"/>
      <c r="E1030" s="17"/>
      <c r="F1030" s="17"/>
    </row>
    <row r="1031" spans="1:6">
      <c r="A1031" s="24"/>
      <c r="B1031" s="6"/>
      <c r="C1031" s="18"/>
      <c r="D1031" s="7"/>
      <c r="E1031" s="17"/>
      <c r="F1031" s="17"/>
    </row>
    <row r="1032" spans="1:6">
      <c r="A1032" s="25"/>
      <c r="B1032" s="7"/>
      <c r="C1032" s="17"/>
      <c r="D1032" s="7"/>
      <c r="E1032" s="17"/>
      <c r="F1032" s="17"/>
    </row>
    <row r="1033" spans="1:6">
      <c r="A1033" s="12"/>
      <c r="B1033" s="8"/>
      <c r="C1033" s="19"/>
      <c r="D1033" s="8"/>
      <c r="E1033" s="19"/>
      <c r="F1033" s="17"/>
    </row>
    <row r="1034" spans="1:6">
      <c r="A1034" s="25"/>
      <c r="B1034" s="7"/>
      <c r="C1034" s="17"/>
      <c r="D1034" s="7"/>
      <c r="E1034" s="17"/>
      <c r="F1034" s="17"/>
    </row>
    <row r="1035" spans="1:6">
      <c r="A1035" s="12"/>
      <c r="B1035" s="8"/>
      <c r="C1035" s="19"/>
      <c r="D1035" s="8"/>
      <c r="E1035" s="19"/>
      <c r="F1035" s="17"/>
    </row>
    <row r="1036" spans="1:6">
      <c r="A1036" s="26"/>
      <c r="B1036" s="6"/>
      <c r="C1036" s="18"/>
      <c r="D1036" s="6"/>
      <c r="E1036" s="18"/>
      <c r="F1036" s="17"/>
    </row>
    <row r="1037" spans="1:6">
      <c r="A1037" s="25"/>
      <c r="B1037" s="7"/>
      <c r="C1037" s="17"/>
      <c r="D1037" s="7"/>
      <c r="E1037" s="17"/>
      <c r="F1037" s="17"/>
    </row>
    <row r="1038" spans="1:6">
      <c r="A1038" s="25"/>
      <c r="B1038" s="7"/>
      <c r="C1038" s="17"/>
      <c r="D1038" s="7"/>
      <c r="E1038" s="17"/>
      <c r="F1038" s="17"/>
    </row>
    <row r="1039" spans="1:6">
      <c r="A1039" s="25"/>
      <c r="B1039" s="7"/>
      <c r="C1039" s="17"/>
      <c r="D1039" s="7"/>
      <c r="E1039" s="17"/>
      <c r="F1039" s="17"/>
    </row>
    <row r="1040" spans="1:6">
      <c r="A1040" s="12"/>
      <c r="B1040" s="7"/>
      <c r="C1040" s="17"/>
      <c r="D1040" s="7"/>
      <c r="E1040" s="17"/>
      <c r="F1040" s="17"/>
    </row>
    <row r="1041" spans="1:6">
      <c r="A1041" s="12"/>
      <c r="B1041" s="41"/>
      <c r="C1041" s="42"/>
      <c r="D1041" s="41"/>
      <c r="E1041" s="42"/>
      <c r="F1041" s="23"/>
    </row>
    <row r="1042" spans="1:6">
      <c r="A1042" s="25"/>
      <c r="B1042" s="5"/>
      <c r="C1042" s="23"/>
      <c r="D1042" s="5"/>
      <c r="E1042" s="23"/>
      <c r="F1042" s="23"/>
    </row>
    <row r="1043" spans="1:6">
      <c r="A1043" s="25"/>
      <c r="B1043" s="9"/>
      <c r="C1043" s="20"/>
      <c r="D1043" s="9"/>
      <c r="E1043" s="20"/>
      <c r="F1043" s="20"/>
    </row>
    <row r="1044" spans="1:6">
      <c r="A1044" s="27"/>
      <c r="B1044" s="4"/>
      <c r="C1044" s="16"/>
      <c r="D1044" s="4"/>
      <c r="E1044" s="16"/>
      <c r="F1044" s="20"/>
    </row>
    <row r="1045" spans="1:6">
      <c r="A1045" s="12"/>
      <c r="B1045" s="4"/>
      <c r="C1045" s="16"/>
      <c r="D1045" s="4"/>
      <c r="E1045" s="16"/>
      <c r="F1045" s="20"/>
    </row>
    <row r="1046" spans="1:6">
      <c r="A1046" s="2"/>
      <c r="B1046" s="2"/>
      <c r="C1046" s="2"/>
      <c r="D1046" s="2"/>
      <c r="E1046" s="10"/>
      <c r="F1046" s="11"/>
    </row>
    <row r="1047" spans="1:6">
      <c r="A1047" s="1"/>
      <c r="B1047" s="1"/>
      <c r="C1047" s="1"/>
      <c r="D1047" s="1"/>
      <c r="E1047" s="1"/>
      <c r="F1047" s="1"/>
    </row>
    <row r="1048" spans="1:6">
      <c r="A1048" s="2"/>
      <c r="B1048" s="2"/>
      <c r="C1048" s="2"/>
      <c r="D1048" s="30"/>
      <c r="E1048" s="30"/>
      <c r="F1048" s="1"/>
    </row>
    <row r="1049" spans="1:6">
      <c r="A1049" s="2"/>
      <c r="B1049" s="2"/>
      <c r="C1049" s="2"/>
      <c r="D1049" s="30"/>
      <c r="E1049" s="30"/>
      <c r="F1049" s="1"/>
    </row>
    <row r="1050" spans="1:6">
      <c r="A1050" s="2"/>
      <c r="B1050" s="2"/>
      <c r="C1050" s="2"/>
      <c r="D1050" s="30"/>
      <c r="E1050" s="30"/>
      <c r="F1050" s="1"/>
    </row>
    <row r="1051" spans="1:6">
      <c r="A1051" s="2"/>
      <c r="B1051" s="1"/>
      <c r="C1051" s="1"/>
      <c r="D1051" s="30"/>
      <c r="E1051" s="1"/>
      <c r="F1051" s="1"/>
    </row>
    <row r="1052" spans="1:6">
      <c r="A1052" s="25"/>
      <c r="B1052" s="25"/>
      <c r="C1052" s="31"/>
      <c r="D1052" s="31"/>
      <c r="E1052" s="31"/>
      <c r="F1052" s="32"/>
    </row>
    <row r="1053" spans="1:6">
      <c r="A1053" s="3"/>
      <c r="B1053" s="3"/>
      <c r="C1053" s="2"/>
      <c r="D1053" s="2"/>
      <c r="E1053" s="2"/>
      <c r="F1053" s="33"/>
    </row>
    <row r="1054" spans="1:6">
      <c r="A1054" s="3"/>
      <c r="B1054" s="3"/>
      <c r="C1054" s="2"/>
      <c r="D1054" s="2"/>
      <c r="E1054" s="2"/>
      <c r="F1054" s="33"/>
    </row>
    <row r="1055" spans="1:6">
      <c r="A1055" s="12"/>
      <c r="B1055" s="12"/>
      <c r="C1055" s="13"/>
      <c r="D1055" s="13"/>
      <c r="E1055" s="13"/>
      <c r="F1055" s="34"/>
    </row>
    <row r="1056" spans="1:6">
      <c r="A1056" s="2"/>
      <c r="B1056" s="2"/>
      <c r="C1056" s="2"/>
      <c r="D1056" s="2"/>
      <c r="E1056" s="2"/>
      <c r="F1056" s="1"/>
    </row>
    <row r="1057" spans="1:6">
      <c r="A1057" s="2"/>
      <c r="B1057" s="1"/>
      <c r="C1057" s="1"/>
      <c r="D1057" s="1"/>
      <c r="E1057" s="1"/>
      <c r="F1057" s="1"/>
    </row>
    <row r="1058" spans="1:6">
      <c r="A1058" s="2"/>
      <c r="B1058" s="1"/>
      <c r="C1058" s="1"/>
      <c r="D1058" s="1"/>
      <c r="E1058" s="1"/>
      <c r="F1058" s="1"/>
    </row>
    <row r="1059" spans="1:6">
      <c r="A1059" s="2"/>
      <c r="B1059" s="1"/>
      <c r="C1059" s="2"/>
      <c r="D1059" s="14"/>
      <c r="E1059" s="15"/>
      <c r="F1059" s="1"/>
    </row>
    <row r="1060" spans="1:6" ht="15" thickBot="1">
      <c r="A1060" s="35"/>
      <c r="B1060" s="275"/>
      <c r="C1060" s="276"/>
      <c r="D1060" s="275"/>
      <c r="E1060" s="276"/>
      <c r="F1060" s="35"/>
    </row>
    <row r="1061" spans="1:6">
      <c r="A1061" s="21"/>
      <c r="B1061" s="4"/>
      <c r="C1061" s="16"/>
      <c r="D1061" s="4"/>
      <c r="E1061" s="16"/>
      <c r="F1061" s="16"/>
    </row>
    <row r="1062" spans="1:6">
      <c r="A1062" s="22"/>
      <c r="B1062" s="39"/>
      <c r="C1062" s="40"/>
      <c r="D1062" s="39"/>
      <c r="E1062" s="40"/>
      <c r="F1062" s="23"/>
    </row>
    <row r="1063" spans="1:6">
      <c r="A1063" s="24"/>
      <c r="B1063" s="5"/>
      <c r="C1063" s="23"/>
      <c r="D1063" s="5"/>
      <c r="E1063" s="23"/>
      <c r="F1063" s="23"/>
    </row>
    <row r="1064" spans="1:6">
      <c r="A1064" s="24"/>
      <c r="B1064" s="39"/>
      <c r="C1064" s="40"/>
      <c r="D1064" s="5"/>
      <c r="E1064" s="23"/>
      <c r="F1064" s="23"/>
    </row>
    <row r="1065" spans="1:6">
      <c r="A1065" s="25"/>
      <c r="B1065" s="7"/>
      <c r="C1065" s="17"/>
      <c r="D1065" s="7"/>
      <c r="E1065" s="17"/>
      <c r="F1065" s="17"/>
    </row>
    <row r="1066" spans="1:6">
      <c r="A1066" s="12"/>
      <c r="B1066" s="8"/>
      <c r="C1066" s="19"/>
      <c r="D1066" s="8"/>
      <c r="E1066" s="19"/>
      <c r="F1066" s="17"/>
    </row>
    <row r="1067" spans="1:6">
      <c r="A1067" s="25"/>
      <c r="B1067" s="7"/>
      <c r="C1067" s="17"/>
      <c r="D1067" s="7"/>
      <c r="E1067" s="17"/>
      <c r="F1067" s="17"/>
    </row>
    <row r="1068" spans="1:6">
      <c r="A1068" s="12"/>
      <c r="B1068" s="8"/>
      <c r="C1068" s="19"/>
      <c r="D1068" s="8"/>
      <c r="E1068" s="19"/>
      <c r="F1068" s="17"/>
    </row>
    <row r="1069" spans="1:6">
      <c r="A1069" s="26"/>
      <c r="B1069" s="6"/>
      <c r="C1069" s="18"/>
      <c r="D1069" s="6"/>
      <c r="E1069" s="18"/>
      <c r="F1069" s="17"/>
    </row>
    <row r="1070" spans="1:6">
      <c r="A1070" s="25"/>
      <c r="B1070" s="7"/>
      <c r="C1070" s="17"/>
      <c r="D1070" s="7"/>
      <c r="E1070" s="17"/>
      <c r="F1070" s="17"/>
    </row>
    <row r="1071" spans="1:6">
      <c r="A1071" s="25"/>
      <c r="B1071" s="7"/>
      <c r="C1071" s="17"/>
      <c r="D1071" s="7"/>
      <c r="E1071" s="17"/>
      <c r="F1071" s="17"/>
    </row>
    <row r="1072" spans="1:6">
      <c r="A1072" s="25"/>
      <c r="B1072" s="7"/>
      <c r="C1072" s="17"/>
      <c r="D1072" s="7"/>
      <c r="E1072" s="17"/>
      <c r="F1072" s="17"/>
    </row>
    <row r="1073" spans="1:6">
      <c r="A1073" s="12"/>
      <c r="B1073" s="7"/>
      <c r="C1073" s="17"/>
      <c r="D1073" s="7"/>
      <c r="E1073" s="17"/>
      <c r="F1073" s="17"/>
    </row>
    <row r="1074" spans="1:6">
      <c r="A1074" s="12"/>
      <c r="B1074" s="8"/>
      <c r="C1074" s="19"/>
      <c r="D1074" s="8"/>
      <c r="E1074" s="19"/>
      <c r="F1074" s="17"/>
    </row>
    <row r="1075" spans="1:6">
      <c r="A1075" s="25"/>
      <c r="B1075" s="7"/>
      <c r="C1075" s="17"/>
      <c r="D1075" s="7"/>
      <c r="E1075" s="17"/>
      <c r="F1075" s="17"/>
    </row>
    <row r="1076" spans="1:6">
      <c r="A1076" s="25"/>
      <c r="B1076" s="9"/>
      <c r="C1076" s="20"/>
      <c r="D1076" s="9"/>
      <c r="E1076" s="20"/>
      <c r="F1076" s="20"/>
    </row>
    <row r="1077" spans="1:6">
      <c r="A1077" s="27"/>
      <c r="B1077" s="4"/>
      <c r="C1077" s="16"/>
      <c r="D1077" s="4"/>
      <c r="E1077" s="16"/>
      <c r="F1077" s="20"/>
    </row>
    <row r="1078" spans="1:6">
      <c r="A1078" s="12"/>
      <c r="B1078" s="4"/>
      <c r="C1078" s="16"/>
      <c r="D1078" s="4"/>
      <c r="E1078" s="16"/>
      <c r="F1078" s="20"/>
    </row>
    <row r="1079" spans="1:6">
      <c r="A1079" s="2"/>
      <c r="B1079" s="2"/>
      <c r="C1079" s="2"/>
      <c r="D1079" s="2"/>
      <c r="E1079" s="10"/>
      <c r="F1079" s="11"/>
    </row>
    <row r="1080" spans="1:6">
      <c r="A1080" s="1"/>
      <c r="B1080" s="1"/>
      <c r="C1080" s="1"/>
      <c r="D1080" s="1"/>
      <c r="E1080" s="1"/>
      <c r="F1080" s="1"/>
    </row>
    <row r="1081" spans="1:6">
      <c r="A1081" s="277"/>
      <c r="B1081" s="278"/>
      <c r="C1081" s="2"/>
      <c r="D1081" s="30"/>
      <c r="E1081" s="30"/>
      <c r="F1081" s="1"/>
    </row>
    <row r="1082" spans="1:6">
      <c r="A1082" s="2"/>
      <c r="B1082" s="2"/>
      <c r="C1082" s="2"/>
      <c r="D1082" s="30"/>
      <c r="E1082" s="30"/>
      <c r="F1082" s="1"/>
    </row>
    <row r="1083" spans="1:6">
      <c r="A1083" s="2"/>
      <c r="B1083" s="2"/>
      <c r="C1083" s="2"/>
      <c r="D1083" s="30"/>
      <c r="E1083" s="30"/>
      <c r="F1083" s="1"/>
    </row>
    <row r="1084" spans="1:6">
      <c r="A1084" s="24"/>
      <c r="B1084" s="24"/>
      <c r="C1084" s="24"/>
      <c r="D1084" s="43"/>
      <c r="E1084" s="30"/>
      <c r="F1084" s="1"/>
    </row>
    <row r="1085" spans="1:6">
      <c r="A1085" s="24"/>
      <c r="B1085" s="24"/>
      <c r="C1085" s="24"/>
      <c r="D1085" s="43"/>
      <c r="E1085" s="30"/>
      <c r="F1085" s="1"/>
    </row>
    <row r="1086" spans="1:6">
      <c r="A1086" s="27"/>
      <c r="B1086" s="27"/>
      <c r="C1086" s="27"/>
      <c r="D1086" s="44"/>
      <c r="E1086" s="30"/>
      <c r="F1086" s="1"/>
    </row>
    <row r="1087" spans="1:6">
      <c r="A1087" s="2"/>
      <c r="B1087" s="2"/>
      <c r="C1087" s="2"/>
      <c r="D1087" s="2"/>
      <c r="E1087" s="1"/>
      <c r="F1087" s="1"/>
    </row>
    <row r="1088" spans="1:6">
      <c r="A1088" s="25"/>
      <c r="B1088" s="25"/>
      <c r="C1088" s="31"/>
      <c r="D1088" s="32"/>
      <c r="E1088" s="3"/>
      <c r="F1088" s="2"/>
    </row>
    <row r="1089" spans="1:6">
      <c r="A1089" s="3"/>
      <c r="B1089" s="3"/>
      <c r="C1089" s="2"/>
      <c r="D1089" s="33"/>
      <c r="E1089" s="3"/>
      <c r="F1089" s="2"/>
    </row>
    <row r="1090" spans="1:6">
      <c r="A1090" s="12"/>
      <c r="B1090" s="12"/>
      <c r="C1090" s="13"/>
      <c r="D1090" s="34"/>
      <c r="E1090" s="3"/>
      <c r="F1090" s="2"/>
    </row>
    <row r="1091" spans="1:6">
      <c r="A1091" s="2"/>
      <c r="B1091" s="1"/>
      <c r="C1091" s="1"/>
      <c r="D1091" s="1"/>
      <c r="E1091" s="1"/>
      <c r="F1091" s="1"/>
    </row>
    <row r="1092" spans="1:6">
      <c r="A1092" s="2"/>
      <c r="B1092" s="1"/>
      <c r="C1092" s="2"/>
      <c r="D1092" s="14"/>
      <c r="E1092" s="15"/>
      <c r="F1092" s="1"/>
    </row>
    <row r="1093" spans="1:6" ht="15" thickBot="1">
      <c r="A1093" s="35"/>
      <c r="B1093" s="275"/>
      <c r="C1093" s="276"/>
      <c r="D1093" s="275"/>
      <c r="E1093" s="276"/>
      <c r="F1093" s="35"/>
    </row>
    <row r="1094" spans="1:6">
      <c r="A1094" s="21"/>
      <c r="B1094" s="4"/>
      <c r="C1094" s="16"/>
      <c r="D1094" s="4"/>
      <c r="E1094" s="16"/>
      <c r="F1094" s="16"/>
    </row>
    <row r="1095" spans="1:6">
      <c r="A1095" s="22"/>
      <c r="B1095" s="39"/>
      <c r="C1095" s="40"/>
      <c r="D1095" s="39"/>
      <c r="E1095" s="40"/>
      <c r="F1095" s="23"/>
    </row>
    <row r="1096" spans="1:6">
      <c r="A1096" s="24"/>
      <c r="B1096" s="5"/>
      <c r="C1096" s="23"/>
      <c r="D1096" s="5"/>
      <c r="E1096" s="23"/>
      <c r="F1096" s="23"/>
    </row>
    <row r="1097" spans="1:6">
      <c r="A1097" s="24"/>
      <c r="B1097" s="39"/>
      <c r="C1097" s="40"/>
      <c r="D1097" s="5"/>
      <c r="E1097" s="23"/>
      <c r="F1097" s="23"/>
    </row>
    <row r="1098" spans="1:6">
      <c r="A1098" s="25"/>
      <c r="B1098" s="5"/>
      <c r="C1098" s="23"/>
      <c r="D1098" s="5"/>
      <c r="E1098" s="23"/>
      <c r="F1098" s="23"/>
    </row>
    <row r="1099" spans="1:6">
      <c r="A1099" s="12"/>
      <c r="B1099" s="41"/>
      <c r="C1099" s="42"/>
      <c r="D1099" s="41"/>
      <c r="E1099" s="42"/>
      <c r="F1099" s="23"/>
    </row>
    <row r="1100" spans="1:6">
      <c r="A1100" s="25"/>
      <c r="B1100" s="5"/>
      <c r="C1100" s="23"/>
      <c r="D1100" s="5"/>
      <c r="E1100" s="23"/>
      <c r="F1100" s="23"/>
    </row>
    <row r="1101" spans="1:6">
      <c r="A1101" s="12"/>
      <c r="B1101" s="41"/>
      <c r="C1101" s="42"/>
      <c r="D1101" s="41"/>
      <c r="E1101" s="42"/>
      <c r="F1101" s="23"/>
    </row>
    <row r="1102" spans="1:6">
      <c r="A1102" s="26"/>
      <c r="B1102" s="39"/>
      <c r="C1102" s="40"/>
      <c r="D1102" s="39"/>
      <c r="E1102" s="40"/>
      <c r="F1102" s="23"/>
    </row>
    <row r="1103" spans="1:6">
      <c r="A1103" s="25"/>
      <c r="B1103" s="7"/>
      <c r="C1103" s="17"/>
      <c r="D1103" s="7"/>
      <c r="E1103" s="17"/>
      <c r="F1103" s="17"/>
    </row>
    <row r="1104" spans="1:6">
      <c r="A1104" s="25"/>
      <c r="B1104" s="7"/>
      <c r="C1104" s="17"/>
      <c r="D1104" s="7"/>
      <c r="E1104" s="17"/>
      <c r="F1104" s="17"/>
    </row>
    <row r="1105" spans="1:6">
      <c r="A1105" s="25"/>
      <c r="B1105" s="7"/>
      <c r="C1105" s="17"/>
      <c r="D1105" s="7"/>
      <c r="E1105" s="17"/>
      <c r="F1105" s="17"/>
    </row>
    <row r="1106" spans="1:6">
      <c r="A1106" s="12"/>
      <c r="B1106" s="7"/>
      <c r="C1106" s="17"/>
      <c r="D1106" s="7"/>
      <c r="E1106" s="17"/>
      <c r="F1106" s="17"/>
    </row>
    <row r="1107" spans="1:6">
      <c r="A1107" s="12"/>
      <c r="B1107" s="8"/>
      <c r="C1107" s="19"/>
      <c r="D1107" s="8"/>
      <c r="E1107" s="19"/>
      <c r="F1107" s="17"/>
    </row>
    <row r="1108" spans="1:6">
      <c r="A1108" s="25"/>
      <c r="B1108" s="7"/>
      <c r="C1108" s="17"/>
      <c r="D1108" s="7"/>
      <c r="E1108" s="17"/>
      <c r="F1108" s="17"/>
    </row>
    <row r="1109" spans="1:6">
      <c r="A1109" s="25"/>
      <c r="B1109" s="9"/>
      <c r="C1109" s="20"/>
      <c r="D1109" s="9"/>
      <c r="E1109" s="20"/>
      <c r="F1109" s="20"/>
    </row>
    <row r="1110" spans="1:6">
      <c r="A1110" s="27"/>
      <c r="B1110" s="4"/>
      <c r="C1110" s="16"/>
      <c r="D1110" s="4"/>
      <c r="E1110" s="16"/>
      <c r="F1110" s="20"/>
    </row>
    <row r="1111" spans="1:6">
      <c r="A1111" s="12"/>
      <c r="B1111" s="4"/>
      <c r="C1111" s="16"/>
      <c r="D1111" s="4"/>
      <c r="E1111" s="16"/>
      <c r="F1111" s="20"/>
    </row>
    <row r="1112" spans="1:6">
      <c r="A1112" s="2"/>
      <c r="B1112" s="2"/>
      <c r="C1112" s="2"/>
      <c r="D1112" s="2"/>
      <c r="E1112" s="10"/>
      <c r="F1112" s="11"/>
    </row>
    <row r="1113" spans="1:6">
      <c r="A1113" s="1"/>
      <c r="B1113" s="1"/>
      <c r="C1113" s="1"/>
      <c r="D1113" s="1"/>
      <c r="E1113" s="1"/>
      <c r="F1113" s="1"/>
    </row>
    <row r="1114" spans="1:6">
      <c r="A1114" s="2"/>
      <c r="B1114" s="2"/>
      <c r="C1114" s="2"/>
      <c r="D1114" s="30"/>
      <c r="E1114" s="30"/>
      <c r="F1114" s="1"/>
    </row>
    <row r="1115" spans="1:6">
      <c r="A1115" s="2"/>
      <c r="B1115" s="2"/>
      <c r="C1115" s="2"/>
      <c r="D1115" s="30"/>
      <c r="E1115" s="30"/>
      <c r="F1115" s="1"/>
    </row>
    <row r="1116" spans="1:6">
      <c r="A1116" s="2"/>
      <c r="B1116" s="2"/>
      <c r="C1116" s="2"/>
      <c r="D1116" s="30"/>
      <c r="E1116" s="30"/>
      <c r="F1116" s="1"/>
    </row>
    <row r="1117" spans="1:6">
      <c r="A1117" s="2"/>
      <c r="B1117" s="1"/>
      <c r="C1117" s="1"/>
      <c r="D1117" s="30"/>
      <c r="E1117" s="1"/>
      <c r="F1117" s="1"/>
    </row>
    <row r="1118" spans="1:6">
      <c r="A1118" s="25"/>
      <c r="B1118" s="25"/>
      <c r="C1118" s="31"/>
      <c r="D1118" s="31"/>
      <c r="E1118" s="31"/>
      <c r="F1118" s="32"/>
    </row>
    <row r="1119" spans="1:6">
      <c r="A1119" s="3"/>
      <c r="B1119" s="3"/>
      <c r="C1119" s="2"/>
      <c r="D1119" s="2"/>
      <c r="E1119" s="2"/>
      <c r="F1119" s="33"/>
    </row>
    <row r="1120" spans="1:6">
      <c r="A1120" s="3"/>
      <c r="B1120" s="3"/>
      <c r="C1120" s="2"/>
      <c r="D1120" s="2"/>
      <c r="E1120" s="2"/>
      <c r="F1120" s="33"/>
    </row>
    <row r="1121" spans="1:6">
      <c r="A1121" s="12"/>
      <c r="B1121" s="12"/>
      <c r="C1121" s="13"/>
      <c r="D1121" s="13"/>
      <c r="E1121" s="13"/>
      <c r="F1121" s="34"/>
    </row>
    <row r="1122" spans="1:6">
      <c r="A1122" s="2"/>
      <c r="B1122" s="2"/>
      <c r="C1122" s="2"/>
      <c r="D1122" s="2"/>
      <c r="E1122" s="2"/>
      <c r="F1122" s="1"/>
    </row>
    <row r="1123" spans="1:6">
      <c r="A1123" s="2"/>
      <c r="B1123" s="1"/>
      <c r="C1123" s="1"/>
      <c r="D1123" s="1"/>
      <c r="E1123" s="1"/>
      <c r="F1123" s="1"/>
    </row>
    <row r="1124" spans="1:6">
      <c r="A1124" s="2"/>
      <c r="B1124" s="1"/>
      <c r="C1124" s="1"/>
      <c r="D1124" s="1"/>
      <c r="E1124" s="1"/>
      <c r="F1124" s="1"/>
    </row>
    <row r="1125" spans="1:6">
      <c r="A1125" s="2"/>
      <c r="B1125" s="1"/>
      <c r="C1125" s="2"/>
      <c r="D1125" s="14"/>
      <c r="E1125" s="15"/>
      <c r="F1125" s="1"/>
    </row>
    <row r="1126" spans="1:6" ht="15" thickBot="1">
      <c r="A1126" s="35"/>
      <c r="B1126" s="275"/>
      <c r="C1126" s="276"/>
      <c r="D1126" s="275"/>
      <c r="E1126" s="276"/>
      <c r="F1126" s="35"/>
    </row>
    <row r="1127" spans="1:6">
      <c r="A1127" s="21"/>
      <c r="B1127" s="4"/>
      <c r="C1127" s="16"/>
      <c r="D1127" s="4"/>
      <c r="E1127" s="16"/>
      <c r="F1127" s="16"/>
    </row>
    <row r="1128" spans="1:6">
      <c r="A1128" s="22"/>
      <c r="B1128" s="39"/>
      <c r="C1128" s="40"/>
      <c r="D1128" s="39"/>
      <c r="E1128" s="40"/>
      <c r="F1128" s="23"/>
    </row>
    <row r="1129" spans="1:6">
      <c r="A1129" s="24"/>
      <c r="B1129" s="5"/>
      <c r="C1129" s="23"/>
      <c r="D1129" s="5"/>
      <c r="E1129" s="23"/>
      <c r="F1129" s="23"/>
    </row>
    <row r="1130" spans="1:6">
      <c r="A1130" s="24"/>
      <c r="B1130" s="6"/>
      <c r="C1130" s="18"/>
      <c r="D1130" s="7"/>
      <c r="E1130" s="17"/>
      <c r="F1130" s="17"/>
    </row>
    <row r="1131" spans="1:6">
      <c r="A1131" s="25"/>
      <c r="B1131" s="7"/>
      <c r="C1131" s="17"/>
      <c r="D1131" s="7"/>
      <c r="E1131" s="17"/>
      <c r="F1131" s="17"/>
    </row>
    <row r="1132" spans="1:6">
      <c r="A1132" s="12"/>
      <c r="B1132" s="8"/>
      <c r="C1132" s="19"/>
      <c r="D1132" s="8"/>
      <c r="E1132" s="19"/>
      <c r="F1132" s="17"/>
    </row>
    <row r="1133" spans="1:6">
      <c r="A1133" s="25"/>
      <c r="B1133" s="7"/>
      <c r="C1133" s="17"/>
      <c r="D1133" s="7"/>
      <c r="E1133" s="17"/>
      <c r="F1133" s="17"/>
    </row>
    <row r="1134" spans="1:6">
      <c r="A1134" s="12"/>
      <c r="B1134" s="8"/>
      <c r="C1134" s="19"/>
      <c r="D1134" s="8"/>
      <c r="E1134" s="19"/>
      <c r="F1134" s="17"/>
    </row>
    <row r="1135" spans="1:6">
      <c r="A1135" s="26"/>
      <c r="B1135" s="6"/>
      <c r="C1135" s="18"/>
      <c r="D1135" s="6"/>
      <c r="E1135" s="18"/>
      <c r="F1135" s="17"/>
    </row>
    <row r="1136" spans="1:6">
      <c r="A1136" s="25"/>
      <c r="B1136" s="7"/>
      <c r="C1136" s="17"/>
      <c r="D1136" s="7"/>
      <c r="E1136" s="17"/>
      <c r="F1136" s="17"/>
    </row>
    <row r="1137" spans="1:6">
      <c r="A1137" s="25"/>
      <c r="B1137" s="7"/>
      <c r="C1137" s="17"/>
      <c r="D1137" s="7"/>
      <c r="E1137" s="17"/>
      <c r="F1137" s="17"/>
    </row>
    <row r="1138" spans="1:6">
      <c r="A1138" s="25"/>
      <c r="B1138" s="7"/>
      <c r="C1138" s="17"/>
      <c r="D1138" s="7"/>
      <c r="E1138" s="17"/>
      <c r="F1138" s="17"/>
    </row>
    <row r="1139" spans="1:6">
      <c r="A1139" s="12"/>
      <c r="B1139" s="7"/>
      <c r="C1139" s="17"/>
      <c r="D1139" s="7"/>
      <c r="E1139" s="17"/>
      <c r="F1139" s="17"/>
    </row>
    <row r="1140" spans="1:6">
      <c r="A1140" s="12"/>
      <c r="B1140" s="8"/>
      <c r="C1140" s="19"/>
      <c r="D1140" s="8"/>
      <c r="E1140" s="19"/>
      <c r="F1140" s="17"/>
    </row>
    <row r="1141" spans="1:6">
      <c r="A1141" s="25"/>
      <c r="B1141" s="7"/>
      <c r="C1141" s="17"/>
      <c r="D1141" s="7"/>
      <c r="E1141" s="17"/>
      <c r="F1141" s="17"/>
    </row>
    <row r="1142" spans="1:6">
      <c r="A1142" s="25"/>
      <c r="B1142" s="7"/>
      <c r="C1142" s="17"/>
      <c r="D1142" s="7"/>
      <c r="E1142" s="17"/>
      <c r="F1142" s="17"/>
    </row>
    <row r="1143" spans="1:6">
      <c r="A1143" s="27"/>
      <c r="B1143" s="4"/>
      <c r="C1143" s="16"/>
      <c r="D1143" s="4"/>
      <c r="E1143" s="16"/>
      <c r="F1143" s="20"/>
    </row>
    <row r="1144" spans="1:6">
      <c r="A1144" s="12"/>
      <c r="B1144" s="4"/>
      <c r="C1144" s="16"/>
      <c r="D1144" s="4"/>
      <c r="E1144" s="16"/>
      <c r="F1144" s="20"/>
    </row>
    <row r="1145" spans="1:6">
      <c r="A1145" s="2"/>
      <c r="B1145" s="2"/>
      <c r="C1145" s="2"/>
      <c r="D1145" s="2"/>
      <c r="E1145" s="10"/>
      <c r="F1145" s="11"/>
    </row>
    <row r="1146" spans="1:6">
      <c r="A1146" s="1"/>
      <c r="B1146" s="1"/>
      <c r="C1146" s="1"/>
      <c r="D1146" s="1"/>
      <c r="E1146" s="1"/>
      <c r="F1146" s="1"/>
    </row>
    <row r="1147" spans="1:6">
      <c r="A1147" s="2"/>
      <c r="B1147" s="2"/>
      <c r="C1147" s="2"/>
      <c r="D1147" s="30"/>
      <c r="E1147" s="30"/>
      <c r="F1147" s="1"/>
    </row>
    <row r="1148" spans="1:6">
      <c r="A1148" s="2"/>
      <c r="B1148" s="2"/>
      <c r="C1148" s="2"/>
      <c r="D1148" s="30"/>
      <c r="E1148" s="30"/>
      <c r="F1148" s="1"/>
    </row>
    <row r="1149" spans="1:6">
      <c r="A1149" s="2"/>
      <c r="B1149" s="2"/>
      <c r="C1149" s="2"/>
      <c r="D1149" s="30"/>
      <c r="E1149" s="30"/>
      <c r="F1149" s="1"/>
    </row>
    <row r="1150" spans="1:6">
      <c r="A1150" s="2"/>
      <c r="B1150" s="1"/>
      <c r="C1150" s="1"/>
      <c r="D1150" s="30"/>
      <c r="E1150" s="1"/>
      <c r="F1150" s="1"/>
    </row>
    <row r="1151" spans="1:6">
      <c r="A1151" s="25"/>
      <c r="B1151" s="25"/>
      <c r="C1151" s="31"/>
      <c r="D1151" s="31"/>
      <c r="E1151" s="31"/>
      <c r="F1151" s="32"/>
    </row>
    <row r="1152" spans="1:6">
      <c r="A1152" s="3"/>
      <c r="B1152" s="3"/>
      <c r="C1152" s="2"/>
      <c r="D1152" s="2"/>
      <c r="E1152" s="2"/>
      <c r="F1152" s="33"/>
    </row>
    <row r="1153" spans="1:6">
      <c r="A1153" s="3"/>
      <c r="B1153" s="3"/>
      <c r="C1153" s="2"/>
      <c r="D1153" s="2"/>
      <c r="E1153" s="2"/>
      <c r="F1153" s="33"/>
    </row>
    <row r="1154" spans="1:6">
      <c r="A1154" s="12"/>
      <c r="B1154" s="12"/>
      <c r="C1154" s="13"/>
      <c r="D1154" s="13"/>
      <c r="E1154" s="13"/>
      <c r="F1154" s="34"/>
    </row>
    <row r="1155" spans="1:6">
      <c r="A1155" s="2"/>
      <c r="B1155" s="2"/>
      <c r="C1155" s="2"/>
      <c r="D1155" s="2"/>
      <c r="E1155" s="2"/>
      <c r="F1155" s="1"/>
    </row>
    <row r="1156" spans="1:6">
      <c r="A1156" s="2"/>
      <c r="B1156" s="1"/>
      <c r="C1156" s="1"/>
      <c r="D1156" s="1"/>
      <c r="E1156" s="1"/>
      <c r="F1156" s="1"/>
    </row>
    <row r="1157" spans="1:6">
      <c r="A1157" s="2"/>
      <c r="B1157" s="1"/>
      <c r="C1157" s="1"/>
      <c r="D1157" s="1"/>
      <c r="E1157" s="1"/>
      <c r="F1157" s="1"/>
    </row>
    <row r="1158" spans="1:6">
      <c r="A1158" s="2"/>
      <c r="B1158" s="1"/>
      <c r="C1158" s="2"/>
      <c r="D1158" s="14"/>
      <c r="E1158" s="15"/>
      <c r="F1158" s="1"/>
    </row>
    <row r="1159" spans="1:6" ht="15" thickBot="1">
      <c r="A1159" s="35"/>
      <c r="B1159" s="275"/>
      <c r="C1159" s="276"/>
      <c r="D1159" s="275"/>
      <c r="E1159" s="276"/>
      <c r="F1159" s="35"/>
    </row>
    <row r="1160" spans="1:6">
      <c r="A1160" s="21"/>
      <c r="B1160" s="4"/>
      <c r="C1160" s="16"/>
      <c r="D1160" s="4"/>
      <c r="E1160" s="16"/>
      <c r="F1160" s="16"/>
    </row>
    <row r="1161" spans="1:6">
      <c r="A1161" s="22"/>
      <c r="B1161" s="6"/>
      <c r="C1161" s="18"/>
      <c r="D1161" s="6"/>
      <c r="E1161" s="18"/>
      <c r="F1161" s="17"/>
    </row>
    <row r="1162" spans="1:6">
      <c r="A1162" s="24"/>
      <c r="B1162" s="7"/>
      <c r="C1162" s="17"/>
      <c r="D1162" s="7"/>
      <c r="E1162" s="17"/>
      <c r="F1162" s="17"/>
    </row>
    <row r="1163" spans="1:6">
      <c r="A1163" s="24"/>
      <c r="B1163" s="6"/>
      <c r="C1163" s="18"/>
      <c r="D1163" s="7"/>
      <c r="E1163" s="17"/>
      <c r="F1163" s="17"/>
    </row>
    <row r="1164" spans="1:6">
      <c r="A1164" s="25"/>
      <c r="B1164" s="7"/>
      <c r="C1164" s="17"/>
      <c r="D1164" s="7"/>
      <c r="E1164" s="17"/>
      <c r="F1164" s="17"/>
    </row>
    <row r="1165" spans="1:6">
      <c r="A1165" s="12"/>
      <c r="B1165" s="8"/>
      <c r="C1165" s="19"/>
      <c r="D1165" s="8"/>
      <c r="E1165" s="19"/>
      <c r="F1165" s="17"/>
    </row>
    <row r="1166" spans="1:6">
      <c r="A1166" s="25"/>
      <c r="B1166" s="7"/>
      <c r="C1166" s="17"/>
      <c r="D1166" s="7"/>
      <c r="E1166" s="17"/>
      <c r="F1166" s="17"/>
    </row>
    <row r="1167" spans="1:6">
      <c r="A1167" s="12"/>
      <c r="B1167" s="8"/>
      <c r="C1167" s="19"/>
      <c r="D1167" s="8"/>
      <c r="E1167" s="19"/>
      <c r="F1167" s="17"/>
    </row>
    <row r="1168" spans="1:6">
      <c r="A1168" s="26"/>
      <c r="B1168" s="6"/>
      <c r="C1168" s="18"/>
      <c r="D1168" s="6"/>
      <c r="E1168" s="18"/>
      <c r="F1168" s="17"/>
    </row>
    <row r="1169" spans="1:6">
      <c r="A1169" s="25"/>
      <c r="B1169" s="7"/>
      <c r="C1169" s="17"/>
      <c r="D1169" s="7"/>
      <c r="E1169" s="17"/>
      <c r="F1169" s="17"/>
    </row>
    <row r="1170" spans="1:6">
      <c r="A1170" s="25"/>
      <c r="B1170" s="7"/>
      <c r="C1170" s="17"/>
      <c r="D1170" s="7"/>
      <c r="E1170" s="17"/>
      <c r="F1170" s="17"/>
    </row>
    <row r="1171" spans="1:6">
      <c r="A1171" s="25"/>
      <c r="B1171" s="7"/>
      <c r="C1171" s="17"/>
      <c r="D1171" s="7"/>
      <c r="E1171" s="17"/>
      <c r="F1171" s="17"/>
    </row>
    <row r="1172" spans="1:6">
      <c r="A1172" s="12"/>
      <c r="B1172" s="7"/>
      <c r="C1172" s="17"/>
      <c r="D1172" s="7"/>
      <c r="E1172" s="17"/>
      <c r="F1172" s="17"/>
    </row>
    <row r="1173" spans="1:6">
      <c r="A1173" s="12"/>
      <c r="B1173" s="8"/>
      <c r="C1173" s="19"/>
      <c r="D1173" s="8"/>
      <c r="E1173" s="19"/>
      <c r="F1173" s="17"/>
    </row>
    <row r="1174" spans="1:6">
      <c r="A1174" s="25"/>
      <c r="B1174" s="7"/>
      <c r="C1174" s="17"/>
      <c r="D1174" s="7"/>
      <c r="E1174" s="17"/>
      <c r="F1174" s="17"/>
    </row>
    <row r="1175" spans="1:6">
      <c r="A1175" s="25"/>
      <c r="B1175" s="9"/>
      <c r="C1175" s="20"/>
      <c r="D1175" s="9"/>
      <c r="E1175" s="20"/>
      <c r="F1175" s="20"/>
    </row>
    <row r="1176" spans="1:6">
      <c r="A1176" s="27"/>
      <c r="B1176" s="4"/>
      <c r="C1176" s="16"/>
      <c r="D1176" s="4"/>
      <c r="E1176" s="16"/>
      <c r="F1176" s="20"/>
    </row>
    <row r="1177" spans="1:6">
      <c r="A1177" s="12"/>
      <c r="B1177" s="4"/>
      <c r="C1177" s="16"/>
      <c r="D1177" s="4"/>
      <c r="E1177" s="16"/>
      <c r="F1177" s="20"/>
    </row>
    <row r="1178" spans="1:6">
      <c r="A1178" s="2"/>
      <c r="B1178" s="2"/>
      <c r="C1178" s="2"/>
      <c r="D1178" s="2"/>
      <c r="E1178" s="10"/>
      <c r="F1178" s="11"/>
    </row>
    <row r="1179" spans="1:6">
      <c r="A1179" s="1"/>
      <c r="B1179" s="1"/>
      <c r="C1179" s="1"/>
      <c r="D1179" s="1"/>
      <c r="E1179" s="1"/>
      <c r="F1179" s="1"/>
    </row>
    <row r="1180" spans="1:6">
      <c r="A1180" s="2"/>
      <c r="B1180" s="2"/>
      <c r="C1180" s="2"/>
      <c r="D1180" s="30"/>
      <c r="E1180" s="30"/>
      <c r="F1180" s="1"/>
    </row>
    <row r="1181" spans="1:6">
      <c r="A1181" s="2"/>
      <c r="B1181" s="2"/>
      <c r="C1181" s="2"/>
      <c r="D1181" s="30"/>
      <c r="E1181" s="30"/>
      <c r="F1181" s="1"/>
    </row>
    <row r="1182" spans="1:6">
      <c r="A1182" s="2"/>
      <c r="B1182" s="2"/>
      <c r="C1182" s="2"/>
      <c r="D1182" s="30"/>
      <c r="E1182" s="30"/>
      <c r="F1182" s="1"/>
    </row>
    <row r="1183" spans="1:6">
      <c r="A1183" s="2"/>
      <c r="B1183" s="1"/>
      <c r="C1183" s="1"/>
      <c r="D1183" s="30"/>
      <c r="E1183" s="1"/>
      <c r="F1183" s="1"/>
    </row>
    <row r="1184" spans="1:6">
      <c r="A1184" s="25"/>
      <c r="B1184" s="25"/>
      <c r="C1184" s="31"/>
      <c r="D1184" s="31"/>
      <c r="E1184" s="31"/>
      <c r="F1184" s="32"/>
    </row>
    <row r="1185" spans="1:6">
      <c r="A1185" s="3"/>
      <c r="B1185" s="3"/>
      <c r="C1185" s="2"/>
      <c r="D1185" s="2"/>
      <c r="E1185" s="2"/>
      <c r="F1185" s="33"/>
    </row>
    <row r="1186" spans="1:6">
      <c r="A1186" s="3"/>
      <c r="B1186" s="3"/>
      <c r="C1186" s="2"/>
      <c r="D1186" s="2"/>
      <c r="E1186" s="2"/>
      <c r="F1186" s="33"/>
    </row>
    <row r="1187" spans="1:6">
      <c r="A1187" s="12"/>
      <c r="B1187" s="12"/>
      <c r="C1187" s="13"/>
      <c r="D1187" s="13"/>
      <c r="E1187" s="13"/>
      <c r="F1187" s="34"/>
    </row>
    <row r="1188" spans="1:6">
      <c r="A1188" s="2"/>
      <c r="B1188" s="2"/>
      <c r="C1188" s="2"/>
      <c r="D1188" s="2"/>
      <c r="E1188" s="2"/>
      <c r="F1188" s="1"/>
    </row>
    <row r="1189" spans="1:6">
      <c r="A1189" s="2"/>
      <c r="B1189" s="1"/>
      <c r="C1189" s="1"/>
      <c r="D1189" s="1"/>
      <c r="E1189" s="1"/>
      <c r="F1189" s="1"/>
    </row>
    <row r="1190" spans="1:6">
      <c r="A1190" s="2"/>
      <c r="B1190" s="1"/>
      <c r="C1190" s="1"/>
      <c r="D1190" s="1"/>
      <c r="E1190" s="1"/>
      <c r="F1190" s="1"/>
    </row>
    <row r="1191" spans="1:6">
      <c r="A1191" s="2"/>
      <c r="B1191" s="1"/>
      <c r="C1191" s="2"/>
      <c r="D1191" s="14"/>
      <c r="E1191" s="15"/>
      <c r="F1191" s="1"/>
    </row>
    <row r="1192" spans="1:6" ht="15" thickBot="1">
      <c r="A1192" s="35"/>
      <c r="B1192" s="275"/>
      <c r="C1192" s="276"/>
      <c r="D1192" s="275"/>
      <c r="E1192" s="276"/>
      <c r="F1192" s="35"/>
    </row>
    <row r="1193" spans="1:6">
      <c r="A1193" s="21"/>
      <c r="B1193" s="4"/>
      <c r="C1193" s="16"/>
      <c r="D1193" s="4"/>
      <c r="E1193" s="16"/>
      <c r="F1193" s="16"/>
    </row>
    <row r="1194" spans="1:6">
      <c r="A1194" s="22"/>
      <c r="B1194" s="6"/>
      <c r="C1194" s="18"/>
      <c r="D1194" s="6"/>
      <c r="E1194" s="18"/>
      <c r="F1194" s="17"/>
    </row>
    <row r="1195" spans="1:6">
      <c r="A1195" s="24"/>
      <c r="B1195" s="7"/>
      <c r="C1195" s="17"/>
      <c r="D1195" s="7"/>
      <c r="E1195" s="17"/>
      <c r="F1195" s="17"/>
    </row>
    <row r="1196" spans="1:6">
      <c r="A1196" s="24"/>
      <c r="B1196" s="6"/>
      <c r="C1196" s="18"/>
      <c r="D1196" s="7"/>
      <c r="E1196" s="17"/>
      <c r="F1196" s="17"/>
    </row>
    <row r="1197" spans="1:6">
      <c r="A1197" s="25"/>
      <c r="B1197" s="7"/>
      <c r="C1197" s="17"/>
      <c r="D1197" s="7"/>
      <c r="E1197" s="17"/>
      <c r="F1197" s="17"/>
    </row>
    <row r="1198" spans="1:6">
      <c r="A1198" s="12"/>
      <c r="B1198" s="8"/>
      <c r="C1198" s="19"/>
      <c r="D1198" s="8"/>
      <c r="E1198" s="19"/>
      <c r="F1198" s="17"/>
    </row>
    <row r="1199" spans="1:6">
      <c r="A1199" s="25"/>
      <c r="B1199" s="7"/>
      <c r="C1199" s="17"/>
      <c r="D1199" s="7"/>
      <c r="E1199" s="17"/>
      <c r="F1199" s="17"/>
    </row>
    <row r="1200" spans="1:6">
      <c r="A1200" s="12"/>
      <c r="B1200" s="8"/>
      <c r="C1200" s="19"/>
      <c r="D1200" s="8"/>
      <c r="E1200" s="19"/>
      <c r="F1200" s="17"/>
    </row>
    <row r="1201" spans="1:6">
      <c r="A1201" s="26"/>
      <c r="B1201" s="6"/>
      <c r="C1201" s="18"/>
      <c r="D1201" s="6"/>
      <c r="E1201" s="18"/>
      <c r="F1201" s="17"/>
    </row>
    <row r="1202" spans="1:6">
      <c r="A1202" s="25"/>
      <c r="B1202" s="7"/>
      <c r="C1202" s="17"/>
      <c r="D1202" s="7"/>
      <c r="E1202" s="17"/>
      <c r="F1202" s="17"/>
    </row>
    <row r="1203" spans="1:6">
      <c r="A1203" s="25"/>
      <c r="B1203" s="7"/>
      <c r="C1203" s="17"/>
      <c r="D1203" s="7"/>
      <c r="E1203" s="17"/>
      <c r="F1203" s="17"/>
    </row>
    <row r="1204" spans="1:6">
      <c r="A1204" s="25"/>
      <c r="B1204" s="7"/>
      <c r="C1204" s="17"/>
      <c r="D1204" s="7"/>
      <c r="E1204" s="17"/>
      <c r="F1204" s="17"/>
    </row>
    <row r="1205" spans="1:6">
      <c r="A1205" s="12"/>
      <c r="B1205" s="7"/>
      <c r="C1205" s="17"/>
      <c r="D1205" s="7"/>
      <c r="E1205" s="17"/>
      <c r="F1205" s="17"/>
    </row>
    <row r="1206" spans="1:6">
      <c r="A1206" s="12"/>
      <c r="B1206" s="8"/>
      <c r="C1206" s="19"/>
      <c r="D1206" s="8"/>
      <c r="E1206" s="19"/>
      <c r="F1206" s="17"/>
    </row>
    <row r="1207" spans="1:6">
      <c r="A1207" s="25"/>
      <c r="B1207" s="7"/>
      <c r="C1207" s="17"/>
      <c r="D1207" s="7"/>
      <c r="E1207" s="17"/>
      <c r="F1207" s="17"/>
    </row>
    <row r="1208" spans="1:6">
      <c r="A1208" s="25"/>
      <c r="B1208" s="9"/>
      <c r="C1208" s="20"/>
      <c r="D1208" s="9"/>
      <c r="E1208" s="20"/>
      <c r="F1208" s="20"/>
    </row>
    <row r="1209" spans="1:6">
      <c r="A1209" s="27"/>
      <c r="B1209" s="4"/>
      <c r="C1209" s="16"/>
      <c r="D1209" s="4"/>
      <c r="E1209" s="16"/>
      <c r="F1209" s="20"/>
    </row>
    <row r="1210" spans="1:6">
      <c r="A1210" s="12"/>
      <c r="B1210" s="4"/>
      <c r="C1210" s="16"/>
      <c r="D1210" s="4"/>
      <c r="E1210" s="16"/>
      <c r="F1210" s="20"/>
    </row>
    <row r="1211" spans="1:6">
      <c r="A1211" s="12"/>
      <c r="B1211" s="4"/>
      <c r="C1211" s="16"/>
      <c r="D1211" s="4"/>
      <c r="E1211" s="16"/>
      <c r="F1211" s="20"/>
    </row>
    <row r="1212" spans="1:6">
      <c r="A1212" s="2"/>
      <c r="B1212" s="2"/>
      <c r="C1212" s="2"/>
      <c r="D1212" s="2"/>
      <c r="E1212" s="10"/>
      <c r="F1212" s="11"/>
    </row>
    <row r="1213" spans="1:6">
      <c r="A1213" s="1"/>
      <c r="B1213" s="1"/>
      <c r="C1213" s="1"/>
      <c r="D1213" s="1"/>
      <c r="E1213" s="1"/>
      <c r="F1213" s="1"/>
    </row>
    <row r="1214" spans="1:6">
      <c r="A1214" s="277"/>
      <c r="B1214" s="278"/>
      <c r="C1214" s="2"/>
      <c r="D1214" s="30"/>
      <c r="E1214" s="30"/>
      <c r="F1214" s="1"/>
    </row>
    <row r="1215" spans="1:6">
      <c r="A1215" s="2"/>
      <c r="B1215" s="2"/>
      <c r="C1215" s="2"/>
      <c r="D1215" s="30"/>
      <c r="E1215" s="30"/>
      <c r="F1215" s="1"/>
    </row>
    <row r="1216" spans="1:6">
      <c r="A1216" s="2"/>
      <c r="B1216" s="2"/>
      <c r="C1216" s="2"/>
      <c r="D1216" s="30"/>
      <c r="E1216" s="30"/>
      <c r="F1216" s="1"/>
    </row>
    <row r="1217" spans="1:6">
      <c r="A1217" s="2"/>
      <c r="B1217" s="1"/>
      <c r="C1217" s="1"/>
      <c r="D1217" s="30"/>
      <c r="E1217" s="1"/>
      <c r="F1217" s="1"/>
    </row>
    <row r="1218" spans="1:6">
      <c r="A1218" s="25"/>
      <c r="B1218" s="25"/>
      <c r="C1218" s="31"/>
      <c r="D1218" s="31"/>
      <c r="E1218" s="31"/>
      <c r="F1218" s="32"/>
    </row>
    <row r="1219" spans="1:6">
      <c r="A1219" s="3"/>
      <c r="B1219" s="3"/>
      <c r="C1219" s="2"/>
      <c r="D1219" s="2"/>
      <c r="E1219" s="2"/>
      <c r="F1219" s="33"/>
    </row>
    <row r="1220" spans="1:6">
      <c r="A1220" s="3"/>
      <c r="B1220" s="3"/>
      <c r="C1220" s="2"/>
      <c r="D1220" s="2"/>
      <c r="E1220" s="2"/>
      <c r="F1220" s="33"/>
    </row>
    <row r="1221" spans="1:6">
      <c r="A1221" s="12"/>
      <c r="B1221" s="12"/>
      <c r="C1221" s="13"/>
      <c r="D1221" s="13"/>
      <c r="E1221" s="13"/>
      <c r="F1221" s="34"/>
    </row>
    <row r="1222" spans="1:6">
      <c r="A1222" s="2"/>
      <c r="B1222" s="2"/>
      <c r="C1222" s="2"/>
      <c r="D1222" s="2"/>
      <c r="E1222" s="2"/>
      <c r="F1222" s="1"/>
    </row>
    <row r="1223" spans="1:6">
      <c r="A1223" s="2"/>
      <c r="B1223" s="1"/>
      <c r="C1223" s="1"/>
      <c r="D1223" s="1"/>
      <c r="E1223" s="1"/>
      <c r="F1223" s="1"/>
    </row>
    <row r="1224" spans="1:6">
      <c r="A1224" s="2"/>
      <c r="B1224" s="1"/>
      <c r="C1224" s="1"/>
      <c r="D1224" s="1"/>
      <c r="E1224" s="1"/>
      <c r="F1224" s="1"/>
    </row>
    <row r="1225" spans="1:6">
      <c r="A1225" s="2"/>
      <c r="B1225" s="1"/>
      <c r="C1225" s="2"/>
      <c r="D1225" s="14"/>
      <c r="E1225" s="15"/>
      <c r="F1225" s="1"/>
    </row>
    <row r="1226" spans="1:6" ht="15" thickBot="1">
      <c r="A1226" s="35"/>
      <c r="B1226" s="275"/>
      <c r="C1226" s="276"/>
      <c r="D1226" s="275"/>
      <c r="E1226" s="276"/>
      <c r="F1226" s="35"/>
    </row>
    <row r="1227" spans="1:6">
      <c r="A1227" s="21"/>
      <c r="B1227" s="4"/>
      <c r="C1227" s="16"/>
      <c r="D1227" s="4"/>
      <c r="E1227" s="16"/>
      <c r="F1227" s="16"/>
    </row>
    <row r="1228" spans="1:6">
      <c r="A1228" s="22"/>
      <c r="B1228" s="6"/>
      <c r="C1228" s="18"/>
      <c r="D1228" s="6"/>
      <c r="E1228" s="18"/>
      <c r="F1228" s="17"/>
    </row>
    <row r="1229" spans="1:6">
      <c r="A1229" s="24"/>
      <c r="B1229" s="7"/>
      <c r="C1229" s="17"/>
      <c r="D1229" s="7"/>
      <c r="E1229" s="17"/>
      <c r="F1229" s="17"/>
    </row>
    <row r="1230" spans="1:6">
      <c r="A1230" s="24"/>
      <c r="B1230" s="6"/>
      <c r="C1230" s="18"/>
      <c r="D1230" s="7"/>
      <c r="E1230" s="17"/>
      <c r="F1230" s="17"/>
    </row>
    <row r="1231" spans="1:6">
      <c r="A1231" s="25"/>
      <c r="B1231" s="7"/>
      <c r="C1231" s="17"/>
      <c r="D1231" s="7"/>
      <c r="E1231" s="17"/>
      <c r="F1231" s="17"/>
    </row>
    <row r="1232" spans="1:6">
      <c r="A1232" s="12"/>
      <c r="B1232" s="8"/>
      <c r="C1232" s="19"/>
      <c r="D1232" s="8"/>
      <c r="E1232" s="19"/>
      <c r="F1232" s="17"/>
    </row>
    <row r="1233" spans="1:6">
      <c r="A1233" s="25"/>
      <c r="B1233" s="7"/>
      <c r="C1233" s="17"/>
      <c r="D1233" s="7"/>
      <c r="E1233" s="17"/>
      <c r="F1233" s="17"/>
    </row>
    <row r="1234" spans="1:6">
      <c r="A1234" s="12"/>
      <c r="B1234" s="8"/>
      <c r="C1234" s="19"/>
      <c r="D1234" s="8"/>
      <c r="E1234" s="19"/>
      <c r="F1234" s="17"/>
    </row>
    <row r="1235" spans="1:6">
      <c r="A1235" s="26"/>
      <c r="B1235" s="6"/>
      <c r="C1235" s="18"/>
      <c r="D1235" s="6"/>
      <c r="E1235" s="18"/>
      <c r="F1235" s="17"/>
    </row>
    <row r="1236" spans="1:6">
      <c r="A1236" s="25"/>
      <c r="B1236" s="7"/>
      <c r="C1236" s="17"/>
      <c r="D1236" s="7"/>
      <c r="E1236" s="17"/>
      <c r="F1236" s="17"/>
    </row>
    <row r="1237" spans="1:6">
      <c r="A1237" s="25"/>
      <c r="B1237" s="7"/>
      <c r="C1237" s="17"/>
      <c r="D1237" s="7"/>
      <c r="E1237" s="17"/>
      <c r="F1237" s="17"/>
    </row>
    <row r="1238" spans="1:6">
      <c r="A1238" s="25"/>
      <c r="B1238" s="7"/>
      <c r="C1238" s="17"/>
      <c r="D1238" s="7"/>
      <c r="E1238" s="17"/>
      <c r="F1238" s="17"/>
    </row>
    <row r="1239" spans="1:6">
      <c r="A1239" s="12"/>
      <c r="B1239" s="7"/>
      <c r="C1239" s="17"/>
      <c r="D1239" s="7"/>
      <c r="E1239" s="17"/>
      <c r="F1239" s="17"/>
    </row>
    <row r="1240" spans="1:6">
      <c r="A1240" s="12"/>
      <c r="B1240" s="8"/>
      <c r="C1240" s="19"/>
      <c r="D1240" s="8"/>
      <c r="E1240" s="19"/>
      <c r="F1240" s="17"/>
    </row>
    <row r="1241" spans="1:6">
      <c r="A1241" s="12"/>
      <c r="B1241" s="8"/>
      <c r="C1241" s="19"/>
      <c r="D1241" s="8"/>
      <c r="E1241" s="19"/>
      <c r="F1241" s="17"/>
    </row>
    <row r="1242" spans="1:6">
      <c r="A1242" s="25"/>
      <c r="B1242" s="7"/>
      <c r="C1242" s="17"/>
      <c r="D1242" s="7"/>
      <c r="E1242" s="17"/>
      <c r="F1242" s="17"/>
    </row>
    <row r="1243" spans="1:6">
      <c r="A1243" s="25"/>
      <c r="B1243" s="9"/>
      <c r="C1243" s="20"/>
      <c r="D1243" s="9"/>
      <c r="E1243" s="20"/>
      <c r="F1243" s="20"/>
    </row>
    <row r="1244" spans="1:6">
      <c r="A1244" s="27"/>
      <c r="B1244" s="4"/>
      <c r="C1244" s="16"/>
      <c r="D1244" s="4"/>
      <c r="E1244" s="16"/>
      <c r="F1244" s="20"/>
    </row>
    <row r="1245" spans="1:6">
      <c r="A1245" s="12"/>
      <c r="B1245" s="4"/>
      <c r="C1245" s="16"/>
      <c r="D1245" s="4"/>
      <c r="E1245" s="16"/>
      <c r="F1245" s="20"/>
    </row>
    <row r="1246" spans="1:6">
      <c r="A1246" s="1"/>
      <c r="B1246" s="1"/>
      <c r="C1246" s="1"/>
      <c r="D1246" s="1"/>
      <c r="E1246" s="1"/>
      <c r="F1246" s="1"/>
    </row>
    <row r="1247" spans="1:6">
      <c r="A1247" s="2"/>
      <c r="B1247" s="2"/>
      <c r="C1247" s="2"/>
      <c r="D1247" s="30"/>
      <c r="E1247" s="30"/>
      <c r="F1247" s="1"/>
    </row>
    <row r="1248" spans="1:6">
      <c r="A1248" s="2"/>
      <c r="B1248" s="2"/>
      <c r="C1248" s="2"/>
      <c r="D1248" s="30"/>
      <c r="E1248" s="30"/>
      <c r="F1248" s="1"/>
    </row>
    <row r="1249" spans="1:6">
      <c r="A1249" s="2"/>
      <c r="B1249" s="2"/>
      <c r="C1249" s="2"/>
      <c r="D1249" s="30"/>
      <c r="E1249" s="30"/>
      <c r="F1249" s="1"/>
    </row>
    <row r="1250" spans="1:6">
      <c r="A1250" s="2"/>
      <c r="B1250" s="1"/>
      <c r="C1250" s="1"/>
      <c r="D1250" s="30"/>
      <c r="E1250" s="1"/>
      <c r="F1250" s="1"/>
    </row>
    <row r="1251" spans="1:6">
      <c r="A1251" s="25"/>
      <c r="B1251" s="25"/>
      <c r="C1251" s="31"/>
      <c r="D1251" s="31"/>
      <c r="E1251" s="31"/>
      <c r="F1251" s="32"/>
    </row>
    <row r="1252" spans="1:6">
      <c r="A1252" s="3"/>
      <c r="B1252" s="3"/>
      <c r="C1252" s="2"/>
      <c r="D1252" s="2"/>
      <c r="E1252" s="2"/>
      <c r="F1252" s="33"/>
    </row>
    <row r="1253" spans="1:6">
      <c r="A1253" s="3"/>
      <c r="B1253" s="3"/>
      <c r="C1253" s="2"/>
      <c r="D1253" s="2"/>
      <c r="E1253" s="2"/>
      <c r="F1253" s="33"/>
    </row>
    <row r="1254" spans="1:6">
      <c r="A1254" s="12"/>
      <c r="B1254" s="12"/>
      <c r="C1254" s="13"/>
      <c r="D1254" s="13"/>
      <c r="E1254" s="13"/>
      <c r="F1254" s="34"/>
    </row>
    <row r="1255" spans="1:6">
      <c r="A1255" s="2"/>
      <c r="B1255" s="2"/>
      <c r="C1255" s="2"/>
      <c r="D1255" s="2"/>
      <c r="E1255" s="2"/>
      <c r="F1255" s="1"/>
    </row>
    <row r="1256" spans="1:6">
      <c r="A1256" s="2"/>
      <c r="B1256" s="1"/>
      <c r="C1256" s="1"/>
      <c r="D1256" s="1"/>
      <c r="E1256" s="1"/>
      <c r="F1256" s="1"/>
    </row>
    <row r="1257" spans="1:6">
      <c r="A1257" s="2"/>
      <c r="B1257" s="1"/>
      <c r="C1257" s="1"/>
      <c r="D1257" s="1"/>
      <c r="E1257" s="1"/>
      <c r="F1257" s="1"/>
    </row>
    <row r="1258" spans="1:6">
      <c r="A1258" s="2"/>
      <c r="B1258" s="1"/>
      <c r="C1258" s="2"/>
      <c r="D1258" s="14"/>
      <c r="E1258" s="15"/>
      <c r="F1258" s="1"/>
    </row>
    <row r="1259" spans="1:6" ht="15" thickBot="1">
      <c r="A1259" s="35"/>
      <c r="B1259" s="275"/>
      <c r="C1259" s="276"/>
      <c r="D1259" s="275"/>
      <c r="E1259" s="276"/>
      <c r="F1259" s="35"/>
    </row>
    <row r="1260" spans="1:6">
      <c r="A1260" s="21"/>
      <c r="B1260" s="4"/>
      <c r="C1260" s="16"/>
      <c r="D1260" s="4"/>
      <c r="E1260" s="16"/>
      <c r="F1260" s="16"/>
    </row>
    <row r="1261" spans="1:6">
      <c r="A1261" s="22"/>
      <c r="B1261" s="6"/>
      <c r="C1261" s="18"/>
      <c r="D1261" s="6"/>
      <c r="E1261" s="18"/>
      <c r="F1261" s="17"/>
    </row>
    <row r="1262" spans="1:6">
      <c r="A1262" s="24"/>
      <c r="B1262" s="7"/>
      <c r="C1262" s="17"/>
      <c r="D1262" s="7"/>
      <c r="E1262" s="17"/>
      <c r="F1262" s="17"/>
    </row>
    <row r="1263" spans="1:6">
      <c r="A1263" s="24"/>
      <c r="B1263" s="6"/>
      <c r="C1263" s="18"/>
      <c r="D1263" s="7"/>
      <c r="E1263" s="17"/>
      <c r="F1263" s="17"/>
    </row>
    <row r="1264" spans="1:6">
      <c r="A1264" s="25"/>
      <c r="B1264" s="7"/>
      <c r="C1264" s="17"/>
      <c r="D1264" s="7"/>
      <c r="E1264" s="17"/>
      <c r="F1264" s="17"/>
    </row>
    <row r="1265" spans="1:6">
      <c r="A1265" s="12"/>
      <c r="B1265" s="8"/>
      <c r="C1265" s="19"/>
      <c r="D1265" s="8"/>
      <c r="E1265" s="19"/>
      <c r="F1265" s="17"/>
    </row>
    <row r="1266" spans="1:6">
      <c r="A1266" s="25"/>
      <c r="B1266" s="7"/>
      <c r="C1266" s="17"/>
      <c r="D1266" s="7"/>
      <c r="E1266" s="17"/>
      <c r="F1266" s="17"/>
    </row>
    <row r="1267" spans="1:6">
      <c r="A1267" s="12"/>
      <c r="B1267" s="8"/>
      <c r="C1267" s="19"/>
      <c r="D1267" s="8"/>
      <c r="E1267" s="19"/>
      <c r="F1267" s="17"/>
    </row>
    <row r="1268" spans="1:6">
      <c r="A1268" s="26"/>
      <c r="B1268" s="6"/>
      <c r="C1268" s="18"/>
      <c r="D1268" s="6"/>
      <c r="E1268" s="18"/>
      <c r="F1268" s="17"/>
    </row>
    <row r="1269" spans="1:6">
      <c r="A1269" s="25"/>
      <c r="B1269" s="7"/>
      <c r="C1269" s="17"/>
      <c r="D1269" s="7"/>
      <c r="E1269" s="17"/>
      <c r="F1269" s="17"/>
    </row>
    <row r="1270" spans="1:6">
      <c r="A1270" s="25"/>
      <c r="B1270" s="7"/>
      <c r="C1270" s="17"/>
      <c r="D1270" s="7"/>
      <c r="E1270" s="17"/>
      <c r="F1270" s="17"/>
    </row>
    <row r="1271" spans="1:6">
      <c r="A1271" s="25"/>
      <c r="B1271" s="7"/>
      <c r="C1271" s="17"/>
      <c r="D1271" s="7"/>
      <c r="E1271" s="17"/>
      <c r="F1271" s="17"/>
    </row>
    <row r="1272" spans="1:6">
      <c r="A1272" s="12"/>
      <c r="B1272" s="7"/>
      <c r="C1272" s="17"/>
      <c r="D1272" s="7"/>
      <c r="E1272" s="17"/>
      <c r="F1272" s="17"/>
    </row>
    <row r="1273" spans="1:6">
      <c r="A1273" s="12"/>
      <c r="B1273" s="8"/>
      <c r="C1273" s="19"/>
      <c r="D1273" s="8"/>
      <c r="E1273" s="19"/>
      <c r="F1273" s="17"/>
    </row>
    <row r="1274" spans="1:6">
      <c r="A1274" s="25"/>
      <c r="B1274" s="7"/>
      <c r="C1274" s="17"/>
      <c r="D1274" s="7"/>
      <c r="E1274" s="17"/>
      <c r="F1274" s="17"/>
    </row>
    <row r="1275" spans="1:6">
      <c r="A1275" s="25"/>
      <c r="B1275" s="9"/>
      <c r="C1275" s="20"/>
      <c r="D1275" s="9"/>
      <c r="E1275" s="20"/>
      <c r="F1275" s="20"/>
    </row>
    <row r="1276" spans="1:6">
      <c r="A1276" s="27"/>
      <c r="B1276" s="4"/>
      <c r="C1276" s="16"/>
      <c r="D1276" s="4"/>
      <c r="E1276" s="16"/>
      <c r="F1276" s="20"/>
    </row>
    <row r="1277" spans="1:6">
      <c r="A1277" s="12"/>
      <c r="B1277" s="4"/>
      <c r="C1277" s="16"/>
      <c r="D1277" s="4"/>
      <c r="E1277" s="16"/>
      <c r="F1277" s="20"/>
    </row>
    <row r="1278" spans="1:6">
      <c r="A1278" s="2"/>
      <c r="B1278" s="2"/>
      <c r="C1278" s="2"/>
      <c r="D1278" s="2"/>
      <c r="E1278" s="10"/>
      <c r="F1278" s="11"/>
    </row>
    <row r="1279" spans="1:6">
      <c r="A1279" s="1"/>
      <c r="B1279" s="1"/>
      <c r="C1279" s="1"/>
      <c r="D1279" s="1"/>
      <c r="E1279" s="1"/>
      <c r="F1279" s="1"/>
    </row>
    <row r="1280" spans="1:6">
      <c r="A1280" s="2"/>
      <c r="B1280" s="2"/>
      <c r="C1280" s="2"/>
      <c r="D1280" s="30"/>
      <c r="E1280" s="30"/>
      <c r="F1280" s="1"/>
    </row>
    <row r="1281" spans="1:6">
      <c r="A1281" s="2"/>
      <c r="B1281" s="2"/>
      <c r="C1281" s="2"/>
      <c r="D1281" s="30"/>
      <c r="E1281" s="30"/>
      <c r="F1281" s="1"/>
    </row>
    <row r="1282" spans="1:6">
      <c r="A1282" s="2"/>
      <c r="B1282" s="2"/>
      <c r="C1282" s="2"/>
      <c r="D1282" s="30"/>
      <c r="E1282" s="30"/>
      <c r="F1282" s="1"/>
    </row>
    <row r="1283" spans="1:6">
      <c r="A1283" s="2"/>
      <c r="B1283" s="1"/>
      <c r="C1283" s="1"/>
      <c r="D1283" s="30"/>
      <c r="E1283" s="1"/>
      <c r="F1283" s="1"/>
    </row>
    <row r="1284" spans="1:6">
      <c r="A1284" s="25"/>
      <c r="B1284" s="25"/>
      <c r="C1284" s="31"/>
      <c r="D1284" s="31"/>
      <c r="E1284" s="31"/>
      <c r="F1284" s="32"/>
    </row>
    <row r="1285" spans="1:6">
      <c r="A1285" s="3"/>
      <c r="B1285" s="3"/>
      <c r="C1285" s="2"/>
      <c r="D1285" s="2"/>
      <c r="E1285" s="2"/>
      <c r="F1285" s="33"/>
    </row>
    <row r="1286" spans="1:6">
      <c r="A1286" s="3"/>
      <c r="B1286" s="3"/>
      <c r="C1286" s="2"/>
      <c r="D1286" s="2"/>
      <c r="E1286" s="2"/>
      <c r="F1286" s="33"/>
    </row>
    <row r="1287" spans="1:6">
      <c r="A1287" s="12"/>
      <c r="B1287" s="12"/>
      <c r="C1287" s="13"/>
      <c r="D1287" s="13"/>
      <c r="E1287" s="13"/>
      <c r="F1287" s="34"/>
    </row>
    <row r="1288" spans="1:6">
      <c r="A1288" s="2"/>
      <c r="B1288" s="2"/>
      <c r="C1288" s="2"/>
      <c r="D1288" s="2"/>
      <c r="E1288" s="2"/>
      <c r="F1288" s="1"/>
    </row>
    <row r="1289" spans="1:6">
      <c r="A1289" s="2"/>
      <c r="B1289" s="1"/>
      <c r="C1289" s="1"/>
      <c r="D1289" s="1"/>
      <c r="E1289" s="1"/>
      <c r="F1289" s="1"/>
    </row>
    <row r="1290" spans="1:6">
      <c r="A1290" s="2"/>
      <c r="B1290" s="1"/>
      <c r="C1290" s="1"/>
      <c r="D1290" s="1"/>
      <c r="E1290" s="1"/>
      <c r="F1290" s="1"/>
    </row>
    <row r="1291" spans="1:6">
      <c r="A1291" s="2"/>
      <c r="B1291" s="1"/>
      <c r="C1291" s="2"/>
      <c r="D1291" s="14"/>
      <c r="E1291" s="15"/>
      <c r="F1291" s="1"/>
    </row>
    <row r="1292" spans="1:6" ht="15" thickBot="1">
      <c r="A1292" s="35"/>
      <c r="B1292" s="275"/>
      <c r="C1292" s="276"/>
      <c r="D1292" s="275"/>
      <c r="E1292" s="276"/>
      <c r="F1292" s="35"/>
    </row>
    <row r="1293" spans="1:6">
      <c r="A1293" s="21"/>
      <c r="B1293" s="4"/>
      <c r="C1293" s="16"/>
      <c r="D1293" s="4"/>
      <c r="E1293" s="16"/>
      <c r="F1293" s="16"/>
    </row>
    <row r="1294" spans="1:6">
      <c r="A1294" s="22"/>
      <c r="B1294" s="39"/>
      <c r="C1294" s="40"/>
      <c r="D1294" s="39"/>
      <c r="E1294" s="40"/>
      <c r="F1294" s="23"/>
    </row>
    <row r="1295" spans="1:6">
      <c r="A1295" s="24"/>
      <c r="B1295" s="5"/>
      <c r="C1295" s="23"/>
      <c r="D1295" s="5"/>
      <c r="E1295" s="23"/>
      <c r="F1295" s="23"/>
    </row>
    <row r="1296" spans="1:6">
      <c r="A1296" s="24"/>
      <c r="B1296" s="6"/>
      <c r="C1296" s="18"/>
      <c r="D1296" s="7"/>
      <c r="E1296" s="17"/>
      <c r="F1296" s="17"/>
    </row>
    <row r="1297" spans="1:6">
      <c r="A1297" s="25"/>
      <c r="B1297" s="7"/>
      <c r="C1297" s="17"/>
      <c r="D1297" s="7"/>
      <c r="E1297" s="17"/>
      <c r="F1297" s="17"/>
    </row>
    <row r="1298" spans="1:6">
      <c r="A1298" s="12"/>
      <c r="B1298" s="8"/>
      <c r="C1298" s="19"/>
      <c r="D1298" s="8"/>
      <c r="E1298" s="19"/>
      <c r="F1298" s="17"/>
    </row>
    <row r="1299" spans="1:6">
      <c r="A1299" s="25"/>
      <c r="B1299" s="7"/>
      <c r="C1299" s="17"/>
      <c r="D1299" s="7"/>
      <c r="E1299" s="17"/>
      <c r="F1299" s="17"/>
    </row>
    <row r="1300" spans="1:6">
      <c r="A1300" s="12"/>
      <c r="B1300" s="8"/>
      <c r="C1300" s="19"/>
      <c r="D1300" s="8"/>
      <c r="E1300" s="19"/>
      <c r="F1300" s="17"/>
    </row>
    <row r="1301" spans="1:6">
      <c r="A1301" s="26"/>
      <c r="B1301" s="6"/>
      <c r="C1301" s="18"/>
      <c r="D1301" s="6"/>
      <c r="E1301" s="18"/>
      <c r="F1301" s="17"/>
    </row>
    <row r="1302" spans="1:6">
      <c r="A1302" s="25"/>
      <c r="B1302" s="7"/>
      <c r="C1302" s="17"/>
      <c r="D1302" s="7"/>
      <c r="E1302" s="17"/>
      <c r="F1302" s="17"/>
    </row>
    <row r="1303" spans="1:6">
      <c r="A1303" s="25"/>
      <c r="B1303" s="7"/>
      <c r="C1303" s="17"/>
      <c r="D1303" s="7"/>
      <c r="E1303" s="17"/>
      <c r="F1303" s="17"/>
    </row>
    <row r="1304" spans="1:6">
      <c r="A1304" s="25"/>
      <c r="B1304" s="7"/>
      <c r="C1304" s="17"/>
      <c r="D1304" s="7"/>
      <c r="E1304" s="17"/>
      <c r="F1304" s="17"/>
    </row>
    <row r="1305" spans="1:6">
      <c r="A1305" s="12"/>
      <c r="B1305" s="7"/>
      <c r="C1305" s="17"/>
      <c r="D1305" s="7"/>
      <c r="E1305" s="17"/>
      <c r="F1305" s="17"/>
    </row>
    <row r="1306" spans="1:6">
      <c r="A1306" s="12"/>
      <c r="B1306" s="8"/>
      <c r="C1306" s="19"/>
      <c r="D1306" s="8"/>
      <c r="E1306" s="19"/>
      <c r="F1306" s="17"/>
    </row>
    <row r="1307" spans="1:6">
      <c r="A1307" s="25"/>
      <c r="B1307" s="7"/>
      <c r="C1307" s="17"/>
      <c r="D1307" s="7"/>
      <c r="E1307" s="17"/>
      <c r="F1307" s="17"/>
    </row>
    <row r="1308" spans="1:6">
      <c r="A1308" s="25"/>
      <c r="B1308" s="9"/>
      <c r="C1308" s="20"/>
      <c r="D1308" s="9"/>
      <c r="E1308" s="20"/>
      <c r="F1308" s="20"/>
    </row>
    <row r="1309" spans="1:6">
      <c r="A1309" s="27"/>
      <c r="B1309" s="4"/>
      <c r="C1309" s="16"/>
      <c r="D1309" s="4"/>
      <c r="E1309" s="16"/>
      <c r="F1309" s="20"/>
    </row>
    <row r="1310" spans="1:6">
      <c r="A1310" s="12"/>
      <c r="B1310" s="4"/>
      <c r="C1310" s="16"/>
      <c r="D1310" s="4"/>
      <c r="E1310" s="16"/>
      <c r="F1310" s="20"/>
    </row>
    <row r="1311" spans="1:6">
      <c r="A1311" s="2"/>
      <c r="B1311" s="2"/>
      <c r="C1311" s="2"/>
      <c r="D1311" s="2"/>
      <c r="E1311" s="10"/>
      <c r="F1311" s="11"/>
    </row>
    <row r="1312" spans="1:6">
      <c r="A1312" s="1"/>
      <c r="B1312" s="1"/>
      <c r="C1312" s="1"/>
      <c r="D1312" s="1"/>
      <c r="E1312" s="1"/>
      <c r="F1312" s="1"/>
    </row>
    <row r="1313" spans="1:6">
      <c r="A1313" s="2"/>
      <c r="B1313" s="2"/>
      <c r="C1313" s="2"/>
      <c r="D1313" s="30"/>
      <c r="E1313" s="30"/>
      <c r="F1313" s="1"/>
    </row>
    <row r="1314" spans="1:6">
      <c r="A1314" s="2"/>
      <c r="B1314" s="2"/>
      <c r="C1314" s="2"/>
      <c r="D1314" s="30"/>
      <c r="E1314" s="30"/>
      <c r="F1314" s="1"/>
    </row>
    <row r="1315" spans="1:6">
      <c r="A1315" s="2"/>
      <c r="B1315" s="2"/>
      <c r="C1315" s="2"/>
      <c r="D1315" s="30"/>
      <c r="E1315" s="30"/>
      <c r="F1315" s="1"/>
    </row>
    <row r="1316" spans="1:6">
      <c r="A1316" s="2"/>
      <c r="B1316" s="1"/>
      <c r="C1316" s="1"/>
      <c r="D1316" s="30"/>
      <c r="E1316" s="1"/>
      <c r="F1316" s="1"/>
    </row>
    <row r="1317" spans="1:6">
      <c r="A1317" s="25"/>
      <c r="B1317" s="25"/>
      <c r="C1317" s="31"/>
      <c r="D1317" s="31"/>
      <c r="E1317" s="31"/>
      <c r="F1317" s="32"/>
    </row>
    <row r="1318" spans="1:6">
      <c r="A1318" s="3"/>
      <c r="B1318" s="3"/>
      <c r="C1318" s="2"/>
      <c r="D1318" s="2"/>
      <c r="E1318" s="2"/>
      <c r="F1318" s="33"/>
    </row>
    <row r="1319" spans="1:6">
      <c r="A1319" s="3"/>
      <c r="B1319" s="3"/>
      <c r="C1319" s="2"/>
      <c r="D1319" s="2"/>
      <c r="E1319" s="2"/>
      <c r="F1319" s="33"/>
    </row>
    <row r="1320" spans="1:6">
      <c r="A1320" s="12"/>
      <c r="B1320" s="12"/>
      <c r="C1320" s="13"/>
      <c r="D1320" s="13"/>
      <c r="E1320" s="13"/>
      <c r="F1320" s="34"/>
    </row>
    <row r="1321" spans="1:6">
      <c r="A1321" s="2"/>
      <c r="B1321" s="2"/>
      <c r="C1321" s="2"/>
      <c r="D1321" s="2"/>
      <c r="E1321" s="2"/>
      <c r="F1321" s="1"/>
    </row>
    <row r="1322" spans="1:6">
      <c r="A1322" s="2"/>
      <c r="B1322" s="1"/>
      <c r="C1322" s="1"/>
      <c r="D1322" s="1"/>
      <c r="E1322" s="1"/>
      <c r="F1322" s="1"/>
    </row>
    <row r="1323" spans="1:6">
      <c r="A1323" s="2"/>
      <c r="B1323" s="1"/>
      <c r="C1323" s="1"/>
      <c r="D1323" s="1"/>
      <c r="E1323" s="1"/>
      <c r="F1323" s="1"/>
    </row>
    <row r="1324" spans="1:6">
      <c r="A1324" s="2"/>
      <c r="B1324" s="1"/>
      <c r="C1324" s="2"/>
      <c r="D1324" s="14"/>
      <c r="E1324" s="15"/>
      <c r="F1324" s="1"/>
    </row>
    <row r="1325" spans="1:6" ht="15" thickBot="1">
      <c r="A1325" s="35"/>
      <c r="B1325" s="275"/>
      <c r="C1325" s="276"/>
      <c r="D1325" s="275"/>
      <c r="E1325" s="276"/>
      <c r="F1325" s="35"/>
    </row>
    <row r="1326" spans="1:6">
      <c r="A1326" s="21"/>
      <c r="B1326" s="4"/>
      <c r="C1326" s="16"/>
      <c r="D1326" s="4"/>
      <c r="E1326" s="16"/>
      <c r="F1326" s="16"/>
    </row>
    <row r="1327" spans="1:6">
      <c r="A1327" s="22"/>
      <c r="B1327" s="39"/>
      <c r="C1327" s="40"/>
      <c r="D1327" s="39"/>
      <c r="E1327" s="40"/>
      <c r="F1327" s="23"/>
    </row>
    <row r="1328" spans="1:6">
      <c r="A1328" s="24"/>
      <c r="B1328" s="5"/>
      <c r="C1328" s="23"/>
      <c r="D1328" s="5"/>
      <c r="E1328" s="23"/>
      <c r="F1328" s="23"/>
    </row>
    <row r="1329" spans="1:6">
      <c r="A1329" s="24"/>
      <c r="B1329" s="39"/>
      <c r="C1329" s="40"/>
      <c r="D1329" s="5"/>
      <c r="E1329" s="23"/>
      <c r="F1329" s="23"/>
    </row>
    <row r="1330" spans="1:6">
      <c r="A1330" s="25"/>
      <c r="B1330" s="7"/>
      <c r="C1330" s="17"/>
      <c r="D1330" s="7"/>
      <c r="E1330" s="17"/>
      <c r="F1330" s="17"/>
    </row>
    <row r="1331" spans="1:6">
      <c r="A1331" s="12"/>
      <c r="B1331" s="8"/>
      <c r="C1331" s="19"/>
      <c r="D1331" s="8"/>
      <c r="E1331" s="19"/>
      <c r="F1331" s="17"/>
    </row>
    <row r="1332" spans="1:6">
      <c r="A1332" s="25"/>
      <c r="B1332" s="7"/>
      <c r="C1332" s="17"/>
      <c r="D1332" s="7"/>
      <c r="E1332" s="17"/>
      <c r="F1332" s="17"/>
    </row>
    <row r="1333" spans="1:6">
      <c r="A1333" s="12"/>
      <c r="B1333" s="8"/>
      <c r="C1333" s="19"/>
      <c r="D1333" s="8"/>
      <c r="E1333" s="19"/>
      <c r="F1333" s="17"/>
    </row>
    <row r="1334" spans="1:6">
      <c r="A1334" s="26"/>
      <c r="B1334" s="6"/>
      <c r="C1334" s="18"/>
      <c r="D1334" s="6"/>
      <c r="E1334" s="18"/>
      <c r="F1334" s="17"/>
    </row>
    <row r="1335" spans="1:6">
      <c r="A1335" s="25"/>
      <c r="B1335" s="7"/>
      <c r="C1335" s="17"/>
      <c r="D1335" s="7"/>
      <c r="E1335" s="17"/>
      <c r="F1335" s="17"/>
    </row>
    <row r="1336" spans="1:6">
      <c r="A1336" s="25"/>
      <c r="B1336" s="7"/>
      <c r="C1336" s="17"/>
      <c r="D1336" s="7"/>
      <c r="E1336" s="17"/>
      <c r="F1336" s="17"/>
    </row>
    <row r="1337" spans="1:6">
      <c r="A1337" s="25"/>
      <c r="B1337" s="7"/>
      <c r="C1337" s="17"/>
      <c r="D1337" s="7"/>
      <c r="E1337" s="17"/>
      <c r="F1337" s="17"/>
    </row>
    <row r="1338" spans="1:6">
      <c r="A1338" s="12"/>
      <c r="B1338" s="7"/>
      <c r="C1338" s="17"/>
      <c r="D1338" s="7"/>
      <c r="E1338" s="17"/>
      <c r="F1338" s="17"/>
    </row>
    <row r="1339" spans="1:6">
      <c r="A1339" s="12"/>
      <c r="B1339" s="8"/>
      <c r="C1339" s="19"/>
      <c r="D1339" s="8"/>
      <c r="E1339" s="19"/>
      <c r="F1339" s="17"/>
    </row>
    <row r="1340" spans="1:6">
      <c r="A1340" s="25"/>
      <c r="B1340" s="5"/>
      <c r="C1340" s="23"/>
      <c r="D1340" s="5"/>
      <c r="E1340" s="23"/>
      <c r="F1340" s="23"/>
    </row>
    <row r="1341" spans="1:6">
      <c r="A1341" s="25"/>
      <c r="B1341" s="9"/>
      <c r="C1341" s="20"/>
      <c r="D1341" s="9"/>
      <c r="E1341" s="20"/>
      <c r="F1341" s="20"/>
    </row>
    <row r="1342" spans="1:6">
      <c r="A1342" s="27"/>
      <c r="B1342" s="4"/>
      <c r="C1342" s="16"/>
      <c r="D1342" s="4"/>
      <c r="E1342" s="16"/>
      <c r="F1342" s="20"/>
    </row>
    <row r="1343" spans="1:6">
      <c r="A1343" s="12"/>
      <c r="B1343" s="4"/>
      <c r="C1343" s="16"/>
      <c r="D1343" s="4"/>
      <c r="E1343" s="16"/>
      <c r="F1343" s="20"/>
    </row>
    <row r="1344" spans="1:6">
      <c r="A1344" s="2"/>
      <c r="B1344" s="2"/>
      <c r="C1344" s="2"/>
      <c r="D1344" s="2"/>
      <c r="E1344" s="10"/>
      <c r="F1344" s="11"/>
    </row>
    <row r="1345" spans="1:6">
      <c r="A1345" s="1"/>
      <c r="B1345" s="1"/>
      <c r="C1345" s="1"/>
      <c r="D1345" s="1"/>
      <c r="E1345" s="1"/>
      <c r="F1345" s="1"/>
    </row>
    <row r="1346" spans="1:6">
      <c r="A1346" s="2"/>
      <c r="B1346" s="2"/>
      <c r="C1346" s="2"/>
      <c r="D1346" s="30"/>
      <c r="E1346" s="30"/>
      <c r="F1346" s="1"/>
    </row>
    <row r="1347" spans="1:6">
      <c r="A1347" s="2"/>
      <c r="B1347" s="2"/>
      <c r="C1347" s="2"/>
      <c r="D1347" s="30"/>
      <c r="E1347" s="30"/>
      <c r="F1347" s="1"/>
    </row>
    <row r="1348" spans="1:6">
      <c r="A1348" s="2"/>
      <c r="B1348" s="2"/>
      <c r="C1348" s="2"/>
      <c r="D1348" s="30"/>
      <c r="E1348" s="30"/>
      <c r="F1348" s="1"/>
    </row>
    <row r="1349" spans="1:6">
      <c r="A1349" s="2"/>
      <c r="B1349" s="1"/>
      <c r="C1349" s="1"/>
      <c r="D1349" s="30"/>
      <c r="E1349" s="1"/>
      <c r="F1349" s="1"/>
    </row>
    <row r="1350" spans="1:6">
      <c r="A1350" s="25"/>
      <c r="B1350" s="25"/>
      <c r="C1350" s="31"/>
      <c r="D1350" s="31"/>
      <c r="E1350" s="31"/>
      <c r="F1350" s="32"/>
    </row>
    <row r="1351" spans="1:6">
      <c r="A1351" s="3"/>
      <c r="B1351" s="3"/>
      <c r="C1351" s="2"/>
      <c r="D1351" s="2"/>
      <c r="E1351" s="2"/>
      <c r="F1351" s="33"/>
    </row>
    <row r="1352" spans="1:6">
      <c r="A1352" s="3"/>
      <c r="B1352" s="3"/>
      <c r="C1352" s="2"/>
      <c r="D1352" s="2"/>
      <c r="E1352" s="2"/>
      <c r="F1352" s="33"/>
    </row>
    <row r="1353" spans="1:6">
      <c r="A1353" s="12"/>
      <c r="B1353" s="12"/>
      <c r="C1353" s="13"/>
      <c r="D1353" s="13"/>
      <c r="E1353" s="13"/>
      <c r="F1353" s="34"/>
    </row>
    <row r="1354" spans="1:6">
      <c r="A1354" s="2"/>
      <c r="B1354" s="2"/>
      <c r="C1354" s="2"/>
      <c r="D1354" s="2"/>
      <c r="E1354" s="2"/>
      <c r="F1354" s="1"/>
    </row>
    <row r="1355" spans="1:6">
      <c r="A1355" s="2"/>
      <c r="B1355" s="1"/>
      <c r="C1355" s="1"/>
      <c r="D1355" s="1"/>
      <c r="E1355" s="1"/>
      <c r="F1355" s="1"/>
    </row>
    <row r="1356" spans="1:6">
      <c r="A1356" s="2"/>
      <c r="B1356" s="1"/>
      <c r="C1356" s="1"/>
      <c r="D1356" s="1"/>
      <c r="E1356" s="1"/>
      <c r="F1356" s="1"/>
    </row>
    <row r="1357" spans="1:6">
      <c r="A1357" s="2"/>
      <c r="B1357" s="1"/>
      <c r="C1357" s="2"/>
      <c r="D1357" s="14"/>
      <c r="E1357" s="15"/>
      <c r="F1357" s="1"/>
    </row>
    <row r="1358" spans="1:6" ht="15" thickBot="1">
      <c r="A1358" s="35"/>
      <c r="B1358" s="275"/>
      <c r="C1358" s="276"/>
      <c r="D1358" s="275"/>
      <c r="E1358" s="276"/>
      <c r="F1358" s="35"/>
    </row>
    <row r="1359" spans="1:6">
      <c r="A1359" s="21"/>
      <c r="B1359" s="4"/>
      <c r="C1359" s="16"/>
      <c r="D1359" s="4"/>
      <c r="E1359" s="16"/>
      <c r="F1359" s="16"/>
    </row>
    <row r="1360" spans="1:6">
      <c r="A1360" s="22"/>
      <c r="B1360" s="6"/>
      <c r="C1360" s="18"/>
      <c r="D1360" s="6"/>
      <c r="E1360" s="18"/>
      <c r="F1360" s="17"/>
    </row>
    <row r="1361" spans="1:6">
      <c r="A1361" s="24"/>
      <c r="B1361" s="7"/>
      <c r="C1361" s="17"/>
      <c r="D1361" s="7"/>
      <c r="E1361" s="17"/>
      <c r="F1361" s="17"/>
    </row>
    <row r="1362" spans="1:6">
      <c r="A1362" s="24"/>
      <c r="B1362" s="6"/>
      <c r="C1362" s="18"/>
      <c r="D1362" s="7"/>
      <c r="E1362" s="17"/>
      <c r="F1362" s="17"/>
    </row>
    <row r="1363" spans="1:6">
      <c r="A1363" s="25"/>
      <c r="B1363" s="7"/>
      <c r="C1363" s="17"/>
      <c r="D1363" s="7"/>
      <c r="E1363" s="17"/>
      <c r="F1363" s="17"/>
    </row>
    <row r="1364" spans="1:6">
      <c r="A1364" s="12"/>
      <c r="B1364" s="8"/>
      <c r="C1364" s="19"/>
      <c r="D1364" s="8"/>
      <c r="E1364" s="19"/>
      <c r="F1364" s="17"/>
    </row>
    <row r="1365" spans="1:6">
      <c r="A1365" s="25"/>
      <c r="B1365" s="7"/>
      <c r="C1365" s="17"/>
      <c r="D1365" s="7"/>
      <c r="E1365" s="17"/>
      <c r="F1365" s="17"/>
    </row>
    <row r="1366" spans="1:6">
      <c r="A1366" s="12"/>
      <c r="B1366" s="8"/>
      <c r="C1366" s="19"/>
      <c r="D1366" s="8"/>
      <c r="E1366" s="19"/>
      <c r="F1366" s="17"/>
    </row>
    <row r="1367" spans="1:6">
      <c r="A1367" s="26"/>
      <c r="B1367" s="6"/>
      <c r="C1367" s="18"/>
      <c r="D1367" s="6"/>
      <c r="E1367" s="18"/>
      <c r="F1367" s="17"/>
    </row>
    <row r="1368" spans="1:6">
      <c r="A1368" s="25"/>
      <c r="B1368" s="7"/>
      <c r="C1368" s="17"/>
      <c r="D1368" s="7"/>
      <c r="E1368" s="17"/>
      <c r="F1368" s="17"/>
    </row>
    <row r="1369" spans="1:6">
      <c r="A1369" s="25"/>
      <c r="B1369" s="7"/>
      <c r="C1369" s="17"/>
      <c r="D1369" s="7"/>
      <c r="E1369" s="17"/>
      <c r="F1369" s="17"/>
    </row>
    <row r="1370" spans="1:6">
      <c r="A1370" s="25"/>
      <c r="B1370" s="7"/>
      <c r="C1370" s="17"/>
      <c r="D1370" s="7"/>
      <c r="E1370" s="17"/>
      <c r="F1370" s="17"/>
    </row>
    <row r="1371" spans="1:6">
      <c r="A1371" s="12"/>
      <c r="B1371" s="7"/>
      <c r="C1371" s="17"/>
      <c r="D1371" s="7"/>
      <c r="E1371" s="17"/>
      <c r="F1371" s="17"/>
    </row>
    <row r="1372" spans="1:6">
      <c r="A1372" s="12"/>
      <c r="B1372" s="8"/>
      <c r="C1372" s="19"/>
      <c r="D1372" s="8"/>
      <c r="E1372" s="19"/>
      <c r="F1372" s="17"/>
    </row>
    <row r="1373" spans="1:6">
      <c r="A1373" s="25"/>
      <c r="B1373" s="7"/>
      <c r="C1373" s="17"/>
      <c r="D1373" s="7"/>
      <c r="E1373" s="17"/>
      <c r="F1373" s="17"/>
    </row>
    <row r="1374" spans="1:6">
      <c r="A1374" s="25"/>
      <c r="B1374" s="9"/>
      <c r="C1374" s="20"/>
      <c r="D1374" s="9"/>
      <c r="E1374" s="20"/>
      <c r="F1374" s="20"/>
    </row>
    <row r="1375" spans="1:6">
      <c r="A1375" s="27"/>
      <c r="B1375" s="4"/>
      <c r="C1375" s="16"/>
      <c r="D1375" s="4"/>
      <c r="E1375" s="16"/>
      <c r="F1375" s="20"/>
    </row>
    <row r="1376" spans="1:6">
      <c r="A1376" s="12"/>
      <c r="B1376" s="4"/>
      <c r="C1376" s="16"/>
      <c r="D1376" s="4"/>
      <c r="E1376" s="16"/>
      <c r="F1376" s="20"/>
    </row>
    <row r="1377" spans="1:6">
      <c r="A1377" s="2"/>
      <c r="B1377" s="2"/>
      <c r="C1377" s="2"/>
      <c r="D1377" s="2"/>
      <c r="E1377" s="10"/>
      <c r="F1377" s="11"/>
    </row>
    <row r="1378" spans="1:6">
      <c r="A1378" s="1"/>
      <c r="B1378" s="1"/>
      <c r="C1378" s="1"/>
      <c r="D1378" s="1"/>
      <c r="E1378" s="1"/>
      <c r="F1378" s="1"/>
    </row>
    <row r="1379" spans="1:6">
      <c r="A1379" s="2"/>
      <c r="B1379" s="2"/>
      <c r="C1379" s="2"/>
      <c r="D1379" s="30"/>
      <c r="E1379" s="30"/>
      <c r="F1379" s="1"/>
    </row>
    <row r="1380" spans="1:6">
      <c r="A1380" s="2"/>
      <c r="B1380" s="2"/>
      <c r="C1380" s="2"/>
      <c r="D1380" s="30"/>
      <c r="E1380" s="30"/>
      <c r="F1380" s="1"/>
    </row>
    <row r="1381" spans="1:6">
      <c r="A1381" s="2"/>
      <c r="B1381" s="2"/>
      <c r="C1381" s="2"/>
      <c r="D1381" s="30"/>
      <c r="E1381" s="30"/>
      <c r="F1381" s="1"/>
    </row>
    <row r="1382" spans="1:6">
      <c r="A1382" s="2"/>
      <c r="B1382" s="1"/>
      <c r="C1382" s="1"/>
      <c r="D1382" s="30"/>
      <c r="E1382" s="1"/>
      <c r="F1382" s="1"/>
    </row>
    <row r="1383" spans="1:6">
      <c r="A1383" s="25"/>
      <c r="B1383" s="25"/>
      <c r="C1383" s="31"/>
      <c r="D1383" s="31"/>
      <c r="E1383" s="31"/>
      <c r="F1383" s="32"/>
    </row>
    <row r="1384" spans="1:6">
      <c r="A1384" s="3"/>
      <c r="B1384" s="3"/>
      <c r="C1384" s="2"/>
      <c r="D1384" s="2"/>
      <c r="E1384" s="2"/>
      <c r="F1384" s="33"/>
    </row>
    <row r="1385" spans="1:6">
      <c r="A1385" s="3"/>
      <c r="B1385" s="3"/>
      <c r="C1385" s="2"/>
      <c r="D1385" s="2"/>
      <c r="E1385" s="2"/>
      <c r="F1385" s="33"/>
    </row>
    <row r="1386" spans="1:6">
      <c r="A1386" s="12"/>
      <c r="B1386" s="12"/>
      <c r="C1386" s="13"/>
      <c r="D1386" s="13"/>
      <c r="E1386" s="13"/>
      <c r="F1386" s="34"/>
    </row>
    <row r="1387" spans="1:6">
      <c r="A1387" s="2"/>
      <c r="B1387" s="2"/>
      <c r="C1387" s="2"/>
      <c r="D1387" s="2"/>
      <c r="E1387" s="2"/>
      <c r="F1387" s="1"/>
    </row>
    <row r="1388" spans="1:6">
      <c r="A1388" s="2"/>
      <c r="B1388" s="1"/>
      <c r="C1388" s="1"/>
      <c r="D1388" s="1"/>
      <c r="E1388" s="1"/>
      <c r="F1388" s="1"/>
    </row>
    <row r="1389" spans="1:6">
      <c r="A1389" s="2"/>
      <c r="B1389" s="1"/>
      <c r="C1389" s="1"/>
      <c r="D1389" s="1"/>
      <c r="E1389" s="1"/>
      <c r="F1389" s="1"/>
    </row>
    <row r="1390" spans="1:6">
      <c r="A1390" s="2"/>
      <c r="B1390" s="1"/>
      <c r="C1390" s="2"/>
      <c r="D1390" s="14"/>
      <c r="E1390" s="15"/>
      <c r="F1390" s="1"/>
    </row>
    <row r="1391" spans="1:6" ht="15" thickBot="1">
      <c r="A1391" s="35"/>
      <c r="B1391" s="275"/>
      <c r="C1391" s="276"/>
      <c r="D1391" s="275"/>
      <c r="E1391" s="276"/>
      <c r="F1391" s="35"/>
    </row>
    <row r="1392" spans="1:6">
      <c r="A1392" s="21"/>
      <c r="B1392" s="4"/>
      <c r="C1392" s="16"/>
      <c r="D1392" s="4"/>
      <c r="E1392" s="16"/>
      <c r="F1392" s="16"/>
    </row>
    <row r="1393" spans="1:6">
      <c r="A1393" s="22"/>
      <c r="B1393" s="6"/>
      <c r="C1393" s="18"/>
      <c r="D1393" s="6"/>
      <c r="E1393" s="18"/>
      <c r="F1393" s="17"/>
    </row>
    <row r="1394" spans="1:6">
      <c r="A1394" s="24"/>
      <c r="B1394" s="7"/>
      <c r="C1394" s="17"/>
      <c r="D1394" s="7"/>
      <c r="E1394" s="17"/>
      <c r="F1394" s="17"/>
    </row>
    <row r="1395" spans="1:6">
      <c r="A1395" s="24"/>
      <c r="B1395" s="6"/>
      <c r="C1395" s="18"/>
      <c r="D1395" s="7"/>
      <c r="E1395" s="17"/>
      <c r="F1395" s="17"/>
    </row>
    <row r="1396" spans="1:6">
      <c r="A1396" s="25"/>
      <c r="B1396" s="7"/>
      <c r="C1396" s="17"/>
      <c r="D1396" s="7"/>
      <c r="E1396" s="17"/>
      <c r="F1396" s="17"/>
    </row>
    <row r="1397" spans="1:6">
      <c r="A1397" s="12"/>
      <c r="B1397" s="8"/>
      <c r="C1397" s="19"/>
      <c r="D1397" s="8"/>
      <c r="E1397" s="19"/>
      <c r="F1397" s="17"/>
    </row>
    <row r="1398" spans="1:6">
      <c r="A1398" s="25"/>
      <c r="B1398" s="7"/>
      <c r="C1398" s="17"/>
      <c r="D1398" s="7"/>
      <c r="E1398" s="17"/>
      <c r="F1398" s="17"/>
    </row>
    <row r="1399" spans="1:6">
      <c r="A1399" s="12"/>
      <c r="B1399" s="8"/>
      <c r="C1399" s="19"/>
      <c r="D1399" s="8"/>
      <c r="E1399" s="19"/>
      <c r="F1399" s="17"/>
    </row>
    <row r="1400" spans="1:6">
      <c r="A1400" s="26"/>
      <c r="B1400" s="6"/>
      <c r="C1400" s="18"/>
      <c r="D1400" s="6"/>
      <c r="E1400" s="18"/>
      <c r="F1400" s="17"/>
    </row>
    <row r="1401" spans="1:6">
      <c r="A1401" s="25"/>
      <c r="B1401" s="7"/>
      <c r="C1401" s="17"/>
      <c r="D1401" s="7"/>
      <c r="E1401" s="17"/>
      <c r="F1401" s="17"/>
    </row>
    <row r="1402" spans="1:6">
      <c r="A1402" s="25"/>
      <c r="B1402" s="7"/>
      <c r="C1402" s="17"/>
      <c r="D1402" s="7"/>
      <c r="E1402" s="17"/>
      <c r="F1402" s="17"/>
    </row>
    <row r="1403" spans="1:6">
      <c r="A1403" s="25"/>
      <c r="B1403" s="7"/>
      <c r="C1403" s="17"/>
      <c r="D1403" s="7"/>
      <c r="E1403" s="17"/>
      <c r="F1403" s="17"/>
    </row>
    <row r="1404" spans="1:6">
      <c r="A1404" s="12"/>
      <c r="B1404" s="7"/>
      <c r="C1404" s="17"/>
      <c r="D1404" s="7"/>
      <c r="E1404" s="17"/>
      <c r="F1404" s="17"/>
    </row>
    <row r="1405" spans="1:6">
      <c r="A1405" s="12"/>
      <c r="B1405" s="8"/>
      <c r="C1405" s="19"/>
      <c r="D1405" s="8"/>
      <c r="E1405" s="19"/>
      <c r="F1405" s="17"/>
    </row>
    <row r="1406" spans="1:6">
      <c r="A1406" s="25"/>
      <c r="B1406" s="7"/>
      <c r="C1406" s="17"/>
      <c r="D1406" s="7"/>
      <c r="E1406" s="17"/>
      <c r="F1406" s="17"/>
    </row>
    <row r="1407" spans="1:6">
      <c r="A1407" s="25"/>
      <c r="B1407" s="9"/>
      <c r="C1407" s="20"/>
      <c r="D1407" s="9"/>
      <c r="E1407" s="20"/>
      <c r="F1407" s="20"/>
    </row>
    <row r="1408" spans="1:6">
      <c r="A1408" s="27"/>
      <c r="B1408" s="4"/>
      <c r="C1408" s="16"/>
      <c r="D1408" s="4"/>
      <c r="E1408" s="16"/>
      <c r="F1408" s="20"/>
    </row>
    <row r="1409" spans="1:6">
      <c r="A1409" s="12"/>
      <c r="B1409" s="4"/>
      <c r="C1409" s="16"/>
      <c r="D1409" s="4"/>
      <c r="E1409" s="16"/>
      <c r="F1409" s="20"/>
    </row>
    <row r="1410" spans="1:6">
      <c r="A1410" s="2"/>
      <c r="B1410" s="2"/>
      <c r="C1410" s="2"/>
      <c r="D1410" s="2"/>
      <c r="E1410" s="10"/>
      <c r="F1410" s="11"/>
    </row>
    <row r="1411" spans="1:6">
      <c r="A1411" s="1"/>
      <c r="B1411" s="1"/>
      <c r="C1411" s="1"/>
      <c r="D1411" s="1"/>
      <c r="E1411" s="1"/>
      <c r="F1411" s="1"/>
    </row>
    <row r="1412" spans="1:6">
      <c r="A1412" s="2"/>
      <c r="B1412" s="2"/>
      <c r="C1412" s="2"/>
      <c r="D1412" s="30"/>
      <c r="E1412" s="30"/>
      <c r="F1412" s="1"/>
    </row>
    <row r="1413" spans="1:6">
      <c r="A1413" s="2"/>
      <c r="B1413" s="2"/>
      <c r="C1413" s="2"/>
      <c r="D1413" s="30"/>
      <c r="E1413" s="30"/>
      <c r="F1413" s="1"/>
    </row>
    <row r="1414" spans="1:6">
      <c r="A1414" s="2"/>
      <c r="B1414" s="2"/>
      <c r="C1414" s="2"/>
      <c r="D1414" s="30"/>
      <c r="E1414" s="30"/>
      <c r="F1414" s="1"/>
    </row>
    <row r="1415" spans="1:6">
      <c r="A1415" s="2"/>
      <c r="B1415" s="1"/>
      <c r="C1415" s="1"/>
      <c r="D1415" s="30"/>
      <c r="E1415" s="1"/>
      <c r="F1415" s="1"/>
    </row>
    <row r="1416" spans="1:6">
      <c r="A1416" s="25"/>
      <c r="B1416" s="25"/>
      <c r="C1416" s="31"/>
      <c r="D1416" s="31"/>
      <c r="E1416" s="31"/>
      <c r="F1416" s="32"/>
    </row>
    <row r="1417" spans="1:6">
      <c r="A1417" s="3"/>
      <c r="B1417" s="3"/>
      <c r="C1417" s="2"/>
      <c r="D1417" s="2"/>
      <c r="E1417" s="2"/>
      <c r="F1417" s="33"/>
    </row>
    <row r="1418" spans="1:6">
      <c r="A1418" s="3"/>
      <c r="B1418" s="3"/>
      <c r="C1418" s="2"/>
      <c r="D1418" s="2"/>
      <c r="E1418" s="2"/>
      <c r="F1418" s="33"/>
    </row>
    <row r="1419" spans="1:6">
      <c r="A1419" s="12"/>
      <c r="B1419" s="12"/>
      <c r="C1419" s="13"/>
      <c r="D1419" s="13"/>
      <c r="E1419" s="13"/>
      <c r="F1419" s="34"/>
    </row>
    <row r="1420" spans="1:6">
      <c r="A1420" s="2"/>
      <c r="B1420" s="2"/>
      <c r="C1420" s="2"/>
      <c r="D1420" s="2"/>
      <c r="E1420" s="2"/>
      <c r="F1420" s="1"/>
    </row>
    <row r="1421" spans="1:6">
      <c r="A1421" s="2"/>
      <c r="B1421" s="1"/>
      <c r="C1421" s="1"/>
      <c r="D1421" s="1"/>
      <c r="E1421" s="1"/>
      <c r="F1421" s="1"/>
    </row>
    <row r="1422" spans="1:6">
      <c r="A1422" s="2"/>
      <c r="B1422" s="1"/>
      <c r="C1422" s="1"/>
      <c r="D1422" s="1"/>
      <c r="E1422" s="1"/>
      <c r="F1422" s="1"/>
    </row>
    <row r="1423" spans="1:6">
      <c r="A1423" s="2"/>
      <c r="B1423" s="1"/>
      <c r="C1423" s="2"/>
      <c r="D1423" s="14"/>
      <c r="E1423" s="15"/>
      <c r="F1423" s="1"/>
    </row>
    <row r="1424" spans="1:6" ht="15" thickBot="1">
      <c r="A1424" s="35"/>
      <c r="B1424" s="275"/>
      <c r="C1424" s="276"/>
      <c r="D1424" s="275"/>
      <c r="E1424" s="276"/>
      <c r="F1424" s="35"/>
    </row>
    <row r="1425" spans="1:6">
      <c r="A1425" s="21"/>
      <c r="B1425" s="4"/>
      <c r="C1425" s="16"/>
      <c r="D1425" s="4"/>
      <c r="E1425" s="16"/>
      <c r="F1425" s="16"/>
    </row>
    <row r="1426" spans="1:6">
      <c r="A1426" s="22"/>
      <c r="B1426" s="39"/>
      <c r="C1426" s="40"/>
      <c r="D1426" s="39"/>
      <c r="E1426" s="40"/>
      <c r="F1426" s="23"/>
    </row>
    <row r="1427" spans="1:6">
      <c r="A1427" s="24"/>
      <c r="B1427" s="5"/>
      <c r="C1427" s="23"/>
      <c r="D1427" s="5"/>
      <c r="E1427" s="23"/>
      <c r="F1427" s="23"/>
    </row>
    <row r="1428" spans="1:6">
      <c r="A1428" s="24"/>
      <c r="B1428" s="6"/>
      <c r="C1428" s="18"/>
      <c r="D1428" s="7"/>
      <c r="E1428" s="17"/>
      <c r="F1428" s="17"/>
    </row>
    <row r="1429" spans="1:6">
      <c r="A1429" s="25"/>
      <c r="B1429" s="7"/>
      <c r="C1429" s="17"/>
      <c r="D1429" s="7"/>
      <c r="E1429" s="17"/>
      <c r="F1429" s="17"/>
    </row>
    <row r="1430" spans="1:6">
      <c r="A1430" s="12"/>
      <c r="B1430" s="8"/>
      <c r="C1430" s="19"/>
      <c r="D1430" s="8"/>
      <c r="E1430" s="19"/>
      <c r="F1430" s="17"/>
    </row>
    <row r="1431" spans="1:6">
      <c r="A1431" s="25"/>
      <c r="B1431" s="5"/>
      <c r="C1431" s="23"/>
      <c r="D1431" s="5"/>
      <c r="E1431" s="23"/>
      <c r="F1431" s="23"/>
    </row>
    <row r="1432" spans="1:6">
      <c r="A1432" s="12"/>
      <c r="B1432" s="41"/>
      <c r="C1432" s="42"/>
      <c r="D1432" s="41"/>
      <c r="E1432" s="42"/>
      <c r="F1432" s="23"/>
    </row>
    <row r="1433" spans="1:6">
      <c r="A1433" s="26"/>
      <c r="B1433" s="39"/>
      <c r="C1433" s="40"/>
      <c r="D1433" s="39"/>
      <c r="E1433" s="40"/>
      <c r="F1433" s="23"/>
    </row>
    <row r="1434" spans="1:6">
      <c r="A1434" s="25"/>
      <c r="B1434" s="5"/>
      <c r="C1434" s="23"/>
      <c r="D1434" s="5"/>
      <c r="E1434" s="23"/>
      <c r="F1434" s="23"/>
    </row>
    <row r="1435" spans="1:6">
      <c r="A1435" s="25"/>
      <c r="B1435" s="5"/>
      <c r="C1435" s="23"/>
      <c r="D1435" s="5"/>
      <c r="E1435" s="23"/>
      <c r="F1435" s="23"/>
    </row>
    <row r="1436" spans="1:6">
      <c r="A1436" s="25"/>
      <c r="B1436" s="5"/>
      <c r="C1436" s="23"/>
      <c r="D1436" s="5"/>
      <c r="E1436" s="23"/>
      <c r="F1436" s="23"/>
    </row>
    <row r="1437" spans="1:6">
      <c r="A1437" s="12"/>
      <c r="B1437" s="7"/>
      <c r="C1437" s="17"/>
      <c r="D1437" s="7"/>
      <c r="E1437" s="17"/>
      <c r="F1437" s="17"/>
    </row>
    <row r="1438" spans="1:6">
      <c r="A1438" s="12"/>
      <c r="B1438" s="8"/>
      <c r="C1438" s="19"/>
      <c r="D1438" s="8"/>
      <c r="E1438" s="19"/>
      <c r="F1438" s="17"/>
    </row>
    <row r="1439" spans="1:6">
      <c r="A1439" s="25"/>
      <c r="B1439" s="5"/>
      <c r="C1439" s="23"/>
      <c r="D1439" s="5"/>
      <c r="E1439" s="23"/>
      <c r="F1439" s="23"/>
    </row>
    <row r="1440" spans="1:6">
      <c r="A1440" s="25"/>
      <c r="B1440" s="9"/>
      <c r="C1440" s="20"/>
      <c r="D1440" s="9"/>
      <c r="E1440" s="20"/>
      <c r="F1440" s="20"/>
    </row>
    <row r="1441" spans="1:6">
      <c r="A1441" s="27"/>
      <c r="B1441" s="4"/>
      <c r="C1441" s="16"/>
      <c r="D1441" s="4"/>
      <c r="E1441" s="16"/>
      <c r="F1441" s="20"/>
    </row>
    <row r="1442" spans="1:6">
      <c r="A1442" s="12"/>
      <c r="B1442" s="4"/>
      <c r="C1442" s="16"/>
      <c r="D1442" s="4"/>
      <c r="E1442" s="16"/>
      <c r="F1442" s="20"/>
    </row>
    <row r="1443" spans="1:6">
      <c r="A1443" s="2"/>
      <c r="B1443" s="2"/>
      <c r="C1443" s="2"/>
      <c r="D1443" s="2"/>
      <c r="E1443" s="10"/>
      <c r="F1443" s="11"/>
    </row>
    <row r="1444" spans="1:6">
      <c r="A1444" s="1"/>
      <c r="B1444" s="1"/>
      <c r="C1444" s="1"/>
      <c r="D1444" s="1"/>
      <c r="E1444" s="1"/>
      <c r="F1444" s="1"/>
    </row>
    <row r="1445" spans="1:6">
      <c r="A1445" s="2"/>
      <c r="B1445" s="2"/>
      <c r="C1445" s="2"/>
      <c r="D1445" s="30"/>
      <c r="E1445" s="30"/>
      <c r="F1445" s="1"/>
    </row>
    <row r="1446" spans="1:6">
      <c r="A1446" s="2"/>
      <c r="B1446" s="2"/>
      <c r="C1446" s="2"/>
      <c r="D1446" s="30"/>
      <c r="E1446" s="30"/>
      <c r="F1446" s="1"/>
    </row>
    <row r="1447" spans="1:6">
      <c r="A1447" s="2"/>
      <c r="B1447" s="2"/>
      <c r="C1447" s="2"/>
      <c r="D1447" s="30"/>
      <c r="E1447" s="30"/>
      <c r="F1447" s="1"/>
    </row>
    <row r="1448" spans="1:6">
      <c r="A1448" s="2"/>
      <c r="B1448" s="1"/>
      <c r="C1448" s="1"/>
      <c r="D1448" s="30"/>
      <c r="E1448" s="1"/>
      <c r="F1448" s="1"/>
    </row>
    <row r="1449" spans="1:6">
      <c r="A1449" s="25"/>
      <c r="B1449" s="25"/>
      <c r="C1449" s="31"/>
      <c r="D1449" s="31"/>
      <c r="E1449" s="31"/>
      <c r="F1449" s="32"/>
    </row>
    <row r="1450" spans="1:6">
      <c r="A1450" s="3"/>
      <c r="B1450" s="3"/>
      <c r="C1450" s="2"/>
      <c r="D1450" s="2"/>
      <c r="E1450" s="2"/>
      <c r="F1450" s="33"/>
    </row>
    <row r="1451" spans="1:6">
      <c r="A1451" s="3"/>
      <c r="B1451" s="3"/>
      <c r="C1451" s="2"/>
      <c r="D1451" s="2"/>
      <c r="E1451" s="2"/>
      <c r="F1451" s="33"/>
    </row>
    <row r="1452" spans="1:6">
      <c r="A1452" s="12"/>
      <c r="B1452" s="12"/>
      <c r="C1452" s="13"/>
      <c r="D1452" s="13"/>
      <c r="E1452" s="13"/>
      <c r="F1452" s="34"/>
    </row>
    <row r="1453" spans="1:6">
      <c r="A1453" s="2"/>
      <c r="B1453" s="2"/>
      <c r="C1453" s="2"/>
      <c r="D1453" s="2"/>
      <c r="E1453" s="2"/>
      <c r="F1453" s="1"/>
    </row>
    <row r="1454" spans="1:6">
      <c r="A1454" s="2"/>
      <c r="B1454" s="1"/>
      <c r="C1454" s="1"/>
      <c r="D1454" s="1"/>
      <c r="E1454" s="1"/>
      <c r="F1454" s="1"/>
    </row>
    <row r="1455" spans="1:6">
      <c r="A1455" s="2"/>
      <c r="B1455" s="1"/>
      <c r="C1455" s="1"/>
      <c r="D1455" s="1"/>
      <c r="E1455" s="1"/>
      <c r="F1455" s="1"/>
    </row>
    <row r="1456" spans="1:6">
      <c r="A1456" s="2"/>
      <c r="B1456" s="1"/>
      <c r="C1456" s="2"/>
      <c r="D1456" s="14"/>
      <c r="E1456" s="15"/>
      <c r="F1456" s="1"/>
    </row>
    <row r="1457" spans="1:6" ht="15" thickBot="1">
      <c r="A1457" s="35"/>
      <c r="B1457" s="275"/>
      <c r="C1457" s="276"/>
      <c r="D1457" s="275"/>
      <c r="E1457" s="276"/>
      <c r="F1457" s="35"/>
    </row>
    <row r="1458" spans="1:6">
      <c r="A1458" s="21"/>
      <c r="B1458" s="4"/>
      <c r="C1458" s="16"/>
      <c r="D1458" s="4"/>
      <c r="E1458" s="16"/>
      <c r="F1458" s="16"/>
    </row>
    <row r="1459" spans="1:6">
      <c r="A1459" s="22"/>
      <c r="B1459" s="6"/>
      <c r="C1459" s="18"/>
      <c r="D1459" s="6"/>
      <c r="E1459" s="18"/>
      <c r="F1459" s="17"/>
    </row>
    <row r="1460" spans="1:6">
      <c r="A1460" s="24"/>
      <c r="B1460" s="7"/>
      <c r="C1460" s="17"/>
      <c r="D1460" s="7"/>
      <c r="E1460" s="17"/>
      <c r="F1460" s="17"/>
    </row>
    <row r="1461" spans="1:6">
      <c r="A1461" s="24"/>
      <c r="B1461" s="6"/>
      <c r="C1461" s="18"/>
      <c r="D1461" s="7"/>
      <c r="E1461" s="17"/>
      <c r="F1461" s="17"/>
    </row>
    <row r="1462" spans="1:6">
      <c r="A1462" s="25"/>
      <c r="B1462" s="7"/>
      <c r="C1462" s="17"/>
      <c r="D1462" s="7"/>
      <c r="E1462" s="17"/>
      <c r="F1462" s="17"/>
    </row>
    <row r="1463" spans="1:6">
      <c r="A1463" s="12"/>
      <c r="B1463" s="8"/>
      <c r="C1463" s="19"/>
      <c r="D1463" s="8"/>
      <c r="E1463" s="19"/>
      <c r="F1463" s="17"/>
    </row>
    <row r="1464" spans="1:6">
      <c r="A1464" s="25"/>
      <c r="B1464" s="7"/>
      <c r="C1464" s="17"/>
      <c r="D1464" s="7"/>
      <c r="E1464" s="17"/>
      <c r="F1464" s="17"/>
    </row>
    <row r="1465" spans="1:6">
      <c r="A1465" s="12"/>
      <c r="B1465" s="8"/>
      <c r="C1465" s="19"/>
      <c r="D1465" s="8"/>
      <c r="E1465" s="19"/>
      <c r="F1465" s="17"/>
    </row>
    <row r="1466" spans="1:6">
      <c r="A1466" s="26"/>
      <c r="B1466" s="6"/>
      <c r="C1466" s="18"/>
      <c r="D1466" s="6"/>
      <c r="E1466" s="18"/>
      <c r="F1466" s="17"/>
    </row>
    <row r="1467" spans="1:6">
      <c r="A1467" s="25"/>
      <c r="B1467" s="7"/>
      <c r="C1467" s="17"/>
      <c r="D1467" s="7"/>
      <c r="E1467" s="17"/>
      <c r="F1467" s="17"/>
    </row>
    <row r="1468" spans="1:6">
      <c r="A1468" s="25"/>
      <c r="B1468" s="7"/>
      <c r="C1468" s="17"/>
      <c r="D1468" s="7"/>
      <c r="E1468" s="17"/>
      <c r="F1468" s="17"/>
    </row>
    <row r="1469" spans="1:6">
      <c r="A1469" s="25"/>
      <c r="B1469" s="7"/>
      <c r="C1469" s="17"/>
      <c r="D1469" s="7"/>
      <c r="E1469" s="17"/>
      <c r="F1469" s="17"/>
    </row>
    <row r="1470" spans="1:6">
      <c r="A1470" s="12"/>
      <c r="B1470" s="7"/>
      <c r="C1470" s="17"/>
      <c r="D1470" s="7"/>
      <c r="E1470" s="17"/>
      <c r="F1470" s="17"/>
    </row>
    <row r="1471" spans="1:6">
      <c r="A1471" s="12"/>
      <c r="B1471" s="8"/>
      <c r="C1471" s="19"/>
      <c r="D1471" s="8"/>
      <c r="E1471" s="19"/>
      <c r="F1471" s="17"/>
    </row>
    <row r="1472" spans="1:6">
      <c r="A1472" s="25"/>
      <c r="B1472" s="7"/>
      <c r="C1472" s="17"/>
      <c r="D1472" s="7"/>
      <c r="E1472" s="17"/>
      <c r="F1472" s="17"/>
    </row>
    <row r="1473" spans="1:6">
      <c r="A1473" s="25"/>
      <c r="B1473" s="9"/>
      <c r="C1473" s="20"/>
      <c r="D1473" s="9"/>
      <c r="E1473" s="20"/>
      <c r="F1473" s="20"/>
    </row>
    <row r="1474" spans="1:6">
      <c r="A1474" s="27"/>
      <c r="B1474" s="4"/>
      <c r="C1474" s="16"/>
      <c r="D1474" s="4"/>
      <c r="E1474" s="16"/>
      <c r="F1474" s="20"/>
    </row>
    <row r="1475" spans="1:6">
      <c r="A1475" s="12"/>
      <c r="B1475" s="4"/>
      <c r="C1475" s="16"/>
      <c r="D1475" s="4"/>
      <c r="E1475" s="16"/>
      <c r="F1475" s="20"/>
    </row>
    <row r="1476" spans="1:6">
      <c r="A1476" s="2"/>
      <c r="B1476" s="2"/>
      <c r="C1476" s="2"/>
      <c r="D1476" s="2"/>
      <c r="E1476" s="10"/>
      <c r="F1476" s="11"/>
    </row>
    <row r="1477" spans="1:6">
      <c r="A1477" s="1"/>
      <c r="B1477" s="1"/>
      <c r="C1477" s="1"/>
      <c r="D1477" s="1"/>
      <c r="E1477" s="1"/>
      <c r="F1477" s="1"/>
    </row>
    <row r="1478" spans="1:6">
      <c r="A1478" s="2"/>
      <c r="B1478" s="2"/>
      <c r="C1478" s="2"/>
      <c r="D1478" s="30"/>
      <c r="E1478" s="30"/>
      <c r="F1478" s="1"/>
    </row>
    <row r="1479" spans="1:6">
      <c r="A1479" s="2"/>
      <c r="B1479" s="2"/>
      <c r="C1479" s="2"/>
      <c r="D1479" s="30"/>
      <c r="E1479" s="30"/>
      <c r="F1479" s="1"/>
    </row>
    <row r="1480" spans="1:6">
      <c r="A1480" s="2"/>
      <c r="B1480" s="2"/>
      <c r="C1480" s="2"/>
      <c r="D1480" s="30"/>
      <c r="E1480" s="30"/>
      <c r="F1480" s="1"/>
    </row>
    <row r="1481" spans="1:6">
      <c r="A1481" s="2"/>
      <c r="B1481" s="1"/>
      <c r="C1481" s="1"/>
      <c r="D1481" s="30"/>
      <c r="E1481" s="1"/>
      <c r="F1481" s="1"/>
    </row>
    <row r="1482" spans="1:6">
      <c r="A1482" s="25"/>
      <c r="B1482" s="25"/>
      <c r="C1482" s="31"/>
      <c r="D1482" s="31"/>
      <c r="E1482" s="31"/>
      <c r="F1482" s="32"/>
    </row>
    <row r="1483" spans="1:6">
      <c r="A1483" s="3"/>
      <c r="B1483" s="3"/>
      <c r="C1483" s="2"/>
      <c r="D1483" s="2"/>
      <c r="E1483" s="2"/>
      <c r="F1483" s="33"/>
    </row>
    <row r="1484" spans="1:6">
      <c r="A1484" s="3"/>
      <c r="B1484" s="3"/>
      <c r="C1484" s="2"/>
      <c r="D1484" s="2"/>
      <c r="E1484" s="2"/>
      <c r="F1484" s="33"/>
    </row>
    <row r="1485" spans="1:6">
      <c r="A1485" s="12"/>
      <c r="B1485" s="12"/>
      <c r="C1485" s="13"/>
      <c r="D1485" s="13"/>
      <c r="E1485" s="13"/>
      <c r="F1485" s="34"/>
    </row>
    <row r="1486" spans="1:6">
      <c r="A1486" s="2"/>
      <c r="B1486" s="2"/>
      <c r="C1486" s="2"/>
      <c r="D1486" s="2"/>
      <c r="E1486" s="2"/>
      <c r="F1486" s="1"/>
    </row>
    <row r="1487" spans="1:6">
      <c r="A1487" s="2"/>
      <c r="B1487" s="1"/>
      <c r="C1487" s="1"/>
      <c r="D1487" s="1"/>
      <c r="E1487" s="1"/>
      <c r="F1487" s="1"/>
    </row>
    <row r="1488" spans="1:6">
      <c r="A1488" s="2"/>
      <c r="B1488" s="1"/>
      <c r="C1488" s="1"/>
      <c r="D1488" s="1"/>
      <c r="E1488" s="1"/>
      <c r="F1488" s="1"/>
    </row>
    <row r="1489" spans="1:6">
      <c r="A1489" s="2"/>
      <c r="B1489" s="1"/>
      <c r="C1489" s="2"/>
      <c r="D1489" s="14"/>
      <c r="E1489" s="15"/>
      <c r="F1489" s="1"/>
    </row>
    <row r="1490" spans="1:6" ht="15" thickBot="1">
      <c r="A1490" s="35"/>
      <c r="B1490" s="275"/>
      <c r="C1490" s="276"/>
      <c r="D1490" s="275"/>
      <c r="E1490" s="276"/>
      <c r="F1490" s="35"/>
    </row>
    <row r="1491" spans="1:6">
      <c r="A1491" s="21"/>
      <c r="B1491" s="4"/>
      <c r="C1491" s="16"/>
      <c r="D1491" s="4"/>
      <c r="E1491" s="16"/>
      <c r="F1491" s="16"/>
    </row>
    <row r="1492" spans="1:6">
      <c r="A1492" s="22"/>
      <c r="B1492" s="6"/>
      <c r="C1492" s="18"/>
      <c r="D1492" s="6"/>
      <c r="E1492" s="18"/>
      <c r="F1492" s="17"/>
    </row>
    <row r="1493" spans="1:6">
      <c r="A1493" s="24"/>
      <c r="B1493" s="7"/>
      <c r="C1493" s="17"/>
      <c r="D1493" s="7"/>
      <c r="E1493" s="17"/>
      <c r="F1493" s="17"/>
    </row>
    <row r="1494" spans="1:6">
      <c r="A1494" s="24"/>
      <c r="B1494" s="6"/>
      <c r="C1494" s="18"/>
      <c r="D1494" s="7"/>
      <c r="E1494" s="17"/>
      <c r="F1494" s="17"/>
    </row>
    <row r="1495" spans="1:6">
      <c r="A1495" s="25"/>
      <c r="B1495" s="7"/>
      <c r="C1495" s="17"/>
      <c r="D1495" s="7"/>
      <c r="E1495" s="17"/>
      <c r="F1495" s="17"/>
    </row>
    <row r="1496" spans="1:6">
      <c r="A1496" s="12"/>
      <c r="B1496" s="8"/>
      <c r="C1496" s="19"/>
      <c r="D1496" s="8"/>
      <c r="E1496" s="19"/>
      <c r="F1496" s="17"/>
    </row>
    <row r="1497" spans="1:6">
      <c r="A1497" s="25"/>
      <c r="B1497" s="7"/>
      <c r="C1497" s="17"/>
      <c r="D1497" s="7"/>
      <c r="E1497" s="17"/>
      <c r="F1497" s="17"/>
    </row>
    <row r="1498" spans="1:6">
      <c r="A1498" s="12"/>
      <c r="B1498" s="8"/>
      <c r="C1498" s="19"/>
      <c r="D1498" s="8"/>
      <c r="E1498" s="19"/>
      <c r="F1498" s="17"/>
    </row>
    <row r="1499" spans="1:6">
      <c r="A1499" s="26"/>
      <c r="B1499" s="6"/>
      <c r="C1499" s="18"/>
      <c r="D1499" s="6"/>
      <c r="E1499" s="18"/>
      <c r="F1499" s="17"/>
    </row>
    <row r="1500" spans="1:6">
      <c r="A1500" s="25"/>
      <c r="B1500" s="7"/>
      <c r="C1500" s="17"/>
      <c r="D1500" s="7"/>
      <c r="E1500" s="17"/>
      <c r="F1500" s="17"/>
    </row>
    <row r="1501" spans="1:6">
      <c r="A1501" s="25"/>
      <c r="B1501" s="7"/>
      <c r="C1501" s="17"/>
      <c r="D1501" s="7"/>
      <c r="E1501" s="17"/>
      <c r="F1501" s="17"/>
    </row>
    <row r="1502" spans="1:6">
      <c r="A1502" s="25"/>
      <c r="B1502" s="7"/>
      <c r="C1502" s="17"/>
      <c r="D1502" s="7"/>
      <c r="E1502" s="17"/>
      <c r="F1502" s="17"/>
    </row>
    <row r="1503" spans="1:6">
      <c r="A1503" s="12"/>
      <c r="B1503" s="7"/>
      <c r="C1503" s="17"/>
      <c r="D1503" s="7"/>
      <c r="E1503" s="17"/>
      <c r="F1503" s="17"/>
    </row>
    <row r="1504" spans="1:6">
      <c r="A1504" s="12"/>
      <c r="B1504" s="8"/>
      <c r="C1504" s="19"/>
      <c r="D1504" s="8"/>
      <c r="E1504" s="19"/>
      <c r="F1504" s="17"/>
    </row>
    <row r="1505" spans="1:6">
      <c r="A1505" s="25"/>
      <c r="B1505" s="7"/>
      <c r="C1505" s="17"/>
      <c r="D1505" s="7"/>
      <c r="E1505" s="17"/>
      <c r="F1505" s="17"/>
    </row>
    <row r="1506" spans="1:6">
      <c r="A1506" s="25"/>
      <c r="B1506" s="9"/>
      <c r="C1506" s="20"/>
      <c r="D1506" s="9"/>
      <c r="E1506" s="20"/>
      <c r="F1506" s="20"/>
    </row>
    <row r="1507" spans="1:6">
      <c r="A1507" s="27"/>
      <c r="B1507" s="4"/>
      <c r="C1507" s="16"/>
      <c r="D1507" s="4"/>
      <c r="E1507" s="16"/>
      <c r="F1507" s="20"/>
    </row>
    <row r="1508" spans="1:6">
      <c r="A1508" s="12"/>
      <c r="B1508" s="4"/>
      <c r="C1508" s="16"/>
      <c r="D1508" s="4"/>
      <c r="E1508" s="16"/>
      <c r="F1508" s="20"/>
    </row>
    <row r="1509" spans="1:6">
      <c r="A1509" s="2"/>
      <c r="B1509" s="2"/>
      <c r="C1509" s="2"/>
      <c r="D1509" s="2"/>
      <c r="E1509" s="10"/>
      <c r="F1509" s="11"/>
    </row>
    <row r="1510" spans="1:6">
      <c r="A1510" s="1"/>
      <c r="B1510" s="1"/>
      <c r="C1510" s="1"/>
      <c r="D1510" s="1"/>
      <c r="E1510" s="1"/>
      <c r="F1510" s="1"/>
    </row>
    <row r="1511" spans="1:6">
      <c r="A1511" s="2"/>
      <c r="B1511" s="2"/>
      <c r="C1511" s="2"/>
      <c r="D1511" s="30"/>
      <c r="E1511" s="30"/>
      <c r="F1511" s="1"/>
    </row>
    <row r="1512" spans="1:6">
      <c r="A1512" s="2"/>
      <c r="B1512" s="2"/>
      <c r="C1512" s="2"/>
      <c r="D1512" s="30"/>
      <c r="E1512" s="30"/>
      <c r="F1512" s="1"/>
    </row>
    <row r="1513" spans="1:6">
      <c r="A1513" s="2"/>
      <c r="B1513" s="2"/>
      <c r="C1513" s="2"/>
      <c r="D1513" s="30"/>
      <c r="E1513" s="30"/>
      <c r="F1513" s="1"/>
    </row>
    <row r="1514" spans="1:6">
      <c r="A1514" s="2"/>
      <c r="B1514" s="1"/>
      <c r="C1514" s="1"/>
      <c r="D1514" s="30"/>
      <c r="E1514" s="1"/>
      <c r="F1514" s="1"/>
    </row>
    <row r="1515" spans="1:6">
      <c r="A1515" s="25"/>
      <c r="B1515" s="25"/>
      <c r="C1515" s="31"/>
      <c r="D1515" s="31"/>
      <c r="E1515" s="31"/>
      <c r="F1515" s="32"/>
    </row>
    <row r="1516" spans="1:6">
      <c r="A1516" s="3"/>
      <c r="B1516" s="3"/>
      <c r="C1516" s="2"/>
      <c r="D1516" s="2"/>
      <c r="E1516" s="2"/>
      <c r="F1516" s="33"/>
    </row>
    <row r="1517" spans="1:6">
      <c r="A1517" s="3"/>
      <c r="B1517" s="3"/>
      <c r="C1517" s="2"/>
      <c r="D1517" s="2"/>
      <c r="E1517" s="2"/>
      <c r="F1517" s="33"/>
    </row>
    <row r="1518" spans="1:6">
      <c r="A1518" s="12"/>
      <c r="B1518" s="12"/>
      <c r="C1518" s="13"/>
      <c r="D1518" s="13"/>
      <c r="E1518" s="13"/>
      <c r="F1518" s="34"/>
    </row>
    <row r="1519" spans="1:6">
      <c r="A1519" s="2"/>
      <c r="B1519" s="2"/>
      <c r="C1519" s="2"/>
      <c r="D1519" s="2"/>
      <c r="E1519" s="2"/>
      <c r="F1519" s="1"/>
    </row>
    <row r="1520" spans="1:6">
      <c r="A1520" s="2"/>
      <c r="B1520" s="1"/>
      <c r="C1520" s="1"/>
      <c r="D1520" s="1"/>
      <c r="E1520" s="1"/>
      <c r="F1520" s="1"/>
    </row>
    <row r="1521" spans="1:6">
      <c r="A1521" s="2"/>
      <c r="B1521" s="1"/>
      <c r="C1521" s="1"/>
      <c r="D1521" s="1"/>
      <c r="E1521" s="1"/>
      <c r="F1521" s="1"/>
    </row>
    <row r="1522" spans="1:6">
      <c r="A1522" s="2"/>
      <c r="B1522" s="1"/>
      <c r="C1522" s="2"/>
      <c r="D1522" s="14"/>
      <c r="E1522" s="15"/>
      <c r="F1522" s="1"/>
    </row>
    <row r="1523" spans="1:6" ht="15" thickBot="1">
      <c r="A1523" s="35"/>
      <c r="B1523" s="275"/>
      <c r="C1523" s="276"/>
      <c r="D1523" s="275"/>
      <c r="E1523" s="276"/>
      <c r="F1523" s="35"/>
    </row>
    <row r="1524" spans="1:6">
      <c r="A1524" s="21"/>
      <c r="B1524" s="4"/>
      <c r="C1524" s="16"/>
      <c r="D1524" s="4"/>
      <c r="E1524" s="16"/>
      <c r="F1524" s="16"/>
    </row>
    <row r="1525" spans="1:6">
      <c r="A1525" s="22"/>
      <c r="B1525" s="6"/>
      <c r="C1525" s="18"/>
      <c r="D1525" s="6"/>
      <c r="E1525" s="18"/>
      <c r="F1525" s="17"/>
    </row>
    <row r="1526" spans="1:6">
      <c r="A1526" s="24"/>
      <c r="B1526" s="7"/>
      <c r="C1526" s="17"/>
      <c r="D1526" s="7"/>
      <c r="E1526" s="17"/>
      <c r="F1526" s="17"/>
    </row>
    <row r="1527" spans="1:6">
      <c r="A1527" s="24"/>
      <c r="B1527" s="6"/>
      <c r="C1527" s="18"/>
      <c r="D1527" s="7"/>
      <c r="E1527" s="17"/>
      <c r="F1527" s="17"/>
    </row>
    <row r="1528" spans="1:6">
      <c r="A1528" s="25"/>
      <c r="B1528" s="7"/>
      <c r="C1528" s="17"/>
      <c r="D1528" s="7"/>
      <c r="E1528" s="17"/>
      <c r="F1528" s="17"/>
    </row>
    <row r="1529" spans="1:6">
      <c r="A1529" s="12"/>
      <c r="B1529" s="8"/>
      <c r="C1529" s="19"/>
      <c r="D1529" s="8"/>
      <c r="E1529" s="19"/>
      <c r="F1529" s="17"/>
    </row>
    <row r="1530" spans="1:6">
      <c r="A1530" s="25"/>
      <c r="B1530" s="7"/>
      <c r="C1530" s="17"/>
      <c r="D1530" s="7"/>
      <c r="E1530" s="17"/>
      <c r="F1530" s="17"/>
    </row>
    <row r="1531" spans="1:6">
      <c r="A1531" s="12"/>
      <c r="B1531" s="8"/>
      <c r="C1531" s="19"/>
      <c r="D1531" s="8"/>
      <c r="E1531" s="19"/>
      <c r="F1531" s="17"/>
    </row>
    <row r="1532" spans="1:6">
      <c r="A1532" s="26"/>
      <c r="B1532" s="6"/>
      <c r="C1532" s="18"/>
      <c r="D1532" s="6"/>
      <c r="E1532" s="18"/>
      <c r="F1532" s="17"/>
    </row>
    <row r="1533" spans="1:6">
      <c r="A1533" s="25"/>
      <c r="B1533" s="7"/>
      <c r="C1533" s="17"/>
      <c r="D1533" s="7"/>
      <c r="E1533" s="17"/>
      <c r="F1533" s="17"/>
    </row>
    <row r="1534" spans="1:6">
      <c r="A1534" s="25"/>
      <c r="B1534" s="7"/>
      <c r="C1534" s="17"/>
      <c r="D1534" s="7"/>
      <c r="E1534" s="17"/>
      <c r="F1534" s="17"/>
    </row>
    <row r="1535" spans="1:6">
      <c r="A1535" s="25"/>
      <c r="B1535" s="7"/>
      <c r="C1535" s="17"/>
      <c r="D1535" s="7"/>
      <c r="E1535" s="17"/>
      <c r="F1535" s="17"/>
    </row>
    <row r="1536" spans="1:6">
      <c r="A1536" s="12"/>
      <c r="B1536" s="7"/>
      <c r="C1536" s="17"/>
      <c r="D1536" s="7"/>
      <c r="E1536" s="17"/>
      <c r="F1536" s="17"/>
    </row>
    <row r="1537" spans="1:6">
      <c r="A1537" s="12"/>
      <c r="B1537" s="8"/>
      <c r="C1537" s="19"/>
      <c r="D1537" s="8"/>
      <c r="E1537" s="19"/>
      <c r="F1537" s="17"/>
    </row>
    <row r="1538" spans="1:6">
      <c r="A1538" s="25"/>
      <c r="B1538" s="5"/>
      <c r="C1538" s="23"/>
      <c r="D1538" s="5"/>
      <c r="E1538" s="23"/>
      <c r="F1538" s="23"/>
    </row>
    <row r="1539" spans="1:6">
      <c r="A1539" s="25"/>
      <c r="B1539" s="9"/>
      <c r="C1539" s="20"/>
      <c r="D1539" s="9"/>
      <c r="E1539" s="20"/>
      <c r="F1539" s="20"/>
    </row>
    <row r="1540" spans="1:6">
      <c r="A1540" s="27"/>
      <c r="B1540" s="4"/>
      <c r="C1540" s="16"/>
      <c r="D1540" s="4"/>
      <c r="E1540" s="16"/>
      <c r="F1540" s="20"/>
    </row>
    <row r="1541" spans="1:6">
      <c r="A1541" s="12"/>
      <c r="B1541" s="4"/>
      <c r="C1541" s="16"/>
      <c r="D1541" s="4"/>
      <c r="E1541" s="16"/>
      <c r="F1541" s="20"/>
    </row>
    <row r="1542" spans="1:6">
      <c r="A1542" s="2"/>
      <c r="B1542" s="2"/>
      <c r="C1542" s="2"/>
      <c r="D1542" s="2"/>
      <c r="E1542" s="10"/>
      <c r="F1542" s="11"/>
    </row>
    <row r="1543" spans="1:6">
      <c r="A1543" s="1"/>
      <c r="B1543" s="1"/>
      <c r="C1543" s="1"/>
      <c r="D1543" s="1"/>
      <c r="E1543" s="1"/>
      <c r="F1543" s="1"/>
    </row>
    <row r="1544" spans="1:6">
      <c r="A1544" s="2"/>
      <c r="B1544" s="2"/>
      <c r="C1544" s="2"/>
      <c r="D1544" s="30"/>
      <c r="E1544" s="30"/>
      <c r="F1544" s="1"/>
    </row>
    <row r="1545" spans="1:6">
      <c r="A1545" s="2"/>
      <c r="B1545" s="2"/>
      <c r="C1545" s="2"/>
      <c r="D1545" s="30"/>
      <c r="E1545" s="30"/>
      <c r="F1545" s="1"/>
    </row>
    <row r="1546" spans="1:6">
      <c r="A1546" s="2"/>
      <c r="B1546" s="2"/>
      <c r="C1546" s="2"/>
      <c r="D1546" s="30"/>
      <c r="E1546" s="30"/>
      <c r="F1546" s="1"/>
    </row>
    <row r="1547" spans="1:6">
      <c r="A1547" s="2"/>
      <c r="B1547" s="1"/>
      <c r="C1547" s="1"/>
      <c r="D1547" s="30"/>
      <c r="E1547" s="1"/>
      <c r="F1547" s="1"/>
    </row>
    <row r="1548" spans="1:6">
      <c r="A1548" s="25"/>
      <c r="B1548" s="25"/>
      <c r="C1548" s="31"/>
      <c r="D1548" s="31"/>
      <c r="E1548" s="31"/>
      <c r="F1548" s="32"/>
    </row>
    <row r="1549" spans="1:6">
      <c r="A1549" s="3"/>
      <c r="B1549" s="3"/>
      <c r="C1549" s="2"/>
      <c r="D1549" s="2"/>
      <c r="E1549" s="2"/>
      <c r="F1549" s="33"/>
    </row>
    <row r="1550" spans="1:6">
      <c r="A1550" s="3"/>
      <c r="B1550" s="3"/>
      <c r="C1550" s="2"/>
      <c r="D1550" s="2"/>
      <c r="E1550" s="2"/>
      <c r="F1550" s="33"/>
    </row>
    <row r="1551" spans="1:6">
      <c r="A1551" s="12"/>
      <c r="B1551" s="12"/>
      <c r="C1551" s="13"/>
      <c r="D1551" s="13"/>
      <c r="E1551" s="13"/>
      <c r="F1551" s="34"/>
    </row>
    <row r="1552" spans="1:6">
      <c r="A1552" s="2"/>
      <c r="B1552" s="2"/>
      <c r="C1552" s="2"/>
      <c r="D1552" s="2"/>
      <c r="E1552" s="2"/>
      <c r="F1552" s="1"/>
    </row>
    <row r="1553" spans="1:6">
      <c r="A1553" s="2"/>
      <c r="B1553" s="1"/>
      <c r="C1553" s="1"/>
      <c r="D1553" s="1"/>
      <c r="E1553" s="1"/>
      <c r="F1553" s="1"/>
    </row>
    <row r="1554" spans="1:6">
      <c r="A1554" s="2"/>
      <c r="B1554" s="1"/>
      <c r="C1554" s="1"/>
      <c r="D1554" s="1"/>
      <c r="E1554" s="1"/>
      <c r="F1554" s="1"/>
    </row>
    <row r="1555" spans="1:6">
      <c r="A1555" s="2"/>
      <c r="B1555" s="1"/>
      <c r="C1555" s="2"/>
      <c r="D1555" s="14"/>
      <c r="E1555" s="15"/>
      <c r="F1555" s="1"/>
    </row>
    <row r="1556" spans="1:6" ht="15" thickBot="1">
      <c r="A1556" s="35"/>
      <c r="B1556" s="275"/>
      <c r="C1556" s="276"/>
      <c r="D1556" s="275"/>
      <c r="E1556" s="276"/>
      <c r="F1556" s="35"/>
    </row>
    <row r="1557" spans="1:6">
      <c r="A1557" s="21"/>
      <c r="B1557" s="4"/>
      <c r="C1557" s="16"/>
      <c r="D1557" s="4"/>
      <c r="E1557" s="16"/>
      <c r="F1557" s="16"/>
    </row>
    <row r="1558" spans="1:6">
      <c r="A1558" s="22"/>
      <c r="B1558" s="6"/>
      <c r="C1558" s="18"/>
      <c r="D1558" s="6"/>
      <c r="E1558" s="18"/>
      <c r="F1558" s="17"/>
    </row>
    <row r="1559" spans="1:6">
      <c r="A1559" s="24"/>
      <c r="B1559" s="7"/>
      <c r="C1559" s="17"/>
      <c r="D1559" s="7"/>
      <c r="E1559" s="17"/>
      <c r="F1559" s="17"/>
    </row>
    <row r="1560" spans="1:6">
      <c r="A1560" s="24"/>
      <c r="B1560" s="6"/>
      <c r="C1560" s="18"/>
      <c r="D1560" s="7"/>
      <c r="E1560" s="17"/>
      <c r="F1560" s="17"/>
    </row>
    <row r="1561" spans="1:6">
      <c r="A1561" s="25"/>
      <c r="B1561" s="7"/>
      <c r="C1561" s="17"/>
      <c r="D1561" s="7"/>
      <c r="E1561" s="17"/>
      <c r="F1561" s="17"/>
    </row>
    <row r="1562" spans="1:6">
      <c r="A1562" s="12"/>
      <c r="B1562" s="8"/>
      <c r="C1562" s="19"/>
      <c r="D1562" s="8"/>
      <c r="E1562" s="19"/>
      <c r="F1562" s="17"/>
    </row>
    <row r="1563" spans="1:6">
      <c r="A1563" s="25"/>
      <c r="B1563" s="7"/>
      <c r="C1563" s="17"/>
      <c r="D1563" s="7"/>
      <c r="E1563" s="17"/>
      <c r="F1563" s="17"/>
    </row>
    <row r="1564" spans="1:6">
      <c r="A1564" s="12"/>
      <c r="B1564" s="8"/>
      <c r="C1564" s="19"/>
      <c r="D1564" s="8"/>
      <c r="E1564" s="19"/>
      <c r="F1564" s="17"/>
    </row>
    <row r="1565" spans="1:6">
      <c r="A1565" s="26"/>
      <c r="B1565" s="6"/>
      <c r="C1565" s="18"/>
      <c r="D1565" s="6"/>
      <c r="E1565" s="18"/>
      <c r="F1565" s="17"/>
    </row>
    <row r="1566" spans="1:6">
      <c r="A1566" s="25"/>
      <c r="B1566" s="7"/>
      <c r="C1566" s="17"/>
      <c r="D1566" s="7"/>
      <c r="E1566" s="17"/>
      <c r="F1566" s="17"/>
    </row>
    <row r="1567" spans="1:6">
      <c r="A1567" s="25"/>
      <c r="B1567" s="7"/>
      <c r="C1567" s="17"/>
      <c r="D1567" s="7"/>
      <c r="E1567" s="17"/>
      <c r="F1567" s="17"/>
    </row>
    <row r="1568" spans="1:6">
      <c r="A1568" s="25"/>
      <c r="B1568" s="7"/>
      <c r="C1568" s="17"/>
      <c r="D1568" s="7"/>
      <c r="E1568" s="17"/>
      <c r="F1568" s="17"/>
    </row>
    <row r="1569" spans="1:6">
      <c r="A1569" s="12"/>
      <c r="B1569" s="7"/>
      <c r="C1569" s="17"/>
      <c r="D1569" s="7"/>
      <c r="E1569" s="17"/>
      <c r="F1569" s="17"/>
    </row>
    <row r="1570" spans="1:6">
      <c r="A1570" s="12"/>
      <c r="B1570" s="8"/>
      <c r="C1570" s="19"/>
      <c r="D1570" s="8"/>
      <c r="E1570" s="19"/>
      <c r="F1570" s="17"/>
    </row>
    <row r="1571" spans="1:6">
      <c r="A1571" s="25"/>
      <c r="B1571" s="7"/>
      <c r="C1571" s="17"/>
      <c r="D1571" s="7"/>
      <c r="E1571" s="17"/>
      <c r="F1571" s="17"/>
    </row>
    <row r="1572" spans="1:6">
      <c r="A1572" s="25"/>
      <c r="B1572" s="9"/>
      <c r="C1572" s="20"/>
      <c r="D1572" s="9"/>
      <c r="E1572" s="20"/>
      <c r="F1572" s="20"/>
    </row>
    <row r="1573" spans="1:6">
      <c r="A1573" s="27"/>
      <c r="B1573" s="4"/>
      <c r="C1573" s="16"/>
      <c r="D1573" s="4"/>
      <c r="E1573" s="16"/>
      <c r="F1573" s="20"/>
    </row>
    <row r="1574" spans="1:6">
      <c r="A1574" s="12"/>
      <c r="B1574" s="4"/>
      <c r="C1574" s="16"/>
      <c r="D1574" s="4"/>
      <c r="E1574" s="16"/>
      <c r="F1574" s="20"/>
    </row>
    <row r="1575" spans="1:6">
      <c r="A1575" s="2"/>
      <c r="B1575" s="2"/>
      <c r="C1575" s="2"/>
      <c r="D1575" s="2"/>
      <c r="E1575" s="10"/>
      <c r="F1575" s="11"/>
    </row>
    <row r="1576" spans="1:6">
      <c r="A1576" s="1"/>
      <c r="B1576" s="1"/>
      <c r="C1576" s="1"/>
      <c r="D1576" s="1"/>
      <c r="E1576" s="1"/>
      <c r="F1576" s="1"/>
    </row>
    <row r="1577" spans="1:6">
      <c r="A1577" s="2"/>
      <c r="B1577" s="2"/>
      <c r="C1577" s="2"/>
      <c r="D1577" s="30"/>
      <c r="E1577" s="30"/>
      <c r="F1577" s="1"/>
    </row>
    <row r="1578" spans="1:6">
      <c r="A1578" s="2"/>
      <c r="B1578" s="2"/>
      <c r="C1578" s="2"/>
      <c r="D1578" s="30"/>
      <c r="E1578" s="30"/>
      <c r="F1578" s="1"/>
    </row>
    <row r="1579" spans="1:6">
      <c r="A1579" s="2"/>
      <c r="B1579" s="2"/>
      <c r="C1579" s="2"/>
      <c r="D1579" s="30"/>
      <c r="E1579" s="30"/>
      <c r="F1579" s="1"/>
    </row>
    <row r="1580" spans="1:6">
      <c r="A1580" s="2"/>
      <c r="B1580" s="1"/>
      <c r="C1580" s="1"/>
      <c r="D1580" s="30"/>
      <c r="E1580" s="1"/>
      <c r="F1580" s="1"/>
    </row>
    <row r="1581" spans="1:6">
      <c r="A1581" s="25"/>
      <c r="B1581" s="25"/>
      <c r="C1581" s="31"/>
      <c r="D1581" s="31"/>
      <c r="E1581" s="31"/>
      <c r="F1581" s="32"/>
    </row>
    <row r="1582" spans="1:6">
      <c r="A1582" s="3"/>
      <c r="B1582" s="3"/>
      <c r="C1582" s="2"/>
      <c r="D1582" s="2"/>
      <c r="E1582" s="2"/>
      <c r="F1582" s="33"/>
    </row>
    <row r="1583" spans="1:6">
      <c r="A1583" s="3"/>
      <c r="B1583" s="3"/>
      <c r="C1583" s="2"/>
      <c r="D1583" s="2"/>
      <c r="E1583" s="2"/>
      <c r="F1583" s="33"/>
    </row>
    <row r="1584" spans="1:6">
      <c r="A1584" s="12"/>
      <c r="B1584" s="12"/>
      <c r="C1584" s="13"/>
      <c r="D1584" s="13"/>
      <c r="E1584" s="13"/>
      <c r="F1584" s="34"/>
    </row>
    <row r="1585" spans="1:6">
      <c r="A1585" s="2"/>
      <c r="B1585" s="2"/>
      <c r="C1585" s="2"/>
      <c r="D1585" s="2"/>
      <c r="E1585" s="2"/>
      <c r="F1585" s="1"/>
    </row>
    <row r="1586" spans="1:6">
      <c r="A1586" s="2"/>
      <c r="B1586" s="1"/>
      <c r="C1586" s="1"/>
      <c r="D1586" s="1"/>
      <c r="E1586" s="1"/>
      <c r="F1586" s="1"/>
    </row>
    <row r="1587" spans="1:6">
      <c r="A1587" s="2"/>
      <c r="B1587" s="1"/>
      <c r="C1587" s="1"/>
      <c r="D1587" s="1"/>
      <c r="E1587" s="1"/>
      <c r="F1587" s="1"/>
    </row>
    <row r="1588" spans="1:6">
      <c r="A1588" s="2"/>
      <c r="B1588" s="1"/>
      <c r="C1588" s="2"/>
      <c r="D1588" s="14"/>
      <c r="E1588" s="15"/>
      <c r="F1588" s="1"/>
    </row>
    <row r="1589" spans="1:6" ht="15" thickBot="1">
      <c r="A1589" s="35"/>
      <c r="B1589" s="275"/>
      <c r="C1589" s="276"/>
      <c r="D1589" s="275"/>
      <c r="E1589" s="276"/>
      <c r="F1589" s="35"/>
    </row>
    <row r="1590" spans="1:6">
      <c r="A1590" s="21"/>
      <c r="B1590" s="4"/>
      <c r="C1590" s="16"/>
      <c r="D1590" s="4"/>
      <c r="E1590" s="16"/>
      <c r="F1590" s="16"/>
    </row>
    <row r="1591" spans="1:6">
      <c r="A1591" s="22"/>
      <c r="B1591" s="39"/>
      <c r="C1591" s="40"/>
      <c r="D1591" s="39"/>
      <c r="E1591" s="40"/>
      <c r="F1591" s="23"/>
    </row>
    <row r="1592" spans="1:6">
      <c r="A1592" s="24"/>
      <c r="B1592" s="5"/>
      <c r="C1592" s="23"/>
      <c r="D1592" s="5"/>
      <c r="E1592" s="23"/>
      <c r="F1592" s="23"/>
    </row>
    <row r="1593" spans="1:6">
      <c r="A1593" s="24"/>
      <c r="B1593" s="6"/>
      <c r="C1593" s="18"/>
      <c r="D1593" s="7"/>
      <c r="E1593" s="17"/>
      <c r="F1593" s="17"/>
    </row>
    <row r="1594" spans="1:6">
      <c r="A1594" s="25"/>
      <c r="B1594" s="7"/>
      <c r="C1594" s="17"/>
      <c r="D1594" s="7"/>
      <c r="E1594" s="17"/>
      <c r="F1594" s="17"/>
    </row>
    <row r="1595" spans="1:6">
      <c r="A1595" s="12"/>
      <c r="B1595" s="8"/>
      <c r="C1595" s="19"/>
      <c r="D1595" s="8"/>
      <c r="E1595" s="19"/>
      <c r="F1595" s="17"/>
    </row>
    <row r="1596" spans="1:6">
      <c r="A1596" s="25"/>
      <c r="B1596" s="7"/>
      <c r="C1596" s="17"/>
      <c r="D1596" s="7"/>
      <c r="E1596" s="17"/>
      <c r="F1596" s="17"/>
    </row>
    <row r="1597" spans="1:6">
      <c r="A1597" s="12"/>
      <c r="B1597" s="8"/>
      <c r="C1597" s="19"/>
      <c r="D1597" s="8"/>
      <c r="E1597" s="19"/>
      <c r="F1597" s="17"/>
    </row>
    <row r="1598" spans="1:6">
      <c r="A1598" s="26"/>
      <c r="B1598" s="6"/>
      <c r="C1598" s="18"/>
      <c r="D1598" s="6"/>
      <c r="E1598" s="18"/>
      <c r="F1598" s="17"/>
    </row>
    <row r="1599" spans="1:6">
      <c r="A1599" s="25"/>
      <c r="B1599" s="7"/>
      <c r="C1599" s="17"/>
      <c r="D1599" s="7"/>
      <c r="E1599" s="17"/>
      <c r="F1599" s="17"/>
    </row>
    <row r="1600" spans="1:6">
      <c r="A1600" s="25"/>
      <c r="B1600" s="7"/>
      <c r="C1600" s="17"/>
      <c r="D1600" s="7"/>
      <c r="E1600" s="17"/>
      <c r="F1600" s="17"/>
    </row>
    <row r="1601" spans="1:6">
      <c r="A1601" s="25"/>
      <c r="B1601" s="7"/>
      <c r="C1601" s="17"/>
      <c r="D1601" s="7"/>
      <c r="E1601" s="17"/>
      <c r="F1601" s="17"/>
    </row>
    <row r="1602" spans="1:6">
      <c r="A1602" s="12"/>
      <c r="B1602" s="7"/>
      <c r="C1602" s="17"/>
      <c r="D1602" s="7"/>
      <c r="E1602" s="17"/>
      <c r="F1602" s="17"/>
    </row>
    <row r="1603" spans="1:6">
      <c r="A1603" s="12"/>
      <c r="B1603" s="8"/>
      <c r="C1603" s="19"/>
      <c r="D1603" s="8"/>
      <c r="E1603" s="19"/>
      <c r="F1603" s="17"/>
    </row>
    <row r="1604" spans="1:6">
      <c r="A1604" s="25"/>
      <c r="B1604" s="7"/>
      <c r="C1604" s="17"/>
      <c r="D1604" s="7"/>
      <c r="E1604" s="17"/>
      <c r="F1604" s="17"/>
    </row>
    <row r="1605" spans="1:6">
      <c r="A1605" s="25"/>
      <c r="B1605" s="9"/>
      <c r="C1605" s="20"/>
      <c r="D1605" s="9"/>
      <c r="E1605" s="20"/>
      <c r="F1605" s="20"/>
    </row>
    <row r="1606" spans="1:6">
      <c r="A1606" s="27"/>
      <c r="B1606" s="4"/>
      <c r="C1606" s="16"/>
      <c r="D1606" s="4"/>
      <c r="E1606" s="16"/>
      <c r="F1606" s="20"/>
    </row>
    <row r="1607" spans="1:6">
      <c r="A1607" s="12"/>
      <c r="B1607" s="4"/>
      <c r="C1607" s="16"/>
      <c r="D1607" s="4"/>
      <c r="E1607" s="16"/>
      <c r="F1607" s="20"/>
    </row>
    <row r="1608" spans="1:6">
      <c r="A1608" s="2"/>
      <c r="B1608" s="2"/>
      <c r="C1608" s="2"/>
      <c r="D1608" s="2"/>
      <c r="E1608" s="10"/>
      <c r="F1608" s="11"/>
    </row>
    <row r="1609" spans="1:6">
      <c r="A1609" s="1"/>
      <c r="B1609" s="1"/>
      <c r="C1609" s="1"/>
      <c r="D1609" s="1"/>
      <c r="E1609" s="1"/>
      <c r="F1609" s="1"/>
    </row>
    <row r="1610" spans="1:6">
      <c r="A1610" s="2"/>
      <c r="B1610" s="2"/>
      <c r="C1610" s="2"/>
      <c r="D1610" s="30"/>
      <c r="E1610" s="30"/>
      <c r="F1610" s="1"/>
    </row>
    <row r="1611" spans="1:6">
      <c r="A1611" s="2"/>
      <c r="B1611" s="2"/>
      <c r="C1611" s="2"/>
      <c r="D1611" s="30"/>
      <c r="E1611" s="30"/>
      <c r="F1611" s="1"/>
    </row>
    <row r="1612" spans="1:6">
      <c r="A1612" s="2"/>
      <c r="B1612" s="2"/>
      <c r="C1612" s="2"/>
      <c r="D1612" s="30"/>
      <c r="E1612" s="30"/>
      <c r="F1612" s="1"/>
    </row>
    <row r="1613" spans="1:6">
      <c r="A1613" s="2"/>
      <c r="B1613" s="1"/>
      <c r="C1613" s="1"/>
      <c r="D1613" s="30"/>
      <c r="E1613" s="1"/>
      <c r="F1613" s="1"/>
    </row>
    <row r="1614" spans="1:6">
      <c r="A1614" s="25"/>
      <c r="B1614" s="25"/>
      <c r="C1614" s="31"/>
      <c r="D1614" s="31"/>
      <c r="E1614" s="31"/>
      <c r="F1614" s="32"/>
    </row>
    <row r="1615" spans="1:6">
      <c r="A1615" s="3"/>
      <c r="B1615" s="3"/>
      <c r="C1615" s="2"/>
      <c r="D1615" s="2"/>
      <c r="E1615" s="2"/>
      <c r="F1615" s="33"/>
    </row>
    <row r="1616" spans="1:6">
      <c r="A1616" s="3"/>
      <c r="B1616" s="3"/>
      <c r="C1616" s="2"/>
      <c r="D1616" s="2"/>
      <c r="E1616" s="2"/>
      <c r="F1616" s="33"/>
    </row>
    <row r="1617" spans="1:6">
      <c r="A1617" s="12"/>
      <c r="B1617" s="12"/>
      <c r="C1617" s="13"/>
      <c r="D1617" s="13"/>
      <c r="E1617" s="13"/>
      <c r="F1617" s="34"/>
    </row>
    <row r="1618" spans="1:6">
      <c r="A1618" s="2"/>
      <c r="B1618" s="2"/>
      <c r="C1618" s="2"/>
      <c r="D1618" s="2"/>
      <c r="E1618" s="2"/>
      <c r="F1618" s="1"/>
    </row>
    <row r="1619" spans="1:6">
      <c r="A1619" s="2"/>
      <c r="B1619" s="1"/>
      <c r="C1619" s="1"/>
      <c r="D1619" s="1"/>
      <c r="E1619" s="1"/>
      <c r="F1619" s="1"/>
    </row>
    <row r="1620" spans="1:6">
      <c r="A1620" s="2"/>
      <c r="B1620" s="1"/>
      <c r="C1620" s="1"/>
      <c r="D1620" s="1"/>
      <c r="E1620" s="1"/>
      <c r="F1620" s="1"/>
    </row>
    <row r="1621" spans="1:6">
      <c r="A1621" s="2"/>
      <c r="B1621" s="1"/>
      <c r="C1621" s="2"/>
      <c r="D1621" s="14"/>
      <c r="E1621" s="15"/>
      <c r="F1621" s="1"/>
    </row>
    <row r="1622" spans="1:6" ht="15" thickBot="1">
      <c r="A1622" s="35"/>
      <c r="B1622" s="275"/>
      <c r="C1622" s="276"/>
      <c r="D1622" s="275"/>
      <c r="E1622" s="276"/>
      <c r="F1622" s="35"/>
    </row>
    <row r="1623" spans="1:6">
      <c r="A1623" s="21"/>
      <c r="B1623" s="4"/>
      <c r="C1623" s="16"/>
      <c r="D1623" s="4"/>
      <c r="E1623" s="16"/>
      <c r="F1623" s="16"/>
    </row>
    <row r="1624" spans="1:6">
      <c r="A1624" s="22"/>
      <c r="B1624" s="6"/>
      <c r="C1624" s="18"/>
      <c r="D1624" s="6"/>
      <c r="E1624" s="18"/>
      <c r="F1624" s="17"/>
    </row>
    <row r="1625" spans="1:6">
      <c r="A1625" s="24"/>
      <c r="B1625" s="7"/>
      <c r="C1625" s="17"/>
      <c r="D1625" s="7"/>
      <c r="E1625" s="17"/>
      <c r="F1625" s="17"/>
    </row>
    <row r="1626" spans="1:6">
      <c r="A1626" s="24"/>
      <c r="B1626" s="6"/>
      <c r="C1626" s="18"/>
      <c r="D1626" s="7"/>
      <c r="E1626" s="17"/>
      <c r="F1626" s="17"/>
    </row>
    <row r="1627" spans="1:6">
      <c r="A1627" s="25"/>
      <c r="B1627" s="7"/>
      <c r="C1627" s="17"/>
      <c r="D1627" s="7"/>
      <c r="E1627" s="17"/>
      <c r="F1627" s="17"/>
    </row>
    <row r="1628" spans="1:6">
      <c r="A1628" s="12"/>
      <c r="B1628" s="8"/>
      <c r="C1628" s="19"/>
      <c r="D1628" s="8"/>
      <c r="E1628" s="19"/>
      <c r="F1628" s="17"/>
    </row>
    <row r="1629" spans="1:6">
      <c r="A1629" s="25"/>
      <c r="B1629" s="7"/>
      <c r="C1629" s="17"/>
      <c r="D1629" s="7"/>
      <c r="E1629" s="17"/>
      <c r="F1629" s="17"/>
    </row>
    <row r="1630" spans="1:6">
      <c r="A1630" s="12"/>
      <c r="B1630" s="8"/>
      <c r="C1630" s="19"/>
      <c r="D1630" s="8"/>
      <c r="E1630" s="19"/>
      <c r="F1630" s="17"/>
    </row>
    <row r="1631" spans="1:6">
      <c r="A1631" s="26"/>
      <c r="B1631" s="6"/>
      <c r="C1631" s="18"/>
      <c r="D1631" s="6"/>
      <c r="E1631" s="18"/>
      <c r="F1631" s="17"/>
    </row>
    <row r="1632" spans="1:6">
      <c r="A1632" s="25"/>
      <c r="B1632" s="7"/>
      <c r="C1632" s="17"/>
      <c r="D1632" s="7"/>
      <c r="E1632" s="17"/>
      <c r="F1632" s="17"/>
    </row>
    <row r="1633" spans="1:6">
      <c r="A1633" s="25"/>
      <c r="B1633" s="7"/>
      <c r="C1633" s="17"/>
      <c r="D1633" s="7"/>
      <c r="E1633" s="17"/>
      <c r="F1633" s="17"/>
    </row>
    <row r="1634" spans="1:6">
      <c r="A1634" s="25"/>
      <c r="B1634" s="7"/>
      <c r="C1634" s="17"/>
      <c r="D1634" s="7"/>
      <c r="E1634" s="17"/>
      <c r="F1634" s="17"/>
    </row>
    <row r="1635" spans="1:6">
      <c r="A1635" s="12"/>
      <c r="B1635" s="7"/>
      <c r="C1635" s="17"/>
      <c r="D1635" s="7"/>
      <c r="E1635" s="17"/>
      <c r="F1635" s="17"/>
    </row>
    <row r="1636" spans="1:6">
      <c r="A1636" s="12"/>
      <c r="B1636" s="8"/>
      <c r="C1636" s="19"/>
      <c r="D1636" s="8"/>
      <c r="E1636" s="19"/>
      <c r="F1636" s="17"/>
    </row>
    <row r="1637" spans="1:6">
      <c r="A1637" s="25"/>
      <c r="B1637" s="5"/>
      <c r="C1637" s="23"/>
      <c r="D1637" s="5"/>
      <c r="E1637" s="23"/>
      <c r="F1637" s="23"/>
    </row>
    <row r="1638" spans="1:6">
      <c r="A1638" s="25"/>
      <c r="B1638" s="9"/>
      <c r="C1638" s="20"/>
      <c r="D1638" s="9"/>
      <c r="E1638" s="20"/>
      <c r="F1638" s="20"/>
    </row>
    <row r="1639" spans="1:6">
      <c r="A1639" s="27"/>
      <c r="B1639" s="4"/>
      <c r="C1639" s="16"/>
      <c r="D1639" s="4"/>
      <c r="E1639" s="16"/>
      <c r="F1639" s="20"/>
    </row>
    <row r="1640" spans="1:6">
      <c r="A1640" s="12"/>
      <c r="B1640" s="4"/>
      <c r="C1640" s="16"/>
      <c r="D1640" s="4"/>
      <c r="E1640" s="16"/>
      <c r="F1640" s="20"/>
    </row>
    <row r="1641" spans="1:6">
      <c r="A1641" s="1"/>
      <c r="B1641" s="1"/>
      <c r="C1641" s="1"/>
      <c r="D1641" s="1"/>
      <c r="E1641" s="1"/>
      <c r="F1641" s="1"/>
    </row>
    <row r="1642" spans="1:6">
      <c r="A1642" s="2"/>
      <c r="B1642" s="2"/>
      <c r="C1642" s="2"/>
      <c r="D1642" s="30"/>
      <c r="E1642" s="30"/>
      <c r="F1642" s="1"/>
    </row>
    <row r="1643" spans="1:6">
      <c r="A1643" s="2"/>
      <c r="B1643" s="2"/>
      <c r="C1643" s="2"/>
      <c r="D1643" s="30"/>
      <c r="E1643" s="30"/>
      <c r="F1643" s="1"/>
    </row>
    <row r="1644" spans="1:6">
      <c r="A1644" s="2"/>
      <c r="B1644" s="2"/>
      <c r="C1644" s="2"/>
      <c r="D1644" s="30"/>
      <c r="E1644" s="30"/>
      <c r="F1644" s="1"/>
    </row>
    <row r="1645" spans="1:6">
      <c r="A1645" s="2"/>
      <c r="B1645" s="1"/>
      <c r="C1645" s="1"/>
      <c r="D1645" s="30"/>
      <c r="E1645" s="1"/>
      <c r="F1645" s="1"/>
    </row>
    <row r="1646" spans="1:6">
      <c r="A1646" s="25"/>
      <c r="B1646" s="25"/>
      <c r="C1646" s="31"/>
      <c r="D1646" s="31"/>
      <c r="E1646" s="31"/>
      <c r="F1646" s="32"/>
    </row>
    <row r="1647" spans="1:6">
      <c r="A1647" s="3"/>
      <c r="B1647" s="3"/>
      <c r="C1647" s="2"/>
      <c r="D1647" s="2"/>
      <c r="E1647" s="2"/>
      <c r="F1647" s="33"/>
    </row>
    <row r="1648" spans="1:6">
      <c r="A1648" s="3"/>
      <c r="B1648" s="3"/>
      <c r="C1648" s="2"/>
      <c r="D1648" s="2"/>
      <c r="E1648" s="2"/>
      <c r="F1648" s="33"/>
    </row>
    <row r="1649" spans="1:6">
      <c r="A1649" s="12"/>
      <c r="B1649" s="12"/>
      <c r="C1649" s="13"/>
      <c r="D1649" s="13"/>
      <c r="E1649" s="13"/>
      <c r="F1649" s="34"/>
    </row>
    <row r="1650" spans="1:6">
      <c r="A1650" s="2"/>
      <c r="B1650" s="2"/>
      <c r="C1650" s="2"/>
      <c r="D1650" s="2"/>
      <c r="E1650" s="2"/>
      <c r="F1650" s="1"/>
    </row>
    <row r="1651" spans="1:6">
      <c r="A1651" s="2"/>
      <c r="B1651" s="1"/>
      <c r="C1651" s="1"/>
      <c r="D1651" s="1"/>
      <c r="E1651" s="1"/>
      <c r="F1651" s="1"/>
    </row>
    <row r="1652" spans="1:6">
      <c r="A1652" s="2"/>
      <c r="B1652" s="1"/>
      <c r="C1652" s="1"/>
      <c r="D1652" s="1"/>
      <c r="E1652" s="1"/>
      <c r="F1652" s="1"/>
    </row>
    <row r="1653" spans="1:6">
      <c r="A1653" s="2"/>
      <c r="B1653" s="1"/>
      <c r="C1653" s="2"/>
      <c r="D1653" s="14"/>
      <c r="E1653" s="15"/>
      <c r="F1653" s="1"/>
    </row>
    <row r="1654" spans="1:6" ht="15" thickBot="1">
      <c r="A1654" s="35"/>
      <c r="B1654" s="275"/>
      <c r="C1654" s="276"/>
      <c r="D1654" s="275"/>
      <c r="E1654" s="276"/>
      <c r="F1654" s="35"/>
    </row>
    <row r="1655" spans="1:6">
      <c r="A1655" s="21"/>
      <c r="B1655" s="4"/>
      <c r="C1655" s="16"/>
      <c r="D1655" s="4"/>
      <c r="E1655" s="16"/>
      <c r="F1655" s="16"/>
    </row>
    <row r="1656" spans="1:6">
      <c r="A1656" s="22"/>
      <c r="B1656" s="39"/>
      <c r="C1656" s="40"/>
      <c r="D1656" s="39"/>
      <c r="E1656" s="40"/>
      <c r="F1656" s="23"/>
    </row>
    <row r="1657" spans="1:6">
      <c r="A1657" s="24"/>
      <c r="B1657" s="5"/>
      <c r="C1657" s="23"/>
      <c r="D1657" s="5"/>
      <c r="E1657" s="23"/>
      <c r="F1657" s="23"/>
    </row>
    <row r="1658" spans="1:6">
      <c r="A1658" s="24"/>
      <c r="B1658" s="6"/>
      <c r="C1658" s="18"/>
      <c r="D1658" s="7"/>
      <c r="E1658" s="17"/>
      <c r="F1658" s="17"/>
    </row>
    <row r="1659" spans="1:6">
      <c r="A1659" s="25"/>
      <c r="B1659" s="7"/>
      <c r="C1659" s="17"/>
      <c r="D1659" s="7"/>
      <c r="E1659" s="17"/>
      <c r="F1659" s="17"/>
    </row>
    <row r="1660" spans="1:6">
      <c r="A1660" s="12"/>
      <c r="B1660" s="8"/>
      <c r="C1660" s="19"/>
      <c r="D1660" s="8"/>
      <c r="E1660" s="19"/>
      <c r="F1660" s="17"/>
    </row>
    <row r="1661" spans="1:6">
      <c r="A1661" s="25"/>
      <c r="B1661" s="7"/>
      <c r="C1661" s="17"/>
      <c r="D1661" s="7"/>
      <c r="E1661" s="17"/>
      <c r="F1661" s="17"/>
    </row>
    <row r="1662" spans="1:6">
      <c r="A1662" s="12"/>
      <c r="B1662" s="8"/>
      <c r="C1662" s="19"/>
      <c r="D1662" s="8"/>
      <c r="E1662" s="19"/>
      <c r="F1662" s="17"/>
    </row>
    <row r="1663" spans="1:6">
      <c r="A1663" s="26"/>
      <c r="B1663" s="6"/>
      <c r="C1663" s="18"/>
      <c r="D1663" s="6"/>
      <c r="E1663" s="18"/>
      <c r="F1663" s="17"/>
    </row>
    <row r="1664" spans="1:6">
      <c r="A1664" s="25"/>
      <c r="B1664" s="7"/>
      <c r="C1664" s="17"/>
      <c r="D1664" s="7"/>
      <c r="E1664" s="17"/>
      <c r="F1664" s="17"/>
    </row>
    <row r="1665" spans="1:6">
      <c r="A1665" s="25"/>
      <c r="B1665" s="7"/>
      <c r="C1665" s="17"/>
      <c r="D1665" s="7"/>
      <c r="E1665" s="17"/>
      <c r="F1665" s="17"/>
    </row>
    <row r="1666" spans="1:6">
      <c r="A1666" s="25"/>
      <c r="B1666" s="7"/>
      <c r="C1666" s="17"/>
      <c r="D1666" s="7"/>
      <c r="E1666" s="17"/>
      <c r="F1666" s="17"/>
    </row>
    <row r="1667" spans="1:6">
      <c r="A1667" s="12"/>
      <c r="B1667" s="7"/>
      <c r="C1667" s="17"/>
      <c r="D1667" s="7"/>
      <c r="E1667" s="17"/>
      <c r="F1667" s="17"/>
    </row>
    <row r="1668" spans="1:6">
      <c r="A1668" s="12"/>
      <c r="B1668" s="8"/>
      <c r="C1668" s="19"/>
      <c r="D1668" s="8"/>
      <c r="E1668" s="19"/>
      <c r="F1668" s="17"/>
    </row>
    <row r="1669" spans="1:6">
      <c r="A1669" s="25"/>
      <c r="B1669" s="7"/>
      <c r="C1669" s="17"/>
      <c r="D1669" s="7"/>
      <c r="E1669" s="17"/>
      <c r="F1669" s="17"/>
    </row>
    <row r="1670" spans="1:6">
      <c r="A1670" s="25"/>
      <c r="B1670" s="9"/>
      <c r="C1670" s="20"/>
      <c r="D1670" s="9"/>
      <c r="E1670" s="20"/>
      <c r="F1670" s="20"/>
    </row>
    <row r="1671" spans="1:6">
      <c r="A1671" s="27"/>
      <c r="B1671" s="4"/>
      <c r="C1671" s="16"/>
      <c r="D1671" s="4"/>
      <c r="E1671" s="16"/>
      <c r="F1671" s="20"/>
    </row>
    <row r="1672" spans="1:6">
      <c r="A1672" s="12"/>
      <c r="B1672" s="4"/>
      <c r="C1672" s="16"/>
      <c r="D1672" s="4"/>
      <c r="E1672" s="16"/>
      <c r="F1672" s="20"/>
    </row>
    <row r="1673" spans="1:6">
      <c r="A1673" s="2"/>
      <c r="B1673" s="2"/>
      <c r="C1673" s="2"/>
      <c r="D1673" s="2"/>
      <c r="E1673" s="10"/>
      <c r="F1673" s="11"/>
    </row>
    <row r="1674" spans="1:6">
      <c r="A1674" s="1"/>
      <c r="B1674" s="1"/>
      <c r="C1674" s="1"/>
      <c r="D1674" s="1"/>
      <c r="E1674" s="1"/>
      <c r="F1674" s="1"/>
    </row>
    <row r="1675" spans="1:6">
      <c r="A1675" s="2"/>
      <c r="B1675" s="2"/>
      <c r="C1675" s="2"/>
      <c r="D1675" s="30"/>
      <c r="E1675" s="30"/>
      <c r="F1675" s="1"/>
    </row>
    <row r="1676" spans="1:6">
      <c r="A1676" s="2"/>
      <c r="B1676" s="2"/>
      <c r="C1676" s="2"/>
      <c r="D1676" s="30"/>
      <c r="E1676" s="30"/>
      <c r="F1676" s="1"/>
    </row>
    <row r="1677" spans="1:6">
      <c r="A1677" s="2"/>
      <c r="B1677" s="2"/>
      <c r="C1677" s="2"/>
      <c r="D1677" s="30"/>
      <c r="E1677" s="30"/>
      <c r="F1677" s="1"/>
    </row>
    <row r="1678" spans="1:6">
      <c r="A1678" s="2"/>
      <c r="B1678" s="1"/>
      <c r="C1678" s="1"/>
      <c r="D1678" s="30"/>
      <c r="E1678" s="1"/>
      <c r="F1678" s="1"/>
    </row>
    <row r="1679" spans="1:6">
      <c r="A1679" s="25"/>
      <c r="B1679" s="25"/>
      <c r="C1679" s="31"/>
      <c r="D1679" s="31"/>
      <c r="E1679" s="31"/>
      <c r="F1679" s="32"/>
    </row>
    <row r="1680" spans="1:6">
      <c r="A1680" s="3"/>
      <c r="B1680" s="3"/>
      <c r="C1680" s="2"/>
      <c r="D1680" s="2"/>
      <c r="E1680" s="2"/>
      <c r="F1680" s="33"/>
    </row>
    <row r="1681" spans="1:6">
      <c r="A1681" s="3"/>
      <c r="B1681" s="3"/>
      <c r="C1681" s="2"/>
      <c r="D1681" s="2"/>
      <c r="E1681" s="2"/>
      <c r="F1681" s="33"/>
    </row>
    <row r="1682" spans="1:6">
      <c r="A1682" s="12"/>
      <c r="B1682" s="12"/>
      <c r="C1682" s="13"/>
      <c r="D1682" s="13"/>
      <c r="E1682" s="13"/>
      <c r="F1682" s="34"/>
    </row>
    <row r="1683" spans="1:6">
      <c r="A1683" s="2"/>
      <c r="B1683" s="2"/>
      <c r="C1683" s="2"/>
      <c r="D1683" s="2"/>
      <c r="E1683" s="2"/>
      <c r="F1683" s="1"/>
    </row>
    <row r="1684" spans="1:6">
      <c r="A1684" s="2"/>
      <c r="B1684" s="1"/>
      <c r="C1684" s="1"/>
      <c r="D1684" s="1"/>
      <c r="E1684" s="1"/>
      <c r="F1684" s="1"/>
    </row>
    <row r="1685" spans="1:6">
      <c r="A1685" s="2"/>
      <c r="B1685" s="1"/>
      <c r="C1685" s="1"/>
      <c r="D1685" s="1"/>
      <c r="E1685" s="1"/>
      <c r="F1685" s="1"/>
    </row>
    <row r="1686" spans="1:6">
      <c r="A1686" s="2"/>
      <c r="B1686" s="1"/>
      <c r="C1686" s="2"/>
      <c r="D1686" s="14"/>
      <c r="E1686" s="15"/>
      <c r="F1686" s="1"/>
    </row>
    <row r="1687" spans="1:6" ht="15" thickBot="1">
      <c r="A1687" s="35"/>
      <c r="B1687" s="275"/>
      <c r="C1687" s="276"/>
      <c r="D1687" s="275"/>
      <c r="E1687" s="276"/>
      <c r="F1687" s="35"/>
    </row>
    <row r="1688" spans="1:6">
      <c r="A1688" s="21"/>
      <c r="B1688" s="4"/>
      <c r="C1688" s="16"/>
      <c r="D1688" s="4"/>
      <c r="E1688" s="16"/>
      <c r="F1688" s="16"/>
    </row>
    <row r="1689" spans="1:6">
      <c r="A1689" s="22"/>
      <c r="B1689" s="6"/>
      <c r="C1689" s="18"/>
      <c r="D1689" s="6"/>
      <c r="E1689" s="18"/>
      <c r="F1689" s="17"/>
    </row>
    <row r="1690" spans="1:6">
      <c r="A1690" s="24"/>
      <c r="B1690" s="7"/>
      <c r="C1690" s="17"/>
      <c r="D1690" s="7"/>
      <c r="E1690" s="17"/>
      <c r="F1690" s="17"/>
    </row>
    <row r="1691" spans="1:6">
      <c r="A1691" s="24"/>
      <c r="B1691" s="6"/>
      <c r="C1691" s="18"/>
      <c r="D1691" s="7"/>
      <c r="E1691" s="17"/>
      <c r="F1691" s="17"/>
    </row>
    <row r="1692" spans="1:6">
      <c r="A1692" s="25"/>
      <c r="B1692" s="7"/>
      <c r="C1692" s="17"/>
      <c r="D1692" s="7"/>
      <c r="E1692" s="17"/>
      <c r="F1692" s="17"/>
    </row>
    <row r="1693" spans="1:6">
      <c r="A1693" s="12"/>
      <c r="B1693" s="8"/>
      <c r="C1693" s="19"/>
      <c r="D1693" s="8"/>
      <c r="E1693" s="19"/>
      <c r="F1693" s="17"/>
    </row>
    <row r="1694" spans="1:6">
      <c r="A1694" s="25"/>
      <c r="B1694" s="7"/>
      <c r="C1694" s="17"/>
      <c r="D1694" s="7"/>
      <c r="E1694" s="17"/>
      <c r="F1694" s="17"/>
    </row>
    <row r="1695" spans="1:6">
      <c r="A1695" s="12"/>
      <c r="B1695" s="8"/>
      <c r="C1695" s="19"/>
      <c r="D1695" s="8"/>
      <c r="E1695" s="19"/>
      <c r="F1695" s="17"/>
    </row>
    <row r="1696" spans="1:6">
      <c r="A1696" s="26"/>
      <c r="B1696" s="6"/>
      <c r="C1696" s="18"/>
      <c r="D1696" s="6"/>
      <c r="E1696" s="18"/>
      <c r="F1696" s="17"/>
    </row>
    <row r="1697" spans="1:6">
      <c r="A1697" s="25"/>
      <c r="B1697" s="7"/>
      <c r="C1697" s="17"/>
      <c r="D1697" s="7"/>
      <c r="E1697" s="17"/>
      <c r="F1697" s="17"/>
    </row>
    <row r="1698" spans="1:6">
      <c r="A1698" s="25"/>
      <c r="B1698" s="7"/>
      <c r="C1698" s="17"/>
      <c r="D1698" s="7"/>
      <c r="E1698" s="17"/>
      <c r="F1698" s="17"/>
    </row>
    <row r="1699" spans="1:6">
      <c r="A1699" s="25"/>
      <c r="B1699" s="7"/>
      <c r="C1699" s="17"/>
      <c r="D1699" s="7"/>
      <c r="E1699" s="17"/>
      <c r="F1699" s="17"/>
    </row>
    <row r="1700" spans="1:6">
      <c r="A1700" s="12"/>
      <c r="B1700" s="5"/>
      <c r="C1700" s="23"/>
      <c r="D1700" s="5"/>
      <c r="E1700" s="23"/>
      <c r="F1700" s="23"/>
    </row>
    <row r="1701" spans="1:6">
      <c r="A1701" s="12"/>
      <c r="B1701" s="41"/>
      <c r="C1701" s="42"/>
      <c r="D1701" s="41"/>
      <c r="E1701" s="42"/>
      <c r="F1701" s="23"/>
    </row>
    <row r="1702" spans="1:6">
      <c r="A1702" s="25"/>
      <c r="B1702" s="5"/>
      <c r="C1702" s="23"/>
      <c r="D1702" s="5"/>
      <c r="E1702" s="23"/>
      <c r="F1702" s="23"/>
    </row>
    <row r="1703" spans="1:6">
      <c r="A1703" s="25"/>
      <c r="B1703" s="9"/>
      <c r="C1703" s="20"/>
      <c r="D1703" s="9"/>
      <c r="E1703" s="20"/>
      <c r="F1703" s="20"/>
    </row>
    <row r="1704" spans="1:6">
      <c r="A1704" s="27"/>
      <c r="B1704" s="4"/>
      <c r="C1704" s="16"/>
      <c r="D1704" s="4"/>
      <c r="E1704" s="16"/>
      <c r="F1704" s="20"/>
    </row>
    <row r="1705" spans="1:6">
      <c r="A1705" s="12"/>
      <c r="B1705" s="4"/>
      <c r="C1705" s="16"/>
      <c r="D1705" s="4"/>
      <c r="E1705" s="16"/>
      <c r="F1705" s="20"/>
    </row>
    <row r="1706" spans="1:6">
      <c r="A1706" s="2"/>
      <c r="B1706" s="2"/>
      <c r="C1706" s="2"/>
      <c r="D1706" s="2"/>
      <c r="E1706" s="10"/>
      <c r="F1706" s="11"/>
    </row>
    <row r="1707" spans="1:6">
      <c r="A1707" s="1"/>
      <c r="B1707" s="1"/>
      <c r="C1707" s="1"/>
      <c r="D1707" s="1"/>
      <c r="E1707" s="1"/>
      <c r="F1707" s="1"/>
    </row>
    <row r="1708" spans="1:6">
      <c r="A1708" s="2"/>
      <c r="B1708" s="2"/>
      <c r="C1708" s="2"/>
      <c r="D1708" s="30"/>
      <c r="E1708" s="30"/>
      <c r="F1708" s="1"/>
    </row>
    <row r="1709" spans="1:6">
      <c r="A1709" s="2"/>
      <c r="B1709" s="2"/>
      <c r="C1709" s="2"/>
      <c r="D1709" s="30"/>
      <c r="E1709" s="30"/>
      <c r="F1709" s="1"/>
    </row>
    <row r="1710" spans="1:6">
      <c r="A1710" s="2"/>
      <c r="B1710" s="2"/>
      <c r="C1710" s="2"/>
      <c r="D1710" s="30"/>
      <c r="E1710" s="30"/>
      <c r="F1710" s="1"/>
    </row>
    <row r="1711" spans="1:6">
      <c r="A1711" s="2"/>
      <c r="B1711" s="1"/>
      <c r="C1711" s="1"/>
      <c r="D1711" s="30"/>
      <c r="E1711" s="1"/>
      <c r="F1711" s="1"/>
    </row>
    <row r="1712" spans="1:6">
      <c r="A1712" s="25"/>
      <c r="B1712" s="25"/>
      <c r="C1712" s="31"/>
      <c r="D1712" s="31"/>
      <c r="E1712" s="31"/>
      <c r="F1712" s="32"/>
    </row>
    <row r="1713" spans="1:6">
      <c r="A1713" s="3"/>
      <c r="B1713" s="3"/>
      <c r="C1713" s="2"/>
      <c r="D1713" s="2"/>
      <c r="E1713" s="2"/>
      <c r="F1713" s="33"/>
    </row>
    <row r="1714" spans="1:6">
      <c r="A1714" s="3"/>
      <c r="B1714" s="3"/>
      <c r="C1714" s="2"/>
      <c r="D1714" s="2"/>
      <c r="E1714" s="2"/>
      <c r="F1714" s="33"/>
    </row>
    <row r="1715" spans="1:6">
      <c r="A1715" s="12"/>
      <c r="B1715" s="12"/>
      <c r="C1715" s="13"/>
      <c r="D1715" s="13"/>
      <c r="E1715" s="13"/>
      <c r="F1715" s="34"/>
    </row>
    <row r="1716" spans="1:6">
      <c r="A1716" s="2"/>
      <c r="B1716" s="2"/>
      <c r="C1716" s="2"/>
      <c r="D1716" s="2"/>
      <c r="E1716" s="2"/>
      <c r="F1716" s="1"/>
    </row>
    <row r="1717" spans="1:6">
      <c r="A1717" s="2"/>
      <c r="B1717" s="1"/>
      <c r="C1717" s="1"/>
      <c r="D1717" s="1"/>
      <c r="E1717" s="1"/>
      <c r="F1717" s="1"/>
    </row>
    <row r="1718" spans="1:6">
      <c r="A1718" s="2"/>
      <c r="B1718" s="1"/>
      <c r="C1718" s="1"/>
      <c r="D1718" s="1"/>
      <c r="E1718" s="1"/>
      <c r="F1718" s="1"/>
    </row>
    <row r="1719" spans="1:6">
      <c r="A1719" s="2"/>
      <c r="B1719" s="1"/>
      <c r="C1719" s="2"/>
      <c r="D1719" s="14"/>
      <c r="E1719" s="15"/>
      <c r="F1719" s="1"/>
    </row>
    <row r="1720" spans="1:6" ht="15" thickBot="1">
      <c r="A1720" s="35"/>
      <c r="B1720" s="275"/>
      <c r="C1720" s="276"/>
      <c r="D1720" s="275"/>
      <c r="E1720" s="276"/>
      <c r="F1720" s="35"/>
    </row>
    <row r="1721" spans="1:6">
      <c r="A1721" s="21"/>
      <c r="B1721" s="4"/>
      <c r="C1721" s="16"/>
      <c r="D1721" s="4"/>
      <c r="E1721" s="16"/>
      <c r="F1721" s="16"/>
    </row>
    <row r="1722" spans="1:6">
      <c r="A1722" s="22"/>
      <c r="B1722" s="39"/>
      <c r="C1722" s="40"/>
      <c r="D1722" s="39"/>
      <c r="E1722" s="40"/>
      <c r="F1722" s="23"/>
    </row>
    <row r="1723" spans="1:6">
      <c r="A1723" s="24"/>
      <c r="B1723" s="5"/>
      <c r="C1723" s="23"/>
      <c r="D1723" s="5"/>
      <c r="E1723" s="23"/>
      <c r="F1723" s="23"/>
    </row>
    <row r="1724" spans="1:6">
      <c r="A1724" s="24"/>
      <c r="B1724" s="39"/>
      <c r="C1724" s="40"/>
      <c r="D1724" s="5"/>
      <c r="E1724" s="23"/>
      <c r="F1724" s="23"/>
    </row>
    <row r="1725" spans="1:6">
      <c r="A1725" s="25"/>
      <c r="B1725" s="7"/>
      <c r="C1725" s="17"/>
      <c r="D1725" s="7"/>
      <c r="E1725" s="17"/>
      <c r="F1725" s="17"/>
    </row>
    <row r="1726" spans="1:6">
      <c r="A1726" s="12"/>
      <c r="B1726" s="8"/>
      <c r="C1726" s="19"/>
      <c r="D1726" s="8"/>
      <c r="E1726" s="19"/>
      <c r="F1726" s="17"/>
    </row>
    <row r="1727" spans="1:6">
      <c r="A1727" s="25"/>
      <c r="B1727" s="7"/>
      <c r="C1727" s="17"/>
      <c r="D1727" s="7"/>
      <c r="E1727" s="17"/>
      <c r="F1727" s="17"/>
    </row>
    <row r="1728" spans="1:6">
      <c r="A1728" s="12"/>
      <c r="B1728" s="8"/>
      <c r="C1728" s="19"/>
      <c r="D1728" s="8"/>
      <c r="E1728" s="19"/>
      <c r="F1728" s="17"/>
    </row>
    <row r="1729" spans="1:6">
      <c r="A1729" s="26"/>
      <c r="B1729" s="6"/>
      <c r="C1729" s="18"/>
      <c r="D1729" s="6"/>
      <c r="E1729" s="18"/>
      <c r="F1729" s="17"/>
    </row>
    <row r="1730" spans="1:6">
      <c r="A1730" s="25"/>
      <c r="B1730" s="7"/>
      <c r="C1730" s="17"/>
      <c r="D1730" s="7"/>
      <c r="E1730" s="17"/>
      <c r="F1730" s="17"/>
    </row>
    <row r="1731" spans="1:6">
      <c r="A1731" s="25"/>
      <c r="B1731" s="7"/>
      <c r="C1731" s="17"/>
      <c r="D1731" s="7"/>
      <c r="E1731" s="17"/>
      <c r="F1731" s="17"/>
    </row>
    <row r="1732" spans="1:6">
      <c r="A1732" s="25"/>
      <c r="B1732" s="7"/>
      <c r="C1732" s="17"/>
      <c r="D1732" s="7"/>
      <c r="E1732" s="17"/>
      <c r="F1732" s="17"/>
    </row>
    <row r="1733" spans="1:6">
      <c r="A1733" s="12"/>
      <c r="B1733" s="7"/>
      <c r="C1733" s="17"/>
      <c r="D1733" s="7"/>
      <c r="E1733" s="17"/>
      <c r="F1733" s="17"/>
    </row>
    <row r="1734" spans="1:6">
      <c r="A1734" s="12"/>
      <c r="B1734" s="8"/>
      <c r="C1734" s="19"/>
      <c r="D1734" s="8"/>
      <c r="E1734" s="19"/>
      <c r="F1734" s="17"/>
    </row>
    <row r="1735" spans="1:6">
      <c r="A1735" s="25"/>
      <c r="B1735" s="7"/>
      <c r="C1735" s="17"/>
      <c r="D1735" s="7"/>
      <c r="E1735" s="17"/>
      <c r="F1735" s="17"/>
    </row>
    <row r="1736" spans="1:6">
      <c r="A1736" s="25"/>
      <c r="B1736" s="7"/>
      <c r="C1736" s="17"/>
      <c r="D1736" s="7"/>
      <c r="E1736" s="17"/>
      <c r="F1736" s="17"/>
    </row>
    <row r="1737" spans="1:6">
      <c r="A1737" s="27"/>
      <c r="B1737" s="4"/>
      <c r="C1737" s="16"/>
      <c r="D1737" s="4"/>
      <c r="E1737" s="16"/>
      <c r="F1737" s="20"/>
    </row>
    <row r="1738" spans="1:6">
      <c r="A1738" s="12"/>
      <c r="B1738" s="4"/>
      <c r="C1738" s="16"/>
      <c r="D1738" s="4"/>
      <c r="E1738" s="16"/>
      <c r="F1738" s="20"/>
    </row>
    <row r="1739" spans="1:6">
      <c r="A1739" s="2"/>
      <c r="B1739" s="2"/>
      <c r="C1739" s="2"/>
      <c r="D1739" s="2"/>
      <c r="E1739" s="10"/>
      <c r="F1739" s="11"/>
    </row>
    <row r="1740" spans="1:6">
      <c r="A1740" s="1"/>
      <c r="B1740" s="1"/>
      <c r="C1740" s="1"/>
      <c r="D1740" s="1"/>
      <c r="E1740" s="1"/>
      <c r="F1740" s="1"/>
    </row>
    <row r="1741" spans="1:6">
      <c r="A1741" s="2"/>
      <c r="B1741" s="2"/>
      <c r="C1741" s="2"/>
      <c r="D1741" s="30"/>
      <c r="E1741" s="30"/>
      <c r="F1741" s="1"/>
    </row>
    <row r="1742" spans="1:6">
      <c r="A1742" s="2"/>
      <c r="B1742" s="2"/>
      <c r="C1742" s="2"/>
      <c r="D1742" s="30"/>
      <c r="E1742" s="30"/>
      <c r="F1742" s="1"/>
    </row>
    <row r="1743" spans="1:6">
      <c r="A1743" s="2"/>
      <c r="B1743" s="2"/>
      <c r="C1743" s="2"/>
      <c r="D1743" s="30"/>
      <c r="E1743" s="30"/>
      <c r="F1743" s="1"/>
    </row>
    <row r="1744" spans="1:6">
      <c r="A1744" s="2"/>
      <c r="B1744" s="1"/>
      <c r="C1744" s="1"/>
      <c r="D1744" s="30"/>
      <c r="E1744" s="1"/>
      <c r="F1744" s="1"/>
    </row>
    <row r="1745" spans="1:6">
      <c r="A1745" s="25"/>
      <c r="B1745" s="25"/>
      <c r="C1745" s="31"/>
      <c r="D1745" s="31"/>
      <c r="E1745" s="31"/>
      <c r="F1745" s="32"/>
    </row>
    <row r="1746" spans="1:6">
      <c r="A1746" s="3"/>
      <c r="B1746" s="3"/>
      <c r="C1746" s="2"/>
      <c r="D1746" s="2"/>
      <c r="E1746" s="2"/>
      <c r="F1746" s="33"/>
    </row>
    <row r="1747" spans="1:6">
      <c r="A1747" s="3"/>
      <c r="B1747" s="3"/>
      <c r="C1747" s="2"/>
      <c r="D1747" s="2"/>
      <c r="E1747" s="2"/>
      <c r="F1747" s="33"/>
    </row>
    <row r="1748" spans="1:6">
      <c r="A1748" s="12"/>
      <c r="B1748" s="12"/>
      <c r="C1748" s="13"/>
      <c r="D1748" s="13"/>
      <c r="E1748" s="13"/>
      <c r="F1748" s="34"/>
    </row>
    <row r="1749" spans="1:6">
      <c r="A1749" s="2"/>
      <c r="B1749" s="2"/>
      <c r="C1749" s="2"/>
      <c r="D1749" s="2"/>
      <c r="E1749" s="2"/>
      <c r="F1749" s="1"/>
    </row>
    <row r="1750" spans="1:6">
      <c r="A1750" s="2"/>
      <c r="B1750" s="1"/>
      <c r="C1750" s="1"/>
      <c r="D1750" s="1"/>
      <c r="E1750" s="1"/>
      <c r="F1750" s="1"/>
    </row>
    <row r="1751" spans="1:6">
      <c r="A1751" s="2"/>
      <c r="B1751" s="1"/>
      <c r="C1751" s="1"/>
      <c r="D1751" s="1"/>
      <c r="E1751" s="1"/>
      <c r="F1751" s="1"/>
    </row>
    <row r="1752" spans="1:6">
      <c r="A1752" s="2"/>
      <c r="B1752" s="1"/>
      <c r="C1752" s="2"/>
      <c r="D1752" s="14"/>
      <c r="E1752" s="15"/>
      <c r="F1752" s="1"/>
    </row>
    <row r="1753" spans="1:6" ht="15" thickBot="1">
      <c r="A1753" s="35"/>
      <c r="B1753" s="275"/>
      <c r="C1753" s="276"/>
      <c r="D1753" s="275"/>
      <c r="E1753" s="276"/>
      <c r="F1753" s="35"/>
    </row>
    <row r="1754" spans="1:6">
      <c r="A1754" s="21"/>
      <c r="B1754" s="4"/>
      <c r="C1754" s="16"/>
      <c r="D1754" s="4"/>
      <c r="E1754" s="16"/>
      <c r="F1754" s="16"/>
    </row>
    <row r="1755" spans="1:6">
      <c r="A1755" s="22"/>
      <c r="B1755" s="6"/>
      <c r="C1755" s="18"/>
      <c r="D1755" s="6"/>
      <c r="E1755" s="18"/>
      <c r="F1755" s="17"/>
    </row>
    <row r="1756" spans="1:6">
      <c r="A1756" s="24"/>
      <c r="B1756" s="7"/>
      <c r="C1756" s="17"/>
      <c r="D1756" s="7"/>
      <c r="E1756" s="17"/>
      <c r="F1756" s="17"/>
    </row>
    <row r="1757" spans="1:6">
      <c r="A1757" s="24"/>
      <c r="B1757" s="6"/>
      <c r="C1757" s="18"/>
      <c r="D1757" s="7"/>
      <c r="E1757" s="17"/>
      <c r="F1757" s="17"/>
    </row>
    <row r="1758" spans="1:6">
      <c r="A1758" s="25"/>
      <c r="B1758" s="7"/>
      <c r="C1758" s="17"/>
      <c r="D1758" s="7"/>
      <c r="E1758" s="17"/>
      <c r="F1758" s="17"/>
    </row>
    <row r="1759" spans="1:6">
      <c r="A1759" s="12"/>
      <c r="B1759" s="8"/>
      <c r="C1759" s="19"/>
      <c r="D1759" s="8"/>
      <c r="E1759" s="19"/>
      <c r="F1759" s="17"/>
    </row>
    <row r="1760" spans="1:6">
      <c r="A1760" s="25"/>
      <c r="B1760" s="7"/>
      <c r="C1760" s="17"/>
      <c r="D1760" s="7"/>
      <c r="E1760" s="17"/>
      <c r="F1760" s="17"/>
    </row>
    <row r="1761" spans="1:6">
      <c r="A1761" s="12"/>
      <c r="B1761" s="8"/>
      <c r="C1761" s="19"/>
      <c r="D1761" s="8"/>
      <c r="E1761" s="19"/>
      <c r="F1761" s="17"/>
    </row>
    <row r="1762" spans="1:6">
      <c r="A1762" s="26"/>
      <c r="B1762" s="6"/>
      <c r="C1762" s="18"/>
      <c r="D1762" s="6"/>
      <c r="E1762" s="18"/>
      <c r="F1762" s="17"/>
    </row>
    <row r="1763" spans="1:6">
      <c r="A1763" s="25"/>
      <c r="B1763" s="7"/>
      <c r="C1763" s="17"/>
      <c r="D1763" s="7"/>
      <c r="E1763" s="17"/>
      <c r="F1763" s="17"/>
    </row>
    <row r="1764" spans="1:6">
      <c r="A1764" s="25"/>
      <c r="B1764" s="7"/>
      <c r="C1764" s="17"/>
      <c r="D1764" s="7"/>
      <c r="E1764" s="17"/>
      <c r="F1764" s="17"/>
    </row>
    <row r="1765" spans="1:6">
      <c r="A1765" s="25"/>
      <c r="B1765" s="7"/>
      <c r="C1765" s="17"/>
      <c r="D1765" s="7"/>
      <c r="E1765" s="17"/>
      <c r="F1765" s="17"/>
    </row>
    <row r="1766" spans="1:6">
      <c r="A1766" s="12"/>
      <c r="B1766" s="7"/>
      <c r="C1766" s="17"/>
      <c r="D1766" s="7"/>
      <c r="E1766" s="17"/>
      <c r="F1766" s="17"/>
    </row>
    <row r="1767" spans="1:6">
      <c r="A1767" s="12"/>
      <c r="B1767" s="8"/>
      <c r="C1767" s="19"/>
      <c r="D1767" s="8"/>
      <c r="E1767" s="19"/>
      <c r="F1767" s="17"/>
    </row>
    <row r="1768" spans="1:6">
      <c r="A1768" s="25"/>
      <c r="B1768" s="7"/>
      <c r="C1768" s="17"/>
      <c r="D1768" s="7"/>
      <c r="E1768" s="17"/>
      <c r="F1768" s="17"/>
    </row>
    <row r="1769" spans="1:6">
      <c r="A1769" s="25"/>
      <c r="B1769" s="7"/>
      <c r="C1769" s="17"/>
      <c r="D1769" s="7"/>
      <c r="E1769" s="17"/>
      <c r="F1769" s="17"/>
    </row>
    <row r="1770" spans="1:6">
      <c r="A1770" s="27"/>
      <c r="B1770" s="4"/>
      <c r="C1770" s="16"/>
      <c r="D1770" s="4"/>
      <c r="E1770" s="16"/>
      <c r="F1770" s="20"/>
    </row>
    <row r="1771" spans="1:6">
      <c r="A1771" s="12"/>
      <c r="B1771" s="4"/>
      <c r="C1771" s="16"/>
      <c r="D1771" s="4"/>
      <c r="E1771" s="16"/>
      <c r="F1771" s="20"/>
    </row>
    <row r="1772" spans="1:6">
      <c r="A1772" s="2"/>
      <c r="B1772" s="2"/>
      <c r="C1772" s="2"/>
      <c r="D1772" s="2"/>
      <c r="E1772" s="10"/>
      <c r="F1772" s="11"/>
    </row>
    <row r="1773" spans="1:6">
      <c r="A1773" s="1"/>
      <c r="B1773" s="1"/>
      <c r="C1773" s="1"/>
      <c r="D1773" s="1"/>
      <c r="E1773" s="1"/>
      <c r="F1773" s="1"/>
    </row>
    <row r="1774" spans="1:6">
      <c r="A1774" s="2"/>
      <c r="B1774" s="2"/>
      <c r="C1774" s="2"/>
      <c r="D1774" s="30"/>
      <c r="E1774" s="30"/>
      <c r="F1774" s="1"/>
    </row>
    <row r="1775" spans="1:6">
      <c r="A1775" s="2"/>
      <c r="B1775" s="2"/>
      <c r="C1775" s="2"/>
      <c r="D1775" s="30"/>
      <c r="E1775" s="30"/>
      <c r="F1775" s="1"/>
    </row>
    <row r="1776" spans="1:6">
      <c r="A1776" s="2"/>
      <c r="B1776" s="2"/>
      <c r="C1776" s="2"/>
      <c r="D1776" s="30"/>
      <c r="E1776" s="30"/>
      <c r="F1776" s="1"/>
    </row>
    <row r="1777" spans="1:6">
      <c r="A1777" s="2"/>
      <c r="B1777" s="2"/>
      <c r="C1777" s="2"/>
      <c r="D1777" s="30"/>
      <c r="E1777" s="30"/>
      <c r="F1777" s="1"/>
    </row>
    <row r="1778" spans="1:6">
      <c r="A1778" s="25"/>
      <c r="B1778" s="25"/>
      <c r="C1778" s="31"/>
      <c r="D1778" s="31"/>
      <c r="E1778" s="31"/>
      <c r="F1778" s="32"/>
    </row>
    <row r="1779" spans="1:6">
      <c r="A1779" s="3"/>
      <c r="B1779" s="3"/>
      <c r="C1779" s="2"/>
      <c r="D1779" s="2"/>
      <c r="E1779" s="2"/>
      <c r="F1779" s="33"/>
    </row>
    <row r="1780" spans="1:6">
      <c r="A1780" s="3"/>
      <c r="B1780" s="3"/>
      <c r="C1780" s="2"/>
      <c r="D1780" s="2"/>
      <c r="E1780" s="2"/>
      <c r="F1780" s="33"/>
    </row>
    <row r="1781" spans="1:6">
      <c r="A1781" s="12"/>
      <c r="B1781" s="12"/>
      <c r="C1781" s="13"/>
      <c r="D1781" s="13"/>
      <c r="E1781" s="13"/>
      <c r="F1781" s="34"/>
    </row>
    <row r="1782" spans="1:6">
      <c r="A1782" s="2"/>
      <c r="B1782" s="2"/>
      <c r="C1782" s="2"/>
      <c r="D1782" s="2"/>
      <c r="E1782" s="2"/>
      <c r="F1782" s="1"/>
    </row>
    <row r="1783" spans="1:6">
      <c r="A1783" s="2"/>
      <c r="B1783" s="1"/>
      <c r="C1783" s="1"/>
      <c r="D1783" s="1"/>
      <c r="E1783" s="1"/>
      <c r="F1783" s="1"/>
    </row>
    <row r="1784" spans="1:6">
      <c r="A1784" s="2"/>
      <c r="B1784" s="1"/>
      <c r="C1784" s="1"/>
      <c r="D1784" s="1"/>
      <c r="E1784" s="1"/>
      <c r="F1784" s="1"/>
    </row>
    <row r="1785" spans="1:6">
      <c r="A1785" s="2"/>
      <c r="B1785" s="1"/>
      <c r="C1785" s="2"/>
      <c r="D1785" s="14"/>
      <c r="E1785" s="15"/>
      <c r="F1785" s="1"/>
    </row>
    <row r="1786" spans="1:6" ht="15" thickBot="1">
      <c r="A1786" s="35"/>
      <c r="B1786" s="275"/>
      <c r="C1786" s="276"/>
      <c r="D1786" s="275"/>
      <c r="E1786" s="276"/>
      <c r="F1786" s="35"/>
    </row>
    <row r="1787" spans="1:6">
      <c r="A1787" s="21"/>
      <c r="B1787" s="4"/>
      <c r="C1787" s="16"/>
      <c r="D1787" s="4"/>
      <c r="E1787" s="16"/>
      <c r="F1787" s="16"/>
    </row>
    <row r="1788" spans="1:6">
      <c r="A1788" s="22"/>
      <c r="B1788" s="6"/>
      <c r="C1788" s="18"/>
      <c r="D1788" s="6"/>
      <c r="E1788" s="18"/>
      <c r="F1788" s="17"/>
    </row>
    <row r="1789" spans="1:6">
      <c r="A1789" s="24"/>
      <c r="B1789" s="7"/>
      <c r="C1789" s="17"/>
      <c r="D1789" s="7"/>
      <c r="E1789" s="17"/>
      <c r="F1789" s="17"/>
    </row>
    <row r="1790" spans="1:6">
      <c r="A1790" s="24"/>
      <c r="B1790" s="6"/>
      <c r="C1790" s="18"/>
      <c r="D1790" s="7"/>
      <c r="E1790" s="17"/>
      <c r="F1790" s="17"/>
    </row>
    <row r="1791" spans="1:6">
      <c r="A1791" s="25"/>
      <c r="B1791" s="7"/>
      <c r="C1791" s="17"/>
      <c r="D1791" s="7"/>
      <c r="E1791" s="17"/>
      <c r="F1791" s="17"/>
    </row>
    <row r="1792" spans="1:6">
      <c r="A1792" s="12"/>
      <c r="B1792" s="8"/>
      <c r="C1792" s="19"/>
      <c r="D1792" s="8"/>
      <c r="E1792" s="19"/>
      <c r="F1792" s="17"/>
    </row>
    <row r="1793" spans="1:6">
      <c r="A1793" s="25"/>
      <c r="B1793" s="7"/>
      <c r="C1793" s="17"/>
      <c r="D1793" s="7"/>
      <c r="E1793" s="17"/>
      <c r="F1793" s="17"/>
    </row>
    <row r="1794" spans="1:6">
      <c r="A1794" s="12"/>
      <c r="B1794" s="8"/>
      <c r="C1794" s="19"/>
      <c r="D1794" s="8"/>
      <c r="E1794" s="19"/>
      <c r="F1794" s="17"/>
    </row>
    <row r="1795" spans="1:6">
      <c r="A1795" s="26"/>
      <c r="B1795" s="6"/>
      <c r="C1795" s="18"/>
      <c r="D1795" s="6"/>
      <c r="E1795" s="18"/>
      <c r="F1795" s="17"/>
    </row>
    <row r="1796" spans="1:6">
      <c r="A1796" s="25"/>
      <c r="B1796" s="7"/>
      <c r="C1796" s="17"/>
      <c r="D1796" s="7"/>
      <c r="E1796" s="17"/>
      <c r="F1796" s="17"/>
    </row>
    <row r="1797" spans="1:6">
      <c r="A1797" s="25"/>
      <c r="B1797" s="7"/>
      <c r="C1797" s="17"/>
      <c r="D1797" s="7"/>
      <c r="E1797" s="17"/>
      <c r="F1797" s="17"/>
    </row>
    <row r="1798" spans="1:6">
      <c r="A1798" s="25"/>
      <c r="B1798" s="7"/>
      <c r="C1798" s="17"/>
      <c r="D1798" s="7"/>
      <c r="E1798" s="17"/>
      <c r="F1798" s="17"/>
    </row>
    <row r="1799" spans="1:6">
      <c r="A1799" s="12"/>
      <c r="B1799" s="7"/>
      <c r="C1799" s="17"/>
      <c r="D1799" s="7"/>
      <c r="E1799" s="17"/>
      <c r="F1799" s="17"/>
    </row>
    <row r="1800" spans="1:6">
      <c r="A1800" s="12"/>
      <c r="B1800" s="8"/>
      <c r="C1800" s="19"/>
      <c r="D1800" s="8"/>
      <c r="E1800" s="19"/>
      <c r="F1800" s="17"/>
    </row>
    <row r="1801" spans="1:6">
      <c r="A1801" s="25"/>
      <c r="B1801" s="7"/>
      <c r="C1801" s="17"/>
      <c r="D1801" s="7"/>
      <c r="E1801" s="17"/>
      <c r="F1801" s="17"/>
    </row>
    <row r="1802" spans="1:6">
      <c r="A1802" s="25"/>
      <c r="B1802" s="7"/>
      <c r="C1802" s="17"/>
      <c r="D1802" s="7"/>
      <c r="E1802" s="17"/>
      <c r="F1802" s="17"/>
    </row>
    <row r="1803" spans="1:6">
      <c r="A1803" s="27"/>
      <c r="B1803" s="4"/>
      <c r="C1803" s="16"/>
      <c r="D1803" s="4"/>
      <c r="E1803" s="16"/>
      <c r="F1803" s="20"/>
    </row>
    <row r="1804" spans="1:6">
      <c r="A1804" s="12"/>
      <c r="B1804" s="4"/>
      <c r="C1804" s="16"/>
      <c r="D1804" s="4"/>
      <c r="E1804" s="16"/>
      <c r="F1804" s="20"/>
    </row>
    <row r="1805" spans="1:6">
      <c r="A1805" s="1"/>
      <c r="B1805" s="1"/>
      <c r="C1805" s="1"/>
      <c r="D1805" s="1"/>
      <c r="E1805" s="1"/>
      <c r="F1805" s="1"/>
    </row>
    <row r="1806" spans="1:6">
      <c r="A1806" s="2"/>
      <c r="B1806" s="2"/>
      <c r="C1806" s="2"/>
      <c r="D1806" s="2"/>
      <c r="E1806" s="10"/>
      <c r="F1806" s="11"/>
    </row>
    <row r="1807" spans="1:6">
      <c r="A1807" s="1"/>
      <c r="B1807" s="1"/>
      <c r="C1807" s="1"/>
      <c r="D1807" s="1"/>
      <c r="E1807" s="1"/>
      <c r="F1807" s="1"/>
    </row>
    <row r="1808" spans="1:6">
      <c r="A1808" s="2"/>
      <c r="B1808" s="2"/>
      <c r="C1808" s="2"/>
      <c r="D1808" s="30"/>
      <c r="E1808" s="30"/>
      <c r="F1808" s="1"/>
    </row>
    <row r="1809" spans="1:6">
      <c r="A1809" s="2"/>
      <c r="B1809" s="2"/>
      <c r="C1809" s="2"/>
      <c r="D1809" s="30"/>
      <c r="E1809" s="30"/>
      <c r="F1809" s="1"/>
    </row>
    <row r="1810" spans="1:6">
      <c r="A1810" s="2"/>
      <c r="B1810" s="2"/>
      <c r="C1810" s="2"/>
      <c r="D1810" s="30"/>
      <c r="E1810" s="30"/>
      <c r="F1810" s="1"/>
    </row>
    <row r="1811" spans="1:6">
      <c r="A1811" s="2"/>
      <c r="B1811" s="2"/>
      <c r="C1811" s="2"/>
      <c r="D1811" s="30"/>
      <c r="E1811" s="30"/>
      <c r="F1811" s="1"/>
    </row>
    <row r="1812" spans="1:6">
      <c r="A1812" s="25"/>
      <c r="B1812" s="25"/>
      <c r="C1812" s="31"/>
      <c r="D1812" s="31"/>
      <c r="E1812" s="31"/>
      <c r="F1812" s="32"/>
    </row>
    <row r="1813" spans="1:6">
      <c r="A1813" s="3"/>
      <c r="B1813" s="3"/>
      <c r="C1813" s="2"/>
      <c r="D1813" s="2"/>
      <c r="E1813" s="2"/>
      <c r="F1813" s="33"/>
    </row>
    <row r="1814" spans="1:6">
      <c r="A1814" s="3"/>
      <c r="B1814" s="3"/>
      <c r="C1814" s="2"/>
      <c r="D1814" s="2"/>
      <c r="E1814" s="2"/>
      <c r="F1814" s="33"/>
    </row>
    <row r="1815" spans="1:6">
      <c r="A1815" s="12"/>
      <c r="B1815" s="12"/>
      <c r="C1815" s="13"/>
      <c r="D1815" s="13"/>
      <c r="E1815" s="13"/>
      <c r="F1815" s="34"/>
    </row>
    <row r="1816" spans="1:6">
      <c r="A1816" s="2"/>
      <c r="B1816" s="2"/>
      <c r="C1816" s="2"/>
      <c r="D1816" s="2"/>
      <c r="E1816" s="2"/>
      <c r="F1816" s="1"/>
    </row>
    <row r="1817" spans="1:6">
      <c r="A1817" s="2"/>
      <c r="B1817" s="1"/>
      <c r="C1817" s="1"/>
      <c r="D1817" s="1"/>
      <c r="E1817" s="1"/>
      <c r="F1817" s="1"/>
    </row>
    <row r="1818" spans="1:6">
      <c r="A1818" s="2"/>
      <c r="B1818" s="1"/>
      <c r="C1818" s="1"/>
      <c r="D1818" s="1"/>
      <c r="E1818" s="1"/>
      <c r="F1818" s="1"/>
    </row>
    <row r="1819" spans="1:6">
      <c r="A1819" s="2"/>
      <c r="B1819" s="1"/>
      <c r="C1819" s="2"/>
      <c r="D1819" s="14"/>
      <c r="E1819" s="15"/>
      <c r="F1819" s="1"/>
    </row>
    <row r="1820" spans="1:6" ht="15" thickBot="1">
      <c r="A1820" s="35"/>
      <c r="B1820" s="275"/>
      <c r="C1820" s="276"/>
      <c r="D1820" s="275"/>
      <c r="E1820" s="276"/>
      <c r="F1820" s="35"/>
    </row>
    <row r="1821" spans="1:6">
      <c r="A1821" s="21"/>
      <c r="B1821" s="4"/>
      <c r="C1821" s="16"/>
      <c r="D1821" s="4"/>
      <c r="E1821" s="16"/>
      <c r="F1821" s="16"/>
    </row>
    <row r="1822" spans="1:6">
      <c r="A1822" s="22"/>
      <c r="B1822" s="6"/>
      <c r="C1822" s="18"/>
      <c r="D1822" s="6"/>
      <c r="E1822" s="18"/>
      <c r="F1822" s="17"/>
    </row>
    <row r="1823" spans="1:6">
      <c r="A1823" s="24"/>
      <c r="B1823" s="7"/>
      <c r="C1823" s="17"/>
      <c r="D1823" s="7"/>
      <c r="E1823" s="17"/>
      <c r="F1823" s="17"/>
    </row>
    <row r="1824" spans="1:6">
      <c r="A1824" s="24"/>
      <c r="B1824" s="6"/>
      <c r="C1824" s="18"/>
      <c r="D1824" s="7"/>
      <c r="E1824" s="17"/>
      <c r="F1824" s="17"/>
    </row>
    <row r="1825" spans="1:6">
      <c r="A1825" s="25"/>
      <c r="B1825" s="7"/>
      <c r="C1825" s="17"/>
      <c r="D1825" s="7"/>
      <c r="E1825" s="17"/>
      <c r="F1825" s="17"/>
    </row>
    <row r="1826" spans="1:6">
      <c r="A1826" s="12"/>
      <c r="B1826" s="8"/>
      <c r="C1826" s="19"/>
      <c r="D1826" s="8"/>
      <c r="E1826" s="19"/>
      <c r="F1826" s="17"/>
    </row>
    <row r="1827" spans="1:6">
      <c r="A1827" s="25"/>
      <c r="B1827" s="7"/>
      <c r="C1827" s="17"/>
      <c r="D1827" s="7"/>
      <c r="E1827" s="17"/>
      <c r="F1827" s="17"/>
    </row>
    <row r="1828" spans="1:6">
      <c r="A1828" s="12"/>
      <c r="B1828" s="8"/>
      <c r="C1828" s="19"/>
      <c r="D1828" s="8"/>
      <c r="E1828" s="19"/>
      <c r="F1828" s="17"/>
    </row>
    <row r="1829" spans="1:6">
      <c r="A1829" s="26"/>
      <c r="B1829" s="6"/>
      <c r="C1829" s="18"/>
      <c r="D1829" s="6"/>
      <c r="E1829" s="18"/>
      <c r="F1829" s="17"/>
    </row>
    <row r="1830" spans="1:6">
      <c r="A1830" s="25"/>
      <c r="B1830" s="7"/>
      <c r="C1830" s="17"/>
      <c r="D1830" s="7"/>
      <c r="E1830" s="17"/>
      <c r="F1830" s="17"/>
    </row>
    <row r="1831" spans="1:6">
      <c r="A1831" s="25"/>
      <c r="B1831" s="7"/>
      <c r="C1831" s="17"/>
      <c r="D1831" s="7"/>
      <c r="E1831" s="17"/>
      <c r="F1831" s="17"/>
    </row>
    <row r="1832" spans="1:6">
      <c r="A1832" s="25"/>
      <c r="B1832" s="7"/>
      <c r="C1832" s="17"/>
      <c r="D1832" s="7"/>
      <c r="E1832" s="17"/>
      <c r="F1832" s="17"/>
    </row>
    <row r="1833" spans="1:6">
      <c r="A1833" s="12"/>
      <c r="B1833" s="7"/>
      <c r="C1833" s="17"/>
      <c r="D1833" s="7"/>
      <c r="E1833" s="17"/>
      <c r="F1833" s="17"/>
    </row>
    <row r="1834" spans="1:6">
      <c r="A1834" s="12"/>
      <c r="B1834" s="8"/>
      <c r="C1834" s="19"/>
      <c r="D1834" s="8"/>
      <c r="E1834" s="19"/>
      <c r="F1834" s="17"/>
    </row>
    <row r="1835" spans="1:6">
      <c r="A1835" s="25"/>
      <c r="B1835" s="9"/>
      <c r="C1835" s="20"/>
      <c r="D1835" s="9"/>
      <c r="E1835" s="20"/>
      <c r="F1835" s="20"/>
    </row>
    <row r="1836" spans="1:6">
      <c r="A1836" s="25"/>
      <c r="B1836" s="9"/>
      <c r="C1836" s="20"/>
      <c r="D1836" s="9"/>
      <c r="E1836" s="20"/>
      <c r="F1836" s="20"/>
    </row>
    <row r="1837" spans="1:6">
      <c r="A1837" s="27"/>
      <c r="B1837" s="4"/>
      <c r="C1837" s="16"/>
      <c r="D1837" s="4"/>
      <c r="E1837" s="16"/>
      <c r="F1837" s="20"/>
    </row>
    <row r="1838" spans="1:6">
      <c r="A1838" s="12"/>
      <c r="B1838" s="4"/>
      <c r="C1838" s="16"/>
      <c r="D1838" s="4"/>
      <c r="E1838" s="16"/>
      <c r="F1838" s="20"/>
    </row>
    <row r="1839" spans="1:6">
      <c r="A1839" s="1"/>
      <c r="B1839" s="1"/>
      <c r="C1839" s="1"/>
      <c r="D1839" s="1"/>
      <c r="E1839" s="1"/>
      <c r="F1839" s="1"/>
    </row>
    <row r="1840" spans="1:6">
      <c r="A1840" s="1"/>
      <c r="B1840" s="1"/>
      <c r="C1840" s="1"/>
      <c r="D1840" s="1"/>
      <c r="E1840" s="1"/>
      <c r="F1840" s="1"/>
    </row>
    <row r="1841" spans="1:6">
      <c r="A1841" s="2"/>
      <c r="B1841" s="2"/>
      <c r="C1841" s="2"/>
      <c r="D1841" s="30"/>
      <c r="E1841" s="30"/>
      <c r="F1841" s="1"/>
    </row>
    <row r="1842" spans="1:6">
      <c r="A1842" s="2"/>
      <c r="B1842" s="2"/>
      <c r="C1842" s="2"/>
      <c r="D1842" s="30"/>
      <c r="E1842" s="30"/>
      <c r="F1842" s="1"/>
    </row>
    <row r="1843" spans="1:6">
      <c r="A1843" s="2"/>
      <c r="B1843" s="2"/>
      <c r="C1843" s="2"/>
      <c r="D1843" s="30"/>
      <c r="E1843" s="30"/>
      <c r="F1843" s="1"/>
    </row>
    <row r="1844" spans="1:6">
      <c r="A1844" s="2"/>
      <c r="B1844" s="2"/>
      <c r="C1844" s="2"/>
      <c r="D1844" s="30"/>
      <c r="E1844" s="30"/>
      <c r="F1844" s="1"/>
    </row>
    <row r="1845" spans="1:6">
      <c r="A1845" s="25"/>
      <c r="B1845" s="25"/>
      <c r="C1845" s="31"/>
      <c r="D1845" s="31"/>
      <c r="E1845" s="31"/>
      <c r="F1845" s="32"/>
    </row>
    <row r="1846" spans="1:6">
      <c r="A1846" s="3"/>
      <c r="B1846" s="3"/>
      <c r="C1846" s="2"/>
      <c r="D1846" s="2"/>
      <c r="E1846" s="2"/>
      <c r="F1846" s="33"/>
    </row>
    <row r="1847" spans="1:6">
      <c r="A1847" s="3"/>
      <c r="B1847" s="3"/>
      <c r="C1847" s="2"/>
      <c r="D1847" s="2"/>
      <c r="E1847" s="2"/>
      <c r="F1847" s="33"/>
    </row>
    <row r="1848" spans="1:6">
      <c r="A1848" s="12"/>
      <c r="B1848" s="12"/>
      <c r="C1848" s="13"/>
      <c r="D1848" s="13"/>
      <c r="E1848" s="13"/>
      <c r="F1848" s="34"/>
    </row>
    <row r="1849" spans="1:6">
      <c r="A1849" s="2"/>
      <c r="B1849" s="2"/>
      <c r="C1849" s="2"/>
      <c r="D1849" s="2"/>
      <c r="E1849" s="2"/>
      <c r="F1849" s="1"/>
    </row>
    <row r="1850" spans="1:6">
      <c r="A1850" s="2"/>
      <c r="B1850" s="1"/>
      <c r="C1850" s="1"/>
      <c r="D1850" s="1"/>
      <c r="E1850" s="1"/>
      <c r="F1850" s="1"/>
    </row>
    <row r="1851" spans="1:6">
      <c r="A1851" s="2"/>
      <c r="B1851" s="1"/>
      <c r="C1851" s="1"/>
      <c r="D1851" s="1"/>
      <c r="E1851" s="1"/>
      <c r="F1851" s="1"/>
    </row>
    <row r="1852" spans="1:6">
      <c r="A1852" s="2"/>
      <c r="B1852" s="1"/>
      <c r="C1852" s="2"/>
      <c r="D1852" s="14"/>
      <c r="E1852" s="15"/>
      <c r="F1852" s="1"/>
    </row>
    <row r="1853" spans="1:6" ht="15" thickBot="1">
      <c r="A1853" s="35"/>
      <c r="B1853" s="275"/>
      <c r="C1853" s="276"/>
      <c r="D1853" s="275"/>
      <c r="E1853" s="276"/>
      <c r="F1853" s="35"/>
    </row>
    <row r="1854" spans="1:6">
      <c r="A1854" s="21"/>
      <c r="B1854" s="4"/>
      <c r="C1854" s="16"/>
      <c r="D1854" s="4"/>
      <c r="E1854" s="16"/>
      <c r="F1854" s="16"/>
    </row>
    <row r="1855" spans="1:6">
      <c r="A1855" s="22"/>
      <c r="B1855" s="6"/>
      <c r="C1855" s="18"/>
      <c r="D1855" s="6"/>
      <c r="E1855" s="18"/>
      <c r="F1855" s="17"/>
    </row>
    <row r="1856" spans="1:6">
      <c r="A1856" s="24"/>
      <c r="B1856" s="7"/>
      <c r="C1856" s="17"/>
      <c r="D1856" s="7"/>
      <c r="E1856" s="17"/>
      <c r="F1856" s="17"/>
    </row>
    <row r="1857" spans="1:6">
      <c r="A1857" s="24"/>
      <c r="B1857" s="6"/>
      <c r="C1857" s="18"/>
      <c r="D1857" s="7"/>
      <c r="E1857" s="17"/>
      <c r="F1857" s="17"/>
    </row>
    <row r="1858" spans="1:6">
      <c r="A1858" s="25"/>
      <c r="B1858" s="7"/>
      <c r="C1858" s="17"/>
      <c r="D1858" s="7"/>
      <c r="E1858" s="17"/>
      <c r="F1858" s="17"/>
    </row>
    <row r="1859" spans="1:6">
      <c r="A1859" s="12"/>
      <c r="B1859" s="8"/>
      <c r="C1859" s="19"/>
      <c r="D1859" s="8"/>
      <c r="E1859" s="19"/>
      <c r="F1859" s="17"/>
    </row>
    <row r="1860" spans="1:6">
      <c r="A1860" s="25"/>
      <c r="B1860" s="7"/>
      <c r="C1860" s="17"/>
      <c r="D1860" s="7"/>
      <c r="E1860" s="17"/>
      <c r="F1860" s="17"/>
    </row>
    <row r="1861" spans="1:6">
      <c r="A1861" s="12"/>
      <c r="B1861" s="8"/>
      <c r="C1861" s="19"/>
      <c r="D1861" s="8"/>
      <c r="E1861" s="19"/>
      <c r="F1861" s="17"/>
    </row>
    <row r="1862" spans="1:6">
      <c r="A1862" s="26"/>
      <c r="B1862" s="6"/>
      <c r="C1862" s="18"/>
      <c r="D1862" s="6"/>
      <c r="E1862" s="18"/>
      <c r="F1862" s="17"/>
    </row>
    <row r="1863" spans="1:6">
      <c r="A1863" s="25"/>
      <c r="B1863" s="7"/>
      <c r="C1863" s="17"/>
      <c r="D1863" s="7"/>
      <c r="E1863" s="17"/>
      <c r="F1863" s="17"/>
    </row>
    <row r="1864" spans="1:6">
      <c r="A1864" s="25"/>
      <c r="B1864" s="7"/>
      <c r="C1864" s="17"/>
      <c r="D1864" s="7"/>
      <c r="E1864" s="17"/>
      <c r="F1864" s="17"/>
    </row>
    <row r="1865" spans="1:6">
      <c r="A1865" s="25"/>
      <c r="B1865" s="7"/>
      <c r="C1865" s="17"/>
      <c r="D1865" s="7"/>
      <c r="E1865" s="17"/>
      <c r="F1865" s="17"/>
    </row>
    <row r="1866" spans="1:6">
      <c r="A1866" s="12"/>
      <c r="B1866" s="7"/>
      <c r="C1866" s="17"/>
      <c r="D1866" s="7"/>
      <c r="E1866" s="17"/>
      <c r="F1866" s="17"/>
    </row>
    <row r="1867" spans="1:6">
      <c r="A1867" s="12"/>
      <c r="B1867" s="4"/>
      <c r="C1867" s="16"/>
      <c r="D1867" s="4"/>
      <c r="E1867" s="16"/>
      <c r="F1867" s="20"/>
    </row>
    <row r="1868" spans="1:6">
      <c r="A1868" s="25"/>
      <c r="B1868" s="9"/>
      <c r="C1868" s="20"/>
      <c r="D1868" s="9"/>
      <c r="E1868" s="20"/>
      <c r="F1868" s="20"/>
    </row>
    <row r="1869" spans="1:6">
      <c r="A1869" s="25"/>
      <c r="B1869" s="9"/>
      <c r="C1869" s="20"/>
      <c r="D1869" s="9"/>
      <c r="E1869" s="20"/>
      <c r="F1869" s="20"/>
    </row>
    <row r="1870" spans="1:6">
      <c r="A1870" s="27"/>
      <c r="B1870" s="4"/>
      <c r="C1870" s="16"/>
      <c r="D1870" s="4"/>
      <c r="E1870" s="16"/>
      <c r="F1870" s="20"/>
    </row>
    <row r="1871" spans="1:6">
      <c r="A1871" s="12"/>
      <c r="B1871" s="4"/>
      <c r="C1871" s="16"/>
      <c r="D1871" s="4"/>
      <c r="E1871" s="16"/>
      <c r="F1871" s="20"/>
    </row>
    <row r="1872" spans="1:6">
      <c r="A1872" s="2"/>
      <c r="B1872" s="2"/>
      <c r="C1872" s="2"/>
      <c r="D1872" s="2"/>
      <c r="E1872" s="10"/>
      <c r="F1872" s="11"/>
    </row>
    <row r="1873" spans="1:6">
      <c r="A1873" s="1"/>
      <c r="B1873" s="1"/>
      <c r="C1873" s="1"/>
      <c r="D1873" s="1"/>
      <c r="E1873" s="1"/>
      <c r="F1873" s="1"/>
    </row>
    <row r="1874" spans="1:6">
      <c r="A1874" s="2"/>
      <c r="B1874" s="2"/>
      <c r="C1874" s="2"/>
      <c r="D1874" s="30"/>
      <c r="E1874" s="30"/>
      <c r="F1874" s="1"/>
    </row>
    <row r="1875" spans="1:6">
      <c r="A1875" s="2"/>
      <c r="B1875" s="2"/>
      <c r="C1875" s="2"/>
      <c r="D1875" s="30"/>
      <c r="E1875" s="30"/>
      <c r="F1875" s="1"/>
    </row>
    <row r="1876" spans="1:6">
      <c r="A1876" s="2"/>
      <c r="B1876" s="2"/>
      <c r="C1876" s="2"/>
      <c r="D1876" s="30"/>
      <c r="E1876" s="30"/>
      <c r="F1876" s="1"/>
    </row>
    <row r="1877" spans="1:6">
      <c r="A1877" s="2"/>
      <c r="B1877" s="2"/>
      <c r="C1877" s="2"/>
      <c r="D1877" s="30"/>
      <c r="E1877" s="30"/>
      <c r="F1877" s="1"/>
    </row>
    <row r="1878" spans="1:6">
      <c r="A1878" s="25"/>
      <c r="B1878" s="25"/>
      <c r="C1878" s="31"/>
      <c r="D1878" s="31"/>
      <c r="E1878" s="31"/>
      <c r="F1878" s="32"/>
    </row>
    <row r="1879" spans="1:6">
      <c r="A1879" s="3"/>
      <c r="B1879" s="3"/>
      <c r="C1879" s="2"/>
      <c r="D1879" s="2"/>
      <c r="E1879" s="2"/>
      <c r="F1879" s="33"/>
    </row>
    <row r="1880" spans="1:6">
      <c r="A1880" s="3"/>
      <c r="B1880" s="3"/>
      <c r="C1880" s="2"/>
      <c r="D1880" s="2"/>
      <c r="E1880" s="2"/>
      <c r="F1880" s="33"/>
    </row>
    <row r="1881" spans="1:6">
      <c r="A1881" s="12"/>
      <c r="B1881" s="12"/>
      <c r="C1881" s="13"/>
      <c r="D1881" s="13"/>
      <c r="E1881" s="13"/>
      <c r="F1881" s="34"/>
    </row>
    <row r="1882" spans="1:6">
      <c r="A1882" s="2"/>
      <c r="B1882" s="2"/>
      <c r="C1882" s="2"/>
      <c r="D1882" s="2"/>
      <c r="E1882" s="2"/>
      <c r="F1882" s="1"/>
    </row>
    <row r="1883" spans="1:6">
      <c r="A1883" s="2"/>
      <c r="B1883" s="1"/>
      <c r="C1883" s="1"/>
      <c r="D1883" s="1"/>
      <c r="E1883" s="1"/>
      <c r="F1883" s="1"/>
    </row>
    <row r="1884" spans="1:6">
      <c r="A1884" s="2"/>
      <c r="B1884" s="1"/>
      <c r="C1884" s="1"/>
      <c r="D1884" s="1"/>
      <c r="E1884" s="1"/>
      <c r="F1884" s="1"/>
    </row>
    <row r="1885" spans="1:6">
      <c r="A1885" s="2"/>
      <c r="B1885" s="1"/>
      <c r="C1885" s="2"/>
      <c r="D1885" s="14"/>
      <c r="E1885" s="15"/>
      <c r="F1885" s="1"/>
    </row>
    <row r="1886" spans="1:6" ht="15" thickBot="1">
      <c r="A1886" s="35"/>
      <c r="B1886" s="275"/>
      <c r="C1886" s="276"/>
      <c r="D1886" s="275"/>
      <c r="E1886" s="276"/>
      <c r="F1886" s="35"/>
    </row>
    <row r="1887" spans="1:6">
      <c r="A1887" s="21"/>
      <c r="B1887" s="4"/>
      <c r="C1887" s="16"/>
      <c r="D1887" s="4"/>
      <c r="E1887" s="16"/>
      <c r="F1887" s="16"/>
    </row>
    <row r="1888" spans="1:6">
      <c r="A1888" s="22"/>
      <c r="B1888" s="37"/>
      <c r="C1888" s="38"/>
      <c r="D1888" s="37"/>
      <c r="E1888" s="38"/>
      <c r="F1888" s="20"/>
    </row>
    <row r="1889" spans="1:6">
      <c r="A1889" s="24"/>
      <c r="B1889" s="9"/>
      <c r="C1889" s="20"/>
      <c r="D1889" s="9"/>
      <c r="E1889" s="20"/>
      <c r="F1889" s="20"/>
    </row>
    <row r="1890" spans="1:6">
      <c r="A1890" s="24"/>
      <c r="B1890" s="6"/>
      <c r="C1890" s="18"/>
      <c r="D1890" s="7"/>
      <c r="E1890" s="17"/>
      <c r="F1890" s="17"/>
    </row>
    <row r="1891" spans="1:6">
      <c r="A1891" s="25"/>
      <c r="B1891" s="7"/>
      <c r="C1891" s="17"/>
      <c r="D1891" s="7"/>
      <c r="E1891" s="17"/>
      <c r="F1891" s="17"/>
    </row>
    <row r="1892" spans="1:6">
      <c r="A1892" s="12"/>
      <c r="B1892" s="8"/>
      <c r="C1892" s="19"/>
      <c r="D1892" s="8"/>
      <c r="E1892" s="19"/>
      <c r="F1892" s="17"/>
    </row>
    <row r="1893" spans="1:6">
      <c r="A1893" s="25"/>
      <c r="B1893" s="7"/>
      <c r="C1893" s="17"/>
      <c r="D1893" s="7"/>
      <c r="E1893" s="17"/>
      <c r="F1893" s="17"/>
    </row>
    <row r="1894" spans="1:6">
      <c r="A1894" s="12"/>
      <c r="B1894" s="8"/>
      <c r="C1894" s="19"/>
      <c r="D1894" s="8"/>
      <c r="E1894" s="19"/>
      <c r="F1894" s="17"/>
    </row>
    <row r="1895" spans="1:6">
      <c r="A1895" s="26"/>
      <c r="B1895" s="6"/>
      <c r="C1895" s="18"/>
      <c r="D1895" s="6"/>
      <c r="E1895" s="18"/>
      <c r="F1895" s="17"/>
    </row>
    <row r="1896" spans="1:6">
      <c r="A1896" s="25"/>
      <c r="B1896" s="7"/>
      <c r="C1896" s="17"/>
      <c r="D1896" s="7"/>
      <c r="E1896" s="17"/>
      <c r="F1896" s="17"/>
    </row>
    <row r="1897" spans="1:6">
      <c r="A1897" s="25"/>
      <c r="B1897" s="7"/>
      <c r="C1897" s="17"/>
      <c r="D1897" s="7"/>
      <c r="E1897" s="17"/>
      <c r="F1897" s="17"/>
    </row>
    <row r="1898" spans="1:6">
      <c r="A1898" s="25"/>
      <c r="B1898" s="7"/>
      <c r="C1898" s="17"/>
      <c r="D1898" s="7"/>
      <c r="E1898" s="17"/>
      <c r="F1898" s="17"/>
    </row>
    <row r="1899" spans="1:6">
      <c r="A1899" s="12"/>
      <c r="B1899" s="7"/>
      <c r="C1899" s="17"/>
      <c r="D1899" s="7"/>
      <c r="E1899" s="17"/>
      <c r="F1899" s="17"/>
    </row>
    <row r="1900" spans="1:6">
      <c r="A1900" s="12"/>
      <c r="B1900" s="8"/>
      <c r="C1900" s="19"/>
      <c r="D1900" s="8"/>
      <c r="E1900" s="19"/>
      <c r="F1900" s="17"/>
    </row>
    <row r="1901" spans="1:6">
      <c r="A1901" s="25"/>
      <c r="B1901" s="7"/>
      <c r="C1901" s="17"/>
      <c r="D1901" s="7"/>
      <c r="E1901" s="17"/>
      <c r="F1901" s="17"/>
    </row>
    <row r="1902" spans="1:6">
      <c r="A1902" s="25"/>
      <c r="B1902" s="9"/>
      <c r="C1902" s="20"/>
      <c r="D1902" s="9"/>
      <c r="E1902" s="20"/>
      <c r="F1902" s="20"/>
    </row>
    <row r="1903" spans="1:6">
      <c r="A1903" s="27"/>
      <c r="B1903" s="4"/>
      <c r="C1903" s="16"/>
      <c r="D1903" s="4"/>
      <c r="E1903" s="16"/>
      <c r="F1903" s="20"/>
    </row>
    <row r="1904" spans="1:6">
      <c r="A1904" s="12"/>
      <c r="B1904" s="4"/>
      <c r="C1904" s="16"/>
      <c r="D1904" s="4"/>
      <c r="E1904" s="16"/>
      <c r="F1904" s="20"/>
    </row>
    <row r="1905" spans="1:6">
      <c r="A1905" s="2"/>
      <c r="B1905" s="2"/>
      <c r="C1905" s="2"/>
      <c r="D1905" s="2"/>
      <c r="E1905" s="10"/>
      <c r="F1905" s="11"/>
    </row>
    <row r="1906" spans="1:6">
      <c r="A1906" s="1"/>
      <c r="B1906" s="1"/>
      <c r="C1906" s="1"/>
      <c r="D1906" s="1"/>
      <c r="E1906" s="1"/>
      <c r="F1906" s="1"/>
    </row>
    <row r="1907" spans="1:6">
      <c r="A1907" s="2"/>
      <c r="B1907" s="2"/>
      <c r="C1907" s="2"/>
      <c r="D1907" s="30"/>
      <c r="E1907" s="30"/>
      <c r="F1907" s="1"/>
    </row>
    <row r="1908" spans="1:6">
      <c r="A1908" s="2"/>
      <c r="B1908" s="2"/>
      <c r="C1908" s="2"/>
      <c r="D1908" s="30"/>
      <c r="E1908" s="30"/>
      <c r="F1908" s="1"/>
    </row>
    <row r="1909" spans="1:6">
      <c r="A1909" s="2"/>
      <c r="B1909" s="2"/>
      <c r="C1909" s="2"/>
      <c r="D1909" s="30"/>
      <c r="E1909" s="30"/>
      <c r="F1909" s="1"/>
    </row>
    <row r="1910" spans="1:6">
      <c r="A1910" s="2"/>
      <c r="B1910" s="2"/>
      <c r="C1910" s="2"/>
      <c r="D1910" s="30"/>
      <c r="E1910" s="30"/>
      <c r="F1910" s="1"/>
    </row>
    <row r="1911" spans="1:6">
      <c r="A1911" s="25"/>
      <c r="B1911" s="25"/>
      <c r="C1911" s="31"/>
      <c r="D1911" s="31"/>
      <c r="E1911" s="31"/>
      <c r="F1911" s="32"/>
    </row>
    <row r="1912" spans="1:6">
      <c r="A1912" s="3"/>
      <c r="B1912" s="3"/>
      <c r="C1912" s="2"/>
      <c r="D1912" s="2"/>
      <c r="E1912" s="2"/>
      <c r="F1912" s="33"/>
    </row>
    <row r="1913" spans="1:6">
      <c r="A1913" s="3"/>
      <c r="B1913" s="3"/>
      <c r="C1913" s="2"/>
      <c r="D1913" s="2"/>
      <c r="E1913" s="2"/>
      <c r="F1913" s="33"/>
    </row>
    <row r="1914" spans="1:6">
      <c r="A1914" s="12"/>
      <c r="B1914" s="12"/>
      <c r="C1914" s="13"/>
      <c r="D1914" s="13"/>
      <c r="E1914" s="13"/>
      <c r="F1914" s="34"/>
    </row>
    <row r="1915" spans="1:6">
      <c r="A1915" s="2"/>
      <c r="B1915" s="2"/>
      <c r="C1915" s="2"/>
      <c r="D1915" s="2"/>
      <c r="E1915" s="2"/>
      <c r="F1915" s="1"/>
    </row>
    <row r="1916" spans="1:6">
      <c r="A1916" s="2"/>
      <c r="B1916" s="1"/>
      <c r="C1916" s="1"/>
      <c r="D1916" s="1"/>
      <c r="E1916" s="1"/>
      <c r="F1916" s="1"/>
    </row>
    <row r="1917" spans="1:6">
      <c r="A1917" s="2"/>
      <c r="B1917" s="1"/>
      <c r="C1917" s="1"/>
      <c r="D1917" s="1"/>
      <c r="E1917" s="1"/>
      <c r="F1917" s="1"/>
    </row>
    <row r="1918" spans="1:6">
      <c r="A1918" s="2"/>
      <c r="B1918" s="1"/>
      <c r="C1918" s="2"/>
      <c r="D1918" s="14"/>
      <c r="E1918" s="15"/>
      <c r="F1918" s="1"/>
    </row>
    <row r="1919" spans="1:6" ht="15" thickBot="1">
      <c r="A1919" s="35"/>
      <c r="B1919" s="275"/>
      <c r="C1919" s="276"/>
      <c r="D1919" s="275"/>
      <c r="E1919" s="276"/>
      <c r="F1919" s="35"/>
    </row>
    <row r="1920" spans="1:6">
      <c r="A1920" s="21"/>
      <c r="B1920" s="4"/>
      <c r="C1920" s="16"/>
      <c r="D1920" s="4"/>
      <c r="E1920" s="16"/>
      <c r="F1920" s="16"/>
    </row>
    <row r="1921" spans="1:6">
      <c r="A1921" s="22"/>
      <c r="B1921" s="6"/>
      <c r="C1921" s="18"/>
      <c r="D1921" s="6"/>
      <c r="E1921" s="18"/>
      <c r="F1921" s="17"/>
    </row>
    <row r="1922" spans="1:6">
      <c r="A1922" s="24"/>
      <c r="B1922" s="7"/>
      <c r="C1922" s="17"/>
      <c r="D1922" s="7"/>
      <c r="E1922" s="17"/>
      <c r="F1922" s="17"/>
    </row>
    <row r="1923" spans="1:6">
      <c r="A1923" s="24"/>
      <c r="B1923" s="6"/>
      <c r="C1923" s="18"/>
      <c r="D1923" s="7"/>
      <c r="E1923" s="17"/>
      <c r="F1923" s="17"/>
    </row>
    <row r="1924" spans="1:6">
      <c r="A1924" s="25"/>
      <c r="B1924" s="7"/>
      <c r="C1924" s="17"/>
      <c r="D1924" s="7"/>
      <c r="E1924" s="17"/>
      <c r="F1924" s="17"/>
    </row>
    <row r="1925" spans="1:6">
      <c r="A1925" s="12"/>
      <c r="B1925" s="8"/>
      <c r="C1925" s="19"/>
      <c r="D1925" s="8"/>
      <c r="E1925" s="19"/>
      <c r="F1925" s="17"/>
    </row>
    <row r="1926" spans="1:6">
      <c r="A1926" s="25"/>
      <c r="B1926" s="7"/>
      <c r="C1926" s="17"/>
      <c r="D1926" s="7"/>
      <c r="E1926" s="17"/>
      <c r="F1926" s="17"/>
    </row>
    <row r="1927" spans="1:6">
      <c r="A1927" s="12"/>
      <c r="B1927" s="8"/>
      <c r="C1927" s="19"/>
      <c r="D1927" s="8"/>
      <c r="E1927" s="19"/>
      <c r="F1927" s="17"/>
    </row>
    <row r="1928" spans="1:6">
      <c r="A1928" s="26"/>
      <c r="B1928" s="6"/>
      <c r="C1928" s="18"/>
      <c r="D1928" s="6"/>
      <c r="E1928" s="18"/>
      <c r="F1928" s="17"/>
    </row>
    <row r="1929" spans="1:6">
      <c r="A1929" s="25"/>
      <c r="B1929" s="7"/>
      <c r="C1929" s="17"/>
      <c r="D1929" s="7"/>
      <c r="E1929" s="17"/>
      <c r="F1929" s="17"/>
    </row>
    <row r="1930" spans="1:6">
      <c r="A1930" s="25"/>
      <c r="B1930" s="7"/>
      <c r="C1930" s="17"/>
      <c r="D1930" s="7"/>
      <c r="E1930" s="17"/>
      <c r="F1930" s="17"/>
    </row>
    <row r="1931" spans="1:6">
      <c r="A1931" s="25"/>
      <c r="B1931" s="7"/>
      <c r="C1931" s="17"/>
      <c r="D1931" s="7"/>
      <c r="E1931" s="17"/>
      <c r="F1931" s="17"/>
    </row>
    <row r="1932" spans="1:6">
      <c r="A1932" s="12"/>
      <c r="B1932" s="7"/>
      <c r="C1932" s="17"/>
      <c r="D1932" s="7"/>
      <c r="E1932" s="17"/>
      <c r="F1932" s="17"/>
    </row>
    <row r="1933" spans="1:6">
      <c r="A1933" s="12"/>
      <c r="B1933" s="8"/>
      <c r="C1933" s="19"/>
      <c r="D1933" s="8"/>
      <c r="E1933" s="19"/>
      <c r="F1933" s="17"/>
    </row>
    <row r="1934" spans="1:6">
      <c r="A1934" s="25"/>
      <c r="B1934" s="5"/>
      <c r="C1934" s="23"/>
      <c r="D1934" s="5"/>
      <c r="E1934" s="23"/>
      <c r="F1934" s="23"/>
    </row>
    <row r="1935" spans="1:6">
      <c r="A1935" s="25"/>
      <c r="B1935" s="9"/>
      <c r="C1935" s="20"/>
      <c r="D1935" s="9"/>
      <c r="E1935" s="20"/>
      <c r="F1935" s="20"/>
    </row>
    <row r="1936" spans="1:6">
      <c r="A1936" s="27"/>
      <c r="B1936" s="4"/>
      <c r="C1936" s="16"/>
      <c r="D1936" s="4"/>
      <c r="E1936" s="16"/>
      <c r="F1936" s="20"/>
    </row>
    <row r="1937" spans="1:6">
      <c r="A1937" s="12"/>
      <c r="B1937" s="4"/>
      <c r="C1937" s="16"/>
      <c r="D1937" s="4"/>
      <c r="E1937" s="16"/>
      <c r="F1937" s="20"/>
    </row>
    <row r="1938" spans="1:6">
      <c r="A1938" s="1"/>
      <c r="B1938" s="1"/>
      <c r="C1938" s="1"/>
      <c r="D1938" s="1"/>
      <c r="E1938" s="1"/>
      <c r="F1938" s="1"/>
    </row>
    <row r="1939" spans="1:6">
      <c r="A1939" s="1"/>
      <c r="B1939" s="1"/>
      <c r="C1939" s="1"/>
      <c r="D1939" s="1"/>
      <c r="E1939" s="1"/>
      <c r="F1939" s="1"/>
    </row>
    <row r="1940" spans="1:6">
      <c r="A1940" s="1"/>
      <c r="B1940" s="1"/>
      <c r="C1940" s="1"/>
      <c r="D1940" s="1"/>
      <c r="E1940" s="1"/>
      <c r="F1940" s="1"/>
    </row>
  </sheetData>
  <mergeCells count="118">
    <mergeCell ref="B15:C15"/>
    <mergeCell ref="D15:E15"/>
    <mergeCell ref="B761:C761"/>
    <mergeCell ref="D761:E761"/>
    <mergeCell ref="B728:C728"/>
    <mergeCell ref="D728:E728"/>
    <mergeCell ref="B391:C391"/>
    <mergeCell ref="D391:E391"/>
    <mergeCell ref="B491:C491"/>
    <mergeCell ref="D491:E491"/>
    <mergeCell ref="B52:C52"/>
    <mergeCell ref="D52:E52"/>
    <mergeCell ref="B154:C154"/>
    <mergeCell ref="D154:E154"/>
    <mergeCell ref="B120:C120"/>
    <mergeCell ref="D120:E120"/>
    <mergeCell ref="B86:C86"/>
    <mergeCell ref="D86:E86"/>
    <mergeCell ref="B222:C222"/>
    <mergeCell ref="D222:E222"/>
    <mergeCell ref="B188:C188"/>
    <mergeCell ref="D188:E188"/>
    <mergeCell ref="B255:C255"/>
    <mergeCell ref="D255:E255"/>
    <mergeCell ref="B694:C694"/>
    <mergeCell ref="D694:E694"/>
    <mergeCell ref="B660:C660"/>
    <mergeCell ref="D660:E660"/>
    <mergeCell ref="B627:C627"/>
    <mergeCell ref="D627:E627"/>
    <mergeCell ref="B593:C593"/>
    <mergeCell ref="D593:E593"/>
    <mergeCell ref="B559:C559"/>
    <mergeCell ref="D559:E559"/>
    <mergeCell ref="B861:C861"/>
    <mergeCell ref="D861:E861"/>
    <mergeCell ref="B928:C928"/>
    <mergeCell ref="D928:E928"/>
    <mergeCell ref="B895:C895"/>
    <mergeCell ref="D895:E895"/>
    <mergeCell ref="B828:C828"/>
    <mergeCell ref="D828:E828"/>
    <mergeCell ref="B794:C794"/>
    <mergeCell ref="D794:E794"/>
    <mergeCell ref="B994:C994"/>
    <mergeCell ref="D994:E994"/>
    <mergeCell ref="B961:C961"/>
    <mergeCell ref="D961:E961"/>
    <mergeCell ref="A1081:B1081"/>
    <mergeCell ref="B1060:C1060"/>
    <mergeCell ref="D1060:E1060"/>
    <mergeCell ref="B1027:C1027"/>
    <mergeCell ref="D1027:E1027"/>
    <mergeCell ref="B1126:C1126"/>
    <mergeCell ref="D1126:E1126"/>
    <mergeCell ref="B1093:C1093"/>
    <mergeCell ref="D1093:E1093"/>
    <mergeCell ref="B1226:C1226"/>
    <mergeCell ref="D1226:E1226"/>
    <mergeCell ref="A1214:B1214"/>
    <mergeCell ref="B1192:C1192"/>
    <mergeCell ref="D1192:E1192"/>
    <mergeCell ref="B1753:C1753"/>
    <mergeCell ref="D1753:E1753"/>
    <mergeCell ref="B1622:C1622"/>
    <mergeCell ref="D1622:E1622"/>
    <mergeCell ref="B1589:C1589"/>
    <mergeCell ref="D1589:E1589"/>
    <mergeCell ref="B1556:C1556"/>
    <mergeCell ref="D1556:E1556"/>
    <mergeCell ref="B1325:C1325"/>
    <mergeCell ref="D1325:E1325"/>
    <mergeCell ref="B1391:C1391"/>
    <mergeCell ref="D1391:E1391"/>
    <mergeCell ref="B1358:C1358"/>
    <mergeCell ref="D1358:E1358"/>
    <mergeCell ref="B1720:C1720"/>
    <mergeCell ref="D1720:E1720"/>
    <mergeCell ref="B1687:C1687"/>
    <mergeCell ref="D1687:E1687"/>
    <mergeCell ref="B1654:C1654"/>
    <mergeCell ref="D1654:E1654"/>
    <mergeCell ref="B1424:C1424"/>
    <mergeCell ref="D1424:E1424"/>
    <mergeCell ref="B1523:C1523"/>
    <mergeCell ref="D1523:E1523"/>
    <mergeCell ref="B1919:C1919"/>
    <mergeCell ref="D1919:E1919"/>
    <mergeCell ref="B1886:C1886"/>
    <mergeCell ref="D1886:E1886"/>
    <mergeCell ref="B1853:C1853"/>
    <mergeCell ref="D1853:E1853"/>
    <mergeCell ref="B1820:C1820"/>
    <mergeCell ref="D1820:E1820"/>
    <mergeCell ref="B1786:C1786"/>
    <mergeCell ref="D1786:E1786"/>
    <mergeCell ref="B357:C357"/>
    <mergeCell ref="D357:E357"/>
    <mergeCell ref="B323:C323"/>
    <mergeCell ref="D323:E323"/>
    <mergeCell ref="B289:C289"/>
    <mergeCell ref="D289:E289"/>
    <mergeCell ref="B524:C524"/>
    <mergeCell ref="D524:E524"/>
    <mergeCell ref="B458:C458"/>
    <mergeCell ref="D458:E458"/>
    <mergeCell ref="B424:C424"/>
    <mergeCell ref="D424:E424"/>
    <mergeCell ref="B1490:C1490"/>
    <mergeCell ref="D1490:E1490"/>
    <mergeCell ref="B1457:C1457"/>
    <mergeCell ref="D1457:E1457"/>
    <mergeCell ref="B1292:C1292"/>
    <mergeCell ref="D1292:E1292"/>
    <mergeCell ref="B1259:C1259"/>
    <mergeCell ref="D1259:E1259"/>
    <mergeCell ref="B1159:C1159"/>
    <mergeCell ref="D1159:E115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K256"/>
  <sheetViews>
    <sheetView workbookViewId="0">
      <selection activeCell="A22" sqref="A22:XFD22"/>
    </sheetView>
  </sheetViews>
  <sheetFormatPr baseColWidth="10" defaultColWidth="9" defaultRowHeight="12"/>
  <cols>
    <col min="1" max="1" width="6.5" style="50" bestFit="1" customWidth="1"/>
    <col min="2" max="2" width="9.6640625" style="50" bestFit="1" customWidth="1"/>
    <col min="3" max="3" width="2.83203125" style="50" bestFit="1" customWidth="1"/>
    <col min="4" max="4" width="8.5" style="50" bestFit="1" customWidth="1"/>
    <col min="5" max="5" width="7.5" style="50" bestFit="1" customWidth="1"/>
    <col min="6" max="6" width="8.33203125" style="50" bestFit="1" customWidth="1"/>
    <col min="7" max="7" width="15.33203125" style="50" bestFit="1" customWidth="1"/>
    <col min="8" max="8" width="9" style="50" bestFit="1" customWidth="1"/>
    <col min="9" max="9" width="6.1640625" style="50" bestFit="1" customWidth="1"/>
    <col min="10" max="10" width="4.6640625" style="50" bestFit="1" customWidth="1"/>
    <col min="11" max="11" width="15.33203125" style="50" bestFit="1" customWidth="1"/>
    <col min="12" max="12" width="18" style="50" bestFit="1" customWidth="1"/>
    <col min="13" max="13" width="10" style="50" bestFit="1" customWidth="1"/>
    <col min="14" max="14" width="6.1640625" style="50" bestFit="1" customWidth="1"/>
    <col min="15" max="15" width="9.6640625" style="50" bestFit="1" customWidth="1"/>
    <col min="16" max="17" width="3.1640625" style="50" bestFit="1" customWidth="1"/>
    <col min="18" max="18" width="6.1640625" style="50" bestFit="1" customWidth="1"/>
    <col min="19" max="19" width="10.1640625" style="50" bestFit="1" customWidth="1"/>
    <col min="20" max="20" width="4.1640625" style="50" bestFit="1" customWidth="1"/>
    <col min="21" max="21" width="6.5" style="50" bestFit="1" customWidth="1"/>
    <col min="22" max="22" width="8.33203125" style="50" bestFit="1" customWidth="1"/>
    <col min="23" max="23" width="9.1640625" style="50" bestFit="1" customWidth="1"/>
    <col min="24" max="24" width="9.5" style="50" bestFit="1" customWidth="1"/>
    <col min="25" max="25" width="9.33203125" style="50" bestFit="1" customWidth="1"/>
    <col min="26" max="26" width="6" style="50" bestFit="1" customWidth="1"/>
    <col min="27" max="27" width="6.33203125" style="50" bestFit="1" customWidth="1"/>
    <col min="28" max="28" width="5.1640625" style="50" bestFit="1" customWidth="1"/>
    <col min="29" max="29" width="4" style="50" bestFit="1" customWidth="1"/>
    <col min="30" max="30" width="4.33203125" style="50" bestFit="1" customWidth="1"/>
    <col min="31" max="31" width="9.83203125" style="50" bestFit="1" customWidth="1"/>
    <col min="32" max="32" width="7.33203125" style="50" bestFit="1" customWidth="1"/>
    <col min="33" max="33" width="9.83203125" style="50" bestFit="1" customWidth="1"/>
    <col min="34" max="35" width="9.6640625" style="50" bestFit="1" customWidth="1"/>
    <col min="36" max="36" width="10.33203125" style="50" bestFit="1" customWidth="1"/>
    <col min="37" max="37" width="7" style="50" bestFit="1" customWidth="1"/>
    <col min="38" max="39" width="9.6640625" style="50" bestFit="1" customWidth="1"/>
    <col min="40" max="41" width="4.6640625" style="50" bestFit="1" customWidth="1"/>
    <col min="42" max="42" width="11.1640625" style="50" bestFit="1" customWidth="1"/>
    <col min="43" max="43" width="7.6640625" style="50" bestFit="1" customWidth="1"/>
    <col min="44" max="44" width="12.1640625" style="50" bestFit="1" customWidth="1"/>
    <col min="45" max="45" width="5.6640625" style="50" bestFit="1" customWidth="1"/>
    <col min="46" max="47" width="5.33203125" style="50" bestFit="1" customWidth="1"/>
    <col min="48" max="50" width="5" style="50" bestFit="1" customWidth="1"/>
    <col min="51" max="54" width="5.1640625" style="50" bestFit="1" customWidth="1"/>
    <col min="55" max="56" width="9.6640625" style="50" bestFit="1" customWidth="1"/>
    <col min="57" max="61" width="5" style="50" bestFit="1" customWidth="1"/>
    <col min="62" max="64" width="5.83203125" style="50" bestFit="1" customWidth="1"/>
    <col min="65" max="67" width="5" style="50" bestFit="1" customWidth="1"/>
    <col min="68" max="78" width="5.1640625" style="50" bestFit="1" customWidth="1"/>
    <col min="79" max="79" width="5.33203125" style="50" bestFit="1" customWidth="1"/>
    <col min="80" max="118" width="5.83203125" style="50" bestFit="1" customWidth="1"/>
    <col min="119" max="122" width="3.5" style="50" bestFit="1" customWidth="1"/>
    <col min="123" max="123" width="4" style="50" bestFit="1" customWidth="1"/>
    <col min="124" max="124" width="3.83203125" style="50" bestFit="1" customWidth="1"/>
    <col min="125" max="125" width="17.6640625" style="50" bestFit="1" customWidth="1"/>
    <col min="126" max="126" width="14.33203125" style="50" bestFit="1" customWidth="1"/>
    <col min="127" max="127" width="15.83203125" style="50" bestFit="1" customWidth="1"/>
    <col min="128" max="133" width="3.83203125" style="50" bestFit="1" customWidth="1"/>
    <col min="134" max="134" width="6.6640625" style="50" bestFit="1" customWidth="1"/>
    <col min="135" max="135" width="7.83203125" style="50" bestFit="1" customWidth="1"/>
    <col min="136" max="136" width="3.1640625" style="50" bestFit="1" customWidth="1"/>
    <col min="137" max="137" width="12.6640625" style="50" bestFit="1" customWidth="1"/>
    <col min="138" max="138" width="11" style="50" bestFit="1" customWidth="1"/>
    <col min="139" max="139" width="13.6640625" style="50" bestFit="1" customWidth="1"/>
    <col min="140" max="16384" width="9" style="50"/>
  </cols>
  <sheetData>
    <row r="1" spans="1:136" ht="14">
      <c r="A1" s="2" t="s">
        <v>1659</v>
      </c>
      <c r="B1" s="2" t="s">
        <v>1660</v>
      </c>
      <c r="C1" s="2"/>
      <c r="D1" s="2">
        <v>44764188</v>
      </c>
      <c r="E1" s="10" t="s">
        <v>1661</v>
      </c>
      <c r="F1" s="11" t="s">
        <v>1118</v>
      </c>
      <c r="G1" s="2" t="s">
        <v>167</v>
      </c>
      <c r="H1" s="2"/>
      <c r="I1" s="2" t="s">
        <v>79</v>
      </c>
      <c r="J1" s="2" t="s">
        <v>80</v>
      </c>
      <c r="K1" s="30"/>
      <c r="L1" s="30"/>
      <c r="M1" s="30"/>
      <c r="N1" s="30"/>
      <c r="O1" s="3" t="s">
        <v>6</v>
      </c>
      <c r="P1" s="3">
        <v>29</v>
      </c>
      <c r="Q1" s="2">
        <v>25</v>
      </c>
      <c r="R1" s="2">
        <v>16</v>
      </c>
      <c r="S1" s="2" t="s">
        <v>1465</v>
      </c>
      <c r="T1" s="33"/>
      <c r="U1" s="3" t="s">
        <v>232</v>
      </c>
      <c r="V1" s="3">
        <v>45</v>
      </c>
      <c r="W1" s="2">
        <v>31</v>
      </c>
      <c r="X1" s="2">
        <v>22</v>
      </c>
      <c r="Y1" s="2"/>
      <c r="Z1" s="33" t="s">
        <v>443</v>
      </c>
      <c r="AA1" s="12" t="s">
        <v>217</v>
      </c>
      <c r="AB1" s="12">
        <v>24</v>
      </c>
      <c r="AC1" s="13">
        <v>17</v>
      </c>
      <c r="AD1" s="13">
        <v>8</v>
      </c>
      <c r="AE1" s="13"/>
      <c r="AF1" s="34" t="s">
        <v>197</v>
      </c>
      <c r="AG1" s="2" t="s">
        <v>127</v>
      </c>
      <c r="AH1" s="2" t="s">
        <v>128</v>
      </c>
      <c r="AI1" s="2" t="s">
        <v>800</v>
      </c>
      <c r="AJ1" s="2" t="s">
        <v>513</v>
      </c>
      <c r="AK1" s="2" t="s">
        <v>87</v>
      </c>
      <c r="AL1" s="1"/>
      <c r="AM1" s="2" t="s">
        <v>89</v>
      </c>
      <c r="AN1" s="1"/>
      <c r="AO1" s="2" t="s">
        <v>91</v>
      </c>
      <c r="AP1" s="1" t="s">
        <v>1220</v>
      </c>
      <c r="AQ1" s="2" t="s">
        <v>93</v>
      </c>
      <c r="AR1" s="14">
        <v>0</v>
      </c>
      <c r="AS1" s="14"/>
      <c r="AT1" s="1"/>
      <c r="AU1" s="4">
        <v>2.83</v>
      </c>
      <c r="AV1" s="37">
        <v>3.06</v>
      </c>
      <c r="AW1" s="7">
        <v>2.83</v>
      </c>
      <c r="AX1" s="6">
        <v>1.96</v>
      </c>
      <c r="AY1" s="7">
        <v>2.5299999999999998</v>
      </c>
      <c r="AZ1" s="8">
        <v>2.89</v>
      </c>
      <c r="BA1" s="7">
        <v>1.85</v>
      </c>
      <c r="BB1" s="8">
        <v>2.17</v>
      </c>
      <c r="BC1" s="6">
        <v>1.88</v>
      </c>
      <c r="BD1" s="7">
        <v>4.5999999999999996</v>
      </c>
      <c r="BE1" s="7">
        <v>5.98</v>
      </c>
      <c r="BF1" s="7">
        <v>5.47</v>
      </c>
      <c r="BG1" s="7">
        <v>4.07</v>
      </c>
      <c r="BH1" s="8">
        <v>4.38</v>
      </c>
      <c r="BI1" s="9">
        <v>6.39</v>
      </c>
      <c r="BJ1" s="9">
        <v>7.55</v>
      </c>
      <c r="BK1" s="4">
        <v>13.17</v>
      </c>
      <c r="BL1" s="4">
        <v>18.7</v>
      </c>
      <c r="BM1" s="4">
        <v>3.21</v>
      </c>
      <c r="BN1" s="26">
        <v>2.29</v>
      </c>
      <c r="BO1" s="53">
        <v>0.39</v>
      </c>
      <c r="BP1" s="53">
        <v>0.76</v>
      </c>
      <c r="BQ1" s="53">
        <v>2.2400000000000002</v>
      </c>
      <c r="BR1" s="54">
        <v>2.2400000000000002</v>
      </c>
      <c r="BS1" s="53">
        <v>2.31</v>
      </c>
      <c r="BT1" s="54">
        <v>2.78</v>
      </c>
      <c r="BU1" s="55">
        <v>3.51</v>
      </c>
      <c r="BV1" s="53">
        <v>4.5999999999999996</v>
      </c>
      <c r="BW1" s="53">
        <v>5.19</v>
      </c>
      <c r="BX1" s="53">
        <v>4.1900000000000004</v>
      </c>
      <c r="BY1" s="7">
        <v>4.37</v>
      </c>
      <c r="BZ1" s="8">
        <v>4.5199999999999996</v>
      </c>
      <c r="CA1" s="9">
        <v>7.23</v>
      </c>
      <c r="CB1" s="9">
        <v>7.78</v>
      </c>
      <c r="CC1" s="4">
        <v>12.34</v>
      </c>
      <c r="CD1" s="4">
        <v>17.34</v>
      </c>
      <c r="CE1" s="16">
        <v>29.22</v>
      </c>
      <c r="CF1" s="38">
        <v>31.43</v>
      </c>
      <c r="CG1" s="17">
        <v>33.25</v>
      </c>
      <c r="CH1" s="18">
        <v>34.56</v>
      </c>
      <c r="CI1" s="17">
        <v>35.49</v>
      </c>
      <c r="CJ1" s="19">
        <v>36.26</v>
      </c>
      <c r="CK1" s="17">
        <v>37.5</v>
      </c>
      <c r="CL1" s="19">
        <v>37.22</v>
      </c>
      <c r="CM1" s="18">
        <v>38.19</v>
      </c>
      <c r="CN1" s="17">
        <v>40.18</v>
      </c>
      <c r="CO1" s="17">
        <v>40.659999999999997</v>
      </c>
      <c r="CP1" s="17">
        <v>41.16</v>
      </c>
      <c r="CQ1" s="17">
        <v>44.03</v>
      </c>
      <c r="CR1" s="19">
        <v>45.96</v>
      </c>
      <c r="CS1" s="20">
        <v>47.08</v>
      </c>
      <c r="CT1" s="20">
        <v>47.6</v>
      </c>
      <c r="CU1" s="16">
        <v>43.99</v>
      </c>
      <c r="CV1" s="16">
        <v>42.35</v>
      </c>
      <c r="CW1" s="16">
        <v>29.52</v>
      </c>
      <c r="CX1" s="38">
        <v>31.34</v>
      </c>
      <c r="CY1" s="17">
        <v>33.549999999999997</v>
      </c>
      <c r="CZ1" s="17">
        <v>34.659999999999997</v>
      </c>
      <c r="DA1" s="17">
        <v>35.700000000000003</v>
      </c>
      <c r="DB1" s="19">
        <v>36.14</v>
      </c>
      <c r="DC1" s="17">
        <v>37.159999999999997</v>
      </c>
      <c r="DD1" s="19">
        <v>37.39</v>
      </c>
      <c r="DE1" s="18">
        <v>38.28</v>
      </c>
      <c r="DF1" s="17">
        <v>40.83</v>
      </c>
      <c r="DG1" s="17">
        <v>40.69</v>
      </c>
      <c r="DH1" s="17">
        <v>41.01</v>
      </c>
      <c r="DI1" s="17">
        <v>44.76</v>
      </c>
      <c r="DJ1" s="19">
        <v>45.66</v>
      </c>
      <c r="DK1" s="20">
        <v>47.82</v>
      </c>
      <c r="DL1" s="20">
        <v>47.07</v>
      </c>
      <c r="DM1" s="16">
        <v>43.66</v>
      </c>
      <c r="DN1" s="16">
        <v>42.2</v>
      </c>
      <c r="DO1" s="16">
        <v>5</v>
      </c>
      <c r="DP1" s="20">
        <v>5</v>
      </c>
      <c r="DQ1" s="17">
        <v>6</v>
      </c>
      <c r="DR1" s="17">
        <v>4</v>
      </c>
      <c r="DS1" s="17">
        <v>0</v>
      </c>
      <c r="DT1" s="17">
        <v>-6</v>
      </c>
      <c r="DU1" s="17">
        <v>-11</v>
      </c>
      <c r="DV1" s="17">
        <v>-13</v>
      </c>
      <c r="DW1" s="17">
        <v>-13</v>
      </c>
      <c r="DX1" s="17">
        <v>-9</v>
      </c>
      <c r="DY1" s="17">
        <v>-5</v>
      </c>
      <c r="DZ1" s="17">
        <v>0</v>
      </c>
      <c r="EA1" s="17">
        <v>1</v>
      </c>
      <c r="EB1" s="17">
        <v>4</v>
      </c>
      <c r="EC1" s="20">
        <v>6</v>
      </c>
      <c r="ED1" s="20">
        <v>3</v>
      </c>
      <c r="EE1" s="20">
        <v>3</v>
      </c>
      <c r="EF1" s="20">
        <v>4</v>
      </c>
    </row>
    <row r="2" spans="1:136" ht="14">
      <c r="A2" s="2" t="s">
        <v>808</v>
      </c>
      <c r="B2" s="2" t="s">
        <v>1655</v>
      </c>
      <c r="C2" s="2"/>
      <c r="D2" s="2">
        <v>49765566</v>
      </c>
      <c r="E2" s="10" t="s">
        <v>1485</v>
      </c>
      <c r="F2" s="11" t="s">
        <v>916</v>
      </c>
      <c r="G2" s="2" t="s">
        <v>167</v>
      </c>
      <c r="H2" s="2"/>
      <c r="I2" s="2" t="s">
        <v>147</v>
      </c>
      <c r="J2" s="2" t="s">
        <v>420</v>
      </c>
      <c r="K2" s="30" t="s">
        <v>168</v>
      </c>
      <c r="L2" s="30"/>
      <c r="M2" s="30"/>
      <c r="N2" s="30"/>
      <c r="O2" s="3" t="s">
        <v>13</v>
      </c>
      <c r="P2" s="3">
        <v>31</v>
      </c>
      <c r="Q2" s="2">
        <v>30</v>
      </c>
      <c r="R2" s="2">
        <v>26</v>
      </c>
      <c r="S2" s="2" t="s">
        <v>1656</v>
      </c>
      <c r="T2" s="33"/>
      <c r="U2" s="3" t="s">
        <v>1657</v>
      </c>
      <c r="V2" s="3">
        <v>50</v>
      </c>
      <c r="W2" s="2">
        <v>43</v>
      </c>
      <c r="X2" s="2">
        <v>31</v>
      </c>
      <c r="Y2" s="2"/>
      <c r="Z2" s="33" t="s">
        <v>242</v>
      </c>
      <c r="AA2" s="12" t="s">
        <v>217</v>
      </c>
      <c r="AB2" s="12">
        <v>53</v>
      </c>
      <c r="AC2" s="13">
        <v>38</v>
      </c>
      <c r="AD2" s="13">
        <v>31</v>
      </c>
      <c r="AE2" s="13"/>
      <c r="AF2" s="34" t="s">
        <v>180</v>
      </c>
      <c r="AG2" s="2" t="s">
        <v>869</v>
      </c>
      <c r="AH2" s="2" t="s">
        <v>421</v>
      </c>
      <c r="AI2" s="2" t="s">
        <v>281</v>
      </c>
      <c r="AJ2" s="2" t="s">
        <v>775</v>
      </c>
      <c r="AK2" s="2" t="s">
        <v>87</v>
      </c>
      <c r="AL2" s="1"/>
      <c r="AM2" s="2" t="s">
        <v>89</v>
      </c>
      <c r="AN2" s="1"/>
      <c r="AO2" s="2" t="s">
        <v>91</v>
      </c>
      <c r="AP2" s="1" t="s">
        <v>1658</v>
      </c>
      <c r="AQ2" s="2" t="s">
        <v>93</v>
      </c>
      <c r="AR2" s="14" t="s">
        <v>666</v>
      </c>
      <c r="AS2" s="14"/>
      <c r="AT2" s="1"/>
      <c r="AU2" s="4">
        <v>3.09</v>
      </c>
      <c r="AV2" s="6">
        <v>1.42</v>
      </c>
      <c r="AW2" s="7">
        <v>1.99</v>
      </c>
      <c r="AX2" s="6">
        <v>1.98</v>
      </c>
      <c r="AY2" s="7">
        <v>2.13</v>
      </c>
      <c r="AZ2" s="8">
        <v>2.86</v>
      </c>
      <c r="BA2" s="7">
        <v>3.37</v>
      </c>
      <c r="BB2" s="8">
        <v>2.74</v>
      </c>
      <c r="BC2" s="6">
        <v>2.92</v>
      </c>
      <c r="BD2" s="7">
        <v>3.35</v>
      </c>
      <c r="BE2" s="7">
        <v>3.14</v>
      </c>
      <c r="BF2" s="7">
        <v>2.74</v>
      </c>
      <c r="BG2" s="7">
        <v>1.81</v>
      </c>
      <c r="BH2" s="8">
        <v>2.25</v>
      </c>
      <c r="BI2" s="7">
        <v>3.25</v>
      </c>
      <c r="BJ2" s="9">
        <v>5.82</v>
      </c>
      <c r="BK2" s="4">
        <v>10.41</v>
      </c>
      <c r="BL2" s="4">
        <v>15.18</v>
      </c>
      <c r="BM2" s="4">
        <v>3.19</v>
      </c>
      <c r="BN2" s="55">
        <v>1.78</v>
      </c>
      <c r="BO2" s="53">
        <v>0</v>
      </c>
      <c r="BP2" s="53">
        <v>0.25</v>
      </c>
      <c r="BQ2" s="53">
        <v>0.45</v>
      </c>
      <c r="BR2" s="54">
        <v>1.34</v>
      </c>
      <c r="BS2" s="53">
        <v>1.87</v>
      </c>
      <c r="BT2" s="54">
        <v>2.98</v>
      </c>
      <c r="BU2" s="55">
        <v>2.87</v>
      </c>
      <c r="BV2" s="53">
        <v>4.38</v>
      </c>
      <c r="BW2" s="53">
        <v>4.0199999999999996</v>
      </c>
      <c r="BX2" s="53">
        <v>2.78</v>
      </c>
      <c r="BY2" s="7">
        <v>1.07</v>
      </c>
      <c r="BZ2" s="8">
        <v>2.62</v>
      </c>
      <c r="CA2" s="7">
        <v>4.72</v>
      </c>
      <c r="CB2" s="9">
        <v>6.51</v>
      </c>
      <c r="CC2" s="4">
        <v>9.27</v>
      </c>
      <c r="CD2" s="4">
        <v>15.54</v>
      </c>
      <c r="CE2" s="16">
        <v>29.27</v>
      </c>
      <c r="CF2" s="18">
        <v>31.88</v>
      </c>
      <c r="CG2" s="17">
        <v>34.72</v>
      </c>
      <c r="CH2" s="18">
        <v>35.880000000000003</v>
      </c>
      <c r="CI2" s="17">
        <v>36.61</v>
      </c>
      <c r="CJ2" s="19">
        <v>37.4</v>
      </c>
      <c r="CK2" s="17">
        <v>37.67</v>
      </c>
      <c r="CL2" s="19">
        <v>38.11</v>
      </c>
      <c r="CM2" s="18">
        <v>38.85</v>
      </c>
      <c r="CN2" s="17">
        <v>40.299999999999997</v>
      </c>
      <c r="CO2" s="17">
        <v>41.5</v>
      </c>
      <c r="CP2" s="17">
        <v>43.24</v>
      </c>
      <c r="CQ2" s="17">
        <v>46.54</v>
      </c>
      <c r="CR2" s="19">
        <v>45.54</v>
      </c>
      <c r="CS2" s="17">
        <v>47.45</v>
      </c>
      <c r="CT2" s="20">
        <v>45.34</v>
      </c>
      <c r="CU2" s="16">
        <v>43.5</v>
      </c>
      <c r="CV2" s="16">
        <v>41.22</v>
      </c>
      <c r="CW2" s="16">
        <v>29.09</v>
      </c>
      <c r="CX2" s="18">
        <v>32.17</v>
      </c>
      <c r="CY2" s="17">
        <v>34.97</v>
      </c>
      <c r="CZ2" s="17">
        <v>35.04</v>
      </c>
      <c r="DA2" s="17">
        <v>36.65</v>
      </c>
      <c r="DB2" s="19">
        <v>37.72</v>
      </c>
      <c r="DC2" s="17">
        <v>37.54</v>
      </c>
      <c r="DD2" s="19">
        <v>38.94</v>
      </c>
      <c r="DE2" s="18">
        <v>38.44</v>
      </c>
      <c r="DF2" s="17">
        <v>40.03</v>
      </c>
      <c r="DG2" s="17">
        <v>42.03</v>
      </c>
      <c r="DH2" s="17">
        <v>43.23</v>
      </c>
      <c r="DI2" s="17">
        <v>46.86</v>
      </c>
      <c r="DJ2" s="19">
        <v>45.04</v>
      </c>
      <c r="DK2" s="17">
        <v>47.19</v>
      </c>
      <c r="DL2" s="20">
        <v>45.46</v>
      </c>
      <c r="DM2" s="16">
        <v>43.32</v>
      </c>
      <c r="DN2" s="16">
        <v>40.450000000000003</v>
      </c>
      <c r="DO2" s="16">
        <v>-6</v>
      </c>
      <c r="DP2" s="17">
        <v>-3</v>
      </c>
      <c r="DQ2" s="17">
        <v>2</v>
      </c>
      <c r="DR2" s="17">
        <v>6</v>
      </c>
      <c r="DS2" s="17">
        <v>4</v>
      </c>
      <c r="DT2" s="17">
        <v>1</v>
      </c>
      <c r="DU2" s="17">
        <v>-1</v>
      </c>
      <c r="DV2" s="17">
        <v>-4</v>
      </c>
      <c r="DW2" s="17">
        <v>-7</v>
      </c>
      <c r="DX2" s="17">
        <v>-3</v>
      </c>
      <c r="DY2" s="17">
        <v>2</v>
      </c>
      <c r="DZ2" s="17">
        <v>9</v>
      </c>
      <c r="EA2" s="17">
        <v>16</v>
      </c>
      <c r="EB2" s="17">
        <v>18</v>
      </c>
      <c r="EC2" s="17">
        <v>14</v>
      </c>
      <c r="ED2" s="20">
        <v>7</v>
      </c>
      <c r="EE2" s="20">
        <v>4</v>
      </c>
      <c r="EF2" s="20">
        <v>4</v>
      </c>
    </row>
    <row r="3" spans="1:136" ht="14">
      <c r="A3" s="2" t="s">
        <v>1651</v>
      </c>
      <c r="B3" s="2" t="s">
        <v>1652</v>
      </c>
      <c r="C3" s="2"/>
      <c r="D3" s="2">
        <v>50089301</v>
      </c>
      <c r="E3" s="10" t="s">
        <v>1195</v>
      </c>
      <c r="F3" s="11" t="s">
        <v>1653</v>
      </c>
      <c r="G3" s="2" t="s">
        <v>167</v>
      </c>
      <c r="H3" s="2"/>
      <c r="I3" s="2" t="s">
        <v>158</v>
      </c>
      <c r="J3" s="2" t="s">
        <v>148</v>
      </c>
      <c r="K3" s="30" t="s">
        <v>1654</v>
      </c>
      <c r="L3" s="30"/>
      <c r="M3" s="30"/>
      <c r="N3" s="30"/>
      <c r="O3" s="3" t="s">
        <v>17</v>
      </c>
      <c r="P3" s="3">
        <v>33</v>
      </c>
      <c r="Q3" s="2">
        <v>29</v>
      </c>
      <c r="R3" s="2">
        <v>25</v>
      </c>
      <c r="S3" s="2" t="s">
        <v>1068</v>
      </c>
      <c r="T3" s="33"/>
      <c r="U3" s="3" t="s">
        <v>318</v>
      </c>
      <c r="V3" s="3">
        <v>57</v>
      </c>
      <c r="W3" s="2">
        <v>35</v>
      </c>
      <c r="X3" s="2">
        <v>27</v>
      </c>
      <c r="Y3" s="2"/>
      <c r="Z3" s="33" t="s">
        <v>242</v>
      </c>
      <c r="AA3" s="12" t="s">
        <v>261</v>
      </c>
      <c r="AB3" s="12">
        <v>32</v>
      </c>
      <c r="AC3" s="13">
        <v>19</v>
      </c>
      <c r="AD3" s="13">
        <v>14</v>
      </c>
      <c r="AE3" s="13"/>
      <c r="AF3" s="34" t="s">
        <v>131</v>
      </c>
      <c r="AG3" s="2" t="s">
        <v>83</v>
      </c>
      <c r="AH3" s="2" t="s">
        <v>202</v>
      </c>
      <c r="AI3" s="2" t="s">
        <v>744</v>
      </c>
      <c r="AJ3" s="2" t="s">
        <v>141</v>
      </c>
      <c r="AK3" s="2" t="s">
        <v>87</v>
      </c>
      <c r="AL3" s="1"/>
      <c r="AM3" s="2" t="s">
        <v>89</v>
      </c>
      <c r="AN3" s="1"/>
      <c r="AO3" s="2" t="s">
        <v>91</v>
      </c>
      <c r="AP3" s="1" t="s">
        <v>958</v>
      </c>
      <c r="AQ3" s="2" t="s">
        <v>93</v>
      </c>
      <c r="AR3" s="14" t="s">
        <v>182</v>
      </c>
      <c r="AS3" s="14"/>
      <c r="AT3" s="1"/>
      <c r="AU3" s="4">
        <v>4.28</v>
      </c>
      <c r="AV3" s="6">
        <v>3.48</v>
      </c>
      <c r="AW3" s="7">
        <v>3.12</v>
      </c>
      <c r="AX3" s="6">
        <v>3.13</v>
      </c>
      <c r="AY3" s="7">
        <v>4.0199999999999996</v>
      </c>
      <c r="AZ3" s="8">
        <v>3.25</v>
      </c>
      <c r="BA3" s="7">
        <v>1.61</v>
      </c>
      <c r="BB3" s="8">
        <v>2.2400000000000002</v>
      </c>
      <c r="BC3" s="6">
        <v>2.36</v>
      </c>
      <c r="BD3" s="7">
        <v>4.3099999999999996</v>
      </c>
      <c r="BE3" s="7">
        <v>8.56</v>
      </c>
      <c r="BF3" s="7">
        <v>7.63</v>
      </c>
      <c r="BG3" s="7">
        <v>4.95</v>
      </c>
      <c r="BH3" s="8">
        <v>4.43</v>
      </c>
      <c r="BI3" s="9">
        <v>6.25</v>
      </c>
      <c r="BJ3" s="9">
        <v>6.62</v>
      </c>
      <c r="BK3" s="4">
        <v>8.89</v>
      </c>
      <c r="BL3" s="4">
        <v>17.32</v>
      </c>
      <c r="BM3" s="4">
        <v>3.67</v>
      </c>
      <c r="BN3" s="55">
        <v>0.62</v>
      </c>
      <c r="BO3" s="53">
        <v>0</v>
      </c>
      <c r="BP3" s="53">
        <v>0</v>
      </c>
      <c r="BQ3" s="53">
        <v>0.88</v>
      </c>
      <c r="BR3" s="54">
        <v>1.98</v>
      </c>
      <c r="BS3" s="53">
        <v>4.01</v>
      </c>
      <c r="BT3" s="54">
        <v>4.46</v>
      </c>
      <c r="BU3" s="55">
        <v>3.83</v>
      </c>
      <c r="BV3" s="53">
        <v>4.66</v>
      </c>
      <c r="BW3" s="53">
        <v>7.21</v>
      </c>
      <c r="BX3" s="53">
        <v>74.5</v>
      </c>
      <c r="BY3" s="7">
        <v>4.13</v>
      </c>
      <c r="BZ3" s="8">
        <v>4.5999999999999996</v>
      </c>
      <c r="CA3" s="9">
        <v>6.2</v>
      </c>
      <c r="CB3" s="9">
        <v>6.97</v>
      </c>
      <c r="CC3" s="4">
        <v>9.44</v>
      </c>
      <c r="CD3" s="4">
        <v>17.690000000000001</v>
      </c>
      <c r="CE3" s="16">
        <v>23.73</v>
      </c>
      <c r="CF3" s="18">
        <v>29.38</v>
      </c>
      <c r="CG3" s="17">
        <v>31.31</v>
      </c>
      <c r="CH3" s="18">
        <v>33.409999999999997</v>
      </c>
      <c r="CI3" s="17">
        <v>33.33</v>
      </c>
      <c r="CJ3" s="19">
        <v>35.22</v>
      </c>
      <c r="CK3" s="17">
        <v>35.479999999999997</v>
      </c>
      <c r="CL3" s="19">
        <v>35.49</v>
      </c>
      <c r="CM3" s="18">
        <v>37.340000000000003</v>
      </c>
      <c r="CN3" s="17">
        <v>37.5</v>
      </c>
      <c r="CO3" s="17">
        <v>39.19</v>
      </c>
      <c r="CP3" s="17">
        <v>41.17</v>
      </c>
      <c r="CQ3" s="17">
        <v>42.78</v>
      </c>
      <c r="CR3" s="19">
        <v>45.7</v>
      </c>
      <c r="CS3" s="20">
        <v>46.34</v>
      </c>
      <c r="CT3" s="20">
        <v>43.53</v>
      </c>
      <c r="CU3" s="16">
        <v>43.13</v>
      </c>
      <c r="CV3" s="16">
        <v>39.72</v>
      </c>
      <c r="CW3" s="16">
        <v>24.33</v>
      </c>
      <c r="CX3" s="18">
        <v>29.94</v>
      </c>
      <c r="CY3" s="17">
        <v>31.5</v>
      </c>
      <c r="CZ3" s="17">
        <v>33.54</v>
      </c>
      <c r="DA3" s="17">
        <v>33.94</v>
      </c>
      <c r="DB3" s="19">
        <v>35.76</v>
      </c>
      <c r="DC3" s="17">
        <v>35.549999999999997</v>
      </c>
      <c r="DD3" s="19">
        <v>35.46</v>
      </c>
      <c r="DE3" s="18">
        <v>37.64</v>
      </c>
      <c r="DF3" s="17">
        <v>38.15</v>
      </c>
      <c r="DG3" s="17">
        <v>40.04</v>
      </c>
      <c r="DH3" s="17">
        <v>41.12</v>
      </c>
      <c r="DI3" s="17">
        <v>42.97</v>
      </c>
      <c r="DJ3" s="19">
        <v>45.49</v>
      </c>
      <c r="DK3" s="20">
        <v>45.77</v>
      </c>
      <c r="DL3" s="20">
        <v>42.69</v>
      </c>
      <c r="DM3" s="16">
        <v>42.74</v>
      </c>
      <c r="DN3" s="16">
        <v>39.020000000000003</v>
      </c>
      <c r="DO3" s="16">
        <v>0</v>
      </c>
      <c r="DP3" s="17">
        <v>4</v>
      </c>
      <c r="DQ3" s="17">
        <v>6</v>
      </c>
      <c r="DR3" s="17">
        <v>4</v>
      </c>
      <c r="DS3" s="17">
        <v>1</v>
      </c>
      <c r="DT3" s="17">
        <v>-2</v>
      </c>
      <c r="DU3" s="17">
        <v>-8</v>
      </c>
      <c r="DV3" s="17">
        <v>-10</v>
      </c>
      <c r="DW3" s="17">
        <v>-12</v>
      </c>
      <c r="DX3" s="17">
        <v>-9</v>
      </c>
      <c r="DY3" s="17">
        <v>-6</v>
      </c>
      <c r="DZ3" s="17">
        <v>-4</v>
      </c>
      <c r="EA3" s="17">
        <v>0</v>
      </c>
      <c r="EB3" s="17">
        <v>2</v>
      </c>
      <c r="EC3" s="20">
        <v>4</v>
      </c>
      <c r="ED3" s="20">
        <v>4</v>
      </c>
      <c r="EE3" s="20">
        <v>2</v>
      </c>
      <c r="EF3" s="20">
        <v>1</v>
      </c>
    </row>
    <row r="4" spans="1:136" ht="14">
      <c r="A4" s="2" t="s">
        <v>1647</v>
      </c>
      <c r="B4" s="2" t="s">
        <v>1648</v>
      </c>
      <c r="C4" s="2"/>
      <c r="D4" s="2">
        <v>40543257</v>
      </c>
      <c r="E4" s="10" t="s">
        <v>1021</v>
      </c>
      <c r="F4" s="11" t="s">
        <v>1649</v>
      </c>
      <c r="G4" s="2" t="s">
        <v>167</v>
      </c>
      <c r="H4" s="2"/>
      <c r="I4" s="2" t="s">
        <v>158</v>
      </c>
      <c r="J4" s="2" t="s">
        <v>80</v>
      </c>
      <c r="K4" s="30" t="s">
        <v>860</v>
      </c>
      <c r="L4" s="30" t="s">
        <v>772</v>
      </c>
      <c r="M4" s="30"/>
      <c r="N4" s="30"/>
      <c r="O4" s="3" t="s">
        <v>48</v>
      </c>
      <c r="P4" s="3">
        <v>23</v>
      </c>
      <c r="Q4" s="2">
        <v>23</v>
      </c>
      <c r="R4" s="2">
        <v>17</v>
      </c>
      <c r="S4" s="2" t="s">
        <v>1038</v>
      </c>
      <c r="T4" s="33"/>
      <c r="U4" s="3" t="s">
        <v>848</v>
      </c>
      <c r="V4" s="3">
        <v>47</v>
      </c>
      <c r="W4" s="2">
        <v>30</v>
      </c>
      <c r="X4" s="2">
        <v>25</v>
      </c>
      <c r="Y4" s="2"/>
      <c r="Z4" s="33" t="s">
        <v>443</v>
      </c>
      <c r="AA4" s="12" t="s">
        <v>217</v>
      </c>
      <c r="AB4" s="12">
        <v>25</v>
      </c>
      <c r="AC4" s="13">
        <v>17</v>
      </c>
      <c r="AD4" s="13">
        <v>10</v>
      </c>
      <c r="AE4" s="13"/>
      <c r="AF4" s="34" t="s">
        <v>131</v>
      </c>
      <c r="AG4" s="2" t="s">
        <v>759</v>
      </c>
      <c r="AH4" s="2" t="s">
        <v>840</v>
      </c>
      <c r="AI4" s="2" t="s">
        <v>642</v>
      </c>
      <c r="AJ4" s="2" t="s">
        <v>151</v>
      </c>
      <c r="AK4" s="2" t="s">
        <v>87</v>
      </c>
      <c r="AL4" s="1"/>
      <c r="AM4" s="2" t="s">
        <v>89</v>
      </c>
      <c r="AN4" s="1"/>
      <c r="AO4" s="2" t="s">
        <v>91</v>
      </c>
      <c r="AP4" s="1" t="s">
        <v>1650</v>
      </c>
      <c r="AQ4" s="2" t="s">
        <v>93</v>
      </c>
      <c r="AR4" s="14" t="s">
        <v>776</v>
      </c>
      <c r="AS4" s="14"/>
      <c r="AT4" s="1"/>
      <c r="AU4" s="4">
        <v>3.56</v>
      </c>
      <c r="AV4" s="37">
        <v>2.66</v>
      </c>
      <c r="AW4" s="7">
        <v>2.61</v>
      </c>
      <c r="AX4" s="6">
        <v>2.95</v>
      </c>
      <c r="AY4" s="7">
        <v>3.61</v>
      </c>
      <c r="AZ4" s="8">
        <v>3.61</v>
      </c>
      <c r="BA4" s="7">
        <v>3.86</v>
      </c>
      <c r="BB4" s="8">
        <v>4.24</v>
      </c>
      <c r="BC4" s="6">
        <v>5.31</v>
      </c>
      <c r="BD4" s="7">
        <v>7.72</v>
      </c>
      <c r="BE4" s="7">
        <v>7.84</v>
      </c>
      <c r="BF4" s="7">
        <v>6.26</v>
      </c>
      <c r="BG4" s="7">
        <v>5.7</v>
      </c>
      <c r="BH4" s="4">
        <v>6.48</v>
      </c>
      <c r="BI4" s="9">
        <v>7.94</v>
      </c>
      <c r="BJ4" s="9">
        <v>11.4</v>
      </c>
      <c r="BK4" s="4">
        <v>13.87</v>
      </c>
      <c r="BL4" s="1"/>
      <c r="BM4" s="4">
        <v>4.22</v>
      </c>
      <c r="BN4" s="26">
        <v>2.56</v>
      </c>
      <c r="BO4" s="53">
        <v>2.63</v>
      </c>
      <c r="BP4" s="53">
        <v>2.48</v>
      </c>
      <c r="BQ4" s="53">
        <v>3.73</v>
      </c>
      <c r="BR4" s="54">
        <v>3.56</v>
      </c>
      <c r="BS4" s="53">
        <v>3.18</v>
      </c>
      <c r="BT4" s="54">
        <v>4.6399999999999997</v>
      </c>
      <c r="BU4" s="55">
        <v>6.07</v>
      </c>
      <c r="BV4" s="53">
        <v>7.94</v>
      </c>
      <c r="BW4" s="53">
        <v>7.72</v>
      </c>
      <c r="BX4" s="53">
        <v>7.26</v>
      </c>
      <c r="BY4" s="7">
        <v>5.78</v>
      </c>
      <c r="BZ4" s="4">
        <v>6.78</v>
      </c>
      <c r="CA4" s="9">
        <v>8.26</v>
      </c>
      <c r="CB4" s="9">
        <v>12.56</v>
      </c>
      <c r="CC4" s="4">
        <v>14.41</v>
      </c>
      <c r="CD4" s="1"/>
      <c r="CE4" s="16">
        <v>28.67</v>
      </c>
      <c r="CF4" s="38">
        <v>32.04</v>
      </c>
      <c r="CG4" s="17">
        <v>34.200000000000003</v>
      </c>
      <c r="CH4" s="18">
        <v>34.590000000000003</v>
      </c>
      <c r="CI4" s="17">
        <v>35.72</v>
      </c>
      <c r="CJ4" s="19">
        <v>36.090000000000003</v>
      </c>
      <c r="CK4" s="17">
        <v>37.64</v>
      </c>
      <c r="CL4" s="19">
        <v>37.69</v>
      </c>
      <c r="CM4" s="18">
        <v>40.22</v>
      </c>
      <c r="CN4" s="17">
        <v>39.69</v>
      </c>
      <c r="CO4" s="17">
        <v>41.05</v>
      </c>
      <c r="CP4" s="17">
        <v>44.79</v>
      </c>
      <c r="CQ4" s="17">
        <v>45.97</v>
      </c>
      <c r="CR4" s="16">
        <v>47.54</v>
      </c>
      <c r="CS4" s="20">
        <v>46.58</v>
      </c>
      <c r="CT4" s="20">
        <v>47.71</v>
      </c>
      <c r="CU4" s="16">
        <v>48.74</v>
      </c>
      <c r="CV4" s="1"/>
      <c r="CW4" s="16">
        <v>28.41</v>
      </c>
      <c r="CX4" s="38">
        <v>32.69</v>
      </c>
      <c r="CY4" s="17">
        <v>34.11</v>
      </c>
      <c r="CZ4" s="17">
        <v>34.96</v>
      </c>
      <c r="DA4" s="17">
        <v>35.33</v>
      </c>
      <c r="DB4" s="19">
        <v>36.520000000000003</v>
      </c>
      <c r="DC4" s="17">
        <v>37.020000000000003</v>
      </c>
      <c r="DD4" s="19">
        <v>37.049999999999997</v>
      </c>
      <c r="DE4" s="18">
        <v>39.18</v>
      </c>
      <c r="DF4" s="17">
        <v>39.520000000000003</v>
      </c>
      <c r="DG4" s="17">
        <v>41.22</v>
      </c>
      <c r="DH4" s="17">
        <v>45.39</v>
      </c>
      <c r="DI4" s="17">
        <v>45.79</v>
      </c>
      <c r="DJ4" s="16">
        <v>47.84</v>
      </c>
      <c r="DK4" s="20">
        <v>46.76</v>
      </c>
      <c r="DL4" s="20">
        <v>47.72</v>
      </c>
      <c r="DM4" s="16">
        <v>48.97</v>
      </c>
      <c r="DN4" s="1"/>
      <c r="DO4" s="16">
        <v>0</v>
      </c>
      <c r="DP4" s="20">
        <v>1</v>
      </c>
      <c r="DQ4" s="17">
        <v>1</v>
      </c>
      <c r="DR4" s="17">
        <v>0</v>
      </c>
      <c r="DS4" s="17">
        <v>-2</v>
      </c>
      <c r="DT4" s="17">
        <v>-5</v>
      </c>
      <c r="DU4" s="17">
        <v>-10</v>
      </c>
      <c r="DV4" s="17">
        <v>-14</v>
      </c>
      <c r="DW4" s="17">
        <v>-12</v>
      </c>
      <c r="DX4" s="17">
        <v>-11</v>
      </c>
      <c r="DY4" s="17">
        <v>-10</v>
      </c>
      <c r="DZ4" s="17">
        <v>-4</v>
      </c>
      <c r="EA4" s="17">
        <v>0</v>
      </c>
      <c r="EB4" s="20">
        <v>1</v>
      </c>
      <c r="EC4" s="20">
        <v>1</v>
      </c>
      <c r="ED4" s="20">
        <v>1</v>
      </c>
      <c r="EE4" s="20">
        <v>0</v>
      </c>
      <c r="EF4" s="1"/>
    </row>
    <row r="5" spans="1:136" ht="14">
      <c r="A5" s="2" t="s">
        <v>1644</v>
      </c>
      <c r="B5" s="2" t="s">
        <v>1274</v>
      </c>
      <c r="C5" s="2"/>
      <c r="D5" s="2">
        <v>49930980</v>
      </c>
      <c r="E5" s="10" t="s">
        <v>817</v>
      </c>
      <c r="F5" s="11" t="s">
        <v>1645</v>
      </c>
      <c r="G5" s="2" t="s">
        <v>167</v>
      </c>
      <c r="H5" s="2"/>
      <c r="I5" s="2" t="s">
        <v>158</v>
      </c>
      <c r="J5" s="2" t="s">
        <v>80</v>
      </c>
      <c r="K5" s="30"/>
      <c r="L5" s="30"/>
      <c r="M5" s="30"/>
      <c r="N5" s="30"/>
      <c r="O5" s="3" t="s">
        <v>17</v>
      </c>
      <c r="P5" s="3">
        <v>36</v>
      </c>
      <c r="Q5" s="2">
        <v>26</v>
      </c>
      <c r="R5" s="2">
        <v>18</v>
      </c>
      <c r="S5" s="2" t="s">
        <v>1646</v>
      </c>
      <c r="T5" s="33"/>
      <c r="U5" s="3" t="s">
        <v>216</v>
      </c>
      <c r="V5" s="3">
        <v>53</v>
      </c>
      <c r="W5" s="2">
        <v>35</v>
      </c>
      <c r="X5" s="2">
        <v>21</v>
      </c>
      <c r="Y5" s="2"/>
      <c r="Z5" s="33" t="s">
        <v>242</v>
      </c>
      <c r="AA5" s="12" t="s">
        <v>217</v>
      </c>
      <c r="AB5" s="12">
        <v>24</v>
      </c>
      <c r="AC5" s="13">
        <v>17</v>
      </c>
      <c r="AD5" s="13">
        <v>12</v>
      </c>
      <c r="AE5" s="13"/>
      <c r="AF5" s="34" t="s">
        <v>131</v>
      </c>
      <c r="AG5" s="2" t="s">
        <v>869</v>
      </c>
      <c r="AH5" s="2" t="s">
        <v>421</v>
      </c>
      <c r="AI5" s="2" t="s">
        <v>870</v>
      </c>
      <c r="AJ5" s="2" t="s">
        <v>120</v>
      </c>
      <c r="AK5" s="2" t="s">
        <v>87</v>
      </c>
      <c r="AL5" s="1"/>
      <c r="AM5" s="2" t="s">
        <v>89</v>
      </c>
      <c r="AN5" s="1"/>
      <c r="AO5" s="2" t="s">
        <v>91</v>
      </c>
      <c r="AP5" s="1" t="s">
        <v>1140</v>
      </c>
      <c r="AQ5" s="2" t="s">
        <v>93</v>
      </c>
      <c r="AR5" s="14">
        <v>0</v>
      </c>
      <c r="AS5" s="14"/>
      <c r="AT5" s="1"/>
      <c r="AU5" s="4">
        <v>2.69</v>
      </c>
      <c r="AV5" s="37">
        <v>2.79</v>
      </c>
      <c r="AW5" s="7">
        <v>3.11</v>
      </c>
      <c r="AX5" s="6">
        <v>1.88</v>
      </c>
      <c r="AY5" s="7">
        <v>2.74</v>
      </c>
      <c r="AZ5" s="8">
        <v>2.02</v>
      </c>
      <c r="BA5" s="7">
        <v>1.42</v>
      </c>
      <c r="BB5" s="8">
        <v>1.32</v>
      </c>
      <c r="BC5" s="6">
        <v>1.42</v>
      </c>
      <c r="BD5" s="7">
        <v>0.73</v>
      </c>
      <c r="BE5" s="7">
        <v>2.84</v>
      </c>
      <c r="BF5" s="7">
        <v>4.5999999999999996</v>
      </c>
      <c r="BG5" s="7">
        <v>2.29</v>
      </c>
      <c r="BH5" s="8">
        <v>2.88</v>
      </c>
      <c r="BI5" s="9">
        <v>2.4700000000000002</v>
      </c>
      <c r="BJ5" s="9">
        <v>6.12</v>
      </c>
      <c r="BK5" s="4">
        <v>11.07</v>
      </c>
      <c r="BL5" s="4">
        <v>15.75</v>
      </c>
      <c r="BM5" s="4">
        <v>2.2799999999999998</v>
      </c>
      <c r="BN5" s="26">
        <v>2.02</v>
      </c>
      <c r="BO5" s="53">
        <v>1.24</v>
      </c>
      <c r="BP5" s="53">
        <v>0.62</v>
      </c>
      <c r="BQ5" s="53">
        <v>0.45</v>
      </c>
      <c r="BR5" s="54">
        <v>1.93</v>
      </c>
      <c r="BS5" s="53">
        <v>1.74</v>
      </c>
      <c r="BT5" s="54">
        <v>2.37</v>
      </c>
      <c r="BU5" s="55">
        <v>2.63</v>
      </c>
      <c r="BV5" s="53">
        <v>3.37</v>
      </c>
      <c r="BW5" s="53">
        <v>4.1100000000000003</v>
      </c>
      <c r="BX5" s="53">
        <v>4.6100000000000003</v>
      </c>
      <c r="BY5" s="7">
        <v>3.58</v>
      </c>
      <c r="BZ5" s="8">
        <v>3.39</v>
      </c>
      <c r="CA5" s="9">
        <v>6.44</v>
      </c>
      <c r="CB5" s="9">
        <v>6.65</v>
      </c>
      <c r="CC5" s="4">
        <v>10.61</v>
      </c>
      <c r="CD5" s="4">
        <v>14.31</v>
      </c>
      <c r="CE5" s="16">
        <v>23.56</v>
      </c>
      <c r="CF5" s="38">
        <v>27.69</v>
      </c>
      <c r="CG5" s="17">
        <v>29.9</v>
      </c>
      <c r="CH5" s="18">
        <v>32.33</v>
      </c>
      <c r="CI5" s="17">
        <v>33.840000000000003</v>
      </c>
      <c r="CJ5" s="19">
        <v>35.549999999999997</v>
      </c>
      <c r="CK5" s="17">
        <v>36.11</v>
      </c>
      <c r="CL5" s="19">
        <v>36.89</v>
      </c>
      <c r="CM5" s="18">
        <v>36.47</v>
      </c>
      <c r="CN5" s="17">
        <v>37.5</v>
      </c>
      <c r="CO5" s="17">
        <v>38.64</v>
      </c>
      <c r="CP5" s="17">
        <v>39.119999999999997</v>
      </c>
      <c r="CQ5" s="17">
        <v>41.31</v>
      </c>
      <c r="CR5" s="19">
        <v>43.23</v>
      </c>
      <c r="CS5" s="20">
        <v>42.49</v>
      </c>
      <c r="CT5" s="20">
        <v>42.44</v>
      </c>
      <c r="CU5" s="16">
        <v>40.32</v>
      </c>
      <c r="CV5" s="16">
        <v>38.35</v>
      </c>
      <c r="CW5" s="16">
        <v>24.45</v>
      </c>
      <c r="CX5" s="38">
        <v>27.74</v>
      </c>
      <c r="CY5" s="17">
        <v>30.72</v>
      </c>
      <c r="CZ5" s="17">
        <v>32.700000000000003</v>
      </c>
      <c r="DA5" s="17">
        <v>33.07</v>
      </c>
      <c r="DB5" s="19">
        <v>35.229999999999997</v>
      </c>
      <c r="DC5" s="17">
        <v>36.15</v>
      </c>
      <c r="DD5" s="19">
        <v>36.270000000000003</v>
      </c>
      <c r="DE5" s="18">
        <v>36.909999999999997</v>
      </c>
      <c r="DF5" s="17">
        <v>37.76</v>
      </c>
      <c r="DG5" s="17">
        <v>38.17</v>
      </c>
      <c r="DH5" s="17">
        <v>39.299999999999997</v>
      </c>
      <c r="DI5" s="17">
        <v>41.24</v>
      </c>
      <c r="DJ5" s="19">
        <v>43.27</v>
      </c>
      <c r="DK5" s="20">
        <v>42.57</v>
      </c>
      <c r="DL5" s="20">
        <v>42.47</v>
      </c>
      <c r="DM5" s="16">
        <v>40.229999999999997</v>
      </c>
      <c r="DN5" s="16">
        <v>38.950000000000003</v>
      </c>
      <c r="DO5" s="16">
        <v>3</v>
      </c>
      <c r="DP5" s="20">
        <v>4</v>
      </c>
      <c r="DQ5" s="17">
        <v>6</v>
      </c>
      <c r="DR5" s="17">
        <v>6</v>
      </c>
      <c r="DS5" s="17">
        <v>3</v>
      </c>
      <c r="DT5" s="17">
        <v>0</v>
      </c>
      <c r="DU5" s="17">
        <v>-7</v>
      </c>
      <c r="DV5" s="17">
        <v>-12</v>
      </c>
      <c r="DW5" s="17">
        <v>-14</v>
      </c>
      <c r="DX5" s="17">
        <v>-12</v>
      </c>
      <c r="DY5" s="17">
        <v>-8</v>
      </c>
      <c r="DZ5" s="17">
        <v>-4</v>
      </c>
      <c r="EA5" s="17">
        <v>-1</v>
      </c>
      <c r="EB5" s="17">
        <v>5</v>
      </c>
      <c r="EC5" s="20">
        <v>9</v>
      </c>
      <c r="ED5" s="20">
        <v>10</v>
      </c>
      <c r="EE5" s="20">
        <v>10</v>
      </c>
      <c r="EF5" s="20">
        <v>12</v>
      </c>
    </row>
    <row r="6" spans="1:136" ht="14">
      <c r="A6" s="2" t="s">
        <v>1640</v>
      </c>
      <c r="B6" s="2" t="s">
        <v>1641</v>
      </c>
      <c r="C6" s="2"/>
      <c r="D6" s="2">
        <v>41700914</v>
      </c>
      <c r="E6" s="10" t="s">
        <v>550</v>
      </c>
      <c r="F6" s="11" t="s">
        <v>1642</v>
      </c>
      <c r="G6" s="2" t="s">
        <v>167</v>
      </c>
      <c r="H6" s="2"/>
      <c r="I6" s="2" t="s">
        <v>158</v>
      </c>
      <c r="J6" s="2" t="s">
        <v>80</v>
      </c>
      <c r="K6" s="30" t="s">
        <v>168</v>
      </c>
      <c r="L6" s="30"/>
      <c r="M6" s="30"/>
      <c r="N6" s="30"/>
      <c r="O6" s="3" t="s">
        <v>6</v>
      </c>
      <c r="P6" s="3">
        <v>27</v>
      </c>
      <c r="Q6" s="2">
        <v>21</v>
      </c>
      <c r="R6" s="2">
        <v>18</v>
      </c>
      <c r="S6" s="2" t="s">
        <v>1643</v>
      </c>
      <c r="T6" s="33"/>
      <c r="U6" s="3" t="s">
        <v>486</v>
      </c>
      <c r="V6" s="3">
        <v>46</v>
      </c>
      <c r="W6" s="2">
        <v>34</v>
      </c>
      <c r="X6" s="2">
        <v>20</v>
      </c>
      <c r="Y6" s="2"/>
      <c r="Z6" s="33" t="s">
        <v>242</v>
      </c>
      <c r="AA6" s="12" t="s">
        <v>160</v>
      </c>
      <c r="AB6" s="12">
        <v>12</v>
      </c>
      <c r="AC6" s="13">
        <v>13</v>
      </c>
      <c r="AD6" s="13">
        <v>7</v>
      </c>
      <c r="AE6" s="13"/>
      <c r="AF6" s="34" t="s">
        <v>108</v>
      </c>
      <c r="AG6" s="2" t="s">
        <v>311</v>
      </c>
      <c r="AH6" s="2" t="s">
        <v>383</v>
      </c>
      <c r="AI6" s="2" t="s">
        <v>429</v>
      </c>
      <c r="AJ6" s="2" t="s">
        <v>313</v>
      </c>
      <c r="AK6" s="2" t="s">
        <v>87</v>
      </c>
      <c r="AL6" s="1"/>
      <c r="AM6" s="2" t="s">
        <v>89</v>
      </c>
      <c r="AN6" s="1"/>
      <c r="AO6" s="2" t="s">
        <v>91</v>
      </c>
      <c r="AP6" s="1" t="s">
        <v>849</v>
      </c>
      <c r="AQ6" s="2" t="s">
        <v>93</v>
      </c>
      <c r="AR6" s="14" t="s">
        <v>938</v>
      </c>
      <c r="AS6" s="14"/>
      <c r="AT6" s="1"/>
      <c r="AU6" s="4">
        <v>3.51</v>
      </c>
      <c r="AV6" s="37">
        <v>2.68</v>
      </c>
      <c r="AW6" s="9">
        <v>1.78</v>
      </c>
      <c r="AX6" s="6">
        <v>2.12</v>
      </c>
      <c r="AY6" s="7">
        <v>1.59</v>
      </c>
      <c r="AZ6" s="8">
        <v>0.87</v>
      </c>
      <c r="BA6" s="7">
        <v>0.72</v>
      </c>
      <c r="BB6" s="8">
        <v>0.39</v>
      </c>
      <c r="BC6" s="6">
        <v>1.34</v>
      </c>
      <c r="BD6" s="7">
        <v>3.88</v>
      </c>
      <c r="BE6" s="7">
        <v>7.31</v>
      </c>
      <c r="BF6" s="7">
        <v>8.3800000000000008</v>
      </c>
      <c r="BG6" s="7">
        <v>4.33</v>
      </c>
      <c r="BH6" s="8">
        <v>5.01</v>
      </c>
      <c r="BI6" s="7">
        <v>6.18</v>
      </c>
      <c r="BJ6" s="9">
        <v>7.11</v>
      </c>
      <c r="BK6" s="4">
        <v>11.35</v>
      </c>
      <c r="BL6" s="4">
        <v>14.85</v>
      </c>
      <c r="BM6" s="4">
        <v>3.16</v>
      </c>
      <c r="BN6" s="26">
        <v>1.77</v>
      </c>
      <c r="BO6" s="25">
        <v>0.33</v>
      </c>
      <c r="BP6" s="53">
        <v>0.83</v>
      </c>
      <c r="BQ6" s="53">
        <v>1.27</v>
      </c>
      <c r="BR6" s="54">
        <v>1.51</v>
      </c>
      <c r="BS6" s="53">
        <v>1.1499999999999999</v>
      </c>
      <c r="BT6" s="54">
        <v>1.39</v>
      </c>
      <c r="BU6" s="55">
        <v>1.74</v>
      </c>
      <c r="BV6" s="53">
        <v>3.29</v>
      </c>
      <c r="BW6" s="53">
        <v>7.33</v>
      </c>
      <c r="BX6" s="53">
        <v>8.41</v>
      </c>
      <c r="BY6" s="7">
        <v>3.53</v>
      </c>
      <c r="BZ6" s="8">
        <v>4.3899999999999997</v>
      </c>
      <c r="CA6" s="7">
        <v>5.91</v>
      </c>
      <c r="CB6" s="9">
        <v>7.43</v>
      </c>
      <c r="CC6" s="4">
        <v>11.22</v>
      </c>
      <c r="CD6" s="4">
        <v>14.85</v>
      </c>
      <c r="CE6" s="16">
        <v>24.91</v>
      </c>
      <c r="CF6" s="38">
        <v>30.64</v>
      </c>
      <c r="CG6" s="20">
        <v>31.21</v>
      </c>
      <c r="CH6" s="18">
        <v>32.04</v>
      </c>
      <c r="CI6" s="17">
        <v>31.8</v>
      </c>
      <c r="CJ6" s="19">
        <v>33.92</v>
      </c>
      <c r="CK6" s="17">
        <v>34.92</v>
      </c>
      <c r="CL6" s="19">
        <v>35.78</v>
      </c>
      <c r="CM6" s="18">
        <v>37.159999999999997</v>
      </c>
      <c r="CN6" s="17">
        <v>37.53</v>
      </c>
      <c r="CO6" s="17">
        <v>38.33</v>
      </c>
      <c r="CP6" s="17">
        <v>42.02</v>
      </c>
      <c r="CQ6" s="17">
        <v>45.51</v>
      </c>
      <c r="CR6" s="19">
        <v>47.1</v>
      </c>
      <c r="CS6" s="17">
        <v>46.57</v>
      </c>
      <c r="CT6" s="20">
        <v>44.52</v>
      </c>
      <c r="CU6" s="16">
        <v>44.24</v>
      </c>
      <c r="CV6" s="16">
        <v>42.71</v>
      </c>
      <c r="CW6" s="16">
        <v>24.56</v>
      </c>
      <c r="CX6" s="38">
        <v>30.54</v>
      </c>
      <c r="CY6" s="20">
        <v>31.62</v>
      </c>
      <c r="CZ6" s="17">
        <v>32.18</v>
      </c>
      <c r="DA6" s="17">
        <v>31.72</v>
      </c>
      <c r="DB6" s="19">
        <v>33.5</v>
      </c>
      <c r="DC6" s="17">
        <v>34.54</v>
      </c>
      <c r="DD6" s="19">
        <v>35.4</v>
      </c>
      <c r="DE6" s="18">
        <v>37.03</v>
      </c>
      <c r="DF6" s="17">
        <v>37.1</v>
      </c>
      <c r="DG6" s="17">
        <v>38.049999999999997</v>
      </c>
      <c r="DH6" s="17">
        <v>42.22</v>
      </c>
      <c r="DI6" s="17">
        <v>45.79</v>
      </c>
      <c r="DJ6" s="19">
        <v>48.27</v>
      </c>
      <c r="DK6" s="17">
        <v>47.73</v>
      </c>
      <c r="DL6" s="20">
        <v>44.01</v>
      </c>
      <c r="DM6" s="16">
        <v>44.22</v>
      </c>
      <c r="DN6" s="16">
        <v>42.01</v>
      </c>
      <c r="DO6" s="16">
        <v>5</v>
      </c>
      <c r="DP6" s="20">
        <v>4</v>
      </c>
      <c r="DQ6" s="20">
        <v>5</v>
      </c>
      <c r="DR6" s="17">
        <v>3</v>
      </c>
      <c r="DS6" s="17">
        <v>0</v>
      </c>
      <c r="DT6" s="17">
        <v>-4</v>
      </c>
      <c r="DU6" s="17">
        <v>-7</v>
      </c>
      <c r="DV6" s="17">
        <v>-8</v>
      </c>
      <c r="DW6" s="17">
        <v>-8</v>
      </c>
      <c r="DX6" s="17">
        <v>-10</v>
      </c>
      <c r="DY6" s="17">
        <v>-9</v>
      </c>
      <c r="DZ6" s="17">
        <v>-6</v>
      </c>
      <c r="EA6" s="17">
        <v>-6</v>
      </c>
      <c r="EB6" s="17">
        <v>-5</v>
      </c>
      <c r="EC6" s="17">
        <v>-4</v>
      </c>
      <c r="ED6" s="20">
        <v>0</v>
      </c>
      <c r="EE6" s="20">
        <v>0</v>
      </c>
      <c r="EF6" s="20">
        <v>0</v>
      </c>
    </row>
    <row r="7" spans="1:136" ht="14">
      <c r="A7" s="2" t="s">
        <v>1637</v>
      </c>
      <c r="B7" s="2" t="s">
        <v>1583</v>
      </c>
      <c r="C7" s="2"/>
      <c r="D7" s="2">
        <v>51176688</v>
      </c>
      <c r="E7" s="10" t="s">
        <v>728</v>
      </c>
      <c r="F7" s="11" t="s">
        <v>1638</v>
      </c>
      <c r="G7" s="2" t="s">
        <v>167</v>
      </c>
      <c r="H7" s="2"/>
      <c r="I7" s="2" t="s">
        <v>238</v>
      </c>
      <c r="J7" s="2" t="s">
        <v>114</v>
      </c>
      <c r="K7" s="30" t="s">
        <v>860</v>
      </c>
      <c r="L7" s="30" t="s">
        <v>1639</v>
      </c>
      <c r="M7" s="30"/>
      <c r="N7" s="30"/>
      <c r="O7" s="3" t="s">
        <v>6</v>
      </c>
      <c r="P7" s="3">
        <v>18</v>
      </c>
      <c r="Q7" s="2">
        <v>12</v>
      </c>
      <c r="R7" s="2">
        <v>7</v>
      </c>
      <c r="S7" s="2" t="s">
        <v>1068</v>
      </c>
      <c r="T7" s="33"/>
      <c r="U7" s="3" t="s">
        <v>137</v>
      </c>
      <c r="V7" s="3">
        <v>40</v>
      </c>
      <c r="W7" s="2">
        <v>24</v>
      </c>
      <c r="X7" s="2">
        <v>22</v>
      </c>
      <c r="Y7" s="2"/>
      <c r="Z7" s="33" t="s">
        <v>443</v>
      </c>
      <c r="AA7" s="12" t="s">
        <v>138</v>
      </c>
      <c r="AB7" s="12">
        <v>48</v>
      </c>
      <c r="AC7" s="13">
        <v>26</v>
      </c>
      <c r="AD7" s="13">
        <v>20</v>
      </c>
      <c r="AE7" s="13"/>
      <c r="AF7" s="34" t="s">
        <v>180</v>
      </c>
      <c r="AG7" s="2" t="s">
        <v>396</v>
      </c>
      <c r="AH7" s="2" t="s">
        <v>240</v>
      </c>
      <c r="AI7" s="2" t="s">
        <v>870</v>
      </c>
      <c r="AJ7" s="2" t="s">
        <v>227</v>
      </c>
      <c r="AK7" s="2" t="s">
        <v>87</v>
      </c>
      <c r="AL7" s="1"/>
      <c r="AM7" s="2" t="s">
        <v>89</v>
      </c>
      <c r="AN7" s="1"/>
      <c r="AO7" s="2" t="s">
        <v>91</v>
      </c>
      <c r="AP7" s="1" t="s">
        <v>1075</v>
      </c>
      <c r="AQ7" s="2" t="s">
        <v>93</v>
      </c>
      <c r="AR7" s="14" t="s">
        <v>1018</v>
      </c>
      <c r="AS7" s="14"/>
      <c r="AT7" s="1"/>
      <c r="AU7" s="4">
        <v>3.31</v>
      </c>
      <c r="AV7" s="37">
        <v>2.14</v>
      </c>
      <c r="AW7" s="9">
        <v>2.12</v>
      </c>
      <c r="AX7" s="6">
        <v>2.36</v>
      </c>
      <c r="AY7" s="7">
        <v>2.62</v>
      </c>
      <c r="AZ7" s="8">
        <v>2.37</v>
      </c>
      <c r="BA7" s="7">
        <v>0.63</v>
      </c>
      <c r="BB7" s="8">
        <v>0.76</v>
      </c>
      <c r="BC7" s="6">
        <v>2.2000000000000002</v>
      </c>
      <c r="BD7" s="7">
        <v>5.97</v>
      </c>
      <c r="BE7" s="7">
        <v>6.21</v>
      </c>
      <c r="BF7" s="7">
        <v>3.51</v>
      </c>
      <c r="BG7" s="7">
        <v>2.56</v>
      </c>
      <c r="BH7" s="8">
        <v>4.92</v>
      </c>
      <c r="BI7" s="9">
        <v>6.47</v>
      </c>
      <c r="BJ7" s="9">
        <v>10.039999999999999</v>
      </c>
      <c r="BK7" s="4">
        <v>13.31</v>
      </c>
      <c r="BL7" s="1"/>
      <c r="BM7" s="4">
        <v>3.44</v>
      </c>
      <c r="BN7" s="26">
        <v>1.83</v>
      </c>
      <c r="BO7" s="25">
        <v>1.27</v>
      </c>
      <c r="BP7" s="53">
        <v>1.25</v>
      </c>
      <c r="BQ7" s="53">
        <v>2.25</v>
      </c>
      <c r="BR7" s="54">
        <v>2.86</v>
      </c>
      <c r="BS7" s="53">
        <v>1.74</v>
      </c>
      <c r="BT7" s="54">
        <v>2.23</v>
      </c>
      <c r="BU7" s="55">
        <v>2.61</v>
      </c>
      <c r="BV7" s="53">
        <v>2.86</v>
      </c>
      <c r="BW7" s="53">
        <v>6.17</v>
      </c>
      <c r="BX7" s="53">
        <v>6.56</v>
      </c>
      <c r="BY7" s="7">
        <v>3.01</v>
      </c>
      <c r="BZ7" s="8">
        <v>5.39</v>
      </c>
      <c r="CA7" s="9">
        <v>7.1</v>
      </c>
      <c r="CB7" s="9">
        <v>9.57</v>
      </c>
      <c r="CC7" s="4">
        <v>13.07</v>
      </c>
      <c r="CD7" s="1"/>
      <c r="CE7" s="16">
        <v>27.2</v>
      </c>
      <c r="CF7" s="38">
        <v>29.92</v>
      </c>
      <c r="CG7" s="20">
        <v>30.09</v>
      </c>
      <c r="CH7" s="18">
        <v>33.21</v>
      </c>
      <c r="CI7" s="17">
        <v>34.29</v>
      </c>
      <c r="CJ7" s="19">
        <v>35.57</v>
      </c>
      <c r="CK7" s="17">
        <v>36.46</v>
      </c>
      <c r="CL7" s="19">
        <v>36.14</v>
      </c>
      <c r="CM7" s="18">
        <v>37.03</v>
      </c>
      <c r="CN7" s="17">
        <v>37.159999999999997</v>
      </c>
      <c r="CO7" s="17">
        <v>38.42</v>
      </c>
      <c r="CP7" s="17">
        <v>40.86</v>
      </c>
      <c r="CQ7" s="17">
        <v>44.38</v>
      </c>
      <c r="CR7" s="19">
        <v>46.94</v>
      </c>
      <c r="CS7" s="20">
        <v>47.72</v>
      </c>
      <c r="CT7" s="20">
        <v>42.36</v>
      </c>
      <c r="CU7" s="16">
        <v>44.7</v>
      </c>
      <c r="CV7" s="1"/>
      <c r="CW7" s="16">
        <v>27.23</v>
      </c>
      <c r="CX7" s="38">
        <v>29.74</v>
      </c>
      <c r="CY7" s="20">
        <v>30.79</v>
      </c>
      <c r="CZ7" s="17">
        <v>33.71</v>
      </c>
      <c r="DA7" s="17">
        <v>34.380000000000003</v>
      </c>
      <c r="DB7" s="19">
        <v>35.299999999999997</v>
      </c>
      <c r="DC7" s="17">
        <v>36.82</v>
      </c>
      <c r="DD7" s="19">
        <v>36.32</v>
      </c>
      <c r="DE7" s="18">
        <v>37.76</v>
      </c>
      <c r="DF7" s="17">
        <v>37.020000000000003</v>
      </c>
      <c r="DG7" s="17">
        <v>38.549999999999997</v>
      </c>
      <c r="DH7" s="17">
        <v>40.14</v>
      </c>
      <c r="DI7" s="17">
        <v>44.44</v>
      </c>
      <c r="DJ7" s="19">
        <v>47.07</v>
      </c>
      <c r="DK7" s="20">
        <v>48.89</v>
      </c>
      <c r="DL7" s="20">
        <v>43.98</v>
      </c>
      <c r="DM7" s="16">
        <v>45.59</v>
      </c>
      <c r="DN7" s="1"/>
      <c r="DO7" s="16">
        <v>1</v>
      </c>
      <c r="DP7" s="20">
        <v>4</v>
      </c>
      <c r="DQ7" s="20">
        <v>4</v>
      </c>
      <c r="DR7" s="17">
        <v>2</v>
      </c>
      <c r="DS7" s="17">
        <v>0</v>
      </c>
      <c r="DT7" s="17">
        <v>-4</v>
      </c>
      <c r="DU7" s="17">
        <v>-5</v>
      </c>
      <c r="DV7" s="17">
        <v>-8</v>
      </c>
      <c r="DW7" s="17">
        <v>-2</v>
      </c>
      <c r="DX7" s="17">
        <v>7</v>
      </c>
      <c r="DY7" s="17">
        <v>15</v>
      </c>
      <c r="DZ7" s="17">
        <v>23</v>
      </c>
      <c r="EA7" s="17">
        <v>26</v>
      </c>
      <c r="EB7" s="17">
        <v>21</v>
      </c>
      <c r="EC7" s="20">
        <v>15</v>
      </c>
      <c r="ED7" s="20">
        <v>16</v>
      </c>
      <c r="EE7" s="20">
        <v>18</v>
      </c>
      <c r="EF7" s="1"/>
    </row>
    <row r="8" spans="1:136" ht="14">
      <c r="A8" s="2" t="s">
        <v>1635</v>
      </c>
      <c r="B8" s="2" t="s">
        <v>1636</v>
      </c>
      <c r="C8" s="2"/>
      <c r="D8" s="2">
        <v>50124420</v>
      </c>
      <c r="E8" s="10" t="s">
        <v>1036</v>
      </c>
      <c r="F8" s="11" t="s">
        <v>818</v>
      </c>
      <c r="G8" s="2" t="s">
        <v>167</v>
      </c>
      <c r="H8" s="2"/>
      <c r="I8" s="2" t="s">
        <v>99</v>
      </c>
      <c r="J8" s="2" t="s">
        <v>335</v>
      </c>
      <c r="K8" s="30" t="s">
        <v>168</v>
      </c>
      <c r="L8" s="30"/>
      <c r="M8" s="30"/>
      <c r="N8" s="30"/>
      <c r="O8" s="3" t="s">
        <v>6</v>
      </c>
      <c r="P8" s="3">
        <v>33</v>
      </c>
      <c r="Q8" s="2">
        <v>23</v>
      </c>
      <c r="R8" s="2">
        <v>17</v>
      </c>
      <c r="S8" s="2" t="s">
        <v>280</v>
      </c>
      <c r="T8" s="33"/>
      <c r="U8" s="3" t="s">
        <v>137</v>
      </c>
      <c r="V8" s="3">
        <v>51</v>
      </c>
      <c r="W8" s="2">
        <v>33</v>
      </c>
      <c r="X8" s="2">
        <v>25</v>
      </c>
      <c r="Y8" s="2"/>
      <c r="Z8" s="33" t="s">
        <v>443</v>
      </c>
      <c r="AA8" s="12" t="s">
        <v>116</v>
      </c>
      <c r="AB8" s="12">
        <v>40</v>
      </c>
      <c r="AC8" s="13">
        <v>26</v>
      </c>
      <c r="AD8" s="13">
        <v>13</v>
      </c>
      <c r="AE8" s="13"/>
      <c r="AF8" s="34" t="s">
        <v>180</v>
      </c>
      <c r="AG8" s="2" t="s">
        <v>117</v>
      </c>
      <c r="AH8" s="2" t="s">
        <v>383</v>
      </c>
      <c r="AI8" s="2" t="s">
        <v>667</v>
      </c>
      <c r="AJ8" s="2" t="s">
        <v>151</v>
      </c>
      <c r="AK8" s="2" t="s">
        <v>87</v>
      </c>
      <c r="AL8" s="1"/>
      <c r="AM8" s="2" t="s">
        <v>89</v>
      </c>
      <c r="AN8" s="1"/>
      <c r="AO8" s="2" t="s">
        <v>91</v>
      </c>
      <c r="AP8" s="1" t="s">
        <v>1038</v>
      </c>
      <c r="AQ8" s="2" t="s">
        <v>93</v>
      </c>
      <c r="AR8" s="14" t="s">
        <v>1207</v>
      </c>
      <c r="AS8" s="14"/>
      <c r="AT8" s="1"/>
      <c r="AU8" s="4">
        <v>3.22</v>
      </c>
      <c r="AV8" s="37">
        <v>3.54</v>
      </c>
      <c r="AW8" s="7">
        <v>3.8</v>
      </c>
      <c r="AX8" s="6">
        <v>2.98</v>
      </c>
      <c r="AY8" s="7">
        <v>3.61</v>
      </c>
      <c r="AZ8" s="8">
        <v>3.53</v>
      </c>
      <c r="BA8" s="7">
        <v>3.22</v>
      </c>
      <c r="BB8" s="8">
        <v>3.68</v>
      </c>
      <c r="BC8" s="6">
        <v>4.25</v>
      </c>
      <c r="BD8" s="7">
        <v>5.01</v>
      </c>
      <c r="BE8" s="7">
        <v>5.59</v>
      </c>
      <c r="BF8" s="7">
        <v>4.9000000000000004</v>
      </c>
      <c r="BG8" s="7">
        <v>3.76</v>
      </c>
      <c r="BH8" s="8">
        <v>3.62</v>
      </c>
      <c r="BI8" s="7">
        <v>5.66</v>
      </c>
      <c r="BJ8" s="9">
        <v>8.01</v>
      </c>
      <c r="BK8" s="4">
        <v>12.39</v>
      </c>
      <c r="BL8" s="4">
        <v>18.82</v>
      </c>
      <c r="BM8" s="4">
        <v>3.34</v>
      </c>
      <c r="BN8" s="26">
        <v>3.07</v>
      </c>
      <c r="BO8" s="53">
        <v>1.81</v>
      </c>
      <c r="BP8" s="53">
        <v>1.39</v>
      </c>
      <c r="BQ8" s="53">
        <v>3.37</v>
      </c>
      <c r="BR8" s="54">
        <v>3.76</v>
      </c>
      <c r="BS8" s="53">
        <v>3.81</v>
      </c>
      <c r="BT8" s="54">
        <v>4.28</v>
      </c>
      <c r="BU8" s="55">
        <v>4.29</v>
      </c>
      <c r="BV8" s="53">
        <v>5.74</v>
      </c>
      <c r="BW8" s="53">
        <v>5.73</v>
      </c>
      <c r="BX8" s="53">
        <v>4.87</v>
      </c>
      <c r="BY8" s="7">
        <v>3.65</v>
      </c>
      <c r="BZ8" s="8">
        <v>4.67</v>
      </c>
      <c r="CA8" s="7">
        <v>6.12</v>
      </c>
      <c r="CB8" s="9">
        <v>7.67</v>
      </c>
      <c r="CC8" s="4">
        <v>11.65</v>
      </c>
      <c r="CD8" s="4">
        <v>17.5</v>
      </c>
      <c r="CE8" s="16">
        <v>24.68</v>
      </c>
      <c r="CF8" s="38">
        <v>28.99</v>
      </c>
      <c r="CG8" s="17">
        <v>30.4</v>
      </c>
      <c r="CH8" s="18">
        <v>32.01</v>
      </c>
      <c r="CI8" s="17">
        <v>33.229999999999997</v>
      </c>
      <c r="CJ8" s="19">
        <v>34.97</v>
      </c>
      <c r="CK8" s="17">
        <v>36.119999999999997</v>
      </c>
      <c r="CL8" s="19">
        <v>37.229999999999997</v>
      </c>
      <c r="CM8" s="18">
        <v>39.450000000000003</v>
      </c>
      <c r="CN8" s="17">
        <v>41.75</v>
      </c>
      <c r="CO8" s="17">
        <v>42.26</v>
      </c>
      <c r="CP8" s="17">
        <v>42.97</v>
      </c>
      <c r="CQ8" s="17">
        <v>44.74</v>
      </c>
      <c r="CR8" s="19">
        <v>46.37</v>
      </c>
      <c r="CS8" s="17">
        <v>47.28</v>
      </c>
      <c r="CT8" s="20">
        <v>44.23</v>
      </c>
      <c r="CU8" s="16">
        <v>43.88</v>
      </c>
      <c r="CV8" s="16">
        <v>39.18</v>
      </c>
      <c r="CW8" s="16">
        <v>24.29</v>
      </c>
      <c r="CX8" s="38">
        <v>28.72</v>
      </c>
      <c r="CY8" s="17">
        <v>30.2</v>
      </c>
      <c r="CZ8" s="17">
        <v>32.21</v>
      </c>
      <c r="DA8" s="17">
        <v>33.200000000000003</v>
      </c>
      <c r="DB8" s="19">
        <v>34.33</v>
      </c>
      <c r="DC8" s="17">
        <v>35.909999999999997</v>
      </c>
      <c r="DD8" s="19">
        <v>36.89</v>
      </c>
      <c r="DE8" s="18">
        <v>39.5</v>
      </c>
      <c r="DF8" s="17">
        <v>41.89</v>
      </c>
      <c r="DG8" s="17">
        <v>42.78</v>
      </c>
      <c r="DH8" s="17">
        <v>43.48</v>
      </c>
      <c r="DI8" s="17">
        <v>44.75</v>
      </c>
      <c r="DJ8" s="19">
        <v>46.52</v>
      </c>
      <c r="DK8" s="17">
        <v>47.96</v>
      </c>
      <c r="DL8" s="20">
        <v>44.04</v>
      </c>
      <c r="DM8" s="16">
        <v>43.73</v>
      </c>
      <c r="DN8" s="16">
        <v>39.71</v>
      </c>
      <c r="DO8" s="16">
        <v>1</v>
      </c>
      <c r="DP8" s="20">
        <v>1</v>
      </c>
      <c r="DQ8" s="17">
        <v>1</v>
      </c>
      <c r="DR8" s="17">
        <v>0</v>
      </c>
      <c r="DS8" s="17">
        <v>-2</v>
      </c>
      <c r="DT8" s="17">
        <v>-6</v>
      </c>
      <c r="DU8" s="17">
        <v>-9</v>
      </c>
      <c r="DV8" s="17">
        <v>-12</v>
      </c>
      <c r="DW8" s="17">
        <v>-15</v>
      </c>
      <c r="DX8" s="17">
        <v>-10</v>
      </c>
      <c r="DY8" s="17">
        <v>-4</v>
      </c>
      <c r="DZ8" s="17">
        <v>-1</v>
      </c>
      <c r="EA8" s="17">
        <v>3</v>
      </c>
      <c r="EB8" s="17">
        <v>6</v>
      </c>
      <c r="EC8" s="17">
        <v>4</v>
      </c>
      <c r="ED8" s="20">
        <v>3</v>
      </c>
      <c r="EE8" s="20">
        <v>2</v>
      </c>
      <c r="EF8" s="20">
        <v>0</v>
      </c>
    </row>
    <row r="9" spans="1:136" ht="14">
      <c r="A9" s="2" t="s">
        <v>1632</v>
      </c>
      <c r="B9" s="2" t="s">
        <v>654</v>
      </c>
      <c r="C9" s="2"/>
      <c r="D9" s="2">
        <v>43425909</v>
      </c>
      <c r="E9" s="10" t="s">
        <v>831</v>
      </c>
      <c r="F9" s="11" t="s">
        <v>923</v>
      </c>
      <c r="G9" s="2" t="s">
        <v>167</v>
      </c>
      <c r="H9" s="2"/>
      <c r="I9" s="2" t="s">
        <v>238</v>
      </c>
      <c r="J9" s="2" t="s">
        <v>389</v>
      </c>
      <c r="K9" s="30"/>
      <c r="L9" s="30"/>
      <c r="M9" s="30"/>
      <c r="N9" s="30"/>
      <c r="O9" s="3" t="s">
        <v>6</v>
      </c>
      <c r="P9" s="3">
        <v>9</v>
      </c>
      <c r="Q9" s="2">
        <v>3</v>
      </c>
      <c r="R9" s="2">
        <v>3</v>
      </c>
      <c r="S9" s="2" t="s">
        <v>280</v>
      </c>
      <c r="T9" s="33"/>
      <c r="U9" s="3" t="s">
        <v>81</v>
      </c>
      <c r="V9" s="3">
        <v>35</v>
      </c>
      <c r="W9" s="2">
        <v>27</v>
      </c>
      <c r="X9" s="2">
        <v>23</v>
      </c>
      <c r="Y9" s="2"/>
      <c r="Z9" s="33" t="s">
        <v>209</v>
      </c>
      <c r="AA9" s="12" t="s">
        <v>126</v>
      </c>
      <c r="AB9" s="12">
        <v>49</v>
      </c>
      <c r="AC9" s="13">
        <v>37</v>
      </c>
      <c r="AD9" s="13">
        <v>25</v>
      </c>
      <c r="AE9" s="13"/>
      <c r="AF9" s="34" t="s">
        <v>152</v>
      </c>
      <c r="AG9" s="2" t="s">
        <v>218</v>
      </c>
      <c r="AH9" s="2" t="s">
        <v>612</v>
      </c>
      <c r="AI9" s="2" t="s">
        <v>712</v>
      </c>
      <c r="AJ9" s="2" t="s">
        <v>1633</v>
      </c>
      <c r="AK9" s="2" t="s">
        <v>87</v>
      </c>
      <c r="AL9" s="1"/>
      <c r="AM9" s="2" t="s">
        <v>89</v>
      </c>
      <c r="AN9" s="1"/>
      <c r="AO9" s="2" t="s">
        <v>91</v>
      </c>
      <c r="AP9" s="1" t="s">
        <v>1101</v>
      </c>
      <c r="AQ9" s="2" t="s">
        <v>93</v>
      </c>
      <c r="AR9" s="14" t="s">
        <v>1634</v>
      </c>
      <c r="AS9" s="14"/>
      <c r="AT9" s="1"/>
      <c r="AU9" s="4">
        <v>3.48</v>
      </c>
      <c r="AV9" s="37">
        <v>2.78</v>
      </c>
      <c r="AW9" s="9">
        <v>1.83</v>
      </c>
      <c r="AX9" s="6">
        <v>1.93</v>
      </c>
      <c r="AY9" s="7">
        <v>0.79</v>
      </c>
      <c r="AZ9" s="8">
        <v>0.12</v>
      </c>
      <c r="BA9" s="7">
        <v>0</v>
      </c>
      <c r="BB9" s="8">
        <v>0</v>
      </c>
      <c r="BC9" s="6">
        <v>0</v>
      </c>
      <c r="BD9" s="7">
        <v>2.14</v>
      </c>
      <c r="BE9" s="7">
        <v>4.7300000000000004</v>
      </c>
      <c r="BF9" s="7">
        <v>4.76</v>
      </c>
      <c r="BG9" s="7">
        <v>2.63</v>
      </c>
      <c r="BH9" s="8">
        <v>3.22</v>
      </c>
      <c r="BI9" s="7">
        <v>4.66</v>
      </c>
      <c r="BJ9" s="9">
        <v>7.24</v>
      </c>
      <c r="BK9" s="4">
        <v>13.08</v>
      </c>
      <c r="BL9" s="4">
        <v>18.23</v>
      </c>
      <c r="BM9" s="4">
        <v>3.21</v>
      </c>
      <c r="BN9" s="26">
        <v>2.0699999999999998</v>
      </c>
      <c r="BO9" s="25">
        <v>1.45</v>
      </c>
      <c r="BP9" s="53">
        <v>0.88</v>
      </c>
      <c r="BQ9" s="53">
        <v>0.75</v>
      </c>
      <c r="BR9" s="54">
        <v>0.5</v>
      </c>
      <c r="BS9" s="53">
        <v>0.87</v>
      </c>
      <c r="BT9" s="54">
        <v>1.76</v>
      </c>
      <c r="BU9" s="55">
        <v>1.74</v>
      </c>
      <c r="BV9" s="53">
        <v>3.02</v>
      </c>
      <c r="BW9" s="53">
        <v>5.1100000000000003</v>
      </c>
      <c r="BX9" s="53">
        <v>4.24</v>
      </c>
      <c r="BY9" s="7">
        <v>2.66</v>
      </c>
      <c r="BZ9" s="8">
        <v>3.48</v>
      </c>
      <c r="CA9" s="7">
        <v>4.5199999999999996</v>
      </c>
      <c r="CB9" s="9">
        <v>5.74</v>
      </c>
      <c r="CC9" s="4">
        <v>11.07</v>
      </c>
      <c r="CD9" s="4">
        <v>18.45</v>
      </c>
      <c r="CE9" s="16">
        <v>26.39</v>
      </c>
      <c r="CF9" s="38">
        <v>30.91</v>
      </c>
      <c r="CG9" s="20">
        <v>32.9</v>
      </c>
      <c r="CH9" s="18">
        <v>33.93</v>
      </c>
      <c r="CI9" s="17">
        <v>35.39</v>
      </c>
      <c r="CJ9" s="19">
        <v>36.340000000000003</v>
      </c>
      <c r="CK9" s="17">
        <v>37.57</v>
      </c>
      <c r="CL9" s="19">
        <v>37.44</v>
      </c>
      <c r="CM9" s="18">
        <v>39.67</v>
      </c>
      <c r="CN9" s="17">
        <v>39.520000000000003</v>
      </c>
      <c r="CO9" s="17">
        <v>39.86</v>
      </c>
      <c r="CP9" s="17">
        <v>41.61</v>
      </c>
      <c r="CQ9" s="17">
        <v>45.93</v>
      </c>
      <c r="CR9" s="19">
        <v>45.77</v>
      </c>
      <c r="CS9" s="17">
        <v>46.62</v>
      </c>
      <c r="CT9" s="20">
        <v>44.66</v>
      </c>
      <c r="CU9" s="16">
        <v>44.31</v>
      </c>
      <c r="CV9" s="16">
        <v>42.46</v>
      </c>
      <c r="CW9" s="16">
        <v>26.49</v>
      </c>
      <c r="CX9" s="38">
        <v>31.5</v>
      </c>
      <c r="CY9" s="20">
        <v>32.67</v>
      </c>
      <c r="CZ9" s="17">
        <v>33.880000000000003</v>
      </c>
      <c r="DA9" s="17">
        <v>35.04</v>
      </c>
      <c r="DB9" s="19">
        <v>36.770000000000003</v>
      </c>
      <c r="DC9" s="17">
        <v>38.630000000000003</v>
      </c>
      <c r="DD9" s="19">
        <v>37.82</v>
      </c>
      <c r="DE9" s="18">
        <v>39.299999999999997</v>
      </c>
      <c r="DF9" s="17">
        <v>39.33</v>
      </c>
      <c r="DG9" s="17">
        <v>40.450000000000003</v>
      </c>
      <c r="DH9" s="17">
        <v>41.43</v>
      </c>
      <c r="DI9" s="17">
        <v>45.04</v>
      </c>
      <c r="DJ9" s="19">
        <v>44.86</v>
      </c>
      <c r="DK9" s="17">
        <v>47.36</v>
      </c>
      <c r="DL9" s="20">
        <v>45.97</v>
      </c>
      <c r="DM9" s="16">
        <v>44.42</v>
      </c>
      <c r="DN9" s="16">
        <v>42.79</v>
      </c>
      <c r="DO9" s="16">
        <v>0</v>
      </c>
      <c r="DP9" s="20">
        <v>1</v>
      </c>
      <c r="DQ9" s="20">
        <v>0</v>
      </c>
      <c r="DR9" s="17">
        <v>-1</v>
      </c>
      <c r="DS9" s="17">
        <v>-1</v>
      </c>
      <c r="DT9" s="17">
        <v>-3</v>
      </c>
      <c r="DU9" s="17">
        <v>-4</v>
      </c>
      <c r="DV9" s="17">
        <v>-3</v>
      </c>
      <c r="DW9" s="17">
        <v>1</v>
      </c>
      <c r="DX9" s="17">
        <v>8</v>
      </c>
      <c r="DY9" s="17">
        <v>16</v>
      </c>
      <c r="DZ9" s="17">
        <v>21</v>
      </c>
      <c r="EA9" s="17">
        <v>23</v>
      </c>
      <c r="EB9" s="17">
        <v>21</v>
      </c>
      <c r="EC9" s="17">
        <v>19</v>
      </c>
      <c r="ED9" s="20">
        <v>15</v>
      </c>
      <c r="EE9" s="20">
        <v>13</v>
      </c>
      <c r="EF9" s="20">
        <v>13</v>
      </c>
    </row>
    <row r="10" spans="1:136" ht="14">
      <c r="A10" s="2" t="s">
        <v>1626</v>
      </c>
      <c r="B10" s="2" t="s">
        <v>1627</v>
      </c>
      <c r="C10" s="2"/>
      <c r="D10" s="2">
        <v>50108125</v>
      </c>
      <c r="E10" s="10" t="s">
        <v>1628</v>
      </c>
      <c r="F10" s="11" t="s">
        <v>1629</v>
      </c>
      <c r="G10" s="2" t="s">
        <v>167</v>
      </c>
      <c r="H10" s="2"/>
      <c r="I10" s="2" t="s">
        <v>158</v>
      </c>
      <c r="J10" s="2" t="s">
        <v>259</v>
      </c>
      <c r="K10" s="30" t="s">
        <v>1630</v>
      </c>
      <c r="L10" s="30"/>
      <c r="M10" s="30"/>
      <c r="N10" s="30"/>
      <c r="O10" s="3" t="s">
        <v>6</v>
      </c>
      <c r="P10" s="3">
        <v>35</v>
      </c>
      <c r="Q10" s="2">
        <v>30</v>
      </c>
      <c r="R10" s="2">
        <v>27</v>
      </c>
      <c r="S10" s="2" t="s">
        <v>935</v>
      </c>
      <c r="T10" s="33"/>
      <c r="U10" s="3" t="s">
        <v>260</v>
      </c>
      <c r="V10" s="3">
        <v>66</v>
      </c>
      <c r="W10" s="2">
        <v>37</v>
      </c>
      <c r="X10" s="2">
        <v>36</v>
      </c>
      <c r="Y10" s="2"/>
      <c r="Z10" s="33" t="s">
        <v>242</v>
      </c>
      <c r="AA10" s="12" t="s">
        <v>473</v>
      </c>
      <c r="AB10" s="12">
        <v>28</v>
      </c>
      <c r="AC10" s="13">
        <v>15</v>
      </c>
      <c r="AD10" s="13">
        <v>7</v>
      </c>
      <c r="AE10" s="13"/>
      <c r="AF10" s="34" t="s">
        <v>108</v>
      </c>
      <c r="AG10" s="2" t="s">
        <v>239</v>
      </c>
      <c r="AH10" s="2" t="s">
        <v>128</v>
      </c>
      <c r="AI10" s="2" t="s">
        <v>766</v>
      </c>
      <c r="AJ10" s="2" t="s">
        <v>359</v>
      </c>
      <c r="AK10" s="2" t="s">
        <v>87</v>
      </c>
      <c r="AL10" s="1"/>
      <c r="AM10" s="2" t="s">
        <v>89</v>
      </c>
      <c r="AN10" s="1"/>
      <c r="AO10" s="2" t="s">
        <v>91</v>
      </c>
      <c r="AP10" s="1" t="s">
        <v>1631</v>
      </c>
      <c r="AQ10" s="2" t="s">
        <v>93</v>
      </c>
      <c r="AR10" s="14" t="s">
        <v>782</v>
      </c>
      <c r="AS10" s="14"/>
      <c r="AT10" s="1"/>
      <c r="AU10" s="4">
        <v>2.95</v>
      </c>
      <c r="AV10" s="6">
        <v>2.76</v>
      </c>
      <c r="AW10" s="7">
        <v>2.4900000000000002</v>
      </c>
      <c r="AX10" s="6">
        <v>1.78</v>
      </c>
      <c r="AY10" s="7">
        <v>0.72</v>
      </c>
      <c r="AZ10" s="8">
        <v>0.69</v>
      </c>
      <c r="BA10" s="7">
        <v>0.83</v>
      </c>
      <c r="BB10" s="8">
        <v>0.62</v>
      </c>
      <c r="BC10" s="6">
        <v>0.45</v>
      </c>
      <c r="BD10" s="7">
        <v>1.28</v>
      </c>
      <c r="BE10" s="7">
        <v>4.8899999999999997</v>
      </c>
      <c r="BF10" s="7">
        <v>5.69</v>
      </c>
      <c r="BG10" s="7">
        <v>3.84</v>
      </c>
      <c r="BH10" s="8">
        <v>4.4000000000000004</v>
      </c>
      <c r="BI10" s="9">
        <v>4.83</v>
      </c>
      <c r="BJ10" s="9">
        <v>7.96</v>
      </c>
      <c r="BK10" s="4">
        <v>13.19</v>
      </c>
      <c r="BL10" s="4">
        <v>17.32</v>
      </c>
      <c r="BM10" s="4">
        <v>3.26</v>
      </c>
      <c r="BN10" s="55">
        <v>0.45</v>
      </c>
      <c r="BO10" s="53">
        <v>0</v>
      </c>
      <c r="BP10" s="53">
        <v>0</v>
      </c>
      <c r="BQ10" s="53">
        <v>0.62</v>
      </c>
      <c r="BR10" s="54">
        <v>0.63</v>
      </c>
      <c r="BS10" s="53">
        <v>1.88</v>
      </c>
      <c r="BT10" s="54">
        <v>1.62</v>
      </c>
      <c r="BU10" s="55">
        <v>1.37</v>
      </c>
      <c r="BV10" s="53">
        <v>1.37</v>
      </c>
      <c r="BW10" s="53">
        <v>4.8600000000000003</v>
      </c>
      <c r="BX10" s="53">
        <v>4.75</v>
      </c>
      <c r="BY10" s="7">
        <v>4.3099999999999996</v>
      </c>
      <c r="BZ10" s="8">
        <v>3.86</v>
      </c>
      <c r="CA10" s="9">
        <v>6.62</v>
      </c>
      <c r="CB10" s="9">
        <v>9.67</v>
      </c>
      <c r="CC10" s="4">
        <v>13.87</v>
      </c>
      <c r="CD10" s="4">
        <v>17.940000000000001</v>
      </c>
      <c r="CE10" s="16">
        <v>27.21</v>
      </c>
      <c r="CF10" s="18">
        <v>32.229999999999997</v>
      </c>
      <c r="CG10" s="17">
        <v>34.11</v>
      </c>
      <c r="CH10" s="18">
        <v>33.04</v>
      </c>
      <c r="CI10" s="17">
        <v>34.44</v>
      </c>
      <c r="CJ10" s="19">
        <v>35.909999999999997</v>
      </c>
      <c r="CK10" s="17">
        <v>36.299999999999997</v>
      </c>
      <c r="CL10" s="19">
        <v>37.03</v>
      </c>
      <c r="CM10" s="18">
        <v>36.880000000000003</v>
      </c>
      <c r="CN10" s="17">
        <v>37.5</v>
      </c>
      <c r="CO10" s="17">
        <v>38.83</v>
      </c>
      <c r="CP10" s="17">
        <v>40.67</v>
      </c>
      <c r="CQ10" s="17">
        <v>43.69</v>
      </c>
      <c r="CR10" s="19">
        <v>44.39</v>
      </c>
      <c r="CS10" s="20">
        <v>48.71</v>
      </c>
      <c r="CT10" s="20">
        <v>45.48</v>
      </c>
      <c r="CU10" s="16">
        <v>45.52</v>
      </c>
      <c r="CV10" s="16">
        <v>44.71</v>
      </c>
      <c r="CW10" s="16">
        <v>26.71</v>
      </c>
      <c r="CX10" s="18">
        <v>32.200000000000003</v>
      </c>
      <c r="CY10" s="17">
        <v>33.6</v>
      </c>
      <c r="CZ10" s="17">
        <v>33.25</v>
      </c>
      <c r="DA10" s="17">
        <v>34.61</v>
      </c>
      <c r="DB10" s="19">
        <v>35.43</v>
      </c>
      <c r="DC10" s="17">
        <v>35.880000000000003</v>
      </c>
      <c r="DD10" s="19">
        <v>36.42</v>
      </c>
      <c r="DE10" s="18">
        <v>36.869999999999997</v>
      </c>
      <c r="DF10" s="17">
        <v>37.31</v>
      </c>
      <c r="DG10" s="17">
        <v>39.25</v>
      </c>
      <c r="DH10" s="17">
        <v>40.159999999999997</v>
      </c>
      <c r="DI10" s="17">
        <v>43.54</v>
      </c>
      <c r="DJ10" s="19">
        <v>45.26</v>
      </c>
      <c r="DK10" s="20">
        <v>48.95</v>
      </c>
      <c r="DL10" s="20">
        <v>44.43</v>
      </c>
      <c r="DM10" s="16">
        <v>44.72</v>
      </c>
      <c r="DN10" s="16">
        <v>45.75</v>
      </c>
      <c r="DO10" s="16">
        <v>14</v>
      </c>
      <c r="DP10" s="17">
        <v>12</v>
      </c>
      <c r="DQ10" s="17">
        <v>10</v>
      </c>
      <c r="DR10" s="17">
        <v>6</v>
      </c>
      <c r="DS10" s="17">
        <v>2</v>
      </c>
      <c r="DT10" s="17">
        <v>-4</v>
      </c>
      <c r="DU10" s="17">
        <v>-8</v>
      </c>
      <c r="DV10" s="17">
        <v>-11</v>
      </c>
      <c r="DW10" s="17">
        <v>-12</v>
      </c>
      <c r="DX10" s="17">
        <v>-13</v>
      </c>
      <c r="DY10" s="17">
        <v>-12</v>
      </c>
      <c r="DZ10" s="17">
        <v>-10</v>
      </c>
      <c r="EA10" s="17">
        <v>-5</v>
      </c>
      <c r="EB10" s="17">
        <v>-3</v>
      </c>
      <c r="EC10" s="20">
        <v>-2</v>
      </c>
      <c r="ED10" s="20">
        <v>-4</v>
      </c>
      <c r="EE10" s="20">
        <v>-5</v>
      </c>
      <c r="EF10" s="20">
        <v>-2</v>
      </c>
    </row>
    <row r="11" spans="1:136" ht="14">
      <c r="A11" s="2" t="s">
        <v>1622</v>
      </c>
      <c r="B11" s="2" t="s">
        <v>1616</v>
      </c>
      <c r="C11" s="2"/>
      <c r="D11" s="2">
        <v>42745345</v>
      </c>
      <c r="E11" s="10" t="s">
        <v>1623</v>
      </c>
      <c r="F11" s="11" t="s">
        <v>1624</v>
      </c>
      <c r="G11" s="2" t="s">
        <v>167</v>
      </c>
      <c r="H11" s="2"/>
      <c r="I11" s="2" t="s">
        <v>99</v>
      </c>
      <c r="J11" s="2" t="s">
        <v>414</v>
      </c>
      <c r="K11" s="30" t="s">
        <v>860</v>
      </c>
      <c r="L11" s="30"/>
      <c r="M11" s="30"/>
      <c r="N11" s="30"/>
      <c r="O11" s="3" t="s">
        <v>48</v>
      </c>
      <c r="P11" s="3">
        <v>32</v>
      </c>
      <c r="Q11" s="2">
        <v>33</v>
      </c>
      <c r="R11" s="2">
        <v>25</v>
      </c>
      <c r="S11" s="2" t="s">
        <v>280</v>
      </c>
      <c r="T11" s="33"/>
      <c r="U11" s="3" t="s">
        <v>115</v>
      </c>
      <c r="V11" s="3">
        <v>82</v>
      </c>
      <c r="W11" s="2">
        <v>65</v>
      </c>
      <c r="X11" s="2">
        <v>63</v>
      </c>
      <c r="Y11" s="2"/>
      <c r="Z11" s="33" t="s">
        <v>443</v>
      </c>
      <c r="AA11" s="12" t="s">
        <v>116</v>
      </c>
      <c r="AB11" s="12">
        <v>61</v>
      </c>
      <c r="AC11" s="13">
        <v>45</v>
      </c>
      <c r="AD11" s="13">
        <v>39</v>
      </c>
      <c r="AE11" s="13"/>
      <c r="AF11" s="34" t="s">
        <v>180</v>
      </c>
      <c r="AG11" s="2" t="s">
        <v>177</v>
      </c>
      <c r="AH11" s="2" t="s">
        <v>323</v>
      </c>
      <c r="AI11" s="2" t="s">
        <v>429</v>
      </c>
      <c r="AJ11" s="2" t="s">
        <v>775</v>
      </c>
      <c r="AK11" s="2" t="s">
        <v>87</v>
      </c>
      <c r="AL11" s="1"/>
      <c r="AM11" s="2" t="s">
        <v>89</v>
      </c>
      <c r="AN11" s="1"/>
      <c r="AO11" s="2" t="s">
        <v>91</v>
      </c>
      <c r="AP11" s="1" t="s">
        <v>782</v>
      </c>
      <c r="AQ11" s="2" t="s">
        <v>93</v>
      </c>
      <c r="AR11" s="14" t="s">
        <v>1625</v>
      </c>
      <c r="AS11" s="14"/>
      <c r="AT11" s="1"/>
      <c r="AU11" s="4">
        <v>3.56</v>
      </c>
      <c r="AV11" s="37">
        <v>1.9</v>
      </c>
      <c r="AW11" s="7">
        <v>1.51</v>
      </c>
      <c r="AX11" s="6">
        <v>1.45</v>
      </c>
      <c r="AY11" s="7">
        <v>1.1100000000000001</v>
      </c>
      <c r="AZ11" s="8">
        <v>0.8</v>
      </c>
      <c r="BA11" s="7">
        <v>0.35</v>
      </c>
      <c r="BB11" s="8">
        <v>0.45</v>
      </c>
      <c r="BC11" s="6">
        <v>2.99</v>
      </c>
      <c r="BD11" s="7">
        <v>3.07</v>
      </c>
      <c r="BE11" s="7">
        <v>4.7300000000000004</v>
      </c>
      <c r="BF11" s="7">
        <v>5.35</v>
      </c>
      <c r="BG11" s="7">
        <v>2.61</v>
      </c>
      <c r="BH11" s="8">
        <v>3.23</v>
      </c>
      <c r="BI11" s="7">
        <v>5.99</v>
      </c>
      <c r="BJ11" s="9">
        <v>9.6300000000000008</v>
      </c>
      <c r="BK11" s="4">
        <v>13.8</v>
      </c>
      <c r="BL11" s="4">
        <v>18.329999999999998</v>
      </c>
      <c r="BM11" s="4">
        <v>2.5499999999999998</v>
      </c>
      <c r="BN11" s="26">
        <v>0.97</v>
      </c>
      <c r="BO11" s="53">
        <v>0</v>
      </c>
      <c r="BP11" s="53">
        <v>0.37</v>
      </c>
      <c r="BQ11" s="53">
        <v>1.57</v>
      </c>
      <c r="BR11" s="54">
        <v>1.83</v>
      </c>
      <c r="BS11" s="53">
        <v>2.06</v>
      </c>
      <c r="BT11" s="54">
        <v>2.4500000000000002</v>
      </c>
      <c r="BU11" s="55">
        <v>2.66</v>
      </c>
      <c r="BV11" s="53">
        <v>3.39</v>
      </c>
      <c r="BW11" s="53">
        <v>5.0199999999999996</v>
      </c>
      <c r="BX11" s="53">
        <v>5.46</v>
      </c>
      <c r="BY11" s="7">
        <v>4.72</v>
      </c>
      <c r="BZ11" s="8">
        <v>5.86</v>
      </c>
      <c r="CA11" s="7">
        <v>7.63</v>
      </c>
      <c r="CB11" s="9">
        <v>8.7899999999999991</v>
      </c>
      <c r="CC11" s="4">
        <v>11.77</v>
      </c>
      <c r="CD11" s="4">
        <v>17.420000000000002</v>
      </c>
      <c r="CE11" s="16">
        <v>27.2</v>
      </c>
      <c r="CF11" s="38">
        <v>29.62</v>
      </c>
      <c r="CG11" s="17">
        <v>30.55</v>
      </c>
      <c r="CH11" s="18">
        <v>32.18</v>
      </c>
      <c r="CI11" s="17">
        <v>33.630000000000003</v>
      </c>
      <c r="CJ11" s="19">
        <v>34.590000000000003</v>
      </c>
      <c r="CK11" s="17">
        <v>36.28</v>
      </c>
      <c r="CL11" s="19">
        <v>36.19</v>
      </c>
      <c r="CM11" s="18">
        <v>36.840000000000003</v>
      </c>
      <c r="CN11" s="17">
        <v>36.74</v>
      </c>
      <c r="CO11" s="17">
        <v>37.96</v>
      </c>
      <c r="CP11" s="17">
        <v>38.5</v>
      </c>
      <c r="CQ11" s="17">
        <v>41.39</v>
      </c>
      <c r="CR11" s="19">
        <v>43.23</v>
      </c>
      <c r="CS11" s="17">
        <v>45.1</v>
      </c>
      <c r="CT11" s="20">
        <v>43.44</v>
      </c>
      <c r="CU11" s="16">
        <v>42.32</v>
      </c>
      <c r="CV11" s="16">
        <v>35.869999999999997</v>
      </c>
      <c r="CW11" s="16">
        <v>27.83</v>
      </c>
      <c r="CX11" s="38">
        <v>30.23</v>
      </c>
      <c r="CY11" s="17">
        <v>30.34</v>
      </c>
      <c r="CZ11" s="17">
        <v>32.18</v>
      </c>
      <c r="DA11" s="17">
        <v>33.03</v>
      </c>
      <c r="DB11" s="19">
        <v>34.31</v>
      </c>
      <c r="DC11" s="17">
        <v>35.83</v>
      </c>
      <c r="DD11" s="19">
        <v>36.24</v>
      </c>
      <c r="DE11" s="18">
        <v>36.24</v>
      </c>
      <c r="DF11" s="17">
        <v>36.520000000000003</v>
      </c>
      <c r="DG11" s="17">
        <v>38.51</v>
      </c>
      <c r="DH11" s="17">
        <v>38.08</v>
      </c>
      <c r="DI11" s="17">
        <v>42.11</v>
      </c>
      <c r="DJ11" s="19">
        <v>43.92</v>
      </c>
      <c r="DK11" s="17">
        <v>45.2</v>
      </c>
      <c r="DL11" s="20">
        <v>44.03</v>
      </c>
      <c r="DM11" s="16">
        <v>41.71</v>
      </c>
      <c r="DN11" s="16">
        <v>36.25</v>
      </c>
      <c r="DO11" s="16">
        <v>7</v>
      </c>
      <c r="DP11" s="20">
        <v>5</v>
      </c>
      <c r="DQ11" s="17">
        <v>0</v>
      </c>
      <c r="DR11" s="17">
        <v>-6</v>
      </c>
      <c r="DS11" s="17">
        <v>-13</v>
      </c>
      <c r="DT11" s="17">
        <v>-22</v>
      </c>
      <c r="DU11" s="17">
        <v>-26</v>
      </c>
      <c r="DV11" s="17">
        <v>-28</v>
      </c>
      <c r="DW11" s="17">
        <v>-24</v>
      </c>
      <c r="DX11" s="17">
        <v>-13</v>
      </c>
      <c r="DY11" s="17">
        <v>-1</v>
      </c>
      <c r="DZ11" s="17">
        <v>-5</v>
      </c>
      <c r="EA11" s="17">
        <v>11</v>
      </c>
      <c r="EB11" s="17">
        <v>14</v>
      </c>
      <c r="EC11" s="17">
        <v>14</v>
      </c>
      <c r="ED11" s="20">
        <v>12</v>
      </c>
      <c r="EE11" s="20">
        <v>11</v>
      </c>
      <c r="EF11" s="20">
        <v>8</v>
      </c>
    </row>
    <row r="12" spans="1:136" ht="14">
      <c r="A12" s="2" t="s">
        <v>1618</v>
      </c>
      <c r="B12" s="2" t="s">
        <v>1520</v>
      </c>
      <c r="C12" s="2"/>
      <c r="D12" s="2">
        <v>51280354</v>
      </c>
      <c r="E12" s="10" t="s">
        <v>1619</v>
      </c>
      <c r="F12" s="11" t="s">
        <v>1620</v>
      </c>
      <c r="G12" s="2" t="s">
        <v>167</v>
      </c>
      <c r="H12" s="2"/>
      <c r="I12" s="2" t="s">
        <v>158</v>
      </c>
      <c r="J12" s="2" t="s">
        <v>80</v>
      </c>
      <c r="K12" s="30"/>
      <c r="L12" s="30"/>
      <c r="M12" s="30"/>
      <c r="N12" s="30"/>
      <c r="O12" s="3" t="s">
        <v>6</v>
      </c>
      <c r="P12" s="3">
        <v>26</v>
      </c>
      <c r="Q12" s="2">
        <v>22</v>
      </c>
      <c r="R12" s="2">
        <v>19</v>
      </c>
      <c r="S12" s="2" t="s">
        <v>1162</v>
      </c>
      <c r="T12" s="33"/>
      <c r="U12" s="3" t="s">
        <v>260</v>
      </c>
      <c r="V12" s="3">
        <v>53</v>
      </c>
      <c r="W12" s="2">
        <v>33</v>
      </c>
      <c r="X12" s="2">
        <v>23</v>
      </c>
      <c r="Y12" s="2"/>
      <c r="Z12" s="33" t="s">
        <v>88</v>
      </c>
      <c r="AA12" s="12" t="s">
        <v>261</v>
      </c>
      <c r="AB12" s="12">
        <v>22</v>
      </c>
      <c r="AC12" s="13">
        <v>14</v>
      </c>
      <c r="AD12" s="13">
        <v>10</v>
      </c>
      <c r="AE12" s="13"/>
      <c r="AF12" s="34" t="s">
        <v>108</v>
      </c>
      <c r="AG12" s="2" t="s">
        <v>247</v>
      </c>
      <c r="AH12" s="2" t="s">
        <v>409</v>
      </c>
      <c r="AI12" s="2" t="s">
        <v>429</v>
      </c>
      <c r="AJ12" s="2" t="s">
        <v>302</v>
      </c>
      <c r="AK12" s="2" t="s">
        <v>87</v>
      </c>
      <c r="AL12" s="1"/>
      <c r="AM12" s="2" t="s">
        <v>89</v>
      </c>
      <c r="AN12" s="1"/>
      <c r="AO12" s="2" t="s">
        <v>91</v>
      </c>
      <c r="AP12" s="1" t="s">
        <v>814</v>
      </c>
      <c r="AQ12" s="2" t="s">
        <v>93</v>
      </c>
      <c r="AR12" s="14" t="s">
        <v>1621</v>
      </c>
      <c r="AS12" s="14"/>
      <c r="AT12" s="1"/>
      <c r="AU12" s="4">
        <v>3.78</v>
      </c>
      <c r="AV12" s="37">
        <v>1.83</v>
      </c>
      <c r="AW12" s="9">
        <v>2.17</v>
      </c>
      <c r="AX12" s="6">
        <v>1.66</v>
      </c>
      <c r="AY12" s="7">
        <v>1.66</v>
      </c>
      <c r="AZ12" s="8">
        <v>1.39</v>
      </c>
      <c r="BA12" s="7">
        <v>1.07</v>
      </c>
      <c r="BB12" s="8">
        <v>1.67</v>
      </c>
      <c r="BC12" s="6">
        <v>1.28</v>
      </c>
      <c r="BD12" s="7">
        <v>3.74</v>
      </c>
      <c r="BE12" s="7">
        <v>6.44</v>
      </c>
      <c r="BF12" s="7">
        <v>7.08</v>
      </c>
      <c r="BG12" s="7">
        <v>3.17</v>
      </c>
      <c r="BH12" s="8">
        <v>4.1100000000000003</v>
      </c>
      <c r="BI12" s="9">
        <v>4.13</v>
      </c>
      <c r="BJ12" s="9">
        <v>5.44</v>
      </c>
      <c r="BK12" s="4">
        <v>8.48</v>
      </c>
      <c r="BL12" s="4">
        <v>15.61</v>
      </c>
      <c r="BM12" s="4">
        <v>3.69</v>
      </c>
      <c r="BN12" s="26">
        <v>2.0099999999999998</v>
      </c>
      <c r="BO12" s="25">
        <v>1.54</v>
      </c>
      <c r="BP12" s="53">
        <v>0.35</v>
      </c>
      <c r="BQ12" s="53">
        <v>1.69</v>
      </c>
      <c r="BR12" s="54">
        <v>1.25</v>
      </c>
      <c r="BS12" s="53">
        <v>1.25</v>
      </c>
      <c r="BT12" s="54">
        <v>1.45</v>
      </c>
      <c r="BU12" s="55">
        <v>1.78</v>
      </c>
      <c r="BV12" s="53">
        <v>2.89</v>
      </c>
      <c r="BW12" s="53">
        <v>6.32</v>
      </c>
      <c r="BX12" s="53">
        <v>5.85</v>
      </c>
      <c r="BY12" s="7">
        <v>3.12</v>
      </c>
      <c r="BZ12" s="8">
        <v>3.62</v>
      </c>
      <c r="CA12" s="9">
        <v>4.78</v>
      </c>
      <c r="CB12" s="9">
        <v>6.51</v>
      </c>
      <c r="CC12" s="4">
        <v>9.7799999999999994</v>
      </c>
      <c r="CD12" s="4">
        <v>15.81</v>
      </c>
      <c r="CE12" s="16">
        <v>25.89</v>
      </c>
      <c r="CF12" s="38">
        <v>28.52</v>
      </c>
      <c r="CG12" s="20">
        <v>30.25</v>
      </c>
      <c r="CH12" s="18">
        <v>32.06</v>
      </c>
      <c r="CI12" s="17">
        <v>33.42</v>
      </c>
      <c r="CJ12" s="19">
        <v>33.24</v>
      </c>
      <c r="CK12" s="17">
        <v>33.880000000000003</v>
      </c>
      <c r="CL12" s="19">
        <v>33.549999999999997</v>
      </c>
      <c r="CM12" s="18">
        <v>32.94</v>
      </c>
      <c r="CN12" s="17">
        <v>35.15</v>
      </c>
      <c r="CO12" s="17">
        <v>36.770000000000003</v>
      </c>
      <c r="CP12" s="17">
        <v>37.39</v>
      </c>
      <c r="CQ12" s="17">
        <v>40.44</v>
      </c>
      <c r="CR12" s="19">
        <v>42.24</v>
      </c>
      <c r="CS12" s="20">
        <v>42.96</v>
      </c>
      <c r="CT12" s="20">
        <v>41.5</v>
      </c>
      <c r="CU12" s="16">
        <v>40.520000000000003</v>
      </c>
      <c r="CV12" s="16">
        <v>37.97</v>
      </c>
      <c r="CW12" s="16">
        <v>25.76</v>
      </c>
      <c r="CX12" s="38">
        <v>28.05</v>
      </c>
      <c r="CY12" s="20">
        <v>30.36</v>
      </c>
      <c r="CZ12" s="17">
        <v>33.21</v>
      </c>
      <c r="DA12" s="17">
        <v>33.619999999999997</v>
      </c>
      <c r="DB12" s="19">
        <v>33.81</v>
      </c>
      <c r="DC12" s="17">
        <v>33.24</v>
      </c>
      <c r="DD12" s="19">
        <v>32.590000000000003</v>
      </c>
      <c r="DE12" s="18">
        <v>32.21</v>
      </c>
      <c r="DF12" s="17">
        <v>34.92</v>
      </c>
      <c r="DG12" s="17">
        <v>36.270000000000003</v>
      </c>
      <c r="DH12" s="17">
        <v>37.42</v>
      </c>
      <c r="DI12" s="17">
        <v>40.43</v>
      </c>
      <c r="DJ12" s="19">
        <v>42.05</v>
      </c>
      <c r="DK12" s="20">
        <v>43.7</v>
      </c>
      <c r="DL12" s="20">
        <v>41.78</v>
      </c>
      <c r="DM12" s="16">
        <v>40.85</v>
      </c>
      <c r="DN12" s="16">
        <v>38.1</v>
      </c>
      <c r="DO12" s="16">
        <v>4</v>
      </c>
      <c r="DP12" s="20">
        <v>4</v>
      </c>
      <c r="DQ12" s="20">
        <v>3</v>
      </c>
      <c r="DR12" s="17">
        <v>2</v>
      </c>
      <c r="DS12" s="17">
        <v>-2</v>
      </c>
      <c r="DT12" s="17">
        <v>-8</v>
      </c>
      <c r="DU12" s="17">
        <v>-14</v>
      </c>
      <c r="DV12" s="17">
        <v>-18</v>
      </c>
      <c r="DW12" s="17">
        <v>-23</v>
      </c>
      <c r="DX12" s="17">
        <v>-21</v>
      </c>
      <c r="DY12" s="17">
        <v>-17</v>
      </c>
      <c r="DZ12" s="17">
        <v>-17</v>
      </c>
      <c r="EA12" s="17">
        <v>-14</v>
      </c>
      <c r="EB12" s="17">
        <v>-11</v>
      </c>
      <c r="EC12" s="20">
        <v>-7</v>
      </c>
      <c r="ED12" s="20">
        <v>-7</v>
      </c>
      <c r="EE12" s="20">
        <v>-9</v>
      </c>
      <c r="EF12" s="20">
        <v>-12</v>
      </c>
    </row>
    <row r="13" spans="1:136" ht="14">
      <c r="A13" s="2" t="s">
        <v>1215</v>
      </c>
      <c r="B13" s="2" t="s">
        <v>1616</v>
      </c>
      <c r="C13" s="2"/>
      <c r="D13" s="2">
        <v>50783324</v>
      </c>
      <c r="E13" s="10" t="s">
        <v>567</v>
      </c>
      <c r="F13" s="11" t="s">
        <v>983</v>
      </c>
      <c r="G13" s="2" t="s">
        <v>167</v>
      </c>
      <c r="H13" s="2"/>
      <c r="I13" s="2" t="s">
        <v>99</v>
      </c>
      <c r="J13" s="2" t="s">
        <v>114</v>
      </c>
      <c r="K13" s="30" t="s">
        <v>168</v>
      </c>
      <c r="L13" s="30"/>
      <c r="M13" s="30"/>
      <c r="N13" s="30"/>
      <c r="O13" s="3" t="s">
        <v>6</v>
      </c>
      <c r="P13" s="3">
        <v>31</v>
      </c>
      <c r="Q13" s="2">
        <v>25</v>
      </c>
      <c r="R13" s="2">
        <v>11</v>
      </c>
      <c r="S13" s="2" t="s">
        <v>1543</v>
      </c>
      <c r="T13" s="33"/>
      <c r="U13" s="3" t="s">
        <v>137</v>
      </c>
      <c r="V13" s="3">
        <v>66</v>
      </c>
      <c r="W13" s="2">
        <v>41</v>
      </c>
      <c r="X13" s="2">
        <v>40</v>
      </c>
      <c r="Y13" s="2"/>
      <c r="Z13" s="33" t="s">
        <v>209</v>
      </c>
      <c r="AA13" s="12" t="s">
        <v>138</v>
      </c>
      <c r="AB13" s="12">
        <v>63</v>
      </c>
      <c r="AC13" s="13">
        <v>34</v>
      </c>
      <c r="AD13" s="13">
        <v>32</v>
      </c>
      <c r="AE13" s="13"/>
      <c r="AF13" s="34" t="s">
        <v>180</v>
      </c>
      <c r="AG13" s="2" t="s">
        <v>83</v>
      </c>
      <c r="AH13" s="2" t="s">
        <v>178</v>
      </c>
      <c r="AI13" s="2" t="s">
        <v>460</v>
      </c>
      <c r="AJ13" s="2" t="s">
        <v>513</v>
      </c>
      <c r="AK13" s="2" t="s">
        <v>87</v>
      </c>
      <c r="AL13" s="1"/>
      <c r="AM13" s="2" t="s">
        <v>89</v>
      </c>
      <c r="AN13" s="1"/>
      <c r="AO13" s="2" t="s">
        <v>91</v>
      </c>
      <c r="AP13" s="1" t="s">
        <v>1540</v>
      </c>
      <c r="AQ13" s="2" t="s">
        <v>93</v>
      </c>
      <c r="AR13" s="14" t="s">
        <v>1617</v>
      </c>
      <c r="AS13" s="14"/>
      <c r="AT13" s="1"/>
      <c r="AU13" s="4">
        <v>3.78</v>
      </c>
      <c r="AV13" s="37">
        <v>2.71</v>
      </c>
      <c r="AW13" s="7">
        <v>1.62</v>
      </c>
      <c r="AX13" s="6">
        <v>1.74</v>
      </c>
      <c r="AY13" s="7">
        <v>1.76</v>
      </c>
      <c r="AZ13" s="8">
        <v>1.02</v>
      </c>
      <c r="BA13" s="7">
        <v>0.66</v>
      </c>
      <c r="BB13" s="8">
        <v>0.51</v>
      </c>
      <c r="BC13" s="6">
        <v>2.12</v>
      </c>
      <c r="BD13" s="7">
        <v>2.37</v>
      </c>
      <c r="BE13" s="7">
        <v>5.74</v>
      </c>
      <c r="BF13" s="7">
        <v>4.1500000000000004</v>
      </c>
      <c r="BG13" s="7">
        <v>1.45</v>
      </c>
      <c r="BH13" s="8">
        <v>1.78</v>
      </c>
      <c r="BI13" s="7">
        <v>2.61</v>
      </c>
      <c r="BJ13" s="9">
        <v>4.37</v>
      </c>
      <c r="BK13" s="4">
        <v>7.23</v>
      </c>
      <c r="BL13" s="4">
        <v>11.94</v>
      </c>
      <c r="BM13" s="4">
        <v>3.95</v>
      </c>
      <c r="BN13" s="26">
        <v>2.73</v>
      </c>
      <c r="BO13" s="53">
        <v>0.37</v>
      </c>
      <c r="BP13" s="53">
        <v>0.79</v>
      </c>
      <c r="BQ13" s="53">
        <v>1.24</v>
      </c>
      <c r="BR13" s="54">
        <v>2.56</v>
      </c>
      <c r="BS13" s="53">
        <v>2.4500000000000002</v>
      </c>
      <c r="BT13" s="54">
        <v>2.4700000000000002</v>
      </c>
      <c r="BU13" s="55">
        <v>2.98</v>
      </c>
      <c r="BV13" s="53">
        <v>3.51</v>
      </c>
      <c r="BW13" s="53">
        <v>4.66</v>
      </c>
      <c r="BX13" s="53">
        <v>4.8</v>
      </c>
      <c r="BY13" s="7">
        <v>2.76</v>
      </c>
      <c r="BZ13" s="8">
        <v>3.17</v>
      </c>
      <c r="CA13" s="7">
        <v>3.88</v>
      </c>
      <c r="CB13" s="9">
        <v>4.0599999999999996</v>
      </c>
      <c r="CC13" s="4">
        <v>7.38</v>
      </c>
      <c r="CD13" s="4">
        <v>11.97</v>
      </c>
      <c r="CE13" s="16">
        <v>24.73</v>
      </c>
      <c r="CF13" s="38">
        <v>28.43</v>
      </c>
      <c r="CG13" s="17">
        <v>31.47</v>
      </c>
      <c r="CH13" s="18">
        <v>33.43</v>
      </c>
      <c r="CI13" s="17">
        <v>34.81</v>
      </c>
      <c r="CJ13" s="19">
        <v>34.44</v>
      </c>
      <c r="CK13" s="17">
        <v>35.25</v>
      </c>
      <c r="CL13" s="19">
        <v>35.950000000000003</v>
      </c>
      <c r="CM13" s="18">
        <v>35.9</v>
      </c>
      <c r="CN13" s="17">
        <v>37.56</v>
      </c>
      <c r="CO13" s="17">
        <v>39.15</v>
      </c>
      <c r="CP13" s="17">
        <v>40.07</v>
      </c>
      <c r="CQ13" s="17">
        <v>41.85</v>
      </c>
      <c r="CR13" s="19">
        <v>43.53</v>
      </c>
      <c r="CS13" s="17">
        <v>44.77</v>
      </c>
      <c r="CT13" s="20">
        <v>43.85</v>
      </c>
      <c r="CU13" s="16">
        <v>43.6</v>
      </c>
      <c r="CV13" s="16">
        <v>42.02</v>
      </c>
      <c r="CW13" s="16">
        <v>25.08</v>
      </c>
      <c r="CX13" s="38">
        <v>28.63</v>
      </c>
      <c r="CY13" s="17">
        <v>31.16</v>
      </c>
      <c r="CZ13" s="17">
        <v>33.28</v>
      </c>
      <c r="DA13" s="17">
        <v>34.229999999999997</v>
      </c>
      <c r="DB13" s="19">
        <v>34.159999999999997</v>
      </c>
      <c r="DC13" s="17">
        <v>35.03</v>
      </c>
      <c r="DD13" s="19">
        <v>35.15</v>
      </c>
      <c r="DE13" s="18">
        <v>35.840000000000003</v>
      </c>
      <c r="DF13" s="17">
        <v>38.380000000000003</v>
      </c>
      <c r="DG13" s="17">
        <v>38.68</v>
      </c>
      <c r="DH13" s="17">
        <v>40.340000000000003</v>
      </c>
      <c r="DI13" s="17">
        <v>42.6</v>
      </c>
      <c r="DJ13" s="19">
        <v>42.85</v>
      </c>
      <c r="DK13" s="17">
        <v>44.9</v>
      </c>
      <c r="DL13" s="20">
        <v>43.35</v>
      </c>
      <c r="DM13" s="16">
        <v>43.77</v>
      </c>
      <c r="DN13" s="16">
        <v>42.77</v>
      </c>
      <c r="DO13" s="16">
        <v>8</v>
      </c>
      <c r="DP13" s="20">
        <v>9</v>
      </c>
      <c r="DQ13" s="17">
        <v>8</v>
      </c>
      <c r="DR13" s="17">
        <v>6</v>
      </c>
      <c r="DS13" s="17">
        <v>1</v>
      </c>
      <c r="DT13" s="17">
        <v>-4</v>
      </c>
      <c r="DU13" s="17">
        <v>-10</v>
      </c>
      <c r="DV13" s="17">
        <v>-8</v>
      </c>
      <c r="DW13" s="17">
        <v>-2</v>
      </c>
      <c r="DX13" s="17">
        <v>3</v>
      </c>
      <c r="DY13" s="17">
        <v>10</v>
      </c>
      <c r="DZ13" s="17">
        <v>20</v>
      </c>
      <c r="EA13" s="17">
        <v>24</v>
      </c>
      <c r="EB13" s="17">
        <v>23</v>
      </c>
      <c r="EC13" s="17">
        <v>19</v>
      </c>
      <c r="ED13" s="20">
        <v>14</v>
      </c>
      <c r="EE13" s="20">
        <v>11</v>
      </c>
      <c r="EF13" s="20">
        <v>8</v>
      </c>
    </row>
    <row r="14" spans="1:136" ht="14">
      <c r="A14" s="2" t="s">
        <v>1613</v>
      </c>
      <c r="B14" s="2" t="s">
        <v>1085</v>
      </c>
      <c r="C14" s="2"/>
      <c r="D14" s="2">
        <v>50166347</v>
      </c>
      <c r="E14" s="10" t="s">
        <v>199</v>
      </c>
      <c r="F14" s="11" t="s">
        <v>408</v>
      </c>
      <c r="G14" s="2" t="s">
        <v>167</v>
      </c>
      <c r="H14" s="2"/>
      <c r="I14" s="2" t="s">
        <v>99</v>
      </c>
      <c r="J14" s="2" t="s">
        <v>114</v>
      </c>
      <c r="K14" s="30" t="s">
        <v>168</v>
      </c>
      <c r="L14" s="30"/>
      <c r="M14" s="30"/>
      <c r="N14" s="30"/>
      <c r="O14" s="3" t="s">
        <v>48</v>
      </c>
      <c r="P14" s="3">
        <v>19</v>
      </c>
      <c r="Q14" s="2">
        <v>21</v>
      </c>
      <c r="R14" s="2">
        <v>13</v>
      </c>
      <c r="S14" s="2" t="s">
        <v>1119</v>
      </c>
      <c r="T14" s="33"/>
      <c r="U14" s="3" t="s">
        <v>137</v>
      </c>
      <c r="V14" s="3">
        <v>69</v>
      </c>
      <c r="W14" s="2">
        <v>52</v>
      </c>
      <c r="X14" s="2">
        <v>51</v>
      </c>
      <c r="Y14" s="2"/>
      <c r="Z14" s="33" t="s">
        <v>443</v>
      </c>
      <c r="AA14" s="12" t="s">
        <v>116</v>
      </c>
      <c r="AB14" s="12">
        <v>59</v>
      </c>
      <c r="AC14" s="13">
        <v>45</v>
      </c>
      <c r="AD14" s="13">
        <v>30</v>
      </c>
      <c r="AE14" s="13"/>
      <c r="AF14" s="34" t="s">
        <v>180</v>
      </c>
      <c r="AG14" s="2" t="s">
        <v>869</v>
      </c>
      <c r="AH14" s="2" t="s">
        <v>348</v>
      </c>
      <c r="AI14" s="2" t="s">
        <v>667</v>
      </c>
      <c r="AJ14" s="2" t="s">
        <v>324</v>
      </c>
      <c r="AK14" s="2" t="s">
        <v>87</v>
      </c>
      <c r="AL14" s="1"/>
      <c r="AM14" s="2" t="s">
        <v>89</v>
      </c>
      <c r="AN14" s="1"/>
      <c r="AO14" s="2" t="s">
        <v>91</v>
      </c>
      <c r="AP14" s="1" t="s">
        <v>1614</v>
      </c>
      <c r="AQ14" s="2" t="s">
        <v>93</v>
      </c>
      <c r="AR14" s="14" t="s">
        <v>1615</v>
      </c>
      <c r="AS14" s="14"/>
      <c r="AT14" s="1"/>
      <c r="AU14" s="4">
        <v>3.11</v>
      </c>
      <c r="AV14" s="37">
        <v>2.13</v>
      </c>
      <c r="AW14" s="9">
        <v>1.37</v>
      </c>
      <c r="AX14" s="6">
        <v>1.27</v>
      </c>
      <c r="AY14" s="7">
        <v>1.62</v>
      </c>
      <c r="AZ14" s="8">
        <v>1.63</v>
      </c>
      <c r="BA14" s="7">
        <v>1.1200000000000001</v>
      </c>
      <c r="BB14" s="8">
        <v>1.81</v>
      </c>
      <c r="BC14" s="6">
        <v>2.5299999999999998</v>
      </c>
      <c r="BD14" s="7">
        <v>3.78</v>
      </c>
      <c r="BE14" s="7">
        <v>5.61</v>
      </c>
      <c r="BF14" s="7">
        <v>6.44</v>
      </c>
      <c r="BG14" s="7">
        <v>3.81</v>
      </c>
      <c r="BH14" s="8">
        <v>3.56</v>
      </c>
      <c r="BI14" s="7">
        <v>4.4400000000000004</v>
      </c>
      <c r="BJ14" s="9">
        <v>6.35</v>
      </c>
      <c r="BK14" s="4">
        <v>9.25</v>
      </c>
      <c r="BL14" s="4">
        <v>14.16</v>
      </c>
      <c r="BM14" s="4">
        <v>3.65</v>
      </c>
      <c r="BN14" s="26">
        <v>2.39</v>
      </c>
      <c r="BO14" s="25">
        <v>1.9</v>
      </c>
      <c r="BP14" s="53">
        <v>1.34</v>
      </c>
      <c r="BQ14" s="53">
        <v>1.39</v>
      </c>
      <c r="BR14" s="54">
        <v>1.49</v>
      </c>
      <c r="BS14" s="53">
        <v>2.98</v>
      </c>
      <c r="BT14" s="54">
        <v>2.44</v>
      </c>
      <c r="BU14" s="55">
        <v>2.37</v>
      </c>
      <c r="BV14" s="53">
        <v>3.86</v>
      </c>
      <c r="BW14" s="53">
        <v>6.27</v>
      </c>
      <c r="BX14" s="53">
        <v>6.41</v>
      </c>
      <c r="BY14" s="7">
        <v>3.87</v>
      </c>
      <c r="BZ14" s="8">
        <v>4.22</v>
      </c>
      <c r="CA14" s="7">
        <v>4.3</v>
      </c>
      <c r="CB14" s="9">
        <v>6.35</v>
      </c>
      <c r="CC14" s="4">
        <v>8.9700000000000006</v>
      </c>
      <c r="CD14" s="4">
        <v>14.41</v>
      </c>
      <c r="CE14" s="16">
        <v>24.86</v>
      </c>
      <c r="CF14" s="38">
        <v>28.39</v>
      </c>
      <c r="CG14" s="20">
        <v>30.26</v>
      </c>
      <c r="CH14" s="18">
        <v>32.11</v>
      </c>
      <c r="CI14" s="17">
        <v>32.72</v>
      </c>
      <c r="CJ14" s="19">
        <v>33.11</v>
      </c>
      <c r="CK14" s="17">
        <v>33.700000000000003</v>
      </c>
      <c r="CL14" s="19">
        <v>33.51</v>
      </c>
      <c r="CM14" s="18">
        <v>35.4</v>
      </c>
      <c r="CN14" s="17">
        <v>36.69</v>
      </c>
      <c r="CO14" s="17">
        <v>38.130000000000003</v>
      </c>
      <c r="CP14" s="17">
        <v>39.07</v>
      </c>
      <c r="CQ14" s="17">
        <v>41.02</v>
      </c>
      <c r="CR14" s="19">
        <v>41.73</v>
      </c>
      <c r="CS14" s="17">
        <v>42.14</v>
      </c>
      <c r="CT14" s="20">
        <v>41.61</v>
      </c>
      <c r="CU14" s="16">
        <v>37.53</v>
      </c>
      <c r="CV14" s="16">
        <v>39.83</v>
      </c>
      <c r="CW14" s="16">
        <v>25.44</v>
      </c>
      <c r="CX14" s="38">
        <v>27.73</v>
      </c>
      <c r="CY14" s="20">
        <v>30.47</v>
      </c>
      <c r="CZ14" s="17">
        <v>32.36</v>
      </c>
      <c r="DA14" s="17">
        <v>32.72</v>
      </c>
      <c r="DB14" s="19">
        <v>32.31</v>
      </c>
      <c r="DC14" s="17">
        <v>33.659999999999997</v>
      </c>
      <c r="DD14" s="19">
        <v>33.299999999999997</v>
      </c>
      <c r="DE14" s="18">
        <v>34.54</v>
      </c>
      <c r="DF14" s="17">
        <v>37.78</v>
      </c>
      <c r="DG14" s="17">
        <v>38.56</v>
      </c>
      <c r="DH14" s="17">
        <v>39.65</v>
      </c>
      <c r="DI14" s="17">
        <v>41.28</v>
      </c>
      <c r="DJ14" s="19">
        <v>42.71</v>
      </c>
      <c r="DK14" s="17">
        <v>42.69</v>
      </c>
      <c r="DL14" s="20">
        <v>41.07</v>
      </c>
      <c r="DM14" s="16">
        <v>38.380000000000003</v>
      </c>
      <c r="DN14" s="16">
        <v>39.299999999999997</v>
      </c>
      <c r="DO14" s="16">
        <v>4</v>
      </c>
      <c r="DP14" s="20">
        <v>6</v>
      </c>
      <c r="DQ14" s="20">
        <v>5</v>
      </c>
      <c r="DR14" s="17">
        <v>4</v>
      </c>
      <c r="DS14" s="17">
        <v>2</v>
      </c>
      <c r="DT14" s="17">
        <v>-3</v>
      </c>
      <c r="DU14" s="17">
        <v>-8</v>
      </c>
      <c r="DV14" s="17">
        <v>-16</v>
      </c>
      <c r="DW14" s="17">
        <v>-13</v>
      </c>
      <c r="DX14" s="17">
        <v>0</v>
      </c>
      <c r="DY14" s="17">
        <v>10</v>
      </c>
      <c r="DZ14" s="17">
        <v>21</v>
      </c>
      <c r="EA14" s="17">
        <v>26</v>
      </c>
      <c r="EB14" s="17">
        <v>27</v>
      </c>
      <c r="EC14" s="17">
        <v>25</v>
      </c>
      <c r="ED14" s="20">
        <v>16</v>
      </c>
      <c r="EE14" s="20">
        <v>12</v>
      </c>
      <c r="EF14" s="20">
        <v>12</v>
      </c>
    </row>
    <row r="15" spans="1:136" ht="14">
      <c r="A15" s="2" t="s">
        <v>1608</v>
      </c>
      <c r="B15" s="2" t="s">
        <v>654</v>
      </c>
      <c r="C15" s="2"/>
      <c r="D15" s="2">
        <v>49614163</v>
      </c>
      <c r="E15" s="10" t="s">
        <v>440</v>
      </c>
      <c r="F15" s="11" t="s">
        <v>1609</v>
      </c>
      <c r="G15" s="2" t="s">
        <v>167</v>
      </c>
      <c r="H15" s="2"/>
      <c r="I15" s="2" t="s">
        <v>99</v>
      </c>
      <c r="J15" s="2" t="s">
        <v>505</v>
      </c>
      <c r="K15" s="30"/>
      <c r="L15" s="30"/>
      <c r="M15" s="30"/>
      <c r="N15" s="30"/>
      <c r="O15" s="3" t="s">
        <v>6</v>
      </c>
      <c r="P15" s="3">
        <v>31</v>
      </c>
      <c r="Q15" s="2">
        <v>24</v>
      </c>
      <c r="R15" s="2">
        <v>19</v>
      </c>
      <c r="S15" s="2" t="s">
        <v>1610</v>
      </c>
      <c r="T15" s="33"/>
      <c r="U15" s="3" t="s">
        <v>137</v>
      </c>
      <c r="V15" s="3">
        <v>65</v>
      </c>
      <c r="W15" s="2">
        <v>49</v>
      </c>
      <c r="X15" s="2">
        <v>45</v>
      </c>
      <c r="Y15" s="2"/>
      <c r="Z15" s="33" t="s">
        <v>443</v>
      </c>
      <c r="AA15" s="12" t="s">
        <v>116</v>
      </c>
      <c r="AB15" s="12">
        <v>45</v>
      </c>
      <c r="AC15" s="13">
        <v>31</v>
      </c>
      <c r="AD15" s="13">
        <v>26</v>
      </c>
      <c r="AE15" s="13"/>
      <c r="AF15" s="34" t="s">
        <v>197</v>
      </c>
      <c r="AG15" s="2" t="s">
        <v>869</v>
      </c>
      <c r="AH15" s="2" t="s">
        <v>139</v>
      </c>
      <c r="AI15" s="2" t="s">
        <v>1585</v>
      </c>
      <c r="AJ15" s="2" t="s">
        <v>775</v>
      </c>
      <c r="AK15" s="2" t="s">
        <v>87</v>
      </c>
      <c r="AL15" s="1"/>
      <c r="AM15" s="2" t="s">
        <v>89</v>
      </c>
      <c r="AN15" s="1"/>
      <c r="AO15" s="2" t="s">
        <v>91</v>
      </c>
      <c r="AP15" s="1" t="s">
        <v>1611</v>
      </c>
      <c r="AQ15" s="2" t="s">
        <v>93</v>
      </c>
      <c r="AR15" s="14" t="s">
        <v>1612</v>
      </c>
      <c r="AS15" s="14"/>
      <c r="AT15" s="1"/>
      <c r="AU15" s="4">
        <v>3.45</v>
      </c>
      <c r="AV15" s="37">
        <v>1.89</v>
      </c>
      <c r="AW15" s="9">
        <v>1.57</v>
      </c>
      <c r="AX15" s="6">
        <v>1.74</v>
      </c>
      <c r="AY15" s="7">
        <v>1.88</v>
      </c>
      <c r="AZ15" s="8">
        <v>1.76</v>
      </c>
      <c r="BA15" s="7">
        <v>0.28000000000000003</v>
      </c>
      <c r="BB15" s="8">
        <v>0.9</v>
      </c>
      <c r="BC15" s="6">
        <v>1.78</v>
      </c>
      <c r="BD15" s="7">
        <v>2.4900000000000002</v>
      </c>
      <c r="BE15" s="7">
        <v>4.7</v>
      </c>
      <c r="BF15" s="7">
        <v>4.7300000000000004</v>
      </c>
      <c r="BG15" s="7">
        <v>2.17</v>
      </c>
      <c r="BH15" s="8">
        <v>2.08</v>
      </c>
      <c r="BI15" s="7">
        <v>3.98</v>
      </c>
      <c r="BJ15" s="9">
        <v>5.63</v>
      </c>
      <c r="BK15" s="4">
        <v>9.57</v>
      </c>
      <c r="BL15" s="4">
        <v>14.76</v>
      </c>
      <c r="BM15" s="4">
        <v>2.93</v>
      </c>
      <c r="BN15" s="26">
        <v>1.5</v>
      </c>
      <c r="BO15" s="25">
        <v>0.45</v>
      </c>
      <c r="BP15" s="53">
        <v>0</v>
      </c>
      <c r="BQ15" s="53">
        <v>0</v>
      </c>
      <c r="BR15" s="54">
        <v>1.99</v>
      </c>
      <c r="BS15" s="53">
        <v>2.44</v>
      </c>
      <c r="BT15" s="54">
        <v>1.69</v>
      </c>
      <c r="BU15" s="55">
        <v>2.12</v>
      </c>
      <c r="BV15" s="53">
        <v>3.05</v>
      </c>
      <c r="BW15" s="53">
        <v>4.2699999999999996</v>
      </c>
      <c r="BX15" s="53">
        <v>4.37</v>
      </c>
      <c r="BY15" s="7">
        <v>0</v>
      </c>
      <c r="BZ15" s="8">
        <v>1.94</v>
      </c>
      <c r="CA15" s="7">
        <v>4.22</v>
      </c>
      <c r="CB15" s="9">
        <v>5.8</v>
      </c>
      <c r="CC15" s="4">
        <v>9.58</v>
      </c>
      <c r="CD15" s="4">
        <v>13.13</v>
      </c>
      <c r="CE15" s="16">
        <v>28.27</v>
      </c>
      <c r="CF15" s="38">
        <v>31.19</v>
      </c>
      <c r="CG15" s="20">
        <v>33.96</v>
      </c>
      <c r="CH15" s="18">
        <v>35.18</v>
      </c>
      <c r="CI15" s="17">
        <v>35.549999999999997</v>
      </c>
      <c r="CJ15" s="19">
        <v>36.14</v>
      </c>
      <c r="CK15" s="17">
        <v>36.770000000000003</v>
      </c>
      <c r="CL15" s="19">
        <v>36.630000000000003</v>
      </c>
      <c r="CM15" s="18">
        <v>38.44</v>
      </c>
      <c r="CN15" s="17">
        <v>38.61</v>
      </c>
      <c r="CO15" s="17">
        <v>42.41</v>
      </c>
      <c r="CP15" s="17">
        <v>42.55</v>
      </c>
      <c r="CQ15" s="17">
        <v>47.58</v>
      </c>
      <c r="CR15" s="19">
        <v>48.8</v>
      </c>
      <c r="CS15" s="17">
        <v>51.2</v>
      </c>
      <c r="CT15" s="20">
        <v>46.7</v>
      </c>
      <c r="CU15" s="16">
        <v>45.53</v>
      </c>
      <c r="CV15" s="16">
        <v>39.51</v>
      </c>
      <c r="CW15" s="16">
        <v>28.55</v>
      </c>
      <c r="CX15" s="38">
        <v>31.25</v>
      </c>
      <c r="CY15" s="20">
        <v>34.57</v>
      </c>
      <c r="CZ15" s="17">
        <v>35.86</v>
      </c>
      <c r="DA15" s="17">
        <v>35.479999999999997</v>
      </c>
      <c r="DB15" s="19">
        <v>35.9</v>
      </c>
      <c r="DC15" s="17">
        <v>36.97</v>
      </c>
      <c r="DD15" s="19">
        <v>35.68</v>
      </c>
      <c r="DE15" s="18">
        <v>37.78</v>
      </c>
      <c r="DF15" s="17">
        <v>37.29</v>
      </c>
      <c r="DG15" s="17">
        <v>42.19</v>
      </c>
      <c r="DH15" s="17">
        <v>42.83</v>
      </c>
      <c r="DI15" s="17">
        <v>47.6</v>
      </c>
      <c r="DJ15" s="19">
        <v>48.54</v>
      </c>
      <c r="DK15" s="17">
        <v>51.08</v>
      </c>
      <c r="DL15" s="20">
        <v>46.09</v>
      </c>
      <c r="DM15" s="16">
        <v>45.2</v>
      </c>
      <c r="DN15" s="16">
        <v>38.39</v>
      </c>
      <c r="DO15" s="16">
        <v>0</v>
      </c>
      <c r="DP15" s="20">
        <v>2</v>
      </c>
      <c r="DQ15" s="20">
        <v>3</v>
      </c>
      <c r="DR15" s="17">
        <v>0</v>
      </c>
      <c r="DS15" s="17">
        <v>-3</v>
      </c>
      <c r="DT15" s="17">
        <v>-7</v>
      </c>
      <c r="DU15" s="17">
        <v>-11</v>
      </c>
      <c r="DV15" s="17">
        <v>-11</v>
      </c>
      <c r="DW15" s="17">
        <v>-13</v>
      </c>
      <c r="DX15" s="17">
        <v>-6</v>
      </c>
      <c r="DY15" s="17">
        <v>5</v>
      </c>
      <c r="DZ15" s="17">
        <v>16</v>
      </c>
      <c r="EA15" s="17">
        <v>22</v>
      </c>
      <c r="EB15" s="17">
        <v>20</v>
      </c>
      <c r="EC15" s="17">
        <v>20</v>
      </c>
      <c r="ED15" s="20">
        <v>10</v>
      </c>
      <c r="EE15" s="20">
        <v>10</v>
      </c>
      <c r="EF15" s="20">
        <v>8</v>
      </c>
    </row>
    <row r="16" spans="1:136" ht="14">
      <c r="A16" s="2" t="s">
        <v>1604</v>
      </c>
      <c r="B16" s="2" t="s">
        <v>1071</v>
      </c>
      <c r="C16" s="2"/>
      <c r="D16" s="2">
        <v>46704430</v>
      </c>
      <c r="E16" s="10" t="s">
        <v>1605</v>
      </c>
      <c r="F16" s="11" t="s">
        <v>316</v>
      </c>
      <c r="G16" s="2" t="s">
        <v>167</v>
      </c>
      <c r="H16" s="2"/>
      <c r="I16" s="2" t="s">
        <v>99</v>
      </c>
      <c r="J16" s="2" t="s">
        <v>114</v>
      </c>
      <c r="K16" s="30" t="s">
        <v>168</v>
      </c>
      <c r="L16" s="30"/>
      <c r="M16" s="30"/>
      <c r="N16" s="30"/>
      <c r="O16" s="3" t="s">
        <v>6</v>
      </c>
      <c r="P16" s="3">
        <v>26</v>
      </c>
      <c r="Q16" s="2">
        <v>22</v>
      </c>
      <c r="R16" s="2">
        <v>17</v>
      </c>
      <c r="S16" s="2" t="s">
        <v>280</v>
      </c>
      <c r="T16" s="33"/>
      <c r="U16" s="3" t="s">
        <v>137</v>
      </c>
      <c r="V16" s="3">
        <v>47</v>
      </c>
      <c r="W16" s="2">
        <v>42</v>
      </c>
      <c r="X16" s="2">
        <v>34</v>
      </c>
      <c r="Y16" s="2"/>
      <c r="Z16" s="33" t="s">
        <v>209</v>
      </c>
      <c r="AA16" s="12" t="s">
        <v>116</v>
      </c>
      <c r="AB16" s="12">
        <v>37</v>
      </c>
      <c r="AC16" s="13">
        <v>34</v>
      </c>
      <c r="AD16" s="13">
        <v>28</v>
      </c>
      <c r="AE16" s="13"/>
      <c r="AF16" s="34" t="s">
        <v>180</v>
      </c>
      <c r="AG16" s="2" t="s">
        <v>396</v>
      </c>
      <c r="AH16" s="2" t="s">
        <v>178</v>
      </c>
      <c r="AI16" s="2" t="s">
        <v>281</v>
      </c>
      <c r="AJ16" s="2" t="s">
        <v>1606</v>
      </c>
      <c r="AK16" s="2" t="s">
        <v>87</v>
      </c>
      <c r="AL16" s="1"/>
      <c r="AM16" s="2" t="s">
        <v>89</v>
      </c>
      <c r="AN16" s="1"/>
      <c r="AO16" s="2" t="s">
        <v>91</v>
      </c>
      <c r="AP16" s="1" t="s">
        <v>1607</v>
      </c>
      <c r="AQ16" s="2" t="s">
        <v>93</v>
      </c>
      <c r="AR16" s="14" t="s">
        <v>1565</v>
      </c>
      <c r="AS16" s="14"/>
      <c r="AT16" s="1"/>
      <c r="AU16" s="4">
        <v>2.93</v>
      </c>
      <c r="AV16" s="37">
        <v>1.76</v>
      </c>
      <c r="AW16" s="7">
        <v>1.61</v>
      </c>
      <c r="AX16" s="6">
        <v>0.25</v>
      </c>
      <c r="AY16" s="7">
        <v>0</v>
      </c>
      <c r="AZ16" s="8">
        <v>0</v>
      </c>
      <c r="BA16" s="7">
        <v>0</v>
      </c>
      <c r="BB16" s="8">
        <v>0.37</v>
      </c>
      <c r="BC16" s="6">
        <v>0.76</v>
      </c>
      <c r="BD16" s="7">
        <v>2.98</v>
      </c>
      <c r="BE16" s="7">
        <v>4.8499999999999996</v>
      </c>
      <c r="BF16" s="7">
        <v>3.23</v>
      </c>
      <c r="BG16" s="7">
        <v>1.99</v>
      </c>
      <c r="BH16" s="8">
        <v>2.48</v>
      </c>
      <c r="BI16" s="7">
        <v>4.2699999999999996</v>
      </c>
      <c r="BJ16" s="9">
        <v>6.24</v>
      </c>
      <c r="BK16" s="4">
        <v>10.57</v>
      </c>
      <c r="BL16" s="4">
        <v>18.47</v>
      </c>
      <c r="BM16" s="4">
        <v>2.12</v>
      </c>
      <c r="BN16" s="26">
        <v>1.22</v>
      </c>
      <c r="BO16" s="53">
        <v>0.25</v>
      </c>
      <c r="BP16" s="53">
        <v>0.45</v>
      </c>
      <c r="BQ16" s="53">
        <v>0.62</v>
      </c>
      <c r="BR16" s="54">
        <v>1.39</v>
      </c>
      <c r="BS16" s="53">
        <v>0.75</v>
      </c>
      <c r="BT16" s="54">
        <v>1.51</v>
      </c>
      <c r="BU16" s="55">
        <v>1.99</v>
      </c>
      <c r="BV16" s="53">
        <v>3.27</v>
      </c>
      <c r="BW16" s="53">
        <v>4.12</v>
      </c>
      <c r="BX16" s="53">
        <v>4.0599999999999996</v>
      </c>
      <c r="BY16" s="7">
        <v>2.2200000000000002</v>
      </c>
      <c r="BZ16" s="8">
        <v>3.23</v>
      </c>
      <c r="CA16" s="7">
        <v>5.56</v>
      </c>
      <c r="CB16" s="9">
        <v>7.13</v>
      </c>
      <c r="CC16" s="4">
        <v>9.8000000000000007</v>
      </c>
      <c r="CD16" s="4">
        <v>17.95</v>
      </c>
      <c r="CE16" s="16">
        <v>25.5</v>
      </c>
      <c r="CF16" s="38">
        <v>29.63</v>
      </c>
      <c r="CG16" s="17">
        <v>31.1</v>
      </c>
      <c r="CH16" s="18">
        <v>33.68</v>
      </c>
      <c r="CI16" s="17">
        <v>33.700000000000003</v>
      </c>
      <c r="CJ16" s="19">
        <v>35.409999999999997</v>
      </c>
      <c r="CK16" s="17">
        <v>35.25</v>
      </c>
      <c r="CL16" s="19">
        <v>35.03</v>
      </c>
      <c r="CM16" s="18">
        <v>35.479999999999997</v>
      </c>
      <c r="CN16" s="17">
        <v>36.659999999999997</v>
      </c>
      <c r="CO16" s="17">
        <v>36.06</v>
      </c>
      <c r="CP16" s="17">
        <v>38.130000000000003</v>
      </c>
      <c r="CQ16" s="17">
        <v>42.37</v>
      </c>
      <c r="CR16" s="19">
        <v>42.49</v>
      </c>
      <c r="CS16" s="17">
        <v>42.11</v>
      </c>
      <c r="CT16" s="20">
        <v>41.34</v>
      </c>
      <c r="CU16" s="16">
        <v>40.53</v>
      </c>
      <c r="CV16" s="16">
        <v>35.130000000000003</v>
      </c>
      <c r="CW16" s="16">
        <v>26.31</v>
      </c>
      <c r="CX16" s="38">
        <v>29.56</v>
      </c>
      <c r="CY16" s="17">
        <v>31.74</v>
      </c>
      <c r="CZ16" s="17">
        <v>33.28</v>
      </c>
      <c r="DA16" s="17">
        <v>33.53</v>
      </c>
      <c r="DB16" s="19">
        <v>35.409999999999997</v>
      </c>
      <c r="DC16" s="17">
        <v>34.17</v>
      </c>
      <c r="DD16" s="19">
        <v>34.9</v>
      </c>
      <c r="DE16" s="18">
        <v>36.44</v>
      </c>
      <c r="DF16" s="17">
        <v>36.729999999999997</v>
      </c>
      <c r="DG16" s="17">
        <v>36.92</v>
      </c>
      <c r="DH16" s="17">
        <v>39.06</v>
      </c>
      <c r="DI16" s="17">
        <v>42.11</v>
      </c>
      <c r="DJ16" s="19">
        <v>43.22</v>
      </c>
      <c r="DK16" s="17">
        <v>42.89</v>
      </c>
      <c r="DL16" s="20">
        <v>41.68</v>
      </c>
      <c r="DM16" s="16">
        <v>40.35</v>
      </c>
      <c r="DN16" s="16">
        <v>35.15</v>
      </c>
      <c r="DO16" s="16">
        <v>6</v>
      </c>
      <c r="DP16" s="20">
        <v>7</v>
      </c>
      <c r="DQ16" s="17">
        <v>4</v>
      </c>
      <c r="DR16" s="17">
        <v>0</v>
      </c>
      <c r="DS16" s="17">
        <v>-3</v>
      </c>
      <c r="DT16" s="17">
        <v>-7</v>
      </c>
      <c r="DU16" s="17">
        <v>-12</v>
      </c>
      <c r="DV16" s="17">
        <v>-8</v>
      </c>
      <c r="DW16" s="17">
        <v>-6</v>
      </c>
      <c r="DX16" s="17">
        <v>-3</v>
      </c>
      <c r="DY16" s="17">
        <v>0</v>
      </c>
      <c r="DZ16" s="17">
        <v>7</v>
      </c>
      <c r="EA16" s="17">
        <v>10</v>
      </c>
      <c r="EB16" s="17">
        <v>10</v>
      </c>
      <c r="EC16" s="17">
        <v>11</v>
      </c>
      <c r="ED16" s="20">
        <v>10</v>
      </c>
      <c r="EE16" s="20">
        <v>6</v>
      </c>
      <c r="EF16" s="20">
        <v>7</v>
      </c>
    </row>
    <row r="17" spans="1:136" ht="14">
      <c r="A17" s="2" t="s">
        <v>1599</v>
      </c>
      <c r="B17" s="2" t="s">
        <v>1600</v>
      </c>
      <c r="C17" s="2"/>
      <c r="D17" s="2">
        <v>50013467</v>
      </c>
      <c r="E17" s="10" t="s">
        <v>1601</v>
      </c>
      <c r="F17" s="11" t="s">
        <v>286</v>
      </c>
      <c r="G17" s="2" t="s">
        <v>167</v>
      </c>
      <c r="H17" s="2"/>
      <c r="I17" s="2" t="s">
        <v>238</v>
      </c>
      <c r="J17" s="2" t="s">
        <v>279</v>
      </c>
      <c r="K17" s="30" t="s">
        <v>168</v>
      </c>
      <c r="L17" s="30" t="s">
        <v>1602</v>
      </c>
      <c r="M17" s="30" t="s">
        <v>1603</v>
      </c>
      <c r="N17" s="30"/>
      <c r="O17" s="3" t="s">
        <v>1569</v>
      </c>
      <c r="P17" s="3">
        <v>33</v>
      </c>
      <c r="Q17" s="2">
        <v>23</v>
      </c>
      <c r="R17" s="2">
        <v>19</v>
      </c>
      <c r="S17" s="2" t="s">
        <v>1297</v>
      </c>
      <c r="T17" s="33"/>
      <c r="U17" s="3" t="s">
        <v>704</v>
      </c>
      <c r="V17" s="3">
        <v>64</v>
      </c>
      <c r="W17" s="2">
        <v>48</v>
      </c>
      <c r="X17" s="2">
        <v>33</v>
      </c>
      <c r="Y17" s="2"/>
      <c r="Z17" s="33" t="s">
        <v>107</v>
      </c>
      <c r="AA17" s="12"/>
      <c r="AB17" s="12"/>
      <c r="AC17" s="13"/>
      <c r="AD17" s="13"/>
      <c r="AE17" s="13"/>
      <c r="AF17" s="34" t="s">
        <v>152</v>
      </c>
      <c r="AG17" s="2" t="s">
        <v>117</v>
      </c>
      <c r="AH17" s="2" t="s">
        <v>348</v>
      </c>
      <c r="AI17" s="2" t="s">
        <v>642</v>
      </c>
      <c r="AJ17" s="2" t="s">
        <v>1577</v>
      </c>
      <c r="AK17" s="2" t="s">
        <v>87</v>
      </c>
      <c r="AL17" s="1"/>
      <c r="AM17" s="2" t="s">
        <v>89</v>
      </c>
      <c r="AN17" s="1"/>
      <c r="AO17" s="2" t="s">
        <v>91</v>
      </c>
      <c r="AP17" s="1" t="s">
        <v>1201</v>
      </c>
      <c r="AQ17" s="2" t="s">
        <v>93</v>
      </c>
      <c r="AR17" s="14" t="s">
        <v>1246</v>
      </c>
      <c r="AS17" s="14"/>
      <c r="AT17" s="1"/>
      <c r="AU17" s="4">
        <v>3.73</v>
      </c>
      <c r="AV17" s="37">
        <v>3.17</v>
      </c>
      <c r="AW17" s="7">
        <v>4.62</v>
      </c>
      <c r="AX17" s="6">
        <v>2.68</v>
      </c>
      <c r="AY17" s="7">
        <v>4.4800000000000004</v>
      </c>
      <c r="AZ17" s="8">
        <v>2.86</v>
      </c>
      <c r="BA17" s="7">
        <v>3.34</v>
      </c>
      <c r="BB17" s="8">
        <v>2.95</v>
      </c>
      <c r="BC17" s="6">
        <v>3.28</v>
      </c>
      <c r="BD17" s="7">
        <v>3.65</v>
      </c>
      <c r="BE17" s="7">
        <v>2.14</v>
      </c>
      <c r="BF17" s="7">
        <v>1.94</v>
      </c>
      <c r="BG17" s="7">
        <v>2.66</v>
      </c>
      <c r="BH17" s="8">
        <v>4.28</v>
      </c>
      <c r="BI17" s="9">
        <v>6.55</v>
      </c>
      <c r="BJ17" s="9">
        <v>7.62</v>
      </c>
      <c r="BK17" s="4">
        <v>8.3699999999999992</v>
      </c>
      <c r="BL17" s="4">
        <v>18.23</v>
      </c>
      <c r="BM17" s="4">
        <v>4.13</v>
      </c>
      <c r="BN17" s="26">
        <v>3.46</v>
      </c>
      <c r="BO17" s="53">
        <v>3.44</v>
      </c>
      <c r="BP17" s="53">
        <v>1.39</v>
      </c>
      <c r="BQ17" s="53">
        <v>2.0499999999999998</v>
      </c>
      <c r="BR17" s="54">
        <v>1.57</v>
      </c>
      <c r="BS17" s="53">
        <v>2.59</v>
      </c>
      <c r="BT17" s="54">
        <v>3.39</v>
      </c>
      <c r="BU17" s="55">
        <v>3.02</v>
      </c>
      <c r="BV17" s="53">
        <v>2.76</v>
      </c>
      <c r="BW17" s="53">
        <v>3.03</v>
      </c>
      <c r="BX17" s="53">
        <v>3.79</v>
      </c>
      <c r="BY17" s="7">
        <v>5.5</v>
      </c>
      <c r="BZ17" s="8">
        <v>4.13</v>
      </c>
      <c r="CA17" s="9">
        <v>6.59</v>
      </c>
      <c r="CB17" s="9">
        <v>7.54</v>
      </c>
      <c r="CC17" s="4">
        <v>9.6300000000000008</v>
      </c>
      <c r="CD17" s="4">
        <v>18.45</v>
      </c>
      <c r="CE17" s="16">
        <v>26.33</v>
      </c>
      <c r="CF17" s="38">
        <v>31.95</v>
      </c>
      <c r="CG17" s="17">
        <v>34.94</v>
      </c>
      <c r="CH17" s="18">
        <v>34.049999999999997</v>
      </c>
      <c r="CI17" s="17">
        <v>34.47</v>
      </c>
      <c r="CJ17" s="19">
        <v>36.770000000000003</v>
      </c>
      <c r="CK17" s="17">
        <v>36.229999999999997</v>
      </c>
      <c r="CL17" s="19">
        <v>38.159999999999997</v>
      </c>
      <c r="CM17" s="18">
        <v>37.9</v>
      </c>
      <c r="CN17" s="17">
        <v>38.58</v>
      </c>
      <c r="CO17" s="17">
        <v>38.67</v>
      </c>
      <c r="CP17" s="17">
        <v>39.69</v>
      </c>
      <c r="CQ17" s="17">
        <v>42.64</v>
      </c>
      <c r="CR17" s="19">
        <v>44.5</v>
      </c>
      <c r="CS17" s="20">
        <v>44.83</v>
      </c>
      <c r="CT17" s="20">
        <v>42.9</v>
      </c>
      <c r="CU17" s="16">
        <v>39.31</v>
      </c>
      <c r="CV17" s="16">
        <v>39.880000000000003</v>
      </c>
      <c r="CW17" s="16">
        <v>26.85</v>
      </c>
      <c r="CX17" s="38">
        <v>31.23</v>
      </c>
      <c r="CY17" s="17">
        <v>33.06</v>
      </c>
      <c r="CZ17" s="17">
        <v>34.229999999999997</v>
      </c>
      <c r="DA17" s="17">
        <v>35.32</v>
      </c>
      <c r="DB17" s="19">
        <v>37.43</v>
      </c>
      <c r="DC17" s="17">
        <v>36.44</v>
      </c>
      <c r="DD17" s="19">
        <v>38.799999999999997</v>
      </c>
      <c r="DE17" s="18">
        <v>38.04</v>
      </c>
      <c r="DF17" s="17">
        <v>37.72</v>
      </c>
      <c r="DG17" s="17">
        <v>37.32</v>
      </c>
      <c r="DH17" s="17">
        <v>40.14</v>
      </c>
      <c r="DI17" s="17">
        <v>42.63</v>
      </c>
      <c r="DJ17" s="19">
        <v>45.4</v>
      </c>
      <c r="DK17" s="20">
        <v>43.74</v>
      </c>
      <c r="DL17" s="20">
        <v>42.09</v>
      </c>
      <c r="DM17" s="16">
        <v>39.01</v>
      </c>
      <c r="DN17" s="16">
        <v>41.5</v>
      </c>
      <c r="DO17" s="16">
        <v>-2</v>
      </c>
      <c r="DP17" s="20">
        <v>-1</v>
      </c>
      <c r="DQ17" s="17">
        <v>-1</v>
      </c>
      <c r="DR17" s="17">
        <v>1</v>
      </c>
      <c r="DS17" s="17">
        <v>3</v>
      </c>
      <c r="DT17" s="17">
        <v>4</v>
      </c>
      <c r="DU17" s="17">
        <v>2</v>
      </c>
      <c r="DV17" s="17">
        <v>-3</v>
      </c>
      <c r="DW17" s="17">
        <v>-6</v>
      </c>
      <c r="DX17" s="17">
        <v>-14</v>
      </c>
      <c r="DY17" s="17">
        <v>-24</v>
      </c>
      <c r="DZ17" s="17">
        <v>-28</v>
      </c>
      <c r="EA17" s="17">
        <v>-25</v>
      </c>
      <c r="EB17" s="17">
        <v>-20</v>
      </c>
      <c r="EC17" s="20">
        <v>-10</v>
      </c>
      <c r="ED17" s="20">
        <v>-8</v>
      </c>
      <c r="EE17" s="20">
        <v>-6</v>
      </c>
      <c r="EF17" s="20">
        <v>-10</v>
      </c>
    </row>
    <row r="18" spans="1:136" ht="14">
      <c r="A18" s="2" t="s">
        <v>1595</v>
      </c>
      <c r="B18" s="2" t="s">
        <v>716</v>
      </c>
      <c r="C18" s="2"/>
      <c r="D18" s="2">
        <v>44548711</v>
      </c>
      <c r="E18" s="10" t="s">
        <v>1596</v>
      </c>
      <c r="F18" s="11" t="s">
        <v>993</v>
      </c>
      <c r="G18" s="2" t="s">
        <v>167</v>
      </c>
      <c r="H18" s="2"/>
      <c r="I18" s="2" t="s">
        <v>238</v>
      </c>
      <c r="J18" s="2" t="s">
        <v>279</v>
      </c>
      <c r="K18" s="30"/>
      <c r="L18" s="30"/>
      <c r="M18" s="30"/>
      <c r="N18" s="30"/>
      <c r="O18" s="3" t="s">
        <v>6</v>
      </c>
      <c r="P18" s="3">
        <v>4</v>
      </c>
      <c r="Q18" s="2">
        <v>2</v>
      </c>
      <c r="R18" s="2">
        <v>1</v>
      </c>
      <c r="S18" s="2" t="s">
        <v>280</v>
      </c>
      <c r="T18" s="33"/>
      <c r="U18" s="3" t="s">
        <v>232</v>
      </c>
      <c r="V18" s="3">
        <v>35</v>
      </c>
      <c r="W18" s="2">
        <v>25</v>
      </c>
      <c r="X18" s="2">
        <v>21</v>
      </c>
      <c r="Y18" s="2"/>
      <c r="Z18" s="33" t="s">
        <v>209</v>
      </c>
      <c r="AA18" s="12" t="s">
        <v>217</v>
      </c>
      <c r="AB18" s="12">
        <v>48</v>
      </c>
      <c r="AC18" s="13">
        <v>32</v>
      </c>
      <c r="AD18" s="13">
        <v>19</v>
      </c>
      <c r="AE18" s="13"/>
      <c r="AF18" s="34" t="s">
        <v>180</v>
      </c>
      <c r="AG18" s="2" t="s">
        <v>247</v>
      </c>
      <c r="AH18" s="2" t="s">
        <v>760</v>
      </c>
      <c r="AI18" s="2" t="s">
        <v>712</v>
      </c>
      <c r="AJ18" s="2" t="s">
        <v>1597</v>
      </c>
      <c r="AK18" s="2" t="s">
        <v>87</v>
      </c>
      <c r="AL18" s="1"/>
      <c r="AM18" s="2" t="s">
        <v>89</v>
      </c>
      <c r="AN18" s="1"/>
      <c r="AO18" s="2" t="s">
        <v>91</v>
      </c>
      <c r="AP18" s="1" t="s">
        <v>1598</v>
      </c>
      <c r="AQ18" s="2" t="s">
        <v>93</v>
      </c>
      <c r="AR18" s="14" t="s">
        <v>835</v>
      </c>
      <c r="AS18" s="14"/>
      <c r="AT18" s="1"/>
      <c r="AU18" s="4">
        <v>4.18</v>
      </c>
      <c r="AV18" s="37">
        <v>2.78</v>
      </c>
      <c r="AW18" s="9">
        <v>2.06</v>
      </c>
      <c r="AX18" s="37">
        <v>1.81</v>
      </c>
      <c r="AY18" s="7">
        <v>1.27</v>
      </c>
      <c r="AZ18" s="8">
        <v>0.39</v>
      </c>
      <c r="BA18" s="7">
        <v>0.37</v>
      </c>
      <c r="BB18" s="8">
        <v>1.02</v>
      </c>
      <c r="BC18" s="6">
        <v>1.74</v>
      </c>
      <c r="BD18" s="7">
        <v>2.02</v>
      </c>
      <c r="BE18" s="7">
        <v>4.01</v>
      </c>
      <c r="BF18" s="7">
        <v>6.37</v>
      </c>
      <c r="BG18" s="7">
        <v>4.66</v>
      </c>
      <c r="BH18" s="8">
        <v>3.78</v>
      </c>
      <c r="BI18" s="7">
        <v>4.3099999999999996</v>
      </c>
      <c r="BJ18" s="7">
        <v>6.63</v>
      </c>
      <c r="BK18" s="4">
        <v>11.3</v>
      </c>
      <c r="BL18" s="4">
        <v>15.23</v>
      </c>
      <c r="BM18" s="4">
        <v>3.44</v>
      </c>
      <c r="BN18" s="26">
        <v>2.86</v>
      </c>
      <c r="BO18" s="25">
        <v>2.12</v>
      </c>
      <c r="BP18" s="25">
        <v>1.76</v>
      </c>
      <c r="BQ18" s="53">
        <v>1.61</v>
      </c>
      <c r="BR18" s="54">
        <v>1.74</v>
      </c>
      <c r="BS18" s="53">
        <v>1.87</v>
      </c>
      <c r="BT18" s="54">
        <v>1.76</v>
      </c>
      <c r="BU18" s="55">
        <v>1.42</v>
      </c>
      <c r="BV18" s="53">
        <v>2.88</v>
      </c>
      <c r="BW18" s="53">
        <v>4.3099999999999996</v>
      </c>
      <c r="BX18" s="53">
        <v>6.12</v>
      </c>
      <c r="BY18" s="7">
        <v>4.84</v>
      </c>
      <c r="BZ18" s="8">
        <v>4.8899999999999997</v>
      </c>
      <c r="CA18" s="7">
        <v>5.17</v>
      </c>
      <c r="CB18" s="7">
        <v>7.03</v>
      </c>
      <c r="CC18" s="4">
        <v>11.38</v>
      </c>
      <c r="CD18" s="4">
        <v>13.62</v>
      </c>
      <c r="CE18" s="16">
        <v>26.06</v>
      </c>
      <c r="CF18" s="38">
        <v>30.3</v>
      </c>
      <c r="CG18" s="20">
        <v>32.85</v>
      </c>
      <c r="CH18" s="38">
        <v>34.89</v>
      </c>
      <c r="CI18" s="17">
        <v>37.119999999999997</v>
      </c>
      <c r="CJ18" s="19">
        <v>38.11</v>
      </c>
      <c r="CK18" s="17">
        <v>39.380000000000003</v>
      </c>
      <c r="CL18" s="19">
        <v>38.049999999999997</v>
      </c>
      <c r="CM18" s="18">
        <v>38.83</v>
      </c>
      <c r="CN18" s="17">
        <v>38.93</v>
      </c>
      <c r="CO18" s="17">
        <v>39.56</v>
      </c>
      <c r="CP18" s="17">
        <v>40.520000000000003</v>
      </c>
      <c r="CQ18" s="17">
        <v>43.68</v>
      </c>
      <c r="CR18" s="19">
        <v>46.6</v>
      </c>
      <c r="CS18" s="17">
        <v>48.19</v>
      </c>
      <c r="CT18" s="17">
        <v>46.84</v>
      </c>
      <c r="CU18" s="16">
        <v>43.11</v>
      </c>
      <c r="CV18" s="16">
        <v>42.09</v>
      </c>
      <c r="CW18" s="16">
        <v>26.86</v>
      </c>
      <c r="CX18" s="38">
        <v>30.61</v>
      </c>
      <c r="CY18" s="20">
        <v>32.97</v>
      </c>
      <c r="CZ18" s="20">
        <v>35.04</v>
      </c>
      <c r="DA18" s="17">
        <v>36.79</v>
      </c>
      <c r="DB18" s="19">
        <v>38.92</v>
      </c>
      <c r="DC18" s="17">
        <v>38.93</v>
      </c>
      <c r="DD18" s="19">
        <v>38.26</v>
      </c>
      <c r="DE18" s="18">
        <v>39.03</v>
      </c>
      <c r="DF18" s="17">
        <v>39.18</v>
      </c>
      <c r="DG18" s="17">
        <v>39.130000000000003</v>
      </c>
      <c r="DH18" s="17">
        <v>40.700000000000003</v>
      </c>
      <c r="DI18" s="17">
        <v>43.01</v>
      </c>
      <c r="DJ18" s="19">
        <v>47.02</v>
      </c>
      <c r="DK18" s="17">
        <v>48.06</v>
      </c>
      <c r="DL18" s="17">
        <v>46.34</v>
      </c>
      <c r="DM18" s="16">
        <v>43.11</v>
      </c>
      <c r="DN18" s="16">
        <v>41.17</v>
      </c>
      <c r="DO18" s="16">
        <v>0</v>
      </c>
      <c r="DP18" s="20">
        <v>1</v>
      </c>
      <c r="DQ18" s="20">
        <v>0</v>
      </c>
      <c r="DR18" s="20">
        <v>0</v>
      </c>
      <c r="DS18" s="17">
        <v>-1</v>
      </c>
      <c r="DT18" s="17">
        <v>-3</v>
      </c>
      <c r="DU18" s="17">
        <v>-5</v>
      </c>
      <c r="DV18" s="17">
        <v>-6</v>
      </c>
      <c r="DW18" s="17">
        <v>-6</v>
      </c>
      <c r="DX18" s="17">
        <v>-5</v>
      </c>
      <c r="DY18" s="17">
        <v>0</v>
      </c>
      <c r="DZ18" s="17">
        <v>6</v>
      </c>
      <c r="EA18" s="17">
        <v>12</v>
      </c>
      <c r="EB18" s="17">
        <v>14</v>
      </c>
      <c r="EC18" s="17">
        <v>11</v>
      </c>
      <c r="ED18" s="17">
        <v>8</v>
      </c>
      <c r="EE18" s="20">
        <v>3</v>
      </c>
      <c r="EF18" s="20">
        <v>2</v>
      </c>
    </row>
    <row r="19" spans="1:136" ht="14">
      <c r="A19" s="2" t="s">
        <v>1587</v>
      </c>
      <c r="B19" s="2" t="s">
        <v>1404</v>
      </c>
      <c r="C19" s="2"/>
      <c r="D19" s="2">
        <v>31721851</v>
      </c>
      <c r="E19" s="10" t="s">
        <v>1588</v>
      </c>
      <c r="F19" s="11" t="s">
        <v>470</v>
      </c>
      <c r="G19" s="2" t="s">
        <v>1589</v>
      </c>
      <c r="H19" s="2" t="s">
        <v>1250</v>
      </c>
      <c r="I19" s="2"/>
      <c r="J19" s="2"/>
      <c r="K19" s="30" t="s">
        <v>860</v>
      </c>
      <c r="L19" s="30" t="s">
        <v>649</v>
      </c>
      <c r="M19" s="30"/>
      <c r="N19" s="30"/>
      <c r="S19" s="2" t="s">
        <v>364</v>
      </c>
      <c r="U19" s="3" t="s">
        <v>564</v>
      </c>
      <c r="V19" s="3">
        <v>78</v>
      </c>
      <c r="W19" s="2">
        <v>63</v>
      </c>
      <c r="X19" s="2">
        <v>44</v>
      </c>
      <c r="Z19" s="33" t="s">
        <v>107</v>
      </c>
      <c r="AA19" s="3" t="s">
        <v>526</v>
      </c>
      <c r="AB19" s="3">
        <v>54</v>
      </c>
      <c r="AC19" s="2">
        <v>31</v>
      </c>
      <c r="AD19" s="2">
        <v>40</v>
      </c>
      <c r="AE19" s="2"/>
      <c r="AF19" s="34" t="s">
        <v>180</v>
      </c>
      <c r="AG19" s="2" t="s">
        <v>1456</v>
      </c>
      <c r="AH19" s="2" t="s">
        <v>1457</v>
      </c>
      <c r="AI19" s="2" t="s">
        <v>1458</v>
      </c>
      <c r="AJ19" s="2" t="s">
        <v>1459</v>
      </c>
      <c r="AK19" s="2" t="s">
        <v>87</v>
      </c>
      <c r="AL19" s="1"/>
      <c r="AM19" s="2" t="s">
        <v>89</v>
      </c>
      <c r="AN19" s="1"/>
      <c r="AO19" s="2" t="s">
        <v>91</v>
      </c>
      <c r="AP19" s="1" t="s">
        <v>1590</v>
      </c>
      <c r="AQ19" s="2" t="s">
        <v>93</v>
      </c>
      <c r="AR19" s="14" t="s">
        <v>1591</v>
      </c>
      <c r="AS19" s="14"/>
      <c r="AT19" s="1"/>
      <c r="AU19" s="4">
        <v>3.18</v>
      </c>
      <c r="AV19" s="6">
        <v>2.74</v>
      </c>
      <c r="AW19" s="7">
        <v>1.73</v>
      </c>
      <c r="AX19" s="6">
        <v>0</v>
      </c>
      <c r="AY19" s="7">
        <v>0</v>
      </c>
      <c r="AZ19" s="8">
        <v>0</v>
      </c>
      <c r="BA19" s="7">
        <v>0</v>
      </c>
      <c r="BB19" s="8">
        <v>0.39</v>
      </c>
      <c r="BC19" s="6">
        <v>3.71</v>
      </c>
      <c r="BD19" s="7">
        <v>5.72</v>
      </c>
      <c r="BE19" s="7">
        <v>6.53</v>
      </c>
      <c r="BF19" s="7">
        <v>3.85</v>
      </c>
      <c r="BG19" s="7">
        <v>2.17</v>
      </c>
      <c r="BH19" s="8">
        <v>3.5</v>
      </c>
      <c r="BI19" s="9">
        <v>6.15</v>
      </c>
      <c r="BJ19" s="9">
        <v>10.68</v>
      </c>
      <c r="BK19" s="4">
        <v>16.63</v>
      </c>
      <c r="BL19" s="1"/>
      <c r="BM19" s="4">
        <v>3.83</v>
      </c>
      <c r="BN19" s="55">
        <v>1.87</v>
      </c>
      <c r="BO19" s="53">
        <v>1.1200000000000001</v>
      </c>
      <c r="BP19" s="53">
        <v>1.5</v>
      </c>
      <c r="BQ19" s="53">
        <v>3.67</v>
      </c>
      <c r="BR19" s="54">
        <v>3.61</v>
      </c>
      <c r="BS19" s="53">
        <v>3.71</v>
      </c>
      <c r="BT19" s="54">
        <v>4.03</v>
      </c>
      <c r="BU19" s="55">
        <v>4.72</v>
      </c>
      <c r="BV19" s="53">
        <v>2.92</v>
      </c>
      <c r="BW19" s="53">
        <v>3.23</v>
      </c>
      <c r="BX19" s="53">
        <v>5.61</v>
      </c>
      <c r="BY19" s="7">
        <v>0</v>
      </c>
      <c r="BZ19" s="8">
        <v>5.75</v>
      </c>
      <c r="CA19" s="9">
        <v>8.2899999999999991</v>
      </c>
      <c r="CB19" s="9">
        <v>7.62</v>
      </c>
      <c r="CC19" s="4">
        <v>13.07</v>
      </c>
      <c r="CD19" s="1"/>
      <c r="CE19" s="16">
        <v>27.96</v>
      </c>
      <c r="CF19" s="18" t="s">
        <v>1592</v>
      </c>
      <c r="CG19" s="17" t="s">
        <v>1592</v>
      </c>
      <c r="CH19" s="18">
        <v>28.84</v>
      </c>
      <c r="CI19" s="17">
        <v>31.04</v>
      </c>
      <c r="CJ19" s="19">
        <v>33.82</v>
      </c>
      <c r="CK19" s="17">
        <v>33.119999999999997</v>
      </c>
      <c r="CL19" s="19">
        <v>33.04</v>
      </c>
      <c r="CM19" s="18">
        <v>33.869999999999997</v>
      </c>
      <c r="CN19" s="17">
        <v>34.69</v>
      </c>
      <c r="CO19" s="17">
        <v>36.44</v>
      </c>
      <c r="CP19" s="17">
        <v>36.54</v>
      </c>
      <c r="CQ19" s="17">
        <v>40.74</v>
      </c>
      <c r="CR19" s="19" t="s">
        <v>1593</v>
      </c>
      <c r="CS19" s="20" t="s">
        <v>1594</v>
      </c>
      <c r="CT19" s="20">
        <v>41.14</v>
      </c>
      <c r="CU19" s="16">
        <v>43.2</v>
      </c>
      <c r="CV19" s="1"/>
      <c r="CW19" s="16">
        <v>27.16</v>
      </c>
      <c r="CX19" s="18" t="s">
        <v>1592</v>
      </c>
      <c r="CY19" s="17" t="s">
        <v>1592</v>
      </c>
      <c r="CZ19" s="17">
        <v>28.44</v>
      </c>
      <c r="DA19" s="17">
        <v>31.96</v>
      </c>
      <c r="DB19" s="19">
        <v>33.6</v>
      </c>
      <c r="DC19" s="17">
        <v>32.549999999999997</v>
      </c>
      <c r="DD19" s="19">
        <v>33.049999999999997</v>
      </c>
      <c r="DE19" s="18">
        <v>32.520000000000003</v>
      </c>
      <c r="DF19" s="17">
        <v>34.409999999999997</v>
      </c>
      <c r="DG19" s="17">
        <v>35.64</v>
      </c>
      <c r="DH19" s="17">
        <v>36.01</v>
      </c>
      <c r="DI19" s="17">
        <v>40.049999999999997</v>
      </c>
      <c r="DJ19" s="19" t="s">
        <v>1593</v>
      </c>
      <c r="DK19" s="20" t="s">
        <v>1594</v>
      </c>
      <c r="DL19" s="20">
        <v>41.24</v>
      </c>
      <c r="DM19" s="16">
        <v>44.32</v>
      </c>
      <c r="DN19" s="1"/>
      <c r="DO19" s="16">
        <v>3</v>
      </c>
      <c r="DP19" s="17">
        <v>-4</v>
      </c>
      <c r="DQ19" s="17">
        <v>-15</v>
      </c>
      <c r="DR19" s="17">
        <v>-27</v>
      </c>
      <c r="DS19" s="17">
        <v>-35</v>
      </c>
      <c r="DT19" s="17">
        <v>-38</v>
      </c>
      <c r="DU19" s="17">
        <v>-34</v>
      </c>
      <c r="DV19" s="17">
        <v>-24</v>
      </c>
      <c r="DW19" s="17">
        <v>-16</v>
      </c>
      <c r="DX19" s="17">
        <v>-3</v>
      </c>
      <c r="DY19" s="17">
        <v>3</v>
      </c>
      <c r="DZ19" s="17">
        <v>12</v>
      </c>
      <c r="EA19" s="17">
        <v>14</v>
      </c>
      <c r="EB19" s="17">
        <v>17</v>
      </c>
      <c r="EC19" s="20">
        <v>14</v>
      </c>
      <c r="ED19" s="20">
        <v>8</v>
      </c>
      <c r="EE19" s="20">
        <v>8</v>
      </c>
      <c r="EF19" s="1"/>
    </row>
    <row r="20" spans="1:136" ht="14">
      <c r="A20" s="2" t="s">
        <v>1582</v>
      </c>
      <c r="B20" s="2" t="s">
        <v>1583</v>
      </c>
      <c r="C20" s="2"/>
      <c r="D20" s="2">
        <v>50999004</v>
      </c>
      <c r="E20" s="10" t="s">
        <v>1036</v>
      </c>
      <c r="F20" s="11" t="s">
        <v>1584</v>
      </c>
      <c r="G20" s="2" t="s">
        <v>167</v>
      </c>
      <c r="H20" s="2"/>
      <c r="I20" s="2" t="s">
        <v>147</v>
      </c>
      <c r="J20" s="2" t="s">
        <v>148</v>
      </c>
      <c r="K20" s="30"/>
      <c r="L20" s="30"/>
      <c r="M20" s="30"/>
      <c r="N20" s="30"/>
      <c r="O20" s="3" t="s">
        <v>6</v>
      </c>
      <c r="P20" s="3">
        <v>31</v>
      </c>
      <c r="Q20" s="2">
        <v>29</v>
      </c>
      <c r="R20" s="2">
        <v>26</v>
      </c>
      <c r="S20" s="2" t="s">
        <v>280</v>
      </c>
      <c r="T20" s="33"/>
      <c r="U20" s="3" t="s">
        <v>232</v>
      </c>
      <c r="V20" s="3">
        <v>62</v>
      </c>
      <c r="W20" s="2">
        <v>42</v>
      </c>
      <c r="X20" s="2">
        <v>37</v>
      </c>
      <c r="Y20" s="2"/>
      <c r="Z20" s="33" t="s">
        <v>242</v>
      </c>
      <c r="AA20" s="12" t="s">
        <v>301</v>
      </c>
      <c r="AB20" s="12">
        <v>32</v>
      </c>
      <c r="AC20" s="13">
        <v>27</v>
      </c>
      <c r="AD20" s="13">
        <v>20</v>
      </c>
      <c r="AE20" s="13"/>
      <c r="AF20" s="34" t="s">
        <v>197</v>
      </c>
      <c r="AG20" s="2" t="s">
        <v>149</v>
      </c>
      <c r="AH20" s="2" t="s">
        <v>118</v>
      </c>
      <c r="AI20" s="2" t="s">
        <v>1585</v>
      </c>
      <c r="AJ20" s="2" t="s">
        <v>775</v>
      </c>
      <c r="AK20" s="2" t="s">
        <v>87</v>
      </c>
      <c r="AL20" s="1"/>
      <c r="AM20" s="2" t="s">
        <v>89</v>
      </c>
      <c r="AN20" s="1"/>
      <c r="AO20" s="2" t="s">
        <v>91</v>
      </c>
      <c r="AP20" s="1" t="s">
        <v>1586</v>
      </c>
      <c r="AQ20" s="2" t="s">
        <v>93</v>
      </c>
      <c r="AR20" s="14" t="s">
        <v>710</v>
      </c>
      <c r="AS20" s="14"/>
      <c r="AT20" s="1"/>
      <c r="AU20" s="4">
        <v>4.0999999999999996</v>
      </c>
      <c r="AV20" s="37">
        <v>3.78</v>
      </c>
      <c r="AW20" s="7">
        <v>2.88</v>
      </c>
      <c r="AX20" s="6">
        <v>2.25</v>
      </c>
      <c r="AY20" s="7">
        <v>1.51</v>
      </c>
      <c r="AZ20" s="8">
        <v>1.22</v>
      </c>
      <c r="BA20" s="7">
        <v>0.72</v>
      </c>
      <c r="BB20" s="8">
        <v>0</v>
      </c>
      <c r="BC20" s="6">
        <v>0.12</v>
      </c>
      <c r="BD20" s="7">
        <v>1.27</v>
      </c>
      <c r="BE20" s="7">
        <v>2.86</v>
      </c>
      <c r="BF20" s="7">
        <v>7.15</v>
      </c>
      <c r="BG20" s="7">
        <v>3.88</v>
      </c>
      <c r="BH20" s="8">
        <v>3.62</v>
      </c>
      <c r="BI20" s="9">
        <v>5.31</v>
      </c>
      <c r="BJ20" s="9">
        <v>6.99</v>
      </c>
      <c r="BK20" s="4">
        <v>10.79</v>
      </c>
      <c r="BL20" s="4">
        <v>17.239999999999998</v>
      </c>
      <c r="BM20" s="4">
        <v>3.33</v>
      </c>
      <c r="BN20" s="26">
        <v>2.4500000000000002</v>
      </c>
      <c r="BO20" s="53">
        <v>0</v>
      </c>
      <c r="BP20" s="53">
        <v>0</v>
      </c>
      <c r="BQ20" s="53">
        <v>0.39</v>
      </c>
      <c r="BR20" s="54">
        <v>1.02</v>
      </c>
      <c r="BS20" s="53">
        <v>2.36</v>
      </c>
      <c r="BT20" s="54">
        <v>2.4</v>
      </c>
      <c r="BU20" s="55">
        <v>1.45</v>
      </c>
      <c r="BV20" s="53">
        <v>2.71</v>
      </c>
      <c r="BW20" s="53">
        <v>3.74</v>
      </c>
      <c r="BX20" s="53">
        <v>7.82</v>
      </c>
      <c r="BY20" s="7">
        <v>2.61</v>
      </c>
      <c r="BZ20" s="8">
        <v>3.86</v>
      </c>
      <c r="CA20" s="9">
        <v>6.74</v>
      </c>
      <c r="CB20" s="9">
        <v>6.78</v>
      </c>
      <c r="CC20" s="4">
        <v>11.38</v>
      </c>
      <c r="CD20" s="4">
        <v>16.600000000000001</v>
      </c>
      <c r="CE20" s="16">
        <v>27.94</v>
      </c>
      <c r="CF20" s="38">
        <v>31.9</v>
      </c>
      <c r="CG20" s="17">
        <v>32.99</v>
      </c>
      <c r="CH20" s="18">
        <v>34.020000000000003</v>
      </c>
      <c r="CI20" s="17">
        <v>34.93</v>
      </c>
      <c r="CJ20" s="19">
        <v>35.39</v>
      </c>
      <c r="CK20" s="17">
        <v>35.11</v>
      </c>
      <c r="CL20" s="19">
        <v>35.49</v>
      </c>
      <c r="CM20" s="18">
        <v>37.22</v>
      </c>
      <c r="CN20" s="17">
        <v>37.51</v>
      </c>
      <c r="CO20" s="17">
        <v>38.1</v>
      </c>
      <c r="CP20" s="17">
        <v>39.46</v>
      </c>
      <c r="CQ20" s="17">
        <v>41.12</v>
      </c>
      <c r="CR20" s="19">
        <v>43.5</v>
      </c>
      <c r="CS20" s="20">
        <v>46.17</v>
      </c>
      <c r="CT20" s="20">
        <v>42.71</v>
      </c>
      <c r="CU20" s="16">
        <v>45.39</v>
      </c>
      <c r="CV20" s="16">
        <v>42.87</v>
      </c>
      <c r="CW20" s="16">
        <v>27.67</v>
      </c>
      <c r="CX20" s="38">
        <v>31.45</v>
      </c>
      <c r="CY20" s="17">
        <v>33.130000000000003</v>
      </c>
      <c r="CZ20" s="17">
        <v>34.17</v>
      </c>
      <c r="DA20" s="17">
        <v>35.479999999999997</v>
      </c>
      <c r="DB20" s="19">
        <v>34.93</v>
      </c>
      <c r="DC20" s="17">
        <v>35.119999999999997</v>
      </c>
      <c r="DD20" s="19">
        <v>35.979999999999997</v>
      </c>
      <c r="DE20" s="18">
        <v>36.659999999999997</v>
      </c>
      <c r="DF20" s="17">
        <v>37.65</v>
      </c>
      <c r="DG20" s="17">
        <v>38.24</v>
      </c>
      <c r="DH20" s="17">
        <v>40.42</v>
      </c>
      <c r="DI20" s="17">
        <v>41.95</v>
      </c>
      <c r="DJ20" s="19">
        <v>43.39</v>
      </c>
      <c r="DK20" s="20">
        <v>46.19</v>
      </c>
      <c r="DL20" s="20">
        <v>42.53</v>
      </c>
      <c r="DM20" s="16">
        <v>45.11</v>
      </c>
      <c r="DN20" s="16">
        <v>43.17</v>
      </c>
      <c r="DO20" s="16">
        <v>1</v>
      </c>
      <c r="DP20" s="20">
        <v>3</v>
      </c>
      <c r="DQ20" s="17">
        <v>3</v>
      </c>
      <c r="DR20" s="17">
        <v>2</v>
      </c>
      <c r="DS20" s="17">
        <v>-3</v>
      </c>
      <c r="DT20" s="17">
        <v>-14</v>
      </c>
      <c r="DU20" s="17">
        <v>-22</v>
      </c>
      <c r="DV20" s="17">
        <v>-24</v>
      </c>
      <c r="DW20" s="17">
        <v>-20</v>
      </c>
      <c r="DX20" s="17">
        <v>-12</v>
      </c>
      <c r="DY20" s="17">
        <v>-7</v>
      </c>
      <c r="DZ20" s="17">
        <v>-2</v>
      </c>
      <c r="EA20" s="17">
        <v>2</v>
      </c>
      <c r="EB20" s="17">
        <v>4</v>
      </c>
      <c r="EC20" s="20">
        <v>3</v>
      </c>
      <c r="ED20" s="20">
        <v>2</v>
      </c>
      <c r="EE20" s="20">
        <v>0</v>
      </c>
      <c r="EF20" s="20">
        <v>0</v>
      </c>
    </row>
    <row r="21" spans="1:136" ht="14">
      <c r="A21" s="2" t="s">
        <v>1579</v>
      </c>
      <c r="B21" s="2" t="s">
        <v>1580</v>
      </c>
      <c r="C21" s="2"/>
      <c r="D21" s="2">
        <v>50992128</v>
      </c>
      <c r="E21" s="10" t="s">
        <v>269</v>
      </c>
      <c r="F21" s="11" t="s">
        <v>563</v>
      </c>
      <c r="G21" s="2" t="s">
        <v>167</v>
      </c>
      <c r="H21" s="2"/>
      <c r="I21" s="2" t="s">
        <v>238</v>
      </c>
      <c r="J21" s="2" t="s">
        <v>389</v>
      </c>
      <c r="K21" s="30" t="s">
        <v>168</v>
      </c>
      <c r="L21" s="30" t="s">
        <v>1581</v>
      </c>
      <c r="M21" s="30"/>
      <c r="N21" s="30"/>
      <c r="O21" s="3" t="s">
        <v>6</v>
      </c>
      <c r="P21" s="3">
        <v>5</v>
      </c>
      <c r="Q21" s="2">
        <v>7</v>
      </c>
      <c r="R21" s="2">
        <v>3</v>
      </c>
      <c r="S21" s="2" t="s">
        <v>1465</v>
      </c>
      <c r="T21" s="33"/>
      <c r="U21" s="3" t="s">
        <v>81</v>
      </c>
      <c r="V21" s="3">
        <v>33</v>
      </c>
      <c r="W21" s="2">
        <v>24</v>
      </c>
      <c r="X21" s="2">
        <v>21</v>
      </c>
      <c r="Y21" s="2"/>
      <c r="Z21" s="33" t="s">
        <v>209</v>
      </c>
      <c r="AA21" s="12" t="s">
        <v>126</v>
      </c>
      <c r="AB21" s="12">
        <v>60</v>
      </c>
      <c r="AC21" s="13">
        <v>41</v>
      </c>
      <c r="AD21" s="13">
        <v>20</v>
      </c>
      <c r="AE21" s="13"/>
      <c r="AF21" s="34" t="s">
        <v>152</v>
      </c>
      <c r="AG21" s="2" t="s">
        <v>272</v>
      </c>
      <c r="AH21" s="2" t="s">
        <v>262</v>
      </c>
      <c r="AI21" s="2" t="s">
        <v>559</v>
      </c>
      <c r="AJ21" s="2" t="s">
        <v>227</v>
      </c>
      <c r="AK21" s="2" t="s">
        <v>87</v>
      </c>
      <c r="AL21" s="1"/>
      <c r="AM21" s="2" t="s">
        <v>89</v>
      </c>
      <c r="AN21" s="1"/>
      <c r="AO21" s="2" t="s">
        <v>91</v>
      </c>
      <c r="AP21" s="1" t="s">
        <v>1236</v>
      </c>
      <c r="AQ21" s="2" t="s">
        <v>93</v>
      </c>
      <c r="AR21" s="14" t="s">
        <v>1531</v>
      </c>
      <c r="AS21" s="14"/>
      <c r="AT21" s="1"/>
      <c r="AU21" s="4">
        <v>4.33</v>
      </c>
      <c r="AV21" s="37">
        <v>2.17</v>
      </c>
      <c r="AW21" s="9">
        <v>2.33</v>
      </c>
      <c r="AX21" s="37">
        <v>1.99</v>
      </c>
      <c r="AY21" s="7">
        <v>2.12</v>
      </c>
      <c r="AZ21" s="8">
        <v>3.14</v>
      </c>
      <c r="BA21" s="7">
        <v>1.62</v>
      </c>
      <c r="BB21" s="8">
        <v>1.87</v>
      </c>
      <c r="BC21" s="6">
        <v>1.87</v>
      </c>
      <c r="BD21" s="7">
        <v>4.68</v>
      </c>
      <c r="BE21" s="7">
        <v>6.72</v>
      </c>
      <c r="BF21" s="7">
        <v>4.0599999999999996</v>
      </c>
      <c r="BG21" s="7">
        <v>4.09</v>
      </c>
      <c r="BH21" s="8">
        <v>4.25</v>
      </c>
      <c r="BI21" s="7">
        <v>7.08</v>
      </c>
      <c r="BJ21" s="9">
        <v>8.5</v>
      </c>
      <c r="BK21" s="4">
        <v>11.06</v>
      </c>
      <c r="BL21" s="4">
        <v>19.34</v>
      </c>
      <c r="BM21" s="4">
        <v>4.13</v>
      </c>
      <c r="BN21" s="26">
        <v>2.2400000000000002</v>
      </c>
      <c r="BO21" s="25">
        <v>2.2000000000000002</v>
      </c>
      <c r="BP21" s="25">
        <v>1.88</v>
      </c>
      <c r="BQ21" s="53">
        <v>2.25</v>
      </c>
      <c r="BR21" s="54">
        <v>3.25</v>
      </c>
      <c r="BS21" s="53">
        <v>2.63</v>
      </c>
      <c r="BT21" s="54">
        <v>3.23</v>
      </c>
      <c r="BU21" s="55">
        <v>3.53</v>
      </c>
      <c r="BV21" s="53">
        <v>4.43</v>
      </c>
      <c r="BW21" s="53">
        <v>4.72</v>
      </c>
      <c r="BX21" s="53">
        <v>4.41</v>
      </c>
      <c r="BY21" s="7">
        <v>5.01</v>
      </c>
      <c r="BZ21" s="8">
        <v>5.69</v>
      </c>
      <c r="CA21" s="7">
        <v>7.18</v>
      </c>
      <c r="CB21" s="9">
        <v>7.39</v>
      </c>
      <c r="CC21" s="4">
        <v>8.94</v>
      </c>
      <c r="CD21" s="4">
        <v>19.77</v>
      </c>
      <c r="CE21" s="16">
        <v>25.43</v>
      </c>
      <c r="CF21" s="38">
        <v>30.93</v>
      </c>
      <c r="CG21" s="20">
        <v>32.42</v>
      </c>
      <c r="CH21" s="38">
        <v>33.89</v>
      </c>
      <c r="CI21" s="17">
        <v>35.86</v>
      </c>
      <c r="CJ21" s="19">
        <v>36.549999999999997</v>
      </c>
      <c r="CK21" s="17">
        <v>36.22</v>
      </c>
      <c r="CL21" s="19">
        <v>37.39</v>
      </c>
      <c r="CM21" s="18">
        <v>38.07</v>
      </c>
      <c r="CN21" s="17">
        <v>38.17</v>
      </c>
      <c r="CO21" s="17">
        <v>39.85</v>
      </c>
      <c r="CP21" s="17">
        <v>41.72</v>
      </c>
      <c r="CQ21" s="17">
        <v>47.43</v>
      </c>
      <c r="CR21" s="19">
        <v>48.4</v>
      </c>
      <c r="CS21" s="17">
        <v>46.76</v>
      </c>
      <c r="CT21" s="20">
        <v>45.29</v>
      </c>
      <c r="CU21" s="16">
        <v>43.39</v>
      </c>
      <c r="CV21" s="16">
        <v>45.12</v>
      </c>
      <c r="CW21" s="16">
        <v>25.32</v>
      </c>
      <c r="CX21" s="38">
        <v>30.17</v>
      </c>
      <c r="CY21" s="20">
        <v>32.9</v>
      </c>
      <c r="CZ21" s="20">
        <v>33.74</v>
      </c>
      <c r="DA21" s="17">
        <v>35.78</v>
      </c>
      <c r="DB21" s="19">
        <v>35.950000000000003</v>
      </c>
      <c r="DC21" s="17">
        <v>36.06</v>
      </c>
      <c r="DD21" s="19">
        <v>37.369999999999997</v>
      </c>
      <c r="DE21" s="18">
        <v>38.630000000000003</v>
      </c>
      <c r="DF21" s="17">
        <v>38.43</v>
      </c>
      <c r="DG21" s="17">
        <v>39.479999999999997</v>
      </c>
      <c r="DH21" s="17">
        <v>41.18</v>
      </c>
      <c r="DI21" s="17">
        <v>47.1</v>
      </c>
      <c r="DJ21" s="19">
        <v>48.61</v>
      </c>
      <c r="DK21" s="17">
        <v>47.07</v>
      </c>
      <c r="DL21" s="20">
        <v>44.77</v>
      </c>
      <c r="DM21" s="16">
        <v>43.33</v>
      </c>
      <c r="DN21" s="16">
        <v>45.87</v>
      </c>
      <c r="DO21" s="16">
        <v>1</v>
      </c>
      <c r="DP21" s="20">
        <v>2</v>
      </c>
      <c r="DQ21" s="20">
        <v>2</v>
      </c>
      <c r="DR21" s="20">
        <v>4</v>
      </c>
      <c r="DS21" s="17">
        <v>2</v>
      </c>
      <c r="DT21" s="17">
        <v>0</v>
      </c>
      <c r="DU21" s="17">
        <v>0</v>
      </c>
      <c r="DV21" s="17">
        <v>3</v>
      </c>
      <c r="DW21" s="17">
        <v>8</v>
      </c>
      <c r="DX21" s="17">
        <v>12</v>
      </c>
      <c r="DY21" s="17">
        <v>19</v>
      </c>
      <c r="DZ21" s="17">
        <v>22</v>
      </c>
      <c r="EA21" s="17">
        <v>25</v>
      </c>
      <c r="EB21" s="17">
        <v>18</v>
      </c>
      <c r="EC21" s="17">
        <v>10</v>
      </c>
      <c r="ED21" s="20">
        <v>5</v>
      </c>
      <c r="EE21" s="20">
        <v>3</v>
      </c>
      <c r="EF21" s="20">
        <v>2</v>
      </c>
    </row>
    <row r="22" spans="1:136" ht="14">
      <c r="A22" s="2" t="s">
        <v>1575</v>
      </c>
      <c r="B22" s="2" t="s">
        <v>1528</v>
      </c>
      <c r="C22" s="2"/>
      <c r="D22" s="2">
        <v>49754597</v>
      </c>
      <c r="E22" s="10" t="s">
        <v>1142</v>
      </c>
      <c r="F22" s="11" t="s">
        <v>1576</v>
      </c>
      <c r="G22" s="2" t="s">
        <v>167</v>
      </c>
      <c r="H22" s="2"/>
      <c r="I22" s="2" t="s">
        <v>147</v>
      </c>
      <c r="J22" s="2" t="s">
        <v>148</v>
      </c>
      <c r="K22" s="30" t="s">
        <v>168</v>
      </c>
      <c r="L22" s="30" t="s">
        <v>927</v>
      </c>
      <c r="M22" s="30"/>
      <c r="N22" s="30"/>
      <c r="O22" s="3" t="s">
        <v>13</v>
      </c>
      <c r="P22" s="3">
        <v>60</v>
      </c>
      <c r="Q22" s="2">
        <v>47</v>
      </c>
      <c r="R22" s="2">
        <v>43</v>
      </c>
      <c r="S22" s="2" t="s">
        <v>280</v>
      </c>
      <c r="T22" s="33" t="s">
        <v>839</v>
      </c>
      <c r="U22" s="3" t="s">
        <v>1054</v>
      </c>
      <c r="V22" s="3">
        <v>63</v>
      </c>
      <c r="W22" s="2">
        <v>49</v>
      </c>
      <c r="X22" s="2">
        <v>23</v>
      </c>
      <c r="Y22" s="2"/>
      <c r="Z22" s="33" t="s">
        <v>176</v>
      </c>
      <c r="AA22" s="12"/>
      <c r="AB22" s="12"/>
      <c r="AC22" s="13"/>
      <c r="AD22" s="13"/>
      <c r="AE22" s="13"/>
      <c r="AF22" s="34"/>
      <c r="AG22" s="2" t="s">
        <v>83</v>
      </c>
      <c r="AH22" s="2" t="s">
        <v>383</v>
      </c>
      <c r="AI22" s="2" t="s">
        <v>800</v>
      </c>
      <c r="AJ22" s="2" t="s">
        <v>1577</v>
      </c>
      <c r="AK22" s="2" t="s">
        <v>87</v>
      </c>
      <c r="AL22" s="1"/>
      <c r="AM22" s="2" t="s">
        <v>89</v>
      </c>
      <c r="AN22" s="1"/>
      <c r="AO22" s="2" t="s">
        <v>91</v>
      </c>
      <c r="AP22" s="1" t="s">
        <v>753</v>
      </c>
      <c r="AQ22" s="2" t="s">
        <v>93</v>
      </c>
      <c r="AR22" s="14" t="s">
        <v>1578</v>
      </c>
      <c r="AS22" s="14"/>
      <c r="AT22" s="1"/>
      <c r="AU22" s="4">
        <v>3.61</v>
      </c>
      <c r="AV22" s="6">
        <v>3.71</v>
      </c>
      <c r="AW22" s="7">
        <v>3.55</v>
      </c>
      <c r="AX22" s="6">
        <v>3.36</v>
      </c>
      <c r="AY22" s="7">
        <v>2.67</v>
      </c>
      <c r="AZ22" s="8">
        <v>2.61</v>
      </c>
      <c r="BA22" s="7">
        <v>2.5</v>
      </c>
      <c r="BB22" s="8">
        <v>0.72</v>
      </c>
      <c r="BC22" s="6">
        <v>1.92</v>
      </c>
      <c r="BD22" s="7">
        <v>1.91</v>
      </c>
      <c r="BE22" s="7">
        <v>4.4800000000000004</v>
      </c>
      <c r="BF22" s="7">
        <v>4.3099999999999996</v>
      </c>
      <c r="BG22" s="7">
        <v>3.6</v>
      </c>
      <c r="BH22" s="8">
        <v>4.3600000000000003</v>
      </c>
      <c r="BI22" s="9">
        <v>6.28</v>
      </c>
      <c r="BJ22" s="9">
        <v>9.3000000000000007</v>
      </c>
      <c r="BK22" s="4">
        <v>13.39</v>
      </c>
      <c r="BL22" s="1"/>
      <c r="BM22" s="4">
        <v>5.3</v>
      </c>
      <c r="BN22" s="55">
        <v>3.05</v>
      </c>
      <c r="BO22" s="53">
        <v>2.58</v>
      </c>
      <c r="BP22" s="53">
        <v>1.42</v>
      </c>
      <c r="BQ22" s="53">
        <v>0</v>
      </c>
      <c r="BR22" s="54">
        <v>0.27</v>
      </c>
      <c r="BS22" s="53">
        <v>1.47</v>
      </c>
      <c r="BT22" s="54">
        <v>2.99</v>
      </c>
      <c r="BU22" s="55">
        <v>3.14</v>
      </c>
      <c r="BV22" s="53">
        <v>2.93</v>
      </c>
      <c r="BW22" s="53">
        <v>3.85</v>
      </c>
      <c r="BX22" s="53">
        <v>4.18</v>
      </c>
      <c r="BY22" s="7">
        <v>3.87</v>
      </c>
      <c r="BZ22" s="8">
        <v>4.59</v>
      </c>
      <c r="CA22" s="9">
        <v>6.68</v>
      </c>
      <c r="CB22" s="9">
        <v>10.96</v>
      </c>
      <c r="CC22" s="4">
        <v>15.19</v>
      </c>
      <c r="CD22" s="1"/>
      <c r="CE22" s="16">
        <v>26.48</v>
      </c>
      <c r="CF22" s="18">
        <v>31.18</v>
      </c>
      <c r="CG22" s="17">
        <v>33.270000000000003</v>
      </c>
      <c r="CH22" s="18">
        <v>35.76</v>
      </c>
      <c r="CI22" s="17">
        <v>35.56</v>
      </c>
      <c r="CJ22" s="19">
        <v>37.82</v>
      </c>
      <c r="CK22" s="17">
        <v>37.159999999999997</v>
      </c>
      <c r="CL22" s="19">
        <v>38.01</v>
      </c>
      <c r="CM22" s="18">
        <v>37.729999999999997</v>
      </c>
      <c r="CN22" s="17">
        <v>37.93</v>
      </c>
      <c r="CO22" s="17">
        <v>37.33</v>
      </c>
      <c r="CP22" s="17">
        <v>40.159999999999997</v>
      </c>
      <c r="CQ22" s="17">
        <v>43.29</v>
      </c>
      <c r="CR22" s="19">
        <v>46.68</v>
      </c>
      <c r="CS22" s="20">
        <v>45.6</v>
      </c>
      <c r="CT22" s="20">
        <v>44.27</v>
      </c>
      <c r="CU22" s="16">
        <v>41.51</v>
      </c>
      <c r="CV22" s="1"/>
      <c r="CW22" s="16">
        <v>26.7</v>
      </c>
      <c r="CX22" s="18">
        <v>31.39</v>
      </c>
      <c r="CY22" s="17">
        <v>33.78</v>
      </c>
      <c r="CZ22" s="17">
        <v>36.14</v>
      </c>
      <c r="DA22" s="17">
        <v>37.369999999999997</v>
      </c>
      <c r="DB22" s="19">
        <v>37.81</v>
      </c>
      <c r="DC22" s="17">
        <v>37.04</v>
      </c>
      <c r="DD22" s="19">
        <v>36.200000000000003</v>
      </c>
      <c r="DE22" s="18">
        <v>37.119999999999997</v>
      </c>
      <c r="DF22" s="17">
        <v>36.72</v>
      </c>
      <c r="DG22" s="17">
        <v>37.71</v>
      </c>
      <c r="DH22" s="17">
        <v>39.020000000000003</v>
      </c>
      <c r="DI22" s="17">
        <v>42.37</v>
      </c>
      <c r="DJ22" s="19">
        <v>45.94</v>
      </c>
      <c r="DK22" s="20">
        <v>44.52</v>
      </c>
      <c r="DL22" s="20">
        <v>45.03</v>
      </c>
      <c r="DM22" s="16">
        <v>41.81</v>
      </c>
      <c r="DN22" s="1"/>
      <c r="DO22" s="16">
        <v>-2</v>
      </c>
      <c r="DP22" s="17">
        <v>0</v>
      </c>
      <c r="DQ22" s="17">
        <v>2</v>
      </c>
      <c r="DR22" s="17">
        <v>3</v>
      </c>
      <c r="DS22" s="17">
        <v>3</v>
      </c>
      <c r="DT22" s="17">
        <v>2</v>
      </c>
      <c r="DU22" s="17">
        <v>-2</v>
      </c>
      <c r="DV22" s="17">
        <v>-10</v>
      </c>
      <c r="DW22" s="17">
        <v>-14</v>
      </c>
      <c r="DX22" s="17">
        <v>-14</v>
      </c>
      <c r="DY22" s="17">
        <v>-15</v>
      </c>
      <c r="DZ22" s="17">
        <v>-15</v>
      </c>
      <c r="EA22" s="17">
        <v>-13</v>
      </c>
      <c r="EB22" s="17">
        <v>-11</v>
      </c>
      <c r="EC22" s="20">
        <v>-9</v>
      </c>
      <c r="ED22" s="20">
        <v>-3</v>
      </c>
      <c r="EE22" s="20">
        <v>0</v>
      </c>
      <c r="EF22" s="1"/>
    </row>
    <row r="23" spans="1:136" ht="14">
      <c r="A23" s="2" t="s">
        <v>1571</v>
      </c>
      <c r="B23" s="2" t="s">
        <v>1572</v>
      </c>
      <c r="C23" s="2"/>
      <c r="D23" s="2">
        <v>48219109</v>
      </c>
      <c r="E23" s="10" t="s">
        <v>1134</v>
      </c>
      <c r="F23" s="11" t="s">
        <v>1135</v>
      </c>
      <c r="G23" s="2" t="s">
        <v>167</v>
      </c>
      <c r="H23" s="2"/>
      <c r="I23" s="2" t="s">
        <v>147</v>
      </c>
      <c r="J23" s="2" t="s">
        <v>148</v>
      </c>
      <c r="K23" s="30"/>
      <c r="L23" s="30"/>
      <c r="M23" s="30"/>
      <c r="N23" s="30"/>
      <c r="O23" s="3" t="s">
        <v>17</v>
      </c>
      <c r="P23" s="3">
        <v>38</v>
      </c>
      <c r="Q23" s="2">
        <v>34</v>
      </c>
      <c r="R23" s="2">
        <v>30</v>
      </c>
      <c r="S23" s="2" t="s">
        <v>935</v>
      </c>
      <c r="T23" s="33"/>
      <c r="U23" s="3" t="s">
        <v>175</v>
      </c>
      <c r="V23" s="3">
        <v>64</v>
      </c>
      <c r="W23" s="2">
        <v>50</v>
      </c>
      <c r="X23" s="2">
        <v>25</v>
      </c>
      <c r="Y23" s="2"/>
      <c r="Z23" s="33" t="s">
        <v>88</v>
      </c>
      <c r="AA23" s="12" t="s">
        <v>160</v>
      </c>
      <c r="AB23" s="12">
        <v>29</v>
      </c>
      <c r="AC23" s="13">
        <v>24</v>
      </c>
      <c r="AD23" s="13">
        <v>12</v>
      </c>
      <c r="AE23" s="13"/>
      <c r="AF23" s="34" t="s">
        <v>131</v>
      </c>
      <c r="AG23" s="2" t="s">
        <v>239</v>
      </c>
      <c r="AH23" s="2" t="s">
        <v>336</v>
      </c>
      <c r="AI23" s="2" t="s">
        <v>559</v>
      </c>
      <c r="AJ23" s="2" t="s">
        <v>658</v>
      </c>
      <c r="AK23" s="2" t="s">
        <v>87</v>
      </c>
      <c r="AL23" s="1"/>
      <c r="AM23" s="2" t="s">
        <v>89</v>
      </c>
      <c r="AN23" s="1"/>
      <c r="AO23" s="2" t="s">
        <v>91</v>
      </c>
      <c r="AP23" s="1" t="s">
        <v>1573</v>
      </c>
      <c r="AQ23" s="2" t="s">
        <v>93</v>
      </c>
      <c r="AR23" s="14" t="s">
        <v>1574</v>
      </c>
      <c r="AS23" s="14"/>
      <c r="AT23" s="1"/>
      <c r="AU23" s="4">
        <v>3.15</v>
      </c>
      <c r="AV23" s="6">
        <v>1.86</v>
      </c>
      <c r="AW23" s="7">
        <v>1.39</v>
      </c>
      <c r="AX23" s="6">
        <v>1.52</v>
      </c>
      <c r="AY23" s="7">
        <v>1.94</v>
      </c>
      <c r="AZ23" s="8">
        <v>1.52</v>
      </c>
      <c r="BA23" s="7">
        <v>1.02</v>
      </c>
      <c r="BB23" s="8">
        <v>2.4500000000000002</v>
      </c>
      <c r="BC23" s="6">
        <v>3.53</v>
      </c>
      <c r="BD23" s="7">
        <v>3.61</v>
      </c>
      <c r="BE23" s="7">
        <v>4.49</v>
      </c>
      <c r="BF23" s="7">
        <v>6.93</v>
      </c>
      <c r="BG23" s="7">
        <v>4.0599999999999996</v>
      </c>
      <c r="BH23" s="8">
        <v>4.9400000000000004</v>
      </c>
      <c r="BI23" s="7">
        <v>5.33</v>
      </c>
      <c r="BJ23" s="9">
        <v>5.87</v>
      </c>
      <c r="BK23" s="4">
        <v>10.81</v>
      </c>
      <c r="BL23" s="4">
        <v>15.63</v>
      </c>
      <c r="BM23" s="4">
        <v>4.46</v>
      </c>
      <c r="BN23" s="55">
        <v>1.34</v>
      </c>
      <c r="BO23" s="53">
        <v>0.86</v>
      </c>
      <c r="BP23" s="53">
        <v>0</v>
      </c>
      <c r="BQ23" s="53">
        <v>0.42</v>
      </c>
      <c r="BR23" s="54">
        <v>0.94</v>
      </c>
      <c r="BS23" s="53">
        <v>1.47</v>
      </c>
      <c r="BT23" s="54">
        <v>2.46</v>
      </c>
      <c r="BU23" s="55">
        <v>2.62</v>
      </c>
      <c r="BV23" s="53">
        <v>2.27</v>
      </c>
      <c r="BW23" s="53">
        <v>4.0999999999999996</v>
      </c>
      <c r="BX23" s="53">
        <v>5.82</v>
      </c>
      <c r="BY23" s="7">
        <v>5.5</v>
      </c>
      <c r="BZ23" s="8">
        <v>5.76</v>
      </c>
      <c r="CA23" s="7">
        <v>6.04</v>
      </c>
      <c r="CB23" s="9">
        <v>8.11</v>
      </c>
      <c r="CC23" s="4">
        <v>12.91</v>
      </c>
      <c r="CD23" s="4">
        <v>17.95</v>
      </c>
      <c r="CE23" s="16">
        <v>27.48</v>
      </c>
      <c r="CF23" s="18">
        <v>32.06</v>
      </c>
      <c r="CG23" s="17">
        <v>34.32</v>
      </c>
      <c r="CH23" s="18">
        <v>34.590000000000003</v>
      </c>
      <c r="CI23" s="17">
        <v>35.869999999999997</v>
      </c>
      <c r="CJ23" s="19">
        <v>35.61</v>
      </c>
      <c r="CK23" s="17">
        <v>35.82</v>
      </c>
      <c r="CL23" s="19">
        <v>35.86</v>
      </c>
      <c r="CM23" s="18">
        <v>35.97</v>
      </c>
      <c r="CN23" s="17">
        <v>36.380000000000003</v>
      </c>
      <c r="CO23" s="17">
        <v>37.51</v>
      </c>
      <c r="CP23" s="17">
        <v>39.18</v>
      </c>
      <c r="CQ23" s="17">
        <v>44.39</v>
      </c>
      <c r="CR23" s="19">
        <v>45.16</v>
      </c>
      <c r="CS23" s="17">
        <v>45.36</v>
      </c>
      <c r="CT23" s="20">
        <v>43.81</v>
      </c>
      <c r="CU23" s="16">
        <v>42.49</v>
      </c>
      <c r="CV23" s="16">
        <v>43.27</v>
      </c>
      <c r="CW23" s="16">
        <v>27.65</v>
      </c>
      <c r="CX23" s="18">
        <v>32.47</v>
      </c>
      <c r="CY23" s="17">
        <v>33.69</v>
      </c>
      <c r="CZ23" s="17">
        <v>35.380000000000003</v>
      </c>
      <c r="DA23" s="17">
        <v>35.76</v>
      </c>
      <c r="DB23" s="19">
        <v>35.21</v>
      </c>
      <c r="DC23" s="17">
        <v>34.869999999999997</v>
      </c>
      <c r="DD23" s="19">
        <v>34.49</v>
      </c>
      <c r="DE23" s="18">
        <v>35.15</v>
      </c>
      <c r="DF23" s="17">
        <v>36.01</v>
      </c>
      <c r="DG23" s="17">
        <v>36.42</v>
      </c>
      <c r="DH23" s="17">
        <v>38.450000000000003</v>
      </c>
      <c r="DI23" s="17">
        <v>44.34</v>
      </c>
      <c r="DJ23" s="19">
        <v>44.61</v>
      </c>
      <c r="DK23" s="17">
        <v>45.42</v>
      </c>
      <c r="DL23" s="20">
        <v>44.94</v>
      </c>
      <c r="DM23" s="16">
        <v>42.53</v>
      </c>
      <c r="DN23" s="16">
        <v>43.68</v>
      </c>
      <c r="DO23" s="16">
        <v>1</v>
      </c>
      <c r="DP23" s="17">
        <v>2</v>
      </c>
      <c r="DQ23" s="17">
        <v>4</v>
      </c>
      <c r="DR23" s="17">
        <v>4</v>
      </c>
      <c r="DS23" s="17">
        <v>1</v>
      </c>
      <c r="DT23" s="17">
        <v>-3</v>
      </c>
      <c r="DU23" s="17">
        <v>-5</v>
      </c>
      <c r="DV23" s="17">
        <v>-12</v>
      </c>
      <c r="DW23" s="17">
        <v>-16</v>
      </c>
      <c r="DX23" s="17">
        <v>-16</v>
      </c>
      <c r="DY23" s="17">
        <v>-15</v>
      </c>
      <c r="DZ23" s="17">
        <v>-14</v>
      </c>
      <c r="EA23" s="17">
        <v>-9</v>
      </c>
      <c r="EB23" s="17">
        <v>-6</v>
      </c>
      <c r="EC23" s="17">
        <v>-3</v>
      </c>
      <c r="ED23" s="20">
        <v>0</v>
      </c>
      <c r="EE23" s="20">
        <v>1</v>
      </c>
      <c r="EF23" s="20">
        <v>0</v>
      </c>
    </row>
    <row r="24" spans="1:136" ht="14">
      <c r="A24" s="2" t="s">
        <v>1566</v>
      </c>
      <c r="B24" s="2" t="s">
        <v>888</v>
      </c>
      <c r="C24" s="2"/>
      <c r="D24" s="2">
        <v>38186163</v>
      </c>
      <c r="E24" s="10" t="s">
        <v>1567</v>
      </c>
      <c r="F24" s="11" t="s">
        <v>1568</v>
      </c>
      <c r="G24" s="2" t="s">
        <v>167</v>
      </c>
      <c r="H24" s="2"/>
      <c r="I24" s="2" t="s">
        <v>238</v>
      </c>
      <c r="J24" s="2" t="s">
        <v>279</v>
      </c>
      <c r="K24" s="30"/>
      <c r="L24" s="30"/>
      <c r="M24" s="30"/>
      <c r="N24" s="30"/>
      <c r="O24" s="3" t="s">
        <v>1569</v>
      </c>
      <c r="P24" s="3">
        <v>40</v>
      </c>
      <c r="Q24" s="2">
        <v>34</v>
      </c>
      <c r="R24" s="2">
        <v>19</v>
      </c>
      <c r="S24" s="2" t="s">
        <v>280</v>
      </c>
      <c r="T24" s="33" t="s">
        <v>839</v>
      </c>
      <c r="U24" s="3" t="s">
        <v>1570</v>
      </c>
      <c r="V24" s="3">
        <v>48</v>
      </c>
      <c r="W24" s="2">
        <v>32</v>
      </c>
      <c r="X24" s="2">
        <v>27</v>
      </c>
      <c r="Y24" s="2"/>
      <c r="Z24" s="33" t="s">
        <v>90</v>
      </c>
      <c r="AA24" s="12"/>
      <c r="AB24" s="12"/>
      <c r="AC24" s="13"/>
      <c r="AD24" s="13"/>
      <c r="AE24" s="13"/>
      <c r="AF24" s="34"/>
      <c r="AG24" s="2" t="s">
        <v>247</v>
      </c>
      <c r="AH24" s="2" t="s">
        <v>336</v>
      </c>
      <c r="AI24" s="2" t="s">
        <v>281</v>
      </c>
      <c r="AJ24" s="2" t="s">
        <v>841</v>
      </c>
      <c r="AK24" s="2" t="s">
        <v>87</v>
      </c>
      <c r="AL24" s="1"/>
      <c r="AM24" s="2" t="s">
        <v>89</v>
      </c>
      <c r="AN24" s="1"/>
      <c r="AO24" s="2" t="s">
        <v>91</v>
      </c>
      <c r="AP24" s="1" t="s">
        <v>871</v>
      </c>
      <c r="AQ24" s="2" t="s">
        <v>93</v>
      </c>
      <c r="AR24" s="14" t="s">
        <v>268</v>
      </c>
      <c r="AS24" s="14"/>
      <c r="AT24" s="1"/>
      <c r="AU24" s="4">
        <v>3.16</v>
      </c>
      <c r="AV24" s="37">
        <v>3.29</v>
      </c>
      <c r="AW24" s="9">
        <v>2.4700000000000002</v>
      </c>
      <c r="AX24" s="6">
        <v>1.02</v>
      </c>
      <c r="AY24" s="7">
        <v>0.28000000000000003</v>
      </c>
      <c r="AZ24" s="8">
        <v>0.28000000000000003</v>
      </c>
      <c r="BA24" s="7">
        <v>0</v>
      </c>
      <c r="BB24" s="8">
        <v>0.75</v>
      </c>
      <c r="BC24" s="6">
        <v>2.4700000000000002</v>
      </c>
      <c r="BD24" s="7">
        <v>3.24</v>
      </c>
      <c r="BE24" s="7">
        <v>3.79</v>
      </c>
      <c r="BF24" s="7">
        <v>5.0599999999999996</v>
      </c>
      <c r="BG24" s="7">
        <v>4.12</v>
      </c>
      <c r="BH24" s="8">
        <v>5.22</v>
      </c>
      <c r="BI24" s="7">
        <v>5.38</v>
      </c>
      <c r="BJ24" s="9">
        <v>6.54</v>
      </c>
      <c r="BK24" s="4">
        <v>11.28</v>
      </c>
      <c r="BL24" s="4">
        <v>16.600000000000001</v>
      </c>
      <c r="BM24" s="4">
        <v>3.43</v>
      </c>
      <c r="BN24" s="26">
        <v>2.0099999999999998</v>
      </c>
      <c r="BO24" s="25">
        <v>1.85</v>
      </c>
      <c r="BP24" s="53">
        <v>1.63</v>
      </c>
      <c r="BQ24" s="53">
        <v>1.87</v>
      </c>
      <c r="BR24" s="54">
        <v>3.25</v>
      </c>
      <c r="BS24" s="53">
        <v>2.62</v>
      </c>
      <c r="BT24" s="54">
        <v>2.61</v>
      </c>
      <c r="BU24" s="55">
        <v>2.52</v>
      </c>
      <c r="BV24" s="53">
        <v>2.67</v>
      </c>
      <c r="BW24" s="53">
        <v>3.61</v>
      </c>
      <c r="BX24" s="53">
        <v>5.5</v>
      </c>
      <c r="BY24" s="7">
        <v>1.78</v>
      </c>
      <c r="BZ24" s="8">
        <v>3.89</v>
      </c>
      <c r="CA24" s="7">
        <v>4.32</v>
      </c>
      <c r="CB24" s="9">
        <v>5.34</v>
      </c>
      <c r="CC24" s="4">
        <v>10.85</v>
      </c>
      <c r="CD24" s="4">
        <v>14.57</v>
      </c>
      <c r="CE24" s="16">
        <v>26.17</v>
      </c>
      <c r="CF24" s="38">
        <v>28.99</v>
      </c>
      <c r="CG24" s="20">
        <v>32.15</v>
      </c>
      <c r="CH24" s="18">
        <v>35.31</v>
      </c>
      <c r="CI24" s="17">
        <v>36.19</v>
      </c>
      <c r="CJ24" s="19">
        <v>37.64</v>
      </c>
      <c r="CK24" s="17">
        <v>39.5</v>
      </c>
      <c r="CL24" s="19">
        <v>39.04</v>
      </c>
      <c r="CM24" s="18">
        <v>40.06</v>
      </c>
      <c r="CN24" s="17">
        <v>40.36</v>
      </c>
      <c r="CO24" s="17">
        <v>42.07</v>
      </c>
      <c r="CP24" s="17">
        <v>42.09</v>
      </c>
      <c r="CQ24" s="17">
        <v>42.93</v>
      </c>
      <c r="CR24" s="19">
        <v>45.76</v>
      </c>
      <c r="CS24" s="17">
        <v>45.84</v>
      </c>
      <c r="CT24" s="20">
        <v>43.37</v>
      </c>
      <c r="CU24" s="16">
        <v>42.45</v>
      </c>
      <c r="CV24" s="16">
        <v>43.14</v>
      </c>
      <c r="CW24" s="16">
        <v>25.61</v>
      </c>
      <c r="CX24" s="38">
        <v>29.94</v>
      </c>
      <c r="CY24" s="20">
        <v>33.51</v>
      </c>
      <c r="CZ24" s="17">
        <v>34.47</v>
      </c>
      <c r="DA24" s="17">
        <v>36.03</v>
      </c>
      <c r="DB24" s="19">
        <v>37.19</v>
      </c>
      <c r="DC24" s="17">
        <v>38.090000000000003</v>
      </c>
      <c r="DD24" s="19">
        <v>38.11</v>
      </c>
      <c r="DE24" s="18">
        <v>40.090000000000003</v>
      </c>
      <c r="DF24" s="17">
        <v>40.33</v>
      </c>
      <c r="DG24" s="17">
        <v>41.17</v>
      </c>
      <c r="DH24" s="17">
        <v>43.01</v>
      </c>
      <c r="DI24" s="17">
        <v>43.4</v>
      </c>
      <c r="DJ24" s="19">
        <v>45.33</v>
      </c>
      <c r="DK24" s="17">
        <v>46.43</v>
      </c>
      <c r="DL24" s="20">
        <v>43.25</v>
      </c>
      <c r="DM24" s="16">
        <v>43.39</v>
      </c>
      <c r="DN24" s="16">
        <v>43.03</v>
      </c>
      <c r="DO24" s="16">
        <v>0</v>
      </c>
      <c r="DP24" s="20">
        <v>1</v>
      </c>
      <c r="DQ24" s="20">
        <v>0</v>
      </c>
      <c r="DR24" s="17">
        <v>-2</v>
      </c>
      <c r="DS24" s="17">
        <v>-4</v>
      </c>
      <c r="DT24" s="17">
        <v>-4</v>
      </c>
      <c r="DU24" s="17">
        <v>0</v>
      </c>
      <c r="DV24" s="17">
        <v>6</v>
      </c>
      <c r="DW24" s="17">
        <v>14</v>
      </c>
      <c r="DX24" s="17">
        <v>18</v>
      </c>
      <c r="DY24" s="17">
        <v>19</v>
      </c>
      <c r="DZ24" s="17">
        <v>19</v>
      </c>
      <c r="EA24" s="17">
        <v>14</v>
      </c>
      <c r="EB24" s="17">
        <v>8</v>
      </c>
      <c r="EC24" s="17">
        <v>4</v>
      </c>
      <c r="ED24" s="20">
        <v>1</v>
      </c>
      <c r="EE24" s="20">
        <v>2</v>
      </c>
      <c r="EF24" s="20">
        <v>4</v>
      </c>
    </row>
    <row r="25" spans="1:136" ht="14">
      <c r="A25" s="2" t="s">
        <v>1563</v>
      </c>
      <c r="B25" s="2" t="s">
        <v>1453</v>
      </c>
      <c r="C25" s="2"/>
      <c r="D25" s="2">
        <v>51347815</v>
      </c>
      <c r="E25" s="10" t="s">
        <v>858</v>
      </c>
      <c r="F25" s="11" t="s">
        <v>997</v>
      </c>
      <c r="G25" s="2" t="s">
        <v>167</v>
      </c>
      <c r="H25" s="2"/>
      <c r="I25" s="2" t="s">
        <v>147</v>
      </c>
      <c r="J25" s="2" t="s">
        <v>358</v>
      </c>
      <c r="K25" s="30"/>
      <c r="L25" s="30"/>
      <c r="M25" s="30"/>
      <c r="N25" s="30"/>
      <c r="O25" s="3" t="s">
        <v>17</v>
      </c>
      <c r="P25" s="3">
        <v>40</v>
      </c>
      <c r="Q25" s="2">
        <v>32</v>
      </c>
      <c r="R25" s="2">
        <v>27</v>
      </c>
      <c r="S25" s="2" t="s">
        <v>446</v>
      </c>
      <c r="T25" s="33"/>
      <c r="U25" s="3" t="s">
        <v>216</v>
      </c>
      <c r="V25" s="3">
        <v>59</v>
      </c>
      <c r="W25" s="2">
        <v>26</v>
      </c>
      <c r="X25" s="2">
        <v>22</v>
      </c>
      <c r="Y25" s="2"/>
      <c r="Z25" s="33" t="s">
        <v>242</v>
      </c>
      <c r="AA25" s="12" t="s">
        <v>217</v>
      </c>
      <c r="AB25" s="12">
        <v>42</v>
      </c>
      <c r="AC25" s="13">
        <v>20</v>
      </c>
      <c r="AD25" s="13">
        <v>9</v>
      </c>
      <c r="AE25" s="13"/>
      <c r="AF25" s="34" t="s">
        <v>197</v>
      </c>
      <c r="AG25" s="2" t="s">
        <v>311</v>
      </c>
      <c r="AH25" s="2" t="s">
        <v>1029</v>
      </c>
      <c r="AI25" s="2" t="s">
        <v>140</v>
      </c>
      <c r="AJ25" s="2" t="s">
        <v>204</v>
      </c>
      <c r="AK25" s="2" t="s">
        <v>87</v>
      </c>
      <c r="AL25" s="1"/>
      <c r="AM25" s="2" t="s">
        <v>89</v>
      </c>
      <c r="AN25" s="1"/>
      <c r="AO25" s="2" t="s">
        <v>91</v>
      </c>
      <c r="AP25" s="1" t="s">
        <v>1564</v>
      </c>
      <c r="AQ25" s="2" t="s">
        <v>93</v>
      </c>
      <c r="AR25" s="14" t="s">
        <v>1565</v>
      </c>
      <c r="AS25" s="14"/>
      <c r="AT25" s="1"/>
      <c r="AU25" s="4">
        <v>3.34</v>
      </c>
      <c r="AV25" s="6">
        <v>2.06</v>
      </c>
      <c r="AW25" s="7">
        <v>1.51</v>
      </c>
      <c r="AX25" s="6">
        <v>2.02</v>
      </c>
      <c r="AY25" s="9">
        <v>1.51</v>
      </c>
      <c r="AZ25" s="4">
        <v>1.51</v>
      </c>
      <c r="BA25" s="9">
        <v>1.78</v>
      </c>
      <c r="BB25" s="4">
        <v>1.62</v>
      </c>
      <c r="BC25" s="37">
        <v>2.2400000000000002</v>
      </c>
      <c r="BD25" s="9">
        <v>2.33</v>
      </c>
      <c r="BE25" s="9">
        <v>4.5599999999999996</v>
      </c>
      <c r="BF25" s="9">
        <v>3.73</v>
      </c>
      <c r="BG25" s="9">
        <v>1.88</v>
      </c>
      <c r="BH25" s="8">
        <v>1.99</v>
      </c>
      <c r="BI25" s="7">
        <v>2.36</v>
      </c>
      <c r="BJ25" s="9">
        <v>5.35</v>
      </c>
      <c r="BK25" s="4">
        <v>8.8000000000000007</v>
      </c>
      <c r="BL25" s="4">
        <v>12.2</v>
      </c>
      <c r="BM25" s="4">
        <v>3.06</v>
      </c>
      <c r="BN25" s="55">
        <v>1.56</v>
      </c>
      <c r="BO25" s="53">
        <v>1.42</v>
      </c>
      <c r="BP25" s="53">
        <v>0.56000000000000005</v>
      </c>
      <c r="BQ25" s="25">
        <v>0.35</v>
      </c>
      <c r="BR25" s="12">
        <v>0.9</v>
      </c>
      <c r="BS25" s="25">
        <v>1.62</v>
      </c>
      <c r="BT25" s="12">
        <v>1.54</v>
      </c>
      <c r="BU25" s="26">
        <v>1.57</v>
      </c>
      <c r="BV25" s="25">
        <v>2.62</v>
      </c>
      <c r="BW25" s="25">
        <v>2.2400000000000002</v>
      </c>
      <c r="BX25" s="25">
        <v>3.49</v>
      </c>
      <c r="BY25" s="9">
        <v>2.63</v>
      </c>
      <c r="BZ25" s="8">
        <v>3.23</v>
      </c>
      <c r="CA25" s="7">
        <v>4.45</v>
      </c>
      <c r="CB25" s="9">
        <v>4.4400000000000004</v>
      </c>
      <c r="CC25" s="4">
        <v>6.5</v>
      </c>
      <c r="CD25" s="4">
        <v>11.91</v>
      </c>
      <c r="CE25" s="16">
        <v>23.4</v>
      </c>
      <c r="CF25" s="18">
        <v>25.52</v>
      </c>
      <c r="CG25" s="17">
        <v>27.86</v>
      </c>
      <c r="CH25" s="18">
        <v>31.02</v>
      </c>
      <c r="CI25" s="20">
        <v>31.6</v>
      </c>
      <c r="CJ25" s="16">
        <v>31.57</v>
      </c>
      <c r="CK25" s="20">
        <v>31.72</v>
      </c>
      <c r="CL25" s="16">
        <v>32.340000000000003</v>
      </c>
      <c r="CM25" s="38">
        <v>32.49</v>
      </c>
      <c r="CN25" s="20">
        <v>32.549999999999997</v>
      </c>
      <c r="CO25" s="20">
        <v>34.43</v>
      </c>
      <c r="CP25" s="20">
        <v>35.03</v>
      </c>
      <c r="CQ25" s="20">
        <v>36.97</v>
      </c>
      <c r="CR25" s="19">
        <v>38.549999999999997</v>
      </c>
      <c r="CS25" s="17">
        <v>38.32</v>
      </c>
      <c r="CT25" s="20">
        <v>40.369999999999997</v>
      </c>
      <c r="CU25" s="16">
        <v>40.74</v>
      </c>
      <c r="CV25" s="16">
        <v>37.75</v>
      </c>
      <c r="CW25" s="16">
        <v>23.71</v>
      </c>
      <c r="CX25" s="18">
        <v>25.84</v>
      </c>
      <c r="CY25" s="17">
        <v>27.67</v>
      </c>
      <c r="CZ25" s="17">
        <v>31.33</v>
      </c>
      <c r="DA25" s="20">
        <v>32.5</v>
      </c>
      <c r="DB25" s="16">
        <v>31.34</v>
      </c>
      <c r="DC25" s="20">
        <v>31.92</v>
      </c>
      <c r="DD25" s="16">
        <v>32.71</v>
      </c>
      <c r="DE25" s="38">
        <v>32.68</v>
      </c>
      <c r="DF25" s="20">
        <v>33.29</v>
      </c>
      <c r="DG25" s="20">
        <v>34.96</v>
      </c>
      <c r="DH25" s="20">
        <v>36.15</v>
      </c>
      <c r="DI25" s="20">
        <v>37.090000000000003</v>
      </c>
      <c r="DJ25" s="19">
        <v>38.450000000000003</v>
      </c>
      <c r="DK25" s="17">
        <v>39.15</v>
      </c>
      <c r="DL25" s="20">
        <v>40.94</v>
      </c>
      <c r="DM25" s="16">
        <v>40.450000000000003</v>
      </c>
      <c r="DN25" s="16">
        <v>38.28</v>
      </c>
      <c r="DO25" s="16">
        <v>0</v>
      </c>
      <c r="DP25" s="17">
        <v>2</v>
      </c>
      <c r="DQ25" s="17">
        <v>4</v>
      </c>
      <c r="DR25" s="17">
        <v>3</v>
      </c>
      <c r="DS25" s="20">
        <v>-1</v>
      </c>
      <c r="DT25" s="20">
        <v>-8</v>
      </c>
      <c r="DU25" s="20">
        <v>-11</v>
      </c>
      <c r="DV25" s="20">
        <v>-14</v>
      </c>
      <c r="DW25" s="20">
        <v>-15</v>
      </c>
      <c r="DX25" s="20">
        <v>-14</v>
      </c>
      <c r="DY25" s="20">
        <v>-6</v>
      </c>
      <c r="DZ25" s="20">
        <v>0</v>
      </c>
      <c r="EA25" s="20">
        <v>5</v>
      </c>
      <c r="EB25" s="17">
        <v>8</v>
      </c>
      <c r="EC25" s="17">
        <v>9</v>
      </c>
      <c r="ED25" s="20">
        <v>7</v>
      </c>
      <c r="EE25" s="20">
        <v>5</v>
      </c>
      <c r="EF25" s="20">
        <v>3</v>
      </c>
    </row>
    <row r="26" spans="1:136" ht="14">
      <c r="A26" s="2" t="s">
        <v>1561</v>
      </c>
      <c r="B26" s="2" t="s">
        <v>1562</v>
      </c>
      <c r="C26" s="2"/>
      <c r="D26" s="2">
        <v>45414936</v>
      </c>
      <c r="E26" s="10" t="s">
        <v>1534</v>
      </c>
      <c r="F26" s="11" t="s">
        <v>1491</v>
      </c>
      <c r="G26" s="2" t="s">
        <v>167</v>
      </c>
      <c r="H26" s="2"/>
      <c r="I26" s="2" t="s">
        <v>147</v>
      </c>
      <c r="J26" s="2" t="s">
        <v>148</v>
      </c>
      <c r="K26" s="30"/>
      <c r="L26" s="30"/>
      <c r="M26" s="30"/>
      <c r="N26" s="30"/>
      <c r="O26" s="3" t="s">
        <v>15</v>
      </c>
      <c r="P26" s="3">
        <v>70</v>
      </c>
      <c r="Q26" s="2">
        <v>62</v>
      </c>
      <c r="R26" s="2">
        <v>52</v>
      </c>
      <c r="S26" s="2" t="s">
        <v>308</v>
      </c>
      <c r="T26" s="33" t="s">
        <v>703</v>
      </c>
      <c r="U26" s="3" t="s">
        <v>472</v>
      </c>
      <c r="V26" s="3">
        <v>92</v>
      </c>
      <c r="W26" s="2">
        <v>64</v>
      </c>
      <c r="X26" s="2">
        <v>56</v>
      </c>
      <c r="Y26" s="2"/>
      <c r="Z26" s="33" t="s">
        <v>88</v>
      </c>
      <c r="AA26" s="12" t="s">
        <v>261</v>
      </c>
      <c r="AB26" s="12">
        <v>31</v>
      </c>
      <c r="AC26" s="13">
        <v>26</v>
      </c>
      <c r="AD26" s="13">
        <v>16</v>
      </c>
      <c r="AE26" s="13"/>
      <c r="AF26" s="34"/>
      <c r="AG26" s="2" t="s">
        <v>247</v>
      </c>
      <c r="AH26" s="2" t="s">
        <v>760</v>
      </c>
      <c r="AI26" s="2" t="s">
        <v>667</v>
      </c>
      <c r="AJ26" s="2" t="s">
        <v>86</v>
      </c>
      <c r="AK26" s="2" t="s">
        <v>87</v>
      </c>
      <c r="AL26" s="1"/>
      <c r="AM26" s="2" t="s">
        <v>89</v>
      </c>
      <c r="AN26" s="1"/>
      <c r="AO26" s="2" t="s">
        <v>91</v>
      </c>
      <c r="AP26" s="1" t="s">
        <v>877</v>
      </c>
      <c r="AQ26" s="2" t="s">
        <v>93</v>
      </c>
      <c r="AR26" s="14" t="s">
        <v>938</v>
      </c>
      <c r="AS26" s="14"/>
      <c r="AT26" s="1"/>
      <c r="AU26" s="4">
        <v>3.6</v>
      </c>
      <c r="AV26" s="6">
        <v>2.63</v>
      </c>
      <c r="AW26" s="7">
        <v>2.29</v>
      </c>
      <c r="AX26" s="6">
        <v>2.25</v>
      </c>
      <c r="AY26" s="7">
        <v>2.4900000000000002</v>
      </c>
      <c r="AZ26" s="8">
        <v>1.63</v>
      </c>
      <c r="BA26" s="7">
        <v>1.39</v>
      </c>
      <c r="BB26" s="8">
        <v>0.97</v>
      </c>
      <c r="BC26" s="6">
        <v>0</v>
      </c>
      <c r="BD26" s="7">
        <v>1.96</v>
      </c>
      <c r="BE26" s="7">
        <v>4.99</v>
      </c>
      <c r="BF26" s="7">
        <v>3.57</v>
      </c>
      <c r="BG26" s="7">
        <v>4.6399999999999997</v>
      </c>
      <c r="BH26" s="8">
        <v>4.32</v>
      </c>
      <c r="BI26" s="9">
        <v>5.13</v>
      </c>
      <c r="BJ26" s="9">
        <v>6.76</v>
      </c>
      <c r="BK26" s="4">
        <v>11.79</v>
      </c>
      <c r="BL26" s="4">
        <v>19.510000000000002</v>
      </c>
      <c r="BM26" s="4">
        <v>3.17</v>
      </c>
      <c r="BN26" s="55">
        <v>1.62</v>
      </c>
      <c r="BO26" s="53">
        <v>0</v>
      </c>
      <c r="BP26" s="53">
        <v>0</v>
      </c>
      <c r="BQ26" s="53">
        <v>0</v>
      </c>
      <c r="BR26" s="54">
        <v>0.56000000000000005</v>
      </c>
      <c r="BS26" s="53">
        <v>1.94</v>
      </c>
      <c r="BT26" s="54">
        <v>2.0699999999999998</v>
      </c>
      <c r="BU26" s="55">
        <v>2.89</v>
      </c>
      <c r="BV26" s="53">
        <v>3.07</v>
      </c>
      <c r="BW26" s="53">
        <v>3.93</v>
      </c>
      <c r="BX26" s="53">
        <v>4.01</v>
      </c>
      <c r="BY26" s="7">
        <v>4.72</v>
      </c>
      <c r="BZ26" s="8">
        <v>3.88</v>
      </c>
      <c r="CA26" s="9">
        <v>4.88</v>
      </c>
      <c r="CB26" s="9">
        <v>7.41</v>
      </c>
      <c r="CC26" s="4">
        <v>12.96</v>
      </c>
      <c r="CD26" s="4">
        <v>18.23</v>
      </c>
      <c r="CE26" s="16">
        <v>26.34</v>
      </c>
      <c r="CF26" s="18">
        <v>28.8</v>
      </c>
      <c r="CG26" s="17">
        <v>36.17</v>
      </c>
      <c r="CH26" s="18">
        <v>36.83</v>
      </c>
      <c r="CI26" s="17">
        <v>37.979999999999997</v>
      </c>
      <c r="CJ26" s="19">
        <v>38.58</v>
      </c>
      <c r="CK26" s="17">
        <v>37.840000000000003</v>
      </c>
      <c r="CL26" s="19">
        <v>39.78</v>
      </c>
      <c r="CM26" s="18">
        <v>41.93</v>
      </c>
      <c r="CN26" s="17">
        <v>39.549999999999997</v>
      </c>
      <c r="CO26" s="17">
        <v>39.520000000000003</v>
      </c>
      <c r="CP26" s="17">
        <v>40.590000000000003</v>
      </c>
      <c r="CQ26" s="17">
        <v>43.68</v>
      </c>
      <c r="CR26" s="19">
        <v>43.75</v>
      </c>
      <c r="CS26" s="20">
        <v>46.83</v>
      </c>
      <c r="CT26" s="20">
        <v>44.45</v>
      </c>
      <c r="CU26" s="16">
        <v>41.89</v>
      </c>
      <c r="CV26" s="16">
        <v>43.05</v>
      </c>
      <c r="CW26" s="16">
        <v>26.29</v>
      </c>
      <c r="CX26" s="18">
        <v>28.47</v>
      </c>
      <c r="CY26" s="17">
        <v>36.11</v>
      </c>
      <c r="CZ26" s="17">
        <v>37.020000000000003</v>
      </c>
      <c r="DA26" s="17">
        <v>37.74</v>
      </c>
      <c r="DB26" s="19">
        <v>38.18</v>
      </c>
      <c r="DC26" s="17">
        <v>37.14</v>
      </c>
      <c r="DD26" s="19">
        <v>39.35</v>
      </c>
      <c r="DE26" s="18">
        <v>40.74</v>
      </c>
      <c r="DF26" s="17">
        <v>39.979999999999997</v>
      </c>
      <c r="DG26" s="17">
        <v>39.950000000000003</v>
      </c>
      <c r="DH26" s="17">
        <v>40.229999999999997</v>
      </c>
      <c r="DI26" s="17">
        <v>42.48</v>
      </c>
      <c r="DJ26" s="19">
        <v>43.77</v>
      </c>
      <c r="DK26" s="20">
        <v>46.25</v>
      </c>
      <c r="DL26" s="20">
        <v>46.16</v>
      </c>
      <c r="DM26" s="16">
        <v>42.16</v>
      </c>
      <c r="DN26" s="16">
        <v>43.27</v>
      </c>
      <c r="DO26" s="16">
        <v>0</v>
      </c>
      <c r="DP26" s="17">
        <v>1</v>
      </c>
      <c r="DQ26" s="17">
        <v>10</v>
      </c>
      <c r="DR26" s="17">
        <v>7</v>
      </c>
      <c r="DS26" s="17">
        <v>0</v>
      </c>
      <c r="DT26" s="17">
        <v>-13</v>
      </c>
      <c r="DU26" s="17">
        <v>-24</v>
      </c>
      <c r="DV26" s="17">
        <v>-29</v>
      </c>
      <c r="DW26" s="17">
        <v>-31</v>
      </c>
      <c r="DX26" s="17">
        <v>-26</v>
      </c>
      <c r="DY26" s="17">
        <v>-20</v>
      </c>
      <c r="DZ26" s="17">
        <v>-15</v>
      </c>
      <c r="EA26" s="17">
        <v>-8</v>
      </c>
      <c r="EB26" s="17">
        <v>-2</v>
      </c>
      <c r="EC26" s="20">
        <v>0</v>
      </c>
      <c r="ED26" s="20">
        <v>0</v>
      </c>
      <c r="EE26" s="20">
        <v>-2</v>
      </c>
      <c r="EF26" s="20">
        <v>-2</v>
      </c>
    </row>
    <row r="27" spans="1:136" ht="14">
      <c r="A27" s="2" t="s">
        <v>1555</v>
      </c>
      <c r="B27" s="2" t="s">
        <v>1556</v>
      </c>
      <c r="C27" s="2"/>
      <c r="D27" s="2">
        <v>50200449</v>
      </c>
      <c r="E27" s="10" t="s">
        <v>1557</v>
      </c>
      <c r="F27" s="11" t="s">
        <v>1558</v>
      </c>
      <c r="G27" s="2" t="s">
        <v>167</v>
      </c>
      <c r="H27" s="2"/>
      <c r="I27" s="2"/>
      <c r="J27" s="2" t="s">
        <v>279</v>
      </c>
      <c r="K27" s="30" t="s">
        <v>168</v>
      </c>
      <c r="L27" s="30"/>
      <c r="M27" s="30"/>
      <c r="N27" s="30"/>
      <c r="O27" s="3" t="s">
        <v>6</v>
      </c>
      <c r="P27" s="3">
        <v>6</v>
      </c>
      <c r="Q27" s="2">
        <v>5</v>
      </c>
      <c r="R27" s="2">
        <v>2</v>
      </c>
      <c r="S27" s="2" t="s">
        <v>909</v>
      </c>
      <c r="T27" s="33"/>
      <c r="U27" s="3" t="s">
        <v>137</v>
      </c>
      <c r="V27" s="3">
        <v>27</v>
      </c>
      <c r="W27" s="2">
        <v>21</v>
      </c>
      <c r="X27" s="2">
        <v>21</v>
      </c>
      <c r="Y27" s="2"/>
      <c r="Z27" s="33" t="s">
        <v>443</v>
      </c>
      <c r="AA27" s="12" t="s">
        <v>116</v>
      </c>
      <c r="AB27" s="12">
        <v>47</v>
      </c>
      <c r="AC27" s="13">
        <v>38</v>
      </c>
      <c r="AD27" s="13">
        <v>25</v>
      </c>
      <c r="AE27" s="13"/>
      <c r="AF27" s="34" t="s">
        <v>180</v>
      </c>
      <c r="AG27" s="2" t="s">
        <v>256</v>
      </c>
      <c r="AH27" s="2" t="s">
        <v>774</v>
      </c>
      <c r="AI27" s="2" t="s">
        <v>667</v>
      </c>
      <c r="AJ27" s="2" t="s">
        <v>1017</v>
      </c>
      <c r="AK27" s="2" t="s">
        <v>87</v>
      </c>
      <c r="AL27" s="1"/>
      <c r="AM27" s="2" t="s">
        <v>89</v>
      </c>
      <c r="AN27" s="1"/>
      <c r="AO27" s="2" t="s">
        <v>91</v>
      </c>
      <c r="AP27" s="1" t="s">
        <v>1559</v>
      </c>
      <c r="AQ27" s="2" t="s">
        <v>93</v>
      </c>
      <c r="AR27" s="14" t="s">
        <v>1560</v>
      </c>
      <c r="AS27" s="14"/>
      <c r="AT27" s="1"/>
      <c r="AU27" s="4">
        <v>3.58</v>
      </c>
      <c r="AV27" s="37">
        <v>2.94</v>
      </c>
      <c r="AW27" s="9">
        <v>3.22</v>
      </c>
      <c r="AX27" s="37">
        <v>2.39</v>
      </c>
      <c r="AY27" s="9">
        <v>3.11</v>
      </c>
      <c r="AZ27" s="4">
        <v>2.62</v>
      </c>
      <c r="BA27" s="7">
        <v>2.87</v>
      </c>
      <c r="BB27" s="8">
        <v>2.37</v>
      </c>
      <c r="BC27" s="6">
        <v>1.51</v>
      </c>
      <c r="BD27" s="7">
        <v>1.66</v>
      </c>
      <c r="BE27" s="7">
        <v>2.2400000000000002</v>
      </c>
      <c r="BF27" s="7">
        <v>6.33</v>
      </c>
      <c r="BG27" s="7">
        <v>2.95</v>
      </c>
      <c r="BH27" s="8">
        <v>2.95</v>
      </c>
      <c r="BI27" s="7">
        <v>4.29</v>
      </c>
      <c r="BJ27" s="9">
        <v>4.9800000000000004</v>
      </c>
      <c r="BK27" s="4">
        <v>7.52</v>
      </c>
      <c r="BL27" s="4">
        <v>13.18</v>
      </c>
      <c r="BM27" s="4">
        <v>3.78</v>
      </c>
      <c r="BN27" s="26">
        <v>2.5499999999999998</v>
      </c>
      <c r="BO27" s="25">
        <v>2.2200000000000002</v>
      </c>
      <c r="BP27" s="25">
        <v>1.78</v>
      </c>
      <c r="BQ27" s="25">
        <v>1.27</v>
      </c>
      <c r="BR27" s="12">
        <v>2.44</v>
      </c>
      <c r="BS27" s="53">
        <v>2.76</v>
      </c>
      <c r="BT27" s="54">
        <v>3.27</v>
      </c>
      <c r="BU27" s="55">
        <v>2.44</v>
      </c>
      <c r="BV27" s="53">
        <v>3.44</v>
      </c>
      <c r="BW27" s="53">
        <v>3.53</v>
      </c>
      <c r="BX27" s="53">
        <v>4.82</v>
      </c>
      <c r="BY27" s="7">
        <v>4.4000000000000004</v>
      </c>
      <c r="BZ27" s="8">
        <v>3.08</v>
      </c>
      <c r="CA27" s="7">
        <v>3.63</v>
      </c>
      <c r="CB27" s="9">
        <v>4.79</v>
      </c>
      <c r="CC27" s="4">
        <v>7.18</v>
      </c>
      <c r="CD27" s="4">
        <v>12.4</v>
      </c>
      <c r="CE27" s="16">
        <v>25.54</v>
      </c>
      <c r="CF27" s="38">
        <v>29.54</v>
      </c>
      <c r="CG27" s="20">
        <v>31.3</v>
      </c>
      <c r="CH27" s="38">
        <v>33.97</v>
      </c>
      <c r="CI27" s="20">
        <v>35.51</v>
      </c>
      <c r="CJ27" s="16">
        <v>37.89</v>
      </c>
      <c r="CK27" s="17">
        <v>38.19</v>
      </c>
      <c r="CL27" s="19">
        <v>38.58</v>
      </c>
      <c r="CM27" s="18">
        <v>39.39</v>
      </c>
      <c r="CN27" s="17">
        <v>39.090000000000003</v>
      </c>
      <c r="CO27" s="17">
        <v>39.630000000000003</v>
      </c>
      <c r="CP27" s="17">
        <v>40.47</v>
      </c>
      <c r="CQ27" s="17">
        <v>43.5</v>
      </c>
      <c r="CR27" s="19">
        <v>43.03</v>
      </c>
      <c r="CS27" s="17">
        <v>45.16</v>
      </c>
      <c r="CT27" s="20">
        <v>46.36</v>
      </c>
      <c r="CU27" s="16">
        <v>44.21</v>
      </c>
      <c r="CV27" s="16">
        <v>44.54</v>
      </c>
      <c r="CW27" s="16">
        <v>25.19</v>
      </c>
      <c r="CX27" s="38">
        <v>28.95</v>
      </c>
      <c r="CY27" s="20">
        <v>31.89</v>
      </c>
      <c r="CZ27" s="20">
        <v>34.5</v>
      </c>
      <c r="DA27" s="20">
        <v>36.549999999999997</v>
      </c>
      <c r="DB27" s="16">
        <v>37.479999999999997</v>
      </c>
      <c r="DC27" s="17">
        <v>38.46</v>
      </c>
      <c r="DD27" s="19">
        <v>38.5</v>
      </c>
      <c r="DE27" s="18">
        <v>39.25</v>
      </c>
      <c r="DF27" s="17">
        <v>39.950000000000003</v>
      </c>
      <c r="DG27" s="17">
        <v>40.11</v>
      </c>
      <c r="DH27" s="17">
        <v>41.66</v>
      </c>
      <c r="DI27" s="17">
        <v>43.83</v>
      </c>
      <c r="DJ27" s="19">
        <v>44.09</v>
      </c>
      <c r="DK27" s="17">
        <v>45.26</v>
      </c>
      <c r="DL27" s="20">
        <v>46.73</v>
      </c>
      <c r="DM27" s="16">
        <v>45.96</v>
      </c>
      <c r="DN27" s="16">
        <v>45.37</v>
      </c>
      <c r="DO27" s="16">
        <v>0</v>
      </c>
      <c r="DP27" s="20">
        <v>0</v>
      </c>
      <c r="DQ27" s="20">
        <v>4</v>
      </c>
      <c r="DR27" s="20">
        <v>5</v>
      </c>
      <c r="DS27" s="20">
        <v>6</v>
      </c>
      <c r="DT27" s="20">
        <v>4</v>
      </c>
      <c r="DU27" s="17">
        <v>2</v>
      </c>
      <c r="DV27" s="17">
        <v>0</v>
      </c>
      <c r="DW27" s="17">
        <v>1</v>
      </c>
      <c r="DX27" s="17">
        <v>5</v>
      </c>
      <c r="DY27" s="17">
        <v>14</v>
      </c>
      <c r="DZ27" s="17">
        <v>20</v>
      </c>
      <c r="EA27" s="17">
        <v>25</v>
      </c>
      <c r="EB27" s="17">
        <v>25</v>
      </c>
      <c r="EC27" s="17">
        <v>23</v>
      </c>
      <c r="ED27" s="20">
        <v>15</v>
      </c>
      <c r="EE27" s="20">
        <v>12</v>
      </c>
      <c r="EF27" s="20">
        <v>13</v>
      </c>
    </row>
    <row r="28" spans="1:136" ht="14">
      <c r="A28" s="2" t="s">
        <v>1550</v>
      </c>
      <c r="B28" s="2" t="s">
        <v>1551</v>
      </c>
      <c r="C28" s="2"/>
      <c r="D28" s="2">
        <v>51187316</v>
      </c>
      <c r="E28" s="10" t="s">
        <v>655</v>
      </c>
      <c r="F28" s="11" t="s">
        <v>1552</v>
      </c>
      <c r="G28" s="2" t="s">
        <v>167</v>
      </c>
      <c r="H28" s="2"/>
      <c r="I28" s="2" t="s">
        <v>147</v>
      </c>
      <c r="J28" s="2" t="s">
        <v>148</v>
      </c>
      <c r="K28" s="30"/>
      <c r="L28" s="30"/>
      <c r="M28" s="30"/>
      <c r="N28" s="30"/>
      <c r="O28" s="3" t="s">
        <v>17</v>
      </c>
      <c r="P28" s="3">
        <v>42</v>
      </c>
      <c r="Q28" s="2">
        <v>36</v>
      </c>
      <c r="R28" s="2">
        <v>35</v>
      </c>
      <c r="S28" s="2" t="s">
        <v>1553</v>
      </c>
      <c r="T28" s="33"/>
      <c r="U28" s="3" t="s">
        <v>175</v>
      </c>
      <c r="V28" s="3">
        <v>53</v>
      </c>
      <c r="W28" s="2">
        <v>35</v>
      </c>
      <c r="X28" s="2">
        <v>29</v>
      </c>
      <c r="Y28" s="2"/>
      <c r="Z28" s="33" t="s">
        <v>88</v>
      </c>
      <c r="AA28" s="12" t="s">
        <v>160</v>
      </c>
      <c r="AB28" s="12">
        <v>21</v>
      </c>
      <c r="AC28" s="13">
        <v>18</v>
      </c>
      <c r="AD28" s="13">
        <v>12</v>
      </c>
      <c r="AE28" s="13"/>
      <c r="AF28" s="34"/>
      <c r="AG28" s="2" t="s">
        <v>311</v>
      </c>
      <c r="AH28" s="2" t="s">
        <v>118</v>
      </c>
      <c r="AI28" s="2" t="s">
        <v>766</v>
      </c>
      <c r="AJ28" s="2" t="s">
        <v>204</v>
      </c>
      <c r="AK28" s="2" t="s">
        <v>87</v>
      </c>
      <c r="AL28" s="1"/>
      <c r="AM28" s="2" t="s">
        <v>89</v>
      </c>
      <c r="AN28" s="1"/>
      <c r="AO28" s="2" t="s">
        <v>91</v>
      </c>
      <c r="AP28" s="1" t="s">
        <v>1554</v>
      </c>
      <c r="AQ28" s="2" t="s">
        <v>93</v>
      </c>
      <c r="AR28" s="14" t="s">
        <v>773</v>
      </c>
      <c r="AS28" s="14"/>
      <c r="AT28" s="1"/>
      <c r="AU28" s="4">
        <v>1.96</v>
      </c>
      <c r="AV28" s="6">
        <v>1.06</v>
      </c>
      <c r="AW28" s="7">
        <v>1.54</v>
      </c>
      <c r="AX28" s="6">
        <v>1.25</v>
      </c>
      <c r="AY28" s="7">
        <v>1.5</v>
      </c>
      <c r="AZ28" s="8">
        <v>1.1200000000000001</v>
      </c>
      <c r="BA28" s="7">
        <v>1.1200000000000001</v>
      </c>
      <c r="BB28" s="8">
        <v>0</v>
      </c>
      <c r="BC28" s="6">
        <v>0</v>
      </c>
      <c r="BD28" s="7">
        <v>0</v>
      </c>
      <c r="BE28" s="7">
        <v>4.32</v>
      </c>
      <c r="BF28" s="7">
        <v>4.8</v>
      </c>
      <c r="BG28" s="7">
        <v>1.1100000000000001</v>
      </c>
      <c r="BH28" s="8">
        <v>1.39</v>
      </c>
      <c r="BI28" s="7">
        <v>2.4700000000000002</v>
      </c>
      <c r="BJ28" s="9">
        <v>3.49</v>
      </c>
      <c r="BK28" s="4">
        <v>9.67</v>
      </c>
      <c r="BL28" s="4">
        <v>14.35</v>
      </c>
      <c r="BM28" s="4">
        <v>2.89</v>
      </c>
      <c r="BN28" s="55">
        <v>0.88</v>
      </c>
      <c r="BO28" s="53">
        <v>0</v>
      </c>
      <c r="BP28" s="53">
        <v>0</v>
      </c>
      <c r="BQ28" s="53">
        <v>0</v>
      </c>
      <c r="BR28" s="54">
        <v>0.12</v>
      </c>
      <c r="BS28" s="53">
        <v>1.1200000000000001</v>
      </c>
      <c r="BT28" s="54">
        <v>1.02</v>
      </c>
      <c r="BU28" s="55">
        <v>1.73</v>
      </c>
      <c r="BV28" s="53">
        <v>1.28</v>
      </c>
      <c r="BW28" s="53">
        <v>5.12</v>
      </c>
      <c r="BX28" s="53">
        <v>2.94</v>
      </c>
      <c r="BY28" s="7">
        <v>0.12</v>
      </c>
      <c r="BZ28" s="8">
        <v>0.76</v>
      </c>
      <c r="CA28" s="7">
        <v>1.27</v>
      </c>
      <c r="CB28" s="9">
        <v>3.86</v>
      </c>
      <c r="CC28" s="4">
        <v>8.7200000000000006</v>
      </c>
      <c r="CD28" s="4">
        <v>15.64</v>
      </c>
      <c r="CE28" s="16">
        <v>28.39</v>
      </c>
      <c r="CF28" s="18">
        <v>32.799999999999997</v>
      </c>
      <c r="CG28" s="17">
        <v>34.29</v>
      </c>
      <c r="CH28" s="18">
        <v>37.450000000000003</v>
      </c>
      <c r="CI28" s="17">
        <v>38.4</v>
      </c>
      <c r="CJ28" s="19">
        <v>38.96</v>
      </c>
      <c r="CK28" s="17">
        <v>40.11</v>
      </c>
      <c r="CL28" s="19">
        <v>40.89</v>
      </c>
      <c r="CM28" s="18">
        <v>41.92</v>
      </c>
      <c r="CN28" s="17">
        <v>40.96</v>
      </c>
      <c r="CO28" s="17">
        <v>41.9</v>
      </c>
      <c r="CP28" s="17">
        <v>40.770000000000003</v>
      </c>
      <c r="CQ28" s="17">
        <v>42.97</v>
      </c>
      <c r="CR28" s="19">
        <v>42.93</v>
      </c>
      <c r="CS28" s="17">
        <v>47.02</v>
      </c>
      <c r="CT28" s="20">
        <v>43.51</v>
      </c>
      <c r="CU28" s="16">
        <v>39.4</v>
      </c>
      <c r="CV28" s="16">
        <v>39.81</v>
      </c>
      <c r="CW28" s="16">
        <v>28.78</v>
      </c>
      <c r="CX28" s="18">
        <v>32.130000000000003</v>
      </c>
      <c r="CY28" s="17">
        <v>34.94</v>
      </c>
      <c r="CZ28" s="17">
        <v>37.94</v>
      </c>
      <c r="DA28" s="17">
        <v>39.17</v>
      </c>
      <c r="DB28" s="19">
        <v>39.979999999999997</v>
      </c>
      <c r="DC28" s="17">
        <v>39.28</v>
      </c>
      <c r="DD28" s="19">
        <v>39.51</v>
      </c>
      <c r="DE28" s="18">
        <v>39.200000000000003</v>
      </c>
      <c r="DF28" s="17">
        <v>39.799999999999997</v>
      </c>
      <c r="DG28" s="17">
        <v>40.28</v>
      </c>
      <c r="DH28" s="17">
        <v>39.450000000000003</v>
      </c>
      <c r="DI28" s="17">
        <v>43.2</v>
      </c>
      <c r="DJ28" s="19">
        <v>43.27</v>
      </c>
      <c r="DK28" s="17">
        <v>46.21</v>
      </c>
      <c r="DL28" s="20">
        <v>42.85</v>
      </c>
      <c r="DM28" s="16">
        <v>40.229999999999997</v>
      </c>
      <c r="DN28" s="16">
        <v>39.409999999999997</v>
      </c>
      <c r="DO28" s="16">
        <v>-2</v>
      </c>
      <c r="DP28" s="17">
        <v>-2</v>
      </c>
      <c r="DQ28" s="17">
        <v>3</v>
      </c>
      <c r="DR28" s="17">
        <v>9</v>
      </c>
      <c r="DS28" s="17">
        <v>8</v>
      </c>
      <c r="DT28" s="17">
        <v>0</v>
      </c>
      <c r="DU28" s="17">
        <v>-6</v>
      </c>
      <c r="DV28" s="17">
        <v>-14</v>
      </c>
      <c r="DW28" s="17">
        <v>-20</v>
      </c>
      <c r="DX28" s="17">
        <v>-21</v>
      </c>
      <c r="DY28" s="17">
        <v>-18</v>
      </c>
      <c r="DZ28" s="17">
        <v>-14</v>
      </c>
      <c r="EA28" s="17">
        <v>-9</v>
      </c>
      <c r="EB28" s="17">
        <v>-6</v>
      </c>
      <c r="EC28" s="17">
        <v>-2</v>
      </c>
      <c r="ED28" s="20">
        <v>-1</v>
      </c>
      <c r="EE28" s="20">
        <v>0</v>
      </c>
      <c r="EF28" s="20">
        <v>0</v>
      </c>
    </row>
    <row r="29" spans="1:136" ht="14">
      <c r="A29" s="2" t="s">
        <v>1545</v>
      </c>
      <c r="B29" s="2" t="s">
        <v>554</v>
      </c>
      <c r="C29" s="2"/>
      <c r="D29" s="2">
        <v>50402199</v>
      </c>
      <c r="E29" s="10" t="s">
        <v>1546</v>
      </c>
      <c r="F29" s="11" t="s">
        <v>1547</v>
      </c>
      <c r="G29" s="2" t="s">
        <v>167</v>
      </c>
      <c r="H29" s="2"/>
      <c r="I29" s="2" t="s">
        <v>147</v>
      </c>
      <c r="J29" s="2" t="s">
        <v>414</v>
      </c>
      <c r="K29" s="30" t="s">
        <v>168</v>
      </c>
      <c r="L29" s="30" t="s">
        <v>1548</v>
      </c>
      <c r="M29" s="30"/>
      <c r="N29" s="30"/>
      <c r="O29" s="3" t="s">
        <v>6</v>
      </c>
      <c r="P29" s="3">
        <v>38</v>
      </c>
      <c r="Q29" s="2">
        <v>31</v>
      </c>
      <c r="R29" s="2">
        <v>30</v>
      </c>
      <c r="S29" s="2" t="s">
        <v>1465</v>
      </c>
      <c r="T29" s="33"/>
      <c r="U29" s="3" t="s">
        <v>232</v>
      </c>
      <c r="V29" s="3">
        <v>71</v>
      </c>
      <c r="W29" s="2">
        <v>51</v>
      </c>
      <c r="X29" s="2">
        <v>42</v>
      </c>
      <c r="Y29" s="2"/>
      <c r="Z29" s="33" t="s">
        <v>443</v>
      </c>
      <c r="AA29" s="12" t="s">
        <v>217</v>
      </c>
      <c r="AB29" s="12">
        <v>45</v>
      </c>
      <c r="AC29" s="13">
        <v>36</v>
      </c>
      <c r="AD29" s="13">
        <v>30</v>
      </c>
      <c r="AE29" s="13"/>
      <c r="AF29" s="34" t="s">
        <v>197</v>
      </c>
      <c r="AG29" s="2" t="s">
        <v>1456</v>
      </c>
      <c r="AH29" s="2" t="s">
        <v>1457</v>
      </c>
      <c r="AI29" s="2" t="s">
        <v>1458</v>
      </c>
      <c r="AJ29" s="2" t="s">
        <v>1459</v>
      </c>
      <c r="AK29" s="2" t="s">
        <v>87</v>
      </c>
      <c r="AL29" s="1"/>
      <c r="AM29" s="2" t="s">
        <v>89</v>
      </c>
      <c r="AN29" s="1"/>
      <c r="AO29" s="2" t="s">
        <v>91</v>
      </c>
      <c r="AP29" s="1" t="s">
        <v>1549</v>
      </c>
      <c r="AQ29" s="2" t="s">
        <v>93</v>
      </c>
      <c r="AR29" s="14" t="s">
        <v>762</v>
      </c>
      <c r="AS29" s="14"/>
      <c r="AT29" s="1"/>
      <c r="AU29" s="4">
        <v>3.04</v>
      </c>
      <c r="AV29" s="6">
        <v>2.5299999999999998</v>
      </c>
      <c r="AW29" s="7">
        <v>1.62</v>
      </c>
      <c r="AX29" s="6">
        <v>1.5</v>
      </c>
      <c r="AY29" s="7">
        <v>1.49</v>
      </c>
      <c r="AZ29" s="8">
        <v>1.63</v>
      </c>
      <c r="BA29" s="7">
        <v>1.1100000000000001</v>
      </c>
      <c r="BB29" s="8">
        <v>1.78</v>
      </c>
      <c r="BC29" s="6">
        <v>1.73</v>
      </c>
      <c r="BD29" s="7">
        <v>2.76</v>
      </c>
      <c r="BE29" s="7">
        <v>3.76</v>
      </c>
      <c r="BF29" s="7">
        <v>4.3499999999999996</v>
      </c>
      <c r="BG29" s="7">
        <v>2.12</v>
      </c>
      <c r="BH29" s="8">
        <v>2.99</v>
      </c>
      <c r="BI29" s="7">
        <v>3.24</v>
      </c>
      <c r="BJ29" s="9">
        <v>5.21</v>
      </c>
      <c r="BK29" s="4">
        <v>11.43</v>
      </c>
      <c r="BL29" s="4">
        <v>17.38</v>
      </c>
      <c r="BM29" s="4">
        <v>4.17</v>
      </c>
      <c r="BN29" s="55">
        <v>1.69</v>
      </c>
      <c r="BO29" s="53">
        <v>0.85</v>
      </c>
      <c r="BP29" s="53">
        <v>1.45</v>
      </c>
      <c r="BQ29" s="53">
        <v>1.66</v>
      </c>
      <c r="BR29" s="54">
        <v>1.5</v>
      </c>
      <c r="BS29" s="53">
        <v>1.1499999999999999</v>
      </c>
      <c r="BT29" s="54">
        <v>1.96</v>
      </c>
      <c r="BU29" s="55">
        <v>2.39</v>
      </c>
      <c r="BV29" s="53">
        <v>2.71</v>
      </c>
      <c r="BW29" s="53">
        <v>3.99</v>
      </c>
      <c r="BX29" s="53">
        <v>3.23</v>
      </c>
      <c r="BY29" s="7">
        <v>4.32</v>
      </c>
      <c r="BZ29" s="8">
        <v>3.69</v>
      </c>
      <c r="CA29" s="7">
        <v>5.1100000000000003</v>
      </c>
      <c r="CB29" s="9">
        <v>7.01</v>
      </c>
      <c r="CC29" s="4">
        <v>10.83</v>
      </c>
      <c r="CD29" s="4">
        <v>18.670000000000002</v>
      </c>
      <c r="CE29" s="16">
        <v>26.9</v>
      </c>
      <c r="CF29" s="18">
        <v>31.37</v>
      </c>
      <c r="CG29" s="17">
        <v>32.29</v>
      </c>
      <c r="CH29" s="18">
        <v>33.86</v>
      </c>
      <c r="CI29" s="17">
        <v>35.86</v>
      </c>
      <c r="CJ29" s="19">
        <v>36.700000000000003</v>
      </c>
      <c r="CK29" s="17">
        <v>37.200000000000003</v>
      </c>
      <c r="CL29" s="19">
        <v>36.28</v>
      </c>
      <c r="CM29" s="18">
        <v>37.35</v>
      </c>
      <c r="CN29" s="17">
        <v>37.770000000000003</v>
      </c>
      <c r="CO29" s="17">
        <v>39.049999999999997</v>
      </c>
      <c r="CP29" s="17">
        <v>40.08</v>
      </c>
      <c r="CQ29" s="17">
        <v>42.09</v>
      </c>
      <c r="CR29" s="19">
        <v>42.98</v>
      </c>
      <c r="CS29" s="17">
        <v>44.77</v>
      </c>
      <c r="CT29" s="20">
        <v>43.34</v>
      </c>
      <c r="CU29" s="16">
        <v>41.25</v>
      </c>
      <c r="CV29" s="16">
        <v>39.43</v>
      </c>
      <c r="CW29" s="16">
        <v>25.87</v>
      </c>
      <c r="CX29" s="18">
        <v>30.96</v>
      </c>
      <c r="CY29" s="17">
        <v>32.75</v>
      </c>
      <c r="CZ29" s="17">
        <v>34.92</v>
      </c>
      <c r="DA29" s="17">
        <v>35.46</v>
      </c>
      <c r="DB29" s="19">
        <v>36.369999999999997</v>
      </c>
      <c r="DC29" s="17">
        <v>36.659999999999997</v>
      </c>
      <c r="DD29" s="19">
        <v>36.1</v>
      </c>
      <c r="DE29" s="18">
        <v>36.4</v>
      </c>
      <c r="DF29" s="17">
        <v>37.53</v>
      </c>
      <c r="DG29" s="17">
        <v>39.270000000000003</v>
      </c>
      <c r="DH29" s="17">
        <v>39.99</v>
      </c>
      <c r="DI29" s="17">
        <v>41.75</v>
      </c>
      <c r="DJ29" s="19">
        <v>43.28</v>
      </c>
      <c r="DK29" s="17">
        <v>45.92</v>
      </c>
      <c r="DL29" s="20">
        <v>44.96</v>
      </c>
      <c r="DM29" s="16">
        <v>41.18</v>
      </c>
      <c r="DN29" s="16">
        <v>38.01</v>
      </c>
      <c r="DO29" s="16">
        <v>3</v>
      </c>
      <c r="DP29" s="17">
        <v>4</v>
      </c>
      <c r="DQ29" s="17">
        <v>4</v>
      </c>
      <c r="DR29" s="17">
        <v>2</v>
      </c>
      <c r="DS29" s="17">
        <v>0</v>
      </c>
      <c r="DT29" s="17">
        <v>-7</v>
      </c>
      <c r="DU29" s="17">
        <v>-12</v>
      </c>
      <c r="DV29" s="17">
        <v>-16</v>
      </c>
      <c r="DW29" s="17">
        <v>-17</v>
      </c>
      <c r="DX29" s="17">
        <v>-14</v>
      </c>
      <c r="DY29" s="17">
        <v>-6</v>
      </c>
      <c r="DZ29" s="17">
        <v>0</v>
      </c>
      <c r="EA29" s="17">
        <v>4</v>
      </c>
      <c r="EB29" s="17">
        <v>9</v>
      </c>
      <c r="EC29" s="17">
        <v>11</v>
      </c>
      <c r="ED29" s="20">
        <v>9</v>
      </c>
      <c r="EE29" s="20">
        <v>6</v>
      </c>
      <c r="EF29" s="20">
        <v>8</v>
      </c>
    </row>
    <row r="30" spans="1:136" ht="14">
      <c r="A30" s="2" t="s">
        <v>1541</v>
      </c>
      <c r="B30" s="2" t="s">
        <v>1542</v>
      </c>
      <c r="C30" s="2"/>
      <c r="D30" s="2">
        <v>50842533</v>
      </c>
      <c r="E30" s="10" t="s">
        <v>691</v>
      </c>
      <c r="F30" s="11" t="s">
        <v>502</v>
      </c>
      <c r="G30" s="2" t="s">
        <v>167</v>
      </c>
      <c r="H30" s="2"/>
      <c r="I30" s="2" t="s">
        <v>238</v>
      </c>
      <c r="J30" s="2" t="s">
        <v>114</v>
      </c>
      <c r="K30" s="30" t="s">
        <v>168</v>
      </c>
      <c r="L30" s="30"/>
      <c r="M30" s="30"/>
      <c r="N30" s="30"/>
      <c r="O30" s="3" t="s">
        <v>6</v>
      </c>
      <c r="P30" s="3">
        <v>25</v>
      </c>
      <c r="Q30" s="2">
        <v>23</v>
      </c>
      <c r="R30" s="2">
        <v>19</v>
      </c>
      <c r="S30" s="2" t="s">
        <v>1543</v>
      </c>
      <c r="T30" s="33"/>
      <c r="U30" s="3" t="s">
        <v>81</v>
      </c>
      <c r="V30" s="3">
        <v>55</v>
      </c>
      <c r="W30" s="2">
        <v>44</v>
      </c>
      <c r="X30" s="2">
        <v>42</v>
      </c>
      <c r="Y30" s="2"/>
      <c r="Z30" s="33" t="s">
        <v>209</v>
      </c>
      <c r="AA30" s="12" t="s">
        <v>126</v>
      </c>
      <c r="AB30" s="12">
        <v>71</v>
      </c>
      <c r="AC30" s="13">
        <v>51</v>
      </c>
      <c r="AD30" s="13">
        <v>30</v>
      </c>
      <c r="AE30" s="13"/>
      <c r="AF30" s="34" t="s">
        <v>152</v>
      </c>
      <c r="AG30" s="2" t="s">
        <v>1046</v>
      </c>
      <c r="AH30" s="2" t="s">
        <v>251</v>
      </c>
      <c r="AI30" s="2" t="s">
        <v>342</v>
      </c>
      <c r="AJ30" s="2" t="s">
        <v>1544</v>
      </c>
      <c r="AK30" s="2" t="s">
        <v>87</v>
      </c>
      <c r="AL30" s="1"/>
      <c r="AM30" s="2" t="s">
        <v>89</v>
      </c>
      <c r="AN30" s="1"/>
      <c r="AO30" s="2" t="s">
        <v>91</v>
      </c>
      <c r="AP30" s="1" t="s">
        <v>782</v>
      </c>
      <c r="AQ30" s="2" t="s">
        <v>93</v>
      </c>
      <c r="AR30" s="14" t="s">
        <v>1081</v>
      </c>
      <c r="AS30" s="14"/>
      <c r="AT30" s="1"/>
      <c r="AU30" s="4">
        <v>3.65</v>
      </c>
      <c r="AV30" s="6">
        <v>3.33</v>
      </c>
      <c r="AW30" s="7">
        <v>4.3099999999999996</v>
      </c>
      <c r="AX30" s="6">
        <v>2.87</v>
      </c>
      <c r="AY30" s="7">
        <v>2.9</v>
      </c>
      <c r="AZ30" s="8">
        <v>1.24</v>
      </c>
      <c r="BA30" s="7">
        <v>0</v>
      </c>
      <c r="BB30" s="8">
        <v>0</v>
      </c>
      <c r="BC30" s="6">
        <v>0.28000000000000003</v>
      </c>
      <c r="BD30" s="7">
        <v>2.86</v>
      </c>
      <c r="BE30" s="7">
        <v>3.07</v>
      </c>
      <c r="BF30" s="7">
        <v>4.05</v>
      </c>
      <c r="BG30" s="7">
        <v>1.69</v>
      </c>
      <c r="BH30" s="8">
        <v>2.59</v>
      </c>
      <c r="BI30" s="7">
        <v>4.6399999999999997</v>
      </c>
      <c r="BJ30" s="9">
        <v>5.84</v>
      </c>
      <c r="BK30" s="4">
        <v>9.89</v>
      </c>
      <c r="BL30" s="4">
        <v>19.09</v>
      </c>
      <c r="BM30" s="4">
        <v>2.93</v>
      </c>
      <c r="BN30" s="55">
        <v>2.67</v>
      </c>
      <c r="BO30" s="53">
        <v>1.42</v>
      </c>
      <c r="BP30" s="53">
        <v>0.7</v>
      </c>
      <c r="BQ30" s="53">
        <v>0.95</v>
      </c>
      <c r="BR30" s="54">
        <v>1.99</v>
      </c>
      <c r="BS30" s="53">
        <v>2.4900000000000002</v>
      </c>
      <c r="BT30" s="54">
        <v>2.4900000000000002</v>
      </c>
      <c r="BU30" s="55">
        <v>3.25</v>
      </c>
      <c r="BV30" s="53">
        <v>3.54</v>
      </c>
      <c r="BW30" s="53">
        <v>2.94</v>
      </c>
      <c r="BX30" s="53">
        <v>0</v>
      </c>
      <c r="BY30" s="7">
        <v>1.85</v>
      </c>
      <c r="BZ30" s="8">
        <v>2.69</v>
      </c>
      <c r="CA30" s="7">
        <v>4.3499999999999996</v>
      </c>
      <c r="CB30" s="9">
        <v>6.06</v>
      </c>
      <c r="CC30" s="4">
        <v>8.7799999999999994</v>
      </c>
      <c r="CD30" s="4">
        <v>19.420000000000002</v>
      </c>
      <c r="CE30" s="16">
        <v>28.28</v>
      </c>
      <c r="CF30" s="18">
        <v>30.84</v>
      </c>
      <c r="CG30" s="17">
        <v>32.36</v>
      </c>
      <c r="CH30" s="18">
        <v>35.04</v>
      </c>
      <c r="CI30" s="17">
        <v>37.24</v>
      </c>
      <c r="CJ30" s="19">
        <v>38.21</v>
      </c>
      <c r="CK30" s="17">
        <v>40.46</v>
      </c>
      <c r="CL30" s="19">
        <v>40.56</v>
      </c>
      <c r="CM30" s="18">
        <v>40.71</v>
      </c>
      <c r="CN30" s="17">
        <v>40.97</v>
      </c>
      <c r="CO30" s="17">
        <v>42.31</v>
      </c>
      <c r="CP30" s="17">
        <v>43.53</v>
      </c>
      <c r="CQ30" s="17">
        <v>47.3</v>
      </c>
      <c r="CR30" s="19">
        <v>46.71</v>
      </c>
      <c r="CS30" s="17">
        <v>48.82</v>
      </c>
      <c r="CT30" s="20">
        <v>44.35</v>
      </c>
      <c r="CU30" s="16">
        <v>42.24</v>
      </c>
      <c r="CV30" s="16">
        <v>41.05</v>
      </c>
      <c r="CW30" s="16">
        <v>27.85</v>
      </c>
      <c r="CX30" s="18">
        <v>31.33</v>
      </c>
      <c r="CY30" s="17">
        <v>33.869999999999997</v>
      </c>
      <c r="CZ30" s="17">
        <v>35.630000000000003</v>
      </c>
      <c r="DA30" s="17">
        <v>37.270000000000003</v>
      </c>
      <c r="DB30" s="19">
        <v>37.47</v>
      </c>
      <c r="DC30" s="17">
        <v>39.11</v>
      </c>
      <c r="DD30" s="19">
        <v>39.130000000000003</v>
      </c>
      <c r="DE30" s="18">
        <v>39.86</v>
      </c>
      <c r="DF30" s="17">
        <v>41.02</v>
      </c>
      <c r="DG30" s="17">
        <v>42.08</v>
      </c>
      <c r="DH30" s="17">
        <v>43.18</v>
      </c>
      <c r="DI30" s="17">
        <v>46.06</v>
      </c>
      <c r="DJ30" s="19">
        <v>46.03</v>
      </c>
      <c r="DK30" s="17">
        <v>48.78</v>
      </c>
      <c r="DL30" s="20">
        <v>44.27</v>
      </c>
      <c r="DM30" s="16">
        <v>42.07</v>
      </c>
      <c r="DN30" s="16">
        <v>41.33</v>
      </c>
      <c r="DO30" s="16">
        <v>0</v>
      </c>
      <c r="DP30" s="17">
        <v>0</v>
      </c>
      <c r="DQ30" s="17">
        <v>0</v>
      </c>
      <c r="DR30" s="17">
        <v>1</v>
      </c>
      <c r="DS30" s="17">
        <v>-1</v>
      </c>
      <c r="DT30" s="17">
        <v>-4</v>
      </c>
      <c r="DU30" s="17">
        <v>-5</v>
      </c>
      <c r="DV30" s="17">
        <v>-6</v>
      </c>
      <c r="DW30" s="17">
        <v>-2</v>
      </c>
      <c r="DX30" s="17">
        <v>4</v>
      </c>
      <c r="DY30" s="17">
        <v>15</v>
      </c>
      <c r="DZ30" s="17">
        <v>24</v>
      </c>
      <c r="EA30" s="17">
        <v>27</v>
      </c>
      <c r="EB30" s="17">
        <v>19</v>
      </c>
      <c r="EC30" s="17">
        <v>13</v>
      </c>
      <c r="ED30" s="20">
        <v>8</v>
      </c>
      <c r="EE30" s="20">
        <v>5</v>
      </c>
      <c r="EF30" s="20">
        <v>5</v>
      </c>
    </row>
    <row r="31" spans="1:136" ht="14">
      <c r="A31" s="2" t="s">
        <v>1539</v>
      </c>
      <c r="B31" s="2" t="s">
        <v>1404</v>
      </c>
      <c r="C31" s="2"/>
      <c r="D31" s="2">
        <v>49604863</v>
      </c>
      <c r="E31" s="10" t="s">
        <v>457</v>
      </c>
      <c r="F31" s="11" t="s">
        <v>200</v>
      </c>
      <c r="G31" s="2" t="s">
        <v>167</v>
      </c>
      <c r="H31" s="2"/>
      <c r="I31" s="2" t="s">
        <v>99</v>
      </c>
      <c r="J31" s="2" t="s">
        <v>114</v>
      </c>
      <c r="K31" s="30"/>
      <c r="L31" s="30"/>
      <c r="M31" s="30"/>
      <c r="N31" s="30"/>
      <c r="O31" s="3" t="s">
        <v>48</v>
      </c>
      <c r="P31" s="3">
        <v>28</v>
      </c>
      <c r="Q31" s="2">
        <v>23</v>
      </c>
      <c r="R31" s="2">
        <v>21</v>
      </c>
      <c r="S31" s="2" t="s">
        <v>280</v>
      </c>
      <c r="T31" s="33"/>
      <c r="U31" s="3" t="s">
        <v>115</v>
      </c>
      <c r="V31" s="3">
        <v>58</v>
      </c>
      <c r="W31" s="2">
        <v>52</v>
      </c>
      <c r="X31" s="2">
        <v>42</v>
      </c>
      <c r="Y31" s="2"/>
      <c r="Z31" s="33" t="s">
        <v>443</v>
      </c>
      <c r="AA31" s="12" t="s">
        <v>116</v>
      </c>
      <c r="AB31" s="12">
        <v>44</v>
      </c>
      <c r="AC31" s="13">
        <v>43</v>
      </c>
      <c r="AD31" s="13">
        <v>25</v>
      </c>
      <c r="AE31" s="13"/>
      <c r="AF31" s="34" t="s">
        <v>180</v>
      </c>
      <c r="AG31" s="2" t="s">
        <v>117</v>
      </c>
      <c r="AH31" s="2" t="s">
        <v>421</v>
      </c>
      <c r="AI31" s="2" t="s">
        <v>667</v>
      </c>
      <c r="AJ31" s="2" t="s">
        <v>1422</v>
      </c>
      <c r="AK31" s="2" t="s">
        <v>87</v>
      </c>
      <c r="AL31" s="1"/>
      <c r="AM31" s="2" t="s">
        <v>89</v>
      </c>
      <c r="AN31" s="1"/>
      <c r="AO31" s="2" t="s">
        <v>91</v>
      </c>
      <c r="AP31" s="1" t="s">
        <v>1540</v>
      </c>
      <c r="AQ31" s="2" t="s">
        <v>93</v>
      </c>
      <c r="AR31" s="14" t="s">
        <v>782</v>
      </c>
      <c r="AS31" s="14"/>
      <c r="AT31" s="1"/>
      <c r="AU31" s="4">
        <v>2.9</v>
      </c>
      <c r="AV31" s="37">
        <v>1.85</v>
      </c>
      <c r="AW31" s="7">
        <v>2.17</v>
      </c>
      <c r="AX31" s="6">
        <v>2.17</v>
      </c>
      <c r="AY31" s="7">
        <v>1.57</v>
      </c>
      <c r="AZ31" s="8">
        <v>1.96</v>
      </c>
      <c r="BA31" s="7">
        <v>1.3</v>
      </c>
      <c r="BB31" s="8">
        <v>2.02</v>
      </c>
      <c r="BC31" s="6">
        <v>2.62</v>
      </c>
      <c r="BD31" s="7">
        <v>4.0999999999999996</v>
      </c>
      <c r="BE31" s="7">
        <v>6.22</v>
      </c>
      <c r="BF31" s="7">
        <v>3.18</v>
      </c>
      <c r="BG31" s="7">
        <v>1.39</v>
      </c>
      <c r="BH31" s="8">
        <v>2.5099999999999998</v>
      </c>
      <c r="BI31" s="7">
        <v>4.6100000000000003</v>
      </c>
      <c r="BJ31" s="9">
        <v>6.46</v>
      </c>
      <c r="BK31" s="4">
        <v>9.7799999999999994</v>
      </c>
      <c r="BL31" s="4">
        <v>18.5</v>
      </c>
      <c r="BM31" s="4">
        <v>3.03</v>
      </c>
      <c r="BN31" s="26">
        <v>1.73</v>
      </c>
      <c r="BO31" s="53">
        <v>1.57</v>
      </c>
      <c r="BP31" s="53">
        <v>0.76</v>
      </c>
      <c r="BQ31" s="53">
        <v>1.76</v>
      </c>
      <c r="BR31" s="54">
        <v>2.3199999999999998</v>
      </c>
      <c r="BS31" s="53">
        <v>3.28</v>
      </c>
      <c r="BT31" s="54">
        <v>4.25</v>
      </c>
      <c r="BU31" s="55">
        <v>4.13</v>
      </c>
      <c r="BV31" s="53">
        <v>3.74</v>
      </c>
      <c r="BW31" s="53">
        <v>5.74</v>
      </c>
      <c r="BX31" s="53">
        <v>2.44</v>
      </c>
      <c r="BY31" s="7">
        <v>1.45</v>
      </c>
      <c r="BZ31" s="8">
        <v>2.56</v>
      </c>
      <c r="CA31" s="7">
        <v>4.1100000000000003</v>
      </c>
      <c r="CB31" s="9">
        <v>5.56</v>
      </c>
      <c r="CC31" s="4">
        <v>9.2200000000000006</v>
      </c>
      <c r="CD31" s="4">
        <v>18.260000000000002</v>
      </c>
      <c r="CE31" s="16">
        <v>26.7</v>
      </c>
      <c r="CF31" s="38">
        <v>31.7</v>
      </c>
      <c r="CG31" s="17">
        <v>34.770000000000003</v>
      </c>
      <c r="CH31" s="18">
        <v>35.159999999999997</v>
      </c>
      <c r="CI31" s="17">
        <v>36.92</v>
      </c>
      <c r="CJ31" s="19">
        <v>36.799999999999997</v>
      </c>
      <c r="CK31" s="17">
        <v>37.840000000000003</v>
      </c>
      <c r="CL31" s="19">
        <v>36.159999999999997</v>
      </c>
      <c r="CM31" s="18">
        <v>38.18</v>
      </c>
      <c r="CN31" s="17">
        <v>38.78</v>
      </c>
      <c r="CO31" s="17">
        <v>39.79</v>
      </c>
      <c r="CP31" s="17">
        <v>40.659999999999997</v>
      </c>
      <c r="CQ31" s="17">
        <v>44.29</v>
      </c>
      <c r="CR31" s="19">
        <v>46.48</v>
      </c>
      <c r="CS31" s="17">
        <v>48.95</v>
      </c>
      <c r="CT31" s="20">
        <v>45.75</v>
      </c>
      <c r="CU31" s="16">
        <v>40.82</v>
      </c>
      <c r="CV31" s="16">
        <v>39.58</v>
      </c>
      <c r="CW31" s="16">
        <v>26.81</v>
      </c>
      <c r="CX31" s="38">
        <v>32.94</v>
      </c>
      <c r="CY31" s="17">
        <v>35.340000000000003</v>
      </c>
      <c r="CZ31" s="17">
        <v>36.01</v>
      </c>
      <c r="DA31" s="17">
        <v>36.61</v>
      </c>
      <c r="DB31" s="19">
        <v>36.31</v>
      </c>
      <c r="DC31" s="17">
        <v>36.53</v>
      </c>
      <c r="DD31" s="19">
        <v>36.9</v>
      </c>
      <c r="DE31" s="18">
        <v>38.880000000000003</v>
      </c>
      <c r="DF31" s="17">
        <v>38.39</v>
      </c>
      <c r="DG31" s="17">
        <v>39.479999999999997</v>
      </c>
      <c r="DH31" s="17">
        <v>40.14</v>
      </c>
      <c r="DI31" s="17">
        <v>44.42</v>
      </c>
      <c r="DJ31" s="19">
        <v>46.89</v>
      </c>
      <c r="DK31" s="17">
        <v>48.54</v>
      </c>
      <c r="DL31" s="20">
        <v>45.01</v>
      </c>
      <c r="DM31" s="16">
        <v>41.09</v>
      </c>
      <c r="DN31" s="16">
        <v>39.24</v>
      </c>
      <c r="DO31" s="16">
        <v>1</v>
      </c>
      <c r="DP31" s="20">
        <v>3</v>
      </c>
      <c r="DQ31" s="17">
        <v>0</v>
      </c>
      <c r="DR31" s="17">
        <v>-2</v>
      </c>
      <c r="DS31" s="17">
        <v>-8</v>
      </c>
      <c r="DT31" s="17">
        <v>-14</v>
      </c>
      <c r="DU31" s="17">
        <v>-16</v>
      </c>
      <c r="DV31" s="17">
        <v>-16</v>
      </c>
      <c r="DW31" s="17">
        <v>-12</v>
      </c>
      <c r="DX31" s="17">
        <v>-4</v>
      </c>
      <c r="DY31" s="17">
        <v>5</v>
      </c>
      <c r="DZ31" s="17">
        <v>14</v>
      </c>
      <c r="EA31" s="17">
        <v>16</v>
      </c>
      <c r="EB31" s="17">
        <v>13</v>
      </c>
      <c r="EC31" s="17">
        <v>11</v>
      </c>
      <c r="ED31" s="20">
        <v>7</v>
      </c>
      <c r="EE31" s="20">
        <v>4</v>
      </c>
      <c r="EF31" s="20">
        <v>6</v>
      </c>
    </row>
    <row r="32" spans="1:136" ht="14">
      <c r="A32" s="2" t="s">
        <v>1532</v>
      </c>
      <c r="B32" s="2" t="s">
        <v>1533</v>
      </c>
      <c r="C32" s="2"/>
      <c r="D32" s="2">
        <v>50202685</v>
      </c>
      <c r="E32" s="10" t="s">
        <v>1534</v>
      </c>
      <c r="F32" s="11" t="s">
        <v>1535</v>
      </c>
      <c r="G32" s="2" t="s">
        <v>167</v>
      </c>
      <c r="H32" s="2"/>
      <c r="I32" s="2" t="s">
        <v>158</v>
      </c>
      <c r="J32" s="2" t="s">
        <v>80</v>
      </c>
      <c r="K32" s="30"/>
      <c r="L32" s="30"/>
      <c r="M32" s="30"/>
      <c r="N32" s="30"/>
      <c r="O32" s="3" t="s">
        <v>15</v>
      </c>
      <c r="P32" s="3">
        <v>24</v>
      </c>
      <c r="Q32" s="2">
        <v>23</v>
      </c>
      <c r="R32" s="2">
        <v>16</v>
      </c>
      <c r="S32" s="2" t="s">
        <v>280</v>
      </c>
      <c r="T32" s="33"/>
      <c r="U32" s="3" t="s">
        <v>159</v>
      </c>
      <c r="V32" s="3">
        <v>51</v>
      </c>
      <c r="W32" s="2">
        <v>34</v>
      </c>
      <c r="X32" s="2">
        <v>28</v>
      </c>
      <c r="Y32" s="2"/>
      <c r="Z32" s="33" t="s">
        <v>88</v>
      </c>
      <c r="AA32" s="12"/>
      <c r="AB32" s="12"/>
      <c r="AC32" s="13"/>
      <c r="AD32" s="13"/>
      <c r="AE32" s="13"/>
      <c r="AF32" s="34"/>
      <c r="AG32" s="2" t="s">
        <v>247</v>
      </c>
      <c r="AH32" s="2" t="s">
        <v>118</v>
      </c>
      <c r="AI32" s="2" t="s">
        <v>744</v>
      </c>
      <c r="AJ32" s="2" t="s">
        <v>1536</v>
      </c>
      <c r="AK32" s="2" t="s">
        <v>87</v>
      </c>
      <c r="AL32" s="1"/>
      <c r="AM32" s="2" t="s">
        <v>89</v>
      </c>
      <c r="AN32" s="1"/>
      <c r="AO32" s="2" t="s">
        <v>91</v>
      </c>
      <c r="AP32" s="1" t="s">
        <v>1537</v>
      </c>
      <c r="AQ32" s="2" t="s">
        <v>93</v>
      </c>
      <c r="AR32" s="14" t="s">
        <v>1538</v>
      </c>
      <c r="AS32" s="14"/>
      <c r="AT32" s="1"/>
      <c r="AU32" s="4">
        <v>3.63</v>
      </c>
      <c r="AV32" s="37">
        <v>3.62</v>
      </c>
      <c r="AW32" s="7">
        <v>3.14</v>
      </c>
      <c r="AX32" s="6">
        <v>2.61</v>
      </c>
      <c r="AY32" s="7">
        <v>2.5</v>
      </c>
      <c r="AZ32" s="8">
        <v>2.88</v>
      </c>
      <c r="BA32" s="7">
        <v>2.36</v>
      </c>
      <c r="BB32" s="8">
        <v>1.34</v>
      </c>
      <c r="BC32" s="6">
        <v>0.8</v>
      </c>
      <c r="BD32" s="7">
        <v>1.62</v>
      </c>
      <c r="BE32" s="7">
        <v>1.93</v>
      </c>
      <c r="BF32" s="7">
        <v>3.62</v>
      </c>
      <c r="BG32" s="7">
        <v>2.89</v>
      </c>
      <c r="BH32" s="8">
        <v>3.72</v>
      </c>
      <c r="BI32" s="7">
        <v>5.26</v>
      </c>
      <c r="BJ32" s="9">
        <v>6.48</v>
      </c>
      <c r="BK32" s="4">
        <v>11.68</v>
      </c>
      <c r="BL32" s="4">
        <v>16.010000000000002</v>
      </c>
      <c r="BM32" s="4">
        <v>3.71</v>
      </c>
      <c r="BN32" s="26">
        <v>3.31</v>
      </c>
      <c r="BO32" s="53">
        <v>0.67</v>
      </c>
      <c r="BP32" s="53">
        <v>0.25</v>
      </c>
      <c r="BQ32" s="53">
        <v>0.18</v>
      </c>
      <c r="BR32" s="54">
        <v>0.88</v>
      </c>
      <c r="BS32" s="53">
        <v>0.99</v>
      </c>
      <c r="BT32" s="54">
        <v>1.54</v>
      </c>
      <c r="BU32" s="55">
        <v>2.0499999999999998</v>
      </c>
      <c r="BV32" s="53">
        <v>2.66</v>
      </c>
      <c r="BW32" s="53">
        <v>2.89</v>
      </c>
      <c r="BX32" s="53">
        <v>4.87</v>
      </c>
      <c r="BY32" s="7">
        <v>3.12</v>
      </c>
      <c r="BZ32" s="8">
        <v>4.22</v>
      </c>
      <c r="CA32" s="7">
        <v>5.87</v>
      </c>
      <c r="CB32" s="9">
        <v>6.38</v>
      </c>
      <c r="CC32" s="4">
        <v>10.65</v>
      </c>
      <c r="CD32" s="4">
        <v>15.44</v>
      </c>
      <c r="CE32" s="16">
        <v>26.33</v>
      </c>
      <c r="CF32" s="38">
        <v>30.66</v>
      </c>
      <c r="CG32" s="17">
        <v>31.36</v>
      </c>
      <c r="CH32" s="18">
        <v>32.9</v>
      </c>
      <c r="CI32" s="17">
        <v>33.340000000000003</v>
      </c>
      <c r="CJ32" s="19">
        <v>34.61</v>
      </c>
      <c r="CK32" s="17">
        <v>36.17</v>
      </c>
      <c r="CL32" s="19">
        <v>36.72</v>
      </c>
      <c r="CM32" s="18">
        <v>36.47</v>
      </c>
      <c r="CN32" s="17">
        <v>37.69</v>
      </c>
      <c r="CO32" s="17">
        <v>38.33</v>
      </c>
      <c r="CP32" s="17">
        <v>39.5</v>
      </c>
      <c r="CQ32" s="17">
        <v>43.55</v>
      </c>
      <c r="CR32" s="19">
        <v>43.64</v>
      </c>
      <c r="CS32" s="17">
        <v>46.62</v>
      </c>
      <c r="CT32" s="20">
        <v>44.46</v>
      </c>
      <c r="CU32" s="16">
        <v>42.07</v>
      </c>
      <c r="CV32" s="16">
        <v>42.9</v>
      </c>
      <c r="CW32" s="16">
        <v>26.06</v>
      </c>
      <c r="CX32" s="38">
        <v>30.03</v>
      </c>
      <c r="CY32" s="17">
        <v>31.03</v>
      </c>
      <c r="CZ32" s="17">
        <v>32.270000000000003</v>
      </c>
      <c r="DA32" s="17">
        <v>33.76</v>
      </c>
      <c r="DB32" s="19">
        <v>35.25</v>
      </c>
      <c r="DC32" s="17">
        <v>36.1</v>
      </c>
      <c r="DD32" s="19">
        <v>36.049999999999997</v>
      </c>
      <c r="DE32" s="18">
        <v>35.51</v>
      </c>
      <c r="DF32" s="17">
        <v>37.299999999999997</v>
      </c>
      <c r="DG32" s="17">
        <v>38.49</v>
      </c>
      <c r="DH32" s="17">
        <v>39.61</v>
      </c>
      <c r="DI32" s="17">
        <v>43.1</v>
      </c>
      <c r="DJ32" s="19">
        <v>44.13</v>
      </c>
      <c r="DK32" s="17">
        <v>46.13</v>
      </c>
      <c r="DL32" s="20">
        <v>45.86</v>
      </c>
      <c r="DM32" s="16">
        <v>42.56</v>
      </c>
      <c r="DN32" s="16">
        <v>42.68</v>
      </c>
      <c r="DO32" s="16">
        <v>0</v>
      </c>
      <c r="DP32" s="20">
        <v>1</v>
      </c>
      <c r="DQ32" s="17">
        <v>2</v>
      </c>
      <c r="DR32" s="17">
        <v>1</v>
      </c>
      <c r="DS32" s="17">
        <v>-1</v>
      </c>
      <c r="DT32" s="17">
        <v>-4</v>
      </c>
      <c r="DU32" s="17">
        <v>-10</v>
      </c>
      <c r="DV32" s="17">
        <v>-16</v>
      </c>
      <c r="DW32" s="17">
        <v>-18</v>
      </c>
      <c r="DX32" s="17">
        <v>-21</v>
      </c>
      <c r="DY32" s="17">
        <v>-21</v>
      </c>
      <c r="DZ32" s="17">
        <v>-19</v>
      </c>
      <c r="EA32" s="17">
        <v>-13</v>
      </c>
      <c r="EB32" s="17">
        <v>-8</v>
      </c>
      <c r="EC32" s="17">
        <v>-1</v>
      </c>
      <c r="ED32" s="20">
        <v>-1</v>
      </c>
      <c r="EE32" s="20">
        <v>0</v>
      </c>
      <c r="EF32" s="20">
        <v>0</v>
      </c>
    </row>
    <row r="33" spans="1:136" ht="14">
      <c r="A33" s="2" t="s">
        <v>1527</v>
      </c>
      <c r="B33" s="2" t="s">
        <v>1528</v>
      </c>
      <c r="C33" s="2"/>
      <c r="D33" s="2">
        <v>47339808</v>
      </c>
      <c r="E33" s="10" t="s">
        <v>1090</v>
      </c>
      <c r="F33" s="11" t="s">
        <v>1067</v>
      </c>
      <c r="G33" s="2" t="s">
        <v>167</v>
      </c>
      <c r="H33" s="2"/>
      <c r="I33" s="2" t="s">
        <v>99</v>
      </c>
      <c r="J33" s="2" t="s">
        <v>335</v>
      </c>
      <c r="K33" s="30"/>
      <c r="L33" s="30"/>
      <c r="M33" s="30"/>
      <c r="N33" s="30"/>
      <c r="S33" s="2" t="s">
        <v>965</v>
      </c>
      <c r="U33" s="3" t="s">
        <v>64</v>
      </c>
      <c r="V33" s="3">
        <v>40</v>
      </c>
      <c r="W33" s="2">
        <v>39</v>
      </c>
      <c r="X33" s="2">
        <v>25</v>
      </c>
      <c r="Z33" s="33" t="s">
        <v>107</v>
      </c>
      <c r="AA33" s="3" t="s">
        <v>1529</v>
      </c>
      <c r="AB33" s="3">
        <v>54</v>
      </c>
      <c r="AC33" s="2">
        <v>50</v>
      </c>
      <c r="AD33" s="2">
        <v>16</v>
      </c>
      <c r="AE33" s="2"/>
      <c r="AF33" s="33" t="s">
        <v>90</v>
      </c>
      <c r="AG33" s="2" t="s">
        <v>177</v>
      </c>
      <c r="AH33" s="2" t="s">
        <v>936</v>
      </c>
      <c r="AI33" s="2" t="s">
        <v>342</v>
      </c>
      <c r="AJ33" s="2" t="s">
        <v>1530</v>
      </c>
      <c r="AK33" s="2" t="s">
        <v>87</v>
      </c>
      <c r="AL33" s="1"/>
      <c r="AM33" s="2" t="s">
        <v>89</v>
      </c>
      <c r="AN33" s="1"/>
      <c r="AO33" s="2" t="s">
        <v>91</v>
      </c>
      <c r="AP33" s="1" t="s">
        <v>109</v>
      </c>
      <c r="AQ33" s="2" t="s">
        <v>93</v>
      </c>
      <c r="AR33" s="14" t="s">
        <v>1531</v>
      </c>
      <c r="AS33" s="14"/>
      <c r="AT33" s="1"/>
      <c r="AU33" s="4">
        <v>3.01</v>
      </c>
      <c r="AV33" s="37">
        <v>2.56</v>
      </c>
      <c r="AW33" s="9">
        <v>1.06</v>
      </c>
      <c r="AX33" s="6">
        <v>0</v>
      </c>
      <c r="AY33" s="7">
        <v>0</v>
      </c>
      <c r="AZ33" s="8">
        <v>0</v>
      </c>
      <c r="BA33" s="7">
        <v>0</v>
      </c>
      <c r="BB33" s="8">
        <v>0</v>
      </c>
      <c r="BC33" s="6">
        <v>0.5</v>
      </c>
      <c r="BD33" s="7">
        <v>1.61</v>
      </c>
      <c r="BE33" s="7">
        <v>3.5</v>
      </c>
      <c r="BF33" s="7">
        <v>4.99</v>
      </c>
      <c r="BG33" s="7">
        <v>2.98</v>
      </c>
      <c r="BH33" s="8">
        <v>2.56</v>
      </c>
      <c r="BI33" s="7">
        <v>4.41</v>
      </c>
      <c r="BJ33" s="9">
        <v>5.82</v>
      </c>
      <c r="BK33" s="4">
        <v>11.56</v>
      </c>
      <c r="BL33" s="4">
        <v>17.89</v>
      </c>
      <c r="BM33" s="4">
        <v>3.08</v>
      </c>
      <c r="BN33" s="26">
        <v>1.91</v>
      </c>
      <c r="BO33" s="25">
        <v>1.02</v>
      </c>
      <c r="BP33" s="53">
        <v>0.39</v>
      </c>
      <c r="BQ33" s="53">
        <v>1.01</v>
      </c>
      <c r="BR33" s="54">
        <v>0.92</v>
      </c>
      <c r="BS33" s="53">
        <v>1.37</v>
      </c>
      <c r="BT33" s="54">
        <v>1.27</v>
      </c>
      <c r="BU33" s="55">
        <v>1.39</v>
      </c>
      <c r="BV33" s="53">
        <v>1.02</v>
      </c>
      <c r="BW33" s="53">
        <v>2.56</v>
      </c>
      <c r="BX33" s="53">
        <v>1.86</v>
      </c>
      <c r="BY33" s="7">
        <v>1.23</v>
      </c>
      <c r="BZ33" s="8">
        <v>2.4500000000000002</v>
      </c>
      <c r="CA33" s="7">
        <v>3.61</v>
      </c>
      <c r="CB33" s="9">
        <v>4.6399999999999997</v>
      </c>
      <c r="CC33" s="4">
        <v>10.119999999999999</v>
      </c>
      <c r="CD33" s="4">
        <v>15.68</v>
      </c>
      <c r="CE33" s="16">
        <v>25.84</v>
      </c>
      <c r="CF33" s="38">
        <v>27.55</v>
      </c>
      <c r="CG33" s="20">
        <v>30.64</v>
      </c>
      <c r="CH33" s="18">
        <v>31.3</v>
      </c>
      <c r="CI33" s="17">
        <v>33.6</v>
      </c>
      <c r="CJ33" s="19">
        <v>33.630000000000003</v>
      </c>
      <c r="CK33" s="17">
        <v>34.590000000000003</v>
      </c>
      <c r="CL33" s="19">
        <v>35.01</v>
      </c>
      <c r="CM33" s="18">
        <v>34.04</v>
      </c>
      <c r="CN33" s="17">
        <v>35.9</v>
      </c>
      <c r="CO33" s="17">
        <v>35.83</v>
      </c>
      <c r="CP33" s="17">
        <v>37.76</v>
      </c>
      <c r="CQ33" s="17">
        <v>41.37</v>
      </c>
      <c r="CR33" s="19">
        <v>43.06</v>
      </c>
      <c r="CS33" s="17">
        <v>47.52</v>
      </c>
      <c r="CT33" s="20">
        <v>45.86</v>
      </c>
      <c r="CU33" s="16">
        <v>41.99</v>
      </c>
      <c r="CV33" s="16">
        <v>38.51</v>
      </c>
      <c r="CW33" s="16">
        <v>25.56</v>
      </c>
      <c r="CX33" s="38">
        <v>27.22</v>
      </c>
      <c r="CY33" s="20">
        <v>30.91</v>
      </c>
      <c r="CZ33" s="17">
        <v>31.18</v>
      </c>
      <c r="DA33" s="17">
        <v>33.11</v>
      </c>
      <c r="DB33" s="19">
        <v>33.450000000000003</v>
      </c>
      <c r="DC33" s="17">
        <v>34.25</v>
      </c>
      <c r="DD33" s="19">
        <v>35.04</v>
      </c>
      <c r="DE33" s="18">
        <v>35.39</v>
      </c>
      <c r="DF33" s="17">
        <v>36.369999999999997</v>
      </c>
      <c r="DG33" s="17">
        <v>36.369999999999997</v>
      </c>
      <c r="DH33" s="17">
        <v>38.22</v>
      </c>
      <c r="DI33" s="17">
        <v>41.4</v>
      </c>
      <c r="DJ33" s="19">
        <v>42.45</v>
      </c>
      <c r="DK33" s="17">
        <v>47.84</v>
      </c>
      <c r="DL33" s="20">
        <v>45.7</v>
      </c>
      <c r="DM33" s="16">
        <v>42.77</v>
      </c>
      <c r="DN33" s="16">
        <v>48.42</v>
      </c>
      <c r="DO33" s="16">
        <v>2</v>
      </c>
      <c r="DP33" s="20">
        <v>0</v>
      </c>
      <c r="DQ33" s="20">
        <v>-1</v>
      </c>
      <c r="DR33" s="17">
        <v>-3</v>
      </c>
      <c r="DS33" s="17">
        <v>-6</v>
      </c>
      <c r="DT33" s="17">
        <v>-7</v>
      </c>
      <c r="DU33" s="17">
        <v>-7</v>
      </c>
      <c r="DV33" s="17">
        <v>-3</v>
      </c>
      <c r="DW33" s="17">
        <v>4</v>
      </c>
      <c r="DX33" s="17">
        <v>9</v>
      </c>
      <c r="DY33" s="17">
        <v>13</v>
      </c>
      <c r="DZ33" s="17">
        <v>16</v>
      </c>
      <c r="EA33" s="17">
        <v>17</v>
      </c>
      <c r="EB33" s="17">
        <v>12</v>
      </c>
      <c r="EC33" s="17">
        <v>4</v>
      </c>
      <c r="ED33" s="20">
        <v>0</v>
      </c>
      <c r="EE33" s="20">
        <v>-1</v>
      </c>
      <c r="EF33" s="20">
        <v>-1</v>
      </c>
    </row>
    <row r="34" spans="1:136" ht="14">
      <c r="A34" s="2" t="s">
        <v>1523</v>
      </c>
      <c r="B34" s="2" t="s">
        <v>727</v>
      </c>
      <c r="C34" s="2"/>
      <c r="D34" s="2">
        <v>50351664</v>
      </c>
      <c r="E34" s="10" t="s">
        <v>1524</v>
      </c>
      <c r="F34" s="11" t="s">
        <v>502</v>
      </c>
      <c r="G34" s="2" t="s">
        <v>167</v>
      </c>
      <c r="H34" s="2"/>
      <c r="I34" s="2" t="s">
        <v>99</v>
      </c>
      <c r="J34" s="2" t="s">
        <v>335</v>
      </c>
      <c r="K34" s="30" t="s">
        <v>168</v>
      </c>
      <c r="L34" s="30"/>
      <c r="M34" s="30"/>
      <c r="N34" s="30"/>
      <c r="O34" s="3" t="s">
        <v>6</v>
      </c>
      <c r="P34" s="3">
        <v>15</v>
      </c>
      <c r="Q34" s="2">
        <v>12</v>
      </c>
      <c r="R34" s="2">
        <v>5</v>
      </c>
      <c r="S34" s="2" t="s">
        <v>280</v>
      </c>
      <c r="T34" s="33"/>
      <c r="U34" s="3" t="s">
        <v>232</v>
      </c>
      <c r="V34" s="3">
        <v>50</v>
      </c>
      <c r="W34" s="2">
        <v>26</v>
      </c>
      <c r="X34" s="2">
        <v>16</v>
      </c>
      <c r="Y34" s="2"/>
      <c r="Z34" s="33" t="s">
        <v>242</v>
      </c>
      <c r="AA34" s="12" t="s">
        <v>217</v>
      </c>
      <c r="AB34" s="12">
        <v>37</v>
      </c>
      <c r="AC34" s="13">
        <v>23</v>
      </c>
      <c r="AD34" s="13">
        <v>14</v>
      </c>
      <c r="AE34" s="13"/>
      <c r="AF34" s="34" t="s">
        <v>180</v>
      </c>
      <c r="AG34" s="2" t="s">
        <v>83</v>
      </c>
      <c r="AH34" s="2" t="s">
        <v>248</v>
      </c>
      <c r="AI34" s="2" t="s">
        <v>744</v>
      </c>
      <c r="AJ34" s="2" t="s">
        <v>302</v>
      </c>
      <c r="AK34" s="2" t="s">
        <v>87</v>
      </c>
      <c r="AL34" s="1"/>
      <c r="AM34" s="2" t="s">
        <v>89</v>
      </c>
      <c r="AN34" s="1"/>
      <c r="AO34" s="2" t="s">
        <v>91</v>
      </c>
      <c r="AP34" s="1" t="s">
        <v>1525</v>
      </c>
      <c r="AQ34" s="2" t="s">
        <v>93</v>
      </c>
      <c r="AR34" s="14" t="s">
        <v>1526</v>
      </c>
      <c r="AS34" s="14"/>
      <c r="AT34" s="1"/>
      <c r="AU34" s="4">
        <v>3.17</v>
      </c>
      <c r="AV34" s="37">
        <v>2.78</v>
      </c>
      <c r="AW34" s="9">
        <v>2.41</v>
      </c>
      <c r="AX34" s="6">
        <v>2.3199999999999998</v>
      </c>
      <c r="AY34" s="7">
        <v>1.78</v>
      </c>
      <c r="AZ34" s="8">
        <v>1.78</v>
      </c>
      <c r="BA34" s="7">
        <v>0.12</v>
      </c>
      <c r="BB34" s="8">
        <v>0.28000000000000003</v>
      </c>
      <c r="BC34" s="6">
        <v>0.12</v>
      </c>
      <c r="BD34" s="7">
        <v>1.34</v>
      </c>
      <c r="BE34" s="7">
        <v>4.66</v>
      </c>
      <c r="BF34" s="7">
        <v>4.78</v>
      </c>
      <c r="BG34" s="7">
        <v>2.74</v>
      </c>
      <c r="BH34" s="8">
        <v>3.98</v>
      </c>
      <c r="BI34" s="7">
        <v>4.5599999999999996</v>
      </c>
      <c r="BJ34" s="9">
        <v>4.9000000000000004</v>
      </c>
      <c r="BK34" s="4">
        <v>9.74</v>
      </c>
      <c r="BL34" s="4">
        <v>14.89</v>
      </c>
      <c r="BM34" s="4">
        <v>2.64</v>
      </c>
      <c r="BN34" s="26">
        <v>1.67</v>
      </c>
      <c r="BO34" s="25">
        <v>1.85</v>
      </c>
      <c r="BP34" s="53">
        <v>0.28000000000000003</v>
      </c>
      <c r="BQ34" s="53">
        <v>0</v>
      </c>
      <c r="BR34" s="54">
        <v>0.88</v>
      </c>
      <c r="BS34" s="53">
        <v>0.37</v>
      </c>
      <c r="BT34" s="54">
        <v>1.1200000000000001</v>
      </c>
      <c r="BU34" s="55">
        <v>1.37</v>
      </c>
      <c r="BV34" s="53">
        <v>2.4900000000000002</v>
      </c>
      <c r="BW34" s="53">
        <v>4.2300000000000004</v>
      </c>
      <c r="BX34" s="53">
        <v>3.61</v>
      </c>
      <c r="BY34" s="7">
        <v>2.2400000000000002</v>
      </c>
      <c r="BZ34" s="8">
        <v>4.13</v>
      </c>
      <c r="CA34" s="7">
        <v>4.5</v>
      </c>
      <c r="CB34" s="9">
        <v>4.8899999999999997</v>
      </c>
      <c r="CC34" s="4">
        <v>8.7799999999999994</v>
      </c>
      <c r="CD34" s="4">
        <v>15.79</v>
      </c>
      <c r="CE34" s="16">
        <v>25.84</v>
      </c>
      <c r="CF34" s="38">
        <v>28.37</v>
      </c>
      <c r="CG34" s="20">
        <v>32.06</v>
      </c>
      <c r="CH34" s="18">
        <v>33.630000000000003</v>
      </c>
      <c r="CI34" s="17">
        <v>35.369999999999997</v>
      </c>
      <c r="CJ34" s="19">
        <v>36.06</v>
      </c>
      <c r="CK34" s="17">
        <v>36.630000000000003</v>
      </c>
      <c r="CL34" s="19">
        <v>37.299999999999997</v>
      </c>
      <c r="CM34" s="18">
        <v>37.869999999999997</v>
      </c>
      <c r="CN34" s="17">
        <v>37.79</v>
      </c>
      <c r="CO34" s="17">
        <v>40.47</v>
      </c>
      <c r="CP34" s="17">
        <v>39.47</v>
      </c>
      <c r="CQ34" s="17">
        <v>40.909999999999997</v>
      </c>
      <c r="CR34" s="19">
        <v>41.79</v>
      </c>
      <c r="CS34" s="17">
        <v>42.88</v>
      </c>
      <c r="CT34" s="20">
        <v>41.81</v>
      </c>
      <c r="CU34" s="16">
        <v>39.869999999999997</v>
      </c>
      <c r="CV34" s="16">
        <v>36.909999999999997</v>
      </c>
      <c r="CW34" s="16">
        <v>25.97</v>
      </c>
      <c r="CX34" s="38">
        <v>28.52</v>
      </c>
      <c r="CY34" s="20">
        <v>32.450000000000003</v>
      </c>
      <c r="CZ34" s="17">
        <v>34.83</v>
      </c>
      <c r="DA34" s="17">
        <v>35.659999999999997</v>
      </c>
      <c r="DB34" s="19">
        <v>36.18</v>
      </c>
      <c r="DC34" s="17">
        <v>36.869999999999997</v>
      </c>
      <c r="DD34" s="19">
        <v>37.26</v>
      </c>
      <c r="DE34" s="18">
        <v>37.92</v>
      </c>
      <c r="DF34" s="17">
        <v>38.119999999999997</v>
      </c>
      <c r="DG34" s="17">
        <v>40.93</v>
      </c>
      <c r="DH34" s="17">
        <v>39.630000000000003</v>
      </c>
      <c r="DI34" s="17">
        <v>41.53</v>
      </c>
      <c r="DJ34" s="19">
        <v>42.06</v>
      </c>
      <c r="DK34" s="17">
        <v>42.67</v>
      </c>
      <c r="DL34" s="20">
        <v>41.75</v>
      </c>
      <c r="DM34" s="16">
        <v>39.409999999999997</v>
      </c>
      <c r="DN34" s="16">
        <v>37.01</v>
      </c>
      <c r="DO34" s="16">
        <v>2</v>
      </c>
      <c r="DP34" s="20">
        <v>4</v>
      </c>
      <c r="DQ34" s="20">
        <v>3</v>
      </c>
      <c r="DR34" s="17">
        <v>3</v>
      </c>
      <c r="DS34" s="17">
        <v>0</v>
      </c>
      <c r="DT34" s="17">
        <v>-2</v>
      </c>
      <c r="DU34" s="17">
        <v>-6</v>
      </c>
      <c r="DV34" s="17">
        <v>-10</v>
      </c>
      <c r="DW34" s="17">
        <v>-10</v>
      </c>
      <c r="DX34" s="17">
        <v>-6</v>
      </c>
      <c r="DY34" s="17">
        <v>0</v>
      </c>
      <c r="DZ34" s="17">
        <v>2</v>
      </c>
      <c r="EA34" s="17">
        <v>4</v>
      </c>
      <c r="EB34" s="17">
        <v>7</v>
      </c>
      <c r="EC34" s="17">
        <v>6</v>
      </c>
      <c r="ED34" s="20">
        <v>4</v>
      </c>
      <c r="EE34" s="20">
        <v>2</v>
      </c>
      <c r="EF34" s="20">
        <v>2</v>
      </c>
    </row>
    <row r="35" spans="1:136" ht="14">
      <c r="A35" s="2" t="s">
        <v>1519</v>
      </c>
      <c r="B35" s="2" t="s">
        <v>1520</v>
      </c>
      <c r="C35" s="2"/>
      <c r="D35" s="2">
        <v>50444566</v>
      </c>
      <c r="E35" s="10" t="s">
        <v>582</v>
      </c>
      <c r="F35" s="11" t="s">
        <v>818</v>
      </c>
      <c r="G35" s="2" t="s">
        <v>167</v>
      </c>
      <c r="H35" s="2"/>
      <c r="I35" s="2" t="s">
        <v>79</v>
      </c>
      <c r="J35" s="2" t="s">
        <v>329</v>
      </c>
      <c r="K35" s="30" t="s">
        <v>168</v>
      </c>
      <c r="L35" s="30" t="s">
        <v>538</v>
      </c>
      <c r="M35" s="30"/>
      <c r="N35" s="30"/>
      <c r="O35" s="3" t="s">
        <v>48</v>
      </c>
      <c r="P35" s="3">
        <v>23</v>
      </c>
      <c r="Q35" s="2">
        <v>22</v>
      </c>
      <c r="R35" s="2">
        <v>20</v>
      </c>
      <c r="S35" s="2" t="s">
        <v>965</v>
      </c>
      <c r="T35" s="33"/>
      <c r="U35" s="3" t="s">
        <v>115</v>
      </c>
      <c r="V35" s="3">
        <v>52</v>
      </c>
      <c r="W35" s="2">
        <v>39</v>
      </c>
      <c r="X35" s="2">
        <v>31</v>
      </c>
      <c r="Y35" s="2"/>
      <c r="Z35" s="33" t="s">
        <v>209</v>
      </c>
      <c r="AA35" s="12" t="s">
        <v>116</v>
      </c>
      <c r="AB35" s="12">
        <v>29</v>
      </c>
      <c r="AC35" s="13">
        <v>17</v>
      </c>
      <c r="AD35" s="13">
        <v>12</v>
      </c>
      <c r="AE35" s="13"/>
      <c r="AF35" s="34" t="s">
        <v>180</v>
      </c>
      <c r="AG35" s="2" t="s">
        <v>272</v>
      </c>
      <c r="AH35" s="2" t="s">
        <v>288</v>
      </c>
      <c r="AI35" s="2" t="s">
        <v>1521</v>
      </c>
      <c r="AJ35" s="2" t="s">
        <v>397</v>
      </c>
      <c r="AK35" s="2" t="s">
        <v>87</v>
      </c>
      <c r="AL35" s="1"/>
      <c r="AM35" s="2" t="s">
        <v>89</v>
      </c>
      <c r="AN35" s="1"/>
      <c r="AO35" s="2" t="s">
        <v>91</v>
      </c>
      <c r="AP35" s="1" t="s">
        <v>1188</v>
      </c>
      <c r="AQ35" s="2" t="s">
        <v>93</v>
      </c>
      <c r="AR35" s="14" t="s">
        <v>1522</v>
      </c>
      <c r="AS35" s="14"/>
      <c r="AT35" s="1"/>
      <c r="AU35" s="4">
        <v>2.84</v>
      </c>
      <c r="AV35" s="37">
        <v>2.0099999999999998</v>
      </c>
      <c r="AW35" s="7">
        <v>1.3</v>
      </c>
      <c r="AX35" s="6">
        <v>0.51</v>
      </c>
      <c r="AY35" s="7">
        <v>0</v>
      </c>
      <c r="AZ35" s="8">
        <v>0</v>
      </c>
      <c r="BA35" s="7">
        <v>0</v>
      </c>
      <c r="BB35" s="8">
        <v>0.51</v>
      </c>
      <c r="BC35" s="6">
        <v>2.2400000000000002</v>
      </c>
      <c r="BD35" s="7">
        <v>4.43</v>
      </c>
      <c r="BE35" s="7">
        <v>5.09</v>
      </c>
      <c r="BF35" s="7">
        <v>4.16</v>
      </c>
      <c r="BG35" s="9">
        <v>2.44</v>
      </c>
      <c r="BH35" s="4">
        <v>3.46</v>
      </c>
      <c r="BI35" s="9">
        <v>4.91</v>
      </c>
      <c r="BJ35" s="9">
        <v>7.35</v>
      </c>
      <c r="BK35" s="4">
        <v>11.58</v>
      </c>
      <c r="BL35" s="1"/>
      <c r="BM35" s="4">
        <v>1.67</v>
      </c>
      <c r="BN35" s="26">
        <v>0</v>
      </c>
      <c r="BO35" s="53">
        <v>0</v>
      </c>
      <c r="BP35" s="53">
        <v>0.12</v>
      </c>
      <c r="BQ35" s="53">
        <v>1.37</v>
      </c>
      <c r="BR35" s="54">
        <v>1.69</v>
      </c>
      <c r="BS35" s="53">
        <v>1.45</v>
      </c>
      <c r="BT35" s="54">
        <v>1.45</v>
      </c>
      <c r="BU35" s="55">
        <v>2.31</v>
      </c>
      <c r="BV35" s="53">
        <v>4.4800000000000004</v>
      </c>
      <c r="BW35" s="53">
        <v>5.73</v>
      </c>
      <c r="BX35" s="53">
        <v>4.62</v>
      </c>
      <c r="BY35" s="9">
        <v>2.52</v>
      </c>
      <c r="BZ35" s="4">
        <v>3.65</v>
      </c>
      <c r="CA35" s="9">
        <v>4.6399999999999997</v>
      </c>
      <c r="CB35" s="9">
        <v>7.45</v>
      </c>
      <c r="CC35" s="4">
        <v>10.72</v>
      </c>
      <c r="CD35" s="1"/>
      <c r="CE35" s="16">
        <v>27.35</v>
      </c>
      <c r="CF35" s="38">
        <v>31.9</v>
      </c>
      <c r="CG35" s="17">
        <v>33.21</v>
      </c>
      <c r="CH35" s="18">
        <v>33.020000000000003</v>
      </c>
      <c r="CI35" s="17">
        <v>34.75</v>
      </c>
      <c r="CJ35" s="19">
        <v>35.21</v>
      </c>
      <c r="CK35" s="17">
        <v>35.94</v>
      </c>
      <c r="CL35" s="19">
        <v>35.47</v>
      </c>
      <c r="CM35" s="18">
        <v>35.75</v>
      </c>
      <c r="CN35" s="17">
        <v>37.659999999999997</v>
      </c>
      <c r="CO35" s="17">
        <v>38.659999999999997</v>
      </c>
      <c r="CP35" s="17">
        <v>39.340000000000003</v>
      </c>
      <c r="CQ35" s="20">
        <v>41.6</v>
      </c>
      <c r="CR35" s="16">
        <v>42.25</v>
      </c>
      <c r="CS35" s="20">
        <v>43.17</v>
      </c>
      <c r="CT35" s="20">
        <v>42.33</v>
      </c>
      <c r="CU35" s="16">
        <v>42.93</v>
      </c>
      <c r="CV35" s="1"/>
      <c r="CW35" s="16">
        <v>27.36</v>
      </c>
      <c r="CX35" s="38">
        <v>31.71</v>
      </c>
      <c r="CY35" s="17">
        <v>33.380000000000003</v>
      </c>
      <c r="CZ35" s="17">
        <v>33.94</v>
      </c>
      <c r="DA35" s="17">
        <v>34.04</v>
      </c>
      <c r="DB35" s="19">
        <v>35.97</v>
      </c>
      <c r="DC35" s="17">
        <v>35.51</v>
      </c>
      <c r="DD35" s="19">
        <v>34.619999999999997</v>
      </c>
      <c r="DE35" s="18">
        <v>35.950000000000003</v>
      </c>
      <c r="DF35" s="17">
        <v>37.299999999999997</v>
      </c>
      <c r="DG35" s="17">
        <v>38.369999999999997</v>
      </c>
      <c r="DH35" s="17">
        <v>39.46</v>
      </c>
      <c r="DI35" s="20">
        <v>42.09</v>
      </c>
      <c r="DJ35" s="16">
        <v>42.95</v>
      </c>
      <c r="DK35" s="20">
        <v>43.9</v>
      </c>
      <c r="DL35" s="20">
        <v>42.86</v>
      </c>
      <c r="DM35" s="16">
        <v>43.78</v>
      </c>
      <c r="DN35" s="1"/>
      <c r="DO35" s="16">
        <v>3</v>
      </c>
      <c r="DP35" s="20">
        <v>1</v>
      </c>
      <c r="DQ35" s="17">
        <v>-1</v>
      </c>
      <c r="DR35" s="17">
        <v>-8</v>
      </c>
      <c r="DS35" s="17">
        <v>-13</v>
      </c>
      <c r="DT35" s="17">
        <v>-18</v>
      </c>
      <c r="DU35" s="17">
        <v>-20</v>
      </c>
      <c r="DV35" s="17">
        <v>-19</v>
      </c>
      <c r="DW35" s="17">
        <v>-17</v>
      </c>
      <c r="DX35" s="17">
        <v>-12</v>
      </c>
      <c r="DY35" s="17">
        <v>-6</v>
      </c>
      <c r="DZ35" s="17">
        <v>0</v>
      </c>
      <c r="EA35" s="20">
        <v>1</v>
      </c>
      <c r="EB35" s="20">
        <v>3</v>
      </c>
      <c r="EC35" s="20">
        <v>2</v>
      </c>
      <c r="ED35" s="20">
        <v>2</v>
      </c>
      <c r="EE35" s="20">
        <v>1</v>
      </c>
      <c r="EF35" s="1"/>
    </row>
    <row r="36" spans="1:136" ht="14">
      <c r="A36" s="2" t="s">
        <v>1515</v>
      </c>
      <c r="B36" s="2" t="s">
        <v>1516</v>
      </c>
      <c r="C36" s="2"/>
      <c r="D36" s="2">
        <v>51268912</v>
      </c>
      <c r="E36" s="10" t="s">
        <v>973</v>
      </c>
      <c r="F36" s="11" t="s">
        <v>125</v>
      </c>
      <c r="G36" s="2" t="s">
        <v>167</v>
      </c>
      <c r="H36" s="2"/>
      <c r="I36" s="2"/>
      <c r="J36" s="2" t="s">
        <v>389</v>
      </c>
      <c r="K36" s="30"/>
      <c r="L36" s="30"/>
      <c r="M36" s="30"/>
      <c r="N36" s="30"/>
      <c r="O36" s="3" t="s">
        <v>13</v>
      </c>
      <c r="P36" s="3">
        <v>30</v>
      </c>
      <c r="Q36" s="2">
        <v>25</v>
      </c>
      <c r="R36" s="2">
        <v>21</v>
      </c>
      <c r="S36" s="2" t="s">
        <v>280</v>
      </c>
      <c r="T36" s="33" t="s">
        <v>487</v>
      </c>
      <c r="U36" s="3" t="s">
        <v>1054</v>
      </c>
      <c r="V36" s="3">
        <v>51</v>
      </c>
      <c r="W36" s="2">
        <v>33</v>
      </c>
      <c r="X36" s="2">
        <v>18</v>
      </c>
      <c r="Y36" s="2"/>
      <c r="Z36" s="33" t="s">
        <v>90</v>
      </c>
      <c r="AA36" s="12"/>
      <c r="AB36" s="12"/>
      <c r="AC36" s="13"/>
      <c r="AD36" s="13"/>
      <c r="AE36" s="13"/>
      <c r="AF36" s="34"/>
      <c r="AG36" s="2" t="s">
        <v>117</v>
      </c>
      <c r="AH36" s="2" t="s">
        <v>323</v>
      </c>
      <c r="AI36" s="2" t="s">
        <v>712</v>
      </c>
      <c r="AJ36" s="2" t="s">
        <v>775</v>
      </c>
      <c r="AK36" s="2" t="s">
        <v>87</v>
      </c>
      <c r="AL36" s="1"/>
      <c r="AM36" s="2" t="s">
        <v>89</v>
      </c>
      <c r="AN36" s="1"/>
      <c r="AO36" s="2" t="s">
        <v>91</v>
      </c>
      <c r="AP36" s="1" t="s">
        <v>1517</v>
      </c>
      <c r="AQ36" s="2" t="s">
        <v>93</v>
      </c>
      <c r="AR36" s="14" t="s">
        <v>1518</v>
      </c>
      <c r="AS36" s="14"/>
      <c r="AT36" s="1"/>
      <c r="AU36" s="4">
        <v>2.86</v>
      </c>
      <c r="AV36" s="6">
        <v>1.42</v>
      </c>
      <c r="AW36" s="7">
        <v>0.76</v>
      </c>
      <c r="AX36" s="6">
        <v>1.1499999999999999</v>
      </c>
      <c r="AY36" s="7">
        <v>1.62</v>
      </c>
      <c r="AZ36" s="8">
        <v>1.63</v>
      </c>
      <c r="BA36" s="7">
        <v>0.39</v>
      </c>
      <c r="BB36" s="8">
        <v>0.76</v>
      </c>
      <c r="BC36" s="6">
        <v>0.51</v>
      </c>
      <c r="BD36" s="7">
        <v>1.85</v>
      </c>
      <c r="BE36" s="7">
        <v>3.34</v>
      </c>
      <c r="BF36" s="7">
        <v>5.22</v>
      </c>
      <c r="BG36" s="7">
        <v>0.35</v>
      </c>
      <c r="BH36" s="8">
        <v>1.45</v>
      </c>
      <c r="BI36" s="9">
        <v>3.56</v>
      </c>
      <c r="BJ36" s="9">
        <v>5.67</v>
      </c>
      <c r="BK36" s="4">
        <v>10.039999999999999</v>
      </c>
      <c r="BL36" s="4">
        <v>15.4</v>
      </c>
      <c r="BM36" s="4">
        <v>3.08</v>
      </c>
      <c r="BN36" s="55">
        <v>1.56</v>
      </c>
      <c r="BO36" s="53">
        <v>1.22</v>
      </c>
      <c r="BP36" s="53">
        <v>0</v>
      </c>
      <c r="BQ36" s="53">
        <v>0</v>
      </c>
      <c r="BR36" s="54">
        <v>0.25</v>
      </c>
      <c r="BS36" s="53">
        <v>0.5</v>
      </c>
      <c r="BT36" s="54">
        <v>0.62</v>
      </c>
      <c r="BU36" s="55">
        <v>1.85</v>
      </c>
      <c r="BV36" s="53">
        <v>2.89</v>
      </c>
      <c r="BW36" s="53">
        <v>2.84</v>
      </c>
      <c r="BX36" s="53">
        <v>6.31</v>
      </c>
      <c r="BY36" s="7">
        <v>0.37</v>
      </c>
      <c r="BZ36" s="8">
        <v>2.56</v>
      </c>
      <c r="CA36" s="9">
        <v>4.3499999999999996</v>
      </c>
      <c r="CB36" s="9">
        <v>5.48</v>
      </c>
      <c r="CC36" s="4">
        <v>11.23</v>
      </c>
      <c r="CD36" s="4">
        <v>14.41</v>
      </c>
      <c r="CE36" s="16">
        <v>26.11</v>
      </c>
      <c r="CF36" s="18">
        <v>30.93</v>
      </c>
      <c r="CG36" s="17">
        <v>32.69</v>
      </c>
      <c r="CH36" s="18">
        <v>34.76</v>
      </c>
      <c r="CI36" s="17">
        <v>35.57</v>
      </c>
      <c r="CJ36" s="19">
        <v>37.450000000000003</v>
      </c>
      <c r="CK36" s="17">
        <v>37.36</v>
      </c>
      <c r="CL36" s="19">
        <v>37.19</v>
      </c>
      <c r="CM36" s="18">
        <v>37.21</v>
      </c>
      <c r="CN36" s="17">
        <v>37.86</v>
      </c>
      <c r="CO36" s="17">
        <v>38.44</v>
      </c>
      <c r="CP36" s="17">
        <v>41.64</v>
      </c>
      <c r="CQ36" s="17">
        <v>42.84</v>
      </c>
      <c r="CR36" s="19">
        <v>43.66</v>
      </c>
      <c r="CS36" s="20">
        <v>44.31</v>
      </c>
      <c r="CT36" s="20">
        <v>45.5</v>
      </c>
      <c r="CU36" s="16">
        <v>42.22</v>
      </c>
      <c r="CV36" s="16">
        <v>40.72</v>
      </c>
      <c r="CW36" s="16">
        <v>26.84</v>
      </c>
      <c r="CX36" s="18">
        <v>30.96</v>
      </c>
      <c r="CY36" s="17">
        <v>33.630000000000003</v>
      </c>
      <c r="CZ36" s="17">
        <v>35.21</v>
      </c>
      <c r="DA36" s="17">
        <v>36.619999999999997</v>
      </c>
      <c r="DB36" s="19">
        <v>36.909999999999997</v>
      </c>
      <c r="DC36" s="17">
        <v>37.65</v>
      </c>
      <c r="DD36" s="19">
        <v>37.64</v>
      </c>
      <c r="DE36" s="18">
        <v>36.549999999999997</v>
      </c>
      <c r="DF36" s="17">
        <v>37.25</v>
      </c>
      <c r="DG36" s="17">
        <v>38.83</v>
      </c>
      <c r="DH36" s="17">
        <v>41.54</v>
      </c>
      <c r="DI36" s="17">
        <v>42.97</v>
      </c>
      <c r="DJ36" s="19">
        <v>43.51</v>
      </c>
      <c r="DK36" s="20">
        <v>44.36</v>
      </c>
      <c r="DL36" s="20">
        <v>45.08</v>
      </c>
      <c r="DM36" s="16">
        <v>42.48</v>
      </c>
      <c r="DN36" s="16">
        <v>40.56</v>
      </c>
      <c r="DO36" s="16">
        <v>0</v>
      </c>
      <c r="DP36" s="17">
        <v>1</v>
      </c>
      <c r="DQ36" s="17">
        <v>3</v>
      </c>
      <c r="DR36" s="17">
        <v>4</v>
      </c>
      <c r="DS36" s="17">
        <v>1</v>
      </c>
      <c r="DT36" s="17">
        <v>-1</v>
      </c>
      <c r="DU36" s="17">
        <v>-5</v>
      </c>
      <c r="DV36" s="17">
        <v>-10</v>
      </c>
      <c r="DW36" s="17">
        <v>-16</v>
      </c>
      <c r="DX36" s="17">
        <v>-20</v>
      </c>
      <c r="DY36" s="17">
        <v>-25</v>
      </c>
      <c r="DZ36" s="17">
        <v>-26</v>
      </c>
      <c r="EA36" s="17">
        <v>-27</v>
      </c>
      <c r="EB36" s="17">
        <v>-20</v>
      </c>
      <c r="EC36" s="20">
        <v>-14</v>
      </c>
      <c r="ED36" s="20">
        <v>-10</v>
      </c>
      <c r="EE36" s="20">
        <v>-7</v>
      </c>
      <c r="EF36" s="20">
        <v>-7</v>
      </c>
    </row>
    <row r="37" spans="1:136" ht="14">
      <c r="A37" s="2" t="s">
        <v>1511</v>
      </c>
      <c r="B37" s="2" t="s">
        <v>779</v>
      </c>
      <c r="C37" s="2"/>
      <c r="D37" s="2">
        <v>50250723</v>
      </c>
      <c r="E37" s="10" t="s">
        <v>1436</v>
      </c>
      <c r="F37" s="11" t="s">
        <v>1512</v>
      </c>
      <c r="G37" s="2" t="s">
        <v>167</v>
      </c>
      <c r="H37" s="2"/>
      <c r="I37" s="2" t="s">
        <v>147</v>
      </c>
      <c r="J37" s="2" t="s">
        <v>259</v>
      </c>
      <c r="K37" s="30" t="s">
        <v>1513</v>
      </c>
      <c r="L37" s="30"/>
      <c r="M37" s="30"/>
      <c r="N37" s="30"/>
      <c r="O37" s="3" t="s">
        <v>6</v>
      </c>
      <c r="P37" s="3">
        <v>31</v>
      </c>
      <c r="Q37" s="2">
        <v>27</v>
      </c>
      <c r="R37" s="2">
        <v>27</v>
      </c>
      <c r="S37" s="2" t="s">
        <v>280</v>
      </c>
      <c r="T37" s="33"/>
      <c r="U37" s="3" t="s">
        <v>137</v>
      </c>
      <c r="V37" s="3">
        <v>47</v>
      </c>
      <c r="W37" s="2">
        <v>36</v>
      </c>
      <c r="X37" s="2">
        <v>29</v>
      </c>
      <c r="Y37" s="2"/>
      <c r="Z37" s="33" t="s">
        <v>443</v>
      </c>
      <c r="AA37" s="12" t="s">
        <v>138</v>
      </c>
      <c r="AB37" s="12">
        <v>30</v>
      </c>
      <c r="AC37" s="13">
        <v>21</v>
      </c>
      <c r="AD37" s="13">
        <v>14</v>
      </c>
      <c r="AE37" s="13"/>
      <c r="AF37" s="34" t="s">
        <v>180</v>
      </c>
      <c r="AG37" s="2" t="s">
        <v>272</v>
      </c>
      <c r="AH37" s="2" t="s">
        <v>219</v>
      </c>
      <c r="AI37" s="2" t="s">
        <v>800</v>
      </c>
      <c r="AJ37" s="2" t="s">
        <v>141</v>
      </c>
      <c r="AK37" s="2" t="s">
        <v>87</v>
      </c>
      <c r="AL37" s="1"/>
      <c r="AM37" s="2" t="s">
        <v>89</v>
      </c>
      <c r="AN37" s="1"/>
      <c r="AO37" s="2" t="s">
        <v>91</v>
      </c>
      <c r="AP37" s="1" t="s">
        <v>847</v>
      </c>
      <c r="AQ37" s="2" t="s">
        <v>93</v>
      </c>
      <c r="AR37" s="14" t="s">
        <v>1514</v>
      </c>
      <c r="AS37" s="14"/>
      <c r="AT37" s="1"/>
      <c r="AU37" s="4">
        <v>2.2400000000000002</v>
      </c>
      <c r="AV37" s="6">
        <v>1.27</v>
      </c>
      <c r="AW37" s="7">
        <v>1.99</v>
      </c>
      <c r="AX37" s="6">
        <v>2.02</v>
      </c>
      <c r="AY37" s="7">
        <v>1.86</v>
      </c>
      <c r="AZ37" s="8">
        <v>1.96</v>
      </c>
      <c r="BA37" s="7">
        <v>0.95</v>
      </c>
      <c r="BB37" s="8">
        <v>1.34</v>
      </c>
      <c r="BC37" s="6">
        <v>1.96</v>
      </c>
      <c r="BD37" s="7">
        <v>2.5</v>
      </c>
      <c r="BE37" s="7">
        <v>2.29</v>
      </c>
      <c r="BF37" s="7">
        <v>4.8600000000000003</v>
      </c>
      <c r="BG37" s="9">
        <v>1.93</v>
      </c>
      <c r="BH37" s="4">
        <v>3.92</v>
      </c>
      <c r="BI37" s="9">
        <v>4.4800000000000004</v>
      </c>
      <c r="BJ37" s="9">
        <v>9.8699999999999992</v>
      </c>
      <c r="BK37" s="4">
        <v>17.22</v>
      </c>
      <c r="BL37" s="1"/>
      <c r="BM37" s="4">
        <v>3.34</v>
      </c>
      <c r="BN37" s="55">
        <v>1.28</v>
      </c>
      <c r="BO37" s="53">
        <v>0.12</v>
      </c>
      <c r="BP37" s="53">
        <v>0.45</v>
      </c>
      <c r="BQ37" s="53">
        <v>1.78</v>
      </c>
      <c r="BR37" s="54">
        <v>1.61</v>
      </c>
      <c r="BS37" s="53">
        <v>1.54</v>
      </c>
      <c r="BT37" s="54">
        <v>1.96</v>
      </c>
      <c r="BU37" s="55">
        <v>2.02</v>
      </c>
      <c r="BV37" s="53">
        <v>2.84</v>
      </c>
      <c r="BW37" s="53">
        <v>5.04</v>
      </c>
      <c r="BX37" s="53">
        <v>5.46</v>
      </c>
      <c r="BY37" s="9">
        <v>2.2599999999999998</v>
      </c>
      <c r="BZ37" s="4">
        <v>4.41</v>
      </c>
      <c r="CA37" s="9">
        <v>5.88</v>
      </c>
      <c r="CB37" s="9">
        <v>10.08</v>
      </c>
      <c r="CC37" s="4">
        <v>16.03</v>
      </c>
      <c r="CD37" s="1"/>
      <c r="CE37" s="16">
        <v>27.97</v>
      </c>
      <c r="CF37" s="18">
        <v>31.24</v>
      </c>
      <c r="CG37" s="17">
        <v>35.450000000000003</v>
      </c>
      <c r="CH37" s="18">
        <v>36.29</v>
      </c>
      <c r="CI37" s="17">
        <v>37.159999999999997</v>
      </c>
      <c r="CJ37" s="19">
        <v>38.71</v>
      </c>
      <c r="CK37" s="17">
        <v>38.049999999999997</v>
      </c>
      <c r="CL37" s="19">
        <v>38.79</v>
      </c>
      <c r="CM37" s="18">
        <v>40.22</v>
      </c>
      <c r="CN37" s="17">
        <v>40.97</v>
      </c>
      <c r="CO37" s="17">
        <v>40.840000000000003</v>
      </c>
      <c r="CP37" s="17">
        <v>41.51</v>
      </c>
      <c r="CQ37" s="20">
        <v>43.41</v>
      </c>
      <c r="CR37" s="16">
        <v>45.84</v>
      </c>
      <c r="CS37" s="20">
        <v>46.14</v>
      </c>
      <c r="CT37" s="20">
        <v>47.01</v>
      </c>
      <c r="CU37" s="16">
        <v>47.18</v>
      </c>
      <c r="CV37" s="1"/>
      <c r="CW37" s="16">
        <v>27.75</v>
      </c>
      <c r="CX37" s="18">
        <v>32.08</v>
      </c>
      <c r="CY37" s="17">
        <v>35.71</v>
      </c>
      <c r="CZ37" s="17">
        <v>36.770000000000003</v>
      </c>
      <c r="DA37" s="17">
        <v>37.19</v>
      </c>
      <c r="DB37" s="19">
        <v>37.97</v>
      </c>
      <c r="DC37" s="17">
        <v>38.299999999999997</v>
      </c>
      <c r="DD37" s="19">
        <v>38.33</v>
      </c>
      <c r="DE37" s="18">
        <v>40.6</v>
      </c>
      <c r="DF37" s="17">
        <v>40.74</v>
      </c>
      <c r="DG37" s="17">
        <v>41.64</v>
      </c>
      <c r="DH37" s="17">
        <v>42.36</v>
      </c>
      <c r="DI37" s="20">
        <v>43.96</v>
      </c>
      <c r="DJ37" s="16">
        <v>45.41</v>
      </c>
      <c r="DK37" s="20">
        <v>46.4</v>
      </c>
      <c r="DL37" s="20">
        <v>47.41</v>
      </c>
      <c r="DM37" s="16">
        <v>48.79</v>
      </c>
      <c r="DN37" s="1"/>
      <c r="DO37" s="16">
        <v>3</v>
      </c>
      <c r="DP37" s="17">
        <v>5</v>
      </c>
      <c r="DQ37" s="17">
        <v>6</v>
      </c>
      <c r="DR37" s="17">
        <v>2</v>
      </c>
      <c r="DS37" s="17">
        <v>0</v>
      </c>
      <c r="DT37" s="17">
        <v>-6</v>
      </c>
      <c r="DU37" s="17">
        <v>-13</v>
      </c>
      <c r="DV37" s="17">
        <v>-15</v>
      </c>
      <c r="DW37" s="17">
        <v>-13</v>
      </c>
      <c r="DX37" s="17">
        <v>-9</v>
      </c>
      <c r="DY37" s="17">
        <v>-6</v>
      </c>
      <c r="DZ37" s="17">
        <v>0</v>
      </c>
      <c r="EA37" s="20">
        <v>2</v>
      </c>
      <c r="EB37" s="20">
        <v>3</v>
      </c>
      <c r="EC37" s="20">
        <v>2</v>
      </c>
      <c r="ED37" s="20">
        <v>0</v>
      </c>
      <c r="EE37" s="20">
        <v>0</v>
      </c>
      <c r="EF37" s="1"/>
    </row>
    <row r="38" spans="1:136" ht="14">
      <c r="A38" s="2" t="s">
        <v>1507</v>
      </c>
      <c r="B38" s="2" t="s">
        <v>1435</v>
      </c>
      <c r="C38" s="2"/>
      <c r="D38" s="2">
        <v>50672556</v>
      </c>
      <c r="E38" s="10" t="s">
        <v>1425</v>
      </c>
      <c r="F38" s="11" t="s">
        <v>1508</v>
      </c>
      <c r="G38" s="2" t="s">
        <v>167</v>
      </c>
      <c r="H38" s="2"/>
      <c r="I38" s="2"/>
      <c r="J38" s="2" t="s">
        <v>264</v>
      </c>
      <c r="K38" s="30" t="s">
        <v>168</v>
      </c>
      <c r="L38" s="30"/>
      <c r="M38" s="30"/>
      <c r="N38" s="30"/>
      <c r="S38" s="2" t="s">
        <v>280</v>
      </c>
      <c r="U38" s="3" t="s">
        <v>1509</v>
      </c>
      <c r="V38" s="3">
        <v>34</v>
      </c>
      <c r="W38" s="2">
        <v>24</v>
      </c>
      <c r="X38" s="2">
        <v>26</v>
      </c>
      <c r="Z38" s="33" t="s">
        <v>443</v>
      </c>
      <c r="AA38" s="3" t="s">
        <v>138</v>
      </c>
      <c r="AB38" s="3">
        <v>63</v>
      </c>
      <c r="AC38" s="2">
        <v>50</v>
      </c>
      <c r="AD38" s="2">
        <v>35</v>
      </c>
      <c r="AE38" s="2"/>
      <c r="AF38" s="33" t="s">
        <v>152</v>
      </c>
      <c r="AG38" s="2" t="s">
        <v>272</v>
      </c>
      <c r="AH38" s="2" t="s">
        <v>348</v>
      </c>
      <c r="AI38" s="2" t="s">
        <v>140</v>
      </c>
      <c r="AJ38" s="2" t="s">
        <v>513</v>
      </c>
      <c r="AK38" s="2" t="s">
        <v>87</v>
      </c>
      <c r="AL38" s="1"/>
      <c r="AM38" s="2" t="s">
        <v>89</v>
      </c>
      <c r="AN38" s="1"/>
      <c r="AO38" s="2" t="s">
        <v>91</v>
      </c>
      <c r="AP38" s="1" t="s">
        <v>753</v>
      </c>
      <c r="AQ38" s="2" t="s">
        <v>93</v>
      </c>
      <c r="AR38" s="14" t="s">
        <v>1510</v>
      </c>
      <c r="AS38" s="14"/>
      <c r="AT38" s="1"/>
      <c r="AU38" s="4">
        <v>2.96</v>
      </c>
      <c r="AV38" s="37">
        <v>3.45</v>
      </c>
      <c r="AW38" s="9">
        <v>1.83</v>
      </c>
      <c r="AX38" s="37">
        <v>2.36</v>
      </c>
      <c r="AY38" s="7">
        <v>3.11</v>
      </c>
      <c r="AZ38" s="8">
        <v>3.13</v>
      </c>
      <c r="BA38" s="7">
        <v>3.61</v>
      </c>
      <c r="BB38" s="8">
        <v>4.12</v>
      </c>
      <c r="BC38" s="6">
        <v>5.0999999999999996</v>
      </c>
      <c r="BD38" s="7">
        <v>6.8</v>
      </c>
      <c r="BE38" s="7">
        <v>3.61</v>
      </c>
      <c r="BF38" s="7">
        <v>4.22</v>
      </c>
      <c r="BG38" s="7">
        <v>1.93</v>
      </c>
      <c r="BH38" s="8">
        <v>3.02</v>
      </c>
      <c r="BI38" s="7">
        <v>4.38</v>
      </c>
      <c r="BJ38" s="9">
        <v>6.68</v>
      </c>
      <c r="BK38" s="4">
        <v>10.37</v>
      </c>
      <c r="BL38" s="4">
        <v>16.489999999999998</v>
      </c>
      <c r="BM38" s="4">
        <v>2.91</v>
      </c>
      <c r="BN38" s="26">
        <v>3.39</v>
      </c>
      <c r="BO38" s="25">
        <v>3.58</v>
      </c>
      <c r="BP38" s="25">
        <v>2.83</v>
      </c>
      <c r="BQ38" s="53">
        <v>2.39</v>
      </c>
      <c r="BR38" s="54">
        <v>3.51</v>
      </c>
      <c r="BS38" s="53">
        <v>3.41</v>
      </c>
      <c r="BT38" s="54">
        <v>4.25</v>
      </c>
      <c r="BU38" s="55">
        <v>5.6</v>
      </c>
      <c r="BV38" s="53">
        <v>6.46</v>
      </c>
      <c r="BW38" s="53">
        <v>6.63</v>
      </c>
      <c r="BX38" s="53">
        <v>3.07</v>
      </c>
      <c r="BY38" s="7">
        <v>0</v>
      </c>
      <c r="BZ38" s="8">
        <v>1.67</v>
      </c>
      <c r="CA38" s="7">
        <v>4.5199999999999996</v>
      </c>
      <c r="CB38" s="9">
        <v>6.44</v>
      </c>
      <c r="CC38" s="4">
        <v>9.86</v>
      </c>
      <c r="CD38" s="4">
        <v>15.44</v>
      </c>
      <c r="CE38" s="16">
        <v>25.83</v>
      </c>
      <c r="CF38" s="38">
        <v>31.3</v>
      </c>
      <c r="CG38" s="20">
        <v>34.49</v>
      </c>
      <c r="CH38" s="38">
        <v>37.01</v>
      </c>
      <c r="CI38" s="17">
        <v>38.53</v>
      </c>
      <c r="CJ38" s="19">
        <v>39.58</v>
      </c>
      <c r="CK38" s="17">
        <v>40.85</v>
      </c>
      <c r="CL38" s="19">
        <v>42.04</v>
      </c>
      <c r="CM38" s="18">
        <v>42.09</v>
      </c>
      <c r="CN38" s="17">
        <v>43.07</v>
      </c>
      <c r="CO38" s="17">
        <v>42.24</v>
      </c>
      <c r="CP38" s="17">
        <v>45.41</v>
      </c>
      <c r="CQ38" s="17">
        <v>45.7</v>
      </c>
      <c r="CR38" s="19">
        <v>45.99</v>
      </c>
      <c r="CS38" s="17">
        <v>45.98</v>
      </c>
      <c r="CT38" s="20">
        <v>43.42</v>
      </c>
      <c r="CU38" s="16">
        <v>42.9</v>
      </c>
      <c r="CV38" s="16">
        <v>43.3</v>
      </c>
      <c r="CW38" s="16">
        <v>25.67</v>
      </c>
      <c r="CX38" s="38">
        <v>31.23</v>
      </c>
      <c r="CY38" s="20">
        <v>34.86</v>
      </c>
      <c r="CZ38" s="20">
        <v>36.78</v>
      </c>
      <c r="DA38" s="17">
        <v>38.56</v>
      </c>
      <c r="DB38" s="19">
        <v>38.75</v>
      </c>
      <c r="DC38" s="17">
        <v>40.03</v>
      </c>
      <c r="DD38" s="19">
        <v>42.21</v>
      </c>
      <c r="DE38" s="18">
        <v>42.7</v>
      </c>
      <c r="DF38" s="17">
        <v>43.21</v>
      </c>
      <c r="DG38" s="17">
        <v>42.34</v>
      </c>
      <c r="DH38" s="17">
        <v>45.31</v>
      </c>
      <c r="DI38" s="17">
        <v>45.09</v>
      </c>
      <c r="DJ38" s="19">
        <v>45.84</v>
      </c>
      <c r="DK38" s="17">
        <v>45.29</v>
      </c>
      <c r="DL38" s="20">
        <v>44.33</v>
      </c>
      <c r="DM38" s="16">
        <v>42.83</v>
      </c>
      <c r="DN38" s="16">
        <v>43.1</v>
      </c>
      <c r="DO38" s="16">
        <v>0</v>
      </c>
      <c r="DP38" s="20">
        <v>0</v>
      </c>
      <c r="DQ38" s="20">
        <v>0</v>
      </c>
      <c r="DR38" s="20">
        <v>-1</v>
      </c>
      <c r="DS38" s="17">
        <v>-2</v>
      </c>
      <c r="DT38" s="17">
        <v>-4</v>
      </c>
      <c r="DU38" s="17">
        <v>-4</v>
      </c>
      <c r="DV38" s="17">
        <v>-4</v>
      </c>
      <c r="DW38" s="17">
        <v>0</v>
      </c>
      <c r="DX38" s="17">
        <v>6</v>
      </c>
      <c r="DY38" s="17">
        <v>16</v>
      </c>
      <c r="DZ38" s="17">
        <v>21</v>
      </c>
      <c r="EA38" s="17">
        <v>21</v>
      </c>
      <c r="EB38" s="17">
        <v>17</v>
      </c>
      <c r="EC38" s="17">
        <v>11</v>
      </c>
      <c r="ED38" s="20">
        <v>8</v>
      </c>
      <c r="EE38" s="20">
        <v>6</v>
      </c>
      <c r="EF38" s="20">
        <v>5</v>
      </c>
    </row>
    <row r="39" spans="1:136" ht="14">
      <c r="A39" s="2" t="s">
        <v>1504</v>
      </c>
      <c r="B39" s="2" t="s">
        <v>1495</v>
      </c>
      <c r="C39" s="2"/>
      <c r="D39" s="2">
        <v>46316244</v>
      </c>
      <c r="E39" s="10" t="s">
        <v>418</v>
      </c>
      <c r="F39" s="11" t="s">
        <v>1175</v>
      </c>
      <c r="G39" s="2" t="s">
        <v>167</v>
      </c>
      <c r="H39" s="2"/>
      <c r="I39" s="2" t="s">
        <v>147</v>
      </c>
      <c r="J39" s="2" t="s">
        <v>259</v>
      </c>
      <c r="K39" s="30" t="s">
        <v>168</v>
      </c>
      <c r="L39" s="30"/>
      <c r="M39" s="30"/>
      <c r="N39" s="30"/>
      <c r="O39" s="3" t="s">
        <v>17</v>
      </c>
      <c r="P39" s="3">
        <v>33</v>
      </c>
      <c r="Q39" s="2">
        <v>26</v>
      </c>
      <c r="R39" s="2">
        <v>25</v>
      </c>
      <c r="S39" s="2" t="s">
        <v>1505</v>
      </c>
      <c r="T39" s="33"/>
      <c r="U39" s="3" t="s">
        <v>318</v>
      </c>
      <c r="V39" s="3">
        <v>52</v>
      </c>
      <c r="W39" s="2">
        <v>38</v>
      </c>
      <c r="X39" s="2">
        <v>36</v>
      </c>
      <c r="Y39" s="2"/>
      <c r="Z39" s="33" t="s">
        <v>242</v>
      </c>
      <c r="AA39" s="12" t="s">
        <v>261</v>
      </c>
      <c r="AB39" s="12">
        <v>16</v>
      </c>
      <c r="AC39" s="13">
        <v>14</v>
      </c>
      <c r="AD39" s="13">
        <v>9</v>
      </c>
      <c r="AE39" s="13"/>
      <c r="AF39" s="34"/>
      <c r="AG39" s="2" t="s">
        <v>239</v>
      </c>
      <c r="AH39" s="2" t="s">
        <v>262</v>
      </c>
      <c r="AI39" s="2" t="s">
        <v>812</v>
      </c>
      <c r="AJ39" s="2" t="s">
        <v>359</v>
      </c>
      <c r="AK39" s="2" t="s">
        <v>87</v>
      </c>
      <c r="AL39" s="1"/>
      <c r="AM39" s="2" t="s">
        <v>89</v>
      </c>
      <c r="AN39" s="1"/>
      <c r="AO39" s="2" t="s">
        <v>91</v>
      </c>
      <c r="AP39" s="1" t="s">
        <v>1506</v>
      </c>
      <c r="AQ39" s="2" t="s">
        <v>93</v>
      </c>
      <c r="AR39" s="14" t="s">
        <v>462</v>
      </c>
      <c r="AS39" s="14"/>
      <c r="AT39" s="1"/>
      <c r="AU39" s="4">
        <v>3.61</v>
      </c>
      <c r="AV39" s="6">
        <v>2.36</v>
      </c>
      <c r="AW39" s="7">
        <v>2.2000000000000002</v>
      </c>
      <c r="AX39" s="6">
        <v>1.49</v>
      </c>
      <c r="AY39" s="7">
        <v>1.88</v>
      </c>
      <c r="AZ39" s="8">
        <v>1.66</v>
      </c>
      <c r="BA39" s="7">
        <v>0.79</v>
      </c>
      <c r="BB39" s="8">
        <v>0.51</v>
      </c>
      <c r="BC39" s="6">
        <v>1.67</v>
      </c>
      <c r="BD39" s="7">
        <v>2.72</v>
      </c>
      <c r="BE39" s="7">
        <v>5.89</v>
      </c>
      <c r="BF39" s="7">
        <v>5.54</v>
      </c>
      <c r="BG39" s="7">
        <v>1.81</v>
      </c>
      <c r="BH39" s="8">
        <v>4.0599999999999996</v>
      </c>
      <c r="BI39" s="9">
        <v>5.01</v>
      </c>
      <c r="BJ39" s="9">
        <v>8.3699999999999992</v>
      </c>
      <c r="BK39" s="4">
        <v>11.92</v>
      </c>
      <c r="BL39" s="4">
        <v>16.18</v>
      </c>
      <c r="BM39" s="4">
        <v>3.62</v>
      </c>
      <c r="BN39" s="55">
        <v>1.67</v>
      </c>
      <c r="BO39" s="53">
        <v>0.56000000000000005</v>
      </c>
      <c r="BP39" s="53">
        <v>0</v>
      </c>
      <c r="BQ39" s="53">
        <v>1.1200000000000001</v>
      </c>
      <c r="BR39" s="54">
        <v>2.02</v>
      </c>
      <c r="BS39" s="53">
        <v>1.69</v>
      </c>
      <c r="BT39" s="54">
        <v>1.39</v>
      </c>
      <c r="BU39" s="55">
        <v>2.84</v>
      </c>
      <c r="BV39" s="53">
        <v>3.28</v>
      </c>
      <c r="BW39" s="53">
        <v>5.56</v>
      </c>
      <c r="BX39" s="53">
        <v>4.1900000000000004</v>
      </c>
      <c r="BY39" s="7">
        <v>3.9</v>
      </c>
      <c r="BZ39" s="8">
        <v>3.46</v>
      </c>
      <c r="CA39" s="9">
        <v>4.01</v>
      </c>
      <c r="CB39" s="9">
        <v>7.31</v>
      </c>
      <c r="CC39" s="4">
        <v>10.54</v>
      </c>
      <c r="CD39" s="4">
        <v>18.36</v>
      </c>
      <c r="CE39" s="16">
        <v>26.44</v>
      </c>
      <c r="CF39" s="18">
        <v>30.01</v>
      </c>
      <c r="CG39" s="17">
        <v>34.74</v>
      </c>
      <c r="CH39" s="18">
        <v>36.840000000000003</v>
      </c>
      <c r="CI39" s="17">
        <v>37.68</v>
      </c>
      <c r="CJ39" s="19">
        <v>38.44</v>
      </c>
      <c r="CK39" s="17">
        <v>38.590000000000003</v>
      </c>
      <c r="CL39" s="19">
        <v>40.03</v>
      </c>
      <c r="CM39" s="18">
        <v>41.86</v>
      </c>
      <c r="CN39" s="17">
        <v>41.22</v>
      </c>
      <c r="CO39" s="17">
        <v>40.74</v>
      </c>
      <c r="CP39" s="17">
        <v>42.18</v>
      </c>
      <c r="CQ39" s="17">
        <v>44.82</v>
      </c>
      <c r="CR39" s="19">
        <v>45.49</v>
      </c>
      <c r="CS39" s="20">
        <v>45.42</v>
      </c>
      <c r="CT39" s="20">
        <v>43.62</v>
      </c>
      <c r="CU39" s="16">
        <v>43.39</v>
      </c>
      <c r="CV39" s="16">
        <v>40.39</v>
      </c>
      <c r="CW39" s="16">
        <v>26.46</v>
      </c>
      <c r="CX39" s="18">
        <v>29.62</v>
      </c>
      <c r="CY39" s="17">
        <v>34.619999999999997</v>
      </c>
      <c r="CZ39" s="17">
        <v>36.700000000000003</v>
      </c>
      <c r="DA39" s="17">
        <v>37.840000000000003</v>
      </c>
      <c r="DB39" s="19">
        <v>37.520000000000003</v>
      </c>
      <c r="DC39" s="17">
        <v>38.82</v>
      </c>
      <c r="DD39" s="19">
        <v>40.369999999999997</v>
      </c>
      <c r="DE39" s="18">
        <v>41.27</v>
      </c>
      <c r="DF39" s="17">
        <v>40.15</v>
      </c>
      <c r="DG39" s="17">
        <v>40.090000000000003</v>
      </c>
      <c r="DH39" s="17">
        <v>41.86</v>
      </c>
      <c r="DI39" s="17">
        <v>44.87</v>
      </c>
      <c r="DJ39" s="19">
        <v>46.32</v>
      </c>
      <c r="DK39" s="20">
        <v>45.28</v>
      </c>
      <c r="DL39" s="20">
        <v>43.68</v>
      </c>
      <c r="DM39" s="16">
        <v>43.34</v>
      </c>
      <c r="DN39" s="16">
        <v>39.39</v>
      </c>
      <c r="DO39" s="16">
        <v>0</v>
      </c>
      <c r="DP39" s="17">
        <v>1</v>
      </c>
      <c r="DQ39" s="17">
        <v>2</v>
      </c>
      <c r="DR39" s="17">
        <v>-1</v>
      </c>
      <c r="DS39" s="17">
        <v>-5</v>
      </c>
      <c r="DT39" s="17">
        <v>-11</v>
      </c>
      <c r="DU39" s="17">
        <v>-18</v>
      </c>
      <c r="DV39" s="17">
        <v>-20</v>
      </c>
      <c r="DW39" s="17">
        <v>-21</v>
      </c>
      <c r="DX39" s="17">
        <v>-19</v>
      </c>
      <c r="DY39" s="17">
        <v>-15</v>
      </c>
      <c r="DZ39" s="17">
        <v>-11</v>
      </c>
      <c r="EA39" s="17">
        <v>-6</v>
      </c>
      <c r="EB39" s="17">
        <v>-4</v>
      </c>
      <c r="EC39" s="20">
        <v>-2</v>
      </c>
      <c r="ED39" s="20">
        <v>0</v>
      </c>
      <c r="EE39" s="20">
        <v>0</v>
      </c>
      <c r="EF39" s="20">
        <v>0</v>
      </c>
    </row>
    <row r="40" spans="1:136" ht="14">
      <c r="A40" s="2" t="s">
        <v>1501</v>
      </c>
      <c r="B40" s="2" t="s">
        <v>991</v>
      </c>
      <c r="C40" s="2"/>
      <c r="D40" s="2">
        <v>51498489</v>
      </c>
      <c r="E40" s="10" t="s">
        <v>1502</v>
      </c>
      <c r="F40" s="11" t="s">
        <v>1399</v>
      </c>
      <c r="G40" s="2" t="s">
        <v>167</v>
      </c>
      <c r="H40" s="2"/>
      <c r="I40" s="2" t="s">
        <v>147</v>
      </c>
      <c r="J40" s="2" t="s">
        <v>259</v>
      </c>
      <c r="K40" s="30" t="s">
        <v>860</v>
      </c>
      <c r="L40" s="30" t="s">
        <v>168</v>
      </c>
      <c r="M40" s="30"/>
      <c r="N40" s="30"/>
      <c r="O40" s="3" t="s">
        <v>17</v>
      </c>
      <c r="P40" s="3">
        <v>33</v>
      </c>
      <c r="Q40" s="2">
        <v>26</v>
      </c>
      <c r="R40" s="2">
        <v>26</v>
      </c>
      <c r="S40" s="2" t="s">
        <v>280</v>
      </c>
      <c r="T40" s="33"/>
      <c r="U40" s="3" t="s">
        <v>318</v>
      </c>
      <c r="V40" s="3">
        <v>52</v>
      </c>
      <c r="W40" s="2">
        <v>37</v>
      </c>
      <c r="X40" s="2">
        <v>32</v>
      </c>
      <c r="Y40" s="2"/>
      <c r="Z40" s="33" t="s">
        <v>242</v>
      </c>
      <c r="AA40" s="12" t="s">
        <v>473</v>
      </c>
      <c r="AB40" s="12">
        <v>21</v>
      </c>
      <c r="AC40" s="13">
        <v>8</v>
      </c>
      <c r="AD40" s="13">
        <v>7</v>
      </c>
      <c r="AE40" s="13"/>
      <c r="AF40" s="34"/>
      <c r="AG40" s="2" t="s">
        <v>272</v>
      </c>
      <c r="AH40" s="2" t="s">
        <v>612</v>
      </c>
      <c r="AI40" s="2" t="s">
        <v>744</v>
      </c>
      <c r="AJ40" s="2" t="s">
        <v>841</v>
      </c>
      <c r="AK40" s="2" t="s">
        <v>87</v>
      </c>
      <c r="AL40" s="1"/>
      <c r="AM40" s="2" t="s">
        <v>89</v>
      </c>
      <c r="AN40" s="1"/>
      <c r="AO40" s="2" t="s">
        <v>91</v>
      </c>
      <c r="AP40" s="1" t="s">
        <v>1503</v>
      </c>
      <c r="AQ40" s="2" t="s">
        <v>93</v>
      </c>
      <c r="AR40" s="14" t="s">
        <v>438</v>
      </c>
      <c r="AS40" s="14"/>
      <c r="AT40" s="1"/>
      <c r="AU40" s="4">
        <v>2.39</v>
      </c>
      <c r="AV40" s="6">
        <v>3.12</v>
      </c>
      <c r="AW40" s="7">
        <v>1.73</v>
      </c>
      <c r="AX40" s="6">
        <v>1.37</v>
      </c>
      <c r="AY40" s="7">
        <v>1.37</v>
      </c>
      <c r="AZ40" s="8">
        <v>1.18</v>
      </c>
      <c r="BA40" s="7">
        <v>0.28000000000000003</v>
      </c>
      <c r="BB40" s="8">
        <v>0.37</v>
      </c>
      <c r="BC40" s="6">
        <v>1.1200000000000001</v>
      </c>
      <c r="BD40" s="7">
        <v>1.67</v>
      </c>
      <c r="BE40" s="7">
        <v>1.76</v>
      </c>
      <c r="BF40" s="7">
        <v>1.99</v>
      </c>
      <c r="BG40" s="7">
        <v>3.29</v>
      </c>
      <c r="BH40" s="8">
        <v>4.0199999999999996</v>
      </c>
      <c r="BI40" s="9">
        <v>5.09</v>
      </c>
      <c r="BJ40" s="9">
        <v>8.07</v>
      </c>
      <c r="BK40" s="4">
        <v>12.22</v>
      </c>
      <c r="BL40" s="1"/>
      <c r="BM40" s="4">
        <v>3.79</v>
      </c>
      <c r="BN40" s="55">
        <v>1.45</v>
      </c>
      <c r="BO40" s="53">
        <v>0.28000000000000003</v>
      </c>
      <c r="BP40" s="53">
        <v>0</v>
      </c>
      <c r="BQ40" s="53">
        <v>0</v>
      </c>
      <c r="BR40" s="54">
        <v>0.28000000000000003</v>
      </c>
      <c r="BS40" s="53">
        <v>0.12</v>
      </c>
      <c r="BT40" s="54">
        <v>1.1200000000000001</v>
      </c>
      <c r="BU40" s="55">
        <v>1.85</v>
      </c>
      <c r="BV40" s="53">
        <v>1.99</v>
      </c>
      <c r="BW40" s="53">
        <v>2.74</v>
      </c>
      <c r="BX40" s="53">
        <v>1.66</v>
      </c>
      <c r="BY40" s="7">
        <v>2.5299999999999998</v>
      </c>
      <c r="BZ40" s="8">
        <v>4.46</v>
      </c>
      <c r="CA40" s="9">
        <v>5.18</v>
      </c>
      <c r="CB40" s="9">
        <v>8.34</v>
      </c>
      <c r="CC40" s="4">
        <v>12.51</v>
      </c>
      <c r="CD40" s="1"/>
      <c r="CE40" s="16">
        <v>25.76</v>
      </c>
      <c r="CF40" s="18">
        <v>29.56</v>
      </c>
      <c r="CG40" s="17">
        <v>31.13</v>
      </c>
      <c r="CH40" s="18">
        <v>31.29</v>
      </c>
      <c r="CI40" s="17">
        <v>32.700000000000003</v>
      </c>
      <c r="CJ40" s="19">
        <v>33.020000000000003</v>
      </c>
      <c r="CK40" s="17">
        <v>34.35</v>
      </c>
      <c r="CL40" s="19">
        <v>35.24</v>
      </c>
      <c r="CM40" s="18">
        <v>35.01</v>
      </c>
      <c r="CN40" s="17">
        <v>35.520000000000003</v>
      </c>
      <c r="CO40" s="17">
        <v>36.33</v>
      </c>
      <c r="CP40" s="17">
        <v>38.299999999999997</v>
      </c>
      <c r="CQ40" s="17">
        <v>39.89</v>
      </c>
      <c r="CR40" s="19">
        <v>40.51</v>
      </c>
      <c r="CS40" s="20">
        <v>42.07</v>
      </c>
      <c r="CT40" s="20">
        <v>41.96</v>
      </c>
      <c r="CU40" s="16">
        <v>41.46</v>
      </c>
      <c r="CV40" s="1"/>
      <c r="CW40" s="16">
        <v>25.99</v>
      </c>
      <c r="CX40" s="18">
        <v>30.22</v>
      </c>
      <c r="CY40" s="17">
        <v>31.22</v>
      </c>
      <c r="CZ40" s="17">
        <v>31.97</v>
      </c>
      <c r="DA40" s="17">
        <v>32.799999999999997</v>
      </c>
      <c r="DB40" s="19">
        <v>33.659999999999997</v>
      </c>
      <c r="DC40" s="17">
        <v>34.340000000000003</v>
      </c>
      <c r="DD40" s="19">
        <v>34.78</v>
      </c>
      <c r="DE40" s="18">
        <v>35.03</v>
      </c>
      <c r="DF40" s="17">
        <v>35.04</v>
      </c>
      <c r="DG40" s="17">
        <v>36.119999999999997</v>
      </c>
      <c r="DH40" s="17">
        <v>38.53</v>
      </c>
      <c r="DI40" s="17">
        <v>39.200000000000003</v>
      </c>
      <c r="DJ40" s="19">
        <v>40.76</v>
      </c>
      <c r="DK40" s="20">
        <v>42.11</v>
      </c>
      <c r="DL40" s="20">
        <v>41.67</v>
      </c>
      <c r="DM40" s="16">
        <v>41.66</v>
      </c>
      <c r="DN40" s="1"/>
      <c r="DO40" s="16">
        <v>1</v>
      </c>
      <c r="DP40" s="17">
        <v>2</v>
      </c>
      <c r="DQ40" s="17">
        <v>4</v>
      </c>
      <c r="DR40" s="17">
        <v>5</v>
      </c>
      <c r="DS40" s="17">
        <v>1</v>
      </c>
      <c r="DT40" s="17">
        <v>0</v>
      </c>
      <c r="DU40" s="17">
        <v>-6</v>
      </c>
      <c r="DV40" s="17">
        <v>-9</v>
      </c>
      <c r="DW40" s="17">
        <v>-11</v>
      </c>
      <c r="DX40" s="17">
        <v>-9</v>
      </c>
      <c r="DY40" s="17">
        <v>-6</v>
      </c>
      <c r="DZ40" s="17">
        <v>-4</v>
      </c>
      <c r="EA40" s="17">
        <v>0</v>
      </c>
      <c r="EB40" s="17">
        <v>2</v>
      </c>
      <c r="EC40" s="20">
        <v>4</v>
      </c>
      <c r="ED40" s="20">
        <v>3</v>
      </c>
      <c r="EE40" s="20">
        <v>3</v>
      </c>
      <c r="EF40" s="1"/>
    </row>
    <row r="41" spans="1:136" ht="14">
      <c r="A41" s="2" t="s">
        <v>1496</v>
      </c>
      <c r="B41" s="2" t="s">
        <v>1435</v>
      </c>
      <c r="C41" s="2"/>
      <c r="D41" s="2">
        <v>51443566</v>
      </c>
      <c r="E41" s="10" t="s">
        <v>1497</v>
      </c>
      <c r="F41" s="11" t="s">
        <v>1498</v>
      </c>
      <c r="G41" s="2" t="s">
        <v>167</v>
      </c>
      <c r="H41" s="2"/>
      <c r="I41" s="2" t="s">
        <v>99</v>
      </c>
      <c r="J41" s="2" t="s">
        <v>264</v>
      </c>
      <c r="K41" s="30" t="s">
        <v>168</v>
      </c>
      <c r="L41" s="30" t="s">
        <v>860</v>
      </c>
      <c r="M41" s="30"/>
      <c r="N41" s="30"/>
      <c r="O41" s="3" t="s">
        <v>48</v>
      </c>
      <c r="P41" s="3">
        <v>23</v>
      </c>
      <c r="Q41" s="2">
        <v>26</v>
      </c>
      <c r="R41" s="2">
        <v>21</v>
      </c>
      <c r="S41" s="2" t="s">
        <v>280</v>
      </c>
      <c r="T41" s="33"/>
      <c r="U41" s="3" t="s">
        <v>64</v>
      </c>
      <c r="V41" s="3">
        <v>68</v>
      </c>
      <c r="W41" s="2">
        <v>51</v>
      </c>
      <c r="X41" s="2">
        <v>42</v>
      </c>
      <c r="Y41" s="2"/>
      <c r="Z41" s="33" t="s">
        <v>209</v>
      </c>
      <c r="AA41" s="12" t="s">
        <v>126</v>
      </c>
      <c r="AB41" s="12">
        <v>51</v>
      </c>
      <c r="AC41" s="13">
        <v>40</v>
      </c>
      <c r="AD41" s="13">
        <v>29</v>
      </c>
      <c r="AE41" s="13"/>
      <c r="AF41" s="34" t="s">
        <v>180</v>
      </c>
      <c r="AG41" s="2" t="s">
        <v>127</v>
      </c>
      <c r="AH41" s="2" t="s">
        <v>219</v>
      </c>
      <c r="AI41" s="2" t="s">
        <v>870</v>
      </c>
      <c r="AJ41" s="2" t="s">
        <v>841</v>
      </c>
      <c r="AK41" s="2" t="s">
        <v>87</v>
      </c>
      <c r="AL41" s="1"/>
      <c r="AM41" s="2" t="s">
        <v>89</v>
      </c>
      <c r="AN41" s="1"/>
      <c r="AO41" s="2" t="s">
        <v>91</v>
      </c>
      <c r="AP41" s="1" t="s">
        <v>1499</v>
      </c>
      <c r="AQ41" s="2" t="s">
        <v>93</v>
      </c>
      <c r="AR41" s="14" t="s">
        <v>1500</v>
      </c>
      <c r="AS41" s="14"/>
      <c r="AT41" s="1"/>
      <c r="AU41" s="4">
        <v>3.51</v>
      </c>
      <c r="AV41" s="37">
        <v>2.95</v>
      </c>
      <c r="AW41" s="7">
        <v>1.88</v>
      </c>
      <c r="AX41" s="6">
        <v>1.86</v>
      </c>
      <c r="AY41" s="7">
        <v>1.18</v>
      </c>
      <c r="AZ41" s="8">
        <v>0.72</v>
      </c>
      <c r="BA41" s="7">
        <v>0.25</v>
      </c>
      <c r="BB41" s="8">
        <v>1.3</v>
      </c>
      <c r="BC41" s="6">
        <v>2.0099999999999998</v>
      </c>
      <c r="BD41" s="7">
        <v>3.98</v>
      </c>
      <c r="BE41" s="7">
        <v>8.2100000000000009</v>
      </c>
      <c r="BF41" s="7">
        <v>5.22</v>
      </c>
      <c r="BG41" s="7">
        <v>3.19</v>
      </c>
      <c r="BH41" s="8">
        <v>2.41</v>
      </c>
      <c r="BI41" s="7">
        <v>6.01</v>
      </c>
      <c r="BJ41" s="9">
        <v>6.43</v>
      </c>
      <c r="BK41" s="4">
        <v>11.61</v>
      </c>
      <c r="BL41" s="4">
        <v>16.260000000000002</v>
      </c>
      <c r="BM41" s="4">
        <v>3.25</v>
      </c>
      <c r="BN41" s="26">
        <v>0.56000000000000005</v>
      </c>
      <c r="BO41" s="53">
        <v>0</v>
      </c>
      <c r="BP41" s="53">
        <v>0.25</v>
      </c>
      <c r="BQ41" s="53">
        <v>2.2400000000000002</v>
      </c>
      <c r="BR41" s="54">
        <v>2.61</v>
      </c>
      <c r="BS41" s="53">
        <v>2.88</v>
      </c>
      <c r="BT41" s="54">
        <v>3.13</v>
      </c>
      <c r="BU41" s="55">
        <v>3.98</v>
      </c>
      <c r="BV41" s="53">
        <v>4.72</v>
      </c>
      <c r="BW41" s="53">
        <v>8.07</v>
      </c>
      <c r="BX41" s="53">
        <v>5.17</v>
      </c>
      <c r="BY41" s="7">
        <v>1.58</v>
      </c>
      <c r="BZ41" s="8">
        <v>3.61</v>
      </c>
      <c r="CA41" s="7">
        <v>5.59</v>
      </c>
      <c r="CB41" s="9">
        <v>6.63</v>
      </c>
      <c r="CC41" s="4">
        <v>8.9600000000000009</v>
      </c>
      <c r="CD41" s="4">
        <v>17.72</v>
      </c>
      <c r="CE41" s="16">
        <v>27.03</v>
      </c>
      <c r="CF41" s="38">
        <v>30.12</v>
      </c>
      <c r="CG41" s="17">
        <v>32.51</v>
      </c>
      <c r="CH41" s="18">
        <v>32.42</v>
      </c>
      <c r="CI41" s="17">
        <v>32.64</v>
      </c>
      <c r="CJ41" s="19">
        <v>34.72</v>
      </c>
      <c r="CK41" s="17">
        <v>34.630000000000003</v>
      </c>
      <c r="CL41" s="19">
        <v>35.799999999999997</v>
      </c>
      <c r="CM41" s="18">
        <v>38.71</v>
      </c>
      <c r="CN41" s="17">
        <v>39.35</v>
      </c>
      <c r="CO41" s="17">
        <v>41.27</v>
      </c>
      <c r="CP41" s="17">
        <v>43.54</v>
      </c>
      <c r="CQ41" s="17">
        <v>47.76</v>
      </c>
      <c r="CR41" s="19">
        <v>47.12</v>
      </c>
      <c r="CS41" s="17">
        <v>48.97</v>
      </c>
      <c r="CT41" s="20">
        <v>44.54</v>
      </c>
      <c r="CU41" s="16">
        <v>42.48</v>
      </c>
      <c r="CV41" s="16">
        <v>38.01</v>
      </c>
      <c r="CW41" s="16">
        <v>27.92</v>
      </c>
      <c r="CX41" s="38">
        <v>29.72</v>
      </c>
      <c r="CY41" s="17">
        <v>32.409999999999997</v>
      </c>
      <c r="CZ41" s="17">
        <v>32.409999999999997</v>
      </c>
      <c r="DA41" s="17">
        <v>33.28</v>
      </c>
      <c r="DB41" s="19">
        <v>34.25</v>
      </c>
      <c r="DC41" s="17">
        <v>35.31</v>
      </c>
      <c r="DD41" s="19">
        <v>36.869999999999997</v>
      </c>
      <c r="DE41" s="18">
        <v>38.57</v>
      </c>
      <c r="DF41" s="17">
        <v>39.42</v>
      </c>
      <c r="DG41" s="17">
        <v>42.57</v>
      </c>
      <c r="DH41" s="17">
        <v>43.56</v>
      </c>
      <c r="DI41" s="17">
        <v>47.72</v>
      </c>
      <c r="DJ41" s="19">
        <v>47.13</v>
      </c>
      <c r="DK41" s="17">
        <v>48.55</v>
      </c>
      <c r="DL41" s="20">
        <v>44.08</v>
      </c>
      <c r="DM41" s="16">
        <v>41.48</v>
      </c>
      <c r="DN41" s="16">
        <v>38.409999999999997</v>
      </c>
      <c r="DO41" s="16">
        <v>9</v>
      </c>
      <c r="DP41" s="20">
        <v>8</v>
      </c>
      <c r="DQ41" s="17">
        <v>5</v>
      </c>
      <c r="DR41" s="17">
        <v>1</v>
      </c>
      <c r="DS41" s="17">
        <v>-5</v>
      </c>
      <c r="DT41" s="17">
        <v>-12</v>
      </c>
      <c r="DU41" s="17">
        <v>-14</v>
      </c>
      <c r="DV41" s="17">
        <v>-12</v>
      </c>
      <c r="DW41" s="17">
        <v>-5</v>
      </c>
      <c r="DX41" s="17">
        <v>1</v>
      </c>
      <c r="DY41" s="17">
        <v>9</v>
      </c>
      <c r="DZ41" s="17">
        <v>15</v>
      </c>
      <c r="EA41" s="17">
        <v>20</v>
      </c>
      <c r="EB41" s="17">
        <v>19</v>
      </c>
      <c r="EC41" s="17">
        <v>14</v>
      </c>
      <c r="ED41" s="20">
        <v>10</v>
      </c>
      <c r="EE41" s="20">
        <v>7</v>
      </c>
      <c r="EF41" s="20">
        <v>3</v>
      </c>
    </row>
    <row r="42" spans="1:136" ht="14">
      <c r="A42" s="2" t="s">
        <v>1494</v>
      </c>
      <c r="B42" s="2" t="s">
        <v>1495</v>
      </c>
      <c r="C42" s="2"/>
      <c r="D42" s="2">
        <v>51069348</v>
      </c>
      <c r="E42" s="10" t="s">
        <v>285</v>
      </c>
      <c r="F42" s="11" t="s">
        <v>237</v>
      </c>
      <c r="G42" s="2" t="s">
        <v>167</v>
      </c>
      <c r="H42" s="2"/>
      <c r="I42" s="2" t="s">
        <v>147</v>
      </c>
      <c r="J42" s="2" t="s">
        <v>259</v>
      </c>
      <c r="K42" s="30"/>
      <c r="L42" s="30"/>
      <c r="M42" s="30"/>
      <c r="N42" s="30"/>
      <c r="O42" s="3" t="s">
        <v>17</v>
      </c>
      <c r="P42" s="3">
        <v>37</v>
      </c>
      <c r="Q42" s="2">
        <v>34</v>
      </c>
      <c r="R42" s="2">
        <v>32</v>
      </c>
      <c r="S42" s="2" t="s">
        <v>280</v>
      </c>
      <c r="T42" s="33"/>
      <c r="U42" s="3" t="s">
        <v>175</v>
      </c>
      <c r="V42" s="3">
        <v>77</v>
      </c>
      <c r="W42" s="2">
        <v>60</v>
      </c>
      <c r="X42" s="2">
        <v>46</v>
      </c>
      <c r="Y42" s="2"/>
      <c r="Z42" s="33" t="s">
        <v>88</v>
      </c>
      <c r="AA42" s="12" t="s">
        <v>160</v>
      </c>
      <c r="AB42" s="12">
        <v>31</v>
      </c>
      <c r="AC42" s="13">
        <v>29</v>
      </c>
      <c r="AD42" s="13">
        <v>20</v>
      </c>
      <c r="AE42" s="13"/>
      <c r="AF42" s="34"/>
      <c r="AG42" s="2" t="s">
        <v>210</v>
      </c>
      <c r="AH42" s="2" t="s">
        <v>612</v>
      </c>
      <c r="AI42" s="2" t="s">
        <v>712</v>
      </c>
      <c r="AJ42" s="2" t="s">
        <v>390</v>
      </c>
      <c r="AK42" s="2" t="s">
        <v>87</v>
      </c>
      <c r="AL42" s="1"/>
      <c r="AM42" s="2" t="s">
        <v>89</v>
      </c>
      <c r="AN42" s="1"/>
      <c r="AO42" s="2" t="s">
        <v>91</v>
      </c>
      <c r="AP42" s="1" t="s">
        <v>959</v>
      </c>
      <c r="AQ42" s="2" t="s">
        <v>93</v>
      </c>
      <c r="AR42" s="14" t="s">
        <v>753</v>
      </c>
      <c r="AS42" s="14"/>
      <c r="AT42" s="1"/>
      <c r="AU42" s="4">
        <v>2.89</v>
      </c>
      <c r="AV42" s="6">
        <v>2.73</v>
      </c>
      <c r="AW42" s="7">
        <v>2.4900000000000002</v>
      </c>
      <c r="AX42" s="6">
        <v>1.59</v>
      </c>
      <c r="AY42" s="7">
        <v>0.7</v>
      </c>
      <c r="AZ42" s="8">
        <v>0.57999999999999996</v>
      </c>
      <c r="BA42" s="7">
        <v>0</v>
      </c>
      <c r="BB42" s="8">
        <v>0</v>
      </c>
      <c r="BC42" s="6">
        <v>0</v>
      </c>
      <c r="BD42" s="7">
        <v>0.81</v>
      </c>
      <c r="BE42" s="7">
        <v>2.52</v>
      </c>
      <c r="BF42" s="7">
        <v>2.0499999999999998</v>
      </c>
      <c r="BG42" s="7">
        <v>1.08</v>
      </c>
      <c r="BH42" s="8">
        <v>0.89</v>
      </c>
      <c r="BI42" s="7">
        <v>1.79</v>
      </c>
      <c r="BJ42" s="9">
        <v>2.72</v>
      </c>
      <c r="BK42" s="4">
        <v>6.17</v>
      </c>
      <c r="BL42" s="4">
        <v>9.07</v>
      </c>
      <c r="BM42" s="4">
        <v>2.3199999999999998</v>
      </c>
      <c r="BN42" s="55">
        <v>1.62</v>
      </c>
      <c r="BO42" s="53">
        <v>0</v>
      </c>
      <c r="BP42" s="53">
        <v>0</v>
      </c>
      <c r="BQ42" s="53">
        <v>0</v>
      </c>
      <c r="BR42" s="54">
        <v>0.1</v>
      </c>
      <c r="BS42" s="53">
        <v>0.36</v>
      </c>
      <c r="BT42" s="54">
        <v>0</v>
      </c>
      <c r="BU42" s="55">
        <v>1.04</v>
      </c>
      <c r="BV42" s="53">
        <v>1.48</v>
      </c>
      <c r="BW42" s="53">
        <v>3.01</v>
      </c>
      <c r="BX42" s="53">
        <v>4.5</v>
      </c>
      <c r="BY42" s="7">
        <v>0.92</v>
      </c>
      <c r="BZ42" s="8">
        <v>0.51</v>
      </c>
      <c r="CA42" s="7">
        <v>1.8</v>
      </c>
      <c r="CB42" s="9">
        <v>2.2000000000000002</v>
      </c>
      <c r="CC42" s="4">
        <v>6.06</v>
      </c>
      <c r="CD42" s="4">
        <v>8.3000000000000007</v>
      </c>
      <c r="CE42" s="16">
        <v>26.27</v>
      </c>
      <c r="CF42" s="18">
        <v>32.06</v>
      </c>
      <c r="CG42" s="17">
        <v>33.08</v>
      </c>
      <c r="CH42" s="18">
        <v>34.47</v>
      </c>
      <c r="CI42" s="17">
        <v>35.03</v>
      </c>
      <c r="CJ42" s="19">
        <v>35.78</v>
      </c>
      <c r="CK42" s="17">
        <v>36.549999999999997</v>
      </c>
      <c r="CL42" s="19">
        <v>37.979999999999997</v>
      </c>
      <c r="CM42" s="18">
        <v>37.409999999999997</v>
      </c>
      <c r="CN42" s="17">
        <v>37.86</v>
      </c>
      <c r="CO42" s="17">
        <v>38.97</v>
      </c>
      <c r="CP42" s="17">
        <v>40.07</v>
      </c>
      <c r="CQ42" s="17">
        <v>43.64</v>
      </c>
      <c r="CR42" s="19">
        <v>45.16</v>
      </c>
      <c r="CS42" s="17">
        <v>46.67</v>
      </c>
      <c r="CT42" s="20">
        <v>45.01</v>
      </c>
      <c r="CU42" s="16">
        <v>43.25</v>
      </c>
      <c r="CV42" s="16">
        <v>46.11</v>
      </c>
      <c r="CW42" s="16">
        <v>26.43</v>
      </c>
      <c r="CX42" s="18">
        <v>32.64</v>
      </c>
      <c r="CY42" s="17">
        <v>33.04</v>
      </c>
      <c r="CZ42" s="17">
        <v>34.82</v>
      </c>
      <c r="DA42" s="17">
        <v>35.72</v>
      </c>
      <c r="DB42" s="19">
        <v>35.729999999999997</v>
      </c>
      <c r="DC42" s="17">
        <v>36.07</v>
      </c>
      <c r="DD42" s="19">
        <v>37.76</v>
      </c>
      <c r="DE42" s="18">
        <v>37.01</v>
      </c>
      <c r="DF42" s="17">
        <v>38.840000000000003</v>
      </c>
      <c r="DG42" s="17">
        <v>38.229999999999997</v>
      </c>
      <c r="DH42" s="17">
        <v>40.880000000000003</v>
      </c>
      <c r="DI42" s="17">
        <v>44.02</v>
      </c>
      <c r="DJ42" s="19">
        <v>45.4</v>
      </c>
      <c r="DK42" s="17">
        <v>47.24</v>
      </c>
      <c r="DL42" s="20">
        <v>46.43</v>
      </c>
      <c r="DM42" s="16">
        <v>44.35</v>
      </c>
      <c r="DN42" s="16">
        <v>47.08</v>
      </c>
      <c r="DO42" s="16">
        <v>6</v>
      </c>
      <c r="DP42" s="17">
        <v>7</v>
      </c>
      <c r="DQ42" s="17">
        <v>10</v>
      </c>
      <c r="DR42" s="17">
        <v>7</v>
      </c>
      <c r="DS42" s="17">
        <v>4</v>
      </c>
      <c r="DT42" s="17">
        <v>-1</v>
      </c>
      <c r="DU42" s="17">
        <v>-9</v>
      </c>
      <c r="DV42" s="17">
        <v>-14</v>
      </c>
      <c r="DW42" s="17">
        <v>-17</v>
      </c>
      <c r="DX42" s="17">
        <v>-22</v>
      </c>
      <c r="DY42" s="17">
        <v>-23</v>
      </c>
      <c r="DZ42" s="17">
        <v>-22</v>
      </c>
      <c r="EA42" s="17">
        <v>-16</v>
      </c>
      <c r="EB42" s="17">
        <v>-11</v>
      </c>
      <c r="EC42" s="17">
        <v>-6</v>
      </c>
      <c r="ED42" s="20">
        <v>-5</v>
      </c>
      <c r="EE42" s="20">
        <v>-3</v>
      </c>
      <c r="EF42" s="20">
        <v>-4</v>
      </c>
    </row>
    <row r="43" spans="1:136" ht="14">
      <c r="A43" s="2" t="s">
        <v>1489</v>
      </c>
      <c r="B43" s="2" t="s">
        <v>1490</v>
      </c>
      <c r="C43" s="2"/>
      <c r="D43" s="2">
        <v>51147356</v>
      </c>
      <c r="E43" s="10" t="s">
        <v>728</v>
      </c>
      <c r="F43" s="11" t="s">
        <v>1491</v>
      </c>
      <c r="G43" s="2" t="s">
        <v>167</v>
      </c>
      <c r="H43" s="2"/>
      <c r="I43" s="2" t="s">
        <v>238</v>
      </c>
      <c r="J43" s="2" t="s">
        <v>389</v>
      </c>
      <c r="K43" s="30" t="s">
        <v>598</v>
      </c>
      <c r="L43" s="30" t="s">
        <v>1492</v>
      </c>
      <c r="M43" s="30"/>
      <c r="N43" s="30"/>
      <c r="S43" s="2" t="s">
        <v>280</v>
      </c>
      <c r="T43" s="33"/>
      <c r="U43" s="3" t="s">
        <v>68</v>
      </c>
      <c r="V43" s="3">
        <v>42</v>
      </c>
      <c r="W43" s="2">
        <v>30</v>
      </c>
      <c r="X43" s="2">
        <v>21</v>
      </c>
      <c r="Z43" s="33" t="s">
        <v>209</v>
      </c>
      <c r="AA43" s="3" t="s">
        <v>116</v>
      </c>
      <c r="AB43" s="3">
        <v>67</v>
      </c>
      <c r="AC43" s="2">
        <v>50</v>
      </c>
      <c r="AD43" s="2">
        <v>41</v>
      </c>
      <c r="AE43" s="2"/>
      <c r="AF43" s="34" t="s">
        <v>152</v>
      </c>
      <c r="AG43" s="2" t="s">
        <v>127</v>
      </c>
      <c r="AH43" s="2" t="s">
        <v>265</v>
      </c>
      <c r="AI43" s="2" t="s">
        <v>342</v>
      </c>
      <c r="AJ43" s="2" t="s">
        <v>397</v>
      </c>
      <c r="AK43" s="2" t="s">
        <v>87</v>
      </c>
      <c r="AL43" s="1"/>
      <c r="AM43" s="2" t="s">
        <v>89</v>
      </c>
      <c r="AN43" s="1"/>
      <c r="AO43" s="2" t="s">
        <v>91</v>
      </c>
      <c r="AP43" s="1" t="s">
        <v>243</v>
      </c>
      <c r="AQ43" s="2" t="s">
        <v>93</v>
      </c>
      <c r="AR43" s="14" t="s">
        <v>1493</v>
      </c>
      <c r="AS43" s="14"/>
      <c r="AT43" s="1"/>
      <c r="AU43" s="4">
        <v>3.25</v>
      </c>
      <c r="AV43" s="37">
        <v>2.39</v>
      </c>
      <c r="AW43" s="9">
        <v>2.09</v>
      </c>
      <c r="AX43" s="6">
        <v>1.73</v>
      </c>
      <c r="AY43" s="7">
        <v>1.07</v>
      </c>
      <c r="AZ43" s="8">
        <v>1.69</v>
      </c>
      <c r="BA43" s="7">
        <v>0.3</v>
      </c>
      <c r="BB43" s="8">
        <v>1.07</v>
      </c>
      <c r="BC43" s="6">
        <v>1.34</v>
      </c>
      <c r="BD43" s="7">
        <v>2.16</v>
      </c>
      <c r="BE43" s="7">
        <v>5.39</v>
      </c>
      <c r="BF43" s="7">
        <v>5.09</v>
      </c>
      <c r="BG43" s="7">
        <v>1.75</v>
      </c>
      <c r="BH43" s="8">
        <v>2.1800000000000002</v>
      </c>
      <c r="BI43" s="7">
        <v>5.26</v>
      </c>
      <c r="BJ43" s="9">
        <v>6.26</v>
      </c>
      <c r="BK43" s="4">
        <v>11.82</v>
      </c>
      <c r="BL43" s="4">
        <v>14.23</v>
      </c>
      <c r="BM43" s="4">
        <v>2.4900000000000002</v>
      </c>
      <c r="BN43" s="26">
        <v>2.42</v>
      </c>
      <c r="BO43" s="25">
        <v>1.46</v>
      </c>
      <c r="BP43" s="53">
        <v>0.69</v>
      </c>
      <c r="BQ43" s="53">
        <v>0.68</v>
      </c>
      <c r="BR43" s="54">
        <v>1.72</v>
      </c>
      <c r="BS43" s="53">
        <v>1.72</v>
      </c>
      <c r="BT43" s="54">
        <v>1.81</v>
      </c>
      <c r="BU43" s="55">
        <v>2.87</v>
      </c>
      <c r="BV43" s="53">
        <v>4.29</v>
      </c>
      <c r="BW43" s="53">
        <v>5.05</v>
      </c>
      <c r="BX43" s="53">
        <v>3.38</v>
      </c>
      <c r="BY43" s="7">
        <v>3.94</v>
      </c>
      <c r="BZ43" s="8">
        <v>3.92</v>
      </c>
      <c r="CA43" s="7">
        <v>5.89</v>
      </c>
      <c r="CB43" s="9">
        <v>6.68</v>
      </c>
      <c r="CC43" s="4">
        <v>11.15</v>
      </c>
      <c r="CD43" s="4">
        <v>13.55</v>
      </c>
      <c r="CE43" s="16">
        <v>25.53</v>
      </c>
      <c r="CF43" s="38">
        <v>32.700000000000003</v>
      </c>
      <c r="CG43" s="20">
        <v>34.28</v>
      </c>
      <c r="CH43" s="18">
        <v>35.11</v>
      </c>
      <c r="CI43" s="17">
        <v>35.43</v>
      </c>
      <c r="CJ43" s="19">
        <v>36.07</v>
      </c>
      <c r="CK43" s="17">
        <v>37.89</v>
      </c>
      <c r="CL43" s="19">
        <v>38.5</v>
      </c>
      <c r="CM43" s="18">
        <v>38.409999999999997</v>
      </c>
      <c r="CN43" s="17">
        <v>38.61</v>
      </c>
      <c r="CO43" s="17">
        <v>38.42</v>
      </c>
      <c r="CP43" s="17">
        <v>40.909999999999997</v>
      </c>
      <c r="CQ43" s="17">
        <v>44.57</v>
      </c>
      <c r="CR43" s="19">
        <v>45.87</v>
      </c>
      <c r="CS43" s="17">
        <v>44.34</v>
      </c>
      <c r="CT43" s="20">
        <v>44.19</v>
      </c>
      <c r="CU43" s="16">
        <v>41.25</v>
      </c>
      <c r="CV43" s="16">
        <v>39.28</v>
      </c>
      <c r="CW43" s="16">
        <v>25.65</v>
      </c>
      <c r="CX43" s="38">
        <v>31.93</v>
      </c>
      <c r="CY43" s="20">
        <v>34.56</v>
      </c>
      <c r="CZ43" s="17">
        <v>35.18</v>
      </c>
      <c r="DA43" s="17">
        <v>35.85</v>
      </c>
      <c r="DB43" s="19">
        <v>36.31</v>
      </c>
      <c r="DC43" s="17">
        <v>38.69</v>
      </c>
      <c r="DD43" s="19">
        <v>38.92</v>
      </c>
      <c r="DE43" s="18">
        <v>38.880000000000003</v>
      </c>
      <c r="DF43" s="17">
        <v>38.159999999999997</v>
      </c>
      <c r="DG43" s="17">
        <v>38.619999999999997</v>
      </c>
      <c r="DH43" s="17">
        <v>41.48</v>
      </c>
      <c r="DI43" s="17">
        <v>45.32</v>
      </c>
      <c r="DJ43" s="19">
        <v>45.36</v>
      </c>
      <c r="DK43" s="17">
        <v>43.23</v>
      </c>
      <c r="DL43" s="20">
        <v>45.87</v>
      </c>
      <c r="DM43" s="16">
        <v>40.9</v>
      </c>
      <c r="DN43" s="16">
        <v>39.61</v>
      </c>
      <c r="DO43" s="16">
        <v>2</v>
      </c>
      <c r="DP43" s="20">
        <v>2</v>
      </c>
      <c r="DQ43" s="20">
        <v>1</v>
      </c>
      <c r="DR43" s="17">
        <v>0</v>
      </c>
      <c r="DS43" s="17">
        <v>-1</v>
      </c>
      <c r="DT43" s="17">
        <v>-6</v>
      </c>
      <c r="DU43" s="17">
        <v>-9</v>
      </c>
      <c r="DV43" s="17">
        <v>-6</v>
      </c>
      <c r="DW43" s="17">
        <v>0</v>
      </c>
      <c r="DX43" s="17">
        <v>8</v>
      </c>
      <c r="DY43" s="17">
        <v>17</v>
      </c>
      <c r="DZ43" s="17">
        <v>25</v>
      </c>
      <c r="EA43" s="17">
        <v>27</v>
      </c>
      <c r="EB43" s="17">
        <v>21</v>
      </c>
      <c r="EC43" s="17">
        <v>16</v>
      </c>
      <c r="ED43" s="20">
        <v>12</v>
      </c>
      <c r="EE43" s="20">
        <v>7</v>
      </c>
      <c r="EF43" s="20">
        <v>5</v>
      </c>
    </row>
    <row r="44" spans="1:136" ht="14">
      <c r="A44" s="2" t="s">
        <v>1483</v>
      </c>
      <c r="B44" s="2" t="s">
        <v>1484</v>
      </c>
      <c r="C44" s="2"/>
      <c r="D44" s="2">
        <v>43375220</v>
      </c>
      <c r="E44" s="10" t="s">
        <v>1485</v>
      </c>
      <c r="F44" s="11" t="s">
        <v>709</v>
      </c>
      <c r="G44" s="2" t="s">
        <v>167</v>
      </c>
      <c r="H44" s="2"/>
      <c r="I44" s="2" t="s">
        <v>147</v>
      </c>
      <c r="J44" s="2" t="s">
        <v>420</v>
      </c>
      <c r="K44" s="30" t="s">
        <v>168</v>
      </c>
      <c r="L44" s="30" t="s">
        <v>538</v>
      </c>
      <c r="M44" s="30" t="s">
        <v>1486</v>
      </c>
      <c r="N44" s="30"/>
      <c r="O44" s="3" t="s">
        <v>6</v>
      </c>
      <c r="P44" s="3">
        <v>28</v>
      </c>
      <c r="Q44" s="2">
        <v>27</v>
      </c>
      <c r="R44" s="2">
        <v>25</v>
      </c>
      <c r="S44" s="2" t="s">
        <v>1487</v>
      </c>
      <c r="T44" s="33"/>
      <c r="U44" s="3" t="s">
        <v>137</v>
      </c>
      <c r="V44" s="3">
        <v>61</v>
      </c>
      <c r="W44" s="2">
        <v>46</v>
      </c>
      <c r="X44" s="2">
        <v>36</v>
      </c>
      <c r="Y44" s="2"/>
      <c r="Z44" s="33" t="s">
        <v>443</v>
      </c>
      <c r="AA44" s="12" t="s">
        <v>102</v>
      </c>
      <c r="AB44" s="12">
        <v>38</v>
      </c>
      <c r="AC44" s="13">
        <v>31</v>
      </c>
      <c r="AD44" s="13">
        <v>29</v>
      </c>
      <c r="AE44" s="13"/>
      <c r="AF44" s="34" t="s">
        <v>197</v>
      </c>
      <c r="AG44" s="2" t="s">
        <v>117</v>
      </c>
      <c r="AH44" s="2" t="s">
        <v>248</v>
      </c>
      <c r="AI44" s="2" t="s">
        <v>429</v>
      </c>
      <c r="AJ44" s="2" t="s">
        <v>841</v>
      </c>
      <c r="AK44" s="2" t="s">
        <v>87</v>
      </c>
      <c r="AL44" s="1"/>
      <c r="AM44" s="2" t="s">
        <v>89</v>
      </c>
      <c r="AN44" s="1"/>
      <c r="AO44" s="2" t="s">
        <v>91</v>
      </c>
      <c r="AP44" s="1" t="s">
        <v>881</v>
      </c>
      <c r="AQ44" s="2" t="s">
        <v>93</v>
      </c>
      <c r="AR44" s="14" t="s">
        <v>1488</v>
      </c>
      <c r="AS44" s="14"/>
      <c r="AT44" s="1"/>
      <c r="AU44" s="4">
        <v>3.44</v>
      </c>
      <c r="AV44" s="6">
        <v>3.28</v>
      </c>
      <c r="AW44" s="7">
        <v>2.92</v>
      </c>
      <c r="AX44" s="6">
        <v>2.12</v>
      </c>
      <c r="AY44" s="7">
        <v>2.17</v>
      </c>
      <c r="AZ44" s="8">
        <v>0.9</v>
      </c>
      <c r="BA44" s="7">
        <v>0</v>
      </c>
      <c r="BB44" s="8">
        <v>0</v>
      </c>
      <c r="BC44" s="6">
        <v>1.86</v>
      </c>
      <c r="BD44" s="7">
        <v>1.69</v>
      </c>
      <c r="BE44" s="7">
        <v>4.72</v>
      </c>
      <c r="BF44" s="7">
        <v>3.23</v>
      </c>
      <c r="BG44" s="7">
        <v>3.86</v>
      </c>
      <c r="BH44" s="8">
        <v>4.6399999999999997</v>
      </c>
      <c r="BI44" s="9">
        <v>4.1500000000000004</v>
      </c>
      <c r="BJ44" s="9">
        <v>7.83</v>
      </c>
      <c r="BK44" s="4">
        <v>12.68</v>
      </c>
      <c r="BL44" s="1"/>
      <c r="BM44" s="4">
        <v>2.52</v>
      </c>
      <c r="BN44" s="55">
        <v>0</v>
      </c>
      <c r="BO44" s="53">
        <v>0</v>
      </c>
      <c r="BP44" s="53">
        <v>0.37</v>
      </c>
      <c r="BQ44" s="53">
        <v>0.5</v>
      </c>
      <c r="BR44" s="54">
        <v>2.2200000000000002</v>
      </c>
      <c r="BS44" s="53">
        <v>2.12</v>
      </c>
      <c r="BT44" s="54">
        <v>1.78</v>
      </c>
      <c r="BU44" s="55">
        <v>2.37</v>
      </c>
      <c r="BV44" s="53">
        <v>2.17</v>
      </c>
      <c r="BW44" s="53">
        <v>4.8499999999999996</v>
      </c>
      <c r="BX44" s="53">
        <v>4.09</v>
      </c>
      <c r="BY44" s="7">
        <v>2.2799999999999998</v>
      </c>
      <c r="BZ44" s="8">
        <v>5.07</v>
      </c>
      <c r="CA44" s="9">
        <v>4.49</v>
      </c>
      <c r="CB44" s="9">
        <v>7.7</v>
      </c>
      <c r="CC44" s="4">
        <v>11.37</v>
      </c>
      <c r="CD44" s="1"/>
      <c r="CE44" s="16">
        <v>2834</v>
      </c>
      <c r="CF44" s="18">
        <v>3296</v>
      </c>
      <c r="CG44" s="17">
        <v>3450</v>
      </c>
      <c r="CH44" s="18">
        <v>3540</v>
      </c>
      <c r="CI44" s="17">
        <v>3507</v>
      </c>
      <c r="CJ44" s="19">
        <v>3766</v>
      </c>
      <c r="CK44" s="17">
        <v>3770</v>
      </c>
      <c r="CL44" s="19">
        <v>3869</v>
      </c>
      <c r="CM44" s="18">
        <v>3833</v>
      </c>
      <c r="CN44" s="17">
        <v>3848</v>
      </c>
      <c r="CO44" s="17">
        <v>4026</v>
      </c>
      <c r="CP44" s="17">
        <v>3975</v>
      </c>
      <c r="CQ44" s="17">
        <v>4229</v>
      </c>
      <c r="CR44" s="19">
        <v>4252</v>
      </c>
      <c r="CS44" s="20">
        <v>4173</v>
      </c>
      <c r="CT44" s="20">
        <v>4645</v>
      </c>
      <c r="CU44" s="16">
        <v>4699</v>
      </c>
      <c r="CV44" s="1"/>
      <c r="CW44" s="16">
        <v>28.05</v>
      </c>
      <c r="CX44" s="18">
        <v>33.96</v>
      </c>
      <c r="CY44" s="17">
        <v>34.99</v>
      </c>
      <c r="CZ44" s="17">
        <v>35.270000000000003</v>
      </c>
      <c r="DA44" s="17">
        <v>35.82</v>
      </c>
      <c r="DB44" s="19">
        <v>37.28</v>
      </c>
      <c r="DC44" s="17">
        <v>37.04</v>
      </c>
      <c r="DD44" s="19">
        <v>38.76</v>
      </c>
      <c r="DE44" s="18">
        <v>38.15</v>
      </c>
      <c r="DF44" s="17">
        <v>38.61</v>
      </c>
      <c r="DG44" s="17">
        <v>40.06</v>
      </c>
      <c r="DH44" s="17">
        <v>40.39</v>
      </c>
      <c r="DI44" s="17">
        <v>42.08</v>
      </c>
      <c r="DJ44" s="19">
        <v>42.61</v>
      </c>
      <c r="DK44" s="20">
        <v>41.08</v>
      </c>
      <c r="DL44" s="20">
        <v>46.17</v>
      </c>
      <c r="DM44" s="16">
        <v>46.39</v>
      </c>
      <c r="DN44" s="1"/>
      <c r="DO44" s="16">
        <v>4</v>
      </c>
      <c r="DP44" s="17">
        <v>3</v>
      </c>
      <c r="DQ44" s="17">
        <v>3</v>
      </c>
      <c r="DR44" s="17">
        <v>0</v>
      </c>
      <c r="DS44" s="17">
        <v>-8</v>
      </c>
      <c r="DT44" s="17">
        <v>-16</v>
      </c>
      <c r="DU44" s="17">
        <v>-19</v>
      </c>
      <c r="DV44" s="17">
        <v>-21</v>
      </c>
      <c r="DW44" s="17">
        <v>-15</v>
      </c>
      <c r="DX44" s="17">
        <v>-10</v>
      </c>
      <c r="DY44" s="17">
        <v>1</v>
      </c>
      <c r="DZ44" s="17">
        <v>5</v>
      </c>
      <c r="EA44" s="17">
        <v>13</v>
      </c>
      <c r="EB44" s="17">
        <v>14</v>
      </c>
      <c r="EC44" s="20">
        <v>14</v>
      </c>
      <c r="ED44" s="20">
        <v>12</v>
      </c>
      <c r="EE44" s="20">
        <v>12</v>
      </c>
      <c r="EF44" s="1"/>
    </row>
    <row r="45" spans="1:136" ht="14">
      <c r="A45" s="2" t="s">
        <v>1480</v>
      </c>
      <c r="B45" s="2" t="s">
        <v>1435</v>
      </c>
      <c r="C45" s="2"/>
      <c r="D45" s="2">
        <v>51068509</v>
      </c>
      <c r="E45" s="10" t="s">
        <v>269</v>
      </c>
      <c r="F45" s="11" t="s">
        <v>249</v>
      </c>
      <c r="G45" s="2" t="s">
        <v>167</v>
      </c>
      <c r="H45" s="2"/>
      <c r="I45" s="2" t="s">
        <v>147</v>
      </c>
      <c r="J45" s="2" t="s">
        <v>420</v>
      </c>
      <c r="K45" s="30" t="s">
        <v>168</v>
      </c>
      <c r="L45" s="30"/>
      <c r="M45" s="30"/>
      <c r="N45" s="30"/>
      <c r="O45" s="3" t="s">
        <v>17</v>
      </c>
      <c r="P45" s="3">
        <v>40</v>
      </c>
      <c r="Q45" s="2">
        <v>32</v>
      </c>
      <c r="R45" s="2">
        <v>29</v>
      </c>
      <c r="S45" s="2" t="s">
        <v>1038</v>
      </c>
      <c r="T45" s="33"/>
      <c r="U45" s="3" t="s">
        <v>216</v>
      </c>
      <c r="V45" s="3">
        <v>67</v>
      </c>
      <c r="W45" s="2">
        <v>56</v>
      </c>
      <c r="X45" s="2">
        <v>54</v>
      </c>
      <c r="Y45" s="2"/>
      <c r="Z45" s="33" t="s">
        <v>443</v>
      </c>
      <c r="AA45" s="12" t="s">
        <v>217</v>
      </c>
      <c r="AB45" s="12">
        <v>50</v>
      </c>
      <c r="AC45" s="13">
        <v>34</v>
      </c>
      <c r="AD45" s="13">
        <v>32</v>
      </c>
      <c r="AE45" s="13"/>
      <c r="AF45" s="34" t="s">
        <v>180</v>
      </c>
      <c r="AG45" s="2" t="s">
        <v>83</v>
      </c>
      <c r="AH45" s="2" t="s">
        <v>352</v>
      </c>
      <c r="AI45" s="2" t="s">
        <v>281</v>
      </c>
      <c r="AJ45" s="2" t="s">
        <v>353</v>
      </c>
      <c r="AK45" s="2" t="s">
        <v>87</v>
      </c>
      <c r="AL45" s="1"/>
      <c r="AM45" s="2" t="s">
        <v>89</v>
      </c>
      <c r="AN45" s="1"/>
      <c r="AO45" s="2" t="s">
        <v>91</v>
      </c>
      <c r="AP45" s="1" t="s">
        <v>1481</v>
      </c>
      <c r="AQ45" s="2" t="s">
        <v>93</v>
      </c>
      <c r="AR45" s="14" t="s">
        <v>1482</v>
      </c>
      <c r="AS45" s="14"/>
      <c r="AT45" s="1"/>
      <c r="AU45" s="4">
        <v>3.65</v>
      </c>
      <c r="AV45" s="6">
        <v>2.83</v>
      </c>
      <c r="AW45" s="7">
        <v>3.23</v>
      </c>
      <c r="AX45" s="6">
        <v>2.5299999999999998</v>
      </c>
      <c r="AY45" s="7">
        <v>2.76</v>
      </c>
      <c r="AZ45" s="8">
        <v>1.1200000000000001</v>
      </c>
      <c r="BA45" s="7">
        <v>0.37</v>
      </c>
      <c r="BB45" s="8">
        <v>1.74</v>
      </c>
      <c r="BC45" s="6">
        <v>1.74</v>
      </c>
      <c r="BD45" s="7">
        <v>4.47</v>
      </c>
      <c r="BE45" s="7">
        <v>6.46</v>
      </c>
      <c r="BF45" s="7">
        <v>6.06</v>
      </c>
      <c r="BG45" s="7">
        <v>4.51</v>
      </c>
      <c r="BH45" s="8">
        <v>4.3600000000000003</v>
      </c>
      <c r="BI45" s="7">
        <v>6.96</v>
      </c>
      <c r="BJ45" s="9">
        <v>7.71</v>
      </c>
      <c r="BK45" s="4">
        <v>12.07</v>
      </c>
      <c r="BL45" s="4">
        <v>18.37</v>
      </c>
      <c r="BM45" s="4">
        <v>4.33</v>
      </c>
      <c r="BN45" s="55">
        <v>2.56</v>
      </c>
      <c r="BO45" s="53">
        <v>0</v>
      </c>
      <c r="BP45" s="53">
        <v>0</v>
      </c>
      <c r="BQ45" s="53">
        <v>0.35</v>
      </c>
      <c r="BR45" s="54">
        <v>2.98</v>
      </c>
      <c r="BS45" s="53">
        <v>2.88</v>
      </c>
      <c r="BT45" s="54">
        <v>3.85</v>
      </c>
      <c r="BU45" s="55">
        <v>3.77</v>
      </c>
      <c r="BV45" s="53">
        <v>5.09</v>
      </c>
      <c r="BW45" s="53">
        <v>6.19</v>
      </c>
      <c r="BX45" s="53">
        <v>4.75</v>
      </c>
      <c r="BY45" s="7">
        <v>2.48</v>
      </c>
      <c r="BZ45" s="8">
        <v>3.78</v>
      </c>
      <c r="CA45" s="7">
        <v>4.97</v>
      </c>
      <c r="CB45" s="9">
        <v>7.17</v>
      </c>
      <c r="CC45" s="4">
        <v>12.78</v>
      </c>
      <c r="CD45" s="4">
        <v>18.55</v>
      </c>
      <c r="CE45" s="16">
        <v>27.73</v>
      </c>
      <c r="CF45" s="18">
        <v>32.270000000000003</v>
      </c>
      <c r="CG45" s="17">
        <v>35.32</v>
      </c>
      <c r="CH45" s="18">
        <v>37.46</v>
      </c>
      <c r="CI45" s="17">
        <v>37.21</v>
      </c>
      <c r="CJ45" s="19">
        <v>38.86</v>
      </c>
      <c r="CK45" s="17">
        <v>39.659999999999997</v>
      </c>
      <c r="CL45" s="19">
        <v>40.11</v>
      </c>
      <c r="CM45" s="18">
        <v>39.83</v>
      </c>
      <c r="CN45" s="17">
        <v>40.46</v>
      </c>
      <c r="CO45" s="17">
        <v>42.23</v>
      </c>
      <c r="CP45" s="17">
        <v>42.5</v>
      </c>
      <c r="CQ45" s="17">
        <v>47.47</v>
      </c>
      <c r="CR45" s="19">
        <v>46.39</v>
      </c>
      <c r="CS45" s="17">
        <v>48.22</v>
      </c>
      <c r="CT45" s="20">
        <v>48.05</v>
      </c>
      <c r="CU45" s="16">
        <v>46.15</v>
      </c>
      <c r="CV45" s="16">
        <v>40.32</v>
      </c>
      <c r="CW45" s="16">
        <v>27.94</v>
      </c>
      <c r="CX45" s="18">
        <v>32.39</v>
      </c>
      <c r="CY45" s="17">
        <v>35.46</v>
      </c>
      <c r="CZ45" s="17">
        <v>37.69</v>
      </c>
      <c r="DA45" s="17">
        <v>37.869999999999997</v>
      </c>
      <c r="DB45" s="19">
        <v>38.15</v>
      </c>
      <c r="DC45" s="17">
        <v>39.26</v>
      </c>
      <c r="DD45" s="19">
        <v>39.51</v>
      </c>
      <c r="DE45" s="18">
        <v>39.75</v>
      </c>
      <c r="DF45" s="17">
        <v>40.49</v>
      </c>
      <c r="DG45" s="17">
        <v>42.59</v>
      </c>
      <c r="DH45" s="17">
        <v>42.94</v>
      </c>
      <c r="DI45" s="17">
        <v>48.75</v>
      </c>
      <c r="DJ45" s="19">
        <v>46.38</v>
      </c>
      <c r="DK45" s="17">
        <v>48.89</v>
      </c>
      <c r="DL45" s="20">
        <v>48.61</v>
      </c>
      <c r="DM45" s="16">
        <v>46.38</v>
      </c>
      <c r="DN45" s="16">
        <v>40.770000000000003</v>
      </c>
      <c r="DO45" s="16">
        <v>2</v>
      </c>
      <c r="DP45" s="17">
        <v>3</v>
      </c>
      <c r="DQ45" s="17">
        <v>5</v>
      </c>
      <c r="DR45" s="17">
        <v>6</v>
      </c>
      <c r="DS45" s="17">
        <v>4</v>
      </c>
      <c r="DT45" s="17">
        <v>0</v>
      </c>
      <c r="DU45" s="17">
        <v>-4</v>
      </c>
      <c r="DV45" s="17">
        <v>-8</v>
      </c>
      <c r="DW45" s="17">
        <v>-10</v>
      </c>
      <c r="DX45" s="17">
        <v>-6</v>
      </c>
      <c r="DY45" s="17">
        <v>4</v>
      </c>
      <c r="DZ45" s="17">
        <v>12</v>
      </c>
      <c r="EA45" s="17">
        <v>17</v>
      </c>
      <c r="EB45" s="17">
        <v>18</v>
      </c>
      <c r="EC45" s="17">
        <v>15</v>
      </c>
      <c r="ED45" s="20">
        <v>8</v>
      </c>
      <c r="EE45" s="20">
        <v>7</v>
      </c>
      <c r="EF45" s="20">
        <v>8</v>
      </c>
    </row>
    <row r="46" spans="1:136" ht="14">
      <c r="A46" s="2" t="s">
        <v>1476</v>
      </c>
      <c r="B46" s="2" t="s">
        <v>1477</v>
      </c>
      <c r="C46" s="2"/>
      <c r="D46" s="2">
        <v>51078708</v>
      </c>
      <c r="E46" s="10" t="s">
        <v>1478</v>
      </c>
      <c r="F46" s="11" t="s">
        <v>1479</v>
      </c>
      <c r="G46" s="2" t="s">
        <v>167</v>
      </c>
      <c r="H46" s="2"/>
      <c r="I46" s="2" t="s">
        <v>79</v>
      </c>
      <c r="J46" s="2" t="s">
        <v>169</v>
      </c>
      <c r="K46" s="30"/>
      <c r="L46" s="30"/>
      <c r="M46" s="30"/>
      <c r="N46" s="30"/>
      <c r="O46" s="3" t="s">
        <v>68</v>
      </c>
      <c r="P46" s="3">
        <v>65</v>
      </c>
      <c r="Q46" s="2">
        <v>58</v>
      </c>
      <c r="R46" s="2">
        <v>48</v>
      </c>
      <c r="S46" s="2" t="s">
        <v>935</v>
      </c>
      <c r="T46" s="33"/>
      <c r="U46" s="3" t="s">
        <v>116</v>
      </c>
      <c r="V46" s="3">
        <v>37</v>
      </c>
      <c r="W46" s="2">
        <v>36</v>
      </c>
      <c r="X46" s="2">
        <v>25</v>
      </c>
      <c r="Y46" s="2"/>
      <c r="Z46" s="33" t="s">
        <v>209</v>
      </c>
      <c r="AA46" s="12"/>
      <c r="AB46" s="12"/>
      <c r="AC46" s="13"/>
      <c r="AD46" s="13"/>
      <c r="AE46" s="13"/>
      <c r="AF46" s="34" t="s">
        <v>197</v>
      </c>
      <c r="AG46" s="2" t="s">
        <v>272</v>
      </c>
      <c r="AH46" s="2" t="s">
        <v>336</v>
      </c>
      <c r="AI46" s="2" t="s">
        <v>712</v>
      </c>
      <c r="AJ46" s="2" t="s">
        <v>302</v>
      </c>
      <c r="AK46" s="2" t="s">
        <v>87</v>
      </c>
      <c r="AL46" s="1"/>
      <c r="AM46" s="2" t="s">
        <v>89</v>
      </c>
      <c r="AN46" s="1"/>
      <c r="AO46" s="2" t="s">
        <v>91</v>
      </c>
      <c r="AP46" s="1" t="s">
        <v>782</v>
      </c>
      <c r="AQ46" s="2" t="s">
        <v>93</v>
      </c>
      <c r="AR46" s="14" t="s">
        <v>154</v>
      </c>
      <c r="AS46" s="14"/>
      <c r="AT46" s="1"/>
      <c r="AU46" s="4">
        <v>4.41</v>
      </c>
      <c r="AV46" s="37">
        <v>4.4000000000000004</v>
      </c>
      <c r="AW46" s="7">
        <v>3.83</v>
      </c>
      <c r="AX46" s="6">
        <v>3.83</v>
      </c>
      <c r="AY46" s="7">
        <v>0.45</v>
      </c>
      <c r="AZ46" s="8">
        <v>0.28000000000000003</v>
      </c>
      <c r="BA46" s="7">
        <v>0.12</v>
      </c>
      <c r="BB46" s="8">
        <v>0.83</v>
      </c>
      <c r="BC46" s="6">
        <v>2.68</v>
      </c>
      <c r="BD46" s="7">
        <v>4.8499999999999996</v>
      </c>
      <c r="BE46" s="7">
        <v>7.21</v>
      </c>
      <c r="BF46" s="7">
        <v>7.48</v>
      </c>
      <c r="BG46" s="7">
        <v>5.04</v>
      </c>
      <c r="BH46" s="4">
        <v>5.09</v>
      </c>
      <c r="BI46" s="9">
        <v>6.49</v>
      </c>
      <c r="BJ46" s="9">
        <v>8.92</v>
      </c>
      <c r="BK46" s="4">
        <v>14.56</v>
      </c>
      <c r="BL46" s="4">
        <v>19.95</v>
      </c>
      <c r="BM46" s="4">
        <v>4.66</v>
      </c>
      <c r="BN46" s="26">
        <v>5.41</v>
      </c>
      <c r="BO46" s="53">
        <v>3.58</v>
      </c>
      <c r="BP46" s="53">
        <v>3.9</v>
      </c>
      <c r="BQ46" s="53">
        <v>3.07</v>
      </c>
      <c r="BR46" s="54">
        <v>3.38</v>
      </c>
      <c r="BS46" s="53">
        <v>2.79</v>
      </c>
      <c r="BT46" s="54">
        <v>5.12</v>
      </c>
      <c r="BU46" s="55">
        <v>6.02</v>
      </c>
      <c r="BV46" s="53">
        <v>5.85</v>
      </c>
      <c r="BW46" s="53">
        <v>8.34</v>
      </c>
      <c r="BX46" s="53">
        <v>6.71</v>
      </c>
      <c r="BY46" s="7">
        <v>5.0599999999999996</v>
      </c>
      <c r="BZ46" s="4">
        <v>5.61</v>
      </c>
      <c r="CA46" s="9">
        <v>6.89</v>
      </c>
      <c r="CB46" s="9">
        <v>9.66</v>
      </c>
      <c r="CC46" s="4">
        <v>14.34</v>
      </c>
      <c r="CD46" s="4">
        <v>18.84</v>
      </c>
      <c r="CE46" s="16">
        <v>26.95</v>
      </c>
      <c r="CF46" s="38">
        <v>32.69</v>
      </c>
      <c r="CG46" s="17">
        <v>35.130000000000003</v>
      </c>
      <c r="CH46" s="18">
        <v>38.39</v>
      </c>
      <c r="CI46" s="17">
        <v>38.270000000000003</v>
      </c>
      <c r="CJ46" s="19">
        <v>39.47</v>
      </c>
      <c r="CK46" s="17">
        <v>39.729999999999997</v>
      </c>
      <c r="CL46" s="19">
        <v>41.35</v>
      </c>
      <c r="CM46" s="18">
        <v>41.74</v>
      </c>
      <c r="CN46" s="17">
        <v>42.35</v>
      </c>
      <c r="CO46" s="17">
        <v>42.8</v>
      </c>
      <c r="CP46" s="17">
        <v>43.97</v>
      </c>
      <c r="CQ46" s="17">
        <v>45.95</v>
      </c>
      <c r="CR46" s="16">
        <v>48.52</v>
      </c>
      <c r="CS46" s="20">
        <v>49.2</v>
      </c>
      <c r="CT46" s="20">
        <v>46.82</v>
      </c>
      <c r="CU46" s="16">
        <v>44.33</v>
      </c>
      <c r="CV46" s="16">
        <v>44.38</v>
      </c>
      <c r="CW46" s="16">
        <v>27.63</v>
      </c>
      <c r="CX46" s="38">
        <v>32.909999999999997</v>
      </c>
      <c r="CY46" s="17">
        <v>36.29</v>
      </c>
      <c r="CZ46" s="17">
        <v>38.22</v>
      </c>
      <c r="DA46" s="17">
        <v>38.86</v>
      </c>
      <c r="DB46" s="19">
        <v>39.119999999999997</v>
      </c>
      <c r="DC46" s="17">
        <v>39.93</v>
      </c>
      <c r="DD46" s="19">
        <v>41.46</v>
      </c>
      <c r="DE46" s="18">
        <v>41.58</v>
      </c>
      <c r="DF46" s="17">
        <v>41.87</v>
      </c>
      <c r="DG46" s="17">
        <v>43.05</v>
      </c>
      <c r="DH46" s="17">
        <v>43.72</v>
      </c>
      <c r="DI46" s="17">
        <v>45.71</v>
      </c>
      <c r="DJ46" s="16">
        <v>48.76</v>
      </c>
      <c r="DK46" s="20">
        <v>49.89</v>
      </c>
      <c r="DL46" s="20">
        <v>47.42</v>
      </c>
      <c r="DM46" s="16">
        <v>43.36</v>
      </c>
      <c r="DN46" s="16">
        <v>44.43</v>
      </c>
      <c r="DO46" s="16">
        <v>4</v>
      </c>
      <c r="DP46" s="20">
        <v>5</v>
      </c>
      <c r="DQ46" s="17">
        <v>2</v>
      </c>
      <c r="DR46" s="17">
        <v>-3</v>
      </c>
      <c r="DS46" s="17">
        <v>-8</v>
      </c>
      <c r="DT46" s="17">
        <v>-15</v>
      </c>
      <c r="DU46" s="17">
        <v>-18</v>
      </c>
      <c r="DV46" s="17">
        <v>-18</v>
      </c>
      <c r="DW46" s="17">
        <v>-16</v>
      </c>
      <c r="DX46" s="17">
        <v>-12</v>
      </c>
      <c r="DY46" s="17">
        <v>-6</v>
      </c>
      <c r="DZ46" s="17">
        <v>0</v>
      </c>
      <c r="EA46" s="17">
        <v>3</v>
      </c>
      <c r="EB46" s="20">
        <v>4</v>
      </c>
      <c r="EC46" s="20">
        <v>3</v>
      </c>
      <c r="ED46" s="20">
        <v>2</v>
      </c>
      <c r="EE46" s="20">
        <v>0</v>
      </c>
      <c r="EF46" s="20">
        <v>1</v>
      </c>
    </row>
    <row r="47" spans="1:136" ht="14">
      <c r="A47" s="2" t="s">
        <v>1475</v>
      </c>
      <c r="B47" s="2" t="s">
        <v>1390</v>
      </c>
      <c r="C47" s="2"/>
      <c r="D47" s="2">
        <v>51465713</v>
      </c>
      <c r="E47" s="10" t="s">
        <v>791</v>
      </c>
      <c r="F47" s="11" t="s">
        <v>419</v>
      </c>
      <c r="G47" s="2" t="s">
        <v>167</v>
      </c>
      <c r="H47" s="2"/>
      <c r="I47" s="2" t="s">
        <v>99</v>
      </c>
      <c r="J47" s="2" t="s">
        <v>287</v>
      </c>
      <c r="K47" s="30" t="s">
        <v>168</v>
      </c>
      <c r="L47" s="30"/>
      <c r="M47" s="30"/>
      <c r="N47" s="30"/>
      <c r="O47" s="3" t="s">
        <v>6</v>
      </c>
      <c r="P47" s="3">
        <v>29</v>
      </c>
      <c r="Q47" s="2">
        <v>25</v>
      </c>
      <c r="R47" s="2">
        <v>22</v>
      </c>
      <c r="S47" s="2" t="s">
        <v>280</v>
      </c>
      <c r="T47" s="33"/>
      <c r="U47" s="3" t="s">
        <v>137</v>
      </c>
      <c r="V47" s="3">
        <v>57</v>
      </c>
      <c r="W47" s="2">
        <v>43</v>
      </c>
      <c r="X47" s="2">
        <v>33</v>
      </c>
      <c r="Y47" s="2"/>
      <c r="Z47" s="33" t="s">
        <v>443</v>
      </c>
      <c r="AA47" s="12" t="s">
        <v>116</v>
      </c>
      <c r="AB47" s="12">
        <v>43</v>
      </c>
      <c r="AC47" s="13">
        <v>32</v>
      </c>
      <c r="AD47" s="13">
        <v>19</v>
      </c>
      <c r="AE47" s="13"/>
      <c r="AF47" s="34" t="s">
        <v>180</v>
      </c>
      <c r="AG47" s="2" t="s">
        <v>250</v>
      </c>
      <c r="AH47" s="2" t="s">
        <v>323</v>
      </c>
      <c r="AI47" s="2" t="s">
        <v>870</v>
      </c>
      <c r="AJ47" s="2" t="s">
        <v>227</v>
      </c>
      <c r="AK47" s="2" t="s">
        <v>87</v>
      </c>
      <c r="AL47" s="1"/>
      <c r="AM47" s="2" t="s">
        <v>89</v>
      </c>
      <c r="AN47" s="1"/>
      <c r="AO47" s="2" t="s">
        <v>91</v>
      </c>
      <c r="AP47" s="1" t="s">
        <v>243</v>
      </c>
      <c r="AQ47" s="2" t="s">
        <v>93</v>
      </c>
      <c r="AR47" s="14" t="s">
        <v>782</v>
      </c>
      <c r="AS47" s="14"/>
      <c r="AT47" s="1"/>
      <c r="AU47" s="4">
        <v>2.84</v>
      </c>
      <c r="AV47" s="37">
        <v>3.44</v>
      </c>
      <c r="AW47" s="7">
        <v>2.48</v>
      </c>
      <c r="AX47" s="6">
        <v>2.4900000000000002</v>
      </c>
      <c r="AY47" s="7">
        <v>2.48</v>
      </c>
      <c r="AZ47" s="8">
        <v>1.34</v>
      </c>
      <c r="BA47" s="7">
        <v>1.34</v>
      </c>
      <c r="BB47" s="8">
        <v>2.61</v>
      </c>
      <c r="BC47" s="6">
        <v>2.95</v>
      </c>
      <c r="BD47" s="7">
        <v>3.76</v>
      </c>
      <c r="BE47" s="7">
        <v>4.3499999999999996</v>
      </c>
      <c r="BF47" s="7">
        <v>6.35</v>
      </c>
      <c r="BG47" s="7">
        <v>5.1100000000000003</v>
      </c>
      <c r="BH47" s="8">
        <v>4.01</v>
      </c>
      <c r="BI47" s="7">
        <v>5.68</v>
      </c>
      <c r="BJ47" s="9">
        <v>6.04</v>
      </c>
      <c r="BK47" s="4">
        <v>10.68</v>
      </c>
      <c r="BL47" s="4">
        <v>9.75</v>
      </c>
      <c r="BM47" s="4">
        <v>3.45</v>
      </c>
      <c r="BN47" s="26">
        <v>3.44</v>
      </c>
      <c r="BO47" s="53">
        <v>0.62</v>
      </c>
      <c r="BP47" s="53">
        <v>1.62</v>
      </c>
      <c r="BQ47" s="53">
        <v>1.24</v>
      </c>
      <c r="BR47" s="54">
        <v>2.78</v>
      </c>
      <c r="BS47" s="53">
        <v>2.74</v>
      </c>
      <c r="BT47" s="54">
        <v>2.68</v>
      </c>
      <c r="BU47" s="55">
        <v>3.58</v>
      </c>
      <c r="BV47" s="53">
        <v>3.62</v>
      </c>
      <c r="BW47" s="53">
        <v>2.86</v>
      </c>
      <c r="BX47" s="53">
        <v>3.98</v>
      </c>
      <c r="BY47" s="7">
        <v>5.14</v>
      </c>
      <c r="BZ47" s="8">
        <v>5.57</v>
      </c>
      <c r="CA47" s="7">
        <v>6.44</v>
      </c>
      <c r="CB47" s="9">
        <v>6.52</v>
      </c>
      <c r="CC47" s="4">
        <v>10.4</v>
      </c>
      <c r="CD47" s="4">
        <v>9.89</v>
      </c>
      <c r="CE47" s="16">
        <v>26.13</v>
      </c>
      <c r="CF47" s="38">
        <v>31.24</v>
      </c>
      <c r="CG47" s="17">
        <v>32.49</v>
      </c>
      <c r="CH47" s="18">
        <v>33.29</v>
      </c>
      <c r="CI47" s="17">
        <v>35.36</v>
      </c>
      <c r="CJ47" s="19">
        <v>36.270000000000003</v>
      </c>
      <c r="CK47" s="17">
        <v>36.39</v>
      </c>
      <c r="CL47" s="19">
        <v>37.5</v>
      </c>
      <c r="CM47" s="18">
        <v>38.01</v>
      </c>
      <c r="CN47" s="17">
        <v>38.729999999999997</v>
      </c>
      <c r="CO47" s="17">
        <v>39.619999999999997</v>
      </c>
      <c r="CP47" s="17">
        <v>40.090000000000003</v>
      </c>
      <c r="CQ47" s="17">
        <v>45.47</v>
      </c>
      <c r="CR47" s="19">
        <v>45.09</v>
      </c>
      <c r="CS47" s="17">
        <v>44.73</v>
      </c>
      <c r="CT47" s="20">
        <v>45.6</v>
      </c>
      <c r="CU47" s="16">
        <v>43.39</v>
      </c>
      <c r="CV47" s="16">
        <v>42.97</v>
      </c>
      <c r="CW47" s="16">
        <v>26.3</v>
      </c>
      <c r="CX47" s="38">
        <v>31.55</v>
      </c>
      <c r="CY47" s="17">
        <v>32.1</v>
      </c>
      <c r="CZ47" s="17">
        <v>33.74</v>
      </c>
      <c r="DA47" s="17">
        <v>35.51</v>
      </c>
      <c r="DB47" s="19">
        <v>35.78</v>
      </c>
      <c r="DC47" s="17">
        <v>36.4</v>
      </c>
      <c r="DD47" s="19">
        <v>37.28</v>
      </c>
      <c r="DE47" s="18">
        <v>38.01</v>
      </c>
      <c r="DF47" s="17">
        <v>38.85</v>
      </c>
      <c r="DG47" s="17">
        <v>39.46</v>
      </c>
      <c r="DH47" s="17">
        <v>41.25</v>
      </c>
      <c r="DI47" s="17">
        <v>44.25</v>
      </c>
      <c r="DJ47" s="19">
        <v>44.08</v>
      </c>
      <c r="DK47" s="17">
        <v>44.66</v>
      </c>
      <c r="DL47" s="20">
        <v>45.53</v>
      </c>
      <c r="DM47" s="16">
        <v>43.11</v>
      </c>
      <c r="DN47" s="16">
        <v>42.55</v>
      </c>
      <c r="DO47" s="16">
        <v>2</v>
      </c>
      <c r="DP47" s="20">
        <v>2</v>
      </c>
      <c r="DQ47" s="17">
        <v>1</v>
      </c>
      <c r="DR47" s="17">
        <v>0</v>
      </c>
      <c r="DS47" s="17">
        <v>-4</v>
      </c>
      <c r="DT47" s="17">
        <v>-9</v>
      </c>
      <c r="DU47" s="17">
        <v>-11</v>
      </c>
      <c r="DV47" s="17">
        <v>-16</v>
      </c>
      <c r="DW47" s="17">
        <v>-13</v>
      </c>
      <c r="DX47" s="17">
        <v>-6</v>
      </c>
      <c r="DY47" s="17">
        <v>0</v>
      </c>
      <c r="DZ47" s="17">
        <v>5</v>
      </c>
      <c r="EA47" s="17">
        <v>10</v>
      </c>
      <c r="EB47" s="17">
        <v>11</v>
      </c>
      <c r="EC47" s="17">
        <v>7</v>
      </c>
      <c r="ED47" s="20">
        <v>3</v>
      </c>
      <c r="EE47" s="20">
        <v>0</v>
      </c>
      <c r="EF47" s="20">
        <v>-1</v>
      </c>
    </row>
    <row r="48" spans="1:136" ht="14">
      <c r="A48" s="2" t="s">
        <v>1472</v>
      </c>
      <c r="B48" s="2" t="s">
        <v>945</v>
      </c>
      <c r="C48" s="2"/>
      <c r="D48" s="2">
        <v>51333722</v>
      </c>
      <c r="E48" s="10" t="s">
        <v>448</v>
      </c>
      <c r="F48" s="11" t="s">
        <v>125</v>
      </c>
      <c r="G48" s="2" t="s">
        <v>167</v>
      </c>
      <c r="H48" s="2"/>
      <c r="I48" s="2" t="s">
        <v>158</v>
      </c>
      <c r="J48" s="2" t="s">
        <v>80</v>
      </c>
      <c r="K48" s="30"/>
      <c r="L48" s="30"/>
      <c r="M48" s="30"/>
      <c r="N48" s="30"/>
      <c r="O48" s="3" t="s">
        <v>6</v>
      </c>
      <c r="P48" s="3">
        <v>14</v>
      </c>
      <c r="Q48" s="2">
        <v>10</v>
      </c>
      <c r="R48" s="2">
        <v>8</v>
      </c>
      <c r="S48" s="2" t="s">
        <v>1473</v>
      </c>
      <c r="T48" s="33"/>
      <c r="U48" s="3" t="s">
        <v>260</v>
      </c>
      <c r="V48" s="3">
        <v>54</v>
      </c>
      <c r="W48" s="2">
        <v>25</v>
      </c>
      <c r="X48" s="2">
        <v>12</v>
      </c>
      <c r="Y48" s="2"/>
      <c r="Z48" s="33" t="s">
        <v>242</v>
      </c>
      <c r="AA48" s="12" t="s">
        <v>261</v>
      </c>
      <c r="AB48" s="12">
        <v>28</v>
      </c>
      <c r="AC48" s="13">
        <v>19</v>
      </c>
      <c r="AD48" s="13">
        <v>9</v>
      </c>
      <c r="AE48" s="13"/>
      <c r="AF48" s="34" t="s">
        <v>131</v>
      </c>
      <c r="AG48" s="2" t="s">
        <v>247</v>
      </c>
      <c r="AH48" s="2" t="s">
        <v>760</v>
      </c>
      <c r="AI48" s="2" t="s">
        <v>606</v>
      </c>
      <c r="AJ48" s="2" t="s">
        <v>313</v>
      </c>
      <c r="AK48" s="2" t="s">
        <v>87</v>
      </c>
      <c r="AL48" s="1"/>
      <c r="AM48" s="2" t="s">
        <v>89</v>
      </c>
      <c r="AN48" s="1"/>
      <c r="AO48" s="2" t="s">
        <v>91</v>
      </c>
      <c r="AP48" s="1" t="s">
        <v>1474</v>
      </c>
      <c r="AQ48" s="2" t="s">
        <v>93</v>
      </c>
      <c r="AR48" s="14" t="s">
        <v>258</v>
      </c>
      <c r="AS48" s="14"/>
      <c r="AT48" s="1"/>
      <c r="AU48" s="4">
        <v>4.5599999999999996</v>
      </c>
      <c r="AV48" s="37">
        <v>4.62</v>
      </c>
      <c r="AW48" s="9">
        <v>2.71</v>
      </c>
      <c r="AX48" s="6">
        <v>2.14</v>
      </c>
      <c r="AY48" s="7">
        <v>2.29</v>
      </c>
      <c r="AZ48" s="8">
        <v>1.27</v>
      </c>
      <c r="BA48" s="7">
        <v>1.81</v>
      </c>
      <c r="BB48" s="8">
        <v>1.06</v>
      </c>
      <c r="BC48" s="6">
        <v>1.69</v>
      </c>
      <c r="BD48" s="7">
        <v>3.25</v>
      </c>
      <c r="BE48" s="7">
        <v>5.82</v>
      </c>
      <c r="BF48" s="7">
        <v>5.62</v>
      </c>
      <c r="BG48" s="7">
        <v>3.78</v>
      </c>
      <c r="BH48" s="8">
        <v>4.5199999999999996</v>
      </c>
      <c r="BI48" s="9">
        <v>4.6100000000000003</v>
      </c>
      <c r="BJ48" s="9">
        <v>4.8499999999999996</v>
      </c>
      <c r="BK48" s="4">
        <v>8.6300000000000008</v>
      </c>
      <c r="BL48" s="4">
        <v>13.29</v>
      </c>
      <c r="BM48" s="4">
        <v>4.8499999999999996</v>
      </c>
      <c r="BN48" s="26">
        <v>3.76</v>
      </c>
      <c r="BO48" s="25">
        <v>2.79</v>
      </c>
      <c r="BP48" s="53">
        <v>1.76</v>
      </c>
      <c r="BQ48" s="53">
        <v>1.37</v>
      </c>
      <c r="BR48" s="54">
        <v>2.13</v>
      </c>
      <c r="BS48" s="53">
        <v>2.0499999999999998</v>
      </c>
      <c r="BT48" s="54">
        <v>2.4700000000000002</v>
      </c>
      <c r="BU48" s="55">
        <v>2.29</v>
      </c>
      <c r="BV48" s="53">
        <v>5.87</v>
      </c>
      <c r="BW48" s="53">
        <v>6.74</v>
      </c>
      <c r="BX48" s="53">
        <v>5.78</v>
      </c>
      <c r="BY48" s="7">
        <v>3.65</v>
      </c>
      <c r="BZ48" s="8">
        <v>3.62</v>
      </c>
      <c r="CA48" s="9">
        <v>4.83</v>
      </c>
      <c r="CB48" s="9">
        <v>5.61</v>
      </c>
      <c r="CC48" s="4">
        <v>8.84</v>
      </c>
      <c r="CD48" s="4">
        <v>13.27</v>
      </c>
      <c r="CE48" s="16">
        <v>26.67</v>
      </c>
      <c r="CF48" s="38">
        <v>30.84</v>
      </c>
      <c r="CG48" s="20">
        <v>33.409999999999997</v>
      </c>
      <c r="CH48" s="18">
        <v>33.6</v>
      </c>
      <c r="CI48" s="17">
        <v>34.14</v>
      </c>
      <c r="CJ48" s="19">
        <v>35.89</v>
      </c>
      <c r="CK48" s="17">
        <v>35.770000000000003</v>
      </c>
      <c r="CL48" s="19">
        <v>37.9</v>
      </c>
      <c r="CM48" s="18">
        <v>38.44</v>
      </c>
      <c r="CN48" s="17">
        <v>39.29</v>
      </c>
      <c r="CO48" s="17">
        <v>40.770000000000003</v>
      </c>
      <c r="CP48" s="17">
        <v>40.549999999999997</v>
      </c>
      <c r="CQ48" s="17">
        <v>43.97</v>
      </c>
      <c r="CR48" s="19">
        <v>46.43</v>
      </c>
      <c r="CS48" s="20">
        <v>47.76</v>
      </c>
      <c r="CT48" s="20">
        <v>45.85</v>
      </c>
      <c r="CU48" s="16">
        <v>43.93</v>
      </c>
      <c r="CV48" s="16">
        <v>38.11</v>
      </c>
      <c r="CW48" s="16">
        <v>26.9</v>
      </c>
      <c r="CX48" s="38">
        <v>30.89</v>
      </c>
      <c r="CY48" s="20">
        <v>33.090000000000003</v>
      </c>
      <c r="CZ48" s="17">
        <v>33.82</v>
      </c>
      <c r="DA48" s="17">
        <v>34.380000000000003</v>
      </c>
      <c r="DB48" s="19">
        <v>35.799999999999997</v>
      </c>
      <c r="DC48" s="17">
        <v>35.79</v>
      </c>
      <c r="DD48" s="19">
        <v>37.15</v>
      </c>
      <c r="DE48" s="18">
        <v>38.67</v>
      </c>
      <c r="DF48" s="17">
        <v>39.01</v>
      </c>
      <c r="DG48" s="17">
        <v>41.01</v>
      </c>
      <c r="DH48" s="17">
        <v>40.53</v>
      </c>
      <c r="DI48" s="17">
        <v>44.07</v>
      </c>
      <c r="DJ48" s="19">
        <v>46.8</v>
      </c>
      <c r="DK48" s="20">
        <v>47.18</v>
      </c>
      <c r="DL48" s="20">
        <v>45.23</v>
      </c>
      <c r="DM48" s="16">
        <v>43.76</v>
      </c>
      <c r="DN48" s="16">
        <v>38.69</v>
      </c>
      <c r="DO48" s="16">
        <v>3</v>
      </c>
      <c r="DP48" s="20">
        <v>2</v>
      </c>
      <c r="DQ48" s="20">
        <v>1</v>
      </c>
      <c r="DR48" s="17">
        <v>0</v>
      </c>
      <c r="DS48" s="17">
        <v>-2</v>
      </c>
      <c r="DT48" s="17">
        <v>-6</v>
      </c>
      <c r="DU48" s="17">
        <v>-10</v>
      </c>
      <c r="DV48" s="17">
        <v>-12</v>
      </c>
      <c r="DW48" s="17">
        <v>-14</v>
      </c>
      <c r="DX48" s="17">
        <v>-12</v>
      </c>
      <c r="DY48" s="17">
        <v>-10</v>
      </c>
      <c r="DZ48" s="17">
        <v>-7</v>
      </c>
      <c r="EA48" s="17">
        <v>-2</v>
      </c>
      <c r="EB48" s="17">
        <v>-2</v>
      </c>
      <c r="EC48" s="20">
        <v>0</v>
      </c>
      <c r="ED48" s="20">
        <v>3</v>
      </c>
      <c r="EE48" s="20">
        <v>1</v>
      </c>
      <c r="EF48" s="20">
        <v>0</v>
      </c>
    </row>
    <row r="49" spans="1:136" ht="14">
      <c r="A49" s="2" t="s">
        <v>1467</v>
      </c>
      <c r="B49" s="2" t="s">
        <v>1468</v>
      </c>
      <c r="C49" s="2"/>
      <c r="D49" s="2">
        <v>45662069</v>
      </c>
      <c r="E49" s="10" t="s">
        <v>277</v>
      </c>
      <c r="F49" s="11" t="s">
        <v>1469</v>
      </c>
      <c r="G49" s="2" t="s">
        <v>167</v>
      </c>
      <c r="H49" s="2"/>
      <c r="I49" s="2" t="s">
        <v>99</v>
      </c>
      <c r="J49" s="2" t="s">
        <v>114</v>
      </c>
      <c r="K49" s="30" t="s">
        <v>168</v>
      </c>
      <c r="L49" s="30" t="s">
        <v>1470</v>
      </c>
      <c r="M49" s="30"/>
      <c r="N49" s="30"/>
      <c r="O49" s="3" t="s">
        <v>6</v>
      </c>
      <c r="P49" s="3">
        <v>31</v>
      </c>
      <c r="Q49" s="2">
        <v>28</v>
      </c>
      <c r="R49" s="2">
        <v>23</v>
      </c>
      <c r="S49" s="2" t="s">
        <v>280</v>
      </c>
      <c r="T49" s="33"/>
      <c r="U49" s="3" t="s">
        <v>137</v>
      </c>
      <c r="V49" s="3">
        <v>52</v>
      </c>
      <c r="W49" s="2">
        <v>39</v>
      </c>
      <c r="X49" s="2">
        <v>27</v>
      </c>
      <c r="Y49" s="2"/>
      <c r="Z49" s="33" t="s">
        <v>443</v>
      </c>
      <c r="AA49" s="12" t="s">
        <v>116</v>
      </c>
      <c r="AB49" s="12">
        <v>45</v>
      </c>
      <c r="AC49" s="13">
        <v>33</v>
      </c>
      <c r="AD49" s="13">
        <v>25</v>
      </c>
      <c r="AE49" s="13"/>
      <c r="AF49" s="34" t="s">
        <v>180</v>
      </c>
      <c r="AG49" s="2" t="s">
        <v>311</v>
      </c>
      <c r="AH49" s="2" t="s">
        <v>936</v>
      </c>
      <c r="AI49" s="2" t="s">
        <v>342</v>
      </c>
      <c r="AJ49" s="2" t="s">
        <v>130</v>
      </c>
      <c r="AK49" s="2" t="s">
        <v>87</v>
      </c>
      <c r="AL49" s="1"/>
      <c r="AM49" s="2" t="s">
        <v>89</v>
      </c>
      <c r="AN49" s="1"/>
      <c r="AO49" s="2" t="s">
        <v>91</v>
      </c>
      <c r="AP49" s="1" t="s">
        <v>1471</v>
      </c>
      <c r="AQ49" s="2" t="s">
        <v>93</v>
      </c>
      <c r="AR49" s="14" t="s">
        <v>782</v>
      </c>
      <c r="AS49" s="14"/>
      <c r="AT49" s="1"/>
      <c r="AU49" s="4">
        <v>2.02</v>
      </c>
      <c r="AV49" s="37">
        <v>2.8</v>
      </c>
      <c r="AW49" s="7">
        <v>2.36</v>
      </c>
      <c r="AX49" s="6">
        <v>2.5</v>
      </c>
      <c r="AY49" s="7">
        <v>2.99</v>
      </c>
      <c r="AZ49" s="8">
        <v>1.1100000000000001</v>
      </c>
      <c r="BA49" s="7">
        <v>0.56000000000000005</v>
      </c>
      <c r="BB49" s="8">
        <v>0.88</v>
      </c>
      <c r="BC49" s="6">
        <v>2.36</v>
      </c>
      <c r="BD49" s="7">
        <v>5.47</v>
      </c>
      <c r="BE49" s="7">
        <v>6.03</v>
      </c>
      <c r="BF49" s="7">
        <v>5.12</v>
      </c>
      <c r="BG49" s="7">
        <v>4.6399999999999997</v>
      </c>
      <c r="BH49" s="8">
        <v>4.97</v>
      </c>
      <c r="BI49" s="7">
        <v>5.6</v>
      </c>
      <c r="BJ49" s="9">
        <v>7.75</v>
      </c>
      <c r="BK49" s="4">
        <v>11.04</v>
      </c>
      <c r="BL49" s="4">
        <v>16.809999999999999</v>
      </c>
      <c r="BM49" s="4">
        <v>2.66</v>
      </c>
      <c r="BN49" s="26">
        <v>2.02</v>
      </c>
      <c r="BO49" s="53">
        <v>0.28000000000000003</v>
      </c>
      <c r="BP49" s="53">
        <v>0</v>
      </c>
      <c r="BQ49" s="53">
        <v>1.78</v>
      </c>
      <c r="BR49" s="54">
        <v>2.12</v>
      </c>
      <c r="BS49" s="53">
        <v>2.4900000000000002</v>
      </c>
      <c r="BT49" s="54">
        <v>2.87</v>
      </c>
      <c r="BU49" s="55">
        <v>2.62</v>
      </c>
      <c r="BV49" s="53">
        <v>5.09</v>
      </c>
      <c r="BW49" s="53">
        <v>6.48</v>
      </c>
      <c r="BX49" s="53">
        <v>5.24</v>
      </c>
      <c r="BY49" s="7">
        <v>3.73</v>
      </c>
      <c r="BZ49" s="8">
        <v>4.6900000000000004</v>
      </c>
      <c r="CA49" s="7">
        <v>5.84</v>
      </c>
      <c r="CB49" s="9">
        <v>7.45</v>
      </c>
      <c r="CC49" s="4">
        <v>10.199999999999999</v>
      </c>
      <c r="CD49" s="4">
        <v>18.09</v>
      </c>
      <c r="CE49" s="16">
        <v>28.32</v>
      </c>
      <c r="CF49" s="38">
        <v>32.28</v>
      </c>
      <c r="CG49" s="17">
        <v>34.53</v>
      </c>
      <c r="CH49" s="18">
        <v>34.71</v>
      </c>
      <c r="CI49" s="17">
        <v>35.5</v>
      </c>
      <c r="CJ49" s="19">
        <v>36.5</v>
      </c>
      <c r="CK49" s="17">
        <v>37.32</v>
      </c>
      <c r="CL49" s="19">
        <v>38.450000000000003</v>
      </c>
      <c r="CM49" s="18">
        <v>39.07</v>
      </c>
      <c r="CN49" s="17">
        <v>41.49</v>
      </c>
      <c r="CO49" s="17">
        <v>44.23</v>
      </c>
      <c r="CP49" s="17">
        <v>47.7</v>
      </c>
      <c r="CQ49" s="17">
        <v>47.38</v>
      </c>
      <c r="CR49" s="19">
        <v>47.45</v>
      </c>
      <c r="CS49" s="17">
        <v>47.31</v>
      </c>
      <c r="CT49" s="20">
        <v>44.97</v>
      </c>
      <c r="CU49" s="16">
        <v>44.58</v>
      </c>
      <c r="CV49" s="16">
        <v>41.44</v>
      </c>
      <c r="CW49" s="16">
        <v>28.59</v>
      </c>
      <c r="CX49" s="38">
        <v>32.71</v>
      </c>
      <c r="CY49" s="17">
        <v>34.01</v>
      </c>
      <c r="CZ49" s="17">
        <v>35.64</v>
      </c>
      <c r="DA49" s="17">
        <v>35.49</v>
      </c>
      <c r="DB49" s="19">
        <v>36.22</v>
      </c>
      <c r="DC49" s="17">
        <v>37.29</v>
      </c>
      <c r="DD49" s="19">
        <v>38.01</v>
      </c>
      <c r="DE49" s="18">
        <v>39.67</v>
      </c>
      <c r="DF49" s="17">
        <v>41.51</v>
      </c>
      <c r="DG49" s="17">
        <v>44.45</v>
      </c>
      <c r="DH49" s="17">
        <v>46.56</v>
      </c>
      <c r="DI49" s="17">
        <v>47.3</v>
      </c>
      <c r="DJ49" s="19">
        <v>47.31</v>
      </c>
      <c r="DK49" s="17">
        <v>48.87</v>
      </c>
      <c r="DL49" s="20">
        <v>46.89</v>
      </c>
      <c r="DM49" s="16">
        <v>43.32</v>
      </c>
      <c r="DN49" s="16">
        <v>41.86</v>
      </c>
      <c r="DO49" s="16">
        <v>3</v>
      </c>
      <c r="DP49" s="20">
        <v>5</v>
      </c>
      <c r="DQ49" s="17">
        <v>4</v>
      </c>
      <c r="DR49" s="17">
        <v>2</v>
      </c>
      <c r="DS49" s="17">
        <v>2</v>
      </c>
      <c r="DT49" s="17">
        <v>-2</v>
      </c>
      <c r="DU49" s="17">
        <v>-6</v>
      </c>
      <c r="DV49" s="17">
        <v>-9</v>
      </c>
      <c r="DW49" s="17">
        <v>-6</v>
      </c>
      <c r="DX49" s="17">
        <v>-1</v>
      </c>
      <c r="DY49" s="17">
        <v>6</v>
      </c>
      <c r="DZ49" s="17">
        <v>11</v>
      </c>
      <c r="EA49" s="17">
        <v>13</v>
      </c>
      <c r="EB49" s="17">
        <v>13</v>
      </c>
      <c r="EC49" s="17">
        <v>12</v>
      </c>
      <c r="ED49" s="20">
        <v>9</v>
      </c>
      <c r="EE49" s="20">
        <v>5</v>
      </c>
      <c r="EF49" s="20">
        <v>4</v>
      </c>
    </row>
    <row r="50" spans="1:136" ht="14">
      <c r="A50" s="2" t="s">
        <v>1462</v>
      </c>
      <c r="B50" s="2" t="s">
        <v>1463</v>
      </c>
      <c r="C50" s="2"/>
      <c r="D50" s="2">
        <v>51356965</v>
      </c>
      <c r="E50" s="10" t="s">
        <v>951</v>
      </c>
      <c r="F50" s="11" t="s">
        <v>1464</v>
      </c>
      <c r="G50" s="2" t="s">
        <v>167</v>
      </c>
      <c r="H50" s="2"/>
      <c r="I50" s="2" t="s">
        <v>147</v>
      </c>
      <c r="J50" s="2" t="s">
        <v>259</v>
      </c>
      <c r="K50" s="30"/>
      <c r="L50" s="30" t="s">
        <v>927</v>
      </c>
      <c r="M50" s="30"/>
      <c r="N50" s="30"/>
      <c r="O50" s="3" t="s">
        <v>6</v>
      </c>
      <c r="P50" s="3">
        <v>32</v>
      </c>
      <c r="Q50" s="2">
        <v>27</v>
      </c>
      <c r="R50" s="2">
        <v>27</v>
      </c>
      <c r="S50" s="2" t="s">
        <v>1465</v>
      </c>
      <c r="T50" s="33"/>
      <c r="U50" s="3" t="s">
        <v>260</v>
      </c>
      <c r="V50" s="3">
        <v>51</v>
      </c>
      <c r="W50" s="2">
        <v>36</v>
      </c>
      <c r="X50" s="2">
        <v>25</v>
      </c>
      <c r="Y50" s="2"/>
      <c r="Z50" s="33" t="s">
        <v>242</v>
      </c>
      <c r="AA50" s="12" t="s">
        <v>473</v>
      </c>
      <c r="AB50" s="12">
        <v>23</v>
      </c>
      <c r="AC50" s="13">
        <v>10</v>
      </c>
      <c r="AD50" s="13">
        <v>5</v>
      </c>
      <c r="AE50" s="13"/>
      <c r="AF50" s="34" t="s">
        <v>197</v>
      </c>
      <c r="AG50" s="2" t="s">
        <v>127</v>
      </c>
      <c r="AH50" s="2" t="s">
        <v>265</v>
      </c>
      <c r="AI50" s="2" t="s">
        <v>342</v>
      </c>
      <c r="AJ50" s="2" t="s">
        <v>245</v>
      </c>
      <c r="AK50" s="2" t="s">
        <v>87</v>
      </c>
      <c r="AL50" s="1"/>
      <c r="AM50" s="2" t="s">
        <v>89</v>
      </c>
      <c r="AN50" s="1"/>
      <c r="AO50" s="2" t="s">
        <v>91</v>
      </c>
      <c r="AP50" s="1" t="s">
        <v>1466</v>
      </c>
      <c r="AQ50" s="2" t="s">
        <v>93</v>
      </c>
      <c r="AR50" s="14" t="s">
        <v>1212</v>
      </c>
      <c r="AS50" s="14"/>
      <c r="AT50" s="1"/>
      <c r="AU50" s="4">
        <v>3.73</v>
      </c>
      <c r="AV50" s="6">
        <v>3.41</v>
      </c>
      <c r="AW50" s="7">
        <v>2.86</v>
      </c>
      <c r="AX50" s="6">
        <v>2.39</v>
      </c>
      <c r="AY50" s="7">
        <v>2.48</v>
      </c>
      <c r="AZ50" s="8">
        <v>3.31</v>
      </c>
      <c r="BA50" s="7">
        <v>2.95</v>
      </c>
      <c r="BB50" s="8">
        <v>3.61</v>
      </c>
      <c r="BC50" s="6">
        <v>4.41</v>
      </c>
      <c r="BD50" s="7">
        <v>6.56</v>
      </c>
      <c r="BE50" s="7">
        <v>9.23</v>
      </c>
      <c r="BF50" s="7">
        <v>7.65</v>
      </c>
      <c r="BG50" s="7">
        <v>3.84</v>
      </c>
      <c r="BH50" s="4">
        <v>4.0599999999999996</v>
      </c>
      <c r="BI50" s="9">
        <v>6.21</v>
      </c>
      <c r="BJ50" s="9">
        <v>7.74</v>
      </c>
      <c r="BK50" s="4">
        <v>10.61</v>
      </c>
      <c r="BL50" s="4">
        <v>19.73</v>
      </c>
      <c r="BM50" s="4">
        <v>3.58</v>
      </c>
      <c r="BN50" s="55">
        <v>2.0699999999999998</v>
      </c>
      <c r="BO50" s="53">
        <v>1.06</v>
      </c>
      <c r="BP50" s="53">
        <v>0.12</v>
      </c>
      <c r="BQ50" s="53">
        <v>1.1200000000000001</v>
      </c>
      <c r="BR50" s="54">
        <v>2.95</v>
      </c>
      <c r="BS50" s="53">
        <v>2.76</v>
      </c>
      <c r="BT50" s="54">
        <v>3.5</v>
      </c>
      <c r="BU50" s="55">
        <v>3.62</v>
      </c>
      <c r="BV50" s="53">
        <v>4.57</v>
      </c>
      <c r="BW50" s="53">
        <v>7.33</v>
      </c>
      <c r="BX50" s="53">
        <v>7.63</v>
      </c>
      <c r="BY50" s="7">
        <v>3.99</v>
      </c>
      <c r="BZ50" s="4">
        <v>4.6399999999999997</v>
      </c>
      <c r="CA50" s="9">
        <v>7.4</v>
      </c>
      <c r="CB50" s="9">
        <v>7.54</v>
      </c>
      <c r="CC50" s="4">
        <v>10.5</v>
      </c>
      <c r="CD50" s="4">
        <v>20.3</v>
      </c>
      <c r="CE50" s="16">
        <v>27.2</v>
      </c>
      <c r="CF50" s="18">
        <v>31.82</v>
      </c>
      <c r="CG50" s="17">
        <v>34.43</v>
      </c>
      <c r="CH50" s="18">
        <v>35.78</v>
      </c>
      <c r="CI50" s="17">
        <v>35.64</v>
      </c>
      <c r="CJ50" s="19">
        <v>36.31</v>
      </c>
      <c r="CK50" s="17">
        <v>36.049999999999997</v>
      </c>
      <c r="CL50" s="19">
        <v>37.76</v>
      </c>
      <c r="CM50" s="18">
        <v>38.44</v>
      </c>
      <c r="CN50" s="17">
        <v>39.549999999999997</v>
      </c>
      <c r="CO50" s="17">
        <v>40.36</v>
      </c>
      <c r="CP50" s="17">
        <v>43.99</v>
      </c>
      <c r="CQ50" s="17">
        <v>46.94</v>
      </c>
      <c r="CR50" s="16">
        <v>47.54</v>
      </c>
      <c r="CS50" s="20">
        <v>48.63</v>
      </c>
      <c r="CT50" s="20">
        <v>46.67</v>
      </c>
      <c r="CU50" s="16">
        <v>44.59</v>
      </c>
      <c r="CV50" s="16">
        <v>43.55</v>
      </c>
      <c r="CW50" s="16">
        <v>27.72</v>
      </c>
      <c r="CX50" s="18">
        <v>32.19</v>
      </c>
      <c r="CY50" s="17">
        <v>34.58</v>
      </c>
      <c r="CZ50" s="17">
        <v>35.51</v>
      </c>
      <c r="DA50" s="17">
        <v>35.840000000000003</v>
      </c>
      <c r="DB50" s="19">
        <v>35.409999999999997</v>
      </c>
      <c r="DC50" s="17">
        <v>36.03</v>
      </c>
      <c r="DD50" s="19">
        <v>37.380000000000003</v>
      </c>
      <c r="DE50" s="18">
        <v>38.61</v>
      </c>
      <c r="DF50" s="17">
        <v>39.049999999999997</v>
      </c>
      <c r="DG50" s="17">
        <v>40.24</v>
      </c>
      <c r="DH50" s="17">
        <v>43.5</v>
      </c>
      <c r="DI50" s="17">
        <v>45.4</v>
      </c>
      <c r="DJ50" s="16">
        <v>47.67</v>
      </c>
      <c r="DK50" s="20">
        <v>48.13</v>
      </c>
      <c r="DL50" s="20">
        <v>46.43</v>
      </c>
      <c r="DM50" s="16">
        <v>44.79</v>
      </c>
      <c r="DN50" s="16">
        <v>44.11</v>
      </c>
      <c r="DO50" s="16">
        <v>2</v>
      </c>
      <c r="DP50" s="17">
        <v>3</v>
      </c>
      <c r="DQ50" s="17">
        <v>1</v>
      </c>
      <c r="DR50" s="17">
        <v>1</v>
      </c>
      <c r="DS50" s="17">
        <v>-1</v>
      </c>
      <c r="DT50" s="17">
        <v>-9</v>
      </c>
      <c r="DU50" s="17">
        <v>-16</v>
      </c>
      <c r="DV50" s="17">
        <v>-19</v>
      </c>
      <c r="DW50" s="17">
        <v>-20</v>
      </c>
      <c r="DX50" s="17">
        <v>-19</v>
      </c>
      <c r="DY50" s="17">
        <v>-15</v>
      </c>
      <c r="DZ50" s="17">
        <v>-12</v>
      </c>
      <c r="EA50" s="17">
        <v>-8</v>
      </c>
      <c r="EB50" s="20">
        <v>-1</v>
      </c>
      <c r="EC50" s="20">
        <v>0</v>
      </c>
      <c r="ED50" s="20">
        <v>-2</v>
      </c>
      <c r="EE50" s="20">
        <v>-2</v>
      </c>
      <c r="EF50" s="20">
        <v>-4</v>
      </c>
    </row>
    <row r="51" spans="1:136" ht="14">
      <c r="A51" s="2" t="s">
        <v>1452</v>
      </c>
      <c r="B51" s="2" t="s">
        <v>1453</v>
      </c>
      <c r="C51" s="2"/>
      <c r="D51" s="2">
        <v>45857843</v>
      </c>
      <c r="E51" s="10" t="s">
        <v>1454</v>
      </c>
      <c r="F51" s="11" t="s">
        <v>1455</v>
      </c>
      <c r="G51" s="2" t="s">
        <v>1370</v>
      </c>
      <c r="H51" s="2" t="s">
        <v>1250</v>
      </c>
      <c r="I51" s="2"/>
      <c r="J51" s="2"/>
      <c r="K51" s="30"/>
      <c r="L51" s="30"/>
      <c r="M51" s="30"/>
      <c r="N51" s="30"/>
      <c r="O51" s="3" t="s">
        <v>6</v>
      </c>
      <c r="P51" s="3">
        <v>29</v>
      </c>
      <c r="Q51" s="2"/>
      <c r="R51" s="2"/>
      <c r="S51" s="2" t="s">
        <v>280</v>
      </c>
      <c r="T51" s="33"/>
      <c r="U51" s="3" t="s">
        <v>232</v>
      </c>
      <c r="V51" s="3">
        <v>51</v>
      </c>
      <c r="W51" s="2"/>
      <c r="X51" s="2"/>
      <c r="Y51" s="2"/>
      <c r="Z51" s="33" t="s">
        <v>443</v>
      </c>
      <c r="AA51" s="12" t="s">
        <v>301</v>
      </c>
      <c r="AB51" s="12">
        <v>28</v>
      </c>
      <c r="AC51" s="13"/>
      <c r="AD51" s="13"/>
      <c r="AE51" s="13"/>
      <c r="AF51" s="34" t="s">
        <v>131</v>
      </c>
      <c r="AG51" s="2" t="s">
        <v>1456</v>
      </c>
      <c r="AH51" s="2" t="s">
        <v>1457</v>
      </c>
      <c r="AI51" s="2" t="s">
        <v>1458</v>
      </c>
      <c r="AJ51" s="2" t="s">
        <v>1459</v>
      </c>
      <c r="AK51" s="2" t="s">
        <v>87</v>
      </c>
      <c r="AL51" s="1"/>
      <c r="AM51" s="2" t="s">
        <v>89</v>
      </c>
      <c r="AN51" s="1"/>
      <c r="AO51" s="2" t="s">
        <v>91</v>
      </c>
      <c r="AP51" s="1"/>
      <c r="AQ51" s="2" t="s">
        <v>93</v>
      </c>
      <c r="AR51" s="14"/>
      <c r="AS51" s="14"/>
      <c r="AT51" s="1"/>
      <c r="AU51" s="4">
        <v>4.22</v>
      </c>
      <c r="AV51" s="37">
        <v>4.28</v>
      </c>
      <c r="AW51" s="7" t="s">
        <v>1460</v>
      </c>
      <c r="AX51" s="6" t="s">
        <v>1460</v>
      </c>
      <c r="AY51" s="7">
        <v>3.02</v>
      </c>
      <c r="AZ51" s="8">
        <v>3.46</v>
      </c>
      <c r="BA51" s="7">
        <v>3.46</v>
      </c>
      <c r="BB51" s="8">
        <v>3.9</v>
      </c>
      <c r="BC51" s="6">
        <v>4.28</v>
      </c>
      <c r="BD51" s="7">
        <v>4.99</v>
      </c>
      <c r="BE51" s="7">
        <v>4.97</v>
      </c>
      <c r="BF51" s="7">
        <v>6.26</v>
      </c>
      <c r="BG51" s="7" t="s">
        <v>1461</v>
      </c>
      <c r="BH51" s="7" t="s">
        <v>1461</v>
      </c>
      <c r="BI51" s="9">
        <v>6.21</v>
      </c>
      <c r="BJ51" s="9">
        <v>6.78</v>
      </c>
      <c r="BK51" s="4">
        <v>7.75</v>
      </c>
      <c r="BL51" s="4">
        <v>9.17</v>
      </c>
      <c r="BM51" s="4">
        <v>4.04</v>
      </c>
      <c r="BN51" s="26">
        <v>3.28</v>
      </c>
      <c r="BO51" s="7" t="s">
        <v>1460</v>
      </c>
      <c r="BP51" s="7" t="s">
        <v>1460</v>
      </c>
      <c r="BQ51" s="53">
        <v>2.92</v>
      </c>
      <c r="BR51" s="54">
        <v>3.27</v>
      </c>
      <c r="BS51" s="53">
        <v>3.17</v>
      </c>
      <c r="BT51" s="54">
        <v>3.25</v>
      </c>
      <c r="BU51" s="55">
        <v>3.74</v>
      </c>
      <c r="BV51" s="53">
        <v>5.09</v>
      </c>
      <c r="BW51" s="53">
        <v>5.0199999999999996</v>
      </c>
      <c r="BX51" s="53">
        <v>6.61</v>
      </c>
      <c r="BY51" s="7" t="s">
        <v>1461</v>
      </c>
      <c r="BZ51" s="7" t="s">
        <v>1461</v>
      </c>
      <c r="CA51" s="9">
        <v>6.76</v>
      </c>
      <c r="CB51" s="9">
        <v>6.6</v>
      </c>
      <c r="CC51" s="4">
        <v>7.24</v>
      </c>
      <c r="CD51" s="4">
        <v>9.52</v>
      </c>
      <c r="CE51" s="16">
        <v>25.35</v>
      </c>
      <c r="CF51" s="38">
        <v>27.62</v>
      </c>
      <c r="CG51" s="7" t="s">
        <v>1460</v>
      </c>
      <c r="CH51" s="7" t="s">
        <v>1460</v>
      </c>
      <c r="CI51" s="17">
        <v>30.73</v>
      </c>
      <c r="CJ51" s="19">
        <v>30.3</v>
      </c>
      <c r="CK51" s="17">
        <v>31.27</v>
      </c>
      <c r="CL51" s="19">
        <v>31.12</v>
      </c>
      <c r="CM51" s="18">
        <v>31.5</v>
      </c>
      <c r="CN51" s="17">
        <v>31.62</v>
      </c>
      <c r="CO51" s="17">
        <v>33.35</v>
      </c>
      <c r="CP51" s="17">
        <v>33.99</v>
      </c>
      <c r="CQ51" s="7" t="s">
        <v>1461</v>
      </c>
      <c r="CR51" s="7" t="s">
        <v>1461</v>
      </c>
      <c r="CS51" s="20">
        <v>38.35</v>
      </c>
      <c r="CT51" s="20">
        <v>38.729999999999997</v>
      </c>
      <c r="CU51" s="16">
        <v>38.270000000000003</v>
      </c>
      <c r="CV51" s="16">
        <v>37.81</v>
      </c>
      <c r="CW51" s="16">
        <v>24.94</v>
      </c>
      <c r="CX51" s="38">
        <v>27.84</v>
      </c>
      <c r="CY51" s="7" t="s">
        <v>1460</v>
      </c>
      <c r="CZ51" s="7" t="s">
        <v>1460</v>
      </c>
      <c r="DA51" s="17">
        <v>30.07</v>
      </c>
      <c r="DB51" s="19">
        <v>30.22</v>
      </c>
      <c r="DC51" s="17">
        <v>31.18</v>
      </c>
      <c r="DD51" s="19">
        <v>31.22</v>
      </c>
      <c r="DE51" s="18">
        <v>31.29</v>
      </c>
      <c r="DF51" s="17">
        <v>31.69</v>
      </c>
      <c r="DG51" s="17">
        <v>33.36</v>
      </c>
      <c r="DH51" s="17">
        <v>34.590000000000003</v>
      </c>
      <c r="DI51" s="7" t="s">
        <v>1461</v>
      </c>
      <c r="DJ51" s="7" t="s">
        <v>1461</v>
      </c>
      <c r="DK51" s="20">
        <v>38.1</v>
      </c>
      <c r="DL51" s="20">
        <v>38.130000000000003</v>
      </c>
      <c r="DM51" s="16">
        <v>38.56</v>
      </c>
      <c r="DN51" s="16">
        <v>37.18</v>
      </c>
      <c r="DO51" s="16">
        <v>3</v>
      </c>
      <c r="DP51" s="38">
        <v>4</v>
      </c>
      <c r="DQ51" s="17">
        <v>1</v>
      </c>
      <c r="DR51" s="17">
        <v>0</v>
      </c>
      <c r="DS51" s="17">
        <v>-5</v>
      </c>
      <c r="DT51" s="19">
        <v>-14</v>
      </c>
      <c r="DU51" s="17">
        <v>-19</v>
      </c>
      <c r="DV51" s="19">
        <v>-21</v>
      </c>
      <c r="DW51" s="18">
        <v>-20</v>
      </c>
      <c r="DX51" s="17">
        <v>-13</v>
      </c>
      <c r="DY51" s="17">
        <v>-10</v>
      </c>
      <c r="DZ51" s="17">
        <v>-10</v>
      </c>
      <c r="EA51" s="17">
        <v>-4</v>
      </c>
      <c r="EB51" s="19">
        <v>0</v>
      </c>
      <c r="EC51" s="20">
        <v>1</v>
      </c>
      <c r="ED51" s="20">
        <v>2</v>
      </c>
      <c r="EE51" s="16">
        <v>0</v>
      </c>
      <c r="EF51" s="16">
        <v>0</v>
      </c>
    </row>
    <row r="52" spans="1:136" ht="14">
      <c r="A52" s="2" t="s">
        <v>1449</v>
      </c>
      <c r="B52" s="2" t="s">
        <v>1450</v>
      </c>
      <c r="C52" s="2"/>
      <c r="D52" s="2">
        <v>46829492</v>
      </c>
      <c r="E52" s="10" t="s">
        <v>672</v>
      </c>
      <c r="F52" s="11" t="s">
        <v>1451</v>
      </c>
      <c r="G52" s="2" t="s">
        <v>167</v>
      </c>
      <c r="H52" s="2"/>
      <c r="I52" s="2" t="s">
        <v>79</v>
      </c>
      <c r="J52" s="2" t="s">
        <v>329</v>
      </c>
      <c r="K52" s="30"/>
      <c r="L52" s="30"/>
      <c r="M52" s="30"/>
      <c r="N52" s="30"/>
      <c r="O52" s="3" t="s">
        <v>48</v>
      </c>
      <c r="P52" s="3">
        <v>20</v>
      </c>
      <c r="Q52" s="2">
        <v>22</v>
      </c>
      <c r="R52" s="2">
        <v>13</v>
      </c>
      <c r="S52" s="2" t="s">
        <v>280</v>
      </c>
      <c r="T52" s="33"/>
      <c r="U52" s="3" t="s">
        <v>848</v>
      </c>
      <c r="V52" s="3">
        <v>70</v>
      </c>
      <c r="W52" s="2">
        <v>52</v>
      </c>
      <c r="X52" s="2">
        <v>40</v>
      </c>
      <c r="Y52" s="2"/>
      <c r="Z52" s="33" t="s">
        <v>443</v>
      </c>
      <c r="AA52" s="12" t="s">
        <v>301</v>
      </c>
      <c r="AB52" s="12">
        <v>41</v>
      </c>
      <c r="AC52" s="13">
        <v>32</v>
      </c>
      <c r="AD52" s="13">
        <v>22</v>
      </c>
      <c r="AE52" s="13"/>
      <c r="AF52" s="34" t="s">
        <v>197</v>
      </c>
      <c r="AG52" s="2" t="s">
        <v>272</v>
      </c>
      <c r="AH52" s="2" t="s">
        <v>265</v>
      </c>
      <c r="AI52" s="2" t="s">
        <v>460</v>
      </c>
      <c r="AJ52" s="2" t="s">
        <v>422</v>
      </c>
      <c r="AK52" s="2" t="s">
        <v>87</v>
      </c>
      <c r="AL52" s="1"/>
      <c r="AM52" s="2" t="s">
        <v>89</v>
      </c>
      <c r="AN52" s="1"/>
      <c r="AO52" s="2" t="s">
        <v>91</v>
      </c>
      <c r="AP52" s="1" t="s">
        <v>1407</v>
      </c>
      <c r="AQ52" s="2" t="s">
        <v>93</v>
      </c>
      <c r="AR52" s="14" t="s">
        <v>719</v>
      </c>
      <c r="AS52" s="14"/>
      <c r="AT52" s="1"/>
      <c r="AU52" s="4">
        <v>2.12</v>
      </c>
      <c r="AV52" s="37">
        <v>2.87</v>
      </c>
      <c r="AW52" s="7">
        <v>1.78</v>
      </c>
      <c r="AX52" s="6">
        <v>1.63</v>
      </c>
      <c r="AY52" s="7">
        <v>1.69</v>
      </c>
      <c r="AZ52" s="8">
        <v>0</v>
      </c>
      <c r="BA52" s="7">
        <v>0.25</v>
      </c>
      <c r="BB52" s="8">
        <v>0</v>
      </c>
      <c r="BC52" s="6">
        <v>1.45</v>
      </c>
      <c r="BD52" s="7">
        <v>5.39</v>
      </c>
      <c r="BE52" s="7">
        <v>8.6199999999999992</v>
      </c>
      <c r="BF52" s="7">
        <v>7.17</v>
      </c>
      <c r="BG52" s="7">
        <v>3.34</v>
      </c>
      <c r="BH52" s="8">
        <v>2.74</v>
      </c>
      <c r="BI52" s="9">
        <v>5.78</v>
      </c>
      <c r="BJ52" s="9">
        <v>8.17</v>
      </c>
      <c r="BK52" s="4">
        <v>11.2</v>
      </c>
      <c r="BL52" s="4">
        <v>19.72</v>
      </c>
      <c r="BM52" s="4">
        <v>1.69</v>
      </c>
      <c r="BN52" s="26">
        <v>2.04</v>
      </c>
      <c r="BO52" s="53">
        <v>1.01</v>
      </c>
      <c r="BP52" s="53">
        <v>1.1100000000000001</v>
      </c>
      <c r="BQ52" s="53">
        <v>0.63</v>
      </c>
      <c r="BR52" s="54">
        <v>1.1499999999999999</v>
      </c>
      <c r="BS52" s="53">
        <v>1.37</v>
      </c>
      <c r="BT52" s="54">
        <v>1.66</v>
      </c>
      <c r="BU52" s="55">
        <v>1.37</v>
      </c>
      <c r="BV52" s="53">
        <v>4.8499999999999996</v>
      </c>
      <c r="BW52" s="53">
        <v>7.03</v>
      </c>
      <c r="BX52" s="53">
        <v>7.52</v>
      </c>
      <c r="BY52" s="7">
        <v>3.34</v>
      </c>
      <c r="BZ52" s="8">
        <v>4.32</v>
      </c>
      <c r="CA52" s="9">
        <v>5.51</v>
      </c>
      <c r="CB52" s="9">
        <v>9.57</v>
      </c>
      <c r="CC52" s="4">
        <v>11.12</v>
      </c>
      <c r="CD52" s="4">
        <v>20.03</v>
      </c>
      <c r="CE52" s="16">
        <v>26.58</v>
      </c>
      <c r="CF52" s="38">
        <v>30.76</v>
      </c>
      <c r="CG52" s="17">
        <v>33.11</v>
      </c>
      <c r="CH52" s="18">
        <v>33.92</v>
      </c>
      <c r="CI52" s="17">
        <v>34.35</v>
      </c>
      <c r="CJ52" s="19">
        <v>36.04</v>
      </c>
      <c r="CK52" s="17">
        <v>36.74</v>
      </c>
      <c r="CL52" s="19">
        <v>36.54</v>
      </c>
      <c r="CM52" s="18">
        <v>37.520000000000003</v>
      </c>
      <c r="CN52" s="17">
        <v>40.22</v>
      </c>
      <c r="CO52" s="17">
        <v>42.81</v>
      </c>
      <c r="CP52" s="17">
        <v>43.12</v>
      </c>
      <c r="CQ52" s="17">
        <v>44.97</v>
      </c>
      <c r="CR52" s="19">
        <v>46.94</v>
      </c>
      <c r="CS52" s="20">
        <v>48.24</v>
      </c>
      <c r="CT52" s="20">
        <v>43.97</v>
      </c>
      <c r="CU52" s="16">
        <v>46.41</v>
      </c>
      <c r="CV52" s="16">
        <v>37.409999999999997</v>
      </c>
      <c r="CW52" s="16">
        <v>26.34</v>
      </c>
      <c r="CX52" s="38">
        <v>30.65</v>
      </c>
      <c r="CY52" s="17">
        <v>33.04</v>
      </c>
      <c r="CZ52" s="17">
        <v>34.99</v>
      </c>
      <c r="DA52" s="17">
        <v>34.619999999999997</v>
      </c>
      <c r="DB52" s="19">
        <v>36.35</v>
      </c>
      <c r="DC52" s="17">
        <v>36.35</v>
      </c>
      <c r="DD52" s="19">
        <v>36.78</v>
      </c>
      <c r="DE52" s="18">
        <v>37.380000000000003</v>
      </c>
      <c r="DF52" s="17">
        <v>40.93</v>
      </c>
      <c r="DG52" s="17">
        <v>43.13</v>
      </c>
      <c r="DH52" s="17">
        <v>43.68</v>
      </c>
      <c r="DI52" s="17">
        <v>44.83</v>
      </c>
      <c r="DJ52" s="19">
        <v>46.86</v>
      </c>
      <c r="DK52" s="20">
        <v>48.23</v>
      </c>
      <c r="DL52" s="20">
        <v>42.72</v>
      </c>
      <c r="DM52" s="16">
        <v>45.76</v>
      </c>
      <c r="DN52" s="16">
        <v>37.950000000000003</v>
      </c>
      <c r="DO52" s="16">
        <v>10</v>
      </c>
      <c r="DP52" s="20">
        <v>10</v>
      </c>
      <c r="DQ52" s="17">
        <v>7</v>
      </c>
      <c r="DR52" s="17">
        <v>3</v>
      </c>
      <c r="DS52" s="17">
        <v>-1</v>
      </c>
      <c r="DT52" s="17">
        <v>-8</v>
      </c>
      <c r="DU52" s="17">
        <v>-11</v>
      </c>
      <c r="DV52" s="17">
        <v>-15</v>
      </c>
      <c r="DW52" s="17">
        <v>-14</v>
      </c>
      <c r="DX52" s="17">
        <v>-13</v>
      </c>
      <c r="DY52" s="17">
        <v>-7</v>
      </c>
      <c r="DZ52" s="17">
        <v>-3</v>
      </c>
      <c r="EA52" s="17">
        <v>1</v>
      </c>
      <c r="EB52" s="17">
        <v>6</v>
      </c>
      <c r="EC52" s="20">
        <v>7</v>
      </c>
      <c r="ED52" s="20">
        <v>5</v>
      </c>
      <c r="EE52" s="20">
        <v>5</v>
      </c>
      <c r="EF52" s="20">
        <v>2</v>
      </c>
    </row>
    <row r="53" spans="1:136" ht="14">
      <c r="A53" s="2" t="s">
        <v>1438</v>
      </c>
      <c r="B53" s="2" t="s">
        <v>1439</v>
      </c>
      <c r="C53" s="2"/>
      <c r="D53" s="2">
        <v>51316905</v>
      </c>
      <c r="E53" s="10" t="s">
        <v>582</v>
      </c>
      <c r="F53" s="11" t="s">
        <v>1440</v>
      </c>
      <c r="G53" s="2"/>
      <c r="H53" s="2"/>
      <c r="I53" s="2"/>
      <c r="J53" s="2"/>
      <c r="K53" s="30" t="s">
        <v>168</v>
      </c>
      <c r="L53" s="30" t="s">
        <v>1441</v>
      </c>
      <c r="M53" s="30"/>
      <c r="N53" s="30"/>
      <c r="S53" s="2" t="s">
        <v>1443</v>
      </c>
      <c r="U53" s="3" t="s">
        <v>1442</v>
      </c>
      <c r="V53" s="3">
        <v>49</v>
      </c>
      <c r="W53" s="2">
        <v>32</v>
      </c>
      <c r="X53" s="2">
        <v>28</v>
      </c>
      <c r="Z53" s="33" t="s">
        <v>209</v>
      </c>
      <c r="AA53" s="3" t="s">
        <v>126</v>
      </c>
      <c r="AB53" s="3">
        <v>79</v>
      </c>
      <c r="AC53" s="2">
        <v>47</v>
      </c>
      <c r="AD53" s="2">
        <v>59</v>
      </c>
      <c r="AE53" s="2"/>
      <c r="AF53" s="33" t="s">
        <v>152</v>
      </c>
      <c r="AG53" s="2" t="s">
        <v>1444</v>
      </c>
      <c r="AH53" s="2" t="s">
        <v>1445</v>
      </c>
      <c r="AI53" s="2" t="s">
        <v>1446</v>
      </c>
      <c r="AJ53" s="2" t="s">
        <v>267</v>
      </c>
      <c r="AK53" s="2" t="s">
        <v>87</v>
      </c>
      <c r="AL53" s="1"/>
      <c r="AM53" s="2" t="s">
        <v>89</v>
      </c>
      <c r="AN53" s="1"/>
      <c r="AO53" s="2" t="s">
        <v>91</v>
      </c>
      <c r="AP53" s="1" t="s">
        <v>1447</v>
      </c>
      <c r="AQ53" s="2" t="s">
        <v>93</v>
      </c>
      <c r="AR53" s="14" t="s">
        <v>1448</v>
      </c>
      <c r="AS53" s="14"/>
      <c r="AT53" s="1"/>
      <c r="AU53" s="4">
        <v>5.07</v>
      </c>
      <c r="AV53" s="37">
        <v>2.9</v>
      </c>
      <c r="AW53" s="9">
        <v>4.16</v>
      </c>
      <c r="AX53" s="6">
        <v>2.62</v>
      </c>
      <c r="AY53" s="7">
        <v>2.25</v>
      </c>
      <c r="AZ53" s="8">
        <v>1.62</v>
      </c>
      <c r="BA53" s="7">
        <v>2.13</v>
      </c>
      <c r="BB53" s="8">
        <v>1.78</v>
      </c>
      <c r="BC53" s="6">
        <v>0.88</v>
      </c>
      <c r="BD53" s="7">
        <v>2.3199999999999998</v>
      </c>
      <c r="BE53" s="7">
        <v>3.44</v>
      </c>
      <c r="BF53" s="7">
        <v>3.99</v>
      </c>
      <c r="BG53" s="7">
        <v>2.11</v>
      </c>
      <c r="BH53" s="7">
        <v>2.61</v>
      </c>
      <c r="BI53" s="8">
        <v>3.25</v>
      </c>
      <c r="BJ53" s="7">
        <v>5.42</v>
      </c>
      <c r="BK53" s="9">
        <v>8.06</v>
      </c>
      <c r="BL53" s="4">
        <v>11.44</v>
      </c>
      <c r="BM53" s="4">
        <v>5.27</v>
      </c>
      <c r="BN53" s="26">
        <v>3.73</v>
      </c>
      <c r="BO53" s="25">
        <v>2.95</v>
      </c>
      <c r="BP53" s="53">
        <v>2.2400000000000002</v>
      </c>
      <c r="BQ53" s="53">
        <v>2.44</v>
      </c>
      <c r="BR53" s="54">
        <v>2.4900000000000002</v>
      </c>
      <c r="BS53" s="53">
        <v>2.86</v>
      </c>
      <c r="BT53" s="54">
        <v>2.74</v>
      </c>
      <c r="BU53" s="55">
        <v>2.12</v>
      </c>
      <c r="BV53" s="53">
        <v>2.87</v>
      </c>
      <c r="BW53" s="53">
        <v>3.9</v>
      </c>
      <c r="BX53" s="53">
        <v>3.38</v>
      </c>
      <c r="BY53" s="53">
        <v>1.42</v>
      </c>
      <c r="BZ53" s="7">
        <v>2.89</v>
      </c>
      <c r="CA53" s="8">
        <v>3.93</v>
      </c>
      <c r="CB53" s="7">
        <v>6.56</v>
      </c>
      <c r="CC53" s="9">
        <v>8.1300000000000008</v>
      </c>
      <c r="CD53" s="4">
        <v>9.84</v>
      </c>
      <c r="CE53" s="16">
        <v>24.9</v>
      </c>
      <c r="CF53" s="38">
        <v>28.28</v>
      </c>
      <c r="CG53" s="20">
        <v>32.549999999999997</v>
      </c>
      <c r="CH53" s="18">
        <v>33.31</v>
      </c>
      <c r="CI53" s="17">
        <v>35.700000000000003</v>
      </c>
      <c r="CJ53" s="19">
        <v>37.28</v>
      </c>
      <c r="CK53" s="17">
        <v>37.03</v>
      </c>
      <c r="CL53" s="19">
        <v>38.1</v>
      </c>
      <c r="CM53" s="18">
        <v>37.54</v>
      </c>
      <c r="CN53" s="17">
        <v>39.380000000000003</v>
      </c>
      <c r="CO53" s="17">
        <v>39.85</v>
      </c>
      <c r="CP53" s="17">
        <v>40.14</v>
      </c>
      <c r="CQ53" s="17">
        <v>40.770000000000003</v>
      </c>
      <c r="CR53" s="17">
        <v>40.19</v>
      </c>
      <c r="CS53" s="19">
        <v>39.869999999999997</v>
      </c>
      <c r="CT53" s="17">
        <v>40.58</v>
      </c>
      <c r="CU53" s="20">
        <v>39.520000000000003</v>
      </c>
      <c r="CV53" s="16">
        <v>38.729999999999997</v>
      </c>
      <c r="CW53" s="16">
        <v>24.59</v>
      </c>
      <c r="CX53" s="38">
        <v>28.67</v>
      </c>
      <c r="CY53" s="20">
        <v>32.17</v>
      </c>
      <c r="CZ53" s="17">
        <v>33.99</v>
      </c>
      <c r="DA53" s="17">
        <v>35.869999999999997</v>
      </c>
      <c r="DB53" s="19">
        <v>37.630000000000003</v>
      </c>
      <c r="DC53" s="17">
        <v>37.44</v>
      </c>
      <c r="DD53" s="19">
        <v>38.07</v>
      </c>
      <c r="DE53" s="18">
        <v>38.28</v>
      </c>
      <c r="DF53" s="17">
        <v>39.619999999999997</v>
      </c>
      <c r="DG53" s="17">
        <v>40.270000000000003</v>
      </c>
      <c r="DH53" s="17">
        <v>40.229999999999997</v>
      </c>
      <c r="DI53" s="17">
        <v>41.71</v>
      </c>
      <c r="DJ53" s="17">
        <v>40.1</v>
      </c>
      <c r="DK53" s="19">
        <v>39.82</v>
      </c>
      <c r="DL53" s="17">
        <v>40.840000000000003</v>
      </c>
      <c r="DM53" s="20">
        <v>39.880000000000003</v>
      </c>
      <c r="DN53" s="16">
        <v>38.54</v>
      </c>
      <c r="DO53" s="16">
        <v>4</v>
      </c>
      <c r="DP53" s="20">
        <v>3</v>
      </c>
      <c r="DQ53" s="20">
        <v>2</v>
      </c>
      <c r="DR53" s="17">
        <v>2</v>
      </c>
      <c r="DS53" s="17">
        <v>1</v>
      </c>
      <c r="DT53" s="17">
        <v>1</v>
      </c>
      <c r="DU53" s="17">
        <v>-1</v>
      </c>
      <c r="DV53" s="17">
        <v>-2</v>
      </c>
      <c r="DW53" s="17">
        <v>0</v>
      </c>
      <c r="DX53" s="17">
        <v>4</v>
      </c>
      <c r="DY53" s="17">
        <v>9</v>
      </c>
      <c r="DZ53" s="17">
        <v>14</v>
      </c>
      <c r="EA53" s="17">
        <v>18</v>
      </c>
      <c r="EB53" s="17">
        <v>16</v>
      </c>
      <c r="EC53" s="17">
        <v>11</v>
      </c>
      <c r="ED53" s="17">
        <v>7</v>
      </c>
      <c r="EE53" s="20">
        <v>8</v>
      </c>
      <c r="EF53" s="20">
        <v>6</v>
      </c>
    </row>
    <row r="54" spans="1:136" ht="14">
      <c r="A54" s="2" t="s">
        <v>1434</v>
      </c>
      <c r="B54" s="2" t="s">
        <v>1435</v>
      </c>
      <c r="C54" s="2"/>
      <c r="D54" s="2">
        <v>38351549</v>
      </c>
      <c r="E54" s="10" t="s">
        <v>1436</v>
      </c>
      <c r="F54" s="11" t="s">
        <v>98</v>
      </c>
      <c r="G54" s="2" t="s">
        <v>167</v>
      </c>
      <c r="H54" s="2"/>
      <c r="I54" s="2" t="s">
        <v>99</v>
      </c>
      <c r="J54" s="2" t="s">
        <v>114</v>
      </c>
      <c r="K54" s="30" t="s">
        <v>168</v>
      </c>
      <c r="L54" s="30" t="s">
        <v>772</v>
      </c>
      <c r="M54" s="30" t="s">
        <v>860</v>
      </c>
      <c r="N54" s="30"/>
      <c r="O54" s="3" t="s">
        <v>6</v>
      </c>
      <c r="P54" s="3">
        <v>21</v>
      </c>
      <c r="Q54" s="2">
        <v>21</v>
      </c>
      <c r="R54" s="2">
        <v>20</v>
      </c>
      <c r="S54" s="2" t="s">
        <v>280</v>
      </c>
      <c r="T54" s="33"/>
      <c r="U54" s="3" t="s">
        <v>137</v>
      </c>
      <c r="V54" s="3">
        <v>58</v>
      </c>
      <c r="W54" s="2">
        <v>47</v>
      </c>
      <c r="X54" s="2">
        <v>32</v>
      </c>
      <c r="Y54" s="2"/>
      <c r="Z54" s="33" t="s">
        <v>443</v>
      </c>
      <c r="AA54" s="12" t="s">
        <v>138</v>
      </c>
      <c r="AB54" s="12">
        <v>41</v>
      </c>
      <c r="AC54" s="13">
        <v>38</v>
      </c>
      <c r="AD54" s="13">
        <v>28</v>
      </c>
      <c r="AE54" s="13"/>
      <c r="AF54" s="34" t="s">
        <v>180</v>
      </c>
      <c r="AG54" s="2" t="s">
        <v>149</v>
      </c>
      <c r="AH54" s="2" t="s">
        <v>84</v>
      </c>
      <c r="AI54" s="2" t="s">
        <v>429</v>
      </c>
      <c r="AJ54" s="2" t="s">
        <v>313</v>
      </c>
      <c r="AK54" s="2" t="s">
        <v>87</v>
      </c>
      <c r="AL54" s="1"/>
      <c r="AM54" s="2" t="s">
        <v>89</v>
      </c>
      <c r="AN54" s="1"/>
      <c r="AO54" s="2" t="s">
        <v>91</v>
      </c>
      <c r="AP54" s="1" t="s">
        <v>1437</v>
      </c>
      <c r="AQ54" s="2" t="s">
        <v>93</v>
      </c>
      <c r="AR54" s="14" t="s">
        <v>753</v>
      </c>
      <c r="AS54" s="14"/>
      <c r="AT54" s="1"/>
      <c r="AU54" s="4">
        <v>4.75</v>
      </c>
      <c r="AV54" s="37">
        <v>3.97</v>
      </c>
      <c r="AW54" s="9">
        <v>2.62</v>
      </c>
      <c r="AX54" s="6">
        <v>2.61</v>
      </c>
      <c r="AY54" s="7">
        <v>2.2400000000000002</v>
      </c>
      <c r="AZ54" s="8">
        <v>1.02</v>
      </c>
      <c r="BA54" s="7">
        <v>0</v>
      </c>
      <c r="BB54" s="8">
        <v>0</v>
      </c>
      <c r="BC54" s="6">
        <v>0</v>
      </c>
      <c r="BD54" s="7">
        <v>3.37</v>
      </c>
      <c r="BE54" s="7">
        <v>5.71</v>
      </c>
      <c r="BF54" s="7">
        <v>3.48</v>
      </c>
      <c r="BG54" s="7">
        <v>2.41</v>
      </c>
      <c r="BH54" s="8">
        <v>3.19</v>
      </c>
      <c r="BI54" s="7">
        <v>3.87</v>
      </c>
      <c r="BJ54" s="9">
        <v>8.11</v>
      </c>
      <c r="BK54" s="4">
        <v>12.93</v>
      </c>
      <c r="BL54" s="4">
        <v>15.62</v>
      </c>
      <c r="BM54" s="4">
        <v>4.2699999999999996</v>
      </c>
      <c r="BN54" s="26">
        <v>3.28</v>
      </c>
      <c r="BO54" s="25">
        <v>0.79</v>
      </c>
      <c r="BP54" s="53">
        <v>0.25</v>
      </c>
      <c r="BQ54" s="53">
        <v>1.78</v>
      </c>
      <c r="BR54" s="54">
        <v>1.37</v>
      </c>
      <c r="BS54" s="53">
        <v>1.61</v>
      </c>
      <c r="BT54" s="54">
        <v>1.74</v>
      </c>
      <c r="BU54" s="55">
        <v>3.13</v>
      </c>
      <c r="BV54" s="53">
        <v>4.22</v>
      </c>
      <c r="BW54" s="53">
        <v>5.36</v>
      </c>
      <c r="BX54" s="53">
        <v>2.86</v>
      </c>
      <c r="BY54" s="7">
        <v>0.18</v>
      </c>
      <c r="BZ54" s="8">
        <v>1.5</v>
      </c>
      <c r="CA54" s="7">
        <v>3.21</v>
      </c>
      <c r="CB54" s="9">
        <v>7.48</v>
      </c>
      <c r="CC54" s="4">
        <v>12.44</v>
      </c>
      <c r="CD54" s="4">
        <v>15.4</v>
      </c>
      <c r="CE54" s="16">
        <v>26.39</v>
      </c>
      <c r="CF54" s="38">
        <v>29.24</v>
      </c>
      <c r="CG54" s="20">
        <v>33.549999999999997</v>
      </c>
      <c r="CH54" s="18">
        <v>35.130000000000003</v>
      </c>
      <c r="CI54" s="17">
        <v>36.369999999999997</v>
      </c>
      <c r="CJ54" s="19">
        <v>37.15</v>
      </c>
      <c r="CK54" s="17">
        <v>37.159999999999997</v>
      </c>
      <c r="CL54" s="19">
        <v>38.82</v>
      </c>
      <c r="CM54" s="18">
        <v>40.14</v>
      </c>
      <c r="CN54" s="17">
        <v>41.15</v>
      </c>
      <c r="CO54" s="17">
        <v>41.75</v>
      </c>
      <c r="CP54" s="17">
        <v>41.51</v>
      </c>
      <c r="CQ54" s="17">
        <v>43.65</v>
      </c>
      <c r="CR54" s="19">
        <v>44.1</v>
      </c>
      <c r="CS54" s="17">
        <v>45.97</v>
      </c>
      <c r="CT54" s="20">
        <v>43.21</v>
      </c>
      <c r="CU54" s="16">
        <v>43.88</v>
      </c>
      <c r="CV54" s="16">
        <v>32.47</v>
      </c>
      <c r="CW54" s="16">
        <v>27.26</v>
      </c>
      <c r="CX54" s="38">
        <v>29.12</v>
      </c>
      <c r="CY54" s="20">
        <v>33.78</v>
      </c>
      <c r="CZ54" s="17">
        <v>35.31</v>
      </c>
      <c r="DA54" s="17">
        <v>36.03</v>
      </c>
      <c r="DB54" s="19">
        <v>37.35</v>
      </c>
      <c r="DC54" s="17">
        <v>37.65</v>
      </c>
      <c r="DD54" s="19">
        <v>38.51</v>
      </c>
      <c r="DE54" s="18">
        <v>39.200000000000003</v>
      </c>
      <c r="DF54" s="17">
        <v>41.35</v>
      </c>
      <c r="DG54" s="17">
        <v>42.03</v>
      </c>
      <c r="DH54" s="17">
        <v>41.66</v>
      </c>
      <c r="DI54" s="17">
        <v>43.45</v>
      </c>
      <c r="DJ54" s="19">
        <v>44.29</v>
      </c>
      <c r="DK54" s="17">
        <v>45.59</v>
      </c>
      <c r="DL54" s="20">
        <v>44.3</v>
      </c>
      <c r="DM54" s="16">
        <v>43.37</v>
      </c>
      <c r="DN54" s="16">
        <v>32.43</v>
      </c>
      <c r="DO54" s="16">
        <v>2</v>
      </c>
      <c r="DP54" s="20">
        <v>4</v>
      </c>
      <c r="DQ54" s="20">
        <v>5</v>
      </c>
      <c r="DR54" s="17">
        <v>4</v>
      </c>
      <c r="DS54" s="17">
        <v>2</v>
      </c>
      <c r="DT54" s="17">
        <v>-3</v>
      </c>
      <c r="DU54" s="17">
        <v>-7</v>
      </c>
      <c r="DV54" s="17">
        <v>-8</v>
      </c>
      <c r="DW54" s="17">
        <v>-7</v>
      </c>
      <c r="DX54" s="17">
        <v>-2</v>
      </c>
      <c r="DY54" s="17">
        <v>5</v>
      </c>
      <c r="DZ54" s="17">
        <v>10</v>
      </c>
      <c r="EA54" s="17">
        <v>15</v>
      </c>
      <c r="EB54" s="17">
        <v>15</v>
      </c>
      <c r="EC54" s="17">
        <v>11</v>
      </c>
      <c r="ED54" s="20">
        <v>7</v>
      </c>
      <c r="EE54" s="20">
        <v>5</v>
      </c>
      <c r="EF54" s="20">
        <v>0</v>
      </c>
    </row>
    <row r="55" spans="1:136" ht="14">
      <c r="A55" s="2" t="s">
        <v>1412</v>
      </c>
      <c r="B55" s="2" t="s">
        <v>1413</v>
      </c>
      <c r="C55" s="2"/>
      <c r="D55" s="2">
        <v>51443225</v>
      </c>
      <c r="E55" s="10" t="s">
        <v>236</v>
      </c>
      <c r="F55" s="11" t="s">
        <v>357</v>
      </c>
      <c r="G55" s="2" t="s">
        <v>167</v>
      </c>
      <c r="H55" s="2"/>
      <c r="I55" s="2" t="s">
        <v>158</v>
      </c>
      <c r="J55" s="2" t="s">
        <v>259</v>
      </c>
      <c r="K55" s="30" t="s">
        <v>1053</v>
      </c>
      <c r="L55" s="30" t="s">
        <v>584</v>
      </c>
      <c r="M55" s="30"/>
      <c r="N55" s="30"/>
      <c r="O55" s="3" t="s">
        <v>15</v>
      </c>
      <c r="P55" s="3">
        <v>39</v>
      </c>
      <c r="Q55" s="2">
        <v>32</v>
      </c>
      <c r="R55" s="2">
        <v>31</v>
      </c>
      <c r="S55" s="2" t="s">
        <v>280</v>
      </c>
      <c r="T55" s="33" t="s">
        <v>703</v>
      </c>
      <c r="U55" s="3" t="s">
        <v>1054</v>
      </c>
      <c r="V55" s="3">
        <v>77</v>
      </c>
      <c r="W55" s="2">
        <v>57</v>
      </c>
      <c r="X55" s="2">
        <v>42</v>
      </c>
      <c r="Y55" s="2"/>
      <c r="Z55" s="33" t="s">
        <v>176</v>
      </c>
      <c r="AA55" s="12" t="s">
        <v>1414</v>
      </c>
      <c r="AB55" s="12">
        <v>32</v>
      </c>
      <c r="AC55" s="13">
        <v>21</v>
      </c>
      <c r="AD55" s="13">
        <v>11</v>
      </c>
      <c r="AE55" s="13"/>
      <c r="AF55" s="34"/>
      <c r="AG55" s="2" t="s">
        <v>239</v>
      </c>
      <c r="AH55" s="2" t="s">
        <v>128</v>
      </c>
      <c r="AI55" s="2" t="s">
        <v>642</v>
      </c>
      <c r="AJ55" s="2" t="s">
        <v>313</v>
      </c>
      <c r="AK55" s="2" t="s">
        <v>87</v>
      </c>
      <c r="AL55" s="1"/>
      <c r="AM55" s="2" t="s">
        <v>89</v>
      </c>
      <c r="AN55" s="1"/>
      <c r="AO55" s="2" t="s">
        <v>91</v>
      </c>
      <c r="AP55" s="1" t="s">
        <v>1096</v>
      </c>
      <c r="AQ55" s="2" t="s">
        <v>93</v>
      </c>
      <c r="AR55" s="14" t="s">
        <v>1433</v>
      </c>
      <c r="AS55" s="14"/>
      <c r="AT55" s="1"/>
      <c r="AU55" s="4">
        <v>3.44</v>
      </c>
      <c r="AV55" s="6">
        <v>2.12</v>
      </c>
      <c r="AW55" s="7">
        <v>1.9</v>
      </c>
      <c r="AX55" s="6">
        <v>1.61</v>
      </c>
      <c r="AY55" s="7">
        <v>1.99</v>
      </c>
      <c r="AZ55" s="8">
        <v>1.81</v>
      </c>
      <c r="BA55" s="7">
        <v>1.69</v>
      </c>
      <c r="BB55" s="8">
        <v>1.78</v>
      </c>
      <c r="BC55" s="6">
        <v>2.34</v>
      </c>
      <c r="BD55" s="7">
        <v>2.2000000000000002</v>
      </c>
      <c r="BE55" s="7">
        <v>4.92</v>
      </c>
      <c r="BF55" s="7">
        <v>4.18</v>
      </c>
      <c r="BG55" s="7">
        <v>1.58</v>
      </c>
      <c r="BH55" s="8">
        <v>3.17</v>
      </c>
      <c r="BI55" s="7">
        <v>4.7</v>
      </c>
      <c r="BJ55" s="9">
        <v>6.07</v>
      </c>
      <c r="BK55" s="4">
        <v>6.27</v>
      </c>
      <c r="BL55" s="4">
        <v>10.53</v>
      </c>
      <c r="BM55" s="4">
        <v>3.34</v>
      </c>
      <c r="BN55" s="55">
        <v>1.94</v>
      </c>
      <c r="BO55" s="53">
        <v>0.53</v>
      </c>
      <c r="BP55" s="53">
        <v>0</v>
      </c>
      <c r="BQ55" s="53">
        <v>0</v>
      </c>
      <c r="BR55" s="54">
        <v>0.39</v>
      </c>
      <c r="BS55" s="53">
        <v>0</v>
      </c>
      <c r="BT55" s="54">
        <v>1.65</v>
      </c>
      <c r="BU55" s="55">
        <v>1.1499999999999999</v>
      </c>
      <c r="BV55" s="53">
        <v>1.32</v>
      </c>
      <c r="BW55" s="53">
        <v>2.12</v>
      </c>
      <c r="BX55" s="53">
        <v>6.71</v>
      </c>
      <c r="BY55" s="7">
        <v>3.38</v>
      </c>
      <c r="BZ55" s="8">
        <v>2.78</v>
      </c>
      <c r="CA55" s="7">
        <v>4.4800000000000004</v>
      </c>
      <c r="CB55" s="9">
        <v>6.13</v>
      </c>
      <c r="CC55" s="4">
        <v>6.98</v>
      </c>
      <c r="CD55" s="4">
        <v>11.67</v>
      </c>
      <c r="CE55" s="16">
        <v>26.44</v>
      </c>
      <c r="CF55" s="18">
        <v>29.04</v>
      </c>
      <c r="CG55" s="17">
        <v>30.85</v>
      </c>
      <c r="CH55" s="18">
        <v>33.29</v>
      </c>
      <c r="CI55" s="17">
        <v>33.79</v>
      </c>
      <c r="CJ55" s="19">
        <v>34.82</v>
      </c>
      <c r="CK55" s="17">
        <v>34.56</v>
      </c>
      <c r="CL55" s="19">
        <v>34.299999999999997</v>
      </c>
      <c r="CM55" s="18">
        <v>35.71</v>
      </c>
      <c r="CN55" s="17">
        <v>35.72</v>
      </c>
      <c r="CO55" s="17">
        <v>36.03</v>
      </c>
      <c r="CP55" s="17">
        <v>37.01</v>
      </c>
      <c r="CQ55" s="17">
        <v>40.86</v>
      </c>
      <c r="CR55" s="19">
        <v>41.4</v>
      </c>
      <c r="CS55" s="17">
        <v>43.18</v>
      </c>
      <c r="CT55" s="20">
        <v>41.42</v>
      </c>
      <c r="CU55" s="16">
        <v>41.36</v>
      </c>
      <c r="CV55" s="16">
        <v>38.880000000000003</v>
      </c>
      <c r="CW55" s="16">
        <v>26.72</v>
      </c>
      <c r="CX55" s="18">
        <v>28.98</v>
      </c>
      <c r="CY55" s="17">
        <v>30.83</v>
      </c>
      <c r="CZ55" s="17">
        <v>33.68</v>
      </c>
      <c r="DA55" s="17">
        <v>33.840000000000003</v>
      </c>
      <c r="DB55" s="19">
        <v>34.32</v>
      </c>
      <c r="DC55" s="17">
        <v>34.15</v>
      </c>
      <c r="DD55" s="19">
        <v>34.979999999999997</v>
      </c>
      <c r="DE55" s="18">
        <v>35.049999999999997</v>
      </c>
      <c r="DF55" s="17">
        <v>35.79</v>
      </c>
      <c r="DG55" s="17">
        <v>36.29</v>
      </c>
      <c r="DH55" s="17">
        <v>37.119999999999997</v>
      </c>
      <c r="DI55" s="17">
        <v>40.42</v>
      </c>
      <c r="DJ55" s="19">
        <v>41.33</v>
      </c>
      <c r="DK55" s="17">
        <v>43.19</v>
      </c>
      <c r="DL55" s="20">
        <v>41.62</v>
      </c>
      <c r="DM55" s="16">
        <v>41.97</v>
      </c>
      <c r="DN55" s="16">
        <v>38.840000000000003</v>
      </c>
      <c r="DO55" s="16">
        <v>0</v>
      </c>
      <c r="DP55" s="17">
        <v>1</v>
      </c>
      <c r="DQ55" s="17">
        <v>4</v>
      </c>
      <c r="DR55" s="17">
        <v>3</v>
      </c>
      <c r="DS55" s="17">
        <v>0</v>
      </c>
      <c r="DT55" s="17">
        <v>-4</v>
      </c>
      <c r="DU55" s="17">
        <v>-12</v>
      </c>
      <c r="DV55" s="17">
        <v>-18</v>
      </c>
      <c r="DW55" s="17">
        <v>-25</v>
      </c>
      <c r="DX55" s="17">
        <v>-30</v>
      </c>
      <c r="DY55" s="17">
        <v>-34</v>
      </c>
      <c r="DZ55" s="17">
        <v>-34</v>
      </c>
      <c r="EA55" s="17">
        <v>-31</v>
      </c>
      <c r="EB55" s="17">
        <v>-25</v>
      </c>
      <c r="EC55" s="17">
        <v>-19</v>
      </c>
      <c r="ED55" s="20">
        <v>-13</v>
      </c>
      <c r="EE55" s="20">
        <v>-11</v>
      </c>
      <c r="EF55" s="20">
        <v>-8</v>
      </c>
    </row>
    <row r="56" spans="1:136" ht="14">
      <c r="A56" s="2" t="s">
        <v>1429</v>
      </c>
      <c r="B56" s="2" t="s">
        <v>844</v>
      </c>
      <c r="C56" s="2"/>
      <c r="D56" s="2">
        <v>51631659</v>
      </c>
      <c r="E56" s="10" t="s">
        <v>912</v>
      </c>
      <c r="F56" s="11" t="s">
        <v>1430</v>
      </c>
      <c r="G56" s="2" t="s">
        <v>167</v>
      </c>
      <c r="H56" s="2"/>
      <c r="I56" s="2" t="s">
        <v>147</v>
      </c>
      <c r="J56" s="2" t="s">
        <v>420</v>
      </c>
      <c r="K56" s="30" t="s">
        <v>168</v>
      </c>
      <c r="L56" s="30"/>
      <c r="M56" s="30"/>
      <c r="N56" s="30"/>
      <c r="O56" s="3" t="s">
        <v>6</v>
      </c>
      <c r="P56" s="3">
        <v>36</v>
      </c>
      <c r="Q56" s="2">
        <v>30</v>
      </c>
      <c r="R56" s="2">
        <v>30</v>
      </c>
      <c r="S56" s="2" t="s">
        <v>1431</v>
      </c>
      <c r="T56" s="33"/>
      <c r="U56" s="3" t="s">
        <v>137</v>
      </c>
      <c r="V56" s="3">
        <v>64</v>
      </c>
      <c r="W56" s="2">
        <v>51</v>
      </c>
      <c r="X56" s="2">
        <v>29</v>
      </c>
      <c r="Y56" s="2"/>
      <c r="Z56" s="33" t="s">
        <v>443</v>
      </c>
      <c r="AA56" s="12" t="s">
        <v>116</v>
      </c>
      <c r="AB56" s="12">
        <v>50</v>
      </c>
      <c r="AC56" s="13">
        <v>41</v>
      </c>
      <c r="AD56" s="13">
        <v>33</v>
      </c>
      <c r="AE56" s="13"/>
      <c r="AF56" s="34" t="s">
        <v>180</v>
      </c>
      <c r="AG56" s="2" t="s">
        <v>239</v>
      </c>
      <c r="AH56" s="2" t="s">
        <v>936</v>
      </c>
      <c r="AI56" s="2" t="s">
        <v>342</v>
      </c>
      <c r="AJ56" s="2" t="s">
        <v>519</v>
      </c>
      <c r="AK56" s="2" t="s">
        <v>87</v>
      </c>
      <c r="AL56" s="1"/>
      <c r="AM56" s="2" t="s">
        <v>89</v>
      </c>
      <c r="AN56" s="1"/>
      <c r="AO56" s="2" t="s">
        <v>91</v>
      </c>
      <c r="AP56" s="1" t="s">
        <v>1432</v>
      </c>
      <c r="AQ56" s="2" t="s">
        <v>855</v>
      </c>
      <c r="AR56" s="14" t="s">
        <v>762</v>
      </c>
      <c r="AS56" s="14"/>
      <c r="AT56" s="1"/>
      <c r="AU56" s="4">
        <v>3.61</v>
      </c>
      <c r="AV56" s="6">
        <v>2.62</v>
      </c>
      <c r="AW56" s="7">
        <v>2.44</v>
      </c>
      <c r="AX56" s="6">
        <v>2.56</v>
      </c>
      <c r="AY56" s="7">
        <v>1.76</v>
      </c>
      <c r="AZ56" s="8">
        <v>2.17</v>
      </c>
      <c r="BA56" s="7">
        <v>1.07</v>
      </c>
      <c r="BB56" s="8">
        <v>1.28</v>
      </c>
      <c r="BC56" s="6">
        <v>2.78</v>
      </c>
      <c r="BD56" s="7">
        <v>1.78</v>
      </c>
      <c r="BE56" s="7">
        <v>3.39</v>
      </c>
      <c r="BF56" s="7">
        <v>3.51</v>
      </c>
      <c r="BG56" s="7">
        <v>1.27</v>
      </c>
      <c r="BH56" s="8">
        <v>2.5</v>
      </c>
      <c r="BI56" s="7">
        <v>4.51</v>
      </c>
      <c r="BJ56" s="9">
        <v>4.82</v>
      </c>
      <c r="BK56" s="4">
        <v>10.56</v>
      </c>
      <c r="BL56" s="4">
        <v>18.260000000000002</v>
      </c>
      <c r="BM56" s="4">
        <v>2.2799999999999998</v>
      </c>
      <c r="BN56" s="55">
        <v>1.86</v>
      </c>
      <c r="BO56" s="53">
        <v>1.89</v>
      </c>
      <c r="BP56" s="53">
        <v>1.3</v>
      </c>
      <c r="BQ56" s="53">
        <v>1.66</v>
      </c>
      <c r="BR56" s="54">
        <v>1.1200000000000001</v>
      </c>
      <c r="BS56" s="53">
        <v>1.87</v>
      </c>
      <c r="BT56" s="54">
        <v>2.74</v>
      </c>
      <c r="BU56" s="55">
        <v>2.17</v>
      </c>
      <c r="BV56" s="53">
        <v>3.22</v>
      </c>
      <c r="BW56" s="53">
        <v>5.39</v>
      </c>
      <c r="BX56" s="53">
        <v>0.95</v>
      </c>
      <c r="BY56" s="7">
        <v>3.22</v>
      </c>
      <c r="BZ56" s="8">
        <v>3.38</v>
      </c>
      <c r="CA56" s="7">
        <v>4.79</v>
      </c>
      <c r="CB56" s="9">
        <v>4.95</v>
      </c>
      <c r="CC56" s="4">
        <v>9.34</v>
      </c>
      <c r="CD56" s="4">
        <v>17.77</v>
      </c>
      <c r="CE56" s="16">
        <v>29.26</v>
      </c>
      <c r="CF56" s="18">
        <v>32.299999999999997</v>
      </c>
      <c r="CG56" s="17">
        <v>35.49</v>
      </c>
      <c r="CH56" s="18">
        <v>35.53</v>
      </c>
      <c r="CI56" s="17">
        <v>35.78</v>
      </c>
      <c r="CJ56" s="19">
        <v>37.049999999999997</v>
      </c>
      <c r="CK56" s="17">
        <v>38.770000000000003</v>
      </c>
      <c r="CL56" s="19">
        <v>38.409999999999997</v>
      </c>
      <c r="CM56" s="18">
        <v>39.19</v>
      </c>
      <c r="CN56" s="17">
        <v>39.119999999999997</v>
      </c>
      <c r="CO56" s="17">
        <v>41.44</v>
      </c>
      <c r="CP56" s="17">
        <v>40.99</v>
      </c>
      <c r="CQ56" s="17">
        <v>45.73</v>
      </c>
      <c r="CR56" s="19">
        <v>46.33</v>
      </c>
      <c r="CS56" s="17">
        <v>46.24</v>
      </c>
      <c r="CT56" s="20">
        <v>42.83</v>
      </c>
      <c r="CU56" s="16">
        <v>41.13</v>
      </c>
      <c r="CV56" s="16">
        <v>39.909999999999997</v>
      </c>
      <c r="CW56" s="16">
        <v>29.12</v>
      </c>
      <c r="CX56" s="18">
        <v>33.56</v>
      </c>
      <c r="CY56" s="17">
        <v>35.549999999999997</v>
      </c>
      <c r="CZ56" s="17">
        <v>35.549999999999997</v>
      </c>
      <c r="DA56" s="17">
        <v>36.26</v>
      </c>
      <c r="DB56" s="19">
        <v>36.909999999999997</v>
      </c>
      <c r="DC56" s="17">
        <v>38.76</v>
      </c>
      <c r="DD56" s="19">
        <v>38.08</v>
      </c>
      <c r="DE56" s="18">
        <v>39.450000000000003</v>
      </c>
      <c r="DF56" s="17">
        <v>40.020000000000003</v>
      </c>
      <c r="DG56" s="17">
        <v>41.24</v>
      </c>
      <c r="DH56" s="17">
        <v>41.48</v>
      </c>
      <c r="DI56" s="17">
        <v>45.67</v>
      </c>
      <c r="DJ56" s="19">
        <v>46.47</v>
      </c>
      <c r="DK56" s="17">
        <v>46.39</v>
      </c>
      <c r="DL56" s="20">
        <v>42.65</v>
      </c>
      <c r="DM56" s="16">
        <v>41.67</v>
      </c>
      <c r="DN56" s="16">
        <v>39.83</v>
      </c>
      <c r="DO56" s="16">
        <v>1</v>
      </c>
      <c r="DP56" s="17">
        <v>3</v>
      </c>
      <c r="DQ56" s="17">
        <v>1</v>
      </c>
      <c r="DR56" s="17">
        <v>-1</v>
      </c>
      <c r="DS56" s="17">
        <v>-6</v>
      </c>
      <c r="DT56" s="17">
        <v>-12</v>
      </c>
      <c r="DU56" s="17">
        <v>-12</v>
      </c>
      <c r="DV56" s="17">
        <v>-14</v>
      </c>
      <c r="DW56" s="17">
        <v>-14</v>
      </c>
      <c r="DX56" s="17">
        <v>-8</v>
      </c>
      <c r="DY56" s="17">
        <v>0</v>
      </c>
      <c r="DZ56" s="17">
        <v>3</v>
      </c>
      <c r="EA56" s="17">
        <v>6</v>
      </c>
      <c r="EB56" s="17">
        <v>8</v>
      </c>
      <c r="EC56" s="17">
        <v>6</v>
      </c>
      <c r="ED56" s="20">
        <v>4</v>
      </c>
      <c r="EE56" s="20">
        <v>1</v>
      </c>
      <c r="EF56" s="20">
        <v>2</v>
      </c>
    </row>
    <row r="57" spans="1:136" ht="14">
      <c r="A57" s="2" t="s">
        <v>1424</v>
      </c>
      <c r="B57" s="2" t="s">
        <v>972</v>
      </c>
      <c r="C57" s="2"/>
      <c r="D57" s="2">
        <v>40136510</v>
      </c>
      <c r="E57" s="10" t="s">
        <v>1425</v>
      </c>
      <c r="F57" s="11" t="s">
        <v>1426</v>
      </c>
      <c r="G57" s="2" t="s">
        <v>167</v>
      </c>
      <c r="H57" s="2"/>
      <c r="I57" s="2" t="s">
        <v>238</v>
      </c>
      <c r="J57" s="2" t="s">
        <v>201</v>
      </c>
      <c r="K57" s="30" t="s">
        <v>168</v>
      </c>
      <c r="L57" s="30" t="s">
        <v>860</v>
      </c>
      <c r="M57" s="30"/>
      <c r="N57" s="30"/>
      <c r="O57" s="3" t="s">
        <v>6</v>
      </c>
      <c r="P57" s="3">
        <v>13</v>
      </c>
      <c r="Q57" s="2">
        <v>12</v>
      </c>
      <c r="R57" s="2">
        <v>9</v>
      </c>
      <c r="S57" s="2" t="s">
        <v>1427</v>
      </c>
      <c r="T57" s="33"/>
      <c r="U57" s="3" t="s">
        <v>137</v>
      </c>
      <c r="V57" s="3">
        <v>52</v>
      </c>
      <c r="W57" s="2">
        <v>42</v>
      </c>
      <c r="X57" s="2">
        <v>25</v>
      </c>
      <c r="Y57" s="2"/>
      <c r="Z57" s="33" t="s">
        <v>443</v>
      </c>
      <c r="AA57" s="12" t="s">
        <v>138</v>
      </c>
      <c r="AB57" s="12">
        <v>53</v>
      </c>
      <c r="AC57" s="13">
        <v>39</v>
      </c>
      <c r="AD57" s="13">
        <v>35</v>
      </c>
      <c r="AE57" s="13"/>
      <c r="AF57" s="34" t="s">
        <v>180</v>
      </c>
      <c r="AG57" s="2" t="s">
        <v>250</v>
      </c>
      <c r="AH57" s="2" t="s">
        <v>118</v>
      </c>
      <c r="AI57" s="2" t="s">
        <v>429</v>
      </c>
      <c r="AJ57" s="2" t="s">
        <v>245</v>
      </c>
      <c r="AK57" s="2" t="s">
        <v>87</v>
      </c>
      <c r="AL57" s="1"/>
      <c r="AM57" s="2" t="s">
        <v>89</v>
      </c>
      <c r="AN57" s="1"/>
      <c r="AO57" s="2" t="s">
        <v>91</v>
      </c>
      <c r="AP57" s="1" t="s">
        <v>891</v>
      </c>
      <c r="AQ57" s="2" t="s">
        <v>93</v>
      </c>
      <c r="AR57" s="14" t="s">
        <v>1428</v>
      </c>
      <c r="AS57" s="14"/>
      <c r="AT57" s="1"/>
      <c r="AU57" s="4">
        <v>3.65</v>
      </c>
      <c r="AV57" s="37">
        <v>2.4500000000000002</v>
      </c>
      <c r="AW57" s="9">
        <v>2.17</v>
      </c>
      <c r="AX57" s="6">
        <v>1.94</v>
      </c>
      <c r="AY57" s="7">
        <v>1.56</v>
      </c>
      <c r="AZ57" s="8">
        <v>2.0099999999999998</v>
      </c>
      <c r="BA57" s="7">
        <v>0.75</v>
      </c>
      <c r="BB57" s="8">
        <v>2.06</v>
      </c>
      <c r="BC57" s="6">
        <v>2.4700000000000002</v>
      </c>
      <c r="BD57" s="7">
        <v>4.07</v>
      </c>
      <c r="BE57" s="7">
        <v>6.74</v>
      </c>
      <c r="BF57" s="7">
        <v>4.25</v>
      </c>
      <c r="BG57" s="7">
        <v>3.36</v>
      </c>
      <c r="BH57" s="8">
        <v>5.36</v>
      </c>
      <c r="BI57" s="7">
        <v>6.46</v>
      </c>
      <c r="BJ57" s="9">
        <v>9.36</v>
      </c>
      <c r="BK57" s="4">
        <v>13.12</v>
      </c>
      <c r="BL57" s="4">
        <v>14.35</v>
      </c>
      <c r="BM57" s="4">
        <v>3.69</v>
      </c>
      <c r="BN57" s="26">
        <v>1.96</v>
      </c>
      <c r="BO57" s="25">
        <v>1.28</v>
      </c>
      <c r="BP57" s="53">
        <v>1.1100000000000001</v>
      </c>
      <c r="BQ57" s="53">
        <v>1.22</v>
      </c>
      <c r="BR57" s="54">
        <v>2.14</v>
      </c>
      <c r="BS57" s="53">
        <v>1.51</v>
      </c>
      <c r="BT57" s="54">
        <v>3.14</v>
      </c>
      <c r="BU57" s="55">
        <v>4.5999999999999996</v>
      </c>
      <c r="BV57" s="53">
        <v>4.8499999999999996</v>
      </c>
      <c r="BW57" s="53">
        <v>6.59</v>
      </c>
      <c r="BX57" s="53">
        <v>3.72</v>
      </c>
      <c r="BY57" s="7">
        <v>3.61</v>
      </c>
      <c r="BZ57" s="8">
        <v>5.07</v>
      </c>
      <c r="CA57" s="7">
        <v>7.61</v>
      </c>
      <c r="CB57" s="9">
        <v>9.91</v>
      </c>
      <c r="CC57" s="4">
        <v>12.42</v>
      </c>
      <c r="CD57" s="4">
        <v>16.399999999999999</v>
      </c>
      <c r="CE57" s="16">
        <v>26.42</v>
      </c>
      <c r="CF57" s="38">
        <v>30.65</v>
      </c>
      <c r="CG57" s="20">
        <v>33.26</v>
      </c>
      <c r="CH57" s="18">
        <v>35.549999999999997</v>
      </c>
      <c r="CI57" s="17">
        <v>34.4</v>
      </c>
      <c r="CJ57" s="19">
        <v>35.229999999999997</v>
      </c>
      <c r="CK57" s="17">
        <v>36.65</v>
      </c>
      <c r="CL57" s="19">
        <v>36.67</v>
      </c>
      <c r="CM57" s="18">
        <v>36.71</v>
      </c>
      <c r="CN57" s="17">
        <v>38.36</v>
      </c>
      <c r="CO57" s="17">
        <v>38.1</v>
      </c>
      <c r="CP57" s="17">
        <v>41.26</v>
      </c>
      <c r="CQ57" s="17">
        <v>43.84</v>
      </c>
      <c r="CR57" s="19">
        <v>43.15</v>
      </c>
      <c r="CS57" s="17">
        <v>45.22</v>
      </c>
      <c r="CT57" s="20">
        <v>43.25</v>
      </c>
      <c r="CU57" s="16">
        <v>44.53</v>
      </c>
      <c r="CV57" s="16">
        <v>38.65</v>
      </c>
      <c r="CW57" s="16">
        <v>26.74</v>
      </c>
      <c r="CX57" s="38">
        <v>30.28</v>
      </c>
      <c r="CY57" s="20">
        <v>33.200000000000003</v>
      </c>
      <c r="CZ57" s="17">
        <v>35.49</v>
      </c>
      <c r="DA57" s="17">
        <v>34.36</v>
      </c>
      <c r="DB57" s="19">
        <v>35.44</v>
      </c>
      <c r="DC57" s="17">
        <v>35.64</v>
      </c>
      <c r="DD57" s="19">
        <v>35.96</v>
      </c>
      <c r="DE57" s="18">
        <v>37.590000000000003</v>
      </c>
      <c r="DF57" s="17">
        <v>38.08</v>
      </c>
      <c r="DG57" s="17">
        <v>38.89</v>
      </c>
      <c r="DH57" s="17">
        <v>42.37</v>
      </c>
      <c r="DI57" s="17">
        <v>43.93</v>
      </c>
      <c r="DJ57" s="19">
        <v>42.63</v>
      </c>
      <c r="DK57" s="17">
        <v>45.68</v>
      </c>
      <c r="DL57" s="20">
        <v>43.74</v>
      </c>
      <c r="DM57" s="16">
        <v>44.42</v>
      </c>
      <c r="DN57" s="16">
        <v>38.590000000000003</v>
      </c>
      <c r="DO57" s="16">
        <v>1</v>
      </c>
      <c r="DP57" s="20">
        <v>1</v>
      </c>
      <c r="DQ57" s="20">
        <v>-1</v>
      </c>
      <c r="DR57" s="17">
        <v>-4</v>
      </c>
      <c r="DS57" s="17">
        <v>-6</v>
      </c>
      <c r="DT57" s="17">
        <v>-10</v>
      </c>
      <c r="DU57" s="17">
        <v>-11</v>
      </c>
      <c r="DV57" s="17">
        <v>-14</v>
      </c>
      <c r="DW57" s="17">
        <v>-11</v>
      </c>
      <c r="DX57" s="17">
        <v>-4</v>
      </c>
      <c r="DY57" s="17">
        <v>2</v>
      </c>
      <c r="DZ57" s="17">
        <v>13</v>
      </c>
      <c r="EA57" s="17">
        <v>17</v>
      </c>
      <c r="EB57" s="17">
        <v>14</v>
      </c>
      <c r="EC57" s="17">
        <v>12</v>
      </c>
      <c r="ED57" s="20">
        <v>8</v>
      </c>
      <c r="EE57" s="20">
        <v>6</v>
      </c>
      <c r="EF57" s="20">
        <v>6</v>
      </c>
    </row>
    <row r="58" spans="1:136" ht="14">
      <c r="A58" s="2" t="s">
        <v>1415</v>
      </c>
      <c r="B58" s="2" t="s">
        <v>1416</v>
      </c>
      <c r="C58" s="2"/>
      <c r="D58" s="2">
        <v>49113817</v>
      </c>
      <c r="E58" s="10" t="s">
        <v>1417</v>
      </c>
      <c r="F58" s="11" t="s">
        <v>750</v>
      </c>
      <c r="G58" s="2"/>
      <c r="H58" s="2"/>
      <c r="I58" s="2"/>
      <c r="J58" s="2"/>
      <c r="K58" s="30" t="s">
        <v>1418</v>
      </c>
      <c r="L58" s="30"/>
      <c r="M58" s="30"/>
      <c r="N58" s="30"/>
      <c r="O58" s="3" t="s">
        <v>557</v>
      </c>
      <c r="P58" s="3">
        <v>44</v>
      </c>
      <c r="Q58" s="2">
        <v>32</v>
      </c>
      <c r="R58" s="2">
        <v>34</v>
      </c>
      <c r="S58" s="2" t="s">
        <v>1419</v>
      </c>
      <c r="T58" s="33"/>
      <c r="U58" s="3" t="s">
        <v>1420</v>
      </c>
      <c r="V58" s="3">
        <v>74</v>
      </c>
      <c r="W58" s="2">
        <v>55</v>
      </c>
      <c r="X58" s="2">
        <v>51</v>
      </c>
      <c r="Y58" s="2"/>
      <c r="Z58" s="33" t="s">
        <v>88</v>
      </c>
      <c r="AA58" s="12" t="s">
        <v>261</v>
      </c>
      <c r="AB58" s="12">
        <v>29</v>
      </c>
      <c r="AC58" s="13">
        <v>15</v>
      </c>
      <c r="AD58" s="13"/>
      <c r="AE58" s="13"/>
      <c r="AF58" s="34"/>
      <c r="AG58" s="2" t="s">
        <v>341</v>
      </c>
      <c r="AH58" s="2" t="s">
        <v>371</v>
      </c>
      <c r="AI58" s="2" t="s">
        <v>1421</v>
      </c>
      <c r="AJ58" s="2" t="s">
        <v>1422</v>
      </c>
      <c r="AK58" s="2" t="s">
        <v>87</v>
      </c>
      <c r="AL58" s="1"/>
      <c r="AM58" s="2" t="s">
        <v>89</v>
      </c>
      <c r="AN58" s="1"/>
      <c r="AO58" s="2" t="s">
        <v>91</v>
      </c>
      <c r="AP58" s="1" t="s">
        <v>782</v>
      </c>
      <c r="AQ58" s="2" t="s">
        <v>93</v>
      </c>
      <c r="AR58" s="14" t="s">
        <v>298</v>
      </c>
      <c r="AS58" s="14"/>
      <c r="AT58" s="1"/>
      <c r="AU58" s="4">
        <v>3.62</v>
      </c>
      <c r="AV58" s="37">
        <v>2.68</v>
      </c>
      <c r="AW58" s="9">
        <v>2.12</v>
      </c>
      <c r="AX58" s="37">
        <v>2.37</v>
      </c>
      <c r="AY58" s="9">
        <v>2.5099999999999998</v>
      </c>
      <c r="AZ58" s="4">
        <v>2.17</v>
      </c>
      <c r="BA58" s="7">
        <v>2.61</v>
      </c>
      <c r="BB58" s="8">
        <v>2.86</v>
      </c>
      <c r="BC58" s="6">
        <v>2.2799999999999998</v>
      </c>
      <c r="BD58" s="7" t="s">
        <v>1423</v>
      </c>
      <c r="BE58" s="7">
        <v>1.69</v>
      </c>
      <c r="BF58" s="7">
        <v>3.51</v>
      </c>
      <c r="BG58" s="7">
        <v>3.62</v>
      </c>
      <c r="BH58" s="4">
        <v>3.29</v>
      </c>
      <c r="BI58" s="9">
        <v>5.68</v>
      </c>
      <c r="BJ58" s="9">
        <v>5.49</v>
      </c>
      <c r="BK58" s="4">
        <v>7.56</v>
      </c>
      <c r="BL58" s="4">
        <v>13.82</v>
      </c>
      <c r="BM58" s="4">
        <v>3.03</v>
      </c>
      <c r="BN58" s="26">
        <v>3.26</v>
      </c>
      <c r="BO58" s="25">
        <v>2.33</v>
      </c>
      <c r="BP58" s="25">
        <v>2.12</v>
      </c>
      <c r="BQ58" s="25">
        <v>2.2799999999999998</v>
      </c>
      <c r="BR58" s="12">
        <v>2.4</v>
      </c>
      <c r="BS58" s="53">
        <v>1.78</v>
      </c>
      <c r="BT58" s="54">
        <v>1.96</v>
      </c>
      <c r="BU58" s="55">
        <v>2.76</v>
      </c>
      <c r="BV58" s="53" t="s">
        <v>1423</v>
      </c>
      <c r="BW58" s="53">
        <v>4.22</v>
      </c>
      <c r="BX58" s="53">
        <v>4.0599999999999996</v>
      </c>
      <c r="BY58" s="7">
        <v>3.5</v>
      </c>
      <c r="BZ58" s="4">
        <v>3.95</v>
      </c>
      <c r="CA58" s="9">
        <v>6.18</v>
      </c>
      <c r="CB58" s="9">
        <v>7.11</v>
      </c>
      <c r="CC58" s="4">
        <v>8.8000000000000007</v>
      </c>
      <c r="CD58" s="4">
        <v>11.26</v>
      </c>
      <c r="CE58" s="16">
        <v>25.14</v>
      </c>
      <c r="CF58" s="38">
        <v>27.97</v>
      </c>
      <c r="CG58" s="20">
        <v>30.77</v>
      </c>
      <c r="CH58" s="38">
        <v>32.01</v>
      </c>
      <c r="CI58" s="20">
        <v>32.799999999999997</v>
      </c>
      <c r="CJ58" s="16">
        <v>33.58</v>
      </c>
      <c r="CK58" s="17">
        <v>34.07</v>
      </c>
      <c r="CL58" s="19">
        <v>34.409999999999997</v>
      </c>
      <c r="CM58" s="18">
        <v>32.29</v>
      </c>
      <c r="CN58" s="17" t="s">
        <v>1423</v>
      </c>
      <c r="CO58" s="17">
        <v>35.49</v>
      </c>
      <c r="CP58" s="17">
        <v>35.32</v>
      </c>
      <c r="CQ58" s="17">
        <v>36.11</v>
      </c>
      <c r="CR58" s="16">
        <v>37.49</v>
      </c>
      <c r="CS58" s="20">
        <v>37.64</v>
      </c>
      <c r="CT58" s="20">
        <v>36.520000000000003</v>
      </c>
      <c r="CU58" s="16">
        <v>35.94</v>
      </c>
      <c r="CV58" s="16">
        <v>33.72</v>
      </c>
      <c r="CW58" s="16">
        <v>25.46</v>
      </c>
      <c r="CX58" s="38">
        <v>28.28</v>
      </c>
      <c r="CY58" s="20">
        <v>30.73</v>
      </c>
      <c r="CZ58" s="20">
        <v>32.840000000000003</v>
      </c>
      <c r="DA58" s="20">
        <v>33.28</v>
      </c>
      <c r="DB58" s="16">
        <v>33.619999999999997</v>
      </c>
      <c r="DC58" s="17">
        <v>34.450000000000003</v>
      </c>
      <c r="DD58" s="19">
        <v>34.700000000000003</v>
      </c>
      <c r="DE58" s="18">
        <v>32.04</v>
      </c>
      <c r="DF58" s="17" t="s">
        <v>1423</v>
      </c>
      <c r="DG58" s="17">
        <v>34.520000000000003</v>
      </c>
      <c r="DH58" s="17">
        <v>34.18</v>
      </c>
      <c r="DI58" s="17">
        <v>35.85</v>
      </c>
      <c r="DJ58" s="16">
        <v>37.090000000000003</v>
      </c>
      <c r="DK58" s="20">
        <v>37.04</v>
      </c>
      <c r="DL58" s="20">
        <v>36.79</v>
      </c>
      <c r="DM58" s="16">
        <v>35.57</v>
      </c>
      <c r="DN58" s="16">
        <v>33.090000000000003</v>
      </c>
      <c r="DO58" s="16">
        <v>5</v>
      </c>
      <c r="DP58" s="20">
        <v>6</v>
      </c>
      <c r="DQ58" s="20">
        <v>8</v>
      </c>
      <c r="DR58" s="20">
        <v>8</v>
      </c>
      <c r="DS58" s="20">
        <v>10</v>
      </c>
      <c r="DT58" s="20">
        <v>11</v>
      </c>
      <c r="DU58" s="17">
        <v>9</v>
      </c>
      <c r="DV58" s="17">
        <v>0</v>
      </c>
      <c r="DW58" s="17">
        <v>-15</v>
      </c>
      <c r="DX58" s="17" t="s">
        <v>1423</v>
      </c>
      <c r="DY58" s="17">
        <v>-18</v>
      </c>
      <c r="DZ58" s="17">
        <v>-8</v>
      </c>
      <c r="EA58" s="17">
        <v>1</v>
      </c>
      <c r="EB58" s="20">
        <v>4</v>
      </c>
      <c r="EC58" s="20">
        <v>6</v>
      </c>
      <c r="ED58" s="20">
        <v>8</v>
      </c>
      <c r="EE58" s="20">
        <v>5</v>
      </c>
      <c r="EF58" s="20">
        <v>7</v>
      </c>
    </row>
    <row r="59" spans="1:136" ht="14">
      <c r="A59" s="2" t="s">
        <v>1408</v>
      </c>
      <c r="B59" s="2" t="s">
        <v>1409</v>
      </c>
      <c r="C59" s="2"/>
      <c r="D59" s="2">
        <v>51124579</v>
      </c>
      <c r="E59" s="10" t="s">
        <v>1410</v>
      </c>
      <c r="F59" s="11" t="s">
        <v>1411</v>
      </c>
      <c r="G59" s="2" t="s">
        <v>167</v>
      </c>
      <c r="H59" s="2"/>
      <c r="I59" s="2" t="s">
        <v>158</v>
      </c>
      <c r="J59" s="2" t="s">
        <v>80</v>
      </c>
      <c r="K59" s="30" t="s">
        <v>860</v>
      </c>
      <c r="L59" s="30" t="s">
        <v>772</v>
      </c>
      <c r="M59" s="30"/>
      <c r="N59" s="30"/>
      <c r="O59" s="3" t="s">
        <v>6</v>
      </c>
      <c r="P59" s="3">
        <v>28</v>
      </c>
      <c r="Q59" s="2">
        <v>24</v>
      </c>
      <c r="R59" s="2">
        <v>21</v>
      </c>
      <c r="S59" s="2" t="s">
        <v>280</v>
      </c>
      <c r="T59" s="33"/>
      <c r="U59" s="3" t="s">
        <v>232</v>
      </c>
      <c r="V59" s="3">
        <v>53</v>
      </c>
      <c r="W59" s="2">
        <v>51</v>
      </c>
      <c r="X59" s="2">
        <v>26</v>
      </c>
      <c r="Y59" s="2"/>
      <c r="Z59" s="33" t="s">
        <v>443</v>
      </c>
      <c r="AA59" s="12" t="s">
        <v>217</v>
      </c>
      <c r="AB59" s="12">
        <v>25</v>
      </c>
      <c r="AC59" s="13">
        <v>24</v>
      </c>
      <c r="AD59" s="13">
        <v>18</v>
      </c>
      <c r="AE59" s="13"/>
      <c r="AF59" s="34" t="s">
        <v>131</v>
      </c>
      <c r="AG59" s="2" t="s">
        <v>759</v>
      </c>
      <c r="AH59" s="2" t="s">
        <v>240</v>
      </c>
      <c r="AI59" s="2" t="s">
        <v>642</v>
      </c>
      <c r="AJ59" s="2" t="s">
        <v>302</v>
      </c>
      <c r="AK59" s="2" t="s">
        <v>87</v>
      </c>
      <c r="AL59" s="1"/>
      <c r="AM59" s="2" t="s">
        <v>89</v>
      </c>
      <c r="AN59" s="1"/>
      <c r="AO59" s="2" t="s">
        <v>91</v>
      </c>
      <c r="AP59" s="1" t="s">
        <v>782</v>
      </c>
      <c r="AQ59" s="2" t="s">
        <v>93</v>
      </c>
      <c r="AR59" s="14" t="s">
        <v>1402</v>
      </c>
      <c r="AS59" s="14"/>
      <c r="AT59" s="1"/>
      <c r="AU59" s="4">
        <v>3.17</v>
      </c>
      <c r="AV59" s="37">
        <v>2.36</v>
      </c>
      <c r="AW59" s="7">
        <v>2.25</v>
      </c>
      <c r="AX59" s="6">
        <v>2.12</v>
      </c>
      <c r="AY59" s="7">
        <v>2.74</v>
      </c>
      <c r="AZ59" s="8">
        <v>1.42</v>
      </c>
      <c r="BA59" s="7">
        <v>1.34</v>
      </c>
      <c r="BB59" s="8">
        <v>0</v>
      </c>
      <c r="BC59" s="6">
        <v>0.28000000000000003</v>
      </c>
      <c r="BD59" s="7">
        <v>2.06</v>
      </c>
      <c r="BE59" s="7">
        <v>5.01</v>
      </c>
      <c r="BF59" s="7">
        <v>3.96</v>
      </c>
      <c r="BG59" s="7">
        <v>1.67</v>
      </c>
      <c r="BH59" s="8">
        <v>1.93</v>
      </c>
      <c r="BI59" s="9">
        <v>3.93</v>
      </c>
      <c r="BJ59" s="9">
        <v>7.06</v>
      </c>
      <c r="BK59" s="4">
        <v>11.11</v>
      </c>
      <c r="BL59" s="1"/>
      <c r="BM59" s="4">
        <v>2.72</v>
      </c>
      <c r="BN59" s="26">
        <v>1.78</v>
      </c>
      <c r="BO59" s="53">
        <v>1.1200000000000001</v>
      </c>
      <c r="BP59" s="53">
        <v>0.28000000000000003</v>
      </c>
      <c r="BQ59" s="53">
        <v>1.1200000000000001</v>
      </c>
      <c r="BR59" s="54">
        <v>1.39</v>
      </c>
      <c r="BS59" s="53">
        <v>1.69</v>
      </c>
      <c r="BT59" s="54">
        <v>1.67</v>
      </c>
      <c r="BU59" s="55">
        <v>1.81</v>
      </c>
      <c r="BV59" s="53">
        <v>2.68</v>
      </c>
      <c r="BW59" s="53">
        <v>4.6900000000000004</v>
      </c>
      <c r="BX59" s="53">
        <v>3.83</v>
      </c>
      <c r="BY59" s="7">
        <v>1.5</v>
      </c>
      <c r="BZ59" s="8">
        <v>2.02</v>
      </c>
      <c r="CA59" s="9">
        <v>3.34</v>
      </c>
      <c r="CB59" s="9">
        <v>7.07</v>
      </c>
      <c r="CC59" s="4">
        <v>10.56</v>
      </c>
      <c r="CD59" s="1"/>
      <c r="CE59" s="16">
        <v>26.1</v>
      </c>
      <c r="CF59" s="38">
        <v>30.91</v>
      </c>
      <c r="CG59" s="17">
        <v>32.67</v>
      </c>
      <c r="CH59" s="18">
        <v>33.799999999999997</v>
      </c>
      <c r="CI59" s="17">
        <v>34.32</v>
      </c>
      <c r="CJ59" s="19">
        <v>36.06</v>
      </c>
      <c r="CK59" s="17">
        <v>36.5</v>
      </c>
      <c r="CL59" s="19">
        <v>35.9</v>
      </c>
      <c r="CM59" s="18">
        <v>36.56</v>
      </c>
      <c r="CN59" s="17">
        <v>36.19</v>
      </c>
      <c r="CO59" s="17">
        <v>37.049999999999997</v>
      </c>
      <c r="CP59" s="17">
        <v>38.770000000000003</v>
      </c>
      <c r="CQ59" s="17">
        <v>42.54</v>
      </c>
      <c r="CR59" s="19">
        <v>42.28</v>
      </c>
      <c r="CS59" s="20">
        <v>40.520000000000003</v>
      </c>
      <c r="CT59" s="20">
        <v>42.37</v>
      </c>
      <c r="CU59" s="16">
        <v>43.43</v>
      </c>
      <c r="CV59" s="1"/>
      <c r="CW59" s="16">
        <v>26.25</v>
      </c>
      <c r="CX59" s="38">
        <v>31.07</v>
      </c>
      <c r="CY59" s="17">
        <v>32.97</v>
      </c>
      <c r="CZ59" s="17">
        <v>33.96</v>
      </c>
      <c r="DA59" s="17">
        <v>34.08</v>
      </c>
      <c r="DB59" s="19">
        <v>35.049999999999997</v>
      </c>
      <c r="DC59" s="17">
        <v>35.25</v>
      </c>
      <c r="DD59" s="19">
        <v>35.159999999999997</v>
      </c>
      <c r="DE59" s="18">
        <v>36.57</v>
      </c>
      <c r="DF59" s="17">
        <v>36.22</v>
      </c>
      <c r="DG59" s="17">
        <v>37.01</v>
      </c>
      <c r="DH59" s="17">
        <v>38.51</v>
      </c>
      <c r="DI59" s="17">
        <v>42.8</v>
      </c>
      <c r="DJ59" s="19">
        <v>42.56</v>
      </c>
      <c r="DK59" s="20">
        <v>40.78</v>
      </c>
      <c r="DL59" s="20">
        <v>42.85</v>
      </c>
      <c r="DM59" s="16">
        <v>43.78</v>
      </c>
      <c r="DN59" s="1"/>
      <c r="DO59" s="16">
        <v>1</v>
      </c>
      <c r="DP59" s="20">
        <v>2</v>
      </c>
      <c r="DQ59" s="17">
        <v>4</v>
      </c>
      <c r="DR59" s="17">
        <v>2</v>
      </c>
      <c r="DS59" s="17">
        <v>0</v>
      </c>
      <c r="DT59" s="17">
        <v>-8</v>
      </c>
      <c r="DU59" s="17">
        <v>-18</v>
      </c>
      <c r="DV59" s="17">
        <v>-22</v>
      </c>
      <c r="DW59" s="17">
        <v>-22</v>
      </c>
      <c r="DX59" s="17">
        <v>-21</v>
      </c>
      <c r="DY59" s="17">
        <v>-17</v>
      </c>
      <c r="DZ59" s="17">
        <v>-9</v>
      </c>
      <c r="EA59" s="17">
        <v>-5</v>
      </c>
      <c r="EB59" s="17">
        <v>-4</v>
      </c>
      <c r="EC59" s="20">
        <v>-1</v>
      </c>
      <c r="ED59" s="20">
        <v>-2</v>
      </c>
      <c r="EE59" s="20">
        <v>0</v>
      </c>
      <c r="EF59" s="1"/>
    </row>
    <row r="60" spans="1:136" ht="14">
      <c r="A60" s="2" t="s">
        <v>1403</v>
      </c>
      <c r="B60" s="2" t="s">
        <v>1404</v>
      </c>
      <c r="C60" s="2"/>
      <c r="D60" s="2">
        <v>51640576</v>
      </c>
      <c r="E60" s="10" t="s">
        <v>1169</v>
      </c>
      <c r="F60" s="11" t="s">
        <v>1405</v>
      </c>
      <c r="G60" s="2" t="s">
        <v>167</v>
      </c>
      <c r="H60" s="2"/>
      <c r="I60" s="2" t="s">
        <v>79</v>
      </c>
      <c r="J60" s="2" t="s">
        <v>819</v>
      </c>
      <c r="K60" s="30" t="s">
        <v>859</v>
      </c>
      <c r="L60" s="30"/>
      <c r="M60" s="30"/>
      <c r="N60" s="30"/>
      <c r="O60" s="3" t="s">
        <v>6</v>
      </c>
      <c r="P60" s="3">
        <v>29</v>
      </c>
      <c r="Q60" s="2">
        <v>21</v>
      </c>
      <c r="R60" s="2">
        <v>21</v>
      </c>
      <c r="S60" s="2" t="s">
        <v>1406</v>
      </c>
      <c r="T60" s="33"/>
      <c r="U60" s="3" t="s">
        <v>232</v>
      </c>
      <c r="V60" s="3">
        <v>50</v>
      </c>
      <c r="W60" s="2">
        <v>29</v>
      </c>
      <c r="X60" s="2">
        <v>28</v>
      </c>
      <c r="Y60" s="2"/>
      <c r="Z60" s="33" t="s">
        <v>443</v>
      </c>
      <c r="AA60" s="12" t="s">
        <v>217</v>
      </c>
      <c r="AB60" s="12">
        <v>31</v>
      </c>
      <c r="AC60" s="13">
        <v>21</v>
      </c>
      <c r="AD60" s="13">
        <v>18</v>
      </c>
      <c r="AE60" s="13"/>
      <c r="AF60" s="34" t="s">
        <v>180</v>
      </c>
      <c r="AG60" s="2" t="s">
        <v>250</v>
      </c>
      <c r="AH60" s="2" t="s">
        <v>128</v>
      </c>
      <c r="AI60" s="2" t="s">
        <v>606</v>
      </c>
      <c r="AJ60" s="2" t="s">
        <v>841</v>
      </c>
      <c r="AK60" s="2" t="s">
        <v>87</v>
      </c>
      <c r="AL60" s="1"/>
      <c r="AM60" s="2" t="s">
        <v>89</v>
      </c>
      <c r="AN60" s="1"/>
      <c r="AO60" s="2" t="s">
        <v>91</v>
      </c>
      <c r="AP60" s="1" t="s">
        <v>1407</v>
      </c>
      <c r="AQ60" s="2" t="s">
        <v>93</v>
      </c>
      <c r="AR60" s="14" t="s">
        <v>854</v>
      </c>
      <c r="AS60" s="14"/>
      <c r="AT60" s="1"/>
      <c r="AU60" s="4">
        <v>4.07</v>
      </c>
      <c r="AV60" s="37">
        <v>4.43</v>
      </c>
      <c r="AW60" s="9">
        <v>3.95</v>
      </c>
      <c r="AX60" s="6">
        <v>3.5</v>
      </c>
      <c r="AY60" s="7">
        <v>2.25</v>
      </c>
      <c r="AZ60" s="8">
        <v>3.44</v>
      </c>
      <c r="BA60" s="7">
        <v>1.86</v>
      </c>
      <c r="BB60" s="8">
        <v>2.13</v>
      </c>
      <c r="BC60" s="6">
        <v>2.8</v>
      </c>
      <c r="BD60" s="7">
        <v>4.4800000000000004</v>
      </c>
      <c r="BE60" s="7">
        <v>7.4</v>
      </c>
      <c r="BF60" s="7">
        <v>3.98</v>
      </c>
      <c r="BG60" s="7">
        <v>3.25</v>
      </c>
      <c r="BH60" s="4">
        <v>4.37</v>
      </c>
      <c r="BI60" s="9">
        <v>5.82</v>
      </c>
      <c r="BJ60" s="9">
        <v>6.23</v>
      </c>
      <c r="BK60" s="4">
        <v>12.61</v>
      </c>
      <c r="BL60" s="4">
        <v>17.36</v>
      </c>
      <c r="BM60" s="4">
        <v>4.92</v>
      </c>
      <c r="BN60" s="26">
        <v>2.61</v>
      </c>
      <c r="BO60" s="25">
        <v>0.87</v>
      </c>
      <c r="BP60" s="53">
        <v>1.1200000000000001</v>
      </c>
      <c r="BQ60" s="53">
        <v>2.08</v>
      </c>
      <c r="BR60" s="54">
        <v>2.37</v>
      </c>
      <c r="BS60" s="53">
        <v>4.49</v>
      </c>
      <c r="BT60" s="54">
        <v>2.62</v>
      </c>
      <c r="BU60" s="55">
        <v>3.71</v>
      </c>
      <c r="BV60" s="53">
        <v>3.98</v>
      </c>
      <c r="BW60" s="53">
        <v>5.21</v>
      </c>
      <c r="BX60" s="53">
        <v>3.9</v>
      </c>
      <c r="BY60" s="7">
        <v>3.86</v>
      </c>
      <c r="BZ60" s="4">
        <v>4.3899999999999997</v>
      </c>
      <c r="CA60" s="9">
        <v>6.12</v>
      </c>
      <c r="CB60" s="9">
        <v>6.6</v>
      </c>
      <c r="CC60" s="4">
        <v>10.38</v>
      </c>
      <c r="CD60" s="4">
        <v>17.43</v>
      </c>
      <c r="CE60" s="16">
        <v>26.65</v>
      </c>
      <c r="CF60" s="38">
        <v>31.82</v>
      </c>
      <c r="CG60" s="20">
        <v>35.33</v>
      </c>
      <c r="CH60" s="18">
        <v>36.340000000000003</v>
      </c>
      <c r="CI60" s="17">
        <v>36.24</v>
      </c>
      <c r="CJ60" s="19">
        <v>37.42</v>
      </c>
      <c r="CK60" s="17">
        <v>37.409999999999997</v>
      </c>
      <c r="CL60" s="19">
        <v>39.29</v>
      </c>
      <c r="CM60" s="18">
        <v>38.42</v>
      </c>
      <c r="CN60" s="17">
        <v>39.06</v>
      </c>
      <c r="CO60" s="17">
        <v>40.28</v>
      </c>
      <c r="CP60" s="17">
        <v>42.03</v>
      </c>
      <c r="CQ60" s="17">
        <v>45.26</v>
      </c>
      <c r="CR60" s="16">
        <v>45.32</v>
      </c>
      <c r="CS60" s="20">
        <v>46.86</v>
      </c>
      <c r="CT60" s="20">
        <v>45.53</v>
      </c>
      <c r="CU60" s="16">
        <v>41.77</v>
      </c>
      <c r="CV60" s="16">
        <v>37.6</v>
      </c>
      <c r="CW60" s="16">
        <v>26.62</v>
      </c>
      <c r="CX60" s="38">
        <v>31.33</v>
      </c>
      <c r="CY60" s="20">
        <v>35.090000000000003</v>
      </c>
      <c r="CZ60" s="17">
        <v>36.450000000000003</v>
      </c>
      <c r="DA60" s="17">
        <v>36.81</v>
      </c>
      <c r="DB60" s="19">
        <v>36.94</v>
      </c>
      <c r="DC60" s="17">
        <v>36.99</v>
      </c>
      <c r="DD60" s="19">
        <v>38.130000000000003</v>
      </c>
      <c r="DE60" s="18">
        <v>38.090000000000003</v>
      </c>
      <c r="DF60" s="17">
        <v>39.44</v>
      </c>
      <c r="DG60" s="17">
        <v>40.33</v>
      </c>
      <c r="DH60" s="17">
        <v>42.57</v>
      </c>
      <c r="DI60" s="17">
        <v>45.58</v>
      </c>
      <c r="DJ60" s="16">
        <v>45.37</v>
      </c>
      <c r="DK60" s="20">
        <v>46.35</v>
      </c>
      <c r="DL60" s="20">
        <v>44.75</v>
      </c>
      <c r="DM60" s="16">
        <v>41.02</v>
      </c>
      <c r="DN60" s="16">
        <v>38.53</v>
      </c>
      <c r="DO60" s="16">
        <v>4</v>
      </c>
      <c r="DP60" s="20">
        <v>7</v>
      </c>
      <c r="DQ60" s="20">
        <v>8</v>
      </c>
      <c r="DR60" s="17">
        <v>6</v>
      </c>
      <c r="DS60" s="17">
        <v>3</v>
      </c>
      <c r="DT60" s="17">
        <v>0</v>
      </c>
      <c r="DU60" s="17">
        <v>-3</v>
      </c>
      <c r="DV60" s="17">
        <v>-8</v>
      </c>
      <c r="DW60" s="17">
        <v>-7</v>
      </c>
      <c r="DX60" s="17">
        <v>-5</v>
      </c>
      <c r="DY60" s="17">
        <v>-1</v>
      </c>
      <c r="DZ60" s="17">
        <v>2</v>
      </c>
      <c r="EA60" s="17">
        <v>4</v>
      </c>
      <c r="EB60" s="20">
        <v>6</v>
      </c>
      <c r="EC60" s="20">
        <v>6</v>
      </c>
      <c r="ED60" s="20">
        <v>3</v>
      </c>
      <c r="EE60" s="20">
        <v>0</v>
      </c>
      <c r="EF60" s="20">
        <v>-3</v>
      </c>
    </row>
    <row r="61" spans="1:136" ht="14">
      <c r="A61" s="2" t="s">
        <v>1397</v>
      </c>
      <c r="B61" s="2" t="s">
        <v>1066</v>
      </c>
      <c r="C61" s="2"/>
      <c r="D61" s="2">
        <v>51560803</v>
      </c>
      <c r="E61" s="10" t="s">
        <v>1398</v>
      </c>
      <c r="F61" s="11" t="s">
        <v>1399</v>
      </c>
      <c r="G61" s="2" t="s">
        <v>167</v>
      </c>
      <c r="H61" s="2"/>
      <c r="I61" s="2" t="s">
        <v>147</v>
      </c>
      <c r="J61" s="2" t="s">
        <v>259</v>
      </c>
      <c r="K61" s="30"/>
      <c r="L61" s="30"/>
      <c r="M61" s="30"/>
      <c r="N61" s="30"/>
      <c r="O61" s="3" t="s">
        <v>6</v>
      </c>
      <c r="P61" s="3">
        <v>37</v>
      </c>
      <c r="Q61" s="2">
        <v>37</v>
      </c>
      <c r="R61" s="2">
        <v>33</v>
      </c>
      <c r="S61" s="2" t="s">
        <v>1400</v>
      </c>
      <c r="T61" s="33"/>
      <c r="U61" s="3" t="s">
        <v>232</v>
      </c>
      <c r="V61" s="3">
        <v>62</v>
      </c>
      <c r="W61" s="2">
        <v>49</v>
      </c>
      <c r="X61" s="2">
        <v>39</v>
      </c>
      <c r="Y61" s="2"/>
      <c r="Z61" s="33" t="s">
        <v>242</v>
      </c>
      <c r="AA61" s="12" t="s">
        <v>301</v>
      </c>
      <c r="AB61" s="12">
        <v>32</v>
      </c>
      <c r="AC61" s="13">
        <v>25</v>
      </c>
      <c r="AD61" s="13">
        <v>19</v>
      </c>
      <c r="AE61" s="13"/>
      <c r="AF61" s="34" t="s">
        <v>131</v>
      </c>
      <c r="AG61" s="2" t="s">
        <v>117</v>
      </c>
      <c r="AH61" s="2" t="s">
        <v>323</v>
      </c>
      <c r="AI61" s="2" t="s">
        <v>800</v>
      </c>
      <c r="AJ61" s="2" t="s">
        <v>263</v>
      </c>
      <c r="AK61" s="2" t="s">
        <v>87</v>
      </c>
      <c r="AL61" s="1"/>
      <c r="AM61" s="2" t="s">
        <v>89</v>
      </c>
      <c r="AN61" s="1"/>
      <c r="AO61" s="2" t="s">
        <v>91</v>
      </c>
      <c r="AP61" s="1" t="s">
        <v>1401</v>
      </c>
      <c r="AQ61" s="2" t="s">
        <v>93</v>
      </c>
      <c r="AR61" s="14" t="s">
        <v>1402</v>
      </c>
      <c r="AS61" s="14"/>
      <c r="AT61" s="1"/>
      <c r="AU61" s="4">
        <v>2.86</v>
      </c>
      <c r="AV61" s="6">
        <v>3.34</v>
      </c>
      <c r="AW61" s="7">
        <v>3.05</v>
      </c>
      <c r="AX61" s="6">
        <v>1.69</v>
      </c>
      <c r="AY61" s="7">
        <v>2.06</v>
      </c>
      <c r="AZ61" s="8">
        <v>2.34</v>
      </c>
      <c r="BA61" s="7">
        <v>2.73</v>
      </c>
      <c r="BB61" s="8">
        <v>2.83</v>
      </c>
      <c r="BC61" s="6">
        <v>1.85</v>
      </c>
      <c r="BD61" s="7">
        <v>3.56</v>
      </c>
      <c r="BE61" s="7">
        <v>5.58</v>
      </c>
      <c r="BF61" s="7">
        <v>5.0599999999999996</v>
      </c>
      <c r="BG61" s="7">
        <v>1.73</v>
      </c>
      <c r="BH61" s="8">
        <v>4.0599999999999996</v>
      </c>
      <c r="BI61" s="9">
        <v>6.39</v>
      </c>
      <c r="BJ61" s="9">
        <v>8.07</v>
      </c>
      <c r="BK61" s="4">
        <v>10.72</v>
      </c>
      <c r="BL61" s="4">
        <v>19.79</v>
      </c>
      <c r="BM61" s="4">
        <v>3.71</v>
      </c>
      <c r="BN61" s="55">
        <v>1.05</v>
      </c>
      <c r="BO61" s="53">
        <v>0.12</v>
      </c>
      <c r="BP61" s="53">
        <v>0</v>
      </c>
      <c r="BQ61" s="53">
        <v>0.51</v>
      </c>
      <c r="BR61" s="54">
        <v>0.87</v>
      </c>
      <c r="BS61" s="53">
        <v>2.67</v>
      </c>
      <c r="BT61" s="54">
        <v>2.33</v>
      </c>
      <c r="BU61" s="55">
        <v>2.72</v>
      </c>
      <c r="BV61" s="53">
        <v>1.89</v>
      </c>
      <c r="BW61" s="53">
        <v>5.58</v>
      </c>
      <c r="BX61" s="53">
        <v>5.01</v>
      </c>
      <c r="BY61" s="7">
        <v>4.1100000000000003</v>
      </c>
      <c r="BZ61" s="8">
        <v>5.28</v>
      </c>
      <c r="CA61" s="9">
        <v>7.12</v>
      </c>
      <c r="CB61" s="9">
        <v>8.11</v>
      </c>
      <c r="CC61" s="4">
        <v>10.54</v>
      </c>
      <c r="CD61" s="4">
        <v>17.940000000000001</v>
      </c>
      <c r="CE61" s="16">
        <v>25.39</v>
      </c>
      <c r="CF61" s="18">
        <v>31.12</v>
      </c>
      <c r="CG61" s="17">
        <v>33.14</v>
      </c>
      <c r="CH61" s="18">
        <v>34.68</v>
      </c>
      <c r="CI61" s="17">
        <v>35.770000000000003</v>
      </c>
      <c r="CJ61" s="19">
        <v>38.24</v>
      </c>
      <c r="CK61" s="17">
        <v>38.159999999999997</v>
      </c>
      <c r="CL61" s="19">
        <v>38.409999999999997</v>
      </c>
      <c r="CM61" s="18">
        <v>38.450000000000003</v>
      </c>
      <c r="CN61" s="17">
        <v>39.92</v>
      </c>
      <c r="CO61" s="17">
        <v>39.119999999999997</v>
      </c>
      <c r="CP61" s="17">
        <v>40.01</v>
      </c>
      <c r="CQ61" s="17">
        <v>43.01</v>
      </c>
      <c r="CR61" s="19">
        <v>43.05</v>
      </c>
      <c r="CS61" s="20">
        <v>45.66</v>
      </c>
      <c r="CT61" s="20">
        <v>43.52</v>
      </c>
      <c r="CU61" s="16">
        <v>41.17</v>
      </c>
      <c r="CV61" s="16">
        <v>38.21</v>
      </c>
      <c r="CW61" s="16">
        <v>25.31</v>
      </c>
      <c r="CX61" s="18">
        <v>31.44</v>
      </c>
      <c r="CY61" s="17">
        <v>33.619999999999997</v>
      </c>
      <c r="CZ61" s="17">
        <v>34.619999999999997</v>
      </c>
      <c r="DA61" s="17">
        <v>35.51</v>
      </c>
      <c r="DB61" s="19">
        <v>37.21</v>
      </c>
      <c r="DC61" s="17">
        <v>36.35</v>
      </c>
      <c r="DD61" s="19">
        <v>37.92</v>
      </c>
      <c r="DE61" s="18">
        <v>38.54</v>
      </c>
      <c r="DF61" s="17">
        <v>38.700000000000003</v>
      </c>
      <c r="DG61" s="17">
        <v>39.74</v>
      </c>
      <c r="DH61" s="17">
        <v>40.18</v>
      </c>
      <c r="DI61" s="17">
        <v>43.23</v>
      </c>
      <c r="DJ61" s="19">
        <v>44.65</v>
      </c>
      <c r="DK61" s="20">
        <v>44.66</v>
      </c>
      <c r="DL61" s="20">
        <v>44.46</v>
      </c>
      <c r="DM61" s="16">
        <v>40.1</v>
      </c>
      <c r="DN61" s="16">
        <v>39.03</v>
      </c>
      <c r="DO61" s="16">
        <v>2</v>
      </c>
      <c r="DP61" s="17">
        <v>4</v>
      </c>
      <c r="DQ61" s="17">
        <v>2</v>
      </c>
      <c r="DR61" s="17">
        <v>0</v>
      </c>
      <c r="DS61" s="17">
        <v>-9</v>
      </c>
      <c r="DT61" s="17">
        <v>-15</v>
      </c>
      <c r="DU61" s="17">
        <v>-20</v>
      </c>
      <c r="DV61" s="17">
        <v>-20</v>
      </c>
      <c r="DW61" s="17">
        <v>-22</v>
      </c>
      <c r="DX61" s="17">
        <v>-19</v>
      </c>
      <c r="DY61" s="17">
        <v>-15</v>
      </c>
      <c r="DZ61" s="17">
        <v>-12</v>
      </c>
      <c r="EA61" s="17">
        <v>-8</v>
      </c>
      <c r="EB61" s="17">
        <v>-2</v>
      </c>
      <c r="EC61" s="20">
        <v>0</v>
      </c>
      <c r="ED61" s="20">
        <v>0</v>
      </c>
      <c r="EE61" s="20">
        <v>2</v>
      </c>
      <c r="EF61" s="20">
        <v>1</v>
      </c>
    </row>
    <row r="62" spans="1:136" ht="14">
      <c r="A62" s="2" t="s">
        <v>1394</v>
      </c>
      <c r="B62" s="2" t="s">
        <v>1395</v>
      </c>
      <c r="C62" s="2"/>
      <c r="D62" s="2">
        <v>51653875</v>
      </c>
      <c r="E62" s="10" t="s">
        <v>1396</v>
      </c>
      <c r="F62" s="11" t="s">
        <v>997</v>
      </c>
      <c r="G62" s="2" t="s">
        <v>167</v>
      </c>
      <c r="H62" s="2"/>
      <c r="I62" s="2" t="s">
        <v>99</v>
      </c>
      <c r="J62" s="2" t="s">
        <v>335</v>
      </c>
      <c r="K62" s="30" t="s">
        <v>168</v>
      </c>
      <c r="L62" s="30"/>
      <c r="M62" s="30"/>
      <c r="N62" s="30"/>
      <c r="O62" s="3" t="s">
        <v>17</v>
      </c>
      <c r="P62" s="3">
        <v>29</v>
      </c>
      <c r="Q62" s="2">
        <v>19</v>
      </c>
      <c r="R62" s="2">
        <v>18</v>
      </c>
      <c r="S62" s="2" t="s">
        <v>280</v>
      </c>
      <c r="T62" s="33"/>
      <c r="U62" s="3" t="s">
        <v>216</v>
      </c>
      <c r="V62" s="3">
        <v>47</v>
      </c>
      <c r="W62" s="2">
        <v>29</v>
      </c>
      <c r="X62" s="2">
        <v>22</v>
      </c>
      <c r="Y62" s="2"/>
      <c r="Z62" s="33" t="s">
        <v>242</v>
      </c>
      <c r="AA62" s="12" t="s">
        <v>217</v>
      </c>
      <c r="AB62" s="12">
        <v>43</v>
      </c>
      <c r="AC62" s="13">
        <v>26</v>
      </c>
      <c r="AD62" s="13">
        <v>16</v>
      </c>
      <c r="AE62" s="13"/>
      <c r="AF62" s="34" t="s">
        <v>180</v>
      </c>
      <c r="AG62" s="2" t="s">
        <v>239</v>
      </c>
      <c r="AH62" s="2" t="s">
        <v>248</v>
      </c>
      <c r="AI62" s="2" t="s">
        <v>429</v>
      </c>
      <c r="AJ62" s="2" t="s">
        <v>397</v>
      </c>
      <c r="AK62" s="2" t="s">
        <v>87</v>
      </c>
      <c r="AL62" s="1"/>
      <c r="AM62" s="2" t="s">
        <v>89</v>
      </c>
      <c r="AN62" s="1"/>
      <c r="AO62" s="2" t="s">
        <v>91</v>
      </c>
      <c r="AP62" s="1" t="s">
        <v>1075</v>
      </c>
      <c r="AQ62" s="2" t="s">
        <v>93</v>
      </c>
      <c r="AR62" s="14" t="s">
        <v>326</v>
      </c>
      <c r="AS62" s="14"/>
      <c r="AT62" s="1"/>
      <c r="AU62" s="4">
        <v>3.13</v>
      </c>
      <c r="AV62" s="37">
        <v>3.22</v>
      </c>
      <c r="AW62" s="9">
        <v>2.87</v>
      </c>
      <c r="AX62" s="6">
        <v>2.13</v>
      </c>
      <c r="AY62" s="7">
        <v>2.36</v>
      </c>
      <c r="AZ62" s="8">
        <v>2.27</v>
      </c>
      <c r="BA62" s="7">
        <v>2.5299999999999998</v>
      </c>
      <c r="BB62" s="8">
        <v>2.56</v>
      </c>
      <c r="BC62" s="6">
        <v>0.95</v>
      </c>
      <c r="BD62" s="7">
        <v>1.9</v>
      </c>
      <c r="BE62" s="7">
        <v>2.62</v>
      </c>
      <c r="BF62" s="7">
        <v>5.39</v>
      </c>
      <c r="BG62" s="7">
        <v>2.39</v>
      </c>
      <c r="BH62" s="8">
        <v>3.02</v>
      </c>
      <c r="BI62" s="7">
        <v>5.01</v>
      </c>
      <c r="BJ62" s="9">
        <v>6.11</v>
      </c>
      <c r="BK62" s="4">
        <v>8.64</v>
      </c>
      <c r="BL62" s="4">
        <v>13.85</v>
      </c>
      <c r="BM62" s="4">
        <v>3.24</v>
      </c>
      <c r="BN62" s="26">
        <v>1.81</v>
      </c>
      <c r="BO62" s="25">
        <v>1.85</v>
      </c>
      <c r="BP62" s="53">
        <v>1.39</v>
      </c>
      <c r="BQ62" s="53">
        <v>1.57</v>
      </c>
      <c r="BR62" s="54">
        <v>1.99</v>
      </c>
      <c r="BS62" s="53">
        <v>1.99</v>
      </c>
      <c r="BT62" s="54">
        <v>3.23</v>
      </c>
      <c r="BU62" s="55">
        <v>2.41</v>
      </c>
      <c r="BV62" s="53">
        <v>2.63</v>
      </c>
      <c r="BW62" s="53">
        <v>2.25</v>
      </c>
      <c r="BX62" s="53">
        <v>5.74</v>
      </c>
      <c r="BY62" s="7">
        <v>3.06</v>
      </c>
      <c r="BZ62" s="8">
        <v>2.36</v>
      </c>
      <c r="CA62" s="7">
        <v>3.52</v>
      </c>
      <c r="CB62" s="9">
        <v>5.15</v>
      </c>
      <c r="CC62" s="4">
        <v>8.61</v>
      </c>
      <c r="CD62" s="4">
        <v>12.36</v>
      </c>
      <c r="CE62" s="16">
        <v>26.7</v>
      </c>
      <c r="CF62" s="38">
        <v>28.37</v>
      </c>
      <c r="CG62" s="20">
        <v>31.88</v>
      </c>
      <c r="CH62" s="18">
        <v>32.520000000000003</v>
      </c>
      <c r="CI62" s="17">
        <v>32.96</v>
      </c>
      <c r="CJ62" s="19">
        <v>33.51</v>
      </c>
      <c r="CK62" s="17">
        <v>34.020000000000003</v>
      </c>
      <c r="CL62" s="19">
        <v>35.75</v>
      </c>
      <c r="CM62" s="18">
        <v>36.18</v>
      </c>
      <c r="CN62" s="17">
        <v>36.29</v>
      </c>
      <c r="CO62" s="17">
        <v>36.880000000000003</v>
      </c>
      <c r="CP62" s="17">
        <v>38.56</v>
      </c>
      <c r="CQ62" s="17">
        <v>40.76</v>
      </c>
      <c r="CR62" s="19">
        <v>43.48</v>
      </c>
      <c r="CS62" s="17">
        <v>43.22</v>
      </c>
      <c r="CT62" s="20">
        <v>40.840000000000003</v>
      </c>
      <c r="CU62" s="16">
        <v>39.630000000000003</v>
      </c>
      <c r="CV62" s="16">
        <v>37.14</v>
      </c>
      <c r="CW62" s="16">
        <v>26.55</v>
      </c>
      <c r="CX62" s="38">
        <v>28.44</v>
      </c>
      <c r="CY62" s="20">
        <v>32.090000000000003</v>
      </c>
      <c r="CZ62" s="17">
        <v>32.729999999999997</v>
      </c>
      <c r="DA62" s="17">
        <v>32.799999999999997</v>
      </c>
      <c r="DB62" s="19">
        <v>33.200000000000003</v>
      </c>
      <c r="DC62" s="17">
        <v>34.409999999999997</v>
      </c>
      <c r="DD62" s="19">
        <v>35.53</v>
      </c>
      <c r="DE62" s="18">
        <v>35.65</v>
      </c>
      <c r="DF62" s="17">
        <v>36.08</v>
      </c>
      <c r="DG62" s="17">
        <v>36.630000000000003</v>
      </c>
      <c r="DH62" s="17">
        <v>39.31</v>
      </c>
      <c r="DI62" s="17">
        <v>40.29</v>
      </c>
      <c r="DJ62" s="19">
        <v>42.77</v>
      </c>
      <c r="DK62" s="17">
        <v>42.88</v>
      </c>
      <c r="DL62" s="20">
        <v>40.98</v>
      </c>
      <c r="DM62" s="16">
        <v>39.549999999999997</v>
      </c>
      <c r="DN62" s="16">
        <v>37.58</v>
      </c>
      <c r="DO62" s="16">
        <v>0</v>
      </c>
      <c r="DP62" s="20">
        <v>2</v>
      </c>
      <c r="DQ62" s="20">
        <v>3</v>
      </c>
      <c r="DR62" s="17">
        <v>2</v>
      </c>
      <c r="DS62" s="17">
        <v>1</v>
      </c>
      <c r="DT62" s="17">
        <v>-3</v>
      </c>
      <c r="DU62" s="17">
        <v>-7</v>
      </c>
      <c r="DV62" s="17">
        <v>-9</v>
      </c>
      <c r="DW62" s="17">
        <v>-11</v>
      </c>
      <c r="DX62" s="17">
        <v>-8</v>
      </c>
      <c r="DY62" s="17">
        <v>-4</v>
      </c>
      <c r="DZ62" s="17">
        <v>1</v>
      </c>
      <c r="EA62" s="17">
        <v>9</v>
      </c>
      <c r="EB62" s="17">
        <v>11</v>
      </c>
      <c r="EC62" s="17">
        <v>10</v>
      </c>
      <c r="ED62" s="20">
        <v>7</v>
      </c>
      <c r="EE62" s="20">
        <v>6</v>
      </c>
      <c r="EF62" s="20">
        <v>6</v>
      </c>
    </row>
    <row r="63" spans="1:136" ht="14">
      <c r="A63" s="2" t="s">
        <v>1215</v>
      </c>
      <c r="B63" s="2" t="s">
        <v>1390</v>
      </c>
      <c r="C63" s="2"/>
      <c r="D63" s="2">
        <v>51608882</v>
      </c>
      <c r="E63" s="10" t="s">
        <v>973</v>
      </c>
      <c r="F63" s="11" t="s">
        <v>1391</v>
      </c>
      <c r="G63" s="2" t="s">
        <v>167</v>
      </c>
      <c r="H63" s="2"/>
      <c r="I63" s="2" t="s">
        <v>147</v>
      </c>
      <c r="J63" s="2" t="s">
        <v>420</v>
      </c>
      <c r="K63" s="30" t="s">
        <v>168</v>
      </c>
      <c r="L63" s="30"/>
      <c r="M63" s="30"/>
      <c r="N63" s="30"/>
      <c r="O63" s="3" t="s">
        <v>17</v>
      </c>
      <c r="P63" s="3">
        <v>51</v>
      </c>
      <c r="Q63" s="2">
        <v>40</v>
      </c>
      <c r="R63" s="2">
        <v>42</v>
      </c>
      <c r="S63" s="2" t="s">
        <v>1392</v>
      </c>
      <c r="T63" s="33"/>
      <c r="U63" s="3" t="s">
        <v>318</v>
      </c>
      <c r="V63" s="3">
        <v>76</v>
      </c>
      <c r="W63" s="2">
        <v>59</v>
      </c>
      <c r="X63" s="2">
        <v>41</v>
      </c>
      <c r="Y63" s="2"/>
      <c r="Z63" s="33" t="s">
        <v>88</v>
      </c>
      <c r="AA63" s="12" t="s">
        <v>261</v>
      </c>
      <c r="AB63" s="12">
        <v>45</v>
      </c>
      <c r="AC63" s="13">
        <v>38</v>
      </c>
      <c r="AD63" s="13">
        <v>27</v>
      </c>
      <c r="AE63" s="13"/>
      <c r="AF63" s="34" t="s">
        <v>197</v>
      </c>
      <c r="AG63" s="2" t="s">
        <v>272</v>
      </c>
      <c r="AH63" s="2" t="s">
        <v>323</v>
      </c>
      <c r="AI63" s="2" t="s">
        <v>667</v>
      </c>
      <c r="AJ63" s="2" t="s">
        <v>841</v>
      </c>
      <c r="AK63" s="2" t="s">
        <v>87</v>
      </c>
      <c r="AL63" s="1"/>
      <c r="AM63" s="2" t="s">
        <v>89</v>
      </c>
      <c r="AN63" s="1"/>
      <c r="AO63" s="2" t="s">
        <v>91</v>
      </c>
      <c r="AP63" s="1" t="s">
        <v>782</v>
      </c>
      <c r="AQ63" s="2" t="s">
        <v>93</v>
      </c>
      <c r="AR63" s="14" t="s">
        <v>1393</v>
      </c>
      <c r="AS63" s="14"/>
      <c r="AT63" s="1"/>
      <c r="AU63" s="4">
        <v>3.69</v>
      </c>
      <c r="AV63" s="6">
        <v>2.5299999999999998</v>
      </c>
      <c r="AW63" s="7">
        <v>2.5099999999999998</v>
      </c>
      <c r="AX63" s="6">
        <v>2.68</v>
      </c>
      <c r="AY63" s="7">
        <v>2.74</v>
      </c>
      <c r="AZ63" s="8">
        <v>2.12</v>
      </c>
      <c r="BA63" s="7">
        <v>2.66</v>
      </c>
      <c r="BB63" s="8">
        <v>1.62</v>
      </c>
      <c r="BC63" s="6">
        <v>1.1499999999999999</v>
      </c>
      <c r="BD63" s="7">
        <v>0.97</v>
      </c>
      <c r="BE63" s="7">
        <v>1.41</v>
      </c>
      <c r="BF63" s="7">
        <v>5.72</v>
      </c>
      <c r="BG63" s="7">
        <v>4.99</v>
      </c>
      <c r="BH63" s="8">
        <v>3.49</v>
      </c>
      <c r="BI63" s="7">
        <v>5.76</v>
      </c>
      <c r="BJ63" s="9">
        <v>7.34</v>
      </c>
      <c r="BK63" s="4">
        <v>11.46</v>
      </c>
      <c r="BL63" s="4">
        <v>17.940000000000001</v>
      </c>
      <c r="BM63" s="4">
        <v>4.0599999999999996</v>
      </c>
      <c r="BN63" s="55">
        <v>1.3</v>
      </c>
      <c r="BO63" s="53">
        <v>0</v>
      </c>
      <c r="BP63" s="53">
        <v>0</v>
      </c>
      <c r="BQ63" s="53">
        <v>0.25</v>
      </c>
      <c r="BR63" s="54">
        <v>1.02</v>
      </c>
      <c r="BS63" s="53">
        <v>1.37</v>
      </c>
      <c r="BT63" s="54">
        <v>2.14</v>
      </c>
      <c r="BU63" s="55">
        <v>2.44</v>
      </c>
      <c r="BV63" s="53">
        <v>2.39</v>
      </c>
      <c r="BW63" s="53">
        <v>3.11</v>
      </c>
      <c r="BX63" s="53">
        <v>4.1900000000000004</v>
      </c>
      <c r="BY63" s="7">
        <v>5.49</v>
      </c>
      <c r="BZ63" s="8">
        <v>4.0599999999999996</v>
      </c>
      <c r="CA63" s="7">
        <v>5.89</v>
      </c>
      <c r="CB63" s="9">
        <v>8.18</v>
      </c>
      <c r="CC63" s="4">
        <v>12.16</v>
      </c>
      <c r="CD63" s="4">
        <v>17.87</v>
      </c>
      <c r="CE63" s="16">
        <v>27.13</v>
      </c>
      <c r="CF63" s="18">
        <v>31.33</v>
      </c>
      <c r="CG63" s="17">
        <v>32.51</v>
      </c>
      <c r="CH63" s="18">
        <v>32.93</v>
      </c>
      <c r="CI63" s="17">
        <v>33.6</v>
      </c>
      <c r="CJ63" s="19">
        <v>34.25</v>
      </c>
      <c r="CK63" s="17">
        <v>34.33</v>
      </c>
      <c r="CL63" s="19">
        <v>35.090000000000003</v>
      </c>
      <c r="CM63" s="18">
        <v>36.380000000000003</v>
      </c>
      <c r="CN63" s="17">
        <v>37.21</v>
      </c>
      <c r="CO63" s="17">
        <v>39.270000000000003</v>
      </c>
      <c r="CP63" s="17">
        <v>39.4</v>
      </c>
      <c r="CQ63" s="17">
        <v>42.86</v>
      </c>
      <c r="CR63" s="19">
        <v>44.23</v>
      </c>
      <c r="CS63" s="17">
        <v>46.17</v>
      </c>
      <c r="CT63" s="20">
        <v>43.76</v>
      </c>
      <c r="CU63" s="16">
        <v>42.13</v>
      </c>
      <c r="CV63" s="16">
        <v>35.86</v>
      </c>
      <c r="CW63" s="16">
        <v>27.39</v>
      </c>
      <c r="CX63" s="18">
        <v>31.49</v>
      </c>
      <c r="CY63" s="17">
        <v>32.94</v>
      </c>
      <c r="CZ63" s="17">
        <v>33.94</v>
      </c>
      <c r="DA63" s="17">
        <v>34.130000000000003</v>
      </c>
      <c r="DB63" s="19">
        <v>34.619999999999997</v>
      </c>
      <c r="DC63" s="17">
        <v>34.049999999999997</v>
      </c>
      <c r="DD63" s="19">
        <v>35.770000000000003</v>
      </c>
      <c r="DE63" s="18">
        <v>36.520000000000003</v>
      </c>
      <c r="DF63" s="17">
        <v>37.4</v>
      </c>
      <c r="DG63" s="17">
        <v>39.81</v>
      </c>
      <c r="DH63" s="17">
        <v>39.39</v>
      </c>
      <c r="DI63" s="17">
        <v>42.68</v>
      </c>
      <c r="DJ63" s="19">
        <v>44.77</v>
      </c>
      <c r="DK63" s="17">
        <v>46.84</v>
      </c>
      <c r="DL63" s="20">
        <v>43.88</v>
      </c>
      <c r="DM63" s="16">
        <v>42.14</v>
      </c>
      <c r="DN63" s="16">
        <v>36.159999999999997</v>
      </c>
      <c r="DO63" s="16">
        <v>0</v>
      </c>
      <c r="DP63" s="17">
        <v>4</v>
      </c>
      <c r="DQ63" s="17">
        <v>8</v>
      </c>
      <c r="DR63" s="17">
        <v>10</v>
      </c>
      <c r="DS63" s="17">
        <v>6</v>
      </c>
      <c r="DT63" s="17">
        <v>0</v>
      </c>
      <c r="DU63" s="17">
        <v>-8</v>
      </c>
      <c r="DV63" s="17">
        <v>-15</v>
      </c>
      <c r="DW63" s="17">
        <v>-19</v>
      </c>
      <c r="DX63" s="17">
        <v>-22</v>
      </c>
      <c r="DY63" s="17">
        <v>-17</v>
      </c>
      <c r="DZ63" s="17">
        <v>-13</v>
      </c>
      <c r="EA63" s="17">
        <v>-2</v>
      </c>
      <c r="EB63" s="17">
        <v>7</v>
      </c>
      <c r="EC63" s="17">
        <v>11</v>
      </c>
      <c r="ED63" s="20">
        <v>11</v>
      </c>
      <c r="EE63" s="20">
        <v>7</v>
      </c>
      <c r="EF63" s="20">
        <v>8</v>
      </c>
    </row>
    <row r="64" spans="1:136" ht="14">
      <c r="A64" s="2" t="s">
        <v>1387</v>
      </c>
      <c r="B64" s="2" t="s">
        <v>554</v>
      </c>
      <c r="C64" s="2"/>
      <c r="D64" s="2">
        <v>49550478</v>
      </c>
      <c r="E64" s="10" t="s">
        <v>346</v>
      </c>
      <c r="F64" s="11" t="s">
        <v>1388</v>
      </c>
      <c r="G64" s="2" t="s">
        <v>167</v>
      </c>
      <c r="H64" s="2"/>
      <c r="I64" s="2" t="s">
        <v>79</v>
      </c>
      <c r="J64" s="2" t="s">
        <v>80</v>
      </c>
      <c r="K64" s="30"/>
      <c r="L64" s="30"/>
      <c r="M64" s="30"/>
      <c r="N64" s="30"/>
      <c r="O64" s="3" t="s">
        <v>6</v>
      </c>
      <c r="P64" s="3">
        <v>16</v>
      </c>
      <c r="Q64" s="2">
        <v>12</v>
      </c>
      <c r="R64" s="2">
        <v>8</v>
      </c>
      <c r="S64" s="2" t="s">
        <v>363</v>
      </c>
      <c r="T64" s="33"/>
      <c r="U64" s="3" t="s">
        <v>137</v>
      </c>
      <c r="V64" s="3">
        <v>47</v>
      </c>
      <c r="W64" s="2">
        <v>35</v>
      </c>
      <c r="X64" s="2">
        <v>29</v>
      </c>
      <c r="Y64" s="2"/>
      <c r="Z64" s="33" t="s">
        <v>443</v>
      </c>
      <c r="AA64" s="12" t="s">
        <v>116</v>
      </c>
      <c r="AB64" s="12">
        <v>29</v>
      </c>
      <c r="AC64" s="13">
        <v>18</v>
      </c>
      <c r="AD64" s="13">
        <v>10</v>
      </c>
      <c r="AE64" s="13"/>
      <c r="AF64" s="34" t="s">
        <v>180</v>
      </c>
      <c r="AG64" s="2" t="s">
        <v>117</v>
      </c>
      <c r="AH64" s="2" t="s">
        <v>248</v>
      </c>
      <c r="AI64" s="2" t="s">
        <v>342</v>
      </c>
      <c r="AJ64" s="2" t="s">
        <v>422</v>
      </c>
      <c r="AK64" s="2" t="s">
        <v>87</v>
      </c>
      <c r="AL64" s="1"/>
      <c r="AM64" s="2" t="s">
        <v>89</v>
      </c>
      <c r="AN64" s="1"/>
      <c r="AO64" s="2" t="s">
        <v>91</v>
      </c>
      <c r="AP64" s="1" t="s">
        <v>1389</v>
      </c>
      <c r="AQ64" s="2" t="s">
        <v>93</v>
      </c>
      <c r="AR64" s="14" t="s">
        <v>1320</v>
      </c>
      <c r="AS64" s="14"/>
      <c r="AT64" s="1"/>
      <c r="AU64" s="4">
        <v>3.79</v>
      </c>
      <c r="AV64" s="37">
        <v>3.06</v>
      </c>
      <c r="AW64" s="9">
        <v>3.11</v>
      </c>
      <c r="AX64" s="6">
        <v>2.5</v>
      </c>
      <c r="AY64" s="7">
        <v>3.34</v>
      </c>
      <c r="AZ64" s="8">
        <v>2.06</v>
      </c>
      <c r="BA64" s="7">
        <v>2.0099999999999998</v>
      </c>
      <c r="BB64" s="8">
        <v>2.61</v>
      </c>
      <c r="BC64" s="6">
        <v>3.11</v>
      </c>
      <c r="BD64" s="7">
        <v>4.17</v>
      </c>
      <c r="BE64" s="7">
        <v>5.15</v>
      </c>
      <c r="BF64" s="7">
        <v>5.53</v>
      </c>
      <c r="BG64" s="7">
        <v>3.31</v>
      </c>
      <c r="BH64" s="4">
        <v>3.51</v>
      </c>
      <c r="BI64" s="9">
        <v>4.4400000000000004</v>
      </c>
      <c r="BJ64" s="9">
        <v>6.99</v>
      </c>
      <c r="BK64" s="4">
        <v>10.78</v>
      </c>
      <c r="BL64" s="4">
        <v>16.34</v>
      </c>
      <c r="BM64" s="4">
        <v>3.34</v>
      </c>
      <c r="BN64" s="26">
        <v>2.9</v>
      </c>
      <c r="BO64" s="25">
        <v>2.2400000000000002</v>
      </c>
      <c r="BP64" s="53">
        <v>0.95</v>
      </c>
      <c r="BQ64" s="53">
        <v>1.62</v>
      </c>
      <c r="BR64" s="54">
        <v>1.99</v>
      </c>
      <c r="BS64" s="53">
        <v>2.37</v>
      </c>
      <c r="BT64" s="54">
        <v>2.25</v>
      </c>
      <c r="BU64" s="55">
        <v>3.17</v>
      </c>
      <c r="BV64" s="53">
        <v>4.6100000000000003</v>
      </c>
      <c r="BW64" s="53">
        <v>5.9</v>
      </c>
      <c r="BX64" s="53">
        <v>4.7300000000000004</v>
      </c>
      <c r="BY64" s="7">
        <v>3.77</v>
      </c>
      <c r="BZ64" s="4">
        <v>3.51</v>
      </c>
      <c r="CA64" s="9">
        <v>5.89</v>
      </c>
      <c r="CB64" s="9">
        <v>8.2200000000000006</v>
      </c>
      <c r="CC64" s="4">
        <v>10.91</v>
      </c>
      <c r="CD64" s="4">
        <v>16.96</v>
      </c>
      <c r="CE64" s="16">
        <v>24.78</v>
      </c>
      <c r="CF64" s="38">
        <v>29.98</v>
      </c>
      <c r="CG64" s="20">
        <v>32.06</v>
      </c>
      <c r="CH64" s="18">
        <v>34.57</v>
      </c>
      <c r="CI64" s="17">
        <v>35.299999999999997</v>
      </c>
      <c r="CJ64" s="19">
        <v>36.03</v>
      </c>
      <c r="CK64" s="17">
        <v>36.119999999999997</v>
      </c>
      <c r="CL64" s="19">
        <v>37.450000000000003</v>
      </c>
      <c r="CM64" s="18">
        <v>38.119999999999997</v>
      </c>
      <c r="CN64" s="17">
        <v>38.44</v>
      </c>
      <c r="CO64" s="17">
        <v>40.03</v>
      </c>
      <c r="CP64" s="17">
        <v>41.52</v>
      </c>
      <c r="CQ64" s="17">
        <v>42.9</v>
      </c>
      <c r="CR64" s="16">
        <v>44.16</v>
      </c>
      <c r="CS64" s="20">
        <v>48.41</v>
      </c>
      <c r="CT64" s="20">
        <v>45.49</v>
      </c>
      <c r="CU64" s="16">
        <v>42.58</v>
      </c>
      <c r="CV64" s="16">
        <v>43.55</v>
      </c>
      <c r="CW64" s="16">
        <v>25.08</v>
      </c>
      <c r="CX64" s="38">
        <v>29.62</v>
      </c>
      <c r="CY64" s="20">
        <v>33.04</v>
      </c>
      <c r="CZ64" s="17">
        <v>34.01</v>
      </c>
      <c r="DA64" s="17">
        <v>35.03</v>
      </c>
      <c r="DB64" s="19">
        <v>36.94</v>
      </c>
      <c r="DC64" s="17">
        <v>36.409999999999997</v>
      </c>
      <c r="DD64" s="19">
        <v>37.56</v>
      </c>
      <c r="DE64" s="18">
        <v>38.67</v>
      </c>
      <c r="DF64" s="17">
        <v>39.5</v>
      </c>
      <c r="DG64" s="17">
        <v>40.51</v>
      </c>
      <c r="DH64" s="17">
        <v>41.61</v>
      </c>
      <c r="DI64" s="17">
        <v>43.98</v>
      </c>
      <c r="DJ64" s="16">
        <v>44.03</v>
      </c>
      <c r="DK64" s="20">
        <v>48.43</v>
      </c>
      <c r="DL64" s="20">
        <v>45.15</v>
      </c>
      <c r="DM64" s="16">
        <v>42.89</v>
      </c>
      <c r="DN64" s="16">
        <v>43.05</v>
      </c>
      <c r="DO64" s="16">
        <v>3</v>
      </c>
      <c r="DP64" s="20">
        <v>4</v>
      </c>
      <c r="DQ64" s="20">
        <v>4</v>
      </c>
      <c r="DR64" s="17">
        <v>0</v>
      </c>
      <c r="DS64" s="17">
        <v>-6</v>
      </c>
      <c r="DT64" s="17">
        <v>-11</v>
      </c>
      <c r="DU64" s="17">
        <v>-13</v>
      </c>
      <c r="DV64" s="17">
        <v>-15</v>
      </c>
      <c r="DW64" s="17">
        <v>-15</v>
      </c>
      <c r="DX64" s="17">
        <v>-13</v>
      </c>
      <c r="DY64" s="17">
        <v>-9</v>
      </c>
      <c r="DZ64" s="17">
        <v>-4</v>
      </c>
      <c r="EA64" s="17">
        <v>0</v>
      </c>
      <c r="EB64" s="20">
        <v>2</v>
      </c>
      <c r="EC64" s="20">
        <v>2</v>
      </c>
      <c r="ED64" s="20">
        <v>0</v>
      </c>
      <c r="EE64" s="20">
        <v>1</v>
      </c>
      <c r="EF64" s="20">
        <v>2</v>
      </c>
    </row>
    <row r="65" spans="1:136" ht="14">
      <c r="A65" s="2" t="s">
        <v>1048</v>
      </c>
      <c r="B65" s="2" t="s">
        <v>1049</v>
      </c>
      <c r="C65" s="2"/>
      <c r="D65" s="2">
        <v>42130169</v>
      </c>
      <c r="E65" s="10" t="s">
        <v>1050</v>
      </c>
      <c r="F65" s="11" t="s">
        <v>1051</v>
      </c>
      <c r="G65" s="2" t="s">
        <v>167</v>
      </c>
      <c r="H65" s="2"/>
      <c r="I65" s="2" t="s">
        <v>158</v>
      </c>
      <c r="J65" s="2" t="s">
        <v>329</v>
      </c>
      <c r="K65" s="30" t="s">
        <v>1052</v>
      </c>
      <c r="L65" s="30" t="s">
        <v>1053</v>
      </c>
      <c r="M65" s="30"/>
      <c r="N65" s="30"/>
      <c r="O65" s="3" t="s">
        <v>15</v>
      </c>
      <c r="P65" s="3">
        <v>30</v>
      </c>
      <c r="Q65" s="2">
        <v>30</v>
      </c>
      <c r="R65" s="2">
        <v>23</v>
      </c>
      <c r="S65" s="2" t="s">
        <v>280</v>
      </c>
      <c r="T65" s="33"/>
      <c r="U65" s="3" t="s">
        <v>1054</v>
      </c>
      <c r="V65" s="3">
        <v>63</v>
      </c>
      <c r="W65" s="2">
        <v>41</v>
      </c>
      <c r="X65" s="2">
        <v>31</v>
      </c>
      <c r="Y65" s="2"/>
      <c r="Z65" s="33" t="s">
        <v>88</v>
      </c>
      <c r="AA65" s="12"/>
      <c r="AB65" s="12"/>
      <c r="AC65" s="13"/>
      <c r="AD65" s="13"/>
      <c r="AE65" s="13"/>
      <c r="AF65" s="34"/>
      <c r="AG65" s="2" t="s">
        <v>149</v>
      </c>
      <c r="AH65" s="2" t="s">
        <v>265</v>
      </c>
      <c r="AI65" s="2" t="s">
        <v>1055</v>
      </c>
      <c r="AJ65" s="2" t="s">
        <v>919</v>
      </c>
      <c r="AK65" s="2" t="s">
        <v>87</v>
      </c>
      <c r="AL65" s="1" t="s">
        <v>108</v>
      </c>
      <c r="AM65" s="2" t="s">
        <v>89</v>
      </c>
      <c r="AN65" s="1" t="s">
        <v>108</v>
      </c>
      <c r="AO65" s="2" t="s">
        <v>91</v>
      </c>
      <c r="AP65" s="1" t="s">
        <v>1056</v>
      </c>
      <c r="AQ65" s="2" t="s">
        <v>93</v>
      </c>
      <c r="AR65" s="14" t="s">
        <v>753</v>
      </c>
      <c r="AS65" s="14"/>
      <c r="AT65" s="1"/>
      <c r="AU65" s="4">
        <v>4.83</v>
      </c>
      <c r="AV65" s="37">
        <v>4.6100000000000003</v>
      </c>
      <c r="AW65" s="7">
        <v>3.31</v>
      </c>
      <c r="AX65" s="6">
        <v>3.25</v>
      </c>
      <c r="AY65" s="7">
        <v>3.25</v>
      </c>
      <c r="AZ65" s="8">
        <v>1.85</v>
      </c>
      <c r="BA65" s="7">
        <v>1.5</v>
      </c>
      <c r="BB65" s="8">
        <v>0.56000000000000005</v>
      </c>
      <c r="BC65" s="6">
        <v>1.59</v>
      </c>
      <c r="BD65" s="7">
        <v>2.84</v>
      </c>
      <c r="BE65" s="7">
        <v>5.78</v>
      </c>
      <c r="BF65" s="7">
        <v>6.86</v>
      </c>
      <c r="BG65" s="7">
        <v>6.29</v>
      </c>
      <c r="BH65" s="8">
        <v>3.28</v>
      </c>
      <c r="BI65" s="7">
        <v>4.3099999999999996</v>
      </c>
      <c r="BJ65" s="9">
        <v>4.62</v>
      </c>
      <c r="BK65" s="4">
        <v>7.01</v>
      </c>
      <c r="BL65" s="4">
        <v>7.1</v>
      </c>
      <c r="BM65" s="4">
        <v>4.5</v>
      </c>
      <c r="BN65" s="26">
        <v>3.62</v>
      </c>
      <c r="BO65" s="53">
        <v>2.88</v>
      </c>
      <c r="BP65" s="53">
        <v>0</v>
      </c>
      <c r="BQ65" s="53">
        <v>0</v>
      </c>
      <c r="BR65" s="54">
        <v>0.75</v>
      </c>
      <c r="BS65" s="53">
        <v>1.39</v>
      </c>
      <c r="BT65" s="54">
        <v>2.41</v>
      </c>
      <c r="BU65" s="55">
        <v>2.2000000000000002</v>
      </c>
      <c r="BV65" s="53">
        <v>4.76</v>
      </c>
      <c r="BW65" s="53">
        <v>6.51</v>
      </c>
      <c r="BX65" s="53">
        <v>6.41</v>
      </c>
      <c r="BY65" s="7">
        <v>5.48</v>
      </c>
      <c r="BZ65" s="8">
        <v>3.98</v>
      </c>
      <c r="CA65" s="7">
        <v>3.76</v>
      </c>
      <c r="CB65" s="9">
        <v>4.49</v>
      </c>
      <c r="CC65" s="4">
        <v>8.48</v>
      </c>
      <c r="CD65" s="4">
        <v>8.74</v>
      </c>
      <c r="CE65" s="16">
        <v>27.2</v>
      </c>
      <c r="CF65" s="38">
        <v>32.29</v>
      </c>
      <c r="CG65" s="17">
        <v>35.770000000000003</v>
      </c>
      <c r="CH65" s="18">
        <v>37.270000000000003</v>
      </c>
      <c r="CI65" s="17">
        <v>37.72</v>
      </c>
      <c r="CJ65" s="19">
        <v>37.61</v>
      </c>
      <c r="CK65" s="17">
        <v>37.5</v>
      </c>
      <c r="CL65" s="19">
        <v>38.11</v>
      </c>
      <c r="CM65" s="18">
        <v>37.43</v>
      </c>
      <c r="CN65" s="17">
        <v>38.299999999999997</v>
      </c>
      <c r="CO65" s="17">
        <v>38.43</v>
      </c>
      <c r="CP65" s="17">
        <v>40.83</v>
      </c>
      <c r="CQ65" s="17">
        <v>40.69</v>
      </c>
      <c r="CR65" s="19">
        <v>41.38</v>
      </c>
      <c r="CS65" s="17">
        <v>45.53</v>
      </c>
      <c r="CT65" s="20">
        <v>46.52</v>
      </c>
      <c r="CU65" s="16">
        <v>45.11</v>
      </c>
      <c r="CV65" s="16">
        <v>41.53</v>
      </c>
      <c r="CW65" s="16">
        <v>27.61</v>
      </c>
      <c r="CX65" s="38">
        <v>33.08</v>
      </c>
      <c r="CY65" s="17">
        <v>35.909999999999997</v>
      </c>
      <c r="CZ65" s="17">
        <v>37.28</v>
      </c>
      <c r="DA65" s="17">
        <v>37.17</v>
      </c>
      <c r="DB65" s="19">
        <v>37.770000000000003</v>
      </c>
      <c r="DC65" s="17">
        <v>37.31</v>
      </c>
      <c r="DD65" s="19">
        <v>38.69</v>
      </c>
      <c r="DE65" s="18">
        <v>37.79</v>
      </c>
      <c r="DF65" s="17">
        <v>37.950000000000003</v>
      </c>
      <c r="DG65" s="17">
        <v>39.270000000000003</v>
      </c>
      <c r="DH65" s="17">
        <v>39.369999999999997</v>
      </c>
      <c r="DI65" s="17">
        <v>40.43</v>
      </c>
      <c r="DJ65" s="19">
        <v>41.11</v>
      </c>
      <c r="DK65" s="17">
        <v>45.42</v>
      </c>
      <c r="DL65" s="20">
        <v>45.92</v>
      </c>
      <c r="DM65" s="16">
        <v>46.52</v>
      </c>
      <c r="DN65" s="16">
        <v>42.22</v>
      </c>
      <c r="DO65" s="16">
        <v>1</v>
      </c>
      <c r="DP65" s="20">
        <v>4</v>
      </c>
      <c r="DQ65" s="17">
        <v>2</v>
      </c>
      <c r="DR65" s="17">
        <v>0</v>
      </c>
      <c r="DS65" s="17">
        <v>0</v>
      </c>
      <c r="DT65" s="17">
        <v>-8</v>
      </c>
      <c r="DU65" s="17">
        <v>-12</v>
      </c>
      <c r="DV65" s="17">
        <v>-20</v>
      </c>
      <c r="DW65" s="17">
        <v>-24</v>
      </c>
      <c r="DX65" s="17">
        <v>-26</v>
      </c>
      <c r="DY65" s="17">
        <v>-25</v>
      </c>
      <c r="DZ65" s="17">
        <v>-23</v>
      </c>
      <c r="EA65" s="17">
        <v>-20</v>
      </c>
      <c r="EB65" s="17">
        <v>-20</v>
      </c>
      <c r="EC65" s="17">
        <v>-15</v>
      </c>
      <c r="ED65" s="20">
        <v>-13</v>
      </c>
      <c r="EE65" s="20">
        <v>-9</v>
      </c>
      <c r="EF65" s="20">
        <v>-11</v>
      </c>
    </row>
    <row r="66" spans="1:136" ht="14">
      <c r="A66" s="2" t="s">
        <v>1091</v>
      </c>
      <c r="B66" s="2" t="s">
        <v>198</v>
      </c>
      <c r="C66" s="2"/>
      <c r="D66" s="2">
        <v>51297770</v>
      </c>
      <c r="E66" s="10" t="s">
        <v>305</v>
      </c>
      <c r="F66" s="11" t="s">
        <v>1092</v>
      </c>
      <c r="G66" s="2" t="s">
        <v>1093</v>
      </c>
      <c r="H66" s="2"/>
      <c r="I66" s="2"/>
      <c r="J66" s="2"/>
      <c r="K66" s="1"/>
      <c r="L66" s="30"/>
      <c r="M66" s="30" t="s">
        <v>1094</v>
      </c>
      <c r="N66" s="30"/>
      <c r="S66" s="2" t="s">
        <v>280</v>
      </c>
      <c r="T66" s="33" t="s">
        <v>107</v>
      </c>
      <c r="U66" s="3" t="s">
        <v>1095</v>
      </c>
      <c r="V66" s="3">
        <v>67</v>
      </c>
      <c r="W66" s="2">
        <v>50</v>
      </c>
      <c r="X66" s="2">
        <v>40</v>
      </c>
      <c r="Y66" s="2"/>
      <c r="Z66" s="33" t="s">
        <v>131</v>
      </c>
      <c r="AA66" s="3" t="s">
        <v>217</v>
      </c>
      <c r="AB66" s="3">
        <v>29</v>
      </c>
      <c r="AC66" s="2">
        <v>11</v>
      </c>
      <c r="AD66" s="2">
        <v>4</v>
      </c>
      <c r="AE66" s="13"/>
      <c r="AF66" s="34"/>
      <c r="AG66" s="2" t="s">
        <v>799</v>
      </c>
      <c r="AH66" s="2" t="s">
        <v>323</v>
      </c>
      <c r="AI66" s="2" t="s">
        <v>606</v>
      </c>
      <c r="AJ66" s="2" t="s">
        <v>130</v>
      </c>
      <c r="AK66" s="2" t="s">
        <v>87</v>
      </c>
      <c r="AL66" s="1" t="s">
        <v>197</v>
      </c>
      <c r="AM66" s="2" t="s">
        <v>89</v>
      </c>
      <c r="AN66" s="1" t="s">
        <v>131</v>
      </c>
      <c r="AO66" s="2" t="s">
        <v>91</v>
      </c>
      <c r="AP66" s="1" t="s">
        <v>1096</v>
      </c>
      <c r="AQ66" s="2" t="s">
        <v>93</v>
      </c>
      <c r="AR66" s="14" t="s">
        <v>1097</v>
      </c>
      <c r="AS66" s="14"/>
      <c r="AT66" s="1"/>
      <c r="AU66" s="4">
        <v>5.78</v>
      </c>
      <c r="AV66" s="6">
        <v>4.8499999999999996</v>
      </c>
      <c r="AW66" s="7">
        <v>3.85</v>
      </c>
      <c r="AX66" s="6">
        <v>2.73</v>
      </c>
      <c r="AY66" s="7">
        <v>0.83</v>
      </c>
      <c r="AZ66" s="8" t="s">
        <v>1098</v>
      </c>
      <c r="BA66" s="7">
        <v>0</v>
      </c>
      <c r="BB66" s="8">
        <v>0.28000000000000003</v>
      </c>
      <c r="BC66" s="6">
        <v>1.66</v>
      </c>
      <c r="BD66" s="7">
        <v>3.64</v>
      </c>
      <c r="BE66" s="7">
        <v>3.85</v>
      </c>
      <c r="BF66" s="7">
        <v>7.2</v>
      </c>
      <c r="BG66" s="7">
        <v>6.34</v>
      </c>
      <c r="BH66" s="7">
        <v>4.49</v>
      </c>
      <c r="BI66" s="8">
        <v>4.5199999999999996</v>
      </c>
      <c r="BJ66" s="9">
        <v>4.96</v>
      </c>
      <c r="BK66" s="9">
        <v>7.18</v>
      </c>
      <c r="BL66" s="4">
        <v>11.28</v>
      </c>
      <c r="BM66" s="4">
        <v>1.42</v>
      </c>
      <c r="BN66" s="55">
        <v>2.74</v>
      </c>
      <c r="BO66" s="53">
        <v>3.34</v>
      </c>
      <c r="BP66" s="53">
        <v>2.5</v>
      </c>
      <c r="BQ66" s="53">
        <v>2.3199999999999998</v>
      </c>
      <c r="BR66" s="54">
        <v>2.4500000000000002</v>
      </c>
      <c r="BS66" s="53">
        <v>6.03</v>
      </c>
      <c r="BT66" s="54">
        <v>3.77</v>
      </c>
      <c r="BU66" s="55">
        <v>3.22</v>
      </c>
      <c r="BV66" s="53">
        <v>2.71</v>
      </c>
      <c r="BW66" s="53">
        <v>5.01</v>
      </c>
      <c r="BX66" s="53">
        <v>6.75</v>
      </c>
      <c r="BY66" s="53">
        <v>6.19</v>
      </c>
      <c r="BZ66" s="7">
        <v>4.58</v>
      </c>
      <c r="CA66" s="8">
        <v>4.0199999999999996</v>
      </c>
      <c r="CB66" s="9">
        <v>4.68</v>
      </c>
      <c r="CC66" s="9">
        <v>7.95</v>
      </c>
      <c r="CD66" s="4">
        <v>12.78</v>
      </c>
      <c r="CE66" s="16">
        <v>25.31</v>
      </c>
      <c r="CF66" s="18">
        <v>27.42</v>
      </c>
      <c r="CG66" s="17">
        <v>29.96</v>
      </c>
      <c r="CH66" s="18">
        <v>32.24</v>
      </c>
      <c r="CI66" s="17">
        <v>33.06</v>
      </c>
      <c r="CJ66" s="19" t="s">
        <v>1098</v>
      </c>
      <c r="CK66" s="17">
        <v>33.56</v>
      </c>
      <c r="CL66" s="19">
        <v>35.86</v>
      </c>
      <c r="CM66" s="18">
        <v>36.11</v>
      </c>
      <c r="CN66" s="17">
        <v>36.840000000000003</v>
      </c>
      <c r="CO66" s="17">
        <v>37.32</v>
      </c>
      <c r="CP66" s="17">
        <v>38.44</v>
      </c>
      <c r="CQ66" s="17">
        <v>39.479999999999997</v>
      </c>
      <c r="CR66" s="17">
        <v>41.46</v>
      </c>
      <c r="CS66" s="19">
        <v>41.99</v>
      </c>
      <c r="CT66" s="20">
        <v>46.92</v>
      </c>
      <c r="CU66" s="20">
        <v>44.55</v>
      </c>
      <c r="CV66" s="16">
        <v>42.64</v>
      </c>
      <c r="CW66" s="16">
        <v>25.17</v>
      </c>
      <c r="CX66" s="18">
        <v>27.88</v>
      </c>
      <c r="CY66" s="17">
        <v>30.78</v>
      </c>
      <c r="CZ66" s="17">
        <v>32.69</v>
      </c>
      <c r="DA66" s="17">
        <v>33.17</v>
      </c>
      <c r="DB66" s="19">
        <v>27.01</v>
      </c>
      <c r="DC66" s="17">
        <v>33.54</v>
      </c>
      <c r="DD66" s="19">
        <v>35.909999999999997</v>
      </c>
      <c r="DE66" s="18">
        <v>35.92</v>
      </c>
      <c r="DF66" s="17">
        <v>36.03</v>
      </c>
      <c r="DG66" s="17">
        <v>37.89</v>
      </c>
      <c r="DH66" s="17">
        <v>38.950000000000003</v>
      </c>
      <c r="DI66" s="17">
        <v>40.28</v>
      </c>
      <c r="DJ66" s="17">
        <v>41.59</v>
      </c>
      <c r="DK66" s="19">
        <v>41.91</v>
      </c>
      <c r="DL66" s="20">
        <v>47.01</v>
      </c>
      <c r="DM66" s="20">
        <v>44.44</v>
      </c>
      <c r="DN66" s="16">
        <v>43.5</v>
      </c>
      <c r="DO66" s="16">
        <v>14</v>
      </c>
      <c r="DP66" s="17">
        <v>14</v>
      </c>
      <c r="DQ66" s="17">
        <v>10</v>
      </c>
      <c r="DR66" s="17">
        <v>0</v>
      </c>
      <c r="DS66" s="17">
        <v>-13</v>
      </c>
      <c r="DT66" s="17">
        <v>-25</v>
      </c>
      <c r="DU66" s="17">
        <v>-25</v>
      </c>
      <c r="DV66" s="17">
        <v>-15</v>
      </c>
      <c r="DW66" s="17">
        <v>-13</v>
      </c>
      <c r="DX66" s="17">
        <v>-10</v>
      </c>
      <c r="DY66" s="17">
        <v>-10</v>
      </c>
      <c r="DZ66" s="17">
        <v>-9</v>
      </c>
      <c r="EA66" s="17">
        <v>-9</v>
      </c>
      <c r="EB66" s="17">
        <v>-6</v>
      </c>
      <c r="EC66" s="17">
        <v>-4</v>
      </c>
      <c r="ED66" s="20">
        <v>-3</v>
      </c>
      <c r="EE66" s="20">
        <v>-4</v>
      </c>
      <c r="EF66" s="20">
        <v>-2</v>
      </c>
    </row>
    <row r="67" spans="1:136" ht="14">
      <c r="A67" s="2" t="s">
        <v>1110</v>
      </c>
      <c r="B67" s="2" t="s">
        <v>991</v>
      </c>
      <c r="C67" s="2"/>
      <c r="D67" s="2">
        <v>40713412</v>
      </c>
      <c r="E67" s="10" t="s">
        <v>1111</v>
      </c>
      <c r="F67" s="11" t="s">
        <v>1112</v>
      </c>
      <c r="G67" s="2" t="s">
        <v>167</v>
      </c>
      <c r="H67" s="2"/>
      <c r="I67" s="2" t="s">
        <v>238</v>
      </c>
      <c r="J67" s="2" t="s">
        <v>264</v>
      </c>
      <c r="K67" s="30" t="s">
        <v>860</v>
      </c>
      <c r="L67" s="30"/>
      <c r="M67" s="30"/>
      <c r="N67" s="30"/>
      <c r="O67" s="3" t="s">
        <v>48</v>
      </c>
      <c r="P67" s="3">
        <v>23</v>
      </c>
      <c r="Q67" s="2">
        <v>15</v>
      </c>
      <c r="R67" s="2">
        <v>17</v>
      </c>
      <c r="S67" s="2" t="s">
        <v>1113</v>
      </c>
      <c r="T67" s="33"/>
      <c r="U67" s="3" t="s">
        <v>115</v>
      </c>
      <c r="V67" s="3">
        <v>57</v>
      </c>
      <c r="W67" s="2">
        <v>35</v>
      </c>
      <c r="X67" s="2">
        <v>33</v>
      </c>
      <c r="Y67" s="2"/>
      <c r="Z67" s="33" t="s">
        <v>209</v>
      </c>
      <c r="AA67" s="12" t="s">
        <v>138</v>
      </c>
      <c r="AB67" s="12">
        <v>61</v>
      </c>
      <c r="AC67" s="13">
        <v>31</v>
      </c>
      <c r="AD67" s="13">
        <v>27</v>
      </c>
      <c r="AE67" s="13"/>
      <c r="AF67" s="34" t="s">
        <v>180</v>
      </c>
      <c r="AG67" s="2" t="s">
        <v>239</v>
      </c>
      <c r="AH67" s="2" t="s">
        <v>377</v>
      </c>
      <c r="AI67" s="2" t="s">
        <v>342</v>
      </c>
      <c r="AJ67" s="2" t="s">
        <v>397</v>
      </c>
      <c r="AK67" s="2" t="s">
        <v>87</v>
      </c>
      <c r="AL67" s="1" t="s">
        <v>88</v>
      </c>
      <c r="AM67" s="2" t="s">
        <v>89</v>
      </c>
      <c r="AN67" s="1" t="s">
        <v>88</v>
      </c>
      <c r="AO67" s="2" t="s">
        <v>91</v>
      </c>
      <c r="AP67" s="1" t="s">
        <v>1114</v>
      </c>
      <c r="AQ67" s="2" t="s">
        <v>93</v>
      </c>
      <c r="AR67" s="14" t="s">
        <v>1115</v>
      </c>
      <c r="AS67" s="14"/>
      <c r="AT67" s="1"/>
      <c r="AU67" s="4">
        <v>2.39</v>
      </c>
      <c r="AV67" s="37">
        <v>1.87</v>
      </c>
      <c r="AW67" s="7">
        <v>1.62</v>
      </c>
      <c r="AX67" s="6">
        <v>2.11</v>
      </c>
      <c r="AY67" s="7">
        <v>1.99</v>
      </c>
      <c r="AZ67" s="8">
        <v>1.88</v>
      </c>
      <c r="BA67" s="7">
        <v>0.28000000000000003</v>
      </c>
      <c r="BB67" s="8">
        <v>1.1200000000000001</v>
      </c>
      <c r="BC67" s="6">
        <v>199</v>
      </c>
      <c r="BD67" s="7">
        <v>2.8</v>
      </c>
      <c r="BE67" s="7">
        <v>3.17</v>
      </c>
      <c r="BF67" s="7">
        <v>2.63</v>
      </c>
      <c r="BG67" s="7">
        <v>2.84</v>
      </c>
      <c r="BH67" s="8">
        <v>3.18</v>
      </c>
      <c r="BI67" s="7">
        <v>3.56</v>
      </c>
      <c r="BJ67" s="9">
        <v>6.68</v>
      </c>
      <c r="BK67" s="4">
        <v>8.9600000000000009</v>
      </c>
      <c r="BL67" s="4">
        <v>16.72</v>
      </c>
      <c r="BM67" s="4">
        <v>2.82</v>
      </c>
      <c r="BN67" s="26">
        <v>1.39</v>
      </c>
      <c r="BO67" s="53">
        <v>0.28000000000000003</v>
      </c>
      <c r="BP67" s="53">
        <v>0.83</v>
      </c>
      <c r="BQ67" s="53">
        <v>1.34</v>
      </c>
      <c r="BR67" s="54">
        <v>2.36</v>
      </c>
      <c r="BS67" s="53">
        <v>2.12</v>
      </c>
      <c r="BT67" s="54">
        <v>2.36</v>
      </c>
      <c r="BU67" s="55">
        <v>2.78</v>
      </c>
      <c r="BV67" s="53">
        <v>2.68</v>
      </c>
      <c r="BW67" s="53">
        <v>2.0499999999999998</v>
      </c>
      <c r="BX67" s="53">
        <v>2.9</v>
      </c>
      <c r="BY67" s="7">
        <v>2.31</v>
      </c>
      <c r="BZ67" s="8">
        <v>2.93</v>
      </c>
      <c r="CA67" s="7">
        <v>2.73</v>
      </c>
      <c r="CB67" s="9">
        <v>4.07</v>
      </c>
      <c r="CC67" s="4">
        <v>6.31</v>
      </c>
      <c r="CD67" s="4">
        <v>18.32</v>
      </c>
      <c r="CE67" s="16">
        <v>26.96</v>
      </c>
      <c r="CF67" s="38">
        <v>30.12</v>
      </c>
      <c r="CG67" s="17">
        <v>30.5</v>
      </c>
      <c r="CH67" s="18">
        <v>32.229999999999997</v>
      </c>
      <c r="CI67" s="17">
        <v>34.130000000000003</v>
      </c>
      <c r="CJ67" s="19">
        <v>35.35</v>
      </c>
      <c r="CK67" s="17">
        <v>36.729999999999997</v>
      </c>
      <c r="CL67" s="19">
        <v>37.19</v>
      </c>
      <c r="CM67" s="18">
        <v>37.729999999999997</v>
      </c>
      <c r="CN67" s="17">
        <v>37.44</v>
      </c>
      <c r="CO67" s="17">
        <v>38.29</v>
      </c>
      <c r="CP67" s="17">
        <v>40.5</v>
      </c>
      <c r="CQ67" s="17">
        <v>41.22</v>
      </c>
      <c r="CR67" s="19">
        <v>40.35</v>
      </c>
      <c r="CS67" s="17">
        <v>42.51</v>
      </c>
      <c r="CT67" s="20">
        <v>40.26</v>
      </c>
      <c r="CU67" s="16">
        <v>41.12</v>
      </c>
      <c r="CV67" s="16">
        <v>33.89</v>
      </c>
      <c r="CW67" s="16">
        <v>26.9</v>
      </c>
      <c r="CX67" s="38">
        <v>30.09</v>
      </c>
      <c r="CY67" s="17">
        <v>31.46</v>
      </c>
      <c r="CZ67" s="17">
        <v>33.630000000000003</v>
      </c>
      <c r="DA67" s="17">
        <v>34.14</v>
      </c>
      <c r="DB67" s="19">
        <v>35.4</v>
      </c>
      <c r="DC67" s="17">
        <v>36.1</v>
      </c>
      <c r="DD67" s="19">
        <v>37.03</v>
      </c>
      <c r="DE67" s="18">
        <v>37.5</v>
      </c>
      <c r="DF67" s="17">
        <v>38.53</v>
      </c>
      <c r="DG67" s="17">
        <v>38.24</v>
      </c>
      <c r="DH67" s="17">
        <v>40.86</v>
      </c>
      <c r="DI67" s="17">
        <v>41.82</v>
      </c>
      <c r="DJ67" s="19">
        <v>40.42</v>
      </c>
      <c r="DK67" s="17">
        <v>43.34</v>
      </c>
      <c r="DL67" s="20">
        <v>40.07</v>
      </c>
      <c r="DM67" s="16">
        <v>41.02</v>
      </c>
      <c r="DN67" s="16">
        <v>34.020000000000003</v>
      </c>
      <c r="DO67" s="16">
        <v>5</v>
      </c>
      <c r="DP67" s="20">
        <v>5</v>
      </c>
      <c r="DQ67" s="17">
        <v>8</v>
      </c>
      <c r="DR67" s="17">
        <v>7</v>
      </c>
      <c r="DS67" s="17">
        <v>2</v>
      </c>
      <c r="DT67" s="17">
        <v>0</v>
      </c>
      <c r="DU67" s="17">
        <v>-5</v>
      </c>
      <c r="DV67" s="17">
        <v>-3</v>
      </c>
      <c r="DW67" s="17">
        <v>1</v>
      </c>
      <c r="DX67" s="17">
        <v>6</v>
      </c>
      <c r="DY67" s="17">
        <v>11</v>
      </c>
      <c r="DZ67" s="17">
        <v>17</v>
      </c>
      <c r="EA67" s="17">
        <v>23</v>
      </c>
      <c r="EB67" s="17">
        <v>19</v>
      </c>
      <c r="EC67" s="17">
        <v>17</v>
      </c>
      <c r="ED67" s="20">
        <v>11</v>
      </c>
      <c r="EE67" s="20">
        <v>4</v>
      </c>
      <c r="EF67" s="20">
        <v>3</v>
      </c>
    </row>
    <row r="68" spans="1:136" ht="14">
      <c r="A68" s="2" t="s">
        <v>1102</v>
      </c>
      <c r="B68" s="2" t="s">
        <v>851</v>
      </c>
      <c r="C68" s="2"/>
      <c r="D68" s="2">
        <v>26783059</v>
      </c>
      <c r="E68" s="10" t="s">
        <v>1103</v>
      </c>
      <c r="F68" s="11" t="s">
        <v>200</v>
      </c>
      <c r="J68" s="2"/>
      <c r="K68" s="2" t="s">
        <v>1104</v>
      </c>
      <c r="L68" s="2" t="s">
        <v>1105</v>
      </c>
      <c r="M68" s="2" t="s">
        <v>1106</v>
      </c>
      <c r="N68" s="30"/>
      <c r="O68" s="3" t="s">
        <v>50</v>
      </c>
      <c r="P68" s="3">
        <v>66</v>
      </c>
      <c r="Q68" s="2">
        <v>60</v>
      </c>
      <c r="R68" s="2">
        <v>54</v>
      </c>
      <c r="S68" s="2" t="s">
        <v>1107</v>
      </c>
      <c r="T68" s="33" t="s">
        <v>487</v>
      </c>
      <c r="U68" s="3" t="s">
        <v>676</v>
      </c>
      <c r="V68" s="3">
        <v>48</v>
      </c>
      <c r="W68" s="2">
        <v>34</v>
      </c>
      <c r="X68" s="2">
        <v>12</v>
      </c>
      <c r="Y68" s="2"/>
      <c r="Z68" s="33" t="s">
        <v>176</v>
      </c>
      <c r="AA68" s="12"/>
      <c r="AB68" s="12"/>
      <c r="AC68" s="13"/>
      <c r="AD68" s="13"/>
      <c r="AE68" s="13"/>
      <c r="AF68" s="34"/>
      <c r="AG68" s="2" t="s">
        <v>1046</v>
      </c>
      <c r="AH68" s="2" t="s">
        <v>139</v>
      </c>
      <c r="AI68" s="2" t="s">
        <v>642</v>
      </c>
      <c r="AJ68" s="2" t="s">
        <v>245</v>
      </c>
      <c r="AK68" s="2" t="s">
        <v>87</v>
      </c>
      <c r="AL68" s="1"/>
      <c r="AM68" s="2" t="s">
        <v>89</v>
      </c>
      <c r="AN68" s="1"/>
      <c r="AO68" s="2" t="s">
        <v>91</v>
      </c>
      <c r="AP68" s="1" t="s">
        <v>1108</v>
      </c>
      <c r="AQ68" s="2" t="s">
        <v>855</v>
      </c>
      <c r="AR68" s="14" t="s">
        <v>1109</v>
      </c>
      <c r="AS68" s="14"/>
      <c r="AT68" s="1"/>
      <c r="AU68" s="8">
        <v>2.02</v>
      </c>
      <c r="AV68" s="6">
        <v>3.62</v>
      </c>
      <c r="AW68" s="7">
        <v>3.12</v>
      </c>
      <c r="AX68" s="6">
        <v>2.62</v>
      </c>
      <c r="AY68" s="7">
        <v>3.56</v>
      </c>
      <c r="AZ68" s="8">
        <v>3.07</v>
      </c>
      <c r="BA68" s="7">
        <v>2.02</v>
      </c>
      <c r="BB68" s="8">
        <v>2.36</v>
      </c>
      <c r="BC68" s="37">
        <v>1.93</v>
      </c>
      <c r="BD68" s="9">
        <v>5.19</v>
      </c>
      <c r="BE68" s="9">
        <v>6.28</v>
      </c>
      <c r="BF68" s="9">
        <v>5.66</v>
      </c>
      <c r="BG68" s="9">
        <v>2.79</v>
      </c>
      <c r="BH68" s="4">
        <v>2.4500000000000002</v>
      </c>
      <c r="BI68" s="9">
        <v>4.4400000000000004</v>
      </c>
      <c r="BJ68" s="9">
        <v>5.94</v>
      </c>
      <c r="BK68" s="4">
        <v>9.89</v>
      </c>
      <c r="BL68" s="4">
        <v>11.95</v>
      </c>
      <c r="BM68" s="8">
        <v>2.2000000000000002</v>
      </c>
      <c r="BN68" s="55">
        <v>1.9</v>
      </c>
      <c r="BO68" s="53">
        <v>1.06</v>
      </c>
      <c r="BP68" s="53">
        <v>0</v>
      </c>
      <c r="BQ68" s="53">
        <v>0</v>
      </c>
      <c r="BR68" s="54">
        <v>0</v>
      </c>
      <c r="BS68" s="53">
        <v>0.12</v>
      </c>
      <c r="BT68" s="54">
        <v>1.5</v>
      </c>
      <c r="BU68" s="26">
        <v>2.61</v>
      </c>
      <c r="BV68" s="25">
        <v>5.09</v>
      </c>
      <c r="BW68" s="25">
        <v>6.59</v>
      </c>
      <c r="BX68" s="25">
        <v>6.12</v>
      </c>
      <c r="BY68" s="9">
        <v>1.74</v>
      </c>
      <c r="BZ68" s="4">
        <v>2.87</v>
      </c>
      <c r="CA68" s="9">
        <v>3.5</v>
      </c>
      <c r="CB68" s="9">
        <v>5.85</v>
      </c>
      <c r="CC68" s="4">
        <v>10.61</v>
      </c>
      <c r="CD68" s="4">
        <v>11.08</v>
      </c>
      <c r="CE68" s="19">
        <v>26.81</v>
      </c>
      <c r="CF68" s="18">
        <v>31.14</v>
      </c>
      <c r="CG68" s="17">
        <v>32.54</v>
      </c>
      <c r="CH68" s="18">
        <v>34.08</v>
      </c>
      <c r="CI68" s="17">
        <v>35.770000000000003</v>
      </c>
      <c r="CJ68" s="19">
        <v>35.78</v>
      </c>
      <c r="CK68" s="17">
        <v>35.94</v>
      </c>
      <c r="CL68" s="19">
        <v>35.11</v>
      </c>
      <c r="CM68" s="38">
        <v>35.619999999999997</v>
      </c>
      <c r="CN68" s="20">
        <v>36.869999999999997</v>
      </c>
      <c r="CO68" s="20">
        <v>36.24</v>
      </c>
      <c r="CP68" s="20">
        <v>36.909999999999997</v>
      </c>
      <c r="CQ68" s="20">
        <v>38.979999999999997</v>
      </c>
      <c r="CR68" s="16">
        <v>38.92</v>
      </c>
      <c r="CS68" s="20">
        <v>40.89</v>
      </c>
      <c r="CT68" s="20">
        <v>40.11</v>
      </c>
      <c r="CU68" s="16">
        <v>39.51</v>
      </c>
      <c r="CV68" s="16">
        <v>38.14</v>
      </c>
      <c r="CW68" s="19">
        <v>26.67</v>
      </c>
      <c r="CX68" s="18">
        <v>31.55</v>
      </c>
      <c r="CY68" s="17">
        <v>33.9</v>
      </c>
      <c r="CZ68" s="17">
        <v>35.31</v>
      </c>
      <c r="DA68" s="17">
        <v>36.299999999999997</v>
      </c>
      <c r="DB68" s="19">
        <v>35.590000000000003</v>
      </c>
      <c r="DC68" s="17">
        <v>35.409999999999997</v>
      </c>
      <c r="DD68" s="19">
        <v>35.93</v>
      </c>
      <c r="DE68" s="38">
        <v>35.299999999999997</v>
      </c>
      <c r="DF68" s="20">
        <v>36.57</v>
      </c>
      <c r="DG68" s="20">
        <v>36.31</v>
      </c>
      <c r="DH68" s="20">
        <v>36.65</v>
      </c>
      <c r="DI68" s="20">
        <v>38.909999999999997</v>
      </c>
      <c r="DJ68" s="16">
        <v>39.409999999999997</v>
      </c>
      <c r="DK68" s="20">
        <v>40.369999999999997</v>
      </c>
      <c r="DL68" s="20">
        <v>40.61</v>
      </c>
      <c r="DM68" s="16">
        <v>39.64</v>
      </c>
      <c r="DN68" s="16">
        <v>38.83</v>
      </c>
      <c r="DO68" s="19">
        <v>-9</v>
      </c>
      <c r="DP68" s="17">
        <v>-3</v>
      </c>
      <c r="DQ68" s="17">
        <v>2</v>
      </c>
      <c r="DR68" s="17">
        <v>6</v>
      </c>
      <c r="DS68" s="17">
        <v>15</v>
      </c>
      <c r="DT68" s="17">
        <v>11</v>
      </c>
      <c r="DU68" s="17">
        <v>2</v>
      </c>
      <c r="DV68" s="17">
        <v>-2</v>
      </c>
      <c r="DW68" s="20">
        <v>-5</v>
      </c>
      <c r="DX68" s="20">
        <v>-7</v>
      </c>
      <c r="DY68" s="20">
        <v>-7</v>
      </c>
      <c r="DZ68" s="20">
        <v>-4</v>
      </c>
      <c r="EA68" s="20">
        <v>-7</v>
      </c>
      <c r="EB68" s="20">
        <v>-6</v>
      </c>
      <c r="EC68" s="20">
        <v>-7</v>
      </c>
      <c r="ED68" s="20">
        <v>-7</v>
      </c>
      <c r="EE68" s="20">
        <v>-7</v>
      </c>
      <c r="EF68" s="20">
        <v>-6</v>
      </c>
    </row>
    <row r="69" spans="1:136" ht="14">
      <c r="A69" s="2" t="s">
        <v>1099</v>
      </c>
      <c r="B69" s="2" t="s">
        <v>1100</v>
      </c>
      <c r="C69" s="2"/>
      <c r="D69" s="2">
        <v>28162829</v>
      </c>
      <c r="E69" s="10" t="s">
        <v>124</v>
      </c>
      <c r="F69" s="11" t="s">
        <v>502</v>
      </c>
      <c r="G69" s="2" t="s">
        <v>167</v>
      </c>
      <c r="H69" s="2"/>
      <c r="I69" s="2" t="s">
        <v>147</v>
      </c>
      <c r="J69" s="2" t="s">
        <v>148</v>
      </c>
      <c r="K69" s="30"/>
      <c r="L69" s="30"/>
      <c r="M69" s="30"/>
      <c r="N69" s="30"/>
      <c r="O69" s="3" t="s">
        <v>6</v>
      </c>
      <c r="P69" s="3">
        <v>37</v>
      </c>
      <c r="Q69" s="2">
        <v>29</v>
      </c>
      <c r="R69" s="2">
        <v>27</v>
      </c>
      <c r="S69" s="2" t="s">
        <v>280</v>
      </c>
      <c r="T69" s="33"/>
      <c r="U69" s="3" t="s">
        <v>232</v>
      </c>
      <c r="V69" s="3">
        <v>51</v>
      </c>
      <c r="W69" s="2">
        <v>37</v>
      </c>
      <c r="X69" s="2">
        <v>18</v>
      </c>
      <c r="Y69" s="2"/>
      <c r="Z69" s="33" t="s">
        <v>443</v>
      </c>
      <c r="AA69" s="12" t="s">
        <v>217</v>
      </c>
      <c r="AB69" s="12">
        <v>27</v>
      </c>
      <c r="AC69" s="13">
        <v>19</v>
      </c>
      <c r="AD69" s="13">
        <v>5</v>
      </c>
      <c r="AE69" s="13"/>
      <c r="AF69" s="34" t="s">
        <v>197</v>
      </c>
      <c r="AG69" s="2" t="s">
        <v>247</v>
      </c>
      <c r="AH69" s="2" t="s">
        <v>383</v>
      </c>
      <c r="AI69" s="2" t="s">
        <v>429</v>
      </c>
      <c r="AJ69" s="2" t="s">
        <v>353</v>
      </c>
      <c r="AK69" s="2" t="s">
        <v>87</v>
      </c>
      <c r="AL69" s="1"/>
      <c r="AM69" s="2" t="s">
        <v>89</v>
      </c>
      <c r="AN69" s="1"/>
      <c r="AO69" s="2" t="s">
        <v>91</v>
      </c>
      <c r="AP69" s="1" t="s">
        <v>806</v>
      </c>
      <c r="AQ69" s="2" t="s">
        <v>93</v>
      </c>
      <c r="AR69" s="14" t="s">
        <v>1101</v>
      </c>
      <c r="AS69" s="14"/>
      <c r="AT69" s="1"/>
      <c r="AU69" s="4">
        <v>2.83</v>
      </c>
      <c r="AV69" s="37">
        <v>2.92</v>
      </c>
      <c r="AW69" s="7">
        <v>1.74</v>
      </c>
      <c r="AX69" s="6">
        <v>1.74</v>
      </c>
      <c r="AY69" s="7">
        <v>1.99</v>
      </c>
      <c r="AZ69" s="8">
        <v>1.24</v>
      </c>
      <c r="BA69" s="7">
        <v>0.76</v>
      </c>
      <c r="BB69" s="8">
        <v>1.18</v>
      </c>
      <c r="BC69" s="6">
        <v>1.81</v>
      </c>
      <c r="BD69" s="7">
        <v>3.42</v>
      </c>
      <c r="BE69" s="7">
        <v>4.22</v>
      </c>
      <c r="BF69" s="7">
        <v>5.35</v>
      </c>
      <c r="BG69" s="7">
        <v>5.15</v>
      </c>
      <c r="BH69" s="8">
        <v>4.01</v>
      </c>
      <c r="BI69" s="9">
        <v>6.27</v>
      </c>
      <c r="BJ69" s="9">
        <v>7.94</v>
      </c>
      <c r="BK69" s="4">
        <v>11.74</v>
      </c>
      <c r="BL69" s="4">
        <v>17.89</v>
      </c>
      <c r="BM69" s="4">
        <v>2.56</v>
      </c>
      <c r="BN69" s="26">
        <v>1.9</v>
      </c>
      <c r="BO69" s="53">
        <v>0</v>
      </c>
      <c r="BP69" s="53">
        <v>0</v>
      </c>
      <c r="BQ69" s="53">
        <v>0.75</v>
      </c>
      <c r="BR69" s="54">
        <v>2.13</v>
      </c>
      <c r="BS69" s="53">
        <v>2.17</v>
      </c>
      <c r="BT69" s="54">
        <v>2.39</v>
      </c>
      <c r="BU69" s="55">
        <v>3.07</v>
      </c>
      <c r="BV69" s="53">
        <v>3.54</v>
      </c>
      <c r="BW69" s="53">
        <v>4.7300000000000004</v>
      </c>
      <c r="BX69" s="53">
        <v>5.52</v>
      </c>
      <c r="BY69" s="7">
        <v>3.53</v>
      </c>
      <c r="BZ69" s="8">
        <v>3.5</v>
      </c>
      <c r="CA69" s="9">
        <v>5.7</v>
      </c>
      <c r="CB69" s="9">
        <v>73</v>
      </c>
      <c r="CC69" s="4">
        <v>11.52</v>
      </c>
      <c r="CD69" s="4">
        <v>17.489999999999998</v>
      </c>
      <c r="CE69" s="16">
        <v>25.56</v>
      </c>
      <c r="CF69" s="38">
        <v>30.91</v>
      </c>
      <c r="CG69" s="17">
        <v>32.33</v>
      </c>
      <c r="CH69" s="18">
        <v>32.33</v>
      </c>
      <c r="CI69" s="17">
        <v>33.659999999999997</v>
      </c>
      <c r="CJ69" s="19">
        <v>34.82</v>
      </c>
      <c r="CK69" s="17">
        <v>35.61</v>
      </c>
      <c r="CL69" s="19">
        <v>36.119999999999997</v>
      </c>
      <c r="CM69" s="18">
        <v>37.659999999999997</v>
      </c>
      <c r="CN69" s="17">
        <v>37.36</v>
      </c>
      <c r="CO69" s="17">
        <v>39.29</v>
      </c>
      <c r="CP69" s="17">
        <v>40.97</v>
      </c>
      <c r="CQ69" s="17">
        <v>42.97</v>
      </c>
      <c r="CR69" s="19">
        <v>43.48</v>
      </c>
      <c r="CS69" s="20">
        <v>44.51</v>
      </c>
      <c r="CT69" s="20">
        <v>44.29</v>
      </c>
      <c r="CU69" s="16">
        <v>42.23</v>
      </c>
      <c r="CV69" s="16">
        <v>39.76</v>
      </c>
      <c r="CW69" s="16">
        <v>26.22</v>
      </c>
      <c r="CX69" s="38">
        <v>30.34</v>
      </c>
      <c r="CY69" s="17">
        <v>32.39</v>
      </c>
      <c r="CZ69" s="17">
        <v>32.479999999999997</v>
      </c>
      <c r="DA69" s="17">
        <v>33.450000000000003</v>
      </c>
      <c r="DB69" s="19">
        <v>34.299999999999997</v>
      </c>
      <c r="DC69" s="17">
        <v>35.659999999999997</v>
      </c>
      <c r="DD69" s="19">
        <v>36.76</v>
      </c>
      <c r="DE69" s="18">
        <v>37.299999999999997</v>
      </c>
      <c r="DF69" s="17">
        <v>37.39</v>
      </c>
      <c r="DG69" s="17">
        <v>39.07</v>
      </c>
      <c r="DH69" s="17">
        <v>40.619999999999997</v>
      </c>
      <c r="DI69" s="17">
        <v>43.38</v>
      </c>
      <c r="DJ69" s="19">
        <v>42.91</v>
      </c>
      <c r="DK69" s="20">
        <v>44.27</v>
      </c>
      <c r="DL69" s="20">
        <v>44.46</v>
      </c>
      <c r="DM69" s="16">
        <v>42.03</v>
      </c>
      <c r="DN69" s="16">
        <v>40.29</v>
      </c>
      <c r="DO69" s="16">
        <v>2</v>
      </c>
      <c r="DP69" s="20">
        <v>5</v>
      </c>
      <c r="DQ69" s="17">
        <v>5</v>
      </c>
      <c r="DR69" s="17">
        <v>2</v>
      </c>
      <c r="DS69" s="17">
        <v>-1</v>
      </c>
      <c r="DT69" s="17">
        <v>-8</v>
      </c>
      <c r="DU69" s="17">
        <v>-14</v>
      </c>
      <c r="DV69" s="17">
        <v>-16</v>
      </c>
      <c r="DW69" s="17">
        <v>-14</v>
      </c>
      <c r="DX69" s="17">
        <v>-11</v>
      </c>
      <c r="DY69" s="17">
        <v>-3</v>
      </c>
      <c r="DZ69" s="17">
        <v>0</v>
      </c>
      <c r="EA69" s="17">
        <v>2</v>
      </c>
      <c r="EB69" s="17">
        <v>4</v>
      </c>
      <c r="EC69" s="20">
        <v>4</v>
      </c>
      <c r="ED69" s="20">
        <v>2</v>
      </c>
      <c r="EE69" s="20">
        <v>2</v>
      </c>
      <c r="EF69" s="20">
        <v>0</v>
      </c>
    </row>
    <row r="70" spans="1:136" ht="14">
      <c r="A70" s="2" t="s">
        <v>1088</v>
      </c>
      <c r="B70" s="2" t="s">
        <v>1089</v>
      </c>
      <c r="C70" s="2"/>
      <c r="D70" s="2">
        <v>51502263</v>
      </c>
      <c r="E70" s="10" t="s">
        <v>1090</v>
      </c>
      <c r="F70" s="11" t="s">
        <v>382</v>
      </c>
      <c r="G70" s="2" t="s">
        <v>480</v>
      </c>
      <c r="H70" s="2"/>
      <c r="I70" s="2" t="s">
        <v>147</v>
      </c>
      <c r="J70" s="2" t="s">
        <v>471</v>
      </c>
      <c r="K70" s="30"/>
      <c r="L70" s="30"/>
      <c r="M70" s="30"/>
      <c r="N70" s="30"/>
      <c r="O70" s="3" t="s">
        <v>48</v>
      </c>
      <c r="P70" s="3">
        <v>33</v>
      </c>
      <c r="Q70" s="2">
        <v>34</v>
      </c>
      <c r="R70" s="2">
        <v>29</v>
      </c>
      <c r="S70" s="2" t="s">
        <v>280</v>
      </c>
      <c r="T70" s="33"/>
      <c r="U70" s="3" t="s">
        <v>848</v>
      </c>
      <c r="V70" s="3">
        <v>78</v>
      </c>
      <c r="W70" s="2">
        <v>59</v>
      </c>
      <c r="X70" s="2">
        <v>55</v>
      </c>
      <c r="Y70" s="2"/>
      <c r="Z70" s="33" t="s">
        <v>242</v>
      </c>
      <c r="AA70" s="12" t="s">
        <v>217</v>
      </c>
      <c r="AB70" s="12">
        <v>46</v>
      </c>
      <c r="AC70" s="13">
        <v>36</v>
      </c>
      <c r="AD70" s="13">
        <v>26</v>
      </c>
      <c r="AE70" s="13"/>
      <c r="AF70" s="34" t="s">
        <v>197</v>
      </c>
      <c r="AG70" s="2" t="s">
        <v>177</v>
      </c>
      <c r="AH70" s="2" t="s">
        <v>262</v>
      </c>
      <c r="AI70" s="2" t="s">
        <v>712</v>
      </c>
      <c r="AJ70" s="2" t="s">
        <v>658</v>
      </c>
      <c r="AK70" s="2" t="s">
        <v>87</v>
      </c>
      <c r="AL70" s="1"/>
      <c r="AM70" s="2" t="s">
        <v>89</v>
      </c>
      <c r="AN70" s="1"/>
      <c r="AO70" s="2" t="s">
        <v>91</v>
      </c>
      <c r="AP70" s="1" t="s">
        <v>234</v>
      </c>
      <c r="AQ70" s="2" t="s">
        <v>93</v>
      </c>
      <c r="AR70" s="14" t="s">
        <v>782</v>
      </c>
      <c r="AS70" s="14"/>
      <c r="AT70" s="1"/>
      <c r="AU70" s="16">
        <v>3.17</v>
      </c>
      <c r="AV70" s="18">
        <v>2.2400000000000002</v>
      </c>
      <c r="AW70" s="17">
        <v>2.14</v>
      </c>
      <c r="AX70" s="18">
        <v>1.51</v>
      </c>
      <c r="AY70" s="17">
        <v>2.3199999999999998</v>
      </c>
      <c r="AZ70" s="19">
        <v>2.5</v>
      </c>
      <c r="BA70" s="17">
        <v>0</v>
      </c>
      <c r="BB70" s="19">
        <v>1.67</v>
      </c>
      <c r="BC70" s="18">
        <v>5.63</v>
      </c>
      <c r="BD70" s="17">
        <v>3.9</v>
      </c>
      <c r="BE70" s="17">
        <v>3.56</v>
      </c>
      <c r="BF70" s="17">
        <v>6.09</v>
      </c>
      <c r="BG70" s="17">
        <v>3.8</v>
      </c>
      <c r="BH70" s="19">
        <v>3.74</v>
      </c>
      <c r="BI70" s="20">
        <v>6.24</v>
      </c>
      <c r="BJ70" s="20">
        <v>4.9800000000000004</v>
      </c>
      <c r="BK70" s="16">
        <v>9.2799999999999994</v>
      </c>
      <c r="BL70" s="16">
        <v>17.989999999999998</v>
      </c>
      <c r="BM70" s="16">
        <v>1.94</v>
      </c>
      <c r="BN70" s="18">
        <v>2.12</v>
      </c>
      <c r="BO70" s="17">
        <v>0</v>
      </c>
      <c r="BP70" s="17">
        <v>1.3</v>
      </c>
      <c r="BQ70" s="17">
        <v>2.11</v>
      </c>
      <c r="BR70" s="19">
        <v>2.17</v>
      </c>
      <c r="BS70" s="17">
        <v>0</v>
      </c>
      <c r="BT70" s="19">
        <v>1.94</v>
      </c>
      <c r="BU70" s="18">
        <v>4.93</v>
      </c>
      <c r="BV70" s="17">
        <v>5.18</v>
      </c>
      <c r="BW70" s="17">
        <v>6.79</v>
      </c>
      <c r="BX70" s="17">
        <v>5.0999999999999996</v>
      </c>
      <c r="BY70" s="17">
        <v>3.65</v>
      </c>
      <c r="BZ70" s="19">
        <v>4.57</v>
      </c>
      <c r="CA70" s="20">
        <v>5.9</v>
      </c>
      <c r="CB70" s="20">
        <v>4.68</v>
      </c>
      <c r="CC70" s="16">
        <v>8.44</v>
      </c>
      <c r="CD70" s="16">
        <v>17.170000000000002</v>
      </c>
      <c r="CE70" s="4">
        <v>25.77</v>
      </c>
      <c r="CF70" s="6">
        <v>27.35</v>
      </c>
      <c r="CG70" s="7">
        <v>28.87</v>
      </c>
      <c r="CH70" s="6">
        <v>29.3</v>
      </c>
      <c r="CI70" s="7">
        <v>31.83</v>
      </c>
      <c r="CJ70" s="8">
        <v>31.94</v>
      </c>
      <c r="CK70" s="7">
        <v>26.64</v>
      </c>
      <c r="CL70" s="8">
        <v>29.86</v>
      </c>
      <c r="CM70" s="6">
        <v>30.73</v>
      </c>
      <c r="CN70" s="7">
        <v>32.119999999999997</v>
      </c>
      <c r="CO70" s="7">
        <v>34.24</v>
      </c>
      <c r="CP70" s="7">
        <v>35.15</v>
      </c>
      <c r="CQ70" s="7">
        <v>36.159999999999997</v>
      </c>
      <c r="CR70" s="8">
        <v>39.33</v>
      </c>
      <c r="CS70" s="9">
        <v>39.22</v>
      </c>
      <c r="CT70" s="9">
        <v>39.78</v>
      </c>
      <c r="CU70" s="4">
        <v>36.409999999999997</v>
      </c>
      <c r="CV70" s="4">
        <v>33.229999999999997</v>
      </c>
      <c r="CW70" s="4">
        <v>25.64</v>
      </c>
      <c r="CX70" s="55">
        <v>26.99</v>
      </c>
      <c r="CY70" s="53">
        <v>28.17</v>
      </c>
      <c r="CZ70" s="53">
        <v>29.57</v>
      </c>
      <c r="DA70" s="53">
        <v>32.32</v>
      </c>
      <c r="DB70" s="54">
        <v>31.54</v>
      </c>
      <c r="DC70" s="53">
        <v>27.4</v>
      </c>
      <c r="DD70" s="54">
        <v>29.13</v>
      </c>
      <c r="DE70" s="55">
        <v>30.7</v>
      </c>
      <c r="DF70" s="53">
        <v>33.29</v>
      </c>
      <c r="DG70" s="53">
        <v>34.94</v>
      </c>
      <c r="DH70" s="53">
        <v>35.799999999999997</v>
      </c>
      <c r="DI70" s="7">
        <v>37.68</v>
      </c>
      <c r="DJ70" s="8">
        <v>40.83</v>
      </c>
      <c r="DK70" s="9">
        <v>39.979999999999997</v>
      </c>
      <c r="DL70" s="9">
        <v>39.4</v>
      </c>
      <c r="DM70" s="4">
        <v>36.119999999999997</v>
      </c>
      <c r="DN70" s="4">
        <v>33.950000000000003</v>
      </c>
      <c r="DO70" s="16">
        <v>5</v>
      </c>
      <c r="DP70" s="17">
        <v>5</v>
      </c>
      <c r="DQ70" s="17">
        <v>6</v>
      </c>
      <c r="DR70" s="17">
        <v>2</v>
      </c>
      <c r="DS70" s="17">
        <v>-14</v>
      </c>
      <c r="DT70" s="17">
        <v>-23</v>
      </c>
      <c r="DU70" s="17">
        <v>-29</v>
      </c>
      <c r="DV70" s="17">
        <v>-30</v>
      </c>
      <c r="DW70" s="17">
        <v>-30</v>
      </c>
      <c r="DX70" s="17">
        <v>-28</v>
      </c>
      <c r="DY70" s="17">
        <v>-20</v>
      </c>
      <c r="DZ70" s="17">
        <v>-3</v>
      </c>
      <c r="EA70" s="17">
        <v>4</v>
      </c>
      <c r="EB70" s="17">
        <v>9</v>
      </c>
      <c r="EC70" s="20">
        <v>11</v>
      </c>
      <c r="ED70" s="20">
        <v>6</v>
      </c>
      <c r="EE70" s="20">
        <v>3</v>
      </c>
      <c r="EF70" s="20">
        <v>1</v>
      </c>
    </row>
    <row r="71" spans="1:136" ht="14">
      <c r="A71" s="2" t="s">
        <v>1084</v>
      </c>
      <c r="B71" s="2" t="s">
        <v>1085</v>
      </c>
      <c r="C71" s="2"/>
      <c r="D71" s="2">
        <v>50905061</v>
      </c>
      <c r="E71" s="10" t="s">
        <v>400</v>
      </c>
      <c r="F71" s="11" t="s">
        <v>1086</v>
      </c>
      <c r="G71" s="2" t="s">
        <v>167</v>
      </c>
      <c r="H71" s="2"/>
      <c r="I71" s="2" t="s">
        <v>79</v>
      </c>
      <c r="J71" s="2" t="s">
        <v>819</v>
      </c>
      <c r="K71" s="30"/>
      <c r="L71" s="30"/>
      <c r="M71" s="30"/>
      <c r="N71" s="30"/>
      <c r="O71" s="3" t="s">
        <v>17</v>
      </c>
      <c r="P71" s="3">
        <v>31</v>
      </c>
      <c r="Q71" s="2">
        <v>26</v>
      </c>
      <c r="R71" s="2">
        <v>16</v>
      </c>
      <c r="S71" s="2" t="s">
        <v>280</v>
      </c>
      <c r="T71" s="33"/>
      <c r="U71" s="3" t="s">
        <v>216</v>
      </c>
      <c r="V71" s="3">
        <v>52</v>
      </c>
      <c r="W71" s="2">
        <v>34</v>
      </c>
      <c r="X71" s="2">
        <v>14</v>
      </c>
      <c r="Y71" s="2"/>
      <c r="Z71" s="33" t="s">
        <v>242</v>
      </c>
      <c r="AA71" s="12" t="s">
        <v>217</v>
      </c>
      <c r="AB71" s="12">
        <v>39</v>
      </c>
      <c r="AC71" s="13">
        <v>20</v>
      </c>
      <c r="AD71" s="13">
        <v>10</v>
      </c>
      <c r="AE71" s="13"/>
      <c r="AF71" s="34" t="s">
        <v>197</v>
      </c>
      <c r="AG71" s="2" t="s">
        <v>177</v>
      </c>
      <c r="AH71" s="2" t="s">
        <v>403</v>
      </c>
      <c r="AI71" s="2" t="s">
        <v>606</v>
      </c>
      <c r="AJ71" s="2" t="s">
        <v>422</v>
      </c>
      <c r="AK71" s="2" t="s">
        <v>87</v>
      </c>
      <c r="AL71" s="1"/>
      <c r="AM71" s="2" t="s">
        <v>89</v>
      </c>
      <c r="AN71" s="1"/>
      <c r="AO71" s="2" t="s">
        <v>91</v>
      </c>
      <c r="AP71" s="1" t="s">
        <v>787</v>
      </c>
      <c r="AQ71" s="2" t="s">
        <v>93</v>
      </c>
      <c r="AR71" s="14" t="s">
        <v>1087</v>
      </c>
      <c r="AS71" s="14"/>
      <c r="AT71" s="1"/>
      <c r="AU71" s="4">
        <v>4.49</v>
      </c>
      <c r="AV71" s="37">
        <v>3.95</v>
      </c>
      <c r="AW71" s="9">
        <v>3.38</v>
      </c>
      <c r="AX71" s="6">
        <v>2.41</v>
      </c>
      <c r="AY71" s="7">
        <v>1.83</v>
      </c>
      <c r="AZ71" s="8">
        <v>1.34</v>
      </c>
      <c r="BA71" s="7">
        <v>0.39</v>
      </c>
      <c r="BB71" s="8">
        <v>0.8</v>
      </c>
      <c r="BC71" s="6">
        <v>1.62</v>
      </c>
      <c r="BD71" s="7">
        <v>1.69</v>
      </c>
      <c r="BE71" s="7">
        <v>1.87</v>
      </c>
      <c r="BF71" s="7">
        <v>3.9</v>
      </c>
      <c r="BG71" s="7">
        <v>5.04</v>
      </c>
      <c r="BH71" s="4">
        <v>7.15</v>
      </c>
      <c r="BI71" s="9">
        <v>7.12</v>
      </c>
      <c r="BJ71" s="9">
        <v>8.7799999999999994</v>
      </c>
      <c r="BK71" s="4">
        <v>11.74</v>
      </c>
      <c r="BL71" s="4">
        <v>15.31</v>
      </c>
      <c r="BM71" s="4">
        <v>4.41</v>
      </c>
      <c r="BN71" s="26">
        <v>3.9</v>
      </c>
      <c r="BO71" s="25">
        <v>1.45</v>
      </c>
      <c r="BP71" s="53">
        <v>0.97</v>
      </c>
      <c r="BQ71" s="53">
        <v>0.45</v>
      </c>
      <c r="BR71" s="54">
        <v>1.22</v>
      </c>
      <c r="BS71" s="53">
        <v>1.37</v>
      </c>
      <c r="BT71" s="54">
        <v>1.49</v>
      </c>
      <c r="BU71" s="55">
        <v>1.66</v>
      </c>
      <c r="BV71" s="53">
        <v>1.99</v>
      </c>
      <c r="BW71" s="53">
        <v>3.76</v>
      </c>
      <c r="BX71" s="53">
        <v>3.73</v>
      </c>
      <c r="BY71" s="7">
        <v>7.15</v>
      </c>
      <c r="BZ71" s="4">
        <v>7.07</v>
      </c>
      <c r="CA71" s="9">
        <v>8.2200000000000006</v>
      </c>
      <c r="CB71" s="9">
        <v>9.9499999999999993</v>
      </c>
      <c r="CC71" s="4">
        <v>12.44</v>
      </c>
      <c r="CD71" s="4">
        <v>14.23</v>
      </c>
      <c r="CE71" s="16">
        <v>27.41</v>
      </c>
      <c r="CF71" s="38">
        <v>32.33</v>
      </c>
      <c r="CG71" s="20">
        <v>35.08</v>
      </c>
      <c r="CH71" s="18">
        <v>35.06</v>
      </c>
      <c r="CI71" s="17">
        <v>36.44</v>
      </c>
      <c r="CJ71" s="19">
        <v>37.119999999999997</v>
      </c>
      <c r="CK71" s="17">
        <v>37.020000000000003</v>
      </c>
      <c r="CL71" s="19">
        <v>37.090000000000003</v>
      </c>
      <c r="CM71" s="18">
        <v>38.549999999999997</v>
      </c>
      <c r="CN71" s="17">
        <v>40.04</v>
      </c>
      <c r="CO71" s="17">
        <v>40.369999999999997</v>
      </c>
      <c r="CP71" s="17">
        <v>42.33</v>
      </c>
      <c r="CQ71" s="17">
        <v>45.42</v>
      </c>
      <c r="CR71" s="16">
        <v>45.63</v>
      </c>
      <c r="CS71" s="20">
        <v>50.55</v>
      </c>
      <c r="CT71" s="20">
        <v>48.48</v>
      </c>
      <c r="CU71" s="16">
        <v>47.3</v>
      </c>
      <c r="CV71" s="16">
        <v>39.97</v>
      </c>
      <c r="CW71" s="16">
        <v>27.46</v>
      </c>
      <c r="CX71" s="38">
        <v>32.729999999999997</v>
      </c>
      <c r="CY71" s="20">
        <v>35.33</v>
      </c>
      <c r="CZ71" s="17">
        <v>35.75</v>
      </c>
      <c r="DA71" s="17">
        <v>36.78</v>
      </c>
      <c r="DB71" s="19">
        <v>36.68</v>
      </c>
      <c r="DC71" s="17">
        <v>36.9</v>
      </c>
      <c r="DD71" s="19">
        <v>37.75</v>
      </c>
      <c r="DE71" s="18">
        <v>38.159999999999997</v>
      </c>
      <c r="DF71" s="17">
        <v>40.25</v>
      </c>
      <c r="DG71" s="17">
        <v>41.21</v>
      </c>
      <c r="DH71" s="17">
        <v>42.87</v>
      </c>
      <c r="DI71" s="17">
        <v>45.9</v>
      </c>
      <c r="DJ71" s="16">
        <v>45.44</v>
      </c>
      <c r="DK71" s="20">
        <v>51.02</v>
      </c>
      <c r="DL71" s="20">
        <v>48.78</v>
      </c>
      <c r="DM71" s="16">
        <v>47.68</v>
      </c>
      <c r="DN71" s="16">
        <v>39.11</v>
      </c>
      <c r="DO71" s="16">
        <v>0</v>
      </c>
      <c r="DP71" s="20">
        <v>2</v>
      </c>
      <c r="DQ71" s="20">
        <v>5</v>
      </c>
      <c r="DR71" s="17">
        <v>3</v>
      </c>
      <c r="DS71" s="17">
        <v>-2</v>
      </c>
      <c r="DT71" s="17">
        <v>-8</v>
      </c>
      <c r="DU71" s="17">
        <v>-11</v>
      </c>
      <c r="DV71" s="17">
        <v>-14</v>
      </c>
      <c r="DW71" s="17">
        <v>-15</v>
      </c>
      <c r="DX71" s="17">
        <v>-15</v>
      </c>
      <c r="DY71" s="17">
        <v>-6</v>
      </c>
      <c r="DZ71" s="17">
        <v>-1</v>
      </c>
      <c r="EA71" s="17">
        <v>3</v>
      </c>
      <c r="EB71" s="20">
        <v>5</v>
      </c>
      <c r="EC71" s="20">
        <v>5</v>
      </c>
      <c r="ED71" s="20">
        <v>4</v>
      </c>
      <c r="EE71" s="20">
        <v>0</v>
      </c>
      <c r="EF71" s="20">
        <v>2</v>
      </c>
    </row>
    <row r="72" spans="1:136" ht="14">
      <c r="A72" s="2" t="s">
        <v>1082</v>
      </c>
      <c r="B72" s="2" t="s">
        <v>851</v>
      </c>
      <c r="C72" s="2"/>
      <c r="D72" s="2">
        <v>51490980</v>
      </c>
      <c r="E72" s="10" t="s">
        <v>973</v>
      </c>
      <c r="F72" s="11" t="s">
        <v>351</v>
      </c>
      <c r="G72" s="2" t="s">
        <v>167</v>
      </c>
      <c r="H72" s="2"/>
      <c r="I72" s="2" t="s">
        <v>99</v>
      </c>
      <c r="J72" s="2" t="s">
        <v>335</v>
      </c>
      <c r="K72" s="30" t="s">
        <v>168</v>
      </c>
      <c r="L72" s="30"/>
      <c r="M72" s="30"/>
      <c r="N72" s="30"/>
      <c r="O72" s="3" t="s">
        <v>17</v>
      </c>
      <c r="P72" s="3">
        <v>31</v>
      </c>
      <c r="Q72" s="2">
        <v>23</v>
      </c>
      <c r="R72" s="2">
        <v>17</v>
      </c>
      <c r="S72" s="2" t="s">
        <v>1038</v>
      </c>
      <c r="T72" s="33"/>
      <c r="U72" s="3" t="s">
        <v>216</v>
      </c>
      <c r="V72" s="3">
        <v>54</v>
      </c>
      <c r="W72" s="2">
        <v>40</v>
      </c>
      <c r="X72" s="2">
        <v>35</v>
      </c>
      <c r="Y72" s="2"/>
      <c r="Z72" s="33" t="s">
        <v>242</v>
      </c>
      <c r="AA72" s="12" t="s">
        <v>217</v>
      </c>
      <c r="AB72" s="12">
        <v>48</v>
      </c>
      <c r="AC72" s="13">
        <v>31</v>
      </c>
      <c r="AD72" s="13">
        <v>20</v>
      </c>
      <c r="AE72" s="13"/>
      <c r="AF72" s="34" t="s">
        <v>197</v>
      </c>
      <c r="AG72" s="2" t="s">
        <v>149</v>
      </c>
      <c r="AH72" s="2" t="s">
        <v>348</v>
      </c>
      <c r="AI72" s="2" t="s">
        <v>870</v>
      </c>
      <c r="AJ72" s="2" t="s">
        <v>86</v>
      </c>
      <c r="AK72" s="2" t="s">
        <v>87</v>
      </c>
      <c r="AL72" s="1"/>
      <c r="AM72" s="2" t="s">
        <v>89</v>
      </c>
      <c r="AN72" s="1"/>
      <c r="AO72" s="2" t="s">
        <v>91</v>
      </c>
      <c r="AP72" s="1" t="s">
        <v>1083</v>
      </c>
      <c r="AQ72" s="2" t="s">
        <v>93</v>
      </c>
      <c r="AR72" s="14" t="s">
        <v>762</v>
      </c>
      <c r="AS72" s="14"/>
      <c r="AT72" s="1"/>
      <c r="AU72" s="4">
        <v>4.29</v>
      </c>
      <c r="AV72" s="37">
        <v>3.77</v>
      </c>
      <c r="AW72" s="9">
        <v>2.78</v>
      </c>
      <c r="AX72" s="37">
        <v>2.4900000000000002</v>
      </c>
      <c r="AY72" s="7">
        <v>1.87</v>
      </c>
      <c r="AZ72" s="8">
        <v>1.02</v>
      </c>
      <c r="BA72" s="7">
        <v>0.95</v>
      </c>
      <c r="BB72" s="8">
        <v>2.2400000000000002</v>
      </c>
      <c r="BC72" s="6">
        <v>2.62</v>
      </c>
      <c r="BD72" s="7">
        <v>3.12</v>
      </c>
      <c r="BE72" s="7">
        <v>3.9</v>
      </c>
      <c r="BF72" s="7">
        <v>5.09</v>
      </c>
      <c r="BG72" s="7">
        <v>4.22</v>
      </c>
      <c r="BH72" s="8">
        <v>3.36</v>
      </c>
      <c r="BI72" s="7">
        <v>5.9</v>
      </c>
      <c r="BJ72" s="9">
        <v>8.4499999999999993</v>
      </c>
      <c r="BK72" s="4">
        <v>11.44</v>
      </c>
      <c r="BL72" s="4">
        <v>14.15</v>
      </c>
      <c r="BM72" s="4">
        <v>4.33</v>
      </c>
      <c r="BN72" s="26">
        <v>3.11</v>
      </c>
      <c r="BO72" s="25">
        <v>2.17</v>
      </c>
      <c r="BP72" s="25">
        <v>0.35</v>
      </c>
      <c r="BQ72" s="53">
        <v>1.1499999999999999</v>
      </c>
      <c r="BR72" s="54">
        <v>1.39</v>
      </c>
      <c r="BS72" s="53">
        <v>1.78</v>
      </c>
      <c r="BT72" s="54">
        <v>2.37</v>
      </c>
      <c r="BU72" s="55">
        <v>3.29</v>
      </c>
      <c r="BV72" s="53">
        <v>3.58</v>
      </c>
      <c r="BW72" s="53">
        <v>3.23</v>
      </c>
      <c r="BX72" s="53">
        <v>5.1100000000000003</v>
      </c>
      <c r="BY72" s="7">
        <v>5.33</v>
      </c>
      <c r="BZ72" s="8">
        <v>5.66</v>
      </c>
      <c r="CA72" s="7">
        <v>6.94</v>
      </c>
      <c r="CB72" s="9">
        <v>8.74</v>
      </c>
      <c r="CC72" s="4">
        <v>11.61</v>
      </c>
      <c r="CD72" s="4">
        <v>12.2</v>
      </c>
      <c r="CE72" s="16">
        <v>27.49</v>
      </c>
      <c r="CF72" s="38">
        <v>32.25</v>
      </c>
      <c r="CG72" s="20">
        <v>34.299999999999997</v>
      </c>
      <c r="CH72" s="38">
        <v>37.14</v>
      </c>
      <c r="CI72" s="17">
        <v>39.18</v>
      </c>
      <c r="CJ72" s="19">
        <v>39.770000000000003</v>
      </c>
      <c r="CK72" s="17">
        <v>41.15</v>
      </c>
      <c r="CL72" s="19">
        <v>39.840000000000003</v>
      </c>
      <c r="CM72" s="18">
        <v>39.17</v>
      </c>
      <c r="CN72" s="17">
        <v>40.1</v>
      </c>
      <c r="CO72" s="17">
        <v>40.69</v>
      </c>
      <c r="CP72" s="17">
        <v>42.62</v>
      </c>
      <c r="CQ72" s="17">
        <v>44.68</v>
      </c>
      <c r="CR72" s="19">
        <v>46.62</v>
      </c>
      <c r="CS72" s="17">
        <v>47.94</v>
      </c>
      <c r="CT72" s="20">
        <v>48.24</v>
      </c>
      <c r="CU72" s="16">
        <v>47.73</v>
      </c>
      <c r="CV72" s="16">
        <v>45.95</v>
      </c>
      <c r="CW72" s="16">
        <v>28.62</v>
      </c>
      <c r="CX72" s="38">
        <v>32.83</v>
      </c>
      <c r="CY72" s="20">
        <v>35.28</v>
      </c>
      <c r="CZ72" s="20">
        <v>37.76</v>
      </c>
      <c r="DA72" s="17">
        <v>39.19</v>
      </c>
      <c r="DB72" s="19">
        <v>39.75</v>
      </c>
      <c r="DC72" s="17">
        <v>40.82</v>
      </c>
      <c r="DD72" s="19">
        <v>39.44</v>
      </c>
      <c r="DE72" s="18">
        <v>39.49</v>
      </c>
      <c r="DF72" s="17">
        <v>41.62</v>
      </c>
      <c r="DG72" s="17">
        <v>40.32</v>
      </c>
      <c r="DH72" s="17">
        <v>43.05</v>
      </c>
      <c r="DI72" s="17">
        <v>45.3</v>
      </c>
      <c r="DJ72" s="19">
        <v>46.86</v>
      </c>
      <c r="DK72" s="17">
        <v>47.55</v>
      </c>
      <c r="DL72" s="20">
        <v>48.82</v>
      </c>
      <c r="DM72" s="16">
        <v>48.06</v>
      </c>
      <c r="DN72" s="16">
        <v>45.06</v>
      </c>
      <c r="DO72" s="16">
        <v>6</v>
      </c>
      <c r="DP72" s="20">
        <v>8</v>
      </c>
      <c r="DQ72" s="20">
        <v>9</v>
      </c>
      <c r="DR72" s="20">
        <v>10</v>
      </c>
      <c r="DS72" s="17">
        <v>8</v>
      </c>
      <c r="DT72" s="17">
        <v>4</v>
      </c>
      <c r="DU72" s="17">
        <v>-1</v>
      </c>
      <c r="DV72" s="17">
        <v>-9</v>
      </c>
      <c r="DW72" s="17">
        <v>-8</v>
      </c>
      <c r="DX72" s="17">
        <v>-7</v>
      </c>
      <c r="DY72" s="17">
        <v>-3</v>
      </c>
      <c r="DZ72" s="17">
        <v>2</v>
      </c>
      <c r="EA72" s="17">
        <v>13</v>
      </c>
      <c r="EB72" s="17">
        <v>18</v>
      </c>
      <c r="EC72" s="17">
        <v>18</v>
      </c>
      <c r="ED72" s="20">
        <v>16</v>
      </c>
      <c r="EE72" s="20">
        <v>13</v>
      </c>
      <c r="EF72" s="20">
        <v>13</v>
      </c>
    </row>
    <row r="73" spans="1:136" ht="14">
      <c r="A73" s="2" t="s">
        <v>1076</v>
      </c>
      <c r="B73" s="2" t="s">
        <v>654</v>
      </c>
      <c r="C73" s="2"/>
      <c r="D73" s="2">
        <v>51469443</v>
      </c>
      <c r="E73" s="10" t="s">
        <v>973</v>
      </c>
      <c r="F73" s="11" t="s">
        <v>1077</v>
      </c>
      <c r="G73" s="2" t="s">
        <v>167</v>
      </c>
      <c r="H73" s="2"/>
      <c r="I73" s="2" t="s">
        <v>238</v>
      </c>
      <c r="J73" s="2" t="s">
        <v>201</v>
      </c>
      <c r="K73" s="30"/>
      <c r="L73" s="30"/>
      <c r="M73" s="30"/>
      <c r="N73" s="30"/>
      <c r="O73" s="3" t="s">
        <v>6</v>
      </c>
      <c r="P73" s="3">
        <v>23</v>
      </c>
      <c r="Q73" s="2">
        <v>20</v>
      </c>
      <c r="R73" s="2">
        <v>12</v>
      </c>
      <c r="S73" s="2" t="s">
        <v>283</v>
      </c>
      <c r="T73" s="33"/>
      <c r="U73" s="3" t="s">
        <v>81</v>
      </c>
      <c r="V73" s="3">
        <v>39</v>
      </c>
      <c r="W73" s="2">
        <v>25</v>
      </c>
      <c r="X73" s="2">
        <v>25</v>
      </c>
      <c r="Y73" s="2"/>
      <c r="Z73" s="33" t="s">
        <v>107</v>
      </c>
      <c r="AA73" s="12" t="s">
        <v>126</v>
      </c>
      <c r="AB73" s="12">
        <v>64</v>
      </c>
      <c r="AC73" s="13">
        <v>38</v>
      </c>
      <c r="AD73" s="13">
        <v>25</v>
      </c>
      <c r="AE73" s="13"/>
      <c r="AF73" s="34" t="s">
        <v>90</v>
      </c>
      <c r="AG73" s="2" t="s">
        <v>869</v>
      </c>
      <c r="AH73" s="2" t="s">
        <v>774</v>
      </c>
      <c r="AI73" s="2" t="s">
        <v>1078</v>
      </c>
      <c r="AJ73" s="2" t="s">
        <v>1079</v>
      </c>
      <c r="AK73" s="2" t="s">
        <v>87</v>
      </c>
      <c r="AL73" s="1"/>
      <c r="AM73" s="2" t="s">
        <v>89</v>
      </c>
      <c r="AN73" s="1"/>
      <c r="AO73" s="2" t="s">
        <v>91</v>
      </c>
      <c r="AP73" s="1" t="s">
        <v>1080</v>
      </c>
      <c r="AQ73" s="2" t="s">
        <v>93</v>
      </c>
      <c r="AR73" s="14" t="s">
        <v>1081</v>
      </c>
      <c r="AS73" s="14"/>
      <c r="AT73" s="1"/>
      <c r="AU73" s="4">
        <v>3.38</v>
      </c>
      <c r="AV73" s="37">
        <v>2.68</v>
      </c>
      <c r="AW73" s="9">
        <v>2.29</v>
      </c>
      <c r="AX73" s="37">
        <v>1.99</v>
      </c>
      <c r="AY73" s="7">
        <v>1.69</v>
      </c>
      <c r="AZ73" s="8">
        <v>0.67</v>
      </c>
      <c r="BA73" s="7">
        <v>0.12</v>
      </c>
      <c r="BB73" s="8">
        <v>0.63</v>
      </c>
      <c r="BC73" s="6">
        <v>0.76</v>
      </c>
      <c r="BD73" s="7">
        <v>1.62</v>
      </c>
      <c r="BE73" s="7">
        <v>3.99</v>
      </c>
      <c r="BF73" s="7">
        <v>6.39</v>
      </c>
      <c r="BG73" s="7">
        <v>5.46</v>
      </c>
      <c r="BH73" s="8">
        <v>4.49</v>
      </c>
      <c r="BI73" s="7">
        <v>6.97</v>
      </c>
      <c r="BJ73" s="9">
        <v>6.07</v>
      </c>
      <c r="BK73" s="4">
        <v>10.84</v>
      </c>
      <c r="BL73" s="4">
        <v>20.73</v>
      </c>
      <c r="BM73" s="4">
        <v>2.29</v>
      </c>
      <c r="BN73" s="26">
        <v>1.34</v>
      </c>
      <c r="BO73" s="25">
        <v>0.63</v>
      </c>
      <c r="BP73" s="25">
        <v>0.5</v>
      </c>
      <c r="BQ73" s="53">
        <v>1.61</v>
      </c>
      <c r="BR73" s="54">
        <v>2.61</v>
      </c>
      <c r="BS73" s="53">
        <v>2.11</v>
      </c>
      <c r="BT73" s="54">
        <v>2.86</v>
      </c>
      <c r="BU73" s="55">
        <v>2.74</v>
      </c>
      <c r="BV73" s="53">
        <v>2.9</v>
      </c>
      <c r="BW73" s="53">
        <v>5.63</v>
      </c>
      <c r="BX73" s="53">
        <v>5.19</v>
      </c>
      <c r="BY73" s="7">
        <v>5.65</v>
      </c>
      <c r="BZ73" s="8">
        <v>2.87</v>
      </c>
      <c r="CA73" s="7">
        <v>5.66</v>
      </c>
      <c r="CB73" s="9">
        <v>6.27</v>
      </c>
      <c r="CC73" s="4">
        <v>10.01</v>
      </c>
      <c r="CD73" s="4">
        <v>20.72</v>
      </c>
      <c r="CE73" s="16">
        <v>27.96</v>
      </c>
      <c r="CF73" s="38">
        <v>31.91</v>
      </c>
      <c r="CG73" s="20">
        <v>32.590000000000003</v>
      </c>
      <c r="CH73" s="38">
        <v>35.47</v>
      </c>
      <c r="CI73" s="17">
        <v>36.99</v>
      </c>
      <c r="CJ73" s="19">
        <v>37.81</v>
      </c>
      <c r="CK73" s="17">
        <v>38.979999999999997</v>
      </c>
      <c r="CL73" s="19">
        <v>39.08</v>
      </c>
      <c r="CM73" s="18">
        <v>38.64</v>
      </c>
      <c r="CN73" s="17">
        <v>40.409999999999997</v>
      </c>
      <c r="CO73" s="17">
        <v>40.35</v>
      </c>
      <c r="CP73" s="17">
        <v>44.26</v>
      </c>
      <c r="CQ73" s="17">
        <v>47.33</v>
      </c>
      <c r="CR73" s="19">
        <v>46.77</v>
      </c>
      <c r="CS73" s="17">
        <v>46.68</v>
      </c>
      <c r="CT73" s="20">
        <v>44.98</v>
      </c>
      <c r="CU73" s="16">
        <v>43.21</v>
      </c>
      <c r="CV73" s="16">
        <v>41.2</v>
      </c>
      <c r="CW73" s="16">
        <v>27.59</v>
      </c>
      <c r="CX73" s="38">
        <v>31.89</v>
      </c>
      <c r="CY73" s="20">
        <v>33.28</v>
      </c>
      <c r="CZ73" s="20">
        <v>36.04</v>
      </c>
      <c r="DA73" s="17">
        <v>36.75</v>
      </c>
      <c r="DB73" s="19">
        <v>37.93</v>
      </c>
      <c r="DC73" s="17">
        <v>38.880000000000003</v>
      </c>
      <c r="DD73" s="19">
        <v>39.799999999999997</v>
      </c>
      <c r="DE73" s="18">
        <v>39.72</v>
      </c>
      <c r="DF73" s="17">
        <v>40.770000000000003</v>
      </c>
      <c r="DG73" s="17">
        <v>41.79</v>
      </c>
      <c r="DH73" s="17">
        <v>45.81</v>
      </c>
      <c r="DI73" s="17">
        <v>48.41</v>
      </c>
      <c r="DJ73" s="19">
        <v>46.02</v>
      </c>
      <c r="DK73" s="17">
        <v>46.26</v>
      </c>
      <c r="DL73" s="20">
        <v>45.81</v>
      </c>
      <c r="DM73" s="16">
        <v>43.83</v>
      </c>
      <c r="DN73" s="16">
        <v>40.24</v>
      </c>
      <c r="DO73" s="16">
        <v>4</v>
      </c>
      <c r="DP73" s="20">
        <v>5</v>
      </c>
      <c r="DQ73" s="20">
        <v>4</v>
      </c>
      <c r="DR73" s="20">
        <v>1</v>
      </c>
      <c r="DS73" s="17">
        <v>-1</v>
      </c>
      <c r="DT73" s="17">
        <v>-4</v>
      </c>
      <c r="DU73" s="17">
        <v>-6</v>
      </c>
      <c r="DV73" s="17">
        <v>-3</v>
      </c>
      <c r="DW73" s="17">
        <v>0</v>
      </c>
      <c r="DX73" s="17">
        <v>9</v>
      </c>
      <c r="DY73" s="17">
        <v>16</v>
      </c>
      <c r="DZ73" s="17">
        <v>20</v>
      </c>
      <c r="EA73" s="17">
        <v>19</v>
      </c>
      <c r="EB73" s="17">
        <v>9</v>
      </c>
      <c r="EC73" s="17">
        <v>0</v>
      </c>
      <c r="ED73" s="20">
        <v>-4</v>
      </c>
      <c r="EE73" s="20">
        <v>-5</v>
      </c>
      <c r="EF73" s="20">
        <v>-6</v>
      </c>
    </row>
    <row r="74" spans="1:136" ht="14">
      <c r="A74" s="2" t="s">
        <v>1070</v>
      </c>
      <c r="B74" s="2" t="s">
        <v>1071</v>
      </c>
      <c r="C74" s="2"/>
      <c r="D74" s="2">
        <v>51936316</v>
      </c>
      <c r="E74" s="10" t="s">
        <v>1072</v>
      </c>
      <c r="F74" s="11" t="s">
        <v>1073</v>
      </c>
      <c r="G74" s="36"/>
      <c r="H74" s="2"/>
      <c r="I74" s="2"/>
      <c r="J74" s="2"/>
      <c r="K74" s="30" t="s">
        <v>168</v>
      </c>
      <c r="L74" s="30" t="s">
        <v>1074</v>
      </c>
      <c r="M74" s="30"/>
      <c r="N74" s="30"/>
      <c r="O74" s="3" t="s">
        <v>48</v>
      </c>
      <c r="P74" s="3">
        <v>30</v>
      </c>
      <c r="Q74" s="2">
        <v>25</v>
      </c>
      <c r="R74" s="2">
        <v>19</v>
      </c>
      <c r="S74" s="2" t="s">
        <v>935</v>
      </c>
      <c r="T74" s="33"/>
      <c r="U74" s="3" t="s">
        <v>64</v>
      </c>
      <c r="V74" s="3">
        <v>78</v>
      </c>
      <c r="W74" s="2">
        <v>61</v>
      </c>
      <c r="X74" s="2">
        <v>47</v>
      </c>
      <c r="Y74" s="2"/>
      <c r="Z74" s="33" t="s">
        <v>209</v>
      </c>
      <c r="AA74" s="12" t="s">
        <v>526</v>
      </c>
      <c r="AB74" s="12">
        <v>58</v>
      </c>
      <c r="AC74" s="13">
        <v>41</v>
      </c>
      <c r="AD74" s="13">
        <v>20</v>
      </c>
      <c r="AE74" s="13"/>
      <c r="AF74" s="34" t="s">
        <v>180</v>
      </c>
      <c r="AG74" s="2" t="s">
        <v>103</v>
      </c>
      <c r="AH74" s="2" t="s">
        <v>262</v>
      </c>
      <c r="AI74" s="2" t="s">
        <v>140</v>
      </c>
      <c r="AJ74" s="2" t="s">
        <v>658</v>
      </c>
      <c r="AK74" s="2" t="s">
        <v>87</v>
      </c>
      <c r="AL74" s="1"/>
      <c r="AM74" s="2" t="s">
        <v>89</v>
      </c>
      <c r="AN74" s="1"/>
      <c r="AO74" s="2" t="s">
        <v>91</v>
      </c>
      <c r="AP74" s="1" t="s">
        <v>1075</v>
      </c>
      <c r="AQ74" s="2" t="s">
        <v>93</v>
      </c>
      <c r="AR74" s="14" t="s">
        <v>998</v>
      </c>
      <c r="AS74" s="14"/>
      <c r="AT74" s="1"/>
      <c r="AU74" s="4">
        <v>2.23</v>
      </c>
      <c r="AV74" s="37">
        <v>2.33</v>
      </c>
      <c r="AW74" s="7">
        <v>2.5499999999999998</v>
      </c>
      <c r="AX74" s="6">
        <v>2.41</v>
      </c>
      <c r="AY74" s="7">
        <v>1.99</v>
      </c>
      <c r="AZ74" s="8">
        <v>1.1499999999999999</v>
      </c>
      <c r="BA74" s="7">
        <v>1.08</v>
      </c>
      <c r="BB74" s="8">
        <v>0.3</v>
      </c>
      <c r="BC74" s="6">
        <v>1.91</v>
      </c>
      <c r="BD74" s="7">
        <v>0.93</v>
      </c>
      <c r="BE74" s="7">
        <v>5.22</v>
      </c>
      <c r="BF74" s="7">
        <v>4.4800000000000004</v>
      </c>
      <c r="BG74" s="7">
        <v>1.89</v>
      </c>
      <c r="BH74" s="8">
        <v>2.5</v>
      </c>
      <c r="BI74" s="7">
        <v>4.28</v>
      </c>
      <c r="BJ74" s="9">
        <v>8.07</v>
      </c>
      <c r="BK74" s="4">
        <v>11.23</v>
      </c>
      <c r="BL74" s="4">
        <v>12.64</v>
      </c>
      <c r="BM74" s="4">
        <v>3.23</v>
      </c>
      <c r="BN74" s="26">
        <v>1.32</v>
      </c>
      <c r="BO74" s="53">
        <v>1.1499999999999999</v>
      </c>
      <c r="BP74" s="53">
        <v>1.1000000000000001</v>
      </c>
      <c r="BQ74" s="53">
        <v>1.74</v>
      </c>
      <c r="BR74" s="54">
        <v>2.66</v>
      </c>
      <c r="BS74" s="53">
        <v>2.0299999999999998</v>
      </c>
      <c r="BT74" s="54">
        <v>2.2799999999999998</v>
      </c>
      <c r="BU74" s="55">
        <v>1.91</v>
      </c>
      <c r="BV74" s="53">
        <v>2.14</v>
      </c>
      <c r="BW74" s="53">
        <v>2.79</v>
      </c>
      <c r="BX74" s="53">
        <v>4.3600000000000003</v>
      </c>
      <c r="BY74" s="7">
        <v>1.74</v>
      </c>
      <c r="BZ74" s="8">
        <v>2.0299999999999998</v>
      </c>
      <c r="CA74" s="7">
        <v>2.63</v>
      </c>
      <c r="CB74" s="9">
        <v>6.39</v>
      </c>
      <c r="CC74" s="4">
        <v>10.7</v>
      </c>
      <c r="CD74" s="4">
        <v>13.04</v>
      </c>
      <c r="CE74" s="16">
        <v>26.63</v>
      </c>
      <c r="CF74" s="38">
        <v>29.83</v>
      </c>
      <c r="CG74" s="17">
        <v>28.59</v>
      </c>
      <c r="CH74" s="18">
        <v>29.7</v>
      </c>
      <c r="CI74" s="17">
        <v>30.48</v>
      </c>
      <c r="CJ74" s="19">
        <v>32.69</v>
      </c>
      <c r="CK74" s="17">
        <v>34.159999999999997</v>
      </c>
      <c r="CL74" s="19">
        <v>34.49</v>
      </c>
      <c r="CM74" s="18">
        <v>34.770000000000003</v>
      </c>
      <c r="CN74" s="17">
        <v>37.409999999999997</v>
      </c>
      <c r="CO74" s="17">
        <v>39.44</v>
      </c>
      <c r="CP74" s="17">
        <v>40.130000000000003</v>
      </c>
      <c r="CQ74" s="17">
        <v>42.81</v>
      </c>
      <c r="CR74" s="19">
        <v>41.32</v>
      </c>
      <c r="CS74" s="17">
        <v>43.21</v>
      </c>
      <c r="CT74" s="20">
        <v>42.44</v>
      </c>
      <c r="CU74" s="16">
        <v>43.6</v>
      </c>
      <c r="CV74" s="16">
        <v>43.58</v>
      </c>
      <c r="CW74" s="16">
        <v>26.8</v>
      </c>
      <c r="CX74" s="38">
        <v>28.97</v>
      </c>
      <c r="CY74" s="17">
        <v>28.56</v>
      </c>
      <c r="CZ74" s="17">
        <v>29.39</v>
      </c>
      <c r="DA74" s="17">
        <v>30.74</v>
      </c>
      <c r="DB74" s="19">
        <v>32.15</v>
      </c>
      <c r="DC74" s="17">
        <v>34.340000000000003</v>
      </c>
      <c r="DD74" s="19">
        <v>34.659999999999997</v>
      </c>
      <c r="DE74" s="18">
        <v>35.35</v>
      </c>
      <c r="DF74" s="17">
        <v>37.479999999999997</v>
      </c>
      <c r="DG74" s="17">
        <v>39.07</v>
      </c>
      <c r="DH74" s="17">
        <v>41.3</v>
      </c>
      <c r="DI74" s="17">
        <v>42.2</v>
      </c>
      <c r="DJ74" s="19">
        <v>40.89</v>
      </c>
      <c r="DK74" s="17">
        <v>43.28</v>
      </c>
      <c r="DL74" s="20">
        <v>42.17</v>
      </c>
      <c r="DM74" s="16">
        <v>42.74</v>
      </c>
      <c r="DN74" s="16">
        <v>43.19</v>
      </c>
      <c r="DO74" s="16">
        <v>9</v>
      </c>
      <c r="DP74" s="20">
        <v>10</v>
      </c>
      <c r="DQ74" s="17">
        <v>5</v>
      </c>
      <c r="DR74" s="17">
        <v>-2</v>
      </c>
      <c r="DS74" s="17">
        <v>-14</v>
      </c>
      <c r="DT74" s="17">
        <v>-16</v>
      </c>
      <c r="DU74" s="17">
        <v>-18</v>
      </c>
      <c r="DV74" s="17">
        <v>-16</v>
      </c>
      <c r="DW74" s="17">
        <v>-8</v>
      </c>
      <c r="DX74" s="17">
        <v>0</v>
      </c>
      <c r="DY74" s="17">
        <v>10</v>
      </c>
      <c r="DZ74" s="17">
        <v>17</v>
      </c>
      <c r="EA74" s="17">
        <v>18</v>
      </c>
      <c r="EB74" s="17">
        <v>15</v>
      </c>
      <c r="EC74" s="17">
        <v>13</v>
      </c>
      <c r="ED74" s="20">
        <v>9</v>
      </c>
      <c r="EE74" s="20">
        <v>1</v>
      </c>
      <c r="EF74" s="20">
        <v>-1</v>
      </c>
    </row>
    <row r="75" spans="1:136" ht="14">
      <c r="A75" s="2" t="s">
        <v>1065</v>
      </c>
      <c r="B75" s="2" t="s">
        <v>1066</v>
      </c>
      <c r="C75" s="2"/>
      <c r="D75" s="2">
        <v>51775597</v>
      </c>
      <c r="E75" s="10" t="s">
        <v>1050</v>
      </c>
      <c r="F75" s="11" t="s">
        <v>1067</v>
      </c>
      <c r="G75" s="2" t="s">
        <v>167</v>
      </c>
      <c r="H75" s="2"/>
      <c r="I75" s="2" t="s">
        <v>238</v>
      </c>
      <c r="J75" s="2" t="s">
        <v>201</v>
      </c>
      <c r="K75" s="30" t="s">
        <v>649</v>
      </c>
      <c r="L75" s="30"/>
      <c r="M75" s="30"/>
      <c r="N75" s="30"/>
      <c r="O75" s="3" t="s">
        <v>6</v>
      </c>
      <c r="P75" s="3">
        <v>19</v>
      </c>
      <c r="Q75" s="2">
        <v>17</v>
      </c>
      <c r="R75" s="2">
        <v>10</v>
      </c>
      <c r="S75" s="2" t="s">
        <v>1068</v>
      </c>
      <c r="T75" s="33"/>
      <c r="U75" s="3" t="s">
        <v>137</v>
      </c>
      <c r="V75" s="3">
        <v>64</v>
      </c>
      <c r="W75" s="2">
        <v>47</v>
      </c>
      <c r="X75" s="2">
        <v>34</v>
      </c>
      <c r="Y75" s="2"/>
      <c r="Z75" s="33" t="s">
        <v>443</v>
      </c>
      <c r="AA75" s="12" t="s">
        <v>116</v>
      </c>
      <c r="AB75" s="12">
        <v>69</v>
      </c>
      <c r="AC75" s="13">
        <v>47</v>
      </c>
      <c r="AD75" s="13">
        <v>25</v>
      </c>
      <c r="AE75" s="13"/>
      <c r="AF75" s="34" t="s">
        <v>180</v>
      </c>
      <c r="AG75" s="2" t="s">
        <v>272</v>
      </c>
      <c r="AH75" s="2" t="s">
        <v>336</v>
      </c>
      <c r="AI75" s="2" t="s">
        <v>695</v>
      </c>
      <c r="AJ75" s="2" t="s">
        <v>324</v>
      </c>
      <c r="AK75" s="2" t="s">
        <v>87</v>
      </c>
      <c r="AL75" s="1"/>
      <c r="AM75" s="2" t="s">
        <v>89</v>
      </c>
      <c r="AN75" s="1"/>
      <c r="AO75" s="2" t="s">
        <v>91</v>
      </c>
      <c r="AP75" s="1" t="s">
        <v>1069</v>
      </c>
      <c r="AQ75" s="2" t="s">
        <v>93</v>
      </c>
      <c r="AR75" s="14" t="s">
        <v>253</v>
      </c>
      <c r="AS75" s="14"/>
      <c r="AT75" s="1"/>
      <c r="AU75" s="4">
        <v>3.71</v>
      </c>
      <c r="AV75" s="37">
        <v>3.25</v>
      </c>
      <c r="AW75" s="9">
        <v>2.46</v>
      </c>
      <c r="AX75" s="6">
        <v>1.74</v>
      </c>
      <c r="AY75" s="7">
        <v>2.17</v>
      </c>
      <c r="AZ75" s="8">
        <v>1.49</v>
      </c>
      <c r="BA75" s="7">
        <v>1.34</v>
      </c>
      <c r="BB75" s="8">
        <v>0.94</v>
      </c>
      <c r="BC75" s="6">
        <v>2.33</v>
      </c>
      <c r="BD75" s="7">
        <v>3.35</v>
      </c>
      <c r="BE75" s="7">
        <v>5.35</v>
      </c>
      <c r="BF75" s="7">
        <v>4.76</v>
      </c>
      <c r="BG75" s="7">
        <v>2.69</v>
      </c>
      <c r="BH75" s="8">
        <v>2.58</v>
      </c>
      <c r="BI75" s="7">
        <v>3.88</v>
      </c>
      <c r="BJ75" s="9">
        <v>6.42</v>
      </c>
      <c r="BK75" s="4">
        <v>9.17</v>
      </c>
      <c r="BL75" s="4">
        <v>14.23</v>
      </c>
      <c r="BM75" s="4">
        <v>3.59</v>
      </c>
      <c r="BN75" s="26">
        <v>2.99</v>
      </c>
      <c r="BO75" s="25">
        <v>1.56</v>
      </c>
      <c r="BP75" s="53">
        <v>0.72</v>
      </c>
      <c r="BQ75" s="53">
        <v>1.34</v>
      </c>
      <c r="BR75" s="54">
        <v>2.5299999999999998</v>
      </c>
      <c r="BS75" s="53">
        <v>2.66</v>
      </c>
      <c r="BT75" s="54">
        <v>1.99</v>
      </c>
      <c r="BU75" s="55">
        <v>2.88</v>
      </c>
      <c r="BV75" s="53">
        <v>3.08</v>
      </c>
      <c r="BW75" s="53">
        <v>3.1</v>
      </c>
      <c r="BX75" s="53">
        <v>3.08</v>
      </c>
      <c r="BY75" s="7">
        <v>2.2999999999999998</v>
      </c>
      <c r="BZ75" s="8">
        <v>2.97</v>
      </c>
      <c r="CA75" s="7">
        <v>3.53</v>
      </c>
      <c r="CB75" s="9">
        <v>4.37</v>
      </c>
      <c r="CC75" s="4">
        <v>6.3</v>
      </c>
      <c r="CD75" s="4">
        <v>11.12</v>
      </c>
      <c r="CE75" s="16">
        <v>26.49</v>
      </c>
      <c r="CF75" s="38">
        <v>29.41</v>
      </c>
      <c r="CG75" s="20">
        <v>31.33</v>
      </c>
      <c r="CH75" s="18">
        <v>32.950000000000003</v>
      </c>
      <c r="CI75" s="17">
        <v>34.26</v>
      </c>
      <c r="CJ75" s="19">
        <v>34.76</v>
      </c>
      <c r="CK75" s="17">
        <v>36.090000000000003</v>
      </c>
      <c r="CL75" s="19">
        <v>36.01</v>
      </c>
      <c r="CM75" s="18">
        <v>37.159999999999997</v>
      </c>
      <c r="CN75" s="17">
        <v>37.89</v>
      </c>
      <c r="CO75" s="17">
        <v>38.33</v>
      </c>
      <c r="CP75" s="17">
        <v>40.630000000000003</v>
      </c>
      <c r="CQ75" s="17">
        <v>43.35</v>
      </c>
      <c r="CR75" s="19">
        <v>44.69</v>
      </c>
      <c r="CS75" s="17">
        <v>43.3</v>
      </c>
      <c r="CT75" s="20">
        <v>42.82</v>
      </c>
      <c r="CU75" s="16">
        <v>39.29</v>
      </c>
      <c r="CV75" s="16">
        <v>35.799999999999997</v>
      </c>
      <c r="CW75" s="16">
        <v>26.5</v>
      </c>
      <c r="CX75" s="38">
        <v>29.87</v>
      </c>
      <c r="CY75" s="20">
        <v>31.89</v>
      </c>
      <c r="CZ75" s="17">
        <v>32.32</v>
      </c>
      <c r="DA75" s="17">
        <v>33.880000000000003</v>
      </c>
      <c r="DB75" s="19">
        <v>34.96</v>
      </c>
      <c r="DC75" s="17">
        <v>35.54</v>
      </c>
      <c r="DD75" s="19">
        <v>36.61</v>
      </c>
      <c r="DE75" s="18">
        <v>37.57</v>
      </c>
      <c r="DF75" s="17">
        <v>37.74</v>
      </c>
      <c r="DG75" s="17">
        <v>38.549999999999997</v>
      </c>
      <c r="DH75" s="17">
        <v>40.86</v>
      </c>
      <c r="DI75" s="17">
        <v>43.05</v>
      </c>
      <c r="DJ75" s="19">
        <v>43.39</v>
      </c>
      <c r="DK75" s="17">
        <v>43.34</v>
      </c>
      <c r="DL75" s="20">
        <v>43.11</v>
      </c>
      <c r="DM75" s="16">
        <v>40.909999999999997</v>
      </c>
      <c r="DN75" s="16">
        <v>35.869999999999997</v>
      </c>
      <c r="DO75" s="16">
        <v>3</v>
      </c>
      <c r="DP75" s="20">
        <v>3</v>
      </c>
      <c r="DQ75" s="20">
        <v>4</v>
      </c>
      <c r="DR75" s="17">
        <v>1</v>
      </c>
      <c r="DS75" s="17">
        <v>1</v>
      </c>
      <c r="DT75" s="17">
        <v>-2</v>
      </c>
      <c r="DU75" s="17">
        <v>-7</v>
      </c>
      <c r="DV75" s="17">
        <v>-8</v>
      </c>
      <c r="DW75" s="17">
        <v>-7</v>
      </c>
      <c r="DX75" s="17">
        <v>0</v>
      </c>
      <c r="DY75" s="17">
        <v>8</v>
      </c>
      <c r="DZ75" s="17">
        <v>19</v>
      </c>
      <c r="EA75" s="17">
        <v>25</v>
      </c>
      <c r="EB75" s="17">
        <v>24</v>
      </c>
      <c r="EC75" s="17">
        <v>18</v>
      </c>
      <c r="ED75" s="20">
        <v>16</v>
      </c>
      <c r="EE75" s="20">
        <v>10</v>
      </c>
      <c r="EF75" s="20">
        <v>6</v>
      </c>
    </row>
    <row r="76" spans="1:136" ht="14">
      <c r="A76" s="2" t="s">
        <v>1061</v>
      </c>
      <c r="B76" s="2" t="s">
        <v>198</v>
      </c>
      <c r="C76" s="2"/>
      <c r="D76" s="2">
        <v>36085707</v>
      </c>
      <c r="E76" s="10" t="s">
        <v>1062</v>
      </c>
      <c r="F76" s="11" t="s">
        <v>230</v>
      </c>
      <c r="G76" s="2" t="s">
        <v>167</v>
      </c>
      <c r="H76" s="2"/>
      <c r="I76" s="2" t="s">
        <v>99</v>
      </c>
      <c r="J76" s="2" t="s">
        <v>335</v>
      </c>
      <c r="K76" s="30"/>
      <c r="L76" s="30"/>
      <c r="M76" s="30"/>
      <c r="N76" s="30"/>
      <c r="O76" s="3" t="s">
        <v>6</v>
      </c>
      <c r="P76" s="3">
        <v>29</v>
      </c>
      <c r="Q76" s="2">
        <v>20</v>
      </c>
      <c r="R76" s="2">
        <v>14</v>
      </c>
      <c r="S76" s="2" t="s">
        <v>280</v>
      </c>
      <c r="T76" s="33"/>
      <c r="U76" s="3" t="s">
        <v>232</v>
      </c>
      <c r="V76" s="3">
        <v>51</v>
      </c>
      <c r="W76" s="2">
        <v>32</v>
      </c>
      <c r="X76" s="2">
        <v>20</v>
      </c>
      <c r="Y76" s="2"/>
      <c r="Z76" s="33" t="s">
        <v>242</v>
      </c>
      <c r="AA76" s="12" t="s">
        <v>217</v>
      </c>
      <c r="AB76" s="12">
        <v>39</v>
      </c>
      <c r="AC76" s="13">
        <v>31</v>
      </c>
      <c r="AD76" s="13">
        <v>18</v>
      </c>
      <c r="AE76" s="13"/>
      <c r="AF76" s="34" t="s">
        <v>197</v>
      </c>
      <c r="AG76" s="2" t="s">
        <v>311</v>
      </c>
      <c r="AH76" s="2" t="s">
        <v>1063</v>
      </c>
      <c r="AI76" s="2" t="s">
        <v>507</v>
      </c>
      <c r="AJ76" s="2" t="s">
        <v>1017</v>
      </c>
      <c r="AK76" s="2" t="s">
        <v>87</v>
      </c>
      <c r="AL76" s="1"/>
      <c r="AM76" s="2" t="s">
        <v>89</v>
      </c>
      <c r="AN76" s="1"/>
      <c r="AO76" s="2" t="s">
        <v>91</v>
      </c>
      <c r="AP76" s="1" t="s">
        <v>878</v>
      </c>
      <c r="AQ76" s="2" t="s">
        <v>93</v>
      </c>
      <c r="AR76" s="14" t="s">
        <v>1064</v>
      </c>
      <c r="AS76" s="14"/>
      <c r="AT76" s="1"/>
      <c r="AU76" s="4">
        <v>4.6100000000000003</v>
      </c>
      <c r="AV76" s="37">
        <v>3.31</v>
      </c>
      <c r="AW76" s="9">
        <v>2.48</v>
      </c>
      <c r="AX76" s="6">
        <v>2.76</v>
      </c>
      <c r="AY76" s="7">
        <v>2.98</v>
      </c>
      <c r="AZ76" s="8">
        <v>2.99</v>
      </c>
      <c r="BA76" s="7">
        <v>3.05</v>
      </c>
      <c r="BB76" s="8">
        <v>2.78</v>
      </c>
      <c r="BC76" s="6">
        <v>3.13</v>
      </c>
      <c r="BD76" s="7">
        <v>2.11</v>
      </c>
      <c r="BE76" s="7">
        <v>5.4</v>
      </c>
      <c r="BF76" s="7">
        <v>5.94</v>
      </c>
      <c r="BG76" s="7">
        <v>4.01</v>
      </c>
      <c r="BH76" s="4">
        <v>5.09</v>
      </c>
      <c r="BI76" s="9">
        <v>6.09</v>
      </c>
      <c r="BJ76" s="9">
        <v>9.1999999999999993</v>
      </c>
      <c r="BK76" s="4">
        <v>11.81</v>
      </c>
      <c r="BL76" s="4">
        <v>17.66</v>
      </c>
      <c r="BM76" s="4">
        <v>4.6500000000000004</v>
      </c>
      <c r="BN76" s="26">
        <v>3.38</v>
      </c>
      <c r="BO76" s="25">
        <v>1.06</v>
      </c>
      <c r="BP76" s="53">
        <v>0.63</v>
      </c>
      <c r="BQ76" s="53">
        <v>2.13</v>
      </c>
      <c r="BR76" s="54">
        <v>2.87</v>
      </c>
      <c r="BS76" s="53">
        <v>2.98</v>
      </c>
      <c r="BT76" s="54">
        <v>3.37</v>
      </c>
      <c r="BU76" s="55">
        <v>3.9</v>
      </c>
      <c r="BV76" s="53">
        <v>4.16</v>
      </c>
      <c r="BW76" s="53">
        <v>5.41</v>
      </c>
      <c r="BX76" s="53">
        <v>5.22</v>
      </c>
      <c r="BY76" s="7">
        <v>5.22</v>
      </c>
      <c r="BZ76" s="4">
        <v>6.61</v>
      </c>
      <c r="CA76" s="9">
        <v>8.2899999999999991</v>
      </c>
      <c r="CB76" s="9">
        <v>8.84</v>
      </c>
      <c r="CC76" s="4">
        <v>10.9</v>
      </c>
      <c r="CD76" s="4">
        <v>16.739999999999998</v>
      </c>
      <c r="CE76" s="16">
        <v>27.91</v>
      </c>
      <c r="CF76" s="38">
        <v>32.03</v>
      </c>
      <c r="CG76" s="20">
        <v>34.21</v>
      </c>
      <c r="CH76" s="18">
        <v>36.25</v>
      </c>
      <c r="CI76" s="17">
        <v>36.65</v>
      </c>
      <c r="CJ76" s="19">
        <v>36.75</v>
      </c>
      <c r="CK76" s="17">
        <v>37.83</v>
      </c>
      <c r="CL76" s="19">
        <v>38.78</v>
      </c>
      <c r="CM76" s="18">
        <v>38.200000000000003</v>
      </c>
      <c r="CN76" s="17">
        <v>39.14</v>
      </c>
      <c r="CO76" s="17">
        <v>40.369999999999997</v>
      </c>
      <c r="CP76" s="17">
        <v>45.09</v>
      </c>
      <c r="CQ76" s="17">
        <v>44.99</v>
      </c>
      <c r="CR76" s="16">
        <v>46.58</v>
      </c>
      <c r="CS76" s="20">
        <v>46.49</v>
      </c>
      <c r="CT76" s="20">
        <v>43.23</v>
      </c>
      <c r="CU76" s="16">
        <v>43.32</v>
      </c>
      <c r="CV76" s="16">
        <v>42.93</v>
      </c>
      <c r="CW76" s="16">
        <v>27.34</v>
      </c>
      <c r="CX76" s="38">
        <v>32.33</v>
      </c>
      <c r="CY76" s="20">
        <v>34.299999999999997</v>
      </c>
      <c r="CZ76" s="17">
        <v>36.39</v>
      </c>
      <c r="DA76" s="17">
        <v>36.15</v>
      </c>
      <c r="DB76" s="19">
        <v>36.799999999999997</v>
      </c>
      <c r="DC76" s="17">
        <v>37.14</v>
      </c>
      <c r="DD76" s="19">
        <v>38.69</v>
      </c>
      <c r="DE76" s="18">
        <v>38.42</v>
      </c>
      <c r="DF76" s="17">
        <v>39.880000000000003</v>
      </c>
      <c r="DG76" s="17">
        <v>40.729999999999997</v>
      </c>
      <c r="DH76" s="17">
        <v>44.43</v>
      </c>
      <c r="DI76" s="17">
        <v>45.53</v>
      </c>
      <c r="DJ76" s="16">
        <v>46.67</v>
      </c>
      <c r="DK76" s="20">
        <v>46.4</v>
      </c>
      <c r="DL76" s="20">
        <v>43.45</v>
      </c>
      <c r="DM76" s="16">
        <v>43.17</v>
      </c>
      <c r="DN76" s="16">
        <v>42.44</v>
      </c>
      <c r="DO76" s="16">
        <v>0</v>
      </c>
      <c r="DP76" s="20">
        <v>1</v>
      </c>
      <c r="DQ76" s="20">
        <v>2</v>
      </c>
      <c r="DR76" s="17">
        <v>0</v>
      </c>
      <c r="DS76" s="17">
        <v>0</v>
      </c>
      <c r="DT76" s="17">
        <v>-3</v>
      </c>
      <c r="DU76" s="17">
        <v>-9</v>
      </c>
      <c r="DV76" s="17">
        <v>-14</v>
      </c>
      <c r="DW76" s="17">
        <v>-16</v>
      </c>
      <c r="DX76" s="17">
        <v>-12</v>
      </c>
      <c r="DY76" s="17">
        <v>-8</v>
      </c>
      <c r="DZ76" s="17">
        <v>-2</v>
      </c>
      <c r="EA76" s="17">
        <v>6</v>
      </c>
      <c r="EB76" s="20">
        <v>11</v>
      </c>
      <c r="EC76" s="20">
        <v>12</v>
      </c>
      <c r="ED76" s="20">
        <v>9</v>
      </c>
      <c r="EE76" s="20">
        <v>8</v>
      </c>
      <c r="EF76" s="20">
        <v>8</v>
      </c>
    </row>
    <row r="77" spans="1:136" ht="14">
      <c r="A77" s="2" t="s">
        <v>1057</v>
      </c>
      <c r="B77" s="2" t="s">
        <v>1043</v>
      </c>
      <c r="C77" s="2"/>
      <c r="D77" s="2">
        <v>51078652</v>
      </c>
      <c r="E77" s="10" t="s">
        <v>1058</v>
      </c>
      <c r="F77" s="11" t="s">
        <v>1059</v>
      </c>
      <c r="G77" s="2" t="s">
        <v>167</v>
      </c>
      <c r="H77" s="2"/>
      <c r="I77" s="2" t="s">
        <v>99</v>
      </c>
      <c r="J77" s="2" t="s">
        <v>505</v>
      </c>
      <c r="K77" s="30"/>
      <c r="L77" s="30"/>
      <c r="M77" s="30"/>
      <c r="N77" s="30"/>
      <c r="O77" s="3" t="s">
        <v>48</v>
      </c>
      <c r="P77" s="3">
        <v>25</v>
      </c>
      <c r="Q77" s="2">
        <v>27</v>
      </c>
      <c r="R77" s="2">
        <v>18</v>
      </c>
      <c r="S77" s="2" t="s">
        <v>280</v>
      </c>
      <c r="T77" s="33"/>
      <c r="U77" s="3" t="s">
        <v>64</v>
      </c>
      <c r="V77" s="3">
        <v>60</v>
      </c>
      <c r="W77" s="2">
        <v>41</v>
      </c>
      <c r="X77" s="2">
        <v>35</v>
      </c>
      <c r="Y77" s="2"/>
      <c r="Z77" s="33" t="s">
        <v>443</v>
      </c>
      <c r="AA77" s="12" t="s">
        <v>526</v>
      </c>
      <c r="AB77" s="12">
        <v>39</v>
      </c>
      <c r="AC77" s="13">
        <v>30</v>
      </c>
      <c r="AD77" s="13">
        <v>25</v>
      </c>
      <c r="AE77" s="13"/>
      <c r="AF77" s="34" t="s">
        <v>180</v>
      </c>
      <c r="AG77" s="2" t="s">
        <v>239</v>
      </c>
      <c r="AH77" s="2" t="s">
        <v>118</v>
      </c>
      <c r="AI77" s="2" t="s">
        <v>606</v>
      </c>
      <c r="AJ77" s="2" t="s">
        <v>120</v>
      </c>
      <c r="AK77" s="2" t="s">
        <v>87</v>
      </c>
      <c r="AL77" s="1"/>
      <c r="AM77" s="2" t="s">
        <v>89</v>
      </c>
      <c r="AN77" s="1"/>
      <c r="AO77" s="2" t="s">
        <v>91</v>
      </c>
      <c r="AP77" s="1" t="s">
        <v>1060</v>
      </c>
      <c r="AQ77" s="2" t="s">
        <v>93</v>
      </c>
      <c r="AR77" s="14" t="s">
        <v>753</v>
      </c>
      <c r="AS77" s="14"/>
      <c r="AT77" s="1"/>
      <c r="AU77" s="3">
        <v>3.97</v>
      </c>
      <c r="AV77" s="4">
        <v>3.86</v>
      </c>
      <c r="AW77" s="37">
        <v>2.75</v>
      </c>
      <c r="AX77" s="7">
        <v>2.39</v>
      </c>
      <c r="AY77" s="6">
        <v>3.24</v>
      </c>
      <c r="AZ77" s="7">
        <v>1.93</v>
      </c>
      <c r="BA77" s="8">
        <v>1.1100000000000001</v>
      </c>
      <c r="BB77" s="7">
        <v>1.39</v>
      </c>
      <c r="BC77" s="8">
        <v>1.62</v>
      </c>
      <c r="BD77" s="6">
        <v>2.39</v>
      </c>
      <c r="BE77" s="7">
        <v>3.11</v>
      </c>
      <c r="BF77" s="7">
        <v>4.97</v>
      </c>
      <c r="BG77" s="7">
        <v>3.85</v>
      </c>
      <c r="BH77" s="4">
        <v>3.12</v>
      </c>
      <c r="BI77" s="9">
        <v>4.6100000000000003</v>
      </c>
      <c r="BJ77" s="9">
        <v>5.12</v>
      </c>
      <c r="BK77" s="4">
        <v>8.5299999999999994</v>
      </c>
      <c r="BL77" s="4">
        <v>13.07</v>
      </c>
      <c r="BM77" s="3">
        <v>2.93</v>
      </c>
      <c r="BN77" s="4">
        <v>4.13</v>
      </c>
      <c r="BO77" s="26">
        <v>1.67</v>
      </c>
      <c r="BP77" s="53">
        <v>0.7</v>
      </c>
      <c r="BQ77" s="53">
        <v>1.1100000000000001</v>
      </c>
      <c r="BR77" s="53">
        <v>1.3</v>
      </c>
      <c r="BS77" s="54">
        <v>1.61</v>
      </c>
      <c r="BT77" s="53">
        <v>2.36</v>
      </c>
      <c r="BU77" s="54">
        <v>2.11</v>
      </c>
      <c r="BV77" s="55">
        <v>2.78</v>
      </c>
      <c r="BW77" s="53">
        <v>3.24</v>
      </c>
      <c r="BX77" s="53">
        <v>3.54</v>
      </c>
      <c r="BY77" s="7">
        <v>4.13</v>
      </c>
      <c r="BZ77" s="4">
        <v>4.0599999999999996</v>
      </c>
      <c r="CA77" s="9">
        <v>5.03</v>
      </c>
      <c r="CB77" s="9">
        <v>4.72</v>
      </c>
      <c r="CC77" s="4">
        <v>8.67</v>
      </c>
      <c r="CD77" s="4">
        <v>12.82</v>
      </c>
      <c r="CE77" s="33">
        <v>24.56</v>
      </c>
      <c r="CF77" s="16">
        <v>28.44</v>
      </c>
      <c r="CG77" s="38">
        <v>31.2</v>
      </c>
      <c r="CH77" s="17">
        <v>33.549999999999997</v>
      </c>
      <c r="CI77" s="18">
        <v>33.32</v>
      </c>
      <c r="CJ77" s="17">
        <v>34.090000000000003</v>
      </c>
      <c r="CK77" s="19">
        <v>34.909999999999997</v>
      </c>
      <c r="CL77" s="17">
        <v>35.07</v>
      </c>
      <c r="CM77" s="19">
        <v>35.270000000000003</v>
      </c>
      <c r="CN77" s="18">
        <v>35.07</v>
      </c>
      <c r="CO77" s="17">
        <v>36.36</v>
      </c>
      <c r="CP77" s="17">
        <v>38.54</v>
      </c>
      <c r="CQ77" s="17">
        <v>40.54</v>
      </c>
      <c r="CR77" s="16">
        <v>41.37</v>
      </c>
      <c r="CS77" s="20">
        <v>41.1</v>
      </c>
      <c r="CT77" s="20">
        <v>43.48</v>
      </c>
      <c r="CU77" s="16">
        <v>41.08</v>
      </c>
      <c r="CV77" s="16">
        <v>41.21</v>
      </c>
      <c r="CW77" s="33">
        <v>24.69</v>
      </c>
      <c r="CX77" s="16">
        <v>28.03</v>
      </c>
      <c r="CY77" s="38">
        <v>32.5</v>
      </c>
      <c r="CZ77" s="17">
        <v>33.590000000000003</v>
      </c>
      <c r="DA77" s="17">
        <v>33.47</v>
      </c>
      <c r="DB77" s="17">
        <v>34.03</v>
      </c>
      <c r="DC77" s="19">
        <v>34.06</v>
      </c>
      <c r="DD77" s="17">
        <v>34.28</v>
      </c>
      <c r="DE77" s="19">
        <v>34.9</v>
      </c>
      <c r="DF77" s="18">
        <v>35.6</v>
      </c>
      <c r="DG77" s="17">
        <v>37.15</v>
      </c>
      <c r="DH77" s="17">
        <v>38.42</v>
      </c>
      <c r="DI77" s="17">
        <v>40.33</v>
      </c>
      <c r="DJ77" s="16">
        <v>42.24</v>
      </c>
      <c r="DK77" s="20">
        <v>41.44</v>
      </c>
      <c r="DL77" s="20">
        <v>44.08</v>
      </c>
      <c r="DM77" s="16">
        <v>42.05</v>
      </c>
      <c r="DN77" s="16">
        <v>41.52</v>
      </c>
      <c r="DO77" s="33">
        <v>7</v>
      </c>
      <c r="DP77" s="16">
        <v>7</v>
      </c>
      <c r="DQ77" s="20">
        <v>8</v>
      </c>
      <c r="DR77" s="17">
        <v>7</v>
      </c>
      <c r="DS77" s="17">
        <v>3</v>
      </c>
      <c r="DT77" s="17">
        <v>-3</v>
      </c>
      <c r="DU77" s="17">
        <v>-9</v>
      </c>
      <c r="DV77" s="17">
        <v>-12</v>
      </c>
      <c r="DW77" s="17">
        <v>-14</v>
      </c>
      <c r="DX77" s="17">
        <v>-9</v>
      </c>
      <c r="DY77" s="17">
        <v>-1</v>
      </c>
      <c r="DZ77" s="17">
        <v>1</v>
      </c>
      <c r="EA77" s="17">
        <v>9</v>
      </c>
      <c r="EB77" s="20">
        <v>9</v>
      </c>
      <c r="EC77" s="20">
        <v>7</v>
      </c>
      <c r="ED77" s="20">
        <v>4</v>
      </c>
      <c r="EE77" s="20">
        <v>4</v>
      </c>
      <c r="EF77" s="20">
        <v>2</v>
      </c>
    </row>
    <row r="78" spans="1:136" ht="14">
      <c r="A78" s="2" t="s">
        <v>1042</v>
      </c>
      <c r="B78" s="2" t="s">
        <v>1043</v>
      </c>
      <c r="C78" s="2"/>
      <c r="D78" s="2">
        <v>51622237</v>
      </c>
      <c r="E78" s="10" t="s">
        <v>124</v>
      </c>
      <c r="F78" s="11" t="s">
        <v>1044</v>
      </c>
      <c r="G78" s="2" t="s">
        <v>167</v>
      </c>
      <c r="H78" s="2"/>
      <c r="I78" s="2" t="s">
        <v>79</v>
      </c>
      <c r="J78" s="2" t="s">
        <v>80</v>
      </c>
      <c r="K78" s="30"/>
      <c r="L78" s="30"/>
      <c r="M78" s="30"/>
      <c r="N78" s="30"/>
      <c r="O78" s="3" t="s">
        <v>17</v>
      </c>
      <c r="P78" s="3">
        <v>23</v>
      </c>
      <c r="Q78" s="2">
        <v>21</v>
      </c>
      <c r="R78" s="2">
        <v>15</v>
      </c>
      <c r="S78" s="2" t="s">
        <v>1045</v>
      </c>
      <c r="T78" s="33"/>
      <c r="U78" s="3" t="s">
        <v>318</v>
      </c>
      <c r="V78" s="3">
        <v>49</v>
      </c>
      <c r="W78" s="2">
        <v>31</v>
      </c>
      <c r="X78" s="2">
        <v>17</v>
      </c>
      <c r="Y78" s="2"/>
      <c r="Z78" s="33" t="s">
        <v>443</v>
      </c>
      <c r="AA78" s="12" t="s">
        <v>473</v>
      </c>
      <c r="AB78" s="12">
        <v>29</v>
      </c>
      <c r="AC78" s="13">
        <v>22</v>
      </c>
      <c r="AD78" s="13">
        <v>5</v>
      </c>
      <c r="AE78" s="13"/>
      <c r="AF78" s="34" t="s">
        <v>197</v>
      </c>
      <c r="AG78" s="2" t="s">
        <v>1046</v>
      </c>
      <c r="AH78" s="2" t="s">
        <v>336</v>
      </c>
      <c r="AI78" s="2" t="s">
        <v>812</v>
      </c>
      <c r="AJ78" s="2" t="s">
        <v>313</v>
      </c>
      <c r="AK78" s="2" t="s">
        <v>87</v>
      </c>
      <c r="AL78" s="1"/>
      <c r="AM78" s="2" t="s">
        <v>89</v>
      </c>
      <c r="AN78" s="1"/>
      <c r="AO78" s="2" t="s">
        <v>91</v>
      </c>
      <c r="AP78" s="1" t="s">
        <v>1047</v>
      </c>
      <c r="AQ78" s="2" t="s">
        <v>93</v>
      </c>
      <c r="AR78" s="14" t="s">
        <v>477</v>
      </c>
      <c r="AS78" s="14"/>
      <c r="AT78" s="1"/>
      <c r="AU78" s="4">
        <v>4.24</v>
      </c>
      <c r="AV78" s="37">
        <v>2.62</v>
      </c>
      <c r="AW78" s="9">
        <v>3.05</v>
      </c>
      <c r="AX78" s="6">
        <v>3.24</v>
      </c>
      <c r="AY78" s="7">
        <v>2.76</v>
      </c>
      <c r="AZ78" s="8">
        <v>2.8</v>
      </c>
      <c r="BA78" s="7">
        <v>2.2799999999999998</v>
      </c>
      <c r="BB78" s="8">
        <v>0</v>
      </c>
      <c r="BC78" s="6">
        <v>1.57</v>
      </c>
      <c r="BD78" s="7">
        <v>3.02</v>
      </c>
      <c r="BE78" s="7">
        <v>6.95</v>
      </c>
      <c r="BF78" s="7">
        <v>5.7</v>
      </c>
      <c r="BG78" s="7">
        <v>3.56</v>
      </c>
      <c r="BH78" s="4">
        <v>3.8</v>
      </c>
      <c r="BI78" s="9">
        <v>4.91</v>
      </c>
      <c r="BJ78" s="9">
        <v>6.21</v>
      </c>
      <c r="BK78" s="4">
        <v>13.55</v>
      </c>
      <c r="BL78" s="4">
        <v>17.989999999999998</v>
      </c>
      <c r="BM78" s="4">
        <v>3.62</v>
      </c>
      <c r="BN78" s="26">
        <v>2.52</v>
      </c>
      <c r="BO78" s="25">
        <v>1.78</v>
      </c>
      <c r="BP78" s="53">
        <v>1.96</v>
      </c>
      <c r="BQ78" s="53">
        <v>1.88</v>
      </c>
      <c r="BR78" s="54">
        <v>1.87</v>
      </c>
      <c r="BS78" s="53">
        <v>2.13</v>
      </c>
      <c r="BT78" s="54">
        <v>2.4900000000000002</v>
      </c>
      <c r="BU78" s="55">
        <v>2.66</v>
      </c>
      <c r="BV78" s="53">
        <v>2.3199999999999998</v>
      </c>
      <c r="BW78" s="53">
        <v>5.6</v>
      </c>
      <c r="BX78" s="53">
        <v>4.91</v>
      </c>
      <c r="BY78" s="7">
        <v>3.3</v>
      </c>
      <c r="BZ78" s="4">
        <v>2.63</v>
      </c>
      <c r="CA78" s="9">
        <v>5.17</v>
      </c>
      <c r="CB78" s="9">
        <v>6.95</v>
      </c>
      <c r="CC78" s="4">
        <v>12.51</v>
      </c>
      <c r="CD78" s="4">
        <v>19.43</v>
      </c>
      <c r="CE78" s="16">
        <v>27.73</v>
      </c>
      <c r="CF78" s="38">
        <v>31.03</v>
      </c>
      <c r="CG78" s="20">
        <v>35.19</v>
      </c>
      <c r="CH78" s="18">
        <v>37.14</v>
      </c>
      <c r="CI78" s="17">
        <v>38.130000000000003</v>
      </c>
      <c r="CJ78" s="19">
        <v>38.89</v>
      </c>
      <c r="CK78" s="17">
        <v>39.64</v>
      </c>
      <c r="CL78" s="19">
        <v>40.21</v>
      </c>
      <c r="CM78" s="18">
        <v>39.880000000000003</v>
      </c>
      <c r="CN78" s="17">
        <v>39.6</v>
      </c>
      <c r="CO78" s="17">
        <v>39.46</v>
      </c>
      <c r="CP78" s="17">
        <v>41.05</v>
      </c>
      <c r="CQ78" s="17">
        <v>44.8</v>
      </c>
      <c r="CR78" s="16">
        <v>44.23</v>
      </c>
      <c r="CS78" s="20">
        <v>45.71</v>
      </c>
      <c r="CT78" s="20">
        <v>43.85</v>
      </c>
      <c r="CU78" s="16">
        <v>41.66</v>
      </c>
      <c r="CV78" s="16">
        <v>39.24</v>
      </c>
      <c r="CW78" s="16">
        <v>28.56</v>
      </c>
      <c r="CX78" s="38">
        <v>30.94</v>
      </c>
      <c r="CY78" s="20">
        <v>35.08</v>
      </c>
      <c r="CZ78" s="17">
        <v>37.590000000000003</v>
      </c>
      <c r="DA78" s="17">
        <v>38.11</v>
      </c>
      <c r="DB78" s="19">
        <v>38.44</v>
      </c>
      <c r="DC78" s="17">
        <v>39.5</v>
      </c>
      <c r="DD78" s="19">
        <v>40.57</v>
      </c>
      <c r="DE78" s="18">
        <v>39.36</v>
      </c>
      <c r="DF78" s="17">
        <v>39.270000000000003</v>
      </c>
      <c r="DG78" s="17">
        <v>39.54</v>
      </c>
      <c r="DH78" s="17">
        <v>42.29</v>
      </c>
      <c r="DI78" s="17">
        <v>44.17</v>
      </c>
      <c r="DJ78" s="16">
        <v>45.92</v>
      </c>
      <c r="DK78" s="20">
        <v>44.27</v>
      </c>
      <c r="DL78" s="20">
        <v>44.27</v>
      </c>
      <c r="DM78" s="16">
        <v>41.77</v>
      </c>
      <c r="DN78" s="16">
        <v>39.39</v>
      </c>
      <c r="DO78" s="16">
        <v>0</v>
      </c>
      <c r="DP78" s="20">
        <v>2</v>
      </c>
      <c r="DQ78" s="20">
        <v>3</v>
      </c>
      <c r="DR78" s="17">
        <v>3</v>
      </c>
      <c r="DS78" s="17">
        <v>0</v>
      </c>
      <c r="DT78" s="17">
        <v>-6</v>
      </c>
      <c r="DU78" s="17">
        <v>-12</v>
      </c>
      <c r="DV78" s="17">
        <v>-14</v>
      </c>
      <c r="DW78" s="17">
        <v>-13</v>
      </c>
      <c r="DX78" s="17">
        <v>-13</v>
      </c>
      <c r="DY78" s="17">
        <v>-12</v>
      </c>
      <c r="DZ78" s="17">
        <v>-7</v>
      </c>
      <c r="EA78" s="17">
        <v>0</v>
      </c>
      <c r="EB78" s="20">
        <v>1</v>
      </c>
      <c r="EC78" s="20">
        <v>3</v>
      </c>
      <c r="ED78" s="20">
        <v>1</v>
      </c>
      <c r="EE78" s="20">
        <v>1</v>
      </c>
      <c r="EF78" s="20">
        <v>4</v>
      </c>
    </row>
    <row r="79" spans="1:136" ht="14">
      <c r="A79" s="2" t="s">
        <v>1039</v>
      </c>
      <c r="B79" s="2" t="s">
        <v>1040</v>
      </c>
      <c r="C79" s="2"/>
      <c r="D79" s="2">
        <v>50099841</v>
      </c>
      <c r="E79" s="10" t="s">
        <v>356</v>
      </c>
      <c r="F79" s="11" t="s">
        <v>890</v>
      </c>
      <c r="G79" s="2" t="s">
        <v>167</v>
      </c>
      <c r="H79" s="2"/>
      <c r="I79" s="2" t="s">
        <v>79</v>
      </c>
      <c r="J79" s="2" t="s">
        <v>80</v>
      </c>
      <c r="K79" s="30"/>
      <c r="L79" s="30"/>
      <c r="M79" s="30"/>
      <c r="N79" s="30"/>
      <c r="O79" s="3" t="s">
        <v>6</v>
      </c>
      <c r="P79" s="3">
        <v>29</v>
      </c>
      <c r="Q79" s="2">
        <v>24</v>
      </c>
      <c r="R79" s="2">
        <v>14</v>
      </c>
      <c r="S79" s="2" t="s">
        <v>280</v>
      </c>
      <c r="T79" s="33"/>
      <c r="U79" s="3" t="s">
        <v>137</v>
      </c>
      <c r="V79" s="3">
        <v>62</v>
      </c>
      <c r="W79" s="2">
        <v>49</v>
      </c>
      <c r="X79" s="2">
        <v>37</v>
      </c>
      <c r="Y79" s="2"/>
      <c r="Z79" s="33" t="s">
        <v>443</v>
      </c>
      <c r="AA79" s="12" t="s">
        <v>116</v>
      </c>
      <c r="AB79" s="12">
        <v>31</v>
      </c>
      <c r="AC79" s="13">
        <v>23</v>
      </c>
      <c r="AD79" s="13">
        <v>9</v>
      </c>
      <c r="AE79" s="13"/>
      <c r="AF79" s="34" t="s">
        <v>197</v>
      </c>
      <c r="AG79" s="2" t="s">
        <v>117</v>
      </c>
      <c r="AH79" s="2" t="s">
        <v>240</v>
      </c>
      <c r="AI79" s="2" t="s">
        <v>342</v>
      </c>
      <c r="AJ79" s="2" t="s">
        <v>444</v>
      </c>
      <c r="AK79" s="2" t="s">
        <v>87</v>
      </c>
      <c r="AL79" s="1"/>
      <c r="AM79" s="2" t="s">
        <v>89</v>
      </c>
      <c r="AN79" s="1"/>
      <c r="AO79" s="2" t="s">
        <v>91</v>
      </c>
      <c r="AP79" s="1" t="s">
        <v>1041</v>
      </c>
      <c r="AQ79" s="2" t="s">
        <v>93</v>
      </c>
      <c r="AR79" s="14" t="s">
        <v>998</v>
      </c>
      <c r="AS79" s="14"/>
      <c r="AT79" s="1"/>
      <c r="AU79" s="4">
        <v>5.94</v>
      </c>
      <c r="AV79" s="37">
        <v>3.97</v>
      </c>
      <c r="AW79" s="9">
        <v>2.68</v>
      </c>
      <c r="AX79" s="6">
        <v>1.88</v>
      </c>
      <c r="AY79" s="7">
        <v>1.3</v>
      </c>
      <c r="AZ79" s="8">
        <v>0.39</v>
      </c>
      <c r="BA79" s="7">
        <v>0</v>
      </c>
      <c r="BB79" s="8">
        <v>0.37</v>
      </c>
      <c r="BC79" s="6">
        <v>1.24</v>
      </c>
      <c r="BD79" s="7">
        <v>3.06</v>
      </c>
      <c r="BE79" s="7">
        <v>3.14</v>
      </c>
      <c r="BF79" s="7">
        <v>5.07</v>
      </c>
      <c r="BG79" s="7">
        <v>4.29</v>
      </c>
      <c r="BH79" s="4">
        <v>4.3099999999999996</v>
      </c>
      <c r="BI79" s="9">
        <v>6.18</v>
      </c>
      <c r="BJ79" s="9">
        <v>6.83</v>
      </c>
      <c r="BK79" s="4">
        <v>11.11</v>
      </c>
      <c r="BL79" s="4">
        <v>17.989999999999998</v>
      </c>
      <c r="BM79" s="4">
        <v>5.17</v>
      </c>
      <c r="BN79" s="26">
        <v>2.56</v>
      </c>
      <c r="BO79" s="25">
        <v>0.72</v>
      </c>
      <c r="BP79" s="53">
        <v>0.67</v>
      </c>
      <c r="BQ79" s="53">
        <v>2.36</v>
      </c>
      <c r="BR79" s="54">
        <v>2.86</v>
      </c>
      <c r="BS79" s="53">
        <v>2.27</v>
      </c>
      <c r="BT79" s="54">
        <v>2.48</v>
      </c>
      <c r="BU79" s="55">
        <v>2.61</v>
      </c>
      <c r="BV79" s="53">
        <v>3.19</v>
      </c>
      <c r="BW79" s="53">
        <v>3.23</v>
      </c>
      <c r="BX79" s="53">
        <v>4.95</v>
      </c>
      <c r="BY79" s="7">
        <v>3.85</v>
      </c>
      <c r="BZ79" s="4">
        <v>3.89</v>
      </c>
      <c r="CA79" s="9">
        <v>6.07</v>
      </c>
      <c r="CB79" s="9">
        <v>7.2</v>
      </c>
      <c r="CC79" s="4">
        <v>11.53</v>
      </c>
      <c r="CD79" s="4">
        <v>19.12</v>
      </c>
      <c r="CE79" s="16">
        <v>26.84</v>
      </c>
      <c r="CF79" s="38">
        <v>32.450000000000003</v>
      </c>
      <c r="CG79" s="20">
        <v>33.92</v>
      </c>
      <c r="CH79" s="18">
        <v>35.380000000000003</v>
      </c>
      <c r="CI79" s="17">
        <v>36.06</v>
      </c>
      <c r="CJ79" s="19">
        <v>37.229999999999997</v>
      </c>
      <c r="CK79" s="17">
        <v>37.11</v>
      </c>
      <c r="CL79" s="19">
        <v>38.33</v>
      </c>
      <c r="CM79" s="18">
        <v>38.770000000000003</v>
      </c>
      <c r="CN79" s="17">
        <v>38.69</v>
      </c>
      <c r="CO79" s="17">
        <v>40.49</v>
      </c>
      <c r="CP79" s="17">
        <v>41.23</v>
      </c>
      <c r="CQ79" s="17">
        <v>43.91</v>
      </c>
      <c r="CR79" s="16">
        <v>44.58</v>
      </c>
      <c r="CS79" s="20">
        <v>46.76</v>
      </c>
      <c r="CT79" s="20">
        <v>48.02</v>
      </c>
      <c r="CU79" s="16">
        <v>46.33</v>
      </c>
      <c r="CV79" s="16">
        <v>39.43</v>
      </c>
      <c r="CW79" s="16">
        <v>26.95</v>
      </c>
      <c r="CX79" s="38">
        <v>33.28</v>
      </c>
      <c r="CY79" s="20">
        <v>34.299999999999997</v>
      </c>
      <c r="CZ79" s="17">
        <v>35.14</v>
      </c>
      <c r="DA79" s="17">
        <v>35.89</v>
      </c>
      <c r="DB79" s="19">
        <v>36.200000000000003</v>
      </c>
      <c r="DC79" s="17">
        <v>36.729999999999997</v>
      </c>
      <c r="DD79" s="19">
        <v>37.700000000000003</v>
      </c>
      <c r="DE79" s="18">
        <v>37.590000000000003</v>
      </c>
      <c r="DF79" s="17">
        <v>39.409999999999997</v>
      </c>
      <c r="DG79" s="17">
        <v>40.200000000000003</v>
      </c>
      <c r="DH79" s="17">
        <v>41.77</v>
      </c>
      <c r="DI79" s="17">
        <v>44.21</v>
      </c>
      <c r="DJ79" s="16">
        <v>44.21</v>
      </c>
      <c r="DK79" s="20">
        <v>45.47</v>
      </c>
      <c r="DL79" s="20">
        <v>47.65</v>
      </c>
      <c r="DM79" s="16">
        <v>45.92</v>
      </c>
      <c r="DN79" s="16">
        <v>39.049999999999997</v>
      </c>
      <c r="DO79" s="16">
        <v>1</v>
      </c>
      <c r="DP79" s="20">
        <v>4</v>
      </c>
      <c r="DQ79" s="20">
        <v>2</v>
      </c>
      <c r="DR79" s="17">
        <v>2</v>
      </c>
      <c r="DS79" s="17">
        <v>-4</v>
      </c>
      <c r="DT79" s="17">
        <v>-8</v>
      </c>
      <c r="DU79" s="17">
        <v>-13</v>
      </c>
      <c r="DV79" s="17">
        <v>-15</v>
      </c>
      <c r="DW79" s="17">
        <v>-13</v>
      </c>
      <c r="DX79" s="17">
        <v>-8</v>
      </c>
      <c r="DY79" s="17">
        <v>-2</v>
      </c>
      <c r="DZ79" s="17">
        <v>1</v>
      </c>
      <c r="EA79" s="17">
        <v>2</v>
      </c>
      <c r="EB79" s="20">
        <v>4</v>
      </c>
      <c r="EC79" s="20">
        <v>2</v>
      </c>
      <c r="ED79" s="20">
        <v>1</v>
      </c>
      <c r="EE79" s="20">
        <v>0</v>
      </c>
      <c r="EF79" s="20">
        <v>0</v>
      </c>
    </row>
    <row r="80" spans="1:136" ht="14">
      <c r="A80" s="2" t="s">
        <v>1034</v>
      </c>
      <c r="B80" s="2" t="s">
        <v>1035</v>
      </c>
      <c r="C80" s="2"/>
      <c r="D80" s="2">
        <v>51247605</v>
      </c>
      <c r="E80" s="10" t="s">
        <v>1036</v>
      </c>
      <c r="F80" s="11" t="s">
        <v>1037</v>
      </c>
      <c r="G80" s="2" t="s">
        <v>167</v>
      </c>
      <c r="H80" s="2"/>
      <c r="I80" s="2" t="s">
        <v>99</v>
      </c>
      <c r="J80" s="2" t="s">
        <v>279</v>
      </c>
      <c r="K80" s="30"/>
      <c r="L80" s="30"/>
      <c r="M80" s="30"/>
      <c r="N80" s="30"/>
      <c r="O80" s="3" t="s">
        <v>17</v>
      </c>
      <c r="P80" s="3">
        <v>26</v>
      </c>
      <c r="Q80" s="2">
        <v>21</v>
      </c>
      <c r="R80" s="2">
        <v>15</v>
      </c>
      <c r="S80" s="2" t="s">
        <v>1038</v>
      </c>
      <c r="T80" s="33"/>
      <c r="U80" s="3" t="s">
        <v>216</v>
      </c>
      <c r="V80" s="3">
        <v>52</v>
      </c>
      <c r="W80" s="2">
        <v>37</v>
      </c>
      <c r="X80" s="2">
        <v>20</v>
      </c>
      <c r="Y80" s="2"/>
      <c r="Z80" s="33" t="s">
        <v>242</v>
      </c>
      <c r="AA80" s="12" t="s">
        <v>217</v>
      </c>
      <c r="AB80" s="12">
        <v>40</v>
      </c>
      <c r="AC80" s="13">
        <v>30</v>
      </c>
      <c r="AD80" s="13">
        <v>29</v>
      </c>
      <c r="AE80" s="13"/>
      <c r="AF80" s="34" t="s">
        <v>197</v>
      </c>
      <c r="AG80" s="2" t="s">
        <v>250</v>
      </c>
      <c r="AH80" s="2" t="s">
        <v>150</v>
      </c>
      <c r="AI80" s="2" t="s">
        <v>712</v>
      </c>
      <c r="AJ80" s="2" t="s">
        <v>204</v>
      </c>
      <c r="AK80" s="2" t="s">
        <v>87</v>
      </c>
      <c r="AL80" s="1"/>
      <c r="AM80" s="2" t="s">
        <v>89</v>
      </c>
      <c r="AN80" s="1"/>
      <c r="AO80" s="2" t="s">
        <v>91</v>
      </c>
      <c r="AP80" s="1" t="s">
        <v>753</v>
      </c>
      <c r="AQ80" s="2" t="s">
        <v>93</v>
      </c>
      <c r="AR80" s="14" t="s">
        <v>782</v>
      </c>
      <c r="AS80" s="14"/>
      <c r="AT80" s="1"/>
      <c r="AU80" s="4">
        <v>4.49</v>
      </c>
      <c r="AV80" s="37">
        <v>4.57</v>
      </c>
      <c r="AW80" s="9">
        <v>4.29</v>
      </c>
      <c r="AX80" s="37">
        <v>2.98</v>
      </c>
      <c r="AY80" s="7">
        <v>2.9</v>
      </c>
      <c r="AZ80" s="8">
        <v>2.99</v>
      </c>
      <c r="BA80" s="7">
        <v>3.39</v>
      </c>
      <c r="BB80" s="8">
        <v>3.58</v>
      </c>
      <c r="BC80" s="6">
        <v>2.84</v>
      </c>
      <c r="BD80" s="7">
        <v>2.21</v>
      </c>
      <c r="BE80" s="7">
        <v>4.47</v>
      </c>
      <c r="BF80" s="7">
        <v>6.23</v>
      </c>
      <c r="BG80" s="7">
        <v>4.88</v>
      </c>
      <c r="BH80" s="4">
        <v>4.75</v>
      </c>
      <c r="BI80" s="9">
        <v>5.66</v>
      </c>
      <c r="BJ80" s="9">
        <v>6.39</v>
      </c>
      <c r="BK80" s="4">
        <v>10.29</v>
      </c>
      <c r="BL80" s="4">
        <v>13.39</v>
      </c>
      <c r="BM80" s="4">
        <v>4.93</v>
      </c>
      <c r="BN80" s="26">
        <v>2.84</v>
      </c>
      <c r="BO80" s="25">
        <v>2.12</v>
      </c>
      <c r="BP80" s="25">
        <v>1.17</v>
      </c>
      <c r="BQ80" s="53">
        <v>2.84</v>
      </c>
      <c r="BR80" s="54">
        <v>2.5299999999999998</v>
      </c>
      <c r="BS80" s="53">
        <v>3.73</v>
      </c>
      <c r="BT80" s="54">
        <v>3.51</v>
      </c>
      <c r="BU80" s="55">
        <v>4.41</v>
      </c>
      <c r="BV80" s="53">
        <v>4.5199999999999996</v>
      </c>
      <c r="BW80" s="53">
        <v>6.73</v>
      </c>
      <c r="BX80" s="53">
        <v>6.46</v>
      </c>
      <c r="BY80" s="7">
        <v>4.18</v>
      </c>
      <c r="BZ80" s="4">
        <v>4.07</v>
      </c>
      <c r="CA80" s="9">
        <v>5.33</v>
      </c>
      <c r="CB80" s="9">
        <v>5.9</v>
      </c>
      <c r="CC80" s="4">
        <v>9.0299999999999994</v>
      </c>
      <c r="CD80" s="4">
        <v>13.62</v>
      </c>
      <c r="CE80" s="16">
        <v>28.28</v>
      </c>
      <c r="CF80" s="38">
        <v>32.520000000000003</v>
      </c>
      <c r="CG80" s="20">
        <v>35.299999999999997</v>
      </c>
      <c r="CH80" s="38">
        <v>36.61</v>
      </c>
      <c r="CI80" s="17">
        <v>36.67</v>
      </c>
      <c r="CJ80" s="19">
        <v>37.81</v>
      </c>
      <c r="CK80" s="17">
        <v>38.06</v>
      </c>
      <c r="CL80" s="19">
        <v>38.85</v>
      </c>
      <c r="CM80" s="18">
        <v>39.03</v>
      </c>
      <c r="CN80" s="17">
        <v>40.729999999999997</v>
      </c>
      <c r="CO80" s="17">
        <v>41.41</v>
      </c>
      <c r="CP80" s="17">
        <v>43.32</v>
      </c>
      <c r="CQ80" s="17">
        <v>47.11</v>
      </c>
      <c r="CR80" s="16">
        <v>46.26</v>
      </c>
      <c r="CS80" s="20">
        <v>47.78</v>
      </c>
      <c r="CT80" s="20">
        <v>46.29</v>
      </c>
      <c r="CU80" s="16">
        <v>45.85</v>
      </c>
      <c r="CV80" s="16">
        <v>41.39</v>
      </c>
      <c r="CW80" s="16">
        <v>28.39</v>
      </c>
      <c r="CX80" s="38">
        <v>32.79</v>
      </c>
      <c r="CY80" s="20">
        <v>35.020000000000003</v>
      </c>
      <c r="CZ80" s="20">
        <v>36.85</v>
      </c>
      <c r="DA80" s="17">
        <v>37.17</v>
      </c>
      <c r="DB80" s="19">
        <v>37.75</v>
      </c>
      <c r="DC80" s="17">
        <v>37.92</v>
      </c>
      <c r="DD80" s="19">
        <v>38.61</v>
      </c>
      <c r="DE80" s="18">
        <v>39.29</v>
      </c>
      <c r="DF80" s="17">
        <v>40.700000000000003</v>
      </c>
      <c r="DG80" s="17">
        <v>41.41</v>
      </c>
      <c r="DH80" s="17">
        <v>43.22</v>
      </c>
      <c r="DI80" s="17">
        <v>47.46</v>
      </c>
      <c r="DJ80" s="16">
        <v>46.94</v>
      </c>
      <c r="DK80" s="20">
        <v>47.19</v>
      </c>
      <c r="DL80" s="20">
        <v>46.73</v>
      </c>
      <c r="DM80" s="16">
        <v>45.37</v>
      </c>
      <c r="DN80" s="16">
        <v>41.05</v>
      </c>
      <c r="DO80" s="16">
        <v>0</v>
      </c>
      <c r="DP80" s="20">
        <v>1</v>
      </c>
      <c r="DQ80" s="20">
        <v>4</v>
      </c>
      <c r="DR80" s="20">
        <v>4</v>
      </c>
      <c r="DS80" s="17">
        <v>2</v>
      </c>
      <c r="DT80" s="17">
        <v>0</v>
      </c>
      <c r="DU80" s="17">
        <v>-7</v>
      </c>
      <c r="DV80" s="17">
        <v>-1</v>
      </c>
      <c r="DW80" s="17">
        <v>-12</v>
      </c>
      <c r="DX80" s="17">
        <v>-13</v>
      </c>
      <c r="DY80" s="17">
        <v>-6</v>
      </c>
      <c r="DZ80" s="17">
        <v>0</v>
      </c>
      <c r="EA80" s="17">
        <v>3</v>
      </c>
      <c r="EB80" s="20">
        <v>4</v>
      </c>
      <c r="EC80" s="20">
        <v>4</v>
      </c>
      <c r="ED80" s="20">
        <v>2</v>
      </c>
      <c r="EE80" s="20">
        <v>3</v>
      </c>
      <c r="EF80" s="20">
        <v>2</v>
      </c>
    </row>
    <row r="81" spans="1:136" ht="14">
      <c r="A81" s="2" t="s">
        <v>1031</v>
      </c>
      <c r="B81" s="2" t="s">
        <v>1020</v>
      </c>
      <c r="C81" s="2"/>
      <c r="D81" s="2">
        <v>47042755</v>
      </c>
      <c r="E81" s="10" t="s">
        <v>1032</v>
      </c>
      <c r="F81" s="11" t="s">
        <v>1033</v>
      </c>
      <c r="G81" s="2" t="s">
        <v>167</v>
      </c>
      <c r="H81" s="2"/>
      <c r="I81" s="2" t="s">
        <v>99</v>
      </c>
      <c r="J81" s="2" t="s">
        <v>264</v>
      </c>
      <c r="K81" s="30"/>
      <c r="L81" s="30"/>
      <c r="M81" s="30"/>
      <c r="N81" s="30"/>
      <c r="O81" s="3" t="s">
        <v>6</v>
      </c>
      <c r="P81" s="3">
        <v>20</v>
      </c>
      <c r="Q81" s="2">
        <v>16</v>
      </c>
      <c r="R81" s="2">
        <v>12</v>
      </c>
      <c r="S81" s="2" t="s">
        <v>280</v>
      </c>
      <c r="T81" s="33"/>
      <c r="U81" s="3" t="s">
        <v>232</v>
      </c>
      <c r="V81" s="3">
        <v>57</v>
      </c>
      <c r="W81" s="2">
        <v>44</v>
      </c>
      <c r="X81" s="2">
        <v>25</v>
      </c>
      <c r="Y81" s="2"/>
      <c r="Z81" s="33" t="s">
        <v>443</v>
      </c>
      <c r="AA81" s="12" t="s">
        <v>217</v>
      </c>
      <c r="AB81" s="12">
        <v>50</v>
      </c>
      <c r="AC81" s="13">
        <v>42</v>
      </c>
      <c r="AD81" s="13">
        <v>24</v>
      </c>
      <c r="AE81" s="13"/>
      <c r="AF81" s="34" t="s">
        <v>180</v>
      </c>
      <c r="AG81" s="2" t="s">
        <v>127</v>
      </c>
      <c r="AH81" s="2" t="s">
        <v>403</v>
      </c>
      <c r="AI81" s="2" t="s">
        <v>667</v>
      </c>
      <c r="AJ81" s="2" t="s">
        <v>313</v>
      </c>
      <c r="AK81" s="2" t="s">
        <v>87</v>
      </c>
      <c r="AL81" s="1"/>
      <c r="AM81" s="2" t="s">
        <v>89</v>
      </c>
      <c r="AN81" s="1"/>
      <c r="AO81" s="2" t="s">
        <v>91</v>
      </c>
      <c r="AP81" s="1" t="s">
        <v>122</v>
      </c>
      <c r="AQ81" s="2" t="s">
        <v>855</v>
      </c>
      <c r="AR81" s="14" t="s">
        <v>782</v>
      </c>
      <c r="AS81" s="14"/>
      <c r="AT81" s="1"/>
      <c r="AU81" s="4">
        <v>2.33</v>
      </c>
      <c r="AV81" s="37">
        <v>2.0499999999999998</v>
      </c>
      <c r="AW81" s="9">
        <v>1.9</v>
      </c>
      <c r="AX81" s="6">
        <v>2.12</v>
      </c>
      <c r="AY81" s="7">
        <v>2.12</v>
      </c>
      <c r="AZ81" s="8">
        <v>2.27</v>
      </c>
      <c r="BA81" s="7">
        <v>1.54</v>
      </c>
      <c r="BB81" s="8">
        <v>1.06</v>
      </c>
      <c r="BC81" s="6">
        <v>0.95</v>
      </c>
      <c r="BD81" s="7">
        <v>3.11</v>
      </c>
      <c r="BE81" s="7">
        <v>5.07</v>
      </c>
      <c r="BF81" s="7">
        <v>5.63</v>
      </c>
      <c r="BG81" s="7">
        <v>3.86</v>
      </c>
      <c r="BH81" s="8">
        <v>4.12</v>
      </c>
      <c r="BI81" s="7">
        <v>5.36</v>
      </c>
      <c r="BJ81" s="9">
        <v>6.8</v>
      </c>
      <c r="BK81" s="4">
        <v>10.44</v>
      </c>
      <c r="BL81" s="4">
        <v>19.149999999999999</v>
      </c>
      <c r="BM81" s="4">
        <v>2.37</v>
      </c>
      <c r="BN81" s="26">
        <v>2.37</v>
      </c>
      <c r="BO81" s="25">
        <v>1.57</v>
      </c>
      <c r="BP81" s="53">
        <v>1.1200000000000001</v>
      </c>
      <c r="BQ81" s="53">
        <v>1.74</v>
      </c>
      <c r="BR81" s="54">
        <v>1.62</v>
      </c>
      <c r="BS81" s="53">
        <v>1.49</v>
      </c>
      <c r="BT81" s="54">
        <v>3.05</v>
      </c>
      <c r="BU81" s="55">
        <v>1.57</v>
      </c>
      <c r="BV81" s="53">
        <v>3.44</v>
      </c>
      <c r="BW81" s="53">
        <v>4.43</v>
      </c>
      <c r="BX81" s="53">
        <v>5.09</v>
      </c>
      <c r="BY81" s="7">
        <v>3.33</v>
      </c>
      <c r="BZ81" s="8">
        <v>3.79</v>
      </c>
      <c r="CA81" s="7">
        <v>5.95</v>
      </c>
      <c r="CB81" s="9">
        <v>6.22</v>
      </c>
      <c r="CC81" s="4">
        <v>11.13</v>
      </c>
      <c r="CD81" s="4">
        <v>18.27</v>
      </c>
      <c r="CE81" s="16">
        <v>26.75</v>
      </c>
      <c r="CF81" s="38">
        <v>30.94</v>
      </c>
      <c r="CG81" s="20">
        <v>32.520000000000003</v>
      </c>
      <c r="CH81" s="18">
        <v>34.840000000000003</v>
      </c>
      <c r="CI81" s="17">
        <v>36.21</v>
      </c>
      <c r="CJ81" s="19">
        <v>37.729999999999997</v>
      </c>
      <c r="CK81" s="17">
        <v>37.26</v>
      </c>
      <c r="CL81" s="19">
        <v>37.71</v>
      </c>
      <c r="CM81" s="18">
        <v>39.19</v>
      </c>
      <c r="CN81" s="17">
        <v>39.119999999999997</v>
      </c>
      <c r="CO81" s="17">
        <v>41.43</v>
      </c>
      <c r="CP81" s="17">
        <v>41.22</v>
      </c>
      <c r="CQ81" s="17">
        <v>44.43</v>
      </c>
      <c r="CR81" s="19">
        <v>45.59</v>
      </c>
      <c r="CS81" s="17">
        <v>48.36</v>
      </c>
      <c r="CT81" s="20">
        <v>45.36</v>
      </c>
      <c r="CU81" s="16">
        <v>43.07</v>
      </c>
      <c r="CV81" s="16">
        <v>41.88</v>
      </c>
      <c r="CW81" s="16">
        <v>26.33</v>
      </c>
      <c r="CX81" s="38">
        <v>31.13</v>
      </c>
      <c r="CY81" s="20">
        <v>32.56</v>
      </c>
      <c r="CZ81" s="17">
        <v>34.44</v>
      </c>
      <c r="DA81" s="17">
        <v>36.520000000000003</v>
      </c>
      <c r="DB81" s="19">
        <v>37.58</v>
      </c>
      <c r="DC81" s="17">
        <v>37.28</v>
      </c>
      <c r="DD81" s="19">
        <v>37.18</v>
      </c>
      <c r="DE81" s="18">
        <v>39.15</v>
      </c>
      <c r="DF81" s="17">
        <v>39.380000000000003</v>
      </c>
      <c r="DG81" s="17">
        <v>41.76</v>
      </c>
      <c r="DH81" s="17">
        <v>41.23</v>
      </c>
      <c r="DI81" s="17">
        <v>45.34</v>
      </c>
      <c r="DJ81" s="19">
        <v>45.75</v>
      </c>
      <c r="DK81" s="17">
        <v>48.27</v>
      </c>
      <c r="DL81" s="20">
        <v>45.68</v>
      </c>
      <c r="DM81" s="16">
        <v>43.15</v>
      </c>
      <c r="DN81" s="16">
        <v>41.06</v>
      </c>
      <c r="DO81" s="16">
        <v>4</v>
      </c>
      <c r="DP81" s="20">
        <v>5</v>
      </c>
      <c r="DQ81" s="20">
        <v>3</v>
      </c>
      <c r="DR81" s="17">
        <v>2</v>
      </c>
      <c r="DS81" s="17">
        <v>1</v>
      </c>
      <c r="DT81" s="17">
        <v>-5</v>
      </c>
      <c r="DU81" s="17">
        <v>-10</v>
      </c>
      <c r="DV81" s="17">
        <v>-12</v>
      </c>
      <c r="DW81" s="17">
        <v>-11</v>
      </c>
      <c r="DX81" s="17">
        <v>-9</v>
      </c>
      <c r="DY81" s="17">
        <v>-4</v>
      </c>
      <c r="DZ81" s="17">
        <v>3</v>
      </c>
      <c r="EA81" s="17">
        <v>12</v>
      </c>
      <c r="EB81" s="17">
        <v>15</v>
      </c>
      <c r="EC81" s="17">
        <v>10</v>
      </c>
      <c r="ED81" s="20">
        <v>8</v>
      </c>
      <c r="EE81" s="20">
        <v>6</v>
      </c>
      <c r="EF81" s="20">
        <v>5</v>
      </c>
    </row>
    <row r="82" spans="1:136" ht="14">
      <c r="A82" s="2" t="s">
        <v>1025</v>
      </c>
      <c r="B82" s="2" t="s">
        <v>1026</v>
      </c>
      <c r="C82" s="2"/>
      <c r="D82" s="2">
        <v>40783536</v>
      </c>
      <c r="E82" s="10" t="s">
        <v>1027</v>
      </c>
      <c r="F82" s="11" t="s">
        <v>1028</v>
      </c>
      <c r="G82" s="2" t="s">
        <v>167</v>
      </c>
      <c r="H82" s="2"/>
      <c r="I82" s="2" t="s">
        <v>147</v>
      </c>
      <c r="J82" s="2" t="s">
        <v>148</v>
      </c>
      <c r="K82" s="30"/>
      <c r="L82" s="30"/>
      <c r="M82" s="30"/>
      <c r="N82" s="30"/>
      <c r="O82" s="3" t="s">
        <v>6</v>
      </c>
      <c r="P82" s="3">
        <v>35</v>
      </c>
      <c r="Q82" s="2">
        <v>32</v>
      </c>
      <c r="R82" s="2">
        <v>29</v>
      </c>
      <c r="S82" s="2" t="s">
        <v>280</v>
      </c>
      <c r="T82" s="33"/>
      <c r="U82" s="3" t="s">
        <v>232</v>
      </c>
      <c r="V82" s="3">
        <v>60</v>
      </c>
      <c r="W82" s="2">
        <v>56</v>
      </c>
      <c r="X82" s="2">
        <v>35</v>
      </c>
      <c r="Y82" s="2"/>
      <c r="Z82" s="33" t="s">
        <v>443</v>
      </c>
      <c r="AA82" s="12" t="s">
        <v>217</v>
      </c>
      <c r="AB82" s="12">
        <v>22</v>
      </c>
      <c r="AC82" s="13">
        <v>16</v>
      </c>
      <c r="AD82" s="13">
        <v>3</v>
      </c>
      <c r="AE82" s="13"/>
      <c r="AF82" s="34"/>
      <c r="AG82" s="2" t="s">
        <v>869</v>
      </c>
      <c r="AH82" s="2" t="s">
        <v>1029</v>
      </c>
      <c r="AI82" s="2" t="s">
        <v>140</v>
      </c>
      <c r="AJ82" s="2" t="s">
        <v>513</v>
      </c>
      <c r="AK82" s="2" t="s">
        <v>87</v>
      </c>
      <c r="AL82" s="1"/>
      <c r="AM82" s="2" t="s">
        <v>89</v>
      </c>
      <c r="AN82" s="1"/>
      <c r="AO82" s="2" t="s">
        <v>91</v>
      </c>
      <c r="AP82" s="1" t="s">
        <v>862</v>
      </c>
      <c r="AQ82" s="2" t="s">
        <v>93</v>
      </c>
      <c r="AR82" s="14" t="s">
        <v>1030</v>
      </c>
      <c r="AS82" s="14"/>
      <c r="AT82" s="1"/>
      <c r="AU82" s="4">
        <v>4.4800000000000004</v>
      </c>
      <c r="AV82" s="6">
        <v>3.98</v>
      </c>
      <c r="AW82" s="7">
        <v>2.98</v>
      </c>
      <c r="AX82" s="6">
        <v>1.93</v>
      </c>
      <c r="AY82" s="7">
        <v>1.42</v>
      </c>
      <c r="AZ82" s="8">
        <v>0.88</v>
      </c>
      <c r="BA82" s="7">
        <v>0.45</v>
      </c>
      <c r="BB82" s="8">
        <v>1.27</v>
      </c>
      <c r="BC82" s="6">
        <v>2.9</v>
      </c>
      <c r="BD82" s="7">
        <v>5.09</v>
      </c>
      <c r="BE82" s="7">
        <v>4.97</v>
      </c>
      <c r="BF82" s="7">
        <v>5.91</v>
      </c>
      <c r="BG82" s="7">
        <v>3.86</v>
      </c>
      <c r="BH82" s="8">
        <v>3.64</v>
      </c>
      <c r="BI82" s="9">
        <v>6.13</v>
      </c>
      <c r="BJ82" s="9">
        <v>8.64</v>
      </c>
      <c r="BK82" s="4">
        <v>12.16</v>
      </c>
      <c r="BL82" s="4">
        <v>19.68</v>
      </c>
      <c r="BM82" s="4">
        <v>4.58</v>
      </c>
      <c r="BN82" s="55">
        <v>2.66</v>
      </c>
      <c r="BO82" s="53">
        <v>0</v>
      </c>
      <c r="BP82" s="53">
        <v>0.8</v>
      </c>
      <c r="BQ82" s="53">
        <v>1.51</v>
      </c>
      <c r="BR82" s="54">
        <v>2.3199999999999998</v>
      </c>
      <c r="BS82" s="53">
        <v>2.68</v>
      </c>
      <c r="BT82" s="54">
        <v>2.59</v>
      </c>
      <c r="BU82" s="55">
        <v>2.74</v>
      </c>
      <c r="BV82" s="53">
        <v>3.68</v>
      </c>
      <c r="BW82" s="53">
        <v>5.15</v>
      </c>
      <c r="BX82" s="53">
        <v>6.82</v>
      </c>
      <c r="BY82" s="7">
        <v>4.5999999999999996</v>
      </c>
      <c r="BZ82" s="8">
        <v>4.51</v>
      </c>
      <c r="CA82" s="9">
        <v>7.74</v>
      </c>
      <c r="CB82" s="9">
        <v>9.2100000000000009</v>
      </c>
      <c r="CC82" s="4">
        <v>13.74</v>
      </c>
      <c r="CD82" s="4">
        <v>21.38</v>
      </c>
      <c r="CE82" s="16">
        <v>26.45</v>
      </c>
      <c r="CF82" s="18">
        <v>32.979999999999997</v>
      </c>
      <c r="CG82" s="17">
        <v>34.19</v>
      </c>
      <c r="CH82" s="18">
        <v>35.549999999999997</v>
      </c>
      <c r="CI82" s="17">
        <v>35.01</v>
      </c>
      <c r="CJ82" s="19">
        <v>35.74</v>
      </c>
      <c r="CK82" s="17">
        <v>37.71</v>
      </c>
      <c r="CL82" s="19">
        <v>37.049999999999997</v>
      </c>
      <c r="CM82" s="18">
        <v>39.56</v>
      </c>
      <c r="CN82" s="17">
        <v>40.54</v>
      </c>
      <c r="CO82" s="17">
        <v>42.13</v>
      </c>
      <c r="CP82" s="17">
        <v>43.33</v>
      </c>
      <c r="CQ82" s="17">
        <v>45.8</v>
      </c>
      <c r="CR82" s="19">
        <v>45.02</v>
      </c>
      <c r="CS82" s="20">
        <v>47.89</v>
      </c>
      <c r="CT82" s="20">
        <v>47.19</v>
      </c>
      <c r="CU82" s="16">
        <v>46.71</v>
      </c>
      <c r="CV82" s="16">
        <v>44.61</v>
      </c>
      <c r="CW82" s="16">
        <v>26.65</v>
      </c>
      <c r="CX82" s="18">
        <v>33.130000000000003</v>
      </c>
      <c r="CY82" s="17">
        <v>34.54</v>
      </c>
      <c r="CZ82" s="17">
        <v>36.26</v>
      </c>
      <c r="DA82" s="17">
        <v>35.520000000000003</v>
      </c>
      <c r="DB82" s="19">
        <v>35.44</v>
      </c>
      <c r="DC82" s="17">
        <v>37.04</v>
      </c>
      <c r="DD82" s="19">
        <v>37.96</v>
      </c>
      <c r="DE82" s="18">
        <v>39.369999999999997</v>
      </c>
      <c r="DF82" s="17">
        <v>40.5</v>
      </c>
      <c r="DG82" s="17">
        <v>42.41</v>
      </c>
      <c r="DH82" s="17">
        <v>43.77</v>
      </c>
      <c r="DI82" s="17">
        <v>45.49</v>
      </c>
      <c r="DJ82" s="19">
        <v>46.29</v>
      </c>
      <c r="DK82" s="20">
        <v>48.11</v>
      </c>
      <c r="DL82" s="20">
        <v>48.11</v>
      </c>
      <c r="DM82" s="16">
        <v>46.68</v>
      </c>
      <c r="DN82" s="16">
        <v>44.72</v>
      </c>
      <c r="DO82" s="16">
        <v>6</v>
      </c>
      <c r="DP82" s="17">
        <v>6</v>
      </c>
      <c r="DQ82" s="17">
        <v>8</v>
      </c>
      <c r="DR82" s="17">
        <v>7</v>
      </c>
      <c r="DS82" s="17">
        <v>0</v>
      </c>
      <c r="DT82" s="17">
        <v>-7</v>
      </c>
      <c r="DU82" s="17">
        <v>-9</v>
      </c>
      <c r="DV82" s="17">
        <v>-13</v>
      </c>
      <c r="DW82" s="17">
        <v>-10</v>
      </c>
      <c r="DX82" s="17">
        <v>-9</v>
      </c>
      <c r="DY82" s="17">
        <v>-6</v>
      </c>
      <c r="DZ82" s="17">
        <v>-6</v>
      </c>
      <c r="EA82" s="17">
        <v>-3</v>
      </c>
      <c r="EB82" s="17">
        <v>-2</v>
      </c>
      <c r="EC82" s="20">
        <v>1</v>
      </c>
      <c r="ED82" s="20">
        <v>1</v>
      </c>
      <c r="EE82" s="20">
        <v>1</v>
      </c>
      <c r="EF82" s="20">
        <v>0</v>
      </c>
    </row>
    <row r="83" spans="1:136" ht="14">
      <c r="A83" s="2" t="s">
        <v>1019</v>
      </c>
      <c r="B83" s="2" t="s">
        <v>1020</v>
      </c>
      <c r="C83" s="2"/>
      <c r="D83" s="2">
        <v>50327128</v>
      </c>
      <c r="E83" s="10" t="s">
        <v>1021</v>
      </c>
      <c r="F83" s="11" t="s">
        <v>1022</v>
      </c>
      <c r="G83" s="2" t="s">
        <v>167</v>
      </c>
      <c r="H83" s="2"/>
      <c r="I83" s="2" t="s">
        <v>99</v>
      </c>
      <c r="J83" s="2" t="s">
        <v>279</v>
      </c>
      <c r="K83" s="30"/>
      <c r="L83" s="30"/>
      <c r="M83" s="30"/>
      <c r="N83" s="30"/>
      <c r="O83" s="3" t="s">
        <v>17</v>
      </c>
      <c r="P83" s="3">
        <v>16</v>
      </c>
      <c r="Q83" s="2">
        <v>12</v>
      </c>
      <c r="R83" s="2">
        <v>9</v>
      </c>
      <c r="S83" s="2" t="s">
        <v>280</v>
      </c>
      <c r="T83" s="33"/>
      <c r="U83" s="3" t="s">
        <v>101</v>
      </c>
      <c r="V83" s="3">
        <v>26</v>
      </c>
      <c r="W83" s="2">
        <v>19</v>
      </c>
      <c r="X83" s="2">
        <v>17</v>
      </c>
      <c r="Y83" s="2"/>
      <c r="Z83" s="33" t="s">
        <v>209</v>
      </c>
      <c r="AA83" s="12" t="s">
        <v>138</v>
      </c>
      <c r="AB83" s="12">
        <v>46</v>
      </c>
      <c r="AC83" s="13">
        <v>29</v>
      </c>
      <c r="AD83" s="13">
        <v>23</v>
      </c>
      <c r="AE83" s="13"/>
      <c r="AF83" s="34" t="s">
        <v>180</v>
      </c>
      <c r="AG83" s="2" t="s">
        <v>239</v>
      </c>
      <c r="AH83" s="2" t="s">
        <v>202</v>
      </c>
      <c r="AI83" s="2" t="s">
        <v>870</v>
      </c>
      <c r="AJ83" s="2" t="s">
        <v>141</v>
      </c>
      <c r="AK83" s="2" t="s">
        <v>87</v>
      </c>
      <c r="AL83" s="1"/>
      <c r="AM83" s="2" t="s">
        <v>89</v>
      </c>
      <c r="AN83" s="1"/>
      <c r="AO83" s="2" t="s">
        <v>91</v>
      </c>
      <c r="AP83" s="1" t="s">
        <v>1023</v>
      </c>
      <c r="AQ83" s="2" t="s">
        <v>93</v>
      </c>
      <c r="AR83" s="14" t="s">
        <v>1024</v>
      </c>
      <c r="AS83" s="14"/>
      <c r="AT83" s="1"/>
      <c r="AU83" s="4">
        <v>3.11</v>
      </c>
      <c r="AV83" s="37">
        <v>2.71</v>
      </c>
      <c r="AW83" s="9">
        <v>1.85</v>
      </c>
      <c r="AX83" s="37">
        <v>1.39</v>
      </c>
      <c r="AY83" s="7">
        <v>1.06</v>
      </c>
      <c r="AZ83" s="8">
        <v>1.76</v>
      </c>
      <c r="BA83" s="7">
        <v>1.63</v>
      </c>
      <c r="BB83" s="8">
        <v>1.54</v>
      </c>
      <c r="BC83" s="6">
        <v>1.39</v>
      </c>
      <c r="BD83" s="7">
        <v>1.88</v>
      </c>
      <c r="BE83" s="7">
        <v>2.68</v>
      </c>
      <c r="BF83" s="7">
        <v>5.1100000000000003</v>
      </c>
      <c r="BG83" s="7">
        <v>3.17</v>
      </c>
      <c r="BH83" s="8">
        <v>3.68</v>
      </c>
      <c r="BI83" s="7">
        <v>5.12</v>
      </c>
      <c r="BJ83" s="9">
        <v>6.82</v>
      </c>
      <c r="BK83" s="4">
        <v>10.69</v>
      </c>
      <c r="BL83" s="4">
        <v>17.38</v>
      </c>
      <c r="BM83" s="4">
        <v>2.99</v>
      </c>
      <c r="BN83" s="26">
        <v>1.73</v>
      </c>
      <c r="BO83" s="25">
        <v>0.8</v>
      </c>
      <c r="BP83" s="25">
        <v>0.56000000000000005</v>
      </c>
      <c r="BQ83" s="53">
        <v>0.95</v>
      </c>
      <c r="BR83" s="54">
        <v>0.95</v>
      </c>
      <c r="BS83" s="53">
        <v>1.74</v>
      </c>
      <c r="BT83" s="54">
        <v>1.37</v>
      </c>
      <c r="BU83" s="55">
        <v>2.4900000000000002</v>
      </c>
      <c r="BV83" s="53">
        <v>2.78</v>
      </c>
      <c r="BW83" s="53">
        <v>3.11</v>
      </c>
      <c r="BX83" s="53">
        <v>5.07</v>
      </c>
      <c r="BY83" s="7">
        <v>2.62</v>
      </c>
      <c r="BZ83" s="8">
        <v>3.56</v>
      </c>
      <c r="CA83" s="7">
        <v>6.28</v>
      </c>
      <c r="CB83" s="9">
        <v>7.4</v>
      </c>
      <c r="CC83" s="4">
        <v>10.45</v>
      </c>
      <c r="CD83" s="4">
        <v>17.41</v>
      </c>
      <c r="CE83" s="16">
        <v>25.51</v>
      </c>
      <c r="CF83" s="38">
        <v>29.83</v>
      </c>
      <c r="CG83" s="20">
        <v>32.549999999999997</v>
      </c>
      <c r="CH83" s="38">
        <v>35.04</v>
      </c>
      <c r="CI83" s="17">
        <v>36.82</v>
      </c>
      <c r="CJ83" s="19">
        <v>37.76</v>
      </c>
      <c r="CK83" s="17">
        <v>38.1</v>
      </c>
      <c r="CL83" s="19">
        <v>38.86</v>
      </c>
      <c r="CM83" s="18">
        <v>38.9</v>
      </c>
      <c r="CN83" s="17">
        <v>39.33</v>
      </c>
      <c r="CO83" s="17">
        <v>39.380000000000003</v>
      </c>
      <c r="CP83" s="17">
        <v>40.21</v>
      </c>
      <c r="CQ83" s="17">
        <v>44.55</v>
      </c>
      <c r="CR83" s="19">
        <v>44.25</v>
      </c>
      <c r="CS83" s="17">
        <v>48.96</v>
      </c>
      <c r="CT83" s="20">
        <v>45.07</v>
      </c>
      <c r="CU83" s="16">
        <v>44.42</v>
      </c>
      <c r="CV83" s="16">
        <v>45.88</v>
      </c>
      <c r="CW83" s="16">
        <v>25.43</v>
      </c>
      <c r="CX83" s="38">
        <v>29.69</v>
      </c>
      <c r="CY83" s="20">
        <v>32.380000000000003</v>
      </c>
      <c r="CZ83" s="20">
        <v>35.74</v>
      </c>
      <c r="DA83" s="17">
        <v>36.46</v>
      </c>
      <c r="DB83" s="19">
        <v>37.770000000000003</v>
      </c>
      <c r="DC83" s="17">
        <v>38.24</v>
      </c>
      <c r="DD83" s="19">
        <v>38.869999999999997</v>
      </c>
      <c r="DE83" s="18">
        <v>39.57</v>
      </c>
      <c r="DF83" s="17">
        <v>39.32</v>
      </c>
      <c r="DG83" s="17">
        <v>39.64</v>
      </c>
      <c r="DH83" s="17">
        <v>41.3</v>
      </c>
      <c r="DI83" s="17">
        <v>44.82</v>
      </c>
      <c r="DJ83" s="19">
        <v>44.25</v>
      </c>
      <c r="DK83" s="17">
        <v>48.52</v>
      </c>
      <c r="DL83" s="20">
        <v>45.23</v>
      </c>
      <c r="DM83" s="16">
        <v>44.56</v>
      </c>
      <c r="DN83" s="16">
        <v>45.19</v>
      </c>
      <c r="DO83" s="16">
        <v>1</v>
      </c>
      <c r="DP83" s="20">
        <v>1</v>
      </c>
      <c r="DQ83" s="20">
        <v>2</v>
      </c>
      <c r="DR83" s="20">
        <v>3</v>
      </c>
      <c r="DS83" s="17">
        <v>2</v>
      </c>
      <c r="DT83" s="17">
        <v>0</v>
      </c>
      <c r="DU83" s="17">
        <v>-5</v>
      </c>
      <c r="DV83" s="17">
        <v>-3</v>
      </c>
      <c r="DW83" s="17">
        <v>-3</v>
      </c>
      <c r="DX83" s="17">
        <v>0</v>
      </c>
      <c r="DY83" s="17">
        <v>7</v>
      </c>
      <c r="DZ83" s="17">
        <v>11</v>
      </c>
      <c r="EA83" s="17">
        <v>15</v>
      </c>
      <c r="EB83" s="17">
        <v>18</v>
      </c>
      <c r="EC83" s="17">
        <v>13</v>
      </c>
      <c r="ED83" s="20">
        <v>6</v>
      </c>
      <c r="EE83" s="20">
        <v>0</v>
      </c>
      <c r="EF83" s="20">
        <v>0</v>
      </c>
    </row>
    <row r="84" spans="1:136" ht="14">
      <c r="A84" s="2" t="s">
        <v>1013</v>
      </c>
      <c r="B84" s="2" t="s">
        <v>1014</v>
      </c>
      <c r="C84" s="2"/>
      <c r="D84" s="2">
        <v>51670887</v>
      </c>
      <c r="E84" s="10" t="s">
        <v>1015</v>
      </c>
      <c r="F84" s="11" t="s">
        <v>1016</v>
      </c>
      <c r="G84" s="2" t="s">
        <v>167</v>
      </c>
      <c r="H84" s="2"/>
      <c r="I84" s="2" t="s">
        <v>238</v>
      </c>
      <c r="J84" s="2" t="s">
        <v>279</v>
      </c>
      <c r="K84" s="30"/>
      <c r="L84" s="30"/>
      <c r="M84" s="30"/>
      <c r="N84" s="30"/>
      <c r="S84" s="2" t="s">
        <v>280</v>
      </c>
      <c r="U84" s="3" t="s">
        <v>551</v>
      </c>
      <c r="V84" s="3">
        <v>25</v>
      </c>
      <c r="W84" s="2">
        <v>21</v>
      </c>
      <c r="X84" s="2">
        <v>10</v>
      </c>
      <c r="Z84" s="33" t="s">
        <v>487</v>
      </c>
      <c r="AA84" s="3" t="s">
        <v>126</v>
      </c>
      <c r="AB84" s="3">
        <v>51</v>
      </c>
      <c r="AC84" s="2">
        <v>43</v>
      </c>
      <c r="AD84" s="2">
        <v>20</v>
      </c>
      <c r="AE84" s="2"/>
      <c r="AF84" s="33" t="s">
        <v>152</v>
      </c>
      <c r="AG84" s="2" t="s">
        <v>83</v>
      </c>
      <c r="AH84" s="2" t="s">
        <v>178</v>
      </c>
      <c r="AI84" s="2" t="s">
        <v>140</v>
      </c>
      <c r="AJ84" s="2" t="s">
        <v>1017</v>
      </c>
      <c r="AK84" s="2" t="s">
        <v>87</v>
      </c>
      <c r="AL84" s="1"/>
      <c r="AM84" s="2" t="s">
        <v>89</v>
      </c>
      <c r="AN84" s="1"/>
      <c r="AO84" s="2" t="s">
        <v>91</v>
      </c>
      <c r="AP84" s="1" t="s">
        <v>814</v>
      </c>
      <c r="AQ84" s="2" t="s">
        <v>93</v>
      </c>
      <c r="AR84" s="14" t="s">
        <v>1018</v>
      </c>
      <c r="AS84" s="14"/>
      <c r="AT84" s="1"/>
      <c r="AU84" s="4">
        <v>2.11</v>
      </c>
      <c r="AV84" s="37">
        <v>3.23</v>
      </c>
      <c r="AW84" s="9">
        <v>1.89</v>
      </c>
      <c r="AX84" s="37">
        <v>1.93</v>
      </c>
      <c r="AY84" s="7">
        <v>1.1200000000000001</v>
      </c>
      <c r="AZ84" s="8">
        <v>1.51</v>
      </c>
      <c r="BA84" s="7">
        <v>2.29</v>
      </c>
      <c r="BB84" s="8">
        <v>2.29</v>
      </c>
      <c r="BC84" s="6">
        <v>3.14</v>
      </c>
      <c r="BD84" s="7">
        <v>3.66</v>
      </c>
      <c r="BE84" s="7">
        <v>4.5</v>
      </c>
      <c r="BF84" s="7">
        <v>6.44</v>
      </c>
      <c r="BG84" s="7">
        <v>2.68</v>
      </c>
      <c r="BH84" s="8">
        <v>1.17</v>
      </c>
      <c r="BI84" s="7">
        <v>3.98</v>
      </c>
      <c r="BJ84" s="9">
        <v>5.15</v>
      </c>
      <c r="BK84" s="4">
        <v>10.130000000000001</v>
      </c>
      <c r="BL84" s="4">
        <v>14.9</v>
      </c>
      <c r="BM84" s="4">
        <v>2.21</v>
      </c>
      <c r="BN84" s="26">
        <v>2.12</v>
      </c>
      <c r="BO84" s="25">
        <v>2.2400000000000002</v>
      </c>
      <c r="BP84" s="25">
        <v>2.08</v>
      </c>
      <c r="BQ84" s="53">
        <v>1.51</v>
      </c>
      <c r="BR84" s="54">
        <v>2.12</v>
      </c>
      <c r="BS84" s="53">
        <v>2.76</v>
      </c>
      <c r="BT84" s="54">
        <v>2.8</v>
      </c>
      <c r="BU84" s="55">
        <v>3.18</v>
      </c>
      <c r="BV84" s="53">
        <v>4.41</v>
      </c>
      <c r="BW84" s="53">
        <v>4.03</v>
      </c>
      <c r="BX84" s="53">
        <v>4.24</v>
      </c>
      <c r="BY84" s="7">
        <v>3.26</v>
      </c>
      <c r="BZ84" s="8">
        <v>2.82</v>
      </c>
      <c r="CA84" s="7">
        <v>3.38</v>
      </c>
      <c r="CB84" s="9">
        <v>4.1100000000000003</v>
      </c>
      <c r="CC84" s="4">
        <v>9.74</v>
      </c>
      <c r="CD84" s="4">
        <v>14.42</v>
      </c>
      <c r="CE84" s="16">
        <v>25.62</v>
      </c>
      <c r="CF84" s="38">
        <v>26.44</v>
      </c>
      <c r="CG84" s="20">
        <v>30.1</v>
      </c>
      <c r="CH84" s="38">
        <v>32.6</v>
      </c>
      <c r="CI84" s="17">
        <v>33.340000000000003</v>
      </c>
      <c r="CJ84" s="19">
        <v>34.29</v>
      </c>
      <c r="CK84" s="17">
        <v>35.81</v>
      </c>
      <c r="CL84" s="19">
        <v>35.56</v>
      </c>
      <c r="CM84" s="18">
        <v>35.65</v>
      </c>
      <c r="CN84" s="17">
        <v>37.200000000000003</v>
      </c>
      <c r="CO84" s="17">
        <v>38.840000000000003</v>
      </c>
      <c r="CP84" s="17">
        <v>38.61</v>
      </c>
      <c r="CQ84" s="17">
        <v>40.29</v>
      </c>
      <c r="CR84" s="19">
        <v>39.51</v>
      </c>
      <c r="CS84" s="17">
        <v>40.82</v>
      </c>
      <c r="CT84" s="20">
        <v>40.619999999999997</v>
      </c>
      <c r="CU84" s="16">
        <v>39.68</v>
      </c>
      <c r="CV84" s="16">
        <v>38.08</v>
      </c>
      <c r="CW84" s="16">
        <v>25.29</v>
      </c>
      <c r="CX84" s="38">
        <v>26.58</v>
      </c>
      <c r="CY84" s="20">
        <v>30.25</v>
      </c>
      <c r="CZ84" s="20">
        <v>32.44</v>
      </c>
      <c r="DA84" s="17">
        <v>33.630000000000003</v>
      </c>
      <c r="DB84" s="19">
        <v>34.32</v>
      </c>
      <c r="DC84" s="17">
        <v>35.28</v>
      </c>
      <c r="DD84" s="19">
        <v>35.729999999999997</v>
      </c>
      <c r="DE84" s="18">
        <v>36.5</v>
      </c>
      <c r="DF84" s="17">
        <v>37.35</v>
      </c>
      <c r="DG84" s="17">
        <v>38.24</v>
      </c>
      <c r="DH84" s="17">
        <v>39.950000000000003</v>
      </c>
      <c r="DI84" s="17">
        <v>40.69</v>
      </c>
      <c r="DJ84" s="19">
        <v>39.840000000000003</v>
      </c>
      <c r="DK84" s="17">
        <v>41.86</v>
      </c>
      <c r="DL84" s="20">
        <v>40.22</v>
      </c>
      <c r="DM84" s="16">
        <v>39.909999999999997</v>
      </c>
      <c r="DN84" s="16">
        <v>38.14</v>
      </c>
      <c r="DO84" s="16">
        <v>0</v>
      </c>
      <c r="DP84" s="20">
        <v>0</v>
      </c>
      <c r="DQ84" s="20">
        <v>1</v>
      </c>
      <c r="DR84" s="20">
        <v>1</v>
      </c>
      <c r="DS84" s="17">
        <v>2</v>
      </c>
      <c r="DT84" s="17">
        <v>3</v>
      </c>
      <c r="DU84" s="17">
        <v>4</v>
      </c>
      <c r="DV84" s="17">
        <v>7</v>
      </c>
      <c r="DW84" s="17">
        <v>10</v>
      </c>
      <c r="DX84" s="17">
        <v>16</v>
      </c>
      <c r="DY84" s="17">
        <v>20</v>
      </c>
      <c r="DZ84" s="17">
        <v>25</v>
      </c>
      <c r="EA84" s="17">
        <v>25</v>
      </c>
      <c r="EB84" s="17">
        <v>20</v>
      </c>
      <c r="EC84" s="17">
        <v>14</v>
      </c>
      <c r="ED84" s="20">
        <v>9</v>
      </c>
      <c r="EE84" s="20">
        <v>8</v>
      </c>
      <c r="EF84" s="20">
        <v>9</v>
      </c>
    </row>
    <row r="85" spans="1:136" ht="14">
      <c r="A85" s="2" t="s">
        <v>1007</v>
      </c>
      <c r="B85" s="2" t="s">
        <v>1008</v>
      </c>
      <c r="C85" s="2"/>
      <c r="D85" s="2">
        <v>45810534</v>
      </c>
      <c r="E85" s="10" t="s">
        <v>1009</v>
      </c>
      <c r="F85" s="11" t="s">
        <v>1010</v>
      </c>
      <c r="G85" s="2" t="s">
        <v>167</v>
      </c>
      <c r="H85" s="2"/>
      <c r="I85" s="2" t="s">
        <v>79</v>
      </c>
      <c r="J85" s="2" t="s">
        <v>100</v>
      </c>
      <c r="K85" s="30" t="s">
        <v>538</v>
      </c>
      <c r="L85" s="30"/>
      <c r="M85" s="30"/>
      <c r="N85" s="30"/>
      <c r="O85" s="3" t="s">
        <v>6</v>
      </c>
      <c r="P85" s="3">
        <v>18</v>
      </c>
      <c r="Q85" s="2">
        <v>20</v>
      </c>
      <c r="R85" s="2">
        <v>13</v>
      </c>
      <c r="S85" s="2" t="s">
        <v>280</v>
      </c>
      <c r="T85" s="33"/>
      <c r="U85" s="3" t="s">
        <v>137</v>
      </c>
      <c r="V85" s="3">
        <v>54</v>
      </c>
      <c r="W85" s="2">
        <v>45</v>
      </c>
      <c r="X85" s="2">
        <v>37</v>
      </c>
      <c r="Y85" s="2"/>
      <c r="Z85" s="33" t="s">
        <v>443</v>
      </c>
      <c r="AA85" s="12" t="s">
        <v>116</v>
      </c>
      <c r="AB85" s="12">
        <v>38</v>
      </c>
      <c r="AC85" s="13">
        <v>29</v>
      </c>
      <c r="AD85" s="13">
        <v>20</v>
      </c>
      <c r="AE85" s="13"/>
      <c r="AF85" s="34" t="s">
        <v>197</v>
      </c>
      <c r="AG85" s="2" t="s">
        <v>759</v>
      </c>
      <c r="AH85" s="2" t="s">
        <v>251</v>
      </c>
      <c r="AI85" s="2" t="s">
        <v>257</v>
      </c>
      <c r="AJ85" s="2" t="s">
        <v>513</v>
      </c>
      <c r="AK85" s="2" t="s">
        <v>87</v>
      </c>
      <c r="AL85" s="1"/>
      <c r="AM85" s="2" t="s">
        <v>89</v>
      </c>
      <c r="AN85" s="1"/>
      <c r="AO85" s="2" t="s">
        <v>91</v>
      </c>
      <c r="AP85" s="1" t="s">
        <v>1011</v>
      </c>
      <c r="AQ85" s="2" t="s">
        <v>93</v>
      </c>
      <c r="AR85" s="14" t="s">
        <v>1012</v>
      </c>
      <c r="AS85" s="14"/>
      <c r="AT85" s="1"/>
      <c r="AU85" s="4">
        <v>3.28</v>
      </c>
      <c r="AV85" s="37">
        <v>1.74</v>
      </c>
      <c r="AW85" s="9">
        <v>3.46</v>
      </c>
      <c r="AX85" s="6">
        <v>2.99</v>
      </c>
      <c r="AY85" s="7">
        <v>3.23</v>
      </c>
      <c r="AZ85" s="8">
        <v>1.1200000000000001</v>
      </c>
      <c r="BA85" s="7">
        <v>0.56000000000000005</v>
      </c>
      <c r="BB85" s="8">
        <v>0.95</v>
      </c>
      <c r="BC85" s="6">
        <v>2.08</v>
      </c>
      <c r="BD85" s="7">
        <v>5.84</v>
      </c>
      <c r="BE85" s="7">
        <v>6.24</v>
      </c>
      <c r="BF85" s="7">
        <v>3.85</v>
      </c>
      <c r="BG85" s="7">
        <v>3.49</v>
      </c>
      <c r="BH85" s="4">
        <v>3.76</v>
      </c>
      <c r="BI85" s="9">
        <v>6.33</v>
      </c>
      <c r="BJ85" s="9">
        <v>9.67</v>
      </c>
      <c r="BK85" s="4">
        <v>11.19</v>
      </c>
      <c r="BL85" s="1"/>
      <c r="BM85" s="4">
        <v>3.08</v>
      </c>
      <c r="BN85" s="26">
        <v>1.45</v>
      </c>
      <c r="BO85" s="25">
        <v>0.88</v>
      </c>
      <c r="BP85" s="53">
        <v>1.3</v>
      </c>
      <c r="BQ85" s="53">
        <v>2.25</v>
      </c>
      <c r="BR85" s="54">
        <v>2.2400000000000002</v>
      </c>
      <c r="BS85" s="53">
        <v>1.74</v>
      </c>
      <c r="BT85" s="54">
        <v>2.3199999999999998</v>
      </c>
      <c r="BU85" s="55">
        <v>3.46</v>
      </c>
      <c r="BV85" s="53">
        <v>6.34</v>
      </c>
      <c r="BW85" s="53">
        <v>6.61</v>
      </c>
      <c r="BX85" s="53">
        <v>2.78</v>
      </c>
      <c r="BY85" s="7">
        <v>1.96</v>
      </c>
      <c r="BZ85" s="4">
        <v>4.18</v>
      </c>
      <c r="CA85" s="9">
        <v>6.11</v>
      </c>
      <c r="CB85" s="9">
        <v>9.69</v>
      </c>
      <c r="CC85" s="4">
        <v>12.98</v>
      </c>
      <c r="CD85" s="1"/>
      <c r="CE85" s="16">
        <v>30.41</v>
      </c>
      <c r="CF85" s="38">
        <v>34.020000000000003</v>
      </c>
      <c r="CG85" s="20">
        <v>35.35</v>
      </c>
      <c r="CH85" s="18">
        <v>35.61</v>
      </c>
      <c r="CI85" s="17">
        <v>36.880000000000003</v>
      </c>
      <c r="CJ85" s="19">
        <v>38.76</v>
      </c>
      <c r="CK85" s="17">
        <v>39.92</v>
      </c>
      <c r="CL85" s="19">
        <v>39.29</v>
      </c>
      <c r="CM85" s="18">
        <v>40.82</v>
      </c>
      <c r="CN85" s="17">
        <v>41.71</v>
      </c>
      <c r="CO85" s="17">
        <v>42.85</v>
      </c>
      <c r="CP85" s="17">
        <v>45.03</v>
      </c>
      <c r="CQ85" s="17">
        <v>46.16</v>
      </c>
      <c r="CR85" s="16">
        <v>46.7</v>
      </c>
      <c r="CS85" s="20">
        <v>46.25</v>
      </c>
      <c r="CT85" s="20">
        <v>44.29</v>
      </c>
      <c r="CU85" s="16">
        <v>45.22</v>
      </c>
      <c r="CV85" s="1"/>
      <c r="CW85" s="16">
        <v>30.23</v>
      </c>
      <c r="CX85" s="38">
        <v>34.229999999999997</v>
      </c>
      <c r="CY85" s="20">
        <v>35.64</v>
      </c>
      <c r="CZ85" s="17">
        <v>35.75</v>
      </c>
      <c r="DA85" s="17">
        <v>36.54</v>
      </c>
      <c r="DB85" s="19">
        <v>38.43</v>
      </c>
      <c r="DC85" s="17">
        <v>39.07</v>
      </c>
      <c r="DD85" s="19">
        <v>39.619999999999997</v>
      </c>
      <c r="DE85" s="18">
        <v>40.4</v>
      </c>
      <c r="DF85" s="17">
        <v>42.19</v>
      </c>
      <c r="DG85" s="17">
        <v>42.16</v>
      </c>
      <c r="DH85" s="17">
        <v>45.46</v>
      </c>
      <c r="DI85" s="17">
        <v>45.14</v>
      </c>
      <c r="DJ85" s="16">
        <v>46.88</v>
      </c>
      <c r="DK85" s="20">
        <v>46.04</v>
      </c>
      <c r="DL85" s="20">
        <v>44.3</v>
      </c>
      <c r="DM85" s="16">
        <v>45.48</v>
      </c>
      <c r="DN85" s="1"/>
      <c r="DO85" s="16">
        <v>3</v>
      </c>
      <c r="DP85" s="20">
        <v>5</v>
      </c>
      <c r="DQ85" s="20">
        <v>6</v>
      </c>
      <c r="DR85" s="17">
        <v>5</v>
      </c>
      <c r="DS85" s="17">
        <v>0</v>
      </c>
      <c r="DT85" s="17">
        <v>-3</v>
      </c>
      <c r="DU85" s="17">
        <v>-7</v>
      </c>
      <c r="DV85" s="17">
        <v>-8</v>
      </c>
      <c r="DW85" s="17">
        <v>-8</v>
      </c>
      <c r="DX85" s="17">
        <v>-1</v>
      </c>
      <c r="DY85" s="17">
        <v>7</v>
      </c>
      <c r="DZ85" s="17">
        <v>10</v>
      </c>
      <c r="EA85" s="17">
        <v>12</v>
      </c>
      <c r="EB85" s="20">
        <v>8</v>
      </c>
      <c r="EC85" s="20">
        <v>5</v>
      </c>
      <c r="ED85" s="20">
        <v>2</v>
      </c>
      <c r="EE85" s="20">
        <v>4</v>
      </c>
      <c r="EF85" s="1"/>
    </row>
    <row r="86" spans="1:136" ht="14">
      <c r="A86" s="2" t="s">
        <v>999</v>
      </c>
      <c r="B86" s="2" t="s">
        <v>1000</v>
      </c>
      <c r="C86" s="2"/>
      <c r="D86" s="2">
        <v>51318545</v>
      </c>
      <c r="E86" s="10" t="s">
        <v>1001</v>
      </c>
      <c r="F86" s="11" t="s">
        <v>1002</v>
      </c>
      <c r="G86" s="2" t="s">
        <v>167</v>
      </c>
      <c r="H86" s="2"/>
      <c r="I86" s="2" t="s">
        <v>147</v>
      </c>
      <c r="J86" s="2" t="s">
        <v>148</v>
      </c>
      <c r="K86" s="30" t="s">
        <v>1003</v>
      </c>
      <c r="L86" s="30"/>
      <c r="M86" s="30"/>
      <c r="N86" s="30"/>
      <c r="O86" s="3" t="s">
        <v>15</v>
      </c>
      <c r="P86" s="3">
        <v>40</v>
      </c>
      <c r="Q86" s="2">
        <v>30</v>
      </c>
      <c r="R86" s="2">
        <v>28</v>
      </c>
      <c r="S86" s="2" t="s">
        <v>280</v>
      </c>
      <c r="T86" s="33"/>
      <c r="U86" s="3" t="s">
        <v>159</v>
      </c>
      <c r="V86" s="3">
        <v>56</v>
      </c>
      <c r="W86" s="2">
        <v>43</v>
      </c>
      <c r="X86" s="2">
        <v>34</v>
      </c>
      <c r="Y86" s="2"/>
      <c r="Z86" s="33" t="s">
        <v>1004</v>
      </c>
      <c r="AA86" s="12" t="s">
        <v>160</v>
      </c>
      <c r="AB86" s="12">
        <v>27</v>
      </c>
      <c r="AC86" s="13">
        <v>22</v>
      </c>
      <c r="AD86" s="13">
        <v>14</v>
      </c>
      <c r="AE86" s="13"/>
      <c r="AF86" s="34" t="s">
        <v>131</v>
      </c>
      <c r="AG86" s="2" t="s">
        <v>311</v>
      </c>
      <c r="AH86" s="2" t="s">
        <v>248</v>
      </c>
      <c r="AI86" s="2" t="s">
        <v>226</v>
      </c>
      <c r="AJ86" s="2" t="s">
        <v>130</v>
      </c>
      <c r="AK86" s="2" t="s">
        <v>87</v>
      </c>
      <c r="AL86" s="1"/>
      <c r="AM86" s="2" t="s">
        <v>89</v>
      </c>
      <c r="AN86" s="1"/>
      <c r="AO86" s="2" t="s">
        <v>91</v>
      </c>
      <c r="AP86" s="1" t="s">
        <v>1005</v>
      </c>
      <c r="AQ86" s="2" t="s">
        <v>93</v>
      </c>
      <c r="AR86" s="14" t="s">
        <v>1006</v>
      </c>
      <c r="AS86" s="14"/>
      <c r="AT86" s="1"/>
      <c r="AU86" s="4">
        <v>3.61</v>
      </c>
      <c r="AV86" s="6">
        <v>3.78</v>
      </c>
      <c r="AW86" s="7">
        <v>3.46</v>
      </c>
      <c r="AX86" s="6">
        <v>3.98</v>
      </c>
      <c r="AY86" s="7">
        <v>4.01</v>
      </c>
      <c r="AZ86" s="8">
        <v>3.87</v>
      </c>
      <c r="BA86" s="7">
        <v>3.17</v>
      </c>
      <c r="BB86" s="8">
        <v>4.1900000000000004</v>
      </c>
      <c r="BC86" s="6">
        <v>5.0599999999999996</v>
      </c>
      <c r="BD86" s="7">
        <v>6.07</v>
      </c>
      <c r="BE86" s="7">
        <v>7.35</v>
      </c>
      <c r="BF86" s="7">
        <v>6.28</v>
      </c>
      <c r="BG86" s="7">
        <v>5.1100000000000003</v>
      </c>
      <c r="BH86" s="8">
        <v>5.63</v>
      </c>
      <c r="BI86" s="9">
        <v>6.9</v>
      </c>
      <c r="BJ86" s="9">
        <v>7.89</v>
      </c>
      <c r="BK86" s="4">
        <v>11.68</v>
      </c>
      <c r="BL86" s="4">
        <v>19.79</v>
      </c>
      <c r="BM86" s="4">
        <v>3.73</v>
      </c>
      <c r="BN86" s="55">
        <v>3.45</v>
      </c>
      <c r="BO86" s="53">
        <v>1.56</v>
      </c>
      <c r="BP86" s="53">
        <v>1.45</v>
      </c>
      <c r="BQ86" s="53">
        <v>1.28</v>
      </c>
      <c r="BR86" s="54">
        <v>2.06</v>
      </c>
      <c r="BS86" s="53">
        <v>2.5099999999999998</v>
      </c>
      <c r="BT86" s="54">
        <v>3.62</v>
      </c>
      <c r="BU86" s="55">
        <v>4.3499999999999996</v>
      </c>
      <c r="BV86" s="53">
        <v>5.22</v>
      </c>
      <c r="BW86" s="53">
        <v>7.17</v>
      </c>
      <c r="BX86" s="53">
        <v>4.1100000000000003</v>
      </c>
      <c r="BY86" s="7">
        <v>5.34</v>
      </c>
      <c r="BZ86" s="8">
        <v>6.09</v>
      </c>
      <c r="CA86" s="9">
        <v>7.71</v>
      </c>
      <c r="CB86" s="9">
        <v>8.2100000000000009</v>
      </c>
      <c r="CC86" s="4">
        <v>12.06</v>
      </c>
      <c r="CD86" s="4">
        <v>19.21</v>
      </c>
      <c r="CE86" s="16">
        <v>31.06</v>
      </c>
      <c r="CF86" s="18">
        <v>34.770000000000003</v>
      </c>
      <c r="CG86" s="17">
        <v>36.86</v>
      </c>
      <c r="CH86" s="18">
        <v>38.200000000000003</v>
      </c>
      <c r="CI86" s="17">
        <v>38.42</v>
      </c>
      <c r="CJ86" s="19">
        <v>38.869999999999997</v>
      </c>
      <c r="CK86" s="17">
        <v>39.39</v>
      </c>
      <c r="CL86" s="19">
        <v>40.380000000000003</v>
      </c>
      <c r="CM86" s="18">
        <v>40.11</v>
      </c>
      <c r="CN86" s="17">
        <v>41.8</v>
      </c>
      <c r="CO86" s="17">
        <v>43.97</v>
      </c>
      <c r="CP86" s="17">
        <v>46.48</v>
      </c>
      <c r="CQ86" s="17">
        <v>49.23</v>
      </c>
      <c r="CR86" s="19">
        <v>50.08</v>
      </c>
      <c r="CS86" s="20">
        <v>51.73</v>
      </c>
      <c r="CT86" s="20">
        <v>50.9</v>
      </c>
      <c r="CU86" s="16">
        <v>49.85</v>
      </c>
      <c r="CV86" s="16">
        <v>46.9</v>
      </c>
      <c r="CW86" s="16">
        <v>30.55</v>
      </c>
      <c r="CX86" s="18">
        <v>34.880000000000003</v>
      </c>
      <c r="CY86" s="17">
        <v>36.86</v>
      </c>
      <c r="CZ86" s="17">
        <v>38.82</v>
      </c>
      <c r="DA86" s="17">
        <v>39.33</v>
      </c>
      <c r="DB86" s="19">
        <v>39.130000000000003</v>
      </c>
      <c r="DC86" s="17">
        <v>39.06</v>
      </c>
      <c r="DD86" s="19">
        <v>40.06</v>
      </c>
      <c r="DE86" s="18">
        <v>39.58</v>
      </c>
      <c r="DF86" s="17">
        <v>41.25</v>
      </c>
      <c r="DG86" s="17">
        <v>43.1</v>
      </c>
      <c r="DH86" s="17">
        <v>46.28</v>
      </c>
      <c r="DI86" s="17">
        <v>49.2</v>
      </c>
      <c r="DJ86" s="19">
        <v>51.41</v>
      </c>
      <c r="DK86" s="20">
        <v>51.48</v>
      </c>
      <c r="DL86" s="20">
        <v>50.34</v>
      </c>
      <c r="DM86" s="16">
        <v>49.95</v>
      </c>
      <c r="DN86" s="16">
        <v>46.86</v>
      </c>
      <c r="DO86" s="16">
        <v>0</v>
      </c>
      <c r="DP86" s="17">
        <v>1</v>
      </c>
      <c r="DQ86" s="17">
        <v>4</v>
      </c>
      <c r="DR86" s="17">
        <v>7</v>
      </c>
      <c r="DS86" s="17">
        <v>5</v>
      </c>
      <c r="DT86" s="17">
        <v>2</v>
      </c>
      <c r="DU86" s="17">
        <v>-1</v>
      </c>
      <c r="DV86" s="17">
        <v>-5</v>
      </c>
      <c r="DW86" s="17">
        <v>-8</v>
      </c>
      <c r="DX86" s="17">
        <v>-10</v>
      </c>
      <c r="DY86" s="17">
        <v>-14</v>
      </c>
      <c r="DZ86" s="17">
        <v>-14</v>
      </c>
      <c r="EA86" s="17">
        <v>-8</v>
      </c>
      <c r="EB86" s="17">
        <v>-5</v>
      </c>
      <c r="EC86" s="20">
        <v>0</v>
      </c>
      <c r="ED86" s="20">
        <v>0</v>
      </c>
      <c r="EE86" s="20">
        <v>3</v>
      </c>
      <c r="EF86" s="20">
        <v>4</v>
      </c>
    </row>
    <row r="87" spans="1:136" ht="14">
      <c r="A87" s="2" t="s">
        <v>995</v>
      </c>
      <c r="B87" s="2" t="s">
        <v>996</v>
      </c>
      <c r="C87" s="2"/>
      <c r="D87" s="2">
        <v>44988636</v>
      </c>
      <c r="E87" s="10" t="s">
        <v>511</v>
      </c>
      <c r="F87" s="11" t="s">
        <v>997</v>
      </c>
      <c r="G87" s="2" t="s">
        <v>167</v>
      </c>
      <c r="H87" s="2"/>
      <c r="I87" s="2" t="s">
        <v>238</v>
      </c>
      <c r="J87" s="2" t="s">
        <v>264</v>
      </c>
      <c r="K87" s="30" t="s">
        <v>168</v>
      </c>
      <c r="L87" s="30"/>
      <c r="M87" s="30"/>
      <c r="N87" s="30"/>
      <c r="O87" s="3" t="s">
        <v>6</v>
      </c>
      <c r="P87" s="3">
        <v>16</v>
      </c>
      <c r="Q87" s="2">
        <v>13</v>
      </c>
      <c r="R87" s="2">
        <v>3</v>
      </c>
      <c r="S87" s="2" t="s">
        <v>935</v>
      </c>
      <c r="T87" s="33"/>
      <c r="U87" s="3" t="s">
        <v>137</v>
      </c>
      <c r="V87" s="3">
        <v>49</v>
      </c>
      <c r="W87" s="2">
        <v>45</v>
      </c>
      <c r="X87" s="2">
        <v>27</v>
      </c>
      <c r="Y87" s="2"/>
      <c r="Z87" s="33" t="s">
        <v>443</v>
      </c>
      <c r="AA87" s="12" t="s">
        <v>138</v>
      </c>
      <c r="AB87" s="12">
        <v>58</v>
      </c>
      <c r="AC87" s="13">
        <v>49</v>
      </c>
      <c r="AD87" s="13">
        <v>33</v>
      </c>
      <c r="AE87" s="13"/>
      <c r="AF87" s="34" t="s">
        <v>152</v>
      </c>
      <c r="AG87" s="2" t="s">
        <v>239</v>
      </c>
      <c r="AH87" s="2" t="s">
        <v>323</v>
      </c>
      <c r="AI87" s="2" t="s">
        <v>281</v>
      </c>
      <c r="AJ87" s="2" t="s">
        <v>130</v>
      </c>
      <c r="AK87" s="2" t="s">
        <v>87</v>
      </c>
      <c r="AL87" s="1"/>
      <c r="AM87" s="2" t="s">
        <v>89</v>
      </c>
      <c r="AN87" s="1"/>
      <c r="AO87" s="2" t="s">
        <v>91</v>
      </c>
      <c r="AP87" s="1" t="s">
        <v>753</v>
      </c>
      <c r="AQ87" s="2" t="s">
        <v>93</v>
      </c>
      <c r="AR87" s="14" t="s">
        <v>998</v>
      </c>
      <c r="AS87" s="14"/>
      <c r="AT87" s="1"/>
      <c r="AU87" s="4">
        <v>2.91</v>
      </c>
      <c r="AV87" s="37">
        <v>1.81</v>
      </c>
      <c r="AW87" s="9">
        <v>1.1499999999999999</v>
      </c>
      <c r="AX87" s="6">
        <v>1.49</v>
      </c>
      <c r="AY87" s="7">
        <v>2.2400000000000002</v>
      </c>
      <c r="AZ87" s="8">
        <v>1.76</v>
      </c>
      <c r="BA87" s="7">
        <v>1.37</v>
      </c>
      <c r="BB87" s="8">
        <v>1.34</v>
      </c>
      <c r="BC87" s="6">
        <v>0.28000000000000003</v>
      </c>
      <c r="BD87" s="7">
        <v>2.76</v>
      </c>
      <c r="BE87" s="7">
        <v>3.9</v>
      </c>
      <c r="BF87" s="7">
        <v>4.2</v>
      </c>
      <c r="BG87" s="7">
        <v>1.39</v>
      </c>
      <c r="BH87" s="8">
        <v>1.27</v>
      </c>
      <c r="BI87" s="7">
        <v>2.98</v>
      </c>
      <c r="BJ87" s="9">
        <v>4.68</v>
      </c>
      <c r="BK87" s="4">
        <v>8.07</v>
      </c>
      <c r="BL87" s="4">
        <v>12.92</v>
      </c>
      <c r="BM87" s="4">
        <v>3.11</v>
      </c>
      <c r="BN87" s="26">
        <v>0.98</v>
      </c>
      <c r="BO87" s="25">
        <v>0.39</v>
      </c>
      <c r="BP87" s="53">
        <v>0.25</v>
      </c>
      <c r="BQ87" s="53">
        <v>1.1200000000000001</v>
      </c>
      <c r="BR87" s="54">
        <v>1.62</v>
      </c>
      <c r="BS87" s="53">
        <v>1.72</v>
      </c>
      <c r="BT87" s="54">
        <v>2.66</v>
      </c>
      <c r="BU87" s="55">
        <v>2.36</v>
      </c>
      <c r="BV87" s="53">
        <v>3.36</v>
      </c>
      <c r="BW87" s="53">
        <v>3.68</v>
      </c>
      <c r="BX87" s="53">
        <v>3.18</v>
      </c>
      <c r="BY87" s="7">
        <v>0</v>
      </c>
      <c r="BZ87" s="8">
        <v>0</v>
      </c>
      <c r="CA87" s="7">
        <v>2.2799999999999998</v>
      </c>
      <c r="CB87" s="9">
        <v>4.28</v>
      </c>
      <c r="CC87" s="4">
        <v>8.41</v>
      </c>
      <c r="CD87" s="4">
        <v>12.23</v>
      </c>
      <c r="CE87" s="16">
        <v>26.16</v>
      </c>
      <c r="CF87" s="38">
        <v>29.01</v>
      </c>
      <c r="CG87" s="20">
        <v>32.200000000000003</v>
      </c>
      <c r="CH87" s="18">
        <v>33.450000000000003</v>
      </c>
      <c r="CI87" s="17">
        <v>34.89</v>
      </c>
      <c r="CJ87" s="19">
        <v>35.43</v>
      </c>
      <c r="CK87" s="17">
        <v>36.29</v>
      </c>
      <c r="CL87" s="19">
        <v>37.14</v>
      </c>
      <c r="CM87" s="18">
        <v>38.06</v>
      </c>
      <c r="CN87" s="17">
        <v>38.29</v>
      </c>
      <c r="CO87" s="17">
        <v>38.549999999999997</v>
      </c>
      <c r="CP87" s="17">
        <v>40.61</v>
      </c>
      <c r="CQ87" s="17">
        <v>42.95</v>
      </c>
      <c r="CR87" s="19">
        <v>45.49</v>
      </c>
      <c r="CS87" s="17">
        <v>44.58</v>
      </c>
      <c r="CT87" s="20">
        <v>43.21</v>
      </c>
      <c r="CU87" s="16">
        <v>45.82</v>
      </c>
      <c r="CV87" s="16">
        <v>41.24</v>
      </c>
      <c r="CW87" s="16">
        <v>26.73</v>
      </c>
      <c r="CX87" s="38">
        <v>29.66</v>
      </c>
      <c r="CY87" s="20">
        <v>32.369999999999997</v>
      </c>
      <c r="CZ87" s="17">
        <v>33.869999999999997</v>
      </c>
      <c r="DA87" s="17">
        <v>34.159999999999997</v>
      </c>
      <c r="DB87" s="19">
        <v>35.380000000000003</v>
      </c>
      <c r="DC87" s="17">
        <v>36.700000000000003</v>
      </c>
      <c r="DD87" s="19">
        <v>37.159999999999997</v>
      </c>
      <c r="DE87" s="18">
        <v>38.35</v>
      </c>
      <c r="DF87" s="17">
        <v>38.42</v>
      </c>
      <c r="DG87" s="17">
        <v>39.11</v>
      </c>
      <c r="DH87" s="17">
        <v>40.96</v>
      </c>
      <c r="DI87" s="17">
        <v>42.36</v>
      </c>
      <c r="DJ87" s="19">
        <v>45.09</v>
      </c>
      <c r="DK87" s="17">
        <v>44.15</v>
      </c>
      <c r="DL87" s="20">
        <v>42.55</v>
      </c>
      <c r="DM87" s="16">
        <v>45.27</v>
      </c>
      <c r="DN87" s="16">
        <v>41.79</v>
      </c>
      <c r="DO87" s="16">
        <v>3</v>
      </c>
      <c r="DP87" s="20">
        <v>3</v>
      </c>
      <c r="DQ87" s="20">
        <v>3</v>
      </c>
      <c r="DR87" s="17">
        <v>4</v>
      </c>
      <c r="DS87" s="17">
        <v>0</v>
      </c>
      <c r="DT87" s="17">
        <v>-2</v>
      </c>
      <c r="DU87" s="17">
        <v>-5</v>
      </c>
      <c r="DV87" s="17">
        <v>-9</v>
      </c>
      <c r="DW87" s="17">
        <v>-6</v>
      </c>
      <c r="DX87" s="17">
        <v>-1</v>
      </c>
      <c r="DY87" s="17">
        <v>8</v>
      </c>
      <c r="DZ87" s="17">
        <v>16</v>
      </c>
      <c r="EA87" s="17">
        <v>19</v>
      </c>
      <c r="EB87" s="17">
        <v>17</v>
      </c>
      <c r="EC87" s="17">
        <v>15</v>
      </c>
      <c r="ED87" s="20">
        <v>10</v>
      </c>
      <c r="EE87" s="20">
        <v>6</v>
      </c>
      <c r="EF87" s="20">
        <v>5</v>
      </c>
    </row>
    <row r="88" spans="1:136" ht="14">
      <c r="A88" s="2" t="s">
        <v>990</v>
      </c>
      <c r="B88" s="2" t="s">
        <v>991</v>
      </c>
      <c r="C88" s="2"/>
      <c r="D88" s="2">
        <v>52022195</v>
      </c>
      <c r="E88" s="10" t="s">
        <v>992</v>
      </c>
      <c r="F88" s="11" t="s">
        <v>993</v>
      </c>
      <c r="G88" s="2" t="s">
        <v>167</v>
      </c>
      <c r="H88" s="2"/>
      <c r="I88" s="2" t="s">
        <v>238</v>
      </c>
      <c r="J88" s="2" t="s">
        <v>114</v>
      </c>
      <c r="K88" s="30" t="s">
        <v>168</v>
      </c>
      <c r="L88" s="30"/>
      <c r="M88" s="30"/>
      <c r="N88" s="30"/>
      <c r="O88" s="3" t="s">
        <v>48</v>
      </c>
      <c r="P88" s="3">
        <v>18</v>
      </c>
      <c r="Q88" s="2">
        <v>18</v>
      </c>
      <c r="R88" s="2">
        <v>13</v>
      </c>
      <c r="S88" s="2" t="s">
        <v>994</v>
      </c>
      <c r="T88" s="33"/>
      <c r="U88" s="3" t="s">
        <v>64</v>
      </c>
      <c r="V88" s="3">
        <v>56</v>
      </c>
      <c r="W88" s="2">
        <v>41</v>
      </c>
      <c r="X88" s="2">
        <v>40</v>
      </c>
      <c r="Y88" s="2"/>
      <c r="Z88" s="33" t="s">
        <v>209</v>
      </c>
      <c r="AA88" s="12" t="s">
        <v>126</v>
      </c>
      <c r="AB88" s="12">
        <v>57</v>
      </c>
      <c r="AC88" s="13">
        <v>38</v>
      </c>
      <c r="AD88" s="13">
        <v>33</v>
      </c>
      <c r="AE88" s="13"/>
      <c r="AF88" s="34" t="s">
        <v>152</v>
      </c>
      <c r="AG88" s="2" t="s">
        <v>311</v>
      </c>
      <c r="AH88" s="2" t="s">
        <v>178</v>
      </c>
      <c r="AI88" s="2" t="s">
        <v>342</v>
      </c>
      <c r="AJ88" s="2" t="s">
        <v>86</v>
      </c>
      <c r="AK88" s="2" t="s">
        <v>87</v>
      </c>
      <c r="AL88" s="1"/>
      <c r="AM88" s="2" t="s">
        <v>89</v>
      </c>
      <c r="AN88" s="1"/>
      <c r="AO88" s="2" t="s">
        <v>91</v>
      </c>
      <c r="AP88" s="1" t="s">
        <v>343</v>
      </c>
      <c r="AQ88" s="2" t="s">
        <v>93</v>
      </c>
      <c r="AR88" s="14" t="s">
        <v>835</v>
      </c>
      <c r="AS88" s="14"/>
      <c r="AT88" s="1"/>
      <c r="AU88" s="4">
        <v>3.48</v>
      </c>
      <c r="AV88" s="37">
        <v>2.67</v>
      </c>
      <c r="AW88" s="9">
        <v>1.89</v>
      </c>
      <c r="AX88" s="6">
        <v>1.3</v>
      </c>
      <c r="AY88" s="7">
        <v>1.25</v>
      </c>
      <c r="AZ88" s="8">
        <v>0.39</v>
      </c>
      <c r="BA88" s="7">
        <v>0</v>
      </c>
      <c r="BB88" s="8">
        <v>0.25</v>
      </c>
      <c r="BC88" s="6">
        <v>0.51</v>
      </c>
      <c r="BD88" s="7">
        <v>2.4500000000000002</v>
      </c>
      <c r="BE88" s="7">
        <v>4.25</v>
      </c>
      <c r="BF88" s="7">
        <v>4.84</v>
      </c>
      <c r="BG88" s="7">
        <v>1.76</v>
      </c>
      <c r="BH88" s="8">
        <v>1.87</v>
      </c>
      <c r="BI88" s="7">
        <v>2.61</v>
      </c>
      <c r="BJ88" s="9">
        <v>4.83</v>
      </c>
      <c r="BK88" s="4">
        <v>10.17</v>
      </c>
      <c r="BL88" s="4">
        <v>15.59</v>
      </c>
      <c r="BM88" s="4">
        <v>3.86</v>
      </c>
      <c r="BN88" s="26">
        <v>2.72</v>
      </c>
      <c r="BO88" s="25">
        <v>1.1100000000000001</v>
      </c>
      <c r="BP88" s="53">
        <v>0</v>
      </c>
      <c r="BQ88" s="53">
        <v>0.76</v>
      </c>
      <c r="BR88" s="54">
        <v>1.25</v>
      </c>
      <c r="BS88" s="53">
        <v>1.25</v>
      </c>
      <c r="BT88" s="54">
        <v>1.63</v>
      </c>
      <c r="BU88" s="55">
        <v>1.49</v>
      </c>
      <c r="BV88" s="53">
        <v>2.36</v>
      </c>
      <c r="BW88" s="53">
        <v>2.86</v>
      </c>
      <c r="BX88" s="53">
        <v>4.6399999999999997</v>
      </c>
      <c r="BY88" s="7">
        <v>1.79</v>
      </c>
      <c r="BZ88" s="8">
        <v>2.34</v>
      </c>
      <c r="CA88" s="7">
        <v>2.96</v>
      </c>
      <c r="CB88" s="9">
        <v>3.73</v>
      </c>
      <c r="CC88" s="4">
        <v>9.67</v>
      </c>
      <c r="CD88" s="4">
        <v>15.24</v>
      </c>
      <c r="CE88" s="16">
        <v>26.26</v>
      </c>
      <c r="CF88" s="38">
        <v>30.64</v>
      </c>
      <c r="CG88" s="20">
        <v>33.58</v>
      </c>
      <c r="CH88" s="18">
        <v>35.18</v>
      </c>
      <c r="CI88" s="17">
        <v>35.299999999999997</v>
      </c>
      <c r="CJ88" s="19">
        <v>35.79</v>
      </c>
      <c r="CK88" s="17">
        <v>36.33</v>
      </c>
      <c r="CL88" s="19">
        <v>37.83</v>
      </c>
      <c r="CM88" s="18">
        <v>37.56</v>
      </c>
      <c r="CN88" s="17">
        <v>36.299999999999997</v>
      </c>
      <c r="CO88" s="17">
        <v>38.39</v>
      </c>
      <c r="CP88" s="17">
        <v>39.35</v>
      </c>
      <c r="CQ88" s="17">
        <v>42.8</v>
      </c>
      <c r="CR88" s="19">
        <v>43.62</v>
      </c>
      <c r="CS88" s="17">
        <v>47.85</v>
      </c>
      <c r="CT88" s="20">
        <v>45.13</v>
      </c>
      <c r="CU88" s="16">
        <v>42.55</v>
      </c>
      <c r="CV88" s="16">
        <v>39.86</v>
      </c>
      <c r="CW88" s="16">
        <v>25.88</v>
      </c>
      <c r="CX88" s="38">
        <v>30.28</v>
      </c>
      <c r="CY88" s="20">
        <v>33.18</v>
      </c>
      <c r="CZ88" s="17">
        <v>35.01</v>
      </c>
      <c r="DA88" s="17">
        <v>35.08</v>
      </c>
      <c r="DB88" s="19">
        <v>35.79</v>
      </c>
      <c r="DC88" s="17">
        <v>36.020000000000003</v>
      </c>
      <c r="DD88" s="19">
        <v>37.43</v>
      </c>
      <c r="DE88" s="18">
        <v>37.56</v>
      </c>
      <c r="DF88" s="17">
        <v>36.85</v>
      </c>
      <c r="DG88" s="17">
        <v>38.17</v>
      </c>
      <c r="DH88" s="17">
        <v>39.1</v>
      </c>
      <c r="DI88" s="17">
        <v>42.34</v>
      </c>
      <c r="DJ88" s="19">
        <v>43.73</v>
      </c>
      <c r="DK88" s="17">
        <v>48.02</v>
      </c>
      <c r="DL88" s="20">
        <v>45.38</v>
      </c>
      <c r="DM88" s="16">
        <v>41.69</v>
      </c>
      <c r="DN88" s="16">
        <v>39.950000000000003</v>
      </c>
      <c r="DO88" s="16">
        <v>5</v>
      </c>
      <c r="DP88" s="20">
        <v>3</v>
      </c>
      <c r="DQ88" s="20">
        <v>3</v>
      </c>
      <c r="DR88" s="17">
        <v>0</v>
      </c>
      <c r="DS88" s="17">
        <v>-4</v>
      </c>
      <c r="DT88" s="17">
        <v>-7</v>
      </c>
      <c r="DU88" s="17">
        <v>-8</v>
      </c>
      <c r="DV88" s="17">
        <v>-8</v>
      </c>
      <c r="DW88" s="17">
        <v>-3</v>
      </c>
      <c r="DX88" s="17">
        <v>-4</v>
      </c>
      <c r="DY88" s="17">
        <v>14</v>
      </c>
      <c r="DZ88" s="17">
        <v>15</v>
      </c>
      <c r="EA88" s="17">
        <v>18</v>
      </c>
      <c r="EB88" s="17">
        <v>17</v>
      </c>
      <c r="EC88" s="17">
        <v>12</v>
      </c>
      <c r="ED88" s="20">
        <v>7</v>
      </c>
      <c r="EE88" s="20">
        <v>5</v>
      </c>
      <c r="EF88" s="20">
        <v>3</v>
      </c>
    </row>
    <row r="89" spans="1:136" ht="14">
      <c r="A89" s="2" t="s">
        <v>987</v>
      </c>
      <c r="B89" s="2" t="s">
        <v>830</v>
      </c>
      <c r="C89" s="2"/>
      <c r="D89" s="2">
        <v>43367058</v>
      </c>
      <c r="E89" s="10" t="s">
        <v>440</v>
      </c>
      <c r="F89" s="11" t="s">
        <v>988</v>
      </c>
      <c r="G89" s="2" t="s">
        <v>167</v>
      </c>
      <c r="H89" s="2"/>
      <c r="I89" s="2" t="s">
        <v>158</v>
      </c>
      <c r="J89" s="2" t="s">
        <v>577</v>
      </c>
      <c r="K89" s="30" t="s">
        <v>168</v>
      </c>
      <c r="L89" s="30"/>
      <c r="M89" s="30"/>
      <c r="N89" s="30"/>
      <c r="O89" s="3" t="s">
        <v>701</v>
      </c>
      <c r="P89" s="3">
        <v>27</v>
      </c>
      <c r="Q89" s="2">
        <v>19</v>
      </c>
      <c r="R89" s="2">
        <v>18</v>
      </c>
      <c r="S89" s="2" t="s">
        <v>206</v>
      </c>
      <c r="T89" s="33" t="s">
        <v>839</v>
      </c>
      <c r="U89" s="3" t="s">
        <v>704</v>
      </c>
      <c r="V89" s="3">
        <v>44</v>
      </c>
      <c r="W89" s="2">
        <v>27</v>
      </c>
      <c r="X89" s="2">
        <v>10</v>
      </c>
      <c r="Y89" s="2"/>
      <c r="Z89" s="33" t="s">
        <v>152</v>
      </c>
      <c r="AA89" s="12"/>
      <c r="AB89" s="12"/>
      <c r="AC89" s="13"/>
      <c r="AD89" s="13"/>
      <c r="AE89" s="13"/>
      <c r="AF89" s="34"/>
      <c r="AG89" s="2" t="s">
        <v>83</v>
      </c>
      <c r="AH89" s="2" t="s">
        <v>409</v>
      </c>
      <c r="AI89" s="2" t="s">
        <v>870</v>
      </c>
      <c r="AJ89" s="2" t="s">
        <v>775</v>
      </c>
      <c r="AK89" s="2" t="s">
        <v>87</v>
      </c>
      <c r="AL89" s="1"/>
      <c r="AM89" s="2" t="s">
        <v>89</v>
      </c>
      <c r="AN89" s="1"/>
      <c r="AO89" s="2" t="s">
        <v>91</v>
      </c>
      <c r="AP89" s="1" t="s">
        <v>753</v>
      </c>
      <c r="AQ89" s="2" t="s">
        <v>93</v>
      </c>
      <c r="AR89" s="14" t="s">
        <v>989</v>
      </c>
      <c r="AS89" s="14"/>
      <c r="AT89" s="1"/>
      <c r="AU89" s="4">
        <v>2.9</v>
      </c>
      <c r="AV89" s="37">
        <v>2.2799999999999998</v>
      </c>
      <c r="AW89" s="9">
        <v>2.27</v>
      </c>
      <c r="AX89" s="37">
        <v>1.37</v>
      </c>
      <c r="AY89" s="9">
        <v>1.1200000000000001</v>
      </c>
      <c r="AZ89" s="4">
        <v>1.76</v>
      </c>
      <c r="BA89" s="7">
        <v>1.5</v>
      </c>
      <c r="BB89" s="8">
        <v>0.76</v>
      </c>
      <c r="BC89" s="6">
        <v>2.06</v>
      </c>
      <c r="BD89" s="7">
        <v>2.3199999999999998</v>
      </c>
      <c r="BE89" s="7">
        <v>1.89</v>
      </c>
      <c r="BF89" s="7">
        <v>4.3099999999999996</v>
      </c>
      <c r="BG89" s="7">
        <v>1.05</v>
      </c>
      <c r="BH89" s="8">
        <v>1.58</v>
      </c>
      <c r="BI89" s="7">
        <v>3.96</v>
      </c>
      <c r="BJ89" s="9">
        <v>4.75</v>
      </c>
      <c r="BK89" s="4">
        <v>8.3000000000000007</v>
      </c>
      <c r="BL89" s="4">
        <v>11.78</v>
      </c>
      <c r="BM89" s="4">
        <v>2.83</v>
      </c>
      <c r="BN89" s="26">
        <v>2.0499999999999998</v>
      </c>
      <c r="BO89" s="25">
        <v>0.88</v>
      </c>
      <c r="BP89" s="25">
        <v>0.12</v>
      </c>
      <c r="BQ89" s="25">
        <v>1.25</v>
      </c>
      <c r="BR89" s="12">
        <v>1.87</v>
      </c>
      <c r="BS89" s="53">
        <v>0.87</v>
      </c>
      <c r="BT89" s="54">
        <v>1.49</v>
      </c>
      <c r="BU89" s="55">
        <v>1.87</v>
      </c>
      <c r="BV89" s="53">
        <v>3.81</v>
      </c>
      <c r="BW89" s="53">
        <v>5.35</v>
      </c>
      <c r="BX89" s="53">
        <v>5.55</v>
      </c>
      <c r="BY89" s="7">
        <v>2.17</v>
      </c>
      <c r="BZ89" s="8">
        <v>2.08</v>
      </c>
      <c r="CA89" s="7">
        <v>3.87</v>
      </c>
      <c r="CB89" s="9">
        <v>5.35</v>
      </c>
      <c r="CC89" s="4">
        <v>9.43</v>
      </c>
      <c r="CD89" s="4">
        <v>11.76</v>
      </c>
      <c r="CE89" s="16">
        <v>27.98</v>
      </c>
      <c r="CF89" s="38">
        <v>32.130000000000003</v>
      </c>
      <c r="CG89" s="20">
        <v>35.43</v>
      </c>
      <c r="CH89" s="38">
        <v>36.96</v>
      </c>
      <c r="CI89" s="20">
        <v>36.31</v>
      </c>
      <c r="CJ89" s="16">
        <v>37.159999999999997</v>
      </c>
      <c r="CK89" s="17">
        <v>38.29</v>
      </c>
      <c r="CL89" s="19">
        <v>38.729999999999997</v>
      </c>
      <c r="CM89" s="18">
        <v>38.68</v>
      </c>
      <c r="CN89" s="17">
        <v>38.880000000000003</v>
      </c>
      <c r="CO89" s="17">
        <v>40.700000000000003</v>
      </c>
      <c r="CP89" s="17">
        <v>40.57</v>
      </c>
      <c r="CQ89" s="17">
        <v>45.49</v>
      </c>
      <c r="CR89" s="19">
        <v>45.39</v>
      </c>
      <c r="CS89" s="17">
        <v>45.08</v>
      </c>
      <c r="CT89" s="20">
        <v>42.46</v>
      </c>
      <c r="CU89" s="16">
        <v>40.549999999999997</v>
      </c>
      <c r="CV89" s="16">
        <v>41.86</v>
      </c>
      <c r="CW89" s="16">
        <v>27.89</v>
      </c>
      <c r="CX89" s="38">
        <v>32.450000000000003</v>
      </c>
      <c r="CY89" s="20">
        <v>35.46</v>
      </c>
      <c r="CZ89" s="20">
        <v>36.42</v>
      </c>
      <c r="DA89" s="20">
        <v>36.32</v>
      </c>
      <c r="DB89" s="16">
        <v>37.47</v>
      </c>
      <c r="DC89" s="17">
        <v>37.65</v>
      </c>
      <c r="DD89" s="19">
        <v>38.29</v>
      </c>
      <c r="DE89" s="18">
        <v>37.44</v>
      </c>
      <c r="DF89" s="17">
        <v>38.619999999999997</v>
      </c>
      <c r="DG89" s="17">
        <v>40.46</v>
      </c>
      <c r="DH89" s="17">
        <v>41.1</v>
      </c>
      <c r="DI89" s="17">
        <v>46.39</v>
      </c>
      <c r="DJ89" s="19">
        <v>45.1</v>
      </c>
      <c r="DK89" s="17">
        <v>45.5</v>
      </c>
      <c r="DL89" s="20">
        <v>43.48</v>
      </c>
      <c r="DM89" s="16">
        <v>40.29</v>
      </c>
      <c r="DN89" s="16">
        <v>41.14</v>
      </c>
      <c r="DO89" s="16">
        <v>0</v>
      </c>
      <c r="DP89" s="20">
        <v>0</v>
      </c>
      <c r="DQ89" s="20">
        <v>1</v>
      </c>
      <c r="DR89" s="20">
        <v>1</v>
      </c>
      <c r="DS89" s="20">
        <v>0</v>
      </c>
      <c r="DT89" s="20">
        <v>-1</v>
      </c>
      <c r="DU89" s="17">
        <v>-4</v>
      </c>
      <c r="DV89" s="17">
        <v>-8</v>
      </c>
      <c r="DW89" s="17">
        <v>-12</v>
      </c>
      <c r="DX89" s="17">
        <v>-17</v>
      </c>
      <c r="DY89" s="17">
        <v>-24</v>
      </c>
      <c r="DZ89" s="17">
        <v>-27</v>
      </c>
      <c r="EA89" s="17">
        <v>-28</v>
      </c>
      <c r="EB89" s="17">
        <v>-22</v>
      </c>
      <c r="EC89" s="17">
        <v>-18</v>
      </c>
      <c r="ED89" s="20">
        <v>-14</v>
      </c>
      <c r="EE89" s="20">
        <v>-12</v>
      </c>
      <c r="EF89" s="20">
        <v>-16</v>
      </c>
    </row>
    <row r="90" spans="1:136" ht="14">
      <c r="A90" s="2" t="s">
        <v>980</v>
      </c>
      <c r="B90" s="2" t="s">
        <v>981</v>
      </c>
      <c r="C90" s="2"/>
      <c r="D90" s="2">
        <v>51216771</v>
      </c>
      <c r="E90" s="10" t="s">
        <v>982</v>
      </c>
      <c r="F90" s="11" t="s">
        <v>983</v>
      </c>
      <c r="G90" s="2" t="s">
        <v>167</v>
      </c>
      <c r="H90" s="2"/>
      <c r="I90" s="2" t="s">
        <v>158</v>
      </c>
      <c r="J90" s="2" t="s">
        <v>259</v>
      </c>
      <c r="K90" s="30"/>
      <c r="L90" s="30"/>
      <c r="M90" s="30"/>
      <c r="N90" s="30"/>
      <c r="O90" s="3" t="s">
        <v>17</v>
      </c>
      <c r="P90" s="3">
        <v>33</v>
      </c>
      <c r="Q90" s="2">
        <v>30</v>
      </c>
      <c r="R90" s="2">
        <v>25</v>
      </c>
      <c r="S90" s="2" t="s">
        <v>984</v>
      </c>
      <c r="T90" s="33"/>
      <c r="U90" s="3" t="s">
        <v>676</v>
      </c>
      <c r="V90" s="3">
        <v>57</v>
      </c>
      <c r="W90" s="2">
        <v>42</v>
      </c>
      <c r="X90" s="2">
        <v>32</v>
      </c>
      <c r="Y90" s="2"/>
      <c r="Z90" s="33" t="s">
        <v>176</v>
      </c>
      <c r="AA90" s="12" t="s">
        <v>985</v>
      </c>
      <c r="AB90" s="12">
        <v>27</v>
      </c>
      <c r="AC90" s="13">
        <v>17</v>
      </c>
      <c r="AD90" s="13">
        <v>15</v>
      </c>
      <c r="AE90" s="13"/>
      <c r="AF90" s="34"/>
      <c r="AG90" s="2" t="s">
        <v>272</v>
      </c>
      <c r="AH90" s="2" t="s">
        <v>288</v>
      </c>
      <c r="AI90" s="2" t="s">
        <v>342</v>
      </c>
      <c r="AJ90" s="2" t="s">
        <v>953</v>
      </c>
      <c r="AK90" s="2" t="s">
        <v>87</v>
      </c>
      <c r="AL90" s="1"/>
      <c r="AM90" s="2" t="s">
        <v>89</v>
      </c>
      <c r="AN90" s="1"/>
      <c r="AO90" s="2" t="s">
        <v>91</v>
      </c>
      <c r="AP90" s="1" t="s">
        <v>782</v>
      </c>
      <c r="AQ90" s="2" t="s">
        <v>855</v>
      </c>
      <c r="AR90" s="14" t="s">
        <v>986</v>
      </c>
      <c r="AS90" s="14"/>
      <c r="AT90" s="1"/>
      <c r="AU90" s="4">
        <v>3.73</v>
      </c>
      <c r="AV90" s="6">
        <v>2.36</v>
      </c>
      <c r="AW90" s="7">
        <v>2.61</v>
      </c>
      <c r="AX90" s="6">
        <v>2.11</v>
      </c>
      <c r="AY90" s="7">
        <v>1.25</v>
      </c>
      <c r="AZ90" s="8">
        <v>1.69</v>
      </c>
      <c r="BA90" s="7">
        <v>2.17</v>
      </c>
      <c r="BB90" s="8">
        <v>1.51</v>
      </c>
      <c r="BC90" s="6">
        <v>2.75</v>
      </c>
      <c r="BD90" s="7">
        <v>4.5</v>
      </c>
      <c r="BE90" s="7">
        <v>8.86</v>
      </c>
      <c r="BF90" s="7">
        <v>6.21</v>
      </c>
      <c r="BG90" s="7">
        <v>2.39</v>
      </c>
      <c r="BH90" s="8">
        <v>2.39</v>
      </c>
      <c r="BI90" s="7">
        <v>4.58</v>
      </c>
      <c r="BJ90" s="9">
        <v>6.09</v>
      </c>
      <c r="BK90" s="4">
        <v>10.93</v>
      </c>
      <c r="BL90" s="4">
        <v>14.16</v>
      </c>
      <c r="BM90" s="4">
        <v>2.66</v>
      </c>
      <c r="BN90" s="55">
        <v>2.14</v>
      </c>
      <c r="BO90" s="53">
        <v>0.28000000000000003</v>
      </c>
      <c r="BP90" s="53">
        <v>0</v>
      </c>
      <c r="BQ90" s="53">
        <v>0.25</v>
      </c>
      <c r="BR90" s="54">
        <v>1.57</v>
      </c>
      <c r="BS90" s="53">
        <v>2.12</v>
      </c>
      <c r="BT90" s="54">
        <v>1.61</v>
      </c>
      <c r="BU90" s="55">
        <v>2.79</v>
      </c>
      <c r="BV90" s="53">
        <v>2.41</v>
      </c>
      <c r="BW90" s="53">
        <v>8.15</v>
      </c>
      <c r="BX90" s="53">
        <v>6.35</v>
      </c>
      <c r="BY90" s="7">
        <v>2.68</v>
      </c>
      <c r="BZ90" s="8">
        <v>2.37</v>
      </c>
      <c r="CA90" s="7">
        <v>4.3600000000000003</v>
      </c>
      <c r="CB90" s="9">
        <v>6.75</v>
      </c>
      <c r="CC90" s="4">
        <v>11.4</v>
      </c>
      <c r="CD90" s="4">
        <v>15.09</v>
      </c>
      <c r="CE90" s="16">
        <v>26.73</v>
      </c>
      <c r="CF90" s="18">
        <v>32.96</v>
      </c>
      <c r="CG90" s="17">
        <v>34.299999999999997</v>
      </c>
      <c r="CH90" s="18">
        <v>35.82</v>
      </c>
      <c r="CI90" s="17">
        <v>36.96</v>
      </c>
      <c r="CJ90" s="19">
        <v>37.32</v>
      </c>
      <c r="CK90" s="17">
        <v>38.549999999999997</v>
      </c>
      <c r="CL90" s="19">
        <v>38.840000000000003</v>
      </c>
      <c r="CM90" s="18">
        <v>39.78</v>
      </c>
      <c r="CN90" s="17">
        <v>40.31</v>
      </c>
      <c r="CO90" s="17">
        <v>41.34</v>
      </c>
      <c r="CP90" s="17">
        <v>44.52</v>
      </c>
      <c r="CQ90" s="17">
        <v>46.94</v>
      </c>
      <c r="CR90" s="19">
        <v>46.85</v>
      </c>
      <c r="CS90" s="17">
        <v>48.51</v>
      </c>
      <c r="CT90" s="20">
        <v>45.09</v>
      </c>
      <c r="CU90" s="16">
        <v>44.19</v>
      </c>
      <c r="CV90" s="16">
        <v>43.8</v>
      </c>
      <c r="CW90" s="16">
        <v>26.79</v>
      </c>
      <c r="CX90" s="18">
        <v>32.36</v>
      </c>
      <c r="CY90" s="17">
        <v>34.78</v>
      </c>
      <c r="CZ90" s="17">
        <v>35.729999999999997</v>
      </c>
      <c r="DA90" s="17">
        <v>36.61</v>
      </c>
      <c r="DB90" s="19">
        <v>36.65</v>
      </c>
      <c r="DC90" s="17">
        <v>37.15</v>
      </c>
      <c r="DD90" s="19">
        <v>37.72</v>
      </c>
      <c r="DE90" s="18">
        <v>38.86</v>
      </c>
      <c r="DF90" s="17">
        <v>39.799999999999997</v>
      </c>
      <c r="DG90" s="17">
        <v>41.43</v>
      </c>
      <c r="DH90" s="17">
        <v>43.49</v>
      </c>
      <c r="DI90" s="17">
        <v>46.77</v>
      </c>
      <c r="DJ90" s="19">
        <v>46.5</v>
      </c>
      <c r="DK90" s="17">
        <v>48.36</v>
      </c>
      <c r="DL90" s="20">
        <v>45.96</v>
      </c>
      <c r="DM90" s="16">
        <v>44.34</v>
      </c>
      <c r="DN90" s="16">
        <v>44.98</v>
      </c>
      <c r="DO90" s="16">
        <v>1</v>
      </c>
      <c r="DP90" s="17">
        <v>2</v>
      </c>
      <c r="DQ90" s="17">
        <v>4</v>
      </c>
      <c r="DR90" s="17">
        <v>3</v>
      </c>
      <c r="DS90" s="17">
        <v>-1</v>
      </c>
      <c r="DT90" s="17">
        <v>-9</v>
      </c>
      <c r="DU90" s="17">
        <v>-15</v>
      </c>
      <c r="DV90" s="17">
        <v>-21</v>
      </c>
      <c r="DW90" s="17">
        <v>-21</v>
      </c>
      <c r="DX90" s="17">
        <v>-23</v>
      </c>
      <c r="DY90" s="17">
        <v>-24</v>
      </c>
      <c r="DZ90" s="17">
        <v>-26</v>
      </c>
      <c r="EA90" s="17">
        <v>-24</v>
      </c>
      <c r="EB90" s="17">
        <v>-18</v>
      </c>
      <c r="EC90" s="17">
        <v>-13</v>
      </c>
      <c r="ED90" s="20">
        <v>-6</v>
      </c>
      <c r="EE90" s="20">
        <v>-2</v>
      </c>
      <c r="EF90" s="20">
        <v>-6</v>
      </c>
    </row>
    <row r="91" spans="1:136" ht="14">
      <c r="A91" s="2" t="s">
        <v>974</v>
      </c>
      <c r="B91" s="2" t="s">
        <v>975</v>
      </c>
      <c r="C91" s="2"/>
      <c r="D91" s="2">
        <v>52017054</v>
      </c>
      <c r="E91" s="10" t="s">
        <v>976</v>
      </c>
      <c r="F91" s="11" t="s">
        <v>977</v>
      </c>
      <c r="G91" s="2" t="s">
        <v>167</v>
      </c>
      <c r="H91" s="2"/>
      <c r="I91" s="2" t="s">
        <v>79</v>
      </c>
      <c r="J91" s="2" t="s">
        <v>80</v>
      </c>
      <c r="K91" s="30"/>
      <c r="L91" s="30"/>
      <c r="M91" s="30"/>
      <c r="N91" s="30"/>
      <c r="O91" s="3" t="s">
        <v>6</v>
      </c>
      <c r="P91" s="3">
        <v>27</v>
      </c>
      <c r="Q91" s="2">
        <v>21</v>
      </c>
      <c r="R91" s="2">
        <v>22</v>
      </c>
      <c r="S91" s="2" t="s">
        <v>978</v>
      </c>
      <c r="T91" s="33"/>
      <c r="U91" s="3" t="s">
        <v>232</v>
      </c>
      <c r="V91" s="3">
        <v>47</v>
      </c>
      <c r="W91" s="2">
        <v>32</v>
      </c>
      <c r="X91" s="2">
        <v>22</v>
      </c>
      <c r="Y91" s="2"/>
      <c r="Z91" s="33" t="s">
        <v>443</v>
      </c>
      <c r="AA91" s="12" t="s">
        <v>217</v>
      </c>
      <c r="AB91" s="12">
        <v>23</v>
      </c>
      <c r="AC91" s="13">
        <v>15</v>
      </c>
      <c r="AD91" s="13">
        <v>4</v>
      </c>
      <c r="AE91" s="13"/>
      <c r="AF91" s="34" t="s">
        <v>131</v>
      </c>
      <c r="AG91" s="2" t="s">
        <v>869</v>
      </c>
      <c r="AH91" s="2" t="s">
        <v>118</v>
      </c>
      <c r="AI91" s="2" t="s">
        <v>712</v>
      </c>
      <c r="AJ91" s="2" t="s">
        <v>444</v>
      </c>
      <c r="AK91" s="2" t="s">
        <v>87</v>
      </c>
      <c r="AL91" s="1"/>
      <c r="AM91" s="2" t="s">
        <v>89</v>
      </c>
      <c r="AN91" s="1"/>
      <c r="AO91" s="2" t="s">
        <v>91</v>
      </c>
      <c r="AP91" s="1" t="s">
        <v>320</v>
      </c>
      <c r="AQ91" s="2" t="s">
        <v>93</v>
      </c>
      <c r="AR91" s="14" t="s">
        <v>979</v>
      </c>
      <c r="AS91" s="14"/>
      <c r="AT91" s="1"/>
      <c r="AU91" s="4">
        <v>4.3099999999999996</v>
      </c>
      <c r="AV91" s="37">
        <v>4.78</v>
      </c>
      <c r="AW91" s="7">
        <v>3.85</v>
      </c>
      <c r="AX91" s="6">
        <v>2.12</v>
      </c>
      <c r="AY91" s="7">
        <v>1.61</v>
      </c>
      <c r="AZ91" s="8">
        <v>1.61</v>
      </c>
      <c r="BA91" s="7">
        <v>1.24</v>
      </c>
      <c r="BB91" s="8">
        <v>1.69</v>
      </c>
      <c r="BC91" s="6">
        <v>1.78</v>
      </c>
      <c r="BD91" s="7">
        <v>2.5299999999999998</v>
      </c>
      <c r="BE91" s="7">
        <v>4.7300000000000004</v>
      </c>
      <c r="BF91" s="7">
        <v>6.59</v>
      </c>
      <c r="BG91" s="7">
        <v>4.6399999999999997</v>
      </c>
      <c r="BH91" s="4">
        <v>5.17</v>
      </c>
      <c r="BI91" s="9">
        <v>5.68</v>
      </c>
      <c r="BJ91" s="9">
        <v>6.92</v>
      </c>
      <c r="BK91" s="4">
        <v>8.81</v>
      </c>
      <c r="BL91" s="4">
        <v>15.72</v>
      </c>
      <c r="BM91" s="4">
        <v>3.01</v>
      </c>
      <c r="BN91" s="26">
        <v>2.12</v>
      </c>
      <c r="BO91" s="53">
        <v>1.1499999999999999</v>
      </c>
      <c r="BP91" s="53">
        <v>0.12</v>
      </c>
      <c r="BQ91" s="53">
        <v>0.39</v>
      </c>
      <c r="BR91" s="54">
        <v>1.37</v>
      </c>
      <c r="BS91" s="53">
        <v>2.12</v>
      </c>
      <c r="BT91" s="54">
        <v>2.5299999999999998</v>
      </c>
      <c r="BU91" s="55">
        <v>2.74</v>
      </c>
      <c r="BV91" s="53">
        <v>2.61</v>
      </c>
      <c r="BW91" s="53">
        <v>2.74</v>
      </c>
      <c r="BX91" s="53">
        <v>4.12</v>
      </c>
      <c r="BY91" s="7">
        <v>4.01</v>
      </c>
      <c r="BZ91" s="4">
        <v>5.07</v>
      </c>
      <c r="CA91" s="9">
        <v>6.18</v>
      </c>
      <c r="CB91" s="9">
        <v>7.08</v>
      </c>
      <c r="CC91" s="4">
        <v>9.08</v>
      </c>
      <c r="CD91" s="4">
        <v>15.22</v>
      </c>
      <c r="CE91" s="16">
        <v>26.49</v>
      </c>
      <c r="CF91" s="38">
        <v>32.92</v>
      </c>
      <c r="CG91" s="17">
        <v>35.590000000000003</v>
      </c>
      <c r="CH91" s="18">
        <v>36.29</v>
      </c>
      <c r="CI91" s="17">
        <v>36.450000000000003</v>
      </c>
      <c r="CJ91" s="19">
        <v>37.21</v>
      </c>
      <c r="CK91" s="17">
        <v>39.06</v>
      </c>
      <c r="CL91" s="19">
        <v>39.49</v>
      </c>
      <c r="CM91" s="18">
        <v>40.380000000000003</v>
      </c>
      <c r="CN91" s="17">
        <v>41.34</v>
      </c>
      <c r="CO91" s="17">
        <v>40.82</v>
      </c>
      <c r="CP91" s="17">
        <v>41.91</v>
      </c>
      <c r="CQ91" s="17">
        <v>46.21</v>
      </c>
      <c r="CR91" s="16">
        <v>48.49</v>
      </c>
      <c r="CS91" s="20">
        <v>48.34</v>
      </c>
      <c r="CT91" s="20">
        <v>46.9</v>
      </c>
      <c r="CU91" s="16">
        <v>46.45</v>
      </c>
      <c r="CV91" s="16">
        <v>42.71</v>
      </c>
      <c r="CW91" s="16">
        <v>27.6</v>
      </c>
      <c r="CX91" s="38">
        <v>33.53</v>
      </c>
      <c r="CY91" s="17">
        <v>35.229999999999997</v>
      </c>
      <c r="CZ91" s="17">
        <v>36.619999999999997</v>
      </c>
      <c r="DA91" s="17">
        <v>36.82</v>
      </c>
      <c r="DB91" s="19">
        <v>36.15</v>
      </c>
      <c r="DC91" s="17">
        <v>38.51</v>
      </c>
      <c r="DD91" s="19">
        <v>39.25</v>
      </c>
      <c r="DE91" s="18">
        <v>40.369999999999997</v>
      </c>
      <c r="DF91" s="17">
        <v>40.78</v>
      </c>
      <c r="DG91" s="17">
        <v>40.81</v>
      </c>
      <c r="DH91" s="17">
        <v>41.15</v>
      </c>
      <c r="DI91" s="17">
        <v>46.75</v>
      </c>
      <c r="DJ91" s="16">
        <v>48.54</v>
      </c>
      <c r="DK91" s="20">
        <v>48.74</v>
      </c>
      <c r="DL91" s="20">
        <v>46.94</v>
      </c>
      <c r="DM91" s="16">
        <v>46.25</v>
      </c>
      <c r="DN91" s="16">
        <v>42.42</v>
      </c>
      <c r="DO91" s="16">
        <v>1</v>
      </c>
      <c r="DP91" s="20">
        <v>2</v>
      </c>
      <c r="DQ91" s="17">
        <v>3</v>
      </c>
      <c r="DR91" s="17">
        <v>1</v>
      </c>
      <c r="DS91" s="17">
        <v>-2</v>
      </c>
      <c r="DT91" s="17">
        <v>-8</v>
      </c>
      <c r="DU91" s="17">
        <v>-10</v>
      </c>
      <c r="DV91" s="17">
        <v>-11</v>
      </c>
      <c r="DW91" s="17">
        <v>-11</v>
      </c>
      <c r="DX91" s="17">
        <v>-10</v>
      </c>
      <c r="DY91" s="17">
        <v>-6</v>
      </c>
      <c r="DZ91" s="17">
        <v>-2</v>
      </c>
      <c r="EA91" s="17">
        <v>1</v>
      </c>
      <c r="EB91" s="20">
        <v>1</v>
      </c>
      <c r="EC91" s="20">
        <v>0</v>
      </c>
      <c r="ED91" s="20">
        <v>-1</v>
      </c>
      <c r="EE91" s="20">
        <v>-4</v>
      </c>
      <c r="EF91" s="20">
        <v>-3</v>
      </c>
    </row>
    <row r="92" spans="1:136" ht="14">
      <c r="A92" s="2" t="s">
        <v>971</v>
      </c>
      <c r="B92" s="2" t="s">
        <v>972</v>
      </c>
      <c r="C92" s="2"/>
      <c r="D92" s="2">
        <v>50763933</v>
      </c>
      <c r="E92" s="10" t="s">
        <v>973</v>
      </c>
      <c r="F92" s="11" t="s">
        <v>340</v>
      </c>
      <c r="G92" s="2" t="s">
        <v>167</v>
      </c>
      <c r="H92" s="2"/>
      <c r="I92" s="2" t="s">
        <v>147</v>
      </c>
      <c r="J92" s="2" t="s">
        <v>148</v>
      </c>
      <c r="K92" s="30"/>
      <c r="L92" s="30"/>
      <c r="M92" s="30"/>
      <c r="N92" s="30"/>
      <c r="O92" s="3" t="s">
        <v>17</v>
      </c>
      <c r="P92" s="3">
        <v>43</v>
      </c>
      <c r="Q92" s="2">
        <v>35</v>
      </c>
      <c r="R92" s="2">
        <v>25</v>
      </c>
      <c r="S92" s="2" t="s">
        <v>938</v>
      </c>
      <c r="T92" s="33"/>
      <c r="U92" s="3" t="s">
        <v>175</v>
      </c>
      <c r="V92" s="3">
        <v>72</v>
      </c>
      <c r="W92" s="2">
        <v>51</v>
      </c>
      <c r="X92" s="2">
        <v>33</v>
      </c>
      <c r="Y92" s="2"/>
      <c r="Z92" s="33" t="s">
        <v>176</v>
      </c>
      <c r="AA92" s="12" t="s">
        <v>160</v>
      </c>
      <c r="AB92" s="12">
        <v>29</v>
      </c>
      <c r="AC92" s="13">
        <v>24</v>
      </c>
      <c r="AD92" s="13">
        <v>10</v>
      </c>
      <c r="AE92" s="13"/>
      <c r="AF92" s="34"/>
      <c r="AG92" s="2" t="s">
        <v>869</v>
      </c>
      <c r="AH92" s="2" t="s">
        <v>336</v>
      </c>
      <c r="AI92" s="2" t="s">
        <v>342</v>
      </c>
      <c r="AJ92" s="2" t="s">
        <v>513</v>
      </c>
      <c r="AK92" s="2" t="s">
        <v>87</v>
      </c>
      <c r="AL92" s="1"/>
      <c r="AM92" s="2" t="s">
        <v>89</v>
      </c>
      <c r="AN92" s="1"/>
      <c r="AO92" s="2" t="s">
        <v>91</v>
      </c>
      <c r="AP92" s="1" t="s">
        <v>754</v>
      </c>
      <c r="AQ92" s="2" t="s">
        <v>93</v>
      </c>
      <c r="AR92" s="14" t="s">
        <v>782</v>
      </c>
      <c r="AS92" s="14"/>
      <c r="AT92" s="1"/>
      <c r="AU92" s="4">
        <v>4.8899999999999997</v>
      </c>
      <c r="AV92" s="6">
        <v>3.14</v>
      </c>
      <c r="AW92" s="7">
        <v>2.36</v>
      </c>
      <c r="AX92" s="6">
        <v>2.63</v>
      </c>
      <c r="AY92" s="7">
        <v>1.62</v>
      </c>
      <c r="AZ92" s="8">
        <v>1.76</v>
      </c>
      <c r="BA92" s="7">
        <v>1.61</v>
      </c>
      <c r="BB92" s="8">
        <v>1.74</v>
      </c>
      <c r="BC92" s="6">
        <v>1.81</v>
      </c>
      <c r="BD92" s="7">
        <v>2.56</v>
      </c>
      <c r="BE92" s="7">
        <v>4.01</v>
      </c>
      <c r="BF92" s="7">
        <v>4.5199999999999996</v>
      </c>
      <c r="BG92" s="7">
        <v>1.17</v>
      </c>
      <c r="BH92" s="8">
        <v>3.12</v>
      </c>
      <c r="BI92" s="7">
        <v>4.22</v>
      </c>
      <c r="BJ92" s="9">
        <v>4.82</v>
      </c>
      <c r="BK92" s="4">
        <v>7.5</v>
      </c>
      <c r="BL92" s="4">
        <v>13.1</v>
      </c>
      <c r="BM92" s="4">
        <v>4.97</v>
      </c>
      <c r="BN92" s="55">
        <v>3.34</v>
      </c>
      <c r="BO92" s="53">
        <v>1.07</v>
      </c>
      <c r="BP92" s="53">
        <v>0.35</v>
      </c>
      <c r="BQ92" s="53">
        <v>1.22</v>
      </c>
      <c r="BR92" s="54">
        <v>1.88</v>
      </c>
      <c r="BS92" s="53">
        <v>2.14</v>
      </c>
      <c r="BT92" s="54">
        <v>2.17</v>
      </c>
      <c r="BU92" s="55">
        <v>1.9</v>
      </c>
      <c r="BV92" s="53">
        <v>2.36</v>
      </c>
      <c r="BW92" s="53">
        <v>2.94</v>
      </c>
      <c r="BX92" s="53">
        <v>5.39</v>
      </c>
      <c r="BY92" s="7">
        <v>3.12</v>
      </c>
      <c r="BZ92" s="8">
        <v>3.35</v>
      </c>
      <c r="CA92" s="7">
        <v>4.6399999999999997</v>
      </c>
      <c r="CB92" s="9">
        <v>6.36</v>
      </c>
      <c r="CC92" s="4">
        <v>8.58</v>
      </c>
      <c r="CD92" s="4">
        <v>13.39</v>
      </c>
      <c r="CE92" s="16">
        <v>27.01</v>
      </c>
      <c r="CF92" s="18">
        <v>31.13</v>
      </c>
      <c r="CG92" s="17">
        <v>32.26</v>
      </c>
      <c r="CH92" s="18">
        <v>34.26</v>
      </c>
      <c r="CI92" s="17">
        <v>35.39</v>
      </c>
      <c r="CJ92" s="19">
        <v>35.880000000000003</v>
      </c>
      <c r="CK92" s="17">
        <v>37.31</v>
      </c>
      <c r="CL92" s="19">
        <v>37.909999999999997</v>
      </c>
      <c r="CM92" s="18">
        <v>38.57</v>
      </c>
      <c r="CN92" s="17">
        <v>38.950000000000003</v>
      </c>
      <c r="CO92" s="17">
        <v>38.67</v>
      </c>
      <c r="CP92" s="17">
        <v>39.619999999999997</v>
      </c>
      <c r="CQ92" s="17">
        <v>42.31</v>
      </c>
      <c r="CR92" s="19">
        <v>42.4</v>
      </c>
      <c r="CS92" s="17">
        <v>44.63</v>
      </c>
      <c r="CT92" s="20">
        <v>48.43</v>
      </c>
      <c r="CU92" s="16">
        <v>44.39</v>
      </c>
      <c r="CV92" s="16">
        <v>45.53</v>
      </c>
      <c r="CW92" s="16">
        <v>27.22</v>
      </c>
      <c r="CX92" s="18">
        <v>31.72</v>
      </c>
      <c r="CY92" s="17">
        <v>33.39</v>
      </c>
      <c r="CZ92" s="17">
        <v>34.25</v>
      </c>
      <c r="DA92" s="17">
        <v>35.450000000000003</v>
      </c>
      <c r="DB92" s="19">
        <v>35.659999999999997</v>
      </c>
      <c r="DC92" s="17">
        <v>37.39</v>
      </c>
      <c r="DD92" s="19">
        <v>37.14</v>
      </c>
      <c r="DE92" s="18">
        <v>37.96</v>
      </c>
      <c r="DF92" s="17">
        <v>38.74</v>
      </c>
      <c r="DG92" s="17">
        <v>38.659999999999997</v>
      </c>
      <c r="DH92" s="17">
        <v>39.47</v>
      </c>
      <c r="DI92" s="17">
        <v>41.88</v>
      </c>
      <c r="DJ92" s="19">
        <v>42.98</v>
      </c>
      <c r="DK92" s="17">
        <v>45.7</v>
      </c>
      <c r="DL92" s="20">
        <v>48.68</v>
      </c>
      <c r="DM92" s="16">
        <v>45.35</v>
      </c>
      <c r="DN92" s="16">
        <v>45.51</v>
      </c>
      <c r="DO92" s="16">
        <v>3</v>
      </c>
      <c r="DP92" s="17">
        <v>6</v>
      </c>
      <c r="DQ92" s="17">
        <v>9</v>
      </c>
      <c r="DR92" s="17">
        <v>9</v>
      </c>
      <c r="DS92" s="17">
        <v>7</v>
      </c>
      <c r="DT92" s="17">
        <v>3</v>
      </c>
      <c r="DU92" s="17">
        <v>-2</v>
      </c>
      <c r="DV92" s="17">
        <v>-7</v>
      </c>
      <c r="DW92" s="17">
        <v>-14</v>
      </c>
      <c r="DX92" s="17">
        <v>-20</v>
      </c>
      <c r="DY92" s="17">
        <v>-21</v>
      </c>
      <c r="DZ92" s="17">
        <v>-19</v>
      </c>
      <c r="EA92" s="17">
        <v>-14</v>
      </c>
      <c r="EB92" s="17">
        <v>-8</v>
      </c>
      <c r="EC92" s="17">
        <v>-4</v>
      </c>
      <c r="ED92" s="20">
        <v>0</v>
      </c>
      <c r="EE92" s="20">
        <v>2</v>
      </c>
      <c r="EF92" s="20">
        <v>4</v>
      </c>
    </row>
    <row r="93" spans="1:136" ht="14">
      <c r="A93" s="2" t="s">
        <v>967</v>
      </c>
      <c r="B93" s="2" t="s">
        <v>968</v>
      </c>
      <c r="C93" s="2"/>
      <c r="D93" s="2">
        <v>48206305</v>
      </c>
      <c r="E93" s="10" t="s">
        <v>969</v>
      </c>
      <c r="F93" s="11" t="s">
        <v>113</v>
      </c>
      <c r="G93" s="2" t="s">
        <v>167</v>
      </c>
      <c r="H93" s="2"/>
      <c r="I93" s="2" t="s">
        <v>99</v>
      </c>
      <c r="J93" s="2" t="s">
        <v>264</v>
      </c>
      <c r="K93" s="30"/>
      <c r="L93" s="30"/>
      <c r="M93" s="30"/>
      <c r="N93" s="30"/>
      <c r="O93" s="3" t="s">
        <v>6</v>
      </c>
      <c r="P93" s="3">
        <v>23</v>
      </c>
      <c r="Q93" s="2">
        <v>17</v>
      </c>
      <c r="R93" s="2">
        <v>16</v>
      </c>
      <c r="S93" s="2" t="s">
        <v>970</v>
      </c>
      <c r="T93" s="33"/>
      <c r="U93" s="3" t="s">
        <v>232</v>
      </c>
      <c r="V93" s="3">
        <v>51</v>
      </c>
      <c r="W93" s="2">
        <v>34</v>
      </c>
      <c r="X93" s="2">
        <v>29</v>
      </c>
      <c r="Y93" s="2"/>
      <c r="Z93" s="33" t="s">
        <v>443</v>
      </c>
      <c r="AA93" s="12" t="s">
        <v>217</v>
      </c>
      <c r="AB93" s="12">
        <v>44</v>
      </c>
      <c r="AC93" s="13">
        <v>33</v>
      </c>
      <c r="AD93" s="13">
        <v>25</v>
      </c>
      <c r="AE93" s="13"/>
      <c r="AF93" s="34" t="s">
        <v>180</v>
      </c>
      <c r="AG93" s="2" t="s">
        <v>239</v>
      </c>
      <c r="AH93" s="2" t="s">
        <v>265</v>
      </c>
      <c r="AI93" s="2" t="s">
        <v>140</v>
      </c>
      <c r="AJ93" s="2" t="s">
        <v>658</v>
      </c>
      <c r="AK93" s="2" t="s">
        <v>87</v>
      </c>
      <c r="AL93" s="1"/>
      <c r="AM93" s="2" t="s">
        <v>89</v>
      </c>
      <c r="AN93" s="1"/>
      <c r="AO93" s="2" t="s">
        <v>91</v>
      </c>
      <c r="AP93" s="1" t="s">
        <v>959</v>
      </c>
      <c r="AQ93" s="2" t="s">
        <v>93</v>
      </c>
      <c r="AR93" s="14" t="s">
        <v>308</v>
      </c>
      <c r="AS93" s="14"/>
      <c r="AT93" s="1"/>
      <c r="AU93" s="4">
        <v>2.94</v>
      </c>
      <c r="AV93" s="37">
        <v>2.72</v>
      </c>
      <c r="AW93" s="9">
        <v>0.63</v>
      </c>
      <c r="AX93" s="37">
        <v>1.3</v>
      </c>
      <c r="AY93" s="7">
        <v>1.37</v>
      </c>
      <c r="AZ93" s="8">
        <v>0.76</v>
      </c>
      <c r="BA93" s="7">
        <v>1.1499999999999999</v>
      </c>
      <c r="BB93" s="8">
        <v>2.2400000000000002</v>
      </c>
      <c r="BC93" s="6">
        <v>3.34</v>
      </c>
      <c r="BD93" s="7">
        <v>3.51</v>
      </c>
      <c r="BE93" s="7">
        <v>5.73</v>
      </c>
      <c r="BF93" s="7">
        <v>5.59</v>
      </c>
      <c r="BG93" s="7">
        <v>2.98</v>
      </c>
      <c r="BH93" s="8">
        <v>3.12</v>
      </c>
      <c r="BI93" s="7">
        <v>5.38</v>
      </c>
      <c r="BJ93" s="9">
        <v>8.17</v>
      </c>
      <c r="BK93" s="4">
        <v>13.18</v>
      </c>
      <c r="BL93" s="4">
        <v>17.39</v>
      </c>
      <c r="BM93" s="4">
        <v>3.88</v>
      </c>
      <c r="BN93" s="26">
        <v>2.73</v>
      </c>
      <c r="BO93" s="25">
        <v>0.37</v>
      </c>
      <c r="BP93" s="25">
        <v>0</v>
      </c>
      <c r="BQ93" s="53">
        <v>0</v>
      </c>
      <c r="BR93" s="54">
        <v>1.24</v>
      </c>
      <c r="BS93" s="53">
        <v>1.37</v>
      </c>
      <c r="BT93" s="54">
        <v>2.12</v>
      </c>
      <c r="BU93" s="55">
        <v>3.58</v>
      </c>
      <c r="BV93" s="53">
        <v>4.25</v>
      </c>
      <c r="BW93" s="53">
        <v>5.61</v>
      </c>
      <c r="BX93" s="53">
        <v>5.22</v>
      </c>
      <c r="BY93" s="7">
        <v>2.95</v>
      </c>
      <c r="BZ93" s="8">
        <v>3.67</v>
      </c>
      <c r="CA93" s="7">
        <v>5.12</v>
      </c>
      <c r="CB93" s="9">
        <v>6.83</v>
      </c>
      <c r="CC93" s="4">
        <v>12.27</v>
      </c>
      <c r="CD93" s="4">
        <v>16.62</v>
      </c>
      <c r="CE93" s="16">
        <v>26.42</v>
      </c>
      <c r="CF93" s="38">
        <v>30.96</v>
      </c>
      <c r="CG93" s="20">
        <v>33.72</v>
      </c>
      <c r="CH93" s="38">
        <v>34.619999999999997</v>
      </c>
      <c r="CI93" s="17">
        <v>34.72</v>
      </c>
      <c r="CJ93" s="19">
        <v>35.32</v>
      </c>
      <c r="CK93" s="17">
        <v>36.72</v>
      </c>
      <c r="CL93" s="19">
        <v>37.85</v>
      </c>
      <c r="CM93" s="18">
        <v>37.42</v>
      </c>
      <c r="CN93" s="17">
        <v>37.56</v>
      </c>
      <c r="CO93" s="17">
        <v>39.46</v>
      </c>
      <c r="CP93" s="17">
        <v>40.020000000000003</v>
      </c>
      <c r="CQ93" s="17">
        <v>42.16</v>
      </c>
      <c r="CR93" s="19">
        <v>45.97</v>
      </c>
      <c r="CS93" s="17">
        <v>47.88</v>
      </c>
      <c r="CT93" s="20">
        <v>46.1</v>
      </c>
      <c r="CU93" s="16">
        <v>42.85</v>
      </c>
      <c r="CV93" s="16">
        <v>42.11</v>
      </c>
      <c r="CW93" s="16">
        <v>25.82</v>
      </c>
      <c r="CX93" s="38">
        <v>30.08</v>
      </c>
      <c r="CY93" s="20">
        <v>33.75</v>
      </c>
      <c r="CZ93" s="20">
        <v>34.729999999999997</v>
      </c>
      <c r="DA93" s="17">
        <v>34.409999999999997</v>
      </c>
      <c r="DB93" s="19">
        <v>35.31</v>
      </c>
      <c r="DC93" s="17">
        <v>36.15</v>
      </c>
      <c r="DD93" s="19">
        <v>37.380000000000003</v>
      </c>
      <c r="DE93" s="18">
        <v>37.15</v>
      </c>
      <c r="DF93" s="17">
        <v>38.17</v>
      </c>
      <c r="DG93" s="17">
        <v>39.200000000000003</v>
      </c>
      <c r="DH93" s="17">
        <v>41.03</v>
      </c>
      <c r="DI93" s="17">
        <v>43.49</v>
      </c>
      <c r="DJ93" s="19">
        <v>46.28</v>
      </c>
      <c r="DK93" s="17">
        <v>48.03</v>
      </c>
      <c r="DL93" s="20">
        <v>45.43</v>
      </c>
      <c r="DM93" s="16">
        <v>42.34</v>
      </c>
      <c r="DN93" s="16">
        <v>41.39</v>
      </c>
      <c r="DO93" s="16">
        <v>3</v>
      </c>
      <c r="DP93" s="20">
        <v>3</v>
      </c>
      <c r="DQ93" s="20">
        <v>2</v>
      </c>
      <c r="DR93" s="20">
        <v>2</v>
      </c>
      <c r="DS93" s="17">
        <v>-2</v>
      </c>
      <c r="DT93" s="17">
        <v>-6</v>
      </c>
      <c r="DU93" s="17">
        <v>-9</v>
      </c>
      <c r="DV93" s="17">
        <v>-12</v>
      </c>
      <c r="DW93" s="17">
        <v>-15</v>
      </c>
      <c r="DX93" s="17">
        <v>-8</v>
      </c>
      <c r="DY93" s="17">
        <v>0</v>
      </c>
      <c r="DZ93" s="17">
        <v>3</v>
      </c>
      <c r="EA93" s="17">
        <v>10</v>
      </c>
      <c r="EB93" s="17">
        <v>12</v>
      </c>
      <c r="EC93" s="17">
        <v>10</v>
      </c>
      <c r="ED93" s="20">
        <v>4</v>
      </c>
      <c r="EE93" s="20">
        <v>1</v>
      </c>
      <c r="EF93" s="20">
        <v>0</v>
      </c>
    </row>
    <row r="94" spans="1:136" ht="14">
      <c r="A94" s="2" t="s">
        <v>963</v>
      </c>
      <c r="B94" s="2" t="s">
        <v>796</v>
      </c>
      <c r="C94" s="2"/>
      <c r="D94" s="2">
        <v>50501490</v>
      </c>
      <c r="E94" s="10" t="s">
        <v>964</v>
      </c>
      <c r="F94" s="11" t="s">
        <v>136</v>
      </c>
      <c r="G94" s="2" t="s">
        <v>167</v>
      </c>
      <c r="H94" s="2"/>
      <c r="I94" s="2" t="s">
        <v>147</v>
      </c>
      <c r="J94" s="2" t="s">
        <v>148</v>
      </c>
      <c r="K94" s="30"/>
      <c r="L94" s="30"/>
      <c r="M94" s="30"/>
      <c r="N94" s="30"/>
      <c r="O94" s="3" t="s">
        <v>17</v>
      </c>
      <c r="P94" s="3">
        <v>39</v>
      </c>
      <c r="Q94" s="2">
        <v>41</v>
      </c>
      <c r="R94" s="2">
        <v>35</v>
      </c>
      <c r="S94" s="2" t="s">
        <v>965</v>
      </c>
      <c r="T94" s="33" t="s">
        <v>703</v>
      </c>
      <c r="U94" s="3" t="s">
        <v>318</v>
      </c>
      <c r="V94" s="3">
        <v>53</v>
      </c>
      <c r="W94" s="2">
        <v>49</v>
      </c>
      <c r="X94" s="2">
        <v>35</v>
      </c>
      <c r="Y94" s="2"/>
      <c r="Z94" s="33" t="s">
        <v>242</v>
      </c>
      <c r="AA94" s="12" t="s">
        <v>261</v>
      </c>
      <c r="AB94" s="12">
        <v>15</v>
      </c>
      <c r="AC94" s="13">
        <v>11</v>
      </c>
      <c r="AD94" s="13">
        <v>7</v>
      </c>
      <c r="AE94" s="13"/>
      <c r="AF94" s="34"/>
      <c r="AG94" s="2" t="s">
        <v>869</v>
      </c>
      <c r="AH94" s="2" t="s">
        <v>760</v>
      </c>
      <c r="AI94" s="2" t="s">
        <v>289</v>
      </c>
      <c r="AJ94" s="2" t="s">
        <v>353</v>
      </c>
      <c r="AK94" s="2" t="s">
        <v>87</v>
      </c>
      <c r="AL94" s="1"/>
      <c r="AM94" s="2" t="s">
        <v>89</v>
      </c>
      <c r="AN94" s="1"/>
      <c r="AO94" s="2" t="s">
        <v>91</v>
      </c>
      <c r="AP94" s="1" t="s">
        <v>878</v>
      </c>
      <c r="AQ94" s="2" t="s">
        <v>93</v>
      </c>
      <c r="AR94" s="14" t="s">
        <v>966</v>
      </c>
      <c r="AS94" s="14"/>
      <c r="AT94" s="1"/>
      <c r="AU94" s="4">
        <v>2.4700000000000002</v>
      </c>
      <c r="AV94" s="6">
        <v>3.17</v>
      </c>
      <c r="AW94" s="7">
        <v>2.5</v>
      </c>
      <c r="AX94" s="6">
        <v>2.74</v>
      </c>
      <c r="AY94" s="7">
        <v>2.12</v>
      </c>
      <c r="AZ94" s="8">
        <v>1.87</v>
      </c>
      <c r="BA94" s="7">
        <v>2.21</v>
      </c>
      <c r="BB94" s="8">
        <v>1.42</v>
      </c>
      <c r="BC94" s="6">
        <v>0</v>
      </c>
      <c r="BD94" s="7">
        <v>0.67</v>
      </c>
      <c r="BE94" s="7">
        <v>2.39</v>
      </c>
      <c r="BF94" s="7">
        <v>4.47</v>
      </c>
      <c r="BG94" s="7">
        <v>2.34</v>
      </c>
      <c r="BH94" s="8">
        <v>2.4700000000000002</v>
      </c>
      <c r="BI94" s="9">
        <v>4.3600000000000003</v>
      </c>
      <c r="BJ94" s="9">
        <v>5.5</v>
      </c>
      <c r="BK94" s="4">
        <v>9.1300000000000008</v>
      </c>
      <c r="BL94" s="4">
        <v>15.52</v>
      </c>
      <c r="BM94" s="4">
        <v>2.46</v>
      </c>
      <c r="BN94" s="55">
        <v>1.79</v>
      </c>
      <c r="BO94" s="53">
        <v>0</v>
      </c>
      <c r="BP94" s="53">
        <v>0</v>
      </c>
      <c r="BQ94" s="53">
        <v>0.37</v>
      </c>
      <c r="BR94" s="54">
        <v>2.2400000000000002</v>
      </c>
      <c r="BS94" s="53">
        <v>0.87</v>
      </c>
      <c r="BT94" s="54">
        <v>2.06</v>
      </c>
      <c r="BU94" s="55">
        <v>2.4</v>
      </c>
      <c r="BV94" s="53">
        <v>1.45</v>
      </c>
      <c r="BW94" s="53">
        <v>2.72</v>
      </c>
      <c r="BX94" s="53">
        <v>5.51</v>
      </c>
      <c r="BY94" s="7">
        <v>2.2400000000000002</v>
      </c>
      <c r="BZ94" s="8">
        <v>2.74</v>
      </c>
      <c r="CA94" s="9">
        <v>3.99</v>
      </c>
      <c r="CB94" s="9">
        <v>5.12</v>
      </c>
      <c r="CC94" s="4">
        <v>9.91</v>
      </c>
      <c r="CD94" s="4">
        <v>16.079999999999998</v>
      </c>
      <c r="CE94" s="16">
        <v>27.54</v>
      </c>
      <c r="CF94" s="18">
        <v>31.57</v>
      </c>
      <c r="CG94" s="17">
        <v>34.04</v>
      </c>
      <c r="CH94" s="18">
        <v>35.67</v>
      </c>
      <c r="CI94" s="17">
        <v>35.32</v>
      </c>
      <c r="CJ94" s="19">
        <v>35.94</v>
      </c>
      <c r="CK94" s="17">
        <v>36.57</v>
      </c>
      <c r="CL94" s="19">
        <v>36.42</v>
      </c>
      <c r="CM94" s="18">
        <v>37.04</v>
      </c>
      <c r="CN94" s="17">
        <v>37.76</v>
      </c>
      <c r="CO94" s="17">
        <v>38.119999999999997</v>
      </c>
      <c r="CP94" s="17">
        <v>40.67</v>
      </c>
      <c r="CQ94" s="17">
        <v>42.37</v>
      </c>
      <c r="CR94" s="19">
        <v>45.36</v>
      </c>
      <c r="CS94" s="20">
        <v>46.15</v>
      </c>
      <c r="CT94" s="20">
        <v>46.29</v>
      </c>
      <c r="CU94" s="16">
        <v>43.57</v>
      </c>
      <c r="CV94" s="16">
        <v>45.42</v>
      </c>
      <c r="CW94" s="16">
        <v>27.46</v>
      </c>
      <c r="CX94" s="18">
        <v>31.11</v>
      </c>
      <c r="CY94" s="17">
        <v>34.79</v>
      </c>
      <c r="CZ94" s="17">
        <v>35.770000000000003</v>
      </c>
      <c r="DA94" s="17">
        <v>35.28</v>
      </c>
      <c r="DB94" s="19">
        <v>35.97</v>
      </c>
      <c r="DC94" s="17">
        <v>36.770000000000003</v>
      </c>
      <c r="DD94" s="19">
        <v>36.79</v>
      </c>
      <c r="DE94" s="18">
        <v>36.33</v>
      </c>
      <c r="DF94" s="17">
        <v>36.64</v>
      </c>
      <c r="DG94" s="17">
        <v>38.07</v>
      </c>
      <c r="DH94" s="17">
        <v>40.409999999999997</v>
      </c>
      <c r="DI94" s="17">
        <v>42.36</v>
      </c>
      <c r="DJ94" s="19">
        <v>44.88</v>
      </c>
      <c r="DK94" s="20">
        <v>46.23</v>
      </c>
      <c r="DL94" s="20">
        <v>46.41</v>
      </c>
      <c r="DM94" s="16">
        <v>44.49</v>
      </c>
      <c r="DN94" s="16">
        <v>45.62</v>
      </c>
      <c r="DO94" s="16">
        <v>4</v>
      </c>
      <c r="DP94" s="17">
        <v>6</v>
      </c>
      <c r="DQ94" s="17">
        <v>7</v>
      </c>
      <c r="DR94" s="17">
        <v>4</v>
      </c>
      <c r="DS94" s="17">
        <v>0</v>
      </c>
      <c r="DT94" s="17">
        <v>-8</v>
      </c>
      <c r="DU94" s="17">
        <v>-16</v>
      </c>
      <c r="DV94" s="17">
        <v>-21</v>
      </c>
      <c r="DW94" s="17">
        <v>-24</v>
      </c>
      <c r="DX94" s="17">
        <v>-20</v>
      </c>
      <c r="DY94" s="17">
        <v>-17</v>
      </c>
      <c r="DZ94" s="17">
        <v>-13</v>
      </c>
      <c r="EA94" s="17">
        <v>-10</v>
      </c>
      <c r="EB94" s="17">
        <v>-6</v>
      </c>
      <c r="EC94" s="20">
        <v>-5</v>
      </c>
      <c r="ED94" s="20">
        <v>-4</v>
      </c>
      <c r="EE94" s="20">
        <v>0</v>
      </c>
      <c r="EF94" s="20">
        <v>0</v>
      </c>
    </row>
    <row r="95" spans="1:136" ht="14">
      <c r="A95" s="2" t="s">
        <v>961</v>
      </c>
      <c r="B95" s="2" t="s">
        <v>830</v>
      </c>
      <c r="C95" s="2"/>
      <c r="D95" s="2">
        <v>50061365</v>
      </c>
      <c r="E95" s="10" t="s">
        <v>915</v>
      </c>
      <c r="F95" s="11" t="s">
        <v>962</v>
      </c>
      <c r="G95" s="2" t="s">
        <v>167</v>
      </c>
      <c r="H95" s="2"/>
      <c r="I95" s="2" t="s">
        <v>147</v>
      </c>
      <c r="J95" s="2" t="s">
        <v>414</v>
      </c>
      <c r="K95" s="30" t="s">
        <v>168</v>
      </c>
      <c r="L95" s="30" t="s">
        <v>917</v>
      </c>
      <c r="M95" s="30"/>
      <c r="N95" s="30"/>
      <c r="O95" s="3" t="s">
        <v>6</v>
      </c>
      <c r="P95" s="3">
        <v>30</v>
      </c>
      <c r="Q95" s="2">
        <v>28</v>
      </c>
      <c r="R95" s="2">
        <v>27</v>
      </c>
      <c r="S95" s="2" t="s">
        <v>280</v>
      </c>
      <c r="T95" s="33"/>
      <c r="U95" s="3" t="s">
        <v>137</v>
      </c>
      <c r="V95" s="3">
        <v>57</v>
      </c>
      <c r="W95" s="2">
        <v>37</v>
      </c>
      <c r="X95" s="2">
        <v>28</v>
      </c>
      <c r="Y95" s="2"/>
      <c r="Z95" s="33" t="s">
        <v>443</v>
      </c>
      <c r="AA95" s="12" t="s">
        <v>116</v>
      </c>
      <c r="AB95" s="12">
        <v>45</v>
      </c>
      <c r="AC95" s="13">
        <v>28</v>
      </c>
      <c r="AD95" s="13">
        <v>25</v>
      </c>
      <c r="AE95" s="13"/>
      <c r="AF95" s="34" t="s">
        <v>180</v>
      </c>
      <c r="AG95" s="2" t="s">
        <v>117</v>
      </c>
      <c r="AH95" s="2" t="s">
        <v>265</v>
      </c>
      <c r="AI95" s="2" t="s">
        <v>281</v>
      </c>
      <c r="AJ95" s="2" t="s">
        <v>353</v>
      </c>
      <c r="AK95" s="2" t="s">
        <v>87</v>
      </c>
      <c r="AL95" s="1"/>
      <c r="AM95" s="2" t="s">
        <v>89</v>
      </c>
      <c r="AN95" s="1"/>
      <c r="AO95" s="2" t="s">
        <v>91</v>
      </c>
      <c r="AP95" s="1" t="s">
        <v>773</v>
      </c>
      <c r="AQ95" s="2" t="s">
        <v>93</v>
      </c>
      <c r="AR95" s="14" t="s">
        <v>782</v>
      </c>
      <c r="AS95" s="14"/>
      <c r="AT95" s="1"/>
      <c r="AU95" s="4">
        <v>2.78</v>
      </c>
      <c r="AV95" s="6">
        <v>2.25</v>
      </c>
      <c r="AW95" s="7">
        <v>1.87</v>
      </c>
      <c r="AX95" s="6">
        <v>2.17</v>
      </c>
      <c r="AY95" s="7">
        <v>3.23</v>
      </c>
      <c r="AZ95" s="8">
        <v>3.29</v>
      </c>
      <c r="BA95" s="7">
        <v>2.66</v>
      </c>
      <c r="BB95" s="8">
        <v>2.14</v>
      </c>
      <c r="BC95" s="6">
        <v>3.11</v>
      </c>
      <c r="BD95" s="7">
        <v>3.73</v>
      </c>
      <c r="BE95" s="7">
        <v>5.09</v>
      </c>
      <c r="BF95" s="7">
        <v>3.6</v>
      </c>
      <c r="BG95" s="8">
        <v>3.37</v>
      </c>
      <c r="BH95" s="7">
        <v>4.82</v>
      </c>
      <c r="BI95" s="9">
        <v>6.67</v>
      </c>
      <c r="BJ95" s="4">
        <v>10.93</v>
      </c>
      <c r="BK95" s="4">
        <v>13.56</v>
      </c>
      <c r="BL95" s="1"/>
      <c r="BM95" s="4">
        <v>2.84</v>
      </c>
      <c r="BN95" s="55">
        <v>1.57</v>
      </c>
      <c r="BO95" s="53">
        <v>0.12</v>
      </c>
      <c r="BP95" s="53">
        <v>1.69</v>
      </c>
      <c r="BQ95" s="53">
        <v>2.74</v>
      </c>
      <c r="BR95" s="54">
        <v>3.11</v>
      </c>
      <c r="BS95" s="53">
        <v>2.08</v>
      </c>
      <c r="BT95" s="54">
        <v>1.1200000000000001</v>
      </c>
      <c r="BU95" s="55">
        <v>2.88</v>
      </c>
      <c r="BV95" s="53">
        <v>5.07</v>
      </c>
      <c r="BW95" s="53">
        <v>4.97</v>
      </c>
      <c r="BX95" s="7">
        <v>4.01</v>
      </c>
      <c r="BY95" s="8">
        <v>3.06</v>
      </c>
      <c r="BZ95" s="7">
        <v>5.33</v>
      </c>
      <c r="CA95" s="9">
        <v>6.56</v>
      </c>
      <c r="CB95" s="4">
        <v>11.1</v>
      </c>
      <c r="CC95" s="4">
        <v>14.93</v>
      </c>
      <c r="CD95" s="1"/>
      <c r="CE95" s="16">
        <v>29.48</v>
      </c>
      <c r="CF95" s="18">
        <v>31.86</v>
      </c>
      <c r="CG95" s="17">
        <v>33.229999999999997</v>
      </c>
      <c r="CH95" s="18">
        <v>35.840000000000003</v>
      </c>
      <c r="CI95" s="17">
        <v>35.74</v>
      </c>
      <c r="CJ95" s="19">
        <v>36.96</v>
      </c>
      <c r="CK95" s="17">
        <v>36.68</v>
      </c>
      <c r="CL95" s="19">
        <v>37.75</v>
      </c>
      <c r="CM95" s="18">
        <v>37.549999999999997</v>
      </c>
      <c r="CN95" s="17">
        <v>38.299999999999997</v>
      </c>
      <c r="CO95" s="17">
        <v>40.26</v>
      </c>
      <c r="CP95" s="17">
        <v>41.92</v>
      </c>
      <c r="CQ95" s="19">
        <v>42.68</v>
      </c>
      <c r="CR95" s="17">
        <v>45.82</v>
      </c>
      <c r="CS95" s="20">
        <v>45.29</v>
      </c>
      <c r="CT95" s="16">
        <v>43.03</v>
      </c>
      <c r="CU95" s="16">
        <v>45.32</v>
      </c>
      <c r="CV95" s="1"/>
      <c r="CW95" s="16">
        <v>29.05</v>
      </c>
      <c r="CX95" s="18">
        <v>32.06</v>
      </c>
      <c r="CY95" s="17">
        <v>34.07</v>
      </c>
      <c r="CZ95" s="17">
        <v>35.049999999999997</v>
      </c>
      <c r="DA95" s="17">
        <v>35.549999999999997</v>
      </c>
      <c r="DB95" s="19">
        <v>36.69</v>
      </c>
      <c r="DC95" s="17">
        <v>36.56</v>
      </c>
      <c r="DD95" s="19">
        <v>37.369999999999997</v>
      </c>
      <c r="DE95" s="18">
        <v>37.76</v>
      </c>
      <c r="DF95" s="17">
        <v>38.840000000000003</v>
      </c>
      <c r="DG95" s="17">
        <v>40.299999999999997</v>
      </c>
      <c r="DH95" s="17">
        <v>42.37</v>
      </c>
      <c r="DI95" s="19">
        <v>43.23</v>
      </c>
      <c r="DJ95" s="17">
        <v>45.72</v>
      </c>
      <c r="DK95" s="20">
        <v>45.39</v>
      </c>
      <c r="DL95" s="16">
        <v>44.33</v>
      </c>
      <c r="DM95" s="16">
        <v>45.82</v>
      </c>
      <c r="DN95" s="1"/>
      <c r="DO95" s="16">
        <v>3</v>
      </c>
      <c r="DP95" s="17">
        <v>3</v>
      </c>
      <c r="DQ95" s="17">
        <v>4</v>
      </c>
      <c r="DR95" s="17">
        <v>4</v>
      </c>
      <c r="DS95" s="17">
        <v>-3</v>
      </c>
      <c r="DT95" s="17">
        <v>-8</v>
      </c>
      <c r="DU95" s="17">
        <v>-11</v>
      </c>
      <c r="DV95" s="17">
        <v>-14</v>
      </c>
      <c r="DW95" s="17">
        <v>-7</v>
      </c>
      <c r="DX95" s="17">
        <v>0</v>
      </c>
      <c r="DY95" s="17">
        <v>5</v>
      </c>
      <c r="DZ95" s="17">
        <v>10</v>
      </c>
      <c r="EA95" s="17">
        <v>11</v>
      </c>
      <c r="EB95" s="17">
        <v>8</v>
      </c>
      <c r="EC95" s="20">
        <v>3</v>
      </c>
      <c r="ED95" s="20">
        <v>6</v>
      </c>
      <c r="EE95" s="20">
        <v>6</v>
      </c>
      <c r="EF95" s="1"/>
    </row>
    <row r="96" spans="1:136" ht="14">
      <c r="A96" s="2" t="s">
        <v>954</v>
      </c>
      <c r="B96" s="2" t="s">
        <v>955</v>
      </c>
      <c r="C96" s="2"/>
      <c r="D96" s="2">
        <v>39251363</v>
      </c>
      <c r="E96" s="10" t="s">
        <v>956</v>
      </c>
      <c r="F96" s="11" t="s">
        <v>957</v>
      </c>
      <c r="G96" s="2" t="s">
        <v>167</v>
      </c>
      <c r="H96" s="2"/>
      <c r="I96" s="2" t="s">
        <v>238</v>
      </c>
      <c r="J96" s="2" t="s">
        <v>279</v>
      </c>
      <c r="K96" s="30" t="s">
        <v>168</v>
      </c>
      <c r="L96" s="30"/>
      <c r="M96" s="30"/>
      <c r="N96" s="30"/>
      <c r="O96" s="3" t="s">
        <v>17</v>
      </c>
      <c r="P96" s="3">
        <v>15</v>
      </c>
      <c r="Q96" s="2">
        <v>16</v>
      </c>
      <c r="R96" s="2">
        <v>13</v>
      </c>
      <c r="S96" s="2" t="s">
        <v>958</v>
      </c>
      <c r="T96" s="33"/>
      <c r="U96" s="3" t="s">
        <v>101</v>
      </c>
      <c r="V96" s="3">
        <v>35</v>
      </c>
      <c r="W96" s="2">
        <v>29</v>
      </c>
      <c r="X96" s="2">
        <v>19</v>
      </c>
      <c r="Y96" s="2"/>
      <c r="Z96" s="33" t="s">
        <v>443</v>
      </c>
      <c r="AA96" s="12" t="s">
        <v>138</v>
      </c>
      <c r="AB96" s="12">
        <v>48</v>
      </c>
      <c r="AC96" s="13">
        <v>34</v>
      </c>
      <c r="AD96" s="13">
        <v>15</v>
      </c>
      <c r="AE96" s="13"/>
      <c r="AF96" s="34" t="s">
        <v>152</v>
      </c>
      <c r="AG96" s="2" t="s">
        <v>247</v>
      </c>
      <c r="AH96" s="2" t="s">
        <v>104</v>
      </c>
      <c r="AI96" s="2" t="s">
        <v>119</v>
      </c>
      <c r="AJ96" s="2" t="s">
        <v>686</v>
      </c>
      <c r="AK96" s="2" t="s">
        <v>87</v>
      </c>
      <c r="AL96" s="1"/>
      <c r="AM96" s="2" t="s">
        <v>89</v>
      </c>
      <c r="AN96" s="1"/>
      <c r="AO96" s="2" t="s">
        <v>91</v>
      </c>
      <c r="AP96" s="1" t="s">
        <v>959</v>
      </c>
      <c r="AQ96" s="2" t="s">
        <v>93</v>
      </c>
      <c r="AR96" s="14" t="s">
        <v>960</v>
      </c>
      <c r="AS96" s="14"/>
      <c r="AT96" s="1"/>
      <c r="AU96" s="4">
        <v>2.96</v>
      </c>
      <c r="AV96" s="37">
        <v>2.17</v>
      </c>
      <c r="AW96" s="9">
        <v>2.5</v>
      </c>
      <c r="AX96" s="37">
        <v>1.74</v>
      </c>
      <c r="AY96" s="7">
        <v>2.2400000000000002</v>
      </c>
      <c r="AZ96" s="8">
        <v>2.2400000000000002</v>
      </c>
      <c r="BA96" s="7">
        <v>1.49</v>
      </c>
      <c r="BB96" s="8">
        <v>0.87</v>
      </c>
      <c r="BC96" s="6">
        <v>0.62</v>
      </c>
      <c r="BD96" s="7">
        <v>2.0499999999999998</v>
      </c>
      <c r="BE96" s="7">
        <v>4.4800000000000004</v>
      </c>
      <c r="BF96" s="7">
        <v>2.66</v>
      </c>
      <c r="BG96" s="7">
        <v>1.81</v>
      </c>
      <c r="BH96" s="8">
        <v>3.02</v>
      </c>
      <c r="BI96" s="7">
        <v>4.22</v>
      </c>
      <c r="BJ96" s="9">
        <v>6.09</v>
      </c>
      <c r="BK96" s="4">
        <v>10.54</v>
      </c>
      <c r="BL96" s="4">
        <v>15.38</v>
      </c>
      <c r="BM96" s="4">
        <v>2.4700000000000002</v>
      </c>
      <c r="BN96" s="26">
        <v>1.79</v>
      </c>
      <c r="BO96" s="25">
        <v>0.56000000000000005</v>
      </c>
      <c r="BP96" s="25">
        <v>0.25</v>
      </c>
      <c r="BQ96" s="53">
        <v>0.51</v>
      </c>
      <c r="BR96" s="54">
        <v>2.17</v>
      </c>
      <c r="BS96" s="53">
        <v>1.27</v>
      </c>
      <c r="BT96" s="54">
        <v>2.12</v>
      </c>
      <c r="BU96" s="55">
        <v>2.14</v>
      </c>
      <c r="BV96" s="53">
        <v>2.2000000000000002</v>
      </c>
      <c r="BW96" s="53">
        <v>2.4900000000000002</v>
      </c>
      <c r="BX96" s="53">
        <v>1.83</v>
      </c>
      <c r="BY96" s="7">
        <v>0.72</v>
      </c>
      <c r="BZ96" s="8">
        <v>2.64</v>
      </c>
      <c r="CA96" s="7">
        <v>3.73</v>
      </c>
      <c r="CB96" s="9">
        <v>6.2</v>
      </c>
      <c r="CC96" s="4">
        <v>10.76</v>
      </c>
      <c r="CD96" s="4">
        <v>15.5</v>
      </c>
      <c r="CE96" s="16">
        <v>28.48</v>
      </c>
      <c r="CF96" s="38">
        <v>32.39</v>
      </c>
      <c r="CG96" s="20">
        <v>35.729999999999997</v>
      </c>
      <c r="CH96" s="38">
        <v>36.26</v>
      </c>
      <c r="CI96" s="17">
        <v>37.020000000000003</v>
      </c>
      <c r="CJ96" s="19">
        <v>38.5</v>
      </c>
      <c r="CK96" s="17">
        <v>39.67</v>
      </c>
      <c r="CL96" s="19">
        <v>40.57</v>
      </c>
      <c r="CM96" s="18">
        <v>41.04</v>
      </c>
      <c r="CN96" s="17">
        <v>40.25</v>
      </c>
      <c r="CO96" s="17">
        <v>40.380000000000003</v>
      </c>
      <c r="CP96" s="17">
        <v>41.83</v>
      </c>
      <c r="CQ96" s="17">
        <v>47.15</v>
      </c>
      <c r="CR96" s="19">
        <v>44.26</v>
      </c>
      <c r="CS96" s="17">
        <v>44.7</v>
      </c>
      <c r="CT96" s="20">
        <v>43.77</v>
      </c>
      <c r="CU96" s="16">
        <v>46.29</v>
      </c>
      <c r="CV96" s="16">
        <v>40.369999999999997</v>
      </c>
      <c r="CW96" s="16">
        <v>28.84</v>
      </c>
      <c r="CX96" s="38">
        <v>32.18</v>
      </c>
      <c r="CY96" s="20">
        <v>35.36</v>
      </c>
      <c r="CZ96" s="20">
        <v>36.619999999999997</v>
      </c>
      <c r="DA96" s="17">
        <v>37.58</v>
      </c>
      <c r="DB96" s="19">
        <v>38.380000000000003</v>
      </c>
      <c r="DC96" s="17">
        <v>39.53</v>
      </c>
      <c r="DD96" s="19">
        <v>40.770000000000003</v>
      </c>
      <c r="DE96" s="18">
        <v>40.6</v>
      </c>
      <c r="DF96" s="17">
        <v>40.909999999999997</v>
      </c>
      <c r="DG96" s="17">
        <v>40.72</v>
      </c>
      <c r="DH96" s="17">
        <v>42.14</v>
      </c>
      <c r="DI96" s="17">
        <v>47.15</v>
      </c>
      <c r="DJ96" s="19">
        <v>44.72</v>
      </c>
      <c r="DK96" s="17">
        <v>43.41</v>
      </c>
      <c r="DL96" s="20">
        <v>43.02</v>
      </c>
      <c r="DM96" s="16">
        <v>46.42</v>
      </c>
      <c r="DN96" s="16">
        <v>40.1</v>
      </c>
      <c r="DO96" s="16">
        <v>4</v>
      </c>
      <c r="DP96" s="20">
        <v>6</v>
      </c>
      <c r="DQ96" s="20">
        <v>6</v>
      </c>
      <c r="DR96" s="20">
        <v>7</v>
      </c>
      <c r="DS96" s="17">
        <v>6</v>
      </c>
      <c r="DT96" s="17">
        <v>4</v>
      </c>
      <c r="DU96" s="17">
        <v>0</v>
      </c>
      <c r="DV96" s="17">
        <v>0</v>
      </c>
      <c r="DW96" s="17">
        <v>2</v>
      </c>
      <c r="DX96" s="17">
        <v>7</v>
      </c>
      <c r="DY96" s="17">
        <v>14</v>
      </c>
      <c r="DZ96" s="17">
        <v>21</v>
      </c>
      <c r="EA96" s="17">
        <v>22</v>
      </c>
      <c r="EB96" s="17">
        <v>21</v>
      </c>
      <c r="EC96" s="17">
        <v>14</v>
      </c>
      <c r="ED96" s="20">
        <v>10</v>
      </c>
      <c r="EE96" s="20">
        <v>10</v>
      </c>
      <c r="EF96" s="20">
        <v>12</v>
      </c>
    </row>
    <row r="97" spans="1:136" ht="14">
      <c r="A97" s="2" t="s">
        <v>949</v>
      </c>
      <c r="B97" s="2" t="s">
        <v>950</v>
      </c>
      <c r="C97" s="2"/>
      <c r="D97" s="2">
        <v>49647118</v>
      </c>
      <c r="E97" s="10" t="s">
        <v>951</v>
      </c>
      <c r="F97" s="11" t="s">
        <v>952</v>
      </c>
      <c r="G97" s="2" t="s">
        <v>167</v>
      </c>
      <c r="H97" s="2"/>
      <c r="I97" s="2" t="s">
        <v>79</v>
      </c>
      <c r="J97" s="2" t="s">
        <v>329</v>
      </c>
      <c r="K97" s="30"/>
      <c r="L97" s="30"/>
      <c r="M97" s="30"/>
      <c r="N97" s="30"/>
      <c r="O97" s="3" t="s">
        <v>17</v>
      </c>
      <c r="P97" s="3">
        <v>28</v>
      </c>
      <c r="Q97" s="2">
        <v>19</v>
      </c>
      <c r="R97" s="2">
        <v>15</v>
      </c>
      <c r="S97" s="2" t="s">
        <v>280</v>
      </c>
      <c r="T97" s="33"/>
      <c r="U97" s="3" t="s">
        <v>318</v>
      </c>
      <c r="V97" s="3">
        <v>45</v>
      </c>
      <c r="W97" s="2">
        <v>32</v>
      </c>
      <c r="X97" s="2">
        <v>23</v>
      </c>
      <c r="Y97" s="2"/>
      <c r="Z97" s="33" t="s">
        <v>88</v>
      </c>
      <c r="AA97" s="12" t="s">
        <v>261</v>
      </c>
      <c r="AB97" s="12">
        <v>29</v>
      </c>
      <c r="AC97" s="13">
        <v>21</v>
      </c>
      <c r="AD97" s="13">
        <v>7</v>
      </c>
      <c r="AE97" s="13"/>
      <c r="AF97" s="34" t="s">
        <v>131</v>
      </c>
      <c r="AG97" s="2" t="s">
        <v>272</v>
      </c>
      <c r="AH97" s="2" t="s">
        <v>265</v>
      </c>
      <c r="AI97" s="2" t="s">
        <v>342</v>
      </c>
      <c r="AJ97" s="2" t="s">
        <v>953</v>
      </c>
      <c r="AK97" s="2" t="s">
        <v>87</v>
      </c>
      <c r="AL97" s="1"/>
      <c r="AM97" s="2" t="s">
        <v>89</v>
      </c>
      <c r="AN97" s="1"/>
      <c r="AO97" s="2" t="s">
        <v>91</v>
      </c>
      <c r="AP97" s="1" t="s">
        <v>320</v>
      </c>
      <c r="AQ97" s="2" t="s">
        <v>93</v>
      </c>
      <c r="AR97" s="14" t="s">
        <v>283</v>
      </c>
      <c r="AS97" s="14"/>
      <c r="AT97" s="1"/>
      <c r="AU97" s="4">
        <v>4.13</v>
      </c>
      <c r="AV97" s="37">
        <v>2.75</v>
      </c>
      <c r="AW97" s="9">
        <v>1.99</v>
      </c>
      <c r="AX97" s="6">
        <v>1.39</v>
      </c>
      <c r="AY97" s="7">
        <v>2.2400000000000002</v>
      </c>
      <c r="AZ97" s="8">
        <v>1.1200000000000001</v>
      </c>
      <c r="BA97" s="7">
        <v>1.42</v>
      </c>
      <c r="BB97" s="8">
        <v>1.18</v>
      </c>
      <c r="BC97" s="6">
        <v>2.14</v>
      </c>
      <c r="BD97" s="7">
        <v>3.88</v>
      </c>
      <c r="BE97" s="7">
        <v>7.38</v>
      </c>
      <c r="BF97" s="7">
        <v>7.26</v>
      </c>
      <c r="BG97" s="7">
        <v>2.89</v>
      </c>
      <c r="BH97" s="8">
        <v>4.41</v>
      </c>
      <c r="BI97" s="9">
        <v>5.78</v>
      </c>
      <c r="BJ97" s="9">
        <v>6.97</v>
      </c>
      <c r="BK97" s="4">
        <v>10.78</v>
      </c>
      <c r="BL97" s="4">
        <v>18.82</v>
      </c>
      <c r="BM97" s="4">
        <v>3.78</v>
      </c>
      <c r="BN97" s="26">
        <v>2.2200000000000002</v>
      </c>
      <c r="BO97" s="25">
        <v>1.1100000000000001</v>
      </c>
      <c r="BP97" s="53">
        <v>0.62</v>
      </c>
      <c r="BQ97" s="53">
        <v>0.9</v>
      </c>
      <c r="BR97" s="54">
        <v>1.25</v>
      </c>
      <c r="BS97" s="53">
        <v>1.86</v>
      </c>
      <c r="BT97" s="54">
        <v>2.27</v>
      </c>
      <c r="BU97" s="55">
        <v>1.9</v>
      </c>
      <c r="BV97" s="53">
        <v>3.07</v>
      </c>
      <c r="BW97" s="53">
        <v>6.93</v>
      </c>
      <c r="BX97" s="53">
        <v>7.94</v>
      </c>
      <c r="BY97" s="7">
        <v>3.64</v>
      </c>
      <c r="BZ97" s="8">
        <v>4.34</v>
      </c>
      <c r="CA97" s="9">
        <v>5.66</v>
      </c>
      <c r="CB97" s="9">
        <v>7.78</v>
      </c>
      <c r="CC97" s="4">
        <v>11.63</v>
      </c>
      <c r="CD97" s="4">
        <v>17.190000000000001</v>
      </c>
      <c r="CE97" s="16">
        <v>26.32</v>
      </c>
      <c r="CF97" s="38">
        <v>33.08</v>
      </c>
      <c r="CG97" s="20">
        <v>34.770000000000003</v>
      </c>
      <c r="CH97" s="18">
        <v>35.43</v>
      </c>
      <c r="CI97" s="17">
        <v>36.1</v>
      </c>
      <c r="CJ97" s="19">
        <v>36.17</v>
      </c>
      <c r="CK97" s="17">
        <v>37.28</v>
      </c>
      <c r="CL97" s="19">
        <v>38.409999999999997</v>
      </c>
      <c r="CM97" s="18">
        <v>39.729999999999997</v>
      </c>
      <c r="CN97" s="17">
        <v>39.57</v>
      </c>
      <c r="CO97" s="17">
        <v>39.36</v>
      </c>
      <c r="CP97" s="17">
        <v>40.25</v>
      </c>
      <c r="CQ97" s="17">
        <v>41.99</v>
      </c>
      <c r="CR97" s="19">
        <v>43.4</v>
      </c>
      <c r="CS97" s="20">
        <v>45.58</v>
      </c>
      <c r="CT97" s="20">
        <v>43.39</v>
      </c>
      <c r="CU97" s="16">
        <v>43.07</v>
      </c>
      <c r="CV97" s="16">
        <v>41.67</v>
      </c>
      <c r="CW97" s="16">
        <v>26.78</v>
      </c>
      <c r="CX97" s="38">
        <v>33.54</v>
      </c>
      <c r="CY97" s="20">
        <v>34.75</v>
      </c>
      <c r="CZ97" s="17">
        <v>35.36</v>
      </c>
      <c r="DA97" s="17">
        <v>36.19</v>
      </c>
      <c r="DB97" s="19">
        <v>35.29</v>
      </c>
      <c r="DC97" s="17">
        <v>37.020000000000003</v>
      </c>
      <c r="DD97" s="19">
        <v>37.64</v>
      </c>
      <c r="DE97" s="18">
        <v>38.28</v>
      </c>
      <c r="DF97" s="17">
        <v>38.659999999999997</v>
      </c>
      <c r="DG97" s="17">
        <v>39.799999999999997</v>
      </c>
      <c r="DH97" s="17">
        <v>40.869999999999997</v>
      </c>
      <c r="DI97" s="17">
        <v>41.92</v>
      </c>
      <c r="DJ97" s="19">
        <v>44.29</v>
      </c>
      <c r="DK97" s="20">
        <v>45.9</v>
      </c>
      <c r="DL97" s="20">
        <v>43.25</v>
      </c>
      <c r="DM97" s="16">
        <v>42.57</v>
      </c>
      <c r="DN97" s="16">
        <v>40.89</v>
      </c>
      <c r="DO97" s="16">
        <v>0</v>
      </c>
      <c r="DP97" s="20">
        <v>1</v>
      </c>
      <c r="DQ97" s="20">
        <v>1</v>
      </c>
      <c r="DR97" s="17">
        <v>0</v>
      </c>
      <c r="DS97" s="17">
        <v>-2</v>
      </c>
      <c r="DT97" s="17">
        <v>-7</v>
      </c>
      <c r="DU97" s="17">
        <v>-10</v>
      </c>
      <c r="DV97" s="17">
        <v>-10</v>
      </c>
      <c r="DW97" s="17">
        <v>-12</v>
      </c>
      <c r="DX97" s="17">
        <v>-13</v>
      </c>
      <c r="DY97" s="17">
        <v>-13</v>
      </c>
      <c r="DZ97" s="17">
        <v>-10</v>
      </c>
      <c r="EA97" s="17">
        <v>-4</v>
      </c>
      <c r="EB97" s="17">
        <v>-2</v>
      </c>
      <c r="EC97" s="20">
        <v>2</v>
      </c>
      <c r="ED97" s="20">
        <v>1</v>
      </c>
      <c r="EE97" s="20">
        <v>0</v>
      </c>
      <c r="EF97" s="20">
        <v>0</v>
      </c>
    </row>
    <row r="98" spans="1:136" ht="14">
      <c r="A98" s="2" t="s">
        <v>944</v>
      </c>
      <c r="B98" s="2" t="s">
        <v>945</v>
      </c>
      <c r="C98" s="2"/>
      <c r="D98" s="2">
        <v>49624494</v>
      </c>
      <c r="E98" s="10" t="s">
        <v>946</v>
      </c>
      <c r="F98" s="11" t="s">
        <v>947</v>
      </c>
      <c r="G98" s="2" t="s">
        <v>167</v>
      </c>
      <c r="H98" s="2"/>
      <c r="I98" s="2" t="s">
        <v>147</v>
      </c>
      <c r="J98" s="2" t="s">
        <v>148</v>
      </c>
      <c r="K98" s="30"/>
      <c r="L98" s="30"/>
      <c r="M98" s="30"/>
      <c r="N98" s="30"/>
      <c r="O98" s="3" t="s">
        <v>17</v>
      </c>
      <c r="P98" s="3">
        <v>45</v>
      </c>
      <c r="Q98" s="2">
        <v>32</v>
      </c>
      <c r="R98" s="2">
        <v>34</v>
      </c>
      <c r="S98" s="2" t="s">
        <v>280</v>
      </c>
      <c r="T98" s="33"/>
      <c r="U98" s="3" t="s">
        <v>101</v>
      </c>
      <c r="V98" s="3">
        <v>55</v>
      </c>
      <c r="W98" s="2">
        <v>33</v>
      </c>
      <c r="X98" s="2">
        <v>23</v>
      </c>
      <c r="Y98" s="2"/>
      <c r="Z98" s="33" t="s">
        <v>443</v>
      </c>
      <c r="AA98" s="12" t="s">
        <v>138</v>
      </c>
      <c r="AB98" s="12">
        <v>32</v>
      </c>
      <c r="AC98" s="13">
        <v>18</v>
      </c>
      <c r="AD98" s="13">
        <v>6</v>
      </c>
      <c r="AE98" s="13"/>
      <c r="AF98" s="34" t="s">
        <v>180</v>
      </c>
      <c r="AG98" s="2" t="s">
        <v>869</v>
      </c>
      <c r="AH98" s="2" t="s">
        <v>409</v>
      </c>
      <c r="AI98" s="2" t="s">
        <v>744</v>
      </c>
      <c r="AJ98" s="2" t="s">
        <v>324</v>
      </c>
      <c r="AK98" s="2" t="s">
        <v>87</v>
      </c>
      <c r="AL98" s="1"/>
      <c r="AM98" s="2" t="s">
        <v>89</v>
      </c>
      <c r="AN98" s="1"/>
      <c r="AO98" s="2" t="s">
        <v>91</v>
      </c>
      <c r="AP98" s="1" t="s">
        <v>948</v>
      </c>
      <c r="AQ98" s="2" t="s">
        <v>93</v>
      </c>
      <c r="AR98" s="14" t="s">
        <v>258</v>
      </c>
      <c r="AS98" s="14"/>
      <c r="AT98" s="1"/>
      <c r="AU98" s="4">
        <v>5.14</v>
      </c>
      <c r="AV98" s="6">
        <v>3.11</v>
      </c>
      <c r="AW98" s="7">
        <v>4.0999999999999996</v>
      </c>
      <c r="AX98" s="6">
        <v>3.99</v>
      </c>
      <c r="AY98" s="7">
        <v>3.23</v>
      </c>
      <c r="AZ98" s="8">
        <v>3.36</v>
      </c>
      <c r="BA98" s="7">
        <v>2.06</v>
      </c>
      <c r="BB98" s="8">
        <v>1.96</v>
      </c>
      <c r="BC98" s="6">
        <v>3.68</v>
      </c>
      <c r="BD98" s="7">
        <v>3.85</v>
      </c>
      <c r="BE98" s="7">
        <v>4.46</v>
      </c>
      <c r="BF98" s="7">
        <v>6.18</v>
      </c>
      <c r="BG98" s="7">
        <v>3.11</v>
      </c>
      <c r="BH98" s="8">
        <v>3.48</v>
      </c>
      <c r="BI98" s="9">
        <v>4.47</v>
      </c>
      <c r="BJ98" s="9">
        <v>5.85</v>
      </c>
      <c r="BK98" s="4">
        <v>11.73</v>
      </c>
      <c r="BL98" s="4">
        <v>15.87</v>
      </c>
      <c r="BM98" s="4">
        <v>5.17</v>
      </c>
      <c r="BN98" s="55">
        <v>2.96</v>
      </c>
      <c r="BO98" s="53">
        <v>0.12</v>
      </c>
      <c r="BP98" s="53">
        <v>0</v>
      </c>
      <c r="BQ98" s="53">
        <v>0.37</v>
      </c>
      <c r="BR98" s="54">
        <v>2.66</v>
      </c>
      <c r="BS98" s="53">
        <v>2.2400000000000002</v>
      </c>
      <c r="BT98" s="54">
        <v>3.66</v>
      </c>
      <c r="BU98" s="55">
        <v>4.7300000000000004</v>
      </c>
      <c r="BV98" s="53">
        <v>3.5</v>
      </c>
      <c r="BW98" s="53">
        <v>4.4800000000000004</v>
      </c>
      <c r="BX98" s="53">
        <v>4.37</v>
      </c>
      <c r="BY98" s="7">
        <v>2.2400000000000002</v>
      </c>
      <c r="BZ98" s="8">
        <v>2.67</v>
      </c>
      <c r="CA98" s="9">
        <v>4.29</v>
      </c>
      <c r="CB98" s="9">
        <v>5.78</v>
      </c>
      <c r="CC98" s="4">
        <v>11.72</v>
      </c>
      <c r="CD98" s="4">
        <v>15.9</v>
      </c>
      <c r="CE98" s="16">
        <v>26.9</v>
      </c>
      <c r="CF98" s="18">
        <v>31.57</v>
      </c>
      <c r="CG98" s="17">
        <v>36.53</v>
      </c>
      <c r="CH98" s="18">
        <v>37.56</v>
      </c>
      <c r="CI98" s="17">
        <v>39.07</v>
      </c>
      <c r="CJ98" s="19">
        <v>40.880000000000003</v>
      </c>
      <c r="CK98" s="17">
        <v>41.29</v>
      </c>
      <c r="CL98" s="19">
        <v>40.54</v>
      </c>
      <c r="CM98" s="18">
        <v>41.63</v>
      </c>
      <c r="CN98" s="17">
        <v>42.65</v>
      </c>
      <c r="CO98" s="17">
        <v>42.23</v>
      </c>
      <c r="CP98" s="17">
        <v>42.32</v>
      </c>
      <c r="CQ98" s="17">
        <v>45.98</v>
      </c>
      <c r="CR98" s="19">
        <v>48.78</v>
      </c>
      <c r="CS98" s="20">
        <v>48.34</v>
      </c>
      <c r="CT98" s="20">
        <v>44.74</v>
      </c>
      <c r="CU98" s="16">
        <v>44.01</v>
      </c>
      <c r="CV98" s="16">
        <v>46.91</v>
      </c>
      <c r="CW98" s="16">
        <v>26.5</v>
      </c>
      <c r="CX98" s="18">
        <v>31.56</v>
      </c>
      <c r="CY98" s="17">
        <v>37.97</v>
      </c>
      <c r="CZ98" s="17">
        <v>38.93</v>
      </c>
      <c r="DA98" s="17">
        <v>40.36</v>
      </c>
      <c r="DB98" s="19">
        <v>40.68</v>
      </c>
      <c r="DC98" s="17">
        <v>40.26</v>
      </c>
      <c r="DD98" s="19">
        <v>40.57</v>
      </c>
      <c r="DE98" s="18">
        <v>41.12</v>
      </c>
      <c r="DF98" s="17">
        <v>42.32</v>
      </c>
      <c r="DG98" s="17">
        <v>43.68</v>
      </c>
      <c r="DH98" s="17">
        <v>42.83</v>
      </c>
      <c r="DI98" s="17">
        <v>46.19</v>
      </c>
      <c r="DJ98" s="19">
        <v>48.29</v>
      </c>
      <c r="DK98" s="20">
        <v>48.42</v>
      </c>
      <c r="DL98" s="20">
        <v>45.45</v>
      </c>
      <c r="DM98" s="16">
        <v>43.73</v>
      </c>
      <c r="DN98" s="16">
        <v>46.7</v>
      </c>
      <c r="DO98" s="16">
        <v>0</v>
      </c>
      <c r="DP98" s="17">
        <v>2</v>
      </c>
      <c r="DQ98" s="17">
        <v>6</v>
      </c>
      <c r="DR98" s="17">
        <v>6</v>
      </c>
      <c r="DS98" s="17">
        <v>4</v>
      </c>
      <c r="DT98" s="17">
        <v>-2</v>
      </c>
      <c r="DU98" s="17">
        <v>-7</v>
      </c>
      <c r="DV98" s="17">
        <v>-10</v>
      </c>
      <c r="DW98" s="17">
        <v>-3</v>
      </c>
      <c r="DX98" s="17">
        <v>-1</v>
      </c>
      <c r="DY98" s="17">
        <v>2</v>
      </c>
      <c r="DZ98" s="17">
        <v>6</v>
      </c>
      <c r="EA98" s="17">
        <v>8</v>
      </c>
      <c r="EB98" s="17">
        <v>8</v>
      </c>
      <c r="EC98" s="20">
        <v>6</v>
      </c>
      <c r="ED98" s="20">
        <v>3</v>
      </c>
      <c r="EE98" s="20">
        <v>2</v>
      </c>
      <c r="EF98" s="20">
        <v>4</v>
      </c>
    </row>
    <row r="99" spans="1:136" ht="14">
      <c r="A99" s="2" t="s">
        <v>939</v>
      </c>
      <c r="B99" s="2" t="s">
        <v>940</v>
      </c>
      <c r="C99" s="2"/>
      <c r="D99" s="2">
        <v>40958316</v>
      </c>
      <c r="E99" s="10" t="s">
        <v>941</v>
      </c>
      <c r="F99" s="11" t="s">
        <v>942</v>
      </c>
      <c r="G99" s="2" t="s">
        <v>167</v>
      </c>
      <c r="H99" s="2"/>
      <c r="I99" s="2" t="s">
        <v>79</v>
      </c>
      <c r="J99" s="2" t="s">
        <v>100</v>
      </c>
      <c r="K99" s="30" t="s">
        <v>168</v>
      </c>
      <c r="L99" s="30"/>
      <c r="M99" s="30"/>
      <c r="N99" s="30"/>
      <c r="O99" s="3" t="s">
        <v>6</v>
      </c>
      <c r="P99" s="3">
        <v>33</v>
      </c>
      <c r="Q99" s="2">
        <v>25</v>
      </c>
      <c r="R99" s="2">
        <v>20</v>
      </c>
      <c r="S99" s="2" t="s">
        <v>773</v>
      </c>
      <c r="T99" s="33"/>
      <c r="U99" s="3" t="s">
        <v>232</v>
      </c>
      <c r="V99" s="3">
        <v>50</v>
      </c>
      <c r="W99" s="2">
        <v>33</v>
      </c>
      <c r="X99" s="2">
        <v>24</v>
      </c>
      <c r="Y99" s="2"/>
      <c r="Z99" s="33" t="s">
        <v>443</v>
      </c>
      <c r="AA99" s="12" t="s">
        <v>217</v>
      </c>
      <c r="AB99" s="12">
        <v>32</v>
      </c>
      <c r="AC99" s="13">
        <v>26</v>
      </c>
      <c r="AD99" s="13">
        <v>9</v>
      </c>
      <c r="AE99" s="13"/>
      <c r="AF99" s="34" t="s">
        <v>197</v>
      </c>
      <c r="AG99" s="2" t="s">
        <v>239</v>
      </c>
      <c r="AH99" s="2" t="s">
        <v>118</v>
      </c>
      <c r="AI99" s="2" t="s">
        <v>667</v>
      </c>
      <c r="AJ99" s="2" t="s">
        <v>151</v>
      </c>
      <c r="AK99" s="2" t="s">
        <v>87</v>
      </c>
      <c r="AL99" s="1"/>
      <c r="AM99" s="2" t="s">
        <v>89</v>
      </c>
      <c r="AN99" s="1"/>
      <c r="AO99" s="2" t="s">
        <v>91</v>
      </c>
      <c r="AP99" s="1" t="s">
        <v>943</v>
      </c>
      <c r="AQ99" s="2" t="s">
        <v>93</v>
      </c>
      <c r="AR99" s="14" t="s">
        <v>782</v>
      </c>
      <c r="AS99" s="14"/>
      <c r="AT99" s="1"/>
      <c r="AU99" s="4">
        <v>3.11</v>
      </c>
      <c r="AV99" s="37">
        <v>2.59</v>
      </c>
      <c r="AW99" s="7">
        <v>2.41</v>
      </c>
      <c r="AX99" s="6">
        <v>2.11</v>
      </c>
      <c r="AY99" s="7">
        <v>1.49</v>
      </c>
      <c r="AZ99" s="8">
        <v>1.24</v>
      </c>
      <c r="BA99" s="7">
        <v>0.88</v>
      </c>
      <c r="BB99" s="8">
        <v>0</v>
      </c>
      <c r="BC99" s="6">
        <v>0.25</v>
      </c>
      <c r="BD99" s="7">
        <v>1.63</v>
      </c>
      <c r="BE99" s="7">
        <v>3.73</v>
      </c>
      <c r="BF99" s="7">
        <v>5.39</v>
      </c>
      <c r="BG99" s="7">
        <v>1.74</v>
      </c>
      <c r="BH99" s="4">
        <v>2.88</v>
      </c>
      <c r="BI99" s="9">
        <v>3.34</v>
      </c>
      <c r="BJ99" s="9">
        <v>3.66</v>
      </c>
      <c r="BK99" s="4">
        <v>8.34</v>
      </c>
      <c r="BL99" s="4">
        <v>16.34</v>
      </c>
      <c r="BM99" s="4">
        <v>3.09</v>
      </c>
      <c r="BN99" s="26">
        <v>2.2400000000000002</v>
      </c>
      <c r="BO99" s="53">
        <v>0</v>
      </c>
      <c r="BP99" s="53">
        <v>0.5</v>
      </c>
      <c r="BQ99" s="53">
        <v>1.25</v>
      </c>
      <c r="BR99" s="54">
        <v>1.37</v>
      </c>
      <c r="BS99" s="53">
        <v>1.74</v>
      </c>
      <c r="BT99" s="54">
        <v>2.36</v>
      </c>
      <c r="BU99" s="55">
        <v>2.39</v>
      </c>
      <c r="BV99" s="53">
        <v>1.87</v>
      </c>
      <c r="BW99" s="53">
        <v>3.23</v>
      </c>
      <c r="BX99" s="53">
        <v>5.09</v>
      </c>
      <c r="BY99" s="7">
        <v>1.69</v>
      </c>
      <c r="BZ99" s="4">
        <v>2.2799999999999998</v>
      </c>
      <c r="CA99" s="9">
        <v>4.29</v>
      </c>
      <c r="CB99" s="9">
        <v>5.54</v>
      </c>
      <c r="CC99" s="4">
        <v>7.73</v>
      </c>
      <c r="CD99" s="4">
        <v>18.12</v>
      </c>
      <c r="CE99" s="16">
        <v>26.89</v>
      </c>
      <c r="CF99" s="38">
        <v>28.44</v>
      </c>
      <c r="CG99" s="17">
        <v>32.29</v>
      </c>
      <c r="CH99" s="18">
        <v>34.57</v>
      </c>
      <c r="CI99" s="17">
        <v>35.659999999999997</v>
      </c>
      <c r="CJ99" s="19">
        <v>36.33</v>
      </c>
      <c r="CK99" s="17">
        <v>36.57</v>
      </c>
      <c r="CL99" s="19">
        <v>37.9</v>
      </c>
      <c r="CM99" s="18">
        <v>38.549999999999997</v>
      </c>
      <c r="CN99" s="17">
        <v>38.92</v>
      </c>
      <c r="CO99" s="17">
        <v>40.880000000000003</v>
      </c>
      <c r="CP99" s="17">
        <v>41.14</v>
      </c>
      <c r="CQ99" s="17">
        <v>42.66</v>
      </c>
      <c r="CR99" s="16">
        <v>45.78</v>
      </c>
      <c r="CS99" s="20">
        <v>46.24</v>
      </c>
      <c r="CT99" s="20">
        <v>45.43</v>
      </c>
      <c r="CU99" s="16">
        <v>42.32</v>
      </c>
      <c r="CV99" s="16">
        <v>38.520000000000003</v>
      </c>
      <c r="CW99" s="16">
        <v>26.64</v>
      </c>
      <c r="CX99" s="38">
        <v>28.91</v>
      </c>
      <c r="CY99" s="17">
        <v>32.36</v>
      </c>
      <c r="CZ99" s="17">
        <v>35.340000000000003</v>
      </c>
      <c r="DA99" s="17">
        <v>35.11</v>
      </c>
      <c r="DB99" s="19">
        <v>36.979999999999997</v>
      </c>
      <c r="DC99" s="17">
        <v>36.619999999999997</v>
      </c>
      <c r="DD99" s="19">
        <v>37.01</v>
      </c>
      <c r="DE99" s="18">
        <v>38.01</v>
      </c>
      <c r="DF99" s="17">
        <v>38.81</v>
      </c>
      <c r="DG99" s="17">
        <v>41.29</v>
      </c>
      <c r="DH99" s="17">
        <v>41.31</v>
      </c>
      <c r="DI99" s="17">
        <v>43.99</v>
      </c>
      <c r="DJ99" s="16">
        <v>46.59</v>
      </c>
      <c r="DK99" s="20">
        <v>46.98</v>
      </c>
      <c r="DL99" s="20">
        <v>45.18</v>
      </c>
      <c r="DM99" s="16">
        <v>42.5</v>
      </c>
      <c r="DN99" s="16">
        <v>38.880000000000003</v>
      </c>
      <c r="DO99" s="16">
        <v>1</v>
      </c>
      <c r="DP99" s="20">
        <v>4</v>
      </c>
      <c r="DQ99" s="17">
        <v>5</v>
      </c>
      <c r="DR99" s="17">
        <v>5</v>
      </c>
      <c r="DS99" s="17">
        <v>0</v>
      </c>
      <c r="DT99" s="17">
        <v>-2</v>
      </c>
      <c r="DU99" s="17">
        <v>-7</v>
      </c>
      <c r="DV99" s="17">
        <v>-10</v>
      </c>
      <c r="DW99" s="17">
        <v>-8</v>
      </c>
      <c r="DX99" s="17">
        <v>-6</v>
      </c>
      <c r="DY99" s="17">
        <v>-2</v>
      </c>
      <c r="DZ99" s="17">
        <v>1</v>
      </c>
      <c r="EA99" s="17">
        <v>5</v>
      </c>
      <c r="EB99" s="20">
        <v>7</v>
      </c>
      <c r="EC99" s="20">
        <v>5</v>
      </c>
      <c r="ED99" s="20">
        <v>4</v>
      </c>
      <c r="EE99" s="20">
        <v>3</v>
      </c>
      <c r="EF99" s="20">
        <v>2</v>
      </c>
    </row>
    <row r="100" spans="1:136" ht="14">
      <c r="A100" s="2" t="s">
        <v>932</v>
      </c>
      <c r="B100" s="2" t="s">
        <v>933</v>
      </c>
      <c r="C100" s="2"/>
      <c r="D100" s="2">
        <v>42509518</v>
      </c>
      <c r="E100" s="10" t="s">
        <v>770</v>
      </c>
      <c r="F100" s="11" t="s">
        <v>934</v>
      </c>
      <c r="G100" s="2" t="s">
        <v>167</v>
      </c>
      <c r="H100" s="2"/>
      <c r="I100" s="2" t="s">
        <v>99</v>
      </c>
      <c r="J100" s="2" t="s">
        <v>255</v>
      </c>
      <c r="K100" s="30" t="s">
        <v>598</v>
      </c>
      <c r="L100" s="30"/>
      <c r="M100" s="30"/>
      <c r="N100" s="30"/>
      <c r="O100" s="3" t="s">
        <v>6</v>
      </c>
      <c r="P100" s="3">
        <v>30</v>
      </c>
      <c r="Q100" s="2">
        <v>24</v>
      </c>
      <c r="R100" s="2">
        <v>24</v>
      </c>
      <c r="S100" s="2" t="s">
        <v>935</v>
      </c>
      <c r="T100" s="33"/>
      <c r="U100" s="3" t="s">
        <v>232</v>
      </c>
      <c r="V100" s="3">
        <v>68</v>
      </c>
      <c r="W100" s="2">
        <v>41</v>
      </c>
      <c r="X100" s="2">
        <v>30</v>
      </c>
      <c r="Y100" s="2"/>
      <c r="Z100" s="33" t="s">
        <v>242</v>
      </c>
      <c r="AA100" s="12" t="s">
        <v>217</v>
      </c>
      <c r="AB100" s="12">
        <v>46</v>
      </c>
      <c r="AC100" s="13">
        <v>32</v>
      </c>
      <c r="AD100" s="13">
        <v>17</v>
      </c>
      <c r="AE100" s="13"/>
      <c r="AF100" s="34" t="s">
        <v>197</v>
      </c>
      <c r="AG100" s="2" t="s">
        <v>311</v>
      </c>
      <c r="AH100" s="2" t="s">
        <v>936</v>
      </c>
      <c r="AI100" s="2" t="s">
        <v>870</v>
      </c>
      <c r="AJ100" s="2" t="s">
        <v>519</v>
      </c>
      <c r="AK100" s="2" t="s">
        <v>87</v>
      </c>
      <c r="AL100" s="1"/>
      <c r="AM100" s="2" t="s">
        <v>89</v>
      </c>
      <c r="AN100" s="1"/>
      <c r="AO100" s="2" t="s">
        <v>91</v>
      </c>
      <c r="AP100" s="1" t="s">
        <v>937</v>
      </c>
      <c r="AQ100" s="2" t="s">
        <v>93</v>
      </c>
      <c r="AR100" s="14" t="s">
        <v>938</v>
      </c>
      <c r="AS100" s="14"/>
      <c r="AT100" s="1"/>
      <c r="AU100" s="4">
        <v>1.89</v>
      </c>
      <c r="AV100" s="37">
        <v>1.96</v>
      </c>
      <c r="AW100" s="9">
        <v>1.49</v>
      </c>
      <c r="AX100" s="6">
        <v>1.81</v>
      </c>
      <c r="AY100" s="7">
        <v>1.1200000000000001</v>
      </c>
      <c r="AZ100" s="8">
        <v>0.37</v>
      </c>
      <c r="BA100" s="7">
        <v>0.62</v>
      </c>
      <c r="BB100" s="8">
        <v>0.87</v>
      </c>
      <c r="BC100" s="6">
        <v>0.62</v>
      </c>
      <c r="BD100" s="7">
        <v>2.36</v>
      </c>
      <c r="BE100" s="7">
        <v>4.41</v>
      </c>
      <c r="BF100" s="7">
        <v>5.09</v>
      </c>
      <c r="BG100" s="7">
        <v>3.5</v>
      </c>
      <c r="BH100" s="8">
        <v>3.61</v>
      </c>
      <c r="BI100" s="7">
        <v>4.3499999999999996</v>
      </c>
      <c r="BJ100" s="9">
        <v>6.55</v>
      </c>
      <c r="BK100" s="4">
        <v>10.17</v>
      </c>
      <c r="BL100" s="4">
        <v>17.23</v>
      </c>
      <c r="BM100" s="4">
        <v>1.9</v>
      </c>
      <c r="BN100" s="26">
        <v>1.67</v>
      </c>
      <c r="BO100" s="25">
        <v>0</v>
      </c>
      <c r="BP100" s="53">
        <v>0</v>
      </c>
      <c r="BQ100" s="53">
        <v>0</v>
      </c>
      <c r="BR100" s="54">
        <v>0.51</v>
      </c>
      <c r="BS100" s="53">
        <v>0.49</v>
      </c>
      <c r="BT100" s="54">
        <v>1.73</v>
      </c>
      <c r="BU100" s="55">
        <v>0</v>
      </c>
      <c r="BV100" s="53">
        <v>3.22</v>
      </c>
      <c r="BW100" s="53">
        <v>4.92</v>
      </c>
      <c r="BX100" s="53">
        <v>4.12</v>
      </c>
      <c r="BY100" s="7">
        <v>3.69</v>
      </c>
      <c r="BZ100" s="8">
        <v>4.41</v>
      </c>
      <c r="CA100" s="7">
        <v>4.2</v>
      </c>
      <c r="CB100" s="9">
        <v>5.62</v>
      </c>
      <c r="CC100" s="4">
        <v>8.1199999999999992</v>
      </c>
      <c r="CD100" s="4">
        <v>16.36</v>
      </c>
      <c r="CE100" s="16">
        <v>27.62</v>
      </c>
      <c r="CF100" s="38">
        <v>31.58</v>
      </c>
      <c r="CG100" s="20">
        <v>33.08</v>
      </c>
      <c r="CH100" s="18">
        <v>34.24</v>
      </c>
      <c r="CI100" s="17">
        <v>35.03</v>
      </c>
      <c r="CJ100" s="19">
        <v>36.49</v>
      </c>
      <c r="CK100" s="17">
        <v>37.22</v>
      </c>
      <c r="CL100" s="19">
        <v>37.14</v>
      </c>
      <c r="CM100" s="18">
        <v>37.9</v>
      </c>
      <c r="CN100" s="17">
        <v>37.42</v>
      </c>
      <c r="CO100" s="17">
        <v>39.15</v>
      </c>
      <c r="CP100" s="17">
        <v>40.229999999999997</v>
      </c>
      <c r="CQ100" s="17">
        <v>44.34</v>
      </c>
      <c r="CR100" s="19">
        <v>45.22</v>
      </c>
      <c r="CS100" s="17">
        <v>47.04</v>
      </c>
      <c r="CT100" s="20">
        <v>46.64</v>
      </c>
      <c r="CU100" s="16">
        <v>44.26</v>
      </c>
      <c r="CV100" s="16">
        <v>42.31</v>
      </c>
      <c r="CW100" s="16">
        <v>27.67</v>
      </c>
      <c r="CX100" s="38">
        <v>31.89</v>
      </c>
      <c r="CY100" s="20">
        <v>33.61</v>
      </c>
      <c r="CZ100" s="17">
        <v>34.79</v>
      </c>
      <c r="DA100" s="17">
        <v>35.08</v>
      </c>
      <c r="DB100" s="19">
        <v>36.04</v>
      </c>
      <c r="DC100" s="17">
        <v>36.700000000000003</v>
      </c>
      <c r="DD100" s="19">
        <v>37.14</v>
      </c>
      <c r="DE100" s="18">
        <v>37.61</v>
      </c>
      <c r="DF100" s="17">
        <v>37.78</v>
      </c>
      <c r="DG100" s="17">
        <v>39.24</v>
      </c>
      <c r="DH100" s="17">
        <v>40.93</v>
      </c>
      <c r="DI100" s="17">
        <v>44.11</v>
      </c>
      <c r="DJ100" s="19">
        <v>45.54</v>
      </c>
      <c r="DK100" s="17">
        <v>47.81</v>
      </c>
      <c r="DL100" s="20">
        <v>46.79</v>
      </c>
      <c r="DM100" s="16">
        <v>44.16</v>
      </c>
      <c r="DN100" s="16">
        <v>42.57</v>
      </c>
      <c r="DO100" s="16">
        <v>2</v>
      </c>
      <c r="DP100" s="20">
        <v>4</v>
      </c>
      <c r="DQ100" s="20">
        <v>6</v>
      </c>
      <c r="DR100" s="17">
        <v>5</v>
      </c>
      <c r="DS100" s="17">
        <v>3</v>
      </c>
      <c r="DT100" s="17">
        <v>-1</v>
      </c>
      <c r="DU100" s="17">
        <v>-5</v>
      </c>
      <c r="DV100" s="17">
        <v>-10</v>
      </c>
      <c r="DW100" s="17">
        <v>-12</v>
      </c>
      <c r="DX100" s="17">
        <v>-11</v>
      </c>
      <c r="DY100" s="17">
        <v>-5</v>
      </c>
      <c r="DZ100" s="17">
        <v>3</v>
      </c>
      <c r="EA100" s="17">
        <v>9</v>
      </c>
      <c r="EB100" s="17">
        <v>14</v>
      </c>
      <c r="EC100" s="17">
        <v>11</v>
      </c>
      <c r="ED100" s="20">
        <v>7</v>
      </c>
      <c r="EE100" s="20">
        <v>5</v>
      </c>
      <c r="EF100" s="20">
        <v>1</v>
      </c>
    </row>
    <row r="101" spans="1:136" ht="14">
      <c r="A101" s="2" t="s">
        <v>928</v>
      </c>
      <c r="B101" s="2" t="s">
        <v>929</v>
      </c>
      <c r="C101" s="2"/>
      <c r="D101" s="2">
        <v>50137534</v>
      </c>
      <c r="E101" s="10" t="s">
        <v>930</v>
      </c>
      <c r="F101" s="11" t="s">
        <v>214</v>
      </c>
      <c r="G101" s="2" t="s">
        <v>167</v>
      </c>
      <c r="H101" s="2"/>
      <c r="I101" s="2" t="s">
        <v>99</v>
      </c>
      <c r="J101" s="2" t="s">
        <v>335</v>
      </c>
      <c r="K101" s="30" t="s">
        <v>168</v>
      </c>
      <c r="L101" s="30"/>
      <c r="M101" s="30"/>
      <c r="N101" s="30"/>
      <c r="O101" s="3" t="s">
        <v>48</v>
      </c>
      <c r="P101" s="3">
        <v>18</v>
      </c>
      <c r="Q101" s="2">
        <v>18</v>
      </c>
      <c r="R101" s="2">
        <v>9</v>
      </c>
      <c r="S101" s="2" t="s">
        <v>280</v>
      </c>
      <c r="T101" s="33"/>
      <c r="U101" s="3" t="s">
        <v>115</v>
      </c>
      <c r="V101" s="3">
        <v>47</v>
      </c>
      <c r="W101" s="2">
        <v>38</v>
      </c>
      <c r="X101" s="2">
        <v>28</v>
      </c>
      <c r="Y101" s="2"/>
      <c r="Z101" s="33" t="s">
        <v>443</v>
      </c>
      <c r="AA101" s="12" t="s">
        <v>116</v>
      </c>
      <c r="AB101" s="12">
        <v>48</v>
      </c>
      <c r="AC101" s="13">
        <v>35</v>
      </c>
      <c r="AD101" s="13">
        <v>13</v>
      </c>
      <c r="AE101" s="13"/>
      <c r="AF101" s="34" t="s">
        <v>180</v>
      </c>
      <c r="AG101" s="2" t="s">
        <v>247</v>
      </c>
      <c r="AH101" s="2" t="s">
        <v>240</v>
      </c>
      <c r="AI101" s="2" t="s">
        <v>342</v>
      </c>
      <c r="AJ101" s="2" t="s">
        <v>151</v>
      </c>
      <c r="AK101" s="2" t="s">
        <v>87</v>
      </c>
      <c r="AL101" s="1"/>
      <c r="AM101" s="2" t="s">
        <v>89</v>
      </c>
      <c r="AN101" s="1"/>
      <c r="AO101" s="2" t="s">
        <v>91</v>
      </c>
      <c r="AP101" s="1" t="s">
        <v>814</v>
      </c>
      <c r="AQ101" s="2" t="s">
        <v>93</v>
      </c>
      <c r="AR101" s="14" t="s">
        <v>931</v>
      </c>
      <c r="AS101" s="14"/>
      <c r="AT101" s="1"/>
      <c r="AU101" s="4">
        <v>3.26</v>
      </c>
      <c r="AV101" s="37">
        <v>3.56</v>
      </c>
      <c r="AW101" s="9">
        <v>3.27</v>
      </c>
      <c r="AX101" s="6">
        <v>2.87</v>
      </c>
      <c r="AY101" s="7">
        <v>1.66</v>
      </c>
      <c r="AZ101" s="8">
        <v>1.34</v>
      </c>
      <c r="BA101" s="7">
        <v>0.62</v>
      </c>
      <c r="BB101" s="8">
        <v>1.18</v>
      </c>
      <c r="BC101" s="6">
        <v>2.2799999999999998</v>
      </c>
      <c r="BD101" s="7">
        <v>3.77</v>
      </c>
      <c r="BE101" s="7">
        <v>5.94</v>
      </c>
      <c r="BF101" s="7">
        <v>6.17</v>
      </c>
      <c r="BG101" s="7">
        <v>3.85</v>
      </c>
      <c r="BH101" s="8">
        <v>4.0999999999999996</v>
      </c>
      <c r="BI101" s="7">
        <v>5.13</v>
      </c>
      <c r="BJ101" s="9">
        <v>7.51</v>
      </c>
      <c r="BK101" s="4">
        <v>11.19</v>
      </c>
      <c r="BL101" s="4">
        <v>14.34</v>
      </c>
      <c r="BM101" s="4">
        <v>3.18</v>
      </c>
      <c r="BN101" s="26">
        <v>3.01</v>
      </c>
      <c r="BO101" s="25">
        <v>1.59</v>
      </c>
      <c r="BP101" s="53">
        <v>1.45</v>
      </c>
      <c r="BQ101" s="53">
        <v>1.42</v>
      </c>
      <c r="BR101" s="54">
        <v>1.1100000000000001</v>
      </c>
      <c r="BS101" s="53">
        <v>0.51</v>
      </c>
      <c r="BT101" s="54">
        <v>2.2400000000000002</v>
      </c>
      <c r="BU101" s="55">
        <v>3.13</v>
      </c>
      <c r="BV101" s="53">
        <v>5.31</v>
      </c>
      <c r="BW101" s="53">
        <v>4.75</v>
      </c>
      <c r="BX101" s="53">
        <v>3.14</v>
      </c>
      <c r="BY101" s="7">
        <v>2.94</v>
      </c>
      <c r="BZ101" s="8">
        <v>3.52</v>
      </c>
      <c r="CA101" s="7">
        <v>5.69</v>
      </c>
      <c r="CB101" s="9">
        <v>8.2799999999999994</v>
      </c>
      <c r="CC101" s="4">
        <v>10.59</v>
      </c>
      <c r="CD101" s="4">
        <v>15.39</v>
      </c>
      <c r="CE101" s="16">
        <v>25.47</v>
      </c>
      <c r="CF101" s="38">
        <v>28.2</v>
      </c>
      <c r="CG101" s="20">
        <v>32.76</v>
      </c>
      <c r="CH101" s="18">
        <v>33.61</v>
      </c>
      <c r="CI101" s="17">
        <v>35.92</v>
      </c>
      <c r="CJ101" s="19">
        <v>36.19</v>
      </c>
      <c r="CK101" s="17">
        <v>36.71</v>
      </c>
      <c r="CL101" s="19">
        <v>37.01</v>
      </c>
      <c r="CM101" s="18">
        <v>38.020000000000003</v>
      </c>
      <c r="CN101" s="17">
        <v>38.35</v>
      </c>
      <c r="CO101" s="17">
        <v>39.35</v>
      </c>
      <c r="CP101" s="17">
        <v>39.78</v>
      </c>
      <c r="CQ101" s="17">
        <v>41.42</v>
      </c>
      <c r="CR101" s="19">
        <v>43.71</v>
      </c>
      <c r="CS101" s="17">
        <v>47.08</v>
      </c>
      <c r="CT101" s="20">
        <v>43.48</v>
      </c>
      <c r="CU101" s="16">
        <v>41.47</v>
      </c>
      <c r="CV101" s="16">
        <v>42.45</v>
      </c>
      <c r="CW101" s="16">
        <v>25.43</v>
      </c>
      <c r="CX101" s="38">
        <v>29.5</v>
      </c>
      <c r="CY101" s="20">
        <v>33.22</v>
      </c>
      <c r="CZ101" s="17">
        <v>33.71</v>
      </c>
      <c r="DA101" s="17">
        <v>35.9</v>
      </c>
      <c r="DB101" s="19">
        <v>35.409999999999997</v>
      </c>
      <c r="DC101" s="17">
        <v>36.57</v>
      </c>
      <c r="DD101" s="19">
        <v>37.54</v>
      </c>
      <c r="DE101" s="18">
        <v>38.020000000000003</v>
      </c>
      <c r="DF101" s="17">
        <v>39.35</v>
      </c>
      <c r="DG101" s="17">
        <v>40.380000000000003</v>
      </c>
      <c r="DH101" s="17">
        <v>40.22</v>
      </c>
      <c r="DI101" s="17">
        <v>41.11</v>
      </c>
      <c r="DJ101" s="19">
        <v>44.41</v>
      </c>
      <c r="DK101" s="17">
        <v>47.84</v>
      </c>
      <c r="DL101" s="20">
        <v>43.66</v>
      </c>
      <c r="DM101" s="16">
        <v>41.11</v>
      </c>
      <c r="DN101" s="16">
        <v>42.65</v>
      </c>
      <c r="DO101" s="16">
        <v>0</v>
      </c>
      <c r="DP101" s="20">
        <v>2</v>
      </c>
      <c r="DQ101" s="20">
        <v>2</v>
      </c>
      <c r="DR101" s="17">
        <v>0</v>
      </c>
      <c r="DS101" s="17">
        <v>-2</v>
      </c>
      <c r="DT101" s="17">
        <v>-7</v>
      </c>
      <c r="DU101" s="17">
        <v>-10</v>
      </c>
      <c r="DV101" s="17">
        <v>-10</v>
      </c>
      <c r="DW101" s="17">
        <v>-7</v>
      </c>
      <c r="DX101" s="17">
        <v>-2</v>
      </c>
      <c r="DY101" s="17">
        <v>6</v>
      </c>
      <c r="DZ101" s="17">
        <v>13</v>
      </c>
      <c r="EA101" s="17">
        <v>15</v>
      </c>
      <c r="EB101" s="17">
        <v>15</v>
      </c>
      <c r="EC101" s="17">
        <v>10</v>
      </c>
      <c r="ED101" s="20">
        <v>7</v>
      </c>
      <c r="EE101" s="20">
        <v>4</v>
      </c>
      <c r="EF101" s="20">
        <v>3</v>
      </c>
    </row>
    <row r="102" spans="1:136" ht="14">
      <c r="A102" s="2" t="s">
        <v>924</v>
      </c>
      <c r="B102" s="2" t="s">
        <v>925</v>
      </c>
      <c r="C102" s="2"/>
      <c r="D102" s="2">
        <v>39852052</v>
      </c>
      <c r="E102" s="10" t="s">
        <v>831</v>
      </c>
      <c r="F102" s="11" t="s">
        <v>926</v>
      </c>
      <c r="G102" s="2" t="s">
        <v>167</v>
      </c>
      <c r="H102" s="2"/>
      <c r="I102" s="2" t="s">
        <v>79</v>
      </c>
      <c r="J102" s="2" t="s">
        <v>80</v>
      </c>
      <c r="K102" s="30" t="s">
        <v>927</v>
      </c>
      <c r="L102" s="30"/>
      <c r="M102" s="30"/>
      <c r="N102" s="30"/>
      <c r="O102" s="3" t="s">
        <v>6</v>
      </c>
      <c r="P102" s="3">
        <v>23</v>
      </c>
      <c r="Q102" s="2">
        <v>23</v>
      </c>
      <c r="R102" s="2">
        <v>21</v>
      </c>
      <c r="S102" s="2" t="s">
        <v>446</v>
      </c>
      <c r="T102" s="33"/>
      <c r="U102" s="3" t="s">
        <v>137</v>
      </c>
      <c r="V102" s="3">
        <v>46</v>
      </c>
      <c r="W102" s="2">
        <v>38</v>
      </c>
      <c r="X102" s="2">
        <v>25</v>
      </c>
      <c r="Y102" s="2"/>
      <c r="Z102" s="33" t="s">
        <v>443</v>
      </c>
      <c r="AA102" s="12" t="s">
        <v>138</v>
      </c>
      <c r="AB102" s="12">
        <v>29</v>
      </c>
      <c r="AC102" s="13">
        <v>22</v>
      </c>
      <c r="AD102" s="13">
        <v>10</v>
      </c>
      <c r="AE102" s="13"/>
      <c r="AF102" s="34" t="s">
        <v>180</v>
      </c>
      <c r="AG102" s="2" t="s">
        <v>272</v>
      </c>
      <c r="AH102" s="2" t="s">
        <v>118</v>
      </c>
      <c r="AI102" s="2" t="s">
        <v>281</v>
      </c>
      <c r="AJ102" s="2" t="s">
        <v>151</v>
      </c>
      <c r="AK102" s="2" t="s">
        <v>87</v>
      </c>
      <c r="AL102" s="1"/>
      <c r="AM102" s="2" t="s">
        <v>89</v>
      </c>
      <c r="AN102" s="1"/>
      <c r="AO102" s="2" t="s">
        <v>91</v>
      </c>
      <c r="AP102" s="1" t="s">
        <v>132</v>
      </c>
      <c r="AQ102" s="2" t="s">
        <v>93</v>
      </c>
      <c r="AR102" s="14" t="s">
        <v>835</v>
      </c>
      <c r="AS102" s="14"/>
      <c r="AT102" s="1"/>
      <c r="AU102" s="4">
        <v>3.24</v>
      </c>
      <c r="AV102" s="37">
        <v>3.11</v>
      </c>
      <c r="AW102" s="9">
        <v>3.07</v>
      </c>
      <c r="AX102" s="6">
        <v>2.88</v>
      </c>
      <c r="AY102" s="7">
        <v>1.93</v>
      </c>
      <c r="AZ102" s="8">
        <v>1.22</v>
      </c>
      <c r="BA102" s="7">
        <v>0.25</v>
      </c>
      <c r="BB102" s="8">
        <v>1.22</v>
      </c>
      <c r="BC102" s="6">
        <v>3.17</v>
      </c>
      <c r="BD102" s="7">
        <v>2.95</v>
      </c>
      <c r="BE102" s="7">
        <v>4.78</v>
      </c>
      <c r="BF102" s="7">
        <v>7.31</v>
      </c>
      <c r="BG102" s="7">
        <v>4.5199999999999996</v>
      </c>
      <c r="BH102" s="4">
        <v>5.15</v>
      </c>
      <c r="BI102" s="9">
        <v>7.84</v>
      </c>
      <c r="BJ102" s="9">
        <v>7.98</v>
      </c>
      <c r="BK102" s="4">
        <v>11.37</v>
      </c>
      <c r="BL102" s="4">
        <v>20.66</v>
      </c>
      <c r="BM102" s="4">
        <v>3.17</v>
      </c>
      <c r="BN102" s="26">
        <v>1.79</v>
      </c>
      <c r="BO102" s="25">
        <v>0.72</v>
      </c>
      <c r="BP102" s="53">
        <v>0.5</v>
      </c>
      <c r="BQ102" s="53">
        <v>1.25</v>
      </c>
      <c r="BR102" s="54">
        <v>1.88</v>
      </c>
      <c r="BS102" s="53">
        <v>1.88</v>
      </c>
      <c r="BT102" s="54">
        <v>3.22</v>
      </c>
      <c r="BU102" s="55">
        <v>3.98</v>
      </c>
      <c r="BV102" s="53">
        <v>4.01</v>
      </c>
      <c r="BW102" s="53">
        <v>4.13</v>
      </c>
      <c r="BX102" s="53">
        <v>6.21</v>
      </c>
      <c r="BY102" s="7">
        <v>4.72</v>
      </c>
      <c r="BZ102" s="4">
        <v>5.67</v>
      </c>
      <c r="CA102" s="9">
        <v>6.56</v>
      </c>
      <c r="CB102" s="9">
        <v>7.8</v>
      </c>
      <c r="CC102" s="4">
        <v>10.28</v>
      </c>
      <c r="CD102" s="4">
        <v>20.309999999999999</v>
      </c>
      <c r="CE102" s="16">
        <v>29.11</v>
      </c>
      <c r="CF102" s="38">
        <v>34.71</v>
      </c>
      <c r="CG102" s="20">
        <v>36.630000000000003</v>
      </c>
      <c r="CH102" s="18">
        <v>37.54</v>
      </c>
      <c r="CI102" s="17">
        <v>38.119999999999997</v>
      </c>
      <c r="CJ102" s="19">
        <v>39.28</v>
      </c>
      <c r="CK102" s="17">
        <v>41.36</v>
      </c>
      <c r="CL102" s="19">
        <v>41.33</v>
      </c>
      <c r="CM102" s="18">
        <v>41.32</v>
      </c>
      <c r="CN102" s="17">
        <v>41.6</v>
      </c>
      <c r="CO102" s="17">
        <v>43.25</v>
      </c>
      <c r="CP102" s="17">
        <v>44.37</v>
      </c>
      <c r="CQ102" s="17">
        <v>47.24</v>
      </c>
      <c r="CR102" s="16">
        <v>47.82</v>
      </c>
      <c r="CS102" s="20">
        <v>48.06</v>
      </c>
      <c r="CT102" s="20">
        <v>48.47</v>
      </c>
      <c r="CU102" s="16">
        <v>48.55</v>
      </c>
      <c r="CV102" s="16">
        <v>42.27</v>
      </c>
      <c r="CW102" s="16">
        <v>28.12</v>
      </c>
      <c r="CX102" s="38">
        <v>34.71</v>
      </c>
      <c r="CY102" s="20">
        <v>36.49</v>
      </c>
      <c r="CZ102" s="17">
        <v>37.380000000000003</v>
      </c>
      <c r="DA102" s="17">
        <v>38.17</v>
      </c>
      <c r="DB102" s="19">
        <v>39.270000000000003</v>
      </c>
      <c r="DC102" s="17">
        <v>40.98</v>
      </c>
      <c r="DD102" s="19">
        <v>40.35</v>
      </c>
      <c r="DE102" s="18">
        <v>41.15</v>
      </c>
      <c r="DF102" s="17">
        <v>42.43</v>
      </c>
      <c r="DG102" s="17">
        <v>43.26</v>
      </c>
      <c r="DH102" s="17">
        <v>45.58</v>
      </c>
      <c r="DI102" s="17">
        <v>47.74</v>
      </c>
      <c r="DJ102" s="16">
        <v>47.25</v>
      </c>
      <c r="DK102" s="20">
        <v>47.6</v>
      </c>
      <c r="DL102" s="20">
        <v>49.24</v>
      </c>
      <c r="DM102" s="16">
        <v>47.61</v>
      </c>
      <c r="DN102" s="16">
        <v>42.61</v>
      </c>
      <c r="DO102" s="16">
        <v>3</v>
      </c>
      <c r="DP102" s="20">
        <v>4</v>
      </c>
      <c r="DQ102" s="20">
        <v>5</v>
      </c>
      <c r="DR102" s="17">
        <v>2</v>
      </c>
      <c r="DS102" s="17">
        <v>-4</v>
      </c>
      <c r="DT102" s="17">
        <v>-10</v>
      </c>
      <c r="DU102" s="17">
        <v>-15</v>
      </c>
      <c r="DV102" s="17">
        <v>-16</v>
      </c>
      <c r="DW102" s="17">
        <v>-12</v>
      </c>
      <c r="DX102" s="17">
        <v>-8</v>
      </c>
      <c r="DY102" s="17">
        <v>-3</v>
      </c>
      <c r="DZ102" s="17">
        <v>0</v>
      </c>
      <c r="EA102" s="17">
        <v>2</v>
      </c>
      <c r="EB102" s="20">
        <v>4</v>
      </c>
      <c r="EC102" s="20">
        <v>4</v>
      </c>
      <c r="ED102" s="20">
        <v>1</v>
      </c>
      <c r="EE102" s="20">
        <v>2</v>
      </c>
      <c r="EF102" s="20">
        <v>-2</v>
      </c>
    </row>
    <row r="103" spans="1:136" ht="14">
      <c r="A103" s="2" t="s">
        <v>921</v>
      </c>
      <c r="B103" s="2" t="s">
        <v>922</v>
      </c>
      <c r="C103" s="2"/>
      <c r="D103" s="2">
        <v>51646428</v>
      </c>
      <c r="E103" s="10" t="s">
        <v>770</v>
      </c>
      <c r="F103" s="11" t="s">
        <v>923</v>
      </c>
      <c r="G103" s="2" t="s">
        <v>167</v>
      </c>
      <c r="H103" s="2"/>
      <c r="I103" s="2" t="s">
        <v>99</v>
      </c>
      <c r="J103" s="2" t="s">
        <v>264</v>
      </c>
      <c r="K103" s="30" t="s">
        <v>598</v>
      </c>
      <c r="L103" s="30"/>
      <c r="M103" s="30"/>
      <c r="N103" s="30"/>
      <c r="O103" s="3" t="s">
        <v>6</v>
      </c>
      <c r="P103" s="3">
        <v>33</v>
      </c>
      <c r="Q103" s="2">
        <v>26</v>
      </c>
      <c r="R103" s="2">
        <v>18</v>
      </c>
      <c r="S103" s="2" t="s">
        <v>280</v>
      </c>
      <c r="T103" s="33"/>
      <c r="U103" s="3" t="s">
        <v>137</v>
      </c>
      <c r="V103" s="3">
        <v>68</v>
      </c>
      <c r="W103" s="2">
        <v>37</v>
      </c>
      <c r="X103" s="2">
        <v>35</v>
      </c>
      <c r="Y103" s="2"/>
      <c r="Z103" s="33" t="s">
        <v>443</v>
      </c>
      <c r="AA103" s="12" t="s">
        <v>116</v>
      </c>
      <c r="AB103" s="12">
        <v>53</v>
      </c>
      <c r="AC103" s="13">
        <v>35</v>
      </c>
      <c r="AD103" s="13">
        <v>29</v>
      </c>
      <c r="AE103" s="13"/>
      <c r="AF103" s="34" t="s">
        <v>180</v>
      </c>
      <c r="AG103" s="2" t="s">
        <v>177</v>
      </c>
      <c r="AH103" s="2" t="s">
        <v>288</v>
      </c>
      <c r="AI103" s="2" t="s">
        <v>226</v>
      </c>
      <c r="AJ103" s="2" t="s">
        <v>513</v>
      </c>
      <c r="AK103" s="2" t="s">
        <v>87</v>
      </c>
      <c r="AL103" s="1"/>
      <c r="AM103" s="2" t="s">
        <v>89</v>
      </c>
      <c r="AN103" s="1"/>
      <c r="AO103" s="2" t="s">
        <v>91</v>
      </c>
      <c r="AP103" s="1" t="s">
        <v>153</v>
      </c>
      <c r="AQ103" s="2" t="s">
        <v>93</v>
      </c>
      <c r="AR103" s="14" t="s">
        <v>854</v>
      </c>
      <c r="AS103" s="14"/>
      <c r="AT103" s="1"/>
      <c r="AU103" s="4">
        <v>4.2</v>
      </c>
      <c r="AV103" s="37">
        <v>3.86</v>
      </c>
      <c r="AW103" s="9">
        <v>2.92</v>
      </c>
      <c r="AX103" s="6">
        <v>3.11</v>
      </c>
      <c r="AY103" s="7">
        <v>2.62</v>
      </c>
      <c r="AZ103" s="8">
        <v>1.51</v>
      </c>
      <c r="BA103" s="7">
        <v>1.17</v>
      </c>
      <c r="BB103" s="8">
        <v>1.05</v>
      </c>
      <c r="BC103" s="6">
        <v>1.79</v>
      </c>
      <c r="BD103" s="7">
        <v>1.88</v>
      </c>
      <c r="BE103" s="7">
        <v>4.53</v>
      </c>
      <c r="BF103" s="7">
        <v>3.38</v>
      </c>
      <c r="BG103" s="7">
        <v>2.95</v>
      </c>
      <c r="BH103" s="8">
        <v>3.86</v>
      </c>
      <c r="BI103" s="7">
        <v>5.52</v>
      </c>
      <c r="BJ103" s="9">
        <v>7.08</v>
      </c>
      <c r="BK103" s="4">
        <v>15.23</v>
      </c>
      <c r="BL103" s="4">
        <v>19.2</v>
      </c>
      <c r="BM103" s="4">
        <v>3.96</v>
      </c>
      <c r="BN103" s="26">
        <v>3.74</v>
      </c>
      <c r="BO103" s="25">
        <v>1.56</v>
      </c>
      <c r="BP103" s="53">
        <v>0.62</v>
      </c>
      <c r="BQ103" s="53">
        <v>1.22</v>
      </c>
      <c r="BR103" s="54">
        <v>1.49</v>
      </c>
      <c r="BS103" s="53">
        <v>1.24</v>
      </c>
      <c r="BT103" s="54">
        <v>2.11</v>
      </c>
      <c r="BU103" s="55">
        <v>2.62</v>
      </c>
      <c r="BV103" s="53">
        <v>3.11</v>
      </c>
      <c r="BW103" s="53">
        <v>4.29</v>
      </c>
      <c r="BX103" s="53">
        <v>2.88</v>
      </c>
      <c r="BY103" s="7">
        <v>1.69</v>
      </c>
      <c r="BZ103" s="8">
        <v>4.62</v>
      </c>
      <c r="CA103" s="7">
        <v>6.73</v>
      </c>
      <c r="CB103" s="9">
        <v>8.84</v>
      </c>
      <c r="CC103" s="4">
        <v>13.89</v>
      </c>
      <c r="CD103" s="4">
        <v>20.149999999999999</v>
      </c>
      <c r="CE103" s="16">
        <v>27.67</v>
      </c>
      <c r="CF103" s="38">
        <v>31.3</v>
      </c>
      <c r="CG103" s="20">
        <v>33.479999999999997</v>
      </c>
      <c r="CH103" s="18">
        <v>35.119999999999997</v>
      </c>
      <c r="CI103" s="17">
        <v>36.729999999999997</v>
      </c>
      <c r="CJ103" s="19">
        <v>37.28</v>
      </c>
      <c r="CK103" s="17">
        <v>38.04</v>
      </c>
      <c r="CL103" s="19">
        <v>37.94</v>
      </c>
      <c r="CM103" s="18">
        <v>39.36</v>
      </c>
      <c r="CN103" s="17">
        <v>39.22</v>
      </c>
      <c r="CO103" s="17">
        <v>41.87</v>
      </c>
      <c r="CP103" s="17">
        <v>42.62</v>
      </c>
      <c r="CQ103" s="17">
        <v>42.18</v>
      </c>
      <c r="CR103" s="19">
        <v>45.53</v>
      </c>
      <c r="CS103" s="17">
        <v>48.72</v>
      </c>
      <c r="CT103" s="20">
        <v>47.62</v>
      </c>
      <c r="CU103" s="16">
        <v>42.55</v>
      </c>
      <c r="CV103" s="16">
        <v>40.14</v>
      </c>
      <c r="CW103" s="16">
        <v>27.06</v>
      </c>
      <c r="CX103" s="38">
        <v>31.55</v>
      </c>
      <c r="CY103" s="20">
        <v>33.33</v>
      </c>
      <c r="CZ103" s="17">
        <v>35.22</v>
      </c>
      <c r="DA103" s="17">
        <v>36.46</v>
      </c>
      <c r="DB103" s="19">
        <v>37.21</v>
      </c>
      <c r="DC103" s="17">
        <v>37.06</v>
      </c>
      <c r="DD103" s="19">
        <v>37.729999999999997</v>
      </c>
      <c r="DE103" s="18">
        <v>39.29</v>
      </c>
      <c r="DF103" s="17">
        <v>40.11</v>
      </c>
      <c r="DG103" s="17">
        <v>41.82</v>
      </c>
      <c r="DH103" s="17">
        <v>42.35</v>
      </c>
      <c r="DI103" s="17">
        <v>42.11</v>
      </c>
      <c r="DJ103" s="19">
        <v>45.55</v>
      </c>
      <c r="DK103" s="17">
        <v>48.75</v>
      </c>
      <c r="DL103" s="20">
        <v>46.94</v>
      </c>
      <c r="DM103" s="16">
        <v>42.66</v>
      </c>
      <c r="DN103" s="16">
        <v>40.26</v>
      </c>
      <c r="DO103" s="16">
        <v>4</v>
      </c>
      <c r="DP103" s="20">
        <v>4</v>
      </c>
      <c r="DQ103" s="20">
        <v>6</v>
      </c>
      <c r="DR103" s="17">
        <v>5</v>
      </c>
      <c r="DS103" s="17">
        <v>1</v>
      </c>
      <c r="DT103" s="17">
        <v>-6</v>
      </c>
      <c r="DU103" s="17">
        <v>-11</v>
      </c>
      <c r="DV103" s="17">
        <v>-13</v>
      </c>
      <c r="DW103" s="17">
        <v>-12</v>
      </c>
      <c r="DX103" s="17">
        <v>-4</v>
      </c>
      <c r="DY103" s="17">
        <v>4</v>
      </c>
      <c r="DZ103" s="17">
        <v>9</v>
      </c>
      <c r="EA103" s="17">
        <v>12</v>
      </c>
      <c r="EB103" s="17">
        <v>12</v>
      </c>
      <c r="EC103" s="17">
        <v>10</v>
      </c>
      <c r="ED103" s="20">
        <v>4</v>
      </c>
      <c r="EE103" s="20">
        <v>2</v>
      </c>
      <c r="EF103" s="20">
        <v>0</v>
      </c>
    </row>
    <row r="104" spans="1:136" ht="14">
      <c r="A104" s="2" t="s">
        <v>913</v>
      </c>
      <c r="B104" s="2" t="s">
        <v>914</v>
      </c>
      <c r="C104" s="2"/>
      <c r="D104" s="2">
        <v>50832473</v>
      </c>
      <c r="E104" s="10" t="s">
        <v>915</v>
      </c>
      <c r="F104" s="11" t="s">
        <v>916</v>
      </c>
      <c r="G104" s="2" t="s">
        <v>167</v>
      </c>
      <c r="H104" s="2"/>
      <c r="I104" s="2" t="s">
        <v>79</v>
      </c>
      <c r="J104" s="2" t="s">
        <v>80</v>
      </c>
      <c r="K104" s="30" t="s">
        <v>917</v>
      </c>
      <c r="L104" s="30"/>
      <c r="M104" s="30"/>
      <c r="N104" s="30"/>
      <c r="O104" s="3" t="s">
        <v>6</v>
      </c>
      <c r="P104" s="3">
        <v>20</v>
      </c>
      <c r="Q104" s="2">
        <v>18</v>
      </c>
      <c r="R104" s="2">
        <v>10</v>
      </c>
      <c r="S104" s="2" t="s">
        <v>918</v>
      </c>
      <c r="T104" s="33"/>
      <c r="U104" s="3" t="s">
        <v>137</v>
      </c>
      <c r="V104" s="3">
        <v>56</v>
      </c>
      <c r="W104" s="2">
        <v>41</v>
      </c>
      <c r="X104" s="2">
        <v>25</v>
      </c>
      <c r="Y104" s="2"/>
      <c r="Z104" s="33" t="s">
        <v>443</v>
      </c>
      <c r="AA104" s="12" t="s">
        <v>116</v>
      </c>
      <c r="AB104" s="12">
        <v>27</v>
      </c>
      <c r="AC104" s="13">
        <v>18</v>
      </c>
      <c r="AD104" s="13">
        <v>6</v>
      </c>
      <c r="AE104" s="13"/>
      <c r="AF104" s="34" t="s">
        <v>197</v>
      </c>
      <c r="AG104" s="2" t="s">
        <v>239</v>
      </c>
      <c r="AH104" s="2" t="s">
        <v>118</v>
      </c>
      <c r="AI104" s="2" t="s">
        <v>870</v>
      </c>
      <c r="AJ104" s="2" t="s">
        <v>919</v>
      </c>
      <c r="AK104" s="2" t="s">
        <v>87</v>
      </c>
      <c r="AL104" s="1"/>
      <c r="AM104" s="2" t="s">
        <v>89</v>
      </c>
      <c r="AN104" s="1"/>
      <c r="AO104" s="2" t="s">
        <v>91</v>
      </c>
      <c r="AP104" s="1" t="s">
        <v>290</v>
      </c>
      <c r="AQ104" s="2" t="s">
        <v>93</v>
      </c>
      <c r="AR104" s="14" t="s">
        <v>920</v>
      </c>
      <c r="AS104" s="14"/>
      <c r="AT104" s="1"/>
      <c r="AU104" s="4">
        <v>2.94</v>
      </c>
      <c r="AV104" s="37">
        <v>2.14</v>
      </c>
      <c r="AW104" s="9">
        <v>1.1499999999999999</v>
      </c>
      <c r="AX104" s="6">
        <v>1.1200000000000001</v>
      </c>
      <c r="AY104" s="7">
        <v>1.28</v>
      </c>
      <c r="AZ104" s="8">
        <v>0.72</v>
      </c>
      <c r="BA104" s="7">
        <v>0.39</v>
      </c>
      <c r="BB104" s="8">
        <v>0.8</v>
      </c>
      <c r="BC104" s="6">
        <v>1.45</v>
      </c>
      <c r="BD104" s="7">
        <v>0.28000000000000003</v>
      </c>
      <c r="BE104" s="7">
        <v>5.35</v>
      </c>
      <c r="BF104" s="7">
        <v>4.95</v>
      </c>
      <c r="BG104" s="9">
        <v>3.05</v>
      </c>
      <c r="BH104" s="4">
        <v>3.98</v>
      </c>
      <c r="BI104" s="9">
        <v>6.25</v>
      </c>
      <c r="BJ104" s="9">
        <v>9.83</v>
      </c>
      <c r="BK104" s="4">
        <v>13.51</v>
      </c>
      <c r="BL104" s="1"/>
      <c r="BM104" s="4">
        <v>2.4700000000000002</v>
      </c>
      <c r="BN104" s="26">
        <v>0.9</v>
      </c>
      <c r="BO104" s="25">
        <v>0.35</v>
      </c>
      <c r="BP104" s="53">
        <v>0.45</v>
      </c>
      <c r="BQ104" s="53">
        <v>1.39</v>
      </c>
      <c r="BR104" s="54">
        <v>1.1200000000000001</v>
      </c>
      <c r="BS104" s="53">
        <v>1.18</v>
      </c>
      <c r="BT104" s="54">
        <v>1.76</v>
      </c>
      <c r="BU104" s="55">
        <v>2.27</v>
      </c>
      <c r="BV104" s="53">
        <v>2.56</v>
      </c>
      <c r="BW104" s="53">
        <v>4.9800000000000004</v>
      </c>
      <c r="BX104" s="53">
        <v>5.01</v>
      </c>
      <c r="BY104" s="9">
        <v>3.67</v>
      </c>
      <c r="BZ104" s="4">
        <v>5.0599999999999996</v>
      </c>
      <c r="CA104" s="9">
        <v>7.07</v>
      </c>
      <c r="CB104" s="9">
        <v>10.72</v>
      </c>
      <c r="CC104" s="4">
        <v>12.52</v>
      </c>
      <c r="CD104" s="1"/>
      <c r="CE104" s="16">
        <v>27.3</v>
      </c>
      <c r="CF104" s="38">
        <v>31.65</v>
      </c>
      <c r="CG104" s="20">
        <v>33.64</v>
      </c>
      <c r="CH104" s="18">
        <v>33.19</v>
      </c>
      <c r="CI104" s="17">
        <v>33.79</v>
      </c>
      <c r="CJ104" s="19">
        <v>35.56</v>
      </c>
      <c r="CK104" s="17">
        <v>35.659999999999997</v>
      </c>
      <c r="CL104" s="19">
        <v>36.450000000000003</v>
      </c>
      <c r="CM104" s="18">
        <v>37.61</v>
      </c>
      <c r="CN104" s="17">
        <v>38.61</v>
      </c>
      <c r="CO104" s="17">
        <v>39.36</v>
      </c>
      <c r="CP104" s="17">
        <v>43.12</v>
      </c>
      <c r="CQ104" s="20">
        <v>44.29</v>
      </c>
      <c r="CR104" s="16">
        <v>44.25</v>
      </c>
      <c r="CS104" s="20">
        <v>42.34</v>
      </c>
      <c r="CT104" s="20">
        <v>42.2</v>
      </c>
      <c r="CU104" s="16">
        <v>40.729999999999997</v>
      </c>
      <c r="CV104" s="1"/>
      <c r="CW104" s="16">
        <v>27.36</v>
      </c>
      <c r="CX104" s="38">
        <v>32.26</v>
      </c>
      <c r="CY104" s="20">
        <v>33.22</v>
      </c>
      <c r="CZ104" s="17">
        <v>33.700000000000003</v>
      </c>
      <c r="DA104" s="17">
        <v>34.51</v>
      </c>
      <c r="DB104" s="19">
        <v>35.81</v>
      </c>
      <c r="DC104" s="17">
        <v>35.53</v>
      </c>
      <c r="DD104" s="19">
        <v>36.840000000000003</v>
      </c>
      <c r="DE104" s="18">
        <v>38.26</v>
      </c>
      <c r="DF104" s="17">
        <v>39.26</v>
      </c>
      <c r="DG104" s="17">
        <v>40.340000000000003</v>
      </c>
      <c r="DH104" s="17">
        <v>43.76</v>
      </c>
      <c r="DI104" s="20">
        <v>450.6</v>
      </c>
      <c r="DJ104" s="16">
        <v>45.11</v>
      </c>
      <c r="DK104" s="20">
        <v>43.34</v>
      </c>
      <c r="DL104" s="20">
        <v>42.67</v>
      </c>
      <c r="DM104" s="16">
        <v>40.799999999999997</v>
      </c>
      <c r="DN104" s="1"/>
      <c r="DO104" s="16">
        <v>2</v>
      </c>
      <c r="DP104" s="20">
        <v>3</v>
      </c>
      <c r="DQ104" s="20">
        <v>0</v>
      </c>
      <c r="DR104" s="17">
        <v>-4</v>
      </c>
      <c r="DS104" s="17">
        <v>-8</v>
      </c>
      <c r="DT104" s="17">
        <v>-13</v>
      </c>
      <c r="DU104" s="17">
        <v>-18</v>
      </c>
      <c r="DV104" s="17">
        <v>-18</v>
      </c>
      <c r="DW104" s="17">
        <v>-17</v>
      </c>
      <c r="DX104" s="17">
        <v>-8</v>
      </c>
      <c r="DY104" s="17">
        <v>-1</v>
      </c>
      <c r="DZ104" s="17">
        <v>2</v>
      </c>
      <c r="EA104" s="20">
        <v>3</v>
      </c>
      <c r="EB104" s="20">
        <v>4</v>
      </c>
      <c r="EC104" s="20">
        <v>4</v>
      </c>
      <c r="ED104" s="20">
        <v>3</v>
      </c>
      <c r="EE104" s="20">
        <v>2</v>
      </c>
      <c r="EF104" s="1"/>
    </row>
    <row r="105" spans="1:136" ht="14">
      <c r="A105" s="2" t="s">
        <v>911</v>
      </c>
      <c r="B105" s="2" t="s">
        <v>796</v>
      </c>
      <c r="C105" s="2"/>
      <c r="D105" s="2">
        <v>44212137</v>
      </c>
      <c r="E105" s="10" t="s">
        <v>912</v>
      </c>
      <c r="F105" s="11" t="s">
        <v>441</v>
      </c>
      <c r="G105" s="2" t="s">
        <v>167</v>
      </c>
      <c r="H105" s="2"/>
      <c r="I105" s="2" t="s">
        <v>147</v>
      </c>
      <c r="J105" s="2" t="s">
        <v>148</v>
      </c>
      <c r="K105" s="30"/>
      <c r="L105" s="30"/>
      <c r="M105" s="30"/>
      <c r="N105" s="30"/>
      <c r="O105" s="3" t="s">
        <v>15</v>
      </c>
      <c r="P105" s="3">
        <v>46</v>
      </c>
      <c r="Q105" s="2">
        <v>38</v>
      </c>
      <c r="R105" s="2">
        <v>40</v>
      </c>
      <c r="S105" s="2" t="s">
        <v>280</v>
      </c>
      <c r="T105" s="33" t="s">
        <v>487</v>
      </c>
      <c r="U105" s="3" t="s">
        <v>159</v>
      </c>
      <c r="V105" s="3">
        <v>60</v>
      </c>
      <c r="W105" s="2">
        <v>41</v>
      </c>
      <c r="X105" s="2">
        <v>32</v>
      </c>
      <c r="Y105" s="2"/>
      <c r="Z105" s="33" t="s">
        <v>88</v>
      </c>
      <c r="AA105" s="12" t="s">
        <v>160</v>
      </c>
      <c r="AB105" s="12">
        <v>24</v>
      </c>
      <c r="AC105" s="13">
        <v>18</v>
      </c>
      <c r="AD105" s="13">
        <v>15</v>
      </c>
      <c r="AE105" s="13"/>
      <c r="AF105" s="34"/>
      <c r="AG105" s="2" t="s">
        <v>250</v>
      </c>
      <c r="AH105" s="2" t="s">
        <v>240</v>
      </c>
      <c r="AI105" s="2" t="s">
        <v>140</v>
      </c>
      <c r="AJ105" s="2" t="s">
        <v>106</v>
      </c>
      <c r="AK105" s="2" t="s">
        <v>87</v>
      </c>
      <c r="AL105" s="1"/>
      <c r="AM105" s="2" t="s">
        <v>89</v>
      </c>
      <c r="AN105" s="1"/>
      <c r="AO105" s="2" t="s">
        <v>91</v>
      </c>
      <c r="AP105" s="1" t="s">
        <v>485</v>
      </c>
      <c r="AQ105" s="2" t="s">
        <v>93</v>
      </c>
      <c r="AR105" s="14" t="s">
        <v>500</v>
      </c>
      <c r="AS105" s="13" t="s">
        <v>95</v>
      </c>
      <c r="AT105" s="1">
        <v>-13</v>
      </c>
      <c r="AU105" s="4">
        <v>4.3499999999999996</v>
      </c>
      <c r="AV105" s="6">
        <v>3.41</v>
      </c>
      <c r="AW105" s="7">
        <v>2.73</v>
      </c>
      <c r="AX105" s="6">
        <v>3.11</v>
      </c>
      <c r="AY105" s="7">
        <v>2.87</v>
      </c>
      <c r="AZ105" s="8">
        <v>2.66</v>
      </c>
      <c r="BA105" s="7">
        <v>3.13</v>
      </c>
      <c r="BB105" s="8">
        <v>2.8</v>
      </c>
      <c r="BC105" s="6">
        <v>4.13</v>
      </c>
      <c r="BD105" s="7">
        <v>2.73</v>
      </c>
      <c r="BE105" s="7">
        <v>2.91</v>
      </c>
      <c r="BF105" s="7">
        <v>4.29</v>
      </c>
      <c r="BG105" s="7">
        <v>3.56</v>
      </c>
      <c r="BH105" s="8">
        <v>5.03</v>
      </c>
      <c r="BI105" s="9">
        <v>5.26</v>
      </c>
      <c r="BJ105" s="9">
        <v>6.94</v>
      </c>
      <c r="BK105" s="4">
        <v>12.51</v>
      </c>
      <c r="BL105" s="4">
        <v>16.07</v>
      </c>
      <c r="BM105" s="4">
        <v>3.83</v>
      </c>
      <c r="BN105" s="55">
        <v>3.02</v>
      </c>
      <c r="BO105" s="53">
        <v>1.1100000000000001</v>
      </c>
      <c r="BP105" s="53">
        <v>0.8</v>
      </c>
      <c r="BQ105" s="53">
        <v>1.34</v>
      </c>
      <c r="BR105" s="54">
        <v>2.92</v>
      </c>
      <c r="BS105" s="53">
        <v>3.35</v>
      </c>
      <c r="BT105" s="54">
        <v>3.14</v>
      </c>
      <c r="BU105" s="55">
        <v>3.98</v>
      </c>
      <c r="BV105" s="53">
        <v>4.6100000000000003</v>
      </c>
      <c r="BW105" s="53">
        <v>6.29</v>
      </c>
      <c r="BX105" s="53">
        <v>4.28</v>
      </c>
      <c r="BY105" s="7">
        <v>3.23</v>
      </c>
      <c r="BZ105" s="8">
        <v>5.04</v>
      </c>
      <c r="CA105" s="9">
        <v>5.75</v>
      </c>
      <c r="CB105" s="9">
        <v>6.83</v>
      </c>
      <c r="CC105" s="4">
        <v>12.36</v>
      </c>
      <c r="CD105" s="4">
        <v>16.48</v>
      </c>
      <c r="CE105" s="16">
        <v>27.27</v>
      </c>
      <c r="CF105" s="18">
        <v>31.65</v>
      </c>
      <c r="CG105" s="17">
        <v>33.42</v>
      </c>
      <c r="CH105" s="18">
        <v>36.17</v>
      </c>
      <c r="CI105" s="17">
        <v>38.020000000000003</v>
      </c>
      <c r="CJ105" s="19">
        <v>38.92</v>
      </c>
      <c r="CK105" s="17">
        <v>38.78</v>
      </c>
      <c r="CL105" s="19">
        <v>38.75</v>
      </c>
      <c r="CM105" s="18">
        <v>38.67</v>
      </c>
      <c r="CN105" s="17">
        <v>39.82</v>
      </c>
      <c r="CO105" s="17">
        <v>40.97</v>
      </c>
      <c r="CP105" s="17">
        <v>43.17</v>
      </c>
      <c r="CQ105" s="17">
        <v>46.27</v>
      </c>
      <c r="CR105" s="19">
        <v>46.12</v>
      </c>
      <c r="CS105" s="20">
        <v>46.94</v>
      </c>
      <c r="CT105" s="20">
        <v>45.35</v>
      </c>
      <c r="CU105" s="16">
        <v>43.99</v>
      </c>
      <c r="CV105" s="16">
        <v>41.43</v>
      </c>
      <c r="CW105" s="16">
        <v>27.39</v>
      </c>
      <c r="CX105" s="18">
        <v>31.88</v>
      </c>
      <c r="CY105" s="17">
        <v>34.4</v>
      </c>
      <c r="CZ105" s="17">
        <v>36.75</v>
      </c>
      <c r="DA105" s="17">
        <v>37.46</v>
      </c>
      <c r="DB105" s="19">
        <v>37.270000000000003</v>
      </c>
      <c r="DC105" s="17">
        <v>38.729999999999997</v>
      </c>
      <c r="DD105" s="19">
        <v>37.159999999999997</v>
      </c>
      <c r="DE105" s="18">
        <v>37.35</v>
      </c>
      <c r="DF105" s="17">
        <v>38.729999999999997</v>
      </c>
      <c r="DG105" s="17">
        <v>39.32</v>
      </c>
      <c r="DH105" s="17">
        <v>42.09</v>
      </c>
      <c r="DI105" s="17">
        <v>46.21</v>
      </c>
      <c r="DJ105" s="19">
        <v>46.43</v>
      </c>
      <c r="DK105" s="20">
        <v>47.33</v>
      </c>
      <c r="DL105" s="20">
        <v>45.02</v>
      </c>
      <c r="DM105" s="16">
        <v>44.86</v>
      </c>
      <c r="DN105" s="16">
        <v>40.44</v>
      </c>
      <c r="DO105" s="16">
        <v>0</v>
      </c>
      <c r="DP105" s="17">
        <v>3</v>
      </c>
      <c r="DQ105" s="17">
        <v>5</v>
      </c>
      <c r="DR105" s="17">
        <v>5</v>
      </c>
      <c r="DS105" s="17">
        <v>9</v>
      </c>
      <c r="DT105" s="17">
        <v>5</v>
      </c>
      <c r="DU105" s="17">
        <v>-3</v>
      </c>
      <c r="DV105" s="17">
        <v>-12</v>
      </c>
      <c r="DW105" s="17">
        <v>-18</v>
      </c>
      <c r="DX105" s="17">
        <v>-22</v>
      </c>
      <c r="DY105" s="17">
        <v>-22</v>
      </c>
      <c r="DZ105" s="17">
        <v>-21</v>
      </c>
      <c r="EA105" s="17">
        <v>-14</v>
      </c>
      <c r="EB105" s="17">
        <v>-6</v>
      </c>
      <c r="EC105" s="20">
        <v>-3</v>
      </c>
      <c r="ED105" s="20">
        <v>-1</v>
      </c>
      <c r="EE105" s="20">
        <v>0</v>
      </c>
      <c r="EF105" s="20">
        <v>1</v>
      </c>
    </row>
    <row r="106" spans="1:136" ht="14">
      <c r="A106" s="2" t="s">
        <v>905</v>
      </c>
      <c r="B106" s="2" t="s">
        <v>906</v>
      </c>
      <c r="C106" s="2"/>
      <c r="D106" s="2">
        <v>50462711</v>
      </c>
      <c r="E106" s="10" t="s">
        <v>672</v>
      </c>
      <c r="F106" s="11" t="s">
        <v>907</v>
      </c>
      <c r="G106" s="2" t="s">
        <v>167</v>
      </c>
      <c r="H106" s="2"/>
      <c r="I106" s="2" t="s">
        <v>238</v>
      </c>
      <c r="J106" s="2" t="s">
        <v>279</v>
      </c>
      <c r="K106" s="30" t="s">
        <v>908</v>
      </c>
      <c r="L106" s="30" t="s">
        <v>168</v>
      </c>
      <c r="M106" s="30"/>
      <c r="N106" s="30"/>
      <c r="O106" s="3" t="s">
        <v>6</v>
      </c>
      <c r="P106" s="3">
        <v>12</v>
      </c>
      <c r="Q106" s="2">
        <v>11</v>
      </c>
      <c r="R106" s="2">
        <v>9</v>
      </c>
      <c r="S106" s="2" t="s">
        <v>909</v>
      </c>
      <c r="T106" s="33"/>
      <c r="U106" s="3" t="s">
        <v>81</v>
      </c>
      <c r="V106" s="3">
        <v>32</v>
      </c>
      <c r="W106" s="2">
        <v>25</v>
      </c>
      <c r="X106" s="2">
        <v>21</v>
      </c>
      <c r="Y106" s="2"/>
      <c r="Z106" s="33" t="s">
        <v>209</v>
      </c>
      <c r="AA106" s="12" t="s">
        <v>526</v>
      </c>
      <c r="AB106" s="12">
        <v>49</v>
      </c>
      <c r="AC106" s="13">
        <v>31</v>
      </c>
      <c r="AD106" s="13">
        <v>17</v>
      </c>
      <c r="AE106" s="13"/>
      <c r="AF106" s="34" t="s">
        <v>152</v>
      </c>
      <c r="AG106" s="2" t="s">
        <v>272</v>
      </c>
      <c r="AH106" s="2" t="s">
        <v>150</v>
      </c>
      <c r="AI106" s="2" t="s">
        <v>460</v>
      </c>
      <c r="AJ106" s="2" t="s">
        <v>204</v>
      </c>
      <c r="AK106" s="2" t="s">
        <v>87</v>
      </c>
      <c r="AL106" s="1"/>
      <c r="AM106" s="2" t="s">
        <v>89</v>
      </c>
      <c r="AN106" s="1"/>
      <c r="AO106" s="2" t="s">
        <v>91</v>
      </c>
      <c r="AP106" s="1" t="s">
        <v>793</v>
      </c>
      <c r="AQ106" s="2" t="s">
        <v>93</v>
      </c>
      <c r="AR106" s="14" t="s">
        <v>910</v>
      </c>
      <c r="AS106" s="13" t="s">
        <v>95</v>
      </c>
      <c r="AT106" s="1">
        <v>-2</v>
      </c>
      <c r="AU106" s="4">
        <v>3.72</v>
      </c>
      <c r="AV106" s="37">
        <v>3.41</v>
      </c>
      <c r="AW106" s="9">
        <v>1.93</v>
      </c>
      <c r="AX106" s="37">
        <v>2.17</v>
      </c>
      <c r="AY106" s="7">
        <v>2.12</v>
      </c>
      <c r="AZ106" s="8">
        <v>1.87</v>
      </c>
      <c r="BA106" s="7">
        <v>1.62</v>
      </c>
      <c r="BB106" s="8">
        <v>1.37</v>
      </c>
      <c r="BC106" s="6">
        <v>1.49</v>
      </c>
      <c r="BD106" s="7">
        <v>1.37</v>
      </c>
      <c r="BE106" s="7">
        <v>2.92</v>
      </c>
      <c r="BF106" s="7">
        <v>3.45</v>
      </c>
      <c r="BG106" s="7">
        <v>3.13</v>
      </c>
      <c r="BH106" s="8">
        <v>2.5299999999999998</v>
      </c>
      <c r="BI106" s="7">
        <v>4.3600000000000003</v>
      </c>
      <c r="BJ106" s="9">
        <v>5.97</v>
      </c>
      <c r="BK106" s="4">
        <v>7.24</v>
      </c>
      <c r="BL106" s="4">
        <v>10.34</v>
      </c>
      <c r="BM106" s="4">
        <v>3.71</v>
      </c>
      <c r="BN106" s="26">
        <v>2.34</v>
      </c>
      <c r="BO106" s="25">
        <v>1.61</v>
      </c>
      <c r="BP106" s="25">
        <v>1.57</v>
      </c>
      <c r="BQ106" s="53">
        <v>2.2400000000000002</v>
      </c>
      <c r="BR106" s="54">
        <v>2.86</v>
      </c>
      <c r="BS106" s="53">
        <v>3.36</v>
      </c>
      <c r="BT106" s="54">
        <v>3.13</v>
      </c>
      <c r="BU106" s="55">
        <v>3.5</v>
      </c>
      <c r="BV106" s="53">
        <v>3.23</v>
      </c>
      <c r="BW106" s="53">
        <v>2.62</v>
      </c>
      <c r="BX106" s="53">
        <v>1.96</v>
      </c>
      <c r="BY106" s="7">
        <v>3.43</v>
      </c>
      <c r="BZ106" s="8">
        <v>3.55</v>
      </c>
      <c r="CA106" s="7">
        <v>4.49</v>
      </c>
      <c r="CB106" s="9">
        <v>5.67</v>
      </c>
      <c r="CC106" s="4">
        <v>6.64</v>
      </c>
      <c r="CD106" s="4">
        <v>9.7200000000000006</v>
      </c>
      <c r="CE106" s="16">
        <v>26.61</v>
      </c>
      <c r="CF106" s="38">
        <v>28.92</v>
      </c>
      <c r="CG106" s="20">
        <v>31.89</v>
      </c>
      <c r="CH106" s="38">
        <v>33.53</v>
      </c>
      <c r="CI106" s="17">
        <v>34.979999999999997</v>
      </c>
      <c r="CJ106" s="19">
        <v>34.1</v>
      </c>
      <c r="CK106" s="17">
        <v>36.42</v>
      </c>
      <c r="CL106" s="19">
        <v>37.58</v>
      </c>
      <c r="CM106" s="18">
        <v>37.880000000000003</v>
      </c>
      <c r="CN106" s="17">
        <v>38.65</v>
      </c>
      <c r="CO106" s="17">
        <v>38.11</v>
      </c>
      <c r="CP106" s="17">
        <v>39.26</v>
      </c>
      <c r="CQ106" s="17">
        <v>41.12</v>
      </c>
      <c r="CR106" s="19">
        <v>43.34</v>
      </c>
      <c r="CS106" s="17">
        <v>44.24</v>
      </c>
      <c r="CT106" s="20">
        <v>45.59</v>
      </c>
      <c r="CU106" s="16">
        <v>44.85</v>
      </c>
      <c r="CV106" s="16">
        <v>38.35</v>
      </c>
      <c r="CW106" s="16">
        <v>26.86</v>
      </c>
      <c r="CX106" s="38">
        <v>28.08</v>
      </c>
      <c r="CY106" s="20">
        <v>31.23</v>
      </c>
      <c r="CZ106" s="20">
        <v>33.72</v>
      </c>
      <c r="DA106" s="17">
        <v>34.130000000000003</v>
      </c>
      <c r="DB106" s="19">
        <v>34.71</v>
      </c>
      <c r="DC106" s="17">
        <v>36.979999999999997</v>
      </c>
      <c r="DD106" s="19">
        <v>36.92</v>
      </c>
      <c r="DE106" s="18">
        <v>37.880000000000003</v>
      </c>
      <c r="DF106" s="17">
        <v>39.729999999999997</v>
      </c>
      <c r="DG106" s="17">
        <v>38.56</v>
      </c>
      <c r="DH106" s="17">
        <v>40.590000000000003</v>
      </c>
      <c r="DI106" s="17">
        <v>41.49</v>
      </c>
      <c r="DJ106" s="19">
        <v>43.45</v>
      </c>
      <c r="DK106" s="17">
        <v>44.35</v>
      </c>
      <c r="DL106" s="20">
        <v>44.03</v>
      </c>
      <c r="DM106" s="16">
        <v>43.29</v>
      </c>
      <c r="DN106" s="16">
        <v>38.57</v>
      </c>
      <c r="DO106" s="16">
        <v>0</v>
      </c>
      <c r="DP106" s="20">
        <v>0</v>
      </c>
      <c r="DQ106" s="20">
        <v>3</v>
      </c>
      <c r="DR106" s="20">
        <v>2</v>
      </c>
      <c r="DS106" s="17">
        <v>0</v>
      </c>
      <c r="DT106" s="17">
        <v>-1</v>
      </c>
      <c r="DU106" s="17">
        <v>-3</v>
      </c>
      <c r="DV106" s="17">
        <v>-2</v>
      </c>
      <c r="DW106" s="17">
        <v>0</v>
      </c>
      <c r="DX106" s="17">
        <v>7</v>
      </c>
      <c r="DY106" s="17">
        <v>15</v>
      </c>
      <c r="DZ106" s="17">
        <v>18</v>
      </c>
      <c r="EA106" s="17">
        <v>20</v>
      </c>
      <c r="EB106" s="17">
        <v>19</v>
      </c>
      <c r="EC106" s="17">
        <v>15</v>
      </c>
      <c r="ED106" s="20">
        <v>10</v>
      </c>
      <c r="EE106" s="20">
        <v>2</v>
      </c>
      <c r="EF106" s="20">
        <v>3</v>
      </c>
    </row>
    <row r="107" spans="1:136" ht="14">
      <c r="A107" s="2" t="s">
        <v>903</v>
      </c>
      <c r="B107" s="2" t="s">
        <v>809</v>
      </c>
      <c r="C107" s="2"/>
      <c r="D107" s="2">
        <v>25943238</v>
      </c>
      <c r="E107" s="10" t="s">
        <v>880</v>
      </c>
      <c r="F107" s="11" t="s">
        <v>230</v>
      </c>
      <c r="G107" s="2" t="s">
        <v>167</v>
      </c>
      <c r="H107" s="2"/>
      <c r="I107" s="2" t="s">
        <v>147</v>
      </c>
      <c r="J107" s="2" t="s">
        <v>259</v>
      </c>
      <c r="K107" s="30"/>
      <c r="L107" s="30"/>
      <c r="M107" s="30"/>
      <c r="N107" s="30"/>
      <c r="O107" s="3" t="s">
        <v>6</v>
      </c>
      <c r="P107" s="3">
        <v>31</v>
      </c>
      <c r="Q107" s="2">
        <v>28</v>
      </c>
      <c r="R107" s="2">
        <v>28</v>
      </c>
      <c r="S107" s="2" t="s">
        <v>280</v>
      </c>
      <c r="T107" s="33"/>
      <c r="U107" s="3" t="s">
        <v>232</v>
      </c>
      <c r="V107" s="3">
        <v>51</v>
      </c>
      <c r="W107" s="2">
        <v>36</v>
      </c>
      <c r="X107" s="2">
        <v>29</v>
      </c>
      <c r="Y107" s="2"/>
      <c r="Z107" s="33" t="s">
        <v>242</v>
      </c>
      <c r="AA107" s="12" t="s">
        <v>217</v>
      </c>
      <c r="AB107" s="12">
        <v>30</v>
      </c>
      <c r="AC107" s="13">
        <v>24</v>
      </c>
      <c r="AD107" s="13">
        <v>6</v>
      </c>
      <c r="AE107" s="13"/>
      <c r="AF107" s="34" t="s">
        <v>197</v>
      </c>
      <c r="AG107" s="2" t="s">
        <v>177</v>
      </c>
      <c r="AH107" s="2" t="s">
        <v>262</v>
      </c>
      <c r="AI107" s="2" t="s">
        <v>140</v>
      </c>
      <c r="AJ107" s="2" t="s">
        <v>151</v>
      </c>
      <c r="AK107" s="2" t="s">
        <v>87</v>
      </c>
      <c r="AL107" s="1"/>
      <c r="AM107" s="2" t="s">
        <v>89</v>
      </c>
      <c r="AN107" s="1"/>
      <c r="AO107" s="2" t="s">
        <v>91</v>
      </c>
      <c r="AP107" s="1" t="s">
        <v>904</v>
      </c>
      <c r="AQ107" s="2" t="s">
        <v>93</v>
      </c>
      <c r="AR107" s="14" t="s">
        <v>308</v>
      </c>
      <c r="AS107" s="13" t="s">
        <v>95</v>
      </c>
      <c r="AT107" s="1">
        <v>-3</v>
      </c>
      <c r="AU107" s="4">
        <v>4.95</v>
      </c>
      <c r="AV107" s="6">
        <v>5.42</v>
      </c>
      <c r="AW107" s="7">
        <v>4.66</v>
      </c>
      <c r="AX107" s="6">
        <v>4.53</v>
      </c>
      <c r="AY107" s="7">
        <v>3.77</v>
      </c>
      <c r="AZ107" s="8">
        <v>3.12</v>
      </c>
      <c r="BA107" s="7">
        <v>3.89</v>
      </c>
      <c r="BB107" s="8">
        <v>2.79</v>
      </c>
      <c r="BC107" s="6">
        <v>3.31</v>
      </c>
      <c r="BD107" s="7">
        <v>5.54</v>
      </c>
      <c r="BE107" s="7">
        <v>4.99</v>
      </c>
      <c r="BF107" s="7">
        <v>6.59</v>
      </c>
      <c r="BG107" s="7">
        <v>4.43</v>
      </c>
      <c r="BH107" s="4">
        <v>5.31</v>
      </c>
      <c r="BI107" s="9">
        <v>6.29</v>
      </c>
      <c r="BJ107" s="9">
        <v>7.75</v>
      </c>
      <c r="BK107" s="4">
        <v>14.53</v>
      </c>
      <c r="BL107" s="4">
        <v>19.32</v>
      </c>
      <c r="BM107" s="4">
        <v>2.29</v>
      </c>
      <c r="BN107" s="55">
        <v>2.4700000000000002</v>
      </c>
      <c r="BO107" s="53">
        <v>2.12</v>
      </c>
      <c r="BP107" s="53">
        <v>1.51</v>
      </c>
      <c r="BQ107" s="53">
        <v>1.39</v>
      </c>
      <c r="BR107" s="54">
        <v>2.76</v>
      </c>
      <c r="BS107" s="53">
        <v>3.73</v>
      </c>
      <c r="BT107" s="54">
        <v>3.9</v>
      </c>
      <c r="BU107" s="55">
        <v>4.34</v>
      </c>
      <c r="BV107" s="53">
        <v>5.77</v>
      </c>
      <c r="BW107" s="53">
        <v>5.22</v>
      </c>
      <c r="BX107" s="53">
        <v>5.94</v>
      </c>
      <c r="BY107" s="7">
        <v>4.41</v>
      </c>
      <c r="BZ107" s="4">
        <v>5.85</v>
      </c>
      <c r="CA107" s="9">
        <v>7.22</v>
      </c>
      <c r="CB107" s="9">
        <v>7.27</v>
      </c>
      <c r="CC107" s="4">
        <v>13.28</v>
      </c>
      <c r="CD107" s="4">
        <v>19.5</v>
      </c>
      <c r="CE107" s="16">
        <v>26.05</v>
      </c>
      <c r="CF107" s="18">
        <v>30.8</v>
      </c>
      <c r="CG107" s="17">
        <v>33.01</v>
      </c>
      <c r="CH107" s="18">
        <v>33.96</v>
      </c>
      <c r="CI107" s="17">
        <v>34.26</v>
      </c>
      <c r="CJ107" s="19">
        <v>35.479999999999997</v>
      </c>
      <c r="CK107" s="17">
        <v>36.33</v>
      </c>
      <c r="CL107" s="19">
        <v>38.299999999999997</v>
      </c>
      <c r="CM107" s="18">
        <v>39.270000000000003</v>
      </c>
      <c r="CN107" s="17">
        <v>40.61</v>
      </c>
      <c r="CO107" s="17">
        <v>40.32</v>
      </c>
      <c r="CP107" s="17">
        <v>42.72</v>
      </c>
      <c r="CQ107" s="17">
        <v>42.84</v>
      </c>
      <c r="CR107" s="16">
        <v>43.99</v>
      </c>
      <c r="CS107" s="20">
        <v>44.17</v>
      </c>
      <c r="CT107" s="20">
        <v>46.75</v>
      </c>
      <c r="CU107" s="16">
        <v>44.51</v>
      </c>
      <c r="CV107" s="16">
        <v>41.88</v>
      </c>
      <c r="CW107" s="16">
        <v>26.15</v>
      </c>
      <c r="CX107" s="18">
        <v>30.02</v>
      </c>
      <c r="CY107" s="17">
        <v>33.51</v>
      </c>
      <c r="CZ107" s="17">
        <v>34.590000000000003</v>
      </c>
      <c r="DA107" s="17">
        <v>34.64</v>
      </c>
      <c r="DB107" s="19">
        <v>35.43</v>
      </c>
      <c r="DC107" s="17">
        <v>36.35</v>
      </c>
      <c r="DD107" s="19">
        <v>37.82</v>
      </c>
      <c r="DE107" s="18">
        <v>39.04</v>
      </c>
      <c r="DF107" s="17">
        <v>40.799999999999997</v>
      </c>
      <c r="DG107" s="17">
        <v>40.9</v>
      </c>
      <c r="DH107" s="17">
        <v>42.48</v>
      </c>
      <c r="DI107" s="17">
        <v>43.59</v>
      </c>
      <c r="DJ107" s="16">
        <v>43.84</v>
      </c>
      <c r="DK107" s="20">
        <v>44.29</v>
      </c>
      <c r="DL107" s="20">
        <v>46.26</v>
      </c>
      <c r="DM107" s="16">
        <v>44.85</v>
      </c>
      <c r="DN107" s="16">
        <v>41.89</v>
      </c>
      <c r="DO107" s="16">
        <v>3</v>
      </c>
      <c r="DP107" s="17">
        <v>6</v>
      </c>
      <c r="DQ107" s="17">
        <v>6</v>
      </c>
      <c r="DR107" s="17">
        <v>3</v>
      </c>
      <c r="DS107" s="17">
        <v>0</v>
      </c>
      <c r="DT107" s="17">
        <v>-7</v>
      </c>
      <c r="DU107" s="17">
        <v>-14</v>
      </c>
      <c r="DV107" s="17">
        <v>-19</v>
      </c>
      <c r="DW107" s="17">
        <v>-19</v>
      </c>
      <c r="DX107" s="17">
        <v>-16</v>
      </c>
      <c r="DY107" s="17">
        <v>-11</v>
      </c>
      <c r="DZ107" s="17">
        <v>-5</v>
      </c>
      <c r="EA107" s="17">
        <v>1</v>
      </c>
      <c r="EB107" s="20">
        <v>2</v>
      </c>
      <c r="EC107" s="20">
        <v>3</v>
      </c>
      <c r="ED107" s="20">
        <v>3</v>
      </c>
      <c r="EE107" s="20">
        <v>1</v>
      </c>
      <c r="EF107" s="20">
        <v>0</v>
      </c>
    </row>
    <row r="108" spans="1:136" ht="14">
      <c r="A108" s="2" t="s">
        <v>896</v>
      </c>
      <c r="B108" s="2" t="s">
        <v>897</v>
      </c>
      <c r="C108" s="2"/>
      <c r="D108" s="2">
        <v>50321928</v>
      </c>
      <c r="E108" s="10" t="s">
        <v>898</v>
      </c>
      <c r="F108" s="11" t="s">
        <v>899</v>
      </c>
      <c r="G108" s="2" t="s">
        <v>167</v>
      </c>
      <c r="H108" s="2"/>
      <c r="I108" s="2" t="s">
        <v>99</v>
      </c>
      <c r="J108" s="2" t="s">
        <v>287</v>
      </c>
      <c r="K108" s="30"/>
      <c r="L108" s="30"/>
      <c r="M108" s="30"/>
      <c r="N108" s="30"/>
      <c r="O108" s="3" t="s">
        <v>6</v>
      </c>
      <c r="P108" s="3">
        <v>13</v>
      </c>
      <c r="Q108" s="2">
        <v>11</v>
      </c>
      <c r="R108" s="2">
        <v>10</v>
      </c>
      <c r="S108" s="2" t="s">
        <v>900</v>
      </c>
      <c r="T108" s="33"/>
      <c r="U108" s="3" t="s">
        <v>137</v>
      </c>
      <c r="V108" s="3">
        <v>49</v>
      </c>
      <c r="W108" s="2">
        <v>38</v>
      </c>
      <c r="X108" s="2">
        <v>32</v>
      </c>
      <c r="Y108" s="2"/>
      <c r="Z108" s="33" t="s">
        <v>443</v>
      </c>
      <c r="AA108" s="12" t="s">
        <v>102</v>
      </c>
      <c r="AB108" s="12">
        <v>40</v>
      </c>
      <c r="AC108" s="13">
        <v>33</v>
      </c>
      <c r="AD108" s="13">
        <v>17</v>
      </c>
      <c r="AE108" s="13"/>
      <c r="AF108" s="34" t="s">
        <v>180</v>
      </c>
      <c r="AG108" s="2" t="s">
        <v>218</v>
      </c>
      <c r="AH108" s="2" t="s">
        <v>323</v>
      </c>
      <c r="AI108" s="2" t="s">
        <v>342</v>
      </c>
      <c r="AJ108" s="2" t="s">
        <v>513</v>
      </c>
      <c r="AK108" s="2" t="s">
        <v>87</v>
      </c>
      <c r="AL108" s="1"/>
      <c r="AM108" s="2" t="s">
        <v>89</v>
      </c>
      <c r="AN108" s="1"/>
      <c r="AO108" s="2" t="s">
        <v>91</v>
      </c>
      <c r="AP108" s="1" t="s">
        <v>901</v>
      </c>
      <c r="AQ108" s="2" t="s">
        <v>93</v>
      </c>
      <c r="AR108" s="14" t="s">
        <v>902</v>
      </c>
      <c r="AS108" s="13" t="s">
        <v>95</v>
      </c>
      <c r="AT108" s="1">
        <v>8</v>
      </c>
      <c r="AU108" s="4">
        <v>2.39</v>
      </c>
      <c r="AV108" s="37">
        <v>1.59</v>
      </c>
      <c r="AW108" s="9">
        <v>0</v>
      </c>
      <c r="AX108" s="6">
        <v>1.08</v>
      </c>
      <c r="AY108" s="7">
        <v>1.02</v>
      </c>
      <c r="AZ108" s="8">
        <v>0.88</v>
      </c>
      <c r="BA108" s="7">
        <v>0</v>
      </c>
      <c r="BB108" s="8">
        <v>0</v>
      </c>
      <c r="BC108" s="6">
        <v>0</v>
      </c>
      <c r="BD108" s="7">
        <v>4.75</v>
      </c>
      <c r="BE108" s="7">
        <v>4.78</v>
      </c>
      <c r="BF108" s="7">
        <v>3.24</v>
      </c>
      <c r="BG108" s="7">
        <v>1.61</v>
      </c>
      <c r="BH108" s="8">
        <v>2.66</v>
      </c>
      <c r="BI108" s="7">
        <v>4.1100000000000003</v>
      </c>
      <c r="BJ108" s="9">
        <v>6.71</v>
      </c>
      <c r="BK108" s="4">
        <v>11.63</v>
      </c>
      <c r="BL108" s="4">
        <v>15.33</v>
      </c>
      <c r="BM108" s="4">
        <v>2.29</v>
      </c>
      <c r="BN108" s="26">
        <v>0.51</v>
      </c>
      <c r="BO108" s="25">
        <v>0</v>
      </c>
      <c r="BP108" s="53">
        <v>1.1200000000000001</v>
      </c>
      <c r="BQ108" s="53">
        <v>1.1499999999999999</v>
      </c>
      <c r="BR108" s="54">
        <v>0.87</v>
      </c>
      <c r="BS108" s="53">
        <v>1.62</v>
      </c>
      <c r="BT108" s="54">
        <v>1.25</v>
      </c>
      <c r="BU108" s="55">
        <v>2.68</v>
      </c>
      <c r="BV108" s="53">
        <v>3.95</v>
      </c>
      <c r="BW108" s="53">
        <v>4.72</v>
      </c>
      <c r="BX108" s="53">
        <v>2.73</v>
      </c>
      <c r="BY108" s="7">
        <v>1.39</v>
      </c>
      <c r="BZ108" s="8">
        <v>2.0699999999999998</v>
      </c>
      <c r="CA108" s="7">
        <v>5.78</v>
      </c>
      <c r="CB108" s="9">
        <v>6.39</v>
      </c>
      <c r="CC108" s="4">
        <v>10.74</v>
      </c>
      <c r="CD108" s="4">
        <v>14.94</v>
      </c>
      <c r="CE108" s="16">
        <v>31.47</v>
      </c>
      <c r="CF108" s="38">
        <v>33.659999999999997</v>
      </c>
      <c r="CG108" s="20">
        <v>34.369999999999997</v>
      </c>
      <c r="CH108" s="18">
        <v>35.49</v>
      </c>
      <c r="CI108" s="17">
        <v>37.15</v>
      </c>
      <c r="CJ108" s="19">
        <v>38.18</v>
      </c>
      <c r="CK108" s="17">
        <v>39.47</v>
      </c>
      <c r="CL108" s="19">
        <v>40.299999999999997</v>
      </c>
      <c r="CM108" s="18">
        <v>40.270000000000003</v>
      </c>
      <c r="CN108" s="17">
        <v>41.44</v>
      </c>
      <c r="CO108" s="17">
        <v>42.24</v>
      </c>
      <c r="CP108" s="17">
        <v>43.62</v>
      </c>
      <c r="CQ108" s="17">
        <v>48.97</v>
      </c>
      <c r="CR108" s="19">
        <v>49.68</v>
      </c>
      <c r="CS108" s="17">
        <v>49.29</v>
      </c>
      <c r="CT108" s="20">
        <v>47.61</v>
      </c>
      <c r="CU108" s="16">
        <v>45.61</v>
      </c>
      <c r="CV108" s="16">
        <v>43.83</v>
      </c>
      <c r="CW108" s="16">
        <v>31.49</v>
      </c>
      <c r="CX108" s="38">
        <v>33.56</v>
      </c>
      <c r="CY108" s="20">
        <v>34.76</v>
      </c>
      <c r="CZ108" s="17">
        <v>35.200000000000003</v>
      </c>
      <c r="DA108" s="17">
        <v>37.229999999999997</v>
      </c>
      <c r="DB108" s="19">
        <v>38.25</v>
      </c>
      <c r="DC108" s="17">
        <v>39.03</v>
      </c>
      <c r="DD108" s="19">
        <v>40.85</v>
      </c>
      <c r="DE108" s="18">
        <v>40.19</v>
      </c>
      <c r="DF108" s="17">
        <v>41.32</v>
      </c>
      <c r="DG108" s="17">
        <v>42.86</v>
      </c>
      <c r="DH108" s="17">
        <v>43.55</v>
      </c>
      <c r="DI108" s="17">
        <v>48.61</v>
      </c>
      <c r="DJ108" s="19">
        <v>50.89</v>
      </c>
      <c r="DK108" s="17">
        <v>49.67</v>
      </c>
      <c r="DL108" s="20">
        <v>48.05</v>
      </c>
      <c r="DM108" s="16">
        <v>45.01</v>
      </c>
      <c r="DN108" s="16">
        <v>44.11</v>
      </c>
      <c r="DO108" s="16">
        <v>0</v>
      </c>
      <c r="DP108" s="20">
        <v>1</v>
      </c>
      <c r="DQ108" s="20">
        <v>2</v>
      </c>
      <c r="DR108" s="17">
        <v>2</v>
      </c>
      <c r="DS108" s="17">
        <v>0</v>
      </c>
      <c r="DT108" s="17">
        <v>-2</v>
      </c>
      <c r="DU108" s="17">
        <v>-6</v>
      </c>
      <c r="DV108" s="17">
        <v>-8</v>
      </c>
      <c r="DW108" s="17">
        <v>-6</v>
      </c>
      <c r="DX108" s="17">
        <v>-2</v>
      </c>
      <c r="DY108" s="17">
        <v>6</v>
      </c>
      <c r="DZ108" s="17">
        <v>13</v>
      </c>
      <c r="EA108" s="17">
        <v>15</v>
      </c>
      <c r="EB108" s="17">
        <v>15</v>
      </c>
      <c r="EC108" s="17">
        <v>11</v>
      </c>
      <c r="ED108" s="20">
        <v>8</v>
      </c>
      <c r="EE108" s="20">
        <v>6</v>
      </c>
      <c r="EF108" s="20">
        <v>10</v>
      </c>
    </row>
    <row r="109" spans="1:136" ht="14">
      <c r="A109" s="2" t="s">
        <v>892</v>
      </c>
      <c r="B109" s="2" t="s">
        <v>893</v>
      </c>
      <c r="C109" s="2"/>
      <c r="D109" s="2">
        <v>46863029</v>
      </c>
      <c r="E109" s="10" t="s">
        <v>894</v>
      </c>
      <c r="F109" s="11" t="s">
        <v>895</v>
      </c>
      <c r="G109" s="2" t="s">
        <v>167</v>
      </c>
      <c r="H109" s="2"/>
      <c r="I109" s="2" t="s">
        <v>147</v>
      </c>
      <c r="J109" s="2" t="s">
        <v>148</v>
      </c>
      <c r="K109" s="30" t="s">
        <v>168</v>
      </c>
      <c r="L109" s="30"/>
      <c r="M109" s="30"/>
      <c r="N109" s="30"/>
      <c r="O109" s="3" t="s">
        <v>13</v>
      </c>
      <c r="P109" s="3">
        <v>37</v>
      </c>
      <c r="Q109" s="2">
        <v>29</v>
      </c>
      <c r="R109" s="2">
        <v>29</v>
      </c>
      <c r="S109" s="2" t="s">
        <v>280</v>
      </c>
      <c r="T109" s="33" t="s">
        <v>487</v>
      </c>
      <c r="U109" s="3" t="s">
        <v>159</v>
      </c>
      <c r="V109" s="3">
        <v>53</v>
      </c>
      <c r="W109" s="2">
        <v>33</v>
      </c>
      <c r="X109" s="2">
        <v>31</v>
      </c>
      <c r="Y109" s="2"/>
      <c r="Z109" s="33" t="s">
        <v>90</v>
      </c>
      <c r="AA109" s="12" t="s">
        <v>160</v>
      </c>
      <c r="AB109" s="12">
        <v>21</v>
      </c>
      <c r="AC109" s="13">
        <v>13</v>
      </c>
      <c r="AD109" s="13">
        <v>9</v>
      </c>
      <c r="AE109" s="13"/>
      <c r="AF109" s="34"/>
      <c r="AG109" s="2" t="s">
        <v>117</v>
      </c>
      <c r="AH109" s="2" t="s">
        <v>251</v>
      </c>
      <c r="AI109" s="2" t="s">
        <v>85</v>
      </c>
      <c r="AJ109" s="2" t="s">
        <v>282</v>
      </c>
      <c r="AK109" s="2" t="s">
        <v>87</v>
      </c>
      <c r="AL109" s="1"/>
      <c r="AM109" s="2" t="s">
        <v>89</v>
      </c>
      <c r="AN109" s="1"/>
      <c r="AO109" s="2" t="s">
        <v>91</v>
      </c>
      <c r="AP109" s="1" t="s">
        <v>525</v>
      </c>
      <c r="AQ109" s="2" t="s">
        <v>93</v>
      </c>
      <c r="AR109" s="14" t="s">
        <v>343</v>
      </c>
      <c r="AS109" s="13" t="s">
        <v>95</v>
      </c>
      <c r="AT109" s="1">
        <v>-7</v>
      </c>
      <c r="AU109" s="4">
        <v>3.76</v>
      </c>
      <c r="AV109" s="6">
        <v>3.62</v>
      </c>
      <c r="AW109" s="7">
        <v>2.99</v>
      </c>
      <c r="AX109" s="6">
        <v>3.11</v>
      </c>
      <c r="AY109" s="7">
        <v>2.36</v>
      </c>
      <c r="AZ109" s="8">
        <v>2.5299999999999998</v>
      </c>
      <c r="BA109" s="7">
        <v>2.2400000000000002</v>
      </c>
      <c r="BB109" s="8">
        <v>1.49</v>
      </c>
      <c r="BC109" s="6">
        <v>1.1100000000000001</v>
      </c>
      <c r="BD109" s="7">
        <v>1.28</v>
      </c>
      <c r="BE109" s="7">
        <v>2.17</v>
      </c>
      <c r="BF109" s="7">
        <v>3.28</v>
      </c>
      <c r="BG109" s="7">
        <v>0</v>
      </c>
      <c r="BH109" s="8">
        <v>1.24</v>
      </c>
      <c r="BI109" s="7">
        <v>4.1100000000000003</v>
      </c>
      <c r="BJ109" s="9">
        <v>5.56</v>
      </c>
      <c r="BK109" s="4">
        <v>8.8800000000000008</v>
      </c>
      <c r="BL109" s="4">
        <v>15.88</v>
      </c>
      <c r="BM109" s="4">
        <v>3.48</v>
      </c>
      <c r="BN109" s="55">
        <v>3.28</v>
      </c>
      <c r="BO109" s="53">
        <v>1.56</v>
      </c>
      <c r="BP109" s="53">
        <v>1.07</v>
      </c>
      <c r="BQ109" s="53">
        <v>0.25</v>
      </c>
      <c r="BR109" s="54">
        <v>1.17</v>
      </c>
      <c r="BS109" s="53">
        <v>1.02</v>
      </c>
      <c r="BT109" s="54">
        <v>1.74</v>
      </c>
      <c r="BU109" s="55">
        <v>2.13</v>
      </c>
      <c r="BV109" s="53">
        <v>3.37</v>
      </c>
      <c r="BW109" s="53">
        <v>2.61</v>
      </c>
      <c r="BX109" s="53">
        <v>3.21</v>
      </c>
      <c r="BY109" s="7">
        <v>1.51</v>
      </c>
      <c r="BZ109" s="8">
        <v>2.4900000000000002</v>
      </c>
      <c r="CA109" s="7">
        <v>4.3099999999999996</v>
      </c>
      <c r="CB109" s="9">
        <v>5.13</v>
      </c>
      <c r="CC109" s="4">
        <v>9.74</v>
      </c>
      <c r="CD109" s="4">
        <v>17.600000000000001</v>
      </c>
      <c r="CE109" s="16">
        <v>27.11</v>
      </c>
      <c r="CF109" s="18">
        <v>32.54</v>
      </c>
      <c r="CG109" s="17">
        <v>34.049999999999997</v>
      </c>
      <c r="CH109" s="18">
        <v>35.49</v>
      </c>
      <c r="CI109" s="17">
        <v>37.03</v>
      </c>
      <c r="CJ109" s="19">
        <v>38.17</v>
      </c>
      <c r="CK109" s="17">
        <v>38.32</v>
      </c>
      <c r="CL109" s="19">
        <v>39.64</v>
      </c>
      <c r="CM109" s="18">
        <v>40.89</v>
      </c>
      <c r="CN109" s="17">
        <v>40.44</v>
      </c>
      <c r="CO109" s="17">
        <v>41.83</v>
      </c>
      <c r="CP109" s="17">
        <v>41.65</v>
      </c>
      <c r="CQ109" s="17">
        <v>44.78</v>
      </c>
      <c r="CR109" s="19">
        <v>46.39</v>
      </c>
      <c r="CS109" s="17">
        <v>46.33</v>
      </c>
      <c r="CT109" s="20">
        <v>47.07</v>
      </c>
      <c r="CU109" s="16">
        <v>45.63</v>
      </c>
      <c r="CV109" s="16">
        <v>47.67</v>
      </c>
      <c r="CW109" s="16">
        <v>27.72</v>
      </c>
      <c r="CX109" s="18">
        <v>32.46</v>
      </c>
      <c r="CY109" s="17">
        <v>34.28</v>
      </c>
      <c r="CZ109" s="17">
        <v>35.770000000000003</v>
      </c>
      <c r="DA109" s="17">
        <v>37.97</v>
      </c>
      <c r="DB109" s="19">
        <v>37.049999999999997</v>
      </c>
      <c r="DC109" s="17">
        <v>37.68</v>
      </c>
      <c r="DD109" s="19">
        <v>38.94</v>
      </c>
      <c r="DE109" s="18">
        <v>39.979999999999997</v>
      </c>
      <c r="DF109" s="17">
        <v>40.85</v>
      </c>
      <c r="DG109" s="17">
        <v>41.31</v>
      </c>
      <c r="DH109" s="17">
        <v>41.03</v>
      </c>
      <c r="DI109" s="17">
        <v>44.68</v>
      </c>
      <c r="DJ109" s="19">
        <v>46.13</v>
      </c>
      <c r="DK109" s="17">
        <v>45.6</v>
      </c>
      <c r="DL109" s="20">
        <v>48.03</v>
      </c>
      <c r="DM109" s="16">
        <v>45.05</v>
      </c>
      <c r="DN109" s="16">
        <v>47.77</v>
      </c>
      <c r="DO109" s="16">
        <v>0</v>
      </c>
      <c r="DP109" s="17">
        <v>1</v>
      </c>
      <c r="DQ109" s="17">
        <v>4</v>
      </c>
      <c r="DR109" s="17">
        <v>4</v>
      </c>
      <c r="DS109" s="17">
        <v>5</v>
      </c>
      <c r="DT109" s="17">
        <v>1</v>
      </c>
      <c r="DU109" s="17">
        <v>-1</v>
      </c>
      <c r="DV109" s="17">
        <v>-11</v>
      </c>
      <c r="DW109" s="17">
        <v>-18</v>
      </c>
      <c r="DX109" s="17">
        <v>-22</v>
      </c>
      <c r="DY109" s="17">
        <v>-25</v>
      </c>
      <c r="DZ109" s="17">
        <v>-27</v>
      </c>
      <c r="EA109" s="17">
        <v>-22</v>
      </c>
      <c r="EB109" s="17">
        <v>-15</v>
      </c>
      <c r="EC109" s="17">
        <v>-11</v>
      </c>
      <c r="ED109" s="20">
        <v>-7</v>
      </c>
      <c r="EE109" s="20">
        <v>-5</v>
      </c>
      <c r="EF109" s="20">
        <v>-2</v>
      </c>
    </row>
    <row r="110" spans="1:136" ht="14">
      <c r="A110" s="2" t="s">
        <v>887</v>
      </c>
      <c r="B110" s="2" t="s">
        <v>888</v>
      </c>
      <c r="C110" s="2"/>
      <c r="D110" s="2">
        <v>51225054</v>
      </c>
      <c r="E110" s="10" t="s">
        <v>889</v>
      </c>
      <c r="F110" s="11" t="s">
        <v>890</v>
      </c>
      <c r="G110" s="2" t="s">
        <v>167</v>
      </c>
      <c r="H110" s="2"/>
      <c r="I110" s="2" t="s">
        <v>158</v>
      </c>
      <c r="J110" s="2" t="s">
        <v>329</v>
      </c>
      <c r="K110" s="30"/>
      <c r="L110" s="30"/>
      <c r="M110" s="30"/>
      <c r="N110" s="30"/>
      <c r="O110" s="3" t="s">
        <v>17</v>
      </c>
      <c r="P110" s="3">
        <v>16</v>
      </c>
      <c r="Q110" s="2">
        <v>13</v>
      </c>
      <c r="R110" s="2">
        <v>11</v>
      </c>
      <c r="S110" s="2" t="s">
        <v>280</v>
      </c>
      <c r="T110" s="33"/>
      <c r="U110" s="3" t="s">
        <v>175</v>
      </c>
      <c r="V110" s="3">
        <v>47</v>
      </c>
      <c r="W110" s="2">
        <v>28</v>
      </c>
      <c r="X110" s="2">
        <v>30</v>
      </c>
      <c r="Y110" s="2"/>
      <c r="Z110" s="33" t="s">
        <v>88</v>
      </c>
      <c r="AA110" s="12" t="s">
        <v>160</v>
      </c>
      <c r="AB110" s="12">
        <v>24</v>
      </c>
      <c r="AC110" s="13">
        <v>18</v>
      </c>
      <c r="AD110" s="13">
        <v>18</v>
      </c>
      <c r="AE110" s="13"/>
      <c r="AF110" s="34"/>
      <c r="AG110" s="2" t="s">
        <v>311</v>
      </c>
      <c r="AH110" s="2" t="s">
        <v>265</v>
      </c>
      <c r="AI110" s="2" t="s">
        <v>606</v>
      </c>
      <c r="AJ110" s="2" t="s">
        <v>227</v>
      </c>
      <c r="AK110" s="2" t="s">
        <v>87</v>
      </c>
      <c r="AL110" s="1"/>
      <c r="AM110" s="2" t="s">
        <v>89</v>
      </c>
      <c r="AN110" s="1"/>
      <c r="AO110" s="2" t="s">
        <v>91</v>
      </c>
      <c r="AP110" s="1" t="s">
        <v>891</v>
      </c>
      <c r="AQ110" s="2" t="s">
        <v>93</v>
      </c>
      <c r="AR110" s="14" t="s">
        <v>753</v>
      </c>
      <c r="AS110" s="13" t="s">
        <v>95</v>
      </c>
      <c r="AT110" s="1">
        <v>3</v>
      </c>
      <c r="AU110" s="4">
        <v>4.07</v>
      </c>
      <c r="AV110" s="37">
        <v>2.71</v>
      </c>
      <c r="AW110" s="9">
        <v>1.78</v>
      </c>
      <c r="AX110" s="37">
        <v>1.42</v>
      </c>
      <c r="AY110" s="7">
        <v>1.62</v>
      </c>
      <c r="AZ110" s="8">
        <v>1.39</v>
      </c>
      <c r="BA110" s="7">
        <v>0.45</v>
      </c>
      <c r="BB110" s="8">
        <v>1.88</v>
      </c>
      <c r="BC110" s="6">
        <v>1.66</v>
      </c>
      <c r="BD110" s="7">
        <v>2.5299999999999998</v>
      </c>
      <c r="BE110" s="7">
        <v>2.9</v>
      </c>
      <c r="BF110" s="7">
        <v>5.47</v>
      </c>
      <c r="BG110" s="7">
        <v>2.02</v>
      </c>
      <c r="BH110" s="8">
        <v>2.11</v>
      </c>
      <c r="BI110" s="7">
        <v>3.66</v>
      </c>
      <c r="BJ110" s="9">
        <v>5.09</v>
      </c>
      <c r="BK110" s="4">
        <v>9.19</v>
      </c>
      <c r="BL110" s="4">
        <v>12.61</v>
      </c>
      <c r="BM110" s="4">
        <v>3.16</v>
      </c>
      <c r="BN110" s="26">
        <v>2.79</v>
      </c>
      <c r="BO110" s="25">
        <v>1.5</v>
      </c>
      <c r="BP110" s="25">
        <v>0.83</v>
      </c>
      <c r="BQ110" s="53">
        <v>0.25</v>
      </c>
      <c r="BR110" s="54">
        <v>1.62</v>
      </c>
      <c r="BS110" s="53">
        <v>0.32</v>
      </c>
      <c r="BT110" s="54">
        <v>1.27</v>
      </c>
      <c r="BU110" s="55">
        <v>1.57</v>
      </c>
      <c r="BV110" s="53">
        <v>2.91</v>
      </c>
      <c r="BW110" s="53">
        <v>7.35</v>
      </c>
      <c r="BX110" s="53">
        <v>8.17</v>
      </c>
      <c r="BY110" s="7">
        <v>3.24</v>
      </c>
      <c r="BZ110" s="8">
        <v>3.51</v>
      </c>
      <c r="CA110" s="7">
        <v>3.38</v>
      </c>
      <c r="CB110" s="9">
        <v>5.15</v>
      </c>
      <c r="CC110" s="4">
        <v>9.5299999999999994</v>
      </c>
      <c r="CD110" s="4">
        <v>11.46</v>
      </c>
      <c r="CE110" s="16">
        <v>28.39</v>
      </c>
      <c r="CF110" s="38">
        <v>31.34</v>
      </c>
      <c r="CG110" s="20">
        <v>34.159999999999997</v>
      </c>
      <c r="CH110" s="38">
        <v>36.729999999999997</v>
      </c>
      <c r="CI110" s="17">
        <v>35.14</v>
      </c>
      <c r="CJ110" s="19">
        <v>36.1</v>
      </c>
      <c r="CK110" s="17">
        <v>38.799999999999997</v>
      </c>
      <c r="CL110" s="19">
        <v>38.979999999999997</v>
      </c>
      <c r="CM110" s="18">
        <v>39.72</v>
      </c>
      <c r="CN110" s="17">
        <v>40.36</v>
      </c>
      <c r="CO110" s="17">
        <v>41.38</v>
      </c>
      <c r="CP110" s="17">
        <v>41.14</v>
      </c>
      <c r="CQ110" s="17">
        <v>43.29</v>
      </c>
      <c r="CR110" s="19">
        <v>45.1</v>
      </c>
      <c r="CS110" s="17">
        <v>48.78</v>
      </c>
      <c r="CT110" s="20">
        <v>48.22</v>
      </c>
      <c r="CU110" s="16">
        <v>43.81</v>
      </c>
      <c r="CV110" s="16">
        <v>46.09</v>
      </c>
      <c r="CW110" s="16">
        <v>28.29</v>
      </c>
      <c r="CX110" s="38">
        <v>31.61</v>
      </c>
      <c r="CY110" s="20">
        <v>34.61</v>
      </c>
      <c r="CZ110" s="20">
        <v>36.57</v>
      </c>
      <c r="DA110" s="17">
        <v>35.43</v>
      </c>
      <c r="DB110" s="19">
        <v>36.24</v>
      </c>
      <c r="DC110" s="17">
        <v>37.17</v>
      </c>
      <c r="DD110" s="19">
        <v>37.42</v>
      </c>
      <c r="DE110" s="18">
        <v>39.67</v>
      </c>
      <c r="DF110" s="17">
        <v>40.380000000000003</v>
      </c>
      <c r="DG110" s="17">
        <v>41.23</v>
      </c>
      <c r="DH110" s="17">
        <v>41.68</v>
      </c>
      <c r="DI110" s="17">
        <v>43.27</v>
      </c>
      <c r="DJ110" s="19">
        <v>45.89</v>
      </c>
      <c r="DK110" s="17">
        <v>48.62</v>
      </c>
      <c r="DL110" s="20">
        <v>49.44</v>
      </c>
      <c r="DM110" s="16">
        <v>43.44</v>
      </c>
      <c r="DN110" s="16">
        <v>45.96</v>
      </c>
      <c r="DO110" s="16">
        <v>0</v>
      </c>
      <c r="DP110" s="20">
        <v>0</v>
      </c>
      <c r="DQ110" s="20">
        <v>2</v>
      </c>
      <c r="DR110" s="20">
        <v>1</v>
      </c>
      <c r="DS110" s="17">
        <v>-1</v>
      </c>
      <c r="DT110" s="17">
        <v>-5</v>
      </c>
      <c r="DU110" s="17">
        <v>-9</v>
      </c>
      <c r="DV110" s="17">
        <v>-12</v>
      </c>
      <c r="DW110" s="17">
        <v>-17</v>
      </c>
      <c r="DX110" s="17">
        <v>-18</v>
      </c>
      <c r="DY110" s="17">
        <v>-17</v>
      </c>
      <c r="DZ110" s="17">
        <v>-16</v>
      </c>
      <c r="EA110" s="17">
        <v>-11</v>
      </c>
      <c r="EB110" s="17">
        <v>-5</v>
      </c>
      <c r="EC110" s="17">
        <v>-1</v>
      </c>
      <c r="ED110" s="20">
        <v>0</v>
      </c>
      <c r="EE110" s="20">
        <v>1</v>
      </c>
      <c r="EF110" s="20">
        <v>1</v>
      </c>
    </row>
    <row r="111" spans="1:136" ht="14">
      <c r="A111" s="2" t="s">
        <v>882</v>
      </c>
      <c r="B111" s="2" t="s">
        <v>883</v>
      </c>
      <c r="C111" s="2"/>
      <c r="D111" s="2">
        <v>51491008</v>
      </c>
      <c r="E111" s="10" t="s">
        <v>884</v>
      </c>
      <c r="F111" s="11" t="s">
        <v>306</v>
      </c>
      <c r="G111" s="2" t="s">
        <v>167</v>
      </c>
      <c r="H111" s="2"/>
      <c r="I111" s="2" t="s">
        <v>158</v>
      </c>
      <c r="J111" s="2" t="s">
        <v>148</v>
      </c>
      <c r="K111" s="30" t="s">
        <v>598</v>
      </c>
      <c r="L111" s="30"/>
      <c r="M111" s="30"/>
      <c r="N111" s="30"/>
      <c r="O111" s="3" t="s">
        <v>6</v>
      </c>
      <c r="P111" s="3">
        <v>37</v>
      </c>
      <c r="Q111" s="2">
        <v>35</v>
      </c>
      <c r="R111" s="2">
        <v>35</v>
      </c>
      <c r="S111" s="2" t="s">
        <v>885</v>
      </c>
      <c r="T111" s="33"/>
      <c r="U111" s="3" t="s">
        <v>260</v>
      </c>
      <c r="V111" s="3">
        <v>70</v>
      </c>
      <c r="W111" s="2">
        <v>42</v>
      </c>
      <c r="X111" s="2">
        <v>34</v>
      </c>
      <c r="Y111" s="2"/>
      <c r="Z111" s="33" t="s">
        <v>242</v>
      </c>
      <c r="AA111" s="12" t="s">
        <v>261</v>
      </c>
      <c r="AB111" s="12">
        <v>29</v>
      </c>
      <c r="AC111" s="13">
        <v>17</v>
      </c>
      <c r="AD111" s="13">
        <v>16</v>
      </c>
      <c r="AE111" s="13"/>
      <c r="AF111" s="34"/>
      <c r="AG111" s="2" t="s">
        <v>311</v>
      </c>
      <c r="AH111" s="2" t="s">
        <v>251</v>
      </c>
      <c r="AI111" s="2" t="s">
        <v>870</v>
      </c>
      <c r="AJ111" s="2" t="s">
        <v>106</v>
      </c>
      <c r="AK111" s="2" t="s">
        <v>87</v>
      </c>
      <c r="AL111" s="1"/>
      <c r="AM111" s="2" t="s">
        <v>89</v>
      </c>
      <c r="AN111" s="1"/>
      <c r="AO111" s="2" t="s">
        <v>91</v>
      </c>
      <c r="AP111" s="1" t="s">
        <v>886</v>
      </c>
      <c r="AQ111" s="2" t="s">
        <v>93</v>
      </c>
      <c r="AR111" s="14" t="s">
        <v>782</v>
      </c>
      <c r="AS111" s="13" t="s">
        <v>95</v>
      </c>
      <c r="AT111" s="1">
        <v>2</v>
      </c>
      <c r="AU111" s="4">
        <v>5.57</v>
      </c>
      <c r="AV111" s="6">
        <v>4.68</v>
      </c>
      <c r="AW111" s="7">
        <v>4.29</v>
      </c>
      <c r="AX111" s="6">
        <v>3.37</v>
      </c>
      <c r="AY111" s="7">
        <v>3.27</v>
      </c>
      <c r="AZ111" s="8">
        <v>3.56</v>
      </c>
      <c r="BA111" s="7">
        <v>2.2400000000000002</v>
      </c>
      <c r="BB111" s="8">
        <v>3.17</v>
      </c>
      <c r="BC111" s="6">
        <v>3.45</v>
      </c>
      <c r="BD111" s="7">
        <v>4.38</v>
      </c>
      <c r="BE111" s="7">
        <v>9.33</v>
      </c>
      <c r="BF111" s="7">
        <v>7.63</v>
      </c>
      <c r="BG111" s="7">
        <v>5.41</v>
      </c>
      <c r="BH111" s="8">
        <v>6.06</v>
      </c>
      <c r="BI111" s="9">
        <v>6.34</v>
      </c>
      <c r="BJ111" s="9">
        <v>9.16</v>
      </c>
      <c r="BK111" s="4">
        <v>14.86</v>
      </c>
      <c r="BL111" s="4">
        <v>19.61</v>
      </c>
      <c r="BM111" s="4">
        <v>5.86</v>
      </c>
      <c r="BN111" s="55">
        <v>3.67</v>
      </c>
      <c r="BO111" s="53">
        <v>1.54</v>
      </c>
      <c r="BP111" s="53">
        <v>1.79</v>
      </c>
      <c r="BQ111" s="53">
        <v>2.25</v>
      </c>
      <c r="BR111" s="54">
        <v>2.86</v>
      </c>
      <c r="BS111" s="53">
        <v>1.27</v>
      </c>
      <c r="BT111" s="54">
        <v>3.11</v>
      </c>
      <c r="BU111" s="55">
        <v>3.67</v>
      </c>
      <c r="BV111" s="53">
        <v>3.83</v>
      </c>
      <c r="BW111" s="53">
        <v>7.66</v>
      </c>
      <c r="BX111" s="53">
        <v>7.82</v>
      </c>
      <c r="BY111" s="7">
        <v>6.33</v>
      </c>
      <c r="BZ111" s="8">
        <v>6.46</v>
      </c>
      <c r="CA111" s="9">
        <v>8.5299999999999994</v>
      </c>
      <c r="CB111" s="9">
        <v>11.63</v>
      </c>
      <c r="CC111" s="4">
        <v>14.73</v>
      </c>
      <c r="CD111" s="4">
        <v>20.88</v>
      </c>
      <c r="CE111" s="16">
        <v>27.73</v>
      </c>
      <c r="CF111" s="18">
        <v>34.299999999999997</v>
      </c>
      <c r="CG111" s="17">
        <v>36.15</v>
      </c>
      <c r="CH111" s="18">
        <v>36.049999999999997</v>
      </c>
      <c r="CI111" s="17">
        <v>36.729999999999997</v>
      </c>
      <c r="CJ111" s="19">
        <v>38.85</v>
      </c>
      <c r="CK111" s="17">
        <v>41.55</v>
      </c>
      <c r="CL111" s="19">
        <v>40.409999999999997</v>
      </c>
      <c r="CM111" s="18">
        <v>41.99</v>
      </c>
      <c r="CN111" s="17">
        <v>42.78</v>
      </c>
      <c r="CO111" s="17">
        <v>44.48</v>
      </c>
      <c r="CP111" s="17">
        <v>44.39</v>
      </c>
      <c r="CQ111" s="17">
        <v>47.88</v>
      </c>
      <c r="CR111" s="19">
        <v>49.61</v>
      </c>
      <c r="CS111" s="20">
        <v>50.79</v>
      </c>
      <c r="CT111" s="20">
        <v>48.29</v>
      </c>
      <c r="CU111" s="16">
        <v>45.35</v>
      </c>
      <c r="CV111" s="16">
        <v>38.11</v>
      </c>
      <c r="CW111" s="16">
        <v>27.96</v>
      </c>
      <c r="CX111" s="18">
        <v>34.020000000000003</v>
      </c>
      <c r="CY111" s="17">
        <v>36.18</v>
      </c>
      <c r="CZ111" s="17">
        <v>36.93</v>
      </c>
      <c r="DA111" s="17">
        <v>37.65</v>
      </c>
      <c r="DB111" s="19">
        <v>38.700000000000003</v>
      </c>
      <c r="DC111" s="17">
        <v>40.130000000000003</v>
      </c>
      <c r="DD111" s="19">
        <v>40.200000000000003</v>
      </c>
      <c r="DE111" s="18">
        <v>41.16</v>
      </c>
      <c r="DF111" s="17">
        <v>42.04</v>
      </c>
      <c r="DG111" s="17">
        <v>43.08</v>
      </c>
      <c r="DH111" s="17">
        <v>43.6</v>
      </c>
      <c r="DI111" s="17">
        <v>46.98</v>
      </c>
      <c r="DJ111" s="19">
        <v>49.08</v>
      </c>
      <c r="DK111" s="20">
        <v>50.79</v>
      </c>
      <c r="DL111" s="20">
        <v>49.85</v>
      </c>
      <c r="DM111" s="16">
        <v>46.51</v>
      </c>
      <c r="DN111" s="16">
        <v>39.46</v>
      </c>
      <c r="DO111" s="16">
        <v>1</v>
      </c>
      <c r="DP111" s="17">
        <v>2</v>
      </c>
      <c r="DQ111" s="17">
        <v>1</v>
      </c>
      <c r="DR111" s="17">
        <v>-1</v>
      </c>
      <c r="DS111" s="17">
        <v>-8</v>
      </c>
      <c r="DT111" s="17">
        <v>-17</v>
      </c>
      <c r="DU111" s="17">
        <v>-25</v>
      </c>
      <c r="DV111" s="17">
        <v>-26</v>
      </c>
      <c r="DW111" s="17">
        <v>-29</v>
      </c>
      <c r="DX111" s="17">
        <v>-26</v>
      </c>
      <c r="DY111" s="17">
        <v>-23</v>
      </c>
      <c r="DZ111" s="17">
        <v>-19</v>
      </c>
      <c r="EA111" s="17">
        <v>-15</v>
      </c>
      <c r="EB111" s="17">
        <v>-10</v>
      </c>
      <c r="EC111" s="20">
        <v>-6</v>
      </c>
      <c r="ED111" s="20">
        <v>-5</v>
      </c>
      <c r="EE111" s="20">
        <v>-3</v>
      </c>
      <c r="EF111" s="20">
        <v>-2</v>
      </c>
    </row>
    <row r="112" spans="1:136" ht="14">
      <c r="A112" s="2" t="s">
        <v>879</v>
      </c>
      <c r="B112" s="2" t="s">
        <v>867</v>
      </c>
      <c r="C112" s="2"/>
      <c r="D112" s="2">
        <v>50867138</v>
      </c>
      <c r="E112" s="10" t="s">
        <v>880</v>
      </c>
      <c r="F112" s="11" t="s">
        <v>136</v>
      </c>
      <c r="G112" s="2" t="s">
        <v>167</v>
      </c>
      <c r="H112" s="2"/>
      <c r="I112" s="2" t="s">
        <v>147</v>
      </c>
      <c r="J112" s="2" t="s">
        <v>255</v>
      </c>
      <c r="K112" s="30"/>
      <c r="L112" s="30"/>
      <c r="M112" s="30"/>
      <c r="N112" s="30"/>
      <c r="O112" s="3" t="s">
        <v>17</v>
      </c>
      <c r="P112" s="3">
        <v>34</v>
      </c>
      <c r="Q112" s="2">
        <v>33</v>
      </c>
      <c r="R112" s="2">
        <v>24</v>
      </c>
      <c r="S112" s="2" t="s">
        <v>881</v>
      </c>
      <c r="T112" s="33"/>
      <c r="U112" s="3" t="s">
        <v>101</v>
      </c>
      <c r="V112" s="3">
        <v>54</v>
      </c>
      <c r="W112" s="2">
        <v>37</v>
      </c>
      <c r="X112" s="2">
        <v>37</v>
      </c>
      <c r="Y112" s="2"/>
      <c r="Z112" s="33" t="s">
        <v>443</v>
      </c>
      <c r="AA112" s="12" t="s">
        <v>138</v>
      </c>
      <c r="AB112" s="12">
        <v>38</v>
      </c>
      <c r="AC112" s="13">
        <v>26</v>
      </c>
      <c r="AD112" s="13">
        <v>9</v>
      </c>
      <c r="AE112" s="13"/>
      <c r="AF112" s="34" t="s">
        <v>180</v>
      </c>
      <c r="AG112" s="2" t="s">
        <v>83</v>
      </c>
      <c r="AH112" s="2" t="s">
        <v>383</v>
      </c>
      <c r="AI112" s="2" t="s">
        <v>606</v>
      </c>
      <c r="AJ112" s="2" t="s">
        <v>775</v>
      </c>
      <c r="AK112" s="2" t="s">
        <v>87</v>
      </c>
      <c r="AL112" s="1"/>
      <c r="AM112" s="2" t="s">
        <v>89</v>
      </c>
      <c r="AN112" s="1"/>
      <c r="AO112" s="2" t="s">
        <v>91</v>
      </c>
      <c r="AP112" s="1" t="s">
        <v>773</v>
      </c>
      <c r="AQ112" s="2" t="s">
        <v>93</v>
      </c>
      <c r="AR112" s="14" t="s">
        <v>291</v>
      </c>
      <c r="AS112" s="13" t="s">
        <v>95</v>
      </c>
      <c r="AT112" s="1">
        <v>-4</v>
      </c>
      <c r="AU112" s="4">
        <v>2.86</v>
      </c>
      <c r="AV112" s="6">
        <v>3.02</v>
      </c>
      <c r="AW112" s="7">
        <v>2.12</v>
      </c>
      <c r="AX112" s="6">
        <v>1.99</v>
      </c>
      <c r="AY112" s="7">
        <v>2.0099999999999998</v>
      </c>
      <c r="AZ112" s="8">
        <v>2.62</v>
      </c>
      <c r="BA112" s="7">
        <v>0.95</v>
      </c>
      <c r="BB112" s="8">
        <v>0</v>
      </c>
      <c r="BC112" s="6">
        <v>0.37</v>
      </c>
      <c r="BD112" s="7">
        <v>2.44</v>
      </c>
      <c r="BE112" s="7">
        <v>3.95</v>
      </c>
      <c r="BF112" s="7">
        <v>5.43</v>
      </c>
      <c r="BG112" s="7">
        <v>1.61</v>
      </c>
      <c r="BH112" s="8">
        <v>1.76</v>
      </c>
      <c r="BI112" s="7">
        <v>4.51</v>
      </c>
      <c r="BJ112" s="9">
        <v>6.13</v>
      </c>
      <c r="BK112" s="4">
        <v>11.72</v>
      </c>
      <c r="BL112" s="4">
        <v>17.48</v>
      </c>
      <c r="BM112" s="4">
        <v>2.66</v>
      </c>
      <c r="BN112" s="55">
        <v>1.78</v>
      </c>
      <c r="BO112" s="53">
        <v>0</v>
      </c>
      <c r="BP112" s="53">
        <v>0</v>
      </c>
      <c r="BQ112" s="53">
        <v>0.37</v>
      </c>
      <c r="BR112" s="54">
        <v>1.49</v>
      </c>
      <c r="BS112" s="53">
        <v>2.74</v>
      </c>
      <c r="BT112" s="54">
        <v>2.4900000000000002</v>
      </c>
      <c r="BU112" s="55">
        <v>2.36</v>
      </c>
      <c r="BV112" s="53">
        <v>3.49</v>
      </c>
      <c r="BW112" s="53">
        <v>2.98</v>
      </c>
      <c r="BX112" s="53">
        <v>5.04</v>
      </c>
      <c r="BY112" s="7">
        <v>0.5</v>
      </c>
      <c r="BZ112" s="8">
        <v>1.39</v>
      </c>
      <c r="CA112" s="7">
        <v>4.83</v>
      </c>
      <c r="CB112" s="9">
        <v>5.5</v>
      </c>
      <c r="CC112" s="4">
        <v>10.48</v>
      </c>
      <c r="CD112" s="4">
        <v>17.12</v>
      </c>
      <c r="CE112" s="16">
        <v>27.97</v>
      </c>
      <c r="CF112" s="18">
        <v>31.14</v>
      </c>
      <c r="CG112" s="17">
        <v>33.64</v>
      </c>
      <c r="CH112" s="18">
        <v>35.17</v>
      </c>
      <c r="CI112" s="17">
        <v>35.1</v>
      </c>
      <c r="CJ112" s="19">
        <v>35.979999999999997</v>
      </c>
      <c r="CK112" s="17">
        <v>37.159999999999997</v>
      </c>
      <c r="CL112" s="19">
        <v>38.18</v>
      </c>
      <c r="CM112" s="18">
        <v>38.15</v>
      </c>
      <c r="CN112" s="17">
        <v>38.97</v>
      </c>
      <c r="CO112" s="17">
        <v>39.78</v>
      </c>
      <c r="CP112" s="17">
        <v>40.17</v>
      </c>
      <c r="CQ112" s="17">
        <v>43.6</v>
      </c>
      <c r="CR112" s="19">
        <v>45.32</v>
      </c>
      <c r="CS112" s="17">
        <v>43.89</v>
      </c>
      <c r="CT112" s="20">
        <v>41.86</v>
      </c>
      <c r="CU112" s="16">
        <v>44.14</v>
      </c>
      <c r="CV112" s="16">
        <v>39.74</v>
      </c>
      <c r="CW112" s="16">
        <v>27.64</v>
      </c>
      <c r="CX112" s="18">
        <v>31.22</v>
      </c>
      <c r="CY112" s="17">
        <v>33.68</v>
      </c>
      <c r="CZ112" s="17">
        <v>35.659999999999997</v>
      </c>
      <c r="DA112" s="17">
        <v>35.51</v>
      </c>
      <c r="DB112" s="19">
        <v>35.36</v>
      </c>
      <c r="DC112" s="17">
        <v>36.700000000000003</v>
      </c>
      <c r="DD112" s="19">
        <v>37.409999999999997</v>
      </c>
      <c r="DE112" s="18">
        <v>37.520000000000003</v>
      </c>
      <c r="DF112" s="17">
        <v>38.369999999999997</v>
      </c>
      <c r="DG112" s="17">
        <v>39.630000000000003</v>
      </c>
      <c r="DH112" s="17">
        <v>40.39</v>
      </c>
      <c r="DI112" s="17">
        <v>43.93</v>
      </c>
      <c r="DJ112" s="19">
        <v>46.23</v>
      </c>
      <c r="DK112" s="17">
        <v>44.49</v>
      </c>
      <c r="DL112" s="20">
        <v>41.51</v>
      </c>
      <c r="DM112" s="16">
        <v>44.22</v>
      </c>
      <c r="DN112" s="16">
        <v>39.86</v>
      </c>
      <c r="DO112" s="16">
        <v>1</v>
      </c>
      <c r="DP112" s="17">
        <v>3</v>
      </c>
      <c r="DQ112" s="17">
        <v>4</v>
      </c>
      <c r="DR112" s="17">
        <v>5</v>
      </c>
      <c r="DS112" s="17">
        <v>2</v>
      </c>
      <c r="DT112" s="17">
        <v>-3</v>
      </c>
      <c r="DU112" s="17">
        <v>-8</v>
      </c>
      <c r="DV112" s="17">
        <v>-11</v>
      </c>
      <c r="DW112" s="17">
        <v>-7</v>
      </c>
      <c r="DX112" s="17">
        <v>-4</v>
      </c>
      <c r="DY112" s="17">
        <v>1</v>
      </c>
      <c r="DZ112" s="17">
        <v>6</v>
      </c>
      <c r="EA112" s="17">
        <v>11</v>
      </c>
      <c r="EB112" s="17">
        <v>11</v>
      </c>
      <c r="EC112" s="17">
        <v>6</v>
      </c>
      <c r="ED112" s="20">
        <v>4</v>
      </c>
      <c r="EE112" s="20">
        <v>2</v>
      </c>
      <c r="EF112" s="20">
        <v>2</v>
      </c>
    </row>
    <row r="113" spans="1:136" ht="14">
      <c r="A113" s="2" t="s">
        <v>873</v>
      </c>
      <c r="B113" s="2" t="s">
        <v>874</v>
      </c>
      <c r="C113" s="2"/>
      <c r="D113" s="2">
        <v>50468625</v>
      </c>
      <c r="E113" s="10" t="s">
        <v>875</v>
      </c>
      <c r="F113" s="11" t="s">
        <v>876</v>
      </c>
      <c r="G113" s="2" t="s">
        <v>167</v>
      </c>
      <c r="H113" s="2"/>
      <c r="I113" s="2" t="s">
        <v>99</v>
      </c>
      <c r="J113" s="2" t="s">
        <v>287</v>
      </c>
      <c r="K113" s="30" t="s">
        <v>168</v>
      </c>
      <c r="L113" s="30"/>
      <c r="M113" s="30"/>
      <c r="N113" s="30"/>
      <c r="O113" s="3" t="s">
        <v>48</v>
      </c>
      <c r="P113" s="3">
        <v>16</v>
      </c>
      <c r="Q113" s="2">
        <v>14</v>
      </c>
      <c r="R113" s="2">
        <v>11</v>
      </c>
      <c r="S113" s="2" t="s">
        <v>877</v>
      </c>
      <c r="T113" s="33"/>
      <c r="U113" s="3" t="s">
        <v>115</v>
      </c>
      <c r="V113" s="3">
        <v>50</v>
      </c>
      <c r="W113" s="2">
        <v>37</v>
      </c>
      <c r="X113" s="2">
        <v>22</v>
      </c>
      <c r="Y113" s="2"/>
      <c r="Z113" s="33" t="s">
        <v>209</v>
      </c>
      <c r="AA113" s="12" t="s">
        <v>116</v>
      </c>
      <c r="AB113" s="12">
        <v>50</v>
      </c>
      <c r="AC113" s="13">
        <v>32</v>
      </c>
      <c r="AD113" s="13">
        <v>21</v>
      </c>
      <c r="AE113" s="13"/>
      <c r="AF113" s="34" t="s">
        <v>180</v>
      </c>
      <c r="AG113" s="2" t="s">
        <v>127</v>
      </c>
      <c r="AH113" s="2" t="s">
        <v>265</v>
      </c>
      <c r="AI113" s="2" t="s">
        <v>507</v>
      </c>
      <c r="AJ113" s="2" t="s">
        <v>658</v>
      </c>
      <c r="AK113" s="2" t="s">
        <v>87</v>
      </c>
      <c r="AL113" s="1"/>
      <c r="AM113" s="2" t="s">
        <v>89</v>
      </c>
      <c r="AN113" s="1"/>
      <c r="AO113" s="2" t="s">
        <v>91</v>
      </c>
      <c r="AP113" s="1" t="s">
        <v>878</v>
      </c>
      <c r="AQ113" s="2" t="s">
        <v>93</v>
      </c>
      <c r="AR113" s="14" t="s">
        <v>710</v>
      </c>
      <c r="AS113" s="13" t="s">
        <v>95</v>
      </c>
      <c r="AT113" s="1">
        <v>2</v>
      </c>
      <c r="AU113" s="4">
        <v>4.0599999999999996</v>
      </c>
      <c r="AV113" s="37">
        <v>3.22</v>
      </c>
      <c r="AW113" s="9">
        <v>2.25</v>
      </c>
      <c r="AX113" s="6">
        <v>1.74</v>
      </c>
      <c r="AY113" s="7">
        <v>1.66</v>
      </c>
      <c r="AZ113" s="8">
        <v>1.93</v>
      </c>
      <c r="BA113" s="7">
        <v>1.5</v>
      </c>
      <c r="BB113" s="8">
        <v>2.27</v>
      </c>
      <c r="BC113" s="6">
        <v>3.64</v>
      </c>
      <c r="BD113" s="7">
        <v>5.09</v>
      </c>
      <c r="BE113" s="7">
        <v>8.1</v>
      </c>
      <c r="BF113" s="7">
        <v>6.64</v>
      </c>
      <c r="BG113" s="7">
        <v>4.07</v>
      </c>
      <c r="BH113" s="8">
        <v>4.22</v>
      </c>
      <c r="BI113" s="7">
        <v>4.92</v>
      </c>
      <c r="BJ113" s="9">
        <v>7.2</v>
      </c>
      <c r="BK113" s="4">
        <v>15.11</v>
      </c>
      <c r="BL113" s="4">
        <v>19.010000000000002</v>
      </c>
      <c r="BM113" s="4">
        <v>3.08</v>
      </c>
      <c r="BN113" s="26">
        <v>2.39</v>
      </c>
      <c r="BO113" s="25">
        <v>0.76</v>
      </c>
      <c r="BP113" s="53">
        <v>1.56</v>
      </c>
      <c r="BQ113" s="53">
        <v>1.76</v>
      </c>
      <c r="BR113" s="54">
        <v>1.66</v>
      </c>
      <c r="BS113" s="53">
        <v>2.9</v>
      </c>
      <c r="BT113" s="54">
        <v>3.29</v>
      </c>
      <c r="BU113" s="55">
        <v>3.37</v>
      </c>
      <c r="BV113" s="53">
        <v>5.04</v>
      </c>
      <c r="BW113" s="53">
        <v>7.08</v>
      </c>
      <c r="BX113" s="53">
        <v>7.63</v>
      </c>
      <c r="BY113" s="7">
        <v>3.61</v>
      </c>
      <c r="BZ113" s="8">
        <v>3.8</v>
      </c>
      <c r="CA113" s="7">
        <v>5.76</v>
      </c>
      <c r="CB113" s="9">
        <v>8.34</v>
      </c>
      <c r="CC113" s="4">
        <v>13.34</v>
      </c>
      <c r="CD113" s="4">
        <v>18.510000000000002</v>
      </c>
      <c r="CE113" s="16">
        <v>26.36</v>
      </c>
      <c r="CF113" s="38">
        <v>31.24</v>
      </c>
      <c r="CG113" s="20">
        <v>33.130000000000003</v>
      </c>
      <c r="CH113" s="18">
        <v>34.619999999999997</v>
      </c>
      <c r="CI113" s="17">
        <v>35.409999999999997</v>
      </c>
      <c r="CJ113" s="19">
        <v>36.35</v>
      </c>
      <c r="CK113" s="17">
        <v>36.93</v>
      </c>
      <c r="CL113" s="19">
        <v>37.44</v>
      </c>
      <c r="CM113" s="18">
        <v>38.590000000000003</v>
      </c>
      <c r="CN113" s="17">
        <v>39.25</v>
      </c>
      <c r="CO113" s="17">
        <v>40.54</v>
      </c>
      <c r="CP113" s="17">
        <v>40.81</v>
      </c>
      <c r="CQ113" s="17">
        <v>46.36</v>
      </c>
      <c r="CR113" s="19">
        <v>44.72</v>
      </c>
      <c r="CS113" s="17">
        <v>48.71</v>
      </c>
      <c r="CT113" s="20">
        <v>45.63</v>
      </c>
      <c r="CU113" s="16">
        <v>44.7</v>
      </c>
      <c r="CV113" s="16">
        <v>39.47</v>
      </c>
      <c r="CW113" s="16">
        <v>26.39</v>
      </c>
      <c r="CX113" s="38">
        <v>31.31</v>
      </c>
      <c r="CY113" s="20">
        <v>33.44</v>
      </c>
      <c r="CZ113" s="17">
        <v>34.46</v>
      </c>
      <c r="DA113" s="17">
        <v>35.97</v>
      </c>
      <c r="DB113" s="19">
        <v>36.61</v>
      </c>
      <c r="DC113" s="17">
        <v>36.590000000000003</v>
      </c>
      <c r="DD113" s="19">
        <v>37.909999999999997</v>
      </c>
      <c r="DE113" s="18">
        <v>38.93</v>
      </c>
      <c r="DF113" s="17">
        <v>39.130000000000003</v>
      </c>
      <c r="DG113" s="17">
        <v>40.85</v>
      </c>
      <c r="DH113" s="17">
        <v>41.48</v>
      </c>
      <c r="DI113" s="17">
        <v>45.4</v>
      </c>
      <c r="DJ113" s="19">
        <v>45.69</v>
      </c>
      <c r="DK113" s="17">
        <v>49.4</v>
      </c>
      <c r="DL113" s="20">
        <v>45.28</v>
      </c>
      <c r="DM113" s="16">
        <v>44.31</v>
      </c>
      <c r="DN113" s="16">
        <v>39.19</v>
      </c>
      <c r="DO113" s="16">
        <v>3</v>
      </c>
      <c r="DP113" s="20">
        <v>4</v>
      </c>
      <c r="DQ113" s="20">
        <v>4</v>
      </c>
      <c r="DR113" s="17">
        <v>5</v>
      </c>
      <c r="DS113" s="17">
        <v>1</v>
      </c>
      <c r="DT113" s="17">
        <v>-4</v>
      </c>
      <c r="DU113" s="17">
        <v>-9</v>
      </c>
      <c r="DV113" s="17">
        <v>-10</v>
      </c>
      <c r="DW113" s="17">
        <v>-7</v>
      </c>
      <c r="DX113" s="17">
        <v>-4</v>
      </c>
      <c r="DY113" s="17">
        <v>3</v>
      </c>
      <c r="DZ113" s="17">
        <v>9</v>
      </c>
      <c r="EA113" s="17">
        <v>12</v>
      </c>
      <c r="EB113" s="17">
        <v>13</v>
      </c>
      <c r="EC113" s="17">
        <v>11</v>
      </c>
      <c r="ED113" s="20">
        <v>6</v>
      </c>
      <c r="EE113" s="20">
        <v>4</v>
      </c>
      <c r="EF113" s="20">
        <v>3</v>
      </c>
    </row>
    <row r="114" spans="1:136" ht="14">
      <c r="A114" s="2" t="s">
        <v>866</v>
      </c>
      <c r="B114" s="2" t="s">
        <v>867</v>
      </c>
      <c r="C114" s="2"/>
      <c r="D114" s="2">
        <v>40000558</v>
      </c>
      <c r="E114" s="10" t="s">
        <v>868</v>
      </c>
      <c r="F114" s="11" t="s">
        <v>125</v>
      </c>
      <c r="G114" s="2" t="s">
        <v>167</v>
      </c>
      <c r="H114" s="2"/>
      <c r="I114" s="2" t="s">
        <v>99</v>
      </c>
      <c r="J114" s="2" t="s">
        <v>279</v>
      </c>
      <c r="K114" s="30" t="s">
        <v>168</v>
      </c>
      <c r="L114" s="30"/>
      <c r="M114" s="30"/>
      <c r="N114" s="30"/>
      <c r="O114" s="3" t="s">
        <v>17</v>
      </c>
      <c r="P114" s="3">
        <v>16</v>
      </c>
      <c r="Q114" s="2">
        <v>10</v>
      </c>
      <c r="R114" s="2">
        <v>8</v>
      </c>
      <c r="S114" s="2" t="s">
        <v>280</v>
      </c>
      <c r="T114" s="33"/>
      <c r="U114" s="3" t="s">
        <v>101</v>
      </c>
      <c r="V114" s="3">
        <v>32</v>
      </c>
      <c r="W114" s="2">
        <v>25</v>
      </c>
      <c r="X114" s="2">
        <v>22</v>
      </c>
      <c r="Y114" s="2"/>
      <c r="Z114" s="33" t="s">
        <v>242</v>
      </c>
      <c r="AA114" s="12" t="s">
        <v>116</v>
      </c>
      <c r="AB114" s="12">
        <v>48</v>
      </c>
      <c r="AC114" s="13">
        <v>32</v>
      </c>
      <c r="AD114" s="13">
        <v>22</v>
      </c>
      <c r="AE114" s="13"/>
      <c r="AF114" s="34" t="s">
        <v>180</v>
      </c>
      <c r="AG114" s="2" t="s">
        <v>869</v>
      </c>
      <c r="AH114" s="2" t="s">
        <v>348</v>
      </c>
      <c r="AI114" s="2" t="s">
        <v>870</v>
      </c>
      <c r="AJ114" s="2" t="s">
        <v>86</v>
      </c>
      <c r="AK114" s="2" t="s">
        <v>87</v>
      </c>
      <c r="AL114" s="1"/>
      <c r="AM114" s="2" t="s">
        <v>89</v>
      </c>
      <c r="AN114" s="1"/>
      <c r="AO114" s="2" t="s">
        <v>91</v>
      </c>
      <c r="AP114" s="1" t="s">
        <v>871</v>
      </c>
      <c r="AQ114" s="2" t="s">
        <v>93</v>
      </c>
      <c r="AR114" s="14" t="s">
        <v>872</v>
      </c>
      <c r="AS114" s="13" t="s">
        <v>95</v>
      </c>
      <c r="AT114" s="1">
        <v>-5</v>
      </c>
      <c r="AU114" s="4">
        <v>4.3099999999999996</v>
      </c>
      <c r="AV114" s="37">
        <v>2.4</v>
      </c>
      <c r="AW114" s="9">
        <v>2.27</v>
      </c>
      <c r="AX114" s="37">
        <v>1.78</v>
      </c>
      <c r="AY114" s="9">
        <v>1.37</v>
      </c>
      <c r="AZ114" s="8">
        <v>1.62</v>
      </c>
      <c r="BA114" s="7">
        <v>0.87</v>
      </c>
      <c r="BB114" s="8">
        <v>1.25</v>
      </c>
      <c r="BC114" s="6">
        <v>0.37</v>
      </c>
      <c r="BD114" s="7">
        <v>2.14</v>
      </c>
      <c r="BE114" s="7">
        <v>3.23</v>
      </c>
      <c r="BF114" s="7">
        <v>4.0199999999999996</v>
      </c>
      <c r="BG114" s="7">
        <v>2.74</v>
      </c>
      <c r="BH114" s="8">
        <v>3.42</v>
      </c>
      <c r="BI114" s="7">
        <v>3.76</v>
      </c>
      <c r="BJ114" s="9">
        <v>5.21</v>
      </c>
      <c r="BK114" s="4">
        <v>11.55</v>
      </c>
      <c r="BL114" s="4">
        <v>17.38</v>
      </c>
      <c r="BM114" s="4">
        <v>4.68</v>
      </c>
      <c r="BN114" s="26">
        <v>2.3199999999999998</v>
      </c>
      <c r="BO114" s="25">
        <v>0.45</v>
      </c>
      <c r="BP114" s="25">
        <v>0.51</v>
      </c>
      <c r="BQ114" s="25">
        <v>1.24</v>
      </c>
      <c r="BR114" s="54">
        <v>0.75</v>
      </c>
      <c r="BS114" s="53">
        <v>0.51</v>
      </c>
      <c r="BT114" s="54">
        <v>0.88</v>
      </c>
      <c r="BU114" s="55">
        <v>1.69</v>
      </c>
      <c r="BV114" s="53">
        <v>2.61</v>
      </c>
      <c r="BW114" s="53">
        <v>3.48</v>
      </c>
      <c r="BX114" s="53">
        <v>3.34</v>
      </c>
      <c r="BY114" s="7">
        <v>1.94</v>
      </c>
      <c r="BZ114" s="8">
        <v>4.2</v>
      </c>
      <c r="CA114" s="7">
        <v>4.8499999999999996</v>
      </c>
      <c r="CB114" s="9">
        <v>7.41</v>
      </c>
      <c r="CC114" s="4">
        <v>10.210000000000001</v>
      </c>
      <c r="CD114" s="4">
        <v>16.5</v>
      </c>
      <c r="CE114" s="16">
        <v>26.09</v>
      </c>
      <c r="CF114" s="38">
        <v>31.87</v>
      </c>
      <c r="CG114" s="20">
        <v>33.08</v>
      </c>
      <c r="CH114" s="38">
        <v>35.82</v>
      </c>
      <c r="CI114" s="20">
        <v>37.07</v>
      </c>
      <c r="CJ114" s="19">
        <v>37.65</v>
      </c>
      <c r="CK114" s="17">
        <v>37.33</v>
      </c>
      <c r="CL114" s="19">
        <v>38.83</v>
      </c>
      <c r="CM114" s="18">
        <v>38.79</v>
      </c>
      <c r="CN114" s="17">
        <v>39.35</v>
      </c>
      <c r="CO114" s="17">
        <v>39.25</v>
      </c>
      <c r="CP114" s="17">
        <v>41.3</v>
      </c>
      <c r="CQ114" s="17">
        <v>46.93</v>
      </c>
      <c r="CR114" s="19">
        <v>44.77</v>
      </c>
      <c r="CS114" s="17">
        <v>47.58</v>
      </c>
      <c r="CT114" s="20">
        <v>44.15</v>
      </c>
      <c r="CU114" s="16">
        <v>40.07</v>
      </c>
      <c r="CV114" s="16">
        <v>38.21</v>
      </c>
      <c r="CW114" s="16">
        <v>25.94</v>
      </c>
      <c r="CX114" s="38">
        <v>31.62</v>
      </c>
      <c r="CY114" s="20">
        <v>33.5</v>
      </c>
      <c r="CZ114" s="20">
        <v>35.979999999999997</v>
      </c>
      <c r="DA114" s="20">
        <v>36.19</v>
      </c>
      <c r="DB114" s="19">
        <v>37.54</v>
      </c>
      <c r="DC114" s="17">
        <v>37.270000000000003</v>
      </c>
      <c r="DD114" s="19">
        <v>38.71</v>
      </c>
      <c r="DE114" s="18">
        <v>38.08</v>
      </c>
      <c r="DF114" s="17">
        <v>39.06</v>
      </c>
      <c r="DG114" s="17">
        <v>39.6</v>
      </c>
      <c r="DH114" s="17">
        <v>41.62</v>
      </c>
      <c r="DI114" s="17">
        <v>46.05</v>
      </c>
      <c r="DJ114" s="19">
        <v>43.38</v>
      </c>
      <c r="DK114" s="17">
        <v>47.37</v>
      </c>
      <c r="DL114" s="20">
        <v>44.39</v>
      </c>
      <c r="DM114" s="16">
        <v>40.18</v>
      </c>
      <c r="DN114" s="16">
        <v>38.08</v>
      </c>
      <c r="DO114" s="16">
        <v>0</v>
      </c>
      <c r="DP114" s="20">
        <v>0</v>
      </c>
      <c r="DQ114" s="20">
        <v>2</v>
      </c>
      <c r="DR114" s="20">
        <v>2</v>
      </c>
      <c r="DS114" s="20">
        <v>3</v>
      </c>
      <c r="DT114" s="17">
        <v>0</v>
      </c>
      <c r="DU114" s="17">
        <v>-2</v>
      </c>
      <c r="DV114" s="17">
        <v>-5</v>
      </c>
      <c r="DW114" s="17">
        <v>-5</v>
      </c>
      <c r="DX114" s="17">
        <v>0</v>
      </c>
      <c r="DY114" s="17">
        <v>6</v>
      </c>
      <c r="DZ114" s="17">
        <v>14</v>
      </c>
      <c r="EA114" s="17">
        <v>18</v>
      </c>
      <c r="EB114" s="17">
        <v>16</v>
      </c>
      <c r="EC114" s="17">
        <v>15</v>
      </c>
      <c r="ED114" s="20">
        <v>8</v>
      </c>
      <c r="EE114" s="20">
        <v>2</v>
      </c>
      <c r="EF114" s="20">
        <v>2</v>
      </c>
    </row>
    <row r="115" spans="1:136" ht="14">
      <c r="A115" s="2" t="s">
        <v>856</v>
      </c>
      <c r="B115" s="2" t="s">
        <v>857</v>
      </c>
      <c r="C115" s="2"/>
      <c r="D115" s="2">
        <v>52153640</v>
      </c>
      <c r="E115" s="10" t="s">
        <v>858</v>
      </c>
      <c r="F115" s="11" t="s">
        <v>388</v>
      </c>
      <c r="G115" s="2" t="s">
        <v>167</v>
      </c>
      <c r="H115" s="2"/>
      <c r="I115" s="2" t="s">
        <v>158</v>
      </c>
      <c r="J115" s="2" t="s">
        <v>259</v>
      </c>
      <c r="K115" s="30" t="s">
        <v>859</v>
      </c>
      <c r="L115" s="30" t="s">
        <v>860</v>
      </c>
      <c r="M115" s="30" t="s">
        <v>861</v>
      </c>
      <c r="N115" s="30"/>
      <c r="O115" s="3" t="s">
        <v>17</v>
      </c>
      <c r="P115" s="3">
        <v>31</v>
      </c>
      <c r="Q115" s="2">
        <v>24</v>
      </c>
      <c r="R115" s="2">
        <v>25</v>
      </c>
      <c r="S115" s="2" t="s">
        <v>862</v>
      </c>
      <c r="T115" s="33"/>
      <c r="U115" s="3" t="s">
        <v>175</v>
      </c>
      <c r="V115" s="3">
        <v>61</v>
      </c>
      <c r="W115" s="2">
        <v>32</v>
      </c>
      <c r="X115" s="2">
        <v>28</v>
      </c>
      <c r="Y115" s="2"/>
      <c r="Z115" s="33" t="s">
        <v>176</v>
      </c>
      <c r="AA115" s="12" t="s">
        <v>863</v>
      </c>
      <c r="AB115" s="12">
        <v>22</v>
      </c>
      <c r="AC115" s="13">
        <v>16</v>
      </c>
      <c r="AD115" s="13">
        <v>11</v>
      </c>
      <c r="AE115" s="13"/>
      <c r="AF115" s="34"/>
      <c r="AG115" s="2" t="s">
        <v>177</v>
      </c>
      <c r="AH115" s="2" t="s">
        <v>864</v>
      </c>
      <c r="AI115" s="2" t="s">
        <v>744</v>
      </c>
      <c r="AJ115" s="2" t="s">
        <v>532</v>
      </c>
      <c r="AK115" s="2" t="s">
        <v>87</v>
      </c>
      <c r="AL115" s="1"/>
      <c r="AM115" s="2" t="s">
        <v>89</v>
      </c>
      <c r="AN115" s="1"/>
      <c r="AO115" s="2" t="s">
        <v>91</v>
      </c>
      <c r="AP115" s="1" t="s">
        <v>865</v>
      </c>
      <c r="AQ115" s="2" t="s">
        <v>93</v>
      </c>
      <c r="AR115" s="14" t="s">
        <v>801</v>
      </c>
      <c r="AS115" s="13" t="s">
        <v>95</v>
      </c>
      <c r="AT115" s="1">
        <v>-2</v>
      </c>
      <c r="AU115" s="4">
        <v>3.83</v>
      </c>
      <c r="AV115" s="6">
        <v>2.61</v>
      </c>
      <c r="AW115" s="7">
        <v>1.39</v>
      </c>
      <c r="AX115" s="6">
        <v>2.36</v>
      </c>
      <c r="AY115" s="7">
        <v>2.2400000000000002</v>
      </c>
      <c r="AZ115" s="8">
        <v>1.99</v>
      </c>
      <c r="BA115" s="7">
        <v>2.63</v>
      </c>
      <c r="BB115" s="8">
        <v>2.17</v>
      </c>
      <c r="BC115" s="6">
        <v>1.85</v>
      </c>
      <c r="BD115" s="7">
        <v>5.44</v>
      </c>
      <c r="BE115" s="7">
        <v>4.5</v>
      </c>
      <c r="BF115" s="7">
        <v>2.79</v>
      </c>
      <c r="BG115" s="7">
        <v>5.0599999999999996</v>
      </c>
      <c r="BH115" s="8">
        <v>5.61</v>
      </c>
      <c r="BI115" s="9">
        <v>5.62</v>
      </c>
      <c r="BJ115" s="9">
        <v>10.63</v>
      </c>
      <c r="BK115" s="4">
        <v>16.809999999999999</v>
      </c>
      <c r="BL115" s="1"/>
      <c r="BM115" s="4">
        <v>3.28</v>
      </c>
      <c r="BN115" s="55">
        <v>1.34</v>
      </c>
      <c r="BO115" s="53">
        <v>0.28000000000000003</v>
      </c>
      <c r="BP115" s="53">
        <v>0.25</v>
      </c>
      <c r="BQ115" s="53">
        <v>0.39</v>
      </c>
      <c r="BR115" s="54">
        <v>1.57</v>
      </c>
      <c r="BS115" s="53">
        <v>1.24</v>
      </c>
      <c r="BT115" s="54">
        <v>1.27</v>
      </c>
      <c r="BU115" s="55">
        <v>1.85</v>
      </c>
      <c r="BV115" s="53">
        <v>3.06</v>
      </c>
      <c r="BW115" s="53">
        <v>7.06</v>
      </c>
      <c r="BX115" s="53">
        <v>3.83</v>
      </c>
      <c r="BY115" s="7">
        <v>3.97</v>
      </c>
      <c r="BZ115" s="8">
        <v>5.76</v>
      </c>
      <c r="CA115" s="9">
        <v>7.13</v>
      </c>
      <c r="CB115" s="9">
        <v>12.84</v>
      </c>
      <c r="CC115" s="4">
        <v>16.18</v>
      </c>
      <c r="CD115" s="1"/>
      <c r="CE115" s="16">
        <v>27.62</v>
      </c>
      <c r="CF115" s="18">
        <v>31.67</v>
      </c>
      <c r="CG115" s="17">
        <v>23.02</v>
      </c>
      <c r="CH115" s="18">
        <v>34.729999999999997</v>
      </c>
      <c r="CI115" s="17">
        <v>35.57</v>
      </c>
      <c r="CJ115" s="19">
        <v>37.340000000000003</v>
      </c>
      <c r="CK115" s="17">
        <v>37.82</v>
      </c>
      <c r="CL115" s="19">
        <v>37.520000000000003</v>
      </c>
      <c r="CM115" s="18">
        <v>37.1</v>
      </c>
      <c r="CN115" s="17">
        <v>37.32</v>
      </c>
      <c r="CO115" s="17">
        <v>38.33</v>
      </c>
      <c r="CP115" s="17">
        <v>40.67</v>
      </c>
      <c r="CQ115" s="17">
        <v>42.33</v>
      </c>
      <c r="CR115" s="19">
        <v>43.25</v>
      </c>
      <c r="CS115" s="20">
        <v>44.39</v>
      </c>
      <c r="CT115" s="20">
        <v>42.13</v>
      </c>
      <c r="CU115" s="16">
        <v>38.840000000000003</v>
      </c>
      <c r="CV115" s="1"/>
      <c r="CW115" s="16">
        <v>27.87</v>
      </c>
      <c r="CX115" s="18">
        <v>31.11</v>
      </c>
      <c r="CY115" s="17">
        <v>33.44</v>
      </c>
      <c r="CZ115" s="17">
        <v>34.71</v>
      </c>
      <c r="DA115" s="17">
        <v>35.840000000000003</v>
      </c>
      <c r="DB115" s="19">
        <v>36.619999999999997</v>
      </c>
      <c r="DC115" s="17">
        <v>36.57</v>
      </c>
      <c r="DD115" s="19">
        <v>36.659999999999997</v>
      </c>
      <c r="DE115" s="18">
        <v>36.33</v>
      </c>
      <c r="DF115" s="17">
        <v>36.24</v>
      </c>
      <c r="DG115" s="17">
        <v>37.79</v>
      </c>
      <c r="DH115" s="17">
        <v>39.24</v>
      </c>
      <c r="DI115" s="17">
        <v>42.24</v>
      </c>
      <c r="DJ115" s="19">
        <v>44.88</v>
      </c>
      <c r="DK115" s="20">
        <v>45.48</v>
      </c>
      <c r="DL115" s="20">
        <v>42.98</v>
      </c>
      <c r="DM115" s="16">
        <v>38.54</v>
      </c>
      <c r="DN115" s="1"/>
      <c r="DO115" s="16">
        <v>3</v>
      </c>
      <c r="DP115" s="17">
        <v>4</v>
      </c>
      <c r="DQ115" s="17">
        <v>5</v>
      </c>
      <c r="DR115" s="17">
        <v>5</v>
      </c>
      <c r="DS115" s="17">
        <v>3</v>
      </c>
      <c r="DT115" s="17">
        <v>0</v>
      </c>
      <c r="DU115" s="17">
        <v>-3</v>
      </c>
      <c r="DV115" s="17">
        <v>-9</v>
      </c>
      <c r="DW115" s="17">
        <v>-18</v>
      </c>
      <c r="DX115" s="17">
        <v>-18</v>
      </c>
      <c r="DY115" s="17">
        <v>-20</v>
      </c>
      <c r="DZ115" s="17">
        <v>-19</v>
      </c>
      <c r="EA115" s="17">
        <v>-14</v>
      </c>
      <c r="EB115" s="17">
        <v>-11</v>
      </c>
      <c r="EC115" s="20">
        <v>-5</v>
      </c>
      <c r="ED115" s="20">
        <v>-4</v>
      </c>
      <c r="EE115" s="20">
        <v>0</v>
      </c>
      <c r="EF115" s="1"/>
    </row>
    <row r="116" spans="1:136" ht="14">
      <c r="A116" s="2" t="s">
        <v>850</v>
      </c>
      <c r="B116" s="2" t="s">
        <v>851</v>
      </c>
      <c r="C116" s="2"/>
      <c r="D116" s="2">
        <v>36911109</v>
      </c>
      <c r="E116" s="10" t="s">
        <v>852</v>
      </c>
      <c r="F116" s="11" t="s">
        <v>853</v>
      </c>
      <c r="G116" s="2" t="s">
        <v>167</v>
      </c>
      <c r="H116" s="2"/>
      <c r="I116" s="2" t="s">
        <v>79</v>
      </c>
      <c r="J116" s="2" t="s">
        <v>80</v>
      </c>
      <c r="K116" s="30"/>
      <c r="L116" s="30"/>
      <c r="M116" s="30"/>
      <c r="N116" s="30"/>
      <c r="O116" s="3" t="s">
        <v>15</v>
      </c>
      <c r="P116" s="3">
        <v>27</v>
      </c>
      <c r="Q116" s="2">
        <v>23</v>
      </c>
      <c r="R116" s="2">
        <v>19</v>
      </c>
      <c r="S116" s="2" t="s">
        <v>280</v>
      </c>
      <c r="T116" s="33" t="s">
        <v>487</v>
      </c>
      <c r="U116" s="3" t="s">
        <v>472</v>
      </c>
      <c r="V116" s="3">
        <v>53</v>
      </c>
      <c r="W116" s="2">
        <v>35</v>
      </c>
      <c r="X116" s="2">
        <v>34</v>
      </c>
      <c r="Y116" s="2"/>
      <c r="Z116" s="33" t="s">
        <v>176</v>
      </c>
      <c r="AA116" s="12" t="s">
        <v>261</v>
      </c>
      <c r="AB116" s="12">
        <v>31</v>
      </c>
      <c r="AC116" s="13">
        <v>19</v>
      </c>
      <c r="AD116" s="13">
        <v>15</v>
      </c>
      <c r="AE116" s="13"/>
      <c r="AF116" s="34"/>
      <c r="AG116" s="2" t="s">
        <v>117</v>
      </c>
      <c r="AH116" s="2" t="s">
        <v>202</v>
      </c>
      <c r="AI116" s="2" t="s">
        <v>766</v>
      </c>
      <c r="AJ116" s="2" t="s">
        <v>353</v>
      </c>
      <c r="AK116" s="2" t="s">
        <v>87</v>
      </c>
      <c r="AL116" s="1"/>
      <c r="AM116" s="2" t="s">
        <v>89</v>
      </c>
      <c r="AN116" s="1"/>
      <c r="AO116" s="2" t="s">
        <v>91</v>
      </c>
      <c r="AP116" s="1" t="s">
        <v>854</v>
      </c>
      <c r="AQ116" s="2" t="s">
        <v>855</v>
      </c>
      <c r="AR116" s="14" t="s">
        <v>806</v>
      </c>
      <c r="AS116" s="13" t="s">
        <v>95</v>
      </c>
      <c r="AT116" s="1">
        <v>-5</v>
      </c>
      <c r="AU116" s="4">
        <v>3.78</v>
      </c>
      <c r="AV116" s="37">
        <v>2.52</v>
      </c>
      <c r="AW116" s="7">
        <v>2.68</v>
      </c>
      <c r="AX116" s="6">
        <v>2.74</v>
      </c>
      <c r="AY116" s="7">
        <v>3.05</v>
      </c>
      <c r="AZ116" s="8">
        <v>2.88</v>
      </c>
      <c r="BA116" s="7">
        <v>2.68</v>
      </c>
      <c r="BB116" s="8">
        <v>2.72</v>
      </c>
      <c r="BC116" s="6">
        <v>3.24</v>
      </c>
      <c r="BD116" s="7">
        <v>2.2799999999999998</v>
      </c>
      <c r="BE116" s="7">
        <v>2.91</v>
      </c>
      <c r="BF116" s="7">
        <v>4.92</v>
      </c>
      <c r="BG116" s="7">
        <v>2.62</v>
      </c>
      <c r="BH116" s="8">
        <v>3.22</v>
      </c>
      <c r="BI116" s="9">
        <v>4.6100000000000003</v>
      </c>
      <c r="BJ116" s="9">
        <v>6.23</v>
      </c>
      <c r="BK116" s="4">
        <v>11.98</v>
      </c>
      <c r="BL116" s="4">
        <v>16.420000000000002</v>
      </c>
      <c r="BM116" s="4">
        <v>3.14</v>
      </c>
      <c r="BN116" s="26">
        <v>2.27</v>
      </c>
      <c r="BO116" s="53">
        <v>1.39</v>
      </c>
      <c r="BP116" s="53">
        <v>1.5</v>
      </c>
      <c r="BQ116" s="53">
        <v>1.62</v>
      </c>
      <c r="BR116" s="54">
        <v>1.61</v>
      </c>
      <c r="BS116" s="53">
        <v>2.61</v>
      </c>
      <c r="BT116" s="54">
        <v>2.56</v>
      </c>
      <c r="BU116" s="55">
        <v>3.02</v>
      </c>
      <c r="BV116" s="53">
        <v>2.5</v>
      </c>
      <c r="BW116" s="53">
        <v>6.67</v>
      </c>
      <c r="BX116" s="53">
        <v>5.22</v>
      </c>
      <c r="BY116" s="7">
        <v>3.23</v>
      </c>
      <c r="BZ116" s="8">
        <v>3.39</v>
      </c>
      <c r="CA116" s="9">
        <v>4.92</v>
      </c>
      <c r="CB116" s="9">
        <v>6.92</v>
      </c>
      <c r="CC116" s="4">
        <v>11.17</v>
      </c>
      <c r="CD116" s="4">
        <v>16.989999999999998</v>
      </c>
      <c r="CE116" s="16">
        <v>26.75</v>
      </c>
      <c r="CF116" s="38">
        <v>29.9</v>
      </c>
      <c r="CG116" s="17">
        <v>33.5</v>
      </c>
      <c r="CH116" s="18">
        <v>33.14</v>
      </c>
      <c r="CI116" s="17">
        <v>34.6</v>
      </c>
      <c r="CJ116" s="19">
        <v>34.61</v>
      </c>
      <c r="CK116" s="17">
        <v>36.03</v>
      </c>
      <c r="CL116" s="19">
        <v>36.659999999999997</v>
      </c>
      <c r="CM116" s="18">
        <v>35.33</v>
      </c>
      <c r="CN116" s="17">
        <v>36.04</v>
      </c>
      <c r="CO116" s="17">
        <v>36.22</v>
      </c>
      <c r="CP116" s="17">
        <v>37.979999999999997</v>
      </c>
      <c r="CQ116" s="17">
        <v>40.83</v>
      </c>
      <c r="CR116" s="19">
        <v>43.58</v>
      </c>
      <c r="CS116" s="20">
        <v>45.69</v>
      </c>
      <c r="CT116" s="20">
        <v>44.16</v>
      </c>
      <c r="CU116" s="16">
        <v>42.44</v>
      </c>
      <c r="CV116" s="16">
        <v>37.299999999999997</v>
      </c>
      <c r="CW116" s="16">
        <v>26.29</v>
      </c>
      <c r="CX116" s="38">
        <v>29.89</v>
      </c>
      <c r="CY116" s="17">
        <v>33.4</v>
      </c>
      <c r="CZ116" s="17">
        <v>33.35</v>
      </c>
      <c r="DA116" s="17">
        <v>34.89</v>
      </c>
      <c r="DB116" s="19">
        <v>34.369999999999997</v>
      </c>
      <c r="DC116" s="17">
        <v>35.44</v>
      </c>
      <c r="DD116" s="19">
        <v>35.450000000000003</v>
      </c>
      <c r="DE116" s="18">
        <v>35.020000000000003</v>
      </c>
      <c r="DF116" s="17">
        <v>35.43</v>
      </c>
      <c r="DG116" s="17">
        <v>36.03</v>
      </c>
      <c r="DH116" s="17">
        <v>36.08</v>
      </c>
      <c r="DI116" s="17">
        <v>40.380000000000003</v>
      </c>
      <c r="DJ116" s="19">
        <v>44.51</v>
      </c>
      <c r="DK116" s="20">
        <v>45.99</v>
      </c>
      <c r="DL116" s="20">
        <v>45.07</v>
      </c>
      <c r="DM116" s="16">
        <v>42.79</v>
      </c>
      <c r="DN116" s="16">
        <v>373.8</v>
      </c>
      <c r="DO116" s="16">
        <v>0</v>
      </c>
      <c r="DP116" s="20">
        <v>0</v>
      </c>
      <c r="DQ116" s="17">
        <v>1</v>
      </c>
      <c r="DR116" s="17">
        <v>1</v>
      </c>
      <c r="DS116" s="17">
        <v>0</v>
      </c>
      <c r="DT116" s="17">
        <v>-2</v>
      </c>
      <c r="DU116" s="17">
        <v>-7</v>
      </c>
      <c r="DV116" s="17">
        <v>-13</v>
      </c>
      <c r="DW116" s="17">
        <v>-19</v>
      </c>
      <c r="DX116" s="17">
        <v>-21</v>
      </c>
      <c r="DY116" s="17">
        <v>-24</v>
      </c>
      <c r="DZ116" s="17">
        <v>-22</v>
      </c>
      <c r="EA116" s="17">
        <v>-15</v>
      </c>
      <c r="EB116" s="17">
        <v>-11</v>
      </c>
      <c r="EC116" s="20">
        <v>-5</v>
      </c>
      <c r="ED116" s="20">
        <v>-4</v>
      </c>
      <c r="EE116" s="20">
        <v>-5</v>
      </c>
      <c r="EF116" s="20">
        <v>-5</v>
      </c>
    </row>
    <row r="117" spans="1:136" ht="14">
      <c r="A117" s="2" t="s">
        <v>843</v>
      </c>
      <c r="B117" s="2" t="s">
        <v>844</v>
      </c>
      <c r="C117" s="2"/>
      <c r="D117" s="2">
        <v>49958818</v>
      </c>
      <c r="E117" s="10" t="s">
        <v>845</v>
      </c>
      <c r="F117" s="11" t="s">
        <v>846</v>
      </c>
      <c r="G117" s="2" t="s">
        <v>167</v>
      </c>
      <c r="H117" s="2"/>
      <c r="I117" s="2" t="s">
        <v>79</v>
      </c>
      <c r="J117" s="2" t="s">
        <v>819</v>
      </c>
      <c r="K117" s="30" t="s">
        <v>168</v>
      </c>
      <c r="L117" s="30"/>
      <c r="M117" s="30" t="s">
        <v>798</v>
      </c>
      <c r="N117" s="30"/>
      <c r="O117" s="3" t="s">
        <v>48</v>
      </c>
      <c r="P117" s="3">
        <v>30</v>
      </c>
      <c r="Q117" s="2">
        <v>20</v>
      </c>
      <c r="R117" s="2">
        <v>20</v>
      </c>
      <c r="S117" s="2" t="s">
        <v>847</v>
      </c>
      <c r="T117" s="33"/>
      <c r="U117" s="3" t="s">
        <v>848</v>
      </c>
      <c r="V117" s="3">
        <v>61</v>
      </c>
      <c r="W117" s="2">
        <v>31</v>
      </c>
      <c r="X117" s="2">
        <v>29</v>
      </c>
      <c r="Y117" s="2"/>
      <c r="Z117" s="33" t="s">
        <v>443</v>
      </c>
      <c r="AA117" s="12" t="s">
        <v>217</v>
      </c>
      <c r="AB117" s="12">
        <v>39</v>
      </c>
      <c r="AC117" s="13">
        <v>22</v>
      </c>
      <c r="AD117" s="13">
        <v>21</v>
      </c>
      <c r="AE117" s="13"/>
      <c r="AF117" s="34" t="s">
        <v>197</v>
      </c>
      <c r="AG117" s="2" t="s">
        <v>239</v>
      </c>
      <c r="AH117" s="2" t="s">
        <v>262</v>
      </c>
      <c r="AI117" s="2" t="s">
        <v>342</v>
      </c>
      <c r="AJ117" s="2" t="s">
        <v>444</v>
      </c>
      <c r="AK117" s="2" t="s">
        <v>87</v>
      </c>
      <c r="AL117" s="1"/>
      <c r="AM117" s="2" t="s">
        <v>89</v>
      </c>
      <c r="AN117" s="1"/>
      <c r="AO117" s="2" t="s">
        <v>91</v>
      </c>
      <c r="AP117" s="1" t="s">
        <v>849</v>
      </c>
      <c r="AQ117" s="2" t="s">
        <v>93</v>
      </c>
      <c r="AR117" s="14" t="s">
        <v>753</v>
      </c>
      <c r="AS117" s="13" t="s">
        <v>95</v>
      </c>
      <c r="AT117" s="1">
        <v>2</v>
      </c>
      <c r="AU117" s="4">
        <v>3.03</v>
      </c>
      <c r="AV117" s="37">
        <v>2.79</v>
      </c>
      <c r="AW117" s="7">
        <v>2.63</v>
      </c>
      <c r="AX117" s="6">
        <v>1.27</v>
      </c>
      <c r="AY117" s="7">
        <v>1.61</v>
      </c>
      <c r="AZ117" s="8">
        <v>1.52</v>
      </c>
      <c r="BA117" s="7">
        <v>0.45</v>
      </c>
      <c r="BB117" s="8">
        <v>0.45</v>
      </c>
      <c r="BC117" s="6">
        <v>1.69</v>
      </c>
      <c r="BD117" s="7">
        <v>1.65</v>
      </c>
      <c r="BE117" s="7">
        <v>2.95</v>
      </c>
      <c r="BF117" s="7">
        <v>3.66</v>
      </c>
      <c r="BG117" s="7">
        <v>0.45</v>
      </c>
      <c r="BH117" s="8">
        <v>0.56000000000000005</v>
      </c>
      <c r="BI117" s="7">
        <v>2.87</v>
      </c>
      <c r="BJ117" s="9">
        <v>5.27</v>
      </c>
      <c r="BK117" s="4">
        <v>10.14</v>
      </c>
      <c r="BL117" s="4">
        <v>13.79</v>
      </c>
      <c r="BM117" s="4">
        <v>2.99</v>
      </c>
      <c r="BN117" s="26">
        <v>2.12</v>
      </c>
      <c r="BO117" s="53">
        <v>1.17</v>
      </c>
      <c r="BP117" s="53">
        <v>1.39</v>
      </c>
      <c r="BQ117" s="53">
        <v>1.39</v>
      </c>
      <c r="BR117" s="54">
        <v>1.5</v>
      </c>
      <c r="BS117" s="53">
        <v>1.37</v>
      </c>
      <c r="BT117" s="54">
        <v>1.63</v>
      </c>
      <c r="BU117" s="55">
        <v>1.57</v>
      </c>
      <c r="BV117" s="53">
        <v>1.9</v>
      </c>
      <c r="BW117" s="53">
        <v>3.64</v>
      </c>
      <c r="BX117" s="53">
        <v>4.04</v>
      </c>
      <c r="BY117" s="7">
        <v>0.67</v>
      </c>
      <c r="BZ117" s="8">
        <v>1.69</v>
      </c>
      <c r="CA117" s="7">
        <v>4.7300000000000004</v>
      </c>
      <c r="CB117" s="9">
        <v>6.06</v>
      </c>
      <c r="CC117" s="4">
        <v>9.66</v>
      </c>
      <c r="CD117" s="4">
        <v>12.93</v>
      </c>
      <c r="CE117" s="16">
        <v>27.38</v>
      </c>
      <c r="CF117" s="38">
        <v>30.56</v>
      </c>
      <c r="CG117" s="17">
        <v>34.479999999999997</v>
      </c>
      <c r="CH117" s="18">
        <v>35.32</v>
      </c>
      <c r="CI117" s="17">
        <v>35.19</v>
      </c>
      <c r="CJ117" s="19">
        <v>36.049999999999997</v>
      </c>
      <c r="CK117" s="17">
        <v>36.9</v>
      </c>
      <c r="CL117" s="19">
        <v>36.909999999999997</v>
      </c>
      <c r="CM117" s="18">
        <v>36.94</v>
      </c>
      <c r="CN117" s="17">
        <v>37.22</v>
      </c>
      <c r="CO117" s="17">
        <v>38.979999999999997</v>
      </c>
      <c r="CP117" s="17">
        <v>39.299999999999997</v>
      </c>
      <c r="CQ117" s="17">
        <v>42.03</v>
      </c>
      <c r="CR117" s="19">
        <v>42.66</v>
      </c>
      <c r="CS117" s="17">
        <v>44.32</v>
      </c>
      <c r="CT117" s="20">
        <v>43.52</v>
      </c>
      <c r="CU117" s="16">
        <v>39.46</v>
      </c>
      <c r="CV117" s="16">
        <v>37.32</v>
      </c>
      <c r="CW117" s="16">
        <v>27.75</v>
      </c>
      <c r="CX117" s="38">
        <v>30.67</v>
      </c>
      <c r="CY117" s="17">
        <v>34.94</v>
      </c>
      <c r="CZ117" s="17">
        <v>35.57</v>
      </c>
      <c r="DA117" s="17">
        <v>35.549999999999997</v>
      </c>
      <c r="DB117" s="19">
        <v>36.770000000000003</v>
      </c>
      <c r="DC117" s="17">
        <v>36.549999999999997</v>
      </c>
      <c r="DD117" s="19">
        <v>36.9</v>
      </c>
      <c r="DE117" s="18">
        <v>36.770000000000003</v>
      </c>
      <c r="DF117" s="17">
        <v>37.85</v>
      </c>
      <c r="DG117" s="17">
        <v>38.82</v>
      </c>
      <c r="DH117" s="17">
        <v>40.1</v>
      </c>
      <c r="DI117" s="17">
        <v>42.46</v>
      </c>
      <c r="DJ117" s="19">
        <v>43.88</v>
      </c>
      <c r="DK117" s="17">
        <v>44.65</v>
      </c>
      <c r="DL117" s="20">
        <v>43.61</v>
      </c>
      <c r="DM117" s="16">
        <v>39.74</v>
      </c>
      <c r="DN117" s="16">
        <v>37.21</v>
      </c>
      <c r="DO117" s="16">
        <v>6</v>
      </c>
      <c r="DP117" s="20">
        <v>6</v>
      </c>
      <c r="DQ117" s="17">
        <v>5</v>
      </c>
      <c r="DR117" s="17">
        <v>1</v>
      </c>
      <c r="DS117" s="17">
        <v>-7</v>
      </c>
      <c r="DT117" s="17">
        <v>-15</v>
      </c>
      <c r="DU117" s="17">
        <v>-17</v>
      </c>
      <c r="DV117" s="17">
        <v>-19</v>
      </c>
      <c r="DW117" s="17">
        <v>-14</v>
      </c>
      <c r="DX117" s="17">
        <v>-12</v>
      </c>
      <c r="DY117" s="17">
        <v>-7</v>
      </c>
      <c r="DZ117" s="17">
        <v>-1</v>
      </c>
      <c r="EA117" s="17">
        <v>1</v>
      </c>
      <c r="EB117" s="17">
        <v>4</v>
      </c>
      <c r="EC117" s="17">
        <v>7</v>
      </c>
      <c r="ED117" s="20">
        <v>6</v>
      </c>
      <c r="EE117" s="20">
        <v>5</v>
      </c>
      <c r="EF117" s="20">
        <v>8</v>
      </c>
    </row>
    <row r="118" spans="1:136" ht="14">
      <c r="A118" s="2" t="s">
        <v>836</v>
      </c>
      <c r="B118" s="2" t="s">
        <v>837</v>
      </c>
      <c r="C118" s="2"/>
      <c r="D118" s="2">
        <v>49614411</v>
      </c>
      <c r="E118" s="10" t="s">
        <v>791</v>
      </c>
      <c r="F118" s="11" t="s">
        <v>838</v>
      </c>
      <c r="G118" s="2" t="s">
        <v>167</v>
      </c>
      <c r="H118" s="2"/>
      <c r="I118" s="2" t="s">
        <v>238</v>
      </c>
      <c r="J118" s="2" t="s">
        <v>279</v>
      </c>
      <c r="K118" s="30"/>
      <c r="L118" s="30"/>
      <c r="M118" s="30"/>
      <c r="N118" s="30"/>
      <c r="S118" s="2" t="s">
        <v>280</v>
      </c>
      <c r="U118" s="3" t="s">
        <v>826</v>
      </c>
      <c r="V118" s="3">
        <v>31</v>
      </c>
      <c r="W118" s="2">
        <v>23</v>
      </c>
      <c r="X118" s="2">
        <v>13</v>
      </c>
      <c r="Z118" s="33" t="s">
        <v>839</v>
      </c>
      <c r="AA118" s="3" t="s">
        <v>704</v>
      </c>
      <c r="AB118" s="3">
        <v>57</v>
      </c>
      <c r="AC118" s="2">
        <v>33</v>
      </c>
      <c r="AD118" s="2">
        <v>25</v>
      </c>
      <c r="AE118" s="2"/>
      <c r="AF118" s="33" t="s">
        <v>90</v>
      </c>
      <c r="AG118" s="2" t="s">
        <v>149</v>
      </c>
      <c r="AH118" s="2" t="s">
        <v>840</v>
      </c>
      <c r="AI118" s="2" t="s">
        <v>266</v>
      </c>
      <c r="AJ118" s="2" t="s">
        <v>841</v>
      </c>
      <c r="AK118" s="2" t="s">
        <v>87</v>
      </c>
      <c r="AL118" s="1"/>
      <c r="AM118" s="2" t="s">
        <v>89</v>
      </c>
      <c r="AN118" s="1"/>
      <c r="AO118" s="2" t="s">
        <v>91</v>
      </c>
      <c r="AP118" s="1" t="s">
        <v>205</v>
      </c>
      <c r="AQ118" s="2" t="s">
        <v>93</v>
      </c>
      <c r="AR118" s="14" t="s">
        <v>842</v>
      </c>
      <c r="AS118" s="13" t="s">
        <v>95</v>
      </c>
      <c r="AT118" s="1">
        <v>2</v>
      </c>
      <c r="AU118" s="4">
        <v>3.06</v>
      </c>
      <c r="AV118" s="37">
        <v>1.93</v>
      </c>
      <c r="AW118" s="9">
        <v>1.42</v>
      </c>
      <c r="AX118" s="6">
        <v>1.1200000000000001</v>
      </c>
      <c r="AY118" s="7">
        <v>0.25</v>
      </c>
      <c r="AZ118" s="8">
        <v>0.37</v>
      </c>
      <c r="BA118" s="7">
        <v>0.51</v>
      </c>
      <c r="BB118" s="8">
        <v>1.49</v>
      </c>
      <c r="BC118" s="6">
        <v>1.37</v>
      </c>
      <c r="BD118" s="7">
        <v>3.3</v>
      </c>
      <c r="BE118" s="7">
        <v>3.31</v>
      </c>
      <c r="BF118" s="7">
        <v>4.78</v>
      </c>
      <c r="BG118" s="7">
        <v>4.47</v>
      </c>
      <c r="BH118" s="8">
        <v>5.96</v>
      </c>
      <c r="BI118" s="7">
        <v>7.68</v>
      </c>
      <c r="BJ118" s="9">
        <v>8.4700000000000006</v>
      </c>
      <c r="BK118" s="4">
        <v>12.25</v>
      </c>
      <c r="BL118" s="4">
        <v>15.93</v>
      </c>
      <c r="BM118" s="4">
        <v>3.31</v>
      </c>
      <c r="BN118" s="26">
        <v>1.9</v>
      </c>
      <c r="BO118" s="25">
        <v>1.37</v>
      </c>
      <c r="BP118" s="53">
        <v>1.25</v>
      </c>
      <c r="BQ118" s="53">
        <v>0.75</v>
      </c>
      <c r="BR118" s="54">
        <v>0.75</v>
      </c>
      <c r="BS118" s="53">
        <v>1.39</v>
      </c>
      <c r="BT118" s="54">
        <v>1.62</v>
      </c>
      <c r="BU118" s="55">
        <v>2.41</v>
      </c>
      <c r="BV118" s="53">
        <v>3.22</v>
      </c>
      <c r="BW118" s="53">
        <v>3.53</v>
      </c>
      <c r="BX118" s="53">
        <v>5.5</v>
      </c>
      <c r="BY118" s="7">
        <v>4.07</v>
      </c>
      <c r="BZ118" s="8">
        <v>4.8899999999999997</v>
      </c>
      <c r="CA118" s="7">
        <v>6.41</v>
      </c>
      <c r="CB118" s="9">
        <v>7.62</v>
      </c>
      <c r="CC118" s="4">
        <v>12.22</v>
      </c>
      <c r="CD118" s="4">
        <v>15.71</v>
      </c>
      <c r="CE118" s="16">
        <v>27.8</v>
      </c>
      <c r="CF118" s="38">
        <v>31.16</v>
      </c>
      <c r="CG118" s="20">
        <v>32.520000000000003</v>
      </c>
      <c r="CH118" s="18">
        <v>33.03</v>
      </c>
      <c r="CI118" s="17">
        <v>35.35</v>
      </c>
      <c r="CJ118" s="19">
        <v>36.659999999999997</v>
      </c>
      <c r="CK118" s="17">
        <v>36.340000000000003</v>
      </c>
      <c r="CL118" s="19">
        <v>38.01</v>
      </c>
      <c r="CM118" s="18">
        <v>39.14</v>
      </c>
      <c r="CN118" s="17">
        <v>39.74</v>
      </c>
      <c r="CO118" s="17">
        <v>40.53</v>
      </c>
      <c r="CP118" s="17">
        <v>41.95</v>
      </c>
      <c r="CQ118" s="17">
        <v>44.66</v>
      </c>
      <c r="CR118" s="19">
        <v>45.49</v>
      </c>
      <c r="CS118" s="17">
        <v>46.16</v>
      </c>
      <c r="CT118" s="20">
        <v>44.61</v>
      </c>
      <c r="CU118" s="16">
        <v>45.16</v>
      </c>
      <c r="CV118" s="16">
        <v>45.77</v>
      </c>
      <c r="CW118" s="16">
        <v>27.45</v>
      </c>
      <c r="CX118" s="38">
        <v>30.29</v>
      </c>
      <c r="CY118" s="20">
        <v>33.17</v>
      </c>
      <c r="CZ118" s="17">
        <v>34.72</v>
      </c>
      <c r="DA118" s="17">
        <v>35.58</v>
      </c>
      <c r="DB118" s="19">
        <v>36.99</v>
      </c>
      <c r="DC118" s="17">
        <v>37.21</v>
      </c>
      <c r="DD118" s="19">
        <v>38.369999999999997</v>
      </c>
      <c r="DE118" s="18">
        <v>39.130000000000003</v>
      </c>
      <c r="DF118" s="17">
        <v>40.6</v>
      </c>
      <c r="DG118" s="17">
        <v>41.44</v>
      </c>
      <c r="DH118" s="17">
        <v>41.53</v>
      </c>
      <c r="DI118" s="17">
        <v>44.33</v>
      </c>
      <c r="DJ118" s="19">
        <v>45.12</v>
      </c>
      <c r="DK118" s="17">
        <v>46.17</v>
      </c>
      <c r="DL118" s="20">
        <v>43.8</v>
      </c>
      <c r="DM118" s="16">
        <v>45.13</v>
      </c>
      <c r="DN118" s="16">
        <v>45.6</v>
      </c>
      <c r="DO118" s="16">
        <v>0</v>
      </c>
      <c r="DP118" s="20">
        <v>0</v>
      </c>
      <c r="DQ118" s="20">
        <v>-2</v>
      </c>
      <c r="DR118" s="17">
        <v>-4</v>
      </c>
      <c r="DS118" s="17">
        <v>-6</v>
      </c>
      <c r="DT118" s="17">
        <v>-8</v>
      </c>
      <c r="DU118" s="17">
        <v>-6</v>
      </c>
      <c r="DV118" s="17">
        <v>-2</v>
      </c>
      <c r="DW118" s="17">
        <v>4</v>
      </c>
      <c r="DX118" s="17">
        <v>12</v>
      </c>
      <c r="DY118" s="17">
        <v>17</v>
      </c>
      <c r="DZ118" s="17">
        <v>19</v>
      </c>
      <c r="EA118" s="17">
        <v>18</v>
      </c>
      <c r="EB118" s="17">
        <v>13</v>
      </c>
      <c r="EC118" s="17">
        <v>8</v>
      </c>
      <c r="ED118" s="20">
        <v>3</v>
      </c>
      <c r="EE118" s="20">
        <v>1</v>
      </c>
      <c r="EF118" s="20">
        <v>0</v>
      </c>
    </row>
    <row r="119" spans="1:136" ht="14">
      <c r="A119" s="2" t="s">
        <v>829</v>
      </c>
      <c r="B119" s="2" t="s">
        <v>830</v>
      </c>
      <c r="C119" s="2"/>
      <c r="D119" s="2">
        <v>38594074</v>
      </c>
      <c r="E119" s="10" t="s">
        <v>831</v>
      </c>
      <c r="F119" s="11" t="s">
        <v>832</v>
      </c>
      <c r="G119" s="2" t="s">
        <v>167</v>
      </c>
      <c r="H119" s="2"/>
      <c r="I119" s="2" t="s">
        <v>99</v>
      </c>
      <c r="J119" s="2" t="s">
        <v>287</v>
      </c>
      <c r="K119" s="30" t="s">
        <v>168</v>
      </c>
      <c r="L119" s="30"/>
      <c r="M119" s="30"/>
      <c r="N119" s="30"/>
      <c r="O119" s="3" t="s">
        <v>6</v>
      </c>
      <c r="P119" s="3">
        <v>15</v>
      </c>
      <c r="Q119" s="2">
        <v>16</v>
      </c>
      <c r="R119" s="2">
        <v>12</v>
      </c>
      <c r="S119" s="2" t="s">
        <v>833</v>
      </c>
      <c r="T119" s="33"/>
      <c r="U119" s="3" t="s">
        <v>137</v>
      </c>
      <c r="V119" s="3">
        <v>47</v>
      </c>
      <c r="W119" s="2">
        <v>34</v>
      </c>
      <c r="X119" s="2">
        <v>27</v>
      </c>
      <c r="Y119" s="2"/>
      <c r="Z119" s="33" t="s">
        <v>209</v>
      </c>
      <c r="AA119" s="12" t="s">
        <v>116</v>
      </c>
      <c r="AB119" s="12">
        <v>46</v>
      </c>
      <c r="AC119" s="13">
        <v>33</v>
      </c>
      <c r="AD119" s="13">
        <v>12</v>
      </c>
      <c r="AE119" s="13"/>
      <c r="AF119" s="34" t="s">
        <v>180</v>
      </c>
      <c r="AG119" s="2" t="s">
        <v>127</v>
      </c>
      <c r="AH119" s="2" t="s">
        <v>288</v>
      </c>
      <c r="AI119" s="2" t="s">
        <v>342</v>
      </c>
      <c r="AJ119" s="2" t="s">
        <v>263</v>
      </c>
      <c r="AK119" s="2" t="s">
        <v>87</v>
      </c>
      <c r="AL119" s="1"/>
      <c r="AM119" s="2" t="s">
        <v>89</v>
      </c>
      <c r="AN119" s="1"/>
      <c r="AO119" s="2" t="s">
        <v>91</v>
      </c>
      <c r="AP119" s="1" t="s">
        <v>834</v>
      </c>
      <c r="AQ119" s="2" t="s">
        <v>93</v>
      </c>
      <c r="AR119" s="14" t="s">
        <v>835</v>
      </c>
      <c r="AS119" s="13" t="s">
        <v>95</v>
      </c>
      <c r="AT119" s="1">
        <v>4</v>
      </c>
      <c r="AU119" s="4">
        <v>4.83</v>
      </c>
      <c r="AV119" s="37">
        <v>2.78</v>
      </c>
      <c r="AW119" s="9">
        <v>3.13</v>
      </c>
      <c r="AX119" s="6">
        <v>1.3</v>
      </c>
      <c r="AY119" s="7">
        <v>1.62</v>
      </c>
      <c r="AZ119" s="8">
        <v>2.2400000000000002</v>
      </c>
      <c r="BA119" s="7">
        <v>1.51</v>
      </c>
      <c r="BB119" s="8">
        <v>3.11</v>
      </c>
      <c r="BC119" s="6">
        <v>4.2300000000000004</v>
      </c>
      <c r="BD119" s="7">
        <v>6.13</v>
      </c>
      <c r="BE119" s="7">
        <v>8.11</v>
      </c>
      <c r="BF119" s="7">
        <v>6.22</v>
      </c>
      <c r="BG119" s="7">
        <v>3.99</v>
      </c>
      <c r="BH119" s="8">
        <v>4.13</v>
      </c>
      <c r="BI119" s="7">
        <v>5.85</v>
      </c>
      <c r="BJ119" s="9">
        <v>7.71</v>
      </c>
      <c r="BK119" s="4">
        <v>13.24</v>
      </c>
      <c r="BL119" s="4">
        <v>18.16</v>
      </c>
      <c r="BM119" s="4">
        <v>5.13</v>
      </c>
      <c r="BN119" s="26">
        <v>2.2799999999999998</v>
      </c>
      <c r="BO119" s="25">
        <v>1.63</v>
      </c>
      <c r="BP119" s="53">
        <v>0.9</v>
      </c>
      <c r="BQ119" s="53">
        <v>2.12</v>
      </c>
      <c r="BR119" s="54">
        <v>2.98</v>
      </c>
      <c r="BS119" s="53">
        <v>3.44</v>
      </c>
      <c r="BT119" s="54">
        <v>3.27</v>
      </c>
      <c r="BU119" s="55">
        <v>3.97</v>
      </c>
      <c r="BV119" s="53">
        <v>5.59</v>
      </c>
      <c r="BW119" s="53">
        <v>7.73</v>
      </c>
      <c r="BX119" s="53">
        <v>6.12</v>
      </c>
      <c r="BY119" s="7">
        <v>3.83</v>
      </c>
      <c r="BZ119" s="8">
        <v>4.1500000000000004</v>
      </c>
      <c r="CA119" s="7">
        <v>6.71</v>
      </c>
      <c r="CB119" s="9">
        <v>7.56</v>
      </c>
      <c r="CC119" s="4">
        <v>11.21</v>
      </c>
      <c r="CD119" s="4">
        <v>18.059999999999999</v>
      </c>
      <c r="CE119" s="16">
        <v>27.38</v>
      </c>
      <c r="CF119" s="38">
        <v>32.299999999999997</v>
      </c>
      <c r="CG119" s="20">
        <v>34.08</v>
      </c>
      <c r="CH119" s="18">
        <v>34.880000000000003</v>
      </c>
      <c r="CI119" s="17">
        <v>35.950000000000003</v>
      </c>
      <c r="CJ119" s="19">
        <v>38.21</v>
      </c>
      <c r="CK119" s="17">
        <v>37.79</v>
      </c>
      <c r="CL119" s="19">
        <v>38.04</v>
      </c>
      <c r="CM119" s="18">
        <v>39.18</v>
      </c>
      <c r="CN119" s="17">
        <v>40.68</v>
      </c>
      <c r="CO119" s="17">
        <v>41.02</v>
      </c>
      <c r="CP119" s="17">
        <v>42.36</v>
      </c>
      <c r="CQ119" s="17">
        <v>44.74</v>
      </c>
      <c r="CR119" s="19">
        <v>46.91</v>
      </c>
      <c r="CS119" s="17">
        <v>49.15</v>
      </c>
      <c r="CT119" s="20">
        <v>47.2</v>
      </c>
      <c r="CU119" s="16">
        <v>45.29</v>
      </c>
      <c r="CV119" s="16">
        <v>40.46</v>
      </c>
      <c r="CW119" s="16">
        <v>27.22</v>
      </c>
      <c r="CX119" s="38">
        <v>32.94</v>
      </c>
      <c r="CY119" s="20">
        <v>34.380000000000003</v>
      </c>
      <c r="CZ119" s="17">
        <v>34.68</v>
      </c>
      <c r="DA119" s="17">
        <v>35.78</v>
      </c>
      <c r="DB119" s="19">
        <v>37.35</v>
      </c>
      <c r="DC119" s="17">
        <v>37.78</v>
      </c>
      <c r="DD119" s="19">
        <v>38.36</v>
      </c>
      <c r="DE119" s="18">
        <v>39.86</v>
      </c>
      <c r="DF119" s="17">
        <v>40.51</v>
      </c>
      <c r="DG119" s="17">
        <v>41.07</v>
      </c>
      <c r="DH119" s="17">
        <v>43.55</v>
      </c>
      <c r="DI119" s="17">
        <v>44.74</v>
      </c>
      <c r="DJ119" s="19">
        <v>46.71</v>
      </c>
      <c r="DK119" s="17">
        <v>49.81</v>
      </c>
      <c r="DL119" s="20">
        <v>47.73</v>
      </c>
      <c r="DM119" s="16">
        <v>45.07</v>
      </c>
      <c r="DN119" s="16">
        <v>40.17</v>
      </c>
      <c r="DO119" s="16">
        <v>3</v>
      </c>
      <c r="DP119" s="20">
        <v>4</v>
      </c>
      <c r="DQ119" s="20">
        <v>4</v>
      </c>
      <c r="DR119" s="17">
        <v>1</v>
      </c>
      <c r="DS119" s="17">
        <v>-2</v>
      </c>
      <c r="DT119" s="17">
        <v>-6</v>
      </c>
      <c r="DU119" s="17">
        <v>-7</v>
      </c>
      <c r="DV119" s="17">
        <v>-8</v>
      </c>
      <c r="DW119" s="17">
        <v>-7</v>
      </c>
      <c r="DX119" s="17">
        <v>-1</v>
      </c>
      <c r="DY119" s="17">
        <v>6</v>
      </c>
      <c r="DZ119" s="17">
        <v>10</v>
      </c>
      <c r="EA119" s="17">
        <v>14</v>
      </c>
      <c r="EB119" s="17">
        <v>18</v>
      </c>
      <c r="EC119" s="17">
        <v>16</v>
      </c>
      <c r="ED119" s="20">
        <v>13</v>
      </c>
      <c r="EE119" s="20">
        <v>6</v>
      </c>
      <c r="EF119" s="20">
        <v>9</v>
      </c>
    </row>
    <row r="120" spans="1:136" ht="14">
      <c r="A120" s="2" t="s">
        <v>822</v>
      </c>
      <c r="B120" s="2" t="s">
        <v>823</v>
      </c>
      <c r="C120" s="2"/>
      <c r="D120" s="2">
        <v>49224368</v>
      </c>
      <c r="E120" s="10" t="s">
        <v>407</v>
      </c>
      <c r="F120" s="11" t="s">
        <v>824</v>
      </c>
      <c r="G120" s="2" t="s">
        <v>167</v>
      </c>
      <c r="H120" s="2"/>
      <c r="I120" s="2"/>
      <c r="J120" s="2" t="s">
        <v>825</v>
      </c>
      <c r="K120" s="30"/>
      <c r="L120" s="30"/>
      <c r="M120" s="30"/>
      <c r="N120" s="30"/>
      <c r="S120" s="2" t="s">
        <v>280</v>
      </c>
      <c r="U120" s="3" t="s">
        <v>826</v>
      </c>
      <c r="V120" s="3">
        <v>29</v>
      </c>
      <c r="W120" s="2">
        <v>28</v>
      </c>
      <c r="X120" s="2">
        <v>23</v>
      </c>
      <c r="Z120" s="33" t="s">
        <v>107</v>
      </c>
      <c r="AA120" s="3" t="s">
        <v>704</v>
      </c>
      <c r="AB120" s="3">
        <v>51</v>
      </c>
      <c r="AC120" s="2">
        <v>40</v>
      </c>
      <c r="AD120" s="2">
        <v>28</v>
      </c>
      <c r="AE120" s="2"/>
      <c r="AF120" s="33" t="s">
        <v>90</v>
      </c>
      <c r="AG120" s="2" t="s">
        <v>83</v>
      </c>
      <c r="AH120" s="2" t="s">
        <v>827</v>
      </c>
      <c r="AI120" s="2" t="s">
        <v>281</v>
      </c>
      <c r="AJ120" s="2" t="s">
        <v>353</v>
      </c>
      <c r="AK120" s="2" t="s">
        <v>87</v>
      </c>
      <c r="AL120" s="1"/>
      <c r="AM120" s="2" t="s">
        <v>89</v>
      </c>
      <c r="AN120" s="1"/>
      <c r="AO120" s="2" t="s">
        <v>91</v>
      </c>
      <c r="AP120" s="1" t="s">
        <v>828</v>
      </c>
      <c r="AQ120" s="2" t="s">
        <v>93</v>
      </c>
      <c r="AR120" s="14" t="s">
        <v>753</v>
      </c>
      <c r="AS120" s="13" t="s">
        <v>95</v>
      </c>
      <c r="AT120" s="1">
        <v>0</v>
      </c>
      <c r="AU120" s="4">
        <v>4.7300000000000004</v>
      </c>
      <c r="AV120" s="37">
        <v>3.67</v>
      </c>
      <c r="AW120" s="9">
        <v>3.14</v>
      </c>
      <c r="AX120" s="6">
        <v>3.11</v>
      </c>
      <c r="AY120" s="7">
        <v>2.0499999999999998</v>
      </c>
      <c r="AZ120" s="8">
        <v>1.02</v>
      </c>
      <c r="BA120" s="7">
        <v>0.62</v>
      </c>
      <c r="BB120" s="8">
        <v>2.25</v>
      </c>
      <c r="BC120" s="6">
        <v>3.73</v>
      </c>
      <c r="BD120" s="7">
        <v>5.75</v>
      </c>
      <c r="BE120" s="7">
        <v>5.9</v>
      </c>
      <c r="BF120" s="7">
        <v>4.76</v>
      </c>
      <c r="BG120" s="7">
        <v>4.3899999999999997</v>
      </c>
      <c r="BH120" s="8">
        <v>5.22</v>
      </c>
      <c r="BI120" s="7">
        <v>7.35</v>
      </c>
      <c r="BJ120" s="9">
        <v>10.01</v>
      </c>
      <c r="BK120" s="4">
        <v>16.21</v>
      </c>
      <c r="BL120" s="4">
        <v>17.48</v>
      </c>
      <c r="BM120" s="4">
        <v>3.9</v>
      </c>
      <c r="BN120" s="26">
        <v>2.72</v>
      </c>
      <c r="BO120" s="25">
        <v>3.27</v>
      </c>
      <c r="BP120" s="53">
        <v>1.88</v>
      </c>
      <c r="BQ120" s="53">
        <v>2.61</v>
      </c>
      <c r="BR120" s="54">
        <v>3.73</v>
      </c>
      <c r="BS120" s="53">
        <v>3.85</v>
      </c>
      <c r="BT120" s="54">
        <v>4.29</v>
      </c>
      <c r="BU120" s="55">
        <v>5.73</v>
      </c>
      <c r="BV120" s="53">
        <v>4.9000000000000004</v>
      </c>
      <c r="BW120" s="53">
        <v>5.22</v>
      </c>
      <c r="BX120" s="53">
        <v>3.34</v>
      </c>
      <c r="BY120" s="7">
        <v>6.73</v>
      </c>
      <c r="BZ120" s="8">
        <v>6.58</v>
      </c>
      <c r="CA120" s="7">
        <v>8.2899999999999991</v>
      </c>
      <c r="CB120" s="9">
        <v>9.32</v>
      </c>
      <c r="CC120" s="4">
        <v>13.19</v>
      </c>
      <c r="CD120" s="4">
        <v>18.28</v>
      </c>
      <c r="CE120" s="16">
        <v>29.33</v>
      </c>
      <c r="CF120" s="38">
        <v>32.54</v>
      </c>
      <c r="CG120" s="20">
        <v>36.270000000000003</v>
      </c>
      <c r="CH120" s="18">
        <v>37.28</v>
      </c>
      <c r="CI120" s="17">
        <v>39.26</v>
      </c>
      <c r="CJ120" s="19">
        <v>39.130000000000003</v>
      </c>
      <c r="CK120" s="17">
        <v>40.770000000000003</v>
      </c>
      <c r="CL120" s="19">
        <v>40.729999999999997</v>
      </c>
      <c r="CM120" s="18">
        <v>40.61</v>
      </c>
      <c r="CN120" s="17">
        <v>40.14</v>
      </c>
      <c r="CO120" s="17">
        <v>42.23</v>
      </c>
      <c r="CP120" s="17">
        <v>42.65</v>
      </c>
      <c r="CQ120" s="17">
        <v>44.76</v>
      </c>
      <c r="CR120" s="19">
        <v>46.36</v>
      </c>
      <c r="CS120" s="17">
        <v>50.44</v>
      </c>
      <c r="CT120" s="20">
        <v>47.36</v>
      </c>
      <c r="CU120" s="16">
        <v>46.44</v>
      </c>
      <c r="CV120" s="16">
        <v>46.4</v>
      </c>
      <c r="CW120" s="16">
        <v>29.34</v>
      </c>
      <c r="CX120" s="38">
        <v>32.29</v>
      </c>
      <c r="CY120" s="20">
        <v>36.89</v>
      </c>
      <c r="CZ120" s="17">
        <v>37.36</v>
      </c>
      <c r="DA120" s="17">
        <v>38.590000000000003</v>
      </c>
      <c r="DB120" s="19">
        <v>38.76</v>
      </c>
      <c r="DC120" s="17">
        <v>40.35</v>
      </c>
      <c r="DD120" s="19">
        <v>40.630000000000003</v>
      </c>
      <c r="DE120" s="18">
        <v>40.98</v>
      </c>
      <c r="DF120" s="17">
        <v>41.38</v>
      </c>
      <c r="DG120" s="17">
        <v>42.71</v>
      </c>
      <c r="DH120" s="17">
        <v>42.59</v>
      </c>
      <c r="DI120" s="17">
        <v>44.85</v>
      </c>
      <c r="DJ120" s="19">
        <v>46.64</v>
      </c>
      <c r="DK120" s="17">
        <v>50.32</v>
      </c>
      <c r="DL120" s="20">
        <v>47.17</v>
      </c>
      <c r="DM120" s="16">
        <v>47.16</v>
      </c>
      <c r="DN120" s="16">
        <v>45.34</v>
      </c>
      <c r="DO120" s="16">
        <v>0</v>
      </c>
      <c r="DP120" s="20">
        <v>0</v>
      </c>
      <c r="DQ120" s="20">
        <v>0</v>
      </c>
      <c r="DR120" s="17">
        <v>-1</v>
      </c>
      <c r="DS120" s="17">
        <v>-5</v>
      </c>
      <c r="DT120" s="17">
        <v>-7</v>
      </c>
      <c r="DU120" s="17">
        <v>-5</v>
      </c>
      <c r="DV120" s="17">
        <v>-1</v>
      </c>
      <c r="DW120" s="17">
        <v>4</v>
      </c>
      <c r="DX120" s="17">
        <v>8</v>
      </c>
      <c r="DY120" s="17">
        <v>14</v>
      </c>
      <c r="DZ120" s="17">
        <v>16</v>
      </c>
      <c r="EA120" s="17">
        <v>16</v>
      </c>
      <c r="EB120" s="17">
        <v>11</v>
      </c>
      <c r="EC120" s="17">
        <v>9</v>
      </c>
      <c r="ED120" s="20">
        <v>4</v>
      </c>
      <c r="EE120" s="20">
        <v>5</v>
      </c>
      <c r="EF120" s="20">
        <v>4</v>
      </c>
    </row>
    <row r="121" spans="1:136" ht="14">
      <c r="A121" s="2" t="s">
        <v>815</v>
      </c>
      <c r="B121" s="2" t="s">
        <v>816</v>
      </c>
      <c r="C121" s="2"/>
      <c r="D121" s="2">
        <v>49606674</v>
      </c>
      <c r="E121" s="10" t="s">
        <v>817</v>
      </c>
      <c r="F121" s="11" t="s">
        <v>818</v>
      </c>
      <c r="G121" s="2" t="s">
        <v>167</v>
      </c>
      <c r="H121" s="2"/>
      <c r="I121" s="2" t="s">
        <v>99</v>
      </c>
      <c r="J121" s="2" t="s">
        <v>819</v>
      </c>
      <c r="K121" s="30"/>
      <c r="L121" s="30"/>
      <c r="M121" s="30"/>
      <c r="N121" s="30"/>
      <c r="O121" s="3" t="s">
        <v>17</v>
      </c>
      <c r="P121" s="3">
        <v>30</v>
      </c>
      <c r="Q121" s="2">
        <v>19</v>
      </c>
      <c r="R121" s="2">
        <v>20</v>
      </c>
      <c r="S121" s="2" t="s">
        <v>280</v>
      </c>
      <c r="T121" s="33"/>
      <c r="U121" s="3" t="s">
        <v>216</v>
      </c>
      <c r="V121" s="3">
        <v>52</v>
      </c>
      <c r="W121" s="2">
        <v>30</v>
      </c>
      <c r="X121" s="2">
        <v>30</v>
      </c>
      <c r="Y121" s="2"/>
      <c r="Z121" s="33" t="s">
        <v>242</v>
      </c>
      <c r="AA121" s="12" t="s">
        <v>217</v>
      </c>
      <c r="AB121" s="12">
        <v>41</v>
      </c>
      <c r="AC121" s="13">
        <v>19</v>
      </c>
      <c r="AD121" s="13">
        <v>16</v>
      </c>
      <c r="AE121" s="13"/>
      <c r="AF121" s="34" t="s">
        <v>197</v>
      </c>
      <c r="AG121" s="2" t="s">
        <v>272</v>
      </c>
      <c r="AH121" s="2" t="s">
        <v>820</v>
      </c>
      <c r="AI121" s="2" t="s">
        <v>667</v>
      </c>
      <c r="AJ121" s="2" t="s">
        <v>220</v>
      </c>
      <c r="AK121" s="2" t="s">
        <v>87</v>
      </c>
      <c r="AL121" s="1"/>
      <c r="AM121" s="2" t="s">
        <v>89</v>
      </c>
      <c r="AN121" s="1"/>
      <c r="AO121" s="2" t="s">
        <v>91</v>
      </c>
      <c r="AP121" s="1" t="s">
        <v>821</v>
      </c>
      <c r="AQ121" s="2" t="s">
        <v>93</v>
      </c>
      <c r="AR121" s="14" t="s">
        <v>753</v>
      </c>
      <c r="AS121" s="13" t="s">
        <v>95</v>
      </c>
      <c r="AT121" s="1">
        <v>-3</v>
      </c>
      <c r="AU121" s="4">
        <v>3.34</v>
      </c>
      <c r="AV121" s="37">
        <v>3.11</v>
      </c>
      <c r="AW121" s="9">
        <v>2.13</v>
      </c>
      <c r="AX121" s="6">
        <v>2.4900000000000002</v>
      </c>
      <c r="AY121" s="7">
        <v>2.37</v>
      </c>
      <c r="AZ121" s="8">
        <v>2.2799999999999998</v>
      </c>
      <c r="BA121" s="7">
        <v>1.45</v>
      </c>
      <c r="BB121" s="8">
        <v>1.45</v>
      </c>
      <c r="BC121" s="6">
        <v>2.04</v>
      </c>
      <c r="BD121" s="7">
        <v>3.62</v>
      </c>
      <c r="BE121" s="7">
        <v>4.8600000000000003</v>
      </c>
      <c r="BF121" s="7">
        <v>6.31</v>
      </c>
      <c r="BG121" s="7">
        <v>3.56</v>
      </c>
      <c r="BH121" s="4">
        <v>3.88</v>
      </c>
      <c r="BI121" s="9">
        <v>5.09</v>
      </c>
      <c r="BJ121" s="9">
        <v>7.23</v>
      </c>
      <c r="BK121" s="4">
        <v>11.01</v>
      </c>
      <c r="BL121" s="4">
        <v>14.34</v>
      </c>
      <c r="BM121" s="4">
        <v>2.83</v>
      </c>
      <c r="BN121" s="26">
        <v>2.2400000000000002</v>
      </c>
      <c r="BO121" s="25">
        <v>0.67</v>
      </c>
      <c r="BP121" s="53">
        <v>0.45</v>
      </c>
      <c r="BQ121" s="53">
        <v>1.9</v>
      </c>
      <c r="BR121" s="54">
        <v>2.48</v>
      </c>
      <c r="BS121" s="53">
        <v>2.74</v>
      </c>
      <c r="BT121" s="54">
        <v>3.22</v>
      </c>
      <c r="BU121" s="55">
        <v>2.44</v>
      </c>
      <c r="BV121" s="53">
        <v>4.1100000000000003</v>
      </c>
      <c r="BW121" s="53">
        <v>5.09</v>
      </c>
      <c r="BX121" s="53">
        <v>6.6</v>
      </c>
      <c r="BY121" s="7">
        <v>3.53</v>
      </c>
      <c r="BZ121" s="4">
        <v>3.46</v>
      </c>
      <c r="CA121" s="9">
        <v>5.77</v>
      </c>
      <c r="CB121" s="9">
        <v>7.78</v>
      </c>
      <c r="CC121" s="4">
        <v>11.27</v>
      </c>
      <c r="CD121" s="4">
        <v>14.61</v>
      </c>
      <c r="CE121" s="16">
        <v>26.61</v>
      </c>
      <c r="CF121" s="38">
        <v>31.72</v>
      </c>
      <c r="CG121" s="20">
        <v>34.06</v>
      </c>
      <c r="CH121" s="18">
        <v>35.130000000000003</v>
      </c>
      <c r="CI121" s="17">
        <v>36.82</v>
      </c>
      <c r="CJ121" s="19">
        <v>37.28</v>
      </c>
      <c r="CK121" s="17">
        <v>37.83</v>
      </c>
      <c r="CL121" s="19">
        <v>37.97</v>
      </c>
      <c r="CM121" s="18">
        <v>38.19</v>
      </c>
      <c r="CN121" s="17">
        <v>38.090000000000003</v>
      </c>
      <c r="CO121" s="17">
        <v>39.5</v>
      </c>
      <c r="CP121" s="17">
        <v>40.78</v>
      </c>
      <c r="CQ121" s="17">
        <v>42.68</v>
      </c>
      <c r="CR121" s="16">
        <v>43.59</v>
      </c>
      <c r="CS121" s="20">
        <v>45.24</v>
      </c>
      <c r="CT121" s="20">
        <v>43.69</v>
      </c>
      <c r="CU121" s="16">
        <v>41.85</v>
      </c>
      <c r="CV121" s="16">
        <v>41.14</v>
      </c>
      <c r="CW121" s="16">
        <v>26.19</v>
      </c>
      <c r="CX121" s="38">
        <v>31.3</v>
      </c>
      <c r="CY121" s="20">
        <v>34.119999999999997</v>
      </c>
      <c r="CZ121" s="17">
        <v>35.520000000000003</v>
      </c>
      <c r="DA121" s="17">
        <v>36.01</v>
      </c>
      <c r="DB121" s="19">
        <v>37.14</v>
      </c>
      <c r="DC121" s="17">
        <v>36.869999999999997</v>
      </c>
      <c r="DD121" s="19">
        <v>37.590000000000003</v>
      </c>
      <c r="DE121" s="18">
        <v>37.58</v>
      </c>
      <c r="DF121" s="17">
        <v>38.15</v>
      </c>
      <c r="DG121" s="17">
        <v>39.78</v>
      </c>
      <c r="DH121" s="17">
        <v>40.869999999999997</v>
      </c>
      <c r="DI121" s="17">
        <v>43.26</v>
      </c>
      <c r="DJ121" s="16">
        <v>44.95</v>
      </c>
      <c r="DK121" s="20">
        <v>45.96</v>
      </c>
      <c r="DL121" s="20">
        <v>43.41</v>
      </c>
      <c r="DM121" s="16">
        <v>41.24</v>
      </c>
      <c r="DN121" s="16">
        <v>42.15</v>
      </c>
      <c r="DO121" s="16">
        <v>2</v>
      </c>
      <c r="DP121" s="20">
        <v>3</v>
      </c>
      <c r="DQ121" s="20">
        <v>2</v>
      </c>
      <c r="DR121" s="17">
        <v>0</v>
      </c>
      <c r="DS121" s="17">
        <v>-6</v>
      </c>
      <c r="DT121" s="17">
        <v>-10</v>
      </c>
      <c r="DU121" s="17">
        <v>-16</v>
      </c>
      <c r="DV121" s="17">
        <v>-19</v>
      </c>
      <c r="DW121" s="17">
        <v>-16</v>
      </c>
      <c r="DX121" s="17">
        <v>-14</v>
      </c>
      <c r="DY121" s="17">
        <v>-9</v>
      </c>
      <c r="DZ121" s="17">
        <v>-5</v>
      </c>
      <c r="EA121" s="17">
        <v>1</v>
      </c>
      <c r="EB121" s="20">
        <v>4</v>
      </c>
      <c r="EC121" s="20">
        <v>5</v>
      </c>
      <c r="ED121" s="20">
        <v>5</v>
      </c>
      <c r="EE121" s="20">
        <v>4</v>
      </c>
      <c r="EF121" s="20">
        <v>3</v>
      </c>
    </row>
    <row r="122" spans="1:136" ht="14">
      <c r="A122" s="2" t="s">
        <v>808</v>
      </c>
      <c r="B122" s="2" t="s">
        <v>809</v>
      </c>
      <c r="C122" s="2"/>
      <c r="D122" s="2">
        <v>52160686</v>
      </c>
      <c r="E122" s="10" t="s">
        <v>810</v>
      </c>
      <c r="F122" s="11" t="s">
        <v>811</v>
      </c>
      <c r="G122" s="2" t="s">
        <v>167</v>
      </c>
      <c r="H122" s="2"/>
      <c r="I122" s="2" t="s">
        <v>79</v>
      </c>
      <c r="J122" s="2" t="s">
        <v>329</v>
      </c>
      <c r="K122" s="30"/>
      <c r="L122" s="30"/>
      <c r="M122" s="30"/>
      <c r="N122" s="30"/>
      <c r="O122" s="3" t="s">
        <v>17</v>
      </c>
      <c r="P122" s="3">
        <v>27</v>
      </c>
      <c r="Q122" s="2">
        <v>26</v>
      </c>
      <c r="R122" s="2">
        <v>22</v>
      </c>
      <c r="S122" s="2" t="s">
        <v>280</v>
      </c>
      <c r="T122" s="33"/>
      <c r="U122" s="3" t="s">
        <v>216</v>
      </c>
      <c r="V122" s="3">
        <v>56</v>
      </c>
      <c r="W122" s="2">
        <v>38</v>
      </c>
      <c r="X122" s="2">
        <v>30</v>
      </c>
      <c r="Y122" s="2"/>
      <c r="Z122" s="33" t="s">
        <v>242</v>
      </c>
      <c r="AA122" s="12" t="s">
        <v>217</v>
      </c>
      <c r="AB122" s="12">
        <v>32</v>
      </c>
      <c r="AC122" s="13">
        <v>30</v>
      </c>
      <c r="AD122" s="13">
        <v>22</v>
      </c>
      <c r="AE122" s="13"/>
      <c r="AF122" s="34" t="s">
        <v>197</v>
      </c>
      <c r="AG122" s="2" t="s">
        <v>117</v>
      </c>
      <c r="AH122" s="2" t="s">
        <v>403</v>
      </c>
      <c r="AI122" s="2" t="s">
        <v>812</v>
      </c>
      <c r="AJ122" s="2" t="s">
        <v>422</v>
      </c>
      <c r="AK122" s="2" t="s">
        <v>87</v>
      </c>
      <c r="AL122" s="1"/>
      <c r="AM122" s="2" t="s">
        <v>89</v>
      </c>
      <c r="AN122" s="1"/>
      <c r="AO122" s="2" t="s">
        <v>91</v>
      </c>
      <c r="AP122" s="1" t="s">
        <v>813</v>
      </c>
      <c r="AQ122" s="2" t="s">
        <v>93</v>
      </c>
      <c r="AR122" s="14" t="s">
        <v>814</v>
      </c>
      <c r="AS122" s="13" t="s">
        <v>95</v>
      </c>
      <c r="AT122" s="1">
        <v>0</v>
      </c>
      <c r="AU122" s="4">
        <v>4.0599999999999996</v>
      </c>
      <c r="AV122" s="37">
        <v>3.27</v>
      </c>
      <c r="AW122" s="9">
        <v>3.25</v>
      </c>
      <c r="AX122" s="6">
        <v>3.36</v>
      </c>
      <c r="AY122" s="7">
        <v>3.25</v>
      </c>
      <c r="AZ122" s="8">
        <v>2.13</v>
      </c>
      <c r="BA122" s="7">
        <v>1.18</v>
      </c>
      <c r="BB122" s="8">
        <v>0.88</v>
      </c>
      <c r="BC122" s="6">
        <v>2.74</v>
      </c>
      <c r="BD122" s="7">
        <v>4.18</v>
      </c>
      <c r="BE122" s="7">
        <v>4.4800000000000004</v>
      </c>
      <c r="BF122" s="7">
        <v>6.87</v>
      </c>
      <c r="BG122" s="7">
        <v>5.73</v>
      </c>
      <c r="BH122" s="8">
        <v>3.71</v>
      </c>
      <c r="BI122" s="9">
        <v>5.75</v>
      </c>
      <c r="BJ122" s="9">
        <v>7.29</v>
      </c>
      <c r="BK122" s="4">
        <v>10.5</v>
      </c>
      <c r="BL122" s="4">
        <v>16.03</v>
      </c>
      <c r="BM122" s="4">
        <v>3.24</v>
      </c>
      <c r="BN122" s="26">
        <v>3.56</v>
      </c>
      <c r="BO122" s="25">
        <v>1.49</v>
      </c>
      <c r="BP122" s="53">
        <v>0.18</v>
      </c>
      <c r="BQ122" s="53">
        <v>1.37</v>
      </c>
      <c r="BR122" s="54">
        <v>1.24</v>
      </c>
      <c r="BS122" s="53">
        <v>1.42</v>
      </c>
      <c r="BT122" s="54">
        <v>2.44</v>
      </c>
      <c r="BU122" s="55">
        <v>3.28</v>
      </c>
      <c r="BV122" s="53">
        <v>5.58</v>
      </c>
      <c r="BW122" s="53">
        <v>5.96</v>
      </c>
      <c r="BX122" s="53">
        <v>7.19</v>
      </c>
      <c r="BY122" s="7">
        <v>6.48</v>
      </c>
      <c r="BZ122" s="8">
        <v>4.09</v>
      </c>
      <c r="CA122" s="9">
        <v>5.58</v>
      </c>
      <c r="CB122" s="9">
        <v>7.82</v>
      </c>
      <c r="CC122" s="4">
        <v>10.34</v>
      </c>
      <c r="CD122" s="4">
        <v>14.96</v>
      </c>
      <c r="CE122" s="16">
        <v>27.35</v>
      </c>
      <c r="CF122" s="38">
        <v>30.78</v>
      </c>
      <c r="CG122" s="20">
        <v>32.93</v>
      </c>
      <c r="CH122" s="18">
        <v>33.22</v>
      </c>
      <c r="CI122" s="17">
        <v>34.54</v>
      </c>
      <c r="CJ122" s="19">
        <v>34.1</v>
      </c>
      <c r="CK122" s="17">
        <v>34.21</v>
      </c>
      <c r="CL122" s="19">
        <v>35.159999999999997</v>
      </c>
      <c r="CM122" s="18">
        <v>35.19</v>
      </c>
      <c r="CN122" s="17">
        <v>36.24</v>
      </c>
      <c r="CO122" s="17">
        <v>37.76</v>
      </c>
      <c r="CP122" s="17">
        <v>39.15</v>
      </c>
      <c r="CQ122" s="17">
        <v>41.51</v>
      </c>
      <c r="CR122" s="19">
        <v>40.93</v>
      </c>
      <c r="CS122" s="20">
        <v>42.1</v>
      </c>
      <c r="CT122" s="20">
        <v>41.84</v>
      </c>
      <c r="CU122" s="16">
        <v>38.85</v>
      </c>
      <c r="CV122" s="16">
        <v>39.67</v>
      </c>
      <c r="CW122" s="16">
        <v>27.01</v>
      </c>
      <c r="CX122" s="38">
        <v>30.96</v>
      </c>
      <c r="CY122" s="20">
        <v>32.65</v>
      </c>
      <c r="CZ122" s="17">
        <v>33.840000000000003</v>
      </c>
      <c r="DA122" s="17">
        <v>34.14</v>
      </c>
      <c r="DB122" s="19">
        <v>34.51</v>
      </c>
      <c r="DC122" s="17">
        <v>34.07</v>
      </c>
      <c r="DD122" s="19">
        <v>35.39</v>
      </c>
      <c r="DE122" s="18">
        <v>35.9</v>
      </c>
      <c r="DF122" s="17">
        <v>36.21</v>
      </c>
      <c r="DG122" s="17">
        <v>37.64</v>
      </c>
      <c r="DH122" s="17">
        <v>39.19</v>
      </c>
      <c r="DI122" s="17">
        <v>41.03</v>
      </c>
      <c r="DJ122" s="19">
        <v>40.01</v>
      </c>
      <c r="DK122" s="20">
        <v>43.18</v>
      </c>
      <c r="DL122" s="20">
        <v>41.44</v>
      </c>
      <c r="DM122" s="16">
        <v>41.61</v>
      </c>
      <c r="DN122" s="16">
        <v>38.85</v>
      </c>
      <c r="DO122" s="16">
        <v>3</v>
      </c>
      <c r="DP122" s="20">
        <v>3</v>
      </c>
      <c r="DQ122" s="20">
        <v>5</v>
      </c>
      <c r="DR122" s="17">
        <v>2</v>
      </c>
      <c r="DS122" s="17">
        <v>0</v>
      </c>
      <c r="DT122" s="17">
        <v>-7</v>
      </c>
      <c r="DU122" s="17">
        <v>-15</v>
      </c>
      <c r="DV122" s="17">
        <v>-17</v>
      </c>
      <c r="DW122" s="17">
        <v>-17</v>
      </c>
      <c r="DX122" s="17">
        <v>-13</v>
      </c>
      <c r="DY122" s="17">
        <v>-10</v>
      </c>
      <c r="DZ122" s="17">
        <v>-6</v>
      </c>
      <c r="EA122" s="17">
        <v>-3</v>
      </c>
      <c r="EB122" s="17">
        <v>0</v>
      </c>
      <c r="EC122" s="20">
        <v>1</v>
      </c>
      <c r="ED122" s="20">
        <v>2</v>
      </c>
      <c r="EE122" s="20">
        <v>0</v>
      </c>
      <c r="EF122" s="20">
        <v>1</v>
      </c>
    </row>
    <row r="123" spans="1:136" ht="14">
      <c r="A123" s="2" t="s">
        <v>802</v>
      </c>
      <c r="B123" s="2" t="s">
        <v>803</v>
      </c>
      <c r="C123" s="2"/>
      <c r="D123" s="2">
        <v>50467956</v>
      </c>
      <c r="E123" s="10" t="s">
        <v>804</v>
      </c>
      <c r="F123" s="11" t="s">
        <v>771</v>
      </c>
      <c r="G123" s="2" t="s">
        <v>167</v>
      </c>
      <c r="H123" s="2"/>
      <c r="I123" s="2" t="s">
        <v>238</v>
      </c>
      <c r="J123" s="2" t="s">
        <v>279</v>
      </c>
      <c r="K123" s="30"/>
      <c r="L123" s="30"/>
      <c r="M123" s="30"/>
      <c r="N123" s="30"/>
      <c r="S123" s="2" t="s">
        <v>280</v>
      </c>
      <c r="U123" s="3" t="s">
        <v>68</v>
      </c>
      <c r="V123" s="3">
        <v>27</v>
      </c>
      <c r="W123" s="2">
        <v>16</v>
      </c>
      <c r="X123" s="2">
        <v>13</v>
      </c>
      <c r="Z123" s="33" t="s">
        <v>443</v>
      </c>
      <c r="AA123" s="3" t="s">
        <v>138</v>
      </c>
      <c r="AB123" s="3">
        <v>52</v>
      </c>
      <c r="AC123" s="2">
        <v>23</v>
      </c>
      <c r="AD123" s="2">
        <v>7</v>
      </c>
      <c r="AE123" s="2"/>
      <c r="AF123" s="33" t="s">
        <v>152</v>
      </c>
      <c r="AG123" s="2" t="s">
        <v>250</v>
      </c>
      <c r="AH123" s="2" t="s">
        <v>805</v>
      </c>
      <c r="AI123" s="2" t="s">
        <v>203</v>
      </c>
      <c r="AJ123" s="2" t="s">
        <v>775</v>
      </c>
      <c r="AK123" s="2" t="s">
        <v>87</v>
      </c>
      <c r="AL123" s="1"/>
      <c r="AM123" s="2" t="s">
        <v>89</v>
      </c>
      <c r="AN123" s="1"/>
      <c r="AO123" s="2" t="s">
        <v>91</v>
      </c>
      <c r="AP123" s="1" t="s">
        <v>806</v>
      </c>
      <c r="AQ123" s="2" t="s">
        <v>93</v>
      </c>
      <c r="AR123" s="14" t="s">
        <v>807</v>
      </c>
      <c r="AS123" s="13" t="s">
        <v>95</v>
      </c>
      <c r="AT123" s="1">
        <v>3</v>
      </c>
      <c r="AU123" s="4">
        <v>2.94</v>
      </c>
      <c r="AV123" s="37">
        <v>1.62</v>
      </c>
      <c r="AW123" s="9">
        <v>1.86</v>
      </c>
      <c r="AX123" s="37">
        <v>1.63</v>
      </c>
      <c r="AY123" s="7">
        <v>1.39</v>
      </c>
      <c r="AZ123" s="8">
        <v>1.1200000000000001</v>
      </c>
      <c r="BA123" s="7">
        <v>0.62</v>
      </c>
      <c r="BB123" s="8">
        <v>0.25</v>
      </c>
      <c r="BC123" s="6">
        <v>0.87</v>
      </c>
      <c r="BD123" s="7">
        <v>1.27</v>
      </c>
      <c r="BE123" s="7">
        <v>3.56</v>
      </c>
      <c r="BF123" s="7">
        <v>2.37</v>
      </c>
      <c r="BG123" s="7">
        <v>0.72</v>
      </c>
      <c r="BH123" s="8">
        <v>0.51</v>
      </c>
      <c r="BI123" s="7">
        <v>2.61</v>
      </c>
      <c r="BJ123" s="9">
        <v>3.62</v>
      </c>
      <c r="BK123" s="4">
        <v>6.48</v>
      </c>
      <c r="BL123" s="4">
        <v>10.61</v>
      </c>
      <c r="BM123" s="4">
        <v>2.82</v>
      </c>
      <c r="BN123" s="26">
        <v>1.62</v>
      </c>
      <c r="BO123" s="25">
        <v>1.1499999999999999</v>
      </c>
      <c r="BP123" s="25">
        <v>1.1200000000000001</v>
      </c>
      <c r="BQ123" s="53">
        <v>1.24</v>
      </c>
      <c r="BR123" s="54">
        <v>0.39</v>
      </c>
      <c r="BS123" s="53">
        <v>0.62</v>
      </c>
      <c r="BT123" s="54">
        <v>0.98</v>
      </c>
      <c r="BU123" s="55">
        <v>0.37</v>
      </c>
      <c r="BV123" s="53">
        <v>1.56</v>
      </c>
      <c r="BW123" s="53">
        <v>2.14</v>
      </c>
      <c r="BX123" s="53">
        <v>1.1100000000000001</v>
      </c>
      <c r="BY123" s="7">
        <v>0</v>
      </c>
      <c r="BZ123" s="8">
        <v>1.42</v>
      </c>
      <c r="CA123" s="7">
        <v>1.67</v>
      </c>
      <c r="CB123" s="9">
        <v>3.72</v>
      </c>
      <c r="CC123" s="4">
        <v>6.14</v>
      </c>
      <c r="CD123" s="4">
        <v>11.18</v>
      </c>
      <c r="CE123" s="16">
        <v>25.46</v>
      </c>
      <c r="CF123" s="38">
        <v>30.62</v>
      </c>
      <c r="CG123" s="20">
        <v>33.85</v>
      </c>
      <c r="CH123" s="38">
        <v>35.32</v>
      </c>
      <c r="CI123" s="17">
        <v>36.119999999999997</v>
      </c>
      <c r="CJ123" s="19">
        <v>38.380000000000003</v>
      </c>
      <c r="CK123" s="17">
        <v>38.08</v>
      </c>
      <c r="CL123" s="19">
        <v>38.97</v>
      </c>
      <c r="CM123" s="18">
        <v>38.72</v>
      </c>
      <c r="CN123" s="17">
        <v>38.51</v>
      </c>
      <c r="CO123" s="17">
        <v>38.69</v>
      </c>
      <c r="CP123" s="17">
        <v>38.03</v>
      </c>
      <c r="CQ123" s="17">
        <v>42.15</v>
      </c>
      <c r="CR123" s="19">
        <v>42.85</v>
      </c>
      <c r="CS123" s="17">
        <v>41.51</v>
      </c>
      <c r="CT123" s="20">
        <v>40.869999999999997</v>
      </c>
      <c r="CU123" s="16">
        <v>39.409999999999997</v>
      </c>
      <c r="CV123" s="16">
        <v>38.270000000000003</v>
      </c>
      <c r="CW123" s="16">
        <v>25.31</v>
      </c>
      <c r="CX123" s="38">
        <v>30.58</v>
      </c>
      <c r="CY123" s="20">
        <v>33.81</v>
      </c>
      <c r="CZ123" s="20">
        <v>35.08</v>
      </c>
      <c r="DA123" s="17">
        <v>36.18</v>
      </c>
      <c r="DB123" s="19">
        <v>38.299999999999997</v>
      </c>
      <c r="DC123" s="17">
        <v>38.64</v>
      </c>
      <c r="DD123" s="19">
        <v>38.74</v>
      </c>
      <c r="DE123" s="18">
        <v>38.340000000000003</v>
      </c>
      <c r="DF123" s="17">
        <v>38.75</v>
      </c>
      <c r="DG123" s="17">
        <v>38.28</v>
      </c>
      <c r="DH123" s="17">
        <v>38.14</v>
      </c>
      <c r="DI123" s="17">
        <v>42.58</v>
      </c>
      <c r="DJ123" s="19">
        <v>42.86</v>
      </c>
      <c r="DK123" s="17">
        <v>40.049999999999997</v>
      </c>
      <c r="DL123" s="20">
        <v>39.72</v>
      </c>
      <c r="DM123" s="16">
        <v>39.54</v>
      </c>
      <c r="DN123" s="16">
        <v>38.61</v>
      </c>
      <c r="DO123" s="16">
        <v>4</v>
      </c>
      <c r="DP123" s="20">
        <v>4</v>
      </c>
      <c r="DQ123" s="20">
        <v>5</v>
      </c>
      <c r="DR123" s="20">
        <v>6</v>
      </c>
      <c r="DS123" s="17">
        <v>3</v>
      </c>
      <c r="DT123" s="17">
        <v>3</v>
      </c>
      <c r="DU123" s="17">
        <v>3</v>
      </c>
      <c r="DV123" s="17">
        <v>4</v>
      </c>
      <c r="DW123" s="17">
        <v>6</v>
      </c>
      <c r="DX123" s="17">
        <v>11</v>
      </c>
      <c r="DY123" s="17">
        <v>17</v>
      </c>
      <c r="DZ123" s="17">
        <v>22</v>
      </c>
      <c r="EA123" s="17">
        <v>22</v>
      </c>
      <c r="EB123" s="17">
        <v>20</v>
      </c>
      <c r="EC123" s="17">
        <v>16</v>
      </c>
      <c r="ED123" s="20">
        <v>12</v>
      </c>
      <c r="EE123" s="20">
        <v>9</v>
      </c>
      <c r="EF123" s="20">
        <v>8</v>
      </c>
    </row>
    <row r="124" spans="1:136" ht="14">
      <c r="A124" s="2" t="s">
        <v>795</v>
      </c>
      <c r="B124" s="2" t="s">
        <v>796</v>
      </c>
      <c r="C124" s="2"/>
      <c r="D124" s="2">
        <v>51637594</v>
      </c>
      <c r="E124" s="10" t="s">
        <v>112</v>
      </c>
      <c r="F124" s="11" t="s">
        <v>797</v>
      </c>
      <c r="G124" s="2" t="s">
        <v>167</v>
      </c>
      <c r="H124" s="2"/>
      <c r="I124" s="2" t="s">
        <v>147</v>
      </c>
      <c r="J124" s="2" t="s">
        <v>148</v>
      </c>
      <c r="K124" s="30" t="s">
        <v>168</v>
      </c>
      <c r="L124" s="30" t="s">
        <v>798</v>
      </c>
      <c r="M124" s="30"/>
      <c r="N124" s="30"/>
      <c r="O124" s="3" t="s">
        <v>17</v>
      </c>
      <c r="P124" s="3">
        <v>51</v>
      </c>
      <c r="Q124" s="2">
        <v>50</v>
      </c>
      <c r="R124" s="2">
        <v>50</v>
      </c>
      <c r="S124" s="2" t="s">
        <v>280</v>
      </c>
      <c r="T124" s="33"/>
      <c r="U124" s="3" t="s">
        <v>318</v>
      </c>
      <c r="V124" s="3">
        <v>91</v>
      </c>
      <c r="W124" s="2">
        <v>70</v>
      </c>
      <c r="X124" s="2">
        <v>56</v>
      </c>
      <c r="Y124" s="2"/>
      <c r="Z124" s="33" t="s">
        <v>242</v>
      </c>
      <c r="AA124" s="12" t="s">
        <v>261</v>
      </c>
      <c r="AB124" s="12">
        <v>41</v>
      </c>
      <c r="AC124" s="13">
        <v>23</v>
      </c>
      <c r="AD124" s="13">
        <v>13</v>
      </c>
      <c r="AE124" s="13"/>
      <c r="AF124" s="34"/>
      <c r="AG124" s="2" t="s">
        <v>799</v>
      </c>
      <c r="AH124" s="2" t="s">
        <v>352</v>
      </c>
      <c r="AI124" s="2" t="s">
        <v>800</v>
      </c>
      <c r="AJ124" s="2" t="s">
        <v>106</v>
      </c>
      <c r="AK124" s="2" t="s">
        <v>87</v>
      </c>
      <c r="AL124" s="1"/>
      <c r="AM124" s="2" t="s">
        <v>89</v>
      </c>
      <c r="AN124" s="1"/>
      <c r="AO124" s="2" t="s">
        <v>91</v>
      </c>
      <c r="AP124" s="1" t="s">
        <v>801</v>
      </c>
      <c r="AQ124" s="2" t="s">
        <v>93</v>
      </c>
      <c r="AR124" s="14" t="s">
        <v>754</v>
      </c>
      <c r="AS124" s="13" t="s">
        <v>95</v>
      </c>
      <c r="AT124" s="1">
        <v>-2</v>
      </c>
      <c r="AU124" s="4">
        <v>4.2</v>
      </c>
      <c r="AV124" s="59">
        <v>4.41</v>
      </c>
      <c r="AW124" s="63">
        <v>3.9</v>
      </c>
      <c r="AX124" s="59">
        <v>3.65</v>
      </c>
      <c r="AY124" s="63">
        <v>3.19</v>
      </c>
      <c r="AZ124" s="65">
        <v>3.31</v>
      </c>
      <c r="BA124" s="63">
        <v>1.78</v>
      </c>
      <c r="BB124" s="65">
        <v>2.15</v>
      </c>
      <c r="BC124" s="59">
        <v>1.79</v>
      </c>
      <c r="BD124" s="63">
        <v>3.11</v>
      </c>
      <c r="BE124" s="63">
        <v>4.0599999999999996</v>
      </c>
      <c r="BF124" s="63">
        <v>5.07</v>
      </c>
      <c r="BG124" s="63">
        <v>4.18</v>
      </c>
      <c r="BH124" s="65">
        <v>3</v>
      </c>
      <c r="BI124" s="63">
        <v>3.78</v>
      </c>
      <c r="BJ124" s="9">
        <v>6.07</v>
      </c>
      <c r="BK124" s="4">
        <v>8.7799999999999994</v>
      </c>
      <c r="BL124" s="4">
        <v>15.05</v>
      </c>
      <c r="BM124" s="4">
        <v>3.34</v>
      </c>
      <c r="BN124" s="61">
        <v>3.26</v>
      </c>
      <c r="BO124" s="64">
        <v>1.85</v>
      </c>
      <c r="BP124" s="64">
        <v>0</v>
      </c>
      <c r="BQ124" s="64">
        <v>0</v>
      </c>
      <c r="BR124" s="67">
        <v>1.96</v>
      </c>
      <c r="BS124" s="64">
        <v>3.29</v>
      </c>
      <c r="BT124" s="67">
        <v>3.51</v>
      </c>
      <c r="BU124" s="61">
        <v>3.73</v>
      </c>
      <c r="BV124" s="64">
        <v>3.62</v>
      </c>
      <c r="BW124" s="64">
        <v>4.03</v>
      </c>
      <c r="BX124" s="64">
        <v>5.83</v>
      </c>
      <c r="BY124" s="63">
        <v>4.5199999999999996</v>
      </c>
      <c r="BZ124" s="65">
        <v>2.48</v>
      </c>
      <c r="CA124" s="63">
        <v>4.01</v>
      </c>
      <c r="CB124" s="9">
        <v>4.95</v>
      </c>
      <c r="CC124" s="4">
        <v>10.220000000000001</v>
      </c>
      <c r="CD124" s="4">
        <v>15.14</v>
      </c>
      <c r="CE124" s="16">
        <v>24.68</v>
      </c>
      <c r="CF124" s="60">
        <v>30.6</v>
      </c>
      <c r="CG124" s="62">
        <v>31</v>
      </c>
      <c r="CH124" s="60">
        <v>35.01</v>
      </c>
      <c r="CI124" s="62">
        <v>32.89</v>
      </c>
      <c r="CJ124" s="66">
        <v>33.39</v>
      </c>
      <c r="CK124" s="62">
        <v>33.49</v>
      </c>
      <c r="CL124" s="66">
        <v>32.56</v>
      </c>
      <c r="CM124" s="60">
        <v>32.380000000000003</v>
      </c>
      <c r="CN124" s="62">
        <v>34.4</v>
      </c>
      <c r="CO124" s="62">
        <v>33.729999999999997</v>
      </c>
      <c r="CP124" s="62">
        <v>33.03</v>
      </c>
      <c r="CQ124" s="62">
        <v>33.26</v>
      </c>
      <c r="CR124" s="66">
        <v>38.14</v>
      </c>
      <c r="CS124" s="62">
        <v>36.82</v>
      </c>
      <c r="CT124" s="20">
        <v>40.51</v>
      </c>
      <c r="CU124" s="16">
        <v>36</v>
      </c>
      <c r="CV124" s="16">
        <v>32.01</v>
      </c>
      <c r="CW124" s="16">
        <v>23.12</v>
      </c>
      <c r="CX124" s="60">
        <v>24.72</v>
      </c>
      <c r="CY124" s="62">
        <v>29.03</v>
      </c>
      <c r="CZ124" s="62">
        <v>34.31</v>
      </c>
      <c r="DA124" s="62">
        <v>33.159999999999997</v>
      </c>
      <c r="DB124" s="66">
        <v>33.020000000000003</v>
      </c>
      <c r="DC124" s="62">
        <v>35.06</v>
      </c>
      <c r="DD124" s="66">
        <v>34.36</v>
      </c>
      <c r="DE124" s="60">
        <v>37.47</v>
      </c>
      <c r="DF124" s="62">
        <v>34.619999999999997</v>
      </c>
      <c r="DG124" s="62">
        <v>34.4</v>
      </c>
      <c r="DH124" s="62">
        <v>34.24</v>
      </c>
      <c r="DI124" s="62">
        <v>33.25</v>
      </c>
      <c r="DJ124" s="66">
        <v>40.44</v>
      </c>
      <c r="DK124" s="62">
        <v>36.54</v>
      </c>
      <c r="DL124" s="20">
        <v>39.32</v>
      </c>
      <c r="DM124" s="16">
        <v>34.64</v>
      </c>
      <c r="DN124" s="16">
        <v>31.56</v>
      </c>
      <c r="DO124" s="16">
        <v>5</v>
      </c>
      <c r="DP124" s="62">
        <v>6</v>
      </c>
      <c r="DQ124" s="62">
        <v>12</v>
      </c>
      <c r="DR124" s="62">
        <v>25</v>
      </c>
      <c r="DS124" s="62">
        <v>16</v>
      </c>
      <c r="DT124" s="62">
        <v>0</v>
      </c>
      <c r="DU124" s="62">
        <v>-13</v>
      </c>
      <c r="DV124" s="62">
        <v>-18</v>
      </c>
      <c r="DW124" s="62">
        <v>-24</v>
      </c>
      <c r="DX124" s="62">
        <v>-21</v>
      </c>
      <c r="DY124" s="62">
        <v>-23</v>
      </c>
      <c r="DZ124" s="62">
        <v>-22</v>
      </c>
      <c r="EA124" s="62">
        <v>-14</v>
      </c>
      <c r="EB124" s="62">
        <v>-11</v>
      </c>
      <c r="EC124" s="62">
        <v>-4</v>
      </c>
      <c r="ED124" s="20">
        <v>0</v>
      </c>
      <c r="EE124" s="20">
        <v>1</v>
      </c>
      <c r="EF124" s="20">
        <v>6</v>
      </c>
    </row>
    <row r="125" spans="1:136" ht="14">
      <c r="A125" s="2" t="s">
        <v>789</v>
      </c>
      <c r="B125" s="2" t="s">
        <v>790</v>
      </c>
      <c r="C125" s="2"/>
      <c r="D125" s="2">
        <v>52263631</v>
      </c>
      <c r="E125" s="10" t="s">
        <v>791</v>
      </c>
      <c r="F125" s="11" t="s">
        <v>771</v>
      </c>
      <c r="G125" s="2" t="s">
        <v>167</v>
      </c>
      <c r="H125" s="2"/>
      <c r="I125" s="2" t="s">
        <v>79</v>
      </c>
      <c r="J125" s="2" t="s">
        <v>80</v>
      </c>
      <c r="K125" s="30"/>
      <c r="L125" s="30"/>
      <c r="M125" s="30"/>
      <c r="N125" s="30"/>
      <c r="O125" s="3" t="s">
        <v>17</v>
      </c>
      <c r="P125" s="3">
        <v>25</v>
      </c>
      <c r="Q125" s="2">
        <v>21</v>
      </c>
      <c r="R125" s="2">
        <v>16</v>
      </c>
      <c r="S125" s="2" t="s">
        <v>280</v>
      </c>
      <c r="T125" s="33"/>
      <c r="U125" s="3" t="s">
        <v>101</v>
      </c>
      <c r="V125" s="3">
        <v>50</v>
      </c>
      <c r="W125" s="2">
        <v>37</v>
      </c>
      <c r="X125" s="2">
        <v>25</v>
      </c>
      <c r="Y125" s="2"/>
      <c r="Z125" s="33" t="s">
        <v>443</v>
      </c>
      <c r="AA125" s="12" t="s">
        <v>116</v>
      </c>
      <c r="AB125" s="12">
        <v>35</v>
      </c>
      <c r="AC125" s="13">
        <v>22</v>
      </c>
      <c r="AD125" s="13">
        <v>10</v>
      </c>
      <c r="AE125" s="13"/>
      <c r="AF125" s="34" t="s">
        <v>197</v>
      </c>
      <c r="AG125" s="2" t="s">
        <v>117</v>
      </c>
      <c r="AH125" s="2" t="s">
        <v>273</v>
      </c>
      <c r="AI125" s="2" t="s">
        <v>792</v>
      </c>
      <c r="AJ125" s="2" t="s">
        <v>313</v>
      </c>
      <c r="AK125" s="2" t="s">
        <v>87</v>
      </c>
      <c r="AL125" s="1"/>
      <c r="AM125" s="2" t="s">
        <v>89</v>
      </c>
      <c r="AN125" s="1"/>
      <c r="AO125" s="2" t="s">
        <v>91</v>
      </c>
      <c r="AP125" s="1" t="s">
        <v>793</v>
      </c>
      <c r="AQ125" s="2" t="s">
        <v>93</v>
      </c>
      <c r="AR125" s="14" t="s">
        <v>794</v>
      </c>
      <c r="AS125" s="13" t="s">
        <v>95</v>
      </c>
      <c r="AT125" s="1">
        <v>-1</v>
      </c>
      <c r="AU125" s="4">
        <v>2.96</v>
      </c>
      <c r="AV125" s="6">
        <v>1.61</v>
      </c>
      <c r="AW125" s="7">
        <v>2.71</v>
      </c>
      <c r="AX125" s="6">
        <v>1.78</v>
      </c>
      <c r="AY125" s="7">
        <v>1.24</v>
      </c>
      <c r="AZ125" s="8">
        <v>1.27</v>
      </c>
      <c r="BA125" s="7">
        <v>0</v>
      </c>
      <c r="BB125" s="8">
        <v>0.25</v>
      </c>
      <c r="BC125" s="6">
        <v>1.73</v>
      </c>
      <c r="BD125" s="7">
        <v>2.2200000000000002</v>
      </c>
      <c r="BE125" s="7">
        <v>4.4800000000000004</v>
      </c>
      <c r="BF125" s="7">
        <v>3.85</v>
      </c>
      <c r="BG125" s="7">
        <v>3.17</v>
      </c>
      <c r="BH125" s="4">
        <v>2.68</v>
      </c>
      <c r="BI125" s="9">
        <v>5.74</v>
      </c>
      <c r="BJ125" s="9">
        <v>6.72</v>
      </c>
      <c r="BK125" s="4">
        <v>8.02</v>
      </c>
      <c r="BL125" s="4">
        <v>12.67</v>
      </c>
      <c r="BM125" s="4">
        <v>2.74</v>
      </c>
      <c r="BN125" s="55">
        <v>1.69</v>
      </c>
      <c r="BO125" s="53">
        <v>0</v>
      </c>
      <c r="BP125" s="53">
        <v>0.67</v>
      </c>
      <c r="BQ125" s="53">
        <v>1.02</v>
      </c>
      <c r="BR125" s="54">
        <v>1.25</v>
      </c>
      <c r="BS125" s="53">
        <v>2.17</v>
      </c>
      <c r="BT125" s="54">
        <v>1.9</v>
      </c>
      <c r="BU125" s="55">
        <v>2.78</v>
      </c>
      <c r="BV125" s="53">
        <v>3.86</v>
      </c>
      <c r="BW125" s="53">
        <v>3.17</v>
      </c>
      <c r="BX125" s="53">
        <v>3.38</v>
      </c>
      <c r="BY125" s="7">
        <v>2.95</v>
      </c>
      <c r="BZ125" s="4">
        <v>3.07</v>
      </c>
      <c r="CA125" s="9">
        <v>5.84</v>
      </c>
      <c r="CB125" s="9">
        <v>6.94</v>
      </c>
      <c r="CC125" s="4">
        <v>9.61</v>
      </c>
      <c r="CD125" s="4">
        <v>12.23</v>
      </c>
      <c r="CE125" s="16">
        <v>28.53</v>
      </c>
      <c r="CF125" s="18">
        <v>32.450000000000003</v>
      </c>
      <c r="CG125" s="17">
        <v>35.25</v>
      </c>
      <c r="CH125" s="18">
        <v>36.01</v>
      </c>
      <c r="CI125" s="17">
        <v>37.44</v>
      </c>
      <c r="CJ125" s="19">
        <v>38.1</v>
      </c>
      <c r="CK125" s="17">
        <v>38.71</v>
      </c>
      <c r="CL125" s="19">
        <v>40.21</v>
      </c>
      <c r="CM125" s="18">
        <v>39.74</v>
      </c>
      <c r="CN125" s="17">
        <v>40.53</v>
      </c>
      <c r="CO125" s="17">
        <v>40.909999999999997</v>
      </c>
      <c r="CP125" s="17">
        <v>43.72</v>
      </c>
      <c r="CQ125" s="17">
        <v>47.44</v>
      </c>
      <c r="CR125" s="16">
        <v>46.79</v>
      </c>
      <c r="CS125" s="20">
        <v>44.83</v>
      </c>
      <c r="CT125" s="20">
        <v>43.63</v>
      </c>
      <c r="CU125" s="16">
        <v>43.29</v>
      </c>
      <c r="CV125" s="16">
        <v>41.58</v>
      </c>
      <c r="CW125" s="16">
        <v>28.45</v>
      </c>
      <c r="CX125" s="18">
        <v>32.33</v>
      </c>
      <c r="CY125" s="17">
        <v>35.46</v>
      </c>
      <c r="CZ125" s="17">
        <v>36.659999999999997</v>
      </c>
      <c r="DA125" s="17">
        <v>37.26</v>
      </c>
      <c r="DB125" s="19">
        <v>37.5</v>
      </c>
      <c r="DC125" s="17">
        <v>38.020000000000003</v>
      </c>
      <c r="DD125" s="19">
        <v>39.409999999999997</v>
      </c>
      <c r="DE125" s="18">
        <v>39.08</v>
      </c>
      <c r="DF125" s="17">
        <v>40.369999999999997</v>
      </c>
      <c r="DG125" s="17">
        <v>40.01</v>
      </c>
      <c r="DH125" s="17">
        <v>43.68</v>
      </c>
      <c r="DI125" s="17">
        <v>48.08</v>
      </c>
      <c r="DJ125" s="16">
        <v>47.29</v>
      </c>
      <c r="DK125" s="20">
        <v>45.72</v>
      </c>
      <c r="DL125" s="20">
        <v>43.14</v>
      </c>
      <c r="DM125" s="16">
        <v>44.18</v>
      </c>
      <c r="DN125" s="16">
        <v>41.66</v>
      </c>
      <c r="DO125" s="16">
        <v>2</v>
      </c>
      <c r="DP125" s="17">
        <v>5</v>
      </c>
      <c r="DQ125" s="17">
        <v>5</v>
      </c>
      <c r="DR125" s="17">
        <v>4</v>
      </c>
      <c r="DS125" s="17">
        <v>1</v>
      </c>
      <c r="DT125" s="17">
        <v>-5</v>
      </c>
      <c r="DU125" s="17">
        <v>-11</v>
      </c>
      <c r="DV125" s="17">
        <v>-12</v>
      </c>
      <c r="DW125" s="17">
        <v>-11</v>
      </c>
      <c r="DX125" s="17">
        <v>-10</v>
      </c>
      <c r="DY125" s="17">
        <v>-5</v>
      </c>
      <c r="DZ125" s="17">
        <v>0</v>
      </c>
      <c r="EA125" s="17">
        <v>4</v>
      </c>
      <c r="EB125" s="20">
        <v>6</v>
      </c>
      <c r="EC125" s="20">
        <v>7</v>
      </c>
      <c r="ED125" s="20">
        <v>5</v>
      </c>
      <c r="EE125" s="20">
        <v>3</v>
      </c>
      <c r="EF125" s="20">
        <v>3</v>
      </c>
    </row>
    <row r="126" spans="1:136" ht="14">
      <c r="A126" s="2" t="s">
        <v>783</v>
      </c>
      <c r="B126" s="2" t="s">
        <v>784</v>
      </c>
      <c r="C126" s="2"/>
      <c r="D126" s="2">
        <v>51955557</v>
      </c>
      <c r="E126" s="10" t="s">
        <v>315</v>
      </c>
      <c r="F126" s="11" t="s">
        <v>785</v>
      </c>
      <c r="G126" s="2" t="s">
        <v>167</v>
      </c>
      <c r="H126" s="2"/>
      <c r="I126" s="2" t="s">
        <v>158</v>
      </c>
      <c r="J126" s="2" t="s">
        <v>80</v>
      </c>
      <c r="K126" s="30"/>
      <c r="L126" s="30" t="s">
        <v>786</v>
      </c>
      <c r="M126" s="30"/>
      <c r="N126" s="30"/>
      <c r="O126" s="3" t="s">
        <v>17</v>
      </c>
      <c r="P126" s="3">
        <v>26</v>
      </c>
      <c r="Q126" s="2">
        <v>22</v>
      </c>
      <c r="R126" s="2">
        <v>12</v>
      </c>
      <c r="S126" s="2" t="s">
        <v>280</v>
      </c>
      <c r="T126" s="33"/>
      <c r="U126" s="3" t="s">
        <v>318</v>
      </c>
      <c r="V126" s="3">
        <v>49</v>
      </c>
      <c r="W126" s="2">
        <v>33</v>
      </c>
      <c r="X126" s="2">
        <v>31</v>
      </c>
      <c r="Y126" s="2"/>
      <c r="Z126" s="33" t="s">
        <v>242</v>
      </c>
      <c r="AA126" s="12" t="s">
        <v>473</v>
      </c>
      <c r="AB126" s="12">
        <v>21</v>
      </c>
      <c r="AC126" s="13">
        <v>16</v>
      </c>
      <c r="AD126" s="13">
        <v>6</v>
      </c>
      <c r="AE126" s="13"/>
      <c r="AF126" s="34"/>
      <c r="AG126" s="2" t="s">
        <v>149</v>
      </c>
      <c r="AH126" s="2" t="s">
        <v>178</v>
      </c>
      <c r="AI126" s="2" t="s">
        <v>257</v>
      </c>
      <c r="AJ126" s="2" t="s">
        <v>775</v>
      </c>
      <c r="AK126" s="2" t="s">
        <v>87</v>
      </c>
      <c r="AL126" s="1"/>
      <c r="AM126" s="2" t="s">
        <v>89</v>
      </c>
      <c r="AN126" s="1"/>
      <c r="AO126" s="2" t="s">
        <v>91</v>
      </c>
      <c r="AP126" s="1" t="s">
        <v>787</v>
      </c>
      <c r="AQ126" s="2" t="s">
        <v>93</v>
      </c>
      <c r="AR126" s="14" t="s">
        <v>788</v>
      </c>
      <c r="AS126" s="13" t="s">
        <v>95</v>
      </c>
      <c r="AT126" s="1">
        <v>0</v>
      </c>
      <c r="AU126" s="4">
        <v>2.78</v>
      </c>
      <c r="AV126" s="37">
        <v>3.11</v>
      </c>
      <c r="AW126" s="9">
        <v>1.62</v>
      </c>
      <c r="AX126" s="37">
        <v>1.74</v>
      </c>
      <c r="AY126" s="7">
        <v>1.88</v>
      </c>
      <c r="AZ126" s="8">
        <v>1.74</v>
      </c>
      <c r="BA126" s="7">
        <v>0.76</v>
      </c>
      <c r="BB126" s="8">
        <v>1.06</v>
      </c>
      <c r="BC126" s="6">
        <v>1.66</v>
      </c>
      <c r="BD126" s="7">
        <v>2.17</v>
      </c>
      <c r="BE126" s="7">
        <v>2.41</v>
      </c>
      <c r="BF126" s="7">
        <v>3.86</v>
      </c>
      <c r="BG126" s="7">
        <v>3.62</v>
      </c>
      <c r="BH126" s="8">
        <v>3.53</v>
      </c>
      <c r="BI126" s="9">
        <v>4.97</v>
      </c>
      <c r="BJ126" s="9">
        <v>7.47</v>
      </c>
      <c r="BK126" s="4">
        <v>10.38</v>
      </c>
      <c r="BL126" s="4">
        <v>16.170000000000002</v>
      </c>
      <c r="BM126" s="4">
        <v>2.39</v>
      </c>
      <c r="BN126" s="26">
        <v>2.48</v>
      </c>
      <c r="BO126" s="25">
        <v>1.56</v>
      </c>
      <c r="BP126" s="25">
        <v>1.1100000000000001</v>
      </c>
      <c r="BQ126" s="53">
        <v>0.62</v>
      </c>
      <c r="BR126" s="54">
        <v>1.1200000000000001</v>
      </c>
      <c r="BS126" s="53">
        <v>2.13</v>
      </c>
      <c r="BT126" s="54">
        <v>1.96</v>
      </c>
      <c r="BU126" s="55">
        <v>2.68</v>
      </c>
      <c r="BV126" s="53">
        <v>3.02</v>
      </c>
      <c r="BW126" s="53">
        <v>2.17</v>
      </c>
      <c r="BX126" s="53">
        <v>2.62</v>
      </c>
      <c r="BY126" s="7">
        <v>4.17</v>
      </c>
      <c r="BZ126" s="8">
        <v>3.97</v>
      </c>
      <c r="CA126" s="9">
        <v>5.67</v>
      </c>
      <c r="CB126" s="9">
        <v>9.1999999999999993</v>
      </c>
      <c r="CC126" s="4">
        <v>10.63</v>
      </c>
      <c r="CD126" s="4">
        <v>14.58</v>
      </c>
      <c r="CE126" s="16">
        <v>24.63</v>
      </c>
      <c r="CF126" s="38">
        <v>31.42</v>
      </c>
      <c r="CG126" s="20">
        <v>32.4</v>
      </c>
      <c r="CH126" s="38">
        <v>34.76</v>
      </c>
      <c r="CI126" s="17">
        <v>35.619999999999997</v>
      </c>
      <c r="CJ126" s="19">
        <v>36.24</v>
      </c>
      <c r="CK126" s="17">
        <v>37.75</v>
      </c>
      <c r="CL126" s="19">
        <v>37.840000000000003</v>
      </c>
      <c r="CM126" s="18">
        <v>37.36</v>
      </c>
      <c r="CN126" s="17">
        <v>38.85</v>
      </c>
      <c r="CO126" s="17">
        <v>39.25</v>
      </c>
      <c r="CP126" s="17">
        <v>39.979999999999997</v>
      </c>
      <c r="CQ126" s="17">
        <v>41.54</v>
      </c>
      <c r="CR126" s="19">
        <v>44.71</v>
      </c>
      <c r="CS126" s="20">
        <v>43.94</v>
      </c>
      <c r="CT126" s="20">
        <v>43.17</v>
      </c>
      <c r="CU126" s="16">
        <v>41.68</v>
      </c>
      <c r="CV126" s="16">
        <v>38.82</v>
      </c>
      <c r="CW126" s="16">
        <v>24.03</v>
      </c>
      <c r="CX126" s="38">
        <v>31.13</v>
      </c>
      <c r="CY126" s="20">
        <v>32.99</v>
      </c>
      <c r="CZ126" s="20">
        <v>34.56</v>
      </c>
      <c r="DA126" s="17">
        <v>36.14</v>
      </c>
      <c r="DB126" s="19">
        <v>36.47</v>
      </c>
      <c r="DC126" s="17">
        <v>37.19</v>
      </c>
      <c r="DD126" s="19">
        <v>37.14</v>
      </c>
      <c r="DE126" s="18">
        <v>37.89</v>
      </c>
      <c r="DF126" s="17">
        <v>38.630000000000003</v>
      </c>
      <c r="DG126" s="17">
        <v>39.479999999999997</v>
      </c>
      <c r="DH126" s="17">
        <v>39.56</v>
      </c>
      <c r="DI126" s="17">
        <v>41.79</v>
      </c>
      <c r="DJ126" s="19">
        <v>44.34</v>
      </c>
      <c r="DK126" s="20">
        <v>43.96</v>
      </c>
      <c r="DL126" s="20">
        <v>43.85</v>
      </c>
      <c r="DM126" s="16">
        <v>41.5</v>
      </c>
      <c r="DN126" s="16">
        <v>38.369999999999997</v>
      </c>
      <c r="DO126" s="16">
        <v>4</v>
      </c>
      <c r="DP126" s="20">
        <v>5</v>
      </c>
      <c r="DQ126" s="20">
        <v>4</v>
      </c>
      <c r="DR126" s="20">
        <v>4</v>
      </c>
      <c r="DS126" s="17">
        <v>2</v>
      </c>
      <c r="DT126" s="17">
        <v>-1</v>
      </c>
      <c r="DU126" s="17">
        <v>-7</v>
      </c>
      <c r="DV126" s="17">
        <v>-10</v>
      </c>
      <c r="DW126" s="17">
        <v>-14</v>
      </c>
      <c r="DX126" s="17">
        <v>-11</v>
      </c>
      <c r="DY126" s="17">
        <v>-5</v>
      </c>
      <c r="DZ126" s="17">
        <v>-2</v>
      </c>
      <c r="EA126" s="17">
        <v>1</v>
      </c>
      <c r="EB126" s="17">
        <v>4</v>
      </c>
      <c r="EC126" s="20">
        <v>6</v>
      </c>
      <c r="ED126" s="20">
        <v>6</v>
      </c>
      <c r="EE126" s="20">
        <v>7</v>
      </c>
      <c r="EF126" s="20">
        <v>8</v>
      </c>
    </row>
    <row r="127" spans="1:136" ht="14">
      <c r="A127" s="2" t="s">
        <v>778</v>
      </c>
      <c r="B127" s="2" t="s">
        <v>779</v>
      </c>
      <c r="C127" s="2"/>
      <c r="D127" s="2">
        <v>51942380</v>
      </c>
      <c r="E127" s="10" t="s">
        <v>636</v>
      </c>
      <c r="F127" s="11" t="s">
        <v>780</v>
      </c>
      <c r="G127" s="2" t="s">
        <v>167</v>
      </c>
      <c r="H127" s="2"/>
      <c r="I127" s="2" t="s">
        <v>147</v>
      </c>
      <c r="J127" s="2" t="s">
        <v>148</v>
      </c>
      <c r="K127" s="30"/>
      <c r="L127" s="30"/>
      <c r="M127" s="30"/>
      <c r="N127" s="30"/>
      <c r="O127" s="3" t="s">
        <v>6</v>
      </c>
      <c r="P127" s="3">
        <v>40</v>
      </c>
      <c r="Q127" s="2">
        <v>31</v>
      </c>
      <c r="R127" s="2">
        <v>35</v>
      </c>
      <c r="S127" s="2" t="s">
        <v>781</v>
      </c>
      <c r="T127" s="33"/>
      <c r="U127" s="3" t="s">
        <v>232</v>
      </c>
      <c r="V127" s="3">
        <v>63</v>
      </c>
      <c r="W127" s="2">
        <v>41</v>
      </c>
      <c r="X127" s="2">
        <v>40</v>
      </c>
      <c r="Y127" s="2"/>
      <c r="Z127" s="33" t="s">
        <v>242</v>
      </c>
      <c r="AA127" s="12" t="s">
        <v>217</v>
      </c>
      <c r="AB127" s="12">
        <v>34</v>
      </c>
      <c r="AC127" s="13">
        <v>26</v>
      </c>
      <c r="AD127" s="13">
        <v>20</v>
      </c>
      <c r="AE127" s="13"/>
      <c r="AF127" s="34" t="s">
        <v>197</v>
      </c>
      <c r="AG127" s="2" t="s">
        <v>117</v>
      </c>
      <c r="AH127" s="2" t="s">
        <v>202</v>
      </c>
      <c r="AI127" s="2" t="s">
        <v>429</v>
      </c>
      <c r="AJ127" s="2" t="s">
        <v>245</v>
      </c>
      <c r="AK127" s="2" t="s">
        <v>87</v>
      </c>
      <c r="AL127" s="1"/>
      <c r="AM127" s="2" t="s">
        <v>89</v>
      </c>
      <c r="AN127" s="1"/>
      <c r="AO127" s="2" t="s">
        <v>91</v>
      </c>
      <c r="AP127" s="1" t="s">
        <v>229</v>
      </c>
      <c r="AQ127" s="2" t="s">
        <v>93</v>
      </c>
      <c r="AR127" s="14" t="s">
        <v>782</v>
      </c>
      <c r="AS127" s="13" t="s">
        <v>95</v>
      </c>
      <c r="AT127" s="1">
        <v>-3</v>
      </c>
      <c r="AU127" s="4">
        <v>3.95</v>
      </c>
      <c r="AV127" s="6">
        <v>3.07</v>
      </c>
      <c r="AW127" s="7">
        <v>3.48</v>
      </c>
      <c r="AX127" s="6">
        <v>3.05</v>
      </c>
      <c r="AY127" s="7">
        <v>2.14</v>
      </c>
      <c r="AZ127" s="8">
        <v>0.87</v>
      </c>
      <c r="BA127" s="7">
        <v>0.75</v>
      </c>
      <c r="BB127" s="8">
        <v>0.79</v>
      </c>
      <c r="BC127" s="6">
        <v>2.08</v>
      </c>
      <c r="BD127" s="7">
        <v>3.11</v>
      </c>
      <c r="BE127" s="7">
        <v>4.84</v>
      </c>
      <c r="BF127" s="7">
        <v>6.72</v>
      </c>
      <c r="BG127" s="7">
        <v>3.24</v>
      </c>
      <c r="BH127" s="4">
        <v>4.2300000000000004</v>
      </c>
      <c r="BI127" s="9">
        <v>4.47</v>
      </c>
      <c r="BJ127" s="9">
        <v>8.74</v>
      </c>
      <c r="BK127" s="4">
        <v>11.6</v>
      </c>
      <c r="BL127" s="4">
        <v>15.02</v>
      </c>
      <c r="BM127" s="4">
        <v>4.0599999999999996</v>
      </c>
      <c r="BN127" s="55">
        <v>4.07</v>
      </c>
      <c r="BO127" s="53">
        <v>2.11</v>
      </c>
      <c r="BP127" s="53">
        <v>0</v>
      </c>
      <c r="BQ127" s="53">
        <v>0</v>
      </c>
      <c r="BR127" s="54">
        <v>1.51</v>
      </c>
      <c r="BS127" s="53">
        <v>2.62</v>
      </c>
      <c r="BT127" s="54">
        <v>2.52</v>
      </c>
      <c r="BU127" s="55">
        <v>2.78</v>
      </c>
      <c r="BV127" s="53">
        <v>3.52</v>
      </c>
      <c r="BW127" s="53">
        <v>6.13</v>
      </c>
      <c r="BX127" s="53">
        <v>6.04</v>
      </c>
      <c r="BY127" s="7">
        <v>4.68</v>
      </c>
      <c r="BZ127" s="4">
        <v>4.29</v>
      </c>
      <c r="CA127" s="9">
        <v>6.5</v>
      </c>
      <c r="CB127" s="9">
        <v>8.4700000000000006</v>
      </c>
      <c r="CC127" s="4">
        <v>11.68</v>
      </c>
      <c r="CD127" s="4">
        <v>16.600000000000001</v>
      </c>
      <c r="CE127" s="16">
        <v>26.19</v>
      </c>
      <c r="CF127" s="18">
        <v>29.62</v>
      </c>
      <c r="CG127" s="17">
        <v>34.700000000000003</v>
      </c>
      <c r="CH127" s="18">
        <v>36.71</v>
      </c>
      <c r="CI127" s="17">
        <v>36.42</v>
      </c>
      <c r="CJ127" s="19">
        <v>36.880000000000003</v>
      </c>
      <c r="CK127" s="17">
        <v>37.950000000000003</v>
      </c>
      <c r="CL127" s="19">
        <v>37.5</v>
      </c>
      <c r="CM127" s="18">
        <v>37.43</v>
      </c>
      <c r="CN127" s="17">
        <v>38.130000000000003</v>
      </c>
      <c r="CO127" s="17">
        <v>39.130000000000003</v>
      </c>
      <c r="CP127" s="17">
        <v>40.42</v>
      </c>
      <c r="CQ127" s="17">
        <v>42.68</v>
      </c>
      <c r="CR127" s="16">
        <v>43.37</v>
      </c>
      <c r="CS127" s="20">
        <v>48.82</v>
      </c>
      <c r="CT127" s="20">
        <v>47.29</v>
      </c>
      <c r="CU127" s="16">
        <v>44.36</v>
      </c>
      <c r="CV127" s="16">
        <v>45.94</v>
      </c>
      <c r="CW127" s="16">
        <v>25.87</v>
      </c>
      <c r="CX127" s="18">
        <v>29.88</v>
      </c>
      <c r="CY127" s="17">
        <v>34.76</v>
      </c>
      <c r="CZ127" s="17">
        <v>36.47</v>
      </c>
      <c r="DA127" s="17">
        <v>36.520000000000003</v>
      </c>
      <c r="DB127" s="19">
        <v>36.76</v>
      </c>
      <c r="DC127" s="17">
        <v>36.81</v>
      </c>
      <c r="DD127" s="19">
        <v>37.39</v>
      </c>
      <c r="DE127" s="18">
        <v>37.4</v>
      </c>
      <c r="DF127" s="17">
        <v>37.76</v>
      </c>
      <c r="DG127" s="17">
        <v>39.619999999999997</v>
      </c>
      <c r="DH127" s="17">
        <v>40.47</v>
      </c>
      <c r="DI127" s="17">
        <v>42.5</v>
      </c>
      <c r="DJ127" s="16">
        <v>43.96</v>
      </c>
      <c r="DK127" s="20">
        <v>49.06</v>
      </c>
      <c r="DL127" s="20">
        <v>47.85</v>
      </c>
      <c r="DM127" s="16">
        <v>45.39</v>
      </c>
      <c r="DN127" s="16">
        <v>45.58</v>
      </c>
      <c r="DO127" s="16">
        <v>3</v>
      </c>
      <c r="DP127" s="17">
        <v>7</v>
      </c>
      <c r="DQ127" s="17">
        <v>9</v>
      </c>
      <c r="DR127" s="17">
        <v>6</v>
      </c>
      <c r="DS127" s="17">
        <v>6</v>
      </c>
      <c r="DT127" s="17">
        <v>0</v>
      </c>
      <c r="DU127" s="17">
        <v>-8</v>
      </c>
      <c r="DV127" s="17">
        <v>-11</v>
      </c>
      <c r="DW127" s="17">
        <v>-13</v>
      </c>
      <c r="DX127" s="17">
        <v>-11</v>
      </c>
      <c r="DY127" s="17">
        <v>-6</v>
      </c>
      <c r="DZ127" s="17">
        <v>0</v>
      </c>
      <c r="EA127" s="17">
        <v>6</v>
      </c>
      <c r="EB127" s="20">
        <v>9</v>
      </c>
      <c r="EC127" s="20">
        <v>10</v>
      </c>
      <c r="ED127" s="20">
        <v>6</v>
      </c>
      <c r="EE127" s="20">
        <v>6</v>
      </c>
      <c r="EF127" s="20">
        <v>4</v>
      </c>
    </row>
    <row r="128" spans="1:136" ht="14">
      <c r="A128" s="2" t="s">
        <v>768</v>
      </c>
      <c r="B128" s="2" t="s">
        <v>769</v>
      </c>
      <c r="C128" s="2"/>
      <c r="D128" s="2">
        <v>51214807</v>
      </c>
      <c r="E128" s="10" t="s">
        <v>770</v>
      </c>
      <c r="F128" s="11" t="s">
        <v>771</v>
      </c>
      <c r="G128" s="2" t="s">
        <v>167</v>
      </c>
      <c r="H128" s="2"/>
      <c r="I128" s="2" t="s">
        <v>238</v>
      </c>
      <c r="J128" s="2" t="s">
        <v>114</v>
      </c>
      <c r="K128" s="30" t="s">
        <v>168</v>
      </c>
      <c r="L128" s="30" t="s">
        <v>772</v>
      </c>
      <c r="M128" s="30"/>
      <c r="N128" s="30"/>
      <c r="O128" s="3" t="s">
        <v>6</v>
      </c>
      <c r="P128" s="3">
        <v>17</v>
      </c>
      <c r="Q128" s="2">
        <v>18</v>
      </c>
      <c r="R128" s="2">
        <v>10</v>
      </c>
      <c r="S128" s="2" t="s">
        <v>773</v>
      </c>
      <c r="T128" s="33"/>
      <c r="U128" s="3" t="s">
        <v>81</v>
      </c>
      <c r="V128" s="3">
        <v>45</v>
      </c>
      <c r="W128" s="2">
        <v>31</v>
      </c>
      <c r="X128" s="2">
        <v>28</v>
      </c>
      <c r="Y128" s="2"/>
      <c r="Z128" s="33" t="s">
        <v>209</v>
      </c>
      <c r="AA128" s="12" t="s">
        <v>526</v>
      </c>
      <c r="AB128" s="12">
        <v>60</v>
      </c>
      <c r="AC128" s="13">
        <v>34</v>
      </c>
      <c r="AD128" s="13">
        <v>26</v>
      </c>
      <c r="AE128" s="13"/>
      <c r="AF128" s="34" t="s">
        <v>152</v>
      </c>
      <c r="AG128" s="2" t="s">
        <v>311</v>
      </c>
      <c r="AH128" s="2" t="s">
        <v>774</v>
      </c>
      <c r="AI128" s="2" t="s">
        <v>342</v>
      </c>
      <c r="AJ128" s="2" t="s">
        <v>775</v>
      </c>
      <c r="AK128" s="2" t="s">
        <v>87</v>
      </c>
      <c r="AL128" s="1"/>
      <c r="AM128" s="2" t="s">
        <v>89</v>
      </c>
      <c r="AN128" s="1"/>
      <c r="AO128" s="2" t="s">
        <v>91</v>
      </c>
      <c r="AP128" s="1" t="s">
        <v>776</v>
      </c>
      <c r="AQ128" s="2" t="s">
        <v>93</v>
      </c>
      <c r="AR128" s="14" t="s">
        <v>777</v>
      </c>
      <c r="AS128" s="13" t="s">
        <v>95</v>
      </c>
      <c r="AT128" s="1">
        <v>1</v>
      </c>
      <c r="AU128" s="4">
        <v>3.89</v>
      </c>
      <c r="AV128" s="37">
        <v>2.95</v>
      </c>
      <c r="AW128" s="9">
        <v>1.86</v>
      </c>
      <c r="AX128" s="6">
        <v>2.2400000000000002</v>
      </c>
      <c r="AY128" s="7">
        <v>1.99</v>
      </c>
      <c r="AZ128" s="8">
        <v>1.69</v>
      </c>
      <c r="BA128" s="7">
        <v>1.89</v>
      </c>
      <c r="BB128" s="8">
        <v>1.22</v>
      </c>
      <c r="BC128" s="6">
        <v>2.78</v>
      </c>
      <c r="BD128" s="7">
        <v>2.76</v>
      </c>
      <c r="BE128" s="7">
        <v>6.22</v>
      </c>
      <c r="BF128" s="7">
        <v>5.03</v>
      </c>
      <c r="BG128" s="7">
        <v>4.0999999999999996</v>
      </c>
      <c r="BH128" s="8">
        <v>5.34</v>
      </c>
      <c r="BI128" s="9">
        <v>7.35</v>
      </c>
      <c r="BJ128" s="9">
        <v>8.94</v>
      </c>
      <c r="BK128" s="4">
        <v>13.75</v>
      </c>
      <c r="BL128" s="4">
        <v>18.27</v>
      </c>
      <c r="BM128" s="4">
        <v>3.58</v>
      </c>
      <c r="BN128" s="26">
        <v>2.2400000000000002</v>
      </c>
      <c r="BO128" s="25">
        <v>1.1200000000000001</v>
      </c>
      <c r="BP128" s="53">
        <v>0.12</v>
      </c>
      <c r="BQ128" s="53">
        <v>1.1200000000000001</v>
      </c>
      <c r="BR128" s="54">
        <v>2.2400000000000002</v>
      </c>
      <c r="BS128" s="53">
        <v>2.39</v>
      </c>
      <c r="BT128" s="54">
        <v>1.78</v>
      </c>
      <c r="BU128" s="55">
        <v>1.59</v>
      </c>
      <c r="BV128" s="53">
        <v>2.89</v>
      </c>
      <c r="BW128" s="53">
        <v>4.7300000000000004</v>
      </c>
      <c r="BX128" s="53">
        <v>5.12</v>
      </c>
      <c r="BY128" s="7">
        <v>4.75</v>
      </c>
      <c r="BZ128" s="8">
        <v>5.76</v>
      </c>
      <c r="CA128" s="9">
        <v>7.93</v>
      </c>
      <c r="CB128" s="9">
        <v>9.23</v>
      </c>
      <c r="CC128" s="4">
        <v>12.71</v>
      </c>
      <c r="CD128" s="4">
        <v>18.07</v>
      </c>
      <c r="CE128" s="16">
        <v>25.31</v>
      </c>
      <c r="CF128" s="38">
        <v>28.36</v>
      </c>
      <c r="CG128" s="20">
        <v>31.31</v>
      </c>
      <c r="CH128" s="18">
        <v>34.07</v>
      </c>
      <c r="CI128" s="17">
        <v>34.31</v>
      </c>
      <c r="CJ128" s="19">
        <v>35.270000000000003</v>
      </c>
      <c r="CK128" s="17">
        <v>37.42</v>
      </c>
      <c r="CL128" s="19">
        <v>37.75</v>
      </c>
      <c r="CM128" s="18">
        <v>37.21</v>
      </c>
      <c r="CN128" s="17">
        <v>38.590000000000003</v>
      </c>
      <c r="CO128" s="17">
        <v>39.020000000000003</v>
      </c>
      <c r="CP128" s="17">
        <v>38.15</v>
      </c>
      <c r="CQ128" s="17">
        <v>39.979999999999997</v>
      </c>
      <c r="CR128" s="19">
        <v>40.14</v>
      </c>
      <c r="CS128" s="20">
        <v>41.86</v>
      </c>
      <c r="CT128" s="20">
        <v>38.06</v>
      </c>
      <c r="CU128" s="16">
        <v>39.29</v>
      </c>
      <c r="CV128" s="16">
        <v>30.67</v>
      </c>
      <c r="CW128" s="16">
        <v>25.53</v>
      </c>
      <c r="CX128" s="38">
        <v>29.78</v>
      </c>
      <c r="CY128" s="20">
        <v>31.21</v>
      </c>
      <c r="CZ128" s="17">
        <v>33.15</v>
      </c>
      <c r="DA128" s="17">
        <v>33.86</v>
      </c>
      <c r="DB128" s="19">
        <v>35.31</v>
      </c>
      <c r="DC128" s="17">
        <v>36.54</v>
      </c>
      <c r="DD128" s="19">
        <v>37.549999999999997</v>
      </c>
      <c r="DE128" s="18">
        <v>37.270000000000003</v>
      </c>
      <c r="DF128" s="17">
        <v>39.32</v>
      </c>
      <c r="DG128" s="17">
        <v>38.729999999999997</v>
      </c>
      <c r="DH128" s="17">
        <v>39.869999999999997</v>
      </c>
      <c r="DI128" s="17">
        <v>39.950000000000003</v>
      </c>
      <c r="DJ128" s="19">
        <v>40.340000000000003</v>
      </c>
      <c r="DK128" s="20">
        <v>41.96</v>
      </c>
      <c r="DL128" s="20">
        <v>38.39</v>
      </c>
      <c r="DM128" s="16">
        <v>39.58</v>
      </c>
      <c r="DN128" s="16">
        <v>29.73</v>
      </c>
      <c r="DO128" s="16">
        <v>4</v>
      </c>
      <c r="DP128" s="20">
        <v>4</v>
      </c>
      <c r="DQ128" s="20">
        <v>3</v>
      </c>
      <c r="DR128" s="17">
        <v>0</v>
      </c>
      <c r="DS128" s="17">
        <v>-2</v>
      </c>
      <c r="DT128" s="17">
        <v>-7</v>
      </c>
      <c r="DU128" s="17">
        <v>-9</v>
      </c>
      <c r="DV128" s="17">
        <v>-6</v>
      </c>
      <c r="DW128" s="17">
        <v>0</v>
      </c>
      <c r="DX128" s="17">
        <v>8</v>
      </c>
      <c r="DY128" s="17">
        <v>13</v>
      </c>
      <c r="DZ128" s="17">
        <v>17</v>
      </c>
      <c r="EA128" s="17">
        <v>20</v>
      </c>
      <c r="EB128" s="17">
        <v>19</v>
      </c>
      <c r="EC128" s="20">
        <v>11</v>
      </c>
      <c r="ED128" s="20">
        <v>7</v>
      </c>
      <c r="EE128" s="20">
        <v>5</v>
      </c>
      <c r="EF128" s="20">
        <v>2</v>
      </c>
    </row>
    <row r="129" spans="1:136" ht="14">
      <c r="A129" s="2" t="s">
        <v>425</v>
      </c>
      <c r="B129" s="2" t="s">
        <v>763</v>
      </c>
      <c r="C129" s="2"/>
      <c r="D129" s="2">
        <v>52345735</v>
      </c>
      <c r="E129" s="10" t="s">
        <v>764</v>
      </c>
      <c r="F129" s="11" t="s">
        <v>125</v>
      </c>
      <c r="G129" s="2" t="s">
        <v>167</v>
      </c>
      <c r="H129" s="2"/>
      <c r="I129" s="2" t="s">
        <v>238</v>
      </c>
      <c r="J129" s="2" t="s">
        <v>114</v>
      </c>
      <c r="K129" s="30" t="s">
        <v>168</v>
      </c>
      <c r="L129" s="30"/>
      <c r="M129" s="30"/>
      <c r="N129" s="30"/>
      <c r="O129" s="3" t="s">
        <v>17</v>
      </c>
      <c r="P129" s="3">
        <v>22</v>
      </c>
      <c r="Q129" s="2">
        <v>24</v>
      </c>
      <c r="R129" s="2">
        <v>21</v>
      </c>
      <c r="S129" s="2" t="s">
        <v>765</v>
      </c>
      <c r="T129" s="33"/>
      <c r="U129" s="3" t="s">
        <v>101</v>
      </c>
      <c r="V129" s="3">
        <v>44</v>
      </c>
      <c r="W129" s="2">
        <v>40</v>
      </c>
      <c r="X129" s="2">
        <v>36</v>
      </c>
      <c r="Y129" s="2"/>
      <c r="Z129" s="33" t="s">
        <v>443</v>
      </c>
      <c r="AA129" s="12" t="s">
        <v>116</v>
      </c>
      <c r="AB129" s="12">
        <v>53</v>
      </c>
      <c r="AC129" s="13">
        <v>49</v>
      </c>
      <c r="AD129" s="13">
        <v>25</v>
      </c>
      <c r="AE129" s="13"/>
      <c r="AF129" s="34" t="s">
        <v>152</v>
      </c>
      <c r="AG129" s="2" t="s">
        <v>247</v>
      </c>
      <c r="AH129" s="2" t="s">
        <v>240</v>
      </c>
      <c r="AI129" s="2" t="s">
        <v>766</v>
      </c>
      <c r="AJ129" s="2" t="s">
        <v>513</v>
      </c>
      <c r="AK129" s="2" t="s">
        <v>87</v>
      </c>
      <c r="AL129" s="1"/>
      <c r="AM129" s="2" t="s">
        <v>89</v>
      </c>
      <c r="AN129" s="1"/>
      <c r="AO129" s="2" t="s">
        <v>91</v>
      </c>
      <c r="AP129" s="1" t="s">
        <v>343</v>
      </c>
      <c r="AQ129" s="2" t="s">
        <v>93</v>
      </c>
      <c r="AR129" s="14" t="s">
        <v>767</v>
      </c>
      <c r="AS129" s="13" t="s">
        <v>95</v>
      </c>
      <c r="AT129" s="1">
        <v>-5</v>
      </c>
      <c r="AU129" s="4">
        <v>2.99</v>
      </c>
      <c r="AV129" s="6">
        <v>3.28</v>
      </c>
      <c r="AW129" s="7">
        <v>2.59</v>
      </c>
      <c r="AX129" s="6">
        <v>2.02</v>
      </c>
      <c r="AY129" s="7">
        <v>2.5</v>
      </c>
      <c r="AZ129" s="8">
        <v>2.27</v>
      </c>
      <c r="BA129" s="7">
        <v>1.1200000000000001</v>
      </c>
      <c r="BB129" s="8">
        <v>1.06</v>
      </c>
      <c r="BC129" s="6">
        <v>1.1200000000000001</v>
      </c>
      <c r="BD129" s="7">
        <v>1.62</v>
      </c>
      <c r="BE129" s="7">
        <v>2.79</v>
      </c>
      <c r="BF129" s="7">
        <v>4.05</v>
      </c>
      <c r="BG129" s="7">
        <v>2.61</v>
      </c>
      <c r="BH129" s="8">
        <v>3.78</v>
      </c>
      <c r="BI129" s="7">
        <v>5.01</v>
      </c>
      <c r="BJ129" s="9">
        <v>8.2899999999999991</v>
      </c>
      <c r="BK129" s="4">
        <v>12.02</v>
      </c>
      <c r="BL129" s="4">
        <v>13.42</v>
      </c>
      <c r="BM129" s="4">
        <v>3.55</v>
      </c>
      <c r="BN129" s="55">
        <v>3.41</v>
      </c>
      <c r="BO129" s="53">
        <v>1.83</v>
      </c>
      <c r="BP129" s="53">
        <v>0.67</v>
      </c>
      <c r="BQ129" s="53">
        <v>0</v>
      </c>
      <c r="BR129" s="54">
        <v>1.27</v>
      </c>
      <c r="BS129" s="53">
        <v>1.87</v>
      </c>
      <c r="BT129" s="54">
        <v>2.66</v>
      </c>
      <c r="BU129" s="55">
        <v>1.76</v>
      </c>
      <c r="BV129" s="53">
        <v>2.48</v>
      </c>
      <c r="BW129" s="53">
        <v>3.29</v>
      </c>
      <c r="BX129" s="53">
        <v>3.62</v>
      </c>
      <c r="BY129" s="7">
        <v>1.9</v>
      </c>
      <c r="BZ129" s="8">
        <v>2.93</v>
      </c>
      <c r="CA129" s="7">
        <v>5.12</v>
      </c>
      <c r="CB129" s="9">
        <v>8.26</v>
      </c>
      <c r="CC129" s="4">
        <v>10.72</v>
      </c>
      <c r="CD129" s="4">
        <v>10.42</v>
      </c>
      <c r="CE129" s="16">
        <v>28.52</v>
      </c>
      <c r="CF129" s="18">
        <v>31.42</v>
      </c>
      <c r="CG129" s="17">
        <v>33.229999999999997</v>
      </c>
      <c r="CH129" s="18">
        <v>36.21</v>
      </c>
      <c r="CI129" s="17">
        <v>37.35</v>
      </c>
      <c r="CJ129" s="19">
        <v>37.39</v>
      </c>
      <c r="CK129" s="17">
        <v>38.72</v>
      </c>
      <c r="CL129" s="19">
        <v>39.11</v>
      </c>
      <c r="CM129" s="18">
        <v>39.200000000000003</v>
      </c>
      <c r="CN129" s="17">
        <v>40.92</v>
      </c>
      <c r="CO129" s="17">
        <v>40.71</v>
      </c>
      <c r="CP129" s="17">
        <v>41.4</v>
      </c>
      <c r="CQ129" s="17">
        <v>44.14</v>
      </c>
      <c r="CR129" s="19">
        <v>44.72</v>
      </c>
      <c r="CS129" s="17">
        <v>47.28</v>
      </c>
      <c r="CT129" s="20">
        <v>45.79</v>
      </c>
      <c r="CU129" s="16">
        <v>45.41</v>
      </c>
      <c r="CV129" s="16">
        <v>42.15</v>
      </c>
      <c r="CW129" s="16">
        <v>28.68</v>
      </c>
      <c r="CX129" s="18">
        <v>31.56</v>
      </c>
      <c r="CY129" s="17">
        <v>34.44</v>
      </c>
      <c r="CZ129" s="17">
        <v>37.07</v>
      </c>
      <c r="DA129" s="17">
        <v>37.01</v>
      </c>
      <c r="DB129" s="19">
        <v>37.64</v>
      </c>
      <c r="DC129" s="17">
        <v>38.57</v>
      </c>
      <c r="DD129" s="19">
        <v>38.9</v>
      </c>
      <c r="DE129" s="18">
        <v>39.86</v>
      </c>
      <c r="DF129" s="17">
        <v>40.22</v>
      </c>
      <c r="DG129" s="17">
        <v>41.28</v>
      </c>
      <c r="DH129" s="17">
        <v>41.73</v>
      </c>
      <c r="DI129" s="17">
        <v>43.9</v>
      </c>
      <c r="DJ129" s="19">
        <v>44.48</v>
      </c>
      <c r="DK129" s="17">
        <v>47.61</v>
      </c>
      <c r="DL129" s="20">
        <v>45.89</v>
      </c>
      <c r="DM129" s="16">
        <v>45.18</v>
      </c>
      <c r="DN129" s="16">
        <v>43.56</v>
      </c>
      <c r="DO129" s="16">
        <v>0</v>
      </c>
      <c r="DP129" s="17">
        <v>1</v>
      </c>
      <c r="DQ129" s="17">
        <v>2</v>
      </c>
      <c r="DR129" s="17">
        <v>4</v>
      </c>
      <c r="DS129" s="17">
        <v>2</v>
      </c>
      <c r="DT129" s="17">
        <v>0</v>
      </c>
      <c r="DU129" s="17">
        <v>-2</v>
      </c>
      <c r="DV129" s="17">
        <v>-5</v>
      </c>
      <c r="DW129" s="17">
        <v>-5</v>
      </c>
      <c r="DX129" s="17">
        <v>0</v>
      </c>
      <c r="DY129" s="17">
        <v>6</v>
      </c>
      <c r="DZ129" s="17">
        <v>13</v>
      </c>
      <c r="EA129" s="17">
        <v>16</v>
      </c>
      <c r="EB129" s="17">
        <v>15</v>
      </c>
      <c r="EC129" s="17">
        <v>12</v>
      </c>
      <c r="ED129" s="20">
        <v>5</v>
      </c>
      <c r="EE129" s="20">
        <v>2</v>
      </c>
      <c r="EF129" s="20">
        <v>0</v>
      </c>
    </row>
    <row r="130" spans="1:136" ht="14">
      <c r="A130" s="2" t="s">
        <v>755</v>
      </c>
      <c r="B130" s="2" t="s">
        <v>756</v>
      </c>
      <c r="C130" s="2"/>
      <c r="D130" s="2">
        <v>51358031</v>
      </c>
      <c r="E130" s="10" t="s">
        <v>757</v>
      </c>
      <c r="F130" s="11" t="s">
        <v>758</v>
      </c>
      <c r="G130" s="2" t="s">
        <v>167</v>
      </c>
      <c r="H130" s="2"/>
      <c r="I130" s="2"/>
      <c r="J130" s="2" t="s">
        <v>201</v>
      </c>
      <c r="K130" s="30" t="s">
        <v>168</v>
      </c>
      <c r="L130" s="30" t="s">
        <v>598</v>
      </c>
      <c r="M130" s="30"/>
      <c r="N130" s="30"/>
      <c r="S130" s="2" t="s">
        <v>280</v>
      </c>
      <c r="U130" s="3" t="s">
        <v>551</v>
      </c>
      <c r="V130" s="3">
        <v>38</v>
      </c>
      <c r="W130" s="2">
        <v>26</v>
      </c>
      <c r="X130" s="2">
        <v>25</v>
      </c>
      <c r="Z130" s="33" t="s">
        <v>209</v>
      </c>
      <c r="AA130" s="3" t="s">
        <v>526</v>
      </c>
      <c r="AB130" s="3">
        <v>73</v>
      </c>
      <c r="AC130" s="2">
        <v>41</v>
      </c>
      <c r="AD130" s="2">
        <v>34</v>
      </c>
      <c r="AE130" s="2"/>
      <c r="AF130" s="33" t="s">
        <v>152</v>
      </c>
      <c r="AG130" s="2" t="s">
        <v>759</v>
      </c>
      <c r="AH130" s="2" t="s">
        <v>760</v>
      </c>
      <c r="AI130" s="2" t="s">
        <v>203</v>
      </c>
      <c r="AJ130" s="2" t="s">
        <v>151</v>
      </c>
      <c r="AK130" s="2" t="s">
        <v>87</v>
      </c>
      <c r="AL130" s="1"/>
      <c r="AM130" s="2" t="s">
        <v>89</v>
      </c>
      <c r="AN130" s="1"/>
      <c r="AO130" s="2" t="s">
        <v>91</v>
      </c>
      <c r="AP130" s="1" t="s">
        <v>761</v>
      </c>
      <c r="AQ130" s="2" t="s">
        <v>93</v>
      </c>
      <c r="AR130" s="14" t="s">
        <v>762</v>
      </c>
      <c r="AS130" s="13" t="s">
        <v>95</v>
      </c>
      <c r="AT130" s="1">
        <v>5</v>
      </c>
      <c r="AU130" s="4">
        <v>2.48</v>
      </c>
      <c r="AV130" s="37">
        <v>2.2799999999999998</v>
      </c>
      <c r="AW130" s="9">
        <v>1.37</v>
      </c>
      <c r="AX130" s="6">
        <v>1.25</v>
      </c>
      <c r="AY130" s="7">
        <v>2.02</v>
      </c>
      <c r="AZ130" s="8">
        <v>1.63</v>
      </c>
      <c r="BA130" s="7">
        <v>2.0299999999999998</v>
      </c>
      <c r="BB130" s="8">
        <v>1.78</v>
      </c>
      <c r="BC130" s="6">
        <v>1.63</v>
      </c>
      <c r="BD130" s="7">
        <v>2.29</v>
      </c>
      <c r="BE130" s="7">
        <v>4.41</v>
      </c>
      <c r="BF130" s="7">
        <v>6.81</v>
      </c>
      <c r="BG130" s="7">
        <v>2.96</v>
      </c>
      <c r="BH130" s="8">
        <v>3.11</v>
      </c>
      <c r="BI130" s="7">
        <v>4.88</v>
      </c>
      <c r="BJ130" s="9">
        <v>6.46</v>
      </c>
      <c r="BK130" s="4">
        <v>8.11</v>
      </c>
      <c r="BL130" s="4">
        <v>11.66</v>
      </c>
      <c r="BM130" s="4">
        <v>3.08</v>
      </c>
      <c r="BN130" s="26">
        <v>2.56</v>
      </c>
      <c r="BO130" s="25">
        <v>2.4700000000000002</v>
      </c>
      <c r="BP130" s="53">
        <v>1.51</v>
      </c>
      <c r="BQ130" s="53">
        <v>1.62</v>
      </c>
      <c r="BR130" s="54">
        <v>2.48</v>
      </c>
      <c r="BS130" s="53">
        <v>2.87</v>
      </c>
      <c r="BT130" s="54">
        <v>3.41</v>
      </c>
      <c r="BU130" s="55">
        <v>3.24</v>
      </c>
      <c r="BV130" s="53">
        <v>3.76</v>
      </c>
      <c r="BW130" s="53">
        <v>4.7300000000000004</v>
      </c>
      <c r="BX130" s="53">
        <v>6.14</v>
      </c>
      <c r="BY130" s="7">
        <v>2.37</v>
      </c>
      <c r="BZ130" s="8">
        <v>2.9</v>
      </c>
      <c r="CA130" s="7">
        <v>5.27</v>
      </c>
      <c r="CB130" s="9">
        <v>6.41</v>
      </c>
      <c r="CC130" s="4">
        <v>7.83</v>
      </c>
      <c r="CD130" s="4">
        <v>10.41</v>
      </c>
      <c r="CE130" s="16">
        <v>25.49</v>
      </c>
      <c r="CF130" s="38">
        <v>28.85</v>
      </c>
      <c r="CG130" s="20">
        <v>29.77</v>
      </c>
      <c r="CH130" s="18">
        <v>33.25</v>
      </c>
      <c r="CI130" s="17">
        <v>34.520000000000003</v>
      </c>
      <c r="CJ130" s="19">
        <v>35.29</v>
      </c>
      <c r="CK130" s="17">
        <v>35.69</v>
      </c>
      <c r="CL130" s="19">
        <v>35.200000000000003</v>
      </c>
      <c r="CM130" s="18">
        <v>36.74</v>
      </c>
      <c r="CN130" s="17">
        <v>38.93</v>
      </c>
      <c r="CO130" s="17">
        <v>38.1</v>
      </c>
      <c r="CP130" s="17">
        <v>39.369999999999997</v>
      </c>
      <c r="CQ130" s="17">
        <v>42.72</v>
      </c>
      <c r="CR130" s="19">
        <v>46.18</v>
      </c>
      <c r="CS130" s="17">
        <v>45.09</v>
      </c>
      <c r="CT130" s="20">
        <v>45.56</v>
      </c>
      <c r="CU130" s="16">
        <v>44.37</v>
      </c>
      <c r="CV130" s="16">
        <v>43.6</v>
      </c>
      <c r="CW130" s="16">
        <v>25.65</v>
      </c>
      <c r="CX130" s="38">
        <v>28.82</v>
      </c>
      <c r="CY130" s="20">
        <v>29.15</v>
      </c>
      <c r="CZ130" s="17">
        <v>33.03</v>
      </c>
      <c r="DA130" s="17">
        <v>34.57</v>
      </c>
      <c r="DB130" s="19">
        <v>34.770000000000003</v>
      </c>
      <c r="DC130" s="17">
        <v>35.36</v>
      </c>
      <c r="DD130" s="19">
        <v>35.64</v>
      </c>
      <c r="DE130" s="18">
        <v>36.5</v>
      </c>
      <c r="DF130" s="17">
        <v>38.299999999999997</v>
      </c>
      <c r="DG130" s="17">
        <v>38.47</v>
      </c>
      <c r="DH130" s="17">
        <v>39.36</v>
      </c>
      <c r="DI130" s="17">
        <v>42.32</v>
      </c>
      <c r="DJ130" s="19">
        <v>46.38</v>
      </c>
      <c r="DK130" s="17">
        <v>45.6</v>
      </c>
      <c r="DL130" s="20">
        <v>45.49</v>
      </c>
      <c r="DM130" s="16">
        <v>44.12</v>
      </c>
      <c r="DN130" s="16">
        <v>44.2</v>
      </c>
      <c r="DO130" s="16">
        <v>1</v>
      </c>
      <c r="DP130" s="20">
        <v>3</v>
      </c>
      <c r="DQ130" s="20">
        <v>4</v>
      </c>
      <c r="DR130" s="17">
        <v>4</v>
      </c>
      <c r="DS130" s="17">
        <v>3</v>
      </c>
      <c r="DT130" s="17">
        <v>1</v>
      </c>
      <c r="DU130" s="17">
        <v>0</v>
      </c>
      <c r="DV130" s="17">
        <v>0</v>
      </c>
      <c r="DW130" s="17">
        <v>3</v>
      </c>
      <c r="DX130" s="17">
        <v>9</v>
      </c>
      <c r="DY130" s="17">
        <v>21</v>
      </c>
      <c r="DZ130" s="17">
        <v>27</v>
      </c>
      <c r="EA130" s="17">
        <v>33</v>
      </c>
      <c r="EB130" s="17">
        <v>30</v>
      </c>
      <c r="EC130" s="17">
        <v>24</v>
      </c>
      <c r="ED130" s="20">
        <v>14</v>
      </c>
      <c r="EE130" s="20">
        <v>12</v>
      </c>
      <c r="EF130" s="20">
        <v>9</v>
      </c>
    </row>
    <row r="131" spans="1:136" ht="14">
      <c r="A131" s="2" t="s">
        <v>747</v>
      </c>
      <c r="B131" s="2" t="s">
        <v>748</v>
      </c>
      <c r="C131" s="2"/>
      <c r="D131" s="2">
        <v>33356424</v>
      </c>
      <c r="E131" s="10" t="s">
        <v>749</v>
      </c>
      <c r="F131" s="11" t="s">
        <v>750</v>
      </c>
      <c r="G131" s="2"/>
      <c r="H131" s="2"/>
      <c r="I131" s="2"/>
      <c r="J131" s="2"/>
      <c r="K131" s="30"/>
      <c r="L131" s="30"/>
      <c r="M131" s="30" t="s">
        <v>751</v>
      </c>
      <c r="N131" s="30"/>
      <c r="O131" s="3" t="s">
        <v>17</v>
      </c>
      <c r="P131" s="3">
        <v>41</v>
      </c>
      <c r="Q131" s="2">
        <v>32</v>
      </c>
      <c r="R131" s="2">
        <v>25</v>
      </c>
      <c r="S131" s="2" t="s">
        <v>752</v>
      </c>
      <c r="T131" s="33"/>
      <c r="U131" s="3" t="s">
        <v>318</v>
      </c>
      <c r="V131" s="3">
        <v>58</v>
      </c>
      <c r="W131" s="2">
        <v>41</v>
      </c>
      <c r="X131" s="2">
        <v>26</v>
      </c>
      <c r="Y131" s="2"/>
      <c r="Z131" s="33" t="s">
        <v>242</v>
      </c>
      <c r="AA131" s="12" t="s">
        <v>261</v>
      </c>
      <c r="AB131" s="12">
        <v>20</v>
      </c>
      <c r="AC131" s="13">
        <v>13</v>
      </c>
      <c r="AD131" s="13">
        <v>9</v>
      </c>
      <c r="AE131" s="13"/>
      <c r="AF131" s="34"/>
      <c r="AG131" s="2" t="s">
        <v>311</v>
      </c>
      <c r="AH131" s="2" t="s">
        <v>403</v>
      </c>
      <c r="AI131" s="2" t="s">
        <v>295</v>
      </c>
      <c r="AJ131" s="2" t="s">
        <v>151</v>
      </c>
      <c r="AK131" s="2" t="s">
        <v>87</v>
      </c>
      <c r="AL131" s="1"/>
      <c r="AM131" s="2" t="s">
        <v>89</v>
      </c>
      <c r="AN131" s="1"/>
      <c r="AO131" s="2" t="s">
        <v>91</v>
      </c>
      <c r="AP131" s="1" t="s">
        <v>753</v>
      </c>
      <c r="AQ131" s="2" t="s">
        <v>93</v>
      </c>
      <c r="AR131" s="14" t="s">
        <v>754</v>
      </c>
      <c r="AS131" s="13" t="s">
        <v>95</v>
      </c>
      <c r="AT131" s="1">
        <v>-5</v>
      </c>
      <c r="AU131" s="4">
        <v>3.36</v>
      </c>
      <c r="AV131" s="37">
        <v>2.72</v>
      </c>
      <c r="AW131" s="7">
        <v>2.72</v>
      </c>
      <c r="AX131" s="6">
        <v>3.16</v>
      </c>
      <c r="AY131" s="7">
        <v>3.25</v>
      </c>
      <c r="AZ131" s="4">
        <v>3.98</v>
      </c>
      <c r="BA131" s="9">
        <v>2.98</v>
      </c>
      <c r="BB131" s="4">
        <v>4.13</v>
      </c>
      <c r="BC131" s="37">
        <v>4.45</v>
      </c>
      <c r="BD131" s="9">
        <v>3.28</v>
      </c>
      <c r="BE131" s="9">
        <v>5.22</v>
      </c>
      <c r="BF131" s="9">
        <v>7.97</v>
      </c>
      <c r="BG131" s="7">
        <v>3.6</v>
      </c>
      <c r="BH131" s="8">
        <v>3.66</v>
      </c>
      <c r="BI131" s="9">
        <v>4.25</v>
      </c>
      <c r="BJ131" s="9">
        <v>5.39</v>
      </c>
      <c r="BK131" s="4">
        <v>8.34</v>
      </c>
      <c r="BL131" s="4">
        <v>15.82</v>
      </c>
      <c r="BM131" s="4">
        <v>3.42</v>
      </c>
      <c r="BN131" s="26">
        <v>0</v>
      </c>
      <c r="BO131" s="53">
        <v>1.5</v>
      </c>
      <c r="BP131" s="53">
        <v>0</v>
      </c>
      <c r="BQ131" s="53">
        <v>3.12</v>
      </c>
      <c r="BR131" s="12">
        <v>3.61</v>
      </c>
      <c r="BS131" s="25">
        <v>3.11</v>
      </c>
      <c r="BT131" s="12">
        <v>4.17</v>
      </c>
      <c r="BU131" s="26">
        <v>3.73</v>
      </c>
      <c r="BV131" s="25">
        <v>4.93</v>
      </c>
      <c r="BW131" s="25">
        <v>4.5199999999999996</v>
      </c>
      <c r="BX131" s="25">
        <v>3.27</v>
      </c>
      <c r="BY131" s="7">
        <v>3.85</v>
      </c>
      <c r="BZ131" s="8">
        <v>4.3499999999999996</v>
      </c>
      <c r="CA131" s="9">
        <v>5.19</v>
      </c>
      <c r="CB131" s="9">
        <v>5.43</v>
      </c>
      <c r="CC131" s="4">
        <v>7.55</v>
      </c>
      <c r="CD131" s="4">
        <v>15.18</v>
      </c>
      <c r="CE131" s="16">
        <v>23.18</v>
      </c>
      <c r="CF131" s="38">
        <v>26.09</v>
      </c>
      <c r="CG131" s="17">
        <v>25.36</v>
      </c>
      <c r="CH131" s="18">
        <v>26.31</v>
      </c>
      <c r="CI131" s="17">
        <v>26.93</v>
      </c>
      <c r="CJ131" s="16">
        <v>28.48</v>
      </c>
      <c r="CK131" s="20">
        <v>30.51</v>
      </c>
      <c r="CL131" s="16">
        <v>32.619999999999997</v>
      </c>
      <c r="CM131" s="38">
        <v>32.07</v>
      </c>
      <c r="CN131" s="20">
        <v>31.66</v>
      </c>
      <c r="CO131" s="20">
        <v>33.729999999999997</v>
      </c>
      <c r="CP131" s="20">
        <v>36.770000000000003</v>
      </c>
      <c r="CQ131" s="17">
        <v>37.57</v>
      </c>
      <c r="CR131" s="19">
        <v>37.83</v>
      </c>
      <c r="CS131" s="20">
        <v>38.17</v>
      </c>
      <c r="CT131" s="20">
        <v>39.81</v>
      </c>
      <c r="CU131" s="16">
        <v>40.78</v>
      </c>
      <c r="CV131" s="16">
        <v>36.64</v>
      </c>
      <c r="CW131" s="16">
        <v>23.16</v>
      </c>
      <c r="CX131" s="38">
        <v>25.3</v>
      </c>
      <c r="CY131" s="17">
        <v>26.69</v>
      </c>
      <c r="CZ131" s="17">
        <v>26.91</v>
      </c>
      <c r="DA131" s="17">
        <v>26.82</v>
      </c>
      <c r="DB131" s="16">
        <v>28.45</v>
      </c>
      <c r="DC131" s="20">
        <v>30.4</v>
      </c>
      <c r="DD131" s="16">
        <v>32.130000000000003</v>
      </c>
      <c r="DE131" s="38">
        <v>32.15</v>
      </c>
      <c r="DF131" s="20">
        <v>31.24</v>
      </c>
      <c r="DG131" s="20">
        <v>32.64</v>
      </c>
      <c r="DH131" s="20">
        <v>36.54</v>
      </c>
      <c r="DI131" s="17">
        <v>37.33</v>
      </c>
      <c r="DJ131" s="19">
        <v>37.49</v>
      </c>
      <c r="DK131" s="20">
        <v>38.22</v>
      </c>
      <c r="DL131" s="20">
        <v>39.67</v>
      </c>
      <c r="DM131" s="16">
        <v>40.18</v>
      </c>
      <c r="DN131" s="16">
        <v>36.42</v>
      </c>
      <c r="DO131" s="16">
        <v>2</v>
      </c>
      <c r="DP131" s="20">
        <v>2</v>
      </c>
      <c r="DQ131" s="17">
        <v>4</v>
      </c>
      <c r="DR131" s="17">
        <v>4</v>
      </c>
      <c r="DS131" s="17">
        <v>0</v>
      </c>
      <c r="DT131" s="20">
        <v>-6</v>
      </c>
      <c r="DU131" s="20">
        <v>-15</v>
      </c>
      <c r="DV131" s="20">
        <v>-24</v>
      </c>
      <c r="DW131" s="20">
        <v>-28</v>
      </c>
      <c r="DX131" s="20">
        <v>-24</v>
      </c>
      <c r="DY131" s="20">
        <v>-15</v>
      </c>
      <c r="DZ131" s="20">
        <v>-10</v>
      </c>
      <c r="EA131" s="17">
        <v>-4</v>
      </c>
      <c r="EB131" s="17">
        <v>0</v>
      </c>
      <c r="EC131" s="20">
        <v>0</v>
      </c>
      <c r="ED131" s="20">
        <v>1</v>
      </c>
      <c r="EE131" s="20">
        <v>2</v>
      </c>
      <c r="EF131" s="20">
        <v>2</v>
      </c>
    </row>
    <row r="132" spans="1:136" ht="14">
      <c r="A132" s="2" t="s">
        <v>740</v>
      </c>
      <c r="B132" s="2" t="s">
        <v>629</v>
      </c>
      <c r="C132" s="2"/>
      <c r="D132" s="2">
        <v>27525270</v>
      </c>
      <c r="E132" s="10" t="s">
        <v>741</v>
      </c>
      <c r="F132" s="11" t="s">
        <v>742</v>
      </c>
      <c r="G132" s="2"/>
      <c r="H132" s="2"/>
      <c r="I132" s="2" t="s">
        <v>158</v>
      </c>
      <c r="J132" s="2" t="s">
        <v>743</v>
      </c>
      <c r="K132" s="30" t="s">
        <v>598</v>
      </c>
      <c r="L132" s="30" t="s">
        <v>498</v>
      </c>
      <c r="M132" s="36"/>
      <c r="N132" s="30"/>
      <c r="O132" s="3" t="s">
        <v>6</v>
      </c>
      <c r="P132" s="3">
        <v>25</v>
      </c>
      <c r="Q132" s="2">
        <v>22</v>
      </c>
      <c r="R132" s="2">
        <v>24</v>
      </c>
      <c r="S132" s="2" t="s">
        <v>280</v>
      </c>
      <c r="T132" s="33"/>
      <c r="U132" s="3" t="s">
        <v>232</v>
      </c>
      <c r="V132" s="3">
        <v>67</v>
      </c>
      <c r="W132" s="2">
        <v>45</v>
      </c>
      <c r="X132" s="2">
        <v>45</v>
      </c>
      <c r="Y132" s="2"/>
      <c r="Z132" s="33" t="s">
        <v>242</v>
      </c>
      <c r="AA132" s="12" t="s">
        <v>217</v>
      </c>
      <c r="AB132" s="12">
        <v>36</v>
      </c>
      <c r="AC132" s="13">
        <v>28</v>
      </c>
      <c r="AD132" s="13">
        <v>25</v>
      </c>
      <c r="AE132" s="13"/>
      <c r="AF132" s="34" t="s">
        <v>131</v>
      </c>
      <c r="AG132" s="2" t="s">
        <v>272</v>
      </c>
      <c r="AH132" s="2" t="s">
        <v>323</v>
      </c>
      <c r="AI132" s="2" t="s">
        <v>744</v>
      </c>
      <c r="AJ132" s="2" t="s">
        <v>353</v>
      </c>
      <c r="AK132" s="2" t="s">
        <v>87</v>
      </c>
      <c r="AL132" s="1"/>
      <c r="AM132" s="2" t="s">
        <v>89</v>
      </c>
      <c r="AN132" s="1"/>
      <c r="AO132" s="2" t="s">
        <v>91</v>
      </c>
      <c r="AP132" s="1" t="s">
        <v>745</v>
      </c>
      <c r="AQ132" s="2" t="s">
        <v>93</v>
      </c>
      <c r="AR132" s="14" t="s">
        <v>746</v>
      </c>
      <c r="AS132" s="13" t="s">
        <v>95</v>
      </c>
      <c r="AT132" s="1">
        <v>3</v>
      </c>
      <c r="AU132" s="4">
        <v>3.48</v>
      </c>
      <c r="AV132" s="37">
        <v>3.58</v>
      </c>
      <c r="AW132" s="9">
        <v>1.81</v>
      </c>
      <c r="AX132" s="6">
        <v>0.45</v>
      </c>
      <c r="AY132" s="7">
        <v>0.45</v>
      </c>
      <c r="AZ132" s="8">
        <v>0.39</v>
      </c>
      <c r="BA132" s="7">
        <v>0.35</v>
      </c>
      <c r="BB132" s="8">
        <v>0.83</v>
      </c>
      <c r="BC132" s="6">
        <v>1.05</v>
      </c>
      <c r="BD132" s="7">
        <v>2.2799999999999998</v>
      </c>
      <c r="BE132" s="7">
        <v>5.35</v>
      </c>
      <c r="BF132" s="7">
        <v>5.31</v>
      </c>
      <c r="BG132" s="7">
        <v>3.39</v>
      </c>
      <c r="BH132" s="8">
        <v>3.46</v>
      </c>
      <c r="BI132" s="7">
        <v>5.54</v>
      </c>
      <c r="BJ132" s="9">
        <v>6.91</v>
      </c>
      <c r="BK132" s="4">
        <v>10.83</v>
      </c>
      <c r="BL132" s="4">
        <v>19.55</v>
      </c>
      <c r="BM132" s="4">
        <v>3.55</v>
      </c>
      <c r="BN132" s="26">
        <v>4.29</v>
      </c>
      <c r="BO132" s="25">
        <v>0.25</v>
      </c>
      <c r="BP132" s="53">
        <v>1.06</v>
      </c>
      <c r="BQ132" s="53">
        <v>0.18</v>
      </c>
      <c r="BR132" s="54">
        <v>0.37</v>
      </c>
      <c r="BS132" s="53">
        <v>1.37</v>
      </c>
      <c r="BT132" s="54">
        <v>0.88</v>
      </c>
      <c r="BU132" s="55">
        <v>0.25</v>
      </c>
      <c r="BV132" s="53">
        <v>2.93</v>
      </c>
      <c r="BW132" s="53">
        <v>6.01</v>
      </c>
      <c r="BX132" s="53">
        <v>4.84</v>
      </c>
      <c r="BY132" s="7">
        <v>3.36</v>
      </c>
      <c r="BZ132" s="8">
        <v>3.92</v>
      </c>
      <c r="CA132" s="7">
        <v>6.67</v>
      </c>
      <c r="CB132" s="9">
        <v>6.85</v>
      </c>
      <c r="CC132" s="4">
        <v>9.43</v>
      </c>
      <c r="CD132" s="4">
        <v>16.7</v>
      </c>
      <c r="CE132" s="16">
        <v>26.3</v>
      </c>
      <c r="CF132" s="38">
        <v>31.35</v>
      </c>
      <c r="CG132" s="20">
        <v>32.75</v>
      </c>
      <c r="CH132" s="18">
        <v>33.770000000000003</v>
      </c>
      <c r="CI132" s="17">
        <v>35.590000000000003</v>
      </c>
      <c r="CJ132" s="19">
        <v>37.56</v>
      </c>
      <c r="CK132" s="17">
        <v>38.01</v>
      </c>
      <c r="CL132" s="19">
        <v>37.520000000000003</v>
      </c>
      <c r="CM132" s="18">
        <v>38.29</v>
      </c>
      <c r="CN132" s="17">
        <v>38.69</v>
      </c>
      <c r="CO132" s="17">
        <v>39.159999999999997</v>
      </c>
      <c r="CP132" s="17">
        <v>40.33</v>
      </c>
      <c r="CQ132" s="17">
        <v>40.43</v>
      </c>
      <c r="CR132" s="19">
        <v>42.32</v>
      </c>
      <c r="CS132" s="17">
        <v>43.27</v>
      </c>
      <c r="CT132" s="20">
        <v>40.630000000000003</v>
      </c>
      <c r="CU132" s="16">
        <v>40.950000000000003</v>
      </c>
      <c r="CV132" s="16">
        <v>41.33</v>
      </c>
      <c r="CW132" s="16">
        <v>26.54</v>
      </c>
      <c r="CX132" s="38">
        <v>31.25</v>
      </c>
      <c r="CY132" s="20">
        <v>32.25</v>
      </c>
      <c r="CZ132" s="17">
        <v>33.979999999999997</v>
      </c>
      <c r="DA132" s="17">
        <v>35.86</v>
      </c>
      <c r="DB132" s="19">
        <v>37.31</v>
      </c>
      <c r="DC132" s="17">
        <v>37.26</v>
      </c>
      <c r="DD132" s="19">
        <v>37.31</v>
      </c>
      <c r="DE132" s="18">
        <v>38.65</v>
      </c>
      <c r="DF132" s="17">
        <v>38.57</v>
      </c>
      <c r="DG132" s="17">
        <v>39.21</v>
      </c>
      <c r="DH132" s="17">
        <v>40.090000000000003</v>
      </c>
      <c r="DI132" s="17">
        <v>40.35</v>
      </c>
      <c r="DJ132" s="19">
        <v>42.15</v>
      </c>
      <c r="DK132" s="17">
        <v>42.63</v>
      </c>
      <c r="DL132" s="20">
        <v>40.51</v>
      </c>
      <c r="DM132" s="16">
        <v>40.86</v>
      </c>
      <c r="DN132" s="16">
        <v>40.549999999999997</v>
      </c>
      <c r="DO132" s="16">
        <v>1</v>
      </c>
      <c r="DP132" s="20">
        <v>3</v>
      </c>
      <c r="DQ132" s="20">
        <v>4</v>
      </c>
      <c r="DR132" s="17">
        <v>0</v>
      </c>
      <c r="DS132" s="17">
        <v>-7</v>
      </c>
      <c r="DT132" s="17">
        <v>-13</v>
      </c>
      <c r="DU132" s="17">
        <v>-19</v>
      </c>
      <c r="DV132" s="17">
        <v>-25</v>
      </c>
      <c r="DW132" s="17">
        <v>-26</v>
      </c>
      <c r="DX132" s="17">
        <v>-25</v>
      </c>
      <c r="DY132" s="17">
        <v>-19</v>
      </c>
      <c r="DZ132" s="17">
        <v>-11</v>
      </c>
      <c r="EA132" s="17">
        <v>-7</v>
      </c>
      <c r="EB132" s="17">
        <v>-4</v>
      </c>
      <c r="EC132" s="17">
        <v>1</v>
      </c>
      <c r="ED132" s="20">
        <v>1</v>
      </c>
      <c r="EE132" s="20">
        <v>0</v>
      </c>
      <c r="EF132" s="20">
        <v>0</v>
      </c>
    </row>
    <row r="133" spans="1:136" ht="14">
      <c r="A133" s="2" t="s">
        <v>734</v>
      </c>
      <c r="B133" s="2" t="s">
        <v>38</v>
      </c>
      <c r="C133" s="2"/>
      <c r="D133" s="2">
        <v>52289671</v>
      </c>
      <c r="E133" s="10" t="s">
        <v>735</v>
      </c>
      <c r="F133" s="11" t="s">
        <v>736</v>
      </c>
      <c r="G133" s="2" t="s">
        <v>167</v>
      </c>
      <c r="H133" s="2"/>
      <c r="I133" s="2" t="s">
        <v>147</v>
      </c>
      <c r="J133" s="2" t="s">
        <v>255</v>
      </c>
      <c r="K133" s="30"/>
      <c r="L133" s="30"/>
      <c r="M133" s="30"/>
      <c r="N133" s="30"/>
      <c r="O133" s="3" t="s">
        <v>48</v>
      </c>
      <c r="P133" s="3">
        <v>29</v>
      </c>
      <c r="Q133" s="2">
        <v>24</v>
      </c>
      <c r="R133" s="2">
        <v>25</v>
      </c>
      <c r="S133" s="2" t="s">
        <v>280</v>
      </c>
      <c r="T133" s="33"/>
      <c r="U133" s="3" t="s">
        <v>115</v>
      </c>
      <c r="V133" s="3">
        <v>62</v>
      </c>
      <c r="W133" s="2">
        <v>44</v>
      </c>
      <c r="X133" s="2">
        <v>35</v>
      </c>
      <c r="Y133" s="2"/>
      <c r="Z133" s="33" t="s">
        <v>443</v>
      </c>
      <c r="AA133" s="12" t="s">
        <v>116</v>
      </c>
      <c r="AB133" s="12">
        <v>37</v>
      </c>
      <c r="AC133" s="13">
        <v>23</v>
      </c>
      <c r="AD133" s="13">
        <v>3</v>
      </c>
      <c r="AE133" s="13"/>
      <c r="AF133" s="34" t="s">
        <v>197</v>
      </c>
      <c r="AG133" s="2" t="s">
        <v>117</v>
      </c>
      <c r="AH133" s="2" t="s">
        <v>118</v>
      </c>
      <c r="AI133" s="2" t="s">
        <v>312</v>
      </c>
      <c r="AJ133" s="2" t="s">
        <v>397</v>
      </c>
      <c r="AK133" s="2" t="s">
        <v>87</v>
      </c>
      <c r="AL133" s="1"/>
      <c r="AM133" s="2" t="s">
        <v>89</v>
      </c>
      <c r="AN133" s="1"/>
      <c r="AO133" s="2" t="s">
        <v>91</v>
      </c>
      <c r="AP133" s="1" t="s">
        <v>737</v>
      </c>
      <c r="AQ133" s="2" t="s">
        <v>93</v>
      </c>
      <c r="AR133" s="14" t="s">
        <v>738</v>
      </c>
      <c r="AS133" s="13" t="s">
        <v>739</v>
      </c>
      <c r="AT133" s="1">
        <v>4</v>
      </c>
      <c r="AU133" s="4">
        <v>4.01</v>
      </c>
      <c r="AV133" s="6">
        <v>3.05</v>
      </c>
      <c r="AW133" s="7">
        <v>2.25</v>
      </c>
      <c r="AX133" s="6">
        <v>2.25</v>
      </c>
      <c r="AY133" s="7">
        <v>3.11</v>
      </c>
      <c r="AZ133" s="8">
        <v>2.2799999999999998</v>
      </c>
      <c r="BA133" s="7">
        <v>1.45</v>
      </c>
      <c r="BB133" s="8">
        <v>1.73</v>
      </c>
      <c r="BC133" s="6">
        <v>3.67</v>
      </c>
      <c r="BD133" s="7">
        <v>5.7</v>
      </c>
      <c r="BE133" s="7">
        <v>7.75</v>
      </c>
      <c r="BF133" s="7">
        <v>5.34</v>
      </c>
      <c r="BG133" s="7">
        <v>3.86</v>
      </c>
      <c r="BH133" s="4">
        <v>3.73</v>
      </c>
      <c r="BI133" s="9">
        <v>5.27</v>
      </c>
      <c r="BJ133" s="9">
        <v>6.29</v>
      </c>
      <c r="BK133" s="4">
        <v>11.33</v>
      </c>
      <c r="BL133" s="4">
        <v>19.18</v>
      </c>
      <c r="BM133" s="4">
        <v>2.12</v>
      </c>
      <c r="BN133" s="55">
        <v>1.07</v>
      </c>
      <c r="BO133" s="53">
        <v>0</v>
      </c>
      <c r="BP133" s="53">
        <v>1.1200000000000001</v>
      </c>
      <c r="BQ133" s="53">
        <v>2.2400000000000002</v>
      </c>
      <c r="BR133" s="54">
        <v>1.74</v>
      </c>
      <c r="BS133" s="53">
        <v>1.88</v>
      </c>
      <c r="BT133" s="54">
        <v>4.01</v>
      </c>
      <c r="BU133" s="55">
        <v>3.83</v>
      </c>
      <c r="BV133" s="53">
        <v>4.41</v>
      </c>
      <c r="BW133" s="53">
        <v>6.29</v>
      </c>
      <c r="BX133" s="53">
        <v>4.66</v>
      </c>
      <c r="BY133" s="7">
        <v>4.49</v>
      </c>
      <c r="BZ133" s="4">
        <v>4.22</v>
      </c>
      <c r="CA133" s="9">
        <v>5.0999999999999996</v>
      </c>
      <c r="CB133" s="9">
        <v>6.55</v>
      </c>
      <c r="CC133" s="4">
        <v>11.25</v>
      </c>
      <c r="CD133" s="4">
        <v>18.100000000000001</v>
      </c>
      <c r="CE133" s="16">
        <v>30.81</v>
      </c>
      <c r="CF133" s="18">
        <v>33.9</v>
      </c>
      <c r="CG133" s="17">
        <v>33.729999999999997</v>
      </c>
      <c r="CH133" s="18">
        <v>34.020000000000003</v>
      </c>
      <c r="CI133" s="17">
        <v>34.090000000000003</v>
      </c>
      <c r="CJ133" s="19">
        <v>36.630000000000003</v>
      </c>
      <c r="CK133" s="17">
        <v>37.450000000000003</v>
      </c>
      <c r="CL133" s="19">
        <v>38.11</v>
      </c>
      <c r="CM133" s="18">
        <v>39.39</v>
      </c>
      <c r="CN133" s="17">
        <v>40.53</v>
      </c>
      <c r="CO133" s="17">
        <v>42.87</v>
      </c>
      <c r="CP133" s="17">
        <v>44.87</v>
      </c>
      <c r="CQ133" s="17">
        <v>47.92</v>
      </c>
      <c r="CR133" s="16">
        <v>47.05</v>
      </c>
      <c r="CS133" s="20">
        <v>47.87</v>
      </c>
      <c r="CT133" s="20">
        <v>47.14</v>
      </c>
      <c r="CU133" s="16">
        <v>45.61</v>
      </c>
      <c r="CV133" s="16">
        <v>43.5</v>
      </c>
      <c r="CW133" s="16">
        <v>30.43</v>
      </c>
      <c r="CX133" s="18">
        <v>33.65</v>
      </c>
      <c r="CY133" s="17">
        <v>34.19</v>
      </c>
      <c r="CZ133" s="17">
        <v>33.57</v>
      </c>
      <c r="DA133" s="17">
        <v>34.96</v>
      </c>
      <c r="DB133" s="19">
        <v>36.93</v>
      </c>
      <c r="DC133" s="17">
        <v>37.380000000000003</v>
      </c>
      <c r="DD133" s="19">
        <v>38.630000000000003</v>
      </c>
      <c r="DE133" s="18">
        <v>39.28</v>
      </c>
      <c r="DF133" s="17">
        <v>40.39</v>
      </c>
      <c r="DG133" s="17">
        <v>42.13</v>
      </c>
      <c r="DH133" s="17">
        <v>45.55</v>
      </c>
      <c r="DI133" s="17">
        <v>48.38</v>
      </c>
      <c r="DJ133" s="16">
        <v>47.51</v>
      </c>
      <c r="DK133" s="20">
        <v>47.57</v>
      </c>
      <c r="DL133" s="20">
        <v>47.31</v>
      </c>
      <c r="DM133" s="16">
        <v>45.62</v>
      </c>
      <c r="DN133" s="16">
        <v>43.35</v>
      </c>
      <c r="DO133" s="16">
        <v>5</v>
      </c>
      <c r="DP133" s="17">
        <v>6</v>
      </c>
      <c r="DQ133" s="17">
        <v>4</v>
      </c>
      <c r="DR133" s="17">
        <v>0</v>
      </c>
      <c r="DS133" s="17">
        <v>-7</v>
      </c>
      <c r="DT133" s="17">
        <v>-15</v>
      </c>
      <c r="DU133" s="17">
        <v>-15</v>
      </c>
      <c r="DV133" s="17">
        <v>-17</v>
      </c>
      <c r="DW133" s="17">
        <v>-15</v>
      </c>
      <c r="DX133" s="17">
        <v>-11</v>
      </c>
      <c r="DY133" s="17">
        <v>-7</v>
      </c>
      <c r="DZ133" s="17">
        <v>0</v>
      </c>
      <c r="EA133" s="17">
        <v>1</v>
      </c>
      <c r="EB133" s="20">
        <v>2</v>
      </c>
      <c r="EC133" s="20">
        <v>4</v>
      </c>
      <c r="ED133" s="20">
        <v>3</v>
      </c>
      <c r="EE133" s="20">
        <v>1</v>
      </c>
      <c r="EF133" s="20">
        <v>1</v>
      </c>
    </row>
    <row r="134" spans="1:136" ht="14">
      <c r="A134" s="2" t="s">
        <v>733</v>
      </c>
      <c r="B134" s="2" t="s">
        <v>727</v>
      </c>
      <c r="C134" s="2"/>
      <c r="D134" s="2">
        <v>52288159</v>
      </c>
      <c r="E134" s="10" t="s">
        <v>728</v>
      </c>
      <c r="F134" s="11" t="s">
        <v>729</v>
      </c>
      <c r="G134" s="2" t="s">
        <v>167</v>
      </c>
      <c r="H134" s="2"/>
      <c r="I134" s="2" t="s">
        <v>99</v>
      </c>
      <c r="J134" s="2" t="s">
        <v>420</v>
      </c>
      <c r="K134" s="30" t="s">
        <v>168</v>
      </c>
      <c r="L134" s="30"/>
      <c r="M134" s="30"/>
      <c r="N134" s="30"/>
      <c r="O134" s="3" t="s">
        <v>17</v>
      </c>
      <c r="P134" s="3">
        <v>41</v>
      </c>
      <c r="Q134" s="2">
        <v>42</v>
      </c>
      <c r="R134" s="2">
        <v>32</v>
      </c>
      <c r="S134" s="2" t="s">
        <v>730</v>
      </c>
      <c r="T134" s="33"/>
      <c r="U134" s="3" t="s">
        <v>216</v>
      </c>
      <c r="V134" s="3">
        <v>108</v>
      </c>
      <c r="W134" s="2">
        <v>92</v>
      </c>
      <c r="X134" s="2">
        <v>85</v>
      </c>
      <c r="Y134" s="2"/>
      <c r="Z134" s="33" t="s">
        <v>242</v>
      </c>
      <c r="AA134" s="12" t="s">
        <v>217</v>
      </c>
      <c r="AB134" s="12">
        <v>84</v>
      </c>
      <c r="AC134" s="13">
        <v>68</v>
      </c>
      <c r="AD134" s="13">
        <v>67</v>
      </c>
      <c r="AE134" s="13"/>
      <c r="AF134" s="34" t="s">
        <v>197</v>
      </c>
      <c r="AG134" s="2" t="s">
        <v>103</v>
      </c>
      <c r="AH134" s="2" t="s">
        <v>202</v>
      </c>
      <c r="AI134" s="2" t="s">
        <v>342</v>
      </c>
      <c r="AJ134" s="2" t="s">
        <v>220</v>
      </c>
      <c r="AK134" s="2" t="s">
        <v>87</v>
      </c>
      <c r="AL134" s="1"/>
      <c r="AM134" s="2" t="s">
        <v>89</v>
      </c>
      <c r="AN134" s="1"/>
      <c r="AO134" s="2" t="s">
        <v>91</v>
      </c>
      <c r="AP134" s="1" t="s">
        <v>731</v>
      </c>
      <c r="AQ134" s="2" t="s">
        <v>93</v>
      </c>
      <c r="AR134" s="14" t="s">
        <v>732</v>
      </c>
      <c r="AS134" s="13" t="s">
        <v>95</v>
      </c>
      <c r="AT134" s="1">
        <v>1</v>
      </c>
      <c r="AU134" s="4">
        <v>3.11</v>
      </c>
      <c r="AV134" s="37">
        <v>2.33</v>
      </c>
      <c r="AW134" s="7">
        <v>1.3</v>
      </c>
      <c r="AX134" s="6">
        <v>2.17</v>
      </c>
      <c r="AY134" s="7">
        <v>1.83</v>
      </c>
      <c r="AZ134" s="8">
        <v>1.17</v>
      </c>
      <c r="BA134" s="7">
        <v>0</v>
      </c>
      <c r="BB134" s="8">
        <v>0</v>
      </c>
      <c r="BC134" s="6">
        <v>1.94</v>
      </c>
      <c r="BD134" s="7">
        <v>2.02</v>
      </c>
      <c r="BE134" s="7">
        <v>1.1200000000000001</v>
      </c>
      <c r="BF134" s="7">
        <v>3.97</v>
      </c>
      <c r="BG134" s="7">
        <v>4.5</v>
      </c>
      <c r="BH134" s="8">
        <v>1.28</v>
      </c>
      <c r="BI134" s="9">
        <v>2.83</v>
      </c>
      <c r="BJ134" s="9">
        <v>5.19</v>
      </c>
      <c r="BK134" s="4">
        <v>9.84</v>
      </c>
      <c r="BL134" s="4">
        <v>16.04</v>
      </c>
      <c r="BM134" s="4">
        <v>2.4700000000000002</v>
      </c>
      <c r="BN134" s="26">
        <v>2.2000000000000002</v>
      </c>
      <c r="BO134" s="53">
        <v>0</v>
      </c>
      <c r="BP134" s="53">
        <v>0</v>
      </c>
      <c r="BQ134" s="53">
        <v>0.87</v>
      </c>
      <c r="BR134" s="54">
        <v>1.45</v>
      </c>
      <c r="BS134" s="53">
        <v>1.34</v>
      </c>
      <c r="BT134" s="54">
        <v>2.0099999999999998</v>
      </c>
      <c r="BU134" s="55">
        <v>3.24</v>
      </c>
      <c r="BV134" s="53">
        <v>2.99</v>
      </c>
      <c r="BW134" s="53">
        <v>4.3499999999999996</v>
      </c>
      <c r="BX134" s="53">
        <v>3.62</v>
      </c>
      <c r="BY134" s="7">
        <v>1.62</v>
      </c>
      <c r="BZ134" s="8">
        <v>3.08</v>
      </c>
      <c r="CA134" s="9">
        <v>5.55</v>
      </c>
      <c r="CB134" s="9">
        <v>7.29</v>
      </c>
      <c r="CC134" s="4">
        <v>9.5399999999999991</v>
      </c>
      <c r="CD134" s="4">
        <v>13.09</v>
      </c>
      <c r="CE134" s="16">
        <v>24.25</v>
      </c>
      <c r="CF134" s="38">
        <v>28.38</v>
      </c>
      <c r="CG134" s="17">
        <v>30.67</v>
      </c>
      <c r="CH134" s="18">
        <v>33.380000000000003</v>
      </c>
      <c r="CI134" s="17">
        <v>30.1</v>
      </c>
      <c r="CJ134" s="19">
        <v>32.89</v>
      </c>
      <c r="CK134" s="17">
        <v>34.19</v>
      </c>
      <c r="CL134" s="19">
        <v>35.479999999999997</v>
      </c>
      <c r="CM134" s="18">
        <v>36.520000000000003</v>
      </c>
      <c r="CN134" s="17">
        <v>36.86</v>
      </c>
      <c r="CO134" s="17">
        <v>35.01</v>
      </c>
      <c r="CP134" s="17">
        <v>35.9</v>
      </c>
      <c r="CQ134" s="17">
        <v>44.87</v>
      </c>
      <c r="CR134" s="19">
        <v>46.06</v>
      </c>
      <c r="CS134" s="20">
        <v>44.02</v>
      </c>
      <c r="CT134" s="20">
        <v>45.25</v>
      </c>
      <c r="CU134" s="16">
        <v>41.4</v>
      </c>
      <c r="CV134" s="16">
        <v>44.28</v>
      </c>
      <c r="CW134" s="16">
        <v>25.23</v>
      </c>
      <c r="CX134" s="38">
        <v>28.78</v>
      </c>
      <c r="CY134" s="17">
        <v>29.46</v>
      </c>
      <c r="CZ134" s="17">
        <v>33.39</v>
      </c>
      <c r="DA134" s="17">
        <v>31.69</v>
      </c>
      <c r="DB134" s="19">
        <v>32.729999999999997</v>
      </c>
      <c r="DC134" s="17">
        <v>36</v>
      </c>
      <c r="DD134" s="19">
        <v>37.200000000000003</v>
      </c>
      <c r="DE134" s="18">
        <v>34.42</v>
      </c>
      <c r="DF134" s="17">
        <v>35.86</v>
      </c>
      <c r="DG134" s="17">
        <v>34.659999999999997</v>
      </c>
      <c r="DH134" s="17">
        <v>36.49</v>
      </c>
      <c r="DI134" s="17">
        <v>45.61</v>
      </c>
      <c r="DJ134" s="19">
        <v>47.18</v>
      </c>
      <c r="DK134" s="20">
        <v>41.68</v>
      </c>
      <c r="DL134" s="20">
        <v>42.24</v>
      </c>
      <c r="DM134" s="16">
        <v>40.1</v>
      </c>
      <c r="DN134" s="16">
        <v>45.63</v>
      </c>
      <c r="DO134" s="16">
        <v>13</v>
      </c>
      <c r="DP134" s="20">
        <v>10</v>
      </c>
      <c r="DQ134" s="17">
        <v>7</v>
      </c>
      <c r="DR134" s="17">
        <v>0</v>
      </c>
      <c r="DS134" s="17">
        <v>-16</v>
      </c>
      <c r="DT134" s="17">
        <v>-24</v>
      </c>
      <c r="DU134" s="17">
        <v>-32</v>
      </c>
      <c r="DV134" s="17">
        <v>-36</v>
      </c>
      <c r="DW134" s="17">
        <v>-30</v>
      </c>
      <c r="DX134" s="17">
        <v>-16</v>
      </c>
      <c r="DY134" s="17">
        <v>-9</v>
      </c>
      <c r="DZ134" s="17">
        <v>4</v>
      </c>
      <c r="EA134" s="17">
        <v>22</v>
      </c>
      <c r="EB134" s="17">
        <v>28</v>
      </c>
      <c r="EC134" s="20">
        <v>27</v>
      </c>
      <c r="ED134" s="20">
        <v>23</v>
      </c>
      <c r="EE134" s="20">
        <v>20</v>
      </c>
      <c r="EF134" s="20">
        <v>16</v>
      </c>
    </row>
    <row r="135" spans="1:136" ht="14">
      <c r="A135" s="2" t="s">
        <v>721</v>
      </c>
      <c r="B135" s="2" t="s">
        <v>722</v>
      </c>
      <c r="C135" s="2"/>
      <c r="D135" s="2">
        <v>52370825</v>
      </c>
      <c r="E135" s="10" t="s">
        <v>723</v>
      </c>
      <c r="F135" s="11" t="s">
        <v>724</v>
      </c>
      <c r="G135" s="2" t="s">
        <v>167</v>
      </c>
      <c r="H135" s="2"/>
      <c r="I135" s="2" t="s">
        <v>79</v>
      </c>
      <c r="J135" s="2" t="s">
        <v>255</v>
      </c>
      <c r="K135" s="30"/>
      <c r="L135" s="30"/>
      <c r="M135" s="30"/>
      <c r="N135" s="30"/>
      <c r="O135" s="3" t="s">
        <v>6</v>
      </c>
      <c r="P135" s="3">
        <v>31</v>
      </c>
      <c r="Q135" s="2">
        <v>30</v>
      </c>
      <c r="R135" s="2">
        <v>28</v>
      </c>
      <c r="S135" s="2" t="s">
        <v>280</v>
      </c>
      <c r="T135" s="33"/>
      <c r="U135" s="3" t="s">
        <v>137</v>
      </c>
      <c r="V135" s="3">
        <v>65</v>
      </c>
      <c r="W135" s="2">
        <v>49</v>
      </c>
      <c r="X135" s="2">
        <v>54</v>
      </c>
      <c r="Y135" s="2"/>
      <c r="Z135" s="33" t="s">
        <v>209</v>
      </c>
      <c r="AA135" s="12" t="s">
        <v>116</v>
      </c>
      <c r="AB135" s="12">
        <v>42</v>
      </c>
      <c r="AC135" s="13">
        <v>35</v>
      </c>
      <c r="AD135" s="13">
        <v>20</v>
      </c>
      <c r="AE135" s="13"/>
      <c r="AF135" s="34" t="s">
        <v>197</v>
      </c>
      <c r="AG135" s="2" t="s">
        <v>341</v>
      </c>
      <c r="AH135" s="2" t="s">
        <v>323</v>
      </c>
      <c r="AI135" s="2" t="s">
        <v>281</v>
      </c>
      <c r="AJ135" s="2" t="s">
        <v>106</v>
      </c>
      <c r="AK135" s="2" t="s">
        <v>87</v>
      </c>
      <c r="AL135" s="1" t="s">
        <v>131</v>
      </c>
      <c r="AM135" s="2" t="s">
        <v>89</v>
      </c>
      <c r="AN135" s="1" t="s">
        <v>197</v>
      </c>
      <c r="AO135" s="2" t="s">
        <v>91</v>
      </c>
      <c r="AP135" s="1" t="s">
        <v>725</v>
      </c>
      <c r="AQ135" s="2" t="s">
        <v>93</v>
      </c>
      <c r="AR135" s="14" t="s">
        <v>726</v>
      </c>
      <c r="AS135" s="13" t="s">
        <v>95</v>
      </c>
      <c r="AT135" s="1">
        <v>1</v>
      </c>
      <c r="AU135" s="4">
        <v>4.93</v>
      </c>
      <c r="AV135" s="6">
        <v>2.5</v>
      </c>
      <c r="AW135" s="7">
        <v>2.2000000000000002</v>
      </c>
      <c r="AX135" s="6">
        <v>2.5299999999999998</v>
      </c>
      <c r="AY135" s="7">
        <v>0.82</v>
      </c>
      <c r="AZ135" s="8">
        <v>0</v>
      </c>
      <c r="BA135" s="7">
        <v>0</v>
      </c>
      <c r="BB135" s="8">
        <v>0</v>
      </c>
      <c r="BC135" s="6">
        <v>1.77</v>
      </c>
      <c r="BD135" s="7">
        <v>3.81</v>
      </c>
      <c r="BE135" s="7">
        <v>5.97</v>
      </c>
      <c r="BF135" s="7">
        <v>6.99</v>
      </c>
      <c r="BG135" s="7">
        <v>4.12</v>
      </c>
      <c r="BH135" s="8">
        <v>2.76</v>
      </c>
      <c r="BI135" s="7">
        <v>4.04</v>
      </c>
      <c r="BJ135" s="9">
        <v>6.69</v>
      </c>
      <c r="BK135" s="4">
        <v>11</v>
      </c>
      <c r="BL135" s="4">
        <v>14.2</v>
      </c>
      <c r="BM135" s="4">
        <v>4.3499999999999996</v>
      </c>
      <c r="BN135" s="55">
        <v>3.11</v>
      </c>
      <c r="BO135" s="53">
        <v>0</v>
      </c>
      <c r="BP135" s="53">
        <v>1.42</v>
      </c>
      <c r="BQ135" s="53">
        <v>2.14</v>
      </c>
      <c r="BR135" s="54">
        <v>2.89</v>
      </c>
      <c r="BS135" s="53">
        <v>4.07</v>
      </c>
      <c r="BT135" s="54">
        <v>3.02</v>
      </c>
      <c r="BU135" s="55">
        <v>3</v>
      </c>
      <c r="BV135" s="53">
        <v>3.9</v>
      </c>
      <c r="BW135" s="53">
        <v>5.19</v>
      </c>
      <c r="BX135" s="53">
        <v>6.46</v>
      </c>
      <c r="BY135" s="7">
        <v>3.62</v>
      </c>
      <c r="BZ135" s="8">
        <v>3.81</v>
      </c>
      <c r="CA135" s="7">
        <v>4.8</v>
      </c>
      <c r="CB135" s="9">
        <v>7.94</v>
      </c>
      <c r="CC135" s="4">
        <v>11.42</v>
      </c>
      <c r="CD135" s="4">
        <v>14.55</v>
      </c>
      <c r="CE135" s="16">
        <v>21.57</v>
      </c>
      <c r="CF135" s="18">
        <v>24.9</v>
      </c>
      <c r="CG135" s="17">
        <v>28.53</v>
      </c>
      <c r="CH135" s="18">
        <v>29.24</v>
      </c>
      <c r="CI135" s="17">
        <v>28.96</v>
      </c>
      <c r="CJ135" s="19">
        <v>29.51</v>
      </c>
      <c r="CK135" s="17">
        <v>29.14</v>
      </c>
      <c r="CL135" s="19">
        <v>31.71</v>
      </c>
      <c r="CM135" s="18">
        <v>29.67</v>
      </c>
      <c r="CN135" s="17">
        <v>30.86</v>
      </c>
      <c r="CO135" s="17">
        <v>33.35</v>
      </c>
      <c r="CP135" s="17">
        <v>33.119999999999997</v>
      </c>
      <c r="CQ135" s="17">
        <v>39.26</v>
      </c>
      <c r="CR135" s="19">
        <v>47.17</v>
      </c>
      <c r="CS135" s="17">
        <v>47.68</v>
      </c>
      <c r="CT135" s="20">
        <v>47.73</v>
      </c>
      <c r="CU135" s="16">
        <v>40.68</v>
      </c>
      <c r="CV135" s="16">
        <v>44</v>
      </c>
      <c r="CW135" s="16">
        <v>21.12</v>
      </c>
      <c r="CX135" s="18">
        <v>25.91</v>
      </c>
      <c r="CY135" s="17">
        <v>29.71</v>
      </c>
      <c r="CZ135" s="17">
        <v>31.03</v>
      </c>
      <c r="DA135" s="17">
        <v>31.06</v>
      </c>
      <c r="DB135" s="19">
        <v>29.44</v>
      </c>
      <c r="DC135" s="17">
        <v>29.41</v>
      </c>
      <c r="DD135" s="19">
        <v>30.56</v>
      </c>
      <c r="DE135" s="18">
        <v>29.28</v>
      </c>
      <c r="DF135" s="17">
        <v>30.55</v>
      </c>
      <c r="DG135" s="17">
        <v>30.82</v>
      </c>
      <c r="DH135" s="17">
        <v>31.44</v>
      </c>
      <c r="DI135" s="17">
        <v>38.049999999999997</v>
      </c>
      <c r="DJ135" s="19">
        <v>46.91</v>
      </c>
      <c r="DK135" s="17">
        <v>47.35</v>
      </c>
      <c r="DL135" s="20">
        <v>45.68</v>
      </c>
      <c r="DM135" s="16">
        <v>38.26</v>
      </c>
      <c r="DN135" s="16">
        <v>40.200000000000003</v>
      </c>
      <c r="DO135" s="16">
        <v>7</v>
      </c>
      <c r="DP135" s="17">
        <v>7</v>
      </c>
      <c r="DQ135" s="17">
        <v>7</v>
      </c>
      <c r="DR135" s="17">
        <v>-7</v>
      </c>
      <c r="DS135" s="17">
        <v>-16</v>
      </c>
      <c r="DT135" s="17">
        <v>-25</v>
      </c>
      <c r="DU135" s="17">
        <v>-23</v>
      </c>
      <c r="DV135" s="17">
        <v>-26</v>
      </c>
      <c r="DW135" s="17">
        <v>-24</v>
      </c>
      <c r="DX135" s="17">
        <v>-14</v>
      </c>
      <c r="DY135" s="17">
        <v>-5</v>
      </c>
      <c r="DZ135" s="17">
        <v>2</v>
      </c>
      <c r="EA135" s="17">
        <v>10</v>
      </c>
      <c r="EB135" s="17">
        <v>11</v>
      </c>
      <c r="EC135" s="17">
        <v>6</v>
      </c>
      <c r="ED135" s="20">
        <v>2</v>
      </c>
      <c r="EE135" s="20">
        <v>6</v>
      </c>
      <c r="EF135" s="20">
        <v>5</v>
      </c>
    </row>
    <row r="136" spans="1:136" ht="14">
      <c r="A136" s="2" t="s">
        <v>715</v>
      </c>
      <c r="B136" s="2" t="s">
        <v>716</v>
      </c>
      <c r="C136" s="2"/>
      <c r="D136" s="2">
        <v>51706166</v>
      </c>
      <c r="E136" s="10" t="s">
        <v>717</v>
      </c>
      <c r="F136" s="11" t="s">
        <v>718</v>
      </c>
      <c r="G136" s="2" t="s">
        <v>167</v>
      </c>
      <c r="H136" s="2"/>
      <c r="I136" s="2" t="s">
        <v>79</v>
      </c>
      <c r="J136" s="2" t="s">
        <v>259</v>
      </c>
      <c r="K136" s="30"/>
      <c r="L136" s="30"/>
      <c r="M136" s="30"/>
      <c r="N136" s="30"/>
      <c r="O136" s="3" t="s">
        <v>6</v>
      </c>
      <c r="P136" s="3">
        <v>29</v>
      </c>
      <c r="Q136" s="2">
        <v>26</v>
      </c>
      <c r="R136" s="2">
        <v>27</v>
      </c>
      <c r="S136" s="2" t="s">
        <v>280</v>
      </c>
      <c r="T136" s="33"/>
      <c r="U136" s="3" t="s">
        <v>232</v>
      </c>
      <c r="V136" s="3">
        <v>51</v>
      </c>
      <c r="W136" s="2">
        <v>35</v>
      </c>
      <c r="X136" s="2">
        <v>39</v>
      </c>
      <c r="Y136" s="2"/>
      <c r="Z136" s="33" t="s">
        <v>443</v>
      </c>
      <c r="AA136" s="12" t="s">
        <v>217</v>
      </c>
      <c r="AB136" s="12">
        <v>25</v>
      </c>
      <c r="AC136" s="13">
        <v>14</v>
      </c>
      <c r="AD136" s="13">
        <v>12</v>
      </c>
      <c r="AE136" s="13"/>
      <c r="AF136" s="34"/>
      <c r="AG136" s="2" t="s">
        <v>177</v>
      </c>
      <c r="AH136" s="2" t="s">
        <v>262</v>
      </c>
      <c r="AI136" s="2" t="s">
        <v>281</v>
      </c>
      <c r="AJ136" s="2" t="s">
        <v>359</v>
      </c>
      <c r="AK136" s="2" t="s">
        <v>87</v>
      </c>
      <c r="AL136" s="1" t="s">
        <v>197</v>
      </c>
      <c r="AM136" s="2" t="s">
        <v>89</v>
      </c>
      <c r="AN136" s="1" t="s">
        <v>180</v>
      </c>
      <c r="AO136" s="2" t="s">
        <v>91</v>
      </c>
      <c r="AP136" s="1" t="s">
        <v>719</v>
      </c>
      <c r="AQ136" s="2" t="s">
        <v>93</v>
      </c>
      <c r="AR136" s="14" t="s">
        <v>720</v>
      </c>
      <c r="AS136" s="13" t="s">
        <v>95</v>
      </c>
      <c r="AT136" s="1">
        <v>2</v>
      </c>
      <c r="AU136" s="4">
        <v>3.92</v>
      </c>
      <c r="AV136" s="6">
        <v>4.17</v>
      </c>
      <c r="AW136" s="7">
        <v>3.37</v>
      </c>
      <c r="AX136" s="6">
        <v>4.0199999999999996</v>
      </c>
      <c r="AY136" s="7">
        <v>3.68</v>
      </c>
      <c r="AZ136" s="8">
        <v>3.06</v>
      </c>
      <c r="BA136" s="7">
        <v>3.07</v>
      </c>
      <c r="BB136" s="8">
        <v>3.06</v>
      </c>
      <c r="BC136" s="6">
        <v>4.2</v>
      </c>
      <c r="BD136" s="7">
        <v>4.01</v>
      </c>
      <c r="BE136" s="7">
        <v>6.48</v>
      </c>
      <c r="BF136" s="7">
        <v>7.31</v>
      </c>
      <c r="BG136" s="7">
        <v>3.05</v>
      </c>
      <c r="BH136" s="41">
        <v>5</v>
      </c>
      <c r="BI136" s="9">
        <v>6.57</v>
      </c>
      <c r="BJ136" s="9">
        <v>7.02</v>
      </c>
      <c r="BK136" s="4">
        <v>11.99</v>
      </c>
      <c r="BL136" s="4">
        <v>17.37</v>
      </c>
      <c r="BM136" s="4">
        <v>3.36</v>
      </c>
      <c r="BN136" s="55">
        <v>2.69</v>
      </c>
      <c r="BO136" s="53">
        <v>1.69</v>
      </c>
      <c r="BP136" s="53">
        <v>2.44</v>
      </c>
      <c r="BQ136" s="53">
        <v>3.39</v>
      </c>
      <c r="BR136" s="54">
        <v>4.72</v>
      </c>
      <c r="BS136" s="53">
        <v>3.74</v>
      </c>
      <c r="BT136" s="54">
        <v>4.8499999999999996</v>
      </c>
      <c r="BU136" s="55">
        <v>4.62</v>
      </c>
      <c r="BV136" s="53">
        <v>5.47</v>
      </c>
      <c r="BW136" s="53">
        <v>7.15</v>
      </c>
      <c r="BX136" s="53">
        <v>8.32</v>
      </c>
      <c r="BY136" s="7">
        <v>2.99</v>
      </c>
      <c r="BZ136" s="41">
        <v>4.87</v>
      </c>
      <c r="CA136" s="9">
        <v>7.15</v>
      </c>
      <c r="CB136" s="9">
        <v>8.4700000000000006</v>
      </c>
      <c r="CC136" s="4">
        <v>12.61</v>
      </c>
      <c r="CD136" s="4">
        <v>18.54</v>
      </c>
      <c r="CE136" s="16">
        <v>27.43</v>
      </c>
      <c r="CF136" s="18">
        <v>32.479999999999997</v>
      </c>
      <c r="CG136" s="17">
        <v>31.83</v>
      </c>
      <c r="CH136" s="18">
        <v>32.58</v>
      </c>
      <c r="CI136" s="17">
        <v>34.950000000000003</v>
      </c>
      <c r="CJ136" s="19">
        <v>35.270000000000003</v>
      </c>
      <c r="CK136" s="17">
        <v>36.880000000000003</v>
      </c>
      <c r="CL136" s="19">
        <v>37.090000000000003</v>
      </c>
      <c r="CM136" s="18">
        <v>38.06</v>
      </c>
      <c r="CN136" s="17">
        <v>37.380000000000003</v>
      </c>
      <c r="CO136" s="17">
        <v>37.99</v>
      </c>
      <c r="CP136" s="17">
        <v>38.9</v>
      </c>
      <c r="CQ136" s="17">
        <v>44.07</v>
      </c>
      <c r="CR136" s="42">
        <v>45.28</v>
      </c>
      <c r="CS136" s="20">
        <v>47.33</v>
      </c>
      <c r="CT136" s="20">
        <v>43.9</v>
      </c>
      <c r="CU136" s="16">
        <v>43.17</v>
      </c>
      <c r="CV136" s="16">
        <v>37.17</v>
      </c>
      <c r="CW136" s="16">
        <v>26.56</v>
      </c>
      <c r="CX136" s="18">
        <v>30.73</v>
      </c>
      <c r="CY136" s="17">
        <v>31.28</v>
      </c>
      <c r="CZ136" s="17">
        <v>31.11</v>
      </c>
      <c r="DA136" s="17">
        <v>33.35</v>
      </c>
      <c r="DB136" s="19">
        <v>36.85</v>
      </c>
      <c r="DC136" s="17">
        <v>37.18</v>
      </c>
      <c r="DD136" s="19">
        <v>36.03</v>
      </c>
      <c r="DE136" s="18">
        <v>37.28</v>
      </c>
      <c r="DF136" s="17">
        <v>37.520000000000003</v>
      </c>
      <c r="DG136" s="17">
        <v>39.130000000000003</v>
      </c>
      <c r="DH136" s="17">
        <v>39.200000000000003</v>
      </c>
      <c r="DI136" s="17">
        <v>43.66</v>
      </c>
      <c r="DJ136" s="42">
        <v>44.53</v>
      </c>
      <c r="DK136" s="20">
        <v>47.99</v>
      </c>
      <c r="DL136" s="20">
        <v>44.12</v>
      </c>
      <c r="DM136" s="16">
        <v>43.65</v>
      </c>
      <c r="DN136" s="16">
        <v>38.33</v>
      </c>
      <c r="DO136" s="16">
        <v>12</v>
      </c>
      <c r="DP136" s="17">
        <v>12</v>
      </c>
      <c r="DQ136" s="17">
        <v>13</v>
      </c>
      <c r="DR136" s="17">
        <v>11</v>
      </c>
      <c r="DS136" s="17">
        <v>8</v>
      </c>
      <c r="DT136" s="17">
        <v>0</v>
      </c>
      <c r="DU136" s="17">
        <v>-6</v>
      </c>
      <c r="DV136" s="17">
        <v>-13</v>
      </c>
      <c r="DW136" s="17">
        <v>-16</v>
      </c>
      <c r="DX136" s="17">
        <v>-16</v>
      </c>
      <c r="DY136" s="17">
        <v>-11</v>
      </c>
      <c r="DZ136" s="17">
        <v>-8</v>
      </c>
      <c r="EA136" s="17">
        <v>-1</v>
      </c>
      <c r="EB136" s="23">
        <v>1</v>
      </c>
      <c r="EC136" s="20">
        <v>5</v>
      </c>
      <c r="ED136" s="20">
        <v>4</v>
      </c>
      <c r="EE136" s="20">
        <v>2</v>
      </c>
      <c r="EF136" s="20">
        <v>5</v>
      </c>
    </row>
    <row r="137" spans="1:136" ht="14">
      <c r="A137" s="2" t="s">
        <v>706</v>
      </c>
      <c r="B137" s="2" t="s">
        <v>707</v>
      </c>
      <c r="C137" s="2"/>
      <c r="D137" s="2">
        <v>25299335</v>
      </c>
      <c r="E137" s="10" t="s">
        <v>708</v>
      </c>
      <c r="F137" s="11" t="s">
        <v>709</v>
      </c>
      <c r="G137" s="2" t="s">
        <v>167</v>
      </c>
      <c r="H137" s="2"/>
      <c r="I137" s="2" t="s">
        <v>238</v>
      </c>
      <c r="J137" s="2" t="s">
        <v>389</v>
      </c>
      <c r="K137" s="30" t="s">
        <v>168</v>
      </c>
      <c r="L137" s="30"/>
      <c r="M137" s="30"/>
      <c r="N137" s="30"/>
      <c r="S137" s="2" t="s">
        <v>710</v>
      </c>
      <c r="T137" s="33"/>
      <c r="U137" s="3" t="s">
        <v>68</v>
      </c>
      <c r="V137" s="3">
        <v>23</v>
      </c>
      <c r="W137" s="2">
        <v>19</v>
      </c>
      <c r="X137" s="2">
        <v>8</v>
      </c>
      <c r="AA137" s="3" t="s">
        <v>711</v>
      </c>
      <c r="AB137" s="3">
        <v>45</v>
      </c>
      <c r="AC137" s="2">
        <v>26</v>
      </c>
      <c r="AD137" s="2">
        <v>27</v>
      </c>
      <c r="AE137" s="2"/>
      <c r="AF137" s="33" t="s">
        <v>152</v>
      </c>
      <c r="AG137" s="2" t="s">
        <v>341</v>
      </c>
      <c r="AH137" s="2" t="s">
        <v>409</v>
      </c>
      <c r="AI137" s="2" t="s">
        <v>712</v>
      </c>
      <c r="AJ137" s="2" t="s">
        <v>397</v>
      </c>
      <c r="AK137" s="2" t="s">
        <v>87</v>
      </c>
      <c r="AL137" s="1" t="s">
        <v>443</v>
      </c>
      <c r="AM137" s="2" t="s">
        <v>89</v>
      </c>
      <c r="AN137" s="1" t="s">
        <v>108</v>
      </c>
      <c r="AO137" s="2" t="s">
        <v>91</v>
      </c>
      <c r="AP137" s="1" t="s">
        <v>713</v>
      </c>
      <c r="AQ137" s="2" t="s">
        <v>93</v>
      </c>
      <c r="AR137" s="14" t="s">
        <v>714</v>
      </c>
      <c r="AS137" s="13" t="s">
        <v>95</v>
      </c>
      <c r="AT137" s="1">
        <v>1</v>
      </c>
      <c r="AU137" s="4">
        <v>4.95</v>
      </c>
      <c r="AV137" s="37">
        <v>3.29</v>
      </c>
      <c r="AW137" s="5">
        <v>2.98</v>
      </c>
      <c r="AX137" s="6">
        <v>1.9</v>
      </c>
      <c r="AY137" s="7">
        <v>1.85</v>
      </c>
      <c r="AZ137" s="8">
        <v>1.85</v>
      </c>
      <c r="BA137" s="7">
        <v>2.14</v>
      </c>
      <c r="BB137" s="8">
        <v>2.39</v>
      </c>
      <c r="BC137" s="6">
        <v>2.98</v>
      </c>
      <c r="BD137" s="7">
        <v>3.56</v>
      </c>
      <c r="BE137" s="7">
        <v>4.72</v>
      </c>
      <c r="BF137" s="7">
        <v>5.03</v>
      </c>
      <c r="BG137" s="7">
        <v>3.27</v>
      </c>
      <c r="BH137" s="8">
        <v>3.66</v>
      </c>
      <c r="BI137" s="7">
        <v>6.58</v>
      </c>
      <c r="BJ137" s="9">
        <v>7.23</v>
      </c>
      <c r="BK137" s="4">
        <v>11.8</v>
      </c>
      <c r="BL137" s="4">
        <v>19.63</v>
      </c>
      <c r="BM137" s="4">
        <v>4.5</v>
      </c>
      <c r="BN137" s="26">
        <v>3.48</v>
      </c>
      <c r="BO137" s="47">
        <v>1.73</v>
      </c>
      <c r="BP137" s="53">
        <v>2.0499999999999998</v>
      </c>
      <c r="BQ137" s="53">
        <v>2.56</v>
      </c>
      <c r="BR137" s="54">
        <v>2.8</v>
      </c>
      <c r="BS137" s="53">
        <v>3.13</v>
      </c>
      <c r="BT137" s="54">
        <v>2.83</v>
      </c>
      <c r="BU137" s="55">
        <v>3.41</v>
      </c>
      <c r="BV137" s="53">
        <v>3.69</v>
      </c>
      <c r="BW137" s="53">
        <v>5.03</v>
      </c>
      <c r="BX137" s="53">
        <v>6.28</v>
      </c>
      <c r="BY137" s="7">
        <v>3.55</v>
      </c>
      <c r="BZ137" s="8">
        <v>3.26</v>
      </c>
      <c r="CA137" s="7">
        <v>5.66</v>
      </c>
      <c r="CB137" s="9">
        <v>8.68</v>
      </c>
      <c r="CC137" s="4">
        <v>11.45</v>
      </c>
      <c r="CD137" s="4">
        <v>17.09</v>
      </c>
      <c r="CE137" s="16">
        <v>31.72</v>
      </c>
      <c r="CF137" s="38">
        <v>35.78</v>
      </c>
      <c r="CG137" s="23">
        <v>37.67</v>
      </c>
      <c r="CH137" s="18">
        <v>37.6</v>
      </c>
      <c r="CI137" s="17">
        <v>40.97</v>
      </c>
      <c r="CJ137" s="19">
        <v>38.01</v>
      </c>
      <c r="CK137" s="17">
        <v>41.66</v>
      </c>
      <c r="CL137" s="19">
        <v>40.33</v>
      </c>
      <c r="CM137" s="18">
        <v>39.840000000000003</v>
      </c>
      <c r="CN137" s="17">
        <v>43.26</v>
      </c>
      <c r="CO137" s="17">
        <v>42.91</v>
      </c>
      <c r="CP137" s="17">
        <v>41.19</v>
      </c>
      <c r="CQ137" s="17">
        <v>50.15</v>
      </c>
      <c r="CR137" s="19">
        <v>48.81</v>
      </c>
      <c r="CS137" s="17">
        <v>49.81</v>
      </c>
      <c r="CT137" s="20">
        <v>49.67</v>
      </c>
      <c r="CU137" s="16">
        <v>46.3</v>
      </c>
      <c r="CV137" s="16">
        <v>38.83</v>
      </c>
      <c r="CW137" s="16">
        <v>32.46</v>
      </c>
      <c r="CX137" s="38">
        <v>37.08</v>
      </c>
      <c r="CY137" s="23">
        <v>38.43</v>
      </c>
      <c r="CZ137" s="17">
        <v>36.18</v>
      </c>
      <c r="DA137" s="17">
        <v>39.229999999999997</v>
      </c>
      <c r="DB137" s="19">
        <v>39.68</v>
      </c>
      <c r="DC137" s="17">
        <v>40.15</v>
      </c>
      <c r="DD137" s="19">
        <v>39.93</v>
      </c>
      <c r="DE137" s="18">
        <v>39.1</v>
      </c>
      <c r="DF137" s="17">
        <v>42.02</v>
      </c>
      <c r="DG137" s="17">
        <v>40.950000000000003</v>
      </c>
      <c r="DH137" s="17">
        <v>39.71</v>
      </c>
      <c r="DI137" s="17">
        <v>48.4</v>
      </c>
      <c r="DJ137" s="19">
        <v>48.45</v>
      </c>
      <c r="DK137" s="17">
        <v>48.73</v>
      </c>
      <c r="DL137" s="20">
        <v>47.13</v>
      </c>
      <c r="DM137" s="16">
        <v>44.78</v>
      </c>
      <c r="DN137" s="16">
        <v>36.67</v>
      </c>
      <c r="DO137" s="16">
        <v>10</v>
      </c>
      <c r="DP137" s="20">
        <v>5</v>
      </c>
      <c r="DQ137" s="23">
        <v>7</v>
      </c>
      <c r="DR137" s="17">
        <v>5</v>
      </c>
      <c r="DS137" s="17">
        <v>8</v>
      </c>
      <c r="DT137" s="17">
        <v>4</v>
      </c>
      <c r="DU137" s="17">
        <v>4</v>
      </c>
      <c r="DV137" s="17">
        <v>5</v>
      </c>
      <c r="DW137" s="17">
        <v>10</v>
      </c>
      <c r="DX137" s="17">
        <v>14</v>
      </c>
      <c r="DY137" s="17">
        <v>21</v>
      </c>
      <c r="DZ137" s="17">
        <v>28</v>
      </c>
      <c r="EA137" s="17">
        <v>24</v>
      </c>
      <c r="EB137" s="17">
        <v>24</v>
      </c>
      <c r="EC137" s="17">
        <v>19</v>
      </c>
      <c r="ED137" s="20">
        <v>19</v>
      </c>
      <c r="EE137" s="20">
        <v>10</v>
      </c>
      <c r="EF137" s="20">
        <v>13</v>
      </c>
    </row>
    <row r="138" spans="1:136" ht="14">
      <c r="A138" s="2" t="s">
        <v>698</v>
      </c>
      <c r="B138" s="2" t="s">
        <v>699</v>
      </c>
      <c r="C138" s="2"/>
      <c r="D138" s="2">
        <v>49619959</v>
      </c>
      <c r="E138" s="10" t="s">
        <v>700</v>
      </c>
      <c r="F138" s="11" t="s">
        <v>617</v>
      </c>
      <c r="G138" s="2" t="s">
        <v>167</v>
      </c>
      <c r="H138" s="2"/>
      <c r="I138" s="2" t="s">
        <v>158</v>
      </c>
      <c r="J138" s="2" t="s">
        <v>201</v>
      </c>
      <c r="K138" s="30"/>
      <c r="L138" s="30"/>
      <c r="M138" s="30"/>
      <c r="N138" s="30"/>
      <c r="S138" s="2" t="s">
        <v>702</v>
      </c>
      <c r="U138" s="3" t="s">
        <v>701</v>
      </c>
      <c r="V138" s="3">
        <v>31</v>
      </c>
      <c r="W138" s="2">
        <v>27</v>
      </c>
      <c r="X138" s="2">
        <v>28</v>
      </c>
      <c r="Z138" s="33" t="s">
        <v>703</v>
      </c>
      <c r="AA138" s="3" t="s">
        <v>704</v>
      </c>
      <c r="AB138" s="3">
        <v>50</v>
      </c>
      <c r="AC138" s="2">
        <v>45</v>
      </c>
      <c r="AD138" s="2">
        <v>21</v>
      </c>
      <c r="AE138" s="2"/>
      <c r="AF138" s="33" t="s">
        <v>90</v>
      </c>
      <c r="AG138" s="2" t="s">
        <v>311</v>
      </c>
      <c r="AH138" s="2" t="s">
        <v>150</v>
      </c>
      <c r="AI138" s="2" t="s">
        <v>257</v>
      </c>
      <c r="AJ138" s="2" t="s">
        <v>519</v>
      </c>
      <c r="AK138" s="2" t="s">
        <v>87</v>
      </c>
      <c r="AL138" s="1" t="s">
        <v>197</v>
      </c>
      <c r="AM138" s="2" t="s">
        <v>89</v>
      </c>
      <c r="AN138" s="1" t="s">
        <v>131</v>
      </c>
      <c r="AO138" s="2" t="s">
        <v>91</v>
      </c>
      <c r="AP138" s="1" t="s">
        <v>705</v>
      </c>
      <c r="AQ138" s="2" t="s">
        <v>93</v>
      </c>
      <c r="AR138" s="14" t="s">
        <v>679</v>
      </c>
      <c r="AS138" s="13" t="s">
        <v>95</v>
      </c>
      <c r="AT138" s="1">
        <v>-6</v>
      </c>
      <c r="AU138" s="4">
        <v>4.22</v>
      </c>
      <c r="AV138" s="6">
        <v>3.78</v>
      </c>
      <c r="AW138" s="7">
        <v>3.22</v>
      </c>
      <c r="AX138" s="6">
        <v>2.39</v>
      </c>
      <c r="AY138" s="7">
        <v>2.62</v>
      </c>
      <c r="AZ138" s="8">
        <v>2.92</v>
      </c>
      <c r="BA138" s="7">
        <v>2.92</v>
      </c>
      <c r="BB138" s="8">
        <v>2.91</v>
      </c>
      <c r="BC138" s="6">
        <v>3</v>
      </c>
      <c r="BD138" s="7">
        <v>2.29</v>
      </c>
      <c r="BE138" s="7">
        <v>3.45</v>
      </c>
      <c r="BF138" s="7">
        <v>3.65</v>
      </c>
      <c r="BG138" s="7">
        <v>3.11</v>
      </c>
      <c r="BH138" s="8">
        <v>3.58</v>
      </c>
      <c r="BI138" s="7">
        <v>4.16</v>
      </c>
      <c r="BJ138" s="9">
        <v>6.17</v>
      </c>
      <c r="BK138" s="4">
        <v>8.2100000000000009</v>
      </c>
      <c r="BL138" s="4">
        <v>15.17</v>
      </c>
      <c r="BM138" s="4">
        <v>4.67</v>
      </c>
      <c r="BN138" s="55">
        <v>2.4700000000000002</v>
      </c>
      <c r="BO138" s="53">
        <v>0.51</v>
      </c>
      <c r="BP138" s="53">
        <v>0</v>
      </c>
      <c r="BQ138" s="53">
        <v>1.06</v>
      </c>
      <c r="BR138" s="54">
        <v>1.81</v>
      </c>
      <c r="BS138" s="53">
        <v>1.42</v>
      </c>
      <c r="BT138" s="54">
        <v>1.06</v>
      </c>
      <c r="BU138" s="55">
        <v>2.88</v>
      </c>
      <c r="BV138" s="53">
        <v>3.3</v>
      </c>
      <c r="BW138" s="53">
        <v>3.93</v>
      </c>
      <c r="BX138" s="53">
        <v>4.79</v>
      </c>
      <c r="BY138" s="7">
        <v>3.11</v>
      </c>
      <c r="BZ138" s="8">
        <v>3.27</v>
      </c>
      <c r="CA138" s="7">
        <v>4.96</v>
      </c>
      <c r="CB138" s="9">
        <v>6.91</v>
      </c>
      <c r="CC138" s="4">
        <v>9.74</v>
      </c>
      <c r="CD138" s="4">
        <v>15.49</v>
      </c>
      <c r="CE138" s="16">
        <v>27.33</v>
      </c>
      <c r="CF138" s="18">
        <v>30.06</v>
      </c>
      <c r="CG138" s="17">
        <v>33.020000000000003</v>
      </c>
      <c r="CH138" s="18">
        <v>35.630000000000003</v>
      </c>
      <c r="CI138" s="17">
        <v>35.96</v>
      </c>
      <c r="CJ138" s="19">
        <v>37.229999999999997</v>
      </c>
      <c r="CK138" s="17">
        <v>38.200000000000003</v>
      </c>
      <c r="CL138" s="19">
        <v>38.56</v>
      </c>
      <c r="CM138" s="18">
        <v>36.18</v>
      </c>
      <c r="CN138" s="17">
        <v>36.200000000000003</v>
      </c>
      <c r="CO138" s="17">
        <v>39.479999999999997</v>
      </c>
      <c r="CP138" s="17">
        <v>39.590000000000003</v>
      </c>
      <c r="CQ138" s="17">
        <v>44.73</v>
      </c>
      <c r="CR138" s="19">
        <v>44.97</v>
      </c>
      <c r="CS138" s="17">
        <v>45.41</v>
      </c>
      <c r="CT138" s="20">
        <v>47.33</v>
      </c>
      <c r="CU138" s="16">
        <v>45.88</v>
      </c>
      <c r="CV138" s="16">
        <v>42.44</v>
      </c>
      <c r="CW138" s="16">
        <v>26.34</v>
      </c>
      <c r="CX138" s="18">
        <v>30.31</v>
      </c>
      <c r="CY138" s="17">
        <v>32.54</v>
      </c>
      <c r="CZ138" s="17">
        <v>36.840000000000003</v>
      </c>
      <c r="DA138" s="17">
        <v>36.380000000000003</v>
      </c>
      <c r="DB138" s="19">
        <v>37.880000000000003</v>
      </c>
      <c r="DC138" s="17">
        <v>38.71</v>
      </c>
      <c r="DD138" s="19">
        <v>39.28</v>
      </c>
      <c r="DE138" s="18">
        <v>36.03</v>
      </c>
      <c r="DF138" s="17">
        <v>37.130000000000003</v>
      </c>
      <c r="DG138" s="17">
        <v>39.93</v>
      </c>
      <c r="DH138" s="17">
        <v>40.01</v>
      </c>
      <c r="DI138" s="17">
        <v>44.2</v>
      </c>
      <c r="DJ138" s="19">
        <v>47.44</v>
      </c>
      <c r="DK138" s="17">
        <v>46.24</v>
      </c>
      <c r="DL138" s="20">
        <v>47.56</v>
      </c>
      <c r="DM138" s="16">
        <v>45.27</v>
      </c>
      <c r="DN138" s="16">
        <v>41.27</v>
      </c>
      <c r="DO138" s="16">
        <v>-3</v>
      </c>
      <c r="DP138" s="17">
        <v>-2</v>
      </c>
      <c r="DQ138" s="17">
        <v>1</v>
      </c>
      <c r="DR138" s="17">
        <v>6</v>
      </c>
      <c r="DS138" s="17">
        <v>3</v>
      </c>
      <c r="DT138" s="17">
        <v>0</v>
      </c>
      <c r="DU138" s="17">
        <v>-2</v>
      </c>
      <c r="DV138" s="17">
        <v>-6</v>
      </c>
      <c r="DW138" s="17">
        <v>-11</v>
      </c>
      <c r="DX138" s="17">
        <v>-18</v>
      </c>
      <c r="DY138" s="17">
        <v>-22</v>
      </c>
      <c r="DZ138" s="17">
        <v>-25</v>
      </c>
      <c r="EA138" s="17">
        <v>-16</v>
      </c>
      <c r="EB138" s="17">
        <v>-9</v>
      </c>
      <c r="EC138" s="17">
        <v>-2</v>
      </c>
      <c r="ED138" s="20">
        <v>6</v>
      </c>
      <c r="EE138" s="20">
        <v>3</v>
      </c>
      <c r="EF138" s="20">
        <v>5</v>
      </c>
    </row>
    <row r="139" spans="1:136" ht="14">
      <c r="A139" s="2" t="s">
        <v>689</v>
      </c>
      <c r="B139" s="2" t="s">
        <v>690</v>
      </c>
      <c r="C139" s="2"/>
      <c r="D139" s="2">
        <v>52158986</v>
      </c>
      <c r="E139" s="10" t="s">
        <v>691</v>
      </c>
      <c r="F139" s="11" t="s">
        <v>692</v>
      </c>
      <c r="G139" s="2" t="s">
        <v>167</v>
      </c>
      <c r="H139" s="2"/>
      <c r="I139" s="2" t="s">
        <v>158</v>
      </c>
      <c r="J139" s="2" t="s">
        <v>389</v>
      </c>
      <c r="K139" s="30" t="s">
        <v>649</v>
      </c>
      <c r="L139" s="30" t="s">
        <v>693</v>
      </c>
      <c r="M139" s="30"/>
      <c r="N139" s="30"/>
      <c r="S139" s="2" t="s">
        <v>694</v>
      </c>
      <c r="U139" s="3" t="s">
        <v>557</v>
      </c>
      <c r="V139" s="3">
        <v>22</v>
      </c>
      <c r="W139" s="2">
        <v>13</v>
      </c>
      <c r="X139" s="2">
        <v>12</v>
      </c>
      <c r="Z139" s="33" t="s">
        <v>90</v>
      </c>
      <c r="AA139" s="3" t="s">
        <v>570</v>
      </c>
      <c r="AB139" s="3">
        <v>45</v>
      </c>
      <c r="AC139" s="2">
        <v>29</v>
      </c>
      <c r="AD139" s="2">
        <v>8</v>
      </c>
      <c r="AE139" s="2"/>
      <c r="AF139" s="33"/>
      <c r="AG139" s="2" t="s">
        <v>103</v>
      </c>
      <c r="AH139" s="2" t="s">
        <v>377</v>
      </c>
      <c r="AI139" s="2" t="s">
        <v>695</v>
      </c>
      <c r="AJ139" s="2" t="s">
        <v>532</v>
      </c>
      <c r="AK139" s="2" t="s">
        <v>87</v>
      </c>
      <c r="AL139" s="1" t="s">
        <v>107</v>
      </c>
      <c r="AM139" s="2" t="s">
        <v>89</v>
      </c>
      <c r="AN139" s="1" t="s">
        <v>131</v>
      </c>
      <c r="AO139" s="2" t="s">
        <v>91</v>
      </c>
      <c r="AP139" s="1" t="s">
        <v>696</v>
      </c>
      <c r="AQ139" s="2" t="s">
        <v>93</v>
      </c>
      <c r="AR139" s="14" t="s">
        <v>697</v>
      </c>
      <c r="AS139" s="13" t="s">
        <v>95</v>
      </c>
      <c r="AT139" s="1">
        <v>0</v>
      </c>
      <c r="AU139" s="4">
        <v>3.9</v>
      </c>
      <c r="AV139" s="37">
        <v>3.17</v>
      </c>
      <c r="AW139" s="5">
        <v>2.36</v>
      </c>
      <c r="AX139" s="39">
        <v>1.63</v>
      </c>
      <c r="AY139" s="5">
        <v>1.93</v>
      </c>
      <c r="AZ139" s="41">
        <v>1.92</v>
      </c>
      <c r="BA139" s="7">
        <v>1.65</v>
      </c>
      <c r="BB139" s="8">
        <v>0.63</v>
      </c>
      <c r="BC139" s="6">
        <v>2.2200000000000002</v>
      </c>
      <c r="BD139" s="7">
        <v>2.33</v>
      </c>
      <c r="BE139" s="7">
        <v>3.6</v>
      </c>
      <c r="BF139" s="7">
        <v>3.17</v>
      </c>
      <c r="BG139" s="7">
        <v>3.11</v>
      </c>
      <c r="BH139" s="8">
        <v>4.51</v>
      </c>
      <c r="BI139" s="7">
        <v>5.12</v>
      </c>
      <c r="BJ139" s="9">
        <v>7.94</v>
      </c>
      <c r="BK139" s="4">
        <v>14.16</v>
      </c>
      <c r="BL139" s="4">
        <v>20.11</v>
      </c>
      <c r="BM139" s="4">
        <v>4.66</v>
      </c>
      <c r="BN139" s="26">
        <v>3.17</v>
      </c>
      <c r="BO139" s="47">
        <v>0.8</v>
      </c>
      <c r="BP139" s="47">
        <v>0.9</v>
      </c>
      <c r="BQ139" s="47">
        <v>1.37</v>
      </c>
      <c r="BR139" s="48">
        <v>1.25</v>
      </c>
      <c r="BS139" s="53">
        <v>1.25</v>
      </c>
      <c r="BT139" s="54">
        <v>1.37</v>
      </c>
      <c r="BU139" s="55">
        <v>1.99</v>
      </c>
      <c r="BV139" s="53">
        <v>4.6399999999999997</v>
      </c>
      <c r="BW139" s="53">
        <v>4.5599999999999996</v>
      </c>
      <c r="BX139" s="53">
        <v>4.5</v>
      </c>
      <c r="BY139" s="7">
        <v>3.17</v>
      </c>
      <c r="BZ139" s="8">
        <v>5.27</v>
      </c>
      <c r="CA139" s="7">
        <v>5.58</v>
      </c>
      <c r="CB139" s="9">
        <v>7.95</v>
      </c>
      <c r="CC139" s="4">
        <v>14.16</v>
      </c>
      <c r="CD139" s="4">
        <v>20.100000000000001</v>
      </c>
      <c r="CE139" s="16">
        <v>27.81</v>
      </c>
      <c r="CF139" s="38">
        <v>30.5</v>
      </c>
      <c r="CG139" s="23">
        <v>32.96</v>
      </c>
      <c r="CH139" s="40">
        <v>36.200000000000003</v>
      </c>
      <c r="CI139" s="23">
        <v>36.94</v>
      </c>
      <c r="CJ139" s="42">
        <v>37.229999999999997</v>
      </c>
      <c r="CK139" s="17">
        <v>39.53</v>
      </c>
      <c r="CL139" s="19">
        <v>40.19</v>
      </c>
      <c r="CM139" s="18">
        <v>40.14</v>
      </c>
      <c r="CN139" s="17">
        <v>39.15</v>
      </c>
      <c r="CO139" s="17">
        <v>42.22</v>
      </c>
      <c r="CP139" s="17">
        <v>40.56</v>
      </c>
      <c r="CQ139" s="17">
        <v>41.88</v>
      </c>
      <c r="CR139" s="19">
        <v>48.94</v>
      </c>
      <c r="CS139" s="17">
        <v>49.89</v>
      </c>
      <c r="CT139" s="20">
        <v>47.56</v>
      </c>
      <c r="CU139" s="16">
        <v>44.38</v>
      </c>
      <c r="CV139" s="16">
        <v>33.24</v>
      </c>
      <c r="CW139" s="16">
        <v>28.31</v>
      </c>
      <c r="CX139" s="38">
        <v>31.8</v>
      </c>
      <c r="CY139" s="23">
        <v>33.47</v>
      </c>
      <c r="CZ139" s="23">
        <v>36.270000000000003</v>
      </c>
      <c r="DA139" s="23">
        <v>37.71</v>
      </c>
      <c r="DB139" s="42">
        <v>38.01</v>
      </c>
      <c r="DC139" s="17">
        <v>39.4</v>
      </c>
      <c r="DD139" s="19">
        <v>40.619999999999997</v>
      </c>
      <c r="DE139" s="18">
        <v>40.619999999999997</v>
      </c>
      <c r="DF139" s="17">
        <v>39.64</v>
      </c>
      <c r="DG139" s="17">
        <v>43.83</v>
      </c>
      <c r="DH139" s="17">
        <v>40.74</v>
      </c>
      <c r="DI139" s="17">
        <v>42.51</v>
      </c>
      <c r="DJ139" s="19">
        <v>49.72</v>
      </c>
      <c r="DK139" s="17">
        <v>49.72</v>
      </c>
      <c r="DL139" s="20">
        <v>47.81</v>
      </c>
      <c r="DM139" s="16">
        <v>44.77</v>
      </c>
      <c r="DN139" s="16">
        <v>31.83</v>
      </c>
      <c r="DO139" s="16">
        <v>4</v>
      </c>
      <c r="DP139" s="20">
        <v>6</v>
      </c>
      <c r="DQ139" s="23">
        <v>3</v>
      </c>
      <c r="DR139" s="23">
        <v>2</v>
      </c>
      <c r="DS139" s="23">
        <v>2</v>
      </c>
      <c r="DT139" s="23">
        <v>-1</v>
      </c>
      <c r="DU139" s="17">
        <v>-8</v>
      </c>
      <c r="DV139" s="17">
        <v>-11</v>
      </c>
      <c r="DW139" s="17">
        <v>-13</v>
      </c>
      <c r="DX139" s="17">
        <v>-17</v>
      </c>
      <c r="DY139" s="17">
        <v>-17</v>
      </c>
      <c r="DZ139" s="17">
        <v>-23</v>
      </c>
      <c r="EA139" s="17">
        <v>-20</v>
      </c>
      <c r="EB139" s="17">
        <v>-15</v>
      </c>
      <c r="EC139" s="17">
        <v>-12</v>
      </c>
      <c r="ED139" s="20">
        <v>-10</v>
      </c>
      <c r="EE139" s="20">
        <v>-7</v>
      </c>
      <c r="EF139" s="20">
        <v>-4</v>
      </c>
    </row>
    <row r="140" spans="1:136" ht="14">
      <c r="A140" s="2" t="s">
        <v>680</v>
      </c>
      <c r="B140" s="2" t="s">
        <v>406</v>
      </c>
      <c r="C140" s="2"/>
      <c r="D140" s="2">
        <v>52341409</v>
      </c>
      <c r="E140" s="10" t="s">
        <v>681</v>
      </c>
      <c r="F140" s="11" t="s">
        <v>682</v>
      </c>
      <c r="G140" s="2"/>
      <c r="H140" s="2"/>
      <c r="I140" s="2"/>
      <c r="J140" s="2"/>
      <c r="K140" s="30" t="s">
        <v>683</v>
      </c>
      <c r="L140" s="30" t="s">
        <v>649</v>
      </c>
      <c r="M140" s="30"/>
      <c r="N140" s="30"/>
      <c r="O140" s="3" t="s">
        <v>6</v>
      </c>
      <c r="P140" s="3">
        <v>28</v>
      </c>
      <c r="Q140" s="2">
        <v>26</v>
      </c>
      <c r="R140" s="2">
        <v>22</v>
      </c>
      <c r="S140" s="2" t="s">
        <v>571</v>
      </c>
      <c r="T140" s="33"/>
      <c r="U140" s="3" t="s">
        <v>137</v>
      </c>
      <c r="V140" s="3">
        <v>70</v>
      </c>
      <c r="W140" s="2">
        <v>59</v>
      </c>
      <c r="X140" s="2">
        <v>55</v>
      </c>
      <c r="Y140" s="2"/>
      <c r="Z140" s="33" t="s">
        <v>242</v>
      </c>
      <c r="AA140" s="12" t="s">
        <v>116</v>
      </c>
      <c r="AB140" s="12">
        <v>54</v>
      </c>
      <c r="AC140" s="13">
        <v>46</v>
      </c>
      <c r="AD140" s="13">
        <v>35</v>
      </c>
      <c r="AE140" s="13"/>
      <c r="AF140" s="34" t="s">
        <v>180</v>
      </c>
      <c r="AG140" s="2" t="s">
        <v>272</v>
      </c>
      <c r="AH140" s="2" t="s">
        <v>684</v>
      </c>
      <c r="AI140" s="2" t="s">
        <v>685</v>
      </c>
      <c r="AJ140" s="2" t="s">
        <v>686</v>
      </c>
      <c r="AK140" s="2" t="s">
        <v>87</v>
      </c>
      <c r="AL140" s="1" t="s">
        <v>176</v>
      </c>
      <c r="AM140" s="2" t="s">
        <v>89</v>
      </c>
      <c r="AN140" s="1" t="s">
        <v>131</v>
      </c>
      <c r="AO140" s="2" t="s">
        <v>91</v>
      </c>
      <c r="AP140" s="1" t="s">
        <v>687</v>
      </c>
      <c r="AQ140" s="2" t="s">
        <v>93</v>
      </c>
      <c r="AR140" s="14" t="s">
        <v>688</v>
      </c>
      <c r="AS140" s="13" t="s">
        <v>95</v>
      </c>
      <c r="AT140" s="1">
        <v>-2</v>
      </c>
      <c r="AU140" s="4">
        <v>4.82</v>
      </c>
      <c r="AV140" s="39">
        <v>2.95</v>
      </c>
      <c r="AW140" s="5">
        <v>1.62</v>
      </c>
      <c r="AX140" s="6">
        <v>2.62</v>
      </c>
      <c r="AY140" s="7">
        <v>2.5099999999999998</v>
      </c>
      <c r="AZ140" s="8">
        <v>2.5</v>
      </c>
      <c r="BA140" s="7">
        <v>1.72</v>
      </c>
      <c r="BB140" s="8">
        <v>0.87</v>
      </c>
      <c r="BC140" s="6">
        <v>1.1499999999999999</v>
      </c>
      <c r="BD140" s="7">
        <v>1.74</v>
      </c>
      <c r="BE140" s="7">
        <v>4.82</v>
      </c>
      <c r="BF140" s="7">
        <v>4.72</v>
      </c>
      <c r="BG140" s="7">
        <v>0</v>
      </c>
      <c r="BH140" s="8">
        <v>1.21</v>
      </c>
      <c r="BI140" s="7">
        <v>1.23</v>
      </c>
      <c r="BJ140" s="7">
        <v>4.0199999999999996</v>
      </c>
      <c r="BK140" s="4">
        <v>8.2100000000000009</v>
      </c>
      <c r="BL140" s="4">
        <v>11.11</v>
      </c>
      <c r="BM140" s="4">
        <v>3.8</v>
      </c>
      <c r="BN140" s="49">
        <v>2.74</v>
      </c>
      <c r="BO140" s="47">
        <v>1.9</v>
      </c>
      <c r="BP140" s="53">
        <v>0</v>
      </c>
      <c r="BQ140" s="53">
        <v>0</v>
      </c>
      <c r="BR140" s="54">
        <v>2.13</v>
      </c>
      <c r="BS140" s="53">
        <v>1.74</v>
      </c>
      <c r="BT140" s="54">
        <v>2.13</v>
      </c>
      <c r="BU140" s="55">
        <v>3.44</v>
      </c>
      <c r="BV140" s="53">
        <v>2.78</v>
      </c>
      <c r="BW140" s="53">
        <v>3.51</v>
      </c>
      <c r="BX140" s="53">
        <v>4.22</v>
      </c>
      <c r="BY140" s="7">
        <v>2.04</v>
      </c>
      <c r="BZ140" s="8">
        <v>1.1200000000000001</v>
      </c>
      <c r="CA140" s="7">
        <v>2.74</v>
      </c>
      <c r="CB140" s="7">
        <v>3.09</v>
      </c>
      <c r="CC140" s="4">
        <v>6.77</v>
      </c>
      <c r="CD140" s="4">
        <v>9.6999999999999993</v>
      </c>
      <c r="CE140" s="16">
        <v>28.41</v>
      </c>
      <c r="CF140" s="40">
        <v>35.58</v>
      </c>
      <c r="CG140" s="23">
        <v>38.409999999999997</v>
      </c>
      <c r="CH140" s="18">
        <v>38.28</v>
      </c>
      <c r="CI140" s="17">
        <v>40.56</v>
      </c>
      <c r="CJ140" s="19">
        <v>41.85</v>
      </c>
      <c r="CK140" s="17">
        <v>44.56</v>
      </c>
      <c r="CL140" s="19">
        <v>43.84</v>
      </c>
      <c r="CM140" s="18">
        <v>46.96</v>
      </c>
      <c r="CN140" s="17">
        <v>41.93</v>
      </c>
      <c r="CO140" s="17">
        <v>43.75</v>
      </c>
      <c r="CP140" s="17">
        <v>46.18</v>
      </c>
      <c r="CQ140" s="17">
        <v>50.6</v>
      </c>
      <c r="CR140" s="19">
        <v>49.79</v>
      </c>
      <c r="CS140" s="17">
        <v>45.12</v>
      </c>
      <c r="CT140" s="17">
        <v>52.65</v>
      </c>
      <c r="CU140" s="16">
        <v>46.59</v>
      </c>
      <c r="CV140" s="16">
        <v>43.09</v>
      </c>
      <c r="CW140" s="16">
        <v>27.47</v>
      </c>
      <c r="CX140" s="40">
        <v>35.04</v>
      </c>
      <c r="CY140" s="23">
        <v>37.04</v>
      </c>
      <c r="CZ140" s="17">
        <v>38.92</v>
      </c>
      <c r="DA140" s="17">
        <v>40.049999999999997</v>
      </c>
      <c r="DB140" s="19">
        <v>39.56</v>
      </c>
      <c r="DC140" s="17">
        <v>44.39</v>
      </c>
      <c r="DD140" s="19">
        <v>44.16</v>
      </c>
      <c r="DE140" s="18">
        <v>46.39</v>
      </c>
      <c r="DF140" s="17">
        <v>42.01</v>
      </c>
      <c r="DG140" s="17">
        <v>41.51</v>
      </c>
      <c r="DH140" s="17">
        <v>45.23</v>
      </c>
      <c r="DI140" s="17">
        <v>49.71</v>
      </c>
      <c r="DJ140" s="19">
        <v>48.34</v>
      </c>
      <c r="DK140" s="17">
        <v>55.77</v>
      </c>
      <c r="DL140" s="17">
        <v>54.26</v>
      </c>
      <c r="DM140" s="16">
        <v>46.24</v>
      </c>
      <c r="DN140" s="16">
        <v>42.7</v>
      </c>
      <c r="DO140" s="16">
        <v>7</v>
      </c>
      <c r="DP140" s="23">
        <v>9</v>
      </c>
      <c r="DQ140" s="23">
        <v>10</v>
      </c>
      <c r="DR140" s="17">
        <v>11</v>
      </c>
      <c r="DS140" s="17">
        <v>9</v>
      </c>
      <c r="DT140" s="17">
        <v>8</v>
      </c>
      <c r="DU140" s="17">
        <v>5</v>
      </c>
      <c r="DV140" s="17">
        <v>2</v>
      </c>
      <c r="DW140" s="17">
        <v>-4</v>
      </c>
      <c r="DX140" s="17">
        <v>-3</v>
      </c>
      <c r="DY140" s="17">
        <v>-1</v>
      </c>
      <c r="DZ140" s="17">
        <v>10</v>
      </c>
      <c r="EA140" s="17">
        <v>16</v>
      </c>
      <c r="EB140" s="17">
        <v>18</v>
      </c>
      <c r="EC140" s="17">
        <v>15</v>
      </c>
      <c r="ED140" s="17">
        <v>13</v>
      </c>
      <c r="EE140" s="20">
        <v>10</v>
      </c>
      <c r="EF140" s="20">
        <v>10</v>
      </c>
    </row>
    <row r="141" spans="1:136" ht="14">
      <c r="A141" s="2" t="s">
        <v>670</v>
      </c>
      <c r="B141" s="2" t="s">
        <v>671</v>
      </c>
      <c r="C141" s="2"/>
      <c r="D141" s="2">
        <v>51287090</v>
      </c>
      <c r="E141" s="10" t="s">
        <v>672</v>
      </c>
      <c r="F141" s="11" t="s">
        <v>673</v>
      </c>
      <c r="G141" s="2" t="s">
        <v>167</v>
      </c>
      <c r="H141" s="2"/>
      <c r="I141" s="2" t="s">
        <v>147</v>
      </c>
      <c r="J141" s="2" t="s">
        <v>231</v>
      </c>
      <c r="K141" s="30" t="s">
        <v>168</v>
      </c>
      <c r="L141" s="30" t="s">
        <v>674</v>
      </c>
      <c r="M141" s="30"/>
      <c r="N141" s="30"/>
      <c r="O141" s="3" t="s">
        <v>17</v>
      </c>
      <c r="P141" s="3">
        <v>32</v>
      </c>
      <c r="Q141" s="2">
        <v>28</v>
      </c>
      <c r="R141" s="2">
        <v>28</v>
      </c>
      <c r="S141" s="2" t="s">
        <v>675</v>
      </c>
      <c r="T141" s="33"/>
      <c r="U141" s="3" t="s">
        <v>676</v>
      </c>
      <c r="V141" s="3">
        <v>53</v>
      </c>
      <c r="W141" s="2">
        <v>39</v>
      </c>
      <c r="X141" s="2">
        <v>29</v>
      </c>
      <c r="Y141" s="2"/>
      <c r="Z141" s="33" t="s">
        <v>242</v>
      </c>
      <c r="AA141" s="12"/>
      <c r="AB141" s="12"/>
      <c r="AC141" s="13"/>
      <c r="AD141" s="13"/>
      <c r="AE141" s="13"/>
      <c r="AF141" s="34"/>
      <c r="AG141" s="2" t="s">
        <v>677</v>
      </c>
      <c r="AH141" s="2" t="s">
        <v>128</v>
      </c>
      <c r="AI141" s="2" t="s">
        <v>342</v>
      </c>
      <c r="AJ141" s="2" t="s">
        <v>678</v>
      </c>
      <c r="AK141" s="2" t="s">
        <v>87</v>
      </c>
      <c r="AL141" s="1" t="s">
        <v>131</v>
      </c>
      <c r="AM141" s="2" t="s">
        <v>89</v>
      </c>
      <c r="AN141" s="1" t="s">
        <v>131</v>
      </c>
      <c r="AO141" s="2" t="s">
        <v>91</v>
      </c>
      <c r="AP141" s="1" t="s">
        <v>679</v>
      </c>
      <c r="AQ141" s="2" t="s">
        <v>93</v>
      </c>
      <c r="AR141" s="14" t="s">
        <v>679</v>
      </c>
      <c r="AS141" s="13" t="s">
        <v>95</v>
      </c>
      <c r="AT141" s="1">
        <v>-2</v>
      </c>
      <c r="AU141" s="4">
        <v>3.61</v>
      </c>
      <c r="AV141" s="6">
        <v>2.72</v>
      </c>
      <c r="AW141" s="7">
        <v>2.44</v>
      </c>
      <c r="AX141" s="6">
        <v>2.39</v>
      </c>
      <c r="AY141" s="7">
        <v>2.29</v>
      </c>
      <c r="AZ141" s="8">
        <v>2.08</v>
      </c>
      <c r="BA141" s="7">
        <v>2.34</v>
      </c>
      <c r="BB141" s="8">
        <v>1.69</v>
      </c>
      <c r="BC141" s="6">
        <v>2.64</v>
      </c>
      <c r="BD141" s="7">
        <v>4.3499999999999996</v>
      </c>
      <c r="BE141" s="7">
        <v>3.56</v>
      </c>
      <c r="BF141" s="7">
        <v>4.3499999999999996</v>
      </c>
      <c r="BG141" s="8">
        <v>3.44</v>
      </c>
      <c r="BH141" s="7">
        <v>4.7300000000000004</v>
      </c>
      <c r="BI141" s="9">
        <v>6.72</v>
      </c>
      <c r="BJ141" s="4">
        <v>8.6300000000000008</v>
      </c>
      <c r="BK141" s="4">
        <v>14.32</v>
      </c>
      <c r="BL141" s="1"/>
      <c r="BM141" s="4">
        <v>3.78</v>
      </c>
      <c r="BN141" s="55">
        <v>2.84</v>
      </c>
      <c r="BO141" s="53">
        <v>1.1100000000000001</v>
      </c>
      <c r="BP141" s="53">
        <v>0</v>
      </c>
      <c r="BQ141" s="53">
        <v>2.5299999999999998</v>
      </c>
      <c r="BR141" s="54">
        <v>3</v>
      </c>
      <c r="BS141" s="53">
        <v>3.22</v>
      </c>
      <c r="BT141" s="54">
        <v>2.95</v>
      </c>
      <c r="BU141" s="55">
        <v>3.78</v>
      </c>
      <c r="BV141" s="53">
        <v>5.0599999999999996</v>
      </c>
      <c r="BW141" s="53">
        <v>4.78</v>
      </c>
      <c r="BX141" s="7">
        <v>3.88</v>
      </c>
      <c r="BY141" s="8">
        <v>4.01</v>
      </c>
      <c r="BZ141" s="7">
        <v>3.69</v>
      </c>
      <c r="CA141" s="9">
        <v>6.54</v>
      </c>
      <c r="CB141" s="4">
        <v>9.84</v>
      </c>
      <c r="CC141" s="4">
        <v>15.43</v>
      </c>
      <c r="CD141" s="1"/>
      <c r="CE141" s="16">
        <v>29.8</v>
      </c>
      <c r="CF141" s="18">
        <v>32.94</v>
      </c>
      <c r="CG141" s="17">
        <v>34.450000000000003</v>
      </c>
      <c r="CH141" s="18">
        <v>39.33</v>
      </c>
      <c r="CI141" s="17">
        <v>38.36</v>
      </c>
      <c r="CJ141" s="19">
        <v>39.119999999999997</v>
      </c>
      <c r="CK141" s="17">
        <v>39.21</v>
      </c>
      <c r="CL141" s="19">
        <v>42.68</v>
      </c>
      <c r="CM141" s="18">
        <v>41.42</v>
      </c>
      <c r="CN141" s="17">
        <v>41.14</v>
      </c>
      <c r="CO141" s="17">
        <v>40.4</v>
      </c>
      <c r="CP141" s="17">
        <v>47.82</v>
      </c>
      <c r="CQ141" s="19">
        <v>49.16</v>
      </c>
      <c r="CR141" s="17">
        <v>48.19</v>
      </c>
      <c r="CS141" s="20">
        <v>49.12</v>
      </c>
      <c r="CT141" s="16">
        <v>49.17</v>
      </c>
      <c r="CU141" s="16">
        <v>47.33</v>
      </c>
      <c r="CV141" s="1"/>
      <c r="CW141" s="16">
        <v>29.06</v>
      </c>
      <c r="CX141" s="18">
        <v>31.9</v>
      </c>
      <c r="CY141" s="17">
        <v>34.97</v>
      </c>
      <c r="CZ141" s="17">
        <v>39.33</v>
      </c>
      <c r="DA141" s="17">
        <v>38.86</v>
      </c>
      <c r="DB141" s="19">
        <v>39.799999999999997</v>
      </c>
      <c r="DC141" s="17">
        <v>40.229999999999997</v>
      </c>
      <c r="DD141" s="19">
        <v>41.91</v>
      </c>
      <c r="DE141" s="18">
        <v>42.65</v>
      </c>
      <c r="DF141" s="17">
        <v>41.79</v>
      </c>
      <c r="DG141" s="17">
        <v>40.46</v>
      </c>
      <c r="DH141" s="17">
        <v>49.84</v>
      </c>
      <c r="DI141" s="19">
        <v>49.33</v>
      </c>
      <c r="DJ141" s="17">
        <v>50.62</v>
      </c>
      <c r="DK141" s="20">
        <v>50.06</v>
      </c>
      <c r="DL141" s="16">
        <v>48.77</v>
      </c>
      <c r="DM141" s="16">
        <v>44.69</v>
      </c>
      <c r="DN141" s="1"/>
      <c r="DO141" s="16">
        <v>7</v>
      </c>
      <c r="DP141" s="17">
        <v>6</v>
      </c>
      <c r="DQ141" s="17">
        <v>4</v>
      </c>
      <c r="DR141" s="17">
        <v>4</v>
      </c>
      <c r="DS141" s="17">
        <v>-3</v>
      </c>
      <c r="DT141" s="17">
        <v>-18</v>
      </c>
      <c r="DU141" s="17">
        <v>-21</v>
      </c>
      <c r="DV141" s="17">
        <v>-28</v>
      </c>
      <c r="DW141" s="17">
        <v>-27</v>
      </c>
      <c r="DX141" s="17">
        <v>-24</v>
      </c>
      <c r="DY141" s="17">
        <v>-20</v>
      </c>
      <c r="DZ141" s="17">
        <v>-15</v>
      </c>
      <c r="EA141" s="17">
        <v>-13</v>
      </c>
      <c r="EB141" s="17">
        <v>-11</v>
      </c>
      <c r="EC141" s="20">
        <v>-6</v>
      </c>
      <c r="ED141" s="20">
        <v>-6</v>
      </c>
      <c r="EE141" s="20">
        <v>-5</v>
      </c>
      <c r="EF141" s="1"/>
    </row>
    <row r="142" spans="1:136" ht="14">
      <c r="A142" s="2" t="s">
        <v>661</v>
      </c>
      <c r="B142" s="2" t="s">
        <v>662</v>
      </c>
      <c r="C142" s="2"/>
      <c r="D142" s="2">
        <v>46543983</v>
      </c>
      <c r="E142" s="10" t="s">
        <v>663</v>
      </c>
      <c r="F142" s="11" t="s">
        <v>664</v>
      </c>
      <c r="G142" s="2" t="s">
        <v>167</v>
      </c>
      <c r="H142" s="2"/>
      <c r="I142" s="2" t="s">
        <v>79</v>
      </c>
      <c r="J142" s="2" t="s">
        <v>665</v>
      </c>
      <c r="K142" s="30" t="s">
        <v>168</v>
      </c>
      <c r="L142" s="30"/>
      <c r="M142" s="30"/>
      <c r="N142" s="30"/>
      <c r="O142" s="3" t="s">
        <v>48</v>
      </c>
      <c r="P142" s="3">
        <v>22</v>
      </c>
      <c r="Q142" s="2">
        <v>15</v>
      </c>
      <c r="R142" s="2">
        <v>16</v>
      </c>
      <c r="S142" s="2" t="s">
        <v>666</v>
      </c>
      <c r="T142" s="33"/>
      <c r="U142" s="3" t="s">
        <v>115</v>
      </c>
      <c r="V142" s="3">
        <v>49</v>
      </c>
      <c r="W142" s="2">
        <v>34</v>
      </c>
      <c r="X142" s="2">
        <v>38</v>
      </c>
      <c r="Y142" s="2"/>
      <c r="Z142" s="33" t="s">
        <v>443</v>
      </c>
      <c r="AA142" s="12" t="s">
        <v>116</v>
      </c>
      <c r="AB142" s="12">
        <v>35</v>
      </c>
      <c r="AC142" s="13">
        <v>29</v>
      </c>
      <c r="AD142" s="13">
        <v>27</v>
      </c>
      <c r="AE142" s="13"/>
      <c r="AF142" s="34" t="s">
        <v>180</v>
      </c>
      <c r="AG142" s="2" t="s">
        <v>218</v>
      </c>
      <c r="AH142" s="2" t="s">
        <v>219</v>
      </c>
      <c r="AI142" s="2" t="s">
        <v>667</v>
      </c>
      <c r="AJ142" s="2" t="s">
        <v>141</v>
      </c>
      <c r="AK142" s="2" t="s">
        <v>87</v>
      </c>
      <c r="AL142" s="1" t="s">
        <v>176</v>
      </c>
      <c r="AM142" s="2" t="s">
        <v>89</v>
      </c>
      <c r="AN142" s="1" t="s">
        <v>197</v>
      </c>
      <c r="AO142" s="2" t="s">
        <v>91</v>
      </c>
      <c r="AP142" s="1" t="s">
        <v>668</v>
      </c>
      <c r="AQ142" s="2" t="s">
        <v>93</v>
      </c>
      <c r="AR142" s="14" t="s">
        <v>669</v>
      </c>
      <c r="AS142" s="13" t="s">
        <v>95</v>
      </c>
      <c r="AT142" s="1">
        <v>1</v>
      </c>
      <c r="AU142" s="4">
        <v>3.39</v>
      </c>
      <c r="AV142" s="39">
        <v>3.44</v>
      </c>
      <c r="AW142" s="5">
        <v>3.17</v>
      </c>
      <c r="AX142" s="6">
        <v>2.71</v>
      </c>
      <c r="AY142" s="7">
        <v>2.06</v>
      </c>
      <c r="AZ142" s="8">
        <v>3.9</v>
      </c>
      <c r="BA142" s="7">
        <v>2.06</v>
      </c>
      <c r="BB142" s="8">
        <v>2.12</v>
      </c>
      <c r="BC142" s="6">
        <v>2.8</v>
      </c>
      <c r="BD142" s="7">
        <v>2.63</v>
      </c>
      <c r="BE142" s="7">
        <v>5.23</v>
      </c>
      <c r="BF142" s="7">
        <v>7.02</v>
      </c>
      <c r="BG142" s="7">
        <v>3.36</v>
      </c>
      <c r="BH142" s="41">
        <v>4.24</v>
      </c>
      <c r="BI142" s="9">
        <v>7.09</v>
      </c>
      <c r="BJ142" s="9">
        <v>8.41</v>
      </c>
      <c r="BK142" s="4">
        <v>13.39</v>
      </c>
      <c r="BL142" s="4">
        <v>22.05</v>
      </c>
      <c r="BM142" s="4">
        <v>3.83</v>
      </c>
      <c r="BN142" s="49">
        <v>3.03</v>
      </c>
      <c r="BO142" s="47">
        <v>3.01</v>
      </c>
      <c r="BP142" s="53">
        <v>1.45</v>
      </c>
      <c r="BQ142" s="53">
        <v>2.27</v>
      </c>
      <c r="BR142" s="54">
        <v>3.6</v>
      </c>
      <c r="BS142" s="53">
        <v>3.17</v>
      </c>
      <c r="BT142" s="54">
        <v>2.88</v>
      </c>
      <c r="BU142" s="55">
        <v>3</v>
      </c>
      <c r="BV142" s="53">
        <v>3.62</v>
      </c>
      <c r="BW142" s="53">
        <v>6.43</v>
      </c>
      <c r="BX142" s="53">
        <v>6.96</v>
      </c>
      <c r="BY142" s="7">
        <v>3.12</v>
      </c>
      <c r="BZ142" s="41">
        <v>4.95</v>
      </c>
      <c r="CA142" s="9">
        <v>7.89</v>
      </c>
      <c r="CB142" s="9">
        <v>8.2899999999999991</v>
      </c>
      <c r="CC142" s="4">
        <v>13.05</v>
      </c>
      <c r="CD142" s="4">
        <v>22.14</v>
      </c>
      <c r="CE142" s="16">
        <v>28.14</v>
      </c>
      <c r="CF142" s="40">
        <v>31.33</v>
      </c>
      <c r="CG142" s="23">
        <v>33.03</v>
      </c>
      <c r="CH142" s="18">
        <v>35.25</v>
      </c>
      <c r="CI142" s="17">
        <v>34.130000000000003</v>
      </c>
      <c r="CJ142" s="19">
        <v>36.1</v>
      </c>
      <c r="CK142" s="17">
        <v>37.24</v>
      </c>
      <c r="CL142" s="19">
        <v>38.409999999999997</v>
      </c>
      <c r="CM142" s="18">
        <v>38.96</v>
      </c>
      <c r="CN142" s="17">
        <v>41.25</v>
      </c>
      <c r="CO142" s="17">
        <v>39.950000000000003</v>
      </c>
      <c r="CP142" s="17">
        <v>40.69</v>
      </c>
      <c r="CQ142" s="17">
        <v>49.93</v>
      </c>
      <c r="CR142" s="42">
        <v>50.16</v>
      </c>
      <c r="CS142" s="20">
        <v>51.7</v>
      </c>
      <c r="CT142" s="20">
        <v>48.62</v>
      </c>
      <c r="CU142" s="16">
        <v>46.85</v>
      </c>
      <c r="CV142" s="16">
        <v>47.75</v>
      </c>
      <c r="CW142" s="16">
        <v>28.91</v>
      </c>
      <c r="CX142" s="40">
        <v>31.85</v>
      </c>
      <c r="CY142" s="23">
        <v>33.57</v>
      </c>
      <c r="CZ142" s="17">
        <v>34.450000000000003</v>
      </c>
      <c r="DA142" s="17">
        <v>34.18</v>
      </c>
      <c r="DB142" s="19">
        <v>36.47</v>
      </c>
      <c r="DC142" s="17">
        <v>36.33</v>
      </c>
      <c r="DD142" s="19">
        <v>38.130000000000003</v>
      </c>
      <c r="DE142" s="18">
        <v>38.89</v>
      </c>
      <c r="DF142" s="17">
        <v>41.17</v>
      </c>
      <c r="DG142" s="17">
        <v>39.130000000000003</v>
      </c>
      <c r="DH142" s="17">
        <v>40.99</v>
      </c>
      <c r="DI142" s="17">
        <v>49.67</v>
      </c>
      <c r="DJ142" s="42">
        <v>50.7</v>
      </c>
      <c r="DK142" s="20">
        <v>50.48</v>
      </c>
      <c r="DL142" s="20">
        <v>48.66</v>
      </c>
      <c r="DM142" s="16">
        <v>46.44</v>
      </c>
      <c r="DN142" s="16">
        <v>48.01</v>
      </c>
      <c r="DO142" s="16">
        <v>14</v>
      </c>
      <c r="DP142" s="23">
        <v>12</v>
      </c>
      <c r="DQ142" s="23">
        <v>12</v>
      </c>
      <c r="DR142" s="17">
        <v>8</v>
      </c>
      <c r="DS142" s="17">
        <v>2</v>
      </c>
      <c r="DT142" s="17">
        <v>-8</v>
      </c>
      <c r="DU142" s="17">
        <v>-9</v>
      </c>
      <c r="DV142" s="17">
        <v>-12</v>
      </c>
      <c r="DW142" s="17">
        <v>-10</v>
      </c>
      <c r="DX142" s="17">
        <v>-9</v>
      </c>
      <c r="DY142" s="17">
        <v>-1</v>
      </c>
      <c r="DZ142" s="17">
        <v>2</v>
      </c>
      <c r="EA142" s="17">
        <v>8</v>
      </c>
      <c r="EB142" s="23">
        <v>9</v>
      </c>
      <c r="EC142" s="20">
        <v>10</v>
      </c>
      <c r="ED142" s="20">
        <v>8</v>
      </c>
      <c r="EE142" s="20">
        <v>7</v>
      </c>
      <c r="EF142" s="20">
        <v>2</v>
      </c>
    </row>
    <row r="143" spans="1:136" ht="14">
      <c r="A143" s="2" t="s">
        <v>653</v>
      </c>
      <c r="B143" s="2" t="s">
        <v>654</v>
      </c>
      <c r="C143" s="2"/>
      <c r="D143" s="2">
        <v>51539986</v>
      </c>
      <c r="E143" s="10" t="s">
        <v>655</v>
      </c>
      <c r="F143" s="11" t="s">
        <v>72</v>
      </c>
      <c r="G143" s="2" t="s">
        <v>167</v>
      </c>
      <c r="H143" s="2"/>
      <c r="I143" s="2" t="s">
        <v>147</v>
      </c>
      <c r="J143" s="2" t="s">
        <v>231</v>
      </c>
      <c r="K143" s="30"/>
      <c r="L143" s="30"/>
      <c r="M143" s="30"/>
      <c r="N143" s="30"/>
      <c r="O143" s="3" t="s">
        <v>557</v>
      </c>
      <c r="P143" s="3">
        <v>48</v>
      </c>
      <c r="Q143" s="2">
        <v>44</v>
      </c>
      <c r="R143" s="2">
        <v>41</v>
      </c>
      <c r="S143" s="2" t="s">
        <v>656</v>
      </c>
      <c r="T143" s="33" t="s">
        <v>487</v>
      </c>
      <c r="U143" s="3" t="s">
        <v>657</v>
      </c>
      <c r="V143" s="3">
        <v>62</v>
      </c>
      <c r="W143" s="2">
        <v>53</v>
      </c>
      <c r="X143" s="2">
        <v>36</v>
      </c>
      <c r="Y143" s="2"/>
      <c r="Z143" s="33" t="s">
        <v>176</v>
      </c>
      <c r="AA143" s="12"/>
      <c r="AB143" s="12"/>
      <c r="AC143" s="13"/>
      <c r="AD143" s="13"/>
      <c r="AE143" s="13"/>
      <c r="AF143" s="34"/>
      <c r="AG143" s="2" t="s">
        <v>272</v>
      </c>
      <c r="AH143" s="2" t="s">
        <v>403</v>
      </c>
      <c r="AI143" s="2" t="s">
        <v>281</v>
      </c>
      <c r="AJ143" s="2" t="s">
        <v>658</v>
      </c>
      <c r="AK143" s="2" t="s">
        <v>87</v>
      </c>
      <c r="AL143" s="1" t="s">
        <v>131</v>
      </c>
      <c r="AM143" s="2" t="s">
        <v>89</v>
      </c>
      <c r="AN143" s="1" t="s">
        <v>131</v>
      </c>
      <c r="AO143" s="2" t="s">
        <v>91</v>
      </c>
      <c r="AP143" s="1" t="s">
        <v>659</v>
      </c>
      <c r="AQ143" s="2" t="s">
        <v>93</v>
      </c>
      <c r="AR143" s="14" t="s">
        <v>660</v>
      </c>
      <c r="AS143" s="13" t="s">
        <v>95</v>
      </c>
      <c r="AT143" s="1">
        <v>-15</v>
      </c>
      <c r="AU143" s="4">
        <v>3.83</v>
      </c>
      <c r="AV143" s="6">
        <v>3.62</v>
      </c>
      <c r="AW143" s="7">
        <v>4.22</v>
      </c>
      <c r="AX143" s="6">
        <v>2.88</v>
      </c>
      <c r="AY143" s="7">
        <v>3.13</v>
      </c>
      <c r="AZ143" s="8">
        <v>4.8600000000000003</v>
      </c>
      <c r="BA143" s="7">
        <v>2.5299999999999998</v>
      </c>
      <c r="BB143" s="8">
        <v>3.3</v>
      </c>
      <c r="BC143" s="6">
        <v>3.5</v>
      </c>
      <c r="BD143" s="7">
        <v>3.62</v>
      </c>
      <c r="BE143" s="7">
        <v>5.22</v>
      </c>
      <c r="BF143" s="7">
        <v>5.12</v>
      </c>
      <c r="BG143" s="7">
        <v>3.56</v>
      </c>
      <c r="BH143" s="8">
        <v>4.2</v>
      </c>
      <c r="BI143" s="7">
        <v>5.55</v>
      </c>
      <c r="BJ143" s="9">
        <v>6.55</v>
      </c>
      <c r="BK143" s="4">
        <v>12.42</v>
      </c>
      <c r="BL143" s="4">
        <v>16.45</v>
      </c>
      <c r="BM143" s="4">
        <v>3.28</v>
      </c>
      <c r="BN143" s="55">
        <v>3.07</v>
      </c>
      <c r="BO143" s="53">
        <v>1.39</v>
      </c>
      <c r="BP143" s="53">
        <v>0</v>
      </c>
      <c r="BQ143" s="53">
        <v>0</v>
      </c>
      <c r="BR143" s="54">
        <v>0.95</v>
      </c>
      <c r="BS143" s="53">
        <v>0.87</v>
      </c>
      <c r="BT143" s="54">
        <v>1.87</v>
      </c>
      <c r="BU143" s="55">
        <v>2.2400000000000002</v>
      </c>
      <c r="BV143" s="53">
        <v>3.13</v>
      </c>
      <c r="BW143" s="53">
        <v>5.89</v>
      </c>
      <c r="BX143" s="53">
        <v>4.37</v>
      </c>
      <c r="BY143" s="7">
        <v>4.5999999999999996</v>
      </c>
      <c r="BZ143" s="8">
        <v>4.75</v>
      </c>
      <c r="CA143" s="7">
        <v>6.88</v>
      </c>
      <c r="CB143" s="9">
        <v>7.55</v>
      </c>
      <c r="CC143" s="4">
        <v>11.89</v>
      </c>
      <c r="CD143" s="4">
        <v>16.940000000000001</v>
      </c>
      <c r="CE143" s="16">
        <v>28.75</v>
      </c>
      <c r="CF143" s="18">
        <v>30.51</v>
      </c>
      <c r="CG143" s="17">
        <v>35.39</v>
      </c>
      <c r="CH143" s="18">
        <v>37.619999999999997</v>
      </c>
      <c r="CI143" s="17">
        <v>37.200000000000003</v>
      </c>
      <c r="CJ143" s="19">
        <v>38.590000000000003</v>
      </c>
      <c r="CK143" s="17">
        <v>38.19</v>
      </c>
      <c r="CL143" s="19">
        <v>40.42</v>
      </c>
      <c r="CM143" s="18">
        <v>39.770000000000003</v>
      </c>
      <c r="CN143" s="17">
        <v>41.29</v>
      </c>
      <c r="CO143" s="17">
        <v>39.4</v>
      </c>
      <c r="CP143" s="17">
        <v>39.49</v>
      </c>
      <c r="CQ143" s="17">
        <v>49.27</v>
      </c>
      <c r="CR143" s="19">
        <v>50.12</v>
      </c>
      <c r="CS143" s="17">
        <v>49.61</v>
      </c>
      <c r="CT143" s="20">
        <v>50.14</v>
      </c>
      <c r="CU143" s="16">
        <v>45.72</v>
      </c>
      <c r="CV143" s="16">
        <v>37.159999999999997</v>
      </c>
      <c r="CW143" s="16">
        <v>28.95</v>
      </c>
      <c r="CX143" s="18">
        <v>30.42</v>
      </c>
      <c r="CY143" s="17">
        <v>35.28</v>
      </c>
      <c r="CZ143" s="17">
        <v>38.83</v>
      </c>
      <c r="DA143" s="17">
        <v>37.81</v>
      </c>
      <c r="DB143" s="19">
        <v>36.72</v>
      </c>
      <c r="DC143" s="17">
        <v>39.049999999999997</v>
      </c>
      <c r="DD143" s="19">
        <v>40.409999999999997</v>
      </c>
      <c r="DE143" s="18">
        <v>40.67</v>
      </c>
      <c r="DF143" s="17">
        <v>42.33</v>
      </c>
      <c r="DG143" s="17">
        <v>39.729999999999997</v>
      </c>
      <c r="DH143" s="17">
        <v>39.96</v>
      </c>
      <c r="DI143" s="17">
        <v>48.95</v>
      </c>
      <c r="DJ143" s="19">
        <v>50.83</v>
      </c>
      <c r="DK143" s="17">
        <v>50.48</v>
      </c>
      <c r="DL143" s="20">
        <v>50.64</v>
      </c>
      <c r="DM143" s="16">
        <v>44.63</v>
      </c>
      <c r="DN143" s="16">
        <v>35.56</v>
      </c>
      <c r="DO143" s="16">
        <v>4</v>
      </c>
      <c r="DP143" s="17">
        <v>10</v>
      </c>
      <c r="DQ143" s="17">
        <v>12</v>
      </c>
      <c r="DR143" s="17">
        <v>12</v>
      </c>
      <c r="DS143" s="17">
        <v>9</v>
      </c>
      <c r="DT143" s="17">
        <v>5</v>
      </c>
      <c r="DU143" s="17">
        <v>-1</v>
      </c>
      <c r="DV143" s="17">
        <v>-9</v>
      </c>
      <c r="DW143" s="17">
        <v>-14</v>
      </c>
      <c r="DX143" s="17">
        <v>-19</v>
      </c>
      <c r="DY143" s="17">
        <v>-16</v>
      </c>
      <c r="DZ143" s="17">
        <v>-14</v>
      </c>
      <c r="EA143" s="17">
        <v>-10</v>
      </c>
      <c r="EB143" s="17">
        <v>-8</v>
      </c>
      <c r="EC143" s="17">
        <v>0</v>
      </c>
      <c r="ED143" s="20">
        <v>4</v>
      </c>
      <c r="EE143" s="20">
        <v>3</v>
      </c>
      <c r="EF143" s="20">
        <v>3</v>
      </c>
    </row>
    <row r="144" spans="1:136" ht="14">
      <c r="A144" s="2" t="s">
        <v>646</v>
      </c>
      <c r="B144" s="2" t="s">
        <v>647</v>
      </c>
      <c r="C144" s="2"/>
      <c r="D144" s="2">
        <v>40516200</v>
      </c>
      <c r="E144" s="10" t="s">
        <v>254</v>
      </c>
      <c r="F144" s="11" t="s">
        <v>648</v>
      </c>
      <c r="G144" s="2" t="s">
        <v>167</v>
      </c>
      <c r="H144" s="2"/>
      <c r="I144" s="2" t="s">
        <v>99</v>
      </c>
      <c r="J144" s="2" t="s">
        <v>287</v>
      </c>
      <c r="K144" s="30" t="s">
        <v>649</v>
      </c>
      <c r="L144" s="30" t="s">
        <v>598</v>
      </c>
      <c r="M144" s="30"/>
      <c r="N144" s="30"/>
      <c r="O144" s="3" t="s">
        <v>6</v>
      </c>
      <c r="P144" s="3">
        <v>17</v>
      </c>
      <c r="Q144" s="2">
        <v>21</v>
      </c>
      <c r="R144" s="2">
        <v>13</v>
      </c>
      <c r="S144" s="2" t="s">
        <v>650</v>
      </c>
      <c r="T144" s="33"/>
      <c r="U144" s="3" t="s">
        <v>137</v>
      </c>
      <c r="V144" s="3">
        <v>44</v>
      </c>
      <c r="W144" s="2">
        <v>35</v>
      </c>
      <c r="X144" s="2">
        <v>28</v>
      </c>
      <c r="Y144" s="2"/>
      <c r="Z144" s="33" t="s">
        <v>209</v>
      </c>
      <c r="AA144" s="12" t="s">
        <v>116</v>
      </c>
      <c r="AB144" s="12">
        <v>50</v>
      </c>
      <c r="AC144" s="13">
        <v>35</v>
      </c>
      <c r="AD144" s="13">
        <v>21</v>
      </c>
      <c r="AE144" s="13"/>
      <c r="AF144" s="34" t="s">
        <v>180</v>
      </c>
      <c r="AG144" s="2" t="s">
        <v>599</v>
      </c>
      <c r="AH144" s="2" t="s">
        <v>128</v>
      </c>
      <c r="AI144" s="2" t="s">
        <v>606</v>
      </c>
      <c r="AJ144" s="2" t="s">
        <v>204</v>
      </c>
      <c r="AK144" s="2" t="s">
        <v>87</v>
      </c>
      <c r="AL144" s="1" t="s">
        <v>176</v>
      </c>
      <c r="AM144" s="2" t="s">
        <v>89</v>
      </c>
      <c r="AN144" s="1" t="s">
        <v>108</v>
      </c>
      <c r="AO144" s="2" t="s">
        <v>91</v>
      </c>
      <c r="AP144" s="1" t="s">
        <v>651</v>
      </c>
      <c r="AQ144" s="2" t="s">
        <v>93</v>
      </c>
      <c r="AR144" s="14" t="s">
        <v>652</v>
      </c>
      <c r="AS144" s="13" t="s">
        <v>95</v>
      </c>
      <c r="AT144" s="1">
        <v>0</v>
      </c>
      <c r="AU144" s="4">
        <v>331</v>
      </c>
      <c r="AV144" s="37">
        <v>322</v>
      </c>
      <c r="AW144" s="5">
        <v>202</v>
      </c>
      <c r="AX144" s="55">
        <v>274</v>
      </c>
      <c r="AY144" s="53">
        <v>176</v>
      </c>
      <c r="AZ144" s="54">
        <v>122</v>
      </c>
      <c r="BA144" s="53">
        <v>139</v>
      </c>
      <c r="BB144" s="54">
        <v>0</v>
      </c>
      <c r="BC144" s="55">
        <v>72</v>
      </c>
      <c r="BD144" s="53">
        <v>139</v>
      </c>
      <c r="BE144" s="53">
        <v>451</v>
      </c>
      <c r="BF144" s="53">
        <v>584</v>
      </c>
      <c r="BG144" s="53">
        <v>288</v>
      </c>
      <c r="BH144" s="54">
        <v>485</v>
      </c>
      <c r="BI144" s="53">
        <v>480</v>
      </c>
      <c r="BJ144" s="9">
        <v>763</v>
      </c>
      <c r="BK144" s="4">
        <v>1314</v>
      </c>
      <c r="BL144" s="4">
        <v>1774</v>
      </c>
      <c r="BM144" s="4">
        <v>351</v>
      </c>
      <c r="BN144" s="26">
        <v>333</v>
      </c>
      <c r="BO144" s="47">
        <v>201</v>
      </c>
      <c r="BP144" s="53">
        <v>196</v>
      </c>
      <c r="BQ144" s="53">
        <v>0</v>
      </c>
      <c r="BR144" s="54">
        <v>181</v>
      </c>
      <c r="BS144" s="53">
        <v>268</v>
      </c>
      <c r="BT144" s="54">
        <v>276</v>
      </c>
      <c r="BU144" s="55">
        <v>249</v>
      </c>
      <c r="BV144" s="53">
        <v>323</v>
      </c>
      <c r="BW144" s="53">
        <v>449</v>
      </c>
      <c r="BX144" s="53">
        <v>535</v>
      </c>
      <c r="BY144" s="53">
        <v>276</v>
      </c>
      <c r="BZ144" s="54">
        <v>624</v>
      </c>
      <c r="CA144" s="53">
        <v>484</v>
      </c>
      <c r="CB144" s="9">
        <v>717</v>
      </c>
      <c r="CC144" s="4">
        <v>1325</v>
      </c>
      <c r="CD144" s="4">
        <v>1737</v>
      </c>
      <c r="CE144" s="16">
        <v>2718</v>
      </c>
      <c r="CF144" s="38">
        <v>3067</v>
      </c>
      <c r="CG144" s="23">
        <v>3025</v>
      </c>
      <c r="CH144" s="56">
        <v>3173</v>
      </c>
      <c r="CI144" s="57">
        <v>3365</v>
      </c>
      <c r="CJ144" s="58">
        <v>3469</v>
      </c>
      <c r="CK144" s="57">
        <v>3531</v>
      </c>
      <c r="CL144" s="58">
        <v>3841</v>
      </c>
      <c r="CM144" s="56">
        <v>3908</v>
      </c>
      <c r="CN144" s="57">
        <v>3822</v>
      </c>
      <c r="CO144" s="57">
        <v>3722</v>
      </c>
      <c r="CP144" s="57">
        <v>3767</v>
      </c>
      <c r="CQ144" s="57">
        <v>4704</v>
      </c>
      <c r="CR144" s="58">
        <v>5102</v>
      </c>
      <c r="CS144" s="57">
        <v>4923</v>
      </c>
      <c r="CT144" s="20">
        <v>4812</v>
      </c>
      <c r="CU144" s="16">
        <v>4735</v>
      </c>
      <c r="CV144" s="16">
        <v>4717</v>
      </c>
      <c r="CW144" s="16">
        <v>2791</v>
      </c>
      <c r="CX144" s="38">
        <v>3060</v>
      </c>
      <c r="CY144" s="23">
        <v>3095</v>
      </c>
      <c r="CZ144" s="57">
        <v>3269</v>
      </c>
      <c r="DA144" s="57">
        <v>3459</v>
      </c>
      <c r="DB144" s="58">
        <v>3398</v>
      </c>
      <c r="DC144" s="57">
        <v>3580</v>
      </c>
      <c r="DD144" s="58">
        <v>3769</v>
      </c>
      <c r="DE144" s="56">
        <v>3950</v>
      </c>
      <c r="DF144" s="57">
        <v>3866</v>
      </c>
      <c r="DG144" s="57">
        <v>3621</v>
      </c>
      <c r="DH144" s="57">
        <v>3747</v>
      </c>
      <c r="DI144" s="57">
        <v>4757</v>
      </c>
      <c r="DJ144" s="58">
        <v>5154</v>
      </c>
      <c r="DK144" s="57">
        <v>4977</v>
      </c>
      <c r="DL144" s="20">
        <v>4900</v>
      </c>
      <c r="DM144" s="16">
        <v>4827</v>
      </c>
      <c r="DN144" s="16">
        <v>4884</v>
      </c>
      <c r="DO144" s="16">
        <v>9</v>
      </c>
      <c r="DP144" s="20">
        <v>5</v>
      </c>
      <c r="DQ144" s="23">
        <v>5</v>
      </c>
      <c r="DR144" s="57">
        <v>4</v>
      </c>
      <c r="DS144" s="57">
        <v>-4</v>
      </c>
      <c r="DT144" s="57">
        <v>-11</v>
      </c>
      <c r="DU144" s="57">
        <v>-11</v>
      </c>
      <c r="DV144" s="57">
        <v>-11</v>
      </c>
      <c r="DW144" s="57">
        <v>-12</v>
      </c>
      <c r="DX144" s="57">
        <v>-6</v>
      </c>
      <c r="DY144" s="57">
        <v>1</v>
      </c>
      <c r="DZ144" s="57">
        <v>5</v>
      </c>
      <c r="EA144" s="57">
        <v>7</v>
      </c>
      <c r="EB144" s="57">
        <v>12</v>
      </c>
      <c r="EC144" s="57">
        <v>10</v>
      </c>
      <c r="ED144" s="20">
        <v>6</v>
      </c>
      <c r="EE144" s="20">
        <v>4</v>
      </c>
      <c r="EF144" s="20">
        <v>4</v>
      </c>
    </row>
    <row r="145" spans="1:136" ht="14">
      <c r="A145" s="2" t="s">
        <v>628</v>
      </c>
      <c r="B145" s="2" t="s">
        <v>629</v>
      </c>
      <c r="C145" s="2"/>
      <c r="D145" s="2">
        <v>52322484</v>
      </c>
      <c r="E145" s="10" t="s">
        <v>630</v>
      </c>
      <c r="F145" s="11" t="s">
        <v>631</v>
      </c>
      <c r="G145" s="2" t="s">
        <v>167</v>
      </c>
      <c r="H145" s="2"/>
      <c r="I145" s="2" t="s">
        <v>147</v>
      </c>
      <c r="J145" s="2" t="s">
        <v>259</v>
      </c>
      <c r="K145" s="30"/>
      <c r="L145" s="30"/>
      <c r="M145" s="30"/>
      <c r="N145" s="30"/>
      <c r="O145" s="3" t="s">
        <v>17</v>
      </c>
      <c r="P145" s="3">
        <v>37</v>
      </c>
      <c r="Q145" s="2">
        <v>32</v>
      </c>
      <c r="R145" s="2">
        <v>29</v>
      </c>
      <c r="S145" s="2" t="s">
        <v>121</v>
      </c>
      <c r="T145" s="33"/>
      <c r="U145" s="3" t="s">
        <v>318</v>
      </c>
      <c r="V145" s="3">
        <v>55</v>
      </c>
      <c r="W145" s="2">
        <v>39</v>
      </c>
      <c r="X145" s="2">
        <v>32</v>
      </c>
      <c r="Y145" s="2"/>
      <c r="Z145" s="33" t="s">
        <v>242</v>
      </c>
      <c r="AA145" s="12" t="s">
        <v>261</v>
      </c>
      <c r="AB145" s="12">
        <v>22</v>
      </c>
      <c r="AC145" s="13">
        <v>12</v>
      </c>
      <c r="AD145" s="13">
        <v>6</v>
      </c>
      <c r="AE145" s="13"/>
      <c r="AF145" s="34"/>
      <c r="AG145" s="2" t="s">
        <v>210</v>
      </c>
      <c r="AH145" s="2" t="s">
        <v>323</v>
      </c>
      <c r="AI145" s="2" t="s">
        <v>606</v>
      </c>
      <c r="AJ145" s="2" t="s">
        <v>151</v>
      </c>
      <c r="AK145" s="2" t="s">
        <v>87</v>
      </c>
      <c r="AL145" s="1" t="s">
        <v>152</v>
      </c>
      <c r="AM145" s="2" t="s">
        <v>89</v>
      </c>
      <c r="AN145" s="1" t="s">
        <v>197</v>
      </c>
      <c r="AO145" s="2" t="s">
        <v>91</v>
      </c>
      <c r="AP145" s="1" t="s">
        <v>632</v>
      </c>
      <c r="AQ145" s="2" t="s">
        <v>93</v>
      </c>
      <c r="AR145" s="14" t="s">
        <v>633</v>
      </c>
      <c r="AS145" s="13" t="s">
        <v>95</v>
      </c>
      <c r="AT145" s="1">
        <v>-2</v>
      </c>
      <c r="AU145" s="4">
        <v>3.65</v>
      </c>
      <c r="AV145" s="6">
        <v>4.95</v>
      </c>
      <c r="AW145" s="7">
        <v>4.91</v>
      </c>
      <c r="AX145" s="6">
        <v>4.91</v>
      </c>
      <c r="AY145" s="7">
        <v>4.01</v>
      </c>
      <c r="AZ145" s="8">
        <v>4.43</v>
      </c>
      <c r="BA145" s="7">
        <v>3.39</v>
      </c>
      <c r="BB145" s="8">
        <v>3.8</v>
      </c>
      <c r="BC145" s="6">
        <v>3.93</v>
      </c>
      <c r="BD145" s="7">
        <v>3.89</v>
      </c>
      <c r="BE145" s="7">
        <v>5.34</v>
      </c>
      <c r="BF145" s="7">
        <v>9.9600000000000009</v>
      </c>
      <c r="BG145" s="7">
        <v>7.75</v>
      </c>
      <c r="BH145" s="8">
        <v>7.35</v>
      </c>
      <c r="BI145" s="9">
        <v>9.07</v>
      </c>
      <c r="BJ145" s="9">
        <v>11.79</v>
      </c>
      <c r="BK145" s="4">
        <v>17.510000000000002</v>
      </c>
      <c r="BL145" s="4">
        <v>22.85</v>
      </c>
      <c r="BM145" s="4">
        <v>3.96</v>
      </c>
      <c r="BN145" s="55">
        <v>4.21</v>
      </c>
      <c r="BO145" s="53">
        <v>3.12</v>
      </c>
      <c r="BP145" s="53">
        <v>2.33</v>
      </c>
      <c r="BQ145" s="53">
        <v>2.17</v>
      </c>
      <c r="BR145" s="54">
        <v>3.49</v>
      </c>
      <c r="BS145" s="53">
        <v>3.62</v>
      </c>
      <c r="BT145" s="54">
        <v>4.68</v>
      </c>
      <c r="BU145" s="55">
        <v>4.1100000000000003</v>
      </c>
      <c r="BV145" s="53">
        <v>4.7</v>
      </c>
      <c r="BW145" s="53">
        <v>5.8</v>
      </c>
      <c r="BX145" s="53">
        <v>8.4</v>
      </c>
      <c r="BY145" s="7">
        <v>8.56</v>
      </c>
      <c r="BZ145" s="8">
        <v>7.66</v>
      </c>
      <c r="CA145" s="9">
        <v>9.74</v>
      </c>
      <c r="CB145" s="9">
        <v>11.46</v>
      </c>
      <c r="CC145" s="4">
        <v>17.18</v>
      </c>
      <c r="CD145" s="4">
        <v>23.78</v>
      </c>
      <c r="CE145" s="16">
        <v>31.8</v>
      </c>
      <c r="CF145" s="18">
        <v>35.78</v>
      </c>
      <c r="CG145" s="17">
        <v>38.04</v>
      </c>
      <c r="CH145" s="18">
        <v>42.09</v>
      </c>
      <c r="CI145" s="17">
        <v>42.39</v>
      </c>
      <c r="CJ145" s="19">
        <v>44.27</v>
      </c>
      <c r="CK145" s="17">
        <v>48.24</v>
      </c>
      <c r="CL145" s="19">
        <v>47.93</v>
      </c>
      <c r="CM145" s="18">
        <v>46.57</v>
      </c>
      <c r="CN145" s="17">
        <v>46.57</v>
      </c>
      <c r="CO145" s="17">
        <v>47.61</v>
      </c>
      <c r="CP145" s="17">
        <v>48.19</v>
      </c>
      <c r="CQ145" s="17">
        <v>52.2</v>
      </c>
      <c r="CR145" s="19">
        <v>55.05</v>
      </c>
      <c r="CS145" s="20">
        <v>56.25</v>
      </c>
      <c r="CT145" s="20">
        <v>54.17</v>
      </c>
      <c r="CU145" s="16">
        <v>53.4</v>
      </c>
      <c r="CV145" s="16">
        <v>46.7</v>
      </c>
      <c r="CW145" s="16">
        <v>30.13</v>
      </c>
      <c r="CX145" s="18">
        <v>34.76</v>
      </c>
      <c r="CY145" s="17">
        <v>38.57</v>
      </c>
      <c r="CZ145" s="17">
        <v>42.24</v>
      </c>
      <c r="DA145" s="17">
        <v>43.92</v>
      </c>
      <c r="DB145" s="19">
        <v>44.5</v>
      </c>
      <c r="DC145" s="17">
        <v>48.39</v>
      </c>
      <c r="DD145" s="19">
        <v>49.57</v>
      </c>
      <c r="DE145" s="18">
        <v>46.63</v>
      </c>
      <c r="DF145" s="17">
        <v>46.07</v>
      </c>
      <c r="DG145" s="17">
        <v>47.92</v>
      </c>
      <c r="DH145" s="17">
        <v>48.81</v>
      </c>
      <c r="DI145" s="17">
        <v>52.79</v>
      </c>
      <c r="DJ145" s="19">
        <v>55.64</v>
      </c>
      <c r="DK145" s="20">
        <v>56.15</v>
      </c>
      <c r="DL145" s="20">
        <v>53.73</v>
      </c>
      <c r="DM145" s="16">
        <v>53.4</v>
      </c>
      <c r="DN145" s="16">
        <v>45.82</v>
      </c>
      <c r="DO145" s="16">
        <v>6</v>
      </c>
      <c r="DP145" s="17">
        <v>6</v>
      </c>
      <c r="DQ145" s="17">
        <v>8</v>
      </c>
      <c r="DR145" s="17">
        <v>2</v>
      </c>
      <c r="DS145" s="17">
        <v>0</v>
      </c>
      <c r="DT145" s="17">
        <v>-7</v>
      </c>
      <c r="DU145" s="17">
        <v>-16</v>
      </c>
      <c r="DV145" s="17">
        <v>-21</v>
      </c>
      <c r="DW145" s="17">
        <v>-23</v>
      </c>
      <c r="DX145" s="17">
        <v>-20</v>
      </c>
      <c r="DY145" s="17">
        <v>-16</v>
      </c>
      <c r="DZ145" s="17">
        <v>-11</v>
      </c>
      <c r="EA145" s="17">
        <v>-8</v>
      </c>
      <c r="EB145" s="17">
        <v>-8</v>
      </c>
      <c r="EC145" s="20">
        <v>-4</v>
      </c>
      <c r="ED145" s="20">
        <v>-3</v>
      </c>
      <c r="EE145" s="20">
        <v>-2</v>
      </c>
      <c r="EF145" s="20">
        <v>-2</v>
      </c>
    </row>
    <row r="146" spans="1:136" ht="14">
      <c r="A146" s="2" t="s">
        <v>634</v>
      </c>
      <c r="B146" s="2" t="s">
        <v>635</v>
      </c>
      <c r="C146" s="2"/>
      <c r="D146" s="2">
        <v>49240649</v>
      </c>
      <c r="E146" s="10" t="s">
        <v>636</v>
      </c>
      <c r="F146" s="11" t="s">
        <v>637</v>
      </c>
      <c r="G146" s="2" t="s">
        <v>638</v>
      </c>
      <c r="H146" s="2"/>
      <c r="I146" s="2"/>
      <c r="J146" s="2" t="s">
        <v>259</v>
      </c>
      <c r="K146" s="30" t="s">
        <v>168</v>
      </c>
      <c r="L146" s="30" t="s">
        <v>639</v>
      </c>
      <c r="M146" s="30" t="s">
        <v>640</v>
      </c>
      <c r="N146" s="30"/>
      <c r="O146" s="3" t="s">
        <v>6</v>
      </c>
      <c r="P146" s="3">
        <v>35</v>
      </c>
      <c r="Q146" s="2">
        <v>32</v>
      </c>
      <c r="R146" s="2">
        <v>26</v>
      </c>
      <c r="S146" s="2" t="s">
        <v>641</v>
      </c>
      <c r="T146" s="33"/>
      <c r="U146" s="3" t="s">
        <v>260</v>
      </c>
      <c r="V146" s="3">
        <v>81</v>
      </c>
      <c r="W146" s="2">
        <v>60</v>
      </c>
      <c r="X146" s="2">
        <v>58</v>
      </c>
      <c r="Y146" s="2"/>
      <c r="Z146" s="33" t="s">
        <v>242</v>
      </c>
      <c r="AA146" s="12" t="s">
        <v>261</v>
      </c>
      <c r="AB146" s="12">
        <v>47</v>
      </c>
      <c r="AC146" s="13">
        <v>38</v>
      </c>
      <c r="AD146" s="13">
        <v>21</v>
      </c>
      <c r="AE146" s="13"/>
      <c r="AF146" s="34"/>
      <c r="AG146" s="2" t="s">
        <v>311</v>
      </c>
      <c r="AH146" s="2" t="s">
        <v>288</v>
      </c>
      <c r="AI146" s="2" t="s">
        <v>642</v>
      </c>
      <c r="AJ146" s="2" t="s">
        <v>643</v>
      </c>
      <c r="AK146" s="2" t="s">
        <v>87</v>
      </c>
      <c r="AL146" s="1" t="s">
        <v>197</v>
      </c>
      <c r="AM146" s="2" t="s">
        <v>89</v>
      </c>
      <c r="AN146" s="1" t="s">
        <v>131</v>
      </c>
      <c r="AO146" s="2" t="s">
        <v>91</v>
      </c>
      <c r="AP146" s="1" t="s">
        <v>644</v>
      </c>
      <c r="AQ146" s="2" t="s">
        <v>93</v>
      </c>
      <c r="AR146" s="14" t="s">
        <v>645</v>
      </c>
      <c r="AS146" s="13" t="s">
        <v>95</v>
      </c>
      <c r="AT146" s="1">
        <v>0</v>
      </c>
      <c r="AU146" s="4">
        <v>4.25</v>
      </c>
      <c r="AV146" s="6">
        <v>3.41</v>
      </c>
      <c r="AW146" s="7">
        <v>2.74</v>
      </c>
      <c r="AX146" s="6">
        <v>2.02</v>
      </c>
      <c r="AY146" s="7">
        <v>1.3</v>
      </c>
      <c r="AZ146" s="8">
        <v>1.18</v>
      </c>
      <c r="BA146" s="7">
        <v>0</v>
      </c>
      <c r="BB146" s="8">
        <v>2.02</v>
      </c>
      <c r="BC146" s="6">
        <v>0</v>
      </c>
      <c r="BD146" s="7">
        <v>0</v>
      </c>
      <c r="BE146" s="7">
        <v>2.76</v>
      </c>
      <c r="BF146" s="7">
        <v>3.74</v>
      </c>
      <c r="BG146" s="7">
        <v>3.73</v>
      </c>
      <c r="BH146" s="8">
        <v>3.07</v>
      </c>
      <c r="BI146" s="7">
        <v>3.78</v>
      </c>
      <c r="BJ146" s="9">
        <v>4.7300000000000004</v>
      </c>
      <c r="BK146" s="4">
        <v>10.73</v>
      </c>
      <c r="BL146" s="4">
        <v>13.97</v>
      </c>
      <c r="BM146" s="4">
        <v>3.34</v>
      </c>
      <c r="BN146" s="55">
        <v>2.0699999999999998</v>
      </c>
      <c r="BO146" s="53">
        <v>0</v>
      </c>
      <c r="BP146" s="53">
        <v>0</v>
      </c>
      <c r="BQ146" s="53">
        <v>1.1100000000000001</v>
      </c>
      <c r="BR146" s="54">
        <v>4.0999999999999996</v>
      </c>
      <c r="BS146" s="53">
        <v>4.88</v>
      </c>
      <c r="BT146" s="54">
        <v>1.88</v>
      </c>
      <c r="BU146" s="55">
        <v>1.93</v>
      </c>
      <c r="BV146" s="53">
        <v>2.36</v>
      </c>
      <c r="BW146" s="53">
        <v>3.65</v>
      </c>
      <c r="BX146" s="53">
        <v>4.25</v>
      </c>
      <c r="BY146" s="7">
        <v>4.7300000000000004</v>
      </c>
      <c r="BZ146" s="8">
        <v>6.34</v>
      </c>
      <c r="CA146" s="7">
        <v>9.01</v>
      </c>
      <c r="CB146" s="9">
        <v>10.89</v>
      </c>
      <c r="CC146" s="4">
        <v>14.98</v>
      </c>
      <c r="CD146" s="4">
        <v>16.57</v>
      </c>
      <c r="CE146" s="16">
        <v>29.68</v>
      </c>
      <c r="CF146" s="18">
        <v>32.99</v>
      </c>
      <c r="CG146" s="17">
        <v>35.26</v>
      </c>
      <c r="CH146" s="18">
        <v>36.54</v>
      </c>
      <c r="CI146" s="17">
        <v>39.03</v>
      </c>
      <c r="CJ146" s="19">
        <v>41.01</v>
      </c>
      <c r="CK146" s="17">
        <v>41.13</v>
      </c>
      <c r="CL146" s="19">
        <v>44.89</v>
      </c>
      <c r="CM146" s="18">
        <v>44.58</v>
      </c>
      <c r="CN146" s="17">
        <v>43.62</v>
      </c>
      <c r="CO146" s="17">
        <v>41.66</v>
      </c>
      <c r="CP146" s="17">
        <v>39.36</v>
      </c>
      <c r="CQ146" s="17">
        <v>46.58</v>
      </c>
      <c r="CR146" s="19">
        <v>48.5</v>
      </c>
      <c r="CS146" s="17">
        <v>53.89</v>
      </c>
      <c r="CT146" s="20">
        <v>48.82</v>
      </c>
      <c r="CU146" s="16">
        <v>47.22</v>
      </c>
      <c r="CV146" s="16">
        <v>41.56</v>
      </c>
      <c r="CW146" s="16">
        <v>29.2</v>
      </c>
      <c r="CX146" s="18">
        <v>31.56</v>
      </c>
      <c r="CY146" s="17">
        <v>35.74</v>
      </c>
      <c r="CZ146" s="17">
        <v>36.85</v>
      </c>
      <c r="DA146" s="17">
        <v>38.950000000000003</v>
      </c>
      <c r="DB146" s="19">
        <v>42.07</v>
      </c>
      <c r="DC146" s="17">
        <v>45.83</v>
      </c>
      <c r="DD146" s="19">
        <v>44.92</v>
      </c>
      <c r="DE146" s="18">
        <v>45.5</v>
      </c>
      <c r="DF146" s="17">
        <v>42.36</v>
      </c>
      <c r="DG146" s="17">
        <v>41.03</v>
      </c>
      <c r="DH146" s="17">
        <v>39.93</v>
      </c>
      <c r="DI146" s="17">
        <v>46.46</v>
      </c>
      <c r="DJ146" s="19">
        <v>47.19</v>
      </c>
      <c r="DK146" s="17">
        <v>51.67</v>
      </c>
      <c r="DL146" s="20">
        <v>48.97</v>
      </c>
      <c r="DM146" s="16">
        <v>47.64</v>
      </c>
      <c r="DN146" s="16">
        <v>41.54</v>
      </c>
      <c r="DO146" s="16">
        <v>14</v>
      </c>
      <c r="DP146" s="17">
        <v>10</v>
      </c>
      <c r="DQ146" s="17">
        <v>10</v>
      </c>
      <c r="DR146" s="17">
        <v>6</v>
      </c>
      <c r="DS146" s="17">
        <v>2</v>
      </c>
      <c r="DT146" s="17">
        <v>-5</v>
      </c>
      <c r="DU146" s="17">
        <v>-16</v>
      </c>
      <c r="DV146" s="17">
        <v>-25</v>
      </c>
      <c r="DW146" s="17">
        <v>-28</v>
      </c>
      <c r="DX146" s="17">
        <v>-26</v>
      </c>
      <c r="DY146" s="17">
        <v>-24</v>
      </c>
      <c r="DZ146" s="17">
        <v>-21</v>
      </c>
      <c r="EA146" s="17">
        <v>-16</v>
      </c>
      <c r="EB146" s="17">
        <v>-10</v>
      </c>
      <c r="EC146" s="17">
        <v>-2</v>
      </c>
      <c r="ED146" s="20">
        <v>-1</v>
      </c>
      <c r="EE146" s="20">
        <v>5</v>
      </c>
      <c r="EF146" s="20">
        <v>0</v>
      </c>
    </row>
    <row r="147" spans="1:136" ht="14">
      <c r="A147" s="2" t="s">
        <v>622</v>
      </c>
      <c r="B147" s="2" t="s">
        <v>623</v>
      </c>
      <c r="C147" s="2"/>
      <c r="D147" s="2">
        <v>52481686</v>
      </c>
      <c r="E147" s="10" t="s">
        <v>624</v>
      </c>
      <c r="F147" s="11" t="s">
        <v>249</v>
      </c>
      <c r="G147" s="2" t="s">
        <v>167</v>
      </c>
      <c r="H147" s="2"/>
      <c r="I147" s="2" t="s">
        <v>158</v>
      </c>
      <c r="J147" s="2" t="s">
        <v>80</v>
      </c>
      <c r="K147" s="30"/>
      <c r="L147" s="30" t="s">
        <v>625</v>
      </c>
      <c r="M147" s="30"/>
      <c r="N147" s="30"/>
      <c r="O147" s="3" t="s">
        <v>6</v>
      </c>
      <c r="P147" s="3">
        <v>24</v>
      </c>
      <c r="Q147" s="2">
        <v>21</v>
      </c>
      <c r="R147" s="2">
        <v>13</v>
      </c>
      <c r="S147" s="2" t="s">
        <v>586</v>
      </c>
      <c r="T147" s="33"/>
      <c r="U147" s="3" t="s">
        <v>232</v>
      </c>
      <c r="V147" s="3">
        <v>47</v>
      </c>
      <c r="W147" s="2">
        <v>34</v>
      </c>
      <c r="X147" s="2">
        <v>26</v>
      </c>
      <c r="Y147" s="2"/>
      <c r="Z147" s="33" t="s">
        <v>443</v>
      </c>
      <c r="AA147" s="12" t="s">
        <v>301</v>
      </c>
      <c r="AB147" s="12">
        <v>19</v>
      </c>
      <c r="AC147" s="13">
        <v>19</v>
      </c>
      <c r="AD147" s="13">
        <v>3</v>
      </c>
      <c r="AE147" s="13"/>
      <c r="AF147" s="34"/>
      <c r="AG147" s="2" t="s">
        <v>127</v>
      </c>
      <c r="AH147" s="2" t="s">
        <v>336</v>
      </c>
      <c r="AI147" s="2" t="s">
        <v>312</v>
      </c>
      <c r="AJ147" s="2" t="s">
        <v>626</v>
      </c>
      <c r="AK147" s="2" t="s">
        <v>87</v>
      </c>
      <c r="AL147" s="1" t="s">
        <v>180</v>
      </c>
      <c r="AM147" s="2" t="s">
        <v>89</v>
      </c>
      <c r="AN147" s="1" t="s">
        <v>180</v>
      </c>
      <c r="AO147" s="2" t="s">
        <v>91</v>
      </c>
      <c r="AP147" s="1" t="s">
        <v>627</v>
      </c>
      <c r="AQ147" s="2" t="s">
        <v>93</v>
      </c>
      <c r="AR147" s="14" t="s">
        <v>442</v>
      </c>
      <c r="AS147" s="13" t="s">
        <v>95</v>
      </c>
      <c r="AT147" s="1">
        <v>3</v>
      </c>
      <c r="AU147" s="4">
        <v>2.69</v>
      </c>
      <c r="AV147" s="37">
        <v>2.3199999999999998</v>
      </c>
      <c r="AW147" s="5">
        <v>2.76</v>
      </c>
      <c r="AX147" s="6">
        <v>0</v>
      </c>
      <c r="AY147" s="7">
        <v>0</v>
      </c>
      <c r="AZ147" s="8">
        <v>0.9</v>
      </c>
      <c r="BA147" s="7">
        <v>0</v>
      </c>
      <c r="BB147" s="8">
        <v>0.9</v>
      </c>
      <c r="BC147" s="6">
        <v>1.1200000000000001</v>
      </c>
      <c r="BD147" s="7">
        <v>2.4900000000000002</v>
      </c>
      <c r="BE147" s="7">
        <v>6.07</v>
      </c>
      <c r="BF147" s="7">
        <v>5.1100000000000003</v>
      </c>
      <c r="BG147" s="7">
        <v>2.41</v>
      </c>
      <c r="BH147" s="41">
        <v>2.31</v>
      </c>
      <c r="BI147" s="5">
        <v>4.6399999999999997</v>
      </c>
      <c r="BJ147" s="9">
        <v>5.34</v>
      </c>
      <c r="BK147" s="4">
        <v>8.23</v>
      </c>
      <c r="BL147" s="4">
        <v>13.99</v>
      </c>
      <c r="BM147" s="4">
        <v>4.1399999999999997</v>
      </c>
      <c r="BN147" s="26">
        <v>2.17</v>
      </c>
      <c r="BO147" s="47">
        <v>0</v>
      </c>
      <c r="BP147" s="53">
        <v>0</v>
      </c>
      <c r="BQ147" s="53">
        <v>0</v>
      </c>
      <c r="BR147" s="54">
        <v>1.24</v>
      </c>
      <c r="BS147" s="53">
        <v>1.88</v>
      </c>
      <c r="BT147" s="54">
        <v>1.74</v>
      </c>
      <c r="BU147" s="55">
        <v>2.4900000000000002</v>
      </c>
      <c r="BV147" s="53">
        <v>2.25</v>
      </c>
      <c r="BW147" s="53">
        <v>7.01</v>
      </c>
      <c r="BX147" s="53">
        <v>6.03</v>
      </c>
      <c r="BY147" s="7">
        <v>2.74</v>
      </c>
      <c r="BZ147" s="41">
        <v>2.36</v>
      </c>
      <c r="CA147" s="5">
        <v>4.41</v>
      </c>
      <c r="CB147" s="9">
        <v>5.79</v>
      </c>
      <c r="CC147" s="4">
        <v>9.1999999999999993</v>
      </c>
      <c r="CD147" s="4">
        <v>13.45</v>
      </c>
      <c r="CE147" s="16">
        <v>28.12</v>
      </c>
      <c r="CF147" s="38">
        <v>31.66</v>
      </c>
      <c r="CG147" s="23">
        <v>33.840000000000003</v>
      </c>
      <c r="CH147" s="18">
        <v>34.409999999999997</v>
      </c>
      <c r="CI147" s="17">
        <v>36.97</v>
      </c>
      <c r="CJ147" s="19">
        <v>37.9</v>
      </c>
      <c r="CK147" s="17">
        <v>39.049999999999997</v>
      </c>
      <c r="CL147" s="19">
        <v>39.64</v>
      </c>
      <c r="CM147" s="18">
        <v>39.01</v>
      </c>
      <c r="CN147" s="17">
        <v>40.11</v>
      </c>
      <c r="CO147" s="17">
        <v>41.1</v>
      </c>
      <c r="CP147" s="17">
        <v>41.83</v>
      </c>
      <c r="CQ147" s="17">
        <v>44.65</v>
      </c>
      <c r="CR147" s="42">
        <v>46.21</v>
      </c>
      <c r="CS147" s="23">
        <v>48.14</v>
      </c>
      <c r="CT147" s="20">
        <v>49.14</v>
      </c>
      <c r="CU147" s="16">
        <v>47.65</v>
      </c>
      <c r="CV147" s="16">
        <v>41.44</v>
      </c>
      <c r="CW147" s="16">
        <v>28.08</v>
      </c>
      <c r="CX147" s="38">
        <v>31.27</v>
      </c>
      <c r="CY147" s="23">
        <v>32.51</v>
      </c>
      <c r="CZ147" s="17">
        <v>34.590000000000003</v>
      </c>
      <c r="DA147" s="17">
        <v>35.64</v>
      </c>
      <c r="DB147" s="19">
        <v>37.96</v>
      </c>
      <c r="DC147" s="17">
        <v>38.78</v>
      </c>
      <c r="DD147" s="19">
        <v>39.770000000000003</v>
      </c>
      <c r="DE147" s="18">
        <v>39.04</v>
      </c>
      <c r="DF147" s="17">
        <v>40.28</v>
      </c>
      <c r="DG147" s="17">
        <v>40.86</v>
      </c>
      <c r="DH147" s="17">
        <v>40.700000000000003</v>
      </c>
      <c r="DI147" s="17">
        <v>46.09</v>
      </c>
      <c r="DJ147" s="42">
        <v>46.51</v>
      </c>
      <c r="DK147" s="23">
        <v>49.23</v>
      </c>
      <c r="DL147" s="20">
        <v>50.3</v>
      </c>
      <c r="DM147" s="16">
        <v>47.41</v>
      </c>
      <c r="DN147" s="16">
        <v>40.700000000000003</v>
      </c>
      <c r="DO147" s="16">
        <v>9</v>
      </c>
      <c r="DP147" s="20">
        <v>9</v>
      </c>
      <c r="DQ147" s="23">
        <v>9</v>
      </c>
      <c r="DR147" s="17">
        <v>5</v>
      </c>
      <c r="DS147" s="17">
        <v>2</v>
      </c>
      <c r="DT147" s="17">
        <v>-5</v>
      </c>
      <c r="DU147" s="17">
        <v>-6</v>
      </c>
      <c r="DV147" s="17">
        <v>-8</v>
      </c>
      <c r="DW147" s="17">
        <v>-6</v>
      </c>
      <c r="DX147" s="17">
        <v>-6</v>
      </c>
      <c r="DY147" s="17">
        <v>0</v>
      </c>
      <c r="DZ147" s="17">
        <v>3</v>
      </c>
      <c r="EA147" s="17">
        <v>4</v>
      </c>
      <c r="EB147" s="23">
        <v>5</v>
      </c>
      <c r="EC147" s="23">
        <v>6</v>
      </c>
      <c r="ED147" s="20">
        <v>7</v>
      </c>
      <c r="EE147" s="20">
        <v>7</v>
      </c>
      <c r="EF147" s="20">
        <v>8</v>
      </c>
    </row>
    <row r="148" spans="1:136" ht="14">
      <c r="A148" s="2" t="s">
        <v>615</v>
      </c>
      <c r="B148" s="2" t="s">
        <v>164</v>
      </c>
      <c r="C148" s="2"/>
      <c r="D148" s="2">
        <v>52363492</v>
      </c>
      <c r="E148" s="10" t="s">
        <v>616</v>
      </c>
      <c r="F148" s="11" t="s">
        <v>617</v>
      </c>
      <c r="G148" s="2" t="s">
        <v>167</v>
      </c>
      <c r="H148" s="2"/>
      <c r="I148" s="2" t="s">
        <v>158</v>
      </c>
      <c r="J148" s="2" t="s">
        <v>329</v>
      </c>
      <c r="K148" s="30" t="s">
        <v>168</v>
      </c>
      <c r="L148" s="30"/>
      <c r="M148" s="30"/>
      <c r="N148" s="30"/>
      <c r="O148" s="3" t="s">
        <v>48</v>
      </c>
      <c r="P148" s="3">
        <v>18</v>
      </c>
      <c r="Q148" s="2">
        <v>12</v>
      </c>
      <c r="R148" s="2">
        <v>12</v>
      </c>
      <c r="S148" s="2" t="s">
        <v>618</v>
      </c>
      <c r="T148" s="33"/>
      <c r="U148" s="3" t="s">
        <v>619</v>
      </c>
      <c r="V148" s="3">
        <v>66</v>
      </c>
      <c r="W148" s="2">
        <v>38</v>
      </c>
      <c r="X148" s="2">
        <v>29</v>
      </c>
      <c r="Y148" s="2"/>
      <c r="Z148" s="33" t="s">
        <v>443</v>
      </c>
      <c r="AA148" s="12" t="s">
        <v>261</v>
      </c>
      <c r="AB148" s="12">
        <v>42</v>
      </c>
      <c r="AC148" s="13">
        <v>30</v>
      </c>
      <c r="AD148" s="13">
        <v>10</v>
      </c>
      <c r="AE148" s="13"/>
      <c r="AF148" s="34"/>
      <c r="AG148" s="2" t="s">
        <v>103</v>
      </c>
      <c r="AH148" s="2" t="s">
        <v>403</v>
      </c>
      <c r="AI148" s="2" t="s">
        <v>140</v>
      </c>
      <c r="AJ148" s="2" t="s">
        <v>353</v>
      </c>
      <c r="AK148" s="2" t="s">
        <v>87</v>
      </c>
      <c r="AL148" s="1" t="s">
        <v>197</v>
      </c>
      <c r="AM148" s="2" t="s">
        <v>89</v>
      </c>
      <c r="AN148" s="1" t="s">
        <v>131</v>
      </c>
      <c r="AO148" s="2" t="s">
        <v>91</v>
      </c>
      <c r="AP148" s="1" t="s">
        <v>620</v>
      </c>
      <c r="AQ148" s="2" t="s">
        <v>93</v>
      </c>
      <c r="AR148" s="14" t="s">
        <v>621</v>
      </c>
      <c r="AS148" s="13" t="s">
        <v>95</v>
      </c>
      <c r="AT148" s="1">
        <v>13</v>
      </c>
      <c r="AU148" s="4">
        <v>3.79</v>
      </c>
      <c r="AV148" s="37">
        <v>3.34</v>
      </c>
      <c r="AW148" s="47">
        <v>2.92</v>
      </c>
      <c r="AX148" s="55">
        <v>1.57</v>
      </c>
      <c r="AY148" s="53">
        <v>1.42</v>
      </c>
      <c r="AZ148" s="54">
        <v>1.49</v>
      </c>
      <c r="BA148" s="53">
        <v>1.39</v>
      </c>
      <c r="BB148" s="54">
        <v>1.1100000000000001</v>
      </c>
      <c r="BC148" s="55">
        <v>0.71</v>
      </c>
      <c r="BD148" s="53">
        <v>3.89</v>
      </c>
      <c r="BE148" s="53">
        <v>2.79</v>
      </c>
      <c r="BF148" s="53">
        <v>4.5999999999999996</v>
      </c>
      <c r="BG148" s="53">
        <v>3.02</v>
      </c>
      <c r="BH148" s="54">
        <v>2.63</v>
      </c>
      <c r="BI148" s="53">
        <v>3.27</v>
      </c>
      <c r="BJ148" s="9">
        <v>5.6</v>
      </c>
      <c r="BK148" s="4">
        <v>10.61</v>
      </c>
      <c r="BL148" s="4">
        <v>10.46</v>
      </c>
      <c r="BM148" s="4">
        <v>3.52</v>
      </c>
      <c r="BN148" s="26">
        <v>2.72</v>
      </c>
      <c r="BO148" s="47">
        <v>0.56000000000000005</v>
      </c>
      <c r="BP148" s="53">
        <v>0.5</v>
      </c>
      <c r="BQ148" s="53">
        <v>1.37</v>
      </c>
      <c r="BR148" s="54">
        <v>1.74</v>
      </c>
      <c r="BS148" s="53">
        <v>1.54</v>
      </c>
      <c r="BT148" s="54">
        <v>1.89</v>
      </c>
      <c r="BU148" s="55">
        <v>2.12</v>
      </c>
      <c r="BV148" s="53">
        <v>3.74</v>
      </c>
      <c r="BW148" s="53">
        <v>5.04</v>
      </c>
      <c r="BX148" s="53">
        <v>5.34</v>
      </c>
      <c r="BY148" s="53">
        <v>2.98</v>
      </c>
      <c r="BZ148" s="54">
        <v>2.59</v>
      </c>
      <c r="CA148" s="53">
        <v>3.83</v>
      </c>
      <c r="CB148" s="9">
        <v>7.11</v>
      </c>
      <c r="CC148" s="4">
        <v>10.89</v>
      </c>
      <c r="CD148" s="4">
        <v>11.79</v>
      </c>
      <c r="CE148" s="16">
        <v>24.2</v>
      </c>
      <c r="CF148" s="38">
        <v>27.61</v>
      </c>
      <c r="CG148" s="52">
        <v>28.04</v>
      </c>
      <c r="CH148" s="56">
        <v>30.1</v>
      </c>
      <c r="CI148" s="57">
        <v>30.68</v>
      </c>
      <c r="CJ148" s="58">
        <v>31.35</v>
      </c>
      <c r="CK148" s="57">
        <v>33.549999999999997</v>
      </c>
      <c r="CL148" s="58">
        <v>34.89</v>
      </c>
      <c r="CM148" s="56">
        <v>37.090000000000003</v>
      </c>
      <c r="CN148" s="57">
        <v>36.409999999999997</v>
      </c>
      <c r="CO148" s="57">
        <v>37.119999999999997</v>
      </c>
      <c r="CP148" s="57">
        <v>36.72</v>
      </c>
      <c r="CQ148" s="57">
        <v>41.95</v>
      </c>
      <c r="CR148" s="58">
        <v>45.02</v>
      </c>
      <c r="CS148" s="57">
        <v>48.92</v>
      </c>
      <c r="CT148" s="20">
        <v>46.34</v>
      </c>
      <c r="CU148" s="16">
        <v>43.24</v>
      </c>
      <c r="CV148" s="16">
        <v>41.8</v>
      </c>
      <c r="CW148" s="16">
        <v>23</v>
      </c>
      <c r="CX148" s="38">
        <v>271</v>
      </c>
      <c r="CY148" s="52">
        <v>27.97</v>
      </c>
      <c r="CZ148" s="57">
        <v>30.47</v>
      </c>
      <c r="DA148" s="57">
        <v>31</v>
      </c>
      <c r="DB148" s="58">
        <v>32.17</v>
      </c>
      <c r="DC148" s="57">
        <v>34.31</v>
      </c>
      <c r="DD148" s="58">
        <v>35.4</v>
      </c>
      <c r="DE148" s="56">
        <v>37.72</v>
      </c>
      <c r="DF148" s="57">
        <v>37.270000000000003</v>
      </c>
      <c r="DG148" s="57">
        <v>37.07</v>
      </c>
      <c r="DH148" s="57">
        <v>37.18</v>
      </c>
      <c r="DI148" s="57">
        <v>43.47</v>
      </c>
      <c r="DJ148" s="58">
        <v>45.61</v>
      </c>
      <c r="DK148" s="57">
        <v>48</v>
      </c>
      <c r="DL148" s="20">
        <v>46.22</v>
      </c>
      <c r="DM148" s="16">
        <v>44.08</v>
      </c>
      <c r="DN148" s="16">
        <v>40.81</v>
      </c>
      <c r="DO148" s="16">
        <v>7</v>
      </c>
      <c r="DP148" s="20">
        <v>6</v>
      </c>
      <c r="DQ148" s="52">
        <v>3</v>
      </c>
      <c r="DR148" s="57">
        <v>-4</v>
      </c>
      <c r="DS148" s="57">
        <v>-7</v>
      </c>
      <c r="DT148" s="57">
        <v>-15</v>
      </c>
      <c r="DU148" s="57">
        <v>-19</v>
      </c>
      <c r="DV148" s="57">
        <v>-20</v>
      </c>
      <c r="DW148" s="57">
        <v>-23</v>
      </c>
      <c r="DX148" s="57">
        <v>-23</v>
      </c>
      <c r="DY148" s="57">
        <v>-16</v>
      </c>
      <c r="DZ148" s="57">
        <v>-13</v>
      </c>
      <c r="EA148" s="57">
        <v>-6</v>
      </c>
      <c r="EB148" s="57">
        <v>-1</v>
      </c>
      <c r="EC148" s="57">
        <v>2</v>
      </c>
      <c r="ED148" s="20">
        <v>3</v>
      </c>
      <c r="EE148" s="20">
        <v>2</v>
      </c>
      <c r="EF148" s="20">
        <v>2</v>
      </c>
    </row>
    <row r="149" spans="1:136" ht="14">
      <c r="A149" s="2" t="s">
        <v>609</v>
      </c>
      <c r="B149" s="2" t="s">
        <v>55</v>
      </c>
      <c r="C149" s="2"/>
      <c r="D149" s="2">
        <v>50787155</v>
      </c>
      <c r="E149" s="10" t="s">
        <v>356</v>
      </c>
      <c r="F149" s="11" t="s">
        <v>610</v>
      </c>
      <c r="G149" s="2" t="s">
        <v>167</v>
      </c>
      <c r="H149" s="2"/>
      <c r="I149" s="2" t="s">
        <v>147</v>
      </c>
      <c r="J149" s="2" t="s">
        <v>259</v>
      </c>
      <c r="K149" s="30" t="s">
        <v>168</v>
      </c>
      <c r="L149" s="30" t="s">
        <v>492</v>
      </c>
      <c r="M149" s="30"/>
      <c r="N149" s="30"/>
      <c r="O149" s="3" t="s">
        <v>6</v>
      </c>
      <c r="P149" s="3">
        <v>39</v>
      </c>
      <c r="Q149" s="2">
        <v>34</v>
      </c>
      <c r="R149" s="2">
        <v>31</v>
      </c>
      <c r="S149" s="2" t="s">
        <v>611</v>
      </c>
      <c r="T149" s="33"/>
      <c r="U149" s="3" t="s">
        <v>260</v>
      </c>
      <c r="V149" s="3">
        <v>61</v>
      </c>
      <c r="W149" s="2">
        <v>34</v>
      </c>
      <c r="X149" s="2">
        <v>18</v>
      </c>
      <c r="Y149" s="2"/>
      <c r="Z149" s="33" t="s">
        <v>242</v>
      </c>
      <c r="AA149" s="12" t="s">
        <v>261</v>
      </c>
      <c r="AB149" s="12">
        <v>31</v>
      </c>
      <c r="AC149" s="13">
        <v>19</v>
      </c>
      <c r="AD149" s="13">
        <v>9</v>
      </c>
      <c r="AE149" s="13"/>
      <c r="AF149" s="34"/>
      <c r="AG149" s="2" t="s">
        <v>247</v>
      </c>
      <c r="AH149" s="2" t="s">
        <v>612</v>
      </c>
      <c r="AI149" s="2" t="s">
        <v>226</v>
      </c>
      <c r="AJ149" s="2" t="s">
        <v>359</v>
      </c>
      <c r="AK149" s="2" t="s">
        <v>87</v>
      </c>
      <c r="AL149" s="1" t="s">
        <v>180</v>
      </c>
      <c r="AM149" s="2" t="s">
        <v>89</v>
      </c>
      <c r="AN149" s="1" t="s">
        <v>197</v>
      </c>
      <c r="AO149" s="2" t="s">
        <v>91</v>
      </c>
      <c r="AP149" s="1" t="s">
        <v>613</v>
      </c>
      <c r="AQ149" s="2" t="s">
        <v>93</v>
      </c>
      <c r="AR149" s="14" t="s">
        <v>614</v>
      </c>
      <c r="AS149" s="13" t="s">
        <v>95</v>
      </c>
      <c r="AT149" s="1">
        <v>-3</v>
      </c>
      <c r="AU149" s="4">
        <v>4.7699999999999996</v>
      </c>
      <c r="AV149" s="6">
        <v>2.8</v>
      </c>
      <c r="AW149" s="7">
        <v>2.87</v>
      </c>
      <c r="AX149" s="6">
        <v>2.36</v>
      </c>
      <c r="AY149" s="7">
        <v>2.36</v>
      </c>
      <c r="AZ149" s="8">
        <v>2.75</v>
      </c>
      <c r="BA149" s="7">
        <v>2.2799999999999998</v>
      </c>
      <c r="BB149" s="8">
        <v>1.89</v>
      </c>
      <c r="BC149" s="6">
        <v>1.94</v>
      </c>
      <c r="BD149" s="7">
        <v>1.89</v>
      </c>
      <c r="BE149" s="7">
        <v>2.71</v>
      </c>
      <c r="BF149" s="7">
        <v>3.81</v>
      </c>
      <c r="BG149" s="7">
        <v>3.26</v>
      </c>
      <c r="BH149" s="8">
        <v>3.5</v>
      </c>
      <c r="BI149" s="9">
        <v>3.53</v>
      </c>
      <c r="BJ149" s="9">
        <v>5.64</v>
      </c>
      <c r="BK149" s="4">
        <v>11.37</v>
      </c>
      <c r="BL149" s="4">
        <v>11.27</v>
      </c>
      <c r="BM149" s="4">
        <v>4.4800000000000004</v>
      </c>
      <c r="BN149" s="55">
        <v>2.2400000000000002</v>
      </c>
      <c r="BO149" s="53">
        <v>0</v>
      </c>
      <c r="BP149" s="53">
        <v>0.53</v>
      </c>
      <c r="BQ149" s="53">
        <v>0.9</v>
      </c>
      <c r="BR149" s="54">
        <v>1.78</v>
      </c>
      <c r="BS149" s="53">
        <v>1.49</v>
      </c>
      <c r="BT149" s="54">
        <v>1.86</v>
      </c>
      <c r="BU149" s="55">
        <v>2.27</v>
      </c>
      <c r="BV149" s="53">
        <v>2.08</v>
      </c>
      <c r="BW149" s="53">
        <v>3.88</v>
      </c>
      <c r="BX149" s="53">
        <v>5.12</v>
      </c>
      <c r="BY149" s="7">
        <v>3.5</v>
      </c>
      <c r="BZ149" s="8">
        <v>3.74</v>
      </c>
      <c r="CA149" s="9">
        <v>4.83</v>
      </c>
      <c r="CB149" s="9">
        <v>6</v>
      </c>
      <c r="CC149" s="4">
        <v>11.17</v>
      </c>
      <c r="CD149" s="4">
        <v>11.48</v>
      </c>
      <c r="CE149" s="16">
        <v>24.26</v>
      </c>
      <c r="CF149" s="18">
        <v>30.17</v>
      </c>
      <c r="CG149" s="17">
        <v>32.67</v>
      </c>
      <c r="CH149" s="18">
        <v>33.799999999999997</v>
      </c>
      <c r="CI149" s="17">
        <v>34.15</v>
      </c>
      <c r="CJ149" s="19">
        <v>37.28</v>
      </c>
      <c r="CK149" s="17">
        <v>40.06</v>
      </c>
      <c r="CL149" s="19">
        <v>39.049999999999997</v>
      </c>
      <c r="CM149" s="18">
        <v>39.01</v>
      </c>
      <c r="CN149" s="17">
        <v>39.700000000000003</v>
      </c>
      <c r="CO149" s="17">
        <v>38.299999999999997</v>
      </c>
      <c r="CP149" s="17">
        <v>39.35</v>
      </c>
      <c r="CQ149" s="17">
        <v>45.13</v>
      </c>
      <c r="CR149" s="19">
        <v>45.52</v>
      </c>
      <c r="CS149" s="20">
        <v>46.89</v>
      </c>
      <c r="CT149" s="20">
        <v>46.55</v>
      </c>
      <c r="CU149" s="16">
        <v>46.16</v>
      </c>
      <c r="CV149" s="16">
        <v>45.53</v>
      </c>
      <c r="CW149" s="16">
        <v>23.48</v>
      </c>
      <c r="CX149" s="18">
        <v>29.31</v>
      </c>
      <c r="CY149" s="17">
        <v>33.6</v>
      </c>
      <c r="CZ149" s="17">
        <v>33.840000000000003</v>
      </c>
      <c r="DA149" s="17">
        <v>35.39</v>
      </c>
      <c r="DB149" s="19">
        <v>38.630000000000003</v>
      </c>
      <c r="DC149" s="17">
        <v>40.18</v>
      </c>
      <c r="DD149" s="19">
        <v>40.119999999999997</v>
      </c>
      <c r="DE149" s="18">
        <v>39.25</v>
      </c>
      <c r="DF149" s="17">
        <v>39.67</v>
      </c>
      <c r="DG149" s="17">
        <v>38.68</v>
      </c>
      <c r="DH149" s="17">
        <v>39.21</v>
      </c>
      <c r="DI149" s="17">
        <v>44.92</v>
      </c>
      <c r="DJ149" s="19">
        <v>45.12</v>
      </c>
      <c r="DK149" s="20">
        <v>47.62</v>
      </c>
      <c r="DL149" s="20">
        <v>46.14</v>
      </c>
      <c r="DM149" s="16">
        <v>46.93</v>
      </c>
      <c r="DN149" s="16">
        <v>44.2</v>
      </c>
      <c r="DO149" s="16">
        <v>4</v>
      </c>
      <c r="DP149" s="17">
        <v>10</v>
      </c>
      <c r="DQ149" s="17">
        <v>12</v>
      </c>
      <c r="DR149" s="17">
        <v>9</v>
      </c>
      <c r="DS149" s="17">
        <v>5</v>
      </c>
      <c r="DT149" s="17">
        <v>-3</v>
      </c>
      <c r="DU149" s="17">
        <v>-10</v>
      </c>
      <c r="DV149" s="17">
        <v>-13</v>
      </c>
      <c r="DW149" s="17">
        <v>-15</v>
      </c>
      <c r="DX149" s="17">
        <v>-11</v>
      </c>
      <c r="DY149" s="17">
        <v>-5</v>
      </c>
      <c r="DZ149" s="17">
        <v>-5</v>
      </c>
      <c r="EA149" s="17">
        <v>-2</v>
      </c>
      <c r="EB149" s="17">
        <v>5</v>
      </c>
      <c r="EC149" s="20">
        <v>5</v>
      </c>
      <c r="ED149" s="20">
        <v>7</v>
      </c>
      <c r="EE149" s="20">
        <v>8</v>
      </c>
      <c r="EF149" s="20">
        <v>5</v>
      </c>
    </row>
    <row r="150" spans="1:136" ht="14">
      <c r="A150" s="2" t="s">
        <v>603</v>
      </c>
      <c r="B150" s="2" t="s">
        <v>62</v>
      </c>
      <c r="C150" s="2"/>
      <c r="D150" s="2">
        <v>49877870</v>
      </c>
      <c r="E150" s="10" t="s">
        <v>453</v>
      </c>
      <c r="F150" s="11" t="s">
        <v>604</v>
      </c>
      <c r="G150" s="2" t="s">
        <v>167</v>
      </c>
      <c r="H150" s="2"/>
      <c r="I150" s="2" t="s">
        <v>99</v>
      </c>
      <c r="J150" s="2" t="s">
        <v>287</v>
      </c>
      <c r="K150" s="30"/>
      <c r="L150" s="30"/>
      <c r="M150" s="30"/>
      <c r="N150" s="30"/>
      <c r="O150" s="3" t="s">
        <v>6</v>
      </c>
      <c r="P150" s="3">
        <v>22</v>
      </c>
      <c r="Q150" s="2">
        <v>17</v>
      </c>
      <c r="R150" s="2">
        <v>15</v>
      </c>
      <c r="S150" s="2" t="s">
        <v>605</v>
      </c>
      <c r="T150" s="33"/>
      <c r="U150" s="3" t="s">
        <v>232</v>
      </c>
      <c r="V150" s="3">
        <v>56</v>
      </c>
      <c r="W150" s="2">
        <v>32</v>
      </c>
      <c r="X150" s="2">
        <v>33</v>
      </c>
      <c r="Y150" s="2"/>
      <c r="Z150" s="33" t="s">
        <v>242</v>
      </c>
      <c r="AA150" s="12" t="s">
        <v>217</v>
      </c>
      <c r="AB150" s="12">
        <v>40</v>
      </c>
      <c r="AC150" s="13">
        <v>34</v>
      </c>
      <c r="AD150" s="13">
        <v>20</v>
      </c>
      <c r="AE150" s="13"/>
      <c r="AF150" s="34" t="s">
        <v>180</v>
      </c>
      <c r="AG150" s="2" t="s">
        <v>272</v>
      </c>
      <c r="AH150" s="2" t="s">
        <v>323</v>
      </c>
      <c r="AI150" s="2" t="s">
        <v>606</v>
      </c>
      <c r="AJ150" s="2" t="s">
        <v>245</v>
      </c>
      <c r="AK150" s="2" t="s">
        <v>87</v>
      </c>
      <c r="AL150" s="1" t="s">
        <v>88</v>
      </c>
      <c r="AM150" s="2" t="s">
        <v>89</v>
      </c>
      <c r="AN150" s="1" t="s">
        <v>108</v>
      </c>
      <c r="AO150" s="2" t="s">
        <v>91</v>
      </c>
      <c r="AP150" s="1" t="s">
        <v>607</v>
      </c>
      <c r="AQ150" s="2" t="s">
        <v>93</v>
      </c>
      <c r="AR150" s="14" t="s">
        <v>608</v>
      </c>
      <c r="AS150" s="13" t="s">
        <v>95</v>
      </c>
      <c r="AT150" s="1">
        <v>0</v>
      </c>
      <c r="AU150" s="4">
        <v>3.09</v>
      </c>
      <c r="AV150" s="37">
        <v>2.31</v>
      </c>
      <c r="AW150" s="5">
        <v>2.52</v>
      </c>
      <c r="AX150" s="6">
        <v>2.08</v>
      </c>
      <c r="AY150" s="7">
        <v>2.36</v>
      </c>
      <c r="AZ150" s="8">
        <v>1.74</v>
      </c>
      <c r="BA150" s="7">
        <v>0.67</v>
      </c>
      <c r="BB150" s="8">
        <v>1.39</v>
      </c>
      <c r="BC150" s="6">
        <v>0.72</v>
      </c>
      <c r="BD150" s="7">
        <v>0.67</v>
      </c>
      <c r="BE150" s="7">
        <v>1.25</v>
      </c>
      <c r="BF150" s="7">
        <v>4.38</v>
      </c>
      <c r="BG150" s="7">
        <v>1.25</v>
      </c>
      <c r="BH150" s="8">
        <v>0.99</v>
      </c>
      <c r="BI150" s="7">
        <v>1.49</v>
      </c>
      <c r="BJ150" s="9">
        <v>3.11</v>
      </c>
      <c r="BK150" s="4">
        <v>9.64</v>
      </c>
      <c r="BL150" s="4">
        <v>11.62</v>
      </c>
      <c r="BM150" s="4">
        <v>2.83</v>
      </c>
      <c r="BN150" s="26">
        <v>2.02</v>
      </c>
      <c r="BO150" s="47">
        <v>1.32</v>
      </c>
      <c r="BP150" s="53">
        <v>0.67</v>
      </c>
      <c r="BQ150" s="53">
        <v>0.97</v>
      </c>
      <c r="BR150" s="54">
        <v>2.12</v>
      </c>
      <c r="BS150" s="53">
        <v>1.93</v>
      </c>
      <c r="BT150" s="54">
        <v>2.12</v>
      </c>
      <c r="BU150" s="55">
        <v>0.87</v>
      </c>
      <c r="BV150" s="53">
        <v>2.2400000000000002</v>
      </c>
      <c r="BW150" s="53">
        <v>2.99</v>
      </c>
      <c r="BX150" s="53">
        <v>4.3899999999999997</v>
      </c>
      <c r="BY150" s="7">
        <v>1.1100000000000001</v>
      </c>
      <c r="BZ150" s="8">
        <v>0.62</v>
      </c>
      <c r="CA150" s="7">
        <v>2.0699999999999998</v>
      </c>
      <c r="CB150" s="9">
        <v>3.33</v>
      </c>
      <c r="CC150" s="4">
        <v>8.41</v>
      </c>
      <c r="CD150" s="4">
        <v>13.09</v>
      </c>
      <c r="CE150" s="16">
        <v>26.28</v>
      </c>
      <c r="CF150" s="38">
        <v>30.94</v>
      </c>
      <c r="CG150" s="23">
        <v>33.200000000000003</v>
      </c>
      <c r="CH150" s="18">
        <v>34.119999999999997</v>
      </c>
      <c r="CI150" s="17">
        <v>35.25</v>
      </c>
      <c r="CJ150" s="19">
        <v>36.299999999999997</v>
      </c>
      <c r="CK150" s="17">
        <v>37.729999999999997</v>
      </c>
      <c r="CL150" s="19">
        <v>38.18</v>
      </c>
      <c r="CM150" s="18">
        <v>39.01</v>
      </c>
      <c r="CN150" s="17">
        <v>38.93</v>
      </c>
      <c r="CO150" s="17">
        <v>41.51</v>
      </c>
      <c r="CP150" s="17">
        <v>37.26</v>
      </c>
      <c r="CQ150" s="17">
        <v>45.13</v>
      </c>
      <c r="CR150" s="19">
        <v>46.93</v>
      </c>
      <c r="CS150" s="17">
        <v>47.95</v>
      </c>
      <c r="CT150" s="20">
        <v>48.72</v>
      </c>
      <c r="CU150" s="16">
        <v>45.73</v>
      </c>
      <c r="CV150" s="16">
        <v>39.11</v>
      </c>
      <c r="CW150" s="16">
        <v>26.93</v>
      </c>
      <c r="CX150" s="38">
        <v>29.61</v>
      </c>
      <c r="CY150" s="23">
        <v>33.47</v>
      </c>
      <c r="CZ150" s="17">
        <v>34.94</v>
      </c>
      <c r="DA150" s="17">
        <v>35.450000000000003</v>
      </c>
      <c r="DB150" s="19">
        <v>36.630000000000003</v>
      </c>
      <c r="DC150" s="17">
        <v>37.78</v>
      </c>
      <c r="DD150" s="19">
        <v>38.450000000000003</v>
      </c>
      <c r="DE150" s="18">
        <v>38.159999999999997</v>
      </c>
      <c r="DF150" s="17">
        <v>38.53</v>
      </c>
      <c r="DG150" s="17">
        <v>40.07</v>
      </c>
      <c r="DH150" s="17">
        <v>36.18</v>
      </c>
      <c r="DI150" s="17">
        <v>45.65</v>
      </c>
      <c r="DJ150" s="19">
        <v>46.71</v>
      </c>
      <c r="DK150" s="17">
        <v>48.29</v>
      </c>
      <c r="DL150" s="20">
        <v>47.42</v>
      </c>
      <c r="DM150" s="16">
        <v>45.58</v>
      </c>
      <c r="DN150" s="16">
        <v>37.270000000000003</v>
      </c>
      <c r="DO150" s="16">
        <v>3</v>
      </c>
      <c r="DP150" s="20">
        <v>6</v>
      </c>
      <c r="DQ150" s="23">
        <v>16</v>
      </c>
      <c r="DR150" s="17">
        <v>11</v>
      </c>
      <c r="DS150" s="17">
        <v>6</v>
      </c>
      <c r="DT150" s="17">
        <v>-2</v>
      </c>
      <c r="DU150" s="17">
        <v>-9</v>
      </c>
      <c r="DV150" s="17">
        <v>-12</v>
      </c>
      <c r="DW150" s="17">
        <v>-12</v>
      </c>
      <c r="DX150" s="17">
        <v>-8</v>
      </c>
      <c r="DY150" s="17">
        <v>0</v>
      </c>
      <c r="DZ150" s="17">
        <v>6</v>
      </c>
      <c r="EA150" s="17">
        <v>12</v>
      </c>
      <c r="EB150" s="17">
        <v>14</v>
      </c>
      <c r="EC150" s="17">
        <v>17</v>
      </c>
      <c r="ED150" s="20">
        <v>12</v>
      </c>
      <c r="EE150" s="20">
        <v>10</v>
      </c>
      <c r="EF150" s="20">
        <v>8</v>
      </c>
    </row>
    <row r="151" spans="1:136" ht="14">
      <c r="A151" s="2" t="s">
        <v>595</v>
      </c>
      <c r="B151" s="2" t="s">
        <v>596</v>
      </c>
      <c r="C151" s="2"/>
      <c r="D151" s="2">
        <v>46818858</v>
      </c>
      <c r="E151" s="10" t="s">
        <v>207</v>
      </c>
      <c r="F151" s="11" t="s">
        <v>597</v>
      </c>
      <c r="G151" s="2" t="s">
        <v>167</v>
      </c>
      <c r="H151" s="2"/>
      <c r="I151" s="2" t="s">
        <v>99</v>
      </c>
      <c r="J151" s="2" t="s">
        <v>335</v>
      </c>
      <c r="K151" s="30" t="s">
        <v>598</v>
      </c>
      <c r="L151" s="30"/>
      <c r="M151" s="30"/>
      <c r="N151" s="30"/>
      <c r="O151" s="3" t="s">
        <v>48</v>
      </c>
      <c r="P151" s="3">
        <v>26</v>
      </c>
      <c r="Q151" s="2">
        <v>19</v>
      </c>
      <c r="R151" s="2">
        <v>16</v>
      </c>
      <c r="S151" s="2" t="s">
        <v>553</v>
      </c>
      <c r="T151" s="33"/>
      <c r="U151" s="3" t="s">
        <v>64</v>
      </c>
      <c r="V151" s="3">
        <v>59</v>
      </c>
      <c r="W151" s="2">
        <v>38</v>
      </c>
      <c r="X151" s="2">
        <v>38</v>
      </c>
      <c r="Y151" s="2"/>
      <c r="Z151" s="33" t="s">
        <v>443</v>
      </c>
      <c r="AA151" s="12" t="s">
        <v>526</v>
      </c>
      <c r="AB151" s="12">
        <v>48</v>
      </c>
      <c r="AC151" s="13">
        <v>31</v>
      </c>
      <c r="AD151" s="13">
        <v>22</v>
      </c>
      <c r="AE151" s="13"/>
      <c r="AF151" s="34" t="s">
        <v>180</v>
      </c>
      <c r="AG151" s="2" t="s">
        <v>599</v>
      </c>
      <c r="AH151" s="2" t="s">
        <v>409</v>
      </c>
      <c r="AI151" s="2" t="s">
        <v>342</v>
      </c>
      <c r="AJ151" s="2" t="s">
        <v>359</v>
      </c>
      <c r="AK151" s="2" t="s">
        <v>87</v>
      </c>
      <c r="AL151" s="1" t="s">
        <v>176</v>
      </c>
      <c r="AM151" s="2" t="s">
        <v>89</v>
      </c>
      <c r="AN151" s="1" t="s">
        <v>108</v>
      </c>
      <c r="AO151" s="2" t="s">
        <v>91</v>
      </c>
      <c r="AP151" s="1" t="s">
        <v>600</v>
      </c>
      <c r="AQ151" s="2" t="s">
        <v>93</v>
      </c>
      <c r="AR151" s="14" t="s">
        <v>601</v>
      </c>
      <c r="AS151" s="15" t="s">
        <v>602</v>
      </c>
      <c r="AT151" s="1">
        <v>1</v>
      </c>
      <c r="AU151" s="4">
        <v>2.17</v>
      </c>
      <c r="AV151" s="37">
        <v>2.5299999999999998</v>
      </c>
      <c r="AW151" s="5">
        <v>1.54</v>
      </c>
      <c r="AX151" s="6">
        <v>1.73</v>
      </c>
      <c r="AY151" s="7">
        <v>0.5</v>
      </c>
      <c r="AZ151" s="8">
        <v>0.62</v>
      </c>
      <c r="BA151" s="7">
        <v>0</v>
      </c>
      <c r="BB151" s="8">
        <v>0.35</v>
      </c>
      <c r="BC151" s="6">
        <v>0</v>
      </c>
      <c r="BD151" s="7">
        <v>2.12</v>
      </c>
      <c r="BE151" s="7">
        <v>2.88</v>
      </c>
      <c r="BF151" s="7">
        <v>4.5</v>
      </c>
      <c r="BG151" s="7">
        <v>2.14</v>
      </c>
      <c r="BH151" s="8">
        <v>2.0099999999999998</v>
      </c>
      <c r="BI151" s="7">
        <v>3.34</v>
      </c>
      <c r="BJ151" s="9">
        <v>3.87</v>
      </c>
      <c r="BK151" s="4">
        <v>8.08</v>
      </c>
      <c r="BL151" s="4">
        <v>12.85</v>
      </c>
      <c r="BM151" s="4">
        <v>2.63</v>
      </c>
      <c r="BN151" s="37">
        <v>0</v>
      </c>
      <c r="BO151" s="5">
        <v>0.32</v>
      </c>
      <c r="BP151" s="7">
        <v>0.41</v>
      </c>
      <c r="BQ151" s="7">
        <v>1.57</v>
      </c>
      <c r="BR151" s="8">
        <v>2.14</v>
      </c>
      <c r="BS151" s="7">
        <v>2.11</v>
      </c>
      <c r="BT151" s="8">
        <v>2.4900000000000002</v>
      </c>
      <c r="BU151" s="6">
        <v>2.17</v>
      </c>
      <c r="BV151" s="7">
        <v>1.9</v>
      </c>
      <c r="BW151" s="7">
        <v>3.54</v>
      </c>
      <c r="BX151" s="7">
        <v>3.41</v>
      </c>
      <c r="BY151" s="7">
        <v>2.12</v>
      </c>
      <c r="BZ151" s="8">
        <v>2.04</v>
      </c>
      <c r="CA151" s="7">
        <v>4.07</v>
      </c>
      <c r="CB151" s="9">
        <v>5.98</v>
      </c>
      <c r="CC151" s="4">
        <v>7.06</v>
      </c>
      <c r="CD151" s="4">
        <v>12.23</v>
      </c>
      <c r="CE151" s="16">
        <v>28.05</v>
      </c>
      <c r="CF151" s="38">
        <v>30.52</v>
      </c>
      <c r="CG151" s="23">
        <v>32.15</v>
      </c>
      <c r="CH151" s="18">
        <v>34.25</v>
      </c>
      <c r="CI151" s="17">
        <v>34.229999999999997</v>
      </c>
      <c r="CJ151" s="19">
        <v>34.130000000000003</v>
      </c>
      <c r="CK151" s="17">
        <v>37.53</v>
      </c>
      <c r="CL151" s="19">
        <v>38.229999999999997</v>
      </c>
      <c r="CM151" s="18">
        <v>37.97</v>
      </c>
      <c r="CN151" s="17">
        <v>36.42</v>
      </c>
      <c r="CO151" s="17">
        <v>37.9</v>
      </c>
      <c r="CP151" s="17">
        <v>35.78</v>
      </c>
      <c r="CQ151" s="17">
        <v>43.24</v>
      </c>
      <c r="CR151" s="19">
        <v>45</v>
      </c>
      <c r="CS151" s="17">
        <v>46.46</v>
      </c>
      <c r="CT151" s="20">
        <v>44.26</v>
      </c>
      <c r="CU151" s="16">
        <v>42.44</v>
      </c>
      <c r="CV151" s="16">
        <v>38.880000000000003</v>
      </c>
      <c r="CW151" s="16">
        <v>27.35</v>
      </c>
      <c r="CX151" s="38">
        <v>31.78</v>
      </c>
      <c r="CY151" s="23">
        <v>33.22</v>
      </c>
      <c r="CZ151" s="17">
        <v>35.82</v>
      </c>
      <c r="DA151" s="17">
        <v>34.83</v>
      </c>
      <c r="DB151" s="19">
        <v>34.590000000000003</v>
      </c>
      <c r="DC151" s="17">
        <v>37.71</v>
      </c>
      <c r="DD151" s="19">
        <v>38.14</v>
      </c>
      <c r="DE151" s="18">
        <v>37.79</v>
      </c>
      <c r="DF151" s="17">
        <v>36.33</v>
      </c>
      <c r="DG151" s="17">
        <v>38.85</v>
      </c>
      <c r="DH151" s="17">
        <v>35.880000000000003</v>
      </c>
      <c r="DI151" s="17">
        <v>43.48</v>
      </c>
      <c r="DJ151" s="19">
        <v>45.92</v>
      </c>
      <c r="DK151" s="17">
        <v>46.58</v>
      </c>
      <c r="DL151" s="20">
        <v>43.11</v>
      </c>
      <c r="DM151" s="16">
        <v>42.9</v>
      </c>
      <c r="DN151" s="16">
        <v>38.03</v>
      </c>
      <c r="DO151" s="16">
        <v>11</v>
      </c>
      <c r="DP151" s="20">
        <v>12</v>
      </c>
      <c r="DQ151" s="23">
        <v>12</v>
      </c>
      <c r="DR151" s="17">
        <v>7</v>
      </c>
      <c r="DS151" s="17">
        <v>-2</v>
      </c>
      <c r="DT151" s="17">
        <v>-9</v>
      </c>
      <c r="DU151" s="17">
        <v>-11</v>
      </c>
      <c r="DV151" s="17">
        <v>-11</v>
      </c>
      <c r="DW151" s="17">
        <v>-8</v>
      </c>
      <c r="DX151" s="17">
        <v>-5</v>
      </c>
      <c r="DY151" s="17">
        <v>6</v>
      </c>
      <c r="DZ151" s="17">
        <v>14</v>
      </c>
      <c r="EA151" s="17">
        <v>22</v>
      </c>
      <c r="EB151" s="17">
        <v>22</v>
      </c>
      <c r="EC151" s="17">
        <v>22</v>
      </c>
      <c r="ED151" s="20">
        <v>20</v>
      </c>
      <c r="EE151" s="20">
        <v>19</v>
      </c>
      <c r="EF151" s="20">
        <v>23</v>
      </c>
    </row>
    <row r="152" spans="1:136" ht="14">
      <c r="A152" s="2" t="s">
        <v>594</v>
      </c>
      <c r="B152" s="2" t="s">
        <v>53</v>
      </c>
      <c r="C152" s="2"/>
      <c r="D152" s="2">
        <v>52380170</v>
      </c>
      <c r="E152" s="10" t="s">
        <v>588</v>
      </c>
      <c r="F152" s="11" t="s">
        <v>589</v>
      </c>
      <c r="G152" s="2" t="s">
        <v>167</v>
      </c>
      <c r="H152" s="2"/>
      <c r="I152" s="2" t="s">
        <v>238</v>
      </c>
      <c r="J152" s="2" t="s">
        <v>376</v>
      </c>
      <c r="K152" s="30" t="s">
        <v>168</v>
      </c>
      <c r="L152" s="30"/>
      <c r="M152" s="30"/>
      <c r="N152" s="30"/>
      <c r="O152" s="3" t="s">
        <v>48</v>
      </c>
      <c r="P152" s="3">
        <v>23</v>
      </c>
      <c r="Q152" s="2">
        <v>23</v>
      </c>
      <c r="R152" s="2">
        <v>20</v>
      </c>
      <c r="S152" s="2" t="s">
        <v>590</v>
      </c>
      <c r="T152" s="33"/>
      <c r="U152" s="3" t="s">
        <v>115</v>
      </c>
      <c r="V152" s="3">
        <v>66</v>
      </c>
      <c r="W152" s="2">
        <v>53</v>
      </c>
      <c r="X152" s="2">
        <v>42</v>
      </c>
      <c r="Y152" s="2"/>
      <c r="Z152" s="33" t="s">
        <v>209</v>
      </c>
      <c r="AA152" s="12" t="s">
        <v>116</v>
      </c>
      <c r="AB152" s="12">
        <v>71</v>
      </c>
      <c r="AC152" s="13">
        <v>53</v>
      </c>
      <c r="AD152" s="13">
        <v>43</v>
      </c>
      <c r="AE152" s="13"/>
      <c r="AF152" s="34" t="s">
        <v>180</v>
      </c>
      <c r="AG152" s="2" t="s">
        <v>591</v>
      </c>
      <c r="AH152" s="2" t="s">
        <v>265</v>
      </c>
      <c r="AI152" s="2" t="s">
        <v>226</v>
      </c>
      <c r="AJ152" s="2" t="s">
        <v>513</v>
      </c>
      <c r="AK152" s="2" t="s">
        <v>87</v>
      </c>
      <c r="AL152" s="1"/>
      <c r="AM152" s="2" t="s">
        <v>89</v>
      </c>
      <c r="AN152" s="1"/>
      <c r="AO152" s="2" t="s">
        <v>91</v>
      </c>
      <c r="AP152" s="1" t="s">
        <v>592</v>
      </c>
      <c r="AQ152" s="2" t="s">
        <v>93</v>
      </c>
      <c r="AR152" s="14" t="s">
        <v>593</v>
      </c>
      <c r="AS152" s="15" t="s">
        <v>95</v>
      </c>
      <c r="AT152" s="1">
        <v>0</v>
      </c>
      <c r="AU152" s="4">
        <v>3.93</v>
      </c>
      <c r="AV152" s="37">
        <v>3.77</v>
      </c>
      <c r="AW152" s="5">
        <v>2.41</v>
      </c>
      <c r="AX152" s="6">
        <v>2.78</v>
      </c>
      <c r="AY152" s="7">
        <v>1.67</v>
      </c>
      <c r="AZ152" s="8">
        <v>0</v>
      </c>
      <c r="BA152" s="7">
        <v>0</v>
      </c>
      <c r="BB152" s="8">
        <v>0</v>
      </c>
      <c r="BC152" s="6">
        <v>0.45</v>
      </c>
      <c r="BD152" s="7">
        <v>2.5099999999999998</v>
      </c>
      <c r="BE152" s="7">
        <v>3.54</v>
      </c>
      <c r="BF152" s="7">
        <v>4.76</v>
      </c>
      <c r="BG152" s="7">
        <v>1.83</v>
      </c>
      <c r="BH152" s="8">
        <v>2.17</v>
      </c>
      <c r="BI152" s="7">
        <v>3.13</v>
      </c>
      <c r="BJ152" s="7">
        <v>4.41</v>
      </c>
      <c r="BK152" s="4">
        <v>8.89</v>
      </c>
      <c r="BL152" s="4">
        <v>11.78</v>
      </c>
      <c r="BM152" s="4">
        <v>3.79</v>
      </c>
      <c r="BN152" s="37">
        <v>1.52</v>
      </c>
      <c r="BO152" s="5">
        <v>1.3</v>
      </c>
      <c r="BP152" s="7">
        <v>1.78</v>
      </c>
      <c r="BQ152" s="7">
        <v>1.88</v>
      </c>
      <c r="BR152" s="8">
        <v>1.88</v>
      </c>
      <c r="BS152" s="7">
        <v>1.88</v>
      </c>
      <c r="BT152" s="8">
        <v>2.36</v>
      </c>
      <c r="BU152" s="6">
        <v>3.11</v>
      </c>
      <c r="BV152" s="7">
        <v>3.9</v>
      </c>
      <c r="BW152" s="7">
        <v>4</v>
      </c>
      <c r="BX152" s="7">
        <v>2.11</v>
      </c>
      <c r="BY152" s="7">
        <v>0.45</v>
      </c>
      <c r="BZ152" s="8">
        <v>1.58</v>
      </c>
      <c r="CA152" s="7">
        <v>4.04</v>
      </c>
      <c r="CB152" s="7">
        <v>4.38</v>
      </c>
      <c r="CC152" s="4">
        <v>8.35</v>
      </c>
      <c r="CD152" s="4">
        <v>12.13</v>
      </c>
      <c r="CE152" s="16">
        <v>24.44</v>
      </c>
      <c r="CF152" s="38">
        <v>29.8</v>
      </c>
      <c r="CG152" s="23">
        <v>31.92</v>
      </c>
      <c r="CH152" s="18">
        <v>32.200000000000003</v>
      </c>
      <c r="CI152" s="17">
        <v>34.340000000000003</v>
      </c>
      <c r="CJ152" s="19">
        <v>36.22</v>
      </c>
      <c r="CK152" s="17">
        <v>37.94</v>
      </c>
      <c r="CL152" s="19">
        <v>35.119999999999997</v>
      </c>
      <c r="CM152" s="18">
        <v>37.479999999999997</v>
      </c>
      <c r="CN152" s="17">
        <v>37.020000000000003</v>
      </c>
      <c r="CO152" s="17">
        <v>37.07</v>
      </c>
      <c r="CP152" s="17">
        <v>36.4</v>
      </c>
      <c r="CQ152" s="17">
        <v>40.19</v>
      </c>
      <c r="CR152" s="19">
        <v>39.79</v>
      </c>
      <c r="CS152" s="17">
        <v>41.2</v>
      </c>
      <c r="CT152" s="17">
        <v>40.79</v>
      </c>
      <c r="CU152" s="16">
        <v>41.09</v>
      </c>
      <c r="CV152" s="16">
        <v>37.36</v>
      </c>
      <c r="CW152" s="16">
        <v>23.9</v>
      </c>
      <c r="CX152" s="38">
        <v>30.03</v>
      </c>
      <c r="CY152" s="23">
        <v>32.31</v>
      </c>
      <c r="CZ152" s="17">
        <v>33.08</v>
      </c>
      <c r="DA152" s="17">
        <v>35.35</v>
      </c>
      <c r="DB152" s="19">
        <v>36.42</v>
      </c>
      <c r="DC152" s="17">
        <v>37.409999999999997</v>
      </c>
      <c r="DD152" s="19">
        <v>35.729999999999997</v>
      </c>
      <c r="DE152" s="18">
        <v>37.369999999999997</v>
      </c>
      <c r="DF152" s="17">
        <v>36.69</v>
      </c>
      <c r="DG152" s="17">
        <v>36.06</v>
      </c>
      <c r="DH152" s="17">
        <v>36.31</v>
      </c>
      <c r="DI152" s="17">
        <v>40.119999999999997</v>
      </c>
      <c r="DJ152" s="19">
        <v>39.450000000000003</v>
      </c>
      <c r="DK152" s="17">
        <v>41.9</v>
      </c>
      <c r="DL152" s="17">
        <v>40.35</v>
      </c>
      <c r="DM152" s="16">
        <v>41.73</v>
      </c>
      <c r="DN152" s="16">
        <v>37.78</v>
      </c>
      <c r="DO152" s="16">
        <v>11</v>
      </c>
      <c r="DP152" s="20">
        <v>8</v>
      </c>
      <c r="DQ152" s="23">
        <v>4</v>
      </c>
      <c r="DR152" s="17">
        <v>0</v>
      </c>
      <c r="DS152" s="17">
        <v>-7</v>
      </c>
      <c r="DT152" s="17">
        <v>-11</v>
      </c>
      <c r="DU152" s="17">
        <v>-11</v>
      </c>
      <c r="DV152" s="17">
        <v>-8</v>
      </c>
      <c r="DW152" s="17">
        <v>-2</v>
      </c>
      <c r="DX152" s="17">
        <v>9</v>
      </c>
      <c r="DY152" s="17">
        <v>22</v>
      </c>
      <c r="DZ152" s="17">
        <v>29</v>
      </c>
      <c r="EA152" s="17">
        <v>35</v>
      </c>
      <c r="EB152" s="17">
        <v>29</v>
      </c>
      <c r="EC152" s="17">
        <v>25</v>
      </c>
      <c r="ED152" s="17">
        <v>19</v>
      </c>
      <c r="EE152" s="20">
        <v>16</v>
      </c>
      <c r="EF152" s="20">
        <v>19</v>
      </c>
    </row>
    <row r="153" spans="1:136" ht="14">
      <c r="A153" s="2" t="s">
        <v>580</v>
      </c>
      <c r="B153" s="2" t="s">
        <v>581</v>
      </c>
      <c r="C153" s="2"/>
      <c r="D153" s="2">
        <v>52304657</v>
      </c>
      <c r="E153" s="10" t="s">
        <v>582</v>
      </c>
      <c r="F153" s="11" t="s">
        <v>583</v>
      </c>
      <c r="G153" s="2" t="s">
        <v>167</v>
      </c>
      <c r="H153" s="2"/>
      <c r="I153" s="2" t="s">
        <v>238</v>
      </c>
      <c r="J153" s="2" t="s">
        <v>201</v>
      </c>
      <c r="K153" s="30" t="s">
        <v>168</v>
      </c>
      <c r="L153" s="30" t="s">
        <v>584</v>
      </c>
      <c r="M153" s="30"/>
      <c r="N153" s="30"/>
      <c r="S153" s="2" t="s">
        <v>585</v>
      </c>
      <c r="U153" s="3" t="s">
        <v>115</v>
      </c>
      <c r="V153" s="3">
        <v>34</v>
      </c>
      <c r="W153" s="2">
        <v>34</v>
      </c>
      <c r="X153" s="2">
        <v>25</v>
      </c>
      <c r="Z153" s="33" t="s">
        <v>242</v>
      </c>
      <c r="AA153" s="3" t="s">
        <v>116</v>
      </c>
      <c r="AB153" s="3">
        <v>48</v>
      </c>
      <c r="AC153" s="2">
        <v>43</v>
      </c>
      <c r="AD153" s="2">
        <v>28</v>
      </c>
      <c r="AE153" s="2"/>
      <c r="AF153" s="33" t="s">
        <v>197</v>
      </c>
      <c r="AG153" s="2" t="s">
        <v>149</v>
      </c>
      <c r="AH153" s="2" t="s">
        <v>150</v>
      </c>
      <c r="AI153" s="2" t="s">
        <v>281</v>
      </c>
      <c r="AJ153" s="2" t="s">
        <v>245</v>
      </c>
      <c r="AK153" s="2" t="s">
        <v>87</v>
      </c>
      <c r="AL153" s="1" t="s">
        <v>242</v>
      </c>
      <c r="AM153" s="2" t="s">
        <v>89</v>
      </c>
      <c r="AN153" s="1" t="s">
        <v>108</v>
      </c>
      <c r="AO153" s="2" t="s">
        <v>91</v>
      </c>
      <c r="AP153" s="1" t="s">
        <v>586</v>
      </c>
      <c r="AQ153" s="2" t="s">
        <v>93</v>
      </c>
      <c r="AR153" s="14" t="s">
        <v>587</v>
      </c>
      <c r="AS153" s="15" t="s">
        <v>95</v>
      </c>
      <c r="AT153" s="1">
        <v>6</v>
      </c>
      <c r="AU153" s="4">
        <v>4.3899999999999997</v>
      </c>
      <c r="AV153" s="37">
        <v>2.4500000000000002</v>
      </c>
      <c r="AW153" s="5">
        <v>1.54</v>
      </c>
      <c r="AX153" s="6">
        <v>0</v>
      </c>
      <c r="AY153" s="7">
        <v>0</v>
      </c>
      <c r="AZ153" s="8">
        <v>0.76</v>
      </c>
      <c r="BA153" s="7">
        <v>0.88</v>
      </c>
      <c r="BB153" s="8">
        <v>0</v>
      </c>
      <c r="BC153" s="6">
        <v>0.79</v>
      </c>
      <c r="BD153" s="7">
        <v>1.39</v>
      </c>
      <c r="BE153" s="7">
        <v>2.2400000000000002</v>
      </c>
      <c r="BF153" s="7">
        <v>4.88</v>
      </c>
      <c r="BG153" s="7">
        <v>3.11</v>
      </c>
      <c r="BH153" s="8">
        <v>3.56</v>
      </c>
      <c r="BI153" s="7">
        <v>3.76</v>
      </c>
      <c r="BJ153" s="7">
        <v>6.22</v>
      </c>
      <c r="BK153" s="4">
        <v>6.63</v>
      </c>
      <c r="BL153" s="4">
        <v>12.46</v>
      </c>
      <c r="BM153" s="4">
        <v>4.2300000000000004</v>
      </c>
      <c r="BN153" s="37">
        <v>2.86</v>
      </c>
      <c r="BO153" s="5">
        <v>2.06</v>
      </c>
      <c r="BP153" s="53">
        <v>0</v>
      </c>
      <c r="BQ153" s="53">
        <v>0</v>
      </c>
      <c r="BR153" s="54">
        <v>0</v>
      </c>
      <c r="BS153" s="53">
        <v>0.87</v>
      </c>
      <c r="BT153" s="8">
        <v>1.76</v>
      </c>
      <c r="BU153" s="6">
        <v>1.87</v>
      </c>
      <c r="BV153" s="7">
        <v>2.98</v>
      </c>
      <c r="BW153" s="7">
        <v>3.78</v>
      </c>
      <c r="BX153" s="7">
        <v>5.51</v>
      </c>
      <c r="BY153" s="7">
        <v>1.85</v>
      </c>
      <c r="BZ153" s="8">
        <v>2.2000000000000002</v>
      </c>
      <c r="CA153" s="7">
        <v>4.3</v>
      </c>
      <c r="CB153" s="7">
        <v>7.24</v>
      </c>
      <c r="CC153" s="4">
        <v>8.42</v>
      </c>
      <c r="CD153" s="4">
        <v>11.94</v>
      </c>
      <c r="CE153" s="16">
        <v>29.13</v>
      </c>
      <c r="CF153" s="38">
        <v>29.65</v>
      </c>
      <c r="CG153" s="23">
        <v>30.64</v>
      </c>
      <c r="CH153" s="18">
        <v>31.4</v>
      </c>
      <c r="CI153" s="17">
        <v>32.020000000000003</v>
      </c>
      <c r="CJ153" s="19">
        <v>34.11</v>
      </c>
      <c r="CK153" s="17">
        <v>34.229999999999997</v>
      </c>
      <c r="CL153" s="19">
        <v>37.35</v>
      </c>
      <c r="CM153" s="18">
        <v>36.619999999999997</v>
      </c>
      <c r="CN153" s="17">
        <v>39.21</v>
      </c>
      <c r="CO153" s="17">
        <v>37.69</v>
      </c>
      <c r="CP153" s="17">
        <v>38.53</v>
      </c>
      <c r="CQ153" s="17">
        <v>43.72</v>
      </c>
      <c r="CR153" s="19">
        <v>45.28</v>
      </c>
      <c r="CS153" s="17">
        <v>48.08</v>
      </c>
      <c r="CT153" s="17">
        <v>46.56</v>
      </c>
      <c r="CU153" s="16">
        <v>45.2</v>
      </c>
      <c r="CV153" s="16">
        <v>43.47</v>
      </c>
      <c r="CW153" s="16">
        <v>29.97</v>
      </c>
      <c r="CX153" s="38">
        <v>29.75</v>
      </c>
      <c r="CY153" s="23">
        <v>31.09</v>
      </c>
      <c r="CZ153" s="17">
        <v>31.29</v>
      </c>
      <c r="DA153" s="17">
        <v>31.74</v>
      </c>
      <c r="DB153" s="19">
        <v>33.9</v>
      </c>
      <c r="DC153" s="17">
        <v>34.71</v>
      </c>
      <c r="DD153" s="19">
        <v>37.25</v>
      </c>
      <c r="DE153" s="18">
        <v>36.65</v>
      </c>
      <c r="DF153" s="17">
        <v>38.58</v>
      </c>
      <c r="DG153" s="17">
        <v>38.119999999999997</v>
      </c>
      <c r="DH153" s="17">
        <v>38.090000000000003</v>
      </c>
      <c r="DI153" s="17">
        <v>43.93</v>
      </c>
      <c r="DJ153" s="19">
        <v>44.11</v>
      </c>
      <c r="DK153" s="17">
        <v>47.18</v>
      </c>
      <c r="DL153" s="17">
        <v>47.52</v>
      </c>
      <c r="DM153" s="16">
        <v>45.69</v>
      </c>
      <c r="DN153" s="16">
        <v>42.19</v>
      </c>
      <c r="DO153" s="16">
        <v>7</v>
      </c>
      <c r="DP153" s="20">
        <v>6</v>
      </c>
      <c r="DQ153" s="23">
        <v>6</v>
      </c>
      <c r="DR153" s="17">
        <v>3</v>
      </c>
      <c r="DS153" s="17">
        <v>3</v>
      </c>
      <c r="DT153" s="17">
        <v>0</v>
      </c>
      <c r="DU153" s="17">
        <v>-5</v>
      </c>
      <c r="DV153" s="17">
        <v>-4</v>
      </c>
      <c r="DW153" s="17">
        <v>-4</v>
      </c>
      <c r="DX153" s="17">
        <v>-1</v>
      </c>
      <c r="DY153" s="17">
        <v>4</v>
      </c>
      <c r="DZ153" s="17">
        <v>11</v>
      </c>
      <c r="EA153" s="17">
        <v>19</v>
      </c>
      <c r="EB153" s="17">
        <v>22</v>
      </c>
      <c r="EC153" s="17">
        <v>24</v>
      </c>
      <c r="ED153" s="17">
        <v>18</v>
      </c>
      <c r="EE153" s="20">
        <v>17</v>
      </c>
      <c r="EF153" s="20">
        <v>12</v>
      </c>
    </row>
    <row r="154" spans="1:136" ht="14">
      <c r="A154" s="2" t="s">
        <v>573</v>
      </c>
      <c r="B154" s="2" t="s">
        <v>574</v>
      </c>
      <c r="C154" s="2"/>
      <c r="D154" s="2">
        <v>50365182</v>
      </c>
      <c r="E154" s="10" t="s">
        <v>71</v>
      </c>
      <c r="F154" s="11" t="s">
        <v>575</v>
      </c>
      <c r="G154" s="2" t="s">
        <v>167</v>
      </c>
      <c r="H154" s="2"/>
      <c r="I154" s="2" t="s">
        <v>79</v>
      </c>
      <c r="J154" s="2" t="s">
        <v>577</v>
      </c>
      <c r="K154" s="30" t="s">
        <v>168</v>
      </c>
      <c r="L154" s="30" t="s">
        <v>576</v>
      </c>
      <c r="M154" s="30"/>
      <c r="N154" s="30"/>
      <c r="O154" s="3" t="s">
        <v>6</v>
      </c>
      <c r="P154" s="3">
        <v>22</v>
      </c>
      <c r="Q154" s="2">
        <v>23</v>
      </c>
      <c r="R154" s="2">
        <v>22</v>
      </c>
      <c r="S154" s="2" t="s">
        <v>578</v>
      </c>
      <c r="T154" s="33"/>
      <c r="U154" s="3" t="s">
        <v>260</v>
      </c>
      <c r="V154" s="3">
        <v>65</v>
      </c>
      <c r="W154" s="2">
        <v>51</v>
      </c>
      <c r="X154" s="2">
        <v>49</v>
      </c>
      <c r="Y154" s="2"/>
      <c r="Z154" s="33" t="s">
        <v>242</v>
      </c>
      <c r="AA154" s="12" t="s">
        <v>473</v>
      </c>
      <c r="AB154" s="12">
        <v>31</v>
      </c>
      <c r="AC154" s="13">
        <v>27</v>
      </c>
      <c r="AD154" s="13">
        <v>22</v>
      </c>
      <c r="AE154" s="13"/>
      <c r="AF154" s="34"/>
      <c r="AG154" s="2" t="s">
        <v>177</v>
      </c>
      <c r="AH154" s="2" t="s">
        <v>348</v>
      </c>
      <c r="AI154" s="2" t="s">
        <v>257</v>
      </c>
      <c r="AJ154" s="2" t="s">
        <v>444</v>
      </c>
      <c r="AK154" s="2" t="s">
        <v>87</v>
      </c>
      <c r="AL154" s="1" t="s">
        <v>180</v>
      </c>
      <c r="AM154" s="2" t="s">
        <v>89</v>
      </c>
      <c r="AN154" s="1" t="s">
        <v>197</v>
      </c>
      <c r="AO154" s="2" t="s">
        <v>91</v>
      </c>
      <c r="AP154" s="1" t="s">
        <v>442</v>
      </c>
      <c r="AQ154" s="2" t="s">
        <v>93</v>
      </c>
      <c r="AR154" s="14" t="s">
        <v>579</v>
      </c>
      <c r="AS154" s="15" t="s">
        <v>95</v>
      </c>
      <c r="AT154" s="1">
        <v>6</v>
      </c>
      <c r="AU154" s="4">
        <v>4.41</v>
      </c>
      <c r="AV154" s="55">
        <v>3.23</v>
      </c>
      <c r="AW154" s="7">
        <v>2.31</v>
      </c>
      <c r="AX154" s="6">
        <v>2.58</v>
      </c>
      <c r="AY154" s="7">
        <v>2.2799999999999998</v>
      </c>
      <c r="AZ154" s="8">
        <v>2.0699999999999998</v>
      </c>
      <c r="BA154" s="7">
        <v>1.79</v>
      </c>
      <c r="BB154" s="8">
        <v>0.9</v>
      </c>
      <c r="BC154" s="6">
        <v>1.41</v>
      </c>
      <c r="BD154" s="7">
        <v>2.2000000000000002</v>
      </c>
      <c r="BE154" s="7">
        <v>4.3499999999999996</v>
      </c>
      <c r="BF154" s="7">
        <v>7.5</v>
      </c>
      <c r="BG154" s="7">
        <v>3.81</v>
      </c>
      <c r="BH154" s="8">
        <v>4.1900000000000004</v>
      </c>
      <c r="BI154" s="9">
        <v>4.68</v>
      </c>
      <c r="BJ154" s="9">
        <v>6.9</v>
      </c>
      <c r="BK154" s="4">
        <v>11.97</v>
      </c>
      <c r="BL154" s="4">
        <v>16.55</v>
      </c>
      <c r="BM154" s="4">
        <v>4.57</v>
      </c>
      <c r="BN154" s="55">
        <v>3.34</v>
      </c>
      <c r="BO154" s="7">
        <v>3.11</v>
      </c>
      <c r="BP154" s="7">
        <v>3.39</v>
      </c>
      <c r="BQ154" s="7">
        <v>2.36</v>
      </c>
      <c r="BR154" s="8">
        <v>2.0499999999999998</v>
      </c>
      <c r="BS154" s="7">
        <v>3.68</v>
      </c>
      <c r="BT154" s="8">
        <v>3.05</v>
      </c>
      <c r="BU154" s="6">
        <v>3.44</v>
      </c>
      <c r="BV154" s="7">
        <v>4.79</v>
      </c>
      <c r="BW154" s="7">
        <v>5.55</v>
      </c>
      <c r="BX154" s="7">
        <v>7.23</v>
      </c>
      <c r="BY154" s="7">
        <v>5.5</v>
      </c>
      <c r="BZ154" s="8">
        <v>5.89</v>
      </c>
      <c r="CA154" s="9">
        <v>6.17</v>
      </c>
      <c r="CB154" s="9">
        <v>7.39</v>
      </c>
      <c r="CC154" s="4">
        <v>13.79</v>
      </c>
      <c r="CD154" s="4">
        <v>14.69</v>
      </c>
      <c r="CE154" s="16">
        <v>30.25</v>
      </c>
      <c r="CF154" s="56">
        <v>33.090000000000003</v>
      </c>
      <c r="CG154" s="17">
        <v>34.74</v>
      </c>
      <c r="CH154" s="18">
        <v>34.61</v>
      </c>
      <c r="CI154" s="17">
        <v>36.619999999999997</v>
      </c>
      <c r="CJ154" s="19">
        <v>39.81</v>
      </c>
      <c r="CK154" s="17">
        <v>41.54</v>
      </c>
      <c r="CL154" s="19">
        <v>40.47</v>
      </c>
      <c r="CM154" s="18">
        <v>41.86</v>
      </c>
      <c r="CN154" s="17">
        <v>42.9</v>
      </c>
      <c r="CO154" s="17">
        <v>44.36</v>
      </c>
      <c r="CP154" s="17">
        <v>44.78</v>
      </c>
      <c r="CQ154" s="17">
        <v>19.75</v>
      </c>
      <c r="CR154" s="19">
        <v>50.63</v>
      </c>
      <c r="CS154" s="20">
        <v>53.54</v>
      </c>
      <c r="CT154" s="20">
        <v>51.46</v>
      </c>
      <c r="CU154" s="16">
        <v>50.75</v>
      </c>
      <c r="CV154" s="16">
        <v>42.56</v>
      </c>
      <c r="CW154" s="16">
        <v>30.18</v>
      </c>
      <c r="CX154" s="56">
        <v>32.61</v>
      </c>
      <c r="CY154" s="17">
        <v>34.79</v>
      </c>
      <c r="CZ154" s="17">
        <v>36.200000000000003</v>
      </c>
      <c r="DA154" s="17">
        <v>37.090000000000003</v>
      </c>
      <c r="DB154" s="19">
        <v>40.380000000000003</v>
      </c>
      <c r="DC154" s="17">
        <v>42.37</v>
      </c>
      <c r="DD154" s="19">
        <v>40.39</v>
      </c>
      <c r="DE154" s="18">
        <v>42.22</v>
      </c>
      <c r="DF154" s="17">
        <v>43.01</v>
      </c>
      <c r="DG154" s="17">
        <v>44.32</v>
      </c>
      <c r="DH154" s="17">
        <v>45.4</v>
      </c>
      <c r="DI154" s="17">
        <v>50.46</v>
      </c>
      <c r="DJ154" s="19">
        <v>51</v>
      </c>
      <c r="DK154" s="20">
        <v>54.11</v>
      </c>
      <c r="DL154" s="20">
        <v>51.66</v>
      </c>
      <c r="DM154" s="16">
        <v>50.85</v>
      </c>
      <c r="DN154" s="16">
        <v>41.19</v>
      </c>
      <c r="DO154" s="16">
        <v>4</v>
      </c>
      <c r="DP154" s="57">
        <v>2</v>
      </c>
      <c r="DQ154" s="17">
        <v>4</v>
      </c>
      <c r="DR154" s="17">
        <v>0</v>
      </c>
      <c r="DS154" s="17">
        <v>-7</v>
      </c>
      <c r="DT154" s="17">
        <v>-13</v>
      </c>
      <c r="DU154" s="17">
        <v>-20</v>
      </c>
      <c r="DV154" s="17">
        <v>-26</v>
      </c>
      <c r="DW154" s="17">
        <v>-31</v>
      </c>
      <c r="DX154" s="17">
        <v>-25</v>
      </c>
      <c r="DY154" s="17">
        <v>-17</v>
      </c>
      <c r="DZ154" s="17">
        <v>-13</v>
      </c>
      <c r="EA154" s="17">
        <v>-5</v>
      </c>
      <c r="EB154" s="17">
        <v>-1</v>
      </c>
      <c r="EC154" s="20">
        <v>5</v>
      </c>
      <c r="ED154" s="20">
        <v>2</v>
      </c>
      <c r="EE154" s="20">
        <v>2</v>
      </c>
      <c r="EF154" s="20">
        <v>3</v>
      </c>
    </row>
    <row r="155" spans="1:136" ht="14">
      <c r="A155" s="2" t="s">
        <v>565</v>
      </c>
      <c r="B155" s="2" t="s">
        <v>566</v>
      </c>
      <c r="C155" s="2"/>
      <c r="D155" s="2">
        <v>43989915</v>
      </c>
      <c r="E155" s="10" t="s">
        <v>567</v>
      </c>
      <c r="F155" s="11" t="s">
        <v>568</v>
      </c>
      <c r="G155" s="2" t="s">
        <v>167</v>
      </c>
      <c r="H155" s="2"/>
      <c r="I155" s="2" t="s">
        <v>238</v>
      </c>
      <c r="J155" s="2" t="s">
        <v>376</v>
      </c>
      <c r="K155" s="30" t="s">
        <v>459</v>
      </c>
      <c r="L155" s="30" t="s">
        <v>538</v>
      </c>
      <c r="M155" s="30"/>
      <c r="N155" s="30"/>
      <c r="O155" s="3" t="s">
        <v>557</v>
      </c>
      <c r="P155" s="3">
        <v>40</v>
      </c>
      <c r="Q155" s="2">
        <v>39</v>
      </c>
      <c r="R155" s="2">
        <v>34</v>
      </c>
      <c r="S155" s="2" t="s">
        <v>569</v>
      </c>
      <c r="T155" s="33" t="s">
        <v>487</v>
      </c>
      <c r="AA155" s="3" t="s">
        <v>570</v>
      </c>
      <c r="AB155" s="3">
        <v>58</v>
      </c>
      <c r="AC155" s="2">
        <v>47</v>
      </c>
      <c r="AD155" s="2">
        <v>32</v>
      </c>
      <c r="AE155" s="2"/>
      <c r="AF155" s="33" t="s">
        <v>152</v>
      </c>
      <c r="AG155" s="2" t="s">
        <v>272</v>
      </c>
      <c r="AH155" s="2" t="s">
        <v>262</v>
      </c>
      <c r="AI155" s="2" t="s">
        <v>140</v>
      </c>
      <c r="AJ155" s="2" t="s">
        <v>130</v>
      </c>
      <c r="AK155" s="2" t="s">
        <v>87</v>
      </c>
      <c r="AL155" s="1" t="s">
        <v>443</v>
      </c>
      <c r="AM155" s="2" t="s">
        <v>89</v>
      </c>
      <c r="AN155" s="1" t="s">
        <v>108</v>
      </c>
      <c r="AO155" s="2" t="s">
        <v>91</v>
      </c>
      <c r="AP155" s="1" t="s">
        <v>571</v>
      </c>
      <c r="AQ155" s="2" t="s">
        <v>93</v>
      </c>
      <c r="AR155" s="14" t="s">
        <v>572</v>
      </c>
      <c r="AS155" s="15" t="s">
        <v>95</v>
      </c>
      <c r="AT155" s="1">
        <v>-11</v>
      </c>
      <c r="AU155" s="4">
        <v>3.95</v>
      </c>
      <c r="AV155" s="6">
        <v>1.69</v>
      </c>
      <c r="AW155" s="7">
        <v>1.87</v>
      </c>
      <c r="AX155" s="6">
        <v>1.62</v>
      </c>
      <c r="AY155" s="7">
        <v>1.61</v>
      </c>
      <c r="AZ155" s="8">
        <v>1.88</v>
      </c>
      <c r="BA155" s="7">
        <v>1.1200000000000001</v>
      </c>
      <c r="BB155" s="8">
        <v>1.81</v>
      </c>
      <c r="BC155" s="6">
        <v>1.93</v>
      </c>
      <c r="BD155" s="7">
        <v>3.84</v>
      </c>
      <c r="BE155" s="7">
        <v>5.13</v>
      </c>
      <c r="BF155" s="7">
        <v>3.45</v>
      </c>
      <c r="BG155" s="8">
        <v>2.31</v>
      </c>
      <c r="BH155" s="7">
        <v>3.13</v>
      </c>
      <c r="BI155" s="9">
        <v>3.9</v>
      </c>
      <c r="BJ155" s="4">
        <v>7.65</v>
      </c>
      <c r="BK155" s="4">
        <v>17.940000000000001</v>
      </c>
      <c r="BL155" s="1"/>
      <c r="BM155" s="4">
        <v>3.9</v>
      </c>
      <c r="BN155" s="6">
        <v>1.54</v>
      </c>
      <c r="BO155" s="7">
        <v>0</v>
      </c>
      <c r="BP155" s="7">
        <v>0</v>
      </c>
      <c r="BQ155" s="7">
        <v>0</v>
      </c>
      <c r="BR155" s="8">
        <v>0</v>
      </c>
      <c r="BS155" s="7">
        <v>0</v>
      </c>
      <c r="BT155" s="8">
        <v>0</v>
      </c>
      <c r="BU155" s="6">
        <v>1.66</v>
      </c>
      <c r="BV155" s="7">
        <v>2.95</v>
      </c>
      <c r="BW155" s="7">
        <v>6.17</v>
      </c>
      <c r="BX155" s="7">
        <v>2.33</v>
      </c>
      <c r="BY155" s="8">
        <v>2.2000000000000002</v>
      </c>
      <c r="BZ155" s="7">
        <v>3.36</v>
      </c>
      <c r="CA155" s="9">
        <v>4.29</v>
      </c>
      <c r="CB155" s="4">
        <v>11.05</v>
      </c>
      <c r="CC155" s="4">
        <v>14.57</v>
      </c>
      <c r="CD155" s="1"/>
      <c r="CE155" s="16">
        <v>25.67</v>
      </c>
      <c r="CF155" s="18">
        <v>30.47</v>
      </c>
      <c r="CG155" s="17">
        <v>33.770000000000003</v>
      </c>
      <c r="CH155" s="18">
        <v>34.409999999999997</v>
      </c>
      <c r="CI155" s="17">
        <v>37.450000000000003</v>
      </c>
      <c r="CJ155" s="19">
        <v>37.72</v>
      </c>
      <c r="CK155" s="17">
        <v>38.619999999999997</v>
      </c>
      <c r="CL155" s="19">
        <v>39.950000000000003</v>
      </c>
      <c r="CM155" s="18">
        <v>38.94</v>
      </c>
      <c r="CN155" s="17">
        <v>38.659999999999997</v>
      </c>
      <c r="CO155" s="17">
        <v>37.11</v>
      </c>
      <c r="CP155" s="17">
        <v>41.75</v>
      </c>
      <c r="CQ155" s="19">
        <v>44.13</v>
      </c>
      <c r="CR155" s="17">
        <v>44.76</v>
      </c>
      <c r="CS155" s="20">
        <v>46.61</v>
      </c>
      <c r="CT155" s="16">
        <v>44.94</v>
      </c>
      <c r="CU155" s="16">
        <v>40.25</v>
      </c>
      <c r="CV155" s="1"/>
      <c r="CW155" s="16">
        <v>25.46</v>
      </c>
      <c r="CX155" s="18">
        <v>30.28</v>
      </c>
      <c r="CY155" s="17">
        <v>33.119999999999997</v>
      </c>
      <c r="CZ155" s="17">
        <v>34.35</v>
      </c>
      <c r="DA155" s="17">
        <v>37.69</v>
      </c>
      <c r="DB155" s="19">
        <v>37.729999999999997</v>
      </c>
      <c r="DC155" s="17">
        <v>38.79</v>
      </c>
      <c r="DD155" s="19">
        <v>40.44</v>
      </c>
      <c r="DE155" s="18">
        <v>39.659999999999997</v>
      </c>
      <c r="DF155" s="17">
        <v>39.090000000000003</v>
      </c>
      <c r="DG155" s="17">
        <v>36.99</v>
      </c>
      <c r="DH155" s="17">
        <v>41.3</v>
      </c>
      <c r="DI155" s="19">
        <v>45.74</v>
      </c>
      <c r="DJ155" s="17">
        <v>44.36</v>
      </c>
      <c r="DK155" s="20">
        <v>46.87</v>
      </c>
      <c r="DL155" s="16">
        <v>44.38</v>
      </c>
      <c r="DM155" s="16">
        <v>40.549999999999997</v>
      </c>
      <c r="DN155" s="1"/>
      <c r="DO155" s="16">
        <v>-8</v>
      </c>
      <c r="DP155" s="17">
        <v>2</v>
      </c>
      <c r="DQ155" s="17">
        <v>6</v>
      </c>
      <c r="DR155" s="17">
        <v>8</v>
      </c>
      <c r="DS155" s="17">
        <v>6</v>
      </c>
      <c r="DT155" s="17">
        <v>0</v>
      </c>
      <c r="DU155" s="17">
        <v>-5</v>
      </c>
      <c r="DV155" s="17">
        <v>-10</v>
      </c>
      <c r="DW155" s="17">
        <v>-15</v>
      </c>
      <c r="DX155" s="17">
        <v>-18</v>
      </c>
      <c r="DY155" s="17">
        <v>-21</v>
      </c>
      <c r="DZ155" s="17">
        <v>-24</v>
      </c>
      <c r="EA155" s="17">
        <v>-23</v>
      </c>
      <c r="EB155" s="17">
        <v>-15</v>
      </c>
      <c r="EC155" s="20">
        <v>-11</v>
      </c>
      <c r="ED155" s="20">
        <v>-7</v>
      </c>
      <c r="EE155" s="20">
        <v>-4</v>
      </c>
      <c r="EF155" s="1"/>
    </row>
    <row r="156" spans="1:136" ht="14">
      <c r="A156" s="2" t="s">
        <v>1385</v>
      </c>
      <c r="B156" s="2" t="s">
        <v>554</v>
      </c>
      <c r="C156" s="2"/>
      <c r="D156" s="2">
        <v>30362482</v>
      </c>
      <c r="E156" s="10" t="s">
        <v>555</v>
      </c>
      <c r="F156" s="11" t="s">
        <v>556</v>
      </c>
      <c r="G156" s="2" t="s">
        <v>167</v>
      </c>
      <c r="H156" s="2"/>
      <c r="I156" s="2" t="s">
        <v>238</v>
      </c>
      <c r="J156" s="2" t="s">
        <v>279</v>
      </c>
      <c r="K156" s="30" t="s">
        <v>168</v>
      </c>
      <c r="L156" s="30"/>
      <c r="M156" s="30"/>
      <c r="N156" s="30"/>
      <c r="O156" s="3" t="s">
        <v>557</v>
      </c>
      <c r="P156" s="3">
        <v>8</v>
      </c>
      <c r="Q156" s="2">
        <v>3</v>
      </c>
      <c r="R156" s="2">
        <v>1</v>
      </c>
      <c r="S156" s="2" t="s">
        <v>1386</v>
      </c>
      <c r="T156" s="33"/>
      <c r="U156" s="3" t="s">
        <v>558</v>
      </c>
      <c r="V156" s="3">
        <v>31</v>
      </c>
      <c r="W156" s="2">
        <v>30</v>
      </c>
      <c r="X156" s="2">
        <v>23</v>
      </c>
      <c r="Y156" s="2"/>
      <c r="Z156" s="33" t="s">
        <v>242</v>
      </c>
      <c r="AA156" s="12" t="s">
        <v>217</v>
      </c>
      <c r="AB156" s="12">
        <v>61</v>
      </c>
      <c r="AC156" s="13">
        <v>41</v>
      </c>
      <c r="AD156" s="13">
        <v>35</v>
      </c>
      <c r="AE156" s="13"/>
      <c r="AF156" s="34" t="s">
        <v>180</v>
      </c>
      <c r="AG156" s="2" t="s">
        <v>177</v>
      </c>
      <c r="AH156" s="2" t="s">
        <v>248</v>
      </c>
      <c r="AI156" s="2" t="s">
        <v>559</v>
      </c>
      <c r="AJ156" s="2" t="s">
        <v>444</v>
      </c>
      <c r="AK156" s="2" t="s">
        <v>87</v>
      </c>
      <c r="AL156" s="1" t="s">
        <v>242</v>
      </c>
      <c r="AM156" s="2" t="s">
        <v>89</v>
      </c>
      <c r="AN156" s="1" t="s">
        <v>108</v>
      </c>
      <c r="AO156" s="2" t="s">
        <v>91</v>
      </c>
      <c r="AP156" s="1" t="s">
        <v>560</v>
      </c>
      <c r="AQ156" s="2" t="s">
        <v>93</v>
      </c>
      <c r="AR156" s="14" t="s">
        <v>561</v>
      </c>
      <c r="AS156" s="15" t="s">
        <v>95</v>
      </c>
      <c r="AT156" s="1">
        <v>0</v>
      </c>
      <c r="AU156" s="4">
        <v>4.66</v>
      </c>
      <c r="AV156" s="37">
        <v>3.43</v>
      </c>
      <c r="AW156" s="5">
        <v>2.52</v>
      </c>
      <c r="AX156" s="39">
        <v>2.2200000000000002</v>
      </c>
      <c r="AY156" s="5">
        <v>1.89</v>
      </c>
      <c r="AZ156" s="41">
        <v>2.08</v>
      </c>
      <c r="BA156" s="7">
        <v>2.0099999999999998</v>
      </c>
      <c r="BB156" s="8">
        <v>2.12</v>
      </c>
      <c r="BC156" s="6">
        <v>2.91</v>
      </c>
      <c r="BD156" s="7">
        <v>3.19</v>
      </c>
      <c r="BE156" s="7">
        <v>2.4700000000000002</v>
      </c>
      <c r="BF156" s="7">
        <v>3.03</v>
      </c>
      <c r="BG156" s="7">
        <v>2.04</v>
      </c>
      <c r="BH156" s="8">
        <v>2.91</v>
      </c>
      <c r="BI156" s="7">
        <v>5.52</v>
      </c>
      <c r="BJ156" s="7">
        <v>6.17</v>
      </c>
      <c r="BK156" s="4">
        <v>7.13</v>
      </c>
      <c r="BL156" s="4">
        <v>11.33</v>
      </c>
      <c r="BM156" s="4">
        <v>4.92</v>
      </c>
      <c r="BN156" s="37">
        <v>3.62</v>
      </c>
      <c r="BO156" s="5">
        <v>2.63</v>
      </c>
      <c r="BP156" s="5">
        <v>1.89</v>
      </c>
      <c r="BQ156" s="5">
        <v>1.61</v>
      </c>
      <c r="BR156" s="41">
        <v>2.78</v>
      </c>
      <c r="BS156" s="7">
        <v>2.87</v>
      </c>
      <c r="BT156" s="8">
        <v>2.56</v>
      </c>
      <c r="BU156" s="6">
        <v>2.75</v>
      </c>
      <c r="BV156" s="7">
        <v>2.39</v>
      </c>
      <c r="BW156" s="7">
        <v>2.86</v>
      </c>
      <c r="BX156" s="7">
        <v>4.88</v>
      </c>
      <c r="BY156" s="7">
        <v>2.4</v>
      </c>
      <c r="BZ156" s="8">
        <v>2.94</v>
      </c>
      <c r="CA156" s="7">
        <v>3.8</v>
      </c>
      <c r="CB156" s="7">
        <v>7.07</v>
      </c>
      <c r="CC156" s="4">
        <v>11.24</v>
      </c>
      <c r="CD156" s="4">
        <v>15.85</v>
      </c>
      <c r="CE156" s="16">
        <v>23.94</v>
      </c>
      <c r="CF156" s="38">
        <v>28.53</v>
      </c>
      <c r="CG156" s="23">
        <v>30.99</v>
      </c>
      <c r="CH156" s="40">
        <v>31.17</v>
      </c>
      <c r="CI156" s="23">
        <v>31.8</v>
      </c>
      <c r="CJ156" s="42">
        <v>33.39</v>
      </c>
      <c r="CK156" s="17">
        <v>34.770000000000003</v>
      </c>
      <c r="CL156" s="19">
        <v>35.86</v>
      </c>
      <c r="CM156" s="18">
        <v>37.1</v>
      </c>
      <c r="CN156" s="17">
        <v>39.130000000000003</v>
      </c>
      <c r="CO156" s="17">
        <v>39.6</v>
      </c>
      <c r="CP156" s="17">
        <v>37.61</v>
      </c>
      <c r="CQ156" s="17">
        <v>44.08</v>
      </c>
      <c r="CR156" s="19">
        <v>47.43</v>
      </c>
      <c r="CS156" s="17">
        <v>43.2</v>
      </c>
      <c r="CT156" s="17">
        <v>43.89</v>
      </c>
      <c r="CU156" s="16">
        <v>41.08</v>
      </c>
      <c r="CV156" s="16">
        <v>38.76</v>
      </c>
      <c r="CW156" s="16">
        <v>24.03</v>
      </c>
      <c r="CX156" s="38">
        <v>28.61</v>
      </c>
      <c r="CY156" s="23">
        <v>30.19</v>
      </c>
      <c r="CZ156" s="23">
        <v>30.88</v>
      </c>
      <c r="DA156" s="23">
        <v>31.83</v>
      </c>
      <c r="DB156" s="42">
        <v>33.770000000000003</v>
      </c>
      <c r="DC156" s="17">
        <v>34.950000000000003</v>
      </c>
      <c r="DD156" s="19">
        <v>35.32</v>
      </c>
      <c r="DE156" s="18">
        <v>36.869999999999997</v>
      </c>
      <c r="DF156" s="17">
        <v>38.53</v>
      </c>
      <c r="DG156" s="17">
        <v>40.96</v>
      </c>
      <c r="DH156" s="17">
        <v>37.83</v>
      </c>
      <c r="DI156" s="17">
        <v>44.62</v>
      </c>
      <c r="DJ156" s="19">
        <v>46.66</v>
      </c>
      <c r="DK156" s="17">
        <v>42.81</v>
      </c>
      <c r="DL156" s="17">
        <v>43.74</v>
      </c>
      <c r="DM156" s="16">
        <v>40.130000000000003</v>
      </c>
      <c r="DN156" s="16">
        <v>38.39</v>
      </c>
      <c r="DO156" s="16">
        <v>2</v>
      </c>
      <c r="DP156" s="20">
        <v>2</v>
      </c>
      <c r="DQ156" s="23">
        <v>0</v>
      </c>
      <c r="DR156" s="23">
        <v>0</v>
      </c>
      <c r="DS156" s="23">
        <v>0</v>
      </c>
      <c r="DT156" s="23">
        <v>-4</v>
      </c>
      <c r="DU156" s="17">
        <v>-4</v>
      </c>
      <c r="DV156" s="17">
        <v>-4</v>
      </c>
      <c r="DW156" s="17">
        <v>-4</v>
      </c>
      <c r="DX156" s="17">
        <v>-8</v>
      </c>
      <c r="DY156" s="17">
        <v>-12</v>
      </c>
      <c r="DZ156" s="17">
        <v>-21</v>
      </c>
      <c r="EA156" s="17">
        <v>-29</v>
      </c>
      <c r="EB156" s="17">
        <v>-27</v>
      </c>
      <c r="EC156" s="17">
        <v>-21</v>
      </c>
      <c r="ED156" s="17">
        <v>-12</v>
      </c>
      <c r="EE156" s="20">
        <v>-7</v>
      </c>
      <c r="EF156" s="20">
        <v>-7</v>
      </c>
    </row>
    <row r="157" spans="1:136" ht="14">
      <c r="A157" s="2" t="s">
        <v>1383</v>
      </c>
      <c r="B157" s="2" t="s">
        <v>47</v>
      </c>
      <c r="C157" s="2"/>
      <c r="D157" s="2">
        <v>52744712</v>
      </c>
      <c r="E157" s="10" t="s">
        <v>550</v>
      </c>
      <c r="F157" s="11" t="s">
        <v>249</v>
      </c>
      <c r="G157" s="2" t="s">
        <v>167</v>
      </c>
      <c r="H157" s="2"/>
      <c r="I157" s="2"/>
      <c r="J157" s="2" t="s">
        <v>279</v>
      </c>
      <c r="K157" s="30" t="s">
        <v>168</v>
      </c>
      <c r="L157" s="30"/>
      <c r="M157" s="30"/>
      <c r="N157" s="30"/>
      <c r="O157" s="3" t="s">
        <v>551</v>
      </c>
      <c r="P157" s="3">
        <v>33</v>
      </c>
      <c r="Q157" s="2">
        <v>19</v>
      </c>
      <c r="R157" s="2">
        <v>23</v>
      </c>
      <c r="S157" s="2" t="s">
        <v>1384</v>
      </c>
      <c r="T157" s="33"/>
      <c r="U157" s="3" t="s">
        <v>126</v>
      </c>
      <c r="V157" s="3">
        <v>75</v>
      </c>
      <c r="W157" s="2">
        <v>52</v>
      </c>
      <c r="X157" s="2">
        <v>44</v>
      </c>
      <c r="Y157" s="2"/>
      <c r="Z157" s="33" t="s">
        <v>152</v>
      </c>
      <c r="AA157" s="12"/>
      <c r="AB157" s="12"/>
      <c r="AC157" s="13"/>
      <c r="AD157" s="13"/>
      <c r="AE157" s="13"/>
      <c r="AF157" s="34"/>
      <c r="AG157" s="2" t="s">
        <v>218</v>
      </c>
      <c r="AH157" s="2" t="s">
        <v>265</v>
      </c>
      <c r="AI157" s="2" t="s">
        <v>129</v>
      </c>
      <c r="AJ157" s="2" t="s">
        <v>359</v>
      </c>
      <c r="AK157" s="2" t="s">
        <v>87</v>
      </c>
      <c r="AL157" s="1" t="s">
        <v>443</v>
      </c>
      <c r="AM157" s="2" t="s">
        <v>89</v>
      </c>
      <c r="AN157" s="1" t="s">
        <v>108</v>
      </c>
      <c r="AO157" s="2" t="s">
        <v>91</v>
      </c>
      <c r="AP157" s="1" t="s">
        <v>552</v>
      </c>
      <c r="AQ157" s="2" t="s">
        <v>93</v>
      </c>
      <c r="AR157" s="14" t="s">
        <v>553</v>
      </c>
      <c r="AS157" s="15" t="s">
        <v>95</v>
      </c>
      <c r="AT157" s="1">
        <v>0</v>
      </c>
      <c r="AU157" s="4">
        <v>5.41</v>
      </c>
      <c r="AV157" s="37">
        <v>3.62</v>
      </c>
      <c r="AW157" s="5">
        <v>3.18</v>
      </c>
      <c r="AX157" s="6">
        <v>2.67</v>
      </c>
      <c r="AY157" s="7">
        <v>3.07</v>
      </c>
      <c r="AZ157" s="8">
        <v>2.52</v>
      </c>
      <c r="BA157" s="7">
        <v>1.42</v>
      </c>
      <c r="BB157" s="8">
        <v>2.14</v>
      </c>
      <c r="BC157" s="6">
        <v>2.74</v>
      </c>
      <c r="BD157" s="7">
        <v>4.0199999999999996</v>
      </c>
      <c r="BE157" s="7">
        <v>6.97</v>
      </c>
      <c r="BF157" s="7">
        <v>4.88</v>
      </c>
      <c r="BG157" s="7">
        <v>1.52</v>
      </c>
      <c r="BH157" s="8">
        <v>2.91</v>
      </c>
      <c r="BI157" s="7">
        <v>3.49</v>
      </c>
      <c r="BJ157" s="9">
        <v>4.97</v>
      </c>
      <c r="BK157" s="4">
        <v>11.07</v>
      </c>
      <c r="BL157" s="4">
        <v>16.97</v>
      </c>
      <c r="BM157" s="4">
        <v>5.99</v>
      </c>
      <c r="BN157" s="37">
        <v>4.5199999999999996</v>
      </c>
      <c r="BO157" s="5">
        <v>2.91</v>
      </c>
      <c r="BP157" s="53">
        <v>2.87</v>
      </c>
      <c r="BQ157" s="53">
        <v>2.14</v>
      </c>
      <c r="BR157" s="54">
        <v>3.24</v>
      </c>
      <c r="BS157" s="53">
        <v>3.36</v>
      </c>
      <c r="BT157" s="54">
        <v>3.02</v>
      </c>
      <c r="BU157" s="6">
        <v>3.38</v>
      </c>
      <c r="BV157" s="7">
        <v>4.25</v>
      </c>
      <c r="BW157" s="7">
        <v>6.34</v>
      </c>
      <c r="BX157" s="7">
        <v>3.69</v>
      </c>
      <c r="BY157" s="7">
        <v>0</v>
      </c>
      <c r="BZ157" s="8">
        <v>0</v>
      </c>
      <c r="CA157" s="7">
        <v>2.9</v>
      </c>
      <c r="CB157" s="9">
        <v>4.68</v>
      </c>
      <c r="CC157" s="4">
        <v>9.68</v>
      </c>
      <c r="CD157" s="4">
        <v>17.88</v>
      </c>
      <c r="CE157" s="16">
        <v>27.66</v>
      </c>
      <c r="CF157" s="38">
        <v>28.32</v>
      </c>
      <c r="CG157" s="23">
        <v>29.75</v>
      </c>
      <c r="CH157" s="18">
        <v>31.39</v>
      </c>
      <c r="CI157" s="17">
        <v>32.33</v>
      </c>
      <c r="CJ157" s="19">
        <v>34.57</v>
      </c>
      <c r="CK157" s="17">
        <v>35.159999999999997</v>
      </c>
      <c r="CL157" s="19">
        <v>36.369999999999997</v>
      </c>
      <c r="CM157" s="18">
        <v>36.840000000000003</v>
      </c>
      <c r="CN157" s="17">
        <v>36.270000000000003</v>
      </c>
      <c r="CO157" s="17">
        <v>37.28</v>
      </c>
      <c r="CP157" s="17">
        <v>39.520000000000003</v>
      </c>
      <c r="CQ157" s="17">
        <v>43.3</v>
      </c>
      <c r="CR157" s="19">
        <v>44.95</v>
      </c>
      <c r="CS157" s="17">
        <v>48.37</v>
      </c>
      <c r="CT157" s="20">
        <v>44.2</v>
      </c>
      <c r="CU157" s="16">
        <v>46.58</v>
      </c>
      <c r="CV157" s="16">
        <v>39.61</v>
      </c>
      <c r="CW157" s="16">
        <v>27.03</v>
      </c>
      <c r="CX157" s="38">
        <v>27.2</v>
      </c>
      <c r="CY157" s="23">
        <v>29.69</v>
      </c>
      <c r="CZ157" s="17">
        <v>31.76</v>
      </c>
      <c r="DA157" s="17">
        <v>32.96</v>
      </c>
      <c r="DB157" s="19">
        <v>34.93</v>
      </c>
      <c r="DC157" s="17">
        <v>35.31</v>
      </c>
      <c r="DD157" s="19">
        <v>36.299999999999997</v>
      </c>
      <c r="DE157" s="18">
        <v>36.979999999999997</v>
      </c>
      <c r="DF157" s="17">
        <v>35.799999999999997</v>
      </c>
      <c r="DG157" s="17">
        <v>37.159999999999997</v>
      </c>
      <c r="DH157" s="17">
        <v>38.979999999999997</v>
      </c>
      <c r="DI157" s="17">
        <v>43.52</v>
      </c>
      <c r="DJ157" s="19">
        <v>44.36</v>
      </c>
      <c r="DK157" s="17">
        <v>48.27</v>
      </c>
      <c r="DL157" s="20">
        <v>44.01</v>
      </c>
      <c r="DM157" s="16">
        <v>47.28</v>
      </c>
      <c r="DN157" s="16">
        <v>38.92</v>
      </c>
      <c r="DO157" s="16">
        <v>-2</v>
      </c>
      <c r="DP157" s="20">
        <v>-3</v>
      </c>
      <c r="DQ157" s="23">
        <v>-1</v>
      </c>
      <c r="DR157" s="17">
        <v>-1</v>
      </c>
      <c r="DS157" s="17">
        <v>-2</v>
      </c>
      <c r="DT157" s="17">
        <v>-5</v>
      </c>
      <c r="DU157" s="17">
        <v>-7</v>
      </c>
      <c r="DV157" s="17">
        <v>-3</v>
      </c>
      <c r="DW157" s="17">
        <v>0</v>
      </c>
      <c r="DX157" s="17">
        <v>8</v>
      </c>
      <c r="DY157" s="17">
        <v>18</v>
      </c>
      <c r="DZ157" s="17">
        <v>29</v>
      </c>
      <c r="EA157" s="17">
        <v>32</v>
      </c>
      <c r="EB157" s="17">
        <v>27</v>
      </c>
      <c r="EC157" s="17">
        <v>19</v>
      </c>
      <c r="ED157" s="20">
        <v>11</v>
      </c>
      <c r="EE157" s="20">
        <v>6</v>
      </c>
      <c r="EF157" s="20">
        <v>2</v>
      </c>
    </row>
    <row r="158" spans="1:136" ht="14">
      <c r="A158" s="2" t="s">
        <v>1381</v>
      </c>
      <c r="B158" s="2" t="s">
        <v>546</v>
      </c>
      <c r="C158" s="2"/>
      <c r="D158" s="2">
        <v>50489723</v>
      </c>
      <c r="E158" s="10" t="s">
        <v>547</v>
      </c>
      <c r="F158" s="11" t="s">
        <v>548</v>
      </c>
      <c r="G158" s="2" t="s">
        <v>167</v>
      </c>
      <c r="H158" s="2"/>
      <c r="I158" s="2"/>
      <c r="J158" s="2" t="s">
        <v>279</v>
      </c>
      <c r="K158" s="30" t="s">
        <v>168</v>
      </c>
      <c r="L158" s="30"/>
      <c r="M158" s="30"/>
      <c r="N158" s="30"/>
      <c r="S158" s="2" t="s">
        <v>1382</v>
      </c>
      <c r="T158" s="33"/>
      <c r="U158" s="3" t="s">
        <v>115</v>
      </c>
      <c r="V158" s="3">
        <v>38</v>
      </c>
      <c r="W158" s="2">
        <v>30</v>
      </c>
      <c r="X158" s="2">
        <v>22</v>
      </c>
      <c r="AA158" s="3" t="s">
        <v>116</v>
      </c>
      <c r="AB158" s="3">
        <v>68</v>
      </c>
      <c r="AC158" s="2">
        <v>56</v>
      </c>
      <c r="AD158" s="2">
        <v>45</v>
      </c>
      <c r="AE158" s="2"/>
      <c r="AF158" s="33" t="s">
        <v>152</v>
      </c>
      <c r="AG158" s="2" t="s">
        <v>127</v>
      </c>
      <c r="AH158" s="2" t="s">
        <v>104</v>
      </c>
      <c r="AI158" s="2" t="s">
        <v>105</v>
      </c>
      <c r="AJ158" s="2" t="s">
        <v>513</v>
      </c>
      <c r="AK158" s="2" t="s">
        <v>87</v>
      </c>
      <c r="AL158" s="1" t="s">
        <v>242</v>
      </c>
      <c r="AM158" s="2" t="s">
        <v>89</v>
      </c>
      <c r="AN158" s="1" t="s">
        <v>108</v>
      </c>
      <c r="AO158" s="2" t="s">
        <v>91</v>
      </c>
      <c r="AP158" s="1" t="s">
        <v>549</v>
      </c>
      <c r="AQ158" s="2" t="s">
        <v>93</v>
      </c>
      <c r="AR158" s="14" t="s">
        <v>544</v>
      </c>
      <c r="AS158" s="15" t="s">
        <v>95</v>
      </c>
      <c r="AT158" s="1">
        <v>1</v>
      </c>
      <c r="AU158" s="4">
        <v>7.46</v>
      </c>
      <c r="AV158" s="37">
        <v>4.62</v>
      </c>
      <c r="AW158" s="5">
        <v>4.5599999999999996</v>
      </c>
      <c r="AX158" s="6">
        <v>2.91</v>
      </c>
      <c r="AY158" s="7">
        <v>2.3199999999999998</v>
      </c>
      <c r="AZ158" s="8">
        <v>3.02</v>
      </c>
      <c r="BA158" s="7">
        <v>2.39</v>
      </c>
      <c r="BB158" s="8">
        <v>2.76</v>
      </c>
      <c r="BC158" s="6">
        <v>3.44</v>
      </c>
      <c r="BD158" s="7">
        <v>5.01</v>
      </c>
      <c r="BE158" s="7">
        <v>7.97</v>
      </c>
      <c r="BF158" s="7">
        <v>8.14</v>
      </c>
      <c r="BG158" s="7">
        <v>3.78</v>
      </c>
      <c r="BH158" s="8">
        <v>3.78</v>
      </c>
      <c r="BI158" s="7">
        <v>5.6</v>
      </c>
      <c r="BJ158" s="9">
        <v>8.9600000000000009</v>
      </c>
      <c r="BK158" s="4">
        <v>12.16</v>
      </c>
      <c r="BL158" s="4">
        <v>18.13</v>
      </c>
      <c r="BM158" s="4">
        <v>7.65</v>
      </c>
      <c r="BN158" s="37">
        <v>5.59</v>
      </c>
      <c r="BO158" s="5">
        <v>4.8600000000000003</v>
      </c>
      <c r="BP158" s="7">
        <v>4.01</v>
      </c>
      <c r="BQ158" s="7">
        <v>2.92</v>
      </c>
      <c r="BR158" s="8">
        <v>3.34</v>
      </c>
      <c r="BS158" s="7">
        <v>3.37</v>
      </c>
      <c r="BT158" s="8">
        <v>3.6</v>
      </c>
      <c r="BU158" s="6">
        <v>4.29</v>
      </c>
      <c r="BV158" s="7">
        <v>6.56</v>
      </c>
      <c r="BW158" s="7">
        <v>7.67</v>
      </c>
      <c r="BX158" s="7">
        <v>8.4499999999999993</v>
      </c>
      <c r="BY158" s="7">
        <v>3.96</v>
      </c>
      <c r="BZ158" s="8">
        <v>5.73</v>
      </c>
      <c r="CA158" s="7">
        <v>6.24</v>
      </c>
      <c r="CB158" s="9">
        <v>8.69</v>
      </c>
      <c r="CC158" s="4">
        <v>11.17</v>
      </c>
      <c r="CD158" s="4">
        <v>17.440000000000001</v>
      </c>
      <c r="CE158" s="16">
        <v>29.94</v>
      </c>
      <c r="CF158" s="38">
        <v>34.97</v>
      </c>
      <c r="CG158" s="23">
        <v>36.409999999999997</v>
      </c>
      <c r="CH158" s="18">
        <v>35.82</v>
      </c>
      <c r="CI158" s="17">
        <v>37.14</v>
      </c>
      <c r="CJ158" s="19">
        <v>39.75</v>
      </c>
      <c r="CK158" s="17">
        <v>40.65</v>
      </c>
      <c r="CL158" s="19">
        <v>41.71</v>
      </c>
      <c r="CM158" s="18">
        <v>44.12</v>
      </c>
      <c r="CN158" s="17">
        <v>46.23</v>
      </c>
      <c r="CO158" s="17">
        <v>44.94</v>
      </c>
      <c r="CP158" s="17">
        <v>45.46</v>
      </c>
      <c r="CQ158" s="17">
        <v>49.85</v>
      </c>
      <c r="CR158" s="19">
        <v>50.82</v>
      </c>
      <c r="CS158" s="17">
        <v>56.96</v>
      </c>
      <c r="CT158" s="20">
        <v>51.33</v>
      </c>
      <c r="CU158" s="16">
        <v>50.57</v>
      </c>
      <c r="CV158" s="16">
        <v>48.51</v>
      </c>
      <c r="CW158" s="16">
        <v>29.29</v>
      </c>
      <c r="CX158" s="38">
        <v>34.130000000000003</v>
      </c>
      <c r="CY158" s="23">
        <v>36.229999999999997</v>
      </c>
      <c r="CZ158" s="17">
        <v>35.68</v>
      </c>
      <c r="DA158" s="17">
        <v>37.39</v>
      </c>
      <c r="DB158" s="19">
        <v>39.979999999999997</v>
      </c>
      <c r="DC158" s="17">
        <v>39.29</v>
      </c>
      <c r="DD158" s="19">
        <v>41.21</v>
      </c>
      <c r="DE158" s="18">
        <v>43.21</v>
      </c>
      <c r="DF158" s="17">
        <v>44.83</v>
      </c>
      <c r="DG158" s="17">
        <v>44.82</v>
      </c>
      <c r="DH158" s="17">
        <v>45.75</v>
      </c>
      <c r="DI158" s="17">
        <v>48.83</v>
      </c>
      <c r="DJ158" s="19">
        <v>50.79</v>
      </c>
      <c r="DK158" s="17">
        <v>57.8</v>
      </c>
      <c r="DL158" s="20">
        <v>52.01</v>
      </c>
      <c r="DM158" s="16">
        <v>51.4</v>
      </c>
      <c r="DN158" s="16">
        <v>48.08</v>
      </c>
      <c r="DO158" s="16">
        <v>8</v>
      </c>
      <c r="DP158" s="20">
        <v>5</v>
      </c>
      <c r="DQ158" s="23">
        <v>5</v>
      </c>
      <c r="DR158" s="17">
        <v>7</v>
      </c>
      <c r="DS158" s="17">
        <v>3</v>
      </c>
      <c r="DT158" s="17">
        <v>0</v>
      </c>
      <c r="DU158" s="17">
        <v>-2</v>
      </c>
      <c r="DV158" s="17">
        <v>-1</v>
      </c>
      <c r="DW158" s="17">
        <v>3</v>
      </c>
      <c r="DX158" s="17">
        <v>9</v>
      </c>
      <c r="DY158" s="17">
        <v>18</v>
      </c>
      <c r="DZ158" s="17">
        <v>29</v>
      </c>
      <c r="EA158" s="17">
        <v>28</v>
      </c>
      <c r="EB158" s="17">
        <v>26</v>
      </c>
      <c r="EC158" s="17">
        <v>22</v>
      </c>
      <c r="ED158" s="20">
        <v>16</v>
      </c>
      <c r="EE158" s="20">
        <v>12</v>
      </c>
      <c r="EF158" s="20">
        <v>11</v>
      </c>
    </row>
    <row r="159" spans="1:136" ht="14">
      <c r="A159" s="2" t="s">
        <v>1380</v>
      </c>
      <c r="B159" s="2" t="s">
        <v>540</v>
      </c>
      <c r="C159" s="2"/>
      <c r="D159" s="2">
        <v>51691194</v>
      </c>
      <c r="E159" s="10" t="s">
        <v>541</v>
      </c>
      <c r="F159" s="11" t="s">
        <v>542</v>
      </c>
      <c r="G159" s="2" t="s">
        <v>167</v>
      </c>
      <c r="H159" s="2"/>
      <c r="I159" s="2" t="s">
        <v>79</v>
      </c>
      <c r="J159" s="2" t="s">
        <v>335</v>
      </c>
      <c r="K159" s="30" t="s">
        <v>459</v>
      </c>
      <c r="L159" s="30" t="s">
        <v>543</v>
      </c>
      <c r="M159" s="30"/>
      <c r="N159" s="30"/>
      <c r="O159" s="3" t="s">
        <v>6</v>
      </c>
      <c r="P159" s="3">
        <v>10</v>
      </c>
      <c r="Q159" s="2">
        <v>9</v>
      </c>
      <c r="R159" s="2">
        <v>7</v>
      </c>
      <c r="S159" s="2" t="s">
        <v>506</v>
      </c>
      <c r="T159" s="33"/>
      <c r="U159" s="3" t="s">
        <v>232</v>
      </c>
      <c r="V159" s="3">
        <v>55</v>
      </c>
      <c r="W159" s="2">
        <v>36</v>
      </c>
      <c r="X159" s="2">
        <v>35</v>
      </c>
      <c r="Y159" s="2"/>
      <c r="Z159" s="33" t="s">
        <v>242</v>
      </c>
      <c r="AA159" s="12" t="s">
        <v>301</v>
      </c>
      <c r="AB159" s="12">
        <v>36</v>
      </c>
      <c r="AC159" s="13">
        <v>23</v>
      </c>
      <c r="AD159" s="13">
        <v>20</v>
      </c>
      <c r="AE159" s="13"/>
      <c r="AF159" s="34"/>
      <c r="AG159" s="2" t="s">
        <v>149</v>
      </c>
      <c r="AH159" s="2" t="s">
        <v>262</v>
      </c>
      <c r="AI159" s="2" t="s">
        <v>140</v>
      </c>
      <c r="AJ159" s="2" t="s">
        <v>106</v>
      </c>
      <c r="AK159" s="2" t="s">
        <v>87</v>
      </c>
      <c r="AL159" s="1" t="s">
        <v>152</v>
      </c>
      <c r="AM159" s="2" t="s">
        <v>89</v>
      </c>
      <c r="AN159" s="1" t="s">
        <v>197</v>
      </c>
      <c r="AO159" s="2" t="s">
        <v>91</v>
      </c>
      <c r="AP159" s="1" t="s">
        <v>544</v>
      </c>
      <c r="AQ159" s="2" t="s">
        <v>93</v>
      </c>
      <c r="AR159" s="14" t="s">
        <v>545</v>
      </c>
      <c r="AS159" s="15" t="s">
        <v>95</v>
      </c>
      <c r="AT159" s="1">
        <v>-10</v>
      </c>
      <c r="AU159" s="4">
        <v>4.13</v>
      </c>
      <c r="AV159" s="37">
        <v>3.98</v>
      </c>
      <c r="AW159" s="5">
        <v>3.69</v>
      </c>
      <c r="AX159" s="6">
        <v>3.13</v>
      </c>
      <c r="AY159" s="7">
        <v>3.64</v>
      </c>
      <c r="AZ159" s="8">
        <v>3.23</v>
      </c>
      <c r="BA159" s="7">
        <v>4.0199999999999996</v>
      </c>
      <c r="BB159" s="8">
        <v>4.43</v>
      </c>
      <c r="BC159" s="6">
        <v>5.22</v>
      </c>
      <c r="BD159" s="7">
        <v>7.07</v>
      </c>
      <c r="BE159" s="7">
        <v>9.4600000000000009</v>
      </c>
      <c r="BF159" s="7">
        <v>8.15</v>
      </c>
      <c r="BG159" s="7">
        <v>9.74</v>
      </c>
      <c r="BH159" s="8">
        <v>7.17</v>
      </c>
      <c r="BI159" s="9">
        <v>7.05</v>
      </c>
      <c r="BJ159" s="9">
        <v>8.92</v>
      </c>
      <c r="BK159" s="4">
        <v>12.06</v>
      </c>
      <c r="BL159" s="4">
        <v>15.5</v>
      </c>
      <c r="BM159" s="4">
        <v>6</v>
      </c>
      <c r="BN159" s="37">
        <v>5.84</v>
      </c>
      <c r="BO159" s="5">
        <v>4.8499999999999996</v>
      </c>
      <c r="BP159" s="7">
        <v>3.5</v>
      </c>
      <c r="BQ159" s="7">
        <v>3.92</v>
      </c>
      <c r="BR159" s="8">
        <v>2.87</v>
      </c>
      <c r="BS159" s="7">
        <v>5.0599999999999996</v>
      </c>
      <c r="BT159" s="8">
        <v>4.01</v>
      </c>
      <c r="BU159" s="6">
        <v>4</v>
      </c>
      <c r="BV159" s="7">
        <v>4.68</v>
      </c>
      <c r="BW159" s="7">
        <v>7.86</v>
      </c>
      <c r="BX159" s="7">
        <v>8.65</v>
      </c>
      <c r="BY159" s="7">
        <v>9.14</v>
      </c>
      <c r="BZ159" s="8">
        <v>6.58</v>
      </c>
      <c r="CA159" s="9">
        <v>6.89</v>
      </c>
      <c r="CB159" s="9">
        <v>9.2899999999999991</v>
      </c>
      <c r="CC159" s="4">
        <v>12.97</v>
      </c>
      <c r="CD159" s="4">
        <v>16.87</v>
      </c>
      <c r="CE159" s="16">
        <v>30.3</v>
      </c>
      <c r="CF159" s="38">
        <v>33.630000000000003</v>
      </c>
      <c r="CG159" s="23">
        <v>33.26</v>
      </c>
      <c r="CH159" s="18">
        <v>35.590000000000003</v>
      </c>
      <c r="CI159" s="17">
        <v>38.119999999999997</v>
      </c>
      <c r="CJ159" s="19">
        <v>38.65</v>
      </c>
      <c r="CK159" s="17">
        <v>38.630000000000003</v>
      </c>
      <c r="CL159" s="19">
        <v>40.97</v>
      </c>
      <c r="CM159" s="18">
        <v>42.32</v>
      </c>
      <c r="CN159" s="17">
        <v>42.66</v>
      </c>
      <c r="CO159" s="17">
        <v>42.35</v>
      </c>
      <c r="CP159" s="17">
        <v>44.48</v>
      </c>
      <c r="CQ159" s="17">
        <v>45.88</v>
      </c>
      <c r="CR159" s="19">
        <v>51.51</v>
      </c>
      <c r="CS159" s="20">
        <v>53.5</v>
      </c>
      <c r="CT159" s="20">
        <v>53.49</v>
      </c>
      <c r="CU159" s="16">
        <v>48.87</v>
      </c>
      <c r="CV159" s="16">
        <v>49.91</v>
      </c>
      <c r="CW159" s="16">
        <v>30.68</v>
      </c>
      <c r="CX159" s="38">
        <v>33.42</v>
      </c>
      <c r="CY159" s="23">
        <v>33.590000000000003</v>
      </c>
      <c r="CZ159" s="17">
        <v>36.369999999999997</v>
      </c>
      <c r="DA159" s="17">
        <v>37.99</v>
      </c>
      <c r="DB159" s="19">
        <v>37.450000000000003</v>
      </c>
      <c r="DC159" s="17">
        <v>38.42</v>
      </c>
      <c r="DD159" s="19">
        <v>41.19</v>
      </c>
      <c r="DE159" s="18">
        <v>42.31</v>
      </c>
      <c r="DF159" s="17">
        <v>43.09</v>
      </c>
      <c r="DG159" s="17">
        <v>42.06</v>
      </c>
      <c r="DH159" s="17">
        <v>44.62</v>
      </c>
      <c r="DI159" s="17">
        <v>46.09</v>
      </c>
      <c r="DJ159" s="19">
        <v>51.91</v>
      </c>
      <c r="DK159" s="20">
        <v>52.22</v>
      </c>
      <c r="DL159" s="20">
        <v>52.22</v>
      </c>
      <c r="DM159" s="16">
        <v>47.84</v>
      </c>
      <c r="DN159" s="16">
        <v>48.46</v>
      </c>
      <c r="DO159" s="16">
        <v>-12</v>
      </c>
      <c r="DP159" s="20">
        <v>-6</v>
      </c>
      <c r="DQ159" s="23">
        <v>-2</v>
      </c>
      <c r="DR159" s="17">
        <v>0</v>
      </c>
      <c r="DS159" s="17">
        <v>3</v>
      </c>
      <c r="DT159" s="17">
        <v>4</v>
      </c>
      <c r="DU159" s="17">
        <v>9</v>
      </c>
      <c r="DV159" s="17">
        <v>16</v>
      </c>
      <c r="DW159" s="17">
        <v>19</v>
      </c>
      <c r="DX159" s="17">
        <v>16</v>
      </c>
      <c r="DY159" s="17">
        <v>12</v>
      </c>
      <c r="DZ159" s="17">
        <v>5</v>
      </c>
      <c r="EA159" s="17">
        <v>0</v>
      </c>
      <c r="EB159" s="17">
        <v>-1</v>
      </c>
      <c r="EC159" s="20">
        <v>-4</v>
      </c>
      <c r="ED159" s="20">
        <v>-4</v>
      </c>
      <c r="EE159" s="20">
        <v>-3</v>
      </c>
      <c r="EF159" s="20">
        <v>-3</v>
      </c>
    </row>
    <row r="160" spans="1:136" ht="14">
      <c r="A160" s="2" t="s">
        <v>1378</v>
      </c>
      <c r="B160" s="2" t="s">
        <v>535</v>
      </c>
      <c r="C160" s="2"/>
      <c r="D160" s="2">
        <v>52765012</v>
      </c>
      <c r="E160" s="10" t="s">
        <v>536</v>
      </c>
      <c r="F160" s="11" t="s">
        <v>537</v>
      </c>
      <c r="G160" s="2" t="s">
        <v>167</v>
      </c>
      <c r="H160" s="2"/>
      <c r="I160" s="2" t="s">
        <v>147</v>
      </c>
      <c r="J160" s="2" t="s">
        <v>80</v>
      </c>
      <c r="K160" s="30" t="s">
        <v>168</v>
      </c>
      <c r="L160" s="30" t="s">
        <v>538</v>
      </c>
      <c r="M160" s="30"/>
      <c r="N160" s="30"/>
      <c r="O160" s="3" t="s">
        <v>6</v>
      </c>
      <c r="P160" s="3">
        <v>33</v>
      </c>
      <c r="Q160" s="2">
        <v>21</v>
      </c>
      <c r="R160" s="2">
        <v>23</v>
      </c>
      <c r="S160" s="2" t="s">
        <v>1379</v>
      </c>
      <c r="T160" s="33"/>
      <c r="U160" s="3" t="s">
        <v>486</v>
      </c>
      <c r="V160" s="3">
        <v>47</v>
      </c>
      <c r="W160" s="2">
        <v>31</v>
      </c>
      <c r="X160" s="2">
        <v>27</v>
      </c>
      <c r="Y160" s="2"/>
      <c r="Z160" s="33" t="s">
        <v>88</v>
      </c>
      <c r="AA160" s="12"/>
      <c r="AB160" s="12"/>
      <c r="AC160" s="13"/>
      <c r="AD160" s="13"/>
      <c r="AE160" s="13"/>
      <c r="AF160" s="34"/>
      <c r="AG160" s="2" t="s">
        <v>250</v>
      </c>
      <c r="AH160" s="2" t="s">
        <v>150</v>
      </c>
      <c r="AI160" s="2" t="s">
        <v>119</v>
      </c>
      <c r="AJ160" s="2" t="s">
        <v>151</v>
      </c>
      <c r="AK160" s="2" t="s">
        <v>87</v>
      </c>
      <c r="AL160" s="1" t="s">
        <v>108</v>
      </c>
      <c r="AM160" s="2" t="s">
        <v>89</v>
      </c>
      <c r="AN160" s="1" t="s">
        <v>131</v>
      </c>
      <c r="AO160" s="2" t="s">
        <v>91</v>
      </c>
      <c r="AP160" s="1" t="s">
        <v>506</v>
      </c>
      <c r="AQ160" s="2" t="s">
        <v>93</v>
      </c>
      <c r="AR160" s="14" t="s">
        <v>539</v>
      </c>
      <c r="AS160" s="15" t="s">
        <v>95</v>
      </c>
      <c r="AT160" s="1">
        <v>-4</v>
      </c>
      <c r="AU160" s="4">
        <v>3.69</v>
      </c>
      <c r="AV160" s="6">
        <v>3.5</v>
      </c>
      <c r="AW160" s="7">
        <v>2.86</v>
      </c>
      <c r="AX160" s="6">
        <v>2.5099999999999998</v>
      </c>
      <c r="AY160" s="7">
        <v>1.69</v>
      </c>
      <c r="AZ160" s="8">
        <v>1.22</v>
      </c>
      <c r="BA160" s="7">
        <v>1.39</v>
      </c>
      <c r="BB160" s="8">
        <v>3.06</v>
      </c>
      <c r="BC160" s="6">
        <v>4.07</v>
      </c>
      <c r="BD160" s="7">
        <v>5.55</v>
      </c>
      <c r="BE160" s="7">
        <v>7.46</v>
      </c>
      <c r="BF160" s="7">
        <v>4.17</v>
      </c>
      <c r="BG160" s="8">
        <v>4.2</v>
      </c>
      <c r="BH160" s="7">
        <v>4.45</v>
      </c>
      <c r="BI160" s="9">
        <v>5.95</v>
      </c>
      <c r="BJ160" s="4">
        <v>11.65</v>
      </c>
      <c r="BK160" s="4">
        <v>16.18</v>
      </c>
      <c r="BL160" s="1"/>
      <c r="BM160" s="4">
        <v>4.1399999999999997</v>
      </c>
      <c r="BN160" s="6">
        <v>2.2200000000000002</v>
      </c>
      <c r="BO160" s="7">
        <v>0</v>
      </c>
      <c r="BP160" s="7">
        <v>0</v>
      </c>
      <c r="BQ160" s="7">
        <v>0</v>
      </c>
      <c r="BR160" s="8">
        <v>1.1200000000000001</v>
      </c>
      <c r="BS160" s="7">
        <v>2.36</v>
      </c>
      <c r="BT160" s="8">
        <v>2.61</v>
      </c>
      <c r="BU160" s="6">
        <v>4.13</v>
      </c>
      <c r="BV160" s="7">
        <v>3.49</v>
      </c>
      <c r="BW160" s="7">
        <v>7.21</v>
      </c>
      <c r="BX160" s="7">
        <v>5.23</v>
      </c>
      <c r="BY160" s="8">
        <v>3.88</v>
      </c>
      <c r="BZ160" s="7">
        <v>5.64</v>
      </c>
      <c r="CA160" s="9">
        <v>8.58</v>
      </c>
      <c r="CB160" s="4">
        <v>13.29</v>
      </c>
      <c r="CC160" s="4">
        <v>16.57</v>
      </c>
      <c r="CD160" s="1"/>
      <c r="CE160" s="16">
        <v>28.4</v>
      </c>
      <c r="CF160" s="18">
        <v>32.81</v>
      </c>
      <c r="CG160" s="17">
        <v>34.14</v>
      </c>
      <c r="CH160" s="18">
        <v>35.4</v>
      </c>
      <c r="CI160" s="17">
        <v>38.840000000000003</v>
      </c>
      <c r="CJ160" s="19">
        <v>38.78</v>
      </c>
      <c r="CK160" s="17">
        <v>40.26</v>
      </c>
      <c r="CL160" s="19">
        <v>38.729999999999997</v>
      </c>
      <c r="CM160" s="18">
        <v>40.67</v>
      </c>
      <c r="CN160" s="17">
        <v>40.770000000000003</v>
      </c>
      <c r="CO160" s="17">
        <v>41.17</v>
      </c>
      <c r="CP160" s="17">
        <v>46.74</v>
      </c>
      <c r="CQ160" s="19">
        <v>47.31</v>
      </c>
      <c r="CR160" s="17">
        <v>49.19</v>
      </c>
      <c r="CS160" s="20">
        <v>49.63</v>
      </c>
      <c r="CT160" s="16">
        <v>49.32</v>
      </c>
      <c r="CU160" s="16">
        <v>46.85</v>
      </c>
      <c r="CV160" s="1"/>
      <c r="CW160" s="16">
        <v>28.5</v>
      </c>
      <c r="CX160" s="18">
        <v>32.92</v>
      </c>
      <c r="CY160" s="17">
        <v>34.72</v>
      </c>
      <c r="CZ160" s="17">
        <v>35.99</v>
      </c>
      <c r="DA160" s="17">
        <v>38.369999999999997</v>
      </c>
      <c r="DB160" s="19">
        <v>39.909999999999997</v>
      </c>
      <c r="DC160" s="17">
        <v>39.93</v>
      </c>
      <c r="DD160" s="19">
        <v>39.53</v>
      </c>
      <c r="DE160" s="18">
        <v>41.21</v>
      </c>
      <c r="DF160" s="17">
        <v>40.369999999999997</v>
      </c>
      <c r="DG160" s="17">
        <v>41.96</v>
      </c>
      <c r="DH160" s="17">
        <v>46.33</v>
      </c>
      <c r="DI160" s="19">
        <v>47.7</v>
      </c>
      <c r="DJ160" s="17">
        <v>49.01</v>
      </c>
      <c r="DK160" s="20">
        <v>49.89</v>
      </c>
      <c r="DL160" s="16">
        <v>49.73</v>
      </c>
      <c r="DM160" s="16">
        <v>45.75</v>
      </c>
      <c r="DN160" s="1"/>
      <c r="DO160" s="16">
        <v>3</v>
      </c>
      <c r="DP160" s="17">
        <v>3</v>
      </c>
      <c r="DQ160" s="17">
        <v>3</v>
      </c>
      <c r="DR160" s="17">
        <v>3</v>
      </c>
      <c r="DS160" s="17">
        <v>1</v>
      </c>
      <c r="DT160" s="17">
        <v>-8</v>
      </c>
      <c r="DU160" s="17">
        <v>-13</v>
      </c>
      <c r="DV160" s="17">
        <v>-16</v>
      </c>
      <c r="DW160" s="17">
        <v>-17</v>
      </c>
      <c r="DX160" s="17">
        <v>-18</v>
      </c>
      <c r="DY160" s="17">
        <v>-18</v>
      </c>
      <c r="DZ160" s="17">
        <v>-18</v>
      </c>
      <c r="EA160" s="17">
        <v>-14</v>
      </c>
      <c r="EB160" s="17">
        <v>-11</v>
      </c>
      <c r="EC160" s="20">
        <v>-4</v>
      </c>
      <c r="ED160" s="20">
        <v>-1</v>
      </c>
      <c r="EE160" s="20">
        <v>-3</v>
      </c>
      <c r="EF160" s="1"/>
    </row>
    <row r="161" spans="1:136" ht="14">
      <c r="A161" s="2" t="s">
        <v>1376</v>
      </c>
      <c r="B161" s="2" t="s">
        <v>529</v>
      </c>
      <c r="C161" s="2"/>
      <c r="D161" s="2">
        <v>52340987</v>
      </c>
      <c r="E161" s="10" t="s">
        <v>530</v>
      </c>
      <c r="F161" s="11" t="s">
        <v>531</v>
      </c>
      <c r="G161" s="2" t="s">
        <v>167</v>
      </c>
      <c r="H161" s="2"/>
      <c r="I161" s="2" t="s">
        <v>147</v>
      </c>
      <c r="J161" s="2" t="s">
        <v>329</v>
      </c>
      <c r="K161" s="30"/>
      <c r="L161" s="30"/>
      <c r="M161" s="30"/>
      <c r="N161" s="30"/>
      <c r="O161" s="3" t="s">
        <v>15</v>
      </c>
      <c r="P161" s="3">
        <v>29</v>
      </c>
      <c r="Q161" s="2">
        <v>22</v>
      </c>
      <c r="R161" s="2">
        <v>19</v>
      </c>
      <c r="S161" s="2" t="s">
        <v>1377</v>
      </c>
      <c r="T161" s="33" t="s">
        <v>487</v>
      </c>
      <c r="U161" s="3" t="s">
        <v>472</v>
      </c>
      <c r="V161" s="3">
        <v>45</v>
      </c>
      <c r="W161" s="2">
        <v>28</v>
      </c>
      <c r="X161" s="2">
        <v>32</v>
      </c>
      <c r="Y161" s="2"/>
      <c r="Z161" s="33" t="s">
        <v>88</v>
      </c>
      <c r="AA161" s="12" t="s">
        <v>473</v>
      </c>
      <c r="AB161" s="12">
        <v>27</v>
      </c>
      <c r="AC161" s="13">
        <v>14</v>
      </c>
      <c r="AD161" s="13">
        <v>9</v>
      </c>
      <c r="AE161" s="13"/>
      <c r="AF161" s="34"/>
      <c r="AG161" s="2" t="s">
        <v>218</v>
      </c>
      <c r="AH161" s="2" t="s">
        <v>128</v>
      </c>
      <c r="AI161" s="2" t="s">
        <v>85</v>
      </c>
      <c r="AJ161" s="2" t="s">
        <v>532</v>
      </c>
      <c r="AK161" s="2" t="s">
        <v>87</v>
      </c>
      <c r="AL161" s="1" t="s">
        <v>197</v>
      </c>
      <c r="AM161" s="2" t="s">
        <v>89</v>
      </c>
      <c r="AN161" s="1" t="s">
        <v>197</v>
      </c>
      <c r="AO161" s="2" t="s">
        <v>91</v>
      </c>
      <c r="AP161" s="1" t="s">
        <v>533</v>
      </c>
      <c r="AQ161" s="2" t="s">
        <v>93</v>
      </c>
      <c r="AR161" s="14" t="s">
        <v>534</v>
      </c>
      <c r="AS161" s="15" t="s">
        <v>95</v>
      </c>
      <c r="AT161" s="1">
        <v>-7</v>
      </c>
      <c r="AU161" s="4">
        <v>4.13</v>
      </c>
      <c r="AV161" s="6">
        <v>3.86</v>
      </c>
      <c r="AW161" s="7">
        <v>3.62</v>
      </c>
      <c r="AX161" s="6">
        <v>3.05</v>
      </c>
      <c r="AY161" s="7">
        <v>3</v>
      </c>
      <c r="AZ161" s="8">
        <v>3.23</v>
      </c>
      <c r="BA161" s="7">
        <v>2.59</v>
      </c>
      <c r="BB161" s="8">
        <v>2.0099999999999998</v>
      </c>
      <c r="BC161" s="6">
        <v>1.62</v>
      </c>
      <c r="BD161" s="7">
        <v>3.39</v>
      </c>
      <c r="BE161" s="7">
        <v>6.89</v>
      </c>
      <c r="BF161" s="7">
        <v>5.74</v>
      </c>
      <c r="BG161" s="7">
        <v>3.84</v>
      </c>
      <c r="BH161" s="8">
        <v>4.62</v>
      </c>
      <c r="BI161" s="9">
        <v>6.72</v>
      </c>
      <c r="BJ161" s="9">
        <v>8.42</v>
      </c>
      <c r="BK161" s="4">
        <v>10.86</v>
      </c>
      <c r="BL161" s="4">
        <v>18.54</v>
      </c>
      <c r="BM161" s="4">
        <v>4.93</v>
      </c>
      <c r="BN161" s="6">
        <v>4.01</v>
      </c>
      <c r="BO161" s="7">
        <v>2.94</v>
      </c>
      <c r="BP161" s="7">
        <v>1.34</v>
      </c>
      <c r="BQ161" s="7">
        <v>1.5</v>
      </c>
      <c r="BR161" s="8">
        <v>1.45</v>
      </c>
      <c r="BS161" s="7">
        <v>2.29</v>
      </c>
      <c r="BT161" s="8">
        <v>2.78</v>
      </c>
      <c r="BU161" s="6">
        <v>1.87</v>
      </c>
      <c r="BV161" s="7">
        <v>3.36</v>
      </c>
      <c r="BW161" s="7">
        <v>4.76</v>
      </c>
      <c r="BX161" s="7">
        <v>5.09</v>
      </c>
      <c r="BY161" s="7">
        <v>4.3499999999999996</v>
      </c>
      <c r="BZ161" s="8">
        <v>4.8</v>
      </c>
      <c r="CA161" s="9">
        <v>8.06</v>
      </c>
      <c r="CB161" s="9">
        <v>8.17</v>
      </c>
      <c r="CC161" s="4">
        <v>11.35</v>
      </c>
      <c r="CD161" s="4">
        <v>16.34</v>
      </c>
      <c r="CE161" s="16">
        <v>28.56</v>
      </c>
      <c r="CF161" s="18">
        <v>31.49</v>
      </c>
      <c r="CG161" s="17">
        <v>31.86</v>
      </c>
      <c r="CH161" s="18">
        <v>32.049999999999997</v>
      </c>
      <c r="CI161" s="17">
        <v>35.700000000000003</v>
      </c>
      <c r="CJ161" s="19">
        <v>38.86</v>
      </c>
      <c r="CK161" s="17">
        <v>38.020000000000003</v>
      </c>
      <c r="CL161" s="19">
        <v>39.06</v>
      </c>
      <c r="CM161" s="18">
        <v>41.17</v>
      </c>
      <c r="CN161" s="17">
        <v>41.13</v>
      </c>
      <c r="CO161" s="17">
        <v>42.22</v>
      </c>
      <c r="CP161" s="17">
        <v>42.06</v>
      </c>
      <c r="CQ161" s="17">
        <v>45.52</v>
      </c>
      <c r="CR161" s="19">
        <v>49.92</v>
      </c>
      <c r="CS161" s="20">
        <v>50.91</v>
      </c>
      <c r="CT161" s="20">
        <v>49.89</v>
      </c>
      <c r="CU161" s="16">
        <v>49.55</v>
      </c>
      <c r="CV161" s="16">
        <v>44.39</v>
      </c>
      <c r="CW161" s="16">
        <v>29.36</v>
      </c>
      <c r="CX161" s="18">
        <v>30.53</v>
      </c>
      <c r="CY161" s="17">
        <v>31.53</v>
      </c>
      <c r="CZ161" s="17">
        <v>32.369999999999997</v>
      </c>
      <c r="DA161" s="17">
        <v>36.340000000000003</v>
      </c>
      <c r="DB161" s="19">
        <v>38.79</v>
      </c>
      <c r="DC161" s="17">
        <v>39.4</v>
      </c>
      <c r="DD161" s="19">
        <v>39.869999999999997</v>
      </c>
      <c r="DE161" s="18">
        <v>42.23</v>
      </c>
      <c r="DF161" s="17">
        <v>42.8</v>
      </c>
      <c r="DG161" s="17">
        <v>42.12</v>
      </c>
      <c r="DH161" s="17">
        <v>42.96</v>
      </c>
      <c r="DI161" s="17">
        <v>46.04</v>
      </c>
      <c r="DJ161" s="19">
        <v>49.45</v>
      </c>
      <c r="DK161" s="20">
        <v>49.89</v>
      </c>
      <c r="DL161" s="20">
        <v>49.97</v>
      </c>
      <c r="DM161" s="16">
        <v>49.45</v>
      </c>
      <c r="DN161" s="16">
        <v>43.37</v>
      </c>
      <c r="DO161" s="16">
        <v>0</v>
      </c>
      <c r="DP161" s="17">
        <v>3</v>
      </c>
      <c r="DQ161" s="17">
        <v>6</v>
      </c>
      <c r="DR161" s="17">
        <v>6</v>
      </c>
      <c r="DS161" s="17">
        <v>4</v>
      </c>
      <c r="DT161" s="17">
        <v>0</v>
      </c>
      <c r="DU161" s="17">
        <v>-4</v>
      </c>
      <c r="DV161" s="17">
        <v>-8</v>
      </c>
      <c r="DW161" s="17">
        <v>-15</v>
      </c>
      <c r="DX161" s="17">
        <v>-13</v>
      </c>
      <c r="DY161" s="17">
        <v>-13</v>
      </c>
      <c r="DZ161" s="17">
        <v>-13</v>
      </c>
      <c r="EA161" s="17">
        <v>-10</v>
      </c>
      <c r="EB161" s="17">
        <v>-6</v>
      </c>
      <c r="EC161" s="20">
        <v>0</v>
      </c>
      <c r="ED161" s="20">
        <v>0</v>
      </c>
      <c r="EE161" s="20">
        <v>0</v>
      </c>
      <c r="EF161" s="20">
        <v>0</v>
      </c>
    </row>
    <row r="162" spans="1:136" ht="14">
      <c r="A162" s="2" t="s">
        <v>1375</v>
      </c>
      <c r="B162" s="2" t="s">
        <v>522</v>
      </c>
      <c r="C162" s="2"/>
      <c r="D162" s="2">
        <v>52782163</v>
      </c>
      <c r="E162" s="10" t="s">
        <v>523</v>
      </c>
      <c r="F162" s="11" t="s">
        <v>524</v>
      </c>
      <c r="G162" s="2" t="s">
        <v>167</v>
      </c>
      <c r="H162" s="2"/>
      <c r="I162" s="2"/>
      <c r="J162" s="2" t="s">
        <v>376</v>
      </c>
      <c r="K162" s="30" t="s">
        <v>168</v>
      </c>
      <c r="L162" s="30"/>
      <c r="M162" s="30"/>
      <c r="N162" s="30"/>
      <c r="S162" s="2" t="s">
        <v>525</v>
      </c>
      <c r="T162" s="33"/>
      <c r="U162" s="3" t="s">
        <v>81</v>
      </c>
      <c r="V162" s="3">
        <v>40</v>
      </c>
      <c r="W162" s="2">
        <v>32</v>
      </c>
      <c r="X162" s="2">
        <v>36</v>
      </c>
      <c r="AA162" s="3" t="s">
        <v>526</v>
      </c>
      <c r="AB162" s="3">
        <v>62</v>
      </c>
      <c r="AC162" s="2">
        <v>48</v>
      </c>
      <c r="AD162" s="2">
        <v>52</v>
      </c>
      <c r="AE162" s="2"/>
      <c r="AF162" s="33" t="s">
        <v>152</v>
      </c>
      <c r="AG162" s="2" t="s">
        <v>250</v>
      </c>
      <c r="AH162" s="2" t="s">
        <v>128</v>
      </c>
      <c r="AI162" s="2" t="s">
        <v>226</v>
      </c>
      <c r="AJ162" s="2" t="s">
        <v>324</v>
      </c>
      <c r="AK162" s="2" t="s">
        <v>87</v>
      </c>
      <c r="AL162" s="1" t="s">
        <v>242</v>
      </c>
      <c r="AM162" s="2" t="s">
        <v>89</v>
      </c>
      <c r="AN162" s="1" t="s">
        <v>108</v>
      </c>
      <c r="AO162" s="2" t="s">
        <v>91</v>
      </c>
      <c r="AP162" s="1" t="s">
        <v>527</v>
      </c>
      <c r="AQ162" s="2" t="s">
        <v>93</v>
      </c>
      <c r="AR162" s="14" t="s">
        <v>528</v>
      </c>
      <c r="AS162" s="15" t="s">
        <v>95</v>
      </c>
      <c r="AT162" s="1">
        <v>0</v>
      </c>
      <c r="AU162" s="4">
        <v>3.86</v>
      </c>
      <c r="AV162" s="37">
        <v>3.34</v>
      </c>
      <c r="AW162" s="47">
        <v>3.46</v>
      </c>
      <c r="AX162" s="6">
        <v>2.66</v>
      </c>
      <c r="AY162" s="7">
        <v>2.4700000000000002</v>
      </c>
      <c r="AZ162" s="8">
        <v>1.76</v>
      </c>
      <c r="BA162" s="7">
        <v>2.0499999999999998</v>
      </c>
      <c r="BB162" s="8">
        <v>1.51</v>
      </c>
      <c r="BC162" s="6">
        <v>2.87</v>
      </c>
      <c r="BD162" s="7">
        <v>4.0599999999999996</v>
      </c>
      <c r="BE162" s="7">
        <v>5.17</v>
      </c>
      <c r="BF162" s="7">
        <v>8.83</v>
      </c>
      <c r="BG162" s="7">
        <v>4.5</v>
      </c>
      <c r="BH162" s="8">
        <v>3.95</v>
      </c>
      <c r="BI162" s="7">
        <v>5.83</v>
      </c>
      <c r="BJ162" s="7">
        <v>7.12</v>
      </c>
      <c r="BK162" s="4">
        <v>10.82</v>
      </c>
      <c r="BL162" s="4">
        <v>14.47</v>
      </c>
      <c r="BM162" s="4">
        <v>3.61</v>
      </c>
      <c r="BN162" s="37">
        <v>3.12</v>
      </c>
      <c r="BO162" s="47">
        <v>2.79</v>
      </c>
      <c r="BP162" s="7">
        <v>2.0499999999999998</v>
      </c>
      <c r="BQ162" s="7">
        <v>1.9</v>
      </c>
      <c r="BR162" s="8">
        <v>2.98</v>
      </c>
      <c r="BS162" s="7">
        <v>3.24</v>
      </c>
      <c r="BT162" s="8">
        <v>4.13</v>
      </c>
      <c r="BU162" s="6">
        <v>4.2699999999999996</v>
      </c>
      <c r="BV162" s="7">
        <v>5.39</v>
      </c>
      <c r="BW162" s="7">
        <v>6.84</v>
      </c>
      <c r="BX162" s="7">
        <v>7.17</v>
      </c>
      <c r="BY162" s="7">
        <v>4.03</v>
      </c>
      <c r="BZ162" s="8">
        <v>3.69</v>
      </c>
      <c r="CA162" s="7">
        <v>5.65</v>
      </c>
      <c r="CB162" s="7">
        <v>7.78</v>
      </c>
      <c r="CC162" s="4">
        <v>10.28</v>
      </c>
      <c r="CD162" s="4">
        <v>15.99</v>
      </c>
      <c r="CE162" s="16">
        <v>26.91</v>
      </c>
      <c r="CF162" s="38">
        <v>29.38</v>
      </c>
      <c r="CG162" s="52">
        <v>31.69</v>
      </c>
      <c r="CH162" s="18">
        <v>32.94</v>
      </c>
      <c r="CI162" s="17">
        <v>34.799999999999997</v>
      </c>
      <c r="CJ162" s="19">
        <v>37.549999999999997</v>
      </c>
      <c r="CK162" s="17">
        <v>37.549999999999997</v>
      </c>
      <c r="CL162" s="19">
        <v>39.56</v>
      </c>
      <c r="CM162" s="18">
        <v>39.75</v>
      </c>
      <c r="CN162" s="17">
        <v>40.049999999999997</v>
      </c>
      <c r="CO162" s="17">
        <v>39.71</v>
      </c>
      <c r="CP162" s="17">
        <v>41.96</v>
      </c>
      <c r="CQ162" s="17">
        <v>46.65</v>
      </c>
      <c r="CR162" s="19">
        <v>49.05</v>
      </c>
      <c r="CS162" s="17">
        <v>48.05</v>
      </c>
      <c r="CT162" s="17">
        <v>47.94</v>
      </c>
      <c r="CU162" s="16">
        <v>46.72</v>
      </c>
      <c r="CV162" s="16">
        <v>49.46</v>
      </c>
      <c r="CW162" s="16">
        <v>26.39</v>
      </c>
      <c r="CX162" s="38">
        <v>29.2</v>
      </c>
      <c r="CY162" s="52">
        <v>31.81</v>
      </c>
      <c r="CZ162" s="17">
        <v>33.69</v>
      </c>
      <c r="DA162" s="17">
        <v>35.409999999999997</v>
      </c>
      <c r="DB162" s="19">
        <v>37.72</v>
      </c>
      <c r="DC162" s="17">
        <v>37.700000000000003</v>
      </c>
      <c r="DD162" s="19">
        <v>39.020000000000003</v>
      </c>
      <c r="DE162" s="18">
        <v>39.22</v>
      </c>
      <c r="DF162" s="17">
        <v>39.4</v>
      </c>
      <c r="DG162" s="17">
        <v>38.729999999999997</v>
      </c>
      <c r="DH162" s="17">
        <v>41.54</v>
      </c>
      <c r="DI162" s="17">
        <v>45.34</v>
      </c>
      <c r="DJ162" s="19">
        <v>49.28</v>
      </c>
      <c r="DK162" s="17">
        <v>48.47</v>
      </c>
      <c r="DL162" s="17">
        <v>49.89</v>
      </c>
      <c r="DM162" s="16">
        <v>47</v>
      </c>
      <c r="DN162" s="16">
        <v>49.15</v>
      </c>
      <c r="DO162" s="16">
        <v>4</v>
      </c>
      <c r="DP162" s="20">
        <v>4</v>
      </c>
      <c r="DQ162" s="52">
        <v>4</v>
      </c>
      <c r="DR162" s="17">
        <v>2</v>
      </c>
      <c r="DS162" s="17">
        <v>0</v>
      </c>
      <c r="DT162" s="17">
        <v>-5</v>
      </c>
      <c r="DU162" s="17">
        <v>-4</v>
      </c>
      <c r="DV162" s="17">
        <v>0</v>
      </c>
      <c r="DW162" s="17">
        <v>5</v>
      </c>
      <c r="DX162" s="17">
        <v>16</v>
      </c>
      <c r="DY162" s="17">
        <v>26</v>
      </c>
      <c r="DZ162" s="17">
        <v>35</v>
      </c>
      <c r="EA162" s="17">
        <v>35</v>
      </c>
      <c r="EB162" s="17">
        <v>32</v>
      </c>
      <c r="EC162" s="17">
        <v>31</v>
      </c>
      <c r="ED162" s="17">
        <v>24</v>
      </c>
      <c r="EE162" s="20">
        <v>20</v>
      </c>
      <c r="EF162" s="20">
        <v>20</v>
      </c>
    </row>
    <row r="163" spans="1:136" ht="14">
      <c r="A163" s="2" t="s">
        <v>1373</v>
      </c>
      <c r="B163" s="2" t="s">
        <v>516</v>
      </c>
      <c r="C163" s="2"/>
      <c r="D163" s="2">
        <v>45432097</v>
      </c>
      <c r="E163" s="10" t="s">
        <v>517</v>
      </c>
      <c r="F163" s="11" t="s">
        <v>518</v>
      </c>
      <c r="G163" s="2" t="s">
        <v>167</v>
      </c>
      <c r="H163" s="2"/>
      <c r="I163" s="2"/>
      <c r="J163" s="2" t="s">
        <v>389</v>
      </c>
      <c r="K163" s="30"/>
      <c r="L163" s="30"/>
      <c r="M163" s="30"/>
      <c r="N163" s="30"/>
      <c r="S163" s="2" t="s">
        <v>1374</v>
      </c>
      <c r="T163" s="33"/>
      <c r="U163" s="3" t="s">
        <v>137</v>
      </c>
      <c r="V163" s="3">
        <v>24</v>
      </c>
      <c r="W163" s="2">
        <v>13</v>
      </c>
      <c r="X163" s="2">
        <v>8</v>
      </c>
      <c r="AA163" s="3" t="s">
        <v>138</v>
      </c>
      <c r="AB163" s="3">
        <v>45</v>
      </c>
      <c r="AC163" s="2">
        <v>26</v>
      </c>
      <c r="AD163" s="2">
        <v>25</v>
      </c>
      <c r="AE163" s="2"/>
      <c r="AF163" s="33" t="s">
        <v>152</v>
      </c>
      <c r="AG163" s="2" t="s">
        <v>103</v>
      </c>
      <c r="AH163" s="2" t="s">
        <v>128</v>
      </c>
      <c r="AI163" s="2" t="s">
        <v>342</v>
      </c>
      <c r="AJ163" s="2" t="s">
        <v>519</v>
      </c>
      <c r="AK163" s="2" t="s">
        <v>87</v>
      </c>
      <c r="AL163" s="1" t="s">
        <v>242</v>
      </c>
      <c r="AM163" s="2" t="s">
        <v>89</v>
      </c>
      <c r="AN163" s="1" t="s">
        <v>108</v>
      </c>
      <c r="AO163" s="2" t="s">
        <v>91</v>
      </c>
      <c r="AP163" s="1" t="s">
        <v>520</v>
      </c>
      <c r="AQ163" s="2" t="s">
        <v>93</v>
      </c>
      <c r="AR163" s="14" t="s">
        <v>521</v>
      </c>
      <c r="AS163" s="15" t="s">
        <v>95</v>
      </c>
      <c r="AT163" s="1">
        <v>0</v>
      </c>
      <c r="AU163" s="4">
        <v>4.6900000000000004</v>
      </c>
      <c r="AV163" s="37">
        <v>2.67</v>
      </c>
      <c r="AW163" s="5">
        <v>2.0499999999999998</v>
      </c>
      <c r="AX163" s="6">
        <v>1.54</v>
      </c>
      <c r="AY163" s="7">
        <v>1.57</v>
      </c>
      <c r="AZ163" s="8">
        <v>1.81</v>
      </c>
      <c r="BA163" s="7">
        <v>1.88</v>
      </c>
      <c r="BB163" s="8">
        <v>2.39</v>
      </c>
      <c r="BC163" s="6">
        <v>1.86</v>
      </c>
      <c r="BD163" s="7">
        <v>4.97</v>
      </c>
      <c r="BE163" s="7">
        <v>4.97</v>
      </c>
      <c r="BF163" s="7">
        <v>4.62</v>
      </c>
      <c r="BG163" s="7">
        <v>2.86</v>
      </c>
      <c r="BH163" s="8">
        <v>4.24</v>
      </c>
      <c r="BI163" s="7">
        <v>4.97</v>
      </c>
      <c r="BJ163" s="9">
        <v>7.5</v>
      </c>
      <c r="BK163" s="4">
        <v>13.75</v>
      </c>
      <c r="BL163" s="4">
        <v>18.86</v>
      </c>
      <c r="BM163" s="4">
        <v>4.0999999999999996</v>
      </c>
      <c r="BN163" s="37">
        <v>2.9</v>
      </c>
      <c r="BO163" s="5">
        <v>1.94</v>
      </c>
      <c r="BP163" s="7">
        <v>1.5</v>
      </c>
      <c r="BQ163" s="7">
        <v>1.57</v>
      </c>
      <c r="BR163" s="8">
        <v>2</v>
      </c>
      <c r="BS163" s="7">
        <v>2.27</v>
      </c>
      <c r="BT163" s="8">
        <v>2.29</v>
      </c>
      <c r="BU163" s="6">
        <v>2.63</v>
      </c>
      <c r="BV163" s="7">
        <v>4.41</v>
      </c>
      <c r="BW163" s="7">
        <v>6.51</v>
      </c>
      <c r="BX163" s="7">
        <v>5.9</v>
      </c>
      <c r="BY163" s="7">
        <v>3.18</v>
      </c>
      <c r="BZ163" s="8">
        <v>2.74</v>
      </c>
      <c r="CA163" s="7">
        <v>6.14</v>
      </c>
      <c r="CB163" s="9">
        <v>8.18</v>
      </c>
      <c r="CC163" s="4">
        <v>12.48</v>
      </c>
      <c r="CD163" s="4">
        <v>19.559999999999999</v>
      </c>
      <c r="CE163" s="16">
        <v>27.16</v>
      </c>
      <c r="CF163" s="38">
        <v>31.48</v>
      </c>
      <c r="CG163" s="23">
        <v>33.159999999999997</v>
      </c>
      <c r="CH163" s="18">
        <v>35.43</v>
      </c>
      <c r="CI163" s="17">
        <v>34.86</v>
      </c>
      <c r="CJ163" s="19">
        <v>37.880000000000003</v>
      </c>
      <c r="CK163" s="17">
        <v>37.08</v>
      </c>
      <c r="CL163" s="19">
        <v>37.31</v>
      </c>
      <c r="CM163" s="18">
        <v>38.75</v>
      </c>
      <c r="CN163" s="17">
        <v>38.020000000000003</v>
      </c>
      <c r="CO163" s="17">
        <v>41.53</v>
      </c>
      <c r="CP163" s="17">
        <v>44.23</v>
      </c>
      <c r="CQ163" s="17">
        <v>47.89</v>
      </c>
      <c r="CR163" s="19">
        <v>47.99</v>
      </c>
      <c r="CS163" s="17">
        <v>50.47</v>
      </c>
      <c r="CT163" s="20">
        <v>47.05</v>
      </c>
      <c r="CU163" s="16">
        <v>44.9</v>
      </c>
      <c r="CV163" s="16">
        <v>39.31</v>
      </c>
      <c r="CW163" s="16">
        <v>26.46</v>
      </c>
      <c r="CX163" s="38">
        <v>30.57</v>
      </c>
      <c r="CY163" s="23">
        <v>32.229999999999997</v>
      </c>
      <c r="CZ163" s="17">
        <v>34.229999999999997</v>
      </c>
      <c r="DA163" s="17">
        <v>34.86</v>
      </c>
      <c r="DB163" s="19">
        <v>36.68</v>
      </c>
      <c r="DC163" s="17">
        <v>36.76</v>
      </c>
      <c r="DD163" s="19">
        <v>37.31</v>
      </c>
      <c r="DE163" s="18">
        <v>37.74</v>
      </c>
      <c r="DF163" s="17">
        <v>38.049999999999997</v>
      </c>
      <c r="DG163" s="17">
        <v>41.06</v>
      </c>
      <c r="DH163" s="17">
        <v>43.97</v>
      </c>
      <c r="DI163" s="17">
        <v>46.53</v>
      </c>
      <c r="DJ163" s="19">
        <v>47.75</v>
      </c>
      <c r="DK163" s="17">
        <v>50.53</v>
      </c>
      <c r="DL163" s="20">
        <v>46.99</v>
      </c>
      <c r="DM163" s="16">
        <v>44.27</v>
      </c>
      <c r="DN163" s="16">
        <v>37.909999999999997</v>
      </c>
      <c r="DO163" s="16">
        <v>4</v>
      </c>
      <c r="DP163" s="20">
        <v>3</v>
      </c>
      <c r="DQ163" s="23">
        <v>3</v>
      </c>
      <c r="DR163" s="17">
        <v>2</v>
      </c>
      <c r="DS163" s="17">
        <v>2</v>
      </c>
      <c r="DT163" s="17">
        <v>0</v>
      </c>
      <c r="DU163" s="17">
        <v>-1</v>
      </c>
      <c r="DV163" s="17">
        <v>0</v>
      </c>
      <c r="DW163" s="17">
        <v>5</v>
      </c>
      <c r="DX163" s="17">
        <v>8</v>
      </c>
      <c r="DY163" s="17">
        <v>12</v>
      </c>
      <c r="DZ163" s="17">
        <v>18</v>
      </c>
      <c r="EA163" s="17">
        <v>23</v>
      </c>
      <c r="EB163" s="17">
        <v>20</v>
      </c>
      <c r="EC163" s="17">
        <v>15</v>
      </c>
      <c r="ED163" s="20">
        <v>6</v>
      </c>
      <c r="EE163" s="20">
        <v>4</v>
      </c>
      <c r="EF163" s="20">
        <v>4</v>
      </c>
    </row>
    <row r="164" spans="1:136" ht="14">
      <c r="A164" s="2" t="s">
        <v>1371</v>
      </c>
      <c r="B164" s="2" t="s">
        <v>510</v>
      </c>
      <c r="C164" s="2"/>
      <c r="D164" s="2">
        <v>52915280</v>
      </c>
      <c r="E164" s="10" t="s">
        <v>511</v>
      </c>
      <c r="F164" s="11" t="s">
        <v>512</v>
      </c>
      <c r="G164" s="2" t="s">
        <v>167</v>
      </c>
      <c r="H164" s="2"/>
      <c r="I164" s="2" t="s">
        <v>147</v>
      </c>
      <c r="J164" s="2" t="s">
        <v>100</v>
      </c>
      <c r="K164" s="30" t="s">
        <v>168</v>
      </c>
      <c r="L164" s="30"/>
      <c r="M164" s="30"/>
      <c r="N164" s="30"/>
      <c r="O164" s="3" t="s">
        <v>6</v>
      </c>
      <c r="P164" s="3">
        <v>30</v>
      </c>
      <c r="Q164" s="2">
        <v>30</v>
      </c>
      <c r="R164" s="2">
        <v>21</v>
      </c>
      <c r="S164" s="2" t="s">
        <v>1372</v>
      </c>
      <c r="T164" s="33"/>
      <c r="U164" s="3" t="s">
        <v>232</v>
      </c>
      <c r="V164" s="3">
        <v>48</v>
      </c>
      <c r="W164" s="2">
        <v>32</v>
      </c>
      <c r="X164" s="2">
        <v>30</v>
      </c>
      <c r="Y164" s="2"/>
      <c r="Z164" s="33" t="s">
        <v>443</v>
      </c>
      <c r="AA164" s="12" t="s">
        <v>217</v>
      </c>
      <c r="AB164" s="12">
        <v>33</v>
      </c>
      <c r="AC164" s="13">
        <v>27</v>
      </c>
      <c r="AD164" s="13">
        <v>22</v>
      </c>
      <c r="AE164" s="13"/>
      <c r="AF164" s="34" t="s">
        <v>197</v>
      </c>
      <c r="AG164" s="2" t="s">
        <v>149</v>
      </c>
      <c r="AH164" s="2" t="s">
        <v>336</v>
      </c>
      <c r="AI164" s="2" t="s">
        <v>266</v>
      </c>
      <c r="AJ164" s="2" t="s">
        <v>513</v>
      </c>
      <c r="AK164" s="2" t="s">
        <v>87</v>
      </c>
      <c r="AL164" s="1" t="s">
        <v>176</v>
      </c>
      <c r="AM164" s="2" t="s">
        <v>89</v>
      </c>
      <c r="AN164" s="1" t="s">
        <v>176</v>
      </c>
      <c r="AO164" s="2" t="s">
        <v>91</v>
      </c>
      <c r="AP164" s="1" t="s">
        <v>514</v>
      </c>
      <c r="AQ164" s="2" t="s">
        <v>93</v>
      </c>
      <c r="AR164" s="14" t="s">
        <v>515</v>
      </c>
      <c r="AS164" s="15" t="s">
        <v>95</v>
      </c>
      <c r="AT164" s="1">
        <v>0</v>
      </c>
      <c r="AU164" s="4">
        <v>3.61</v>
      </c>
      <c r="AV164" s="6">
        <v>3.3</v>
      </c>
      <c r="AW164" s="7">
        <v>2.83</v>
      </c>
      <c r="AX164" s="6">
        <v>3</v>
      </c>
      <c r="AY164" s="7">
        <v>2.02</v>
      </c>
      <c r="AZ164" s="8">
        <v>0.83</v>
      </c>
      <c r="BA164" s="7">
        <v>0</v>
      </c>
      <c r="BB164" s="8">
        <v>0</v>
      </c>
      <c r="BC164" s="6">
        <v>0.42</v>
      </c>
      <c r="BD164" s="7">
        <v>1.89</v>
      </c>
      <c r="BE164" s="7">
        <v>7.05</v>
      </c>
      <c r="BF164" s="7">
        <v>3.73</v>
      </c>
      <c r="BG164" s="7">
        <v>1.76</v>
      </c>
      <c r="BH164" s="41">
        <v>3.98</v>
      </c>
      <c r="BI164" s="9">
        <v>4.1500000000000004</v>
      </c>
      <c r="BJ164" s="9">
        <v>5.54</v>
      </c>
      <c r="BK164" s="4">
        <v>13.51</v>
      </c>
      <c r="BL164" s="4">
        <v>21.56</v>
      </c>
      <c r="BM164" s="4">
        <v>4.3099999999999996</v>
      </c>
      <c r="BN164" s="6">
        <v>2.2400000000000002</v>
      </c>
      <c r="BO164" s="7">
        <v>0</v>
      </c>
      <c r="BP164" s="7">
        <v>0</v>
      </c>
      <c r="BQ164" s="7">
        <v>1.54</v>
      </c>
      <c r="BR164" s="8">
        <v>2.14</v>
      </c>
      <c r="BS164" s="7">
        <v>1.76</v>
      </c>
      <c r="BT164" s="8">
        <v>1.99</v>
      </c>
      <c r="BU164" s="6">
        <v>2.86</v>
      </c>
      <c r="BV164" s="7">
        <v>3.66</v>
      </c>
      <c r="BW164" s="7">
        <v>4.8600000000000003</v>
      </c>
      <c r="BX164" s="7">
        <v>7.39</v>
      </c>
      <c r="BY164" s="7">
        <v>2.72</v>
      </c>
      <c r="BZ164" s="41">
        <v>5.07</v>
      </c>
      <c r="CA164" s="9">
        <v>6.65</v>
      </c>
      <c r="CB164" s="9">
        <v>5.55</v>
      </c>
      <c r="CC164" s="4">
        <v>13.33</v>
      </c>
      <c r="CD164" s="4">
        <v>20.309999999999999</v>
      </c>
      <c r="CE164" s="16">
        <v>26.8</v>
      </c>
      <c r="CF164" s="18">
        <v>29.67</v>
      </c>
      <c r="CG164" s="17">
        <v>32.659999999999997</v>
      </c>
      <c r="CH164" s="18">
        <v>33.090000000000003</v>
      </c>
      <c r="CI164" s="17">
        <v>34.82</v>
      </c>
      <c r="CJ164" s="19">
        <v>36.31</v>
      </c>
      <c r="CK164" s="17">
        <v>36.46</v>
      </c>
      <c r="CL164" s="19">
        <v>37.479999999999997</v>
      </c>
      <c r="CM164" s="18">
        <v>38.24</v>
      </c>
      <c r="CN164" s="17">
        <v>37.29</v>
      </c>
      <c r="CO164" s="17">
        <v>37.78</v>
      </c>
      <c r="CP164" s="17">
        <v>39.270000000000003</v>
      </c>
      <c r="CQ164" s="17">
        <v>46.45</v>
      </c>
      <c r="CR164" s="42">
        <v>47.14</v>
      </c>
      <c r="CS164" s="20">
        <v>49.33</v>
      </c>
      <c r="CT164" s="20">
        <v>44.27</v>
      </c>
      <c r="CU164" s="16">
        <v>43.69</v>
      </c>
      <c r="CV164" s="16">
        <v>36.39</v>
      </c>
      <c r="CW164" s="16">
        <v>26.59</v>
      </c>
      <c r="CX164" s="18">
        <v>28.66</v>
      </c>
      <c r="CY164" s="17">
        <v>32.130000000000003</v>
      </c>
      <c r="CZ164" s="17">
        <v>33.35</v>
      </c>
      <c r="DA164" s="17">
        <v>35.770000000000003</v>
      </c>
      <c r="DB164" s="19">
        <v>36.28</v>
      </c>
      <c r="DC164" s="17">
        <v>36.28</v>
      </c>
      <c r="DD164" s="19">
        <v>36.770000000000003</v>
      </c>
      <c r="DE164" s="18">
        <v>37.909999999999997</v>
      </c>
      <c r="DF164" s="17">
        <v>37.76</v>
      </c>
      <c r="DG164" s="17">
        <v>37.39</v>
      </c>
      <c r="DH164" s="17">
        <v>39.65</v>
      </c>
      <c r="DI164" s="17">
        <v>45.93</v>
      </c>
      <c r="DJ164" s="42">
        <v>47.05</v>
      </c>
      <c r="DK164" s="20">
        <v>49.61</v>
      </c>
      <c r="DL164" s="20">
        <v>44.03</v>
      </c>
      <c r="DM164" s="16">
        <v>44.55</v>
      </c>
      <c r="DN164" s="16">
        <v>36.19</v>
      </c>
      <c r="DO164" s="16">
        <v>1</v>
      </c>
      <c r="DP164" s="17">
        <v>3</v>
      </c>
      <c r="DQ164" s="17">
        <v>6</v>
      </c>
      <c r="DR164" s="17">
        <v>6</v>
      </c>
      <c r="DS164" s="17">
        <v>2</v>
      </c>
      <c r="DT164" s="17">
        <v>-5</v>
      </c>
      <c r="DU164" s="17">
        <v>-10</v>
      </c>
      <c r="DV164" s="17">
        <v>-12</v>
      </c>
      <c r="DW164" s="17">
        <v>-10</v>
      </c>
      <c r="DX164" s="17">
        <v>-7</v>
      </c>
      <c r="DY164" s="17">
        <v>0</v>
      </c>
      <c r="DZ164" s="17">
        <v>2</v>
      </c>
      <c r="EA164" s="17">
        <v>8</v>
      </c>
      <c r="EB164" s="23">
        <v>13</v>
      </c>
      <c r="EC164" s="20">
        <v>14</v>
      </c>
      <c r="ED164" s="20">
        <v>10</v>
      </c>
      <c r="EE164" s="20">
        <v>5</v>
      </c>
      <c r="EF164" s="20">
        <v>5</v>
      </c>
    </row>
    <row r="165" spans="1:136" ht="14">
      <c r="A165" s="2" t="s">
        <v>1369</v>
      </c>
      <c r="B165" s="2" t="s">
        <v>69</v>
      </c>
      <c r="C165" s="2"/>
      <c r="D165" s="2">
        <v>46633615</v>
      </c>
      <c r="E165" s="10" t="s">
        <v>501</v>
      </c>
      <c r="F165" s="11" t="s">
        <v>502</v>
      </c>
      <c r="G165" s="2" t="s">
        <v>1370</v>
      </c>
      <c r="H165" s="2" t="s">
        <v>1250</v>
      </c>
      <c r="I165" s="2"/>
      <c r="J165" s="2" t="s">
        <v>505</v>
      </c>
      <c r="K165" s="30"/>
      <c r="L165" s="30" t="s">
        <v>503</v>
      </c>
      <c r="M165" s="30" t="s">
        <v>504</v>
      </c>
      <c r="N165" s="30"/>
      <c r="O165" s="3" t="s">
        <v>17</v>
      </c>
      <c r="P165" s="3">
        <v>24</v>
      </c>
      <c r="Q165" s="2">
        <v>23</v>
      </c>
      <c r="R165" s="2">
        <v>14</v>
      </c>
      <c r="S165" s="2" t="s">
        <v>506</v>
      </c>
      <c r="T165" s="33"/>
      <c r="U165" s="3" t="s">
        <v>101</v>
      </c>
      <c r="V165" s="3">
        <v>50</v>
      </c>
      <c r="W165" s="2">
        <v>41</v>
      </c>
      <c r="X165" s="2">
        <v>41</v>
      </c>
      <c r="Y165" s="2"/>
      <c r="Z165" s="33" t="s">
        <v>242</v>
      </c>
      <c r="AA165" s="12" t="s">
        <v>138</v>
      </c>
      <c r="AB165" s="12">
        <v>35</v>
      </c>
      <c r="AC165" s="13">
        <v>31</v>
      </c>
      <c r="AD165" s="13">
        <v>33</v>
      </c>
      <c r="AE165" s="13"/>
      <c r="AF165" s="34" t="s">
        <v>180</v>
      </c>
      <c r="AG165" s="2" t="s">
        <v>218</v>
      </c>
      <c r="AH165" s="2" t="s">
        <v>150</v>
      </c>
      <c r="AI165" s="2" t="s">
        <v>507</v>
      </c>
      <c r="AJ165" s="2" t="s">
        <v>302</v>
      </c>
      <c r="AK165" s="2" t="s">
        <v>87</v>
      </c>
      <c r="AL165" s="1" t="s">
        <v>176</v>
      </c>
      <c r="AM165" s="2" t="s">
        <v>89</v>
      </c>
      <c r="AN165" s="1" t="s">
        <v>152</v>
      </c>
      <c r="AO165" s="2" t="s">
        <v>91</v>
      </c>
      <c r="AP165" s="1" t="s">
        <v>508</v>
      </c>
      <c r="AQ165" s="2" t="s">
        <v>93</v>
      </c>
      <c r="AR165" s="14" t="s">
        <v>509</v>
      </c>
      <c r="AS165" s="15" t="s">
        <v>95</v>
      </c>
      <c r="AT165" s="1">
        <v>1</v>
      </c>
      <c r="AU165" s="4">
        <v>3.78</v>
      </c>
      <c r="AV165" s="39">
        <v>2.99</v>
      </c>
      <c r="AW165" s="5">
        <v>2.13</v>
      </c>
      <c r="AX165" s="39">
        <v>2.61</v>
      </c>
      <c r="AY165" s="7">
        <v>3.14</v>
      </c>
      <c r="AZ165" s="8">
        <v>3.13</v>
      </c>
      <c r="BA165" s="7">
        <v>3.12</v>
      </c>
      <c r="BB165" s="8">
        <v>2.34</v>
      </c>
      <c r="BC165" s="6">
        <v>2.11</v>
      </c>
      <c r="BD165" s="7">
        <v>2.73</v>
      </c>
      <c r="BE165" s="7">
        <v>4.47</v>
      </c>
      <c r="BF165" s="7">
        <v>2.12</v>
      </c>
      <c r="BG165" s="7">
        <v>2.74</v>
      </c>
      <c r="BH165" s="8">
        <v>3.73</v>
      </c>
      <c r="BI165" s="5">
        <v>4.97</v>
      </c>
      <c r="BJ165" s="9">
        <v>9.11</v>
      </c>
      <c r="BK165" s="4">
        <v>12.11</v>
      </c>
      <c r="BL165" s="1"/>
      <c r="BM165" s="4">
        <v>4.6900000000000004</v>
      </c>
      <c r="BN165" s="39">
        <v>3.28</v>
      </c>
      <c r="BO165" s="5">
        <v>2.4700000000000002</v>
      </c>
      <c r="BP165" s="5">
        <v>2.2400000000000002</v>
      </c>
      <c r="BQ165" s="7">
        <v>2.66</v>
      </c>
      <c r="BR165" s="8">
        <v>2.13</v>
      </c>
      <c r="BS165" s="7">
        <v>2.87</v>
      </c>
      <c r="BT165" s="8">
        <v>3.23</v>
      </c>
      <c r="BU165" s="6">
        <v>3.07</v>
      </c>
      <c r="BV165" s="7">
        <v>3.18</v>
      </c>
      <c r="BW165" s="7">
        <v>4.83</v>
      </c>
      <c r="BX165" s="7">
        <v>3.07</v>
      </c>
      <c r="BY165" s="7">
        <v>3.5</v>
      </c>
      <c r="BZ165" s="8">
        <v>5.41</v>
      </c>
      <c r="CA165" s="5">
        <v>5.13</v>
      </c>
      <c r="CB165" s="9">
        <v>7.97</v>
      </c>
      <c r="CC165" s="4">
        <v>12.31</v>
      </c>
      <c r="CD165" s="1"/>
      <c r="CE165" s="16">
        <v>27.86</v>
      </c>
      <c r="CF165" s="40">
        <v>30.97</v>
      </c>
      <c r="CG165" s="23">
        <v>31.74</v>
      </c>
      <c r="CH165" s="40">
        <v>32.85</v>
      </c>
      <c r="CI165" s="17">
        <v>34.409999999999997</v>
      </c>
      <c r="CJ165" s="19">
        <v>35.53</v>
      </c>
      <c r="CK165" s="17">
        <v>39.08</v>
      </c>
      <c r="CL165" s="19">
        <v>40.75</v>
      </c>
      <c r="CM165" s="18">
        <v>38.96</v>
      </c>
      <c r="CN165" s="17">
        <v>38.799999999999997</v>
      </c>
      <c r="CO165" s="17">
        <v>40.380000000000003</v>
      </c>
      <c r="CP165" s="17">
        <v>42.19</v>
      </c>
      <c r="CQ165" s="17">
        <v>46.16</v>
      </c>
      <c r="CR165" s="19">
        <v>49.09</v>
      </c>
      <c r="CS165" s="23">
        <v>48.37</v>
      </c>
      <c r="CT165" s="20">
        <v>45.83</v>
      </c>
      <c r="CU165" s="16">
        <v>40.700000000000003</v>
      </c>
      <c r="CV165" s="1"/>
      <c r="CW165" s="16">
        <v>26.01</v>
      </c>
      <c r="CX165" s="40">
        <v>30.64</v>
      </c>
      <c r="CY165" s="23">
        <v>32.590000000000003</v>
      </c>
      <c r="CZ165" s="23">
        <v>32.909999999999997</v>
      </c>
      <c r="DA165" s="17">
        <v>35.29</v>
      </c>
      <c r="DB165" s="19">
        <v>35.36</v>
      </c>
      <c r="DC165" s="17">
        <v>38.9</v>
      </c>
      <c r="DD165" s="19">
        <v>40.89</v>
      </c>
      <c r="DE165" s="18">
        <v>38.46</v>
      </c>
      <c r="DF165" s="17">
        <v>38.4</v>
      </c>
      <c r="DG165" s="17">
        <v>40.18</v>
      </c>
      <c r="DH165" s="17">
        <v>42.19</v>
      </c>
      <c r="DI165" s="17">
        <v>47.23</v>
      </c>
      <c r="DJ165" s="19">
        <v>49.46</v>
      </c>
      <c r="DK165" s="23">
        <v>47.89</v>
      </c>
      <c r="DL165" s="20">
        <v>45.81</v>
      </c>
      <c r="DM165" s="16">
        <v>40.43</v>
      </c>
      <c r="DN165" s="1"/>
      <c r="DO165" s="16">
        <v>4</v>
      </c>
      <c r="DP165" s="23">
        <v>4</v>
      </c>
      <c r="DQ165" s="23">
        <v>5</v>
      </c>
      <c r="DR165" s="23">
        <v>4</v>
      </c>
      <c r="DS165" s="17">
        <v>0</v>
      </c>
      <c r="DT165" s="17">
        <v>-3</v>
      </c>
      <c r="DU165" s="17">
        <v>-8</v>
      </c>
      <c r="DV165" s="17">
        <v>-14</v>
      </c>
      <c r="DW165" s="17">
        <v>-13</v>
      </c>
      <c r="DX165" s="17">
        <v>-9</v>
      </c>
      <c r="DY165" s="17">
        <v>0</v>
      </c>
      <c r="DZ165" s="17">
        <v>8</v>
      </c>
      <c r="EA165" s="17">
        <v>13</v>
      </c>
      <c r="EB165" s="17">
        <v>15</v>
      </c>
      <c r="EC165" s="23">
        <v>14</v>
      </c>
      <c r="ED165" s="20">
        <v>10</v>
      </c>
      <c r="EE165" s="20">
        <v>6</v>
      </c>
      <c r="EF165" s="1"/>
    </row>
    <row r="166" spans="1:136" ht="14">
      <c r="A166" s="2" t="s">
        <v>1367</v>
      </c>
      <c r="B166" s="2" t="s">
        <v>96</v>
      </c>
      <c r="C166" s="2"/>
      <c r="D166" s="2">
        <v>52943247</v>
      </c>
      <c r="E166" s="10" t="s">
        <v>496</v>
      </c>
      <c r="F166" s="11" t="s">
        <v>497</v>
      </c>
      <c r="G166" s="2" t="s">
        <v>167</v>
      </c>
      <c r="H166" s="2"/>
      <c r="I166" s="2" t="s">
        <v>158</v>
      </c>
      <c r="J166" s="2" t="s">
        <v>80</v>
      </c>
      <c r="K166" s="30" t="s">
        <v>168</v>
      </c>
      <c r="L166" s="30" t="s">
        <v>498</v>
      </c>
      <c r="M166" s="30"/>
      <c r="N166" s="30"/>
      <c r="O166" s="3" t="s">
        <v>6</v>
      </c>
      <c r="P166" s="3">
        <v>19</v>
      </c>
      <c r="Q166" s="2">
        <v>16</v>
      </c>
      <c r="R166" s="2">
        <v>14</v>
      </c>
      <c r="S166" s="2" t="s">
        <v>1368</v>
      </c>
      <c r="T166" s="33"/>
      <c r="U166" s="3" t="s">
        <v>232</v>
      </c>
      <c r="V166" s="3">
        <v>53</v>
      </c>
      <c r="W166" s="2">
        <v>31</v>
      </c>
      <c r="X166" s="2">
        <v>31</v>
      </c>
      <c r="Y166" s="2"/>
      <c r="Z166" s="33" t="s">
        <v>242</v>
      </c>
      <c r="AA166" s="12" t="s">
        <v>217</v>
      </c>
      <c r="AB166" s="12">
        <v>32</v>
      </c>
      <c r="AC166" s="13">
        <v>20</v>
      </c>
      <c r="AD166" s="13">
        <v>13</v>
      </c>
      <c r="AE166" s="13"/>
      <c r="AF166" s="34" t="s">
        <v>197</v>
      </c>
      <c r="AG166" s="2" t="s">
        <v>272</v>
      </c>
      <c r="AH166" s="2" t="s">
        <v>118</v>
      </c>
      <c r="AI166" s="2" t="s">
        <v>85</v>
      </c>
      <c r="AJ166" s="2" t="s">
        <v>313</v>
      </c>
      <c r="AK166" s="2" t="s">
        <v>87</v>
      </c>
      <c r="AL166" s="1" t="s">
        <v>152</v>
      </c>
      <c r="AM166" s="2" t="s">
        <v>89</v>
      </c>
      <c r="AN166" s="1" t="s">
        <v>180</v>
      </c>
      <c r="AO166" s="2" t="s">
        <v>91</v>
      </c>
      <c r="AP166" s="1" t="s">
        <v>499</v>
      </c>
      <c r="AQ166" s="2" t="s">
        <v>93</v>
      </c>
      <c r="AR166" s="14" t="s">
        <v>500</v>
      </c>
      <c r="AS166" s="15" t="s">
        <v>95</v>
      </c>
      <c r="AT166" s="1">
        <v>5</v>
      </c>
      <c r="AU166" s="4">
        <v>2.34</v>
      </c>
      <c r="AV166" s="39">
        <v>2.2000000000000002</v>
      </c>
      <c r="AW166" s="5">
        <v>1.81</v>
      </c>
      <c r="AX166" s="6">
        <v>1.54</v>
      </c>
      <c r="AY166" s="7">
        <v>2</v>
      </c>
      <c r="AZ166" s="8">
        <v>1.54</v>
      </c>
      <c r="BA166" s="7">
        <v>1.67</v>
      </c>
      <c r="BB166" s="8">
        <v>2.56</v>
      </c>
      <c r="BC166" s="6">
        <v>2</v>
      </c>
      <c r="BD166" s="7">
        <v>3.17</v>
      </c>
      <c r="BE166" s="7">
        <v>5.48</v>
      </c>
      <c r="BF166" s="7">
        <v>3.06</v>
      </c>
      <c r="BG166" s="7">
        <v>2.61</v>
      </c>
      <c r="BH166" s="8">
        <v>3</v>
      </c>
      <c r="BI166" s="5">
        <v>4.38</v>
      </c>
      <c r="BJ166" s="9">
        <v>5.72</v>
      </c>
      <c r="BK166" s="4">
        <v>10.86</v>
      </c>
      <c r="BL166" s="4">
        <v>17.77</v>
      </c>
      <c r="BM166" s="4">
        <v>3.11</v>
      </c>
      <c r="BN166" s="39">
        <v>2.17</v>
      </c>
      <c r="BO166" s="5">
        <v>2.2799999999999998</v>
      </c>
      <c r="BP166" s="7">
        <v>1.85</v>
      </c>
      <c r="BQ166" s="7">
        <v>0</v>
      </c>
      <c r="BR166" s="8">
        <v>1.74</v>
      </c>
      <c r="BS166" s="7">
        <v>1.47</v>
      </c>
      <c r="BT166" s="8">
        <v>1.5</v>
      </c>
      <c r="BU166" s="6">
        <v>2.8</v>
      </c>
      <c r="BV166" s="7">
        <v>5.5</v>
      </c>
      <c r="BW166" s="7">
        <v>4.18</v>
      </c>
      <c r="BX166" s="7">
        <v>2.98</v>
      </c>
      <c r="BY166" s="7">
        <v>3.53</v>
      </c>
      <c r="BZ166" s="8">
        <v>4.37</v>
      </c>
      <c r="CA166" s="5">
        <v>6.46</v>
      </c>
      <c r="CB166" s="9">
        <v>6.41</v>
      </c>
      <c r="CC166" s="4">
        <v>10.53</v>
      </c>
      <c r="CD166" s="4">
        <v>15.36</v>
      </c>
      <c r="CE166" s="16">
        <v>25.73</v>
      </c>
      <c r="CF166" s="40">
        <v>28.31</v>
      </c>
      <c r="CG166" s="23">
        <v>28.85</v>
      </c>
      <c r="CH166" s="18">
        <v>31.22</v>
      </c>
      <c r="CI166" s="17">
        <v>32.520000000000003</v>
      </c>
      <c r="CJ166" s="19">
        <v>33.25</v>
      </c>
      <c r="CK166" s="17">
        <v>34.03</v>
      </c>
      <c r="CL166" s="19">
        <v>35.83</v>
      </c>
      <c r="CM166" s="18">
        <v>34.130000000000003</v>
      </c>
      <c r="CN166" s="17">
        <v>34.11</v>
      </c>
      <c r="CO166" s="17">
        <v>32.31</v>
      </c>
      <c r="CP166" s="17">
        <v>36.409999999999997</v>
      </c>
      <c r="CQ166" s="17">
        <v>39.92</v>
      </c>
      <c r="CR166" s="19">
        <v>40.43</v>
      </c>
      <c r="CS166" s="23">
        <v>41.78</v>
      </c>
      <c r="CT166" s="20">
        <v>40.74</v>
      </c>
      <c r="CU166" s="16">
        <v>38.5</v>
      </c>
      <c r="CV166" s="16">
        <v>38.83</v>
      </c>
      <c r="CW166" s="16">
        <v>26.76</v>
      </c>
      <c r="CX166" s="40">
        <v>28.56</v>
      </c>
      <c r="CY166" s="23">
        <v>29.23</v>
      </c>
      <c r="CZ166" s="17">
        <v>31.84</v>
      </c>
      <c r="DA166" s="17">
        <v>31.91</v>
      </c>
      <c r="DB166" s="19">
        <v>33.729999999999997</v>
      </c>
      <c r="DC166" s="17">
        <v>34.54</v>
      </c>
      <c r="DD166" s="19">
        <v>35.270000000000003</v>
      </c>
      <c r="DE166" s="18">
        <v>35.07</v>
      </c>
      <c r="DF166" s="17">
        <v>34.159999999999997</v>
      </c>
      <c r="DG166" s="17">
        <v>32.19</v>
      </c>
      <c r="DH166" s="17">
        <v>36.36</v>
      </c>
      <c r="DI166" s="17">
        <v>38.56</v>
      </c>
      <c r="DJ166" s="19">
        <v>40.01</v>
      </c>
      <c r="DK166" s="23">
        <v>40.770000000000003</v>
      </c>
      <c r="DL166" s="20">
        <v>40.15</v>
      </c>
      <c r="DM166" s="16">
        <v>36.869999999999997</v>
      </c>
      <c r="DN166" s="16">
        <v>36.729999999999997</v>
      </c>
      <c r="DO166" s="16">
        <v>5</v>
      </c>
      <c r="DP166" s="23">
        <v>5</v>
      </c>
      <c r="DQ166" s="23">
        <v>5</v>
      </c>
      <c r="DR166" s="17">
        <v>3</v>
      </c>
      <c r="DS166" s="17">
        <v>1</v>
      </c>
      <c r="DT166" s="17">
        <v>-4</v>
      </c>
      <c r="DU166" s="17">
        <v>-9</v>
      </c>
      <c r="DV166" s="17">
        <v>-15</v>
      </c>
      <c r="DW166" s="17">
        <v>-14</v>
      </c>
      <c r="DX166" s="17">
        <v>-12</v>
      </c>
      <c r="DY166" s="17">
        <v>-12</v>
      </c>
      <c r="DZ166" s="17">
        <v>-5</v>
      </c>
      <c r="EA166" s="17">
        <v>0</v>
      </c>
      <c r="EB166" s="17">
        <v>3</v>
      </c>
      <c r="EC166" s="23">
        <v>7</v>
      </c>
      <c r="ED166" s="20">
        <v>8</v>
      </c>
      <c r="EE166" s="20">
        <v>9</v>
      </c>
      <c r="EF166" s="20">
        <v>8</v>
      </c>
    </row>
    <row r="167" spans="1:136" ht="14">
      <c r="A167" s="2" t="s">
        <v>1365</v>
      </c>
      <c r="B167" s="2" t="s">
        <v>284</v>
      </c>
      <c r="C167" s="2"/>
      <c r="D167" s="2">
        <v>51402642</v>
      </c>
      <c r="E167" s="10" t="s">
        <v>490</v>
      </c>
      <c r="F167" s="11" t="s">
        <v>491</v>
      </c>
      <c r="G167" s="2" t="s">
        <v>167</v>
      </c>
      <c r="H167" s="2"/>
      <c r="I167" s="2" t="s">
        <v>147</v>
      </c>
      <c r="J167" s="2" t="s">
        <v>493</v>
      </c>
      <c r="K167" s="30" t="s">
        <v>492</v>
      </c>
      <c r="L167" s="30"/>
      <c r="M167" s="30"/>
      <c r="N167" s="30"/>
      <c r="O167" s="3" t="s">
        <v>17</v>
      </c>
      <c r="P167" s="3">
        <v>71</v>
      </c>
      <c r="Q167" s="2">
        <v>63</v>
      </c>
      <c r="R167" s="2">
        <v>62</v>
      </c>
      <c r="S167" s="2" t="s">
        <v>1366</v>
      </c>
      <c r="T167" s="33"/>
      <c r="U167" s="3" t="s">
        <v>101</v>
      </c>
      <c r="V167" s="3">
        <v>104</v>
      </c>
      <c r="W167" s="2">
        <v>91</v>
      </c>
      <c r="X167" s="2">
        <v>95</v>
      </c>
      <c r="Y167" s="2"/>
      <c r="Z167" s="33" t="s">
        <v>242</v>
      </c>
      <c r="AA167" s="12" t="s">
        <v>116</v>
      </c>
      <c r="AB167" s="12">
        <v>41</v>
      </c>
      <c r="AC167" s="13">
        <v>38</v>
      </c>
      <c r="AD167" s="13">
        <v>40</v>
      </c>
      <c r="AE167" s="13"/>
      <c r="AF167" s="34"/>
      <c r="AG167" s="2" t="s">
        <v>210</v>
      </c>
      <c r="AH167" s="2" t="s">
        <v>494</v>
      </c>
      <c r="AI167" s="2" t="s">
        <v>105</v>
      </c>
      <c r="AJ167" s="2" t="s">
        <v>141</v>
      </c>
      <c r="AK167" s="2" t="s">
        <v>87</v>
      </c>
      <c r="AL167" s="1" t="s">
        <v>176</v>
      </c>
      <c r="AM167" s="2" t="s">
        <v>89</v>
      </c>
      <c r="AN167" s="1" t="s">
        <v>180</v>
      </c>
      <c r="AO167" s="2" t="s">
        <v>91</v>
      </c>
      <c r="AP167" s="1" t="s">
        <v>320</v>
      </c>
      <c r="AQ167" s="2" t="s">
        <v>93</v>
      </c>
      <c r="AR167" s="14" t="s">
        <v>495</v>
      </c>
      <c r="AS167" s="15" t="s">
        <v>95</v>
      </c>
      <c r="AT167" s="1">
        <v>-7</v>
      </c>
      <c r="AU167" s="4">
        <v>2.96</v>
      </c>
      <c r="AV167" s="6">
        <v>2.63</v>
      </c>
      <c r="AW167" s="7">
        <v>2.25</v>
      </c>
      <c r="AX167" s="6">
        <v>1.76</v>
      </c>
      <c r="AY167" s="7">
        <v>1.96</v>
      </c>
      <c r="AZ167" s="8">
        <v>1.5</v>
      </c>
      <c r="BA167" s="7">
        <v>0</v>
      </c>
      <c r="BB167" s="8">
        <v>0.72</v>
      </c>
      <c r="BC167" s="6">
        <v>1.94</v>
      </c>
      <c r="BD167" s="7">
        <v>2.14</v>
      </c>
      <c r="BE167" s="7">
        <v>2.3199999999999998</v>
      </c>
      <c r="BF167" s="7">
        <v>2.39</v>
      </c>
      <c r="BG167" s="7">
        <v>3.25</v>
      </c>
      <c r="BH167" s="8">
        <v>3.35</v>
      </c>
      <c r="BI167" s="5">
        <v>3.49</v>
      </c>
      <c r="BJ167" s="9">
        <v>5.34</v>
      </c>
      <c r="BK167" s="4">
        <v>9.25</v>
      </c>
      <c r="BL167" s="4">
        <v>10.84</v>
      </c>
      <c r="BM167" s="4">
        <v>2.81</v>
      </c>
      <c r="BN167" s="6">
        <v>2.04</v>
      </c>
      <c r="BO167" s="7">
        <v>0.83</v>
      </c>
      <c r="BP167" s="7">
        <v>0</v>
      </c>
      <c r="BQ167" s="7">
        <v>0</v>
      </c>
      <c r="BR167" s="8">
        <v>2.08</v>
      </c>
      <c r="BS167" s="7">
        <v>1.99</v>
      </c>
      <c r="BT167" s="8">
        <v>1.24</v>
      </c>
      <c r="BU167" s="6">
        <v>1.62</v>
      </c>
      <c r="BV167" s="7">
        <v>2.86</v>
      </c>
      <c r="BW167" s="7">
        <v>4.13</v>
      </c>
      <c r="BX167" s="7">
        <v>3.78</v>
      </c>
      <c r="BY167" s="7">
        <v>4.0599999999999996</v>
      </c>
      <c r="BZ167" s="8">
        <v>2.89</v>
      </c>
      <c r="CA167" s="5">
        <v>4.6399999999999997</v>
      </c>
      <c r="CB167" s="9">
        <v>5.31</v>
      </c>
      <c r="CC167" s="4">
        <v>8.5500000000000007</v>
      </c>
      <c r="CD167" s="4">
        <v>10.99</v>
      </c>
      <c r="CE167" s="16">
        <v>26.61</v>
      </c>
      <c r="CF167" s="18">
        <v>28.11</v>
      </c>
      <c r="CG167" s="17">
        <v>31.68</v>
      </c>
      <c r="CH167" s="18">
        <v>33.020000000000003</v>
      </c>
      <c r="CI167" s="17">
        <v>33.869999999999997</v>
      </c>
      <c r="CJ167" s="19">
        <v>35.67</v>
      </c>
      <c r="CK167" s="17">
        <v>36.049999999999997</v>
      </c>
      <c r="CL167" s="19">
        <v>36.01</v>
      </c>
      <c r="CM167" s="18">
        <v>37.130000000000003</v>
      </c>
      <c r="CN167" s="17">
        <v>36.04</v>
      </c>
      <c r="CO167" s="17">
        <v>37.33</v>
      </c>
      <c r="CP167" s="17">
        <v>39.42</v>
      </c>
      <c r="CQ167" s="17">
        <v>41.44</v>
      </c>
      <c r="CR167" s="19">
        <v>41.71</v>
      </c>
      <c r="CS167" s="23">
        <v>42.11</v>
      </c>
      <c r="CT167" s="20">
        <v>40.76</v>
      </c>
      <c r="CU167" s="16">
        <v>37.78</v>
      </c>
      <c r="CV167" s="16">
        <v>37.909999999999997</v>
      </c>
      <c r="CW167" s="16">
        <v>26.29</v>
      </c>
      <c r="CX167" s="18">
        <v>27.9</v>
      </c>
      <c r="CY167" s="17">
        <v>31.14</v>
      </c>
      <c r="CZ167" s="17">
        <v>34.840000000000003</v>
      </c>
      <c r="DA167" s="17">
        <v>36.94</v>
      </c>
      <c r="DB167" s="19">
        <v>36.659999999999997</v>
      </c>
      <c r="DC167" s="17">
        <v>35.81</v>
      </c>
      <c r="DD167" s="19">
        <v>36.840000000000003</v>
      </c>
      <c r="DE167" s="18">
        <v>36.42</v>
      </c>
      <c r="DF167" s="17">
        <v>36.68</v>
      </c>
      <c r="DG167" s="17">
        <v>37.29</v>
      </c>
      <c r="DH167" s="17">
        <v>39.159999999999997</v>
      </c>
      <c r="DI167" s="17">
        <v>41.66</v>
      </c>
      <c r="DJ167" s="19">
        <v>40.19</v>
      </c>
      <c r="DK167" s="23">
        <v>41.45</v>
      </c>
      <c r="DL167" s="20">
        <v>40.06</v>
      </c>
      <c r="DM167" s="16">
        <v>37.43</v>
      </c>
      <c r="DN167" s="16">
        <v>37.11</v>
      </c>
      <c r="DO167" s="16">
        <v>6</v>
      </c>
      <c r="DP167" s="17">
        <v>6</v>
      </c>
      <c r="DQ167" s="17">
        <v>9</v>
      </c>
      <c r="DR167" s="17">
        <v>4</v>
      </c>
      <c r="DS167" s="17">
        <v>1</v>
      </c>
      <c r="DT167" s="17">
        <v>1</v>
      </c>
      <c r="DU167" s="17">
        <v>-13</v>
      </c>
      <c r="DV167" s="17">
        <v>-20</v>
      </c>
      <c r="DW167" s="17">
        <v>-20</v>
      </c>
      <c r="DX167" s="17">
        <v>-10</v>
      </c>
      <c r="DY167" s="17">
        <v>-3</v>
      </c>
      <c r="DZ167" s="17">
        <v>4</v>
      </c>
      <c r="EA167" s="17">
        <v>7</v>
      </c>
      <c r="EB167" s="17">
        <v>7</v>
      </c>
      <c r="EC167" s="23">
        <v>7</v>
      </c>
      <c r="ED167" s="20">
        <v>5</v>
      </c>
      <c r="EE167" s="20">
        <v>4</v>
      </c>
      <c r="EF167" s="20">
        <v>3</v>
      </c>
    </row>
    <row r="168" spans="1:136" ht="14">
      <c r="A168" s="2" t="s">
        <v>1361</v>
      </c>
      <c r="B168" s="2" t="s">
        <v>144</v>
      </c>
      <c r="C168" s="2"/>
      <c r="D168" s="2">
        <v>45209064</v>
      </c>
      <c r="E168" s="10" t="s">
        <v>469</v>
      </c>
      <c r="F168" s="11" t="s">
        <v>470</v>
      </c>
      <c r="G168" s="2" t="s">
        <v>1250</v>
      </c>
      <c r="H168" s="2" t="s">
        <v>1362</v>
      </c>
      <c r="I168" s="2" t="s">
        <v>147</v>
      </c>
      <c r="J168" s="2" t="s">
        <v>471</v>
      </c>
      <c r="K168" s="30" t="s">
        <v>1129</v>
      </c>
      <c r="L168" s="30" t="s">
        <v>1363</v>
      </c>
      <c r="M168" s="30"/>
      <c r="N168" s="30"/>
      <c r="O168" s="3" t="s">
        <v>13</v>
      </c>
      <c r="P168" s="3">
        <v>50</v>
      </c>
      <c r="Q168" s="2">
        <v>37</v>
      </c>
      <c r="R168" s="2">
        <v>38</v>
      </c>
      <c r="S168" s="2" t="s">
        <v>280</v>
      </c>
      <c r="T168" s="33"/>
      <c r="U168" s="3" t="s">
        <v>472</v>
      </c>
      <c r="V168" s="3">
        <v>67</v>
      </c>
      <c r="W168" s="2">
        <v>44</v>
      </c>
      <c r="X168" s="2">
        <v>45</v>
      </c>
      <c r="Y168" s="2"/>
      <c r="Z168" s="33" t="s">
        <v>242</v>
      </c>
      <c r="AA168" s="12" t="s">
        <v>473</v>
      </c>
      <c r="AB168" s="12">
        <v>33</v>
      </c>
      <c r="AC168" s="13">
        <v>25</v>
      </c>
      <c r="AD168" s="13">
        <v>25</v>
      </c>
      <c r="AE168" s="13"/>
      <c r="AF168" s="34" t="s">
        <v>197</v>
      </c>
      <c r="AG168" s="2" t="s">
        <v>210</v>
      </c>
      <c r="AH168" s="2" t="s">
        <v>288</v>
      </c>
      <c r="AI168" s="2" t="s">
        <v>252</v>
      </c>
      <c r="AJ168" s="2" t="s">
        <v>353</v>
      </c>
      <c r="AK168" s="2" t="s">
        <v>87</v>
      </c>
      <c r="AL168" s="1" t="s">
        <v>90</v>
      </c>
      <c r="AM168" s="2" t="s">
        <v>89</v>
      </c>
      <c r="AN168" s="1" t="s">
        <v>131</v>
      </c>
      <c r="AO168" s="2" t="s">
        <v>91</v>
      </c>
      <c r="AP168" s="1" t="s">
        <v>474</v>
      </c>
      <c r="AQ168" s="2" t="s">
        <v>93</v>
      </c>
      <c r="AR168" s="14" t="s">
        <v>475</v>
      </c>
      <c r="AS168" s="15" t="s">
        <v>95</v>
      </c>
      <c r="AT168" s="1">
        <v>-6</v>
      </c>
      <c r="AU168" s="4">
        <v>3.36</v>
      </c>
      <c r="AV168" s="6">
        <v>2.2000000000000002</v>
      </c>
      <c r="AW168" s="7">
        <v>0.67</v>
      </c>
      <c r="AX168" s="6">
        <v>1.25</v>
      </c>
      <c r="AY168" s="7">
        <v>1.5</v>
      </c>
      <c r="AZ168" s="8">
        <v>1.5</v>
      </c>
      <c r="BA168" s="7">
        <v>1.25</v>
      </c>
      <c r="BB168" s="8">
        <v>1.45</v>
      </c>
      <c r="BC168" s="6">
        <v>4.5599999999999996</v>
      </c>
      <c r="BD168" s="7">
        <v>3.96</v>
      </c>
      <c r="BE168" s="7">
        <v>5</v>
      </c>
      <c r="BF168" s="7">
        <v>3.53</v>
      </c>
      <c r="BG168" s="7">
        <v>2.27</v>
      </c>
      <c r="BH168" s="41">
        <v>1.93</v>
      </c>
      <c r="BI168" s="5">
        <v>2.4900000000000002</v>
      </c>
      <c r="BJ168" s="9">
        <v>5.24</v>
      </c>
      <c r="BK168" s="4">
        <v>11.95</v>
      </c>
      <c r="BL168" s="4">
        <v>20.059999999999999</v>
      </c>
      <c r="BM168" s="4">
        <v>3.56</v>
      </c>
      <c r="BN168" s="6">
        <v>2.63</v>
      </c>
      <c r="BO168" s="7">
        <v>0.9</v>
      </c>
      <c r="BP168" s="7">
        <v>0.9</v>
      </c>
      <c r="BQ168" s="7">
        <v>1.42</v>
      </c>
      <c r="BR168" s="8">
        <v>0</v>
      </c>
      <c r="BS168" s="7">
        <v>0</v>
      </c>
      <c r="BT168" s="8">
        <v>1.88</v>
      </c>
      <c r="BU168" s="6">
        <v>4.5</v>
      </c>
      <c r="BV168" s="7">
        <v>3.73</v>
      </c>
      <c r="BW168" s="7">
        <v>4.2300000000000004</v>
      </c>
      <c r="BX168" s="7">
        <v>2.95</v>
      </c>
      <c r="BY168" s="7">
        <v>2.2000000000000002</v>
      </c>
      <c r="BZ168" s="41">
        <v>1.85</v>
      </c>
      <c r="CA168" s="5">
        <v>3.45</v>
      </c>
      <c r="CB168" s="9">
        <v>6.06</v>
      </c>
      <c r="CC168" s="4">
        <v>9.66</v>
      </c>
      <c r="CD168" s="4">
        <v>20.05</v>
      </c>
      <c r="CE168" s="16">
        <v>30.66</v>
      </c>
      <c r="CF168" s="18">
        <v>35.01</v>
      </c>
      <c r="CG168" s="17">
        <v>36.61</v>
      </c>
      <c r="CH168" s="18">
        <v>38.65</v>
      </c>
      <c r="CI168" s="17">
        <v>40.409999999999997</v>
      </c>
      <c r="CJ168" s="19">
        <v>39.67</v>
      </c>
      <c r="CK168" s="17">
        <v>39.35</v>
      </c>
      <c r="CL168" s="19">
        <v>39.4</v>
      </c>
      <c r="CM168" s="18">
        <v>40.85</v>
      </c>
      <c r="CN168" s="17">
        <v>42.76</v>
      </c>
      <c r="CO168" s="17">
        <v>43.58</v>
      </c>
      <c r="CP168" s="17">
        <v>41.36</v>
      </c>
      <c r="CQ168" s="17">
        <v>45.65</v>
      </c>
      <c r="CR168" s="42">
        <v>44.8</v>
      </c>
      <c r="CS168" s="23">
        <v>47.65</v>
      </c>
      <c r="CT168" s="20">
        <v>48.79</v>
      </c>
      <c r="CU168" s="16">
        <v>46.06</v>
      </c>
      <c r="CV168" s="16">
        <v>37.04</v>
      </c>
      <c r="CW168" s="16">
        <v>31.94</v>
      </c>
      <c r="CX168" s="18">
        <v>34.32</v>
      </c>
      <c r="CY168" s="17">
        <v>35.39</v>
      </c>
      <c r="CZ168" s="17">
        <v>39.049999999999997</v>
      </c>
      <c r="DA168" s="17">
        <v>42</v>
      </c>
      <c r="DB168" s="19">
        <v>40.65</v>
      </c>
      <c r="DC168" s="17">
        <v>39.29</v>
      </c>
      <c r="DD168" s="19">
        <v>39.840000000000003</v>
      </c>
      <c r="DE168" s="18">
        <v>41.64</v>
      </c>
      <c r="DF168" s="17">
        <v>42.15</v>
      </c>
      <c r="DG168" s="17">
        <v>43.92</v>
      </c>
      <c r="DH168" s="17">
        <v>41.73</v>
      </c>
      <c r="DI168" s="17">
        <v>45.96</v>
      </c>
      <c r="DJ168" s="42">
        <v>46.62</v>
      </c>
      <c r="DK168" s="23">
        <v>49.15</v>
      </c>
      <c r="DL168" s="20">
        <v>48.68</v>
      </c>
      <c r="DM168" s="16">
        <v>43.46</v>
      </c>
      <c r="DN168" s="16">
        <v>36.72</v>
      </c>
      <c r="DO168" s="16">
        <v>0</v>
      </c>
      <c r="DP168" s="17">
        <v>0</v>
      </c>
      <c r="DQ168" s="17">
        <v>9</v>
      </c>
      <c r="DR168" s="17">
        <v>11</v>
      </c>
      <c r="DS168" s="17">
        <v>11</v>
      </c>
      <c r="DT168" s="17">
        <v>6</v>
      </c>
      <c r="DU168" s="17">
        <v>0</v>
      </c>
      <c r="DV168" s="17">
        <v>-8</v>
      </c>
      <c r="DW168" s="17">
        <v>-8</v>
      </c>
      <c r="DX168" s="17">
        <v>-7</v>
      </c>
      <c r="DY168" s="17">
        <v>0</v>
      </c>
      <c r="DZ168" s="17">
        <v>7</v>
      </c>
      <c r="EA168" s="17">
        <v>8</v>
      </c>
      <c r="EB168" s="23">
        <v>15</v>
      </c>
      <c r="EC168" s="23">
        <v>17</v>
      </c>
      <c r="ED168" s="20">
        <v>13</v>
      </c>
      <c r="EE168" s="20">
        <v>5</v>
      </c>
      <c r="EF168" s="20">
        <v>-4</v>
      </c>
    </row>
    <row r="169" spans="1:136" ht="14">
      <c r="A169" s="2" t="s">
        <v>1360</v>
      </c>
      <c r="B169" s="2" t="s">
        <v>464</v>
      </c>
      <c r="C169" s="2"/>
      <c r="D169" s="2">
        <v>52601714</v>
      </c>
      <c r="E169" s="10" t="s">
        <v>465</v>
      </c>
      <c r="F169" s="11" t="s">
        <v>466</v>
      </c>
      <c r="G169" s="2" t="s">
        <v>167</v>
      </c>
      <c r="H169" s="2"/>
      <c r="I169" s="2" t="s">
        <v>147</v>
      </c>
      <c r="J169" s="2" t="s">
        <v>414</v>
      </c>
      <c r="K169" s="30"/>
      <c r="L169" s="30"/>
      <c r="M169" s="30"/>
      <c r="N169" s="30"/>
      <c r="O169" s="3" t="s">
        <v>6</v>
      </c>
      <c r="P169" s="3">
        <v>37</v>
      </c>
      <c r="Q169" s="2">
        <v>36</v>
      </c>
      <c r="R169" s="2">
        <v>26</v>
      </c>
      <c r="S169" s="2" t="s">
        <v>142</v>
      </c>
      <c r="T169" s="33"/>
      <c r="U169" s="3" t="s">
        <v>137</v>
      </c>
      <c r="V169" s="3">
        <v>60</v>
      </c>
      <c r="W169" s="2">
        <v>49</v>
      </c>
      <c r="X169" s="2">
        <v>39</v>
      </c>
      <c r="Y169" s="2"/>
      <c r="Z169" s="33" t="s">
        <v>443</v>
      </c>
      <c r="AA169" s="12" t="s">
        <v>116</v>
      </c>
      <c r="AB169" s="12">
        <v>43</v>
      </c>
      <c r="AC169" s="13">
        <v>36</v>
      </c>
      <c r="AD169" s="13">
        <v>35</v>
      </c>
      <c r="AE169" s="13"/>
      <c r="AF169" s="34" t="s">
        <v>180</v>
      </c>
      <c r="AG169" s="2" t="s">
        <v>250</v>
      </c>
      <c r="AH169" s="2" t="s">
        <v>288</v>
      </c>
      <c r="AI169" s="2" t="s">
        <v>257</v>
      </c>
      <c r="AJ169" s="2" t="s">
        <v>151</v>
      </c>
      <c r="AK169" s="2" t="s">
        <v>87</v>
      </c>
      <c r="AL169" s="1" t="s">
        <v>176</v>
      </c>
      <c r="AM169" s="2" t="s">
        <v>89</v>
      </c>
      <c r="AN169" s="1" t="s">
        <v>108</v>
      </c>
      <c r="AO169" s="2" t="s">
        <v>91</v>
      </c>
      <c r="AP169" s="1" t="s">
        <v>467</v>
      </c>
      <c r="AQ169" s="2" t="s">
        <v>93</v>
      </c>
      <c r="AR169" s="14" t="s">
        <v>468</v>
      </c>
      <c r="AS169" s="15" t="s">
        <v>95</v>
      </c>
      <c r="AT169" s="1">
        <v>-3</v>
      </c>
      <c r="AU169" s="4">
        <v>2.2000000000000002</v>
      </c>
      <c r="AV169" s="6">
        <v>3.56</v>
      </c>
      <c r="AW169" s="7">
        <v>2.74</v>
      </c>
      <c r="AX169" s="6">
        <v>2.4900000000000002</v>
      </c>
      <c r="AY169" s="7">
        <v>1.87</v>
      </c>
      <c r="AZ169" s="8">
        <v>1.93</v>
      </c>
      <c r="BA169" s="7">
        <v>1.17</v>
      </c>
      <c r="BB169" s="8">
        <v>1.45</v>
      </c>
      <c r="BC169" s="6">
        <v>1.39</v>
      </c>
      <c r="BD169" s="7">
        <v>2.2400000000000002</v>
      </c>
      <c r="BE169" s="7">
        <v>6.29</v>
      </c>
      <c r="BF169" s="7">
        <v>6.43</v>
      </c>
      <c r="BG169" s="7">
        <v>4.3600000000000003</v>
      </c>
      <c r="BH169" s="8">
        <v>3.12</v>
      </c>
      <c r="BI169" s="7">
        <v>5.09</v>
      </c>
      <c r="BJ169" s="7">
        <v>5.5</v>
      </c>
      <c r="BK169" s="4">
        <v>9.5500000000000007</v>
      </c>
      <c r="BL169" s="4">
        <v>16</v>
      </c>
      <c r="BM169" s="4">
        <v>3.13</v>
      </c>
      <c r="BN169" s="6">
        <v>3.34</v>
      </c>
      <c r="BO169" s="7">
        <v>2.4700000000000002</v>
      </c>
      <c r="BP169" s="7">
        <v>0.97</v>
      </c>
      <c r="BQ169" s="7">
        <v>0.72</v>
      </c>
      <c r="BR169" s="8">
        <v>3.02</v>
      </c>
      <c r="BS169" s="7">
        <v>2.8</v>
      </c>
      <c r="BT169" s="8">
        <v>2.74</v>
      </c>
      <c r="BU169" s="6">
        <v>2.73</v>
      </c>
      <c r="BV169" s="7">
        <v>2.86</v>
      </c>
      <c r="BW169" s="7">
        <v>7.06</v>
      </c>
      <c r="BX169" s="7">
        <v>6.21</v>
      </c>
      <c r="BY169" s="7">
        <v>4.7300000000000004</v>
      </c>
      <c r="BZ169" s="8">
        <v>3.33</v>
      </c>
      <c r="CA169" s="7">
        <v>4.9000000000000004</v>
      </c>
      <c r="CB169" s="7">
        <v>6.45</v>
      </c>
      <c r="CC169" s="4">
        <v>9.6199999999999992</v>
      </c>
      <c r="CD169" s="4">
        <v>14.47</v>
      </c>
      <c r="CE169" s="16">
        <v>26.84</v>
      </c>
      <c r="CF169" s="18">
        <v>30.13</v>
      </c>
      <c r="CG169" s="17">
        <v>32.49</v>
      </c>
      <c r="CH169" s="18">
        <v>33.44</v>
      </c>
      <c r="CI169" s="17">
        <v>37.270000000000003</v>
      </c>
      <c r="CJ169" s="19">
        <v>38.5</v>
      </c>
      <c r="CK169" s="17">
        <v>38.24</v>
      </c>
      <c r="CL169" s="19">
        <v>38.08</v>
      </c>
      <c r="CM169" s="18">
        <v>38.54</v>
      </c>
      <c r="CN169" s="17">
        <v>37.54</v>
      </c>
      <c r="CO169" s="17">
        <v>37.86</v>
      </c>
      <c r="CP169" s="17">
        <v>38.14</v>
      </c>
      <c r="CQ169" s="17">
        <v>41.92</v>
      </c>
      <c r="CR169" s="19">
        <v>44.03</v>
      </c>
      <c r="CS169" s="17">
        <v>44.12</v>
      </c>
      <c r="CT169" s="17">
        <v>45.29</v>
      </c>
      <c r="CU169" s="16">
        <v>43.53</v>
      </c>
      <c r="CV169" s="16">
        <v>38.61</v>
      </c>
      <c r="CW169" s="16">
        <v>25.48</v>
      </c>
      <c r="CX169" s="18">
        <v>29.06</v>
      </c>
      <c r="CY169" s="17">
        <v>32</v>
      </c>
      <c r="CZ169" s="17">
        <v>35.119999999999997</v>
      </c>
      <c r="DA169" s="17">
        <v>37.97</v>
      </c>
      <c r="DB169" s="19">
        <v>38.1</v>
      </c>
      <c r="DC169" s="17">
        <v>38.4</v>
      </c>
      <c r="DD169" s="19">
        <v>38.770000000000003</v>
      </c>
      <c r="DE169" s="18">
        <v>38.700000000000003</v>
      </c>
      <c r="DF169" s="17">
        <v>37.47</v>
      </c>
      <c r="DG169" s="17">
        <v>37.78</v>
      </c>
      <c r="DH169" s="17">
        <v>38.78</v>
      </c>
      <c r="DI169" s="17">
        <v>41.72</v>
      </c>
      <c r="DJ169" s="19">
        <v>44.03</v>
      </c>
      <c r="DK169" s="17">
        <v>44.12</v>
      </c>
      <c r="DL169" s="17">
        <v>45.29</v>
      </c>
      <c r="DM169" s="16">
        <v>43.53</v>
      </c>
      <c r="DN169" s="16">
        <v>38.61</v>
      </c>
      <c r="DO169" s="16">
        <v>12</v>
      </c>
      <c r="DP169" s="17">
        <v>13</v>
      </c>
      <c r="DQ169" s="17">
        <v>12</v>
      </c>
      <c r="DR169" s="17">
        <v>12</v>
      </c>
      <c r="DS169" s="17">
        <v>10</v>
      </c>
      <c r="DT169" s="17">
        <v>0</v>
      </c>
      <c r="DU169" s="17">
        <v>-6</v>
      </c>
      <c r="DV169" s="17">
        <v>-8</v>
      </c>
      <c r="DW169" s="17">
        <v>-5</v>
      </c>
      <c r="DX169" s="17">
        <v>-3</v>
      </c>
      <c r="DY169" s="17">
        <v>0</v>
      </c>
      <c r="DZ169" s="17">
        <v>5</v>
      </c>
      <c r="EA169" s="17">
        <v>9</v>
      </c>
      <c r="EB169" s="17">
        <v>10</v>
      </c>
      <c r="EC169" s="17">
        <v>11</v>
      </c>
      <c r="ED169" s="17">
        <v>9</v>
      </c>
      <c r="EE169" s="20">
        <v>5</v>
      </c>
      <c r="EF169" s="20">
        <v>5</v>
      </c>
    </row>
    <row r="170" spans="1:136" ht="14">
      <c r="A170" s="2" t="s">
        <v>1359</v>
      </c>
      <c r="B170" s="2" t="s">
        <v>456</v>
      </c>
      <c r="C170" s="2"/>
      <c r="D170" s="2">
        <v>52420179</v>
      </c>
      <c r="E170" s="10" t="s">
        <v>457</v>
      </c>
      <c r="F170" s="11" t="s">
        <v>458</v>
      </c>
      <c r="G170" s="2" t="s">
        <v>167</v>
      </c>
      <c r="H170" s="2"/>
      <c r="I170" s="2" t="s">
        <v>79</v>
      </c>
      <c r="J170" s="2" t="s">
        <v>80</v>
      </c>
      <c r="K170" s="30" t="s">
        <v>459</v>
      </c>
      <c r="L170" s="30"/>
      <c r="M170" s="30"/>
      <c r="N170" s="30"/>
      <c r="S170" s="2" t="s">
        <v>211</v>
      </c>
      <c r="U170" s="3" t="s">
        <v>68</v>
      </c>
      <c r="V170" s="3">
        <v>59</v>
      </c>
      <c r="W170" s="2">
        <v>51</v>
      </c>
      <c r="X170" s="2">
        <v>52</v>
      </c>
      <c r="Z170" s="33" t="s">
        <v>107</v>
      </c>
      <c r="AA170" s="3" t="s">
        <v>116</v>
      </c>
      <c r="AB170" s="3">
        <v>33</v>
      </c>
      <c r="AC170" s="2">
        <v>27</v>
      </c>
      <c r="AD170" s="2">
        <v>22</v>
      </c>
      <c r="AE170" s="2"/>
      <c r="AF170" s="34" t="s">
        <v>197</v>
      </c>
      <c r="AG170" s="2" t="s">
        <v>218</v>
      </c>
      <c r="AH170" s="2" t="s">
        <v>409</v>
      </c>
      <c r="AI170" s="2" t="s">
        <v>460</v>
      </c>
      <c r="AJ170" s="2" t="s">
        <v>86</v>
      </c>
      <c r="AK170" s="2" t="s">
        <v>87</v>
      </c>
      <c r="AL170" s="1" t="s">
        <v>176</v>
      </c>
      <c r="AM170" s="2" t="s">
        <v>89</v>
      </c>
      <c r="AN170" s="1" t="s">
        <v>152</v>
      </c>
      <c r="AO170" s="2" t="s">
        <v>91</v>
      </c>
      <c r="AP170" s="1" t="s">
        <v>461</v>
      </c>
      <c r="AQ170" s="2" t="s">
        <v>93</v>
      </c>
      <c r="AR170" s="14" t="s">
        <v>462</v>
      </c>
      <c r="AS170" s="15" t="s">
        <v>95</v>
      </c>
      <c r="AT170" s="1">
        <v>-22</v>
      </c>
      <c r="AU170" s="4">
        <v>3.34</v>
      </c>
      <c r="AV170" s="6">
        <v>2.62</v>
      </c>
      <c r="AW170" s="7">
        <v>2.12</v>
      </c>
      <c r="AX170" s="6">
        <v>2.12</v>
      </c>
      <c r="AY170" s="7">
        <v>2.84</v>
      </c>
      <c r="AZ170" s="8">
        <v>3.5</v>
      </c>
      <c r="BA170" s="7">
        <v>3.3</v>
      </c>
      <c r="BB170" s="8">
        <v>2.91</v>
      </c>
      <c r="BC170" s="6">
        <v>2.76</v>
      </c>
      <c r="BD170" s="7">
        <v>2.66</v>
      </c>
      <c r="BE170" s="7">
        <v>4.3499999999999996</v>
      </c>
      <c r="BF170" s="7">
        <v>6.85</v>
      </c>
      <c r="BG170" s="7">
        <v>4.5599999999999996</v>
      </c>
      <c r="BH170" s="8">
        <v>5.98</v>
      </c>
      <c r="BI170" s="7">
        <v>7.72</v>
      </c>
      <c r="BJ170" s="9">
        <v>8.3000000000000007</v>
      </c>
      <c r="BK170" s="4">
        <v>11.97</v>
      </c>
      <c r="BL170" s="4">
        <v>20.43</v>
      </c>
      <c r="BM170" s="4">
        <v>4.5</v>
      </c>
      <c r="BN170" s="6">
        <v>4.3899999999999997</v>
      </c>
      <c r="BO170" s="7">
        <v>2.17</v>
      </c>
      <c r="BP170" s="7">
        <v>0</v>
      </c>
      <c r="BQ170" s="7">
        <v>0.35</v>
      </c>
      <c r="BR170" s="8">
        <v>0</v>
      </c>
      <c r="BS170" s="7">
        <v>0.83</v>
      </c>
      <c r="BT170" s="8">
        <v>2.58</v>
      </c>
      <c r="BU170" s="6">
        <v>3.06</v>
      </c>
      <c r="BV170" s="7">
        <v>3.56</v>
      </c>
      <c r="BW170" s="7">
        <v>4.38</v>
      </c>
      <c r="BX170" s="7">
        <v>7.13</v>
      </c>
      <c r="BY170" s="7">
        <v>4.3099999999999996</v>
      </c>
      <c r="BZ170" s="8">
        <v>5.13</v>
      </c>
      <c r="CA170" s="7">
        <v>8.5299999999999994</v>
      </c>
      <c r="CB170" s="9">
        <v>7.68</v>
      </c>
      <c r="CC170" s="4">
        <v>15.07</v>
      </c>
      <c r="CD170" s="4">
        <v>22.92</v>
      </c>
      <c r="CE170" s="16">
        <v>24.47</v>
      </c>
      <c r="CF170" s="18">
        <v>28.57</v>
      </c>
      <c r="CG170" s="17">
        <v>31.53</v>
      </c>
      <c r="CH170" s="18">
        <v>32.979999999999997</v>
      </c>
      <c r="CI170" s="17">
        <v>33.159999999999997</v>
      </c>
      <c r="CJ170" s="19">
        <v>36.03</v>
      </c>
      <c r="CK170" s="17">
        <v>36.54</v>
      </c>
      <c r="CL170" s="19">
        <v>37.78</v>
      </c>
      <c r="CM170" s="18">
        <v>39.299999999999997</v>
      </c>
      <c r="CN170" s="17">
        <v>38.64</v>
      </c>
      <c r="CO170" s="17">
        <v>40.119999999999997</v>
      </c>
      <c r="CP170" s="17">
        <v>39.72</v>
      </c>
      <c r="CQ170" s="17">
        <v>43.48</v>
      </c>
      <c r="CR170" s="19">
        <v>45.85</v>
      </c>
      <c r="CS170" s="17">
        <v>45.03</v>
      </c>
      <c r="CT170" s="20">
        <v>43.52</v>
      </c>
      <c r="CU170" s="16">
        <v>43.2</v>
      </c>
      <c r="CV170" s="16">
        <v>38.74</v>
      </c>
      <c r="CW170" s="16">
        <v>23.7</v>
      </c>
      <c r="CX170" s="18">
        <v>27.14</v>
      </c>
      <c r="CY170" s="17">
        <v>31.63</v>
      </c>
      <c r="CZ170" s="17">
        <v>32.21</v>
      </c>
      <c r="DA170" s="17">
        <v>32.94</v>
      </c>
      <c r="DB170" s="19">
        <v>36.479999999999997</v>
      </c>
      <c r="DC170" s="17">
        <v>36.75</v>
      </c>
      <c r="DD170" s="19">
        <v>37.89</v>
      </c>
      <c r="DE170" s="18">
        <v>39.299999999999997</v>
      </c>
      <c r="DF170" s="17">
        <v>38.450000000000003</v>
      </c>
      <c r="DG170" s="17">
        <v>40.24</v>
      </c>
      <c r="DH170" s="17">
        <v>39.33</v>
      </c>
      <c r="DI170" s="17">
        <v>42.51</v>
      </c>
      <c r="DJ170" s="19">
        <v>44.19</v>
      </c>
      <c r="DK170" s="17">
        <v>45.34</v>
      </c>
      <c r="DL170" s="20">
        <v>42.76</v>
      </c>
      <c r="DM170" s="16">
        <v>43.63</v>
      </c>
      <c r="DN170" s="16">
        <v>38.08</v>
      </c>
      <c r="DO170" s="16">
        <v>0</v>
      </c>
      <c r="DP170" s="17">
        <v>0</v>
      </c>
      <c r="DQ170" s="17">
        <v>8</v>
      </c>
      <c r="DR170" s="17">
        <v>16</v>
      </c>
      <c r="DS170" s="17">
        <v>24</v>
      </c>
      <c r="DT170" s="17">
        <v>23</v>
      </c>
      <c r="DU170" s="17">
        <v>21</v>
      </c>
      <c r="DV170" s="17">
        <v>17</v>
      </c>
      <c r="DW170" s="17">
        <v>14</v>
      </c>
      <c r="DX170" s="17">
        <v>10</v>
      </c>
      <c r="DY170" s="17">
        <v>5</v>
      </c>
      <c r="DZ170" s="17">
        <v>1</v>
      </c>
      <c r="EA170" s="17">
        <v>-2</v>
      </c>
      <c r="EB170" s="17">
        <v>-3</v>
      </c>
      <c r="EC170" s="17">
        <v>-3</v>
      </c>
      <c r="ED170" s="20">
        <v>-3</v>
      </c>
      <c r="EE170" s="20">
        <v>-1</v>
      </c>
      <c r="EF170" s="20">
        <v>0</v>
      </c>
    </row>
    <row r="171" spans="1:136" ht="14">
      <c r="A171" s="2" t="s">
        <v>1358</v>
      </c>
      <c r="B171" s="2" t="s">
        <v>452</v>
      </c>
      <c r="C171" s="2"/>
      <c r="D171" s="2">
        <v>51252049</v>
      </c>
      <c r="E171" s="10" t="s">
        <v>453</v>
      </c>
      <c r="F171" s="11" t="s">
        <v>357</v>
      </c>
      <c r="G171" s="2" t="s">
        <v>167</v>
      </c>
      <c r="H171" s="2"/>
      <c r="I171" s="2" t="s">
        <v>99</v>
      </c>
      <c r="J171" s="2" t="s">
        <v>114</v>
      </c>
      <c r="K171" s="30" t="s">
        <v>168</v>
      </c>
      <c r="L171" s="30"/>
      <c r="M171" s="30"/>
      <c r="N171" s="30"/>
      <c r="O171" s="3" t="s">
        <v>6</v>
      </c>
      <c r="P171" s="3">
        <v>36</v>
      </c>
      <c r="Q171" s="2">
        <v>28</v>
      </c>
      <c r="R171" s="2">
        <v>22</v>
      </c>
      <c r="S171" s="2" t="s">
        <v>438</v>
      </c>
      <c r="T171" s="33"/>
      <c r="U171" s="3" t="s">
        <v>137</v>
      </c>
      <c r="V171" s="3">
        <v>71</v>
      </c>
      <c r="W171" s="2">
        <v>44</v>
      </c>
      <c r="X171" s="2">
        <v>46</v>
      </c>
      <c r="Y171" s="2"/>
      <c r="Z171" s="33" t="s">
        <v>443</v>
      </c>
      <c r="AA171" s="12" t="s">
        <v>116</v>
      </c>
      <c r="AB171" s="12">
        <v>56</v>
      </c>
      <c r="AC171" s="13">
        <v>33</v>
      </c>
      <c r="AD171" s="13">
        <v>25</v>
      </c>
      <c r="AE171" s="13"/>
      <c r="AF171" s="34" t="s">
        <v>197</v>
      </c>
      <c r="AG171" s="2" t="s">
        <v>83</v>
      </c>
      <c r="AH171" s="2" t="s">
        <v>118</v>
      </c>
      <c r="AI171" s="2" t="s">
        <v>226</v>
      </c>
      <c r="AJ171" s="2" t="s">
        <v>313</v>
      </c>
      <c r="AK171" s="2" t="s">
        <v>87</v>
      </c>
      <c r="AL171" s="1" t="s">
        <v>176</v>
      </c>
      <c r="AM171" s="2" t="s">
        <v>89</v>
      </c>
      <c r="AN171" s="1" t="s">
        <v>108</v>
      </c>
      <c r="AO171" s="2" t="s">
        <v>91</v>
      </c>
      <c r="AP171" s="1" t="s">
        <v>454</v>
      </c>
      <c r="AQ171" s="2" t="s">
        <v>93</v>
      </c>
      <c r="AR171" s="14" t="s">
        <v>455</v>
      </c>
      <c r="AS171" s="15" t="s">
        <v>95</v>
      </c>
      <c r="AT171" s="1">
        <v>0</v>
      </c>
      <c r="AU171" s="4">
        <v>2.91</v>
      </c>
      <c r="AV171" s="39">
        <v>2.13</v>
      </c>
      <c r="AW171" s="5">
        <v>2.4900000000000002</v>
      </c>
      <c r="AX171" s="6">
        <v>2.25</v>
      </c>
      <c r="AY171" s="7">
        <v>2.61</v>
      </c>
      <c r="AZ171" s="8">
        <v>1.74</v>
      </c>
      <c r="BA171" s="7">
        <v>0.51</v>
      </c>
      <c r="BB171" s="8">
        <v>1.81</v>
      </c>
      <c r="BC171" s="6">
        <v>2.83</v>
      </c>
      <c r="BD171" s="7">
        <v>2.27</v>
      </c>
      <c r="BE171" s="7">
        <v>4.3099999999999996</v>
      </c>
      <c r="BF171" s="7">
        <v>3.11</v>
      </c>
      <c r="BG171" s="7">
        <v>2.76</v>
      </c>
      <c r="BH171" s="8">
        <v>3.17</v>
      </c>
      <c r="BI171" s="7">
        <v>5.34</v>
      </c>
      <c r="BJ171" s="9">
        <v>7.86</v>
      </c>
      <c r="BK171" s="4">
        <v>14.5</v>
      </c>
      <c r="BL171" s="4">
        <v>22.05</v>
      </c>
      <c r="BM171" s="4">
        <v>3.48</v>
      </c>
      <c r="BN171" s="39">
        <v>3.13</v>
      </c>
      <c r="BO171" s="5">
        <v>1.94</v>
      </c>
      <c r="BP171" s="7">
        <v>2.11</v>
      </c>
      <c r="BQ171" s="7">
        <v>0</v>
      </c>
      <c r="BR171" s="8">
        <v>2.78</v>
      </c>
      <c r="BS171" s="7">
        <v>2.12</v>
      </c>
      <c r="BT171" s="8">
        <v>3.27</v>
      </c>
      <c r="BU171" s="6">
        <v>3.39</v>
      </c>
      <c r="BV171" s="7">
        <v>4.2300000000000004</v>
      </c>
      <c r="BW171" s="7">
        <v>6.42</v>
      </c>
      <c r="BX171" s="7">
        <v>3.95</v>
      </c>
      <c r="BY171" s="7">
        <v>4.24</v>
      </c>
      <c r="BZ171" s="8">
        <v>3.5</v>
      </c>
      <c r="CA171" s="7">
        <v>8.58</v>
      </c>
      <c r="CB171" s="9">
        <v>8.58</v>
      </c>
      <c r="CC171" s="4">
        <v>13</v>
      </c>
      <c r="CD171" s="4">
        <v>21.06</v>
      </c>
      <c r="CE171" s="16">
        <v>25.99</v>
      </c>
      <c r="CF171" s="40">
        <v>31.57</v>
      </c>
      <c r="CG171" s="23">
        <v>34.53</v>
      </c>
      <c r="CH171" s="18">
        <v>33.29</v>
      </c>
      <c r="CI171" s="17">
        <v>35.86</v>
      </c>
      <c r="CJ171" s="19">
        <v>37.21</v>
      </c>
      <c r="CK171" s="17">
        <v>39.71</v>
      </c>
      <c r="CL171" s="19">
        <v>37.57</v>
      </c>
      <c r="CM171" s="18">
        <v>39.14</v>
      </c>
      <c r="CN171" s="17">
        <v>40.14</v>
      </c>
      <c r="CO171" s="17">
        <v>40.42</v>
      </c>
      <c r="CP171" s="17">
        <v>41.14</v>
      </c>
      <c r="CQ171" s="17">
        <v>44.23</v>
      </c>
      <c r="CR171" s="19">
        <v>49.34</v>
      </c>
      <c r="CS171" s="17">
        <v>50.44</v>
      </c>
      <c r="CT171" s="20">
        <v>50.66</v>
      </c>
      <c r="CU171" s="16">
        <v>46.19</v>
      </c>
      <c r="CV171" s="16">
        <v>37.950000000000003</v>
      </c>
      <c r="CW171" s="16">
        <v>25.45</v>
      </c>
      <c r="CX171" s="40">
        <v>32.020000000000003</v>
      </c>
      <c r="CY171" s="23">
        <v>34.380000000000003</v>
      </c>
      <c r="CZ171" s="17">
        <v>34.229999999999997</v>
      </c>
      <c r="DA171" s="17">
        <v>35.94</v>
      </c>
      <c r="DB171" s="19">
        <v>37.54</v>
      </c>
      <c r="DC171" s="17">
        <v>39.68</v>
      </c>
      <c r="DD171" s="19">
        <v>37.799999999999997</v>
      </c>
      <c r="DE171" s="18">
        <v>38.29</v>
      </c>
      <c r="DF171" s="17">
        <v>39.04</v>
      </c>
      <c r="DG171" s="17">
        <v>39.69</v>
      </c>
      <c r="DH171" s="17">
        <v>40.950000000000003</v>
      </c>
      <c r="DI171" s="17">
        <v>44.34</v>
      </c>
      <c r="DJ171" s="19">
        <v>50.04</v>
      </c>
      <c r="DK171" s="17">
        <v>49.89</v>
      </c>
      <c r="DL171" s="20">
        <v>50.26</v>
      </c>
      <c r="DM171" s="16">
        <v>44.05</v>
      </c>
      <c r="DN171" s="16">
        <v>36.369999999999997</v>
      </c>
      <c r="DO171" s="16">
        <v>11</v>
      </c>
      <c r="DP171" s="23">
        <v>13</v>
      </c>
      <c r="DQ171" s="23">
        <v>14</v>
      </c>
      <c r="DR171" s="17">
        <v>11</v>
      </c>
      <c r="DS171" s="17">
        <v>7</v>
      </c>
      <c r="DT171" s="17">
        <v>0</v>
      </c>
      <c r="DU171" s="17">
        <v>-4</v>
      </c>
      <c r="DV171" s="17">
        <v>-8</v>
      </c>
      <c r="DW171" s="17">
        <v>-6</v>
      </c>
      <c r="DX171" s="17">
        <v>0</v>
      </c>
      <c r="DY171" s="17">
        <v>4</v>
      </c>
      <c r="DZ171" s="17">
        <v>11</v>
      </c>
      <c r="EA171" s="17">
        <v>14</v>
      </c>
      <c r="EB171" s="17">
        <v>15</v>
      </c>
      <c r="EC171" s="17">
        <v>14</v>
      </c>
      <c r="ED171" s="20">
        <v>12</v>
      </c>
      <c r="EE171" s="20">
        <v>8</v>
      </c>
      <c r="EF171" s="20">
        <v>7</v>
      </c>
    </row>
    <row r="172" spans="1:136" ht="14">
      <c r="A172" s="2" t="s">
        <v>1355</v>
      </c>
      <c r="B172" s="2" t="s">
        <v>439</v>
      </c>
      <c r="C172" s="2"/>
      <c r="D172" s="2">
        <v>50286373</v>
      </c>
      <c r="E172" s="10" t="s">
        <v>440</v>
      </c>
      <c r="F172" s="11" t="s">
        <v>441</v>
      </c>
      <c r="G172" s="2" t="s">
        <v>167</v>
      </c>
      <c r="H172" s="2"/>
      <c r="I172" s="2" t="s">
        <v>99</v>
      </c>
      <c r="J172" s="2" t="s">
        <v>264</v>
      </c>
      <c r="K172" s="30" t="s">
        <v>1356</v>
      </c>
      <c r="L172" s="30"/>
      <c r="M172" s="30"/>
      <c r="N172" s="30"/>
      <c r="O172" s="3" t="s">
        <v>48</v>
      </c>
      <c r="P172" s="3">
        <v>22</v>
      </c>
      <c r="Q172" s="2">
        <v>20</v>
      </c>
      <c r="R172" s="2">
        <v>18</v>
      </c>
      <c r="S172" s="2" t="s">
        <v>442</v>
      </c>
      <c r="T172" s="33"/>
      <c r="U172" s="3" t="s">
        <v>115</v>
      </c>
      <c r="V172" s="3">
        <v>66</v>
      </c>
      <c r="W172" s="2">
        <v>48</v>
      </c>
      <c r="X172" s="2">
        <v>55</v>
      </c>
      <c r="Y172" s="2"/>
      <c r="Z172" s="33" t="s">
        <v>443</v>
      </c>
      <c r="AA172" s="12" t="s">
        <v>116</v>
      </c>
      <c r="AB172" s="12">
        <v>64</v>
      </c>
      <c r="AC172" s="13">
        <v>48</v>
      </c>
      <c r="AD172" s="13">
        <v>41</v>
      </c>
      <c r="AE172" s="13"/>
      <c r="AF172" s="34" t="s">
        <v>180</v>
      </c>
      <c r="AG172" s="2" t="s">
        <v>341</v>
      </c>
      <c r="AH172" s="2" t="s">
        <v>403</v>
      </c>
      <c r="AI172" s="2" t="s">
        <v>119</v>
      </c>
      <c r="AJ172" s="2" t="s">
        <v>444</v>
      </c>
      <c r="AK172" s="2" t="s">
        <v>87</v>
      </c>
      <c r="AL172" s="1" t="s">
        <v>176</v>
      </c>
      <c r="AM172" s="2" t="s">
        <v>89</v>
      </c>
      <c r="AN172" s="1" t="s">
        <v>108</v>
      </c>
      <c r="AO172" s="2" t="s">
        <v>91</v>
      </c>
      <c r="AP172" s="1" t="s">
        <v>445</v>
      </c>
      <c r="AQ172" s="2" t="s">
        <v>93</v>
      </c>
      <c r="AR172" s="14" t="s">
        <v>446</v>
      </c>
      <c r="AS172" s="15" t="s">
        <v>95</v>
      </c>
      <c r="AT172" s="1">
        <v>3</v>
      </c>
      <c r="AU172" s="4">
        <v>4.22</v>
      </c>
      <c r="AV172" s="39">
        <v>2.87</v>
      </c>
      <c r="AW172" s="5">
        <v>2.8</v>
      </c>
      <c r="AX172" s="6">
        <v>2.71</v>
      </c>
      <c r="AY172" s="7">
        <v>0.97</v>
      </c>
      <c r="AZ172" s="8">
        <v>1.32</v>
      </c>
      <c r="BA172" s="7">
        <v>0</v>
      </c>
      <c r="BB172" s="8">
        <v>0</v>
      </c>
      <c r="BC172" s="6">
        <v>0</v>
      </c>
      <c r="BD172" s="7">
        <v>1.85</v>
      </c>
      <c r="BE172" s="7">
        <v>6.12</v>
      </c>
      <c r="BF172" s="7">
        <v>6.21</v>
      </c>
      <c r="BG172" s="7">
        <v>3.67</v>
      </c>
      <c r="BH172" s="8">
        <v>2.87</v>
      </c>
      <c r="BI172" s="7">
        <v>5.24</v>
      </c>
      <c r="BJ172" s="9">
        <v>8.4499999999999993</v>
      </c>
      <c r="BK172" s="4">
        <v>11.53</v>
      </c>
      <c r="BL172" s="4">
        <v>13.89</v>
      </c>
      <c r="BM172" s="4">
        <v>4.4000000000000004</v>
      </c>
      <c r="BN172" s="39">
        <v>0</v>
      </c>
      <c r="BO172" s="5">
        <v>0</v>
      </c>
      <c r="BP172" s="7">
        <v>1.89</v>
      </c>
      <c r="BQ172" s="7">
        <v>2.0099999999999998</v>
      </c>
      <c r="BR172" s="8">
        <v>2.2400000000000002</v>
      </c>
      <c r="BS172" s="7">
        <v>1.89</v>
      </c>
      <c r="BT172" s="8">
        <v>1.69</v>
      </c>
      <c r="BU172" s="6">
        <v>2.61</v>
      </c>
      <c r="BV172" s="7">
        <v>3.36</v>
      </c>
      <c r="BW172" s="7">
        <v>5.22</v>
      </c>
      <c r="BX172" s="7">
        <v>6.23</v>
      </c>
      <c r="BY172" s="7">
        <v>3.44</v>
      </c>
      <c r="BZ172" s="8">
        <v>3.52</v>
      </c>
      <c r="CA172" s="7">
        <v>6.25</v>
      </c>
      <c r="CB172" s="9">
        <v>6.86</v>
      </c>
      <c r="CC172" s="4">
        <v>9.51</v>
      </c>
      <c r="CD172" s="4">
        <v>13.33</v>
      </c>
      <c r="CE172" s="16">
        <v>30.41</v>
      </c>
      <c r="CF172" s="40">
        <v>32.18</v>
      </c>
      <c r="CG172" s="23">
        <v>35.28</v>
      </c>
      <c r="CH172" s="18">
        <v>35.25</v>
      </c>
      <c r="CI172" s="17">
        <v>37.090000000000003</v>
      </c>
      <c r="CJ172" s="19">
        <v>37.69</v>
      </c>
      <c r="CK172" s="17">
        <v>39.049999999999997</v>
      </c>
      <c r="CL172" s="19">
        <v>40.33</v>
      </c>
      <c r="CM172" s="18">
        <v>41.22</v>
      </c>
      <c r="CN172" s="17">
        <v>41.84</v>
      </c>
      <c r="CO172" s="17">
        <v>41.01</v>
      </c>
      <c r="CP172" s="17">
        <v>44.55</v>
      </c>
      <c r="CQ172" s="17">
        <v>47.09</v>
      </c>
      <c r="CR172" s="19">
        <v>48.73</v>
      </c>
      <c r="CS172" s="17">
        <v>49.04</v>
      </c>
      <c r="CT172" s="20">
        <v>49.64</v>
      </c>
      <c r="CU172" s="16">
        <v>46.21</v>
      </c>
      <c r="CV172" s="16">
        <v>49.26</v>
      </c>
      <c r="CW172" s="16">
        <v>30.32</v>
      </c>
      <c r="CX172" s="40">
        <v>34.450000000000003</v>
      </c>
      <c r="CY172" s="23">
        <v>37.6</v>
      </c>
      <c r="CZ172" s="17">
        <v>37.950000000000003</v>
      </c>
      <c r="DA172" s="17">
        <v>37.590000000000003</v>
      </c>
      <c r="DB172" s="19">
        <v>37.409999999999997</v>
      </c>
      <c r="DC172" s="17">
        <v>39.130000000000003</v>
      </c>
      <c r="DD172" s="19">
        <v>40.5</v>
      </c>
      <c r="DE172" s="18">
        <v>41.78</v>
      </c>
      <c r="DF172" s="17">
        <v>41.19</v>
      </c>
      <c r="DG172" s="17">
        <v>40.94</v>
      </c>
      <c r="DH172" s="17">
        <v>43.82</v>
      </c>
      <c r="DI172" s="17">
        <v>47.03</v>
      </c>
      <c r="DJ172" s="19">
        <v>46.73</v>
      </c>
      <c r="DK172" s="17">
        <v>47.78</v>
      </c>
      <c r="DL172" s="20">
        <v>49.31</v>
      </c>
      <c r="DM172" s="16">
        <v>45.79</v>
      </c>
      <c r="DN172" s="16">
        <v>48.44</v>
      </c>
      <c r="DO172" s="16">
        <v>8</v>
      </c>
      <c r="DP172" s="23">
        <v>8</v>
      </c>
      <c r="DQ172" s="23">
        <v>6</v>
      </c>
      <c r="DR172" s="17">
        <v>0</v>
      </c>
      <c r="DS172" s="17">
        <v>-1</v>
      </c>
      <c r="DT172" s="17">
        <v>-11</v>
      </c>
      <c r="DU172" s="17">
        <v>-13</v>
      </c>
      <c r="DV172" s="17">
        <v>-12</v>
      </c>
      <c r="DW172" s="17">
        <v>-12</v>
      </c>
      <c r="DX172" s="17">
        <v>-3</v>
      </c>
      <c r="DY172" s="17">
        <v>6</v>
      </c>
      <c r="DZ172" s="17">
        <v>17</v>
      </c>
      <c r="EA172" s="17">
        <v>26</v>
      </c>
      <c r="EB172" s="17">
        <v>23</v>
      </c>
      <c r="EC172" s="17">
        <v>21</v>
      </c>
      <c r="ED172" s="20">
        <v>14</v>
      </c>
      <c r="EE172" s="20">
        <v>12</v>
      </c>
      <c r="EF172" s="20">
        <v>9</v>
      </c>
    </row>
    <row r="173" spans="1:136" ht="14">
      <c r="A173" s="2" t="s">
        <v>1357</v>
      </c>
      <c r="B173" s="2" t="s">
        <v>447</v>
      </c>
      <c r="C173" s="2"/>
      <c r="D173" s="2">
        <v>52253968</v>
      </c>
      <c r="E173" s="10" t="s">
        <v>448</v>
      </c>
      <c r="F173" s="11" t="s">
        <v>449</v>
      </c>
      <c r="G173" s="2" t="s">
        <v>167</v>
      </c>
      <c r="H173" s="2"/>
      <c r="I173" s="2" t="s">
        <v>79</v>
      </c>
      <c r="J173" s="2" t="s">
        <v>80</v>
      </c>
      <c r="K173" s="30"/>
      <c r="L173" s="30"/>
      <c r="M173" s="30"/>
      <c r="N173" s="30"/>
      <c r="O173" s="3" t="s">
        <v>6</v>
      </c>
      <c r="P173" s="3">
        <v>26</v>
      </c>
      <c r="Q173" s="2">
        <v>24</v>
      </c>
      <c r="R173" s="2">
        <v>20</v>
      </c>
      <c r="S173" s="2" t="s">
        <v>450</v>
      </c>
      <c r="T173" s="33"/>
      <c r="U173" s="3" t="s">
        <v>232</v>
      </c>
      <c r="V173" s="3">
        <v>56</v>
      </c>
      <c r="W173" s="2">
        <v>43</v>
      </c>
      <c r="X173" s="2">
        <v>34</v>
      </c>
      <c r="Y173" s="2"/>
      <c r="Z173" s="33" t="s">
        <v>242</v>
      </c>
      <c r="AA173" s="12" t="s">
        <v>217</v>
      </c>
      <c r="AB173" s="12">
        <v>33</v>
      </c>
      <c r="AC173" s="13">
        <v>22</v>
      </c>
      <c r="AD173" s="13">
        <v>20</v>
      </c>
      <c r="AE173" s="13"/>
      <c r="AF173" s="34"/>
      <c r="AG173" s="2" t="s">
        <v>272</v>
      </c>
      <c r="AH173" s="2" t="s">
        <v>336</v>
      </c>
      <c r="AI173" s="2" t="s">
        <v>257</v>
      </c>
      <c r="AJ173" s="2" t="s">
        <v>86</v>
      </c>
      <c r="AK173" s="2" t="s">
        <v>87</v>
      </c>
      <c r="AL173" s="1" t="s">
        <v>90</v>
      </c>
      <c r="AM173" s="2" t="s">
        <v>89</v>
      </c>
      <c r="AN173" s="1" t="s">
        <v>180</v>
      </c>
      <c r="AO173" s="2" t="s">
        <v>91</v>
      </c>
      <c r="AP173" s="1" t="s">
        <v>451</v>
      </c>
      <c r="AQ173" s="2" t="s">
        <v>93</v>
      </c>
      <c r="AR173" s="14" t="s">
        <v>450</v>
      </c>
      <c r="AS173" s="15" t="s">
        <v>95</v>
      </c>
      <c r="AT173" s="1">
        <v>-1</v>
      </c>
      <c r="AU173" s="4">
        <v>4.6900000000000004</v>
      </c>
      <c r="AV173" s="6">
        <v>2.5299999999999998</v>
      </c>
      <c r="AW173" s="7">
        <v>2.44</v>
      </c>
      <c r="AX173" s="6">
        <v>1.39</v>
      </c>
      <c r="AY173" s="7">
        <v>1.1499999999999999</v>
      </c>
      <c r="AZ173" s="8">
        <v>1.63</v>
      </c>
      <c r="BA173" s="7">
        <v>0</v>
      </c>
      <c r="BB173" s="8">
        <v>0</v>
      </c>
      <c r="BC173" s="6">
        <v>0</v>
      </c>
      <c r="BD173" s="7">
        <v>0.95</v>
      </c>
      <c r="BE173" s="7">
        <v>2.61</v>
      </c>
      <c r="BF173" s="7">
        <v>5.55</v>
      </c>
      <c r="BG173" s="7">
        <v>4.53</v>
      </c>
      <c r="BH173" s="41">
        <v>4.46</v>
      </c>
      <c r="BI173" s="5">
        <v>7.27</v>
      </c>
      <c r="BJ173" s="9">
        <v>9.31</v>
      </c>
      <c r="BK173" s="4">
        <v>13.35</v>
      </c>
      <c r="BL173" s="4">
        <v>22.15</v>
      </c>
      <c r="BM173" s="4">
        <v>3.79</v>
      </c>
      <c r="BN173" s="6">
        <v>3.12</v>
      </c>
      <c r="BO173" s="7">
        <v>2.17</v>
      </c>
      <c r="BP173" s="7">
        <v>0.9</v>
      </c>
      <c r="BQ173" s="7">
        <v>1.54</v>
      </c>
      <c r="BR173" s="8">
        <v>2.13</v>
      </c>
      <c r="BS173" s="7">
        <v>2.17</v>
      </c>
      <c r="BT173" s="8">
        <v>2.25</v>
      </c>
      <c r="BU173" s="6">
        <v>3.05</v>
      </c>
      <c r="BV173" s="7">
        <v>4.22</v>
      </c>
      <c r="BW173" s="7">
        <v>4.0199999999999996</v>
      </c>
      <c r="BX173" s="7">
        <v>4.5999999999999996</v>
      </c>
      <c r="BY173" s="7">
        <v>5.0199999999999996</v>
      </c>
      <c r="BZ173" s="41">
        <v>5.7</v>
      </c>
      <c r="CA173" s="5">
        <v>8.19</v>
      </c>
      <c r="CB173" s="9">
        <v>9.56</v>
      </c>
      <c r="CC173" s="4">
        <v>12.85</v>
      </c>
      <c r="CD173" s="4">
        <v>22.06</v>
      </c>
      <c r="CE173" s="16">
        <v>28.35</v>
      </c>
      <c r="CF173" s="18">
        <v>32.03</v>
      </c>
      <c r="CG173" s="17">
        <v>35.619999999999997</v>
      </c>
      <c r="CH173" s="18">
        <v>37.93</v>
      </c>
      <c r="CI173" s="17">
        <v>38.64</v>
      </c>
      <c r="CJ173" s="19">
        <v>40.549999999999997</v>
      </c>
      <c r="CK173" s="17">
        <v>41.41</v>
      </c>
      <c r="CL173" s="19">
        <v>42.53</v>
      </c>
      <c r="CM173" s="18">
        <v>43.45</v>
      </c>
      <c r="CN173" s="17">
        <v>42.73</v>
      </c>
      <c r="CO173" s="17">
        <v>43.25</v>
      </c>
      <c r="CP173" s="17">
        <v>42.57</v>
      </c>
      <c r="CQ173" s="17">
        <v>49.82</v>
      </c>
      <c r="CR173" s="42">
        <v>48.57</v>
      </c>
      <c r="CS173" s="23">
        <v>51.42</v>
      </c>
      <c r="CT173" s="20">
        <v>50.83</v>
      </c>
      <c r="CU173" s="16">
        <v>48.56</v>
      </c>
      <c r="CV173" s="16">
        <v>38.47</v>
      </c>
      <c r="CW173" s="16">
        <v>29.08</v>
      </c>
      <c r="CX173" s="18">
        <v>31.26</v>
      </c>
      <c r="CY173" s="17">
        <v>34.54</v>
      </c>
      <c r="CZ173" s="17">
        <v>36.729999999999997</v>
      </c>
      <c r="DA173" s="17">
        <v>37.43</v>
      </c>
      <c r="DB173" s="19">
        <v>40.81</v>
      </c>
      <c r="DC173" s="17">
        <v>41.76</v>
      </c>
      <c r="DD173" s="19">
        <v>43.08</v>
      </c>
      <c r="DE173" s="18">
        <v>44.63</v>
      </c>
      <c r="DF173" s="17">
        <v>42.6</v>
      </c>
      <c r="DG173" s="17">
        <v>44.12</v>
      </c>
      <c r="DH173" s="17">
        <v>43.91</v>
      </c>
      <c r="DI173" s="17">
        <v>50.11</v>
      </c>
      <c r="DJ173" s="42">
        <v>49.5</v>
      </c>
      <c r="DK173" s="23">
        <v>51.77</v>
      </c>
      <c r="DL173" s="20">
        <v>49.61</v>
      </c>
      <c r="DM173" s="16">
        <v>49.26</v>
      </c>
      <c r="DN173" s="16">
        <v>39.130000000000003</v>
      </c>
      <c r="DO173" s="16">
        <v>4</v>
      </c>
      <c r="DP173" s="17">
        <v>4</v>
      </c>
      <c r="DQ173" s="17">
        <v>4</v>
      </c>
      <c r="DR173" s="17">
        <v>3</v>
      </c>
      <c r="DS173" s="17">
        <v>0</v>
      </c>
      <c r="DT173" s="17">
        <v>-3</v>
      </c>
      <c r="DU173" s="17">
        <v>-9</v>
      </c>
      <c r="DV173" s="17">
        <v>-12</v>
      </c>
      <c r="DW173" s="17">
        <v>-17</v>
      </c>
      <c r="DX173" s="17">
        <v>-15</v>
      </c>
      <c r="DY173" s="17">
        <v>-10</v>
      </c>
      <c r="DZ173" s="17">
        <v>-7</v>
      </c>
      <c r="EA173" s="17">
        <v>-1</v>
      </c>
      <c r="EB173" s="23">
        <v>4</v>
      </c>
      <c r="EC173" s="23">
        <v>5</v>
      </c>
      <c r="ED173" s="20">
        <v>2</v>
      </c>
      <c r="EE173" s="20">
        <v>0</v>
      </c>
      <c r="EF173" s="20">
        <v>1</v>
      </c>
    </row>
    <row r="174" spans="1:136" ht="14">
      <c r="A174" s="2" t="s">
        <v>1354</v>
      </c>
      <c r="B174" s="2" t="s">
        <v>431</v>
      </c>
      <c r="C174" s="2"/>
      <c r="D174" s="2">
        <v>51884840</v>
      </c>
      <c r="E174" s="10" t="s">
        <v>432</v>
      </c>
      <c r="F174" s="11" t="s">
        <v>433</v>
      </c>
      <c r="G174" s="2" t="s">
        <v>167</v>
      </c>
      <c r="H174" s="2"/>
      <c r="I174" s="2"/>
      <c r="J174" s="2" t="s">
        <v>279</v>
      </c>
      <c r="K174" s="30" t="s">
        <v>434</v>
      </c>
      <c r="L174" s="30"/>
      <c r="M174" s="30"/>
      <c r="N174" s="30"/>
      <c r="O174" s="3"/>
      <c r="P174" s="3"/>
      <c r="Q174" s="2"/>
      <c r="R174" s="2"/>
      <c r="S174" s="2"/>
      <c r="T174" s="33"/>
      <c r="U174" s="3" t="s">
        <v>435</v>
      </c>
      <c r="V174" s="3">
        <v>26</v>
      </c>
      <c r="W174" s="2">
        <v>13</v>
      </c>
      <c r="X174" s="2">
        <v>15</v>
      </c>
      <c r="Y174" s="2" t="s">
        <v>280</v>
      </c>
      <c r="Z174" s="33"/>
      <c r="AA174" s="12" t="s">
        <v>138</v>
      </c>
      <c r="AB174" s="12">
        <v>46</v>
      </c>
      <c r="AC174" s="13">
        <v>23</v>
      </c>
      <c r="AD174" s="13">
        <v>18</v>
      </c>
      <c r="AE174" s="13"/>
      <c r="AF174" s="34" t="s">
        <v>152</v>
      </c>
      <c r="AG174" s="2" t="s">
        <v>103</v>
      </c>
      <c r="AH174" s="2" t="s">
        <v>352</v>
      </c>
      <c r="AI174" s="2" t="s">
        <v>342</v>
      </c>
      <c r="AJ174" s="2" t="s">
        <v>436</v>
      </c>
      <c r="AK174" s="2" t="s">
        <v>87</v>
      </c>
      <c r="AL174" s="1" t="s">
        <v>209</v>
      </c>
      <c r="AM174" s="2" t="s">
        <v>89</v>
      </c>
      <c r="AN174" s="1" t="s">
        <v>108</v>
      </c>
      <c r="AO174" s="2" t="s">
        <v>91</v>
      </c>
      <c r="AP174" s="1" t="s">
        <v>437</v>
      </c>
      <c r="AQ174" s="2" t="s">
        <v>93</v>
      </c>
      <c r="AR174" s="14" t="s">
        <v>438</v>
      </c>
      <c r="AS174" s="15" t="s">
        <v>95</v>
      </c>
      <c r="AT174" s="1">
        <v>1</v>
      </c>
      <c r="AU174" s="4">
        <v>5.12</v>
      </c>
      <c r="AV174" s="39">
        <v>3.67</v>
      </c>
      <c r="AW174" s="5">
        <v>2.4500000000000002</v>
      </c>
      <c r="AX174" s="39">
        <v>2.17</v>
      </c>
      <c r="AY174" s="5">
        <v>2.11</v>
      </c>
      <c r="AZ174" s="41">
        <v>2.39</v>
      </c>
      <c r="BA174" s="5">
        <v>2.08</v>
      </c>
      <c r="BB174" s="41">
        <v>2.17</v>
      </c>
      <c r="BC174" s="39">
        <v>3.62</v>
      </c>
      <c r="BD174" s="7">
        <v>4.95</v>
      </c>
      <c r="BE174" s="7">
        <v>4.82</v>
      </c>
      <c r="BF174" s="7">
        <v>7.31</v>
      </c>
      <c r="BG174" s="7">
        <v>3.45</v>
      </c>
      <c r="BH174" s="8">
        <v>4.4800000000000004</v>
      </c>
      <c r="BI174" s="7">
        <v>5.07</v>
      </c>
      <c r="BJ174" s="9">
        <v>7.39</v>
      </c>
      <c r="BK174" s="4">
        <v>12.87</v>
      </c>
      <c r="BL174" s="4">
        <v>17.61</v>
      </c>
      <c r="BM174" s="4">
        <v>5.01</v>
      </c>
      <c r="BN174" s="39">
        <v>2.84</v>
      </c>
      <c r="BO174" s="5">
        <v>2.4500000000000002</v>
      </c>
      <c r="BP174" s="5">
        <v>3.38</v>
      </c>
      <c r="BQ174" s="5">
        <v>3.97</v>
      </c>
      <c r="BR174" s="41">
        <v>3.58</v>
      </c>
      <c r="BS174" s="5">
        <v>3.22</v>
      </c>
      <c r="BT174" s="41">
        <v>2.91</v>
      </c>
      <c r="BU174" s="39">
        <v>4.1500000000000004</v>
      </c>
      <c r="BV174" s="7">
        <v>4.76</v>
      </c>
      <c r="BW174" s="7">
        <v>6.39</v>
      </c>
      <c r="BX174" s="7">
        <v>5.45</v>
      </c>
      <c r="BY174" s="7">
        <v>3.46</v>
      </c>
      <c r="BZ174" s="8">
        <v>4.0999999999999996</v>
      </c>
      <c r="CA174" s="7">
        <v>6.01</v>
      </c>
      <c r="CB174" s="9">
        <v>6.83</v>
      </c>
      <c r="CC174" s="4">
        <v>13.75</v>
      </c>
      <c r="CD174" s="4">
        <v>15.72</v>
      </c>
      <c r="CE174" s="16">
        <v>27.61</v>
      </c>
      <c r="CF174" s="40">
        <v>29.97</v>
      </c>
      <c r="CG174" s="23">
        <v>34.700000000000003</v>
      </c>
      <c r="CH174" s="40">
        <v>35.43</v>
      </c>
      <c r="CI174" s="23">
        <v>37.83</v>
      </c>
      <c r="CJ174" s="42">
        <v>39.909999999999997</v>
      </c>
      <c r="CK174" s="23">
        <v>40.869999999999997</v>
      </c>
      <c r="CL174" s="42">
        <v>41.15</v>
      </c>
      <c r="CM174" s="40">
        <v>40.9</v>
      </c>
      <c r="CN174" s="17">
        <v>41.67</v>
      </c>
      <c r="CO174" s="17">
        <v>43.45</v>
      </c>
      <c r="CP174" s="17">
        <v>44.17</v>
      </c>
      <c r="CQ174" s="17">
        <v>50.54</v>
      </c>
      <c r="CR174" s="19">
        <v>50.51</v>
      </c>
      <c r="CS174" s="17">
        <v>51.27</v>
      </c>
      <c r="CT174" s="20">
        <v>48.24</v>
      </c>
      <c r="CU174" s="16">
        <v>47.42</v>
      </c>
      <c r="CV174" s="16">
        <v>42.99</v>
      </c>
      <c r="CW174" s="16">
        <v>28.34</v>
      </c>
      <c r="CX174" s="40">
        <v>29.55</v>
      </c>
      <c r="CY174" s="23">
        <v>34.6</v>
      </c>
      <c r="CZ174" s="23">
        <v>35.25</v>
      </c>
      <c r="DA174" s="23">
        <v>35.76</v>
      </c>
      <c r="DB174" s="42">
        <v>38.130000000000003</v>
      </c>
      <c r="DC174" s="23">
        <v>39.31</v>
      </c>
      <c r="DD174" s="42">
        <v>41</v>
      </c>
      <c r="DE174" s="40">
        <v>42.96</v>
      </c>
      <c r="DF174" s="17">
        <v>42.74</v>
      </c>
      <c r="DG174" s="17">
        <v>45.67</v>
      </c>
      <c r="DH174" s="17">
        <v>45.98</v>
      </c>
      <c r="DI174" s="17">
        <v>49.36</v>
      </c>
      <c r="DJ174" s="19">
        <v>50.97</v>
      </c>
      <c r="DK174" s="17">
        <v>50.46</v>
      </c>
      <c r="DL174" s="20">
        <v>48.26</v>
      </c>
      <c r="DM174" s="16">
        <v>48.6</v>
      </c>
      <c r="DN174" s="16">
        <v>41.83</v>
      </c>
      <c r="DO174" s="16">
        <v>3</v>
      </c>
      <c r="DP174" s="23">
        <v>4</v>
      </c>
      <c r="DQ174" s="23">
        <v>4</v>
      </c>
      <c r="DR174" s="23">
        <v>2</v>
      </c>
      <c r="DS174" s="23">
        <v>0</v>
      </c>
      <c r="DT174" s="23">
        <v>0</v>
      </c>
      <c r="DU174" s="23">
        <v>0</v>
      </c>
      <c r="DV174" s="23">
        <v>0</v>
      </c>
      <c r="DW174" s="23">
        <v>0</v>
      </c>
      <c r="DX174" s="17">
        <v>-7</v>
      </c>
      <c r="DY174" s="17">
        <v>-17</v>
      </c>
      <c r="DZ174" s="17">
        <v>-23</v>
      </c>
      <c r="EA174" s="17">
        <v>-23</v>
      </c>
      <c r="EB174" s="17">
        <v>-19</v>
      </c>
      <c r="EC174" s="17">
        <v>-14</v>
      </c>
      <c r="ED174" s="20">
        <v>-10</v>
      </c>
      <c r="EE174" s="20">
        <v>-6</v>
      </c>
      <c r="EF174" s="20">
        <v>-6</v>
      </c>
    </row>
    <row r="175" spans="1:136" ht="14">
      <c r="A175" s="2" t="s">
        <v>425</v>
      </c>
      <c r="B175" s="2" t="s">
        <v>426</v>
      </c>
      <c r="C175" s="2"/>
      <c r="D175" s="2">
        <v>51755959</v>
      </c>
      <c r="E175" s="10" t="s">
        <v>427</v>
      </c>
      <c r="F175" s="11" t="s">
        <v>428</v>
      </c>
      <c r="G175" s="2" t="s">
        <v>167</v>
      </c>
      <c r="H175" s="2"/>
      <c r="I175" s="2" t="s">
        <v>147</v>
      </c>
      <c r="J175" s="2" t="s">
        <v>329</v>
      </c>
      <c r="K175" s="30"/>
      <c r="L175" s="30"/>
      <c r="M175" s="30"/>
      <c r="N175" s="30"/>
      <c r="O175" s="3" t="s">
        <v>17</v>
      </c>
      <c r="P175" s="3">
        <v>34</v>
      </c>
      <c r="Q175" s="2">
        <v>26</v>
      </c>
      <c r="R175" s="2">
        <v>24</v>
      </c>
      <c r="S175" s="2" t="s">
        <v>1292</v>
      </c>
      <c r="T175" s="33"/>
      <c r="U175" s="3" t="s">
        <v>318</v>
      </c>
      <c r="V175" s="3">
        <v>46</v>
      </c>
      <c r="W175" s="2">
        <v>28</v>
      </c>
      <c r="X175" s="2">
        <v>32</v>
      </c>
      <c r="Y175" s="2"/>
      <c r="Z175" s="33" t="s">
        <v>242</v>
      </c>
      <c r="AA175" s="12" t="s">
        <v>463</v>
      </c>
      <c r="AB175" s="12">
        <v>19</v>
      </c>
      <c r="AC175" s="13">
        <v>12</v>
      </c>
      <c r="AD175" s="13">
        <v>17</v>
      </c>
      <c r="AE175" s="13"/>
      <c r="AF175" s="34"/>
      <c r="AG175" s="2" t="s">
        <v>149</v>
      </c>
      <c r="AH175" s="2" t="s">
        <v>403</v>
      </c>
      <c r="AI175" s="2" t="s">
        <v>429</v>
      </c>
      <c r="AJ175" s="2" t="s">
        <v>263</v>
      </c>
      <c r="AK175" s="2" t="s">
        <v>87</v>
      </c>
      <c r="AL175" s="1" t="s">
        <v>131</v>
      </c>
      <c r="AM175" s="2" t="s">
        <v>89</v>
      </c>
      <c r="AN175" s="1" t="s">
        <v>197</v>
      </c>
      <c r="AO175" s="2" t="s">
        <v>91</v>
      </c>
      <c r="AP175" s="1" t="s">
        <v>430</v>
      </c>
      <c r="AQ175" s="2" t="s">
        <v>93</v>
      </c>
      <c r="AR175" s="14" t="s">
        <v>153</v>
      </c>
      <c r="AS175" s="15" t="s">
        <v>95</v>
      </c>
      <c r="AT175" s="1">
        <v>-8</v>
      </c>
      <c r="AU175" s="4">
        <v>3.48</v>
      </c>
      <c r="AV175" s="6">
        <v>2.87</v>
      </c>
      <c r="AW175" s="7">
        <v>1.93</v>
      </c>
      <c r="AX175" s="6">
        <v>2.14</v>
      </c>
      <c r="AY175" s="7">
        <v>2.5299999999999998</v>
      </c>
      <c r="AZ175" s="8">
        <v>2.44</v>
      </c>
      <c r="BA175" s="7">
        <v>2.2799999999999998</v>
      </c>
      <c r="BB175" s="8">
        <v>2.5299999999999998</v>
      </c>
      <c r="BC175" s="6">
        <v>2.63</v>
      </c>
      <c r="BD175" s="7">
        <v>3.97</v>
      </c>
      <c r="BE175" s="7">
        <v>6.69</v>
      </c>
      <c r="BF175" s="7">
        <v>6.48</v>
      </c>
      <c r="BG175" s="7">
        <v>3</v>
      </c>
      <c r="BH175" s="8">
        <v>2.87</v>
      </c>
      <c r="BI175" s="7">
        <v>4.78</v>
      </c>
      <c r="BJ175" s="9">
        <v>6.09</v>
      </c>
      <c r="BK175" s="4">
        <v>11.4</v>
      </c>
      <c r="BL175" s="4">
        <v>16.73</v>
      </c>
      <c r="BM175" s="4">
        <v>4.57</v>
      </c>
      <c r="BN175" s="6">
        <v>2.56</v>
      </c>
      <c r="BO175" s="7">
        <v>0</v>
      </c>
      <c r="BP175" s="7">
        <v>0</v>
      </c>
      <c r="BQ175" s="7">
        <v>1.89</v>
      </c>
      <c r="BR175" s="8">
        <v>2.68</v>
      </c>
      <c r="BS175" s="7">
        <v>2.2400000000000002</v>
      </c>
      <c r="BT175" s="8">
        <v>2.17</v>
      </c>
      <c r="BU175" s="6">
        <v>2.4700000000000002</v>
      </c>
      <c r="BV175" s="7">
        <v>3.85</v>
      </c>
      <c r="BW175" s="7">
        <v>6.48</v>
      </c>
      <c r="BX175" s="7">
        <v>6.82</v>
      </c>
      <c r="BY175" s="7">
        <v>4.0999999999999996</v>
      </c>
      <c r="BZ175" s="8">
        <v>4.12</v>
      </c>
      <c r="CA175" s="7">
        <v>4.88</v>
      </c>
      <c r="CB175" s="9">
        <v>6.27</v>
      </c>
      <c r="CC175" s="4">
        <v>12.18</v>
      </c>
      <c r="CD175" s="4">
        <v>16.72</v>
      </c>
      <c r="CE175" s="16">
        <v>28.3</v>
      </c>
      <c r="CF175" s="18">
        <v>31.89</v>
      </c>
      <c r="CG175" s="17">
        <v>33</v>
      </c>
      <c r="CH175" s="18">
        <v>36.130000000000003</v>
      </c>
      <c r="CI175" s="17">
        <v>35.22</v>
      </c>
      <c r="CJ175" s="19">
        <v>37.78</v>
      </c>
      <c r="CK175" s="17">
        <v>39.04</v>
      </c>
      <c r="CL175" s="19">
        <v>38.28</v>
      </c>
      <c r="CM175" s="18">
        <v>40.07</v>
      </c>
      <c r="CN175" s="17">
        <v>38.47</v>
      </c>
      <c r="CO175" s="17">
        <v>40.619999999999997</v>
      </c>
      <c r="CP175" s="17">
        <v>40.840000000000003</v>
      </c>
      <c r="CQ175" s="17">
        <v>42.7</v>
      </c>
      <c r="CR175" s="19">
        <v>45.25</v>
      </c>
      <c r="CS175" s="17">
        <v>46.65</v>
      </c>
      <c r="CT175" s="20">
        <v>45.98</v>
      </c>
      <c r="CU175" s="16">
        <v>44.53</v>
      </c>
      <c r="CV175" s="16">
        <v>42.61</v>
      </c>
      <c r="CW175" s="16">
        <v>28.15</v>
      </c>
      <c r="CX175" s="18">
        <v>30.44</v>
      </c>
      <c r="CY175" s="17">
        <v>32.799999999999997</v>
      </c>
      <c r="CZ175" s="17">
        <v>35.090000000000003</v>
      </c>
      <c r="DA175" s="17">
        <v>36.770000000000003</v>
      </c>
      <c r="DB175" s="19">
        <v>37.82</v>
      </c>
      <c r="DC175" s="17">
        <v>39.15</v>
      </c>
      <c r="DD175" s="19">
        <v>39.25</v>
      </c>
      <c r="DE175" s="18">
        <v>40.24</v>
      </c>
      <c r="DF175" s="17">
        <v>39.5</v>
      </c>
      <c r="DG175" s="17">
        <v>41.15</v>
      </c>
      <c r="DH175" s="17">
        <v>42.43</v>
      </c>
      <c r="DI175" s="17">
        <v>44.73</v>
      </c>
      <c r="DJ175" s="19">
        <v>45.36</v>
      </c>
      <c r="DK175" s="17">
        <v>45.27</v>
      </c>
      <c r="DL175" s="20">
        <v>44.53</v>
      </c>
      <c r="DM175" s="16">
        <v>44.12</v>
      </c>
      <c r="DN175" s="16">
        <v>41.54</v>
      </c>
      <c r="DO175" s="16">
        <v>3</v>
      </c>
      <c r="DP175" s="17">
        <v>3</v>
      </c>
      <c r="DQ175" s="17">
        <v>2</v>
      </c>
      <c r="DR175" s="17">
        <v>4</v>
      </c>
      <c r="DS175" s="17">
        <v>2</v>
      </c>
      <c r="DT175" s="17">
        <v>0</v>
      </c>
      <c r="DU175" s="17">
        <v>-5</v>
      </c>
      <c r="DV175" s="17">
        <v>-10</v>
      </c>
      <c r="DW175" s="17">
        <v>-13</v>
      </c>
      <c r="DX175" s="17">
        <v>-13</v>
      </c>
      <c r="DY175" s="17">
        <v>-11</v>
      </c>
      <c r="DZ175" s="17">
        <v>-9</v>
      </c>
      <c r="EA175" s="17">
        <v>-8</v>
      </c>
      <c r="EB175" s="17">
        <v>-8</v>
      </c>
      <c r="EC175" s="17">
        <v>-4</v>
      </c>
      <c r="ED175" s="20">
        <v>0</v>
      </c>
      <c r="EE175" s="20">
        <v>0</v>
      </c>
      <c r="EF175" s="20">
        <v>0</v>
      </c>
    </row>
    <row r="176" spans="1:136" ht="14">
      <c r="A176" s="2" t="s">
        <v>1352</v>
      </c>
      <c r="B176" s="2" t="s">
        <v>41</v>
      </c>
      <c r="C176" s="2"/>
      <c r="D176" s="2">
        <v>50768736</v>
      </c>
      <c r="E176" s="10" t="s">
        <v>418</v>
      </c>
      <c r="F176" s="11" t="s">
        <v>419</v>
      </c>
      <c r="G176" s="2" t="s">
        <v>167</v>
      </c>
      <c r="H176" s="2"/>
      <c r="I176" s="2"/>
      <c r="J176" s="2" t="s">
        <v>420</v>
      </c>
      <c r="K176" s="30" t="s">
        <v>168</v>
      </c>
      <c r="L176" s="30"/>
      <c r="M176" s="30"/>
      <c r="N176" s="30"/>
      <c r="S176" s="2" t="s">
        <v>1353</v>
      </c>
      <c r="U176" s="3" t="s">
        <v>137</v>
      </c>
      <c r="V176" s="3">
        <v>36</v>
      </c>
      <c r="W176" s="2">
        <v>36</v>
      </c>
      <c r="X176" s="2">
        <v>29</v>
      </c>
      <c r="Z176" s="33" t="s">
        <v>209</v>
      </c>
      <c r="AA176" s="3" t="s">
        <v>138</v>
      </c>
      <c r="AB176" s="3">
        <v>45</v>
      </c>
      <c r="AC176" s="2">
        <v>30</v>
      </c>
      <c r="AD176" s="2">
        <v>20</v>
      </c>
      <c r="AE176" s="2"/>
      <c r="AF176" s="33" t="s">
        <v>152</v>
      </c>
      <c r="AG176" s="2" t="s">
        <v>218</v>
      </c>
      <c r="AH176" s="2" t="s">
        <v>421</v>
      </c>
      <c r="AI176" s="2" t="s">
        <v>105</v>
      </c>
      <c r="AJ176" s="2" t="s">
        <v>422</v>
      </c>
      <c r="AK176" s="2" t="s">
        <v>87</v>
      </c>
      <c r="AL176" s="1" t="s">
        <v>242</v>
      </c>
      <c r="AM176" s="2" t="s">
        <v>89</v>
      </c>
      <c r="AN176" s="1" t="s">
        <v>131</v>
      </c>
      <c r="AO176" s="2" t="s">
        <v>91</v>
      </c>
      <c r="AP176" s="1" t="s">
        <v>423</v>
      </c>
      <c r="AQ176" s="2" t="s">
        <v>93</v>
      </c>
      <c r="AR176" s="14" t="s">
        <v>424</v>
      </c>
      <c r="AS176" s="15" t="s">
        <v>95</v>
      </c>
      <c r="AT176" s="1">
        <v>3</v>
      </c>
      <c r="AU176" s="4">
        <v>3.61</v>
      </c>
      <c r="AV176" s="39">
        <v>4.01</v>
      </c>
      <c r="AW176" s="5">
        <v>2.75</v>
      </c>
      <c r="AX176" s="39">
        <v>2.99</v>
      </c>
      <c r="AY176" s="7">
        <v>2.14</v>
      </c>
      <c r="AZ176" s="8">
        <v>1.39</v>
      </c>
      <c r="BA176" s="7">
        <v>1.49</v>
      </c>
      <c r="BB176" s="8">
        <v>1.1200000000000001</v>
      </c>
      <c r="BC176" s="6">
        <v>1.1200000000000001</v>
      </c>
      <c r="BD176" s="7">
        <v>2.27</v>
      </c>
      <c r="BE176" s="7">
        <v>3.95</v>
      </c>
      <c r="BF176" s="7">
        <v>4.16</v>
      </c>
      <c r="BG176" s="7">
        <v>3.78</v>
      </c>
      <c r="BH176" s="8">
        <v>5.22</v>
      </c>
      <c r="BI176" s="7">
        <v>5.59</v>
      </c>
      <c r="BJ176" s="9">
        <v>8.0299999999999994</v>
      </c>
      <c r="BK176" s="4">
        <v>12.8</v>
      </c>
      <c r="BL176" s="4">
        <v>16.89</v>
      </c>
      <c r="BM176" s="4">
        <v>3.41</v>
      </c>
      <c r="BN176" s="39">
        <v>3.28</v>
      </c>
      <c r="BO176" s="5">
        <v>3.33</v>
      </c>
      <c r="BP176" s="5">
        <v>2.41</v>
      </c>
      <c r="BQ176" s="7">
        <v>1.79</v>
      </c>
      <c r="BR176" s="8">
        <v>1.34</v>
      </c>
      <c r="BS176" s="7">
        <v>1.51</v>
      </c>
      <c r="BT176" s="8">
        <v>2.14</v>
      </c>
      <c r="BU176" s="6">
        <v>3</v>
      </c>
      <c r="BV176" s="7">
        <v>4.5199999999999996</v>
      </c>
      <c r="BW176" s="7">
        <v>5.24</v>
      </c>
      <c r="BX176" s="7">
        <v>4.95</v>
      </c>
      <c r="BY176" s="7">
        <v>4.1500000000000004</v>
      </c>
      <c r="BZ176" s="8">
        <v>6.75</v>
      </c>
      <c r="CA176" s="7">
        <v>5.72</v>
      </c>
      <c r="CB176" s="9">
        <v>9.2899999999999991</v>
      </c>
      <c r="CC176" s="4">
        <v>12.26</v>
      </c>
      <c r="CD176" s="4">
        <v>15.91</v>
      </c>
      <c r="CE176" s="16">
        <v>27.07</v>
      </c>
      <c r="CF176" s="40">
        <v>31.7</v>
      </c>
      <c r="CG176" s="23">
        <v>33.15</v>
      </c>
      <c r="CH176" s="40">
        <v>33.909999999999997</v>
      </c>
      <c r="CI176" s="17">
        <v>34.36</v>
      </c>
      <c r="CJ176" s="19">
        <v>37.450000000000003</v>
      </c>
      <c r="CK176" s="17">
        <v>38.549999999999997</v>
      </c>
      <c r="CL176" s="19">
        <v>38.909999999999997</v>
      </c>
      <c r="CM176" s="18">
        <v>39.76</v>
      </c>
      <c r="CN176" s="17">
        <v>41.37</v>
      </c>
      <c r="CO176" s="17">
        <v>42.29</v>
      </c>
      <c r="CP176" s="17">
        <v>42.17</v>
      </c>
      <c r="CQ176" s="17">
        <v>47.97</v>
      </c>
      <c r="CR176" s="19">
        <v>47.09</v>
      </c>
      <c r="CS176" s="17">
        <v>48.83</v>
      </c>
      <c r="CT176" s="20">
        <v>49.35</v>
      </c>
      <c r="CU176" s="16">
        <v>46.06</v>
      </c>
      <c r="CV176" s="16">
        <v>42.77</v>
      </c>
      <c r="CW176" s="16">
        <v>27.89</v>
      </c>
      <c r="CX176" s="40">
        <v>31.75</v>
      </c>
      <c r="CY176" s="23">
        <v>32.770000000000003</v>
      </c>
      <c r="CZ176" s="23">
        <v>33.86</v>
      </c>
      <c r="DA176" s="17">
        <v>34.799999999999997</v>
      </c>
      <c r="DB176" s="19">
        <v>37.93</v>
      </c>
      <c r="DC176" s="17">
        <v>37.619999999999997</v>
      </c>
      <c r="DD176" s="19">
        <v>38.51</v>
      </c>
      <c r="DE176" s="18">
        <v>39.590000000000003</v>
      </c>
      <c r="DF176" s="17">
        <v>40.98</v>
      </c>
      <c r="DG176" s="17">
        <v>41.5</v>
      </c>
      <c r="DH176" s="17">
        <v>41.6</v>
      </c>
      <c r="DI176" s="17">
        <v>47.11</v>
      </c>
      <c r="DJ176" s="19">
        <v>46.42</v>
      </c>
      <c r="DK176" s="17">
        <v>48.44</v>
      </c>
      <c r="DL176" s="20">
        <v>49.09</v>
      </c>
      <c r="DM176" s="16">
        <v>46.61</v>
      </c>
      <c r="DN176" s="16">
        <v>41.21</v>
      </c>
      <c r="DO176" s="16">
        <v>7</v>
      </c>
      <c r="DP176" s="23">
        <v>6</v>
      </c>
      <c r="DQ176" s="23">
        <v>6</v>
      </c>
      <c r="DR176" s="23">
        <v>6</v>
      </c>
      <c r="DS176" s="17">
        <v>4</v>
      </c>
      <c r="DT176" s="17">
        <v>1</v>
      </c>
      <c r="DU176" s="17">
        <v>0</v>
      </c>
      <c r="DV176" s="17">
        <v>0</v>
      </c>
      <c r="DW176" s="17">
        <v>1</v>
      </c>
      <c r="DX176" s="17">
        <v>11</v>
      </c>
      <c r="DY176" s="17">
        <v>14</v>
      </c>
      <c r="DZ176" s="17">
        <v>21</v>
      </c>
      <c r="EA176" s="17">
        <v>22</v>
      </c>
      <c r="EB176" s="17">
        <v>20</v>
      </c>
      <c r="EC176" s="17">
        <v>16</v>
      </c>
      <c r="ED176" s="20">
        <v>13</v>
      </c>
      <c r="EE176" s="20">
        <v>12</v>
      </c>
      <c r="EF176" s="20">
        <v>12</v>
      </c>
    </row>
    <row r="177" spans="1:136" ht="14">
      <c r="A177" s="2" t="s">
        <v>1349</v>
      </c>
      <c r="B177" s="2" t="s">
        <v>411</v>
      </c>
      <c r="C177" s="2"/>
      <c r="D177" s="2">
        <v>52182174</v>
      </c>
      <c r="E177" s="10" t="s">
        <v>412</v>
      </c>
      <c r="F177" s="11" t="s">
        <v>413</v>
      </c>
      <c r="G177" s="2" t="s">
        <v>167</v>
      </c>
      <c r="H177" s="2"/>
      <c r="I177" s="2" t="s">
        <v>147</v>
      </c>
      <c r="J177" s="2" t="s">
        <v>414</v>
      </c>
      <c r="K177" s="30"/>
      <c r="L177" s="30" t="s">
        <v>1350</v>
      </c>
      <c r="M177" s="30"/>
      <c r="N177" s="30"/>
      <c r="O177" s="3" t="s">
        <v>6</v>
      </c>
      <c r="P177" s="3">
        <v>33</v>
      </c>
      <c r="Q177" s="2">
        <v>29</v>
      </c>
      <c r="R177" s="2">
        <v>31</v>
      </c>
      <c r="S177" s="2" t="s">
        <v>1351</v>
      </c>
      <c r="T177" s="33"/>
      <c r="U177" s="3" t="s">
        <v>137</v>
      </c>
      <c r="V177" s="3">
        <v>67</v>
      </c>
      <c r="W177" s="2">
        <v>55</v>
      </c>
      <c r="X177" s="2">
        <v>37</v>
      </c>
      <c r="Y177" s="2"/>
      <c r="Z177" s="33" t="s">
        <v>443</v>
      </c>
      <c r="AA177" s="12" t="s">
        <v>116</v>
      </c>
      <c r="AB177" s="12">
        <v>56</v>
      </c>
      <c r="AC177" s="13">
        <v>43</v>
      </c>
      <c r="AD177" s="13">
        <v>29</v>
      </c>
      <c r="AE177" s="13"/>
      <c r="AF177" s="34" t="s">
        <v>180</v>
      </c>
      <c r="AG177" s="2" t="s">
        <v>218</v>
      </c>
      <c r="AH177" s="2" t="s">
        <v>262</v>
      </c>
      <c r="AI177" s="2" t="s">
        <v>226</v>
      </c>
      <c r="AJ177" s="2" t="s">
        <v>415</v>
      </c>
      <c r="AK177" s="2" t="s">
        <v>87</v>
      </c>
      <c r="AL177" s="1" t="s">
        <v>176</v>
      </c>
      <c r="AM177" s="2" t="s">
        <v>89</v>
      </c>
      <c r="AN177" s="1" t="s">
        <v>108</v>
      </c>
      <c r="AO177" s="2" t="s">
        <v>91</v>
      </c>
      <c r="AP177" s="1" t="s">
        <v>416</v>
      </c>
      <c r="AQ177" s="2" t="s">
        <v>93</v>
      </c>
      <c r="AR177" s="14" t="s">
        <v>417</v>
      </c>
      <c r="AS177" s="15" t="s">
        <v>95</v>
      </c>
      <c r="AT177" s="1">
        <v>0</v>
      </c>
      <c r="AU177" s="4">
        <v>3.89</v>
      </c>
      <c r="AV177" s="6">
        <v>3.11</v>
      </c>
      <c r="AW177" s="7">
        <v>2.73</v>
      </c>
      <c r="AX177" s="6">
        <v>2.48</v>
      </c>
      <c r="AY177" s="7">
        <v>2.36</v>
      </c>
      <c r="AZ177" s="8">
        <v>1.1200000000000001</v>
      </c>
      <c r="BA177" s="7">
        <v>0</v>
      </c>
      <c r="BB177" s="8">
        <v>0</v>
      </c>
      <c r="BC177" s="6">
        <v>0</v>
      </c>
      <c r="BD177" s="7">
        <v>1.42</v>
      </c>
      <c r="BE177" s="7">
        <v>4.8</v>
      </c>
      <c r="BF177" s="7">
        <v>6.07</v>
      </c>
      <c r="BG177" s="7">
        <v>3.66</v>
      </c>
      <c r="BH177" s="8">
        <v>3.05</v>
      </c>
      <c r="BI177" s="7">
        <v>6.31</v>
      </c>
      <c r="BJ177" s="9">
        <v>7.45</v>
      </c>
      <c r="BK177" s="4">
        <v>13.74</v>
      </c>
      <c r="BL177" s="4">
        <v>13.02</v>
      </c>
      <c r="BM177" s="4">
        <v>4.45</v>
      </c>
      <c r="BN177" s="6">
        <v>2.29</v>
      </c>
      <c r="BO177" s="7">
        <v>0</v>
      </c>
      <c r="BP177" s="7">
        <v>0</v>
      </c>
      <c r="BQ177" s="7">
        <v>0</v>
      </c>
      <c r="BR177" s="8">
        <v>3.5</v>
      </c>
      <c r="BS177" s="7">
        <v>2.86</v>
      </c>
      <c r="BT177" s="8">
        <v>2.87</v>
      </c>
      <c r="BU177" s="6">
        <v>4.78</v>
      </c>
      <c r="BV177" s="7">
        <v>3.11</v>
      </c>
      <c r="BW177" s="7">
        <v>6.09</v>
      </c>
      <c r="BX177" s="7">
        <v>6.55</v>
      </c>
      <c r="BY177" s="7">
        <v>3.83</v>
      </c>
      <c r="BZ177" s="8">
        <v>3.52</v>
      </c>
      <c r="CA177" s="7">
        <v>5.52</v>
      </c>
      <c r="CB177" s="9">
        <v>7.28</v>
      </c>
      <c r="CC177" s="4">
        <v>12.12</v>
      </c>
      <c r="CD177" s="4">
        <v>13.54</v>
      </c>
      <c r="CE177" s="16">
        <v>25.35</v>
      </c>
      <c r="CF177" s="18">
        <v>30.88</v>
      </c>
      <c r="CG177" s="17">
        <v>31.8</v>
      </c>
      <c r="CH177" s="18">
        <v>34.380000000000003</v>
      </c>
      <c r="CI177" s="17">
        <v>34.04</v>
      </c>
      <c r="CJ177" s="19">
        <v>35.15</v>
      </c>
      <c r="CK177" s="17">
        <v>36.26</v>
      </c>
      <c r="CL177" s="19">
        <v>36.21</v>
      </c>
      <c r="CM177" s="18">
        <v>37.53</v>
      </c>
      <c r="CN177" s="17">
        <v>36.21</v>
      </c>
      <c r="CO177" s="17">
        <v>38</v>
      </c>
      <c r="CP177" s="17">
        <v>39.21</v>
      </c>
      <c r="CQ177" s="17">
        <v>42.9</v>
      </c>
      <c r="CR177" s="19">
        <v>44.23</v>
      </c>
      <c r="CS177" s="17">
        <v>45.25</v>
      </c>
      <c r="CT177" s="20">
        <v>46.2</v>
      </c>
      <c r="CU177" s="16">
        <v>44.63</v>
      </c>
      <c r="CV177" s="16">
        <v>43</v>
      </c>
      <c r="CW177" s="16">
        <v>25.59</v>
      </c>
      <c r="CX177" s="18">
        <v>30.69</v>
      </c>
      <c r="CY177" s="17">
        <v>32.340000000000003</v>
      </c>
      <c r="CZ177" s="17">
        <v>34.33</v>
      </c>
      <c r="DA177" s="17">
        <v>33.35</v>
      </c>
      <c r="DB177" s="19">
        <v>34.17</v>
      </c>
      <c r="DC177" s="17">
        <v>36.06</v>
      </c>
      <c r="DD177" s="19">
        <v>36.33</v>
      </c>
      <c r="DE177" s="18">
        <v>38.479999999999997</v>
      </c>
      <c r="DF177" s="17">
        <v>36.840000000000003</v>
      </c>
      <c r="DG177" s="17">
        <v>37.869999999999997</v>
      </c>
      <c r="DH177" s="17">
        <v>39.799999999999997</v>
      </c>
      <c r="DI177" s="17">
        <v>43</v>
      </c>
      <c r="DJ177" s="19">
        <v>46.41</v>
      </c>
      <c r="DK177" s="17">
        <v>44.48</v>
      </c>
      <c r="DL177" s="20">
        <v>45.55</v>
      </c>
      <c r="DM177" s="16">
        <v>43.28</v>
      </c>
      <c r="DN177" s="16">
        <v>42.94</v>
      </c>
      <c r="DO177" s="16">
        <v>16</v>
      </c>
      <c r="DP177" s="17">
        <v>15</v>
      </c>
      <c r="DQ177" s="17">
        <v>15</v>
      </c>
      <c r="DR177" s="17">
        <v>12</v>
      </c>
      <c r="DS177" s="17">
        <v>9</v>
      </c>
      <c r="DT177" s="17">
        <v>5</v>
      </c>
      <c r="DU177" s="17">
        <v>-4</v>
      </c>
      <c r="DV177" s="17">
        <v>-9</v>
      </c>
      <c r="DW177" s="17">
        <v>-7</v>
      </c>
      <c r="DX177" s="17">
        <v>-3</v>
      </c>
      <c r="DY177" s="17">
        <v>6</v>
      </c>
      <c r="DZ177" s="17">
        <v>16</v>
      </c>
      <c r="EA177" s="17">
        <v>20</v>
      </c>
      <c r="EB177" s="17">
        <v>18</v>
      </c>
      <c r="EC177" s="17">
        <v>13</v>
      </c>
      <c r="ED177" s="20">
        <v>6</v>
      </c>
      <c r="EE177" s="20">
        <v>4</v>
      </c>
      <c r="EF177" s="20">
        <v>0</v>
      </c>
    </row>
    <row r="178" spans="1:136" ht="14">
      <c r="A178" s="2" t="s">
        <v>1347</v>
      </c>
      <c r="B178" s="2" t="s">
        <v>406</v>
      </c>
      <c r="C178" s="2"/>
      <c r="D178" s="2">
        <v>50877111</v>
      </c>
      <c r="E178" s="10" t="s">
        <v>407</v>
      </c>
      <c r="F178" s="11" t="s">
        <v>408</v>
      </c>
      <c r="G178" s="2" t="s">
        <v>167</v>
      </c>
      <c r="H178" s="2"/>
      <c r="I178" s="2" t="s">
        <v>147</v>
      </c>
      <c r="J178" s="2" t="s">
        <v>148</v>
      </c>
      <c r="K178" s="30" t="s">
        <v>168</v>
      </c>
      <c r="L178" s="30"/>
      <c r="M178" s="30"/>
      <c r="N178" s="30"/>
      <c r="O178" s="3" t="s">
        <v>17</v>
      </c>
      <c r="P178" s="3">
        <v>38</v>
      </c>
      <c r="Q178" s="2">
        <v>41</v>
      </c>
      <c r="R178" s="2">
        <v>26</v>
      </c>
      <c r="S178" s="2" t="s">
        <v>1348</v>
      </c>
      <c r="T178" s="33"/>
      <c r="U178" s="3" t="s">
        <v>216</v>
      </c>
      <c r="V178" s="3">
        <v>52</v>
      </c>
      <c r="W178" s="2">
        <v>47</v>
      </c>
      <c r="X178" s="2">
        <v>21</v>
      </c>
      <c r="Y178" s="2"/>
      <c r="Z178" s="33" t="s">
        <v>88</v>
      </c>
      <c r="AA178" s="12" t="s">
        <v>217</v>
      </c>
      <c r="AB178" s="12">
        <v>22</v>
      </c>
      <c r="AC178" s="13">
        <v>24</v>
      </c>
      <c r="AD178" s="13">
        <v>12</v>
      </c>
      <c r="AE178" s="13"/>
      <c r="AF178" s="34"/>
      <c r="AG178" s="2" t="s">
        <v>311</v>
      </c>
      <c r="AH178" s="2" t="s">
        <v>409</v>
      </c>
      <c r="AI178" s="2" t="s">
        <v>226</v>
      </c>
      <c r="AJ178" s="2" t="s">
        <v>204</v>
      </c>
      <c r="AK178" s="2" t="s">
        <v>87</v>
      </c>
      <c r="AL178" s="1" t="s">
        <v>152</v>
      </c>
      <c r="AM178" s="2" t="s">
        <v>89</v>
      </c>
      <c r="AN178" s="1" t="s">
        <v>197</v>
      </c>
      <c r="AO178" s="2" t="s">
        <v>91</v>
      </c>
      <c r="AP178" s="1" t="s">
        <v>410</v>
      </c>
      <c r="AQ178" s="2" t="s">
        <v>93</v>
      </c>
      <c r="AR178" s="14" t="s">
        <v>229</v>
      </c>
      <c r="AS178" s="15" t="s">
        <v>95</v>
      </c>
      <c r="AT178" s="1">
        <v>-9</v>
      </c>
      <c r="AU178" s="4">
        <v>5.99</v>
      </c>
      <c r="AV178" s="6">
        <v>3.62</v>
      </c>
      <c r="AW178" s="7">
        <v>3.73</v>
      </c>
      <c r="AX178" s="6">
        <v>3.6</v>
      </c>
      <c r="AY178" s="7">
        <v>3.13</v>
      </c>
      <c r="AZ178" s="8">
        <v>3.35</v>
      </c>
      <c r="BA178" s="7">
        <v>3.23</v>
      </c>
      <c r="BB178" s="8">
        <v>2.56</v>
      </c>
      <c r="BC178" s="6">
        <v>2.9</v>
      </c>
      <c r="BD178" s="7">
        <v>4.13</v>
      </c>
      <c r="BE178" s="7">
        <v>5.83</v>
      </c>
      <c r="BF178" s="7">
        <v>6.24</v>
      </c>
      <c r="BG178" s="7">
        <v>4.34</v>
      </c>
      <c r="BH178" s="8">
        <v>4.99</v>
      </c>
      <c r="BI178" s="5">
        <v>8.07</v>
      </c>
      <c r="BJ178" s="9">
        <v>7.75</v>
      </c>
      <c r="BK178" s="4">
        <v>13.31</v>
      </c>
      <c r="BL178" s="4">
        <v>22.54</v>
      </c>
      <c r="BM178" s="4">
        <v>4.92</v>
      </c>
      <c r="BN178" s="6">
        <v>3.48</v>
      </c>
      <c r="BO178" s="7">
        <v>2.4500000000000002</v>
      </c>
      <c r="BP178" s="7">
        <v>0.9</v>
      </c>
      <c r="BQ178" s="7">
        <v>1.96</v>
      </c>
      <c r="BR178" s="8">
        <v>2.17</v>
      </c>
      <c r="BS178" s="7">
        <v>2.36</v>
      </c>
      <c r="BT178" s="8">
        <v>3.13</v>
      </c>
      <c r="BU178" s="6">
        <v>3.53</v>
      </c>
      <c r="BV178" s="7">
        <v>5.03</v>
      </c>
      <c r="BW178" s="7">
        <v>5.18</v>
      </c>
      <c r="BX178" s="7">
        <v>4.76</v>
      </c>
      <c r="BY178" s="7">
        <v>4.4800000000000004</v>
      </c>
      <c r="BZ178" s="8">
        <v>6.53</v>
      </c>
      <c r="CA178" s="5">
        <v>8.33</v>
      </c>
      <c r="CB178" s="9">
        <v>9.2799999999999994</v>
      </c>
      <c r="CC178" s="4">
        <v>13.81</v>
      </c>
      <c r="CD178" s="4">
        <v>21.17</v>
      </c>
      <c r="CE178" s="16">
        <v>28.2</v>
      </c>
      <c r="CF178" s="18">
        <v>32.549999999999997</v>
      </c>
      <c r="CG178" s="17">
        <v>34.17</v>
      </c>
      <c r="CH178" s="18">
        <v>36.78</v>
      </c>
      <c r="CI178" s="17">
        <v>36.1</v>
      </c>
      <c r="CJ178" s="19">
        <v>37.590000000000003</v>
      </c>
      <c r="CK178" s="17">
        <v>38.659999999999997</v>
      </c>
      <c r="CL178" s="19">
        <v>39.44</v>
      </c>
      <c r="CM178" s="18">
        <v>39.65</v>
      </c>
      <c r="CN178" s="17">
        <v>41.49</v>
      </c>
      <c r="CO178" s="17">
        <v>42.47</v>
      </c>
      <c r="CP178" s="17">
        <v>42.94</v>
      </c>
      <c r="CQ178" s="17">
        <v>49.02</v>
      </c>
      <c r="CR178" s="19">
        <v>47.95</v>
      </c>
      <c r="CS178" s="23">
        <v>48.05</v>
      </c>
      <c r="CT178" s="20">
        <v>45.19</v>
      </c>
      <c r="CU178" s="16">
        <v>44.2</v>
      </c>
      <c r="CV178" s="16">
        <v>42.17</v>
      </c>
      <c r="CW178" s="16">
        <v>27.91</v>
      </c>
      <c r="CX178" s="18">
        <v>32.08</v>
      </c>
      <c r="CY178" s="17">
        <v>34.46</v>
      </c>
      <c r="CZ178" s="17">
        <v>36.409999999999997</v>
      </c>
      <c r="DA178" s="17">
        <v>36.67</v>
      </c>
      <c r="DB178" s="19">
        <v>37.69</v>
      </c>
      <c r="DC178" s="17">
        <v>39.28</v>
      </c>
      <c r="DD178" s="19">
        <v>40.78</v>
      </c>
      <c r="DE178" s="18">
        <v>41.43</v>
      </c>
      <c r="DF178" s="17">
        <v>41.62</v>
      </c>
      <c r="DG178" s="17">
        <v>41.95</v>
      </c>
      <c r="DH178" s="17">
        <v>43.48</v>
      </c>
      <c r="DI178" s="17">
        <v>48.79</v>
      </c>
      <c r="DJ178" s="19">
        <v>48.43</v>
      </c>
      <c r="DK178" s="23">
        <v>48.25</v>
      </c>
      <c r="DL178" s="20">
        <v>44.98</v>
      </c>
      <c r="DM178" s="16">
        <v>46.27</v>
      </c>
      <c r="DN178" s="16">
        <v>41.4</v>
      </c>
      <c r="DO178" s="16">
        <v>0</v>
      </c>
      <c r="DP178" s="17">
        <v>5</v>
      </c>
      <c r="DQ178" s="17">
        <v>6</v>
      </c>
      <c r="DR178" s="17">
        <v>6</v>
      </c>
      <c r="DS178" s="17">
        <v>7</v>
      </c>
      <c r="DT178" s="17">
        <v>1</v>
      </c>
      <c r="DU178" s="17">
        <v>-3</v>
      </c>
      <c r="DV178" s="17">
        <v>-9</v>
      </c>
      <c r="DW178" s="17">
        <v>-13</v>
      </c>
      <c r="DX178" s="17">
        <v>-15</v>
      </c>
      <c r="DY178" s="17">
        <v>-13</v>
      </c>
      <c r="DZ178" s="17">
        <v>-12</v>
      </c>
      <c r="EA178" s="17">
        <v>-8</v>
      </c>
      <c r="EB178" s="17">
        <v>-4</v>
      </c>
      <c r="EC178" s="23">
        <v>-3</v>
      </c>
      <c r="ED178" s="20">
        <v>0</v>
      </c>
      <c r="EE178" s="20">
        <v>0</v>
      </c>
      <c r="EF178" s="20">
        <v>0</v>
      </c>
    </row>
    <row r="179" spans="1:136" ht="14">
      <c r="A179" s="2" t="s">
        <v>1346</v>
      </c>
      <c r="B179" s="2" t="s">
        <v>40</v>
      </c>
      <c r="C179" s="2"/>
      <c r="D179" s="2">
        <v>37023618</v>
      </c>
      <c r="E179" s="10" t="s">
        <v>400</v>
      </c>
      <c r="F179" s="11" t="s">
        <v>401</v>
      </c>
      <c r="G179" s="2" t="s">
        <v>167</v>
      </c>
      <c r="H179" s="2"/>
      <c r="I179" s="2" t="s">
        <v>147</v>
      </c>
      <c r="J179" s="2" t="s">
        <v>231</v>
      </c>
      <c r="K179" s="30" t="s">
        <v>402</v>
      </c>
      <c r="L179" s="30"/>
      <c r="M179" s="30"/>
      <c r="N179" s="30"/>
      <c r="O179" s="3" t="s">
        <v>17</v>
      </c>
      <c r="P179" s="3">
        <v>40</v>
      </c>
      <c r="Q179" s="2">
        <v>36</v>
      </c>
      <c r="R179" s="2">
        <v>27</v>
      </c>
      <c r="S179" s="2" t="s">
        <v>1140</v>
      </c>
      <c r="T179" s="33"/>
      <c r="U179" s="3" t="s">
        <v>216</v>
      </c>
      <c r="V179" s="3">
        <v>49</v>
      </c>
      <c r="W179" s="2">
        <v>38</v>
      </c>
      <c r="X179" s="2">
        <v>15</v>
      </c>
      <c r="Y179" s="2"/>
      <c r="Z179" s="33" t="s">
        <v>242</v>
      </c>
      <c r="AA179" s="12" t="s">
        <v>217</v>
      </c>
      <c r="AB179" s="12">
        <v>29</v>
      </c>
      <c r="AC179" s="13">
        <v>15</v>
      </c>
      <c r="AD179" s="13">
        <v>6</v>
      </c>
      <c r="AE179" s="13"/>
      <c r="AF179" s="34"/>
      <c r="AG179" s="2" t="s">
        <v>117</v>
      </c>
      <c r="AH179" s="2" t="s">
        <v>403</v>
      </c>
      <c r="AI179" s="2" t="s">
        <v>226</v>
      </c>
      <c r="AJ179" s="2" t="s">
        <v>141</v>
      </c>
      <c r="AK179" s="2" t="s">
        <v>87</v>
      </c>
      <c r="AL179" s="1" t="s">
        <v>90</v>
      </c>
      <c r="AM179" s="2" t="s">
        <v>89</v>
      </c>
      <c r="AN179" s="1" t="s">
        <v>152</v>
      </c>
      <c r="AO179" s="2" t="s">
        <v>91</v>
      </c>
      <c r="AP179" s="1" t="s">
        <v>404</v>
      </c>
      <c r="AQ179" s="2" t="s">
        <v>93</v>
      </c>
      <c r="AR179" s="14" t="s">
        <v>405</v>
      </c>
      <c r="AS179" s="15" t="s">
        <v>95</v>
      </c>
      <c r="AT179" s="1">
        <v>-14</v>
      </c>
      <c r="AU179" s="4">
        <v>2.69</v>
      </c>
      <c r="AV179" s="6">
        <v>2.91</v>
      </c>
      <c r="AW179" s="7">
        <v>2.98</v>
      </c>
      <c r="AX179" s="6">
        <v>2.5</v>
      </c>
      <c r="AY179" s="7">
        <v>2.17</v>
      </c>
      <c r="AZ179" s="8">
        <v>1.1499999999999999</v>
      </c>
      <c r="BA179" s="7">
        <v>0</v>
      </c>
      <c r="BB179" s="8">
        <v>1.1200000000000001</v>
      </c>
      <c r="BC179" s="6">
        <v>1.81</v>
      </c>
      <c r="BD179" s="7">
        <v>2.11</v>
      </c>
      <c r="BE179" s="7">
        <v>2.36</v>
      </c>
      <c r="BF179" s="7">
        <v>2.48</v>
      </c>
      <c r="BG179" s="7">
        <v>2.39</v>
      </c>
      <c r="BH179" s="41">
        <v>3.88</v>
      </c>
      <c r="BI179" s="5">
        <v>4.6399999999999997</v>
      </c>
      <c r="BJ179" s="9">
        <v>6.75</v>
      </c>
      <c r="BK179" s="4">
        <v>12.84</v>
      </c>
      <c r="BL179" s="4">
        <v>20.49</v>
      </c>
      <c r="BM179" s="4">
        <v>3.48</v>
      </c>
      <c r="BN179" s="6">
        <v>0.9</v>
      </c>
      <c r="BO179" s="7">
        <v>0</v>
      </c>
      <c r="BP179" s="7">
        <v>0</v>
      </c>
      <c r="BQ179" s="7">
        <v>0</v>
      </c>
      <c r="BR179" s="8">
        <v>1.74</v>
      </c>
      <c r="BS179" s="7">
        <v>1.99</v>
      </c>
      <c r="BT179" s="8">
        <v>1.99</v>
      </c>
      <c r="BU179" s="6">
        <v>1.93</v>
      </c>
      <c r="BV179" s="7">
        <v>2.02</v>
      </c>
      <c r="BW179" s="7">
        <v>2.98</v>
      </c>
      <c r="BX179" s="7">
        <v>2.25</v>
      </c>
      <c r="BY179" s="7">
        <v>3.42</v>
      </c>
      <c r="BZ179" s="41">
        <v>3.62</v>
      </c>
      <c r="CA179" s="5">
        <v>5.22</v>
      </c>
      <c r="CB179" s="9">
        <v>7.23</v>
      </c>
      <c r="CC179" s="4">
        <v>11.56</v>
      </c>
      <c r="CD179" s="4">
        <v>20.07</v>
      </c>
      <c r="CE179" s="16">
        <v>27.18</v>
      </c>
      <c r="CF179" s="18">
        <v>29.57</v>
      </c>
      <c r="CG179" s="17">
        <v>31.22</v>
      </c>
      <c r="CH179" s="18">
        <v>31.68</v>
      </c>
      <c r="CI179" s="17">
        <v>32.68</v>
      </c>
      <c r="CJ179" s="19">
        <v>32.700000000000003</v>
      </c>
      <c r="CK179" s="17">
        <v>34.89</v>
      </c>
      <c r="CL179" s="19">
        <v>36.380000000000003</v>
      </c>
      <c r="CM179" s="18">
        <v>36.75</v>
      </c>
      <c r="CN179" s="17">
        <v>38.630000000000003</v>
      </c>
      <c r="CO179" s="17">
        <v>37.950000000000003</v>
      </c>
      <c r="CP179" s="17">
        <v>38.840000000000003</v>
      </c>
      <c r="CQ179" s="17">
        <v>44.01</v>
      </c>
      <c r="CR179" s="42">
        <v>43.27</v>
      </c>
      <c r="CS179" s="23">
        <v>45.4</v>
      </c>
      <c r="CT179" s="20">
        <v>42.48</v>
      </c>
      <c r="CU179" s="16">
        <v>42.67</v>
      </c>
      <c r="CV179" s="16">
        <v>40.44</v>
      </c>
      <c r="CW179" s="16">
        <v>26.76</v>
      </c>
      <c r="CX179" s="18">
        <v>28.75</v>
      </c>
      <c r="CY179" s="17">
        <v>31.23</v>
      </c>
      <c r="CZ179" s="17">
        <v>32.840000000000003</v>
      </c>
      <c r="DA179" s="17">
        <v>34.1</v>
      </c>
      <c r="DB179" s="19">
        <v>33.799999999999997</v>
      </c>
      <c r="DC179" s="17">
        <v>35.18</v>
      </c>
      <c r="DD179" s="19">
        <v>37.04</v>
      </c>
      <c r="DE179" s="18">
        <v>36.270000000000003</v>
      </c>
      <c r="DF179" s="17">
        <v>37.39</v>
      </c>
      <c r="DG179" s="17">
        <v>36.29</v>
      </c>
      <c r="DH179" s="17">
        <v>38.21</v>
      </c>
      <c r="DI179" s="17">
        <v>44.9</v>
      </c>
      <c r="DJ179" s="42">
        <v>43.9</v>
      </c>
      <c r="DK179" s="23">
        <v>45.08</v>
      </c>
      <c r="DL179" s="20">
        <v>42.72</v>
      </c>
      <c r="DM179" s="16">
        <v>42.53</v>
      </c>
      <c r="DN179" s="16">
        <v>39.83</v>
      </c>
      <c r="DO179" s="16">
        <v>6</v>
      </c>
      <c r="DP179" s="17">
        <v>6</v>
      </c>
      <c r="DQ179" s="17">
        <v>9</v>
      </c>
      <c r="DR179" s="17">
        <v>9</v>
      </c>
      <c r="DS179" s="17">
        <v>3</v>
      </c>
      <c r="DT179" s="17">
        <v>0</v>
      </c>
      <c r="DU179" s="17">
        <v>-7</v>
      </c>
      <c r="DV179" s="17">
        <v>-10</v>
      </c>
      <c r="DW179" s="17">
        <v>-11</v>
      </c>
      <c r="DX179" s="17">
        <v>-8</v>
      </c>
      <c r="DY179" s="17">
        <v>-6</v>
      </c>
      <c r="DZ179" s="17">
        <v>-1</v>
      </c>
      <c r="EA179" s="17">
        <v>3</v>
      </c>
      <c r="EB179" s="23">
        <v>4</v>
      </c>
      <c r="EC179" s="23">
        <v>5</v>
      </c>
      <c r="ED179" s="20">
        <v>5</v>
      </c>
      <c r="EE179" s="20">
        <v>7</v>
      </c>
      <c r="EF179" s="20">
        <v>6</v>
      </c>
    </row>
    <row r="180" spans="1:136" ht="14">
      <c r="A180" s="2" t="s">
        <v>1345</v>
      </c>
      <c r="B180" s="2" t="s">
        <v>393</v>
      </c>
      <c r="C180" s="2"/>
      <c r="D180" s="2">
        <v>47972933</v>
      </c>
      <c r="E180" s="10" t="s">
        <v>381</v>
      </c>
      <c r="F180" s="11" t="s">
        <v>394</v>
      </c>
      <c r="G180" s="2" t="s">
        <v>167</v>
      </c>
      <c r="H180" s="2"/>
      <c r="I180" s="2"/>
      <c r="J180" s="2" t="s">
        <v>376</v>
      </c>
      <c r="K180" s="30" t="s">
        <v>168</v>
      </c>
      <c r="L180" s="30" t="s">
        <v>395</v>
      </c>
      <c r="M180" s="30"/>
      <c r="N180" s="30"/>
      <c r="O180" s="3" t="s">
        <v>6</v>
      </c>
      <c r="P180" s="3">
        <v>21</v>
      </c>
      <c r="Q180" s="2">
        <v>22</v>
      </c>
      <c r="R180" s="2">
        <v>14</v>
      </c>
      <c r="S180" s="2" t="s">
        <v>1144</v>
      </c>
      <c r="T180" s="33"/>
      <c r="U180" s="3" t="s">
        <v>137</v>
      </c>
      <c r="V180" s="3">
        <v>42</v>
      </c>
      <c r="W180" s="2">
        <v>35</v>
      </c>
      <c r="X180" s="2">
        <v>13</v>
      </c>
      <c r="Y180" s="2"/>
      <c r="Z180" s="33" t="s">
        <v>443</v>
      </c>
      <c r="AA180" s="12" t="s">
        <v>116</v>
      </c>
      <c r="AB180" s="12">
        <v>53</v>
      </c>
      <c r="AC180" s="13">
        <v>32</v>
      </c>
      <c r="AD180" s="13">
        <v>12</v>
      </c>
      <c r="AE180" s="13"/>
      <c r="AF180" s="34" t="s">
        <v>180</v>
      </c>
      <c r="AG180" s="2" t="s">
        <v>396</v>
      </c>
      <c r="AH180" s="2" t="s">
        <v>265</v>
      </c>
      <c r="AI180" s="2" t="s">
        <v>140</v>
      </c>
      <c r="AJ180" s="2" t="s">
        <v>397</v>
      </c>
      <c r="AK180" s="2" t="s">
        <v>87</v>
      </c>
      <c r="AL180" s="1" t="s">
        <v>88</v>
      </c>
      <c r="AM180" s="2" t="s">
        <v>89</v>
      </c>
      <c r="AN180" s="1" t="s">
        <v>108</v>
      </c>
      <c r="AO180" s="2" t="s">
        <v>91</v>
      </c>
      <c r="AP180" s="1" t="s">
        <v>398</v>
      </c>
      <c r="AQ180" s="2" t="s">
        <v>93</v>
      </c>
      <c r="AR180" s="14" t="s">
        <v>399</v>
      </c>
      <c r="AS180" s="15" t="s">
        <v>95</v>
      </c>
      <c r="AT180" s="1">
        <v>-5</v>
      </c>
      <c r="AU180" s="4">
        <v>5.45</v>
      </c>
      <c r="AV180" s="39">
        <v>4.46</v>
      </c>
      <c r="AW180" s="5">
        <v>2.81</v>
      </c>
      <c r="AX180" s="39">
        <v>2.36</v>
      </c>
      <c r="AY180" s="7">
        <v>2.61</v>
      </c>
      <c r="AZ180" s="8">
        <v>3.48</v>
      </c>
      <c r="BA180" s="7">
        <v>2.39</v>
      </c>
      <c r="BB180" s="8">
        <v>2.3199999999999998</v>
      </c>
      <c r="BC180" s="6">
        <v>3.05</v>
      </c>
      <c r="BD180" s="7">
        <v>2.56</v>
      </c>
      <c r="BE180" s="7">
        <v>3.35</v>
      </c>
      <c r="BF180" s="7">
        <v>5.39</v>
      </c>
      <c r="BG180" s="7">
        <v>2.95</v>
      </c>
      <c r="BH180" s="8">
        <v>3.29</v>
      </c>
      <c r="BI180" s="7">
        <v>6.12</v>
      </c>
      <c r="BJ180" s="9">
        <v>8.57</v>
      </c>
      <c r="BK180" s="4">
        <v>16.2</v>
      </c>
      <c r="BL180" s="4">
        <v>19.739999999999998</v>
      </c>
      <c r="BM180" s="4">
        <v>6.38</v>
      </c>
      <c r="BN180" s="39">
        <v>3.67</v>
      </c>
      <c r="BO180" s="5">
        <v>0.97</v>
      </c>
      <c r="BP180" s="5">
        <v>0.9</v>
      </c>
      <c r="BQ180" s="7">
        <v>1.54</v>
      </c>
      <c r="BR180" s="8">
        <v>3.64</v>
      </c>
      <c r="BS180" s="7">
        <v>2.76</v>
      </c>
      <c r="BT180" s="8">
        <v>3.49</v>
      </c>
      <c r="BU180" s="6">
        <v>2.98</v>
      </c>
      <c r="BV180" s="7">
        <v>2.11</v>
      </c>
      <c r="BW180" s="7">
        <v>5.15</v>
      </c>
      <c r="BX180" s="7">
        <v>5.75</v>
      </c>
      <c r="BY180" s="7">
        <v>5.28</v>
      </c>
      <c r="BZ180" s="8">
        <v>5.14</v>
      </c>
      <c r="CA180" s="7">
        <v>7.48</v>
      </c>
      <c r="CB180" s="9">
        <v>9.25</v>
      </c>
      <c r="CC180" s="4">
        <v>13.47</v>
      </c>
      <c r="CD180" s="4">
        <v>19.43</v>
      </c>
      <c r="CE180" s="16">
        <v>30.27</v>
      </c>
      <c r="CF180" s="40">
        <v>32.590000000000003</v>
      </c>
      <c r="CG180" s="23">
        <v>35.22</v>
      </c>
      <c r="CH180" s="40">
        <v>37.26</v>
      </c>
      <c r="CI180" s="17">
        <v>38.119999999999997</v>
      </c>
      <c r="CJ180" s="19">
        <v>39.04</v>
      </c>
      <c r="CK180" s="17">
        <v>41.12</v>
      </c>
      <c r="CL180" s="19">
        <v>40.74</v>
      </c>
      <c r="CM180" s="18">
        <v>41.36</v>
      </c>
      <c r="CN180" s="17">
        <v>41.74</v>
      </c>
      <c r="CO180" s="17">
        <v>43.55</v>
      </c>
      <c r="CP180" s="17">
        <v>43.61</v>
      </c>
      <c r="CQ180" s="17">
        <v>48.16</v>
      </c>
      <c r="CR180" s="19">
        <v>48.96</v>
      </c>
      <c r="CS180" s="17">
        <v>51.23</v>
      </c>
      <c r="CT180" s="20">
        <v>49.56</v>
      </c>
      <c r="CU180" s="16">
        <v>48.83</v>
      </c>
      <c r="CV180" s="16">
        <v>45.31</v>
      </c>
      <c r="CW180" s="16">
        <v>29.61</v>
      </c>
      <c r="CX180" s="40">
        <v>31.73</v>
      </c>
      <c r="CY180" s="23">
        <v>34.770000000000003</v>
      </c>
      <c r="CZ180" s="23">
        <v>37.44</v>
      </c>
      <c r="DA180" s="17">
        <v>39.29</v>
      </c>
      <c r="DB180" s="19">
        <v>39.64</v>
      </c>
      <c r="DC180" s="17">
        <v>41.28</v>
      </c>
      <c r="DD180" s="19">
        <v>40.97</v>
      </c>
      <c r="DE180" s="18">
        <v>42.39</v>
      </c>
      <c r="DF180" s="17">
        <v>42.32</v>
      </c>
      <c r="DG180" s="17">
        <v>43.76</v>
      </c>
      <c r="DH180" s="17">
        <v>43.27</v>
      </c>
      <c r="DI180" s="17">
        <v>49.3</v>
      </c>
      <c r="DJ180" s="19">
        <v>48.27</v>
      </c>
      <c r="DK180" s="17">
        <v>51.13</v>
      </c>
      <c r="DL180" s="20">
        <v>50.95</v>
      </c>
      <c r="DM180" s="16">
        <v>48.48</v>
      </c>
      <c r="DN180" s="16">
        <v>44.27</v>
      </c>
      <c r="DO180" s="16">
        <v>6</v>
      </c>
      <c r="DP180" s="23">
        <v>6</v>
      </c>
      <c r="DQ180" s="23">
        <v>7</v>
      </c>
      <c r="DR180" s="23">
        <v>7</v>
      </c>
      <c r="DS180" s="17">
        <v>3</v>
      </c>
      <c r="DT180" s="17">
        <v>0</v>
      </c>
      <c r="DU180" s="17">
        <v>0</v>
      </c>
      <c r="DV180" s="17">
        <v>-2</v>
      </c>
      <c r="DW180" s="17">
        <v>-6</v>
      </c>
      <c r="DX180" s="17">
        <v>-2</v>
      </c>
      <c r="DY180" s="17">
        <v>6</v>
      </c>
      <c r="DZ180" s="17">
        <v>11</v>
      </c>
      <c r="EA180" s="17">
        <v>14</v>
      </c>
      <c r="EB180" s="17">
        <v>19</v>
      </c>
      <c r="EC180" s="17">
        <v>15</v>
      </c>
      <c r="ED180" s="20">
        <v>11</v>
      </c>
      <c r="EE180" s="20">
        <v>6</v>
      </c>
      <c r="EF180" s="20">
        <v>6</v>
      </c>
    </row>
    <row r="181" spans="1:136" ht="14">
      <c r="A181" s="71" t="s">
        <v>1331</v>
      </c>
      <c r="B181" s="72" t="s">
        <v>1332</v>
      </c>
      <c r="C181" s="72"/>
      <c r="D181" s="72">
        <v>24736862</v>
      </c>
      <c r="E181" s="73" t="s">
        <v>1333</v>
      </c>
      <c r="F181" s="74" t="s">
        <v>200</v>
      </c>
      <c r="G181" s="279" t="s">
        <v>1334</v>
      </c>
      <c r="H181" s="280"/>
      <c r="K181" s="75" t="s">
        <v>1335</v>
      </c>
      <c r="L181" s="75" t="s">
        <v>1336</v>
      </c>
      <c r="M181" s="75" t="s">
        <v>1337</v>
      </c>
      <c r="O181" s="76" t="s">
        <v>6</v>
      </c>
      <c r="P181" s="76">
        <v>13</v>
      </c>
      <c r="Q181" s="72">
        <v>20</v>
      </c>
      <c r="U181" s="77" t="s">
        <v>1341</v>
      </c>
      <c r="V181" s="77">
        <v>1</v>
      </c>
      <c r="W181" s="78">
        <v>5</v>
      </c>
      <c r="AG181" s="72" t="s">
        <v>210</v>
      </c>
      <c r="AH181" s="72" t="s">
        <v>1339</v>
      </c>
      <c r="AI181" s="72" t="s">
        <v>1340</v>
      </c>
      <c r="AJ181" s="72" t="s">
        <v>519</v>
      </c>
      <c r="AO181" s="72" t="s">
        <v>91</v>
      </c>
      <c r="AP181" s="79" t="s">
        <v>1342</v>
      </c>
      <c r="AQ181" s="72" t="s">
        <v>93</v>
      </c>
      <c r="AR181" s="80" t="s">
        <v>1343</v>
      </c>
      <c r="AS181" s="81" t="s">
        <v>95</v>
      </c>
      <c r="AT181" s="79">
        <v>-10</v>
      </c>
      <c r="AU181" s="50">
        <v>5.0999999999999996</v>
      </c>
      <c r="AV181" s="50">
        <v>3.14</v>
      </c>
      <c r="AW181" s="50">
        <v>1.42</v>
      </c>
      <c r="AX181" s="50">
        <v>0</v>
      </c>
      <c r="AY181" s="50">
        <v>0</v>
      </c>
      <c r="AZ181" s="50">
        <v>0</v>
      </c>
      <c r="BA181" s="50">
        <v>0</v>
      </c>
      <c r="BB181" s="50">
        <v>1.62</v>
      </c>
      <c r="BC181" s="50">
        <v>1.99</v>
      </c>
      <c r="BD181" s="50">
        <v>3.66</v>
      </c>
      <c r="BE181" s="50">
        <v>5.84</v>
      </c>
      <c r="BF181" s="50">
        <v>6.04</v>
      </c>
      <c r="BG181" s="50">
        <v>4.76</v>
      </c>
      <c r="BH181" s="50">
        <v>2.14</v>
      </c>
      <c r="BI181" s="50">
        <v>5.12</v>
      </c>
      <c r="BJ181" s="50">
        <v>5.36</v>
      </c>
      <c r="BK181" s="50">
        <v>8.07</v>
      </c>
      <c r="BL181" s="50">
        <v>11.35</v>
      </c>
      <c r="BM181" s="82">
        <v>4.24</v>
      </c>
      <c r="BN181" s="83">
        <v>2.86</v>
      </c>
      <c r="BO181" s="84">
        <v>0.92</v>
      </c>
      <c r="BP181" s="84">
        <v>0</v>
      </c>
      <c r="BQ181" s="84">
        <v>0</v>
      </c>
      <c r="BR181" s="85">
        <v>0</v>
      </c>
      <c r="BS181" s="84">
        <v>1.27</v>
      </c>
      <c r="BT181" s="85">
        <v>2.17</v>
      </c>
      <c r="BU181" s="83">
        <v>2.78</v>
      </c>
      <c r="BV181" s="86">
        <v>4.17</v>
      </c>
      <c r="BW181" s="86">
        <v>6.19</v>
      </c>
      <c r="BX181" s="86">
        <v>5.53</v>
      </c>
      <c r="BY181" s="86">
        <v>2.61</v>
      </c>
      <c r="BZ181" s="87">
        <v>0</v>
      </c>
      <c r="CA181" s="86">
        <v>4.79</v>
      </c>
      <c r="CB181" s="88">
        <v>5.75</v>
      </c>
      <c r="CC181" s="82">
        <v>7.63</v>
      </c>
      <c r="CD181" s="82">
        <v>10.72</v>
      </c>
      <c r="CE181" s="89">
        <v>29.34</v>
      </c>
      <c r="CF181" s="90">
        <v>33.17</v>
      </c>
      <c r="CG181" s="91">
        <v>35.56</v>
      </c>
      <c r="CH181" s="90">
        <v>37.71</v>
      </c>
      <c r="CI181" s="91">
        <v>38.35</v>
      </c>
      <c r="CJ181" s="92">
        <v>37.46</v>
      </c>
      <c r="CK181" s="91">
        <v>40.49</v>
      </c>
      <c r="CL181" s="92">
        <v>42.28</v>
      </c>
      <c r="CM181" s="90">
        <v>43.04</v>
      </c>
      <c r="CN181" s="93">
        <v>43.46</v>
      </c>
      <c r="CO181" s="93">
        <v>46.67</v>
      </c>
      <c r="CP181" s="93">
        <v>46.49</v>
      </c>
      <c r="CQ181" s="93">
        <v>47.97</v>
      </c>
      <c r="CR181" s="94">
        <v>47.38</v>
      </c>
      <c r="CS181" s="93">
        <v>49.05</v>
      </c>
      <c r="CT181" s="95">
        <v>48.29</v>
      </c>
      <c r="CU181" s="89">
        <v>44.89</v>
      </c>
      <c r="CV181" s="89">
        <v>39.07</v>
      </c>
      <c r="CW181" s="89">
        <v>27.67</v>
      </c>
      <c r="CX181" s="90">
        <v>31.5</v>
      </c>
      <c r="CY181" s="91">
        <v>35.94</v>
      </c>
      <c r="CZ181" s="91">
        <v>36.69</v>
      </c>
      <c r="DA181" s="91">
        <v>39.36</v>
      </c>
      <c r="DB181" s="92">
        <v>38.35</v>
      </c>
      <c r="DC181" s="91">
        <v>39.229999999999997</v>
      </c>
      <c r="DD181" s="92">
        <v>42.22</v>
      </c>
      <c r="DE181" s="90">
        <v>42.9</v>
      </c>
      <c r="DF181" s="93">
        <v>43.88</v>
      </c>
      <c r="DG181" s="93">
        <v>46.51</v>
      </c>
      <c r="DH181" s="93">
        <v>45.43</v>
      </c>
      <c r="DI181" s="93">
        <v>47.39</v>
      </c>
      <c r="DJ181" s="94">
        <v>46.76</v>
      </c>
      <c r="DK181" s="93">
        <v>48.78</v>
      </c>
      <c r="DL181" s="95">
        <v>48.24</v>
      </c>
      <c r="DM181" s="89">
        <v>44.29</v>
      </c>
      <c r="DN181" s="89">
        <v>37.880000000000003</v>
      </c>
      <c r="DO181" s="89">
        <v>4</v>
      </c>
      <c r="DP181" s="91">
        <v>5</v>
      </c>
      <c r="DQ181" s="91">
        <v>4</v>
      </c>
      <c r="DR181" s="91">
        <v>5</v>
      </c>
      <c r="DS181" s="91">
        <v>4</v>
      </c>
      <c r="DT181" s="91">
        <v>2</v>
      </c>
      <c r="DU181" s="91">
        <v>3</v>
      </c>
      <c r="DV181" s="91">
        <v>0</v>
      </c>
      <c r="DW181" s="91">
        <v>0</v>
      </c>
      <c r="DX181" s="93">
        <v>0</v>
      </c>
      <c r="DY181" s="93">
        <v>0</v>
      </c>
      <c r="DZ181" s="93">
        <v>1</v>
      </c>
      <c r="EA181" s="93">
        <v>2</v>
      </c>
      <c r="EB181" s="93">
        <v>3</v>
      </c>
      <c r="EC181" s="93">
        <v>2</v>
      </c>
      <c r="ED181" s="95">
        <v>4</v>
      </c>
      <c r="EE181" s="95">
        <v>3</v>
      </c>
      <c r="EF181" s="95">
        <v>3</v>
      </c>
    </row>
    <row r="182" spans="1:136" ht="14">
      <c r="A182" s="2" t="s">
        <v>1330</v>
      </c>
      <c r="B182" s="2" t="s">
        <v>386</v>
      </c>
      <c r="C182" s="2"/>
      <c r="D182" s="2">
        <v>53059068</v>
      </c>
      <c r="E182" s="10" t="s">
        <v>387</v>
      </c>
      <c r="F182" s="11" t="s">
        <v>388</v>
      </c>
      <c r="G182" s="70" t="s">
        <v>1344</v>
      </c>
      <c r="H182" s="2"/>
      <c r="I182" s="2"/>
      <c r="J182" s="24" t="s">
        <v>1338</v>
      </c>
      <c r="K182" s="30" t="s">
        <v>168</v>
      </c>
      <c r="L182" s="30"/>
      <c r="M182" s="30"/>
      <c r="N182" s="30"/>
      <c r="S182" s="2" t="s">
        <v>280</v>
      </c>
      <c r="U182" s="3" t="s">
        <v>115</v>
      </c>
      <c r="V182" s="3">
        <v>37</v>
      </c>
      <c r="W182" s="2">
        <v>29</v>
      </c>
      <c r="X182" s="2">
        <v>7</v>
      </c>
      <c r="Z182" s="33" t="s">
        <v>209</v>
      </c>
      <c r="AA182" s="3" t="s">
        <v>116</v>
      </c>
      <c r="AB182" s="3">
        <v>51</v>
      </c>
      <c r="AC182" s="2">
        <v>45</v>
      </c>
      <c r="AD182" s="2">
        <v>18</v>
      </c>
      <c r="AE182" s="2"/>
      <c r="AF182" s="33" t="s">
        <v>180</v>
      </c>
      <c r="AG182" s="2" t="s">
        <v>103</v>
      </c>
      <c r="AH182" s="2" t="s">
        <v>265</v>
      </c>
      <c r="AI182" s="2" t="s">
        <v>266</v>
      </c>
      <c r="AJ182" s="2" t="s">
        <v>390</v>
      </c>
      <c r="AK182" s="2" t="s">
        <v>87</v>
      </c>
      <c r="AL182" s="1" t="s">
        <v>88</v>
      </c>
      <c r="AM182" s="2" t="s">
        <v>89</v>
      </c>
      <c r="AN182" s="1" t="s">
        <v>108</v>
      </c>
      <c r="AO182" s="2" t="s">
        <v>91</v>
      </c>
      <c r="AP182" s="1" t="s">
        <v>391</v>
      </c>
      <c r="AQ182" s="2" t="s">
        <v>93</v>
      </c>
      <c r="AR182" s="14" t="s">
        <v>392</v>
      </c>
      <c r="AS182" s="15" t="s">
        <v>95</v>
      </c>
      <c r="AT182" s="1">
        <v>7</v>
      </c>
      <c r="AU182" s="4">
        <v>4.1399999999999997</v>
      </c>
      <c r="AV182" s="39">
        <v>3.56</v>
      </c>
      <c r="AW182" s="5">
        <v>2.52</v>
      </c>
      <c r="AX182" s="6">
        <v>2.3199999999999998</v>
      </c>
      <c r="AY182" s="7">
        <v>2.25</v>
      </c>
      <c r="AZ182" s="8">
        <v>2.59</v>
      </c>
      <c r="BA182" s="7">
        <v>2.02</v>
      </c>
      <c r="BB182" s="8">
        <v>2.63</v>
      </c>
      <c r="BC182" s="6">
        <v>2.37</v>
      </c>
      <c r="BD182" s="7">
        <v>3.5</v>
      </c>
      <c r="BE182" s="7">
        <v>3.23</v>
      </c>
      <c r="BF182" s="7">
        <v>6.71</v>
      </c>
      <c r="BG182" s="7">
        <v>3.74</v>
      </c>
      <c r="BH182" s="8">
        <v>2.87</v>
      </c>
      <c r="BI182" s="7">
        <v>4.25</v>
      </c>
      <c r="BJ182" s="7">
        <v>5.9</v>
      </c>
      <c r="BK182" s="4">
        <v>9.32</v>
      </c>
      <c r="BL182" s="4">
        <v>17.510000000000002</v>
      </c>
      <c r="BM182" s="4">
        <v>3.86</v>
      </c>
      <c r="BN182" s="39">
        <v>4.1100000000000003</v>
      </c>
      <c r="BO182" s="5">
        <v>3.39</v>
      </c>
      <c r="BP182" s="7">
        <v>2.33</v>
      </c>
      <c r="BQ182" s="7">
        <v>2.13</v>
      </c>
      <c r="BR182" s="8">
        <v>2.61</v>
      </c>
      <c r="BS182" s="7">
        <v>2.73</v>
      </c>
      <c r="BT182" s="8">
        <v>2.74</v>
      </c>
      <c r="BU182" s="6">
        <v>3.23</v>
      </c>
      <c r="BV182" s="7">
        <v>3.36</v>
      </c>
      <c r="BW182" s="7">
        <v>4.01</v>
      </c>
      <c r="BX182" s="7">
        <v>6.03</v>
      </c>
      <c r="BY182" s="7">
        <v>0</v>
      </c>
      <c r="BZ182" s="8">
        <v>0</v>
      </c>
      <c r="CA182" s="7">
        <v>3.73</v>
      </c>
      <c r="CB182" s="7">
        <v>6.01</v>
      </c>
      <c r="CC182" s="4">
        <v>9.15</v>
      </c>
      <c r="CD182" s="4">
        <v>16.13</v>
      </c>
      <c r="CE182" s="16">
        <v>24.06</v>
      </c>
      <c r="CF182" s="40">
        <v>24.64</v>
      </c>
      <c r="CG182" s="23">
        <v>27.48</v>
      </c>
      <c r="CH182" s="18">
        <v>28.11</v>
      </c>
      <c r="CI182" s="17">
        <v>30.04</v>
      </c>
      <c r="CJ182" s="19">
        <v>31.19</v>
      </c>
      <c r="CK182" s="17">
        <v>31.21</v>
      </c>
      <c r="CL182" s="19">
        <v>32.869999999999997</v>
      </c>
      <c r="CM182" s="18">
        <v>33.6</v>
      </c>
      <c r="CN182" s="17">
        <v>32.51</v>
      </c>
      <c r="CO182" s="17">
        <v>36.17</v>
      </c>
      <c r="CP182" s="17">
        <v>37.76</v>
      </c>
      <c r="CQ182" s="17">
        <v>38.64</v>
      </c>
      <c r="CR182" s="19">
        <v>42.58</v>
      </c>
      <c r="CS182" s="17">
        <v>40.89</v>
      </c>
      <c r="CT182" s="17">
        <v>40.07</v>
      </c>
      <c r="CU182" s="16">
        <v>40.18</v>
      </c>
      <c r="CV182" s="16">
        <v>33.659999999999997</v>
      </c>
      <c r="CW182" s="16">
        <v>24.27</v>
      </c>
      <c r="CX182" s="40">
        <v>24.83</v>
      </c>
      <c r="CY182" s="23">
        <v>27.66</v>
      </c>
      <c r="CZ182" s="17">
        <v>27.98</v>
      </c>
      <c r="DA182" s="17">
        <v>30.55</v>
      </c>
      <c r="DB182" s="19">
        <v>30.69</v>
      </c>
      <c r="DC182" s="17">
        <v>32.01</v>
      </c>
      <c r="DD182" s="19">
        <v>33.630000000000003</v>
      </c>
      <c r="DE182" s="18">
        <v>34.700000000000003</v>
      </c>
      <c r="DF182" s="17">
        <v>32.6</v>
      </c>
      <c r="DG182" s="17">
        <v>34.78</v>
      </c>
      <c r="DH182" s="17">
        <v>36.549999999999997</v>
      </c>
      <c r="DI182" s="17">
        <v>39.72</v>
      </c>
      <c r="DJ182" s="19">
        <v>42.06</v>
      </c>
      <c r="DK182" s="17">
        <v>41.54</v>
      </c>
      <c r="DL182" s="17">
        <v>40.909999999999997</v>
      </c>
      <c r="DM182" s="16">
        <v>41.28</v>
      </c>
      <c r="DN182" s="16">
        <v>32.6</v>
      </c>
      <c r="DO182" s="16">
        <v>4</v>
      </c>
      <c r="DP182" s="23">
        <v>3</v>
      </c>
      <c r="DQ182" s="23">
        <v>2</v>
      </c>
      <c r="DR182" s="17">
        <v>0</v>
      </c>
      <c r="DS182" s="17">
        <v>0</v>
      </c>
      <c r="DT182" s="17">
        <v>-1</v>
      </c>
      <c r="DU182" s="17">
        <v>-3</v>
      </c>
      <c r="DV182" s="17">
        <v>-3</v>
      </c>
      <c r="DW182" s="17">
        <v>0</v>
      </c>
      <c r="DX182" s="17">
        <v>0</v>
      </c>
      <c r="DY182" s="17">
        <v>7</v>
      </c>
      <c r="DZ182" s="17">
        <v>13</v>
      </c>
      <c r="EA182" s="17">
        <v>19</v>
      </c>
      <c r="EB182" s="17">
        <v>20</v>
      </c>
      <c r="EC182" s="17">
        <v>20</v>
      </c>
      <c r="ED182" s="17">
        <v>16</v>
      </c>
      <c r="EE182" s="20">
        <v>9</v>
      </c>
      <c r="EF182" s="20">
        <v>10</v>
      </c>
    </row>
    <row r="183" spans="1:136" ht="14">
      <c r="A183" s="2" t="s">
        <v>1329</v>
      </c>
      <c r="B183" s="2" t="s">
        <v>380</v>
      </c>
      <c r="C183" s="2"/>
      <c r="D183" s="2">
        <v>50621952</v>
      </c>
      <c r="E183" s="10" t="s">
        <v>381</v>
      </c>
      <c r="F183" s="11" t="s">
        <v>382</v>
      </c>
      <c r="G183" s="2" t="s">
        <v>167</v>
      </c>
      <c r="H183" s="2"/>
      <c r="I183" s="2" t="s">
        <v>79</v>
      </c>
      <c r="J183" s="2" t="s">
        <v>100</v>
      </c>
      <c r="K183" s="30"/>
      <c r="L183" s="30"/>
      <c r="M183" s="30"/>
      <c r="N183" s="30"/>
      <c r="O183" s="3" t="s">
        <v>6</v>
      </c>
      <c r="P183" s="3">
        <v>31</v>
      </c>
      <c r="Q183" s="2">
        <v>30</v>
      </c>
      <c r="R183" s="2">
        <v>23</v>
      </c>
      <c r="S183" s="2" t="s">
        <v>938</v>
      </c>
      <c r="T183" s="33"/>
      <c r="U183" s="3" t="s">
        <v>137</v>
      </c>
      <c r="V183" s="3">
        <v>61</v>
      </c>
      <c r="W183" s="2">
        <v>41</v>
      </c>
      <c r="X183" s="2">
        <v>43</v>
      </c>
      <c r="Y183" s="2"/>
      <c r="Z183" s="33" t="s">
        <v>443</v>
      </c>
      <c r="AA183" s="12" t="s">
        <v>116</v>
      </c>
      <c r="AB183" s="12">
        <v>41</v>
      </c>
      <c r="AC183" s="13">
        <v>30</v>
      </c>
      <c r="AD183" s="13">
        <v>22</v>
      </c>
      <c r="AE183" s="13"/>
      <c r="AF183" s="34" t="s">
        <v>180</v>
      </c>
      <c r="AG183" s="2" t="s">
        <v>127</v>
      </c>
      <c r="AH183" s="2" t="s">
        <v>383</v>
      </c>
      <c r="AI183" s="2" t="s">
        <v>105</v>
      </c>
      <c r="AJ183" s="2" t="s">
        <v>227</v>
      </c>
      <c r="AK183" s="2" t="s">
        <v>87</v>
      </c>
      <c r="AL183" s="1" t="s">
        <v>90</v>
      </c>
      <c r="AM183" s="2" t="s">
        <v>89</v>
      </c>
      <c r="AN183" s="1" t="s">
        <v>131</v>
      </c>
      <c r="AO183" s="2" t="s">
        <v>91</v>
      </c>
      <c r="AP183" s="1" t="s">
        <v>384</v>
      </c>
      <c r="AQ183" s="2" t="s">
        <v>93</v>
      </c>
      <c r="AR183" s="14" t="s">
        <v>385</v>
      </c>
      <c r="AS183" s="15" t="s">
        <v>95</v>
      </c>
      <c r="AT183" s="1">
        <v>0</v>
      </c>
      <c r="AU183" s="4">
        <v>3.51</v>
      </c>
      <c r="AV183" s="6">
        <v>3.36</v>
      </c>
      <c r="AW183" s="7">
        <v>2.61</v>
      </c>
      <c r="AX183" s="6">
        <v>1.61</v>
      </c>
      <c r="AY183" s="7">
        <v>1.37</v>
      </c>
      <c r="AZ183" s="8">
        <v>0</v>
      </c>
      <c r="BA183" s="7">
        <v>0</v>
      </c>
      <c r="BB183" s="8">
        <v>0</v>
      </c>
      <c r="BC183" s="6">
        <v>0.95</v>
      </c>
      <c r="BD183" s="7">
        <v>1.99</v>
      </c>
      <c r="BE183" s="7">
        <v>5.43</v>
      </c>
      <c r="BF183" s="7">
        <v>7.22</v>
      </c>
      <c r="BG183" s="7">
        <v>5.34</v>
      </c>
      <c r="BH183" s="8">
        <v>4.75</v>
      </c>
      <c r="BI183" s="7">
        <v>5.59</v>
      </c>
      <c r="BJ183" s="9">
        <v>6.54</v>
      </c>
      <c r="BK183" s="4">
        <v>12.39</v>
      </c>
      <c r="BL183" s="4">
        <v>16.84</v>
      </c>
      <c r="BM183" s="4">
        <v>3.87</v>
      </c>
      <c r="BN183" s="6">
        <v>2.12</v>
      </c>
      <c r="BO183" s="7">
        <v>0.83</v>
      </c>
      <c r="BP183" s="7">
        <v>0</v>
      </c>
      <c r="BQ183" s="7">
        <v>0.67</v>
      </c>
      <c r="BR183" s="8">
        <v>2.41</v>
      </c>
      <c r="BS183" s="7">
        <v>2.02</v>
      </c>
      <c r="BT183" s="8">
        <v>1.37</v>
      </c>
      <c r="BU183" s="6">
        <v>1.78</v>
      </c>
      <c r="BV183" s="7">
        <v>3.12</v>
      </c>
      <c r="BW183" s="7">
        <v>8.2899999999999991</v>
      </c>
      <c r="BX183" s="7">
        <v>7.03</v>
      </c>
      <c r="BY183" s="7">
        <v>4.25</v>
      </c>
      <c r="BZ183" s="8">
        <v>4.32</v>
      </c>
      <c r="CA183" s="7">
        <v>5.3</v>
      </c>
      <c r="CB183" s="9">
        <v>7.63</v>
      </c>
      <c r="CC183" s="4">
        <v>11.55</v>
      </c>
      <c r="CD183" s="4">
        <v>15.12</v>
      </c>
      <c r="CE183" s="16">
        <v>26.61</v>
      </c>
      <c r="CF183" s="18">
        <v>32.36</v>
      </c>
      <c r="CG183" s="17">
        <v>31.43</v>
      </c>
      <c r="CH183" s="18">
        <v>34.71</v>
      </c>
      <c r="CI183" s="17">
        <v>37.39</v>
      </c>
      <c r="CJ183" s="19">
        <v>39.08</v>
      </c>
      <c r="CK183" s="17">
        <v>41.13</v>
      </c>
      <c r="CL183" s="19">
        <v>41.98</v>
      </c>
      <c r="CM183" s="18">
        <v>41.39</v>
      </c>
      <c r="CN183" s="17">
        <v>42.97</v>
      </c>
      <c r="CO183" s="17">
        <v>44.37</v>
      </c>
      <c r="CP183" s="17">
        <v>45.46</v>
      </c>
      <c r="CQ183" s="17">
        <v>49.91</v>
      </c>
      <c r="CR183" s="19">
        <v>50.23</v>
      </c>
      <c r="CS183" s="17">
        <v>50.19</v>
      </c>
      <c r="CT183" s="20">
        <v>48.29</v>
      </c>
      <c r="CU183" s="16">
        <v>50.81</v>
      </c>
      <c r="CV183" s="16">
        <v>42.18</v>
      </c>
      <c r="CW183" s="16">
        <v>27.43</v>
      </c>
      <c r="CX183" s="18">
        <v>31.43</v>
      </c>
      <c r="CY183" s="17">
        <v>31.22</v>
      </c>
      <c r="CZ183" s="17">
        <v>34.72</v>
      </c>
      <c r="DA183" s="17">
        <v>37.42</v>
      </c>
      <c r="DB183" s="19">
        <v>38.99</v>
      </c>
      <c r="DC183" s="17">
        <v>42.5</v>
      </c>
      <c r="DD183" s="19">
        <v>41.64</v>
      </c>
      <c r="DE183" s="18">
        <v>41.02</v>
      </c>
      <c r="DF183" s="17">
        <v>42.85</v>
      </c>
      <c r="DG183" s="17">
        <v>44.77</v>
      </c>
      <c r="DH183" s="17">
        <v>44.76</v>
      </c>
      <c r="DI183" s="17">
        <v>50.16</v>
      </c>
      <c r="DJ183" s="19">
        <v>51.11</v>
      </c>
      <c r="DK183" s="17">
        <v>50.93</v>
      </c>
      <c r="DL183" s="20">
        <v>48.68</v>
      </c>
      <c r="DM183" s="16">
        <v>50.03</v>
      </c>
      <c r="DN183" s="16">
        <v>41.94</v>
      </c>
      <c r="DO183" s="16">
        <v>16</v>
      </c>
      <c r="DP183" s="17">
        <v>16</v>
      </c>
      <c r="DQ183" s="17">
        <v>15</v>
      </c>
      <c r="DR183" s="17">
        <v>15</v>
      </c>
      <c r="DS183" s="17">
        <v>12</v>
      </c>
      <c r="DT183" s="17">
        <v>4</v>
      </c>
      <c r="DU183" s="17">
        <v>-1</v>
      </c>
      <c r="DV183" s="17">
        <v>-4</v>
      </c>
      <c r="DW183" s="17">
        <v>-4</v>
      </c>
      <c r="DX183" s="17">
        <v>-2</v>
      </c>
      <c r="DY183" s="17">
        <v>4</v>
      </c>
      <c r="DZ183" s="17">
        <v>7</v>
      </c>
      <c r="EA183" s="17">
        <v>9</v>
      </c>
      <c r="EB183" s="17">
        <v>10</v>
      </c>
      <c r="EC183" s="17">
        <v>6</v>
      </c>
      <c r="ED183" s="20">
        <v>0</v>
      </c>
      <c r="EE183" s="20">
        <v>0</v>
      </c>
      <c r="EF183" s="20">
        <v>0</v>
      </c>
    </row>
    <row r="184" spans="1:136" ht="14">
      <c r="A184" s="2" t="s">
        <v>1327</v>
      </c>
      <c r="B184" s="2" t="s">
        <v>36</v>
      </c>
      <c r="C184" s="2"/>
      <c r="D184" s="2">
        <v>50570249</v>
      </c>
      <c r="E184" s="10" t="s">
        <v>374</v>
      </c>
      <c r="F184" s="11" t="s">
        <v>375</v>
      </c>
      <c r="G184" s="2" t="s">
        <v>167</v>
      </c>
      <c r="H184" s="2"/>
      <c r="I184" s="2" t="s">
        <v>238</v>
      </c>
      <c r="J184" s="2" t="s">
        <v>376</v>
      </c>
      <c r="K184" s="30" t="s">
        <v>168</v>
      </c>
      <c r="L184" s="30"/>
      <c r="M184" s="30"/>
      <c r="N184" s="30"/>
      <c r="O184" s="3" t="s">
        <v>6</v>
      </c>
      <c r="P184" s="3">
        <v>18</v>
      </c>
      <c r="Q184" s="2">
        <v>21</v>
      </c>
      <c r="R184" s="2">
        <v>13</v>
      </c>
      <c r="S184" s="2" t="s">
        <v>1328</v>
      </c>
      <c r="T184" s="33"/>
      <c r="U184" s="3" t="s">
        <v>137</v>
      </c>
      <c r="V184" s="3">
        <v>53</v>
      </c>
      <c r="W184" s="2">
        <v>39</v>
      </c>
      <c r="X184" s="2">
        <v>28</v>
      </c>
      <c r="Y184" s="2"/>
      <c r="Z184" s="33" t="s">
        <v>443</v>
      </c>
      <c r="AA184" s="12" t="s">
        <v>116</v>
      </c>
      <c r="AB184" s="12">
        <v>62</v>
      </c>
      <c r="AC184" s="13">
        <v>49</v>
      </c>
      <c r="AD184" s="13">
        <v>28</v>
      </c>
      <c r="AE184" s="13"/>
      <c r="AF184" s="34" t="s">
        <v>180</v>
      </c>
      <c r="AG184" s="2" t="s">
        <v>341</v>
      </c>
      <c r="AH184" s="2" t="s">
        <v>377</v>
      </c>
      <c r="AI184" s="2" t="s">
        <v>119</v>
      </c>
      <c r="AJ184" s="2" t="s">
        <v>204</v>
      </c>
      <c r="AK184" s="2" t="s">
        <v>87</v>
      </c>
      <c r="AL184" s="1" t="s">
        <v>242</v>
      </c>
      <c r="AM184" s="2" t="s">
        <v>89</v>
      </c>
      <c r="AN184" s="1" t="s">
        <v>108</v>
      </c>
      <c r="AO184" s="2" t="s">
        <v>91</v>
      </c>
      <c r="AP184" s="1" t="s">
        <v>378</v>
      </c>
      <c r="AQ184" s="2" t="s">
        <v>93</v>
      </c>
      <c r="AR184" s="14" t="s">
        <v>379</v>
      </c>
      <c r="AS184" s="15" t="s">
        <v>95</v>
      </c>
      <c r="AT184" s="1">
        <v>1</v>
      </c>
      <c r="AU184" s="4">
        <v>4.5199999999999996</v>
      </c>
      <c r="AV184" s="6">
        <v>3.45</v>
      </c>
      <c r="AW184" s="7">
        <v>3.02</v>
      </c>
      <c r="AX184" s="6">
        <v>2.12</v>
      </c>
      <c r="AY184" s="7">
        <v>2.39</v>
      </c>
      <c r="AZ184" s="8">
        <v>1.18</v>
      </c>
      <c r="BA184" s="7">
        <v>0.88</v>
      </c>
      <c r="BB184" s="8">
        <v>0</v>
      </c>
      <c r="BC184" s="6">
        <v>0.63</v>
      </c>
      <c r="BD184" s="7">
        <v>0.87</v>
      </c>
      <c r="BE184" s="7">
        <v>3.39</v>
      </c>
      <c r="BF184" s="7">
        <v>5.79</v>
      </c>
      <c r="BG184" s="7">
        <v>3.83</v>
      </c>
      <c r="BH184" s="8">
        <v>3.62</v>
      </c>
      <c r="BI184" s="7">
        <v>5.34</v>
      </c>
      <c r="BJ184" s="9">
        <v>6.12</v>
      </c>
      <c r="BK184" s="4">
        <v>14.86</v>
      </c>
      <c r="BL184" s="4">
        <v>20.11</v>
      </c>
      <c r="BM184" s="4">
        <v>4.49</v>
      </c>
      <c r="BN184" s="6">
        <v>2.4500000000000002</v>
      </c>
      <c r="BO184" s="7">
        <v>0</v>
      </c>
      <c r="BP184" s="7">
        <v>0</v>
      </c>
      <c r="BQ184" s="7">
        <v>1.63</v>
      </c>
      <c r="BR184" s="8">
        <v>2.4900000000000002</v>
      </c>
      <c r="BS184" s="7">
        <v>2.2400000000000002</v>
      </c>
      <c r="BT184" s="8">
        <v>3.68</v>
      </c>
      <c r="BU184" s="6">
        <v>3.25</v>
      </c>
      <c r="BV184" s="7">
        <v>4.25</v>
      </c>
      <c r="BW184" s="7">
        <v>4.13</v>
      </c>
      <c r="BX184" s="7">
        <v>4.17</v>
      </c>
      <c r="BY184" s="7">
        <v>1.46</v>
      </c>
      <c r="BZ184" s="8">
        <v>2.5499999999999998</v>
      </c>
      <c r="CA184" s="7">
        <v>5.13</v>
      </c>
      <c r="CB184" s="9">
        <v>8.2100000000000009</v>
      </c>
      <c r="CC184" s="4">
        <v>12.28</v>
      </c>
      <c r="CD184" s="4">
        <v>20.91</v>
      </c>
      <c r="CE184" s="16">
        <v>28.32</v>
      </c>
      <c r="CF184" s="18">
        <v>31.02</v>
      </c>
      <c r="CG184" s="17">
        <v>33.92</v>
      </c>
      <c r="CH184" s="18">
        <v>37.1</v>
      </c>
      <c r="CI184" s="17">
        <v>37.799999999999997</v>
      </c>
      <c r="CJ184" s="19">
        <v>39.35</v>
      </c>
      <c r="CK184" s="17">
        <v>40.58</v>
      </c>
      <c r="CL184" s="19">
        <v>41.49</v>
      </c>
      <c r="CM184" s="18">
        <v>43.39</v>
      </c>
      <c r="CN184" s="17">
        <v>41.76</v>
      </c>
      <c r="CO184" s="17">
        <v>42.82</v>
      </c>
      <c r="CP184" s="17">
        <v>44.5</v>
      </c>
      <c r="CQ184" s="17">
        <v>50.05</v>
      </c>
      <c r="CR184" s="19">
        <v>52.27</v>
      </c>
      <c r="CS184" s="17">
        <v>50.44</v>
      </c>
      <c r="CT184" s="20">
        <v>50.04</v>
      </c>
      <c r="CU184" s="16">
        <v>48.21</v>
      </c>
      <c r="CV184" s="16">
        <v>45.07</v>
      </c>
      <c r="CW184" s="16">
        <v>27.83</v>
      </c>
      <c r="CX184" s="18">
        <v>30.11</v>
      </c>
      <c r="CY184" s="17">
        <v>33.15</v>
      </c>
      <c r="CZ184" s="17">
        <v>37.21</v>
      </c>
      <c r="DA184" s="17">
        <v>37.76</v>
      </c>
      <c r="DB184" s="19">
        <v>39.799999999999997</v>
      </c>
      <c r="DC184" s="17">
        <v>40.630000000000003</v>
      </c>
      <c r="DD184" s="19">
        <v>41.36</v>
      </c>
      <c r="DE184" s="18">
        <v>41.87</v>
      </c>
      <c r="DF184" s="17">
        <v>41.09</v>
      </c>
      <c r="DG184" s="17">
        <v>42.74</v>
      </c>
      <c r="DH184" s="17">
        <v>44.17</v>
      </c>
      <c r="DI184" s="17">
        <v>50.34</v>
      </c>
      <c r="DJ184" s="19">
        <v>51.89</v>
      </c>
      <c r="DK184" s="17">
        <v>50.95</v>
      </c>
      <c r="DL184" s="20">
        <v>50.64</v>
      </c>
      <c r="DM184" s="16">
        <v>47.3</v>
      </c>
      <c r="DN184" s="16">
        <v>43.9</v>
      </c>
      <c r="DO184" s="16">
        <v>5</v>
      </c>
      <c r="DP184" s="17">
        <v>6</v>
      </c>
      <c r="DQ184" s="17">
        <v>6</v>
      </c>
      <c r="DR184" s="17">
        <v>5</v>
      </c>
      <c r="DS184" s="17">
        <v>0</v>
      </c>
      <c r="DT184" s="17">
        <v>-4</v>
      </c>
      <c r="DU184" s="17">
        <v>-8</v>
      </c>
      <c r="DV184" s="17">
        <v>-7</v>
      </c>
      <c r="DW184" s="17">
        <v>-4</v>
      </c>
      <c r="DX184" s="17">
        <v>4</v>
      </c>
      <c r="DY184" s="17">
        <v>11</v>
      </c>
      <c r="DZ184" s="17">
        <v>22</v>
      </c>
      <c r="EA184" s="17">
        <v>27</v>
      </c>
      <c r="EB184" s="17">
        <v>28</v>
      </c>
      <c r="EC184" s="17">
        <v>26</v>
      </c>
      <c r="ED184" s="20">
        <v>21</v>
      </c>
      <c r="EE184" s="20">
        <v>13</v>
      </c>
      <c r="EF184" s="20">
        <v>12</v>
      </c>
    </row>
    <row r="185" spans="1:136" ht="14">
      <c r="A185" s="2" t="s">
        <v>1324</v>
      </c>
      <c r="B185" s="2" t="s">
        <v>365</v>
      </c>
      <c r="C185" s="2"/>
      <c r="D185" s="2">
        <v>30425941</v>
      </c>
      <c r="E185" s="10" t="s">
        <v>366</v>
      </c>
      <c r="F185" s="11" t="s">
        <v>367</v>
      </c>
      <c r="G185" s="2" t="s">
        <v>1325</v>
      </c>
      <c r="H185" s="2"/>
      <c r="I185" s="2"/>
      <c r="J185" s="2"/>
      <c r="K185" s="30" t="s">
        <v>368</v>
      </c>
      <c r="L185" s="30" t="s">
        <v>168</v>
      </c>
      <c r="M185" s="30" t="s">
        <v>369</v>
      </c>
      <c r="N185" s="30"/>
      <c r="O185" s="3" t="s">
        <v>101</v>
      </c>
      <c r="P185" s="3">
        <v>13</v>
      </c>
      <c r="Q185" s="2">
        <v>18</v>
      </c>
      <c r="R185" s="2"/>
      <c r="S185" s="2" t="s">
        <v>1326</v>
      </c>
      <c r="T185" s="33"/>
      <c r="U185" s="3" t="s">
        <v>370</v>
      </c>
      <c r="V185" s="3">
        <v>47</v>
      </c>
      <c r="W185" s="2">
        <v>40</v>
      </c>
      <c r="X185" s="2">
        <v>36</v>
      </c>
      <c r="Y185" s="2"/>
      <c r="Z185" s="33" t="s">
        <v>90</v>
      </c>
      <c r="AA185" s="12" t="s">
        <v>160</v>
      </c>
      <c r="AB185" s="12">
        <v>29</v>
      </c>
      <c r="AC185" s="13">
        <v>25</v>
      </c>
      <c r="AD185" s="13">
        <v>20</v>
      </c>
      <c r="AE185" s="13"/>
      <c r="AF185" s="34"/>
      <c r="AG185" s="2" t="s">
        <v>218</v>
      </c>
      <c r="AH185" s="2" t="s">
        <v>371</v>
      </c>
      <c r="AI185" s="2" t="s">
        <v>372</v>
      </c>
      <c r="AJ185" s="2" t="s">
        <v>373</v>
      </c>
      <c r="AK185" s="2" t="s">
        <v>87</v>
      </c>
      <c r="AL185" s="1" t="s">
        <v>180</v>
      </c>
      <c r="AM185" s="2" t="s">
        <v>89</v>
      </c>
      <c r="AN185" s="1" t="s">
        <v>131</v>
      </c>
      <c r="AO185" s="2" t="s">
        <v>91</v>
      </c>
      <c r="AP185" s="1" t="s">
        <v>337</v>
      </c>
      <c r="AQ185" s="2" t="s">
        <v>93</v>
      </c>
      <c r="AR185" s="14" t="s">
        <v>110</v>
      </c>
      <c r="AS185" s="15" t="s">
        <v>95</v>
      </c>
      <c r="AT185" s="1">
        <v>7</v>
      </c>
      <c r="AU185" s="4">
        <v>6.51</v>
      </c>
      <c r="AV185" s="6">
        <v>4.5199999999999996</v>
      </c>
      <c r="AW185" s="7">
        <v>3.74</v>
      </c>
      <c r="AX185" s="6">
        <v>3.14</v>
      </c>
      <c r="AY185" s="7">
        <v>3.38</v>
      </c>
      <c r="AZ185" s="8">
        <v>2.94</v>
      </c>
      <c r="BA185" s="7">
        <v>2.89</v>
      </c>
      <c r="BB185" s="8">
        <v>3.58</v>
      </c>
      <c r="BC185" s="6">
        <v>4.72</v>
      </c>
      <c r="BD185" s="7">
        <v>5.67</v>
      </c>
      <c r="BE185" s="7">
        <v>4.0599999999999996</v>
      </c>
      <c r="BF185" s="7"/>
      <c r="BG185" s="7">
        <v>5.45</v>
      </c>
      <c r="BH185" s="8">
        <v>5.17</v>
      </c>
      <c r="BI185" s="8">
        <v>5.53</v>
      </c>
      <c r="BJ185" s="7">
        <v>7.66</v>
      </c>
      <c r="BK185" s="9">
        <v>11.2</v>
      </c>
      <c r="BL185" s="4">
        <v>14.34</v>
      </c>
      <c r="BM185" s="4">
        <v>4.92</v>
      </c>
      <c r="BN185" s="6">
        <v>4.95</v>
      </c>
      <c r="BO185" s="7">
        <v>3.86</v>
      </c>
      <c r="BP185" s="7">
        <v>3.19</v>
      </c>
      <c r="BQ185" s="7">
        <v>3.69</v>
      </c>
      <c r="BR185" s="8">
        <v>3.27</v>
      </c>
      <c r="BS185" s="7">
        <v>3.73</v>
      </c>
      <c r="BT185" s="8">
        <v>4.0999999999999996</v>
      </c>
      <c r="BU185" s="6">
        <v>5.48</v>
      </c>
      <c r="BV185" s="7">
        <v>5.48</v>
      </c>
      <c r="BW185" s="7">
        <v>7.65</v>
      </c>
      <c r="BX185" s="7">
        <v>9.32</v>
      </c>
      <c r="BY185" s="7">
        <v>6.73</v>
      </c>
      <c r="BZ185" s="8">
        <v>6.36</v>
      </c>
      <c r="CA185" s="8">
        <v>7.66</v>
      </c>
      <c r="CB185" s="7">
        <v>12.73</v>
      </c>
      <c r="CC185" s="9">
        <v>11.83</v>
      </c>
      <c r="CD185" s="4">
        <v>14.92</v>
      </c>
      <c r="CE185" s="16">
        <v>26.02</v>
      </c>
      <c r="CF185" s="18">
        <v>29.18</v>
      </c>
      <c r="CG185" s="17">
        <v>29.92</v>
      </c>
      <c r="CH185" s="18">
        <v>31.92</v>
      </c>
      <c r="CI185" s="17">
        <v>31.42</v>
      </c>
      <c r="CJ185" s="19">
        <v>33.03</v>
      </c>
      <c r="CK185" s="17">
        <v>35.409999999999997</v>
      </c>
      <c r="CL185" s="19">
        <v>35.31</v>
      </c>
      <c r="CM185" s="18">
        <v>34.979999999999997</v>
      </c>
      <c r="CN185" s="17">
        <v>34.979999999999997</v>
      </c>
      <c r="CO185" s="17">
        <v>35.35</v>
      </c>
      <c r="CP185" s="17"/>
      <c r="CQ185" s="17">
        <v>39.94</v>
      </c>
      <c r="CR185" s="19">
        <v>39.630000000000003</v>
      </c>
      <c r="CS185" s="19">
        <v>41.87</v>
      </c>
      <c r="CT185" s="17">
        <v>42.15</v>
      </c>
      <c r="CU185" s="20">
        <v>41.48</v>
      </c>
      <c r="CV185" s="16">
        <v>38.14</v>
      </c>
      <c r="CW185" s="16">
        <v>28.72</v>
      </c>
      <c r="CX185" s="18">
        <v>29.81</v>
      </c>
      <c r="CY185" s="17">
        <v>29.53</v>
      </c>
      <c r="CZ185" s="17">
        <v>32.4</v>
      </c>
      <c r="DA185" s="17">
        <v>31.53</v>
      </c>
      <c r="DB185" s="19">
        <v>33.04</v>
      </c>
      <c r="DC185" s="17">
        <v>35.33</v>
      </c>
      <c r="DD185" s="19">
        <v>35.840000000000003</v>
      </c>
      <c r="DE185" s="18">
        <v>35.81</v>
      </c>
      <c r="DF185" s="17">
        <v>35.56</v>
      </c>
      <c r="DG185" s="17">
        <v>36.65</v>
      </c>
      <c r="DH185" s="17">
        <v>22.38</v>
      </c>
      <c r="DI185" s="17">
        <v>39.15</v>
      </c>
      <c r="DJ185" s="19">
        <v>38.64</v>
      </c>
      <c r="DK185" s="19">
        <v>41.8</v>
      </c>
      <c r="DL185" s="17">
        <v>43.52</v>
      </c>
      <c r="DM185" s="20">
        <v>41.61</v>
      </c>
      <c r="DN185" s="16">
        <v>38.79</v>
      </c>
      <c r="DO185" s="16">
        <v>2</v>
      </c>
      <c r="DP185" s="17">
        <v>0</v>
      </c>
      <c r="DQ185" s="17">
        <v>0</v>
      </c>
      <c r="DR185" s="17">
        <v>0</v>
      </c>
      <c r="DS185" s="17">
        <v>0</v>
      </c>
      <c r="DT185" s="17">
        <v>-1</v>
      </c>
      <c r="DU185" s="17">
        <v>-2</v>
      </c>
      <c r="DV185" s="17">
        <v>-2</v>
      </c>
      <c r="DW185" s="17">
        <v>-3</v>
      </c>
      <c r="DX185" s="17">
        <v>-4</v>
      </c>
      <c r="DY185" s="17">
        <v>-19</v>
      </c>
      <c r="DZ185" s="17"/>
      <c r="EA185" s="17">
        <v>-13</v>
      </c>
      <c r="EB185" s="17">
        <v>0</v>
      </c>
      <c r="EC185" s="17">
        <v>0</v>
      </c>
      <c r="ED185" s="17">
        <v>0</v>
      </c>
      <c r="EE185" s="20">
        <v>0</v>
      </c>
      <c r="EF185" s="20">
        <v>0</v>
      </c>
    </row>
    <row r="186" spans="1:136" ht="14">
      <c r="A186" s="2" t="s">
        <v>1323</v>
      </c>
      <c r="B186" s="2" t="s">
        <v>276</v>
      </c>
      <c r="C186" s="2"/>
      <c r="D186" s="2">
        <v>48995162</v>
      </c>
      <c r="E186" s="10" t="s">
        <v>213</v>
      </c>
      <c r="F186" s="11" t="s">
        <v>362</v>
      </c>
      <c r="G186" s="2" t="s">
        <v>167</v>
      </c>
      <c r="H186" s="2"/>
      <c r="I186" s="2"/>
      <c r="J186" s="1"/>
      <c r="K186" s="30"/>
      <c r="L186" s="30"/>
      <c r="M186" s="30"/>
      <c r="N186" s="30"/>
      <c r="O186" s="3" t="s">
        <v>6</v>
      </c>
      <c r="P186" s="3">
        <v>35</v>
      </c>
      <c r="Q186" s="2">
        <v>32</v>
      </c>
      <c r="R186" s="2">
        <v>22</v>
      </c>
      <c r="S186" s="2" t="s">
        <v>752</v>
      </c>
      <c r="T186" s="33"/>
      <c r="U186" s="3" t="s">
        <v>260</v>
      </c>
      <c r="V186" s="3">
        <v>50</v>
      </c>
      <c r="W186" s="2">
        <v>41</v>
      </c>
      <c r="X186" s="2">
        <v>17</v>
      </c>
      <c r="Y186" s="2"/>
      <c r="Z186" s="33" t="s">
        <v>88</v>
      </c>
      <c r="AA186" s="12" t="s">
        <v>261</v>
      </c>
      <c r="AB186" s="12">
        <v>25</v>
      </c>
      <c r="AC186" s="13">
        <v>19</v>
      </c>
      <c r="AD186" s="13">
        <v>1</v>
      </c>
      <c r="AE186" s="13"/>
      <c r="AF186" s="34"/>
      <c r="AG186" s="2" t="s">
        <v>149</v>
      </c>
      <c r="AH186" s="2" t="s">
        <v>265</v>
      </c>
      <c r="AI186" s="2" t="s">
        <v>105</v>
      </c>
      <c r="AJ186" s="2" t="s">
        <v>267</v>
      </c>
      <c r="AK186" s="2" t="s">
        <v>87</v>
      </c>
      <c r="AL186" s="1" t="s">
        <v>197</v>
      </c>
      <c r="AM186" s="2" t="s">
        <v>89</v>
      </c>
      <c r="AN186" s="1" t="s">
        <v>197</v>
      </c>
      <c r="AO186" s="2" t="s">
        <v>91</v>
      </c>
      <c r="AP186" s="1" t="s">
        <v>363</v>
      </c>
      <c r="AQ186" s="2" t="s">
        <v>93</v>
      </c>
      <c r="AR186" s="14" t="s">
        <v>364</v>
      </c>
      <c r="AS186" s="15" t="s">
        <v>95</v>
      </c>
      <c r="AT186" s="1">
        <v>-7</v>
      </c>
      <c r="AU186" s="4">
        <v>3.78</v>
      </c>
      <c r="AV186" s="6">
        <v>2.87</v>
      </c>
      <c r="AW186" s="7">
        <v>2.74</v>
      </c>
      <c r="AX186" s="6">
        <v>2.13</v>
      </c>
      <c r="AY186" s="7">
        <v>2.17</v>
      </c>
      <c r="AZ186" s="8">
        <v>1.67</v>
      </c>
      <c r="BA186" s="7">
        <v>1.28</v>
      </c>
      <c r="BB186" s="8">
        <v>0</v>
      </c>
      <c r="BC186" s="6">
        <v>0</v>
      </c>
      <c r="BD186" s="7">
        <v>1.62</v>
      </c>
      <c r="BE186" s="7">
        <v>3.12</v>
      </c>
      <c r="BF186" s="7">
        <v>4.5199999999999996</v>
      </c>
      <c r="BG186" s="7">
        <v>1.18</v>
      </c>
      <c r="BH186" s="8">
        <v>1.42</v>
      </c>
      <c r="BI186" s="7">
        <v>3.17</v>
      </c>
      <c r="BJ186" s="9">
        <v>4.6399999999999997</v>
      </c>
      <c r="BK186" s="4">
        <v>7.78</v>
      </c>
      <c r="BL186" s="4">
        <v>10.88</v>
      </c>
      <c r="BM186" s="4">
        <v>3.31</v>
      </c>
      <c r="BN186" s="6">
        <v>1.69</v>
      </c>
      <c r="BO186" s="7">
        <v>0</v>
      </c>
      <c r="BP186" s="7">
        <v>0</v>
      </c>
      <c r="BQ186" s="7">
        <v>0</v>
      </c>
      <c r="BR186" s="8">
        <v>1.1200000000000001</v>
      </c>
      <c r="BS186" s="7">
        <v>1.25</v>
      </c>
      <c r="BT186" s="8">
        <v>1.81</v>
      </c>
      <c r="BU186" s="6">
        <v>1.73</v>
      </c>
      <c r="BV186" s="7">
        <v>3.44</v>
      </c>
      <c r="BW186" s="7">
        <v>5.77</v>
      </c>
      <c r="BX186" s="7">
        <v>6.53</v>
      </c>
      <c r="BY186" s="7">
        <v>2.11</v>
      </c>
      <c r="BZ186" s="8">
        <v>1.25</v>
      </c>
      <c r="CA186" s="7">
        <v>2.12</v>
      </c>
      <c r="CB186" s="9">
        <v>4.3600000000000003</v>
      </c>
      <c r="CC186" s="4">
        <v>8.9499999999999993</v>
      </c>
      <c r="CD186" s="4">
        <v>11.2</v>
      </c>
      <c r="CE186" s="16">
        <v>27.28</v>
      </c>
      <c r="CF186" s="18">
        <v>29.5</v>
      </c>
      <c r="CG186" s="17">
        <v>32.25</v>
      </c>
      <c r="CH186" s="18">
        <v>35.47</v>
      </c>
      <c r="CI186" s="17">
        <v>34.64</v>
      </c>
      <c r="CJ186" s="19">
        <v>36.53</v>
      </c>
      <c r="CK186" s="17">
        <v>37.630000000000003</v>
      </c>
      <c r="CL186" s="19">
        <v>37.69</v>
      </c>
      <c r="CM186" s="18">
        <v>37.32</v>
      </c>
      <c r="CN186" s="17">
        <v>36.25</v>
      </c>
      <c r="CO186" s="17">
        <v>37.659999999999997</v>
      </c>
      <c r="CP186" s="17">
        <v>37.630000000000003</v>
      </c>
      <c r="CQ186" s="17">
        <v>42.25</v>
      </c>
      <c r="CR186" s="19">
        <v>42.15</v>
      </c>
      <c r="CS186" s="17">
        <v>45.4</v>
      </c>
      <c r="CT186" s="20">
        <v>46.08</v>
      </c>
      <c r="CU186" s="16">
        <v>45.88</v>
      </c>
      <c r="CV186" s="16">
        <v>41.5</v>
      </c>
      <c r="CW186" s="16">
        <v>27.44</v>
      </c>
      <c r="CX186" s="18">
        <v>28.96</v>
      </c>
      <c r="CY186" s="17">
        <v>32.33</v>
      </c>
      <c r="CZ186" s="17">
        <v>36.53</v>
      </c>
      <c r="DA186" s="17">
        <v>34.130000000000003</v>
      </c>
      <c r="DB186" s="19">
        <v>35.770000000000003</v>
      </c>
      <c r="DC186" s="17">
        <v>37.94</v>
      </c>
      <c r="DD186" s="19">
        <v>38.03</v>
      </c>
      <c r="DE186" s="18">
        <v>37.090000000000003</v>
      </c>
      <c r="DF186" s="17">
        <v>36.64</v>
      </c>
      <c r="DG186" s="17">
        <v>37.42</v>
      </c>
      <c r="DH186" s="17">
        <v>37.76</v>
      </c>
      <c r="DI186" s="17">
        <v>42.36</v>
      </c>
      <c r="DJ186" s="19">
        <v>43.24</v>
      </c>
      <c r="DK186" s="17">
        <v>46.06</v>
      </c>
      <c r="DL186" s="20">
        <v>47.52</v>
      </c>
      <c r="DM186" s="16">
        <v>45.28</v>
      </c>
      <c r="DN186" s="16">
        <v>42.22</v>
      </c>
      <c r="DO186" s="16">
        <v>0</v>
      </c>
      <c r="DP186" s="17">
        <v>2</v>
      </c>
      <c r="DQ186" s="17">
        <v>2</v>
      </c>
      <c r="DR186" s="17">
        <v>1</v>
      </c>
      <c r="DS186" s="17">
        <v>0</v>
      </c>
      <c r="DT186" s="17">
        <v>-9</v>
      </c>
      <c r="DU186" s="17">
        <v>-13</v>
      </c>
      <c r="DV186" s="17">
        <v>-19</v>
      </c>
      <c r="DW186" s="17">
        <v>-20</v>
      </c>
      <c r="DX186" s="17">
        <v>-24</v>
      </c>
      <c r="DY186" s="17">
        <v>-18</v>
      </c>
      <c r="DZ186" s="17">
        <v>-15</v>
      </c>
      <c r="EA186" s="17">
        <v>-9</v>
      </c>
      <c r="EB186" s="17">
        <v>-2</v>
      </c>
      <c r="EC186" s="17">
        <v>0</v>
      </c>
      <c r="ED186" s="20">
        <v>0</v>
      </c>
      <c r="EE186" s="20">
        <v>0</v>
      </c>
      <c r="EF186" s="20">
        <v>0</v>
      </c>
    </row>
    <row r="187" spans="1:136" ht="14">
      <c r="A187" s="2" t="s">
        <v>1321</v>
      </c>
      <c r="B187" s="2" t="s">
        <v>40</v>
      </c>
      <c r="C187" s="2"/>
      <c r="D187" s="2">
        <v>48053215</v>
      </c>
      <c r="E187" s="10" t="s">
        <v>356</v>
      </c>
      <c r="F187" s="11" t="s">
        <v>357</v>
      </c>
      <c r="G187" s="2" t="s">
        <v>167</v>
      </c>
      <c r="H187" s="2"/>
      <c r="I187" s="2" t="s">
        <v>99</v>
      </c>
      <c r="J187" s="2" t="s">
        <v>358</v>
      </c>
      <c r="K187" s="30" t="s">
        <v>168</v>
      </c>
      <c r="L187" s="30"/>
      <c r="M187" s="30"/>
      <c r="N187" s="30"/>
      <c r="O187" s="3" t="s">
        <v>6</v>
      </c>
      <c r="P187" s="3">
        <v>25</v>
      </c>
      <c r="Q187" s="2">
        <v>22</v>
      </c>
      <c r="R187" s="2">
        <v>17</v>
      </c>
      <c r="S187" s="2" t="s">
        <v>1322</v>
      </c>
      <c r="T187" s="33"/>
      <c r="U187" s="3" t="s">
        <v>137</v>
      </c>
      <c r="V187" s="3">
        <v>52</v>
      </c>
      <c r="W187" s="2">
        <v>36</v>
      </c>
      <c r="X187" s="2">
        <v>29</v>
      </c>
      <c r="Y187" s="2"/>
      <c r="Z187" s="33" t="s">
        <v>443</v>
      </c>
      <c r="AA187" s="12" t="s">
        <v>116</v>
      </c>
      <c r="AB187" s="12">
        <v>46</v>
      </c>
      <c r="AC187" s="13">
        <v>33</v>
      </c>
      <c r="AD187" s="13">
        <v>9</v>
      </c>
      <c r="AE187" s="13"/>
      <c r="AF187" s="34" t="s">
        <v>180</v>
      </c>
      <c r="AG187" s="2" t="s">
        <v>239</v>
      </c>
      <c r="AH187" s="2" t="s">
        <v>118</v>
      </c>
      <c r="AI187" s="2" t="s">
        <v>226</v>
      </c>
      <c r="AJ187" s="2" t="s">
        <v>359</v>
      </c>
      <c r="AK187" s="2" t="s">
        <v>87</v>
      </c>
      <c r="AL187" s="1" t="s">
        <v>176</v>
      </c>
      <c r="AM187" s="2" t="s">
        <v>89</v>
      </c>
      <c r="AN187" s="1" t="s">
        <v>131</v>
      </c>
      <c r="AO187" s="2" t="s">
        <v>91</v>
      </c>
      <c r="AP187" s="1" t="s">
        <v>360</v>
      </c>
      <c r="AQ187" s="2" t="s">
        <v>93</v>
      </c>
      <c r="AR187" s="14" t="s">
        <v>361</v>
      </c>
      <c r="AS187" s="15" t="s">
        <v>95</v>
      </c>
      <c r="AT187" s="1">
        <v>0</v>
      </c>
      <c r="AU187" s="4">
        <v>5.61</v>
      </c>
      <c r="AV187" s="39">
        <v>3.71</v>
      </c>
      <c r="AW187" s="5">
        <v>3.9</v>
      </c>
      <c r="AX187" s="6">
        <v>3.48</v>
      </c>
      <c r="AY187" s="7">
        <v>4.8</v>
      </c>
      <c r="AZ187" s="8">
        <v>4.13</v>
      </c>
      <c r="BA187" s="7">
        <v>2.68</v>
      </c>
      <c r="BB187" s="8">
        <v>3.28</v>
      </c>
      <c r="BC187" s="6">
        <v>2.56</v>
      </c>
      <c r="BD187" s="7">
        <v>4.1900000000000004</v>
      </c>
      <c r="BE187" s="7">
        <v>8.6999999999999993</v>
      </c>
      <c r="BF187" s="7">
        <v>5.73</v>
      </c>
      <c r="BG187" s="7">
        <v>3.5</v>
      </c>
      <c r="BH187" s="8">
        <v>3.64</v>
      </c>
      <c r="BI187" s="7">
        <v>3.39</v>
      </c>
      <c r="BJ187" s="9">
        <v>6.11</v>
      </c>
      <c r="BK187" s="4">
        <v>10.65</v>
      </c>
      <c r="BL187" s="4">
        <v>15.21</v>
      </c>
      <c r="BM187" s="4">
        <v>5.1100000000000003</v>
      </c>
      <c r="BN187" s="39">
        <v>1.1100000000000001</v>
      </c>
      <c r="BO187" s="5">
        <v>0</v>
      </c>
      <c r="BP187" s="7">
        <v>0</v>
      </c>
      <c r="BQ187" s="7">
        <v>2.66</v>
      </c>
      <c r="BR187" s="8">
        <v>4.66</v>
      </c>
      <c r="BS187" s="7">
        <v>3.39</v>
      </c>
      <c r="BT187" s="8">
        <v>3.74</v>
      </c>
      <c r="BU187" s="6">
        <v>5.15</v>
      </c>
      <c r="BV187" s="7">
        <v>6.1</v>
      </c>
      <c r="BW187" s="7">
        <v>7.96</v>
      </c>
      <c r="BX187" s="7">
        <v>4.87</v>
      </c>
      <c r="BY187" s="7">
        <v>2.58</v>
      </c>
      <c r="BZ187" s="8">
        <v>3.28</v>
      </c>
      <c r="CA187" s="7">
        <v>3.76</v>
      </c>
      <c r="CB187" s="9">
        <v>6.78</v>
      </c>
      <c r="CC187" s="4">
        <v>8.75</v>
      </c>
      <c r="CD187" s="4">
        <v>13.59</v>
      </c>
      <c r="CE187" s="16">
        <v>28.86</v>
      </c>
      <c r="CF187" s="40">
        <v>31.3</v>
      </c>
      <c r="CG187" s="23">
        <v>34.619999999999997</v>
      </c>
      <c r="CH187" s="18">
        <v>33.159999999999997</v>
      </c>
      <c r="CI187" s="17">
        <v>37.36</v>
      </c>
      <c r="CJ187" s="19">
        <v>38.229999999999997</v>
      </c>
      <c r="CK187" s="17">
        <v>38.6</v>
      </c>
      <c r="CL187" s="19">
        <v>39.5</v>
      </c>
      <c r="CM187" s="18">
        <v>38.61</v>
      </c>
      <c r="CN187" s="17">
        <v>39.950000000000003</v>
      </c>
      <c r="CO187" s="17">
        <v>39.11</v>
      </c>
      <c r="CP187" s="17">
        <v>42.12</v>
      </c>
      <c r="CQ187" s="17">
        <v>48.22</v>
      </c>
      <c r="CR187" s="19">
        <v>50.18</v>
      </c>
      <c r="CS187" s="17">
        <v>50.31</v>
      </c>
      <c r="CT187" s="20">
        <v>48.33</v>
      </c>
      <c r="CU187" s="16">
        <v>46.89</v>
      </c>
      <c r="CV187" s="16">
        <v>40.43</v>
      </c>
      <c r="CW187" s="16">
        <v>28.65</v>
      </c>
      <c r="CX187" s="40">
        <v>30.72</v>
      </c>
      <c r="CY187" s="23">
        <v>34.14</v>
      </c>
      <c r="CZ187" s="17">
        <v>45.53</v>
      </c>
      <c r="DA187" s="17">
        <v>37.72</v>
      </c>
      <c r="DB187" s="19">
        <v>39.65</v>
      </c>
      <c r="DC187" s="17">
        <v>38.020000000000003</v>
      </c>
      <c r="DD187" s="19">
        <v>39.880000000000003</v>
      </c>
      <c r="DE187" s="18">
        <v>39.75</v>
      </c>
      <c r="DF187" s="17">
        <v>39.44</v>
      </c>
      <c r="DG187" s="17">
        <v>38.5</v>
      </c>
      <c r="DH187" s="17">
        <v>41.12</v>
      </c>
      <c r="DI187" s="17">
        <v>48.52</v>
      </c>
      <c r="DJ187" s="19">
        <v>51.57</v>
      </c>
      <c r="DK187" s="17">
        <v>51.35</v>
      </c>
      <c r="DL187" s="20">
        <v>49.07</v>
      </c>
      <c r="DM187" s="16">
        <v>46.24</v>
      </c>
      <c r="DN187" s="16">
        <v>37.270000000000003</v>
      </c>
      <c r="DO187" s="16">
        <v>11</v>
      </c>
      <c r="DP187" s="23">
        <v>11</v>
      </c>
      <c r="DQ187" s="23">
        <v>11</v>
      </c>
      <c r="DR187" s="17">
        <v>5</v>
      </c>
      <c r="DS187" s="17">
        <v>2</v>
      </c>
      <c r="DT187" s="17">
        <v>-3</v>
      </c>
      <c r="DU187" s="17">
        <v>-10</v>
      </c>
      <c r="DV187" s="17">
        <v>-14</v>
      </c>
      <c r="DW187" s="17">
        <v>-9</v>
      </c>
      <c r="DX187" s="17">
        <v>-6</v>
      </c>
      <c r="DY187" s="17">
        <v>3</v>
      </c>
      <c r="DZ187" s="17">
        <v>14</v>
      </c>
      <c r="EA187" s="17">
        <v>19</v>
      </c>
      <c r="EB187" s="17">
        <v>19</v>
      </c>
      <c r="EC187" s="17">
        <v>17</v>
      </c>
      <c r="ED187" s="20">
        <v>12</v>
      </c>
      <c r="EE187" s="20">
        <v>8</v>
      </c>
      <c r="EF187" s="20">
        <v>8</v>
      </c>
    </row>
    <row r="188" spans="1:136" ht="14">
      <c r="A188" s="2" t="s">
        <v>1319</v>
      </c>
      <c r="B188" s="2" t="s">
        <v>327</v>
      </c>
      <c r="C188" s="2"/>
      <c r="D188" s="2">
        <v>43503241</v>
      </c>
      <c r="E188" s="10" t="s">
        <v>350</v>
      </c>
      <c r="F188" s="11" t="s">
        <v>351</v>
      </c>
      <c r="G188" s="2" t="s">
        <v>167</v>
      </c>
      <c r="H188" s="2"/>
      <c r="I188" s="2" t="s">
        <v>79</v>
      </c>
      <c r="J188" s="2" t="s">
        <v>148</v>
      </c>
      <c r="K188" s="30"/>
      <c r="L188" s="30"/>
      <c r="M188" s="30"/>
      <c r="N188" s="30"/>
      <c r="O188" s="3" t="s">
        <v>6</v>
      </c>
      <c r="P188" s="3">
        <v>21</v>
      </c>
      <c r="Q188" s="2">
        <v>19</v>
      </c>
      <c r="R188" s="2">
        <v>16</v>
      </c>
      <c r="S188" s="2" t="s">
        <v>1320</v>
      </c>
      <c r="T188" s="33"/>
      <c r="U188" s="3" t="s">
        <v>232</v>
      </c>
      <c r="V188" s="3">
        <v>45</v>
      </c>
      <c r="W188" s="2">
        <v>32</v>
      </c>
      <c r="X188" s="2">
        <v>22</v>
      </c>
      <c r="Y188" s="2"/>
      <c r="Z188" s="33" t="s">
        <v>242</v>
      </c>
      <c r="AA188" s="12" t="s">
        <v>217</v>
      </c>
      <c r="AB188" s="12">
        <v>28</v>
      </c>
      <c r="AC188" s="13">
        <v>26</v>
      </c>
      <c r="AD188" s="13">
        <v>9</v>
      </c>
      <c r="AE188" s="13"/>
      <c r="AF188" s="34"/>
      <c r="AG188" s="2" t="s">
        <v>177</v>
      </c>
      <c r="AH188" s="2" t="s">
        <v>352</v>
      </c>
      <c r="AI188" s="2" t="s">
        <v>119</v>
      </c>
      <c r="AJ188" s="2" t="s">
        <v>353</v>
      </c>
      <c r="AK188" s="2" t="s">
        <v>87</v>
      </c>
      <c r="AL188" s="1" t="s">
        <v>176</v>
      </c>
      <c r="AM188" s="2" t="s">
        <v>89</v>
      </c>
      <c r="AN188" s="1" t="s">
        <v>180</v>
      </c>
      <c r="AO188" s="2" t="s">
        <v>91</v>
      </c>
      <c r="AP188" s="1" t="s">
        <v>354</v>
      </c>
      <c r="AQ188" s="2" t="s">
        <v>93</v>
      </c>
      <c r="AR188" s="14" t="s">
        <v>355</v>
      </c>
      <c r="AS188" s="15" t="s">
        <v>95</v>
      </c>
      <c r="AT188" s="1">
        <v>1</v>
      </c>
      <c r="AU188" s="4">
        <v>5.52</v>
      </c>
      <c r="AV188" s="39">
        <v>4.4000000000000004</v>
      </c>
      <c r="AW188" s="5">
        <v>3.8</v>
      </c>
      <c r="AX188" s="39">
        <v>2.2400000000000002</v>
      </c>
      <c r="AY188" s="7">
        <v>2.84</v>
      </c>
      <c r="AZ188" s="8">
        <v>2.72</v>
      </c>
      <c r="BA188" s="7">
        <v>3.17</v>
      </c>
      <c r="BB188" s="8">
        <v>3.79</v>
      </c>
      <c r="BC188" s="6">
        <v>4.13</v>
      </c>
      <c r="BD188" s="7">
        <v>4.0199999999999996</v>
      </c>
      <c r="BE188" s="7">
        <v>8.58</v>
      </c>
      <c r="BF188" s="7">
        <v>6.86</v>
      </c>
      <c r="BG188" s="7">
        <v>5.89</v>
      </c>
      <c r="BH188" s="8">
        <v>6.03</v>
      </c>
      <c r="BI188" s="5">
        <v>6.9</v>
      </c>
      <c r="BJ188" s="9">
        <v>7.5</v>
      </c>
      <c r="BK188" s="4">
        <v>13.11</v>
      </c>
      <c r="BL188" s="4">
        <v>18.18</v>
      </c>
      <c r="BM188" s="4">
        <v>5.04</v>
      </c>
      <c r="BN188" s="39">
        <v>3.45</v>
      </c>
      <c r="BO188" s="5">
        <v>2.33</v>
      </c>
      <c r="BP188" s="5">
        <v>2.2400000000000002</v>
      </c>
      <c r="BQ188" s="7">
        <v>2.36</v>
      </c>
      <c r="BR188" s="8">
        <v>3.53</v>
      </c>
      <c r="BS188" s="7">
        <v>3.6</v>
      </c>
      <c r="BT188" s="8">
        <v>4.24</v>
      </c>
      <c r="BU188" s="6">
        <v>3.98</v>
      </c>
      <c r="BV188" s="7">
        <v>4.5</v>
      </c>
      <c r="BW188" s="7">
        <v>8.48</v>
      </c>
      <c r="BX188" s="7">
        <v>6.48</v>
      </c>
      <c r="BY188" s="7">
        <v>5.63</v>
      </c>
      <c r="BZ188" s="8">
        <v>7.34</v>
      </c>
      <c r="CA188" s="5">
        <v>7.27</v>
      </c>
      <c r="CB188" s="9">
        <v>8.9499999999999993</v>
      </c>
      <c r="CC188" s="4">
        <v>13.44</v>
      </c>
      <c r="CD188" s="4">
        <v>16.78</v>
      </c>
      <c r="CE188" s="16">
        <v>26.17</v>
      </c>
      <c r="CF188" s="40">
        <v>31.14</v>
      </c>
      <c r="CG188" s="23">
        <v>33.92</v>
      </c>
      <c r="CH188" s="40">
        <v>33.69</v>
      </c>
      <c r="CI188" s="17">
        <v>35.79</v>
      </c>
      <c r="CJ188" s="19">
        <v>38.299999999999997</v>
      </c>
      <c r="CK188" s="17">
        <v>39.119999999999997</v>
      </c>
      <c r="CL188" s="19">
        <v>40.28</v>
      </c>
      <c r="CM188" s="18">
        <v>40.07</v>
      </c>
      <c r="CN188" s="17">
        <v>41.34</v>
      </c>
      <c r="CO188" s="17">
        <v>43.63</v>
      </c>
      <c r="CP188" s="17">
        <v>43.34</v>
      </c>
      <c r="CQ188" s="17">
        <v>48.15</v>
      </c>
      <c r="CR188" s="19">
        <v>50.68</v>
      </c>
      <c r="CS188" s="23">
        <v>50.98</v>
      </c>
      <c r="CT188" s="20">
        <v>49.56</v>
      </c>
      <c r="CU188" s="16">
        <v>49.29</v>
      </c>
      <c r="CV188" s="16">
        <v>42.8</v>
      </c>
      <c r="CW188" s="16">
        <v>27.41</v>
      </c>
      <c r="CX188" s="40">
        <v>31.47</v>
      </c>
      <c r="CY188" s="23">
        <v>32.72</v>
      </c>
      <c r="CZ188" s="23">
        <v>33.630000000000003</v>
      </c>
      <c r="DA188" s="17">
        <v>35.619999999999997</v>
      </c>
      <c r="DB188" s="19">
        <v>38.22</v>
      </c>
      <c r="DC188" s="17">
        <v>39.03</v>
      </c>
      <c r="DD188" s="19">
        <v>40.49</v>
      </c>
      <c r="DE188" s="18">
        <v>40.44</v>
      </c>
      <c r="DF188" s="17">
        <v>41.36</v>
      </c>
      <c r="DG188" s="17">
        <v>43.32</v>
      </c>
      <c r="DH188" s="17">
        <v>42.25</v>
      </c>
      <c r="DI188" s="17">
        <v>47.5</v>
      </c>
      <c r="DJ188" s="19">
        <v>50.4</v>
      </c>
      <c r="DK188" s="23">
        <v>51.53</v>
      </c>
      <c r="DL188" s="20">
        <v>49.99</v>
      </c>
      <c r="DM188" s="16">
        <v>48.38</v>
      </c>
      <c r="DN188" s="16">
        <v>41.73</v>
      </c>
      <c r="DO188" s="16">
        <v>3</v>
      </c>
      <c r="DP188" s="23">
        <v>5</v>
      </c>
      <c r="DQ188" s="23">
        <v>6</v>
      </c>
      <c r="DR188" s="23">
        <v>3</v>
      </c>
      <c r="DS188" s="17">
        <v>1</v>
      </c>
      <c r="DT188" s="17">
        <v>-2</v>
      </c>
      <c r="DU188" s="17">
        <v>-7</v>
      </c>
      <c r="DV188" s="17">
        <v>-10</v>
      </c>
      <c r="DW188" s="17">
        <v>-10</v>
      </c>
      <c r="DX188" s="17">
        <v>-8</v>
      </c>
      <c r="DY188" s="17">
        <v>0</v>
      </c>
      <c r="DZ188" s="17">
        <v>1</v>
      </c>
      <c r="EA188" s="17">
        <v>3</v>
      </c>
      <c r="EB188" s="17">
        <v>4</v>
      </c>
      <c r="EC188" s="23">
        <v>7</v>
      </c>
      <c r="ED188" s="20">
        <v>5</v>
      </c>
      <c r="EE188" s="20">
        <v>4</v>
      </c>
      <c r="EF188" s="20">
        <v>4</v>
      </c>
    </row>
    <row r="189" spans="1:136" ht="14">
      <c r="A189" s="2" t="s">
        <v>1317</v>
      </c>
      <c r="B189" s="2" t="s">
        <v>345</v>
      </c>
      <c r="C189" s="2"/>
      <c r="D189" s="2">
        <v>51983521</v>
      </c>
      <c r="E189" s="10" t="s">
        <v>346</v>
      </c>
      <c r="F189" s="11" t="s">
        <v>347</v>
      </c>
      <c r="G189" s="2" t="s">
        <v>167</v>
      </c>
      <c r="H189" s="2"/>
      <c r="I189" s="2" t="s">
        <v>147</v>
      </c>
      <c r="J189" s="2" t="s">
        <v>100</v>
      </c>
      <c r="K189" s="30"/>
      <c r="L189" s="30"/>
      <c r="M189" s="30"/>
      <c r="N189" s="30"/>
      <c r="O189" s="3" t="s">
        <v>17</v>
      </c>
      <c r="P189" s="3">
        <v>33</v>
      </c>
      <c r="Q189" s="2">
        <v>24</v>
      </c>
      <c r="R189" s="2">
        <v>21</v>
      </c>
      <c r="S189" s="2" t="s">
        <v>1318</v>
      </c>
      <c r="T189" s="33"/>
      <c r="U189" s="3" t="s">
        <v>101</v>
      </c>
      <c r="V189" s="3">
        <v>55</v>
      </c>
      <c r="W189" s="2">
        <v>34</v>
      </c>
      <c r="X189" s="2">
        <v>25</v>
      </c>
      <c r="Y189" s="2"/>
      <c r="Z189" s="33" t="s">
        <v>443</v>
      </c>
      <c r="AA189" s="12" t="s">
        <v>116</v>
      </c>
      <c r="AB189" s="12">
        <v>41</v>
      </c>
      <c r="AC189" s="13">
        <v>19</v>
      </c>
      <c r="AD189" s="13">
        <v>10</v>
      </c>
      <c r="AE189" s="13"/>
      <c r="AF189" s="34" t="s">
        <v>180</v>
      </c>
      <c r="AG189" s="2" t="s">
        <v>149</v>
      </c>
      <c r="AH189" s="2" t="s">
        <v>348</v>
      </c>
      <c r="AI189" s="2" t="s">
        <v>342</v>
      </c>
      <c r="AJ189" s="2" t="s">
        <v>302</v>
      </c>
      <c r="AK189" s="2" t="s">
        <v>87</v>
      </c>
      <c r="AL189" s="1" t="s">
        <v>176</v>
      </c>
      <c r="AM189" s="2" t="s">
        <v>89</v>
      </c>
      <c r="AN189" s="1" t="s">
        <v>131</v>
      </c>
      <c r="AO189" s="2" t="s">
        <v>91</v>
      </c>
      <c r="AP189" s="1" t="s">
        <v>349</v>
      </c>
      <c r="AQ189" s="2" t="s">
        <v>93</v>
      </c>
      <c r="AR189" s="14" t="s">
        <v>271</v>
      </c>
      <c r="AS189" s="15" t="s">
        <v>95</v>
      </c>
      <c r="AT189" s="1">
        <v>-5</v>
      </c>
      <c r="AU189" s="4">
        <v>3.48</v>
      </c>
      <c r="AV189" s="6">
        <v>3.19</v>
      </c>
      <c r="AW189" s="7">
        <v>2.86</v>
      </c>
      <c r="AX189" s="6">
        <v>2.61</v>
      </c>
      <c r="AY189" s="7">
        <v>2.63</v>
      </c>
      <c r="AZ189" s="8">
        <v>1.85</v>
      </c>
      <c r="BA189" s="7">
        <v>0.95</v>
      </c>
      <c r="BB189" s="8">
        <v>1.5</v>
      </c>
      <c r="BC189" s="6">
        <v>2.12</v>
      </c>
      <c r="BD189" s="7">
        <v>2.68</v>
      </c>
      <c r="BE189" s="7">
        <v>4.7300000000000004</v>
      </c>
      <c r="BF189" s="7">
        <v>6.09</v>
      </c>
      <c r="BG189" s="7">
        <v>3.34</v>
      </c>
      <c r="BH189" s="8">
        <v>3.76</v>
      </c>
      <c r="BI189" s="7">
        <v>4.72</v>
      </c>
      <c r="BJ189" s="9">
        <v>5.97</v>
      </c>
      <c r="BK189" s="4">
        <v>11.46</v>
      </c>
      <c r="BL189" s="4">
        <v>17.73</v>
      </c>
      <c r="BM189" s="4">
        <v>4.68</v>
      </c>
      <c r="BN189" s="6">
        <v>2.76</v>
      </c>
      <c r="BO189" s="7">
        <v>1.34</v>
      </c>
      <c r="BP189" s="7">
        <v>0</v>
      </c>
      <c r="BQ189" s="7">
        <v>0.95</v>
      </c>
      <c r="BR189" s="8">
        <v>2.37</v>
      </c>
      <c r="BS189" s="7">
        <v>2.36</v>
      </c>
      <c r="BT189" s="8">
        <v>2.98</v>
      </c>
      <c r="BU189" s="6">
        <v>3.11</v>
      </c>
      <c r="BV189" s="7">
        <v>3.86</v>
      </c>
      <c r="BW189" s="7">
        <v>4.78</v>
      </c>
      <c r="BX189" s="7">
        <v>7.41</v>
      </c>
      <c r="BY189" s="7">
        <v>3.62</v>
      </c>
      <c r="BZ189" s="8">
        <v>3.62</v>
      </c>
      <c r="CA189" s="7">
        <v>5.98</v>
      </c>
      <c r="CB189" s="9">
        <v>6.62</v>
      </c>
      <c r="CC189" s="4">
        <v>10.15</v>
      </c>
      <c r="CD189" s="4">
        <v>17.05</v>
      </c>
      <c r="CE189" s="16">
        <v>28.62</v>
      </c>
      <c r="CF189" s="18">
        <v>31.39</v>
      </c>
      <c r="CG189" s="17">
        <v>33.33</v>
      </c>
      <c r="CH189" s="18">
        <v>32.93</v>
      </c>
      <c r="CI189" s="17">
        <v>34.57</v>
      </c>
      <c r="CJ189" s="19">
        <v>35.21</v>
      </c>
      <c r="CK189" s="17">
        <v>37.65</v>
      </c>
      <c r="CL189" s="19">
        <v>39.19</v>
      </c>
      <c r="CM189" s="18">
        <v>38.14</v>
      </c>
      <c r="CN189" s="17">
        <v>38.270000000000003</v>
      </c>
      <c r="CO189" s="17">
        <v>38.86</v>
      </c>
      <c r="CP189" s="17">
        <v>40.42</v>
      </c>
      <c r="CQ189" s="17">
        <v>45.48</v>
      </c>
      <c r="CR189" s="19">
        <v>49.07</v>
      </c>
      <c r="CS189" s="17">
        <v>50.48</v>
      </c>
      <c r="CT189" s="20">
        <v>48.76</v>
      </c>
      <c r="CU189" s="16">
        <v>47.67</v>
      </c>
      <c r="CV189" s="16">
        <v>47.17</v>
      </c>
      <c r="CW189" s="16">
        <v>28.62</v>
      </c>
      <c r="CX189" s="18">
        <v>31.72</v>
      </c>
      <c r="CY189" s="17">
        <v>32.64</v>
      </c>
      <c r="CZ189" s="17">
        <v>33.47</v>
      </c>
      <c r="DA189" s="17">
        <v>34.520000000000003</v>
      </c>
      <c r="DB189" s="19">
        <v>34.85</v>
      </c>
      <c r="DC189" s="17">
        <v>35.53</v>
      </c>
      <c r="DD189" s="19">
        <v>38.299999999999997</v>
      </c>
      <c r="DE189" s="18">
        <v>38.64</v>
      </c>
      <c r="DF189" s="17">
        <v>37.9</v>
      </c>
      <c r="DG189" s="17">
        <v>39.54</v>
      </c>
      <c r="DH189" s="17">
        <v>40.22</v>
      </c>
      <c r="DI189" s="17">
        <v>44.76</v>
      </c>
      <c r="DJ189" s="19">
        <v>49.59</v>
      </c>
      <c r="DK189" s="17">
        <v>50.72</v>
      </c>
      <c r="DL189" s="20">
        <v>48.8</v>
      </c>
      <c r="DM189" s="16">
        <v>47.11</v>
      </c>
      <c r="DN189" s="16">
        <v>47.17</v>
      </c>
      <c r="DO189" s="16">
        <v>14</v>
      </c>
      <c r="DP189" s="17">
        <v>13</v>
      </c>
      <c r="DQ189" s="17">
        <v>11</v>
      </c>
      <c r="DR189" s="17">
        <v>8</v>
      </c>
      <c r="DS189" s="17">
        <v>4</v>
      </c>
      <c r="DT189" s="17">
        <v>0</v>
      </c>
      <c r="DU189" s="17">
        <v>-4</v>
      </c>
      <c r="DV189" s="17">
        <v>-7</v>
      </c>
      <c r="DW189" s="17">
        <v>-4</v>
      </c>
      <c r="DX189" s="17">
        <v>-3</v>
      </c>
      <c r="DY189" s="17">
        <v>1</v>
      </c>
      <c r="DZ189" s="17">
        <v>7</v>
      </c>
      <c r="EA189" s="17">
        <v>14</v>
      </c>
      <c r="EB189" s="17">
        <v>13</v>
      </c>
      <c r="EC189" s="17">
        <v>13</v>
      </c>
      <c r="ED189" s="20">
        <v>9</v>
      </c>
      <c r="EE189" s="20">
        <v>8</v>
      </c>
      <c r="EF189" s="20">
        <v>8</v>
      </c>
    </row>
    <row r="190" spans="1:136" ht="14">
      <c r="A190" s="2" t="s">
        <v>1316</v>
      </c>
      <c r="B190" s="2" t="s">
        <v>60</v>
      </c>
      <c r="C190" s="2"/>
      <c r="D190" s="2">
        <v>51084563</v>
      </c>
      <c r="E190" s="10" t="s">
        <v>339</v>
      </c>
      <c r="F190" s="11" t="s">
        <v>340</v>
      </c>
      <c r="G190" s="2" t="s">
        <v>167</v>
      </c>
      <c r="H190" s="2"/>
      <c r="I190" s="2" t="s">
        <v>147</v>
      </c>
      <c r="J190" s="2" t="s">
        <v>100</v>
      </c>
      <c r="K190" s="30" t="s">
        <v>168</v>
      </c>
      <c r="L190" s="30" t="s">
        <v>1129</v>
      </c>
      <c r="M190" s="30"/>
      <c r="N190" s="30"/>
      <c r="O190" s="3" t="s">
        <v>6</v>
      </c>
      <c r="P190" s="3">
        <v>28</v>
      </c>
      <c r="Q190" s="2">
        <v>25</v>
      </c>
      <c r="R190" s="2">
        <v>18</v>
      </c>
      <c r="S190" s="2" t="s">
        <v>965</v>
      </c>
      <c r="T190" s="33"/>
      <c r="U190" s="3" t="s">
        <v>137</v>
      </c>
      <c r="V190" s="3">
        <v>54</v>
      </c>
      <c r="W190" s="2">
        <v>40</v>
      </c>
      <c r="X190" s="2">
        <v>22</v>
      </c>
      <c r="Y190" s="2"/>
      <c r="Z190" s="33" t="s">
        <v>443</v>
      </c>
      <c r="AA190" s="12" t="s">
        <v>116</v>
      </c>
      <c r="AB190" s="12">
        <v>40</v>
      </c>
      <c r="AC190" s="13">
        <v>30</v>
      </c>
      <c r="AD190" s="13">
        <v>20</v>
      </c>
      <c r="AE190" s="13"/>
      <c r="AF190" s="34" t="s">
        <v>180</v>
      </c>
      <c r="AG190" s="2" t="s">
        <v>341</v>
      </c>
      <c r="AH190" s="2" t="s">
        <v>118</v>
      </c>
      <c r="AI190" s="2" t="s">
        <v>342</v>
      </c>
      <c r="AJ190" s="2" t="s">
        <v>120</v>
      </c>
      <c r="AK190" s="2" t="s">
        <v>87</v>
      </c>
      <c r="AL190" s="1" t="s">
        <v>176</v>
      </c>
      <c r="AM190" s="2" t="s">
        <v>89</v>
      </c>
      <c r="AN190" s="1" t="s">
        <v>131</v>
      </c>
      <c r="AO190" s="2" t="s">
        <v>91</v>
      </c>
      <c r="AP190" s="1" t="s">
        <v>343</v>
      </c>
      <c r="AQ190" s="2" t="s">
        <v>93</v>
      </c>
      <c r="AR190" s="14" t="s">
        <v>344</v>
      </c>
      <c r="AS190" s="15" t="s">
        <v>95</v>
      </c>
      <c r="AT190" s="1">
        <v>-3</v>
      </c>
      <c r="AU190" s="4">
        <v>3.93</v>
      </c>
      <c r="AV190" s="6">
        <v>3.98</v>
      </c>
      <c r="AW190" s="7">
        <v>2.8</v>
      </c>
      <c r="AX190" s="6">
        <v>3.24</v>
      </c>
      <c r="AY190" s="7">
        <v>3.05</v>
      </c>
      <c r="AZ190" s="8">
        <v>2.36</v>
      </c>
      <c r="BA190" s="7">
        <v>0.97</v>
      </c>
      <c r="BB190" s="8">
        <v>2.29</v>
      </c>
      <c r="BC190" s="6">
        <v>3.03</v>
      </c>
      <c r="BD190" s="7">
        <v>2.68</v>
      </c>
      <c r="BE190" s="7">
        <v>5.59</v>
      </c>
      <c r="BF190" s="7">
        <v>7.17</v>
      </c>
      <c r="BG190" s="7">
        <v>3.83</v>
      </c>
      <c r="BH190" s="8">
        <v>4.8600000000000003</v>
      </c>
      <c r="BI190" s="7">
        <v>5.24</v>
      </c>
      <c r="BJ190" s="9">
        <v>8.59</v>
      </c>
      <c r="BK190" s="4">
        <v>13.11</v>
      </c>
      <c r="BL190" s="4">
        <v>17.260000000000002</v>
      </c>
      <c r="BM190" s="4">
        <v>4.2300000000000004</v>
      </c>
      <c r="BN190" s="6">
        <v>3.06</v>
      </c>
      <c r="BO190" s="7">
        <v>0.9</v>
      </c>
      <c r="BP190" s="7">
        <v>0</v>
      </c>
      <c r="BQ190" s="7">
        <v>1.39</v>
      </c>
      <c r="BR190" s="8">
        <v>2.98</v>
      </c>
      <c r="BS190" s="7">
        <v>3.12</v>
      </c>
      <c r="BT190" s="8">
        <v>3.39</v>
      </c>
      <c r="BU190" s="6">
        <v>2.5099999999999998</v>
      </c>
      <c r="BV190" s="7">
        <v>2.86</v>
      </c>
      <c r="BW190" s="7">
        <v>3.99</v>
      </c>
      <c r="BX190" s="7">
        <v>6.03</v>
      </c>
      <c r="BY190" s="7">
        <v>4.01</v>
      </c>
      <c r="BZ190" s="8">
        <v>4.95</v>
      </c>
      <c r="CA190" s="7">
        <v>5.5</v>
      </c>
      <c r="CB190" s="9">
        <v>7.01</v>
      </c>
      <c r="CC190" s="4">
        <v>12.65</v>
      </c>
      <c r="CD190" s="4">
        <v>16.72</v>
      </c>
      <c r="CE190" s="16">
        <v>26.72</v>
      </c>
      <c r="CF190" s="18">
        <v>28.87</v>
      </c>
      <c r="CG190" s="17">
        <v>28.98</v>
      </c>
      <c r="CH190" s="18">
        <v>31.38</v>
      </c>
      <c r="CI190" s="17">
        <v>32.6</v>
      </c>
      <c r="CJ190" s="19">
        <v>38.76</v>
      </c>
      <c r="CK190" s="17">
        <v>37.42</v>
      </c>
      <c r="CL190" s="19">
        <v>36.01</v>
      </c>
      <c r="CM190" s="18">
        <v>35.75</v>
      </c>
      <c r="CN190" s="17">
        <v>38.880000000000003</v>
      </c>
      <c r="CO190" s="17">
        <v>41.6</v>
      </c>
      <c r="CP190" s="17">
        <v>44.36</v>
      </c>
      <c r="CQ190" s="17">
        <v>46.23</v>
      </c>
      <c r="CR190" s="19">
        <v>44.36</v>
      </c>
      <c r="CS190" s="17">
        <v>45.1</v>
      </c>
      <c r="CT190" s="20">
        <v>44.71</v>
      </c>
      <c r="CU190" s="16">
        <v>42.12</v>
      </c>
      <c r="CV190" s="16">
        <v>29.72</v>
      </c>
      <c r="CW190" s="16">
        <v>27.55</v>
      </c>
      <c r="CX190" s="18">
        <v>29.06</v>
      </c>
      <c r="CY190" s="17">
        <v>29.09</v>
      </c>
      <c r="CZ190" s="17">
        <v>32.33</v>
      </c>
      <c r="DA190" s="17">
        <v>33.17</v>
      </c>
      <c r="DB190" s="19">
        <v>34.049999999999997</v>
      </c>
      <c r="DC190" s="17">
        <v>36.770000000000003</v>
      </c>
      <c r="DD190" s="19">
        <v>37.54</v>
      </c>
      <c r="DE190" s="18">
        <v>36.64</v>
      </c>
      <c r="DF190" s="17">
        <v>34.54</v>
      </c>
      <c r="DG190" s="17">
        <v>39.28</v>
      </c>
      <c r="DH190" s="17">
        <v>41.52</v>
      </c>
      <c r="DI190" s="17">
        <v>44.75</v>
      </c>
      <c r="DJ190" s="19">
        <v>45.22</v>
      </c>
      <c r="DK190" s="17">
        <v>45.18</v>
      </c>
      <c r="DL190" s="20">
        <v>44.12</v>
      </c>
      <c r="DM190" s="16">
        <v>40.72</v>
      </c>
      <c r="DN190" s="16">
        <v>28.81</v>
      </c>
      <c r="DO190" s="16">
        <v>6</v>
      </c>
      <c r="DP190" s="17">
        <v>6</v>
      </c>
      <c r="DQ190" s="17">
        <v>7</v>
      </c>
      <c r="DR190" s="17">
        <v>6</v>
      </c>
      <c r="DS190" s="17">
        <v>2</v>
      </c>
      <c r="DT190" s="17">
        <v>-7</v>
      </c>
      <c r="DU190" s="17">
        <v>-14</v>
      </c>
      <c r="DV190" s="17">
        <v>-17</v>
      </c>
      <c r="DW190" s="17">
        <v>-17</v>
      </c>
      <c r="DX190" s="17">
        <v>-9</v>
      </c>
      <c r="DY190" s="17">
        <v>0</v>
      </c>
      <c r="DZ190" s="17">
        <v>4</v>
      </c>
      <c r="EA190" s="17">
        <v>9</v>
      </c>
      <c r="EB190" s="17">
        <v>9</v>
      </c>
      <c r="EC190" s="17">
        <v>9</v>
      </c>
      <c r="ED190" s="20">
        <v>7</v>
      </c>
      <c r="EE190" s="20">
        <v>7</v>
      </c>
      <c r="EF190" s="20">
        <v>5</v>
      </c>
    </row>
    <row r="191" spans="1:136" ht="14">
      <c r="A191" s="2" t="s">
        <v>1313</v>
      </c>
      <c r="B191" s="2" t="s">
        <v>333</v>
      </c>
      <c r="C191" s="2"/>
      <c r="D191" s="2">
        <v>53075767</v>
      </c>
      <c r="E191" s="10" t="s">
        <v>309</v>
      </c>
      <c r="F191" s="11" t="s">
        <v>334</v>
      </c>
      <c r="G191" s="2" t="s">
        <v>167</v>
      </c>
      <c r="H191" s="2"/>
      <c r="I191" s="2" t="s">
        <v>79</v>
      </c>
      <c r="J191" s="2" t="s">
        <v>335</v>
      </c>
      <c r="K191" s="30" t="s">
        <v>168</v>
      </c>
      <c r="L191" s="30" t="s">
        <v>1314</v>
      </c>
      <c r="M191" s="30"/>
      <c r="N191" s="30"/>
      <c r="O191" s="3" t="s">
        <v>17</v>
      </c>
      <c r="P191" s="3">
        <v>35</v>
      </c>
      <c r="Q191" s="2">
        <v>33</v>
      </c>
      <c r="R191" s="2">
        <v>15</v>
      </c>
      <c r="S191" s="2" t="s">
        <v>1315</v>
      </c>
      <c r="T191" s="33"/>
      <c r="U191" s="3" t="s">
        <v>318</v>
      </c>
      <c r="V191" s="3">
        <v>62</v>
      </c>
      <c r="W191" s="2">
        <v>46</v>
      </c>
      <c r="X191" s="2">
        <v>40</v>
      </c>
      <c r="Y191" s="2"/>
      <c r="Z191" s="33" t="s">
        <v>242</v>
      </c>
      <c r="AA191" s="12" t="s">
        <v>261</v>
      </c>
      <c r="AB191" s="12">
        <v>34</v>
      </c>
      <c r="AC191" s="13">
        <v>20</v>
      </c>
      <c r="AD191" s="13">
        <v>12</v>
      </c>
      <c r="AE191" s="13"/>
      <c r="AF191" s="34"/>
      <c r="AG191" s="2" t="s">
        <v>127</v>
      </c>
      <c r="AH191" s="2" t="s">
        <v>336</v>
      </c>
      <c r="AI191" s="2" t="s">
        <v>119</v>
      </c>
      <c r="AJ191" s="2" t="s">
        <v>313</v>
      </c>
      <c r="AK191" s="2" t="s">
        <v>87</v>
      </c>
      <c r="AL191" s="1" t="s">
        <v>152</v>
      </c>
      <c r="AM191" s="2" t="s">
        <v>89</v>
      </c>
      <c r="AN191" s="1" t="s">
        <v>180</v>
      </c>
      <c r="AO191" s="2" t="s">
        <v>91</v>
      </c>
      <c r="AP191" s="1" t="s">
        <v>337</v>
      </c>
      <c r="AQ191" s="2" t="s">
        <v>93</v>
      </c>
      <c r="AR191" s="14" t="s">
        <v>338</v>
      </c>
      <c r="AS191" s="15" t="s">
        <v>95</v>
      </c>
      <c r="AT191" s="1">
        <v>2</v>
      </c>
      <c r="AU191" s="4">
        <v>3.5</v>
      </c>
      <c r="AV191" s="39">
        <v>3.26</v>
      </c>
      <c r="AW191" s="5">
        <v>2.74</v>
      </c>
      <c r="AX191" s="6">
        <v>2.78</v>
      </c>
      <c r="AY191" s="7">
        <v>2.4900000000000002</v>
      </c>
      <c r="AZ191" s="8">
        <v>3.22</v>
      </c>
      <c r="BA191" s="5">
        <v>3.38</v>
      </c>
      <c r="BB191" s="41">
        <v>3.33</v>
      </c>
      <c r="BC191" s="39">
        <v>3.61</v>
      </c>
      <c r="BD191" s="5">
        <v>3.84</v>
      </c>
      <c r="BE191" s="5">
        <v>3.74</v>
      </c>
      <c r="BF191" s="5">
        <v>6.53</v>
      </c>
      <c r="BG191" s="7">
        <v>4.01</v>
      </c>
      <c r="BH191" s="8">
        <v>2.71</v>
      </c>
      <c r="BI191" s="5">
        <v>4.2699999999999996</v>
      </c>
      <c r="BJ191" s="9">
        <v>6.01</v>
      </c>
      <c r="BK191" s="4">
        <v>8.57</v>
      </c>
      <c r="BL191" s="4">
        <v>11.59</v>
      </c>
      <c r="BM191" s="4">
        <v>4.25</v>
      </c>
      <c r="BN191" s="39">
        <v>3.24</v>
      </c>
      <c r="BO191" s="5">
        <v>1.73</v>
      </c>
      <c r="BP191" s="7">
        <v>0</v>
      </c>
      <c r="BQ191" s="7">
        <v>1.81</v>
      </c>
      <c r="BR191" s="8">
        <v>2.14</v>
      </c>
      <c r="BS191" s="5">
        <v>3.37</v>
      </c>
      <c r="BT191" s="41">
        <v>3.31</v>
      </c>
      <c r="BU191" s="39">
        <v>4.0199999999999996</v>
      </c>
      <c r="BV191" s="5">
        <v>4.37</v>
      </c>
      <c r="BW191" s="5">
        <v>6.22</v>
      </c>
      <c r="BX191" s="5">
        <v>8.36</v>
      </c>
      <c r="BY191" s="7">
        <v>5.03</v>
      </c>
      <c r="BZ191" s="8">
        <v>4.17</v>
      </c>
      <c r="CA191" s="5">
        <v>7.2</v>
      </c>
      <c r="CB191" s="9">
        <v>8.42</v>
      </c>
      <c r="CC191" s="4">
        <v>8.89</v>
      </c>
      <c r="CD191" s="4">
        <v>12.3</v>
      </c>
      <c r="CE191" s="16">
        <v>26.77</v>
      </c>
      <c r="CF191" s="40">
        <v>29.85</v>
      </c>
      <c r="CG191" s="23">
        <v>31.55</v>
      </c>
      <c r="CH191" s="18">
        <v>33.6</v>
      </c>
      <c r="CI191" s="17">
        <v>32.590000000000003</v>
      </c>
      <c r="CJ191" s="19">
        <v>34.130000000000003</v>
      </c>
      <c r="CK191" s="23">
        <v>34.89</v>
      </c>
      <c r="CL191" s="42">
        <v>36.67</v>
      </c>
      <c r="CM191" s="40">
        <v>36.75</v>
      </c>
      <c r="CN191" s="23">
        <v>35.54</v>
      </c>
      <c r="CO191" s="23">
        <v>38.380000000000003</v>
      </c>
      <c r="CP191" s="23">
        <v>39.9</v>
      </c>
      <c r="CQ191" s="17">
        <v>41.83</v>
      </c>
      <c r="CR191" s="19">
        <v>41.1</v>
      </c>
      <c r="CS191" s="23">
        <v>44</v>
      </c>
      <c r="CT191" s="20">
        <v>42.75</v>
      </c>
      <c r="CU191" s="16">
        <v>40.93</v>
      </c>
      <c r="CV191" s="16">
        <v>40.36</v>
      </c>
      <c r="CW191" s="16">
        <v>25.65</v>
      </c>
      <c r="CX191" s="40">
        <v>29.7</v>
      </c>
      <c r="CY191" s="23">
        <v>31.2</v>
      </c>
      <c r="CZ191" s="17">
        <v>34.97</v>
      </c>
      <c r="DA191" s="17">
        <v>33.82</v>
      </c>
      <c r="DB191" s="19">
        <v>34.28</v>
      </c>
      <c r="DC191" s="23">
        <v>35.32</v>
      </c>
      <c r="DD191" s="42">
        <v>36.409999999999997</v>
      </c>
      <c r="DE191" s="40">
        <v>36.270000000000003</v>
      </c>
      <c r="DF191" s="23">
        <v>35.869999999999997</v>
      </c>
      <c r="DG191" s="23">
        <v>38.020000000000003</v>
      </c>
      <c r="DH191" s="23">
        <v>38.19</v>
      </c>
      <c r="DI191" s="17">
        <v>42.07</v>
      </c>
      <c r="DJ191" s="19">
        <v>41.34</v>
      </c>
      <c r="DK191" s="23">
        <v>45.37</v>
      </c>
      <c r="DL191" s="20">
        <v>42.01</v>
      </c>
      <c r="DM191" s="16">
        <v>41.07</v>
      </c>
      <c r="DN191" s="16">
        <v>39.58</v>
      </c>
      <c r="DO191" s="16">
        <v>7</v>
      </c>
      <c r="DP191" s="23">
        <v>10</v>
      </c>
      <c r="DQ191" s="23">
        <v>10</v>
      </c>
      <c r="DR191" s="17">
        <v>10</v>
      </c>
      <c r="DS191" s="17">
        <v>7</v>
      </c>
      <c r="DT191" s="17">
        <v>0</v>
      </c>
      <c r="DU191" s="23">
        <v>-7</v>
      </c>
      <c r="DV191" s="23">
        <v>-11</v>
      </c>
      <c r="DW191" s="23">
        <v>-16</v>
      </c>
      <c r="DX191" s="23">
        <v>-16</v>
      </c>
      <c r="DY191" s="23">
        <v>-13</v>
      </c>
      <c r="DZ191" s="23">
        <v>-8</v>
      </c>
      <c r="EA191" s="17">
        <v>0</v>
      </c>
      <c r="EB191" s="17">
        <v>1</v>
      </c>
      <c r="EC191" s="23">
        <v>6</v>
      </c>
      <c r="ED191" s="20">
        <v>8</v>
      </c>
      <c r="EE191" s="20">
        <v>6</v>
      </c>
      <c r="EF191" s="20">
        <v>4</v>
      </c>
    </row>
    <row r="192" spans="1:136" ht="14">
      <c r="A192" s="2" t="s">
        <v>1312</v>
      </c>
      <c r="B192" s="2" t="s">
        <v>327</v>
      </c>
      <c r="C192" s="2"/>
      <c r="D192" s="2">
        <v>52361371</v>
      </c>
      <c r="E192" s="10" t="s">
        <v>277</v>
      </c>
      <c r="F192" s="11" t="s">
        <v>328</v>
      </c>
      <c r="G192" s="2" t="s">
        <v>167</v>
      </c>
      <c r="H192" s="2"/>
      <c r="I192" s="2" t="s">
        <v>147</v>
      </c>
      <c r="J192" s="2" t="s">
        <v>329</v>
      </c>
      <c r="K192" s="30"/>
      <c r="L192" s="30"/>
      <c r="M192" s="30"/>
      <c r="N192" s="30"/>
      <c r="O192" s="3" t="s">
        <v>15</v>
      </c>
      <c r="P192" s="3">
        <v>32</v>
      </c>
      <c r="Q192" s="2">
        <v>32</v>
      </c>
      <c r="R192" s="2">
        <v>12</v>
      </c>
      <c r="S192" s="2" t="s">
        <v>271</v>
      </c>
      <c r="T192" s="33" t="s">
        <v>487</v>
      </c>
      <c r="U192" s="3" t="s">
        <v>330</v>
      </c>
      <c r="V192" s="3">
        <v>48</v>
      </c>
      <c r="W192" s="2">
        <v>32</v>
      </c>
      <c r="X192" s="2">
        <v>30</v>
      </c>
      <c r="Y192" s="2"/>
      <c r="Z192" s="33" t="s">
        <v>88</v>
      </c>
      <c r="AA192" s="12" t="s">
        <v>160</v>
      </c>
      <c r="AB192" s="12">
        <v>17</v>
      </c>
      <c r="AC192" s="13">
        <v>11</v>
      </c>
      <c r="AD192" s="13">
        <v>9</v>
      </c>
      <c r="AE192" s="13"/>
      <c r="AF192" s="34"/>
      <c r="AG192" s="2" t="s">
        <v>103</v>
      </c>
      <c r="AH192" s="2" t="s">
        <v>323</v>
      </c>
      <c r="AI192" s="2" t="s">
        <v>257</v>
      </c>
      <c r="AJ192" s="2" t="s">
        <v>331</v>
      </c>
      <c r="AK192" s="2" t="s">
        <v>87</v>
      </c>
      <c r="AL192" s="1" t="s">
        <v>131</v>
      </c>
      <c r="AM192" s="2" t="s">
        <v>89</v>
      </c>
      <c r="AN192" s="1" t="s">
        <v>131</v>
      </c>
      <c r="AO192" s="2" t="s">
        <v>91</v>
      </c>
      <c r="AP192" s="1" t="s">
        <v>271</v>
      </c>
      <c r="AQ192" s="2" t="s">
        <v>93</v>
      </c>
      <c r="AR192" s="14" t="s">
        <v>332</v>
      </c>
      <c r="AS192" s="15" t="s">
        <v>95</v>
      </c>
      <c r="AT192" s="1">
        <v>-6</v>
      </c>
      <c r="AU192" s="4">
        <v>3.95</v>
      </c>
      <c r="AV192" s="6">
        <v>2.91</v>
      </c>
      <c r="AW192" s="7">
        <v>2.39</v>
      </c>
      <c r="AX192" s="6">
        <v>2.12</v>
      </c>
      <c r="AY192" s="7">
        <v>2.27</v>
      </c>
      <c r="AZ192" s="8">
        <v>1.74</v>
      </c>
      <c r="BA192" s="7">
        <v>1.9</v>
      </c>
      <c r="BB192" s="8">
        <v>1.81</v>
      </c>
      <c r="BC192" s="6">
        <v>2.11</v>
      </c>
      <c r="BD192" s="7">
        <v>2.68</v>
      </c>
      <c r="BE192" s="7">
        <v>4.13</v>
      </c>
      <c r="BF192" s="7">
        <v>5.1100000000000003</v>
      </c>
      <c r="BG192" s="7">
        <v>3.12</v>
      </c>
      <c r="BH192" s="8">
        <v>3.5</v>
      </c>
      <c r="BI192" s="7">
        <v>4.79</v>
      </c>
      <c r="BJ192" s="9">
        <v>5.39</v>
      </c>
      <c r="BK192" s="4">
        <v>8.5</v>
      </c>
      <c r="BL192" s="4">
        <v>13.89</v>
      </c>
      <c r="BM192" s="4">
        <v>4.33</v>
      </c>
      <c r="BN192" s="6">
        <v>2.95</v>
      </c>
      <c r="BO192" s="7">
        <v>0</v>
      </c>
      <c r="BP192" s="7">
        <v>0</v>
      </c>
      <c r="BQ192" s="7">
        <v>0</v>
      </c>
      <c r="BR192" s="8">
        <v>0</v>
      </c>
      <c r="BS192" s="7">
        <v>2.12</v>
      </c>
      <c r="BT192" s="8">
        <v>2.98</v>
      </c>
      <c r="BU192" s="6">
        <v>3.51</v>
      </c>
      <c r="BV192" s="7">
        <v>3.12</v>
      </c>
      <c r="BW192" s="7">
        <v>5.35</v>
      </c>
      <c r="BX192" s="7">
        <v>6.09</v>
      </c>
      <c r="BY192" s="7">
        <v>3.5</v>
      </c>
      <c r="BZ192" s="8">
        <v>4.34</v>
      </c>
      <c r="CA192" s="7">
        <v>5.63</v>
      </c>
      <c r="CB192" s="9">
        <v>5.74</v>
      </c>
      <c r="CC192" s="4">
        <v>8.7799999999999994</v>
      </c>
      <c r="CD192" s="4">
        <v>14.15</v>
      </c>
      <c r="CE192" s="16">
        <v>26.46</v>
      </c>
      <c r="CF192" s="18">
        <v>30.62</v>
      </c>
      <c r="CG192" s="17">
        <v>31.15</v>
      </c>
      <c r="CH192" s="18">
        <v>32.43</v>
      </c>
      <c r="CI192" s="17">
        <v>33.17</v>
      </c>
      <c r="CJ192" s="19">
        <v>33.799999999999997</v>
      </c>
      <c r="CK192" s="17">
        <v>35.03</v>
      </c>
      <c r="CL192" s="19">
        <v>35.29</v>
      </c>
      <c r="CM192" s="18">
        <v>35.07</v>
      </c>
      <c r="CN192" s="17">
        <v>36.130000000000003</v>
      </c>
      <c r="CO192" s="17">
        <v>38.03</v>
      </c>
      <c r="CP192" s="17">
        <v>39.56</v>
      </c>
      <c r="CQ192" s="17">
        <v>42.57</v>
      </c>
      <c r="CR192" s="19">
        <v>43.37</v>
      </c>
      <c r="CS192" s="17">
        <v>45.7</v>
      </c>
      <c r="CT192" s="20">
        <v>43.84</v>
      </c>
      <c r="CU192" s="16">
        <v>42.15</v>
      </c>
      <c r="CV192" s="16">
        <v>37.78</v>
      </c>
      <c r="CW192" s="16">
        <v>26.39</v>
      </c>
      <c r="CX192" s="18">
        <v>29.27</v>
      </c>
      <c r="CY192" s="17">
        <v>31.38</v>
      </c>
      <c r="CZ192" s="17">
        <v>33.43</v>
      </c>
      <c r="DA192" s="17">
        <v>34.380000000000003</v>
      </c>
      <c r="DB192" s="19">
        <v>34.67</v>
      </c>
      <c r="DC192" s="17">
        <v>34.1</v>
      </c>
      <c r="DD192" s="19">
        <v>36.44</v>
      </c>
      <c r="DE192" s="18">
        <v>35.31</v>
      </c>
      <c r="DF192" s="17">
        <v>36.43</v>
      </c>
      <c r="DG192" s="17">
        <v>37.28</v>
      </c>
      <c r="DH192" s="17">
        <v>38.96</v>
      </c>
      <c r="DI192" s="17">
        <v>44.08</v>
      </c>
      <c r="DJ192" s="19">
        <v>43.58</v>
      </c>
      <c r="DK192" s="17">
        <v>47.41</v>
      </c>
      <c r="DL192" s="20">
        <v>43.02</v>
      </c>
      <c r="DM192" s="16">
        <v>42.06</v>
      </c>
      <c r="DN192" s="16">
        <v>36.36</v>
      </c>
      <c r="DO192" s="16">
        <v>2</v>
      </c>
      <c r="DP192" s="17">
        <v>2</v>
      </c>
      <c r="DQ192" s="17">
        <v>6</v>
      </c>
      <c r="DR192" s="17">
        <v>8</v>
      </c>
      <c r="DS192" s="17">
        <v>6</v>
      </c>
      <c r="DT192" s="17">
        <v>0</v>
      </c>
      <c r="DU192" s="17">
        <v>-4</v>
      </c>
      <c r="DV192" s="17">
        <v>-6</v>
      </c>
      <c r="DW192" s="17">
        <v>-11</v>
      </c>
      <c r="DX192" s="17">
        <v>-12</v>
      </c>
      <c r="DY192" s="17">
        <v>-7</v>
      </c>
      <c r="DZ192" s="17">
        <v>-6</v>
      </c>
      <c r="EA192" s="17">
        <v>-2</v>
      </c>
      <c r="EB192" s="17">
        <v>1</v>
      </c>
      <c r="EC192" s="17">
        <v>1</v>
      </c>
      <c r="ED192" s="20">
        <v>3</v>
      </c>
      <c r="EE192" s="20">
        <v>3</v>
      </c>
      <c r="EF192" s="20">
        <v>5</v>
      </c>
    </row>
    <row r="193" spans="1:136" ht="14">
      <c r="A193" s="2" t="s">
        <v>1311</v>
      </c>
      <c r="B193" s="2" t="s">
        <v>61</v>
      </c>
      <c r="C193" s="2"/>
      <c r="D193" s="2">
        <v>52998557</v>
      </c>
      <c r="E193" s="10" t="s">
        <v>124</v>
      </c>
      <c r="F193" s="11" t="s">
        <v>322</v>
      </c>
      <c r="G193" s="2" t="s">
        <v>167</v>
      </c>
      <c r="H193" s="2"/>
      <c r="I193" s="2" t="s">
        <v>99</v>
      </c>
      <c r="J193" s="2" t="s">
        <v>287</v>
      </c>
      <c r="K193" s="30"/>
      <c r="L193" s="30"/>
      <c r="M193" s="30"/>
      <c r="N193" s="30"/>
      <c r="O193" s="3" t="s">
        <v>6</v>
      </c>
      <c r="P193" s="3">
        <v>31</v>
      </c>
      <c r="Q193" s="2">
        <v>28</v>
      </c>
      <c r="R193" s="2">
        <v>15</v>
      </c>
      <c r="S193" s="2" t="s">
        <v>666</v>
      </c>
      <c r="T193" s="33"/>
      <c r="U193" s="3" t="s">
        <v>137</v>
      </c>
      <c r="V193" s="3">
        <v>53</v>
      </c>
      <c r="W193" s="2">
        <v>48</v>
      </c>
      <c r="X193" s="2">
        <v>25</v>
      </c>
      <c r="Y193" s="2"/>
      <c r="Z193" s="33" t="s">
        <v>443</v>
      </c>
      <c r="AA193" s="12" t="s">
        <v>116</v>
      </c>
      <c r="AB193" s="12">
        <v>42</v>
      </c>
      <c r="AC193" s="13">
        <v>29</v>
      </c>
      <c r="AD193" s="13">
        <v>10</v>
      </c>
      <c r="AE193" s="13"/>
      <c r="AF193" s="34" t="s">
        <v>180</v>
      </c>
      <c r="AG193" s="2" t="s">
        <v>272</v>
      </c>
      <c r="AH193" s="2" t="s">
        <v>323</v>
      </c>
      <c r="AI193" s="2" t="s">
        <v>105</v>
      </c>
      <c r="AJ193" s="2" t="s">
        <v>324</v>
      </c>
      <c r="AK193" s="2" t="s">
        <v>87</v>
      </c>
      <c r="AL193" s="1" t="s">
        <v>176</v>
      </c>
      <c r="AM193" s="2" t="s">
        <v>89</v>
      </c>
      <c r="AN193" s="1" t="s">
        <v>108</v>
      </c>
      <c r="AO193" s="2" t="s">
        <v>91</v>
      </c>
      <c r="AP193" s="1" t="s">
        <v>325</v>
      </c>
      <c r="AQ193" s="2" t="s">
        <v>93</v>
      </c>
      <c r="AR193" s="14" t="s">
        <v>326</v>
      </c>
      <c r="AS193" s="15" t="s">
        <v>95</v>
      </c>
      <c r="AT193" s="1">
        <v>0</v>
      </c>
      <c r="AU193" s="4">
        <v>5.1100000000000003</v>
      </c>
      <c r="AV193" s="6">
        <v>2.0499999999999998</v>
      </c>
      <c r="AW193" s="7">
        <v>2.99</v>
      </c>
      <c r="AX193" s="6">
        <v>1.9</v>
      </c>
      <c r="AY193" s="7">
        <v>2.02</v>
      </c>
      <c r="AZ193" s="8">
        <v>0.67</v>
      </c>
      <c r="BA193" s="7">
        <v>1.96</v>
      </c>
      <c r="BB193" s="8">
        <v>1.85</v>
      </c>
      <c r="BC193" s="6">
        <v>2.08</v>
      </c>
      <c r="BD193" s="7">
        <v>3.51</v>
      </c>
      <c r="BE193" s="7">
        <v>5.47</v>
      </c>
      <c r="BF193" s="7">
        <v>5.23</v>
      </c>
      <c r="BG193" s="7">
        <v>2.41</v>
      </c>
      <c r="BH193" s="8">
        <v>3</v>
      </c>
      <c r="BI193" s="7">
        <v>4.2699999999999996</v>
      </c>
      <c r="BJ193" s="9">
        <v>6.38</v>
      </c>
      <c r="BK193" s="4">
        <v>12.87</v>
      </c>
      <c r="BL193" s="4">
        <v>19.28</v>
      </c>
      <c r="BM193" s="4">
        <v>4.83</v>
      </c>
      <c r="BN193" s="6">
        <v>2.63</v>
      </c>
      <c r="BO193" s="7">
        <v>1.22</v>
      </c>
      <c r="BP193" s="7">
        <v>0.72</v>
      </c>
      <c r="BQ193" s="7">
        <v>1.5</v>
      </c>
      <c r="BR193" s="8">
        <v>1.93</v>
      </c>
      <c r="BS193" s="7">
        <v>2.4900000000000002</v>
      </c>
      <c r="BT193" s="8">
        <v>3.25</v>
      </c>
      <c r="BU193" s="6">
        <v>3.14</v>
      </c>
      <c r="BV193" s="7">
        <v>3.85</v>
      </c>
      <c r="BW193" s="7">
        <v>6.1</v>
      </c>
      <c r="BX193" s="7">
        <v>4.16</v>
      </c>
      <c r="BY193" s="7">
        <v>3.8</v>
      </c>
      <c r="BZ193" s="8">
        <v>3.97</v>
      </c>
      <c r="CA193" s="7">
        <v>5.79</v>
      </c>
      <c r="CB193" s="9">
        <v>7.45</v>
      </c>
      <c r="CC193" s="4">
        <v>11.02</v>
      </c>
      <c r="CD193" s="4">
        <v>18.920000000000002</v>
      </c>
      <c r="CE193" s="16">
        <v>24.77</v>
      </c>
      <c r="CF193" s="18">
        <v>29.91</v>
      </c>
      <c r="CG193" s="17">
        <v>32.24</v>
      </c>
      <c r="CH193" s="18">
        <v>35.39</v>
      </c>
      <c r="CI193" s="17">
        <v>37.28</v>
      </c>
      <c r="CJ193" s="19">
        <v>37.299999999999997</v>
      </c>
      <c r="CK193" s="17">
        <v>38.799999999999997</v>
      </c>
      <c r="CL193" s="19">
        <v>38.68</v>
      </c>
      <c r="CM193" s="18">
        <v>37.6</v>
      </c>
      <c r="CN193" s="17">
        <v>37.76</v>
      </c>
      <c r="CO193" s="17">
        <v>39.75</v>
      </c>
      <c r="CP193" s="17">
        <v>40.25</v>
      </c>
      <c r="CQ193" s="17">
        <v>45.71</v>
      </c>
      <c r="CR193" s="19">
        <v>47.95</v>
      </c>
      <c r="CS193" s="17">
        <v>46.47</v>
      </c>
      <c r="CT193" s="20">
        <v>47.13</v>
      </c>
      <c r="CU193" s="16">
        <v>45.76</v>
      </c>
      <c r="CV193" s="16">
        <v>42.52</v>
      </c>
      <c r="CW193" s="16">
        <v>23.65</v>
      </c>
      <c r="CX193" s="18">
        <v>29.45</v>
      </c>
      <c r="CY193" s="17">
        <v>32.049999999999997</v>
      </c>
      <c r="CZ193" s="17">
        <v>36.270000000000003</v>
      </c>
      <c r="DA193" s="17">
        <v>37.119999999999997</v>
      </c>
      <c r="DB193" s="19">
        <v>37.03</v>
      </c>
      <c r="DC193" s="17">
        <v>38.54</v>
      </c>
      <c r="DD193" s="19">
        <v>38.4</v>
      </c>
      <c r="DE193" s="18">
        <v>38.32</v>
      </c>
      <c r="DF193" s="17">
        <v>38.44</v>
      </c>
      <c r="DG193" s="17">
        <v>38.799999999999997</v>
      </c>
      <c r="DH193" s="17">
        <v>40.07</v>
      </c>
      <c r="DI193" s="17">
        <v>46.32</v>
      </c>
      <c r="DJ193" s="19">
        <v>47.61</v>
      </c>
      <c r="DK193" s="17">
        <v>45.65</v>
      </c>
      <c r="DL193" s="20">
        <v>47.22</v>
      </c>
      <c r="DM193" s="16">
        <v>45.32</v>
      </c>
      <c r="DN193" s="16">
        <v>40.630000000000003</v>
      </c>
      <c r="DO193" s="16">
        <v>9</v>
      </c>
      <c r="DP193" s="17">
        <v>10</v>
      </c>
      <c r="DQ193" s="17">
        <v>13</v>
      </c>
      <c r="DR193" s="17">
        <v>10</v>
      </c>
      <c r="DS193" s="17">
        <v>6</v>
      </c>
      <c r="DT193" s="17">
        <v>0</v>
      </c>
      <c r="DU193" s="17">
        <v>-5</v>
      </c>
      <c r="DV193" s="17">
        <v>-7</v>
      </c>
      <c r="DW193" s="17">
        <v>-7</v>
      </c>
      <c r="DX193" s="17">
        <v>-2</v>
      </c>
      <c r="DY193" s="17">
        <v>2</v>
      </c>
      <c r="DZ193" s="17">
        <v>8</v>
      </c>
      <c r="EA193" s="17">
        <v>8</v>
      </c>
      <c r="EB193" s="17">
        <v>10</v>
      </c>
      <c r="EC193" s="17">
        <v>10</v>
      </c>
      <c r="ED193" s="20">
        <v>9</v>
      </c>
      <c r="EE193" s="20">
        <v>8</v>
      </c>
      <c r="EF193" s="20">
        <v>7</v>
      </c>
    </row>
    <row r="194" spans="1:136" ht="14">
      <c r="A194" s="2" t="s">
        <v>1309</v>
      </c>
      <c r="B194" s="2" t="s">
        <v>60</v>
      </c>
      <c r="C194" s="2"/>
      <c r="D194" s="2">
        <v>50992173</v>
      </c>
      <c r="E194" s="10" t="s">
        <v>315</v>
      </c>
      <c r="F194" s="11" t="s">
        <v>316</v>
      </c>
      <c r="G194" s="2" t="s">
        <v>167</v>
      </c>
      <c r="H194" s="2"/>
      <c r="I194" s="2" t="s">
        <v>147</v>
      </c>
      <c r="J194" s="2" t="s">
        <v>317</v>
      </c>
      <c r="K194" s="30" t="s">
        <v>1310</v>
      </c>
      <c r="L194" s="30"/>
      <c r="M194" s="30"/>
      <c r="N194" s="30"/>
      <c r="O194" s="3" t="s">
        <v>17</v>
      </c>
      <c r="P194" s="3">
        <v>34</v>
      </c>
      <c r="Q194" s="2">
        <v>30</v>
      </c>
      <c r="R194" s="2">
        <v>19</v>
      </c>
      <c r="S194" s="2" t="s">
        <v>121</v>
      </c>
      <c r="T194" s="33"/>
      <c r="U194" s="3" t="s">
        <v>318</v>
      </c>
      <c r="V194" s="3">
        <v>56</v>
      </c>
      <c r="W194" s="2">
        <v>34</v>
      </c>
      <c r="X194" s="2">
        <v>25</v>
      </c>
      <c r="Y194" s="2"/>
      <c r="Z194" s="33" t="s">
        <v>242</v>
      </c>
      <c r="AA194" s="12" t="s">
        <v>261</v>
      </c>
      <c r="AB194" s="12">
        <v>29</v>
      </c>
      <c r="AC194" s="13">
        <v>25</v>
      </c>
      <c r="AD194" s="13">
        <v>11</v>
      </c>
      <c r="AE194" s="13"/>
      <c r="AF194" s="34"/>
      <c r="AG194" s="2" t="s">
        <v>127</v>
      </c>
      <c r="AH194" s="2" t="s">
        <v>319</v>
      </c>
      <c r="AI194" s="2" t="s">
        <v>105</v>
      </c>
      <c r="AJ194" s="2" t="s">
        <v>227</v>
      </c>
      <c r="AK194" s="2" t="s">
        <v>87</v>
      </c>
      <c r="AL194" s="1" t="s">
        <v>90</v>
      </c>
      <c r="AM194" s="2" t="s">
        <v>89</v>
      </c>
      <c r="AN194" s="1" t="s">
        <v>180</v>
      </c>
      <c r="AO194" s="2" t="s">
        <v>91</v>
      </c>
      <c r="AP194" s="1" t="s">
        <v>320</v>
      </c>
      <c r="AQ194" s="2" t="s">
        <v>93</v>
      </c>
      <c r="AR194" s="14" t="s">
        <v>321</v>
      </c>
      <c r="AS194" s="15" t="s">
        <v>95</v>
      </c>
      <c r="AT194" s="1">
        <v>-2</v>
      </c>
      <c r="AU194" s="4">
        <v>5.62</v>
      </c>
      <c r="AV194" s="6">
        <v>3.9</v>
      </c>
      <c r="AW194" s="7">
        <v>3.07</v>
      </c>
      <c r="AX194" s="6">
        <v>2.87</v>
      </c>
      <c r="AY194" s="7">
        <v>2.78</v>
      </c>
      <c r="AZ194" s="8">
        <v>3.02</v>
      </c>
      <c r="BA194" s="7">
        <v>3.5</v>
      </c>
      <c r="BB194" s="8">
        <v>3.84</v>
      </c>
      <c r="BC194" s="6">
        <v>4.1100000000000003</v>
      </c>
      <c r="BD194" s="7">
        <v>3.67</v>
      </c>
      <c r="BE194" s="7">
        <v>5.9</v>
      </c>
      <c r="BF194" s="7">
        <v>7.01</v>
      </c>
      <c r="BG194" s="7">
        <v>3.17</v>
      </c>
      <c r="BH194" s="8">
        <v>3.64</v>
      </c>
      <c r="BI194" s="5">
        <v>5.43</v>
      </c>
      <c r="BJ194" s="9">
        <v>6.72</v>
      </c>
      <c r="BK194" s="4">
        <v>8.9600000000000009</v>
      </c>
      <c r="BL194" s="4">
        <v>17.23</v>
      </c>
      <c r="BM194" s="4">
        <v>6.39</v>
      </c>
      <c r="BN194" s="6">
        <v>3.53</v>
      </c>
      <c r="BO194" s="7">
        <v>3.8</v>
      </c>
      <c r="BP194" s="7">
        <v>3.62</v>
      </c>
      <c r="BQ194" s="7">
        <v>2.63</v>
      </c>
      <c r="BR194" s="8">
        <v>2.44</v>
      </c>
      <c r="BS194" s="7">
        <v>3.49</v>
      </c>
      <c r="BT194" s="8">
        <v>3.86</v>
      </c>
      <c r="BU194" s="6">
        <v>3.56</v>
      </c>
      <c r="BV194" s="7">
        <v>3.98</v>
      </c>
      <c r="BW194" s="7">
        <v>5.35</v>
      </c>
      <c r="BX194" s="7">
        <v>7.17</v>
      </c>
      <c r="BY194" s="7">
        <v>4.91</v>
      </c>
      <c r="BZ194" s="8">
        <v>5.31</v>
      </c>
      <c r="CA194" s="5">
        <v>6.28</v>
      </c>
      <c r="CB194" s="9">
        <v>8.19</v>
      </c>
      <c r="CC194" s="4">
        <v>9.23</v>
      </c>
      <c r="CD194" s="4">
        <v>16.11</v>
      </c>
      <c r="CE194" s="16">
        <v>25.85</v>
      </c>
      <c r="CF194" s="18">
        <v>28.49</v>
      </c>
      <c r="CG194" s="17">
        <v>29.2</v>
      </c>
      <c r="CH194" s="18">
        <v>32.380000000000003</v>
      </c>
      <c r="CI194" s="17">
        <v>33.18</v>
      </c>
      <c r="CJ194" s="19">
        <v>33.409999999999997</v>
      </c>
      <c r="CK194" s="17">
        <v>34.770000000000003</v>
      </c>
      <c r="CL194" s="19">
        <v>37.520000000000003</v>
      </c>
      <c r="CM194" s="18">
        <v>37.31</v>
      </c>
      <c r="CN194" s="17">
        <v>37.119999999999997</v>
      </c>
      <c r="CO194" s="17">
        <v>39.119999999999997</v>
      </c>
      <c r="CP194" s="17">
        <v>39.92</v>
      </c>
      <c r="CQ194" s="17">
        <v>44.02</v>
      </c>
      <c r="CR194" s="19">
        <v>45.41</v>
      </c>
      <c r="CS194" s="23">
        <v>45.53</v>
      </c>
      <c r="CT194" s="20">
        <v>44.59</v>
      </c>
      <c r="CU194" s="16">
        <v>43.36</v>
      </c>
      <c r="CV194" s="16">
        <v>40.85</v>
      </c>
      <c r="CW194" s="16">
        <v>25.86</v>
      </c>
      <c r="CX194" s="18">
        <v>29.56</v>
      </c>
      <c r="CY194" s="17">
        <v>29.23</v>
      </c>
      <c r="CZ194" s="17">
        <v>33.549999999999997</v>
      </c>
      <c r="DA194" s="17">
        <v>33.15</v>
      </c>
      <c r="DB194" s="19">
        <v>34.5</v>
      </c>
      <c r="DC194" s="17">
        <v>34.03</v>
      </c>
      <c r="DD194" s="19">
        <v>37.020000000000003</v>
      </c>
      <c r="DE194" s="18">
        <v>38.64</v>
      </c>
      <c r="DF194" s="17">
        <v>37.53</v>
      </c>
      <c r="DG194" s="17">
        <v>40.28</v>
      </c>
      <c r="DH194" s="17">
        <v>40.17</v>
      </c>
      <c r="DI194" s="17">
        <v>43.33</v>
      </c>
      <c r="DJ194" s="19">
        <v>46.82</v>
      </c>
      <c r="DK194" s="23">
        <v>47.41</v>
      </c>
      <c r="DL194" s="20">
        <v>44.8</v>
      </c>
      <c r="DM194" s="16">
        <v>43.73</v>
      </c>
      <c r="DN194" s="16">
        <v>41.22</v>
      </c>
      <c r="DO194" s="16">
        <v>0</v>
      </c>
      <c r="DP194" s="17">
        <v>0</v>
      </c>
      <c r="DQ194" s="17">
        <v>0</v>
      </c>
      <c r="DR194" s="17">
        <v>0</v>
      </c>
      <c r="DS194" s="17">
        <v>0</v>
      </c>
      <c r="DT194" s="17">
        <v>0</v>
      </c>
      <c r="DU194" s="17">
        <v>-4</v>
      </c>
      <c r="DV194" s="17">
        <v>-7</v>
      </c>
      <c r="DW194" s="17">
        <v>-10</v>
      </c>
      <c r="DX194" s="17">
        <v>-8</v>
      </c>
      <c r="DY194" s="17">
        <v>-2</v>
      </c>
      <c r="DZ194" s="17">
        <v>0</v>
      </c>
      <c r="EA194" s="17">
        <v>4</v>
      </c>
      <c r="EB194" s="17">
        <v>5</v>
      </c>
      <c r="EC194" s="23">
        <v>5</v>
      </c>
      <c r="ED194" s="20">
        <v>5</v>
      </c>
      <c r="EE194" s="20">
        <v>2</v>
      </c>
      <c r="EF194" s="20">
        <v>0</v>
      </c>
    </row>
    <row r="195" spans="1:136" ht="14">
      <c r="A195" s="2" t="s">
        <v>1307</v>
      </c>
      <c r="B195" s="2" t="s">
        <v>56</v>
      </c>
      <c r="C195" s="2"/>
      <c r="D195" s="2">
        <v>51892593</v>
      </c>
      <c r="E195" s="10" t="s">
        <v>309</v>
      </c>
      <c r="F195" s="11" t="s">
        <v>310</v>
      </c>
      <c r="G195" s="2" t="s">
        <v>167</v>
      </c>
      <c r="H195" s="2"/>
      <c r="I195" s="2" t="s">
        <v>99</v>
      </c>
      <c r="J195" s="2" t="s">
        <v>114</v>
      </c>
      <c r="K195" s="30" t="s">
        <v>168</v>
      </c>
      <c r="L195" s="30"/>
      <c r="M195" s="30"/>
      <c r="N195" s="30"/>
      <c r="O195" s="3" t="s">
        <v>6</v>
      </c>
      <c r="P195" s="3">
        <v>25</v>
      </c>
      <c r="Q195" s="2">
        <v>24</v>
      </c>
      <c r="R195" s="2">
        <v>16</v>
      </c>
      <c r="S195" s="2" t="s">
        <v>1308</v>
      </c>
      <c r="T195" s="33"/>
      <c r="U195" s="3" t="s">
        <v>137</v>
      </c>
      <c r="V195" s="3">
        <v>68</v>
      </c>
      <c r="W195" s="2">
        <v>56</v>
      </c>
      <c r="X195" s="2">
        <v>44</v>
      </c>
      <c r="Y195" s="2"/>
      <c r="Z195" s="33" t="s">
        <v>209</v>
      </c>
      <c r="AA195" s="12" t="s">
        <v>116</v>
      </c>
      <c r="AB195" s="12">
        <v>62</v>
      </c>
      <c r="AC195" s="13">
        <v>41</v>
      </c>
      <c r="AD195" s="13">
        <v>30</v>
      </c>
      <c r="AE195" s="13"/>
      <c r="AF195" s="34" t="s">
        <v>180</v>
      </c>
      <c r="AG195" s="2" t="s">
        <v>311</v>
      </c>
      <c r="AH195" s="2" t="s">
        <v>118</v>
      </c>
      <c r="AI195" s="2" t="s">
        <v>312</v>
      </c>
      <c r="AJ195" s="2" t="s">
        <v>313</v>
      </c>
      <c r="AK195" s="2" t="s">
        <v>87</v>
      </c>
      <c r="AL195" s="1" t="s">
        <v>88</v>
      </c>
      <c r="AM195" s="2" t="s">
        <v>89</v>
      </c>
      <c r="AN195" s="1" t="s">
        <v>108</v>
      </c>
      <c r="AO195" s="2" t="s">
        <v>91</v>
      </c>
      <c r="AP195" s="1" t="s">
        <v>314</v>
      </c>
      <c r="AQ195" s="2" t="s">
        <v>93</v>
      </c>
      <c r="AR195" s="14" t="s">
        <v>211</v>
      </c>
      <c r="AS195" s="15" t="s">
        <v>95</v>
      </c>
      <c r="AT195" s="1">
        <v>0</v>
      </c>
      <c r="AU195" s="4">
        <v>3.98</v>
      </c>
      <c r="AV195" s="6">
        <v>2.5</v>
      </c>
      <c r="AW195" s="7">
        <v>1.85</v>
      </c>
      <c r="AX195" s="6">
        <v>1.34</v>
      </c>
      <c r="AY195" s="7">
        <v>1.81</v>
      </c>
      <c r="AZ195" s="8">
        <v>0</v>
      </c>
      <c r="BA195" s="7">
        <v>0</v>
      </c>
      <c r="BB195" s="8">
        <v>1.18</v>
      </c>
      <c r="BC195" s="6">
        <v>1.66</v>
      </c>
      <c r="BD195" s="7">
        <v>2.44</v>
      </c>
      <c r="BE195" s="7">
        <v>5.29</v>
      </c>
      <c r="BF195" s="7">
        <v>6.32</v>
      </c>
      <c r="BG195" s="7">
        <v>2.17</v>
      </c>
      <c r="BH195" s="8">
        <v>2.44</v>
      </c>
      <c r="BI195" s="7">
        <v>3.74</v>
      </c>
      <c r="BJ195" s="9">
        <v>5.22</v>
      </c>
      <c r="BK195" s="4">
        <v>9.77</v>
      </c>
      <c r="BL195" s="4">
        <v>11.16</v>
      </c>
      <c r="BM195" s="4">
        <v>3.88</v>
      </c>
      <c r="BN195" s="6">
        <v>2.58</v>
      </c>
      <c r="BO195" s="7">
        <v>0</v>
      </c>
      <c r="BP195" s="7">
        <v>0</v>
      </c>
      <c r="BQ195" s="7">
        <v>1.78</v>
      </c>
      <c r="BR195" s="8">
        <v>0.99</v>
      </c>
      <c r="BS195" s="7">
        <v>2.12</v>
      </c>
      <c r="BT195" s="8">
        <v>3.5</v>
      </c>
      <c r="BU195" s="6">
        <v>2.48</v>
      </c>
      <c r="BV195" s="7">
        <v>4.18</v>
      </c>
      <c r="BW195" s="7">
        <v>6.3</v>
      </c>
      <c r="BX195" s="7">
        <v>3.99</v>
      </c>
      <c r="BY195" s="7">
        <v>2.2000000000000002</v>
      </c>
      <c r="BZ195" s="8">
        <v>2.91</v>
      </c>
      <c r="CA195" s="7">
        <v>4.74</v>
      </c>
      <c r="CB195" s="9">
        <v>5.45</v>
      </c>
      <c r="CC195" s="4">
        <v>8.7100000000000009</v>
      </c>
      <c r="CD195" s="4">
        <v>12.92</v>
      </c>
      <c r="CE195" s="16">
        <v>23.39</v>
      </c>
      <c r="CF195" s="18">
        <v>28.41</v>
      </c>
      <c r="CG195" s="17">
        <v>29.26</v>
      </c>
      <c r="CH195" s="18">
        <v>29.67</v>
      </c>
      <c r="CI195" s="17">
        <v>31.16</v>
      </c>
      <c r="CJ195" s="19">
        <v>32.869999999999997</v>
      </c>
      <c r="CK195" s="17">
        <v>34.33</v>
      </c>
      <c r="CL195" s="19">
        <v>34.75</v>
      </c>
      <c r="CM195" s="18">
        <v>34.979999999999997</v>
      </c>
      <c r="CN195" s="17">
        <v>36.520000000000003</v>
      </c>
      <c r="CO195" s="17">
        <v>36.79</v>
      </c>
      <c r="CP195" s="17">
        <v>38.61</v>
      </c>
      <c r="CQ195" s="17">
        <v>40.369999999999997</v>
      </c>
      <c r="CR195" s="19">
        <v>41.89</v>
      </c>
      <c r="CS195" s="17">
        <v>44.6</v>
      </c>
      <c r="CT195" s="20">
        <v>41.46</v>
      </c>
      <c r="CU195" s="16">
        <v>36.56</v>
      </c>
      <c r="CV195" s="16">
        <v>36.520000000000003</v>
      </c>
      <c r="CW195" s="16">
        <v>24.81</v>
      </c>
      <c r="CX195" s="18">
        <v>27.5</v>
      </c>
      <c r="CY195" s="17">
        <v>28.23</v>
      </c>
      <c r="CZ195" s="17">
        <v>30.68</v>
      </c>
      <c r="DA195" s="17">
        <v>32.24</v>
      </c>
      <c r="DB195" s="19">
        <v>33.18</v>
      </c>
      <c r="DC195" s="17">
        <v>35.6</v>
      </c>
      <c r="DD195" s="19">
        <v>35.93</v>
      </c>
      <c r="DE195" s="18">
        <v>34.94</v>
      </c>
      <c r="DF195" s="17">
        <v>35.1</v>
      </c>
      <c r="DG195" s="17">
        <v>35.78</v>
      </c>
      <c r="DH195" s="17">
        <v>38.770000000000003</v>
      </c>
      <c r="DI195" s="17">
        <v>40.76</v>
      </c>
      <c r="DJ195" s="19">
        <v>41.65</v>
      </c>
      <c r="DK195" s="17">
        <v>46.28</v>
      </c>
      <c r="DL195" s="20">
        <v>41.85</v>
      </c>
      <c r="DM195" s="16">
        <v>37.17</v>
      </c>
      <c r="DN195" s="16">
        <v>35.24</v>
      </c>
      <c r="DO195" s="16">
        <v>6</v>
      </c>
      <c r="DP195" s="17">
        <v>8</v>
      </c>
      <c r="DQ195" s="17">
        <v>7</v>
      </c>
      <c r="DR195" s="17">
        <v>5</v>
      </c>
      <c r="DS195" s="17">
        <v>1</v>
      </c>
      <c r="DT195" s="17">
        <v>-2</v>
      </c>
      <c r="DU195" s="17">
        <v>-7</v>
      </c>
      <c r="DV195" s="17">
        <v>-9</v>
      </c>
      <c r="DW195" s="17">
        <v>-4</v>
      </c>
      <c r="DX195" s="17">
        <v>0</v>
      </c>
      <c r="DY195" s="17">
        <v>14</v>
      </c>
      <c r="DZ195" s="17">
        <v>22</v>
      </c>
      <c r="EA195" s="17">
        <v>28</v>
      </c>
      <c r="EB195" s="17">
        <v>27</v>
      </c>
      <c r="EC195" s="17">
        <v>26</v>
      </c>
      <c r="ED195" s="20">
        <v>16</v>
      </c>
      <c r="EE195" s="20">
        <v>13</v>
      </c>
      <c r="EF195" s="20">
        <v>13</v>
      </c>
    </row>
    <row r="196" spans="1:136" ht="14">
      <c r="A196" s="2" t="s">
        <v>1306</v>
      </c>
      <c r="B196" s="2" t="s">
        <v>14</v>
      </c>
      <c r="C196" s="2"/>
      <c r="D196" s="2">
        <v>53007764</v>
      </c>
      <c r="E196" s="10" t="s">
        <v>305</v>
      </c>
      <c r="F196" s="11" t="s">
        <v>306</v>
      </c>
      <c r="G196" s="2" t="s">
        <v>167</v>
      </c>
      <c r="H196" s="2"/>
      <c r="I196" s="2" t="s">
        <v>238</v>
      </c>
      <c r="J196" s="2"/>
      <c r="K196" s="30" t="s">
        <v>168</v>
      </c>
      <c r="L196" s="30"/>
      <c r="M196" s="30"/>
      <c r="N196" s="30"/>
      <c r="O196" s="3" t="s">
        <v>6</v>
      </c>
      <c r="P196" s="3">
        <v>13</v>
      </c>
      <c r="Q196" s="2">
        <v>14</v>
      </c>
      <c r="R196" s="2">
        <v>7</v>
      </c>
      <c r="S196" s="2" t="s">
        <v>461</v>
      </c>
      <c r="T196" s="33"/>
      <c r="U196" s="3" t="s">
        <v>137</v>
      </c>
      <c r="V196" s="3">
        <v>46</v>
      </c>
      <c r="W196" s="2">
        <v>27</v>
      </c>
      <c r="X196" s="2">
        <v>16</v>
      </c>
      <c r="Y196" s="2"/>
      <c r="Z196" s="33" t="s">
        <v>443</v>
      </c>
      <c r="AA196" s="12" t="s">
        <v>116</v>
      </c>
      <c r="AB196" s="12">
        <v>52</v>
      </c>
      <c r="AC196" s="13">
        <v>39</v>
      </c>
      <c r="AD196" s="13">
        <v>14</v>
      </c>
      <c r="AE196" s="13"/>
      <c r="AF196" s="34" t="s">
        <v>180</v>
      </c>
      <c r="AG196" s="2" t="s">
        <v>250</v>
      </c>
      <c r="AH196" s="2" t="s">
        <v>240</v>
      </c>
      <c r="AI196" s="2" t="s">
        <v>226</v>
      </c>
      <c r="AJ196" s="2" t="s">
        <v>245</v>
      </c>
      <c r="AK196" s="2" t="s">
        <v>87</v>
      </c>
      <c r="AL196" s="1" t="s">
        <v>88</v>
      </c>
      <c r="AM196" s="2" t="s">
        <v>89</v>
      </c>
      <c r="AN196" s="1" t="s">
        <v>108</v>
      </c>
      <c r="AO196" s="2" t="s">
        <v>91</v>
      </c>
      <c r="AP196" s="1" t="s">
        <v>307</v>
      </c>
      <c r="AQ196" s="2" t="s">
        <v>93</v>
      </c>
      <c r="AR196" s="14" t="s">
        <v>308</v>
      </c>
      <c r="AS196" s="15" t="s">
        <v>95</v>
      </c>
      <c r="AT196" s="1">
        <v>1</v>
      </c>
      <c r="AU196" s="4">
        <v>4.1100000000000003</v>
      </c>
      <c r="AV196" s="39">
        <v>3.92</v>
      </c>
      <c r="AW196" s="5">
        <v>2.13</v>
      </c>
      <c r="AX196" s="6">
        <v>1.87</v>
      </c>
      <c r="AY196" s="7">
        <v>2.13</v>
      </c>
      <c r="AZ196" s="8">
        <v>2.02</v>
      </c>
      <c r="BA196" s="7">
        <v>2.29</v>
      </c>
      <c r="BB196" s="8">
        <v>2.27</v>
      </c>
      <c r="BC196" s="6">
        <v>2.02</v>
      </c>
      <c r="BD196" s="7">
        <v>4.3499999999999996</v>
      </c>
      <c r="BE196" s="7">
        <v>7.33</v>
      </c>
      <c r="BF196" s="7">
        <v>6.72</v>
      </c>
      <c r="BG196" s="7">
        <v>2.89</v>
      </c>
      <c r="BH196" s="8">
        <v>3.69</v>
      </c>
      <c r="BI196" s="7">
        <v>5.94</v>
      </c>
      <c r="BJ196" s="9">
        <v>7.58</v>
      </c>
      <c r="BK196" s="4">
        <v>12.18</v>
      </c>
      <c r="BL196" s="4">
        <v>16.47</v>
      </c>
      <c r="BM196" s="4">
        <v>4.75</v>
      </c>
      <c r="BN196" s="39">
        <v>4.09</v>
      </c>
      <c r="BO196" s="5">
        <v>1.76</v>
      </c>
      <c r="BP196" s="7">
        <v>0</v>
      </c>
      <c r="BQ196" s="7">
        <v>2.4900000000000002</v>
      </c>
      <c r="BR196" s="8">
        <v>2.86</v>
      </c>
      <c r="BS196" s="7">
        <v>3.85</v>
      </c>
      <c r="BT196" s="8">
        <v>4.88</v>
      </c>
      <c r="BU196" s="6">
        <v>4.3499999999999996</v>
      </c>
      <c r="BV196" s="7">
        <v>4.97</v>
      </c>
      <c r="BW196" s="7">
        <v>7.15</v>
      </c>
      <c r="BX196" s="7">
        <v>6.9</v>
      </c>
      <c r="BY196" s="7">
        <v>3.95</v>
      </c>
      <c r="BZ196" s="8">
        <v>5.34</v>
      </c>
      <c r="CA196" s="7">
        <v>6.31</v>
      </c>
      <c r="CB196" s="9">
        <v>8.24</v>
      </c>
      <c r="CC196" s="4">
        <v>11.37</v>
      </c>
      <c r="CD196" s="4">
        <v>15.16</v>
      </c>
      <c r="CE196" s="16">
        <v>25.49</v>
      </c>
      <c r="CF196" s="40">
        <v>29.86</v>
      </c>
      <c r="CG196" s="23">
        <v>32.29</v>
      </c>
      <c r="CH196" s="18">
        <v>34.33</v>
      </c>
      <c r="CI196" s="17">
        <v>35.020000000000003</v>
      </c>
      <c r="CJ196" s="19">
        <v>36.200000000000003</v>
      </c>
      <c r="CK196" s="17">
        <v>36.58</v>
      </c>
      <c r="CL196" s="19">
        <v>38.22</v>
      </c>
      <c r="CM196" s="18">
        <v>38.659999999999997</v>
      </c>
      <c r="CN196" s="17">
        <v>39.1</v>
      </c>
      <c r="CO196" s="17">
        <v>40.99</v>
      </c>
      <c r="CP196" s="17">
        <v>42.46</v>
      </c>
      <c r="CQ196" s="17">
        <v>47.65</v>
      </c>
      <c r="CR196" s="19">
        <v>48.75</v>
      </c>
      <c r="CS196" s="17">
        <v>49.54</v>
      </c>
      <c r="CT196" s="20">
        <v>48.48</v>
      </c>
      <c r="CU196" s="16">
        <v>41.04</v>
      </c>
      <c r="CV196" s="16">
        <v>36.94</v>
      </c>
      <c r="CW196" s="16">
        <v>25.51</v>
      </c>
      <c r="CX196" s="40">
        <v>30.76</v>
      </c>
      <c r="CY196" s="23">
        <v>31.78</v>
      </c>
      <c r="CZ196" s="17">
        <v>33.64</v>
      </c>
      <c r="DA196" s="17">
        <v>34.08</v>
      </c>
      <c r="DB196" s="19">
        <v>36.869999999999997</v>
      </c>
      <c r="DC196" s="17">
        <v>36.840000000000003</v>
      </c>
      <c r="DD196" s="19">
        <v>37.799999999999997</v>
      </c>
      <c r="DE196" s="18">
        <v>38.72</v>
      </c>
      <c r="DF196" s="17">
        <v>39.869999999999997</v>
      </c>
      <c r="DG196" s="17">
        <v>40.729999999999997</v>
      </c>
      <c r="DH196" s="17">
        <v>42.51</v>
      </c>
      <c r="DI196" s="17">
        <v>47.33</v>
      </c>
      <c r="DJ196" s="19">
        <v>48.2</v>
      </c>
      <c r="DK196" s="17">
        <v>49.78</v>
      </c>
      <c r="DL196" s="20">
        <v>47.29</v>
      </c>
      <c r="DM196" s="16">
        <v>40.78</v>
      </c>
      <c r="DN196" s="16">
        <v>36.6</v>
      </c>
      <c r="DO196" s="16">
        <v>2</v>
      </c>
      <c r="DP196" s="23">
        <v>2</v>
      </c>
      <c r="DQ196" s="23">
        <v>5</v>
      </c>
      <c r="DR196" s="17">
        <v>3</v>
      </c>
      <c r="DS196" s="17">
        <v>1</v>
      </c>
      <c r="DT196" s="17">
        <v>0</v>
      </c>
      <c r="DU196" s="17">
        <v>-2</v>
      </c>
      <c r="DV196" s="17">
        <v>-5</v>
      </c>
      <c r="DW196" s="17">
        <v>-2</v>
      </c>
      <c r="DX196" s="17">
        <v>0</v>
      </c>
      <c r="DY196" s="17">
        <v>8</v>
      </c>
      <c r="DZ196" s="17">
        <v>18</v>
      </c>
      <c r="EA196" s="17">
        <v>24</v>
      </c>
      <c r="EB196" s="17">
        <v>24</v>
      </c>
      <c r="EC196" s="17">
        <v>21</v>
      </c>
      <c r="ED196" s="20">
        <v>15</v>
      </c>
      <c r="EE196" s="20">
        <v>12</v>
      </c>
      <c r="EF196" s="20">
        <v>11</v>
      </c>
    </row>
    <row r="197" spans="1:136" ht="14">
      <c r="A197" s="2" t="s">
        <v>1305</v>
      </c>
      <c r="B197" s="2" t="s">
        <v>212</v>
      </c>
      <c r="C197" s="2"/>
      <c r="D197" s="2">
        <v>53157203</v>
      </c>
      <c r="E197" s="10" t="s">
        <v>299</v>
      </c>
      <c r="F197" s="11" t="s">
        <v>300</v>
      </c>
      <c r="G197" s="2" t="s">
        <v>167</v>
      </c>
      <c r="H197" s="2"/>
      <c r="I197" s="2" t="s">
        <v>147</v>
      </c>
      <c r="J197" s="2" t="s">
        <v>255</v>
      </c>
      <c r="K197" s="30" t="s">
        <v>168</v>
      </c>
      <c r="L197" s="30"/>
      <c r="M197" s="30"/>
      <c r="N197" s="30"/>
      <c r="O197" s="3" t="s">
        <v>17</v>
      </c>
      <c r="P197" s="3">
        <v>43</v>
      </c>
      <c r="Q197" s="2">
        <v>34</v>
      </c>
      <c r="R197" s="2">
        <v>29</v>
      </c>
      <c r="S197" s="2" t="s">
        <v>280</v>
      </c>
      <c r="T197" s="33"/>
      <c r="U197" s="3" t="s">
        <v>216</v>
      </c>
      <c r="V197" s="3">
        <v>67</v>
      </c>
      <c r="W197" s="2">
        <v>47</v>
      </c>
      <c r="X197" s="2">
        <v>28</v>
      </c>
      <c r="Y197" s="2"/>
      <c r="Z197" s="33" t="s">
        <v>242</v>
      </c>
      <c r="AA197" s="12" t="s">
        <v>301</v>
      </c>
      <c r="AB197" s="12">
        <v>41</v>
      </c>
      <c r="AC197" s="13">
        <v>31</v>
      </c>
      <c r="AD197" s="13">
        <v>22</v>
      </c>
      <c r="AE197" s="13"/>
      <c r="AF197" s="34"/>
      <c r="AG197" s="2" t="s">
        <v>239</v>
      </c>
      <c r="AH197" s="2" t="s">
        <v>118</v>
      </c>
      <c r="AI197" s="2" t="s">
        <v>105</v>
      </c>
      <c r="AJ197" s="2" t="s">
        <v>302</v>
      </c>
      <c r="AK197" s="2" t="s">
        <v>87</v>
      </c>
      <c r="AL197" s="1" t="s">
        <v>90</v>
      </c>
      <c r="AM197" s="2" t="s">
        <v>89</v>
      </c>
      <c r="AN197" s="1" t="s">
        <v>180</v>
      </c>
      <c r="AO197" s="2" t="s">
        <v>91</v>
      </c>
      <c r="AP197" s="1" t="s">
        <v>303</v>
      </c>
      <c r="AQ197" s="2" t="s">
        <v>93</v>
      </c>
      <c r="AR197" s="14" t="s">
        <v>304</v>
      </c>
      <c r="AS197" s="15" t="s">
        <v>95</v>
      </c>
      <c r="AT197" s="1">
        <v>-7</v>
      </c>
      <c r="AU197" s="4">
        <v>3.93</v>
      </c>
      <c r="AV197" s="6">
        <v>2.9</v>
      </c>
      <c r="AW197" s="7">
        <v>2.2799999999999998</v>
      </c>
      <c r="AX197" s="6">
        <v>2.2000000000000002</v>
      </c>
      <c r="AY197" s="7">
        <v>2.2799999999999998</v>
      </c>
      <c r="AZ197" s="8">
        <v>2.99</v>
      </c>
      <c r="BA197" s="7">
        <v>2.41</v>
      </c>
      <c r="BB197" s="8">
        <v>2.02</v>
      </c>
      <c r="BC197" s="6">
        <v>2.2000000000000002</v>
      </c>
      <c r="BD197" s="7">
        <v>2.04</v>
      </c>
      <c r="BE197" s="7">
        <v>3.62</v>
      </c>
      <c r="BF197" s="7">
        <v>4.95</v>
      </c>
      <c r="BG197" s="7">
        <v>2.36</v>
      </c>
      <c r="BH197" s="8">
        <v>2.86</v>
      </c>
      <c r="BI197" s="5">
        <v>4.2</v>
      </c>
      <c r="BJ197" s="9">
        <v>5.99</v>
      </c>
      <c r="BK197" s="4">
        <v>8.16</v>
      </c>
      <c r="BL197" s="4">
        <v>14.43</v>
      </c>
      <c r="BM197" s="4">
        <v>4.3099999999999996</v>
      </c>
      <c r="BN197" s="6">
        <v>2.66</v>
      </c>
      <c r="BO197" s="7">
        <v>1.45</v>
      </c>
      <c r="BP197" s="7">
        <v>0</v>
      </c>
      <c r="BQ197" s="7">
        <v>0</v>
      </c>
      <c r="BR197" s="8">
        <v>1.27</v>
      </c>
      <c r="BS197" s="7">
        <v>1.99</v>
      </c>
      <c r="BT197" s="8">
        <v>2.36</v>
      </c>
      <c r="BU197" s="6">
        <v>2.68</v>
      </c>
      <c r="BV197" s="7">
        <v>2.62</v>
      </c>
      <c r="BW197" s="7">
        <v>3.62</v>
      </c>
      <c r="BX197" s="7">
        <v>4.43</v>
      </c>
      <c r="BY197" s="7">
        <v>3.61</v>
      </c>
      <c r="BZ197" s="8">
        <v>4.04</v>
      </c>
      <c r="CA197" s="5">
        <v>4.79</v>
      </c>
      <c r="CB197" s="9">
        <v>6.6</v>
      </c>
      <c r="CC197" s="4">
        <v>9.23</v>
      </c>
      <c r="CD197" s="4">
        <v>15.6</v>
      </c>
      <c r="CE197" s="16">
        <v>25.84</v>
      </c>
      <c r="CF197" s="18">
        <v>29.9</v>
      </c>
      <c r="CG197" s="17">
        <v>32.96</v>
      </c>
      <c r="CH197" s="18">
        <v>34.79</v>
      </c>
      <c r="CI197" s="17">
        <v>36.61</v>
      </c>
      <c r="CJ197" s="19">
        <v>36.53</v>
      </c>
      <c r="CK197" s="17">
        <v>38.85</v>
      </c>
      <c r="CL197" s="19">
        <v>40.14</v>
      </c>
      <c r="CM197" s="18">
        <v>40.049999999999997</v>
      </c>
      <c r="CN197" s="17">
        <v>40.1</v>
      </c>
      <c r="CO197" s="17">
        <v>40.96</v>
      </c>
      <c r="CP197" s="17">
        <v>41.46</v>
      </c>
      <c r="CQ197" s="17">
        <v>45.8</v>
      </c>
      <c r="CR197" s="19">
        <v>49.48</v>
      </c>
      <c r="CS197" s="23">
        <v>48.31</v>
      </c>
      <c r="CT197" s="20">
        <v>48.45</v>
      </c>
      <c r="CU197" s="16">
        <v>45.58</v>
      </c>
      <c r="CV197" s="16">
        <v>42.49</v>
      </c>
      <c r="CW197" s="16">
        <v>25.11</v>
      </c>
      <c r="CX197" s="18">
        <v>28.77</v>
      </c>
      <c r="CY197" s="17">
        <v>32.369999999999997</v>
      </c>
      <c r="CZ197" s="17">
        <v>36.71</v>
      </c>
      <c r="DA197" s="17">
        <v>37.43</v>
      </c>
      <c r="DB197" s="19">
        <v>37.270000000000003</v>
      </c>
      <c r="DC197" s="17">
        <v>39.17</v>
      </c>
      <c r="DD197" s="19">
        <v>40.6</v>
      </c>
      <c r="DE197" s="18">
        <v>41.95</v>
      </c>
      <c r="DF197" s="17">
        <v>40.880000000000003</v>
      </c>
      <c r="DG197" s="17">
        <v>40.840000000000003</v>
      </c>
      <c r="DH197" s="17">
        <v>40.9</v>
      </c>
      <c r="DI197" s="17">
        <v>45.09</v>
      </c>
      <c r="DJ197" s="19">
        <v>49.15</v>
      </c>
      <c r="DK197" s="23">
        <v>49.94</v>
      </c>
      <c r="DL197" s="20">
        <v>48.11</v>
      </c>
      <c r="DM197" s="16">
        <v>45.2</v>
      </c>
      <c r="DN197" s="16">
        <v>42.13</v>
      </c>
      <c r="DO197" s="16">
        <v>3</v>
      </c>
      <c r="DP197" s="17">
        <v>4</v>
      </c>
      <c r="DQ197" s="17">
        <v>3</v>
      </c>
      <c r="DR197" s="17">
        <v>0</v>
      </c>
      <c r="DS197" s="17">
        <v>-1</v>
      </c>
      <c r="DT197" s="17">
        <v>-7</v>
      </c>
      <c r="DU197" s="17">
        <v>-14</v>
      </c>
      <c r="DV197" s="17">
        <v>-20</v>
      </c>
      <c r="DW197" s="17">
        <v>-24</v>
      </c>
      <c r="DX197" s="17">
        <v>-22</v>
      </c>
      <c r="DY197" s="17">
        <v>-15</v>
      </c>
      <c r="DZ197" s="17">
        <v>-10</v>
      </c>
      <c r="EA197" s="17">
        <v>-1</v>
      </c>
      <c r="EB197" s="17">
        <v>4</v>
      </c>
      <c r="EC197" s="23">
        <v>4</v>
      </c>
      <c r="ED197" s="20">
        <v>3</v>
      </c>
      <c r="EE197" s="20">
        <v>0</v>
      </c>
      <c r="EF197" s="20">
        <v>0</v>
      </c>
    </row>
    <row r="198" spans="1:136" ht="14">
      <c r="A198" s="2" t="s">
        <v>1303</v>
      </c>
      <c r="B198" s="2" t="s">
        <v>292</v>
      </c>
      <c r="C198" s="2"/>
      <c r="D198" s="2">
        <v>53135304</v>
      </c>
      <c r="E198" s="10" t="s">
        <v>293</v>
      </c>
      <c r="F198" s="11" t="s">
        <v>294</v>
      </c>
      <c r="G198" s="2" t="s">
        <v>167</v>
      </c>
      <c r="H198" s="2"/>
      <c r="I198" s="2" t="s">
        <v>99</v>
      </c>
      <c r="J198" s="2" t="s">
        <v>287</v>
      </c>
      <c r="K198" s="30" t="s">
        <v>168</v>
      </c>
      <c r="L198" s="30" t="s">
        <v>503</v>
      </c>
      <c r="M198" s="30"/>
      <c r="N198" s="30"/>
      <c r="O198" s="3" t="s">
        <v>6</v>
      </c>
      <c r="P198" s="3">
        <v>18</v>
      </c>
      <c r="Q198" s="2">
        <v>17</v>
      </c>
      <c r="R198" s="2">
        <v>13</v>
      </c>
      <c r="S198" s="2" t="s">
        <v>1304</v>
      </c>
      <c r="T198" s="33"/>
      <c r="U198" s="3" t="s">
        <v>137</v>
      </c>
      <c r="V198" s="3">
        <v>60</v>
      </c>
      <c r="W198" s="2">
        <v>49</v>
      </c>
      <c r="X198" s="2">
        <v>30</v>
      </c>
      <c r="Y198" s="2"/>
      <c r="Z198" s="33" t="s">
        <v>242</v>
      </c>
      <c r="AA198" s="12" t="s">
        <v>138</v>
      </c>
      <c r="AB198" s="12">
        <v>46</v>
      </c>
      <c r="AC198" s="13">
        <v>46</v>
      </c>
      <c r="AD198" s="13">
        <v>10</v>
      </c>
      <c r="AE198" s="13"/>
      <c r="AF198" s="34" t="s">
        <v>180</v>
      </c>
      <c r="AG198" s="2" t="s">
        <v>272</v>
      </c>
      <c r="AH198" s="2" t="s">
        <v>288</v>
      </c>
      <c r="AI198" s="2" t="s">
        <v>295</v>
      </c>
      <c r="AJ198" s="2" t="s">
        <v>296</v>
      </c>
      <c r="AK198" s="2" t="s">
        <v>87</v>
      </c>
      <c r="AL198" s="1" t="s">
        <v>88</v>
      </c>
      <c r="AM198" s="2" t="s">
        <v>89</v>
      </c>
      <c r="AN198" s="1" t="s">
        <v>131</v>
      </c>
      <c r="AO198" s="2" t="s">
        <v>91</v>
      </c>
      <c r="AP198" s="1" t="s">
        <v>297</v>
      </c>
      <c r="AQ198" s="2" t="s">
        <v>93</v>
      </c>
      <c r="AR198" s="14" t="s">
        <v>298</v>
      </c>
      <c r="AS198" s="15" t="s">
        <v>95</v>
      </c>
      <c r="AT198" s="1">
        <v>6</v>
      </c>
      <c r="AU198" s="4">
        <v>4.5</v>
      </c>
      <c r="AV198" s="39">
        <v>3.46</v>
      </c>
      <c r="AW198" s="5">
        <v>2.37</v>
      </c>
      <c r="AX198" s="6">
        <v>2.17</v>
      </c>
      <c r="AY198" s="7">
        <v>1.34</v>
      </c>
      <c r="AZ198" s="8">
        <v>0</v>
      </c>
      <c r="BA198" s="7">
        <v>0.83</v>
      </c>
      <c r="BB198" s="8">
        <v>1.52</v>
      </c>
      <c r="BC198" s="6">
        <v>2.2799999999999998</v>
      </c>
      <c r="BD198" s="7">
        <v>6.35</v>
      </c>
      <c r="BE198" s="7">
        <v>6.78</v>
      </c>
      <c r="BF198" s="7">
        <v>5.78</v>
      </c>
      <c r="BG198" s="7">
        <v>3.36</v>
      </c>
      <c r="BH198" s="8">
        <v>3.85</v>
      </c>
      <c r="BI198" s="7">
        <v>6.15</v>
      </c>
      <c r="BJ198" s="9">
        <v>8.81</v>
      </c>
      <c r="BK198" s="4">
        <v>14.59</v>
      </c>
      <c r="BL198" s="1"/>
      <c r="BM198" s="4">
        <v>4.03</v>
      </c>
      <c r="BN198" s="39">
        <v>3.02</v>
      </c>
      <c r="BO198" s="5">
        <v>0.88</v>
      </c>
      <c r="BP198" s="7">
        <v>0.88</v>
      </c>
      <c r="BQ198" s="7">
        <v>3.11</v>
      </c>
      <c r="BR198" s="8">
        <v>3.25</v>
      </c>
      <c r="BS198" s="7">
        <v>2.66</v>
      </c>
      <c r="BT198" s="8">
        <v>3.85</v>
      </c>
      <c r="BU198" s="6">
        <v>4.51</v>
      </c>
      <c r="BV198" s="7">
        <v>5.98</v>
      </c>
      <c r="BW198" s="7">
        <v>7.05</v>
      </c>
      <c r="BX198" s="7">
        <v>5.45</v>
      </c>
      <c r="BY198" s="7">
        <v>2.91</v>
      </c>
      <c r="BZ198" s="8">
        <v>5.63</v>
      </c>
      <c r="CA198" s="7">
        <v>5.89</v>
      </c>
      <c r="CB198" s="9">
        <v>8.36</v>
      </c>
      <c r="CC198" s="4">
        <v>14.96</v>
      </c>
      <c r="CD198" s="1"/>
      <c r="CE198" s="16">
        <v>25.93</v>
      </c>
      <c r="CF198" s="40">
        <v>28.6</v>
      </c>
      <c r="CG198" s="23">
        <v>30.12</v>
      </c>
      <c r="CH198" s="18">
        <v>51.28</v>
      </c>
      <c r="CI198" s="17">
        <v>32.369999999999997</v>
      </c>
      <c r="CJ198" s="19">
        <v>34.42</v>
      </c>
      <c r="CK198" s="17">
        <v>34.159999999999997</v>
      </c>
      <c r="CL198" s="19">
        <v>35.43</v>
      </c>
      <c r="CM198" s="18">
        <v>34.65</v>
      </c>
      <c r="CN198" s="17">
        <v>34.020000000000003</v>
      </c>
      <c r="CO198" s="17">
        <v>36.49</v>
      </c>
      <c r="CP198" s="17">
        <v>38.14</v>
      </c>
      <c r="CQ198" s="17">
        <v>42.61</v>
      </c>
      <c r="CR198" s="19">
        <v>45.67</v>
      </c>
      <c r="CS198" s="17">
        <v>44.21</v>
      </c>
      <c r="CT198" s="20">
        <v>40.159999999999997</v>
      </c>
      <c r="CU198" s="16">
        <v>38.909999999999997</v>
      </c>
      <c r="CV198" s="1"/>
      <c r="CW198" s="16">
        <v>26.63</v>
      </c>
      <c r="CX198" s="40">
        <v>27.57</v>
      </c>
      <c r="CY198" s="23">
        <v>29.83</v>
      </c>
      <c r="CZ198" s="17">
        <v>32.35</v>
      </c>
      <c r="DA198" s="17">
        <v>32.89</v>
      </c>
      <c r="DB198" s="19">
        <v>33.79</v>
      </c>
      <c r="DC198" s="17">
        <v>34.119999999999997</v>
      </c>
      <c r="DD198" s="19">
        <v>35.28</v>
      </c>
      <c r="DE198" s="18">
        <v>34.54</v>
      </c>
      <c r="DF198" s="17">
        <v>34.17</v>
      </c>
      <c r="DG198" s="17">
        <v>36.04</v>
      </c>
      <c r="DH198" s="17">
        <v>38.85</v>
      </c>
      <c r="DI198" s="17">
        <v>43.1</v>
      </c>
      <c r="DJ198" s="19">
        <v>45.16</v>
      </c>
      <c r="DK198" s="17">
        <v>45.32</v>
      </c>
      <c r="DL198" s="20">
        <v>40.56</v>
      </c>
      <c r="DM198" s="16">
        <v>37.94</v>
      </c>
      <c r="DN198" s="1"/>
      <c r="DO198" s="16">
        <v>3</v>
      </c>
      <c r="DP198" s="23">
        <v>6</v>
      </c>
      <c r="DQ198" s="23">
        <v>3</v>
      </c>
      <c r="DR198" s="17">
        <v>0</v>
      </c>
      <c r="DS198" s="17">
        <v>-5</v>
      </c>
      <c r="DT198" s="17">
        <v>-10</v>
      </c>
      <c r="DU198" s="17">
        <v>-11</v>
      </c>
      <c r="DV198" s="17">
        <v>-8</v>
      </c>
      <c r="DW198" s="17">
        <v>-6</v>
      </c>
      <c r="DX198" s="17">
        <v>0</v>
      </c>
      <c r="DY198" s="17">
        <v>7</v>
      </c>
      <c r="DZ198" s="17">
        <v>14</v>
      </c>
      <c r="EA198" s="17">
        <v>19</v>
      </c>
      <c r="EB198" s="17">
        <v>17</v>
      </c>
      <c r="EC198" s="17">
        <v>14</v>
      </c>
      <c r="ED198" s="20">
        <v>13</v>
      </c>
      <c r="EE198" s="20">
        <v>14</v>
      </c>
      <c r="EF198" s="1"/>
    </row>
    <row r="199" spans="1:136" ht="14">
      <c r="A199" s="2" t="s">
        <v>1302</v>
      </c>
      <c r="B199" s="2" t="s">
        <v>284</v>
      </c>
      <c r="C199" s="2"/>
      <c r="D199" s="2">
        <v>51331997</v>
      </c>
      <c r="E199" s="10" t="s">
        <v>285</v>
      </c>
      <c r="F199" s="11" t="s">
        <v>286</v>
      </c>
      <c r="G199" s="2" t="s">
        <v>167</v>
      </c>
      <c r="H199" s="2"/>
      <c r="I199" s="2" t="s">
        <v>99</v>
      </c>
      <c r="J199" s="2" t="s">
        <v>287</v>
      </c>
      <c r="K199" s="30" t="s">
        <v>168</v>
      </c>
      <c r="L199" s="30"/>
      <c r="M199" s="30"/>
      <c r="N199" s="30"/>
      <c r="O199" s="3" t="s">
        <v>6</v>
      </c>
      <c r="P199" s="3">
        <v>27</v>
      </c>
      <c r="Q199" s="2">
        <v>23</v>
      </c>
      <c r="R199" s="2">
        <v>18</v>
      </c>
      <c r="S199" s="2" t="s">
        <v>710</v>
      </c>
      <c r="T199" s="33"/>
      <c r="U199" s="3" t="s">
        <v>137</v>
      </c>
      <c r="V199" s="3">
        <v>56</v>
      </c>
      <c r="W199" s="2">
        <v>35</v>
      </c>
      <c r="X199" s="2">
        <v>19</v>
      </c>
      <c r="Y199" s="2"/>
      <c r="Z199" s="33" t="s">
        <v>443</v>
      </c>
      <c r="AA199" s="12" t="s">
        <v>116</v>
      </c>
      <c r="AB199" s="12">
        <v>46</v>
      </c>
      <c r="AC199" s="13">
        <v>27</v>
      </c>
      <c r="AD199" s="13">
        <v>1</v>
      </c>
      <c r="AE199" s="13"/>
      <c r="AF199" s="34" t="s">
        <v>180</v>
      </c>
      <c r="AG199" s="2" t="s">
        <v>177</v>
      </c>
      <c r="AH199" s="2" t="s">
        <v>288</v>
      </c>
      <c r="AI199" s="2" t="s">
        <v>289</v>
      </c>
      <c r="AJ199" s="2" t="s">
        <v>141</v>
      </c>
      <c r="AK199" s="2" t="s">
        <v>87</v>
      </c>
      <c r="AL199" s="1" t="s">
        <v>90</v>
      </c>
      <c r="AM199" s="2" t="s">
        <v>89</v>
      </c>
      <c r="AN199" s="1" t="s">
        <v>131</v>
      </c>
      <c r="AO199" s="2" t="s">
        <v>91</v>
      </c>
      <c r="AP199" s="1" t="s">
        <v>290</v>
      </c>
      <c r="AQ199" s="2" t="s">
        <v>93</v>
      </c>
      <c r="AR199" s="14" t="s">
        <v>291</v>
      </c>
      <c r="AS199" s="15" t="s">
        <v>95</v>
      </c>
      <c r="AT199" s="1">
        <v>0</v>
      </c>
      <c r="AU199" s="4">
        <v>3.09</v>
      </c>
      <c r="AV199" s="6">
        <v>2.12</v>
      </c>
      <c r="AW199" s="7">
        <v>2.56</v>
      </c>
      <c r="AX199" s="6">
        <v>2.13</v>
      </c>
      <c r="AY199" s="7">
        <v>2.41</v>
      </c>
      <c r="AZ199" s="8">
        <v>1.85</v>
      </c>
      <c r="BA199" s="7">
        <v>1.93</v>
      </c>
      <c r="BB199" s="8">
        <v>0</v>
      </c>
      <c r="BC199" s="6">
        <v>0.9</v>
      </c>
      <c r="BD199" s="7">
        <v>2.39</v>
      </c>
      <c r="BE199" s="7">
        <v>3.49</v>
      </c>
      <c r="BF199" s="7">
        <v>3.51</v>
      </c>
      <c r="BG199" s="5">
        <v>2.4900000000000002</v>
      </c>
      <c r="BH199" s="41">
        <v>2.99</v>
      </c>
      <c r="BI199" s="5">
        <v>5.12</v>
      </c>
      <c r="BJ199" s="9">
        <v>6.48</v>
      </c>
      <c r="BK199" s="4">
        <v>11.17</v>
      </c>
      <c r="BL199" s="4">
        <v>15.95</v>
      </c>
      <c r="BM199" s="4">
        <v>2.91</v>
      </c>
      <c r="BN199" s="6">
        <v>1.62</v>
      </c>
      <c r="BO199" s="7">
        <v>0</v>
      </c>
      <c r="BP199" s="7">
        <v>0</v>
      </c>
      <c r="BQ199" s="7">
        <v>0.88</v>
      </c>
      <c r="BR199" s="8">
        <v>1.37</v>
      </c>
      <c r="BS199" s="7">
        <v>1.25</v>
      </c>
      <c r="BT199" s="8">
        <v>1.62</v>
      </c>
      <c r="BU199" s="6">
        <v>3.25</v>
      </c>
      <c r="BV199" s="7">
        <v>3.36</v>
      </c>
      <c r="BW199" s="7">
        <v>4.8600000000000003</v>
      </c>
      <c r="BX199" s="7">
        <v>4.47</v>
      </c>
      <c r="BY199" s="5">
        <v>2.56</v>
      </c>
      <c r="BZ199" s="41">
        <v>3.07</v>
      </c>
      <c r="CA199" s="5">
        <v>5.1100000000000003</v>
      </c>
      <c r="CB199" s="9">
        <v>7.17</v>
      </c>
      <c r="CC199" s="4">
        <v>10.09</v>
      </c>
      <c r="CD199" s="4">
        <v>14.84</v>
      </c>
      <c r="CE199" s="16">
        <v>28.89</v>
      </c>
      <c r="CF199" s="18">
        <v>31.11</v>
      </c>
      <c r="CG199" s="17">
        <v>32.43</v>
      </c>
      <c r="CH199" s="18">
        <v>33.11</v>
      </c>
      <c r="CI199" s="17">
        <v>35.03</v>
      </c>
      <c r="CJ199" s="19">
        <v>36.729999999999997</v>
      </c>
      <c r="CK199" s="17">
        <v>37.72</v>
      </c>
      <c r="CL199" s="19">
        <v>37.71</v>
      </c>
      <c r="CM199" s="18">
        <v>38.14</v>
      </c>
      <c r="CN199" s="17">
        <v>38.53</v>
      </c>
      <c r="CO199" s="17">
        <v>39.479999999999997</v>
      </c>
      <c r="CP199" s="17">
        <v>40.79</v>
      </c>
      <c r="CQ199" s="23">
        <v>43.9</v>
      </c>
      <c r="CR199" s="42">
        <v>45.12</v>
      </c>
      <c r="CS199" s="23">
        <v>49.35</v>
      </c>
      <c r="CT199" s="20">
        <v>48.03</v>
      </c>
      <c r="CU199" s="16">
        <v>45.37</v>
      </c>
      <c r="CV199" s="16">
        <v>42.22</v>
      </c>
      <c r="CW199" s="16">
        <v>27.34</v>
      </c>
      <c r="CX199" s="18">
        <v>31.01</v>
      </c>
      <c r="CY199" s="17">
        <v>33.64</v>
      </c>
      <c r="CZ199" s="17">
        <v>34.770000000000003</v>
      </c>
      <c r="DA199" s="17">
        <v>35.950000000000003</v>
      </c>
      <c r="DB199" s="19">
        <v>36.770000000000003</v>
      </c>
      <c r="DC199" s="17">
        <v>37.64</v>
      </c>
      <c r="DD199" s="19">
        <v>38.630000000000003</v>
      </c>
      <c r="DE199" s="18">
        <v>37.799999999999997</v>
      </c>
      <c r="DF199" s="17">
        <v>38.630000000000003</v>
      </c>
      <c r="DG199" s="17">
        <v>39.01</v>
      </c>
      <c r="DH199" s="17">
        <v>40.799999999999997</v>
      </c>
      <c r="DI199" s="23">
        <v>43.39</v>
      </c>
      <c r="DJ199" s="42">
        <v>45.28</v>
      </c>
      <c r="DK199" s="23">
        <v>49.77</v>
      </c>
      <c r="DL199" s="20">
        <v>48.15</v>
      </c>
      <c r="DM199" s="16">
        <v>45.77</v>
      </c>
      <c r="DN199" s="16">
        <v>42.17</v>
      </c>
      <c r="DO199" s="16">
        <v>3</v>
      </c>
      <c r="DP199" s="17">
        <v>4</v>
      </c>
      <c r="DQ199" s="17">
        <v>4</v>
      </c>
      <c r="DR199" s="17">
        <v>1</v>
      </c>
      <c r="DS199" s="17">
        <v>0</v>
      </c>
      <c r="DT199" s="17">
        <v>-5</v>
      </c>
      <c r="DU199" s="17">
        <v>-9</v>
      </c>
      <c r="DV199" s="17">
        <v>-10</v>
      </c>
      <c r="DW199" s="17">
        <v>-9</v>
      </c>
      <c r="DX199" s="17">
        <v>-4</v>
      </c>
      <c r="DY199" s="17">
        <v>0</v>
      </c>
      <c r="DZ199" s="17">
        <v>5</v>
      </c>
      <c r="EA199" s="23">
        <v>6</v>
      </c>
      <c r="EB199" s="23">
        <v>6</v>
      </c>
      <c r="EC199" s="23">
        <v>6</v>
      </c>
      <c r="ED199" s="20">
        <v>2</v>
      </c>
      <c r="EE199" s="20">
        <v>0</v>
      </c>
      <c r="EF199" s="20">
        <v>0</v>
      </c>
    </row>
    <row r="200" spans="1:136" ht="14">
      <c r="A200" s="2" t="s">
        <v>1301</v>
      </c>
      <c r="B200" s="2" t="s">
        <v>276</v>
      </c>
      <c r="C200" s="2"/>
      <c r="D200" s="2">
        <v>27046621</v>
      </c>
      <c r="E200" s="10" t="s">
        <v>277</v>
      </c>
      <c r="F200" s="11" t="s">
        <v>278</v>
      </c>
      <c r="G200" s="2" t="s">
        <v>167</v>
      </c>
      <c r="H200" s="2"/>
      <c r="I200" s="2"/>
      <c r="J200" s="2" t="s">
        <v>279</v>
      </c>
      <c r="K200" s="30" t="s">
        <v>168</v>
      </c>
      <c r="L200" s="30" t="s">
        <v>492</v>
      </c>
      <c r="M200" s="30"/>
      <c r="N200" s="30"/>
      <c r="O200" s="3" t="s">
        <v>6</v>
      </c>
      <c r="P200" s="3">
        <v>15</v>
      </c>
      <c r="Q200" s="2">
        <v>17</v>
      </c>
      <c r="R200" s="2">
        <v>12</v>
      </c>
      <c r="S200" s="2" t="s">
        <v>280</v>
      </c>
      <c r="T200" s="33"/>
      <c r="U200" s="3" t="s">
        <v>137</v>
      </c>
      <c r="V200" s="3">
        <v>49</v>
      </c>
      <c r="W200" s="2">
        <v>44</v>
      </c>
      <c r="X200" s="2">
        <v>19</v>
      </c>
      <c r="Y200" s="2"/>
      <c r="Z200" s="33" t="s">
        <v>209</v>
      </c>
      <c r="AA200" s="12" t="s">
        <v>116</v>
      </c>
      <c r="AB200" s="12">
        <v>65</v>
      </c>
      <c r="AC200" s="13">
        <v>57</v>
      </c>
      <c r="AD200" s="13">
        <v>25</v>
      </c>
      <c r="AE200" s="13"/>
      <c r="AF200" s="34" t="s">
        <v>180</v>
      </c>
      <c r="AG200" s="2" t="s">
        <v>239</v>
      </c>
      <c r="AH200" s="2" t="s">
        <v>248</v>
      </c>
      <c r="AI200" s="2" t="s">
        <v>281</v>
      </c>
      <c r="AJ200" s="2" t="s">
        <v>282</v>
      </c>
      <c r="AK200" s="2" t="s">
        <v>87</v>
      </c>
      <c r="AL200" s="1" t="s">
        <v>88</v>
      </c>
      <c r="AM200" s="2" t="s">
        <v>89</v>
      </c>
      <c r="AN200" s="1" t="s">
        <v>108</v>
      </c>
      <c r="AO200" s="2" t="s">
        <v>91</v>
      </c>
      <c r="AP200" s="1" t="s">
        <v>244</v>
      </c>
      <c r="AQ200" s="2" t="s">
        <v>93</v>
      </c>
      <c r="AR200" s="14" t="s">
        <v>283</v>
      </c>
      <c r="AS200" s="15" t="s">
        <v>95</v>
      </c>
      <c r="AT200" s="1">
        <v>0</v>
      </c>
      <c r="AU200" s="4">
        <v>4.7699999999999996</v>
      </c>
      <c r="AV200" s="39">
        <v>3.18</v>
      </c>
      <c r="AW200" s="5">
        <v>2.5299999999999998</v>
      </c>
      <c r="AX200" s="39">
        <v>1.27</v>
      </c>
      <c r="AY200" s="7">
        <v>1.42</v>
      </c>
      <c r="AZ200" s="8">
        <v>1.42</v>
      </c>
      <c r="BA200" s="7">
        <v>0.9</v>
      </c>
      <c r="BB200" s="8">
        <v>0</v>
      </c>
      <c r="BC200" s="6">
        <v>0.76</v>
      </c>
      <c r="BD200" s="7">
        <v>2.02</v>
      </c>
      <c r="BE200" s="7">
        <v>2.56</v>
      </c>
      <c r="BF200" s="7">
        <v>2.93</v>
      </c>
      <c r="BG200" s="7">
        <v>1.62</v>
      </c>
      <c r="BH200" s="8">
        <v>0.62</v>
      </c>
      <c r="BI200" s="7">
        <v>3.95</v>
      </c>
      <c r="BJ200" s="7">
        <v>5.25</v>
      </c>
      <c r="BK200" s="4">
        <v>10.49</v>
      </c>
      <c r="BL200" s="4">
        <v>13.39</v>
      </c>
      <c r="BM200" s="4">
        <v>4.6100000000000003</v>
      </c>
      <c r="BN200" s="39">
        <v>3.07</v>
      </c>
      <c r="BO200" s="5">
        <v>0</v>
      </c>
      <c r="BP200" s="5">
        <v>0</v>
      </c>
      <c r="BQ200" s="7">
        <v>1.61</v>
      </c>
      <c r="BR200" s="8">
        <v>1.49</v>
      </c>
      <c r="BS200" s="7">
        <v>0.95</v>
      </c>
      <c r="BT200" s="8">
        <v>1.1200000000000001</v>
      </c>
      <c r="BU200" s="6">
        <v>1.99</v>
      </c>
      <c r="BV200" s="7">
        <v>2.48</v>
      </c>
      <c r="BW200" s="7">
        <v>2.76</v>
      </c>
      <c r="BX200" s="7">
        <v>2.3199999999999998</v>
      </c>
      <c r="BY200" s="7">
        <v>0.83</v>
      </c>
      <c r="BZ200" s="8">
        <v>2.0699999999999998</v>
      </c>
      <c r="CA200" s="7">
        <v>4.17</v>
      </c>
      <c r="CB200" s="7">
        <v>5.22</v>
      </c>
      <c r="CC200" s="4">
        <v>10.34</v>
      </c>
      <c r="CD200" s="4">
        <v>12.92</v>
      </c>
      <c r="CE200" s="16">
        <v>27.61</v>
      </c>
      <c r="CF200" s="40">
        <v>28.05</v>
      </c>
      <c r="CG200" s="23">
        <v>29.74</v>
      </c>
      <c r="CH200" s="40">
        <v>31.9</v>
      </c>
      <c r="CI200" s="17">
        <v>32.659999999999997</v>
      </c>
      <c r="CJ200" s="19">
        <v>35.549999999999997</v>
      </c>
      <c r="CK200" s="17">
        <v>38.200000000000003</v>
      </c>
      <c r="CL200" s="19">
        <v>39.369999999999997</v>
      </c>
      <c r="CM200" s="18">
        <v>39.65</v>
      </c>
      <c r="CN200" s="17">
        <v>40</v>
      </c>
      <c r="CO200" s="17">
        <v>39.880000000000003</v>
      </c>
      <c r="CP200" s="17">
        <v>39.29</v>
      </c>
      <c r="CQ200" s="17">
        <v>42.43</v>
      </c>
      <c r="CR200" s="19">
        <v>47.36</v>
      </c>
      <c r="CS200" s="17">
        <v>48.12</v>
      </c>
      <c r="CT200" s="17">
        <v>43.73</v>
      </c>
      <c r="CU200" s="16">
        <v>44.58</v>
      </c>
      <c r="CV200" s="16">
        <v>45.64</v>
      </c>
      <c r="CW200" s="16">
        <v>27.66</v>
      </c>
      <c r="CX200" s="40">
        <v>28.72</v>
      </c>
      <c r="CY200" s="23">
        <v>30.16</v>
      </c>
      <c r="CZ200" s="23">
        <v>31.9</v>
      </c>
      <c r="DA200" s="17">
        <v>32.43</v>
      </c>
      <c r="DB200" s="19">
        <v>35.72</v>
      </c>
      <c r="DC200" s="17">
        <v>37.43</v>
      </c>
      <c r="DD200" s="19">
        <v>40.49</v>
      </c>
      <c r="DE200" s="18">
        <v>40.5</v>
      </c>
      <c r="DF200" s="17">
        <v>40.07</v>
      </c>
      <c r="DG200" s="17">
        <v>38.96</v>
      </c>
      <c r="DH200" s="17">
        <v>40.17</v>
      </c>
      <c r="DI200" s="17">
        <v>42.33</v>
      </c>
      <c r="DJ200" s="19">
        <v>47.68</v>
      </c>
      <c r="DK200" s="17">
        <v>49.37</v>
      </c>
      <c r="DL200" s="17">
        <v>44.72</v>
      </c>
      <c r="DM200" s="16">
        <v>44.52</v>
      </c>
      <c r="DN200" s="16">
        <v>44.23</v>
      </c>
      <c r="DO200" s="16">
        <v>0</v>
      </c>
      <c r="DP200" s="23">
        <v>0</v>
      </c>
      <c r="DQ200" s="23">
        <v>0</v>
      </c>
      <c r="DR200" s="23">
        <v>0</v>
      </c>
      <c r="DS200" s="17">
        <v>0</v>
      </c>
      <c r="DT200" s="17">
        <v>-3</v>
      </c>
      <c r="DU200" s="17">
        <v>-5</v>
      </c>
      <c r="DV200" s="17">
        <v>-7</v>
      </c>
      <c r="DW200" s="17">
        <v>-7</v>
      </c>
      <c r="DX200" s="17">
        <v>-1</v>
      </c>
      <c r="DY200" s="17">
        <v>7</v>
      </c>
      <c r="DZ200" s="17">
        <v>15</v>
      </c>
      <c r="EA200" s="17">
        <v>18</v>
      </c>
      <c r="EB200" s="17">
        <v>22</v>
      </c>
      <c r="EC200" s="17">
        <v>21</v>
      </c>
      <c r="ED200" s="17">
        <v>13</v>
      </c>
      <c r="EE200" s="20">
        <v>11</v>
      </c>
      <c r="EF200" s="20">
        <v>4</v>
      </c>
    </row>
    <row r="201" spans="1:136" ht="14">
      <c r="A201" s="2" t="s">
        <v>1215</v>
      </c>
      <c r="B201" s="2" t="s">
        <v>235</v>
      </c>
      <c r="C201" s="2"/>
      <c r="D201" s="2">
        <v>53426017</v>
      </c>
      <c r="E201" s="10" t="s">
        <v>269</v>
      </c>
      <c r="F201" s="11" t="s">
        <v>270</v>
      </c>
      <c r="G201" s="2" t="s">
        <v>167</v>
      </c>
      <c r="H201" s="2"/>
      <c r="I201" s="2" t="s">
        <v>147</v>
      </c>
      <c r="J201" s="2" t="s">
        <v>201</v>
      </c>
      <c r="K201" s="30" t="s">
        <v>168</v>
      </c>
      <c r="L201" s="30"/>
      <c r="M201" s="30"/>
      <c r="N201" s="30"/>
      <c r="O201" s="3" t="s">
        <v>6</v>
      </c>
      <c r="P201" s="3">
        <v>24</v>
      </c>
      <c r="Q201" s="2">
        <v>18</v>
      </c>
      <c r="R201" s="2">
        <v>17</v>
      </c>
      <c r="S201" s="2" t="s">
        <v>271</v>
      </c>
      <c r="T201" s="33"/>
      <c r="U201" s="3" t="s">
        <v>137</v>
      </c>
      <c r="V201" s="3">
        <v>49</v>
      </c>
      <c r="W201" s="2">
        <v>39</v>
      </c>
      <c r="X201" s="2">
        <v>34</v>
      </c>
      <c r="Y201" s="2"/>
      <c r="Z201" s="33" t="s">
        <v>443</v>
      </c>
      <c r="AA201" s="12" t="s">
        <v>116</v>
      </c>
      <c r="AB201" s="12">
        <v>56</v>
      </c>
      <c r="AC201" s="13">
        <v>38</v>
      </c>
      <c r="AD201" s="13">
        <v>32</v>
      </c>
      <c r="AE201" s="13"/>
      <c r="AF201" s="34" t="s">
        <v>180</v>
      </c>
      <c r="AG201" s="2" t="s">
        <v>272</v>
      </c>
      <c r="AH201" s="2" t="s">
        <v>273</v>
      </c>
      <c r="AI201" s="2" t="s">
        <v>140</v>
      </c>
      <c r="AJ201" s="2" t="s">
        <v>245</v>
      </c>
      <c r="AK201" s="2" t="s">
        <v>87</v>
      </c>
      <c r="AL201" s="1" t="s">
        <v>88</v>
      </c>
      <c r="AM201" s="2" t="s">
        <v>89</v>
      </c>
      <c r="AN201" s="1" t="s">
        <v>108</v>
      </c>
      <c r="AO201" s="2" t="s">
        <v>91</v>
      </c>
      <c r="AP201" s="1" t="s">
        <v>274</v>
      </c>
      <c r="AQ201" s="2" t="s">
        <v>93</v>
      </c>
      <c r="AR201" s="14" t="s">
        <v>275</v>
      </c>
      <c r="AS201" s="15" t="s">
        <v>95</v>
      </c>
      <c r="AT201" s="1">
        <v>-4</v>
      </c>
      <c r="AU201" s="4">
        <v>5.86</v>
      </c>
      <c r="AV201" s="6">
        <v>3.69</v>
      </c>
      <c r="AW201" s="7">
        <v>3.22</v>
      </c>
      <c r="AX201" s="6">
        <v>2.62</v>
      </c>
      <c r="AY201" s="7">
        <v>2.78</v>
      </c>
      <c r="AZ201" s="8">
        <v>2.2400000000000002</v>
      </c>
      <c r="BA201" s="7">
        <v>1.34</v>
      </c>
      <c r="BB201" s="8">
        <v>1.73</v>
      </c>
      <c r="BC201" s="6">
        <v>1.3</v>
      </c>
      <c r="BD201" s="7">
        <v>4.0999999999999996</v>
      </c>
      <c r="BE201" s="7">
        <v>7.19</v>
      </c>
      <c r="BF201" s="7">
        <v>5.83</v>
      </c>
      <c r="BG201" s="7">
        <v>4.66</v>
      </c>
      <c r="BH201" s="8">
        <v>5.15</v>
      </c>
      <c r="BI201" s="7">
        <v>5.12</v>
      </c>
      <c r="BJ201" s="7">
        <v>7.08</v>
      </c>
      <c r="BK201" s="4">
        <v>12.87</v>
      </c>
      <c r="BL201" s="4">
        <v>18.7</v>
      </c>
      <c r="BM201" s="4">
        <v>5.53</v>
      </c>
      <c r="BN201" s="6">
        <v>3.16</v>
      </c>
      <c r="BO201" s="7">
        <v>1.83</v>
      </c>
      <c r="BP201" s="7">
        <v>2.0099999999999998</v>
      </c>
      <c r="BQ201" s="7">
        <v>3.58</v>
      </c>
      <c r="BR201" s="8">
        <v>3.86</v>
      </c>
      <c r="BS201" s="7">
        <v>3.25</v>
      </c>
      <c r="BT201" s="8">
        <v>3.48</v>
      </c>
      <c r="BU201" s="6">
        <v>3.23</v>
      </c>
      <c r="BV201" s="7">
        <v>5.46</v>
      </c>
      <c r="BW201" s="7">
        <v>6.31</v>
      </c>
      <c r="BX201" s="7">
        <v>6.92</v>
      </c>
      <c r="BY201" s="7">
        <v>3.8</v>
      </c>
      <c r="BZ201" s="8">
        <v>4.83</v>
      </c>
      <c r="CA201" s="7">
        <v>7.1</v>
      </c>
      <c r="CB201" s="7">
        <v>8.07</v>
      </c>
      <c r="CC201" s="4">
        <v>11.53</v>
      </c>
      <c r="CD201" s="4">
        <v>18.61</v>
      </c>
      <c r="CE201" s="16">
        <v>29.67</v>
      </c>
      <c r="CF201" s="18">
        <v>31.03</v>
      </c>
      <c r="CG201" s="17">
        <v>32.369999999999997</v>
      </c>
      <c r="CH201" s="18">
        <v>34.380000000000003</v>
      </c>
      <c r="CI201" s="17">
        <v>37.130000000000003</v>
      </c>
      <c r="CJ201" s="19">
        <v>38.299999999999997</v>
      </c>
      <c r="CK201" s="17">
        <v>40.03</v>
      </c>
      <c r="CL201" s="19">
        <v>39.99</v>
      </c>
      <c r="CM201" s="18">
        <v>39.92</v>
      </c>
      <c r="CN201" s="17">
        <v>40.29</v>
      </c>
      <c r="CO201" s="17">
        <v>41.6</v>
      </c>
      <c r="CP201" s="17">
        <v>43.13</v>
      </c>
      <c r="CQ201" s="17">
        <v>44.8</v>
      </c>
      <c r="CR201" s="19">
        <v>47.38</v>
      </c>
      <c r="CS201" s="17">
        <v>50.21</v>
      </c>
      <c r="CT201" s="17">
        <v>46.27</v>
      </c>
      <c r="CU201" s="16">
        <v>45.81</v>
      </c>
      <c r="CV201" s="16">
        <v>43.22</v>
      </c>
      <c r="CW201" s="16">
        <v>29.61</v>
      </c>
      <c r="CX201" s="18">
        <v>31.02</v>
      </c>
      <c r="CY201" s="17">
        <v>32.81</v>
      </c>
      <c r="CZ201" s="17">
        <v>34.61</v>
      </c>
      <c r="DA201" s="17">
        <v>35.79</v>
      </c>
      <c r="DB201" s="19">
        <v>38.96</v>
      </c>
      <c r="DC201" s="17">
        <v>40.14</v>
      </c>
      <c r="DD201" s="19">
        <v>40.909999999999997</v>
      </c>
      <c r="DE201" s="18">
        <v>39.909999999999997</v>
      </c>
      <c r="DF201" s="17">
        <v>39.68</v>
      </c>
      <c r="DG201" s="17">
        <v>41.84</v>
      </c>
      <c r="DH201" s="17">
        <v>42.42</v>
      </c>
      <c r="DI201" s="17">
        <v>44.44</v>
      </c>
      <c r="DJ201" s="19">
        <v>48.34</v>
      </c>
      <c r="DK201" s="17">
        <v>51.43</v>
      </c>
      <c r="DL201" s="17">
        <v>46.83</v>
      </c>
      <c r="DM201" s="16">
        <v>45.37</v>
      </c>
      <c r="DN201" s="16">
        <v>43.4</v>
      </c>
      <c r="DO201" s="16">
        <v>4</v>
      </c>
      <c r="DP201" s="17">
        <v>6</v>
      </c>
      <c r="DQ201" s="17">
        <v>8</v>
      </c>
      <c r="DR201" s="17">
        <v>5</v>
      </c>
      <c r="DS201" s="17">
        <v>3</v>
      </c>
      <c r="DT201" s="17">
        <v>0</v>
      </c>
      <c r="DU201" s="17">
        <v>-3</v>
      </c>
      <c r="DV201" s="17">
        <v>-5</v>
      </c>
      <c r="DW201" s="17">
        <v>-2</v>
      </c>
      <c r="DX201" s="17">
        <v>4</v>
      </c>
      <c r="DY201" s="17">
        <v>12</v>
      </c>
      <c r="DZ201" s="17">
        <v>20</v>
      </c>
      <c r="EA201" s="17">
        <v>24</v>
      </c>
      <c r="EB201" s="17">
        <v>26</v>
      </c>
      <c r="EC201" s="17">
        <v>23</v>
      </c>
      <c r="ED201" s="17">
        <v>19</v>
      </c>
      <c r="EE201" s="20">
        <v>12</v>
      </c>
      <c r="EF201" s="20">
        <v>11</v>
      </c>
    </row>
    <row r="202" spans="1:136" ht="14">
      <c r="A202" s="2" t="s">
        <v>1299</v>
      </c>
      <c r="B202" s="2" t="s">
        <v>235</v>
      </c>
      <c r="C202" s="2"/>
      <c r="D202" s="2">
        <v>53327228</v>
      </c>
      <c r="E202" s="10" t="s">
        <v>236</v>
      </c>
      <c r="F202" s="11" t="s">
        <v>237</v>
      </c>
      <c r="G202" s="2" t="s">
        <v>167</v>
      </c>
      <c r="H202" s="2"/>
      <c r="I202" s="2" t="s">
        <v>238</v>
      </c>
      <c r="J202" s="2" t="s">
        <v>201</v>
      </c>
      <c r="K202" s="30"/>
      <c r="L202" s="30"/>
      <c r="M202" s="30"/>
      <c r="N202" s="30"/>
      <c r="O202" s="3" t="s">
        <v>6</v>
      </c>
      <c r="P202" s="3">
        <v>21</v>
      </c>
      <c r="Q202" s="2">
        <v>19</v>
      </c>
      <c r="R202" s="2">
        <v>13</v>
      </c>
      <c r="S202" s="2" t="s">
        <v>1300</v>
      </c>
      <c r="T202" s="33"/>
      <c r="U202" s="3" t="s">
        <v>137</v>
      </c>
      <c r="V202" s="3">
        <v>58</v>
      </c>
      <c r="W202" s="2">
        <v>41</v>
      </c>
      <c r="X202" s="2">
        <v>32</v>
      </c>
      <c r="Y202" s="2"/>
      <c r="Z202" s="33" t="s">
        <v>443</v>
      </c>
      <c r="AA202" s="12" t="s">
        <v>116</v>
      </c>
      <c r="AB202" s="12">
        <v>55</v>
      </c>
      <c r="AC202" s="13">
        <v>42</v>
      </c>
      <c r="AD202" s="13">
        <v>39</v>
      </c>
      <c r="AE202" s="13"/>
      <c r="AF202" s="34" t="s">
        <v>197</v>
      </c>
      <c r="AG202" s="2" t="s">
        <v>239</v>
      </c>
      <c r="AH202" s="2" t="s">
        <v>240</v>
      </c>
      <c r="AI202" s="2" t="s">
        <v>241</v>
      </c>
      <c r="AJ202" s="2" t="s">
        <v>151</v>
      </c>
      <c r="AK202" s="2" t="s">
        <v>87</v>
      </c>
      <c r="AL202" s="1" t="s">
        <v>242</v>
      </c>
      <c r="AM202" s="2" t="s">
        <v>89</v>
      </c>
      <c r="AN202" s="1" t="s">
        <v>108</v>
      </c>
      <c r="AO202" s="2" t="s">
        <v>91</v>
      </c>
      <c r="AP202" s="1" t="s">
        <v>243</v>
      </c>
      <c r="AQ202" s="2" t="s">
        <v>93</v>
      </c>
      <c r="AR202" s="14" t="s">
        <v>244</v>
      </c>
      <c r="AS202" s="15" t="s">
        <v>95</v>
      </c>
      <c r="AT202" s="1">
        <v>1</v>
      </c>
      <c r="AU202" s="4">
        <v>3.69</v>
      </c>
      <c r="AV202" s="39">
        <v>3.96</v>
      </c>
      <c r="AW202" s="5">
        <v>2.74</v>
      </c>
      <c r="AX202" s="39">
        <v>1.74</v>
      </c>
      <c r="AY202" s="7">
        <v>2.61</v>
      </c>
      <c r="AZ202" s="8">
        <v>2.68</v>
      </c>
      <c r="BA202" s="7">
        <v>2.17</v>
      </c>
      <c r="BB202" s="8">
        <v>2.17</v>
      </c>
      <c r="BC202" s="6">
        <v>2.71</v>
      </c>
      <c r="BD202" s="7">
        <v>3.26</v>
      </c>
      <c r="BE202" s="7">
        <v>4.0999999999999996</v>
      </c>
      <c r="BF202" s="7">
        <v>5.38</v>
      </c>
      <c r="BG202" s="7">
        <v>2.17</v>
      </c>
      <c r="BH202" s="8">
        <v>2.52</v>
      </c>
      <c r="BI202" s="7">
        <v>3.29</v>
      </c>
      <c r="BJ202" s="9">
        <v>4.8499999999999996</v>
      </c>
      <c r="BK202" s="4">
        <v>10.91</v>
      </c>
      <c r="BL202" s="4">
        <v>19.37</v>
      </c>
      <c r="BM202" s="4">
        <v>4.04</v>
      </c>
      <c r="BN202" s="39">
        <v>2.4500000000000002</v>
      </c>
      <c r="BO202" s="5">
        <v>2.71</v>
      </c>
      <c r="BP202" s="5">
        <v>1.57</v>
      </c>
      <c r="BQ202" s="7">
        <v>1.9</v>
      </c>
      <c r="BR202" s="8">
        <v>2.02</v>
      </c>
      <c r="BS202" s="7">
        <v>2.88</v>
      </c>
      <c r="BT202" s="8">
        <v>2.87</v>
      </c>
      <c r="BU202" s="6">
        <v>3.9</v>
      </c>
      <c r="BV202" s="7">
        <v>3.51</v>
      </c>
      <c r="BW202" s="7">
        <v>4.5</v>
      </c>
      <c r="BX202" s="7">
        <v>4.96</v>
      </c>
      <c r="BY202" s="7">
        <v>3.13</v>
      </c>
      <c r="BZ202" s="8">
        <v>3.53</v>
      </c>
      <c r="CA202" s="7">
        <v>5.19</v>
      </c>
      <c r="CB202" s="9">
        <v>5.93</v>
      </c>
      <c r="CC202" s="4">
        <v>10.039999999999999</v>
      </c>
      <c r="CD202" s="4">
        <v>18.89</v>
      </c>
      <c r="CE202" s="16">
        <v>26.64</v>
      </c>
      <c r="CF202" s="40">
        <v>29.92</v>
      </c>
      <c r="CG202" s="23">
        <v>31.21</v>
      </c>
      <c r="CH202" s="40">
        <v>31.43</v>
      </c>
      <c r="CI202" s="17">
        <v>34.22</v>
      </c>
      <c r="CJ202" s="19">
        <v>35.21</v>
      </c>
      <c r="CK202" s="17">
        <v>36.18</v>
      </c>
      <c r="CL202" s="19">
        <v>36.22</v>
      </c>
      <c r="CM202" s="18">
        <v>39.229999999999997</v>
      </c>
      <c r="CN202" s="17">
        <v>38.869999999999997</v>
      </c>
      <c r="CO202" s="17">
        <v>41.24</v>
      </c>
      <c r="CP202" s="17">
        <v>41.63</v>
      </c>
      <c r="CQ202" s="17">
        <v>43.38</v>
      </c>
      <c r="CR202" s="19">
        <v>44.99</v>
      </c>
      <c r="CS202" s="17">
        <v>45.19</v>
      </c>
      <c r="CT202" s="20">
        <v>42.19</v>
      </c>
      <c r="CU202" s="16">
        <v>38.409999999999997</v>
      </c>
      <c r="CV202" s="16">
        <v>35.43</v>
      </c>
      <c r="CW202" s="16">
        <v>26.04</v>
      </c>
      <c r="CX202" s="40">
        <v>28.45</v>
      </c>
      <c r="CY202" s="23">
        <v>30.61</v>
      </c>
      <c r="CZ202" s="23">
        <v>31.86</v>
      </c>
      <c r="DA202" s="17">
        <v>34.409999999999997</v>
      </c>
      <c r="DB202" s="19">
        <v>35.340000000000003</v>
      </c>
      <c r="DC202" s="17">
        <v>36.49</v>
      </c>
      <c r="DD202" s="19">
        <v>36.04</v>
      </c>
      <c r="DE202" s="18">
        <v>39.35</v>
      </c>
      <c r="DF202" s="17">
        <v>38.130000000000003</v>
      </c>
      <c r="DG202" s="17">
        <v>41.14</v>
      </c>
      <c r="DH202" s="17">
        <v>41.08</v>
      </c>
      <c r="DI202" s="17">
        <v>43.9</v>
      </c>
      <c r="DJ202" s="19">
        <v>45.96</v>
      </c>
      <c r="DK202" s="17">
        <v>46.42</v>
      </c>
      <c r="DL202" s="20">
        <v>42.55</v>
      </c>
      <c r="DM202" s="16">
        <v>39.53</v>
      </c>
      <c r="DN202" s="16">
        <v>33.799999999999997</v>
      </c>
      <c r="DO202" s="16">
        <v>3</v>
      </c>
      <c r="DP202" s="23">
        <v>4</v>
      </c>
      <c r="DQ202" s="23">
        <v>7</v>
      </c>
      <c r="DR202" s="23">
        <v>10</v>
      </c>
      <c r="DS202" s="17">
        <v>4</v>
      </c>
      <c r="DT202" s="17">
        <v>0</v>
      </c>
      <c r="DU202" s="17">
        <v>-4</v>
      </c>
      <c r="DV202" s="17">
        <v>-7</v>
      </c>
      <c r="DW202" s="17">
        <v>-4</v>
      </c>
      <c r="DX202" s="17">
        <v>0</v>
      </c>
      <c r="DY202" s="17">
        <v>8</v>
      </c>
      <c r="DZ202" s="17">
        <v>19</v>
      </c>
      <c r="EA202" s="17">
        <v>23</v>
      </c>
      <c r="EB202" s="17">
        <v>25</v>
      </c>
      <c r="EC202" s="17">
        <v>23</v>
      </c>
      <c r="ED202" s="20">
        <v>19</v>
      </c>
      <c r="EE202" s="20">
        <v>15</v>
      </c>
      <c r="EF202" s="20">
        <v>14</v>
      </c>
    </row>
    <row r="203" spans="1:136" ht="14">
      <c r="A203" s="2" t="s">
        <v>1298</v>
      </c>
      <c r="B203" s="2" t="s">
        <v>69</v>
      </c>
      <c r="C203" s="2"/>
      <c r="D203" s="2">
        <v>53248527</v>
      </c>
      <c r="E203" s="10" t="s">
        <v>207</v>
      </c>
      <c r="F203" s="11" t="s">
        <v>230</v>
      </c>
      <c r="G203" s="2" t="s">
        <v>167</v>
      </c>
      <c r="H203" s="2"/>
      <c r="I203" s="2" t="s">
        <v>147</v>
      </c>
      <c r="J203" s="2" t="s">
        <v>231</v>
      </c>
      <c r="K203" s="30" t="s">
        <v>168</v>
      </c>
      <c r="L203" s="30" t="s">
        <v>1264</v>
      </c>
      <c r="M203" s="30"/>
      <c r="N203" s="30"/>
      <c r="O203" s="3" t="s">
        <v>6</v>
      </c>
      <c r="P203" s="3">
        <v>37</v>
      </c>
      <c r="Q203" s="2">
        <v>38</v>
      </c>
      <c r="R203" s="2">
        <v>35</v>
      </c>
      <c r="S203" s="2" t="s">
        <v>1187</v>
      </c>
      <c r="T203" s="33"/>
      <c r="U203" s="3" t="s">
        <v>232</v>
      </c>
      <c r="V203" s="3">
        <v>69</v>
      </c>
      <c r="W203" s="2">
        <v>59</v>
      </c>
      <c r="X203" s="2">
        <v>39</v>
      </c>
      <c r="Y203" s="2"/>
      <c r="Z203" s="33" t="s">
        <v>443</v>
      </c>
      <c r="AA203" s="12" t="s">
        <v>217</v>
      </c>
      <c r="AB203" s="12">
        <v>42</v>
      </c>
      <c r="AC203" s="13">
        <v>30</v>
      </c>
      <c r="AD203" s="13">
        <v>23</v>
      </c>
      <c r="AE203" s="13"/>
      <c r="AF203" s="34" t="s">
        <v>197</v>
      </c>
      <c r="AG203" s="2" t="s">
        <v>149</v>
      </c>
      <c r="AH203" s="2" t="s">
        <v>128</v>
      </c>
      <c r="AI203" s="2" t="s">
        <v>140</v>
      </c>
      <c r="AJ203" s="2" t="s">
        <v>106</v>
      </c>
      <c r="AK203" s="2" t="s">
        <v>87</v>
      </c>
      <c r="AL203" s="1" t="s">
        <v>176</v>
      </c>
      <c r="AM203" s="2" t="s">
        <v>89</v>
      </c>
      <c r="AN203" s="1" t="s">
        <v>152</v>
      </c>
      <c r="AO203" s="2" t="s">
        <v>91</v>
      </c>
      <c r="AP203" s="1" t="s">
        <v>233</v>
      </c>
      <c r="AQ203" s="2" t="s">
        <v>93</v>
      </c>
      <c r="AR203" s="14" t="s">
        <v>234</v>
      </c>
      <c r="AS203" s="15" t="s">
        <v>95</v>
      </c>
      <c r="AT203" s="1">
        <v>-1</v>
      </c>
      <c r="AU203" s="4">
        <v>3.13</v>
      </c>
      <c r="AV203" s="6">
        <v>2.9</v>
      </c>
      <c r="AW203" s="7">
        <v>1.87</v>
      </c>
      <c r="AX203" s="6">
        <v>1.39</v>
      </c>
      <c r="AY203" s="7">
        <v>1.74</v>
      </c>
      <c r="AZ203" s="8">
        <v>0</v>
      </c>
      <c r="BA203" s="7">
        <v>0</v>
      </c>
      <c r="BB203" s="8">
        <v>0</v>
      </c>
      <c r="BC203" s="6">
        <v>0</v>
      </c>
      <c r="BD203" s="7">
        <v>1.86</v>
      </c>
      <c r="BE203" s="7">
        <v>3.51</v>
      </c>
      <c r="BF203" s="7">
        <v>3.66</v>
      </c>
      <c r="BG203" s="7">
        <v>2.12</v>
      </c>
      <c r="BH203" s="41">
        <v>1.78</v>
      </c>
      <c r="BI203" s="5">
        <v>3.23</v>
      </c>
      <c r="BJ203" s="9">
        <v>5.23</v>
      </c>
      <c r="BK203" s="4">
        <v>12.32</v>
      </c>
      <c r="BL203" s="4">
        <v>13.05</v>
      </c>
      <c r="BM203" s="4">
        <v>4.1399999999999997</v>
      </c>
      <c r="BN203" s="6">
        <v>2.12</v>
      </c>
      <c r="BO203" s="7">
        <v>0</v>
      </c>
      <c r="BP203" s="7">
        <v>0</v>
      </c>
      <c r="BQ203" s="7">
        <v>0</v>
      </c>
      <c r="BR203" s="8">
        <v>1.24</v>
      </c>
      <c r="BS203" s="7">
        <v>1.37</v>
      </c>
      <c r="BT203" s="8">
        <v>0.63</v>
      </c>
      <c r="BU203" s="6">
        <v>0</v>
      </c>
      <c r="BV203" s="7">
        <v>0</v>
      </c>
      <c r="BW203" s="7">
        <v>3.22</v>
      </c>
      <c r="BX203" s="7">
        <v>4.5199999999999996</v>
      </c>
      <c r="BY203" s="7">
        <v>2.86</v>
      </c>
      <c r="BZ203" s="41">
        <v>2.39</v>
      </c>
      <c r="CA203" s="5">
        <v>4.7300000000000004</v>
      </c>
      <c r="CB203" s="9">
        <v>6.44</v>
      </c>
      <c r="CC203" s="4">
        <v>9.11</v>
      </c>
      <c r="CD203" s="4">
        <v>12.39</v>
      </c>
      <c r="CE203" s="16">
        <v>27.02</v>
      </c>
      <c r="CF203" s="18">
        <v>29.97</v>
      </c>
      <c r="CG203" s="17">
        <v>30.94</v>
      </c>
      <c r="CH203" s="18">
        <v>30.31</v>
      </c>
      <c r="CI203" s="17">
        <v>31.36</v>
      </c>
      <c r="CJ203" s="19">
        <v>32.450000000000003</v>
      </c>
      <c r="CK203" s="17">
        <v>32.81</v>
      </c>
      <c r="CL203" s="19">
        <v>34.21</v>
      </c>
      <c r="CM203" s="18">
        <v>35.159999999999997</v>
      </c>
      <c r="CN203" s="17">
        <v>35.08</v>
      </c>
      <c r="CO203" s="17">
        <v>36.54</v>
      </c>
      <c r="CP203" s="17">
        <v>39.380000000000003</v>
      </c>
      <c r="CQ203" s="17">
        <v>43.41</v>
      </c>
      <c r="CR203" s="42">
        <v>44.96</v>
      </c>
      <c r="CS203" s="23">
        <v>45.09</v>
      </c>
      <c r="CT203" s="20">
        <v>44.9</v>
      </c>
      <c r="CU203" s="16">
        <v>44.38</v>
      </c>
      <c r="CV203" s="16">
        <v>42.66</v>
      </c>
      <c r="CW203" s="16">
        <v>26.44</v>
      </c>
      <c r="CX203" s="18">
        <v>29.83</v>
      </c>
      <c r="CY203" s="17">
        <v>30.95</v>
      </c>
      <c r="CZ203" s="17">
        <v>30.97</v>
      </c>
      <c r="DA203" s="17">
        <v>32.49</v>
      </c>
      <c r="DB203" s="19">
        <v>32.54</v>
      </c>
      <c r="DC203" s="17">
        <v>33.409999999999997</v>
      </c>
      <c r="DD203" s="19">
        <v>34.67</v>
      </c>
      <c r="DE203" s="18">
        <v>35.15</v>
      </c>
      <c r="DF203" s="17">
        <v>35.51</v>
      </c>
      <c r="DG203" s="17">
        <v>37.369999999999997</v>
      </c>
      <c r="DH203" s="17">
        <v>39.29</v>
      </c>
      <c r="DI203" s="17">
        <v>42.59</v>
      </c>
      <c r="DJ203" s="42">
        <v>44.52</v>
      </c>
      <c r="DK203" s="23">
        <v>45.92</v>
      </c>
      <c r="DL203" s="20">
        <v>44.82</v>
      </c>
      <c r="DM203" s="16">
        <v>44.23</v>
      </c>
      <c r="DN203" s="16">
        <v>42.13</v>
      </c>
      <c r="DO203" s="16">
        <v>6</v>
      </c>
      <c r="DP203" s="17">
        <v>11</v>
      </c>
      <c r="DQ203" s="17">
        <v>14</v>
      </c>
      <c r="DR203" s="17">
        <v>8</v>
      </c>
      <c r="DS203" s="17">
        <v>5</v>
      </c>
      <c r="DT203" s="17">
        <v>0</v>
      </c>
      <c r="DU203" s="17">
        <v>-5</v>
      </c>
      <c r="DV203" s="17">
        <v>-9</v>
      </c>
      <c r="DW203" s="17">
        <v>-7</v>
      </c>
      <c r="DX203" s="17">
        <v>0</v>
      </c>
      <c r="DY203" s="17">
        <v>4</v>
      </c>
      <c r="DZ203" s="17">
        <v>11</v>
      </c>
      <c r="EA203" s="17">
        <v>15</v>
      </c>
      <c r="EB203" s="23">
        <v>14</v>
      </c>
      <c r="EC203" s="23">
        <v>13</v>
      </c>
      <c r="ED203" s="20">
        <v>9</v>
      </c>
      <c r="EE203" s="20">
        <v>7</v>
      </c>
      <c r="EF203" s="20">
        <v>6</v>
      </c>
    </row>
    <row r="204" spans="1:136" ht="14">
      <c r="A204" s="2" t="s">
        <v>1296</v>
      </c>
      <c r="B204" s="2" t="s">
        <v>223</v>
      </c>
      <c r="C204" s="2"/>
      <c r="D204" s="2">
        <v>53283443</v>
      </c>
      <c r="E204" s="10" t="s">
        <v>224</v>
      </c>
      <c r="F204" s="11" t="s">
        <v>225</v>
      </c>
      <c r="G204" s="2" t="s">
        <v>167</v>
      </c>
      <c r="H204" s="2"/>
      <c r="I204" s="2" t="s">
        <v>79</v>
      </c>
      <c r="J204" s="2" t="s">
        <v>80</v>
      </c>
      <c r="K204" s="30" t="s">
        <v>1264</v>
      </c>
      <c r="L204" s="30"/>
      <c r="M204" s="30"/>
      <c r="N204" s="30"/>
      <c r="O204" s="3" t="s">
        <v>6</v>
      </c>
      <c r="P204" s="3">
        <v>25</v>
      </c>
      <c r="Q204" s="2">
        <v>30</v>
      </c>
      <c r="R204" s="2">
        <v>22</v>
      </c>
      <c r="S204" s="2" t="s">
        <v>1297</v>
      </c>
      <c r="T204" s="33"/>
      <c r="U204" s="3" t="s">
        <v>137</v>
      </c>
      <c r="V204" s="3">
        <v>65</v>
      </c>
      <c r="W204" s="2">
        <v>47</v>
      </c>
      <c r="X204" s="2">
        <v>39</v>
      </c>
      <c r="Y204" s="2"/>
      <c r="Z204" s="33" t="s">
        <v>443</v>
      </c>
      <c r="AA204" s="12" t="s">
        <v>116</v>
      </c>
      <c r="AB204" s="12">
        <v>25</v>
      </c>
      <c r="AC204" s="13">
        <v>26</v>
      </c>
      <c r="AD204" s="13">
        <v>12</v>
      </c>
      <c r="AE204" s="13"/>
      <c r="AF204" s="34"/>
      <c r="AG204" s="2" t="s">
        <v>218</v>
      </c>
      <c r="AH204" s="2" t="s">
        <v>202</v>
      </c>
      <c r="AI204" s="2" t="s">
        <v>226</v>
      </c>
      <c r="AJ204" s="2" t="s">
        <v>227</v>
      </c>
      <c r="AK204" s="2" t="s">
        <v>87</v>
      </c>
      <c r="AL204" s="1" t="s">
        <v>152</v>
      </c>
      <c r="AM204" s="2" t="s">
        <v>89</v>
      </c>
      <c r="AN204" s="1" t="s">
        <v>180</v>
      </c>
      <c r="AO204" s="2" t="s">
        <v>91</v>
      </c>
      <c r="AP204" s="1" t="s">
        <v>228</v>
      </c>
      <c r="AQ204" s="2" t="s">
        <v>93</v>
      </c>
      <c r="AR204" s="14" t="s">
        <v>229</v>
      </c>
      <c r="AS204" s="15" t="s">
        <v>95</v>
      </c>
      <c r="AT204" s="1">
        <v>10</v>
      </c>
      <c r="AU204" s="4">
        <v>4.41</v>
      </c>
      <c r="AV204" s="39">
        <v>4.07</v>
      </c>
      <c r="AW204" s="5">
        <v>3.26</v>
      </c>
      <c r="AX204" s="6">
        <v>3.18</v>
      </c>
      <c r="AY204" s="7">
        <v>3.56</v>
      </c>
      <c r="AZ204" s="8">
        <v>2.0699999999999998</v>
      </c>
      <c r="BA204" s="7">
        <v>4.13</v>
      </c>
      <c r="BB204" s="8">
        <v>2.0699999999999998</v>
      </c>
      <c r="BC204" s="6">
        <v>3.31</v>
      </c>
      <c r="BD204" s="7">
        <v>3.69</v>
      </c>
      <c r="BE204" s="7">
        <v>3.34</v>
      </c>
      <c r="BF204" s="7">
        <v>4.7</v>
      </c>
      <c r="BG204" s="7">
        <v>3.44</v>
      </c>
      <c r="BH204" s="41">
        <v>4.05</v>
      </c>
      <c r="BI204" s="5">
        <v>5.54</v>
      </c>
      <c r="BJ204" s="9">
        <v>6.72</v>
      </c>
      <c r="BK204" s="4">
        <v>11.13</v>
      </c>
      <c r="BL204" s="4">
        <v>17.260000000000002</v>
      </c>
      <c r="BM204" s="4">
        <v>4.66</v>
      </c>
      <c r="BN204" s="39">
        <v>3.67</v>
      </c>
      <c r="BO204" s="5">
        <v>2.2799999999999998</v>
      </c>
      <c r="BP204" s="7">
        <v>2.17</v>
      </c>
      <c r="BQ204" s="7">
        <v>2.12</v>
      </c>
      <c r="BR204" s="8">
        <v>2.68</v>
      </c>
      <c r="BS204" s="7">
        <v>3.14</v>
      </c>
      <c r="BT204" s="8">
        <v>2.87</v>
      </c>
      <c r="BU204" s="6">
        <v>3.07</v>
      </c>
      <c r="BV204" s="7">
        <v>3.68</v>
      </c>
      <c r="BW204" s="7">
        <v>4.97</v>
      </c>
      <c r="BX204" s="7">
        <v>5.92</v>
      </c>
      <c r="BY204" s="7">
        <v>3.9</v>
      </c>
      <c r="BZ204" s="41">
        <v>5.12</v>
      </c>
      <c r="CA204" s="5">
        <v>7.23</v>
      </c>
      <c r="CB204" s="9">
        <v>8.01</v>
      </c>
      <c r="CC204" s="4">
        <v>11.01</v>
      </c>
      <c r="CD204" s="4">
        <v>17.12</v>
      </c>
      <c r="CE204" s="16">
        <v>29.04</v>
      </c>
      <c r="CF204" s="40">
        <v>31.69</v>
      </c>
      <c r="CG204" s="23">
        <v>31.84</v>
      </c>
      <c r="CH204" s="18">
        <v>32.33</v>
      </c>
      <c r="CI204" s="17">
        <v>34.299999999999997</v>
      </c>
      <c r="CJ204" s="19">
        <v>35.549999999999997</v>
      </c>
      <c r="CK204" s="17">
        <v>35.729999999999997</v>
      </c>
      <c r="CL204" s="19">
        <v>36.67</v>
      </c>
      <c r="CM204" s="18">
        <v>37.799999999999997</v>
      </c>
      <c r="CN204" s="17">
        <v>36.68</v>
      </c>
      <c r="CO204" s="17">
        <v>37.619999999999997</v>
      </c>
      <c r="CP204" s="17">
        <v>41.28</v>
      </c>
      <c r="CQ204" s="17">
        <v>42.62</v>
      </c>
      <c r="CR204" s="42">
        <v>45.49</v>
      </c>
      <c r="CS204" s="23">
        <v>46</v>
      </c>
      <c r="CT204" s="20">
        <v>43.83</v>
      </c>
      <c r="CU204" s="16">
        <v>44.11</v>
      </c>
      <c r="CV204" s="16">
        <v>40.72</v>
      </c>
      <c r="CW204" s="16">
        <v>28.06</v>
      </c>
      <c r="CX204" s="40">
        <v>31.51</v>
      </c>
      <c r="CY204" s="23">
        <v>32.25</v>
      </c>
      <c r="CZ204" s="17">
        <v>33.93</v>
      </c>
      <c r="DA204" s="17">
        <v>35.08</v>
      </c>
      <c r="DB204" s="19">
        <v>35.61</v>
      </c>
      <c r="DC204" s="17">
        <v>35.19</v>
      </c>
      <c r="DD204" s="19">
        <v>37.47</v>
      </c>
      <c r="DE204" s="18">
        <v>37.770000000000003</v>
      </c>
      <c r="DF204" s="17">
        <v>36.770000000000003</v>
      </c>
      <c r="DG204" s="17">
        <v>36.49</v>
      </c>
      <c r="DH204" s="17">
        <v>41.34</v>
      </c>
      <c r="DI204" s="17">
        <v>42.96</v>
      </c>
      <c r="DJ204" s="42">
        <v>45.39</v>
      </c>
      <c r="DK204" s="23">
        <v>46.22</v>
      </c>
      <c r="DL204" s="20">
        <v>43.47</v>
      </c>
      <c r="DM204" s="16">
        <v>44.68</v>
      </c>
      <c r="DN204" s="16">
        <v>41.2</v>
      </c>
      <c r="DO204" s="16">
        <v>8</v>
      </c>
      <c r="DP204" s="23">
        <v>9</v>
      </c>
      <c r="DQ204" s="23">
        <v>5</v>
      </c>
      <c r="DR204" s="17">
        <v>0</v>
      </c>
      <c r="DS204" s="17">
        <v>-7</v>
      </c>
      <c r="DT204" s="17">
        <v>-14</v>
      </c>
      <c r="DU204" s="17">
        <v>-17</v>
      </c>
      <c r="DV204" s="17">
        <v>-15</v>
      </c>
      <c r="DW204" s="17">
        <v>-15</v>
      </c>
      <c r="DX204" s="17">
        <v>-12</v>
      </c>
      <c r="DY204" s="17">
        <v>-7</v>
      </c>
      <c r="DZ204" s="17">
        <v>0</v>
      </c>
      <c r="EA204" s="17">
        <v>0</v>
      </c>
      <c r="EB204" s="23">
        <v>1</v>
      </c>
      <c r="EC204" s="23">
        <v>1</v>
      </c>
      <c r="ED204" s="20">
        <v>0</v>
      </c>
      <c r="EE204" s="20">
        <v>0</v>
      </c>
      <c r="EF204" s="20">
        <v>0</v>
      </c>
    </row>
    <row r="205" spans="1:136" ht="14">
      <c r="A205" s="2" t="s">
        <v>1295</v>
      </c>
      <c r="B205" s="2" t="s">
        <v>212</v>
      </c>
      <c r="C205" s="2"/>
      <c r="D205" s="2">
        <v>53157119</v>
      </c>
      <c r="E205" s="10" t="s">
        <v>213</v>
      </c>
      <c r="F205" s="11" t="s">
        <v>214</v>
      </c>
      <c r="G205" s="2" t="s">
        <v>167</v>
      </c>
      <c r="H205" s="2"/>
      <c r="I205" s="2" t="s">
        <v>99</v>
      </c>
      <c r="J205" s="2" t="s">
        <v>215</v>
      </c>
      <c r="K205" s="30" t="s">
        <v>168</v>
      </c>
      <c r="L205" s="30"/>
      <c r="M205" s="30"/>
      <c r="N205" s="30"/>
      <c r="O205" s="3" t="s">
        <v>17</v>
      </c>
      <c r="P205" s="3">
        <v>30</v>
      </c>
      <c r="Q205" s="2">
        <v>29</v>
      </c>
      <c r="R205" s="2">
        <v>27</v>
      </c>
      <c r="S205" s="2" t="s">
        <v>271</v>
      </c>
      <c r="T205" s="33"/>
      <c r="U205" s="3" t="s">
        <v>216</v>
      </c>
      <c r="V205" s="3">
        <v>61</v>
      </c>
      <c r="W205" s="2">
        <v>41</v>
      </c>
      <c r="X205" s="2">
        <v>35</v>
      </c>
      <c r="Y205" s="2"/>
      <c r="Z205" s="33" t="s">
        <v>242</v>
      </c>
      <c r="AA205" s="12" t="s">
        <v>217</v>
      </c>
      <c r="AB205" s="12">
        <v>49</v>
      </c>
      <c r="AC205" s="13">
        <v>28</v>
      </c>
      <c r="AD205" s="13">
        <v>23</v>
      </c>
      <c r="AE205" s="13"/>
      <c r="AF205" s="34" t="s">
        <v>197</v>
      </c>
      <c r="AG205" s="2" t="s">
        <v>218</v>
      </c>
      <c r="AH205" s="2" t="s">
        <v>219</v>
      </c>
      <c r="AI205" s="2" t="s">
        <v>140</v>
      </c>
      <c r="AJ205" s="2" t="s">
        <v>220</v>
      </c>
      <c r="AK205" s="2" t="s">
        <v>87</v>
      </c>
      <c r="AL205" s="1" t="s">
        <v>176</v>
      </c>
      <c r="AM205" s="2" t="s">
        <v>89</v>
      </c>
      <c r="AN205" s="1" t="s">
        <v>108</v>
      </c>
      <c r="AO205" s="2" t="s">
        <v>91</v>
      </c>
      <c r="AP205" s="1" t="s">
        <v>221</v>
      </c>
      <c r="AQ205" s="2" t="s">
        <v>93</v>
      </c>
      <c r="AR205" s="14" t="s">
        <v>222</v>
      </c>
      <c r="AS205" s="15" t="s">
        <v>95</v>
      </c>
      <c r="AT205" s="1">
        <v>0</v>
      </c>
      <c r="AU205" s="4">
        <v>3.34</v>
      </c>
      <c r="AV205" s="6">
        <v>3.22</v>
      </c>
      <c r="AW205" s="7">
        <v>3.38</v>
      </c>
      <c r="AX205" s="6">
        <v>3.25</v>
      </c>
      <c r="AY205" s="7">
        <v>2.74</v>
      </c>
      <c r="AZ205" s="8">
        <v>2.74</v>
      </c>
      <c r="BA205" s="7">
        <v>3.29</v>
      </c>
      <c r="BB205" s="8">
        <v>3.19</v>
      </c>
      <c r="BC205" s="6">
        <v>3.58</v>
      </c>
      <c r="BD205" s="7">
        <v>4.76</v>
      </c>
      <c r="BE205" s="7">
        <v>5.89</v>
      </c>
      <c r="BF205" s="7">
        <v>6.09</v>
      </c>
      <c r="BG205" s="7">
        <v>3.49</v>
      </c>
      <c r="BH205" s="8">
        <v>4.3499999999999996</v>
      </c>
      <c r="BI205" s="7">
        <v>5.92</v>
      </c>
      <c r="BJ205" s="9">
        <v>7.07</v>
      </c>
      <c r="BK205" s="4">
        <v>13.96</v>
      </c>
      <c r="BL205" s="4">
        <v>16.600000000000001</v>
      </c>
      <c r="BM205" s="4">
        <v>2.91</v>
      </c>
      <c r="BN205" s="6">
        <v>2.95</v>
      </c>
      <c r="BO205" s="7">
        <v>0</v>
      </c>
      <c r="BP205" s="7">
        <v>0</v>
      </c>
      <c r="BQ205" s="7">
        <v>1.54</v>
      </c>
      <c r="BR205" s="8">
        <v>2.61</v>
      </c>
      <c r="BS205" s="7">
        <v>2.48</v>
      </c>
      <c r="BT205" s="8">
        <v>3.11</v>
      </c>
      <c r="BU205" s="6">
        <v>3.12</v>
      </c>
      <c r="BV205" s="7">
        <v>4.38</v>
      </c>
      <c r="BW205" s="7">
        <v>6.34</v>
      </c>
      <c r="BX205" s="7">
        <v>7.7</v>
      </c>
      <c r="BY205" s="7">
        <v>4.25</v>
      </c>
      <c r="BZ205" s="8">
        <v>4.28</v>
      </c>
      <c r="CA205" s="7">
        <v>6.58</v>
      </c>
      <c r="CB205" s="9">
        <v>7.79</v>
      </c>
      <c r="CC205" s="4">
        <v>10.55</v>
      </c>
      <c r="CD205" s="4">
        <v>15.73</v>
      </c>
      <c r="CE205" s="16">
        <v>27.82</v>
      </c>
      <c r="CF205" s="18">
        <v>29.58</v>
      </c>
      <c r="CG205" s="17">
        <v>31.89</v>
      </c>
      <c r="CH205" s="18">
        <v>33.08</v>
      </c>
      <c r="CI205" s="17">
        <v>35.590000000000003</v>
      </c>
      <c r="CJ205" s="19">
        <v>35.47</v>
      </c>
      <c r="CK205" s="17">
        <v>35.049999999999997</v>
      </c>
      <c r="CL205" s="19">
        <v>36.92</v>
      </c>
      <c r="CM205" s="18">
        <v>37.26</v>
      </c>
      <c r="CN205" s="17">
        <v>37.44</v>
      </c>
      <c r="CO205" s="17">
        <v>38.89</v>
      </c>
      <c r="CP205" s="17">
        <v>40.32</v>
      </c>
      <c r="CQ205" s="17">
        <v>43.52</v>
      </c>
      <c r="CR205" s="19">
        <v>43.03</v>
      </c>
      <c r="CS205" s="17">
        <v>41.86</v>
      </c>
      <c r="CT205" s="20">
        <v>42.82</v>
      </c>
      <c r="CU205" s="16">
        <v>41.62</v>
      </c>
      <c r="CV205" s="16">
        <v>37.5</v>
      </c>
      <c r="CW205" s="16">
        <v>27.08</v>
      </c>
      <c r="CX205" s="18">
        <v>29.42</v>
      </c>
      <c r="CY205" s="17">
        <v>31.08</v>
      </c>
      <c r="CZ205" s="17">
        <v>33.72</v>
      </c>
      <c r="DA205" s="17">
        <v>36.24</v>
      </c>
      <c r="DB205" s="19">
        <v>36.299999999999997</v>
      </c>
      <c r="DC205" s="17">
        <v>36.01</v>
      </c>
      <c r="DD205" s="19">
        <v>36.32</v>
      </c>
      <c r="DE205" s="18">
        <v>37.770000000000003</v>
      </c>
      <c r="DF205" s="17">
        <v>37.159999999999997</v>
      </c>
      <c r="DG205" s="17">
        <v>38.020000000000003</v>
      </c>
      <c r="DH205" s="17">
        <v>40.950000000000003</v>
      </c>
      <c r="DI205" s="17">
        <v>42.16</v>
      </c>
      <c r="DJ205" s="19">
        <v>43.41</v>
      </c>
      <c r="DK205" s="17">
        <v>41.07</v>
      </c>
      <c r="DL205" s="20">
        <v>42.65</v>
      </c>
      <c r="DM205" s="16">
        <v>42.81</v>
      </c>
      <c r="DN205" s="16">
        <v>37.24</v>
      </c>
      <c r="DO205" s="16">
        <v>1</v>
      </c>
      <c r="DP205" s="17">
        <v>0</v>
      </c>
      <c r="DQ205" s="17">
        <v>1</v>
      </c>
      <c r="DR205" s="17">
        <v>1</v>
      </c>
      <c r="DS205" s="17">
        <v>0</v>
      </c>
      <c r="DT205" s="17">
        <v>0</v>
      </c>
      <c r="DU205" s="17">
        <v>-2</v>
      </c>
      <c r="DV205" s="17">
        <v>-5</v>
      </c>
      <c r="DW205" s="17">
        <v>-5</v>
      </c>
      <c r="DX205" s="17">
        <v>-5</v>
      </c>
      <c r="DY205" s="17">
        <v>0</v>
      </c>
      <c r="DZ205" s="17">
        <v>3</v>
      </c>
      <c r="EA205" s="17">
        <v>8</v>
      </c>
      <c r="EB205" s="17">
        <v>10</v>
      </c>
      <c r="EC205" s="17">
        <v>11</v>
      </c>
      <c r="ED205" s="20">
        <v>8</v>
      </c>
      <c r="EE205" s="20">
        <v>3</v>
      </c>
      <c r="EF205" s="20">
        <v>2</v>
      </c>
    </row>
    <row r="206" spans="1:136" ht="14">
      <c r="A206" s="2" t="s">
        <v>1293</v>
      </c>
      <c r="B206" s="2" t="s">
        <v>164</v>
      </c>
      <c r="C206" s="2"/>
      <c r="D206" s="2">
        <v>53231930</v>
      </c>
      <c r="E206" s="10" t="s">
        <v>207</v>
      </c>
      <c r="F206" s="11" t="s">
        <v>208</v>
      </c>
      <c r="G206" s="2" t="s">
        <v>167</v>
      </c>
      <c r="H206" s="2"/>
      <c r="I206" s="2" t="s">
        <v>99</v>
      </c>
      <c r="J206" s="2" t="s">
        <v>114</v>
      </c>
      <c r="K206" s="30" t="s">
        <v>168</v>
      </c>
      <c r="L206" s="30" t="s">
        <v>674</v>
      </c>
      <c r="M206" s="30"/>
      <c r="N206" s="30"/>
      <c r="O206" s="3" t="s">
        <v>6</v>
      </c>
      <c r="P206" s="3">
        <v>22</v>
      </c>
      <c r="Q206" s="2">
        <v>22</v>
      </c>
      <c r="R206" s="2">
        <v>15</v>
      </c>
      <c r="S206" s="2" t="s">
        <v>1294</v>
      </c>
      <c r="T206" s="33"/>
      <c r="U206" s="3" t="s">
        <v>137</v>
      </c>
      <c r="V206" s="3">
        <v>59</v>
      </c>
      <c r="W206" s="2">
        <v>46</v>
      </c>
      <c r="X206" s="2">
        <v>33</v>
      </c>
      <c r="Y206" s="2"/>
      <c r="Z206" s="33" t="s">
        <v>209</v>
      </c>
      <c r="AA206" s="12" t="s">
        <v>116</v>
      </c>
      <c r="AB206" s="12">
        <v>53</v>
      </c>
      <c r="AC206" s="13">
        <v>41</v>
      </c>
      <c r="AD206" s="13">
        <v>25</v>
      </c>
      <c r="AE206" s="13"/>
      <c r="AF206" s="34" t="s">
        <v>197</v>
      </c>
      <c r="AG206" s="2" t="s">
        <v>210</v>
      </c>
      <c r="AH206" s="2" t="s">
        <v>118</v>
      </c>
      <c r="AI206" s="2" t="s">
        <v>119</v>
      </c>
      <c r="AJ206" s="2" t="s">
        <v>141</v>
      </c>
      <c r="AK206" s="2" t="s">
        <v>87</v>
      </c>
      <c r="AL206" s="1" t="s">
        <v>176</v>
      </c>
      <c r="AM206" s="2" t="s">
        <v>89</v>
      </c>
      <c r="AN206" s="1" t="s">
        <v>108</v>
      </c>
      <c r="AO206" s="2" t="s">
        <v>91</v>
      </c>
      <c r="AP206" s="1" t="s">
        <v>211</v>
      </c>
      <c r="AQ206" s="2" t="s">
        <v>93</v>
      </c>
      <c r="AR206" s="14" t="s">
        <v>110</v>
      </c>
      <c r="AS206" s="15" t="s">
        <v>95</v>
      </c>
      <c r="AT206" s="1">
        <v>0</v>
      </c>
      <c r="AU206" s="4">
        <v>4.01</v>
      </c>
      <c r="AV206" s="39">
        <v>3.28</v>
      </c>
      <c r="AW206" s="5">
        <v>3.41</v>
      </c>
      <c r="AX206" s="6">
        <v>3.02</v>
      </c>
      <c r="AY206" s="7">
        <v>2.87</v>
      </c>
      <c r="AZ206" s="8">
        <v>2.52</v>
      </c>
      <c r="BA206" s="7">
        <v>2.0699999999999998</v>
      </c>
      <c r="BB206" s="8">
        <v>2.56</v>
      </c>
      <c r="BC206" s="6">
        <v>3.21</v>
      </c>
      <c r="BD206" s="7">
        <v>4.13</v>
      </c>
      <c r="BE206" s="7">
        <v>7.96</v>
      </c>
      <c r="BF206" s="7">
        <v>4.04</v>
      </c>
      <c r="BG206" s="8">
        <v>3.18</v>
      </c>
      <c r="BH206" s="7">
        <v>5.27</v>
      </c>
      <c r="BI206" s="9">
        <v>7.95</v>
      </c>
      <c r="BJ206" s="4">
        <v>12.26</v>
      </c>
      <c r="BK206" s="4">
        <v>15.05</v>
      </c>
      <c r="BL206" s="1"/>
      <c r="BM206" s="4">
        <v>4.62</v>
      </c>
      <c r="BN206" s="39">
        <v>3.62</v>
      </c>
      <c r="BO206" s="5">
        <v>1.94</v>
      </c>
      <c r="BP206" s="7">
        <v>1.66</v>
      </c>
      <c r="BQ206" s="7">
        <v>2.88</v>
      </c>
      <c r="BR206" s="8">
        <v>2.36</v>
      </c>
      <c r="BS206" s="7">
        <v>2.87</v>
      </c>
      <c r="BT206" s="8">
        <v>3.86</v>
      </c>
      <c r="BU206" s="6">
        <v>4.0999999999999996</v>
      </c>
      <c r="BV206" s="7">
        <v>5.34</v>
      </c>
      <c r="BW206" s="7">
        <v>8.7200000000000006</v>
      </c>
      <c r="BX206" s="7">
        <v>5.39</v>
      </c>
      <c r="BY206" s="8">
        <v>3.69</v>
      </c>
      <c r="BZ206" s="7">
        <v>6.52</v>
      </c>
      <c r="CA206" s="9">
        <v>8.3699999999999992</v>
      </c>
      <c r="CB206" s="4">
        <v>12.14</v>
      </c>
      <c r="CC206" s="4">
        <v>15.23</v>
      </c>
      <c r="CD206" s="1"/>
      <c r="CE206" s="16">
        <v>28.17</v>
      </c>
      <c r="CF206" s="40">
        <v>30.96</v>
      </c>
      <c r="CG206" s="23">
        <v>32.67</v>
      </c>
      <c r="CH206" s="18">
        <v>32.630000000000003</v>
      </c>
      <c r="CI206" s="17">
        <v>34.89</v>
      </c>
      <c r="CJ206" s="19">
        <v>36.03</v>
      </c>
      <c r="CK206" s="17">
        <v>35.89</v>
      </c>
      <c r="CL206" s="19">
        <v>38.01</v>
      </c>
      <c r="CM206" s="18">
        <v>38.39</v>
      </c>
      <c r="CN206" s="17">
        <v>38.06</v>
      </c>
      <c r="CO206" s="17">
        <v>40.159999999999997</v>
      </c>
      <c r="CP206" s="17">
        <v>43.49</v>
      </c>
      <c r="CQ206" s="19">
        <v>45.52</v>
      </c>
      <c r="CR206" s="17">
        <v>45.8</v>
      </c>
      <c r="CS206" s="20">
        <v>46.97</v>
      </c>
      <c r="CT206" s="16">
        <v>43.17</v>
      </c>
      <c r="CU206" s="16">
        <v>42.32</v>
      </c>
      <c r="CV206" s="1"/>
      <c r="CW206" s="16">
        <v>28.39</v>
      </c>
      <c r="CX206" s="40">
        <v>31.12</v>
      </c>
      <c r="CY206" s="23">
        <v>33.07</v>
      </c>
      <c r="CZ206" s="17">
        <v>32.18</v>
      </c>
      <c r="DA206" s="17">
        <v>34.96</v>
      </c>
      <c r="DB206" s="19">
        <v>37.270000000000003</v>
      </c>
      <c r="DC206" s="17">
        <v>36.07</v>
      </c>
      <c r="DD206" s="19">
        <v>37.36</v>
      </c>
      <c r="DE206" s="18">
        <v>38.76</v>
      </c>
      <c r="DF206" s="17">
        <v>38.15</v>
      </c>
      <c r="DG206" s="17">
        <v>39.49</v>
      </c>
      <c r="DH206" s="17">
        <v>42.84</v>
      </c>
      <c r="DI206" s="19">
        <v>44.96</v>
      </c>
      <c r="DJ206" s="17">
        <v>46.7</v>
      </c>
      <c r="DK206" s="20">
        <v>46.75</v>
      </c>
      <c r="DL206" s="16">
        <v>42.7</v>
      </c>
      <c r="DM206" s="16">
        <v>42.14</v>
      </c>
      <c r="DN206" s="1"/>
      <c r="DO206" s="16">
        <v>1</v>
      </c>
      <c r="DP206" s="23">
        <v>3</v>
      </c>
      <c r="DQ206" s="23">
        <v>4</v>
      </c>
      <c r="DR206" s="17">
        <v>0</v>
      </c>
      <c r="DS206" s="17">
        <v>-3</v>
      </c>
      <c r="DT206" s="17">
        <v>-10</v>
      </c>
      <c r="DU206" s="17">
        <v>-15</v>
      </c>
      <c r="DV206" s="17">
        <v>-16</v>
      </c>
      <c r="DW206" s="17">
        <v>-11</v>
      </c>
      <c r="DX206" s="17">
        <v>-1</v>
      </c>
      <c r="DY206" s="17">
        <v>8</v>
      </c>
      <c r="DZ206" s="17">
        <v>13</v>
      </c>
      <c r="EA206" s="17">
        <v>18</v>
      </c>
      <c r="EB206" s="17">
        <v>17</v>
      </c>
      <c r="EC206" s="20">
        <v>13</v>
      </c>
      <c r="ED206" s="20">
        <v>11</v>
      </c>
      <c r="EE206" s="20">
        <v>11</v>
      </c>
      <c r="EF206" s="1"/>
    </row>
    <row r="207" spans="1:136" ht="14">
      <c r="A207" s="2" t="s">
        <v>1279</v>
      </c>
      <c r="B207" s="2" t="s">
        <v>198</v>
      </c>
      <c r="C207" s="2"/>
      <c r="D207" s="2">
        <v>53352697</v>
      </c>
      <c r="E207" s="10" t="s">
        <v>199</v>
      </c>
      <c r="F207" s="11" t="s">
        <v>200</v>
      </c>
      <c r="G207" s="2" t="s">
        <v>167</v>
      </c>
      <c r="H207" s="2"/>
      <c r="I207" s="2" t="s">
        <v>147</v>
      </c>
      <c r="J207" s="2" t="s">
        <v>201</v>
      </c>
      <c r="K207" s="30" t="s">
        <v>168</v>
      </c>
      <c r="L207" s="30"/>
      <c r="M207" s="30"/>
      <c r="N207" s="30"/>
      <c r="O207" s="3" t="s">
        <v>6</v>
      </c>
      <c r="P207" s="3">
        <v>23</v>
      </c>
      <c r="Q207" s="2">
        <v>20</v>
      </c>
      <c r="R207" s="2">
        <v>15</v>
      </c>
      <c r="S207" s="2" t="s">
        <v>1280</v>
      </c>
      <c r="T207" s="33"/>
      <c r="U207" s="3" t="s">
        <v>137</v>
      </c>
      <c r="V207" s="3">
        <v>53</v>
      </c>
      <c r="W207" s="2">
        <v>41</v>
      </c>
      <c r="X207" s="2">
        <v>37</v>
      </c>
      <c r="Y207" s="2"/>
      <c r="Z207" s="33" t="s">
        <v>443</v>
      </c>
      <c r="AA207" s="12" t="s">
        <v>116</v>
      </c>
      <c r="AB207" s="12">
        <v>62</v>
      </c>
      <c r="AC207" s="13">
        <v>43</v>
      </c>
      <c r="AD207" s="13">
        <v>30</v>
      </c>
      <c r="AE207" s="13"/>
      <c r="AF207" s="34" t="s">
        <v>152</v>
      </c>
      <c r="AG207" s="2" t="s">
        <v>127</v>
      </c>
      <c r="AH207" s="2" t="s">
        <v>202</v>
      </c>
      <c r="AI207" s="2" t="s">
        <v>203</v>
      </c>
      <c r="AJ207" s="2" t="s">
        <v>204</v>
      </c>
      <c r="AK207" s="2" t="s">
        <v>87</v>
      </c>
      <c r="AL207" s="1" t="s">
        <v>176</v>
      </c>
      <c r="AM207" s="2" t="s">
        <v>89</v>
      </c>
      <c r="AN207" s="1" t="s">
        <v>108</v>
      </c>
      <c r="AO207" s="2" t="s">
        <v>91</v>
      </c>
      <c r="AP207" s="1" t="s">
        <v>205</v>
      </c>
      <c r="AQ207" s="2" t="s">
        <v>93</v>
      </c>
      <c r="AR207" s="14" t="s">
        <v>206</v>
      </c>
      <c r="AS207" s="15" t="s">
        <v>95</v>
      </c>
      <c r="AT207" s="1">
        <v>-7</v>
      </c>
      <c r="AU207" s="4">
        <v>4.33</v>
      </c>
      <c r="AV207" s="6">
        <v>3.84</v>
      </c>
      <c r="AW207" s="7">
        <v>2.91</v>
      </c>
      <c r="AX207" s="6">
        <v>2.4700000000000002</v>
      </c>
      <c r="AY207" s="7">
        <v>2.9</v>
      </c>
      <c r="AZ207" s="8">
        <v>2.2400000000000002</v>
      </c>
      <c r="BA207" s="7">
        <v>2.63</v>
      </c>
      <c r="BB207" s="8">
        <v>3.46</v>
      </c>
      <c r="BC207" s="6">
        <v>2.2799999999999998</v>
      </c>
      <c r="BD207" s="7">
        <v>3.85</v>
      </c>
      <c r="BE207" s="7">
        <v>5.74</v>
      </c>
      <c r="BF207" s="7">
        <v>6.14</v>
      </c>
      <c r="BG207" s="7">
        <v>2.68</v>
      </c>
      <c r="BH207" s="8">
        <v>2.87</v>
      </c>
      <c r="BI207" s="7">
        <v>4.0199999999999996</v>
      </c>
      <c r="BJ207" s="7">
        <v>6.51</v>
      </c>
      <c r="BK207" s="4">
        <v>10.61</v>
      </c>
      <c r="BL207" s="4">
        <v>17.34</v>
      </c>
      <c r="BM207" s="4">
        <v>4.66</v>
      </c>
      <c r="BN207" s="6">
        <v>3.41</v>
      </c>
      <c r="BO207" s="7">
        <v>1.52</v>
      </c>
      <c r="BP207" s="7">
        <v>0</v>
      </c>
      <c r="BQ207" s="7">
        <v>2.12</v>
      </c>
      <c r="BR207" s="8">
        <v>1.96</v>
      </c>
      <c r="BS207" s="7">
        <v>3.13</v>
      </c>
      <c r="BT207" s="8">
        <v>2.87</v>
      </c>
      <c r="BU207" s="6">
        <v>4.12</v>
      </c>
      <c r="BV207" s="7">
        <v>3.98</v>
      </c>
      <c r="BW207" s="7">
        <v>4.4400000000000004</v>
      </c>
      <c r="BX207" s="7">
        <v>4.58</v>
      </c>
      <c r="BY207" s="7">
        <v>2.21</v>
      </c>
      <c r="BZ207" s="8">
        <v>3.07</v>
      </c>
      <c r="CA207" s="7">
        <v>5.17</v>
      </c>
      <c r="CB207" s="7">
        <v>5.72</v>
      </c>
      <c r="CC207" s="4">
        <v>9.0299999999999994</v>
      </c>
      <c r="CD207" s="4">
        <v>14.86</v>
      </c>
      <c r="CE207" s="16">
        <v>26.71</v>
      </c>
      <c r="CF207" s="18">
        <v>30.53</v>
      </c>
      <c r="CG207" s="17">
        <v>34.35</v>
      </c>
      <c r="CH207" s="18">
        <v>35.94</v>
      </c>
      <c r="CI207" s="17">
        <v>36.31</v>
      </c>
      <c r="CJ207" s="19">
        <v>38.659999999999997</v>
      </c>
      <c r="CK207" s="17">
        <v>38.15</v>
      </c>
      <c r="CL207" s="19">
        <v>39.450000000000003</v>
      </c>
      <c r="CM207" s="18">
        <v>39.74</v>
      </c>
      <c r="CN207" s="17">
        <v>38.69</v>
      </c>
      <c r="CO207" s="17">
        <v>40.99</v>
      </c>
      <c r="CP207" s="17">
        <v>44</v>
      </c>
      <c r="CQ207" s="17">
        <v>47.05</v>
      </c>
      <c r="CR207" s="19">
        <v>46.18</v>
      </c>
      <c r="CS207" s="17">
        <v>49.98</v>
      </c>
      <c r="CT207" s="17">
        <v>46.93</v>
      </c>
      <c r="CU207" s="16">
        <v>43.92</v>
      </c>
      <c r="CV207" s="16">
        <v>38.33</v>
      </c>
      <c r="CW207" s="16">
        <v>25.39</v>
      </c>
      <c r="CX207" s="18">
        <v>30.05</v>
      </c>
      <c r="CY207" s="17">
        <v>34.229999999999997</v>
      </c>
      <c r="CZ207" s="17">
        <v>36.94</v>
      </c>
      <c r="DA207" s="17">
        <v>36.659999999999997</v>
      </c>
      <c r="DB207" s="19">
        <v>39.22</v>
      </c>
      <c r="DC207" s="17">
        <v>38.409999999999997</v>
      </c>
      <c r="DD207" s="19">
        <v>38.65</v>
      </c>
      <c r="DE207" s="18">
        <v>39.01</v>
      </c>
      <c r="DF207" s="17">
        <v>38.700000000000003</v>
      </c>
      <c r="DG207" s="17">
        <v>40.229999999999997</v>
      </c>
      <c r="DH207" s="17">
        <v>43.2</v>
      </c>
      <c r="DI207" s="17">
        <v>47.32</v>
      </c>
      <c r="DJ207" s="19">
        <v>46.12</v>
      </c>
      <c r="DK207" s="17">
        <v>48.74</v>
      </c>
      <c r="DL207" s="17">
        <v>46.71</v>
      </c>
      <c r="DM207" s="16">
        <v>44.2</v>
      </c>
      <c r="DN207" s="16">
        <v>37.9</v>
      </c>
      <c r="DO207" s="16">
        <v>1</v>
      </c>
      <c r="DP207" s="17">
        <v>2</v>
      </c>
      <c r="DQ207" s="17">
        <v>2</v>
      </c>
      <c r="DR207" s="17">
        <v>2</v>
      </c>
      <c r="DS207" s="17">
        <v>2</v>
      </c>
      <c r="DT207" s="17">
        <v>0</v>
      </c>
      <c r="DU207" s="17">
        <v>-3</v>
      </c>
      <c r="DV207" s="17">
        <v>-6</v>
      </c>
      <c r="DW207" s="17">
        <v>-3</v>
      </c>
      <c r="DX207" s="17">
        <v>0</v>
      </c>
      <c r="DY207" s="17">
        <v>11</v>
      </c>
      <c r="DZ207" s="17">
        <v>20</v>
      </c>
      <c r="EA207" s="17">
        <v>22</v>
      </c>
      <c r="EB207" s="17">
        <v>22</v>
      </c>
      <c r="EC207" s="17">
        <v>13</v>
      </c>
      <c r="ED207" s="17">
        <v>10</v>
      </c>
      <c r="EE207" s="20">
        <v>5</v>
      </c>
      <c r="EF207" s="20">
        <v>5</v>
      </c>
    </row>
    <row r="208" spans="1:136" ht="14">
      <c r="A208" s="2" t="s">
        <v>1291</v>
      </c>
      <c r="B208" s="2" t="s">
        <v>164</v>
      </c>
      <c r="C208" s="2"/>
      <c r="D208" s="2">
        <v>53329279</v>
      </c>
      <c r="E208" s="10" t="s">
        <v>165</v>
      </c>
      <c r="F208" s="11" t="s">
        <v>166</v>
      </c>
      <c r="G208" s="2" t="s">
        <v>167</v>
      </c>
      <c r="H208" s="2"/>
      <c r="I208" s="2" t="s">
        <v>158</v>
      </c>
      <c r="J208" s="2" t="s">
        <v>169</v>
      </c>
      <c r="K208" s="30" t="s">
        <v>168</v>
      </c>
      <c r="L208" s="30"/>
      <c r="M208" s="30"/>
      <c r="N208" s="30"/>
      <c r="O208" s="3" t="s">
        <v>17</v>
      </c>
      <c r="P208" s="3">
        <v>25</v>
      </c>
      <c r="Q208" s="2">
        <v>27</v>
      </c>
      <c r="R208" s="2">
        <v>11</v>
      </c>
      <c r="S208" s="2" t="s">
        <v>1292</v>
      </c>
      <c r="T208" s="33"/>
      <c r="U208" s="3" t="s">
        <v>175</v>
      </c>
      <c r="V208" s="3">
        <v>59</v>
      </c>
      <c r="W208" s="2">
        <v>55</v>
      </c>
      <c r="X208" s="2">
        <v>36</v>
      </c>
      <c r="Y208" s="2"/>
      <c r="Z208" s="33" t="s">
        <v>176</v>
      </c>
      <c r="AA208" s="12" t="s">
        <v>160</v>
      </c>
      <c r="AB208" s="12">
        <v>39</v>
      </c>
      <c r="AC208" s="13">
        <v>35</v>
      </c>
      <c r="AD208" s="13">
        <v>26</v>
      </c>
      <c r="AE208" s="13"/>
      <c r="AF208" s="34"/>
      <c r="AG208" s="2" t="s">
        <v>177</v>
      </c>
      <c r="AH208" s="2" t="s">
        <v>178</v>
      </c>
      <c r="AI208" s="2" t="s">
        <v>179</v>
      </c>
      <c r="AJ208" s="2" t="s">
        <v>106</v>
      </c>
      <c r="AK208" s="2" t="s">
        <v>87</v>
      </c>
      <c r="AL208" s="1" t="s">
        <v>180</v>
      </c>
      <c r="AM208" s="2" t="s">
        <v>89</v>
      </c>
      <c r="AN208" s="1" t="s">
        <v>131</v>
      </c>
      <c r="AO208" s="2" t="s">
        <v>91</v>
      </c>
      <c r="AP208" s="1" t="s">
        <v>181</v>
      </c>
      <c r="AQ208" s="2" t="s">
        <v>93</v>
      </c>
      <c r="AR208" s="14" t="s">
        <v>182</v>
      </c>
      <c r="AS208" s="15" t="s">
        <v>95</v>
      </c>
      <c r="AT208" s="1">
        <v>0</v>
      </c>
      <c r="AU208" s="4">
        <v>3.41</v>
      </c>
      <c r="AV208" s="39">
        <v>2.71</v>
      </c>
      <c r="AW208" s="5">
        <v>1.51</v>
      </c>
      <c r="AX208" s="39">
        <v>1.39</v>
      </c>
      <c r="AY208" s="5">
        <v>1.27</v>
      </c>
      <c r="AZ208" s="8">
        <v>1.66</v>
      </c>
      <c r="BA208" s="7">
        <v>1.42</v>
      </c>
      <c r="BB208" s="8">
        <v>2.3199999999999998</v>
      </c>
      <c r="BC208" s="6">
        <v>1.78</v>
      </c>
      <c r="BD208" s="7">
        <v>2.68</v>
      </c>
      <c r="BE208" s="7">
        <v>4.1100000000000003</v>
      </c>
      <c r="BF208" s="7">
        <v>4.3899999999999997</v>
      </c>
      <c r="BG208" s="7">
        <v>1.1100000000000001</v>
      </c>
      <c r="BH208" s="8">
        <v>2.92</v>
      </c>
      <c r="BI208" s="7">
        <v>3.88</v>
      </c>
      <c r="BJ208" s="9">
        <v>5.58</v>
      </c>
      <c r="BK208" s="4">
        <v>9.67</v>
      </c>
      <c r="BL208" s="4">
        <v>15.41</v>
      </c>
      <c r="BM208" s="4">
        <v>4.62</v>
      </c>
      <c r="BN208" s="39">
        <v>2.59</v>
      </c>
      <c r="BO208" s="5">
        <v>1.61</v>
      </c>
      <c r="BP208" s="5">
        <v>0</v>
      </c>
      <c r="BQ208" s="5">
        <v>0.67</v>
      </c>
      <c r="BR208" s="8">
        <v>0.9</v>
      </c>
      <c r="BS208" s="7">
        <v>0.79</v>
      </c>
      <c r="BT208" s="8">
        <v>2.36</v>
      </c>
      <c r="BU208" s="6">
        <v>0.87</v>
      </c>
      <c r="BV208" s="7">
        <v>1.66</v>
      </c>
      <c r="BW208" s="7">
        <v>3.02</v>
      </c>
      <c r="BX208" s="7">
        <v>2.68</v>
      </c>
      <c r="BY208" s="7">
        <v>2.12</v>
      </c>
      <c r="BZ208" s="8">
        <v>3.12</v>
      </c>
      <c r="CA208" s="7">
        <v>4.25</v>
      </c>
      <c r="CB208" s="9">
        <v>6.24</v>
      </c>
      <c r="CC208" s="4">
        <v>10.44</v>
      </c>
      <c r="CD208" s="4">
        <v>15.21</v>
      </c>
      <c r="CE208" s="16">
        <v>28.98</v>
      </c>
      <c r="CF208" s="40">
        <v>31.31</v>
      </c>
      <c r="CG208" s="23">
        <v>33.01</v>
      </c>
      <c r="CH208" s="40">
        <v>36.81</v>
      </c>
      <c r="CI208" s="23">
        <v>37.19</v>
      </c>
      <c r="CJ208" s="19">
        <v>38.369999999999997</v>
      </c>
      <c r="CK208" s="17">
        <v>40.56</v>
      </c>
      <c r="CL208" s="19">
        <v>40.229999999999997</v>
      </c>
      <c r="CM208" s="18">
        <v>41.5</v>
      </c>
      <c r="CN208" s="17">
        <v>42.03</v>
      </c>
      <c r="CO208" s="17">
        <v>41.51</v>
      </c>
      <c r="CP208" s="17">
        <v>45.66</v>
      </c>
      <c r="CQ208" s="17">
        <v>47.28</v>
      </c>
      <c r="CR208" s="19">
        <v>49.99</v>
      </c>
      <c r="CS208" s="17">
        <v>47.57</v>
      </c>
      <c r="CT208" s="20">
        <v>47.09</v>
      </c>
      <c r="CU208" s="16">
        <v>46.22</v>
      </c>
      <c r="CV208" s="16">
        <v>43.46</v>
      </c>
      <c r="CW208" s="16">
        <v>28.06</v>
      </c>
      <c r="CX208" s="40">
        <v>30.61</v>
      </c>
      <c r="CY208" s="23">
        <v>33.950000000000003</v>
      </c>
      <c r="CZ208" s="23">
        <v>36.020000000000003</v>
      </c>
      <c r="DA208" s="23">
        <v>36.770000000000003</v>
      </c>
      <c r="DB208" s="19">
        <v>37.69</v>
      </c>
      <c r="DC208" s="17">
        <v>41.42</v>
      </c>
      <c r="DD208" s="19">
        <v>40.549999999999997</v>
      </c>
      <c r="DE208" s="18">
        <v>41.27</v>
      </c>
      <c r="DF208" s="17">
        <v>42.33</v>
      </c>
      <c r="DG208" s="17">
        <v>41.86</v>
      </c>
      <c r="DH208" s="17">
        <v>45.07</v>
      </c>
      <c r="DI208" s="17">
        <v>47.03</v>
      </c>
      <c r="DJ208" s="19">
        <v>49.99</v>
      </c>
      <c r="DK208" s="17">
        <v>47.88</v>
      </c>
      <c r="DL208" s="20">
        <v>47.58</v>
      </c>
      <c r="DM208" s="16">
        <v>47.45</v>
      </c>
      <c r="DN208" s="16">
        <v>42.37</v>
      </c>
      <c r="DO208" s="16">
        <v>4</v>
      </c>
      <c r="DP208" s="23">
        <v>5</v>
      </c>
      <c r="DQ208" s="23">
        <v>7</v>
      </c>
      <c r="DR208" s="23">
        <v>6</v>
      </c>
      <c r="DS208" s="23">
        <v>4</v>
      </c>
      <c r="DT208" s="17">
        <v>1</v>
      </c>
      <c r="DU208" s="17">
        <v>-1</v>
      </c>
      <c r="DV208" s="17">
        <v>-4</v>
      </c>
      <c r="DW208" s="17">
        <v>-9</v>
      </c>
      <c r="DX208" s="17">
        <v>-11</v>
      </c>
      <c r="DY208" s="17">
        <v>-17</v>
      </c>
      <c r="DZ208" s="17">
        <v>-16</v>
      </c>
      <c r="EA208" s="17">
        <v>-8</v>
      </c>
      <c r="EB208" s="17">
        <v>0</v>
      </c>
      <c r="EC208" s="17">
        <v>7</v>
      </c>
      <c r="ED208" s="20">
        <v>5</v>
      </c>
      <c r="EE208" s="20">
        <v>3</v>
      </c>
      <c r="EF208" s="20">
        <v>2</v>
      </c>
    </row>
    <row r="209" spans="1:136" ht="14">
      <c r="A209" s="2" t="s">
        <v>1285</v>
      </c>
      <c r="B209" s="2" t="s">
        <v>155</v>
      </c>
      <c r="C209" s="2"/>
      <c r="D209" s="2">
        <v>52067028</v>
      </c>
      <c r="E209" s="10" t="s">
        <v>156</v>
      </c>
      <c r="F209" s="11" t="s">
        <v>157</v>
      </c>
      <c r="G209" s="2" t="s">
        <v>1286</v>
      </c>
      <c r="H209" s="2" t="s">
        <v>1287</v>
      </c>
      <c r="I209" s="2" t="s">
        <v>158</v>
      </c>
      <c r="J209" s="2" t="s">
        <v>80</v>
      </c>
      <c r="K209" s="30" t="s">
        <v>168</v>
      </c>
      <c r="L209" s="30" t="s">
        <v>1288</v>
      </c>
      <c r="M209" s="30" t="s">
        <v>786</v>
      </c>
      <c r="N209" s="30" t="s">
        <v>1289</v>
      </c>
      <c r="O209" s="3" t="s">
        <v>15</v>
      </c>
      <c r="P209" s="3">
        <v>41</v>
      </c>
      <c r="Q209" s="2">
        <v>29</v>
      </c>
      <c r="R209" s="2">
        <v>19</v>
      </c>
      <c r="S209" s="2" t="s">
        <v>1290</v>
      </c>
      <c r="T209" s="33"/>
      <c r="U209" s="3" t="s">
        <v>159</v>
      </c>
      <c r="V209" s="3">
        <v>76</v>
      </c>
      <c r="W209" s="2">
        <v>49</v>
      </c>
      <c r="X209" s="2">
        <v>30</v>
      </c>
      <c r="Y209" s="2"/>
      <c r="Z209" s="33" t="s">
        <v>176</v>
      </c>
      <c r="AA209" s="12" t="s">
        <v>160</v>
      </c>
      <c r="AB209" s="12">
        <v>30</v>
      </c>
      <c r="AC209" s="13">
        <v>13</v>
      </c>
      <c r="AD209" s="13">
        <v>8</v>
      </c>
      <c r="AE209" s="13"/>
      <c r="AF209" s="34"/>
      <c r="AG209" s="2" t="s">
        <v>127</v>
      </c>
      <c r="AH209" s="2" t="s">
        <v>161</v>
      </c>
      <c r="AI209" s="2" t="s">
        <v>85</v>
      </c>
      <c r="AJ209" s="2" t="s">
        <v>86</v>
      </c>
      <c r="AK209" s="2" t="s">
        <v>87</v>
      </c>
      <c r="AL209" s="1" t="s">
        <v>107</v>
      </c>
      <c r="AM209" s="2" t="s">
        <v>89</v>
      </c>
      <c r="AN209" s="1" t="s">
        <v>108</v>
      </c>
      <c r="AO209" s="2" t="s">
        <v>91</v>
      </c>
      <c r="AP209" s="1" t="s">
        <v>162</v>
      </c>
      <c r="AQ209" s="2" t="s">
        <v>93</v>
      </c>
      <c r="AR209" s="14" t="s">
        <v>163</v>
      </c>
      <c r="AS209" s="15" t="s">
        <v>95</v>
      </c>
      <c r="AT209" s="1">
        <v>0</v>
      </c>
      <c r="AU209" s="4">
        <v>3.78</v>
      </c>
      <c r="AV209" s="39">
        <v>4.45</v>
      </c>
      <c r="AW209" s="5">
        <v>2.2799999999999998</v>
      </c>
      <c r="AX209" s="39">
        <v>3.12</v>
      </c>
      <c r="AY209" s="5">
        <v>2.3199999999999998</v>
      </c>
      <c r="AZ209" s="8">
        <v>3.27</v>
      </c>
      <c r="BA209" s="7">
        <v>3.85</v>
      </c>
      <c r="BB209" s="8">
        <v>4.6100000000000003</v>
      </c>
      <c r="BC209" s="6">
        <v>4.7</v>
      </c>
      <c r="BD209" s="7">
        <v>5.19</v>
      </c>
      <c r="BE209" s="7">
        <v>4.7300000000000004</v>
      </c>
      <c r="BF209" s="7">
        <v>5.94</v>
      </c>
      <c r="BG209" s="7">
        <v>4.2300000000000004</v>
      </c>
      <c r="BH209" s="8">
        <v>5.97</v>
      </c>
      <c r="BI209" s="7">
        <v>9.2799999999999994</v>
      </c>
      <c r="BJ209" s="9">
        <v>9.16</v>
      </c>
      <c r="BK209" s="4">
        <v>12.17</v>
      </c>
      <c r="BL209" s="4">
        <v>16.91</v>
      </c>
      <c r="BM209" s="4">
        <v>4.13</v>
      </c>
      <c r="BN209" s="39">
        <v>4.01</v>
      </c>
      <c r="BO209" s="5">
        <v>4.6100000000000003</v>
      </c>
      <c r="BP209" s="5">
        <v>4.1100000000000003</v>
      </c>
      <c r="BQ209" s="5">
        <v>4.24</v>
      </c>
      <c r="BR209" s="8">
        <v>3.76</v>
      </c>
      <c r="BS209" s="7">
        <v>3.95</v>
      </c>
      <c r="BT209" s="8">
        <v>4.4400000000000004</v>
      </c>
      <c r="BU209" s="6">
        <v>2.62</v>
      </c>
      <c r="BV209" s="7">
        <v>3.88</v>
      </c>
      <c r="BW209" s="7">
        <v>5.46</v>
      </c>
      <c r="BX209" s="7">
        <v>4.0599999999999996</v>
      </c>
      <c r="BY209" s="7">
        <v>4.99</v>
      </c>
      <c r="BZ209" s="8">
        <v>6.13</v>
      </c>
      <c r="CA209" s="7">
        <v>4.62</v>
      </c>
      <c r="CB209" s="9">
        <v>9.16</v>
      </c>
      <c r="CC209" s="4">
        <v>12.39</v>
      </c>
      <c r="CD209" s="4">
        <v>17.87</v>
      </c>
      <c r="CE209" s="16">
        <v>30.84</v>
      </c>
      <c r="CF209" s="40">
        <v>30.28</v>
      </c>
      <c r="CG209" s="23">
        <v>31.84</v>
      </c>
      <c r="CH209" s="40">
        <v>34.299999999999997</v>
      </c>
      <c r="CI209" s="23">
        <v>34.96</v>
      </c>
      <c r="CJ209" s="19">
        <v>35.86</v>
      </c>
      <c r="CK209" s="17">
        <v>38.31</v>
      </c>
      <c r="CL209" s="19">
        <v>38.159999999999997</v>
      </c>
      <c r="CM209" s="18">
        <v>38.6</v>
      </c>
      <c r="CN209" s="17">
        <v>40.97</v>
      </c>
      <c r="CO209" s="17">
        <v>41.32</v>
      </c>
      <c r="CP209" s="17">
        <v>42.35</v>
      </c>
      <c r="CQ209" s="17">
        <v>45.09</v>
      </c>
      <c r="CR209" s="19">
        <v>45.18</v>
      </c>
      <c r="CS209" s="17">
        <v>48.58</v>
      </c>
      <c r="CT209" s="20">
        <v>46.62</v>
      </c>
      <c r="CU209" s="16">
        <v>48.56</v>
      </c>
      <c r="CV209" s="16">
        <v>47.26</v>
      </c>
      <c r="CW209" s="16">
        <v>30.61</v>
      </c>
      <c r="CX209" s="40">
        <v>31.42</v>
      </c>
      <c r="CY209" s="23">
        <v>31.45</v>
      </c>
      <c r="CZ209" s="23">
        <v>33.69</v>
      </c>
      <c r="DA209" s="23">
        <v>34.799999999999997</v>
      </c>
      <c r="DB209" s="19">
        <v>35.6</v>
      </c>
      <c r="DC209" s="17">
        <v>38.049999999999997</v>
      </c>
      <c r="DD209" s="19">
        <v>38.619999999999997</v>
      </c>
      <c r="DE209" s="18">
        <v>39.58</v>
      </c>
      <c r="DF209" s="17">
        <v>40.78</v>
      </c>
      <c r="DG209" s="17">
        <v>41.31</v>
      </c>
      <c r="DH209" s="17">
        <v>42.42</v>
      </c>
      <c r="DI209" s="17">
        <v>45.04</v>
      </c>
      <c r="DJ209" s="19">
        <v>45.88</v>
      </c>
      <c r="DK209" s="17">
        <v>48.32</v>
      </c>
      <c r="DL209" s="20">
        <v>47.37</v>
      </c>
      <c r="DM209" s="16">
        <v>48</v>
      </c>
      <c r="DN209" s="16">
        <v>46.11</v>
      </c>
      <c r="DO209" s="16">
        <v>1</v>
      </c>
      <c r="DP209" s="23">
        <v>0</v>
      </c>
      <c r="DQ209" s="23">
        <v>0</v>
      </c>
      <c r="DR209" s="23">
        <v>1</v>
      </c>
      <c r="DS209" s="23">
        <v>1</v>
      </c>
      <c r="DT209" s="17">
        <v>1</v>
      </c>
      <c r="DU209" s="17">
        <v>4</v>
      </c>
      <c r="DV209" s="17">
        <v>10</v>
      </c>
      <c r="DW209" s="17">
        <v>14</v>
      </c>
      <c r="DX209" s="17">
        <v>15</v>
      </c>
      <c r="DY209" s="17">
        <v>18</v>
      </c>
      <c r="DZ209" s="17">
        <v>15</v>
      </c>
      <c r="EA209" s="17">
        <v>11</v>
      </c>
      <c r="EB209" s="17">
        <v>4</v>
      </c>
      <c r="EC209" s="17">
        <v>4</v>
      </c>
      <c r="ED209" s="20">
        <v>4</v>
      </c>
      <c r="EE209" s="20">
        <v>0</v>
      </c>
      <c r="EF209" s="20">
        <v>0</v>
      </c>
    </row>
    <row r="210" spans="1:136" ht="14">
      <c r="A210" s="2" t="s">
        <v>1284</v>
      </c>
      <c r="B210" s="2" t="s">
        <v>144</v>
      </c>
      <c r="C210" s="2"/>
      <c r="D210" s="2">
        <v>52703393</v>
      </c>
      <c r="E210" s="10" t="s">
        <v>145</v>
      </c>
      <c r="F210" s="11" t="s">
        <v>146</v>
      </c>
      <c r="G210" s="2" t="s">
        <v>167</v>
      </c>
      <c r="H210" s="2"/>
      <c r="I210" s="2" t="s">
        <v>147</v>
      </c>
      <c r="J210" s="2" t="s">
        <v>148</v>
      </c>
      <c r="K210" s="30" t="s">
        <v>927</v>
      </c>
      <c r="L210" s="30" t="s">
        <v>1264</v>
      </c>
      <c r="M210" s="30"/>
      <c r="N210" s="30"/>
      <c r="O210" s="3" t="s">
        <v>6</v>
      </c>
      <c r="P210" s="3">
        <v>42</v>
      </c>
      <c r="Q210" s="2">
        <v>40</v>
      </c>
      <c r="R210" s="2">
        <v>40</v>
      </c>
      <c r="S210" s="2" t="s">
        <v>442</v>
      </c>
      <c r="T210" s="33"/>
      <c r="U210" s="3" t="s">
        <v>137</v>
      </c>
      <c r="V210" s="3">
        <v>68</v>
      </c>
      <c r="W210" s="2">
        <v>53</v>
      </c>
      <c r="X210" s="2">
        <v>45</v>
      </c>
      <c r="Y210" s="2"/>
      <c r="Z210" s="33" t="s">
        <v>443</v>
      </c>
      <c r="AA210" s="12" t="s">
        <v>116</v>
      </c>
      <c r="AB210" s="12">
        <v>36</v>
      </c>
      <c r="AC210" s="13">
        <v>24</v>
      </c>
      <c r="AD210" s="13">
        <v>19</v>
      </c>
      <c r="AE210" s="13"/>
      <c r="AF210" s="34"/>
      <c r="AG210" s="2" t="s">
        <v>149</v>
      </c>
      <c r="AH210" s="2" t="s">
        <v>150</v>
      </c>
      <c r="AI210" s="2" t="s">
        <v>105</v>
      </c>
      <c r="AJ210" s="2" t="s">
        <v>151</v>
      </c>
      <c r="AK210" s="2" t="s">
        <v>87</v>
      </c>
      <c r="AL210" s="1" t="s">
        <v>152</v>
      </c>
      <c r="AM210" s="2" t="s">
        <v>89</v>
      </c>
      <c r="AN210" s="1" t="s">
        <v>152</v>
      </c>
      <c r="AO210" s="2" t="s">
        <v>91</v>
      </c>
      <c r="AP210" s="1" t="s">
        <v>153</v>
      </c>
      <c r="AQ210" s="2" t="s">
        <v>93</v>
      </c>
      <c r="AR210" s="14" t="s">
        <v>154</v>
      </c>
      <c r="AS210" s="15" t="s">
        <v>95</v>
      </c>
      <c r="AT210" s="1">
        <v>-2</v>
      </c>
      <c r="AU210" s="4">
        <v>3.55</v>
      </c>
      <c r="AV210" s="6">
        <v>4.0999999999999996</v>
      </c>
      <c r="AW210" s="7">
        <v>3.8</v>
      </c>
      <c r="AX210" s="6">
        <v>3.53</v>
      </c>
      <c r="AY210" s="7">
        <v>3.39</v>
      </c>
      <c r="AZ210" s="8">
        <v>3.18</v>
      </c>
      <c r="BA210" s="7">
        <v>1.83</v>
      </c>
      <c r="BB210" s="8">
        <v>1.94</v>
      </c>
      <c r="BC210" s="6">
        <v>2.56</v>
      </c>
      <c r="BD210" s="7">
        <v>2.5</v>
      </c>
      <c r="BE210" s="7">
        <v>2.88</v>
      </c>
      <c r="BF210" s="7">
        <v>4.09</v>
      </c>
      <c r="BG210" s="7">
        <v>3.26</v>
      </c>
      <c r="BH210" s="41">
        <v>5.12</v>
      </c>
      <c r="BI210" s="5">
        <v>7.44</v>
      </c>
      <c r="BJ210" s="9">
        <v>14.16</v>
      </c>
      <c r="BK210" s="4">
        <v>15.92</v>
      </c>
      <c r="BL210" s="1"/>
      <c r="BM210" s="4">
        <v>4.01</v>
      </c>
      <c r="BN210" s="6">
        <v>2.84</v>
      </c>
      <c r="BO210" s="7">
        <v>2.0099999999999998</v>
      </c>
      <c r="BP210" s="7">
        <v>1.81</v>
      </c>
      <c r="BQ210" s="7">
        <v>1.74</v>
      </c>
      <c r="BR210" s="8">
        <v>1.98</v>
      </c>
      <c r="BS210" s="7">
        <v>2.25</v>
      </c>
      <c r="BT210" s="8">
        <v>2.66</v>
      </c>
      <c r="BU210" s="6">
        <v>3.62</v>
      </c>
      <c r="BV210" s="7">
        <v>3.42</v>
      </c>
      <c r="BW210" s="7">
        <v>5.55</v>
      </c>
      <c r="BX210" s="7">
        <v>7.15</v>
      </c>
      <c r="BY210" s="7">
        <v>4.95</v>
      </c>
      <c r="BZ210" s="41">
        <v>7.12</v>
      </c>
      <c r="CA210" s="5">
        <v>8.48</v>
      </c>
      <c r="CB210" s="9">
        <v>12.45</v>
      </c>
      <c r="CC210" s="4">
        <v>15.68</v>
      </c>
      <c r="CD210" s="1"/>
      <c r="CE210" s="16">
        <v>27.48</v>
      </c>
      <c r="CF210" s="18">
        <v>30.88</v>
      </c>
      <c r="CG210" s="17">
        <v>34.17</v>
      </c>
      <c r="CH210" s="18">
        <v>36.35</v>
      </c>
      <c r="CI210" s="17">
        <v>37.909999999999997</v>
      </c>
      <c r="CJ210" s="19">
        <v>40.21</v>
      </c>
      <c r="CK210" s="17">
        <v>38.270000000000003</v>
      </c>
      <c r="CL210" s="19">
        <v>38.94</v>
      </c>
      <c r="CM210" s="18">
        <v>37.33</v>
      </c>
      <c r="CN210" s="17">
        <v>38.82</v>
      </c>
      <c r="CO210" s="17">
        <v>40.200000000000003</v>
      </c>
      <c r="CP210" s="17">
        <v>43.68</v>
      </c>
      <c r="CQ210" s="17">
        <v>44.03</v>
      </c>
      <c r="CR210" s="42">
        <v>45.88</v>
      </c>
      <c r="CS210" s="23">
        <v>46.75</v>
      </c>
      <c r="CT210" s="20">
        <v>46.22</v>
      </c>
      <c r="CU210" s="16">
        <v>41.95</v>
      </c>
      <c r="CV210" s="1"/>
      <c r="CW210" s="16">
        <v>27.81</v>
      </c>
      <c r="CX210" s="18">
        <v>31.82</v>
      </c>
      <c r="CY210" s="17">
        <v>35.08</v>
      </c>
      <c r="CZ210" s="17">
        <v>36.15</v>
      </c>
      <c r="DA210" s="17">
        <v>37.94</v>
      </c>
      <c r="DB210" s="19">
        <v>40.020000000000003</v>
      </c>
      <c r="DC210" s="17">
        <v>38.43</v>
      </c>
      <c r="DD210" s="19">
        <v>37.78</v>
      </c>
      <c r="DE210" s="18">
        <v>38.340000000000003</v>
      </c>
      <c r="DF210" s="17">
        <v>37.78</v>
      </c>
      <c r="DG210" s="17">
        <v>40.17</v>
      </c>
      <c r="DH210" s="17">
        <v>43.07</v>
      </c>
      <c r="DI210" s="17">
        <v>44.12</v>
      </c>
      <c r="DJ210" s="42">
        <v>46.75</v>
      </c>
      <c r="DK210" s="23">
        <v>46.55</v>
      </c>
      <c r="DL210" s="20">
        <v>46.02</v>
      </c>
      <c r="DM210" s="16">
        <v>40.83</v>
      </c>
      <c r="DN210" s="1"/>
      <c r="DO210" s="16">
        <v>5</v>
      </c>
      <c r="DP210" s="17">
        <v>6</v>
      </c>
      <c r="DQ210" s="17">
        <v>5</v>
      </c>
      <c r="DR210" s="17">
        <v>5</v>
      </c>
      <c r="DS210" s="17">
        <v>1</v>
      </c>
      <c r="DT210" s="17">
        <v>-4</v>
      </c>
      <c r="DU210" s="17">
        <v>-11</v>
      </c>
      <c r="DV210" s="17">
        <v>-16</v>
      </c>
      <c r="DW210" s="17">
        <v>-16</v>
      </c>
      <c r="DX210" s="17">
        <v>-13</v>
      </c>
      <c r="DY210" s="17">
        <v>-10</v>
      </c>
      <c r="DZ210" s="17">
        <v>0</v>
      </c>
      <c r="EA210" s="17">
        <v>5</v>
      </c>
      <c r="EB210" s="23">
        <v>5</v>
      </c>
      <c r="EC210" s="23">
        <v>5</v>
      </c>
      <c r="ED210" s="20">
        <v>3</v>
      </c>
      <c r="EE210" s="20">
        <v>3</v>
      </c>
      <c r="EF210" s="1"/>
    </row>
    <row r="211" spans="1:136" s="1" customFormat="1" ht="14">
      <c r="A211" s="2" t="s">
        <v>1281</v>
      </c>
      <c r="B211" s="2" t="s">
        <v>134</v>
      </c>
      <c r="C211" s="2"/>
      <c r="D211" s="2">
        <v>53287692</v>
      </c>
      <c r="E211" s="10" t="s">
        <v>135</v>
      </c>
      <c r="F211" s="11" t="s">
        <v>136</v>
      </c>
      <c r="G211" s="2" t="s">
        <v>480</v>
      </c>
      <c r="H211" s="2"/>
      <c r="I211" s="2"/>
      <c r="J211" s="2" t="s">
        <v>1282</v>
      </c>
      <c r="K211" s="30"/>
      <c r="L211" s="30"/>
      <c r="M211" s="30"/>
      <c r="N211" s="30"/>
      <c r="O211" s="3"/>
      <c r="P211" s="3"/>
      <c r="Q211" s="2"/>
      <c r="R211" s="2"/>
      <c r="S211" s="2" t="s">
        <v>1283</v>
      </c>
      <c r="T211" s="33"/>
      <c r="U211" s="3" t="s">
        <v>137</v>
      </c>
      <c r="V211" s="3">
        <v>24</v>
      </c>
      <c r="W211" s="2">
        <v>19</v>
      </c>
      <c r="X211" s="2">
        <v>10</v>
      </c>
      <c r="Y211" s="13"/>
      <c r="Z211" s="34"/>
      <c r="AA211" s="12" t="s">
        <v>138</v>
      </c>
      <c r="AB211" s="12">
        <v>43</v>
      </c>
      <c r="AC211" s="13">
        <v>37</v>
      </c>
      <c r="AD211" s="13">
        <v>13</v>
      </c>
      <c r="AE211" s="2"/>
      <c r="AF211" s="34" t="s">
        <v>152</v>
      </c>
      <c r="AG211" s="2" t="s">
        <v>127</v>
      </c>
      <c r="AH211" s="2" t="s">
        <v>139</v>
      </c>
      <c r="AI211" s="2" t="s">
        <v>140</v>
      </c>
      <c r="AJ211" s="2" t="s">
        <v>141</v>
      </c>
      <c r="AK211" s="2" t="s">
        <v>87</v>
      </c>
      <c r="AL211" s="1" t="s">
        <v>88</v>
      </c>
      <c r="AM211" s="2" t="s">
        <v>89</v>
      </c>
      <c r="AN211" s="1" t="s">
        <v>131</v>
      </c>
      <c r="AO211" s="2" t="s">
        <v>91</v>
      </c>
      <c r="AP211" s="1" t="s">
        <v>142</v>
      </c>
      <c r="AQ211" s="2" t="s">
        <v>93</v>
      </c>
      <c r="AR211" s="14" t="s">
        <v>143</v>
      </c>
      <c r="AS211" s="15" t="s">
        <v>95</v>
      </c>
      <c r="AT211" s="1">
        <v>0</v>
      </c>
      <c r="AU211" s="4">
        <v>6.24</v>
      </c>
      <c r="AV211" s="39">
        <v>5.0599999999999996</v>
      </c>
      <c r="AW211" s="5">
        <v>3.76</v>
      </c>
      <c r="AX211" s="39">
        <v>3.49</v>
      </c>
      <c r="AY211" s="5">
        <v>4.29</v>
      </c>
      <c r="AZ211" s="41">
        <v>3.95</v>
      </c>
      <c r="BA211" s="5">
        <v>3.14</v>
      </c>
      <c r="BB211" s="41">
        <v>2.56</v>
      </c>
      <c r="BC211" s="39">
        <v>2.33</v>
      </c>
      <c r="BD211" s="7">
        <v>3.88</v>
      </c>
      <c r="BE211" s="7">
        <v>6.03</v>
      </c>
      <c r="BF211" s="7">
        <v>8.23</v>
      </c>
      <c r="BG211" s="7">
        <v>4.8600000000000003</v>
      </c>
      <c r="BH211" s="8">
        <v>4.47</v>
      </c>
      <c r="BI211" s="7">
        <v>4.88</v>
      </c>
      <c r="BJ211" s="9">
        <v>7.82</v>
      </c>
      <c r="BK211" s="4">
        <v>12.13</v>
      </c>
      <c r="BL211" s="4">
        <v>20.47</v>
      </c>
      <c r="BM211" s="4">
        <v>6.14</v>
      </c>
      <c r="BN211" s="39">
        <v>4.0199999999999996</v>
      </c>
      <c r="BO211" s="5">
        <v>3.83</v>
      </c>
      <c r="BP211" s="5">
        <v>4.2300000000000004</v>
      </c>
      <c r="BQ211" s="5">
        <v>4.34</v>
      </c>
      <c r="BR211" s="41">
        <v>3.86</v>
      </c>
      <c r="BS211" s="5">
        <v>3.73</v>
      </c>
      <c r="BT211" s="41">
        <v>4.3499999999999996</v>
      </c>
      <c r="BU211" s="39">
        <v>4.24</v>
      </c>
      <c r="BV211" s="7">
        <v>4.97</v>
      </c>
      <c r="BW211" s="7">
        <v>4.3899999999999997</v>
      </c>
      <c r="BX211" s="7">
        <v>4.28</v>
      </c>
      <c r="BY211" s="7">
        <v>4.57</v>
      </c>
      <c r="BZ211" s="8">
        <v>4.1100000000000003</v>
      </c>
      <c r="CA211" s="7">
        <v>4.95</v>
      </c>
      <c r="CB211" s="9">
        <v>7.01</v>
      </c>
      <c r="CC211" s="4">
        <v>12.27</v>
      </c>
      <c r="CD211" s="4">
        <v>17.64</v>
      </c>
      <c r="CE211" s="16">
        <v>31.91</v>
      </c>
      <c r="CF211" s="40">
        <v>34.75</v>
      </c>
      <c r="CG211" s="23">
        <v>36.96</v>
      </c>
      <c r="CH211" s="40">
        <v>39.020000000000003</v>
      </c>
      <c r="CI211" s="23">
        <v>40.630000000000003</v>
      </c>
      <c r="CJ211" s="42">
        <v>41.3</v>
      </c>
      <c r="CK211" s="23">
        <v>43.1</v>
      </c>
      <c r="CL211" s="42">
        <v>43.42</v>
      </c>
      <c r="CM211" s="40">
        <v>42.51</v>
      </c>
      <c r="CN211" s="17">
        <v>44.86</v>
      </c>
      <c r="CO211" s="17">
        <v>44.89</v>
      </c>
      <c r="CP211" s="17">
        <v>49.21</v>
      </c>
      <c r="CQ211" s="17">
        <v>51.87</v>
      </c>
      <c r="CR211" s="19">
        <v>49.25</v>
      </c>
      <c r="CS211" s="17">
        <v>50.3</v>
      </c>
      <c r="CT211" s="20">
        <v>46.91</v>
      </c>
      <c r="CU211" s="16">
        <v>47.26</v>
      </c>
      <c r="CV211" s="16">
        <v>42.5</v>
      </c>
      <c r="CW211" s="16">
        <v>31.12</v>
      </c>
      <c r="CX211" s="40">
        <v>34.369999999999997</v>
      </c>
      <c r="CY211" s="23">
        <v>37.36</v>
      </c>
      <c r="CZ211" s="23">
        <v>39.369999999999997</v>
      </c>
      <c r="DA211" s="23">
        <v>40.71</v>
      </c>
      <c r="DB211" s="42">
        <v>41.27</v>
      </c>
      <c r="DC211" s="23">
        <v>43.2</v>
      </c>
      <c r="DD211" s="42">
        <v>43.12</v>
      </c>
      <c r="DE211" s="40">
        <v>43.58</v>
      </c>
      <c r="DF211" s="17">
        <v>44.64</v>
      </c>
      <c r="DG211" s="17">
        <v>45.22</v>
      </c>
      <c r="DH211" s="17">
        <v>48.36</v>
      </c>
      <c r="DI211" s="17">
        <v>52.59</v>
      </c>
      <c r="DJ211" s="19">
        <v>49.11</v>
      </c>
      <c r="DK211" s="17">
        <v>51.89</v>
      </c>
      <c r="DL211" s="20">
        <v>46.57</v>
      </c>
      <c r="DM211" s="16">
        <v>47.01</v>
      </c>
      <c r="DN211" s="16">
        <v>42.1</v>
      </c>
      <c r="DO211" s="16">
        <v>0</v>
      </c>
      <c r="DP211" s="23">
        <v>0</v>
      </c>
      <c r="DQ211" s="23">
        <v>1</v>
      </c>
      <c r="DR211" s="23">
        <v>1</v>
      </c>
      <c r="DS211" s="23">
        <v>0</v>
      </c>
      <c r="DT211" s="23">
        <v>-2</v>
      </c>
      <c r="DU211" s="23">
        <v>-3</v>
      </c>
      <c r="DV211" s="23">
        <v>-4</v>
      </c>
      <c r="DW211" s="23">
        <v>-4</v>
      </c>
      <c r="DX211" s="17">
        <v>-1</v>
      </c>
      <c r="DY211" s="17">
        <v>7</v>
      </c>
      <c r="DZ211" s="17">
        <v>18</v>
      </c>
      <c r="EA211" s="17">
        <v>18</v>
      </c>
      <c r="EB211" s="17">
        <v>16</v>
      </c>
      <c r="EC211" s="17">
        <v>11</v>
      </c>
      <c r="ED211" s="20">
        <v>6</v>
      </c>
      <c r="EE211" s="20">
        <v>2</v>
      </c>
      <c r="EF211" s="20">
        <v>2</v>
      </c>
    </row>
    <row r="212" spans="1:136" ht="14">
      <c r="A212" s="2" t="s">
        <v>1279</v>
      </c>
      <c r="B212" s="2" t="s">
        <v>198</v>
      </c>
      <c r="C212" s="2"/>
      <c r="D212" s="2">
        <v>53352697</v>
      </c>
      <c r="E212" s="10" t="s">
        <v>199</v>
      </c>
      <c r="F212" s="11" t="s">
        <v>200</v>
      </c>
      <c r="G212" s="2" t="s">
        <v>167</v>
      </c>
      <c r="H212" s="2"/>
      <c r="I212" s="2" t="s">
        <v>147</v>
      </c>
      <c r="J212" s="2" t="s">
        <v>201</v>
      </c>
      <c r="K212" s="30" t="s">
        <v>168</v>
      </c>
      <c r="L212" s="30"/>
      <c r="M212" s="30"/>
      <c r="N212" s="30"/>
      <c r="O212" s="3" t="s">
        <v>6</v>
      </c>
      <c r="P212" s="3">
        <v>23</v>
      </c>
      <c r="Q212" s="2">
        <v>20</v>
      </c>
      <c r="R212" s="2">
        <v>15</v>
      </c>
      <c r="S212" s="2" t="s">
        <v>1280</v>
      </c>
      <c r="T212" s="33"/>
      <c r="U212" s="3" t="s">
        <v>137</v>
      </c>
      <c r="V212" s="3">
        <v>53</v>
      </c>
      <c r="W212" s="2">
        <v>41</v>
      </c>
      <c r="X212" s="2">
        <v>37</v>
      </c>
      <c r="Y212" s="2"/>
      <c r="Z212" s="33" t="s">
        <v>443</v>
      </c>
      <c r="AA212" s="12" t="s">
        <v>116</v>
      </c>
      <c r="AB212" s="12">
        <v>62</v>
      </c>
      <c r="AC212" s="13">
        <v>43</v>
      </c>
      <c r="AD212" s="13">
        <v>30</v>
      </c>
      <c r="AE212" s="13"/>
      <c r="AF212" s="34" t="s">
        <v>152</v>
      </c>
      <c r="AG212" s="2" t="s">
        <v>127</v>
      </c>
      <c r="AH212" s="2" t="s">
        <v>202</v>
      </c>
      <c r="AI212" s="2" t="s">
        <v>203</v>
      </c>
      <c r="AJ212" s="2" t="s">
        <v>204</v>
      </c>
      <c r="AK212" s="2" t="s">
        <v>87</v>
      </c>
      <c r="AL212" s="1" t="s">
        <v>176</v>
      </c>
      <c r="AM212" s="2" t="s">
        <v>89</v>
      </c>
      <c r="AN212" s="1" t="s">
        <v>108</v>
      </c>
      <c r="AO212" s="2" t="s">
        <v>91</v>
      </c>
      <c r="AP212" s="1" t="s">
        <v>205</v>
      </c>
      <c r="AQ212" s="2" t="s">
        <v>93</v>
      </c>
      <c r="AR212" s="14" t="s">
        <v>206</v>
      </c>
      <c r="AS212" s="15" t="s">
        <v>95</v>
      </c>
      <c r="AT212" s="1">
        <v>-7</v>
      </c>
      <c r="AU212" s="4">
        <v>4.33</v>
      </c>
      <c r="AV212" s="6">
        <v>3.84</v>
      </c>
      <c r="AW212" s="7">
        <v>2.91</v>
      </c>
      <c r="AX212" s="6">
        <v>2.4700000000000002</v>
      </c>
      <c r="AY212" s="7">
        <v>2.9</v>
      </c>
      <c r="AZ212" s="8">
        <v>2.2400000000000002</v>
      </c>
      <c r="BA212" s="7">
        <v>2.63</v>
      </c>
      <c r="BB212" s="8">
        <v>3.46</v>
      </c>
      <c r="BC212" s="6">
        <v>2.2799999999999998</v>
      </c>
      <c r="BD212" s="7">
        <v>3.85</v>
      </c>
      <c r="BE212" s="7">
        <v>5.74</v>
      </c>
      <c r="BF212" s="7">
        <v>6.14</v>
      </c>
      <c r="BG212" s="7">
        <v>2.68</v>
      </c>
      <c r="BH212" s="8">
        <v>2.87</v>
      </c>
      <c r="BI212" s="7">
        <v>4.0199999999999996</v>
      </c>
      <c r="BJ212" s="7">
        <v>6.51</v>
      </c>
      <c r="BK212" s="4">
        <v>10.61</v>
      </c>
      <c r="BL212" s="4">
        <v>17.34</v>
      </c>
      <c r="BM212" s="4">
        <v>4.66</v>
      </c>
      <c r="BN212" s="6">
        <v>3.41</v>
      </c>
      <c r="BO212" s="7">
        <v>1.52</v>
      </c>
      <c r="BP212" s="7">
        <v>0</v>
      </c>
      <c r="BQ212" s="7">
        <v>2.12</v>
      </c>
      <c r="BR212" s="8">
        <v>1.96</v>
      </c>
      <c r="BS212" s="7">
        <v>3.13</v>
      </c>
      <c r="BT212" s="8">
        <v>2.87</v>
      </c>
      <c r="BU212" s="6">
        <v>4.12</v>
      </c>
      <c r="BV212" s="7">
        <v>3.98</v>
      </c>
      <c r="BW212" s="7">
        <v>4.4400000000000004</v>
      </c>
      <c r="BX212" s="7">
        <v>4.58</v>
      </c>
      <c r="BY212" s="7">
        <v>2.21</v>
      </c>
      <c r="BZ212" s="8">
        <v>3.07</v>
      </c>
      <c r="CA212" s="7">
        <v>5.17</v>
      </c>
      <c r="CB212" s="7">
        <v>5.72</v>
      </c>
      <c r="CC212" s="4">
        <v>9.0299999999999994</v>
      </c>
      <c r="CD212" s="4">
        <v>14.86</v>
      </c>
      <c r="CE212" s="16">
        <v>26.71</v>
      </c>
      <c r="CF212" s="18">
        <v>30.53</v>
      </c>
      <c r="CG212" s="17">
        <v>34.35</v>
      </c>
      <c r="CH212" s="18">
        <v>35.94</v>
      </c>
      <c r="CI212" s="17">
        <v>36.31</v>
      </c>
      <c r="CJ212" s="19">
        <v>38.659999999999997</v>
      </c>
      <c r="CK212" s="17">
        <v>38.15</v>
      </c>
      <c r="CL212" s="19">
        <v>39.450000000000003</v>
      </c>
      <c r="CM212" s="18">
        <v>39.74</v>
      </c>
      <c r="CN212" s="17">
        <v>38.69</v>
      </c>
      <c r="CO212" s="17">
        <v>40.99</v>
      </c>
      <c r="CP212" s="17">
        <v>44</v>
      </c>
      <c r="CQ212" s="17">
        <v>47.05</v>
      </c>
      <c r="CR212" s="19">
        <v>46.18</v>
      </c>
      <c r="CS212" s="17">
        <v>49.98</v>
      </c>
      <c r="CT212" s="17">
        <v>46.93</v>
      </c>
      <c r="CU212" s="16">
        <v>43.92</v>
      </c>
      <c r="CV212" s="16">
        <v>38.33</v>
      </c>
      <c r="CW212" s="16">
        <v>25.39</v>
      </c>
      <c r="CX212" s="18">
        <v>30.05</v>
      </c>
      <c r="CY212" s="17">
        <v>34.229999999999997</v>
      </c>
      <c r="CZ212" s="17">
        <v>36.94</v>
      </c>
      <c r="DA212" s="17">
        <v>36.659999999999997</v>
      </c>
      <c r="DB212" s="19">
        <v>39.22</v>
      </c>
      <c r="DC212" s="17">
        <v>38.409999999999997</v>
      </c>
      <c r="DD212" s="19">
        <v>38.65</v>
      </c>
      <c r="DE212" s="18">
        <v>39.01</v>
      </c>
      <c r="DF212" s="17">
        <v>38.700000000000003</v>
      </c>
      <c r="DG212" s="17">
        <v>40.229999999999997</v>
      </c>
      <c r="DH212" s="17">
        <v>43.2</v>
      </c>
      <c r="DI212" s="17">
        <v>47.32</v>
      </c>
      <c r="DJ212" s="19">
        <v>46.12</v>
      </c>
      <c r="DK212" s="17">
        <v>48.74</v>
      </c>
      <c r="DL212" s="17">
        <v>46.71</v>
      </c>
      <c r="DM212" s="16">
        <v>44.2</v>
      </c>
      <c r="DN212" s="16">
        <v>37.9</v>
      </c>
      <c r="DO212" s="16">
        <v>1</v>
      </c>
      <c r="DP212" s="17">
        <v>2</v>
      </c>
      <c r="DQ212" s="17">
        <v>2</v>
      </c>
      <c r="DR212" s="17">
        <v>2</v>
      </c>
      <c r="DS212" s="17">
        <v>2</v>
      </c>
      <c r="DT212" s="17">
        <v>0</v>
      </c>
      <c r="DU212" s="17">
        <v>-3</v>
      </c>
      <c r="DV212" s="17">
        <v>-6</v>
      </c>
      <c r="DW212" s="17">
        <v>-3</v>
      </c>
      <c r="DX212" s="17">
        <v>0</v>
      </c>
      <c r="DY212" s="17">
        <v>11</v>
      </c>
      <c r="DZ212" s="17">
        <v>20</v>
      </c>
      <c r="EA212" s="17">
        <v>22</v>
      </c>
      <c r="EB212" s="17">
        <v>22</v>
      </c>
      <c r="EC212" s="17">
        <v>13</v>
      </c>
      <c r="ED212" s="17">
        <v>10</v>
      </c>
      <c r="EE212" s="20">
        <v>5</v>
      </c>
      <c r="EF212" s="20">
        <v>5</v>
      </c>
    </row>
    <row r="213" spans="1:136" ht="14">
      <c r="A213" s="2" t="s">
        <v>1273</v>
      </c>
      <c r="B213" s="2" t="s">
        <v>1274</v>
      </c>
      <c r="C213" s="2"/>
      <c r="D213" s="2">
        <v>41966411</v>
      </c>
      <c r="E213" s="10" t="s">
        <v>254</v>
      </c>
      <c r="F213" s="11" t="s">
        <v>1275</v>
      </c>
      <c r="G213" s="2" t="s">
        <v>167</v>
      </c>
      <c r="H213" s="2"/>
      <c r="I213" s="2" t="s">
        <v>238</v>
      </c>
      <c r="J213" s="2" t="s">
        <v>335</v>
      </c>
      <c r="K213" s="30"/>
      <c r="L213" s="30"/>
      <c r="M213" s="30"/>
      <c r="N213" s="30"/>
      <c r="O213" s="3" t="s">
        <v>48</v>
      </c>
      <c r="P213" s="3">
        <v>11</v>
      </c>
      <c r="Q213" s="2">
        <v>13</v>
      </c>
      <c r="R213" s="2">
        <v>6</v>
      </c>
      <c r="S213" s="2" t="s">
        <v>1276</v>
      </c>
      <c r="T213" s="33"/>
      <c r="U213" s="3" t="s">
        <v>64</v>
      </c>
      <c r="V213" s="3">
        <v>49</v>
      </c>
      <c r="W213" s="2">
        <v>44</v>
      </c>
      <c r="X213" s="2">
        <v>33</v>
      </c>
      <c r="Y213" s="2"/>
      <c r="Z213" s="33" t="s">
        <v>107</v>
      </c>
      <c r="AA213" s="12" t="s">
        <v>526</v>
      </c>
      <c r="AB213" s="12">
        <v>51</v>
      </c>
      <c r="AC213" s="13">
        <v>43</v>
      </c>
      <c r="AD213" s="13">
        <v>26</v>
      </c>
      <c r="AE213" s="13"/>
      <c r="AF213" s="34" t="s">
        <v>152</v>
      </c>
      <c r="AG213" s="2" t="s">
        <v>127</v>
      </c>
      <c r="AH213" s="2" t="s">
        <v>118</v>
      </c>
      <c r="AI213" s="2" t="s">
        <v>257</v>
      </c>
      <c r="AJ213" s="2" t="s">
        <v>519</v>
      </c>
      <c r="AK213" s="2" t="s">
        <v>87</v>
      </c>
      <c r="AL213" s="1" t="s">
        <v>88</v>
      </c>
      <c r="AM213" s="2" t="s">
        <v>89</v>
      </c>
      <c r="AN213" s="1" t="s">
        <v>108</v>
      </c>
      <c r="AO213" s="2" t="s">
        <v>91</v>
      </c>
      <c r="AP213" s="1" t="s">
        <v>1277</v>
      </c>
      <c r="AQ213" s="2" t="s">
        <v>93</v>
      </c>
      <c r="AR213" s="14" t="s">
        <v>1278</v>
      </c>
      <c r="AS213" s="15" t="s">
        <v>95</v>
      </c>
      <c r="AT213" s="1">
        <v>7</v>
      </c>
      <c r="AU213" s="4">
        <v>4.5599999999999996</v>
      </c>
      <c r="AV213" s="39">
        <v>4.22</v>
      </c>
      <c r="AW213" s="5">
        <v>3.9</v>
      </c>
      <c r="AX213" s="6">
        <v>2.2000000000000002</v>
      </c>
      <c r="AY213" s="7">
        <v>1.94</v>
      </c>
      <c r="AZ213" s="8">
        <v>2.87</v>
      </c>
      <c r="BA213" s="7">
        <v>4.29</v>
      </c>
      <c r="BB213" s="8">
        <v>4.5599999999999996</v>
      </c>
      <c r="BC213" s="6">
        <v>5.23</v>
      </c>
      <c r="BD213" s="7">
        <v>4.5</v>
      </c>
      <c r="BE213" s="7">
        <v>8.69</v>
      </c>
      <c r="BF213" s="7">
        <v>8.01</v>
      </c>
      <c r="BG213" s="7">
        <v>4.1900000000000004</v>
      </c>
      <c r="BH213" s="8">
        <v>4.4800000000000004</v>
      </c>
      <c r="BI213" s="7">
        <v>6.54</v>
      </c>
      <c r="BJ213" s="9">
        <v>8.5</v>
      </c>
      <c r="BK213" s="4">
        <v>13.74</v>
      </c>
      <c r="BL213" s="4">
        <v>15.5</v>
      </c>
      <c r="BM213" s="4">
        <v>4.03</v>
      </c>
      <c r="BN213" s="39">
        <v>4.76</v>
      </c>
      <c r="BO213" s="5">
        <v>3.37</v>
      </c>
      <c r="BP213" s="7">
        <v>2.86</v>
      </c>
      <c r="BQ213" s="7">
        <v>3.9</v>
      </c>
      <c r="BR213" s="8">
        <v>4.92</v>
      </c>
      <c r="BS213" s="7">
        <v>6.58</v>
      </c>
      <c r="BT213" s="8">
        <v>5.77</v>
      </c>
      <c r="BU213" s="6">
        <v>6.03</v>
      </c>
      <c r="BV213" s="7">
        <v>7.03</v>
      </c>
      <c r="BW213" s="7">
        <v>9.43</v>
      </c>
      <c r="BX213" s="7">
        <v>9.07</v>
      </c>
      <c r="BY213" s="7">
        <v>7.29</v>
      </c>
      <c r="BZ213" s="8">
        <v>5.9</v>
      </c>
      <c r="CA213" s="7">
        <v>8.11</v>
      </c>
      <c r="CB213" s="9">
        <v>8.51</v>
      </c>
      <c r="CC213" s="4">
        <v>13.06</v>
      </c>
      <c r="CD213" s="4">
        <v>16.72</v>
      </c>
      <c r="CE213" s="16">
        <v>27.11</v>
      </c>
      <c r="CF213" s="40">
        <v>30.28</v>
      </c>
      <c r="CG213" s="23">
        <v>30.92</v>
      </c>
      <c r="CH213" s="18">
        <v>30.97</v>
      </c>
      <c r="CI213" s="17">
        <v>32.83</v>
      </c>
      <c r="CJ213" s="19">
        <v>33.630000000000003</v>
      </c>
      <c r="CK213" s="17">
        <v>35.08</v>
      </c>
      <c r="CL213" s="19">
        <v>36.119999999999997</v>
      </c>
      <c r="CM213" s="18">
        <v>37.54</v>
      </c>
      <c r="CN213" s="17">
        <v>36.42</v>
      </c>
      <c r="CO213" s="17">
        <v>36.81</v>
      </c>
      <c r="CP213" s="17">
        <v>39.64</v>
      </c>
      <c r="CQ213" s="17">
        <v>44.2</v>
      </c>
      <c r="CR213" s="19">
        <v>45.83</v>
      </c>
      <c r="CS213" s="17">
        <v>47.7</v>
      </c>
      <c r="CT213" s="20">
        <v>44.1</v>
      </c>
      <c r="CU213" s="16">
        <v>43.51</v>
      </c>
      <c r="CV213" s="16">
        <v>40.04</v>
      </c>
      <c r="CW213" s="16">
        <v>27.78</v>
      </c>
      <c r="CX213" s="40">
        <v>31.44</v>
      </c>
      <c r="CY213" s="23">
        <v>31.81</v>
      </c>
      <c r="CZ213" s="17">
        <v>31.48</v>
      </c>
      <c r="DA213" s="17">
        <v>33.729999999999997</v>
      </c>
      <c r="DB213" s="19">
        <v>33.799999999999997</v>
      </c>
      <c r="DC213" s="17">
        <v>35.96</v>
      </c>
      <c r="DD213" s="19">
        <v>36.840000000000003</v>
      </c>
      <c r="DE213" s="18">
        <v>37.04</v>
      </c>
      <c r="DF213" s="17">
        <v>35.47</v>
      </c>
      <c r="DG213" s="17">
        <v>36.35</v>
      </c>
      <c r="DH213" s="17">
        <v>39.64</v>
      </c>
      <c r="DI213" s="17">
        <v>44.27</v>
      </c>
      <c r="DJ213" s="19">
        <v>46.8</v>
      </c>
      <c r="DK213" s="17">
        <v>48.12</v>
      </c>
      <c r="DL213" s="20">
        <v>44.17</v>
      </c>
      <c r="DM213" s="16">
        <v>43.27</v>
      </c>
      <c r="DN213" s="16">
        <v>40.01</v>
      </c>
      <c r="DO213" s="16">
        <v>9</v>
      </c>
      <c r="DP213" s="23">
        <v>4</v>
      </c>
      <c r="DQ213" s="23">
        <v>0</v>
      </c>
      <c r="DR213" s="17">
        <v>0</v>
      </c>
      <c r="DS213" s="17">
        <v>-5</v>
      </c>
      <c r="DT213" s="17">
        <v>-8</v>
      </c>
      <c r="DU213" s="17">
        <v>-6</v>
      </c>
      <c r="DV213" s="17">
        <v>-5</v>
      </c>
      <c r="DW213" s="17">
        <v>0</v>
      </c>
      <c r="DX213" s="17">
        <v>1</v>
      </c>
      <c r="DY213" s="17">
        <v>7</v>
      </c>
      <c r="DZ213" s="17">
        <v>16</v>
      </c>
      <c r="EA213" s="17">
        <v>22</v>
      </c>
      <c r="EB213" s="17">
        <v>19</v>
      </c>
      <c r="EC213" s="17">
        <v>18</v>
      </c>
      <c r="ED213" s="20">
        <v>13</v>
      </c>
      <c r="EE213" s="20">
        <v>12</v>
      </c>
      <c r="EF213" s="20">
        <v>9</v>
      </c>
    </row>
    <row r="214" spans="1:136" ht="14">
      <c r="A214" s="2" t="s">
        <v>1271</v>
      </c>
      <c r="B214" s="2" t="s">
        <v>123</v>
      </c>
      <c r="C214" s="2"/>
      <c r="D214" s="2">
        <v>53138303</v>
      </c>
      <c r="E214" s="10" t="s">
        <v>124</v>
      </c>
      <c r="F214" s="11" t="s">
        <v>125</v>
      </c>
      <c r="G214" s="2" t="s">
        <v>167</v>
      </c>
      <c r="H214" s="2"/>
      <c r="I214" s="2"/>
      <c r="J214" s="2" t="s">
        <v>389</v>
      </c>
      <c r="K214" s="30" t="s">
        <v>168</v>
      </c>
      <c r="L214" s="30"/>
      <c r="M214" s="30"/>
      <c r="N214" s="30"/>
      <c r="S214" s="2" t="s">
        <v>1272</v>
      </c>
      <c r="T214" s="33"/>
      <c r="U214" s="3" t="s">
        <v>64</v>
      </c>
      <c r="V214" s="3">
        <v>23</v>
      </c>
      <c r="W214" s="2">
        <v>17</v>
      </c>
      <c r="X214" s="2">
        <v>11</v>
      </c>
      <c r="AA214" s="3" t="s">
        <v>126</v>
      </c>
      <c r="AB214" s="3">
        <v>48</v>
      </c>
      <c r="AC214" s="2">
        <v>42</v>
      </c>
      <c r="AD214" s="2">
        <v>22</v>
      </c>
      <c r="AE214" s="2"/>
      <c r="AF214" s="33" t="s">
        <v>180</v>
      </c>
      <c r="AG214" s="2" t="s">
        <v>127</v>
      </c>
      <c r="AH214" s="2" t="s">
        <v>128</v>
      </c>
      <c r="AI214" s="2" t="s">
        <v>129</v>
      </c>
      <c r="AJ214" s="2" t="s">
        <v>130</v>
      </c>
      <c r="AK214" s="2" t="s">
        <v>87</v>
      </c>
      <c r="AL214" s="1" t="s">
        <v>131</v>
      </c>
      <c r="AM214" s="2" t="s">
        <v>89</v>
      </c>
      <c r="AN214" s="1" t="s">
        <v>131</v>
      </c>
      <c r="AO214" s="2" t="s">
        <v>91</v>
      </c>
      <c r="AP214" s="1" t="s">
        <v>132</v>
      </c>
      <c r="AQ214" s="2" t="s">
        <v>93</v>
      </c>
      <c r="AR214" s="14" t="s">
        <v>133</v>
      </c>
      <c r="AS214" s="15" t="s">
        <v>95</v>
      </c>
      <c r="AT214" s="1">
        <v>0</v>
      </c>
      <c r="AU214" s="4">
        <v>3.33</v>
      </c>
      <c r="AV214" s="39">
        <v>2.95</v>
      </c>
      <c r="AW214" s="5">
        <v>2.36</v>
      </c>
      <c r="AX214" s="39">
        <v>2.2799999999999998</v>
      </c>
      <c r="AY214" s="7">
        <v>0</v>
      </c>
      <c r="AZ214" s="8">
        <v>0.88</v>
      </c>
      <c r="BA214" s="7">
        <v>1.74</v>
      </c>
      <c r="BB214" s="8">
        <v>1.88</v>
      </c>
      <c r="BC214" s="6">
        <v>2.44</v>
      </c>
      <c r="BD214" s="7">
        <v>3.13</v>
      </c>
      <c r="BE214" s="7">
        <v>3.39</v>
      </c>
      <c r="BF214" s="7">
        <v>4.78</v>
      </c>
      <c r="BG214" s="7">
        <v>2.2000000000000002</v>
      </c>
      <c r="BH214" s="8">
        <v>2.36</v>
      </c>
      <c r="BI214" s="7">
        <v>3.87</v>
      </c>
      <c r="BJ214" s="9">
        <v>4.75</v>
      </c>
      <c r="BK214" s="4">
        <v>10.57</v>
      </c>
      <c r="BL214" s="4">
        <v>13.19</v>
      </c>
      <c r="BM214" s="4">
        <v>4.33</v>
      </c>
      <c r="BN214" s="39">
        <v>2.34</v>
      </c>
      <c r="BO214" s="5">
        <v>1.96</v>
      </c>
      <c r="BP214" s="5">
        <v>1.9</v>
      </c>
      <c r="BQ214" s="7">
        <v>2.39</v>
      </c>
      <c r="BR214" s="8">
        <v>3.12</v>
      </c>
      <c r="BS214" s="7">
        <v>2.44</v>
      </c>
      <c r="BT214" s="8">
        <v>2.12</v>
      </c>
      <c r="BU214" s="6">
        <v>2.14</v>
      </c>
      <c r="BV214" s="7">
        <v>3.17</v>
      </c>
      <c r="BW214" s="7">
        <v>3.5</v>
      </c>
      <c r="BX214" s="7">
        <v>3.38</v>
      </c>
      <c r="BY214" s="7">
        <v>0</v>
      </c>
      <c r="BZ214" s="8">
        <v>0.96</v>
      </c>
      <c r="CA214" s="7">
        <v>2.78</v>
      </c>
      <c r="CB214" s="9">
        <v>3.28</v>
      </c>
      <c r="CC214" s="4">
        <v>9.5500000000000007</v>
      </c>
      <c r="CD214" s="4">
        <v>12.8</v>
      </c>
      <c r="CE214" s="16">
        <v>28.29</v>
      </c>
      <c r="CF214" s="40">
        <v>31.87</v>
      </c>
      <c r="CG214" s="23">
        <v>33.43</v>
      </c>
      <c r="CH214" s="40">
        <v>34.979999999999997</v>
      </c>
      <c r="CI214" s="17">
        <v>37.25</v>
      </c>
      <c r="CJ214" s="19">
        <v>37.47</v>
      </c>
      <c r="CK214" s="17">
        <v>38.36</v>
      </c>
      <c r="CL214" s="19">
        <v>39.119999999999997</v>
      </c>
      <c r="CM214" s="18">
        <v>38.380000000000003</v>
      </c>
      <c r="CN214" s="17">
        <v>40.21</v>
      </c>
      <c r="CO214" s="17">
        <v>40.32</v>
      </c>
      <c r="CP214" s="17">
        <v>42.25</v>
      </c>
      <c r="CQ214" s="17">
        <v>43.41</v>
      </c>
      <c r="CR214" s="19">
        <v>46.34</v>
      </c>
      <c r="CS214" s="17">
        <v>48.71</v>
      </c>
      <c r="CT214" s="20">
        <v>47.55</v>
      </c>
      <c r="CU214" s="16">
        <v>45.9</v>
      </c>
      <c r="CV214" s="16">
        <v>46.59</v>
      </c>
      <c r="CW214" s="16">
        <v>28.1</v>
      </c>
      <c r="CX214" s="40">
        <v>30.24</v>
      </c>
      <c r="CY214" s="23">
        <v>33.409999999999997</v>
      </c>
      <c r="CZ214" s="23">
        <v>34.22</v>
      </c>
      <c r="DA214" s="17">
        <v>37.79</v>
      </c>
      <c r="DB214" s="19">
        <v>38.479999999999997</v>
      </c>
      <c r="DC214" s="17">
        <v>38.380000000000003</v>
      </c>
      <c r="DD214" s="19">
        <v>39.200000000000003</v>
      </c>
      <c r="DE214" s="18">
        <v>38.92</v>
      </c>
      <c r="DF214" s="17">
        <v>40.33</v>
      </c>
      <c r="DG214" s="17">
        <v>39.380000000000003</v>
      </c>
      <c r="DH214" s="17">
        <v>42.04</v>
      </c>
      <c r="DI214" s="17">
        <v>43.06</v>
      </c>
      <c r="DJ214" s="19">
        <v>46.11</v>
      </c>
      <c r="DK214" s="17">
        <v>49.31</v>
      </c>
      <c r="DL214" s="20">
        <v>48.33</v>
      </c>
      <c r="DM214" s="16">
        <v>45.04</v>
      </c>
      <c r="DN214" s="16">
        <v>46.83</v>
      </c>
      <c r="DO214" s="16">
        <v>3</v>
      </c>
      <c r="DP214" s="23">
        <v>2</v>
      </c>
      <c r="DQ214" s="23">
        <v>2</v>
      </c>
      <c r="DR214" s="23">
        <v>4</v>
      </c>
      <c r="DS214" s="17">
        <v>3</v>
      </c>
      <c r="DT214" s="17">
        <v>3</v>
      </c>
      <c r="DU214" s="17">
        <v>3</v>
      </c>
      <c r="DV214" s="17">
        <v>6</v>
      </c>
      <c r="DW214" s="17">
        <v>11</v>
      </c>
      <c r="DX214" s="17">
        <v>15</v>
      </c>
      <c r="DY214" s="17">
        <v>23</v>
      </c>
      <c r="DZ214" s="17">
        <v>28</v>
      </c>
      <c r="EA214" s="17">
        <v>26</v>
      </c>
      <c r="EB214" s="17">
        <v>23</v>
      </c>
      <c r="EC214" s="17">
        <v>14</v>
      </c>
      <c r="ED214" s="20">
        <v>6</v>
      </c>
      <c r="EE214" s="20">
        <v>1</v>
      </c>
      <c r="EF214" s="20">
        <v>0</v>
      </c>
    </row>
    <row r="215" spans="1:136" ht="14">
      <c r="A215" s="2" t="s">
        <v>1268</v>
      </c>
      <c r="B215" s="2" t="s">
        <v>96</v>
      </c>
      <c r="C215" s="2"/>
      <c r="D215" s="2">
        <v>53652537</v>
      </c>
      <c r="E215" s="10" t="s">
        <v>97</v>
      </c>
      <c r="F215" s="11" t="s">
        <v>98</v>
      </c>
      <c r="G215" s="2" t="s">
        <v>167</v>
      </c>
      <c r="H215" s="2"/>
      <c r="I215" s="2" t="s">
        <v>99</v>
      </c>
      <c r="J215" s="2" t="s">
        <v>100</v>
      </c>
      <c r="K215" s="30" t="s">
        <v>168</v>
      </c>
      <c r="L215" s="30" t="s">
        <v>1264</v>
      </c>
      <c r="M215" s="30" t="s">
        <v>1269</v>
      </c>
      <c r="N215" s="30"/>
      <c r="O215" s="3" t="s">
        <v>17</v>
      </c>
      <c r="P215" s="3">
        <v>16</v>
      </c>
      <c r="Q215" s="2">
        <v>12</v>
      </c>
      <c r="R215" s="2">
        <v>5</v>
      </c>
      <c r="S215" s="2" t="s">
        <v>835</v>
      </c>
      <c r="T215" s="33"/>
      <c r="U215" s="3" t="s">
        <v>101</v>
      </c>
      <c r="V215" s="3">
        <v>49</v>
      </c>
      <c r="W215" s="2">
        <v>30</v>
      </c>
      <c r="X215" s="2">
        <v>21</v>
      </c>
      <c r="Y215" s="2"/>
      <c r="Z215" s="33" t="s">
        <v>443</v>
      </c>
      <c r="AA215" s="12" t="s">
        <v>102</v>
      </c>
      <c r="AB215" s="12">
        <v>40</v>
      </c>
      <c r="AC215" s="13">
        <v>19</v>
      </c>
      <c r="AD215" s="13">
        <v>13</v>
      </c>
      <c r="AE215" s="13"/>
      <c r="AF215" s="34" t="s">
        <v>197</v>
      </c>
      <c r="AG215" s="2" t="s">
        <v>103</v>
      </c>
      <c r="AH215" s="2" t="s">
        <v>104</v>
      </c>
      <c r="AI215" s="2" t="s">
        <v>105</v>
      </c>
      <c r="AJ215" s="2" t="s">
        <v>106</v>
      </c>
      <c r="AK215" s="2" t="s">
        <v>87</v>
      </c>
      <c r="AL215" s="1" t="s">
        <v>107</v>
      </c>
      <c r="AM215" s="2" t="s">
        <v>89</v>
      </c>
      <c r="AN215" s="1" t="s">
        <v>108</v>
      </c>
      <c r="AO215" s="2" t="s">
        <v>91</v>
      </c>
      <c r="AP215" s="1" t="s">
        <v>109</v>
      </c>
      <c r="AQ215" s="2" t="s">
        <v>93</v>
      </c>
      <c r="AR215" s="14" t="s">
        <v>110</v>
      </c>
      <c r="AS215" s="15" t="s">
        <v>95</v>
      </c>
      <c r="AT215" s="1">
        <v>3</v>
      </c>
      <c r="AU215" s="16">
        <v>4.5199999999999996</v>
      </c>
      <c r="AV215" s="38">
        <v>2.5</v>
      </c>
      <c r="AW215" s="20">
        <v>2.99</v>
      </c>
      <c r="AX215" s="38">
        <v>2.25</v>
      </c>
      <c r="AY215" s="17">
        <v>3.02</v>
      </c>
      <c r="AZ215" s="19">
        <v>2.87</v>
      </c>
      <c r="BA215" s="17">
        <v>1.87</v>
      </c>
      <c r="BB215" s="19">
        <v>0.39</v>
      </c>
      <c r="BC215" s="18">
        <v>0</v>
      </c>
      <c r="BD215" s="17">
        <v>0</v>
      </c>
      <c r="BE215" s="17">
        <v>1.1200000000000001</v>
      </c>
      <c r="BF215" s="17">
        <v>5.94</v>
      </c>
      <c r="BG215" s="17">
        <v>4.95</v>
      </c>
      <c r="BH215" s="19">
        <v>2.91</v>
      </c>
      <c r="BI215" s="17">
        <v>4.49</v>
      </c>
      <c r="BJ215" s="20">
        <v>3.48</v>
      </c>
      <c r="BK215" s="16">
        <v>2.68</v>
      </c>
      <c r="BL215" s="16">
        <v>12.56</v>
      </c>
      <c r="BM215" s="4">
        <v>3.56</v>
      </c>
      <c r="BN215" s="37">
        <v>2.34</v>
      </c>
      <c r="BO215" s="9">
        <v>1.27</v>
      </c>
      <c r="BP215" s="37">
        <v>0.25</v>
      </c>
      <c r="BQ215" s="7">
        <v>0.39</v>
      </c>
      <c r="BR215" s="8">
        <v>2.36</v>
      </c>
      <c r="BS215" s="7">
        <v>2.25</v>
      </c>
      <c r="BT215" s="8">
        <v>3.71</v>
      </c>
      <c r="BU215" s="6">
        <v>3.46</v>
      </c>
      <c r="BV215" s="7">
        <v>3.23</v>
      </c>
      <c r="BW215" s="7">
        <v>4.25</v>
      </c>
      <c r="BX215" s="7">
        <v>5.41</v>
      </c>
      <c r="BY215" s="7">
        <v>5.39</v>
      </c>
      <c r="BZ215" s="8">
        <v>3.38</v>
      </c>
      <c r="CA215" s="7">
        <v>4.12</v>
      </c>
      <c r="CB215" s="9">
        <v>5.86</v>
      </c>
      <c r="CC215" s="4">
        <v>6.45</v>
      </c>
      <c r="CD215" s="4">
        <v>12.78</v>
      </c>
      <c r="CE215" s="16">
        <v>28.5</v>
      </c>
      <c r="CF215" s="38">
        <v>32.25</v>
      </c>
      <c r="CG215" s="20">
        <v>35.31</v>
      </c>
      <c r="CH215" s="38">
        <v>36.159999999999997</v>
      </c>
      <c r="CI215" s="17">
        <v>39.54</v>
      </c>
      <c r="CJ215" s="19">
        <v>38.979999999999997</v>
      </c>
      <c r="CK215" s="17">
        <v>39.950000000000003</v>
      </c>
      <c r="CL215" s="19">
        <v>40.97</v>
      </c>
      <c r="CM215" s="18">
        <v>42.85</v>
      </c>
      <c r="CN215" s="17">
        <v>42.94</v>
      </c>
      <c r="CO215" s="17">
        <v>43.04</v>
      </c>
      <c r="CP215" s="17">
        <v>44.04</v>
      </c>
      <c r="CQ215" s="17">
        <v>47.22</v>
      </c>
      <c r="CR215" s="19">
        <v>47.98</v>
      </c>
      <c r="CS215" s="17">
        <v>50.18</v>
      </c>
      <c r="CT215" s="20">
        <v>48.57</v>
      </c>
      <c r="CU215" s="16">
        <v>46.83</v>
      </c>
      <c r="CV215" s="16">
        <v>46.91</v>
      </c>
      <c r="CW215" s="16">
        <v>29.06</v>
      </c>
      <c r="CX215" s="38">
        <v>32.130000000000003</v>
      </c>
      <c r="CY215" s="20">
        <v>35.36</v>
      </c>
      <c r="CZ215" s="20">
        <v>35.79</v>
      </c>
      <c r="DA215" s="17">
        <v>38.96</v>
      </c>
      <c r="DB215" s="19">
        <v>39.450000000000003</v>
      </c>
      <c r="DC215" s="17">
        <v>39.74</v>
      </c>
      <c r="DD215" s="19">
        <v>40.82</v>
      </c>
      <c r="DE215" s="18">
        <v>42.76</v>
      </c>
      <c r="DF215" s="17">
        <v>42.05</v>
      </c>
      <c r="DG215" s="17">
        <v>42.67</v>
      </c>
      <c r="DH215" s="17">
        <v>44.16</v>
      </c>
      <c r="DI215" s="17">
        <v>46.58</v>
      </c>
      <c r="DJ215" s="19">
        <v>47.78</v>
      </c>
      <c r="DK215" s="17">
        <v>49.92</v>
      </c>
      <c r="DL215" s="20">
        <v>48.68</v>
      </c>
      <c r="DM215" s="16">
        <v>46.65</v>
      </c>
      <c r="DN215" s="16">
        <v>47.04</v>
      </c>
      <c r="DO215" s="16">
        <v>3</v>
      </c>
      <c r="DP215" s="20">
        <v>5</v>
      </c>
      <c r="DQ215" s="20">
        <v>6</v>
      </c>
      <c r="DR215" s="20">
        <v>5</v>
      </c>
      <c r="DS215" s="17">
        <v>5</v>
      </c>
      <c r="DT215" s="17">
        <v>1</v>
      </c>
      <c r="DU215" s="17">
        <v>-6</v>
      </c>
      <c r="DV215" s="17">
        <v>-12</v>
      </c>
      <c r="DW215" s="17">
        <v>-13</v>
      </c>
      <c r="DX215" s="17">
        <v>-11</v>
      </c>
      <c r="DY215" s="17">
        <v>-3</v>
      </c>
      <c r="DZ215" s="17">
        <v>7</v>
      </c>
      <c r="EA215" s="17">
        <v>15</v>
      </c>
      <c r="EB215" s="17">
        <v>21</v>
      </c>
      <c r="EC215" s="17">
        <v>19</v>
      </c>
      <c r="ED215" s="20">
        <v>15</v>
      </c>
      <c r="EE215" s="20">
        <v>14</v>
      </c>
      <c r="EF215" s="20">
        <v>8</v>
      </c>
    </row>
    <row r="216" spans="1:136" ht="14">
      <c r="A216" s="2" t="s">
        <v>1270</v>
      </c>
      <c r="B216" s="2" t="s">
        <v>111</v>
      </c>
      <c r="C216" s="2"/>
      <c r="D216" s="2">
        <v>53620763</v>
      </c>
      <c r="E216" s="10" t="s">
        <v>112</v>
      </c>
      <c r="F216" s="11" t="s">
        <v>113</v>
      </c>
      <c r="G216" s="2" t="s">
        <v>167</v>
      </c>
      <c r="H216" s="2"/>
      <c r="I216" s="2" t="s">
        <v>99</v>
      </c>
      <c r="J216" s="2" t="s">
        <v>114</v>
      </c>
      <c r="K216" s="30" t="s">
        <v>168</v>
      </c>
      <c r="L216" s="30"/>
      <c r="M216" s="30"/>
      <c r="N216" s="30"/>
      <c r="O216" s="3" t="s">
        <v>48</v>
      </c>
      <c r="P216" s="3">
        <v>25</v>
      </c>
      <c r="Q216" s="2">
        <v>24</v>
      </c>
      <c r="R216" s="2">
        <v>19</v>
      </c>
      <c r="S216" s="2" t="s">
        <v>710</v>
      </c>
      <c r="T216" s="33"/>
      <c r="U216" s="3" t="s">
        <v>115</v>
      </c>
      <c r="V216" s="3">
        <v>90</v>
      </c>
      <c r="W216" s="2">
        <v>75</v>
      </c>
      <c r="X216" s="2">
        <v>69</v>
      </c>
      <c r="Y216" s="2"/>
      <c r="Z216" s="33" t="s">
        <v>209</v>
      </c>
      <c r="AA216" s="12" t="s">
        <v>116</v>
      </c>
      <c r="AB216" s="12">
        <v>86</v>
      </c>
      <c r="AC216" s="13">
        <v>67</v>
      </c>
      <c r="AD216" s="13">
        <v>54</v>
      </c>
      <c r="AE216" s="13"/>
      <c r="AF216" s="34" t="s">
        <v>180</v>
      </c>
      <c r="AG216" s="2" t="s">
        <v>117</v>
      </c>
      <c r="AH216" s="2" t="s">
        <v>118</v>
      </c>
      <c r="AI216" s="2" t="s">
        <v>119</v>
      </c>
      <c r="AJ216" s="2" t="s">
        <v>120</v>
      </c>
      <c r="AK216" s="2" t="s">
        <v>87</v>
      </c>
      <c r="AL216" s="1" t="s">
        <v>88</v>
      </c>
      <c r="AM216" s="2" t="s">
        <v>89</v>
      </c>
      <c r="AN216" s="1" t="s">
        <v>108</v>
      </c>
      <c r="AO216" s="2" t="s">
        <v>91</v>
      </c>
      <c r="AP216" s="1" t="s">
        <v>121</v>
      </c>
      <c r="AQ216" s="2" t="s">
        <v>93</v>
      </c>
      <c r="AR216" s="14" t="s">
        <v>122</v>
      </c>
      <c r="AS216" s="15" t="s">
        <v>95</v>
      </c>
      <c r="AT216" s="1">
        <v>8</v>
      </c>
      <c r="AU216" s="4">
        <v>5.35</v>
      </c>
      <c r="AV216" s="6">
        <v>4.0199999999999996</v>
      </c>
      <c r="AW216" s="7">
        <v>3.27</v>
      </c>
      <c r="AX216" s="6">
        <v>2.8</v>
      </c>
      <c r="AY216" s="7">
        <v>0</v>
      </c>
      <c r="AZ216" s="8">
        <v>0</v>
      </c>
      <c r="BA216" s="7">
        <v>0</v>
      </c>
      <c r="BB216" s="8">
        <v>0</v>
      </c>
      <c r="BC216" s="6">
        <v>0</v>
      </c>
      <c r="BD216" s="7">
        <v>3.23</v>
      </c>
      <c r="BE216" s="7">
        <v>5.48</v>
      </c>
      <c r="BF216" s="7">
        <v>5.37</v>
      </c>
      <c r="BG216" s="7">
        <v>1.79</v>
      </c>
      <c r="BH216" s="8">
        <v>3.28</v>
      </c>
      <c r="BI216" s="7">
        <v>4.4800000000000004</v>
      </c>
      <c r="BJ216" s="7">
        <v>6.41</v>
      </c>
      <c r="BK216" s="4">
        <v>10.44</v>
      </c>
      <c r="BL216" s="4">
        <v>13.2</v>
      </c>
      <c r="BM216" s="4">
        <v>4.75</v>
      </c>
      <c r="BN216" s="6">
        <v>0.8</v>
      </c>
      <c r="BO216" s="7">
        <v>0</v>
      </c>
      <c r="BP216" s="7">
        <v>0</v>
      </c>
      <c r="BQ216" s="7">
        <v>1.5</v>
      </c>
      <c r="BR216" s="8">
        <v>2.12</v>
      </c>
      <c r="BS216" s="7">
        <v>1.73</v>
      </c>
      <c r="BT216" s="8">
        <v>2.0499999999999998</v>
      </c>
      <c r="BU216" s="6">
        <v>2.11</v>
      </c>
      <c r="BV216" s="7">
        <v>5.31</v>
      </c>
      <c r="BW216" s="7">
        <v>5.07</v>
      </c>
      <c r="BX216" s="7">
        <v>4.17</v>
      </c>
      <c r="BY216" s="7">
        <v>0</v>
      </c>
      <c r="BZ216" s="8">
        <v>3.43</v>
      </c>
      <c r="CA216" s="7">
        <v>5.98</v>
      </c>
      <c r="CB216" s="7">
        <v>6.72</v>
      </c>
      <c r="CC216" s="4">
        <v>9.02</v>
      </c>
      <c r="CD216" s="4">
        <v>13.39</v>
      </c>
      <c r="CE216" s="16">
        <v>28.29</v>
      </c>
      <c r="CF216" s="18">
        <v>31.31</v>
      </c>
      <c r="CG216" s="17">
        <v>31.95</v>
      </c>
      <c r="CH216" s="18">
        <v>33.67</v>
      </c>
      <c r="CI216" s="17">
        <v>36.1</v>
      </c>
      <c r="CJ216" s="19">
        <v>38.340000000000003</v>
      </c>
      <c r="CK216" s="17">
        <v>40.33</v>
      </c>
      <c r="CL216" s="19">
        <v>41.13</v>
      </c>
      <c r="CM216" s="18">
        <v>40.61</v>
      </c>
      <c r="CN216" s="17">
        <v>41.74</v>
      </c>
      <c r="CO216" s="17">
        <v>41.69</v>
      </c>
      <c r="CP216" s="17">
        <v>44.02</v>
      </c>
      <c r="CQ216" s="17">
        <v>46.22</v>
      </c>
      <c r="CR216" s="19">
        <v>47.59</v>
      </c>
      <c r="CS216" s="17">
        <v>46.02</v>
      </c>
      <c r="CT216" s="17">
        <v>45.96</v>
      </c>
      <c r="CU216" s="16">
        <v>45.39</v>
      </c>
      <c r="CV216" s="16">
        <v>43.85</v>
      </c>
      <c r="CW216" s="16">
        <v>28.7</v>
      </c>
      <c r="CX216" s="18">
        <v>30.56</v>
      </c>
      <c r="CY216" s="17">
        <v>31.75</v>
      </c>
      <c r="CZ216" s="17">
        <v>34.64</v>
      </c>
      <c r="DA216" s="17">
        <v>36.82</v>
      </c>
      <c r="DB216" s="19">
        <v>39.619999999999997</v>
      </c>
      <c r="DC216" s="17">
        <v>40.14</v>
      </c>
      <c r="DD216" s="19">
        <v>40.01</v>
      </c>
      <c r="DE216" s="18">
        <v>40.19</v>
      </c>
      <c r="DF216" s="17">
        <v>40.31</v>
      </c>
      <c r="DG216" s="17">
        <v>41.14</v>
      </c>
      <c r="DH216" s="17">
        <v>44.43</v>
      </c>
      <c r="DI216" s="17">
        <v>45.2</v>
      </c>
      <c r="DJ216" s="19">
        <v>47.35</v>
      </c>
      <c r="DK216" s="17">
        <v>45.56</v>
      </c>
      <c r="DL216" s="17">
        <v>45.97</v>
      </c>
      <c r="DM216" s="16">
        <v>44.31</v>
      </c>
      <c r="DN216" s="16">
        <v>43.65</v>
      </c>
      <c r="DO216" s="16">
        <v>12</v>
      </c>
      <c r="DP216" s="17">
        <v>12</v>
      </c>
      <c r="DQ216" s="17">
        <v>9</v>
      </c>
      <c r="DR216" s="17">
        <v>1</v>
      </c>
      <c r="DS216" s="17">
        <v>-6</v>
      </c>
      <c r="DT216" s="17">
        <v>-14</v>
      </c>
      <c r="DU216" s="17">
        <v>-16</v>
      </c>
      <c r="DV216" s="17">
        <v>-12</v>
      </c>
      <c r="DW216" s="17">
        <v>-8</v>
      </c>
      <c r="DX216" s="17">
        <v>0</v>
      </c>
      <c r="DY216" s="17">
        <v>16</v>
      </c>
      <c r="DZ216" s="17">
        <v>25</v>
      </c>
      <c r="EA216" s="17">
        <v>31</v>
      </c>
      <c r="EB216" s="17">
        <v>31</v>
      </c>
      <c r="EC216" s="17">
        <v>30</v>
      </c>
      <c r="ED216" s="17">
        <v>22</v>
      </c>
      <c r="EE216" s="20">
        <v>15</v>
      </c>
      <c r="EF216" s="20">
        <v>14</v>
      </c>
    </row>
    <row r="217" spans="1:136" ht="14">
      <c r="A217" s="2" t="s">
        <v>1263</v>
      </c>
      <c r="B217" s="2" t="s">
        <v>76</v>
      </c>
      <c r="C217" s="2"/>
      <c r="D217" s="2">
        <v>45345162</v>
      </c>
      <c r="E217" s="10" t="s">
        <v>77</v>
      </c>
      <c r="F217" s="11" t="s">
        <v>78</v>
      </c>
      <c r="G217" s="2" t="s">
        <v>167</v>
      </c>
      <c r="H217" s="2"/>
      <c r="I217" s="2" t="s">
        <v>79</v>
      </c>
      <c r="J217" s="2" t="s">
        <v>80</v>
      </c>
      <c r="K217" s="30"/>
      <c r="L217" s="30" t="s">
        <v>1264</v>
      </c>
      <c r="M217" s="30" t="s">
        <v>1265</v>
      </c>
      <c r="N217" s="30" t="s">
        <v>1266</v>
      </c>
      <c r="O217" s="3" t="s">
        <v>6</v>
      </c>
      <c r="P217" s="3">
        <v>26</v>
      </c>
      <c r="Q217" s="2">
        <v>22</v>
      </c>
      <c r="R217" s="2">
        <v>22</v>
      </c>
      <c r="S217" s="2" t="s">
        <v>1267</v>
      </c>
      <c r="T217" s="33"/>
      <c r="U217" s="3" t="s">
        <v>81</v>
      </c>
      <c r="V217" s="3">
        <v>62</v>
      </c>
      <c r="W217" s="2">
        <v>47</v>
      </c>
      <c r="X217" s="2">
        <v>45</v>
      </c>
      <c r="Y217" s="2"/>
      <c r="Z217" s="33" t="s">
        <v>443</v>
      </c>
      <c r="AA217" s="12" t="s">
        <v>82</v>
      </c>
      <c r="AB217" s="12">
        <v>25</v>
      </c>
      <c r="AC217" s="13">
        <v>23</v>
      </c>
      <c r="AD217" s="13">
        <v>17</v>
      </c>
      <c r="AE217" s="13"/>
      <c r="AF217" s="34" t="s">
        <v>152</v>
      </c>
      <c r="AG217" s="2" t="s">
        <v>83</v>
      </c>
      <c r="AH217" s="2" t="s">
        <v>84</v>
      </c>
      <c r="AI217" s="2" t="s">
        <v>85</v>
      </c>
      <c r="AJ217" s="2" t="s">
        <v>86</v>
      </c>
      <c r="AK217" s="2" t="s">
        <v>87</v>
      </c>
      <c r="AL217" s="1" t="s">
        <v>88</v>
      </c>
      <c r="AM217" s="2" t="s">
        <v>89</v>
      </c>
      <c r="AN217" s="1" t="s">
        <v>90</v>
      </c>
      <c r="AO217" s="2" t="s">
        <v>91</v>
      </c>
      <c r="AP217" s="1" t="s">
        <v>92</v>
      </c>
      <c r="AQ217" s="2" t="s">
        <v>93</v>
      </c>
      <c r="AR217" s="14" t="s">
        <v>94</v>
      </c>
      <c r="AS217" s="15" t="s">
        <v>95</v>
      </c>
      <c r="AT217" s="1">
        <v>-10</v>
      </c>
      <c r="AU217" s="4">
        <v>2.83</v>
      </c>
      <c r="AV217" s="6">
        <v>2.87</v>
      </c>
      <c r="AW217" s="7">
        <v>3.04</v>
      </c>
      <c r="AX217" s="6">
        <v>2.06</v>
      </c>
      <c r="AY217" s="9">
        <v>1.23</v>
      </c>
      <c r="AZ217" s="4">
        <v>0</v>
      </c>
      <c r="BA217" s="9">
        <v>1.29</v>
      </c>
      <c r="BB217" s="4">
        <v>1.72</v>
      </c>
      <c r="BC217" s="37">
        <v>2.4300000000000002</v>
      </c>
      <c r="BD217" s="9">
        <v>2.87</v>
      </c>
      <c r="BE217" s="9">
        <v>2.76</v>
      </c>
      <c r="BF217" s="9">
        <v>3.59</v>
      </c>
      <c r="BG217" s="7">
        <v>2.98</v>
      </c>
      <c r="BH217" s="8">
        <v>3.36</v>
      </c>
      <c r="BI217" s="9">
        <v>3.98</v>
      </c>
      <c r="BJ217" s="9">
        <v>4.57</v>
      </c>
      <c r="BK217" s="4">
        <v>7.69</v>
      </c>
      <c r="BL217" s="4">
        <v>10.11</v>
      </c>
      <c r="BM217" s="4">
        <v>4.29</v>
      </c>
      <c r="BN217" s="6">
        <v>3.03</v>
      </c>
      <c r="BO217" s="7">
        <v>2.15</v>
      </c>
      <c r="BP217" s="7">
        <v>1.89</v>
      </c>
      <c r="BQ217" s="9">
        <v>1.0900000000000001</v>
      </c>
      <c r="BR217" s="4">
        <v>0</v>
      </c>
      <c r="BS217" s="9">
        <v>0</v>
      </c>
      <c r="BT217" s="4">
        <v>0</v>
      </c>
      <c r="BU217" s="37">
        <v>1.94</v>
      </c>
      <c r="BV217" s="9">
        <v>3.31</v>
      </c>
      <c r="BW217" s="9">
        <v>0.43</v>
      </c>
      <c r="BX217" s="9">
        <v>1.1200000000000001</v>
      </c>
      <c r="BY217" s="7">
        <v>2.57</v>
      </c>
      <c r="BZ217" s="8">
        <v>4.16</v>
      </c>
      <c r="CA217" s="9">
        <v>4.8</v>
      </c>
      <c r="CB217" s="9">
        <v>4.8499999999999996</v>
      </c>
      <c r="CC217" s="4">
        <v>8.48</v>
      </c>
      <c r="CD217" s="4">
        <v>11.4</v>
      </c>
      <c r="CE217" s="16">
        <v>21.33</v>
      </c>
      <c r="CF217" s="18">
        <v>26.65</v>
      </c>
      <c r="CG217" s="17">
        <v>27.96</v>
      </c>
      <c r="CH217" s="18">
        <v>28.48</v>
      </c>
      <c r="CI217" s="20">
        <v>31.72</v>
      </c>
      <c r="CJ217" s="16">
        <v>33.770000000000003</v>
      </c>
      <c r="CK217" s="20">
        <v>34.03</v>
      </c>
      <c r="CL217" s="16">
        <v>34.58</v>
      </c>
      <c r="CM217" s="38">
        <v>34.24</v>
      </c>
      <c r="CN217" s="20">
        <v>36.159999999999997</v>
      </c>
      <c r="CO217" s="20">
        <v>35.46</v>
      </c>
      <c r="CP217" s="20">
        <v>38.03</v>
      </c>
      <c r="CQ217" s="17">
        <v>38.93</v>
      </c>
      <c r="CR217" s="19">
        <v>38.75</v>
      </c>
      <c r="CS217" s="20">
        <v>39.659999999999997</v>
      </c>
      <c r="CT217" s="20">
        <v>35.090000000000003</v>
      </c>
      <c r="CU217" s="16">
        <v>34.659999999999997</v>
      </c>
      <c r="CV217" s="16">
        <v>36.42</v>
      </c>
      <c r="CW217" s="16">
        <v>20.84</v>
      </c>
      <c r="CX217" s="18">
        <v>25.98</v>
      </c>
      <c r="CY217" s="17">
        <v>27.07</v>
      </c>
      <c r="CZ217" s="17">
        <v>28.21</v>
      </c>
      <c r="DA217" s="20">
        <v>32.24</v>
      </c>
      <c r="DB217" s="16">
        <v>33.32</v>
      </c>
      <c r="DC217" s="20">
        <v>33.590000000000003</v>
      </c>
      <c r="DD217" s="16">
        <v>34.520000000000003</v>
      </c>
      <c r="DE217" s="38">
        <v>34.36</v>
      </c>
      <c r="DF217" s="20">
        <v>36.6</v>
      </c>
      <c r="DG217" s="20">
        <v>35.409999999999997</v>
      </c>
      <c r="DH217" s="20">
        <v>38.770000000000003</v>
      </c>
      <c r="DI217" s="17">
        <v>38.020000000000003</v>
      </c>
      <c r="DJ217" s="19">
        <v>39.909999999999997</v>
      </c>
      <c r="DK217" s="20">
        <v>39.89</v>
      </c>
      <c r="DL217" s="20">
        <v>35.729999999999997</v>
      </c>
      <c r="DM217" s="16">
        <v>35.01</v>
      </c>
      <c r="DN217" s="16">
        <v>36.86</v>
      </c>
      <c r="DO217" s="16">
        <v>-10</v>
      </c>
      <c r="DP217" s="17">
        <v>-10</v>
      </c>
      <c r="DQ217" s="17">
        <v>-11</v>
      </c>
      <c r="DR217" s="17">
        <v>-6</v>
      </c>
      <c r="DS217" s="20">
        <v>3</v>
      </c>
      <c r="DT217" s="20">
        <v>10</v>
      </c>
      <c r="DU217" s="20">
        <v>18</v>
      </c>
      <c r="DV217" s="20">
        <v>7</v>
      </c>
      <c r="DW217" s="20">
        <v>2</v>
      </c>
      <c r="DX217" s="20">
        <v>-5</v>
      </c>
      <c r="DY217" s="20">
        <v>-8</v>
      </c>
      <c r="DZ217" s="20">
        <v>-2</v>
      </c>
      <c r="EA217" s="17">
        <v>-1</v>
      </c>
      <c r="EB217" s="17">
        <v>3</v>
      </c>
      <c r="EC217" s="20">
        <v>3</v>
      </c>
      <c r="ED217" s="20">
        <v>3</v>
      </c>
      <c r="EE217" s="20">
        <v>4</v>
      </c>
      <c r="EF217" s="20">
        <v>5</v>
      </c>
    </row>
    <row r="218" spans="1:136" ht="14">
      <c r="A218" s="2" t="s">
        <v>1257</v>
      </c>
      <c r="B218" s="2" t="s">
        <v>73</v>
      </c>
      <c r="C218" s="2"/>
      <c r="D218" s="2">
        <v>38175891</v>
      </c>
      <c r="E218" s="10" t="s">
        <v>74</v>
      </c>
      <c r="F218" s="11" t="s">
        <v>75</v>
      </c>
      <c r="G218" s="2" t="s">
        <v>167</v>
      </c>
      <c r="H218" s="2"/>
      <c r="I218" s="2" t="s">
        <v>158</v>
      </c>
      <c r="J218" s="2" t="s">
        <v>80</v>
      </c>
      <c r="K218" s="30" t="s">
        <v>1258</v>
      </c>
      <c r="L218" s="30"/>
      <c r="M218" s="30"/>
      <c r="N218" s="30"/>
      <c r="O218" s="3" t="s">
        <v>6</v>
      </c>
      <c r="P218" s="3">
        <v>27</v>
      </c>
      <c r="Q218" s="2">
        <v>26</v>
      </c>
      <c r="R218" s="2">
        <v>21</v>
      </c>
      <c r="S218" s="2" t="s">
        <v>1259</v>
      </c>
      <c r="T218" s="33"/>
      <c r="U218" s="3" t="s">
        <v>232</v>
      </c>
      <c r="V218" s="3">
        <v>55</v>
      </c>
      <c r="W218" s="2">
        <v>42</v>
      </c>
      <c r="X218" s="2">
        <v>26</v>
      </c>
      <c r="Y218" s="2"/>
      <c r="Z218" s="33" t="s">
        <v>242</v>
      </c>
      <c r="AA218" s="12" t="s">
        <v>217</v>
      </c>
      <c r="AB218" s="12">
        <v>21</v>
      </c>
      <c r="AC218" s="13">
        <v>14</v>
      </c>
      <c r="AD218" s="13">
        <v>4</v>
      </c>
      <c r="AE218" s="13"/>
      <c r="AF218" s="34"/>
      <c r="AG218" s="2" t="s">
        <v>149</v>
      </c>
      <c r="AH218" s="2" t="s">
        <v>409</v>
      </c>
      <c r="AI218" s="2" t="s">
        <v>1260</v>
      </c>
      <c r="AJ218" s="2" t="s">
        <v>353</v>
      </c>
      <c r="AK218" s="2" t="s">
        <v>87</v>
      </c>
      <c r="AL218" s="1" t="s">
        <v>839</v>
      </c>
      <c r="AM218" s="2" t="s">
        <v>89</v>
      </c>
      <c r="AN218" s="1" t="s">
        <v>197</v>
      </c>
      <c r="AO218" s="2" t="s">
        <v>91</v>
      </c>
      <c r="AP218" s="1" t="s">
        <v>1261</v>
      </c>
      <c r="AQ218" s="2" t="s">
        <v>93</v>
      </c>
      <c r="AR218" s="14" t="s">
        <v>1262</v>
      </c>
      <c r="AS218" s="15" t="s">
        <v>95</v>
      </c>
      <c r="AT218" s="1">
        <v>1</v>
      </c>
      <c r="AU218" s="4">
        <v>3.93</v>
      </c>
      <c r="AV218" s="6">
        <v>2.92</v>
      </c>
      <c r="AW218" s="7">
        <v>1.87</v>
      </c>
      <c r="AX218" s="6">
        <v>1.87</v>
      </c>
      <c r="AY218" s="7">
        <v>1.74</v>
      </c>
      <c r="AZ218" s="8">
        <v>1.94</v>
      </c>
      <c r="BA218" s="7">
        <v>1.45</v>
      </c>
      <c r="BB218" s="8">
        <v>2.04</v>
      </c>
      <c r="BC218" s="6">
        <v>2.31</v>
      </c>
      <c r="BD218" s="7">
        <v>5.72</v>
      </c>
      <c r="BE218" s="7">
        <v>6.14</v>
      </c>
      <c r="BF218" s="7">
        <v>3.69</v>
      </c>
      <c r="BG218" s="7">
        <v>2.2400000000000002</v>
      </c>
      <c r="BH218" s="8">
        <v>2.11</v>
      </c>
      <c r="BI218" s="5">
        <v>3.9</v>
      </c>
      <c r="BJ218" s="9">
        <v>6.17</v>
      </c>
      <c r="BK218" s="4">
        <v>8.91</v>
      </c>
      <c r="BL218" s="1"/>
      <c r="BM218" s="4">
        <v>3.63</v>
      </c>
      <c r="BN218" s="6">
        <v>2.11</v>
      </c>
      <c r="BO218" s="7">
        <v>0.95</v>
      </c>
      <c r="BP218" s="7">
        <v>0</v>
      </c>
      <c r="BQ218" s="7">
        <v>1.62</v>
      </c>
      <c r="BR218" s="8">
        <v>1.73</v>
      </c>
      <c r="BS218" s="7">
        <v>2.4</v>
      </c>
      <c r="BT218" s="8">
        <v>2.56</v>
      </c>
      <c r="BU218" s="6">
        <v>2.5</v>
      </c>
      <c r="BV218" s="7">
        <v>4.34</v>
      </c>
      <c r="BW218" s="7">
        <v>6.84</v>
      </c>
      <c r="BX218" s="7">
        <v>4.66</v>
      </c>
      <c r="BY218" s="7">
        <v>1.74</v>
      </c>
      <c r="BZ218" s="8">
        <v>2.95</v>
      </c>
      <c r="CA218" s="5">
        <v>4.71</v>
      </c>
      <c r="CB218" s="9">
        <v>6.85</v>
      </c>
      <c r="CC218" s="4">
        <v>9.74</v>
      </c>
      <c r="CD218" s="1"/>
      <c r="CE218" s="16">
        <v>26.26</v>
      </c>
      <c r="CF218" s="18">
        <v>28.56</v>
      </c>
      <c r="CG218" s="17">
        <v>30.89</v>
      </c>
      <c r="CH218" s="18">
        <v>33.04</v>
      </c>
      <c r="CI218" s="17">
        <v>35.04</v>
      </c>
      <c r="CJ218" s="19">
        <v>35.85</v>
      </c>
      <c r="CK218" s="17">
        <v>37.22</v>
      </c>
      <c r="CL218" s="19">
        <v>37.01</v>
      </c>
      <c r="CM218" s="18">
        <v>38.770000000000003</v>
      </c>
      <c r="CN218" s="17">
        <v>38.58</v>
      </c>
      <c r="CO218" s="17">
        <v>38.159999999999997</v>
      </c>
      <c r="CP218" s="17">
        <v>42.07</v>
      </c>
      <c r="CQ218" s="17">
        <v>41.47</v>
      </c>
      <c r="CR218" s="19">
        <v>44.46</v>
      </c>
      <c r="CS218" s="23">
        <v>45.29</v>
      </c>
      <c r="CT218" s="20">
        <v>45.44</v>
      </c>
      <c r="CU218" s="16">
        <v>44.74</v>
      </c>
      <c r="CV218" s="1"/>
      <c r="CW218" s="16">
        <v>25.86</v>
      </c>
      <c r="CX218" s="18">
        <v>28.6</v>
      </c>
      <c r="CY218" s="17">
        <v>31.9</v>
      </c>
      <c r="CZ218" s="17">
        <v>33.590000000000003</v>
      </c>
      <c r="DA218" s="17">
        <v>35.229999999999997</v>
      </c>
      <c r="DB218" s="19">
        <v>36.32</v>
      </c>
      <c r="DC218" s="17">
        <v>37.1</v>
      </c>
      <c r="DD218" s="19">
        <v>37.81</v>
      </c>
      <c r="DE218" s="18">
        <v>39.22</v>
      </c>
      <c r="DF218" s="17">
        <v>38.57</v>
      </c>
      <c r="DG218" s="17">
        <v>38.71</v>
      </c>
      <c r="DH218" s="17">
        <v>41.96</v>
      </c>
      <c r="DI218" s="17">
        <v>41.11</v>
      </c>
      <c r="DJ218" s="19">
        <v>44.95</v>
      </c>
      <c r="DK218" s="23">
        <v>45.13</v>
      </c>
      <c r="DL218" s="20">
        <v>46.25</v>
      </c>
      <c r="DM218" s="16">
        <v>43.39</v>
      </c>
      <c r="DN218" s="1"/>
      <c r="DO218" s="16">
        <v>4</v>
      </c>
      <c r="DP218" s="17">
        <v>6</v>
      </c>
      <c r="DQ218" s="17">
        <v>6</v>
      </c>
      <c r="DR218" s="17">
        <v>3</v>
      </c>
      <c r="DS218" s="17">
        <v>0</v>
      </c>
      <c r="DT218" s="17">
        <v>-9</v>
      </c>
      <c r="DU218" s="17">
        <v>-14</v>
      </c>
      <c r="DV218" s="17">
        <v>-22</v>
      </c>
      <c r="DW218" s="17">
        <v>-23</v>
      </c>
      <c r="DX218" s="17">
        <v>-21</v>
      </c>
      <c r="DY218" s="17">
        <v>-18</v>
      </c>
      <c r="DZ218" s="17">
        <v>-11</v>
      </c>
      <c r="EA218" s="17">
        <v>-8</v>
      </c>
      <c r="EB218" s="17">
        <v>-3</v>
      </c>
      <c r="EC218" s="23">
        <v>0</v>
      </c>
      <c r="ED218" s="20">
        <v>0</v>
      </c>
      <c r="EE218" s="20">
        <v>0</v>
      </c>
      <c r="EF218" s="1"/>
    </row>
    <row r="219" spans="1:136" ht="14">
      <c r="A219" s="2" t="s">
        <v>1249</v>
      </c>
      <c r="B219" s="2" t="s">
        <v>70</v>
      </c>
      <c r="C219" s="2"/>
      <c r="D219" s="2">
        <v>45345162</v>
      </c>
      <c r="E219" s="10" t="s">
        <v>71</v>
      </c>
      <c r="F219" s="11" t="s">
        <v>72</v>
      </c>
      <c r="G219" s="2" t="s">
        <v>1250</v>
      </c>
      <c r="H219" s="2" t="s">
        <v>1252</v>
      </c>
      <c r="I219" s="2"/>
      <c r="J219" s="2"/>
      <c r="K219" s="30" t="s">
        <v>1251</v>
      </c>
      <c r="L219" s="30" t="s">
        <v>1253</v>
      </c>
      <c r="M219" s="30"/>
      <c r="N219" s="30"/>
      <c r="O219" s="3" t="s">
        <v>6</v>
      </c>
      <c r="P219" s="3">
        <v>9</v>
      </c>
      <c r="Q219" s="2">
        <v>2</v>
      </c>
      <c r="R219" s="2">
        <v>4</v>
      </c>
      <c r="S219" s="2" t="s">
        <v>1254</v>
      </c>
      <c r="T219" s="33"/>
      <c r="U219" s="3" t="s">
        <v>137</v>
      </c>
      <c r="V219" s="3">
        <v>52</v>
      </c>
      <c r="W219" s="2">
        <v>26</v>
      </c>
      <c r="X219" s="2">
        <v>24</v>
      </c>
      <c r="Y219" s="2"/>
      <c r="Z219" s="33" t="s">
        <v>209</v>
      </c>
      <c r="AA219" s="12" t="s">
        <v>116</v>
      </c>
      <c r="AB219" s="12">
        <v>76</v>
      </c>
      <c r="AC219" s="13">
        <v>60</v>
      </c>
      <c r="AD219" s="13">
        <v>52</v>
      </c>
      <c r="AE219" s="13"/>
      <c r="AF219" s="34" t="s">
        <v>180</v>
      </c>
      <c r="AG219" s="2" t="s">
        <v>210</v>
      </c>
      <c r="AH219" s="2" t="s">
        <v>178</v>
      </c>
      <c r="AI219" s="2" t="s">
        <v>507</v>
      </c>
      <c r="AJ219" s="2" t="s">
        <v>658</v>
      </c>
      <c r="AK219" s="2" t="s">
        <v>87</v>
      </c>
      <c r="AL219" s="1" t="s">
        <v>487</v>
      </c>
      <c r="AM219" s="2" t="s">
        <v>89</v>
      </c>
      <c r="AN219" s="1" t="s">
        <v>108</v>
      </c>
      <c r="AO219" s="2" t="s">
        <v>91</v>
      </c>
      <c r="AP219" s="1" t="s">
        <v>1255</v>
      </c>
      <c r="AQ219" s="2" t="s">
        <v>93</v>
      </c>
      <c r="AR219" s="14" t="s">
        <v>1256</v>
      </c>
      <c r="AS219" s="15" t="s">
        <v>95</v>
      </c>
      <c r="AT219" s="1">
        <v>3</v>
      </c>
      <c r="AU219" s="4">
        <v>5.81</v>
      </c>
      <c r="AV219" s="39">
        <v>3.98</v>
      </c>
      <c r="AW219" s="5">
        <v>3.12</v>
      </c>
      <c r="AX219" s="39">
        <v>2.67</v>
      </c>
      <c r="AY219" s="7">
        <v>2.35</v>
      </c>
      <c r="AZ219" s="8">
        <v>1.77</v>
      </c>
      <c r="BA219" s="7">
        <v>1.74</v>
      </c>
      <c r="BB219" s="8">
        <v>1.77</v>
      </c>
      <c r="BC219" s="6">
        <v>2.2999999999999998</v>
      </c>
      <c r="BD219" s="7">
        <v>2.57</v>
      </c>
      <c r="BE219" s="7">
        <v>3.85</v>
      </c>
      <c r="BF219" s="7">
        <v>4.29</v>
      </c>
      <c r="BG219" s="7">
        <v>2.12</v>
      </c>
      <c r="BH219" s="8">
        <v>1.21</v>
      </c>
      <c r="BI219" s="7">
        <v>1.58</v>
      </c>
      <c r="BJ219" s="7">
        <v>4.2</v>
      </c>
      <c r="BK219" s="4">
        <v>9.6300000000000008</v>
      </c>
      <c r="BL219" s="4">
        <v>10.71</v>
      </c>
      <c r="BM219" s="4">
        <v>5.31</v>
      </c>
      <c r="BN219" s="39">
        <v>2.36</v>
      </c>
      <c r="BO219" s="5">
        <v>2.62</v>
      </c>
      <c r="BP219" s="5">
        <v>2.39</v>
      </c>
      <c r="BQ219" s="7">
        <v>1.18</v>
      </c>
      <c r="BR219" s="8">
        <v>1.67</v>
      </c>
      <c r="BS219" s="7">
        <v>2.2200000000000002</v>
      </c>
      <c r="BT219" s="8">
        <v>2.46</v>
      </c>
      <c r="BU219" s="6">
        <v>2.59</v>
      </c>
      <c r="BV219" s="7">
        <v>3.05</v>
      </c>
      <c r="BW219" s="7">
        <v>4.51</v>
      </c>
      <c r="BX219" s="7">
        <v>4.7300000000000004</v>
      </c>
      <c r="BY219" s="7">
        <v>2.2599999999999998</v>
      </c>
      <c r="BZ219" s="8">
        <v>1.1200000000000001</v>
      </c>
      <c r="CA219" s="7">
        <v>2.63</v>
      </c>
      <c r="CB219" s="7">
        <v>5.05</v>
      </c>
      <c r="CC219" s="4">
        <v>5.76</v>
      </c>
      <c r="CD219" s="4">
        <v>8.83</v>
      </c>
      <c r="CE219" s="16">
        <v>30.26</v>
      </c>
      <c r="CF219" s="40">
        <v>32.369999999999997</v>
      </c>
      <c r="CG219" s="23">
        <v>35.35</v>
      </c>
      <c r="CH219" s="40">
        <v>34.479999999999997</v>
      </c>
      <c r="CI219" s="17">
        <v>33.229999999999997</v>
      </c>
      <c r="CJ219" s="19">
        <v>36.58</v>
      </c>
      <c r="CK219" s="17">
        <v>37.36</v>
      </c>
      <c r="CL219" s="19">
        <v>38.64</v>
      </c>
      <c r="CM219" s="18">
        <v>39.299999999999997</v>
      </c>
      <c r="CN219" s="17">
        <v>43.19</v>
      </c>
      <c r="CO219" s="17">
        <v>43.76</v>
      </c>
      <c r="CP219" s="17">
        <v>43.56</v>
      </c>
      <c r="CQ219" s="17">
        <v>46.54</v>
      </c>
      <c r="CR219" s="19">
        <v>43.22</v>
      </c>
      <c r="CS219" s="17">
        <v>50.55</v>
      </c>
      <c r="CT219" s="17">
        <v>46.86</v>
      </c>
      <c r="CU219" s="16">
        <v>42.32</v>
      </c>
      <c r="CV219" s="16">
        <v>36.93</v>
      </c>
      <c r="CW219" s="16">
        <v>30.46</v>
      </c>
      <c r="CX219" s="40">
        <v>32.47</v>
      </c>
      <c r="CY219" s="23">
        <v>34.85</v>
      </c>
      <c r="CZ219" s="23">
        <v>34.96</v>
      </c>
      <c r="DA219" s="17">
        <v>33.450000000000003</v>
      </c>
      <c r="DB219" s="19">
        <v>36.119999999999997</v>
      </c>
      <c r="DC219" s="17">
        <v>38.22</v>
      </c>
      <c r="DD219" s="19">
        <v>38.01</v>
      </c>
      <c r="DE219" s="18">
        <v>39.65</v>
      </c>
      <c r="DF219" s="17">
        <v>43.31</v>
      </c>
      <c r="DG219" s="17">
        <v>43.68</v>
      </c>
      <c r="DH219" s="17">
        <v>43.74</v>
      </c>
      <c r="DI219" s="17">
        <v>46.42</v>
      </c>
      <c r="DJ219" s="19">
        <v>43.34</v>
      </c>
      <c r="DK219" s="17">
        <v>50.82</v>
      </c>
      <c r="DL219" s="17">
        <v>46.01</v>
      </c>
      <c r="DM219" s="16">
        <v>43.27</v>
      </c>
      <c r="DN219" s="16">
        <v>38.78</v>
      </c>
      <c r="DO219" s="16">
        <v>4</v>
      </c>
      <c r="DP219" s="23">
        <v>2</v>
      </c>
      <c r="DQ219" s="23">
        <v>2</v>
      </c>
      <c r="DR219" s="23">
        <v>1</v>
      </c>
      <c r="DS219" s="17">
        <v>1</v>
      </c>
      <c r="DT219" s="17">
        <v>0</v>
      </c>
      <c r="DU219" s="17">
        <v>-1</v>
      </c>
      <c r="DV219" s="17">
        <v>0</v>
      </c>
      <c r="DW219" s="17">
        <v>0</v>
      </c>
      <c r="DX219" s="17">
        <v>1</v>
      </c>
      <c r="DY219" s="17">
        <v>7</v>
      </c>
      <c r="DZ219" s="17">
        <v>17</v>
      </c>
      <c r="EA219" s="17">
        <v>25</v>
      </c>
      <c r="EB219" s="17">
        <v>29</v>
      </c>
      <c r="EC219" s="17">
        <v>23</v>
      </c>
      <c r="ED219" s="17">
        <v>17</v>
      </c>
      <c r="EE219" s="20">
        <v>11</v>
      </c>
      <c r="EF219" s="20">
        <v>3</v>
      </c>
    </row>
    <row r="220" spans="1:136" ht="14">
      <c r="A220" s="2" t="s">
        <v>1245</v>
      </c>
      <c r="B220" s="2" t="s">
        <v>42</v>
      </c>
      <c r="C220" s="2"/>
      <c r="D220" s="2">
        <v>53285247</v>
      </c>
      <c r="E220" s="10" t="s">
        <v>1248</v>
      </c>
      <c r="F220" s="11" t="s">
        <v>758</v>
      </c>
      <c r="G220" s="2" t="s">
        <v>167</v>
      </c>
      <c r="H220" s="2"/>
      <c r="I220" s="2" t="s">
        <v>79</v>
      </c>
      <c r="J220" s="2" t="s">
        <v>80</v>
      </c>
      <c r="K220" s="30"/>
      <c r="L220" s="30"/>
      <c r="M220" s="30"/>
      <c r="N220" s="30"/>
      <c r="O220" s="3" t="s">
        <v>6</v>
      </c>
      <c r="P220" s="3">
        <v>32</v>
      </c>
      <c r="Q220" s="2">
        <v>33</v>
      </c>
      <c r="R220" s="2">
        <v>23</v>
      </c>
      <c r="S220" s="2" t="s">
        <v>1246</v>
      </c>
      <c r="T220" s="33"/>
      <c r="U220" s="3" t="s">
        <v>137</v>
      </c>
      <c r="V220" s="3">
        <v>51</v>
      </c>
      <c r="W220" s="2">
        <v>40</v>
      </c>
      <c r="X220" s="2">
        <v>29</v>
      </c>
      <c r="Y220" s="2"/>
      <c r="Z220" s="33" t="s">
        <v>443</v>
      </c>
      <c r="AA220" s="12" t="s">
        <v>116</v>
      </c>
      <c r="AB220" s="12">
        <v>20</v>
      </c>
      <c r="AC220" s="13">
        <v>12</v>
      </c>
      <c r="AD220" s="13">
        <v>7</v>
      </c>
      <c r="AE220" s="13"/>
      <c r="AF220" s="34"/>
      <c r="AG220" s="2" t="s">
        <v>272</v>
      </c>
      <c r="AH220" s="2" t="s">
        <v>202</v>
      </c>
      <c r="AI220" s="2" t="s">
        <v>266</v>
      </c>
      <c r="AJ220" s="2" t="s">
        <v>390</v>
      </c>
      <c r="AK220" s="2" t="s">
        <v>87</v>
      </c>
      <c r="AL220" s="1" t="s">
        <v>197</v>
      </c>
      <c r="AM220" s="2" t="s">
        <v>89</v>
      </c>
      <c r="AN220" s="1" t="s">
        <v>180</v>
      </c>
      <c r="AO220" s="2" t="s">
        <v>91</v>
      </c>
      <c r="AP220" s="1" t="s">
        <v>935</v>
      </c>
      <c r="AQ220" s="2" t="s">
        <v>93</v>
      </c>
      <c r="AR220" s="14" t="s">
        <v>1247</v>
      </c>
      <c r="AS220" s="15" t="s">
        <v>95</v>
      </c>
      <c r="AT220" s="1">
        <v>0</v>
      </c>
      <c r="AU220" s="4">
        <v>5.03</v>
      </c>
      <c r="AV220" s="6">
        <v>3.65</v>
      </c>
      <c r="AW220" s="7">
        <v>2.61</v>
      </c>
      <c r="AX220" s="6">
        <v>3.56</v>
      </c>
      <c r="AY220" s="7">
        <v>2.3199999999999998</v>
      </c>
      <c r="AZ220" s="8">
        <v>2.5</v>
      </c>
      <c r="BA220" s="7">
        <v>1.5</v>
      </c>
      <c r="BB220" s="8">
        <v>1.96</v>
      </c>
      <c r="BC220" s="6">
        <v>2.52</v>
      </c>
      <c r="BD220" s="7">
        <v>4.5199999999999996</v>
      </c>
      <c r="BE220" s="7">
        <v>5.15</v>
      </c>
      <c r="BF220" s="7">
        <v>7.9</v>
      </c>
      <c r="BG220" s="7">
        <v>2.63</v>
      </c>
      <c r="BH220" s="8">
        <v>2.4700000000000002</v>
      </c>
      <c r="BI220" s="5">
        <v>3.58</v>
      </c>
      <c r="BJ220" s="5">
        <v>5.27</v>
      </c>
      <c r="BK220" s="4">
        <v>9.5399999999999991</v>
      </c>
      <c r="BL220" s="4">
        <v>16.98</v>
      </c>
      <c r="BM220" s="4">
        <v>5.62</v>
      </c>
      <c r="BN220" s="6">
        <v>2.39</v>
      </c>
      <c r="BO220" s="7">
        <v>1.61</v>
      </c>
      <c r="BP220" s="7">
        <v>0</v>
      </c>
      <c r="BQ220" s="7">
        <v>2.29</v>
      </c>
      <c r="BR220" s="8">
        <v>2.98</v>
      </c>
      <c r="BS220" s="7">
        <v>2.2400000000000002</v>
      </c>
      <c r="BT220" s="8">
        <v>3.44</v>
      </c>
      <c r="BU220" s="6">
        <v>3.41</v>
      </c>
      <c r="BV220" s="7">
        <v>4.3600000000000003</v>
      </c>
      <c r="BW220" s="7">
        <v>6.96</v>
      </c>
      <c r="BX220" s="7">
        <v>8.7200000000000006</v>
      </c>
      <c r="BY220" s="7">
        <v>4.43</v>
      </c>
      <c r="BZ220" s="8">
        <v>3.28</v>
      </c>
      <c r="CA220" s="5">
        <v>4.41</v>
      </c>
      <c r="CB220" s="5">
        <v>5.27</v>
      </c>
      <c r="CC220" s="4">
        <v>9.34</v>
      </c>
      <c r="CD220" s="4">
        <v>17.239999999999998</v>
      </c>
      <c r="CE220" s="16">
        <v>27.5</v>
      </c>
      <c r="CF220" s="18">
        <v>33.83</v>
      </c>
      <c r="CG220" s="17">
        <v>35.700000000000003</v>
      </c>
      <c r="CH220" s="18">
        <v>35.94</v>
      </c>
      <c r="CI220" s="17">
        <v>36.799999999999997</v>
      </c>
      <c r="CJ220" s="19">
        <v>38.43</v>
      </c>
      <c r="CK220" s="17">
        <v>40.89</v>
      </c>
      <c r="CL220" s="19">
        <v>40.85</v>
      </c>
      <c r="CM220" s="18">
        <v>39.24</v>
      </c>
      <c r="CN220" s="17">
        <v>40.08</v>
      </c>
      <c r="CO220" s="17">
        <v>42.46</v>
      </c>
      <c r="CP220" s="17">
        <v>44.13</v>
      </c>
      <c r="CQ220" s="17">
        <v>16.79</v>
      </c>
      <c r="CR220" s="19">
        <v>47.87</v>
      </c>
      <c r="CS220" s="23">
        <v>46.92</v>
      </c>
      <c r="CT220" s="23">
        <v>46.43</v>
      </c>
      <c r="CU220" s="16">
        <v>44.47</v>
      </c>
      <c r="CV220" s="16">
        <v>39.17</v>
      </c>
      <c r="CW220" s="16">
        <v>27.39</v>
      </c>
      <c r="CX220" s="18">
        <v>32.130000000000003</v>
      </c>
      <c r="CY220" s="17">
        <v>35.75</v>
      </c>
      <c r="CZ220" s="17">
        <v>35.72</v>
      </c>
      <c r="DA220" s="17">
        <v>36.42</v>
      </c>
      <c r="DB220" s="19">
        <v>38.28</v>
      </c>
      <c r="DC220" s="17">
        <v>41.8</v>
      </c>
      <c r="DD220" s="19">
        <v>41.6</v>
      </c>
      <c r="DE220" s="18">
        <v>39.659999999999997</v>
      </c>
      <c r="DF220" s="17">
        <v>39.65</v>
      </c>
      <c r="DG220" s="17">
        <v>42.48</v>
      </c>
      <c r="DH220" s="17">
        <v>44.54</v>
      </c>
      <c r="DI220" s="17">
        <v>46.39</v>
      </c>
      <c r="DJ220" s="19">
        <v>47.46</v>
      </c>
      <c r="DK220" s="23">
        <v>46.42</v>
      </c>
      <c r="DL220" s="23">
        <v>46.76</v>
      </c>
      <c r="DM220" s="16">
        <v>43.86</v>
      </c>
      <c r="DN220" s="16">
        <v>37.46</v>
      </c>
      <c r="DO220" s="16">
        <v>1</v>
      </c>
      <c r="DP220" s="17">
        <v>3</v>
      </c>
      <c r="DQ220" s="17">
        <v>6</v>
      </c>
      <c r="DR220" s="17">
        <v>2</v>
      </c>
      <c r="DS220" s="17">
        <v>0</v>
      </c>
      <c r="DT220" s="17">
        <v>-8</v>
      </c>
      <c r="DU220" s="17">
        <v>-14</v>
      </c>
      <c r="DV220" s="17">
        <v>-16</v>
      </c>
      <c r="DW220" s="17">
        <v>-17</v>
      </c>
      <c r="DX220" s="17">
        <v>-15</v>
      </c>
      <c r="DY220" s="17">
        <v>-12</v>
      </c>
      <c r="DZ220" s="17">
        <v>-6</v>
      </c>
      <c r="EA220" s="17">
        <v>-1</v>
      </c>
      <c r="EB220" s="17">
        <v>0</v>
      </c>
      <c r="EC220" s="23">
        <v>1</v>
      </c>
      <c r="ED220" s="23">
        <v>1</v>
      </c>
      <c r="EE220" s="20">
        <v>3</v>
      </c>
      <c r="EF220" s="20">
        <v>1</v>
      </c>
    </row>
    <row r="221" spans="1:136" ht="14">
      <c r="A221" s="2" t="s">
        <v>1243</v>
      </c>
      <c r="B221" s="2" t="s">
        <v>69</v>
      </c>
      <c r="C221" s="2"/>
      <c r="D221" s="2">
        <v>53612692</v>
      </c>
      <c r="E221" s="10" t="s">
        <v>672</v>
      </c>
      <c r="F221" s="11" t="s">
        <v>1244</v>
      </c>
      <c r="G221" s="2" t="s">
        <v>167</v>
      </c>
      <c r="H221" s="2"/>
      <c r="I221" s="2" t="s">
        <v>99</v>
      </c>
      <c r="J221" s="2" t="s">
        <v>100</v>
      </c>
      <c r="K221" s="30" t="s">
        <v>543</v>
      </c>
      <c r="L221" s="30"/>
      <c r="M221" s="30"/>
      <c r="N221" s="30"/>
      <c r="O221" s="3" t="s">
        <v>17</v>
      </c>
      <c r="P221" s="3">
        <v>28</v>
      </c>
      <c r="Q221" s="2">
        <v>28</v>
      </c>
      <c r="R221" s="2">
        <v>16</v>
      </c>
      <c r="S221" s="2" t="s">
        <v>1045</v>
      </c>
      <c r="T221" s="33"/>
      <c r="U221" s="3" t="s">
        <v>216</v>
      </c>
      <c r="V221" s="3">
        <v>55</v>
      </c>
      <c r="W221" s="2">
        <v>40</v>
      </c>
      <c r="X221" s="2">
        <v>21</v>
      </c>
      <c r="Y221" s="2"/>
      <c r="Z221" s="33" t="s">
        <v>242</v>
      </c>
      <c r="AA221" s="12" t="s">
        <v>301</v>
      </c>
      <c r="AB221" s="12">
        <v>39</v>
      </c>
      <c r="AC221" s="13">
        <v>20</v>
      </c>
      <c r="AD221" s="13">
        <v>9</v>
      </c>
      <c r="AE221" s="13"/>
      <c r="AF221" s="34" t="s">
        <v>197</v>
      </c>
      <c r="AG221" s="2" t="s">
        <v>177</v>
      </c>
      <c r="AH221" s="2" t="s">
        <v>118</v>
      </c>
      <c r="AI221" s="2" t="s">
        <v>342</v>
      </c>
      <c r="AJ221" s="2" t="s">
        <v>267</v>
      </c>
      <c r="AK221" s="2" t="s">
        <v>87</v>
      </c>
      <c r="AL221" s="1" t="s">
        <v>90</v>
      </c>
      <c r="AM221" s="2" t="s">
        <v>89</v>
      </c>
      <c r="AN221" s="1" t="s">
        <v>108</v>
      </c>
      <c r="AO221" s="2" t="s">
        <v>91</v>
      </c>
      <c r="AP221" s="1" t="s">
        <v>579</v>
      </c>
      <c r="AQ221" s="2" t="s">
        <v>93</v>
      </c>
      <c r="AR221" s="14" t="s">
        <v>572</v>
      </c>
      <c r="AS221" s="15" t="s">
        <v>95</v>
      </c>
      <c r="AT221" s="1">
        <v>0</v>
      </c>
      <c r="AU221" s="4">
        <v>5.03</v>
      </c>
      <c r="AV221" s="39">
        <v>3.77</v>
      </c>
      <c r="AW221" s="5">
        <v>3.13</v>
      </c>
      <c r="AX221" s="39">
        <v>2.5099999999999998</v>
      </c>
      <c r="AY221" s="7">
        <v>1.9</v>
      </c>
      <c r="AZ221" s="8">
        <v>1.69</v>
      </c>
      <c r="BA221" s="7">
        <v>0.95</v>
      </c>
      <c r="BB221" s="8">
        <v>1.52</v>
      </c>
      <c r="BC221" s="6">
        <v>2.34</v>
      </c>
      <c r="BD221" s="7">
        <v>2.56</v>
      </c>
      <c r="BE221" s="7">
        <v>2.84</v>
      </c>
      <c r="BF221" s="7">
        <v>5.24</v>
      </c>
      <c r="BG221" s="7">
        <v>4.05</v>
      </c>
      <c r="BH221" s="41">
        <v>4.1900000000000004</v>
      </c>
      <c r="BI221" s="5">
        <v>4.8</v>
      </c>
      <c r="BJ221" s="9">
        <v>5.75</v>
      </c>
      <c r="BK221" s="4">
        <v>8.0500000000000007</v>
      </c>
      <c r="BL221" s="4">
        <v>10.8</v>
      </c>
      <c r="BM221" s="4">
        <v>4.5999999999999996</v>
      </c>
      <c r="BN221" s="39">
        <v>5.2</v>
      </c>
      <c r="BO221" s="5">
        <v>2.68</v>
      </c>
      <c r="BP221" s="5">
        <v>0</v>
      </c>
      <c r="BQ221" s="7">
        <v>0</v>
      </c>
      <c r="BR221" s="8">
        <v>0</v>
      </c>
      <c r="BS221" s="7">
        <v>1.87</v>
      </c>
      <c r="BT221" s="8">
        <v>2.25</v>
      </c>
      <c r="BU221" s="6">
        <v>2.74</v>
      </c>
      <c r="BV221" s="7">
        <v>2.56</v>
      </c>
      <c r="BW221" s="7">
        <v>2.83</v>
      </c>
      <c r="BX221" s="7">
        <v>4.05</v>
      </c>
      <c r="BY221" s="7">
        <v>3.5</v>
      </c>
      <c r="BZ221" s="41">
        <v>3.38</v>
      </c>
      <c r="CA221" s="5">
        <v>4.7300000000000004</v>
      </c>
      <c r="CB221" s="9">
        <v>7.55</v>
      </c>
      <c r="CC221" s="4">
        <v>9.1300000000000008</v>
      </c>
      <c r="CD221" s="4">
        <v>11.4</v>
      </c>
      <c r="CE221" s="16">
        <v>28.84</v>
      </c>
      <c r="CF221" s="40">
        <v>30.84</v>
      </c>
      <c r="CG221" s="23">
        <v>31.69</v>
      </c>
      <c r="CH221" s="40">
        <v>34.11</v>
      </c>
      <c r="CI221" s="17">
        <v>34.47</v>
      </c>
      <c r="CJ221" s="19">
        <v>35.96</v>
      </c>
      <c r="CK221" s="17">
        <v>37.94</v>
      </c>
      <c r="CL221" s="19">
        <v>39.21</v>
      </c>
      <c r="CM221" s="18">
        <v>40.479999999999997</v>
      </c>
      <c r="CN221" s="17">
        <v>40.61</v>
      </c>
      <c r="CO221" s="17">
        <v>40.44</v>
      </c>
      <c r="CP221" s="17">
        <v>42.98</v>
      </c>
      <c r="CQ221" s="17">
        <v>43.82</v>
      </c>
      <c r="CR221" s="42">
        <v>44.51</v>
      </c>
      <c r="CS221" s="23">
        <v>46.39</v>
      </c>
      <c r="CT221" s="20">
        <v>46.51</v>
      </c>
      <c r="CU221" s="16">
        <v>44.79</v>
      </c>
      <c r="CV221" s="16">
        <v>41.33</v>
      </c>
      <c r="CW221" s="16">
        <v>28.16</v>
      </c>
      <c r="CX221" s="40">
        <v>29.54</v>
      </c>
      <c r="CY221" s="23">
        <v>32.369999999999997</v>
      </c>
      <c r="CZ221" s="23">
        <v>34.69</v>
      </c>
      <c r="DA221" s="17">
        <v>34.450000000000003</v>
      </c>
      <c r="DB221" s="19">
        <v>35.979999999999997</v>
      </c>
      <c r="DC221" s="17">
        <v>38.01</v>
      </c>
      <c r="DD221" s="19">
        <v>39.409999999999997</v>
      </c>
      <c r="DE221" s="18">
        <v>41.29</v>
      </c>
      <c r="DF221" s="17">
        <v>40.409999999999997</v>
      </c>
      <c r="DG221" s="17">
        <v>40.619999999999997</v>
      </c>
      <c r="DH221" s="17">
        <v>43.2</v>
      </c>
      <c r="DI221" s="17">
        <v>44.04</v>
      </c>
      <c r="DJ221" s="42">
        <v>45.34</v>
      </c>
      <c r="DK221" s="23">
        <v>47.33</v>
      </c>
      <c r="DL221" s="20">
        <v>47.02</v>
      </c>
      <c r="DM221" s="16">
        <v>44.43</v>
      </c>
      <c r="DN221" s="16">
        <v>40.57</v>
      </c>
      <c r="DO221" s="16">
        <v>0</v>
      </c>
      <c r="DP221" s="23">
        <v>2</v>
      </c>
      <c r="DQ221" s="23">
        <v>3</v>
      </c>
      <c r="DR221" s="23">
        <v>3</v>
      </c>
      <c r="DS221" s="17">
        <v>1</v>
      </c>
      <c r="DT221" s="17">
        <v>0</v>
      </c>
      <c r="DU221" s="17">
        <v>-7</v>
      </c>
      <c r="DV221" s="17">
        <v>-12</v>
      </c>
      <c r="DW221" s="17">
        <v>-13</v>
      </c>
      <c r="DX221" s="17">
        <v>-15</v>
      </c>
      <c r="DY221" s="17">
        <v>-10</v>
      </c>
      <c r="DZ221" s="17">
        <v>-6</v>
      </c>
      <c r="EA221" s="17">
        <v>0</v>
      </c>
      <c r="EB221" s="23">
        <v>2</v>
      </c>
      <c r="EC221" s="23">
        <v>3</v>
      </c>
      <c r="ED221" s="20">
        <v>1</v>
      </c>
      <c r="EE221" s="20">
        <v>0</v>
      </c>
      <c r="EF221" s="20">
        <v>0</v>
      </c>
    </row>
    <row r="222" spans="1:136" ht="14">
      <c r="A222" s="2" t="s">
        <v>1237</v>
      </c>
      <c r="B222" s="2" t="s">
        <v>14</v>
      </c>
      <c r="C222" s="2"/>
      <c r="D222" s="2">
        <v>51415035</v>
      </c>
      <c r="E222" s="10" t="s">
        <v>1238</v>
      </c>
      <c r="F222" s="11" t="s">
        <v>1239</v>
      </c>
      <c r="G222" s="2" t="s">
        <v>167</v>
      </c>
      <c r="H222" s="2"/>
      <c r="I222" s="2" t="s">
        <v>99</v>
      </c>
      <c r="J222" s="2" t="s">
        <v>335</v>
      </c>
      <c r="K222" s="30" t="s">
        <v>168</v>
      </c>
      <c r="L222" s="30"/>
      <c r="M222" s="30"/>
      <c r="N222" s="30"/>
      <c r="O222" s="3" t="s">
        <v>6</v>
      </c>
      <c r="P222" s="3">
        <v>33</v>
      </c>
      <c r="Q222" s="2">
        <v>26</v>
      </c>
      <c r="R222" s="2">
        <v>22</v>
      </c>
      <c r="S222" s="2" t="s">
        <v>1240</v>
      </c>
      <c r="T222" s="33"/>
      <c r="U222" s="3" t="s">
        <v>137</v>
      </c>
      <c r="V222" s="3">
        <v>70</v>
      </c>
      <c r="W222" s="2">
        <v>54</v>
      </c>
      <c r="X222" s="2">
        <v>35</v>
      </c>
      <c r="Y222" s="2"/>
      <c r="Z222" s="33" t="s">
        <v>443</v>
      </c>
      <c r="AA222" s="12" t="s">
        <v>116</v>
      </c>
      <c r="AB222" s="12">
        <v>62</v>
      </c>
      <c r="AC222" s="13">
        <v>41</v>
      </c>
      <c r="AD222" s="13">
        <v>16</v>
      </c>
      <c r="AE222" s="13"/>
      <c r="AF222" s="34" t="s">
        <v>180</v>
      </c>
      <c r="AG222" s="2" t="s">
        <v>103</v>
      </c>
      <c r="AH222" s="2" t="s">
        <v>383</v>
      </c>
      <c r="AI222" s="2" t="s">
        <v>85</v>
      </c>
      <c r="AJ222" s="2" t="s">
        <v>296</v>
      </c>
      <c r="AK222" s="2" t="s">
        <v>87</v>
      </c>
      <c r="AL222" s="1" t="s">
        <v>90</v>
      </c>
      <c r="AM222" s="2" t="s">
        <v>89</v>
      </c>
      <c r="AN222" s="1" t="s">
        <v>108</v>
      </c>
      <c r="AO222" s="2" t="s">
        <v>91</v>
      </c>
      <c r="AP222" s="1" t="s">
        <v>1241</v>
      </c>
      <c r="AQ222" s="2" t="s">
        <v>93</v>
      </c>
      <c r="AR222" s="14" t="s">
        <v>1242</v>
      </c>
      <c r="AS222" s="15" t="s">
        <v>95</v>
      </c>
      <c r="AT222" s="1">
        <v>6</v>
      </c>
      <c r="AU222" s="4">
        <v>4.91</v>
      </c>
      <c r="AV222" s="6">
        <v>3.53</v>
      </c>
      <c r="AW222" s="7">
        <v>2.86</v>
      </c>
      <c r="AX222" s="6">
        <v>2.99</v>
      </c>
      <c r="AY222" s="7">
        <v>2.08</v>
      </c>
      <c r="AZ222" s="8">
        <v>1.89</v>
      </c>
      <c r="BA222" s="7">
        <v>0</v>
      </c>
      <c r="BB222" s="8">
        <v>0</v>
      </c>
      <c r="BC222" s="6">
        <v>0.83</v>
      </c>
      <c r="BD222" s="7">
        <v>2.62</v>
      </c>
      <c r="BE222" s="7">
        <v>3.64</v>
      </c>
      <c r="BF222" s="7">
        <v>4.8899999999999997</v>
      </c>
      <c r="BG222" s="7">
        <v>2.2000000000000002</v>
      </c>
      <c r="BH222" s="8">
        <v>2.2000000000000002</v>
      </c>
      <c r="BI222" s="7">
        <v>4.72</v>
      </c>
      <c r="BJ222" s="9">
        <v>6.33</v>
      </c>
      <c r="BK222" s="4">
        <v>8.77</v>
      </c>
      <c r="BL222" s="4">
        <v>15.65</v>
      </c>
      <c r="BM222" s="4">
        <v>4.4800000000000004</v>
      </c>
      <c r="BN222" s="6">
        <v>1.96</v>
      </c>
      <c r="BO222" s="7">
        <v>0</v>
      </c>
      <c r="BP222" s="7">
        <v>1.3</v>
      </c>
      <c r="BQ222" s="7">
        <v>1.1499999999999999</v>
      </c>
      <c r="BR222" s="8">
        <v>1.37</v>
      </c>
      <c r="BS222" s="7">
        <v>1.9</v>
      </c>
      <c r="BT222" s="8">
        <v>1.81</v>
      </c>
      <c r="BU222" s="6">
        <v>1.9</v>
      </c>
      <c r="BV222" s="7">
        <v>2.8</v>
      </c>
      <c r="BW222" s="7">
        <v>5.62</v>
      </c>
      <c r="BX222" s="7">
        <v>4.7300000000000004</v>
      </c>
      <c r="BY222" s="7">
        <v>2.11</v>
      </c>
      <c r="BZ222" s="8">
        <v>0.9</v>
      </c>
      <c r="CA222" s="7">
        <v>3.48</v>
      </c>
      <c r="CB222" s="9">
        <v>5.47</v>
      </c>
      <c r="CC222" s="4">
        <v>7.93</v>
      </c>
      <c r="CD222" s="4">
        <v>14.38</v>
      </c>
      <c r="CE222" s="16">
        <v>25.49</v>
      </c>
      <c r="CF222" s="18">
        <v>30.51</v>
      </c>
      <c r="CG222" s="17">
        <v>31.35</v>
      </c>
      <c r="CH222" s="18">
        <v>32.07</v>
      </c>
      <c r="CI222" s="17">
        <v>35.04</v>
      </c>
      <c r="CJ222" s="19">
        <v>35.31</v>
      </c>
      <c r="CK222" s="17">
        <v>36.67</v>
      </c>
      <c r="CL222" s="19">
        <v>37.619999999999997</v>
      </c>
      <c r="CM222" s="18">
        <v>36.03</v>
      </c>
      <c r="CN222" s="17">
        <v>36.6</v>
      </c>
      <c r="CO222" s="17">
        <v>40.68</v>
      </c>
      <c r="CP222" s="17">
        <v>40.78</v>
      </c>
      <c r="CQ222" s="17">
        <v>43.39</v>
      </c>
      <c r="CR222" s="19">
        <v>45.34</v>
      </c>
      <c r="CS222" s="17">
        <v>46.84</v>
      </c>
      <c r="CT222" s="20">
        <v>43.38</v>
      </c>
      <c r="CU222" s="16">
        <v>43.05</v>
      </c>
      <c r="CV222" s="16">
        <v>35.85</v>
      </c>
      <c r="CW222" s="16">
        <v>25.91</v>
      </c>
      <c r="CX222" s="18">
        <v>30.07</v>
      </c>
      <c r="CY222" s="17">
        <v>32.380000000000003</v>
      </c>
      <c r="CZ222" s="17">
        <v>32.880000000000003</v>
      </c>
      <c r="DA222" s="17">
        <v>35.049999999999997</v>
      </c>
      <c r="DB222" s="19">
        <v>35.18</v>
      </c>
      <c r="DC222" s="17">
        <v>36.549999999999997</v>
      </c>
      <c r="DD222" s="19">
        <v>36.49</v>
      </c>
      <c r="DE222" s="18">
        <v>35.78</v>
      </c>
      <c r="DF222" s="17">
        <v>36.369999999999997</v>
      </c>
      <c r="DG222" s="17">
        <v>40.08</v>
      </c>
      <c r="DH222" s="17">
        <v>40.119999999999997</v>
      </c>
      <c r="DI222" s="17">
        <v>43.73</v>
      </c>
      <c r="DJ222" s="19">
        <v>46.73</v>
      </c>
      <c r="DK222" s="17">
        <v>47.89</v>
      </c>
      <c r="DL222" s="20">
        <v>42.54</v>
      </c>
      <c r="DM222" s="16">
        <v>43.62</v>
      </c>
      <c r="DN222" s="16">
        <v>35.869999999999997</v>
      </c>
      <c r="DO222" s="16">
        <v>8</v>
      </c>
      <c r="DP222" s="17">
        <v>11</v>
      </c>
      <c r="DQ222" s="17">
        <v>8</v>
      </c>
      <c r="DR222" s="17">
        <v>4</v>
      </c>
      <c r="DS222" s="17">
        <v>0</v>
      </c>
      <c r="DT222" s="17">
        <v>-4</v>
      </c>
      <c r="DU222" s="17">
        <v>-9</v>
      </c>
      <c r="DV222" s="17">
        <v>-10</v>
      </c>
      <c r="DW222" s="17">
        <v>-7</v>
      </c>
      <c r="DX222" s="17">
        <v>-1</v>
      </c>
      <c r="DY222" s="17">
        <v>4</v>
      </c>
      <c r="DZ222" s="17">
        <v>13</v>
      </c>
      <c r="EA222" s="17">
        <v>20</v>
      </c>
      <c r="EB222" s="17">
        <v>20</v>
      </c>
      <c r="EC222" s="17">
        <v>18</v>
      </c>
      <c r="ED222" s="20">
        <v>14</v>
      </c>
      <c r="EE222" s="20">
        <v>9</v>
      </c>
      <c r="EF222" s="20">
        <v>6</v>
      </c>
    </row>
    <row r="223" spans="1:136" ht="14">
      <c r="A223" s="2" t="s">
        <v>1230</v>
      </c>
      <c r="B223" s="2" t="s">
        <v>39</v>
      </c>
      <c r="C223" s="2"/>
      <c r="D223" s="2">
        <v>53702386</v>
      </c>
      <c r="E223" s="10" t="s">
        <v>1231</v>
      </c>
      <c r="F223" s="11" t="s">
        <v>246</v>
      </c>
      <c r="G223" s="2" t="s">
        <v>480</v>
      </c>
      <c r="H223" s="2" t="s">
        <v>1232</v>
      </c>
      <c r="I223" s="2"/>
      <c r="J223" s="2"/>
      <c r="K223" s="30" t="s">
        <v>168</v>
      </c>
      <c r="L223" s="30"/>
      <c r="M223" s="30"/>
      <c r="N223" s="30"/>
      <c r="O223" s="3" t="s">
        <v>6</v>
      </c>
      <c r="P223" s="3">
        <v>34</v>
      </c>
      <c r="Q223" s="2">
        <v>38</v>
      </c>
      <c r="R223" s="2">
        <v>29</v>
      </c>
      <c r="S223" s="2" t="s">
        <v>1075</v>
      </c>
      <c r="T223" s="33"/>
      <c r="U223" s="3" t="s">
        <v>232</v>
      </c>
      <c r="V223" s="3">
        <v>104</v>
      </c>
      <c r="W223" s="2">
        <v>98</v>
      </c>
      <c r="X223" s="2">
        <v>87</v>
      </c>
      <c r="Y223" s="2"/>
      <c r="Z223" s="33" t="s">
        <v>242</v>
      </c>
      <c r="AA223" s="12" t="s">
        <v>301</v>
      </c>
      <c r="AB223" s="12">
        <v>65</v>
      </c>
      <c r="AC223" s="13">
        <v>58</v>
      </c>
      <c r="AD223" s="13">
        <v>55</v>
      </c>
      <c r="AE223" s="13"/>
      <c r="AF223" s="34"/>
      <c r="AG223" s="2" t="s">
        <v>239</v>
      </c>
      <c r="AH223" s="2" t="s">
        <v>1233</v>
      </c>
      <c r="AI223" s="2" t="s">
        <v>1234</v>
      </c>
      <c r="AJ223" s="2" t="s">
        <v>686</v>
      </c>
      <c r="AK223" s="2" t="s">
        <v>87</v>
      </c>
      <c r="AL223" s="1" t="s">
        <v>152</v>
      </c>
      <c r="AM223" s="2" t="s">
        <v>89</v>
      </c>
      <c r="AN223" s="1" t="s">
        <v>197</v>
      </c>
      <c r="AO223" s="2" t="s">
        <v>91</v>
      </c>
      <c r="AP223" s="1" t="s">
        <v>1235</v>
      </c>
      <c r="AQ223" s="2" t="s">
        <v>93</v>
      </c>
      <c r="AR223" s="14" t="s">
        <v>1236</v>
      </c>
      <c r="AS223" s="15" t="s">
        <v>95</v>
      </c>
      <c r="AT223" s="1">
        <v>15</v>
      </c>
      <c r="AU223" s="4">
        <v>3.79</v>
      </c>
      <c r="AV223" s="39">
        <v>2.99</v>
      </c>
      <c r="AW223" s="7">
        <v>2.87</v>
      </c>
      <c r="AX223" s="6">
        <v>1.87</v>
      </c>
      <c r="AY223" s="7">
        <v>2.56</v>
      </c>
      <c r="AZ223" s="8">
        <v>2.11</v>
      </c>
      <c r="BA223" s="7">
        <v>0.7</v>
      </c>
      <c r="BB223" s="8">
        <v>0</v>
      </c>
      <c r="BC223" s="6">
        <v>0</v>
      </c>
      <c r="BD223" s="7">
        <v>0</v>
      </c>
      <c r="BE223" s="7">
        <v>3.06</v>
      </c>
      <c r="BF223" s="7">
        <v>4.13</v>
      </c>
      <c r="BG223" s="7">
        <v>1.24</v>
      </c>
      <c r="BH223" s="8">
        <v>3.98</v>
      </c>
      <c r="BI223" s="7">
        <v>5.22</v>
      </c>
      <c r="BJ223" s="9">
        <v>7.26</v>
      </c>
      <c r="BK223" s="4">
        <v>11.4</v>
      </c>
      <c r="BL223" s="4">
        <v>17.739999999999998</v>
      </c>
      <c r="BM223" s="4">
        <v>3.52</v>
      </c>
      <c r="BN223" s="39">
        <v>0.79</v>
      </c>
      <c r="BO223" s="7">
        <v>0</v>
      </c>
      <c r="BP223" s="7">
        <v>0</v>
      </c>
      <c r="BQ223" s="7">
        <v>1.24</v>
      </c>
      <c r="BR223" s="8">
        <v>2.2000000000000002</v>
      </c>
      <c r="BS223" s="7">
        <v>2.21</v>
      </c>
      <c r="BT223" s="8">
        <v>1.93</v>
      </c>
      <c r="BU223" s="6">
        <v>3.01</v>
      </c>
      <c r="BV223" s="7">
        <v>2.04</v>
      </c>
      <c r="BW223" s="7">
        <v>5.44</v>
      </c>
      <c r="BX223" s="7">
        <v>4.88</v>
      </c>
      <c r="BY223" s="7">
        <v>2.95</v>
      </c>
      <c r="BZ223" s="8">
        <v>3.24</v>
      </c>
      <c r="CA223" s="7">
        <v>5.0999999999999996</v>
      </c>
      <c r="CB223" s="9">
        <v>7.73</v>
      </c>
      <c r="CC223" s="4">
        <v>12.32</v>
      </c>
      <c r="CD223" s="4">
        <v>16.239999999999998</v>
      </c>
      <c r="CE223" s="16">
        <v>26.91</v>
      </c>
      <c r="CF223" s="40">
        <v>29.71</v>
      </c>
      <c r="CG223" s="17">
        <v>31.23</v>
      </c>
      <c r="CH223" s="18">
        <v>31.33</v>
      </c>
      <c r="CI223" s="17">
        <v>32.840000000000003</v>
      </c>
      <c r="CJ223" s="19">
        <v>32.090000000000003</v>
      </c>
      <c r="CK223" s="17">
        <v>32.57</v>
      </c>
      <c r="CL223" s="19">
        <v>35.79</v>
      </c>
      <c r="CM223" s="18">
        <v>37.159999999999997</v>
      </c>
      <c r="CN223" s="17">
        <v>35.61</v>
      </c>
      <c r="CO223" s="17">
        <v>37.33</v>
      </c>
      <c r="CP223" s="17">
        <v>39.44</v>
      </c>
      <c r="CQ223" s="17">
        <v>40.17</v>
      </c>
      <c r="CR223" s="19">
        <v>41.36</v>
      </c>
      <c r="CS223" s="17">
        <v>41.77</v>
      </c>
      <c r="CT223" s="20">
        <v>43.66</v>
      </c>
      <c r="CU223" s="16">
        <v>39.119999999999997</v>
      </c>
      <c r="CV223" s="16">
        <v>35.770000000000003</v>
      </c>
      <c r="CW223" s="16">
        <v>27.34</v>
      </c>
      <c r="CX223" s="40">
        <v>29.97</v>
      </c>
      <c r="CY223" s="17">
        <v>32.42</v>
      </c>
      <c r="CZ223" s="17">
        <v>31.56</v>
      </c>
      <c r="DA223" s="17">
        <v>33.46</v>
      </c>
      <c r="DB223" s="19">
        <v>32.75</v>
      </c>
      <c r="DC223" s="17">
        <v>34.22</v>
      </c>
      <c r="DD223" s="19">
        <v>36.15</v>
      </c>
      <c r="DE223" s="18">
        <v>36.65</v>
      </c>
      <c r="DF223" s="17">
        <v>35.11</v>
      </c>
      <c r="DG223" s="17">
        <v>36.700000000000003</v>
      </c>
      <c r="DH223" s="17">
        <v>38.590000000000003</v>
      </c>
      <c r="DI223" s="17">
        <v>40.049999999999997</v>
      </c>
      <c r="DJ223" s="19">
        <v>40.479999999999997</v>
      </c>
      <c r="DK223" s="17">
        <v>41.72</v>
      </c>
      <c r="DL223" s="20">
        <v>43.61</v>
      </c>
      <c r="DM223" s="16">
        <v>38.880000000000003</v>
      </c>
      <c r="DN223" s="16">
        <v>35.17</v>
      </c>
      <c r="DO223" s="16">
        <v>6</v>
      </c>
      <c r="DP223" s="23">
        <v>9</v>
      </c>
      <c r="DQ223" s="17">
        <v>6</v>
      </c>
      <c r="DR223" s="17">
        <v>5</v>
      </c>
      <c r="DS223" s="17">
        <v>-5</v>
      </c>
      <c r="DT223" s="17">
        <v>-20</v>
      </c>
      <c r="DU223" s="17">
        <v>-34</v>
      </c>
      <c r="DV223" s="17">
        <v>-47</v>
      </c>
      <c r="DW223" s="17">
        <v>-51</v>
      </c>
      <c r="DX223" s="17">
        <v>-39</v>
      </c>
      <c r="DY223" s="17">
        <v>-28</v>
      </c>
      <c r="DZ223" s="17">
        <v>-15</v>
      </c>
      <c r="EA223" s="17">
        <v>4</v>
      </c>
      <c r="EB223" s="17">
        <v>13</v>
      </c>
      <c r="EC223" s="17">
        <v>15</v>
      </c>
      <c r="ED223" s="20">
        <v>17</v>
      </c>
      <c r="EE223" s="20">
        <v>11</v>
      </c>
      <c r="EF223" s="20">
        <v>6</v>
      </c>
    </row>
    <row r="224" spans="1:136" ht="14">
      <c r="A224" s="2" t="s">
        <v>1229</v>
      </c>
      <c r="B224" s="2" t="s">
        <v>67</v>
      </c>
      <c r="C224" s="2"/>
      <c r="D224" s="2">
        <v>39434339</v>
      </c>
      <c r="E224" s="10" t="s">
        <v>381</v>
      </c>
      <c r="F224" s="11" t="s">
        <v>428</v>
      </c>
      <c r="G224" s="2" t="s">
        <v>167</v>
      </c>
      <c r="H224" s="2"/>
      <c r="I224" s="2" t="s">
        <v>238</v>
      </c>
      <c r="J224" s="2" t="s">
        <v>335</v>
      </c>
      <c r="K224" s="30" t="s">
        <v>168</v>
      </c>
      <c r="L224" s="30"/>
      <c r="M224" s="30"/>
      <c r="N224" s="30"/>
      <c r="S224" s="2" t="s">
        <v>730</v>
      </c>
      <c r="U224" s="3" t="s">
        <v>68</v>
      </c>
      <c r="V224" s="3">
        <v>49</v>
      </c>
      <c r="W224" s="2">
        <v>32</v>
      </c>
      <c r="X224" s="2">
        <v>26</v>
      </c>
      <c r="Z224" s="33" t="s">
        <v>209</v>
      </c>
      <c r="AA224" s="3" t="s">
        <v>116</v>
      </c>
      <c r="AB224" s="3">
        <v>55</v>
      </c>
      <c r="AC224" s="2">
        <v>31</v>
      </c>
      <c r="AD224" s="2">
        <v>17</v>
      </c>
      <c r="AE224" s="2"/>
      <c r="AF224" s="33" t="s">
        <v>180</v>
      </c>
      <c r="AG224" s="2" t="s">
        <v>103</v>
      </c>
      <c r="AH224" s="2" t="s">
        <v>251</v>
      </c>
      <c r="AI224" s="2" t="s">
        <v>179</v>
      </c>
      <c r="AJ224" s="2" t="s">
        <v>513</v>
      </c>
      <c r="AK224" s="2" t="s">
        <v>87</v>
      </c>
      <c r="AL224" s="1" t="s">
        <v>176</v>
      </c>
      <c r="AM224" s="2" t="s">
        <v>89</v>
      </c>
      <c r="AN224" s="1" t="s">
        <v>108</v>
      </c>
      <c r="AO224" s="2" t="s">
        <v>91</v>
      </c>
      <c r="AP224" s="1" t="s">
        <v>1220</v>
      </c>
      <c r="AQ224" s="2" t="s">
        <v>93</v>
      </c>
      <c r="AR224" s="14" t="s">
        <v>752</v>
      </c>
      <c r="AS224" s="15" t="s">
        <v>95</v>
      </c>
      <c r="AT224" s="1">
        <v>2</v>
      </c>
      <c r="AU224" s="4">
        <v>4.79</v>
      </c>
      <c r="AV224" s="39">
        <v>3.83</v>
      </c>
      <c r="AW224" s="7">
        <v>2.68</v>
      </c>
      <c r="AX224" s="6">
        <v>2.06</v>
      </c>
      <c r="AY224" s="7">
        <v>1.93</v>
      </c>
      <c r="AZ224" s="8">
        <v>1.57</v>
      </c>
      <c r="BA224" s="7">
        <v>0</v>
      </c>
      <c r="BB224" s="8">
        <v>1.76</v>
      </c>
      <c r="BC224" s="6">
        <v>0</v>
      </c>
      <c r="BD224" s="7">
        <v>1.25</v>
      </c>
      <c r="BE224" s="7">
        <v>4.8499999999999996</v>
      </c>
      <c r="BF224" s="7">
        <v>4.68</v>
      </c>
      <c r="BG224" s="7">
        <v>2.66</v>
      </c>
      <c r="BH224" s="8">
        <v>3.71</v>
      </c>
      <c r="BI224" s="7">
        <v>5.98</v>
      </c>
      <c r="BJ224" s="9">
        <v>7.71</v>
      </c>
      <c r="BK224" s="4">
        <v>11.86</v>
      </c>
      <c r="BL224" s="4">
        <v>17.420000000000002</v>
      </c>
      <c r="BM224" s="4">
        <v>4.92</v>
      </c>
      <c r="BN224" s="39">
        <v>2.69</v>
      </c>
      <c r="BO224" s="7">
        <v>2.2200000000000002</v>
      </c>
      <c r="BP224" s="7">
        <v>2.5</v>
      </c>
      <c r="BQ224" s="7">
        <v>2.39</v>
      </c>
      <c r="BR224" s="8">
        <v>2.86</v>
      </c>
      <c r="BS224" s="7">
        <v>2.61</v>
      </c>
      <c r="BT224" s="8">
        <v>3.23</v>
      </c>
      <c r="BU224" s="6">
        <v>1.99</v>
      </c>
      <c r="BV224" s="7">
        <v>3.6</v>
      </c>
      <c r="BW224" s="7">
        <v>4.99</v>
      </c>
      <c r="BX224" s="7">
        <v>5.56</v>
      </c>
      <c r="BY224" s="7">
        <v>4.25</v>
      </c>
      <c r="BZ224" s="8">
        <v>4.03</v>
      </c>
      <c r="CA224" s="7">
        <v>6.07</v>
      </c>
      <c r="CB224" s="9">
        <v>7.34</v>
      </c>
      <c r="CC224" s="4">
        <v>9.82</v>
      </c>
      <c r="CD224" s="4">
        <v>16.3</v>
      </c>
      <c r="CE224" s="16">
        <v>26.83</v>
      </c>
      <c r="CF224" s="40">
        <v>30.46</v>
      </c>
      <c r="CG224" s="17">
        <v>31.79</v>
      </c>
      <c r="CH224" s="18">
        <v>34.15</v>
      </c>
      <c r="CI224" s="17">
        <v>36.880000000000003</v>
      </c>
      <c r="CJ224" s="19">
        <v>38.090000000000003</v>
      </c>
      <c r="CK224" s="17">
        <v>40.61</v>
      </c>
      <c r="CL224" s="19">
        <v>40.049999999999997</v>
      </c>
      <c r="CM224" s="18">
        <v>41.03</v>
      </c>
      <c r="CN224" s="17">
        <v>39.18</v>
      </c>
      <c r="CO224" s="17">
        <v>43.24</v>
      </c>
      <c r="CP224" s="17">
        <v>42.45</v>
      </c>
      <c r="CQ224" s="17">
        <v>43.14</v>
      </c>
      <c r="CR224" s="19">
        <v>45.98</v>
      </c>
      <c r="CS224" s="17">
        <v>46.58</v>
      </c>
      <c r="CT224" s="20">
        <v>42.92</v>
      </c>
      <c r="CU224" s="16">
        <v>42.98</v>
      </c>
      <c r="CV224" s="16">
        <v>37.43</v>
      </c>
      <c r="CW224" s="16">
        <v>27.32</v>
      </c>
      <c r="CX224" s="40">
        <v>30.29</v>
      </c>
      <c r="CY224" s="17">
        <v>32.25</v>
      </c>
      <c r="CZ224" s="17">
        <v>34.64</v>
      </c>
      <c r="DA224" s="17">
        <v>36.020000000000003</v>
      </c>
      <c r="DB224" s="19">
        <v>37.9</v>
      </c>
      <c r="DC224" s="17">
        <v>40.25</v>
      </c>
      <c r="DD224" s="19">
        <v>40.340000000000003</v>
      </c>
      <c r="DE224" s="18">
        <v>40.159999999999997</v>
      </c>
      <c r="DF224" s="17">
        <v>38.409999999999997</v>
      </c>
      <c r="DG224" s="17">
        <v>43.34</v>
      </c>
      <c r="DH224" s="17">
        <v>41.92</v>
      </c>
      <c r="DI224" s="17">
        <v>42.86</v>
      </c>
      <c r="DJ224" s="19">
        <v>46.34</v>
      </c>
      <c r="DK224" s="17">
        <v>46.61</v>
      </c>
      <c r="DL224" s="20">
        <v>42.46</v>
      </c>
      <c r="DM224" s="16">
        <v>42.65</v>
      </c>
      <c r="DN224" s="16">
        <v>36.549999999999997</v>
      </c>
      <c r="DO224" s="16">
        <v>6</v>
      </c>
      <c r="DP224" s="23">
        <v>5</v>
      </c>
      <c r="DQ224" s="17">
        <v>3</v>
      </c>
      <c r="DR224" s="17">
        <v>1</v>
      </c>
      <c r="DS224" s="17">
        <v>-1</v>
      </c>
      <c r="DT224" s="17">
        <v>-6</v>
      </c>
      <c r="DU224" s="17">
        <v>-7</v>
      </c>
      <c r="DV224" s="17">
        <v>-7</v>
      </c>
      <c r="DW224" s="17">
        <v>-6</v>
      </c>
      <c r="DX224" s="17">
        <v>-1</v>
      </c>
      <c r="DY224" s="17">
        <v>10</v>
      </c>
      <c r="DZ224" s="17">
        <v>16</v>
      </c>
      <c r="EA224" s="17">
        <v>20</v>
      </c>
      <c r="EB224" s="17">
        <v>20</v>
      </c>
      <c r="EC224" s="17">
        <v>15</v>
      </c>
      <c r="ED224" s="20">
        <v>11</v>
      </c>
      <c r="EE224" s="20">
        <v>6</v>
      </c>
      <c r="EF224" s="20">
        <v>4</v>
      </c>
    </row>
    <row r="225" spans="1:136" ht="14">
      <c r="A225" s="2" t="s">
        <v>1227</v>
      </c>
      <c r="B225" s="2" t="s">
        <v>45</v>
      </c>
      <c r="C225" s="2"/>
      <c r="D225" s="2">
        <v>51256616</v>
      </c>
      <c r="E225" s="10" t="s">
        <v>875</v>
      </c>
      <c r="F225" s="11" t="s">
        <v>1228</v>
      </c>
      <c r="G225" s="2" t="s">
        <v>167</v>
      </c>
      <c r="H225" s="2"/>
      <c r="I225" s="2" t="s">
        <v>158</v>
      </c>
      <c r="J225" s="2"/>
      <c r="K225" s="30"/>
      <c r="L225" s="30"/>
      <c r="M225" s="30"/>
      <c r="N225" s="30"/>
      <c r="O225" s="3" t="s">
        <v>6</v>
      </c>
      <c r="P225" s="3">
        <v>24</v>
      </c>
      <c r="Q225" s="2">
        <v>14</v>
      </c>
      <c r="R225" s="2">
        <v>15</v>
      </c>
      <c r="S225" s="2" t="s">
        <v>710</v>
      </c>
      <c r="T225" s="33"/>
      <c r="U225" s="3" t="s">
        <v>486</v>
      </c>
      <c r="V225" s="3">
        <v>55</v>
      </c>
      <c r="W225" s="2">
        <v>28</v>
      </c>
      <c r="X225" s="2">
        <v>8</v>
      </c>
      <c r="Y225" s="2"/>
      <c r="Z225" s="33" t="s">
        <v>88</v>
      </c>
      <c r="AA225" s="12" t="s">
        <v>160</v>
      </c>
      <c r="AB225" s="12">
        <v>25</v>
      </c>
      <c r="AC225" s="13">
        <v>18</v>
      </c>
      <c r="AD225" s="13">
        <v>2</v>
      </c>
      <c r="AE225" s="13"/>
      <c r="AF225" s="34"/>
      <c r="AG225" s="2" t="s">
        <v>177</v>
      </c>
      <c r="AH225" s="2" t="s">
        <v>118</v>
      </c>
      <c r="AI225" s="2" t="s">
        <v>119</v>
      </c>
      <c r="AJ225" s="2" t="s">
        <v>324</v>
      </c>
      <c r="AK225" s="2" t="s">
        <v>87</v>
      </c>
      <c r="AL225" s="1" t="s">
        <v>487</v>
      </c>
      <c r="AM225" s="2" t="s">
        <v>89</v>
      </c>
      <c r="AN225" s="1" t="s">
        <v>108</v>
      </c>
      <c r="AO225" s="2" t="s">
        <v>91</v>
      </c>
      <c r="AP225" s="1" t="s">
        <v>1145</v>
      </c>
      <c r="AQ225" s="2" t="s">
        <v>93</v>
      </c>
      <c r="AR225" s="14" t="s">
        <v>349</v>
      </c>
      <c r="AS225" s="15" t="s">
        <v>95</v>
      </c>
      <c r="AT225" s="1">
        <v>0</v>
      </c>
      <c r="AU225" s="4">
        <v>3.5</v>
      </c>
      <c r="AV225" s="39">
        <v>2.88</v>
      </c>
      <c r="AW225" s="5">
        <v>2.31</v>
      </c>
      <c r="AX225" s="6">
        <v>1.37</v>
      </c>
      <c r="AY225" s="7">
        <v>0.63</v>
      </c>
      <c r="AZ225" s="8">
        <v>0</v>
      </c>
      <c r="BA225" s="7">
        <v>0</v>
      </c>
      <c r="BB225" s="8">
        <v>0</v>
      </c>
      <c r="BC225" s="6">
        <v>0</v>
      </c>
      <c r="BD225" s="7">
        <v>1.73</v>
      </c>
      <c r="BE225" s="7">
        <v>4.01</v>
      </c>
      <c r="BF225" s="7">
        <v>4.67</v>
      </c>
      <c r="BG225" s="7">
        <v>1.96</v>
      </c>
      <c r="BH225" s="8">
        <v>1.94</v>
      </c>
      <c r="BI225" s="7">
        <v>3.72</v>
      </c>
      <c r="BJ225" s="9">
        <v>4.1100000000000003</v>
      </c>
      <c r="BK225" s="4">
        <v>9.61</v>
      </c>
      <c r="BL225" s="4">
        <v>15.05</v>
      </c>
      <c r="BM225" s="4">
        <v>3.9</v>
      </c>
      <c r="BN225" s="39">
        <v>2.11</v>
      </c>
      <c r="BO225" s="5">
        <v>1.67</v>
      </c>
      <c r="BP225" s="7">
        <v>0</v>
      </c>
      <c r="BQ225" s="7">
        <v>0.63</v>
      </c>
      <c r="BR225" s="8">
        <v>0.87</v>
      </c>
      <c r="BS225" s="7">
        <v>0</v>
      </c>
      <c r="BT225" s="8">
        <v>0.88</v>
      </c>
      <c r="BU225" s="6">
        <v>0</v>
      </c>
      <c r="BV225" s="7">
        <v>1.57</v>
      </c>
      <c r="BW225" s="7">
        <v>4.13</v>
      </c>
      <c r="BX225" s="7">
        <v>4.28</v>
      </c>
      <c r="BY225" s="7">
        <v>2.37</v>
      </c>
      <c r="BZ225" s="8">
        <v>1.61</v>
      </c>
      <c r="CA225" s="7">
        <v>3.19</v>
      </c>
      <c r="CB225" s="9">
        <v>4.13</v>
      </c>
      <c r="CC225" s="4">
        <v>10.28</v>
      </c>
      <c r="CD225" s="4">
        <v>13.66</v>
      </c>
      <c r="CE225" s="16">
        <v>27.36</v>
      </c>
      <c r="CF225" s="40">
        <v>27.06</v>
      </c>
      <c r="CG225" s="23">
        <v>26.77</v>
      </c>
      <c r="CH225" s="18">
        <v>27.77</v>
      </c>
      <c r="CI225" s="17">
        <v>28.59</v>
      </c>
      <c r="CJ225" s="19">
        <v>29.19</v>
      </c>
      <c r="CK225" s="17">
        <v>30.01</v>
      </c>
      <c r="CL225" s="19">
        <v>32.799999999999997</v>
      </c>
      <c r="CM225" s="18">
        <v>34.25</v>
      </c>
      <c r="CN225" s="17">
        <v>33.020000000000003</v>
      </c>
      <c r="CO225" s="17">
        <v>34.659999999999997</v>
      </c>
      <c r="CP225" s="17">
        <v>36.909999999999997</v>
      </c>
      <c r="CQ225" s="17">
        <v>38.200000000000003</v>
      </c>
      <c r="CR225" s="19">
        <v>38.76</v>
      </c>
      <c r="CS225" s="17">
        <v>41.11</v>
      </c>
      <c r="CT225" s="20">
        <v>39.89</v>
      </c>
      <c r="CU225" s="16">
        <v>38.340000000000003</v>
      </c>
      <c r="CV225" s="16">
        <v>37.5</v>
      </c>
      <c r="CW225" s="16">
        <v>27.16</v>
      </c>
      <c r="CX225" s="40">
        <v>27.15</v>
      </c>
      <c r="CY225" s="23">
        <v>27.24</v>
      </c>
      <c r="CZ225" s="17">
        <v>27.22</v>
      </c>
      <c r="DA225" s="17">
        <v>28.87</v>
      </c>
      <c r="DB225" s="19">
        <v>30.59</v>
      </c>
      <c r="DC225" s="17">
        <v>30.18</v>
      </c>
      <c r="DD225" s="19">
        <v>33.79</v>
      </c>
      <c r="DE225" s="18">
        <v>34.159999999999997</v>
      </c>
      <c r="DF225" s="17">
        <v>32.5</v>
      </c>
      <c r="DG225" s="17">
        <v>34.78</v>
      </c>
      <c r="DH225" s="17">
        <v>36.44</v>
      </c>
      <c r="DI225" s="17">
        <v>38.04</v>
      </c>
      <c r="DJ225" s="19">
        <v>38.520000000000003</v>
      </c>
      <c r="DK225" s="17">
        <v>41.25</v>
      </c>
      <c r="DL225" s="20">
        <v>40.07</v>
      </c>
      <c r="DM225" s="16">
        <v>39.49</v>
      </c>
      <c r="DN225" s="16">
        <v>38.21</v>
      </c>
      <c r="DO225" s="16">
        <v>5</v>
      </c>
      <c r="DP225" s="23">
        <v>5</v>
      </c>
      <c r="DQ225" s="23">
        <v>5</v>
      </c>
      <c r="DR225" s="17">
        <v>5</v>
      </c>
      <c r="DS225" s="17">
        <v>0</v>
      </c>
      <c r="DT225" s="17">
        <v>-2</v>
      </c>
      <c r="DU225" s="17">
        <v>-5</v>
      </c>
      <c r="DV225" s="17">
        <v>-9</v>
      </c>
      <c r="DW225" s="17">
        <v>-13</v>
      </c>
      <c r="DX225" s="17">
        <v>-15</v>
      </c>
      <c r="DY225" s="17">
        <v>-16</v>
      </c>
      <c r="DZ225" s="17">
        <v>-15</v>
      </c>
      <c r="EA225" s="17">
        <v>-15</v>
      </c>
      <c r="EB225" s="17">
        <v>-12</v>
      </c>
      <c r="EC225" s="17">
        <v>-8</v>
      </c>
      <c r="ED225" s="20">
        <v>-6</v>
      </c>
      <c r="EE225" s="20">
        <v>-4</v>
      </c>
      <c r="EF225" s="20">
        <v>-3</v>
      </c>
    </row>
    <row r="226" spans="1:136" ht="14">
      <c r="A226" s="2" t="s">
        <v>1221</v>
      </c>
      <c r="B226" s="2" t="s">
        <v>66</v>
      </c>
      <c r="C226" s="2"/>
      <c r="D226" s="2">
        <v>53628130</v>
      </c>
      <c r="E226" s="10" t="s">
        <v>1222</v>
      </c>
      <c r="F226" s="11" t="s">
        <v>1223</v>
      </c>
      <c r="G226" s="2" t="s">
        <v>167</v>
      </c>
      <c r="H226" s="2"/>
      <c r="I226" s="2" t="s">
        <v>158</v>
      </c>
      <c r="J226" s="2" t="s">
        <v>329</v>
      </c>
      <c r="K226" s="30" t="s">
        <v>1224</v>
      </c>
      <c r="L226" s="30" t="s">
        <v>1225</v>
      </c>
      <c r="M226" s="30"/>
      <c r="N226" s="30"/>
      <c r="O226" s="3" t="s">
        <v>6</v>
      </c>
      <c r="P226" s="3">
        <v>28</v>
      </c>
      <c r="Q226" s="2">
        <v>25</v>
      </c>
      <c r="R226" s="2">
        <v>17</v>
      </c>
      <c r="S226" s="2" t="s">
        <v>442</v>
      </c>
      <c r="T226" s="33"/>
      <c r="U226" s="3" t="s">
        <v>260</v>
      </c>
      <c r="V226" s="3">
        <v>83</v>
      </c>
      <c r="W226" s="2">
        <v>66</v>
      </c>
      <c r="X226" s="2">
        <v>34</v>
      </c>
      <c r="Y226" s="2"/>
      <c r="Z226" s="33" t="s">
        <v>242</v>
      </c>
      <c r="AA226" s="12" t="s">
        <v>261</v>
      </c>
      <c r="AB226" s="12">
        <v>42</v>
      </c>
      <c r="AC226" s="13">
        <v>27</v>
      </c>
      <c r="AD226" s="13">
        <v>15</v>
      </c>
      <c r="AE226" s="13"/>
      <c r="AF226" s="34"/>
      <c r="AG226" s="2" t="s">
        <v>272</v>
      </c>
      <c r="AH226" s="2" t="s">
        <v>265</v>
      </c>
      <c r="AI226" s="2" t="s">
        <v>342</v>
      </c>
      <c r="AJ226" s="2" t="s">
        <v>331</v>
      </c>
      <c r="AK226" s="2" t="s">
        <v>87</v>
      </c>
      <c r="AL226" s="1" t="s">
        <v>180</v>
      </c>
      <c r="AM226" s="2" t="s">
        <v>89</v>
      </c>
      <c r="AN226" s="1" t="s">
        <v>131</v>
      </c>
      <c r="AO226" s="2" t="s">
        <v>91</v>
      </c>
      <c r="AP226" s="1" t="s">
        <v>244</v>
      </c>
      <c r="AQ226" s="2" t="s">
        <v>93</v>
      </c>
      <c r="AR226" s="14" t="s">
        <v>1226</v>
      </c>
      <c r="AS226" s="15" t="s">
        <v>95</v>
      </c>
      <c r="AT226" s="1">
        <v>10</v>
      </c>
      <c r="AU226" s="4">
        <v>4.28</v>
      </c>
      <c r="AV226" s="39">
        <v>2.91</v>
      </c>
      <c r="AW226" s="5">
        <v>1.74</v>
      </c>
      <c r="AX226" s="6">
        <v>1.5</v>
      </c>
      <c r="AY226" s="7">
        <v>1.1100000000000001</v>
      </c>
      <c r="AZ226" s="8">
        <v>0</v>
      </c>
      <c r="BA226" s="7">
        <v>0</v>
      </c>
      <c r="BB226" s="8">
        <v>0</v>
      </c>
      <c r="BC226" s="6">
        <v>0</v>
      </c>
      <c r="BD226" s="7">
        <v>1.42</v>
      </c>
      <c r="BE226" s="7">
        <v>2.33</v>
      </c>
      <c r="BF226" s="7">
        <v>7.1</v>
      </c>
      <c r="BG226" s="7">
        <v>2.2400000000000002</v>
      </c>
      <c r="BH226" s="8">
        <v>3.74</v>
      </c>
      <c r="BI226" s="7">
        <v>5.82</v>
      </c>
      <c r="BJ226" s="9">
        <v>5.97</v>
      </c>
      <c r="BK226" s="4">
        <v>9.3000000000000007</v>
      </c>
      <c r="BL226" s="4">
        <v>12.69</v>
      </c>
      <c r="BM226" s="4">
        <v>4.58</v>
      </c>
      <c r="BN226" s="39">
        <v>1.62</v>
      </c>
      <c r="BO226" s="5">
        <v>0.72</v>
      </c>
      <c r="BP226" s="7">
        <v>0</v>
      </c>
      <c r="BQ226" s="7">
        <v>0.87</v>
      </c>
      <c r="BR226" s="8">
        <v>1.57</v>
      </c>
      <c r="BS226" s="7">
        <v>1.69</v>
      </c>
      <c r="BT226" s="8">
        <v>1.73</v>
      </c>
      <c r="BU226" s="6">
        <v>2.11</v>
      </c>
      <c r="BV226" s="7">
        <v>3.28</v>
      </c>
      <c r="BW226" s="7">
        <v>4.22</v>
      </c>
      <c r="BX226" s="7">
        <v>4.3600000000000003</v>
      </c>
      <c r="BY226" s="7">
        <v>1.74</v>
      </c>
      <c r="BZ226" s="8">
        <v>2.88</v>
      </c>
      <c r="CA226" s="7">
        <v>5.07</v>
      </c>
      <c r="CB226" s="9">
        <v>5.87</v>
      </c>
      <c r="CC226" s="4">
        <v>9.11</v>
      </c>
      <c r="CD226" s="4">
        <v>12.3</v>
      </c>
      <c r="CE226" s="16">
        <v>26.92</v>
      </c>
      <c r="CF226" s="40">
        <v>28.41</v>
      </c>
      <c r="CG226" s="23">
        <v>28.65</v>
      </c>
      <c r="CH226" s="18">
        <v>30.07</v>
      </c>
      <c r="CI226" s="17">
        <v>32.549999999999997</v>
      </c>
      <c r="CJ226" s="19">
        <v>33.89</v>
      </c>
      <c r="CK226" s="17">
        <v>34.43</v>
      </c>
      <c r="CL226" s="19">
        <v>34.17</v>
      </c>
      <c r="CM226" s="18">
        <v>34.869999999999997</v>
      </c>
      <c r="CN226" s="17">
        <v>35.31</v>
      </c>
      <c r="CO226" s="17">
        <v>36.78</v>
      </c>
      <c r="CP226" s="17">
        <v>37.11</v>
      </c>
      <c r="CQ226" s="17">
        <v>42.62</v>
      </c>
      <c r="CR226" s="19">
        <v>41.78</v>
      </c>
      <c r="CS226" s="17">
        <v>42.56</v>
      </c>
      <c r="CT226" s="20">
        <v>42.34</v>
      </c>
      <c r="CU226" s="16">
        <v>38.89</v>
      </c>
      <c r="CV226" s="16">
        <v>32.11</v>
      </c>
      <c r="CW226" s="16">
        <v>27.47</v>
      </c>
      <c r="CX226" s="40">
        <v>29.13</v>
      </c>
      <c r="CY226" s="23">
        <v>18.95</v>
      </c>
      <c r="CZ226" s="17">
        <v>31.06</v>
      </c>
      <c r="DA226" s="17">
        <v>32.659999999999997</v>
      </c>
      <c r="DB226" s="19">
        <v>34.840000000000003</v>
      </c>
      <c r="DC226" s="17">
        <v>35.25</v>
      </c>
      <c r="DD226" s="19">
        <v>34.119999999999997</v>
      </c>
      <c r="DE226" s="18">
        <v>34.67</v>
      </c>
      <c r="DF226" s="17">
        <v>35.200000000000003</v>
      </c>
      <c r="DG226" s="17">
        <v>36.700000000000003</v>
      </c>
      <c r="DH226" s="17">
        <v>36.840000000000003</v>
      </c>
      <c r="DI226" s="17">
        <v>42.17</v>
      </c>
      <c r="DJ226" s="19">
        <v>41.84</v>
      </c>
      <c r="DK226" s="17">
        <v>43.92</v>
      </c>
      <c r="DL226" s="20">
        <v>43.59</v>
      </c>
      <c r="DM226" s="16">
        <v>39.67</v>
      </c>
      <c r="DN226" s="16">
        <v>32.18</v>
      </c>
      <c r="DO226" s="16">
        <v>7</v>
      </c>
      <c r="DP226" s="23">
        <v>6</v>
      </c>
      <c r="DQ226" s="23">
        <v>6</v>
      </c>
      <c r="DR226" s="17">
        <v>2</v>
      </c>
      <c r="DS226" s="17">
        <v>-5</v>
      </c>
      <c r="DT226" s="17">
        <v>-16</v>
      </c>
      <c r="DU226" s="17">
        <v>-21</v>
      </c>
      <c r="DV226" s="17">
        <v>-26</v>
      </c>
      <c r="DW226" s="17">
        <v>-25</v>
      </c>
      <c r="DX226" s="17">
        <v>-25</v>
      </c>
      <c r="DY226" s="17">
        <v>-22</v>
      </c>
      <c r="DZ226" s="17">
        <v>-15</v>
      </c>
      <c r="EA226" s="17">
        <v>-8</v>
      </c>
      <c r="EB226" s="17">
        <v>-5</v>
      </c>
      <c r="EC226" s="17">
        <v>1</v>
      </c>
      <c r="ED226" s="20">
        <v>2</v>
      </c>
      <c r="EE226" s="20">
        <v>1</v>
      </c>
      <c r="EF226" s="20">
        <v>0</v>
      </c>
    </row>
    <row r="227" spans="1:136" ht="14">
      <c r="A227" s="2" t="s">
        <v>1218</v>
      </c>
      <c r="B227" s="2" t="s">
        <v>41</v>
      </c>
      <c r="C227" s="2"/>
      <c r="D227" s="2">
        <v>53620251</v>
      </c>
      <c r="E227" s="10" t="s">
        <v>1169</v>
      </c>
      <c r="F227" s="11" t="s">
        <v>246</v>
      </c>
      <c r="G227" s="2" t="s">
        <v>167</v>
      </c>
      <c r="H227" s="2"/>
      <c r="I227" s="2" t="s">
        <v>99</v>
      </c>
      <c r="J227" s="2"/>
      <c r="K227" s="30" t="s">
        <v>168</v>
      </c>
      <c r="L227" s="30"/>
      <c r="M227" s="30"/>
      <c r="N227" s="30"/>
      <c r="O227" s="3" t="s">
        <v>6</v>
      </c>
      <c r="P227" s="3">
        <v>23</v>
      </c>
      <c r="Q227" s="2">
        <v>26</v>
      </c>
      <c r="R227" s="2">
        <v>20</v>
      </c>
      <c r="S227" s="2" t="s">
        <v>1219</v>
      </c>
      <c r="T227" s="33"/>
      <c r="U227" s="3" t="s">
        <v>137</v>
      </c>
      <c r="V227" s="3">
        <v>50</v>
      </c>
      <c r="W227" s="2">
        <v>31</v>
      </c>
      <c r="X227" s="2">
        <v>22</v>
      </c>
      <c r="Y227" s="2"/>
      <c r="Z227" s="33" t="s">
        <v>209</v>
      </c>
      <c r="AA227" s="12" t="s">
        <v>116</v>
      </c>
      <c r="AB227" s="12">
        <v>39</v>
      </c>
      <c r="AC227" s="13">
        <v>24</v>
      </c>
      <c r="AD227" s="13">
        <v>12</v>
      </c>
      <c r="AE227" s="13"/>
      <c r="AF227" s="34" t="s">
        <v>180</v>
      </c>
      <c r="AG227" s="2" t="s">
        <v>218</v>
      </c>
      <c r="AH227" s="2" t="s">
        <v>150</v>
      </c>
      <c r="AI227" s="2" t="s">
        <v>342</v>
      </c>
      <c r="AJ227" s="2" t="s">
        <v>106</v>
      </c>
      <c r="AK227" s="2" t="s">
        <v>87</v>
      </c>
      <c r="AL227" s="1" t="s">
        <v>176</v>
      </c>
      <c r="AM227" s="2" t="s">
        <v>89</v>
      </c>
      <c r="AN227" s="1" t="s">
        <v>131</v>
      </c>
      <c r="AO227" s="2" t="s">
        <v>91</v>
      </c>
      <c r="AP227" s="1" t="s">
        <v>1220</v>
      </c>
      <c r="AQ227" s="2" t="s">
        <v>93</v>
      </c>
      <c r="AR227" s="14" t="s">
        <v>205</v>
      </c>
      <c r="AS227" s="15" t="s">
        <v>95</v>
      </c>
      <c r="AT227" s="1">
        <v>0</v>
      </c>
      <c r="AU227" s="4">
        <v>4.22</v>
      </c>
      <c r="AV227" s="39">
        <v>3.64</v>
      </c>
      <c r="AW227" s="5">
        <v>2.62</v>
      </c>
      <c r="AX227" s="6">
        <v>2.86</v>
      </c>
      <c r="AY227" s="7">
        <v>2.29</v>
      </c>
      <c r="AZ227" s="8">
        <v>1.81</v>
      </c>
      <c r="BA227" s="7">
        <v>1.45</v>
      </c>
      <c r="BB227" s="8">
        <v>2.4700000000000002</v>
      </c>
      <c r="BC227" s="6">
        <v>3.05</v>
      </c>
      <c r="BD227" s="7">
        <v>4.97</v>
      </c>
      <c r="BE227" s="7">
        <v>6.34</v>
      </c>
      <c r="BF227" s="7">
        <v>3.64</v>
      </c>
      <c r="BG227" s="7">
        <v>4.47</v>
      </c>
      <c r="BH227" s="41">
        <v>4.87</v>
      </c>
      <c r="BI227" s="5">
        <v>6.58</v>
      </c>
      <c r="BJ227" s="9">
        <v>8.09</v>
      </c>
      <c r="BK227" s="4">
        <v>14.06</v>
      </c>
      <c r="BL227" s="4">
        <v>20.99</v>
      </c>
      <c r="BM227" s="4">
        <v>3.86</v>
      </c>
      <c r="BN227" s="39">
        <v>2.79</v>
      </c>
      <c r="BO227" s="5">
        <v>0.87</v>
      </c>
      <c r="BP227" s="7">
        <v>0</v>
      </c>
      <c r="BQ227" s="7">
        <v>2.39</v>
      </c>
      <c r="BR227" s="8">
        <v>1.74</v>
      </c>
      <c r="BS227" s="7">
        <v>2.98</v>
      </c>
      <c r="BT227" s="8">
        <v>3.6</v>
      </c>
      <c r="BU227" s="6">
        <v>4.24</v>
      </c>
      <c r="BV227" s="7">
        <v>5.41</v>
      </c>
      <c r="BW227" s="7">
        <v>6.41</v>
      </c>
      <c r="BX227" s="7">
        <v>4.68</v>
      </c>
      <c r="BY227" s="7">
        <v>4.2</v>
      </c>
      <c r="BZ227" s="41">
        <v>3.95</v>
      </c>
      <c r="CA227" s="5">
        <v>6.33</v>
      </c>
      <c r="CB227" s="9">
        <v>8.56</v>
      </c>
      <c r="CC227" s="4">
        <v>13.64</v>
      </c>
      <c r="CD227" s="4">
        <v>20.78</v>
      </c>
      <c r="CE227" s="16">
        <v>29.09</v>
      </c>
      <c r="CF227" s="40">
        <v>30.73</v>
      </c>
      <c r="CG227" s="23">
        <v>34.79</v>
      </c>
      <c r="CH227" s="18">
        <v>32.92</v>
      </c>
      <c r="CI227" s="17">
        <v>33.090000000000003</v>
      </c>
      <c r="CJ227" s="19">
        <v>36.51</v>
      </c>
      <c r="CK227" s="17">
        <v>38.86</v>
      </c>
      <c r="CL227" s="19">
        <v>38.46</v>
      </c>
      <c r="CM227" s="18">
        <v>39.15</v>
      </c>
      <c r="CN227" s="17">
        <v>41.78</v>
      </c>
      <c r="CO227" s="17">
        <v>41.33</v>
      </c>
      <c r="CP227" s="17">
        <v>43.44</v>
      </c>
      <c r="CQ227" s="17">
        <v>43.99</v>
      </c>
      <c r="CR227" s="42">
        <v>46.83</v>
      </c>
      <c r="CS227" s="23">
        <v>46.62</v>
      </c>
      <c r="CT227" s="20">
        <v>46.19</v>
      </c>
      <c r="CU227" s="16">
        <v>43.85</v>
      </c>
      <c r="CV227" s="16">
        <v>37.200000000000003</v>
      </c>
      <c r="CW227" s="16">
        <v>28.32</v>
      </c>
      <c r="CX227" s="40">
        <v>31.01</v>
      </c>
      <c r="CY227" s="23">
        <v>33.64</v>
      </c>
      <c r="CZ227" s="17">
        <v>33.53</v>
      </c>
      <c r="DA227" s="17">
        <v>33.78</v>
      </c>
      <c r="DB227" s="19">
        <v>36.97</v>
      </c>
      <c r="DC227" s="17">
        <v>38.78</v>
      </c>
      <c r="DD227" s="19">
        <v>38.880000000000003</v>
      </c>
      <c r="DE227" s="18">
        <v>39.909999999999997</v>
      </c>
      <c r="DF227" s="17">
        <v>40.03</v>
      </c>
      <c r="DG227" s="17">
        <v>41.24</v>
      </c>
      <c r="DH227" s="17">
        <v>42.93</v>
      </c>
      <c r="DI227" s="17">
        <v>43.08</v>
      </c>
      <c r="DJ227" s="42">
        <v>47.45</v>
      </c>
      <c r="DK227" s="23">
        <v>45.98</v>
      </c>
      <c r="DL227" s="20">
        <v>46.87</v>
      </c>
      <c r="DM227" s="16">
        <v>42.99</v>
      </c>
      <c r="DN227" s="16">
        <v>36.72</v>
      </c>
      <c r="DO227" s="16">
        <v>10</v>
      </c>
      <c r="DP227" s="23">
        <v>11</v>
      </c>
      <c r="DQ227" s="23">
        <v>13</v>
      </c>
      <c r="DR227" s="17">
        <v>7</v>
      </c>
      <c r="DS227" s="17">
        <v>4</v>
      </c>
      <c r="DT227" s="17">
        <v>0</v>
      </c>
      <c r="DU227" s="17">
        <v>-4</v>
      </c>
      <c r="DV227" s="17">
        <v>-7</v>
      </c>
      <c r="DW227" s="17">
        <v>-4</v>
      </c>
      <c r="DX227" s="17">
        <v>-4</v>
      </c>
      <c r="DY227" s="17">
        <v>0</v>
      </c>
      <c r="DZ227" s="17">
        <v>5</v>
      </c>
      <c r="EA227" s="17">
        <v>7</v>
      </c>
      <c r="EB227" s="23">
        <v>7</v>
      </c>
      <c r="EC227" s="23">
        <v>5</v>
      </c>
      <c r="ED227" s="20">
        <v>2</v>
      </c>
      <c r="EE227" s="20">
        <v>1</v>
      </c>
      <c r="EF227" s="20">
        <v>1</v>
      </c>
    </row>
    <row r="228" spans="1:136" ht="14">
      <c r="A228" s="2" t="s">
        <v>1215</v>
      </c>
      <c r="B228" s="2" t="s">
        <v>65</v>
      </c>
      <c r="C228" s="2"/>
      <c r="D228" s="2">
        <v>53737320</v>
      </c>
      <c r="E228" s="10" t="s">
        <v>1216</v>
      </c>
      <c r="F228" s="11" t="s">
        <v>542</v>
      </c>
      <c r="G228" s="2" t="s">
        <v>167</v>
      </c>
      <c r="H228" s="2"/>
      <c r="I228" s="2" t="s">
        <v>99</v>
      </c>
      <c r="J228" s="2" t="s">
        <v>819</v>
      </c>
      <c r="K228" s="30" t="s">
        <v>168</v>
      </c>
      <c r="L228" s="30" t="s">
        <v>1129</v>
      </c>
      <c r="M228" s="30"/>
      <c r="N228" s="30"/>
      <c r="O228" s="3" t="s">
        <v>6</v>
      </c>
      <c r="P228" s="3">
        <v>28</v>
      </c>
      <c r="Q228" s="2">
        <v>25</v>
      </c>
      <c r="R228" s="2">
        <v>22</v>
      </c>
      <c r="S228" s="2" t="s">
        <v>280</v>
      </c>
      <c r="T228" s="33"/>
      <c r="U228" s="3" t="s">
        <v>137</v>
      </c>
      <c r="V228" s="3">
        <v>64</v>
      </c>
      <c r="W228" s="2">
        <v>48</v>
      </c>
      <c r="X228" s="2">
        <v>39</v>
      </c>
      <c r="Y228" s="2"/>
      <c r="Z228" s="33" t="s">
        <v>443</v>
      </c>
      <c r="AA228" s="12" t="s">
        <v>116</v>
      </c>
      <c r="AB228" s="12">
        <v>38</v>
      </c>
      <c r="AC228" s="13">
        <v>29</v>
      </c>
      <c r="AD228" s="13">
        <v>19</v>
      </c>
      <c r="AE228" s="13"/>
      <c r="AF228" s="34" t="s">
        <v>197</v>
      </c>
      <c r="AG228" s="2" t="s">
        <v>117</v>
      </c>
      <c r="AH228" s="2" t="s">
        <v>403</v>
      </c>
      <c r="AI228" s="2" t="s">
        <v>460</v>
      </c>
      <c r="AJ228" s="2" t="s">
        <v>106</v>
      </c>
      <c r="AK228" s="2" t="s">
        <v>87</v>
      </c>
      <c r="AL228" s="1" t="s">
        <v>176</v>
      </c>
      <c r="AM228" s="2" t="s">
        <v>89</v>
      </c>
      <c r="AN228" s="1" t="s">
        <v>131</v>
      </c>
      <c r="AO228" s="2" t="s">
        <v>91</v>
      </c>
      <c r="AP228" s="1" t="s">
        <v>1217</v>
      </c>
      <c r="AQ228" s="2" t="s">
        <v>93</v>
      </c>
      <c r="AR228" s="14" t="s">
        <v>959</v>
      </c>
      <c r="AS228" s="15" t="s">
        <v>95</v>
      </c>
      <c r="AT228" s="1">
        <v>1</v>
      </c>
      <c r="AU228" s="4">
        <v>4.4800000000000004</v>
      </c>
      <c r="AV228" s="39">
        <v>3.87</v>
      </c>
      <c r="AW228" s="7">
        <v>2.4900000000000002</v>
      </c>
      <c r="AX228" s="6">
        <v>3.05</v>
      </c>
      <c r="AY228" s="7">
        <v>3.83</v>
      </c>
      <c r="AZ228" s="8">
        <v>3.44</v>
      </c>
      <c r="BA228" s="7">
        <v>3.17</v>
      </c>
      <c r="BB228" s="8">
        <v>1.34</v>
      </c>
      <c r="BC228" s="6">
        <v>1.5</v>
      </c>
      <c r="BD228" s="7">
        <v>5.01</v>
      </c>
      <c r="BE228" s="7">
        <v>6.78</v>
      </c>
      <c r="BF228" s="7">
        <v>6.41</v>
      </c>
      <c r="BG228" s="7">
        <v>3.13</v>
      </c>
      <c r="BH228" s="41">
        <v>4.53</v>
      </c>
      <c r="BI228" s="5">
        <v>5.12</v>
      </c>
      <c r="BJ228" s="9">
        <v>6.98</v>
      </c>
      <c r="BK228" s="4">
        <v>11.45</v>
      </c>
      <c r="BL228" s="4">
        <v>19.510000000000002</v>
      </c>
      <c r="BM228" s="4">
        <v>4.13</v>
      </c>
      <c r="BN228" s="39">
        <v>1.86</v>
      </c>
      <c r="BO228" s="7">
        <v>0</v>
      </c>
      <c r="BP228" s="7">
        <v>0.87</v>
      </c>
      <c r="BQ228" s="7">
        <v>1.92</v>
      </c>
      <c r="BR228" s="8">
        <v>3.5</v>
      </c>
      <c r="BS228" s="7">
        <v>2.87</v>
      </c>
      <c r="BT228" s="8">
        <v>2.72</v>
      </c>
      <c r="BU228" s="6">
        <v>3.5</v>
      </c>
      <c r="BV228" s="7">
        <v>3.07</v>
      </c>
      <c r="BW228" s="7">
        <v>4.68</v>
      </c>
      <c r="BX228" s="7">
        <v>5.47</v>
      </c>
      <c r="BY228" s="7">
        <v>2.2799999999999998</v>
      </c>
      <c r="BZ228" s="41">
        <v>3.74</v>
      </c>
      <c r="CA228" s="5">
        <v>6.48</v>
      </c>
      <c r="CB228" s="9">
        <v>7.73</v>
      </c>
      <c r="CC228" s="4">
        <v>9.9700000000000006</v>
      </c>
      <c r="CD228" s="4">
        <v>19.420000000000002</v>
      </c>
      <c r="CE228" s="16">
        <v>29.85</v>
      </c>
      <c r="CF228" s="40">
        <v>32.39</v>
      </c>
      <c r="CG228" s="17">
        <v>32.619999999999997</v>
      </c>
      <c r="CH228" s="18">
        <v>34.06</v>
      </c>
      <c r="CI228" s="17">
        <v>34.6</v>
      </c>
      <c r="CJ228" s="19">
        <v>37.44</v>
      </c>
      <c r="CK228" s="17">
        <v>37.299999999999997</v>
      </c>
      <c r="CL228" s="19">
        <v>38.340000000000003</v>
      </c>
      <c r="CM228" s="18">
        <v>38.729999999999997</v>
      </c>
      <c r="CN228" s="17">
        <v>39.520000000000003</v>
      </c>
      <c r="CO228" s="17">
        <v>41.85</v>
      </c>
      <c r="CP228" s="17">
        <v>42.26</v>
      </c>
      <c r="CQ228" s="17">
        <v>46.73</v>
      </c>
      <c r="CR228" s="42">
        <v>49.79</v>
      </c>
      <c r="CS228" s="23">
        <v>49.29</v>
      </c>
      <c r="CT228" s="20">
        <v>47.7</v>
      </c>
      <c r="CU228" s="16">
        <v>41.89</v>
      </c>
      <c r="CV228" s="16">
        <v>38.46</v>
      </c>
      <c r="CW228" s="16">
        <v>29.12</v>
      </c>
      <c r="CX228" s="40">
        <v>33.03</v>
      </c>
      <c r="CY228" s="17">
        <v>33.28</v>
      </c>
      <c r="CZ228" s="17">
        <v>34.89</v>
      </c>
      <c r="DA228" s="17">
        <v>35.54</v>
      </c>
      <c r="DB228" s="19">
        <v>38.79</v>
      </c>
      <c r="DC228" s="17">
        <v>37.630000000000003</v>
      </c>
      <c r="DD228" s="19">
        <v>37.130000000000003</v>
      </c>
      <c r="DE228" s="18">
        <v>37.840000000000003</v>
      </c>
      <c r="DF228" s="17">
        <v>38.79</v>
      </c>
      <c r="DG228" s="17">
        <v>42.13</v>
      </c>
      <c r="DH228" s="17">
        <v>43.36</v>
      </c>
      <c r="DI228" s="17">
        <v>45.85</v>
      </c>
      <c r="DJ228" s="42">
        <v>49.29</v>
      </c>
      <c r="DK228" s="23">
        <v>48.05</v>
      </c>
      <c r="DL228" s="20">
        <v>48.61</v>
      </c>
      <c r="DM228" s="16">
        <v>39.47</v>
      </c>
      <c r="DN228" s="16">
        <v>39.76</v>
      </c>
      <c r="DO228" s="16">
        <v>10</v>
      </c>
      <c r="DP228" s="23">
        <v>10</v>
      </c>
      <c r="DQ228" s="17">
        <v>5</v>
      </c>
      <c r="DR228" s="17">
        <v>0</v>
      </c>
      <c r="DS228" s="17">
        <v>-3</v>
      </c>
      <c r="DT228" s="17">
        <v>-11</v>
      </c>
      <c r="DU228" s="17">
        <v>-18</v>
      </c>
      <c r="DV228" s="17">
        <v>-19</v>
      </c>
      <c r="DW228" s="17">
        <v>-17</v>
      </c>
      <c r="DX228" s="17">
        <v>-11</v>
      </c>
      <c r="DY228" s="17">
        <v>-2</v>
      </c>
      <c r="DZ228" s="17">
        <v>2</v>
      </c>
      <c r="EA228" s="17">
        <v>6</v>
      </c>
      <c r="EB228" s="23">
        <v>8</v>
      </c>
      <c r="EC228" s="23">
        <v>9</v>
      </c>
      <c r="ED228" s="20">
        <v>8</v>
      </c>
      <c r="EE228" s="20">
        <v>7</v>
      </c>
      <c r="EF228" s="20">
        <v>0</v>
      </c>
    </row>
    <row r="229" spans="1:136" ht="14">
      <c r="A229" s="2" t="s">
        <v>1213</v>
      </c>
      <c r="B229" s="2" t="s">
        <v>63</v>
      </c>
      <c r="C229" s="2"/>
      <c r="D229" s="2">
        <v>53594516</v>
      </c>
      <c r="E229" s="10" t="s">
        <v>1195</v>
      </c>
      <c r="F229" s="11" t="s">
        <v>200</v>
      </c>
      <c r="G229" s="2" t="s">
        <v>167</v>
      </c>
      <c r="H229" s="2"/>
      <c r="I229" s="2" t="s">
        <v>99</v>
      </c>
      <c r="J229" s="2" t="s">
        <v>335</v>
      </c>
      <c r="K229" s="30"/>
      <c r="L229" s="30"/>
      <c r="M229" s="30"/>
      <c r="N229" s="30"/>
      <c r="S229" s="2" t="s">
        <v>1202</v>
      </c>
      <c r="U229" s="3" t="s">
        <v>64</v>
      </c>
      <c r="V229" s="3">
        <v>29</v>
      </c>
      <c r="W229" s="2">
        <v>18</v>
      </c>
      <c r="X229" s="2">
        <v>8</v>
      </c>
      <c r="Z229" s="33" t="s">
        <v>209</v>
      </c>
      <c r="AA229" s="3" t="s">
        <v>126</v>
      </c>
      <c r="AB229" s="3">
        <v>57</v>
      </c>
      <c r="AC229" s="2">
        <v>22</v>
      </c>
      <c r="AD229" s="2">
        <v>2</v>
      </c>
      <c r="AE229" s="2"/>
      <c r="AF229" s="33" t="s">
        <v>152</v>
      </c>
      <c r="AG229" s="2" t="s">
        <v>218</v>
      </c>
      <c r="AH229" s="2" t="s">
        <v>421</v>
      </c>
      <c r="AI229" s="2" t="s">
        <v>312</v>
      </c>
      <c r="AJ229" s="2" t="s">
        <v>331</v>
      </c>
      <c r="AK229" s="2" t="s">
        <v>87</v>
      </c>
      <c r="AL229" s="1" t="s">
        <v>108</v>
      </c>
      <c r="AM229" s="2" t="s">
        <v>89</v>
      </c>
      <c r="AN229" s="1" t="s">
        <v>108</v>
      </c>
      <c r="AO229" s="2" t="s">
        <v>91</v>
      </c>
      <c r="AP229" s="1" t="s">
        <v>948</v>
      </c>
      <c r="AQ229" s="2" t="s">
        <v>93</v>
      </c>
      <c r="AR229" s="14" t="s">
        <v>1214</v>
      </c>
      <c r="AS229" s="15" t="s">
        <v>95</v>
      </c>
      <c r="AT229" s="1">
        <v>3</v>
      </c>
      <c r="AU229" s="4">
        <v>3.51</v>
      </c>
      <c r="AV229" s="39">
        <v>2.04</v>
      </c>
      <c r="AW229" s="5">
        <v>1.64</v>
      </c>
      <c r="AX229" s="39">
        <v>2.14</v>
      </c>
      <c r="AY229" s="7">
        <v>1.76</v>
      </c>
      <c r="AZ229" s="8">
        <v>0.9</v>
      </c>
      <c r="BA229" s="7">
        <v>0</v>
      </c>
      <c r="BB229" s="8">
        <v>0</v>
      </c>
      <c r="BC229" s="6">
        <v>0.95</v>
      </c>
      <c r="BD229" s="7">
        <v>2.11</v>
      </c>
      <c r="BE229" s="7">
        <v>5.85</v>
      </c>
      <c r="BF229" s="7">
        <v>2.5299999999999998</v>
      </c>
      <c r="BG229" s="7">
        <v>2.39</v>
      </c>
      <c r="BH229" s="8">
        <v>2.98</v>
      </c>
      <c r="BI229" s="7">
        <v>2.9</v>
      </c>
      <c r="BJ229" s="9">
        <v>4.76</v>
      </c>
      <c r="BK229" s="4">
        <v>9.69</v>
      </c>
      <c r="BL229" s="4">
        <v>17.32</v>
      </c>
      <c r="BM229" s="4">
        <v>2.29</v>
      </c>
      <c r="BN229" s="39">
        <v>1.9</v>
      </c>
      <c r="BO229" s="5">
        <v>1.54</v>
      </c>
      <c r="BP229" s="5">
        <v>1.93</v>
      </c>
      <c r="BQ229" s="7">
        <v>2.44</v>
      </c>
      <c r="BR229" s="8">
        <v>1.93</v>
      </c>
      <c r="BS229" s="7">
        <v>2.86</v>
      </c>
      <c r="BT229" s="8">
        <v>2.29</v>
      </c>
      <c r="BU229" s="6">
        <v>2.67</v>
      </c>
      <c r="BV229" s="7">
        <v>4.01</v>
      </c>
      <c r="BW229" s="7">
        <v>4.4000000000000004</v>
      </c>
      <c r="BX229" s="7">
        <v>0</v>
      </c>
      <c r="BY229" s="7">
        <v>0.67</v>
      </c>
      <c r="BZ229" s="8">
        <v>2.0699999999999998</v>
      </c>
      <c r="CA229" s="7">
        <v>3.56</v>
      </c>
      <c r="CB229" s="9">
        <v>4.29</v>
      </c>
      <c r="CC229" s="4">
        <v>8.35</v>
      </c>
      <c r="CD229" s="4">
        <v>17.02</v>
      </c>
      <c r="CE229" s="16">
        <v>25.95</v>
      </c>
      <c r="CF229" s="40">
        <v>29.19</v>
      </c>
      <c r="CG229" s="23">
        <v>31.91</v>
      </c>
      <c r="CH229" s="40">
        <v>32.82</v>
      </c>
      <c r="CI229" s="17">
        <v>35.35</v>
      </c>
      <c r="CJ229" s="19">
        <v>35.369999999999997</v>
      </c>
      <c r="CK229" s="17">
        <v>36.94</v>
      </c>
      <c r="CL229" s="19">
        <v>36.93</v>
      </c>
      <c r="CM229" s="18">
        <v>38.93</v>
      </c>
      <c r="CN229" s="17">
        <v>38.26</v>
      </c>
      <c r="CO229" s="17">
        <v>41.75</v>
      </c>
      <c r="CP229" s="17">
        <v>41.54</v>
      </c>
      <c r="CQ229" s="17">
        <v>42.57</v>
      </c>
      <c r="CR229" s="19">
        <v>44.34</v>
      </c>
      <c r="CS229" s="17">
        <v>45.11</v>
      </c>
      <c r="CT229" s="20">
        <v>43.05</v>
      </c>
      <c r="CU229" s="16">
        <v>39.299999999999997</v>
      </c>
      <c r="CV229" s="16">
        <v>35.15</v>
      </c>
      <c r="CW229" s="16">
        <v>25.69</v>
      </c>
      <c r="CX229" s="40">
        <v>29.12</v>
      </c>
      <c r="CY229" s="23">
        <v>32.270000000000003</v>
      </c>
      <c r="CZ229" s="23">
        <v>32.869999999999997</v>
      </c>
      <c r="DA229" s="17">
        <v>36.06</v>
      </c>
      <c r="DB229" s="19">
        <v>25.19</v>
      </c>
      <c r="DC229" s="17">
        <v>37.21</v>
      </c>
      <c r="DD229" s="19">
        <v>37.880000000000003</v>
      </c>
      <c r="DE229" s="18">
        <v>38.69</v>
      </c>
      <c r="DF229" s="17">
        <v>38.78</v>
      </c>
      <c r="DG229" s="17">
        <v>41.11</v>
      </c>
      <c r="DH229" s="17">
        <v>41.48</v>
      </c>
      <c r="DI229" s="17">
        <v>42.33</v>
      </c>
      <c r="DJ229" s="19">
        <v>46.82</v>
      </c>
      <c r="DK229" s="17">
        <v>45.99</v>
      </c>
      <c r="DL229" s="20">
        <v>43.16</v>
      </c>
      <c r="DM229" s="16">
        <v>38.5</v>
      </c>
      <c r="DN229" s="16">
        <v>35.5</v>
      </c>
      <c r="DO229" s="16">
        <v>0</v>
      </c>
      <c r="DP229" s="23">
        <v>0</v>
      </c>
      <c r="DQ229" s="23">
        <v>1</v>
      </c>
      <c r="DR229" s="23">
        <v>0</v>
      </c>
      <c r="DS229" s="17">
        <v>2</v>
      </c>
      <c r="DT229" s="17">
        <v>0</v>
      </c>
      <c r="DU229" s="17">
        <v>0</v>
      </c>
      <c r="DV229" s="17">
        <v>3</v>
      </c>
      <c r="DW229" s="17">
        <v>3</v>
      </c>
      <c r="DX229" s="17">
        <v>10</v>
      </c>
      <c r="DY229" s="17">
        <v>13</v>
      </c>
      <c r="DZ229" s="17">
        <v>17</v>
      </c>
      <c r="EA229" s="17">
        <v>18</v>
      </c>
      <c r="EB229" s="17">
        <v>16</v>
      </c>
      <c r="EC229" s="17">
        <v>10</v>
      </c>
      <c r="ED229" s="20">
        <v>7</v>
      </c>
      <c r="EE229" s="20">
        <v>4</v>
      </c>
      <c r="EF229" s="20">
        <v>2</v>
      </c>
    </row>
    <row r="230" spans="1:136" ht="14">
      <c r="A230" s="2" t="s">
        <v>1208</v>
      </c>
      <c r="B230" s="2" t="s">
        <v>62</v>
      </c>
      <c r="C230" s="2"/>
      <c r="D230" s="2">
        <v>53640248</v>
      </c>
      <c r="E230" s="10" t="s">
        <v>1021</v>
      </c>
      <c r="F230" s="11" t="s">
        <v>1209</v>
      </c>
      <c r="G230" s="2" t="s">
        <v>167</v>
      </c>
      <c r="H230" s="2"/>
      <c r="I230" s="2" t="s">
        <v>79</v>
      </c>
      <c r="J230" s="2" t="s">
        <v>80</v>
      </c>
      <c r="K230" s="30" t="s">
        <v>1210</v>
      </c>
      <c r="L230" s="30"/>
      <c r="M230" s="30"/>
      <c r="N230" s="30"/>
      <c r="O230" s="3" t="s">
        <v>17</v>
      </c>
      <c r="P230" s="3">
        <v>28</v>
      </c>
      <c r="Q230" s="2">
        <v>27</v>
      </c>
      <c r="R230" s="2">
        <v>23</v>
      </c>
      <c r="S230" s="2" t="s">
        <v>206</v>
      </c>
      <c r="T230" s="33"/>
      <c r="U230" s="3" t="s">
        <v>216</v>
      </c>
      <c r="V230" s="3">
        <v>56</v>
      </c>
      <c r="W230" s="2">
        <v>35</v>
      </c>
      <c r="X230" s="2">
        <v>27</v>
      </c>
      <c r="Y230" s="2"/>
      <c r="Z230" s="33" t="s">
        <v>242</v>
      </c>
      <c r="AA230" s="12" t="s">
        <v>217</v>
      </c>
      <c r="AB230" s="12">
        <v>32</v>
      </c>
      <c r="AC230" s="13">
        <v>16</v>
      </c>
      <c r="AD230" s="13">
        <v>13</v>
      </c>
      <c r="AE230" s="13"/>
      <c r="AF230" s="34"/>
      <c r="AG230" s="2" t="s">
        <v>127</v>
      </c>
      <c r="AH230" s="2" t="s">
        <v>202</v>
      </c>
      <c r="AI230" s="2" t="s">
        <v>140</v>
      </c>
      <c r="AJ230" s="2" t="s">
        <v>313</v>
      </c>
      <c r="AK230" s="2" t="s">
        <v>87</v>
      </c>
      <c r="AL230" s="1" t="s">
        <v>90</v>
      </c>
      <c r="AM230" s="2" t="s">
        <v>89</v>
      </c>
      <c r="AN230" s="1" t="s">
        <v>180</v>
      </c>
      <c r="AO230" s="2" t="s">
        <v>91</v>
      </c>
      <c r="AP230" s="1" t="s">
        <v>1211</v>
      </c>
      <c r="AQ230" s="2" t="s">
        <v>93</v>
      </c>
      <c r="AR230" s="14" t="s">
        <v>1212</v>
      </c>
      <c r="AS230" s="15" t="s">
        <v>95</v>
      </c>
      <c r="AT230" s="1">
        <v>4</v>
      </c>
      <c r="AU230" s="4">
        <v>3.58</v>
      </c>
      <c r="AV230" s="6">
        <v>3.51</v>
      </c>
      <c r="AW230" s="7">
        <v>2.92</v>
      </c>
      <c r="AX230" s="6">
        <v>3.23</v>
      </c>
      <c r="AY230" s="7">
        <v>3.85</v>
      </c>
      <c r="AZ230" s="8">
        <v>2.86</v>
      </c>
      <c r="BA230" s="7">
        <v>3.3</v>
      </c>
      <c r="BB230" s="8">
        <v>3.07</v>
      </c>
      <c r="BC230" s="6">
        <v>2.0499999999999998</v>
      </c>
      <c r="BD230" s="7">
        <v>2.62</v>
      </c>
      <c r="BE230" s="7">
        <v>4.18</v>
      </c>
      <c r="BF230" s="7">
        <v>5.47</v>
      </c>
      <c r="BG230" s="7">
        <v>3.19</v>
      </c>
      <c r="BH230" s="8">
        <v>4.83</v>
      </c>
      <c r="BI230" s="5">
        <v>6.87</v>
      </c>
      <c r="BJ230" s="9">
        <v>7.21</v>
      </c>
      <c r="BK230" s="4">
        <v>12.72</v>
      </c>
      <c r="BL230" s="4">
        <v>17.399999999999999</v>
      </c>
      <c r="BM230" s="4">
        <v>3.16</v>
      </c>
      <c r="BN230" s="6">
        <v>2.56</v>
      </c>
      <c r="BO230" s="7">
        <v>2.59</v>
      </c>
      <c r="BP230" s="7">
        <v>1.3</v>
      </c>
      <c r="BQ230" s="7">
        <v>0.9</v>
      </c>
      <c r="BR230" s="8">
        <v>1.61</v>
      </c>
      <c r="BS230" s="7">
        <v>2.61</v>
      </c>
      <c r="BT230" s="8">
        <v>2.2400000000000002</v>
      </c>
      <c r="BU230" s="6">
        <v>3.86</v>
      </c>
      <c r="BV230" s="7">
        <v>4.66</v>
      </c>
      <c r="BW230" s="7">
        <v>4.47</v>
      </c>
      <c r="BX230" s="7">
        <v>4.5599999999999996</v>
      </c>
      <c r="BY230" s="7">
        <v>4.5599999999999996</v>
      </c>
      <c r="BZ230" s="8">
        <v>6.18</v>
      </c>
      <c r="CA230" s="5">
        <v>6.85</v>
      </c>
      <c r="CB230" s="9">
        <v>8.3000000000000007</v>
      </c>
      <c r="CC230" s="4">
        <v>12.01</v>
      </c>
      <c r="CD230" s="4">
        <v>16.8</v>
      </c>
      <c r="CE230" s="16">
        <v>32.159999999999997</v>
      </c>
      <c r="CF230" s="18">
        <v>32.9</v>
      </c>
      <c r="CG230" s="17">
        <v>34.869999999999997</v>
      </c>
      <c r="CH230" s="18">
        <v>37.020000000000003</v>
      </c>
      <c r="CI230" s="17">
        <v>38.15</v>
      </c>
      <c r="CJ230" s="19">
        <v>39.200000000000003</v>
      </c>
      <c r="CK230" s="17">
        <v>40.56</v>
      </c>
      <c r="CL230" s="19">
        <v>43.52</v>
      </c>
      <c r="CM230" s="18">
        <v>40.54</v>
      </c>
      <c r="CN230" s="17">
        <v>41.54</v>
      </c>
      <c r="CO230" s="17">
        <v>42.47</v>
      </c>
      <c r="CP230" s="17">
        <v>44.93</v>
      </c>
      <c r="CQ230" s="17">
        <v>46.05</v>
      </c>
      <c r="CR230" s="19">
        <v>48.97</v>
      </c>
      <c r="CS230" s="23">
        <v>49.16</v>
      </c>
      <c r="CT230" s="20">
        <v>48.57</v>
      </c>
      <c r="CU230" s="16">
        <v>44.63</v>
      </c>
      <c r="CV230" s="16">
        <v>42.6</v>
      </c>
      <c r="CW230" s="16">
        <v>32.270000000000003</v>
      </c>
      <c r="CX230" s="18">
        <v>31.74</v>
      </c>
      <c r="CY230" s="17">
        <v>33.39</v>
      </c>
      <c r="CZ230" s="17">
        <v>37.99</v>
      </c>
      <c r="DA230" s="17">
        <v>38.479999999999997</v>
      </c>
      <c r="DB230" s="19">
        <v>39.39</v>
      </c>
      <c r="DC230" s="17">
        <v>41.7</v>
      </c>
      <c r="DD230" s="19">
        <v>43.27</v>
      </c>
      <c r="DE230" s="18">
        <v>40.53</v>
      </c>
      <c r="DF230" s="17">
        <v>41.58</v>
      </c>
      <c r="DG230" s="17">
        <v>42.5</v>
      </c>
      <c r="DH230" s="17">
        <v>45.93</v>
      </c>
      <c r="DI230" s="17">
        <v>46.94</v>
      </c>
      <c r="DJ230" s="19">
        <v>48.67</v>
      </c>
      <c r="DK230" s="23">
        <v>49.35</v>
      </c>
      <c r="DL230" s="20">
        <v>48.56</v>
      </c>
      <c r="DM230" s="16">
        <v>43.38</v>
      </c>
      <c r="DN230" s="16">
        <v>41.04</v>
      </c>
      <c r="DO230" s="16">
        <v>7</v>
      </c>
      <c r="DP230" s="17">
        <v>7</v>
      </c>
      <c r="DQ230" s="17">
        <v>7</v>
      </c>
      <c r="DR230" s="17">
        <v>10</v>
      </c>
      <c r="DS230" s="17">
        <v>4</v>
      </c>
      <c r="DT230" s="17">
        <v>2</v>
      </c>
      <c r="DU230" s="17">
        <v>-2</v>
      </c>
      <c r="DV230" s="17">
        <v>-11</v>
      </c>
      <c r="DW230" s="17">
        <v>-14</v>
      </c>
      <c r="DX230" s="17">
        <v>-14</v>
      </c>
      <c r="DY230" s="17">
        <v>-7</v>
      </c>
      <c r="DZ230" s="17">
        <v>0</v>
      </c>
      <c r="EA230" s="17">
        <v>4</v>
      </c>
      <c r="EB230" s="17">
        <v>3</v>
      </c>
      <c r="EC230" s="23">
        <v>3</v>
      </c>
      <c r="ED230" s="20">
        <v>3</v>
      </c>
      <c r="EE230" s="20">
        <v>3</v>
      </c>
      <c r="EF230" s="20">
        <v>4</v>
      </c>
    </row>
    <row r="231" spans="1:136" ht="14">
      <c r="A231" s="2" t="s">
        <v>1203</v>
      </c>
      <c r="B231" s="2" t="s">
        <v>61</v>
      </c>
      <c r="C231" s="2"/>
      <c r="D231" s="2">
        <v>33913423</v>
      </c>
      <c r="E231" s="10" t="s">
        <v>555</v>
      </c>
      <c r="F231" s="11" t="s">
        <v>1204</v>
      </c>
      <c r="G231" s="2" t="s">
        <v>167</v>
      </c>
      <c r="H231" s="2"/>
      <c r="I231" s="2" t="s">
        <v>99</v>
      </c>
      <c r="J231" s="2" t="s">
        <v>358</v>
      </c>
      <c r="K231" s="30"/>
      <c r="L231" s="30"/>
      <c r="M231" s="30"/>
      <c r="N231" s="30"/>
      <c r="O231" s="3" t="s">
        <v>6</v>
      </c>
      <c r="P231" s="3">
        <v>30</v>
      </c>
      <c r="Q231" s="2">
        <v>39</v>
      </c>
      <c r="R231" s="2">
        <v>25</v>
      </c>
      <c r="S231" s="2" t="s">
        <v>1205</v>
      </c>
      <c r="T231" s="33"/>
      <c r="U231" s="3" t="s">
        <v>137</v>
      </c>
      <c r="V231" s="3">
        <v>60</v>
      </c>
      <c r="W231" s="2">
        <v>49</v>
      </c>
      <c r="X231" s="2">
        <v>39</v>
      </c>
      <c r="Y231" s="2"/>
      <c r="Z231" s="33" t="s">
        <v>443</v>
      </c>
      <c r="AA231" s="12" t="s">
        <v>116</v>
      </c>
      <c r="AB231" s="12">
        <v>41</v>
      </c>
      <c r="AC231" s="13">
        <v>39</v>
      </c>
      <c r="AD231" s="13">
        <v>22</v>
      </c>
      <c r="AE231" s="13"/>
      <c r="AF231" s="34" t="s">
        <v>197</v>
      </c>
      <c r="AG231" s="2" t="s">
        <v>218</v>
      </c>
      <c r="AH231" s="2" t="s">
        <v>248</v>
      </c>
      <c r="AI231" s="2" t="s">
        <v>226</v>
      </c>
      <c r="AJ231" s="2" t="s">
        <v>519</v>
      </c>
      <c r="AK231" s="2" t="s">
        <v>87</v>
      </c>
      <c r="AL231" s="1" t="s">
        <v>90</v>
      </c>
      <c r="AM231" s="2" t="s">
        <v>89</v>
      </c>
      <c r="AN231" s="1" t="s">
        <v>108</v>
      </c>
      <c r="AO231" s="2" t="s">
        <v>91</v>
      </c>
      <c r="AP231" s="1" t="s">
        <v>1206</v>
      </c>
      <c r="AQ231" s="2" t="s">
        <v>93</v>
      </c>
      <c r="AR231" s="14" t="s">
        <v>1207</v>
      </c>
      <c r="AS231" s="15" t="s">
        <v>95</v>
      </c>
      <c r="AT231" s="1">
        <v>0</v>
      </c>
      <c r="AU231" s="4">
        <v>4.1500000000000004</v>
      </c>
      <c r="AV231" s="6">
        <v>3.93</v>
      </c>
      <c r="AW231" s="7">
        <v>3.38</v>
      </c>
      <c r="AX231" s="6">
        <v>2.13</v>
      </c>
      <c r="AY231" s="7">
        <v>2.44</v>
      </c>
      <c r="AZ231" s="8">
        <v>2.2400000000000002</v>
      </c>
      <c r="BA231" s="7">
        <v>1.9</v>
      </c>
      <c r="BB231" s="8">
        <v>2.38</v>
      </c>
      <c r="BC231" s="6">
        <v>2.63</v>
      </c>
      <c r="BD231" s="7">
        <v>3.52</v>
      </c>
      <c r="BE231" s="7">
        <v>5.1100000000000003</v>
      </c>
      <c r="BF231" s="7">
        <v>6.98</v>
      </c>
      <c r="BG231" s="7">
        <v>4.7300000000000004</v>
      </c>
      <c r="BH231" s="8">
        <v>3.62</v>
      </c>
      <c r="BI231" s="7">
        <v>4.76</v>
      </c>
      <c r="BJ231" s="9">
        <v>6.66</v>
      </c>
      <c r="BK231" s="4">
        <v>11.72</v>
      </c>
      <c r="BL231" s="4">
        <v>13.9</v>
      </c>
      <c r="BM231" s="4">
        <v>4.7699999999999996</v>
      </c>
      <c r="BN231" s="6">
        <v>3.33</v>
      </c>
      <c r="BO231" s="7">
        <v>0.95</v>
      </c>
      <c r="BP231" s="7">
        <v>1.34</v>
      </c>
      <c r="BQ231" s="7">
        <v>1.42</v>
      </c>
      <c r="BR231" s="8">
        <v>2.37</v>
      </c>
      <c r="BS231" s="7">
        <v>2.2000000000000002</v>
      </c>
      <c r="BT231" s="8">
        <v>2.95</v>
      </c>
      <c r="BU231" s="6">
        <v>3.07</v>
      </c>
      <c r="BV231" s="7">
        <v>4.49</v>
      </c>
      <c r="BW231" s="7">
        <v>3.85</v>
      </c>
      <c r="BX231" s="7">
        <v>6.8</v>
      </c>
      <c r="BY231" s="7">
        <v>4.72</v>
      </c>
      <c r="BZ231" s="8">
        <v>4.1100000000000003</v>
      </c>
      <c r="CA231" s="7">
        <v>5.66</v>
      </c>
      <c r="CB231" s="9">
        <v>7.48</v>
      </c>
      <c r="CC231" s="4">
        <v>11.88</v>
      </c>
      <c r="CD231" s="4">
        <v>13.68</v>
      </c>
      <c r="CE231" s="16">
        <v>25.89</v>
      </c>
      <c r="CF231" s="18">
        <v>28.92</v>
      </c>
      <c r="CG231" s="17">
        <v>30.14</v>
      </c>
      <c r="CH231" s="18">
        <v>32.130000000000003</v>
      </c>
      <c r="CI231" s="17">
        <v>32.229999999999997</v>
      </c>
      <c r="CJ231" s="19">
        <v>34.61</v>
      </c>
      <c r="CK231" s="17">
        <v>36.17</v>
      </c>
      <c r="CL231" s="19">
        <v>36.14</v>
      </c>
      <c r="CM231" s="18">
        <v>36.799999999999997</v>
      </c>
      <c r="CN231" s="17">
        <v>38.08</v>
      </c>
      <c r="CO231" s="17">
        <v>37.57</v>
      </c>
      <c r="CP231" s="17">
        <v>37.700000000000003</v>
      </c>
      <c r="CQ231" s="17">
        <v>41.41</v>
      </c>
      <c r="CR231" s="19">
        <v>44.17</v>
      </c>
      <c r="CS231" s="17">
        <v>41.68</v>
      </c>
      <c r="CT231" s="20">
        <v>41.74</v>
      </c>
      <c r="CU231" s="16">
        <v>38.25</v>
      </c>
      <c r="CV231" s="16">
        <v>37.619999999999997</v>
      </c>
      <c r="CW231" s="16">
        <v>24.78</v>
      </c>
      <c r="CX231" s="18">
        <v>27.48</v>
      </c>
      <c r="CY231" s="17">
        <v>30.29</v>
      </c>
      <c r="CZ231" s="17">
        <v>32.880000000000003</v>
      </c>
      <c r="DA231" s="17">
        <v>32.92</v>
      </c>
      <c r="DB231" s="19">
        <v>35.549999999999997</v>
      </c>
      <c r="DC231" s="17">
        <v>36.840000000000003</v>
      </c>
      <c r="DD231" s="19">
        <v>36.74</v>
      </c>
      <c r="DE231" s="18">
        <v>37.36</v>
      </c>
      <c r="DF231" s="17">
        <v>38.520000000000003</v>
      </c>
      <c r="DG231" s="17">
        <v>37.869999999999997</v>
      </c>
      <c r="DH231" s="17">
        <v>38.53</v>
      </c>
      <c r="DI231" s="17">
        <v>40.89</v>
      </c>
      <c r="DJ231" s="19">
        <v>45.24</v>
      </c>
      <c r="DK231" s="17">
        <v>42.04</v>
      </c>
      <c r="DL231" s="20">
        <v>42.85</v>
      </c>
      <c r="DM231" s="16">
        <v>36.14</v>
      </c>
      <c r="DN231" s="16">
        <v>37.18</v>
      </c>
      <c r="DO231" s="16">
        <v>4</v>
      </c>
      <c r="DP231" s="17">
        <v>6</v>
      </c>
      <c r="DQ231" s="17">
        <v>8</v>
      </c>
      <c r="DR231" s="17">
        <v>4</v>
      </c>
      <c r="DS231" s="17">
        <v>-1</v>
      </c>
      <c r="DT231" s="17">
        <v>-7</v>
      </c>
      <c r="DU231" s="17">
        <v>-13</v>
      </c>
      <c r="DV231" s="17">
        <v>-19</v>
      </c>
      <c r="DW231" s="17">
        <v>-18</v>
      </c>
      <c r="DX231" s="17">
        <v>-13</v>
      </c>
      <c r="DY231" s="17">
        <v>-4</v>
      </c>
      <c r="DZ231" s="17">
        <v>5</v>
      </c>
      <c r="EA231" s="17">
        <v>11</v>
      </c>
      <c r="EB231" s="17">
        <v>14</v>
      </c>
      <c r="EC231" s="17">
        <v>14</v>
      </c>
      <c r="ED231" s="20">
        <v>14</v>
      </c>
      <c r="EE231" s="20">
        <v>12</v>
      </c>
      <c r="EF231" s="20">
        <v>12</v>
      </c>
    </row>
    <row r="232" spans="1:136" ht="14">
      <c r="A232" s="2" t="s">
        <v>1199</v>
      </c>
      <c r="B232" s="2" t="s">
        <v>60</v>
      </c>
      <c r="C232" s="2"/>
      <c r="D232" s="2">
        <v>51021199</v>
      </c>
      <c r="E232" s="10" t="s">
        <v>432</v>
      </c>
      <c r="F232" s="11" t="s">
        <v>1200</v>
      </c>
      <c r="G232" s="2" t="s">
        <v>167</v>
      </c>
      <c r="H232" s="2"/>
      <c r="I232" s="2" t="s">
        <v>158</v>
      </c>
      <c r="J232" s="2"/>
      <c r="K232" s="30"/>
      <c r="L232" s="30"/>
      <c r="M232" s="30"/>
      <c r="N232" s="30"/>
      <c r="O232" s="3" t="s">
        <v>13</v>
      </c>
      <c r="P232" s="3">
        <v>34</v>
      </c>
      <c r="Q232" s="2">
        <v>25</v>
      </c>
      <c r="R232" s="2">
        <v>20</v>
      </c>
      <c r="S232" s="2" t="s">
        <v>280</v>
      </c>
      <c r="T232" s="33"/>
      <c r="U232" s="3" t="s">
        <v>159</v>
      </c>
      <c r="V232" s="3">
        <v>63</v>
      </c>
      <c r="W232" s="2">
        <v>42</v>
      </c>
      <c r="X232" s="2">
        <v>9</v>
      </c>
      <c r="Y232" s="2"/>
      <c r="Z232" s="33" t="s">
        <v>176</v>
      </c>
      <c r="AA232" s="12" t="s">
        <v>160</v>
      </c>
      <c r="AB232" s="12">
        <v>34</v>
      </c>
      <c r="AC232" s="13">
        <v>21</v>
      </c>
      <c r="AD232" s="13">
        <v>13</v>
      </c>
      <c r="AE232" s="13"/>
      <c r="AF232" s="34"/>
      <c r="AG232" s="2" t="s">
        <v>83</v>
      </c>
      <c r="AH232" s="2" t="s">
        <v>760</v>
      </c>
      <c r="AI232" s="2" t="s">
        <v>312</v>
      </c>
      <c r="AJ232" s="2" t="s">
        <v>120</v>
      </c>
      <c r="AK232" s="2" t="s">
        <v>87</v>
      </c>
      <c r="AL232" s="1" t="s">
        <v>197</v>
      </c>
      <c r="AM232" s="2" t="s">
        <v>89</v>
      </c>
      <c r="AN232" s="1" t="s">
        <v>131</v>
      </c>
      <c r="AO232" s="2" t="s">
        <v>91</v>
      </c>
      <c r="AP232" s="1" t="s">
        <v>1201</v>
      </c>
      <c r="AQ232" s="2" t="s">
        <v>93</v>
      </c>
      <c r="AR232" s="14" t="s">
        <v>1202</v>
      </c>
      <c r="AS232" s="15" t="s">
        <v>95</v>
      </c>
      <c r="AT232" s="1">
        <v>0</v>
      </c>
      <c r="AU232" s="4">
        <v>5.27</v>
      </c>
      <c r="AV232" s="6">
        <v>2.56</v>
      </c>
      <c r="AW232" s="7">
        <v>3.17</v>
      </c>
      <c r="AX232" s="6">
        <v>2.9</v>
      </c>
      <c r="AY232" s="7">
        <v>3.73</v>
      </c>
      <c r="AZ232" s="8">
        <v>3.73</v>
      </c>
      <c r="BA232" s="7">
        <v>3.17</v>
      </c>
      <c r="BB232" s="8">
        <v>3.18</v>
      </c>
      <c r="BC232" s="6">
        <v>2.2200000000000002</v>
      </c>
      <c r="BD232" s="7">
        <v>1.9</v>
      </c>
      <c r="BE232" s="7">
        <v>2.84</v>
      </c>
      <c r="BF232" s="7">
        <v>3.83</v>
      </c>
      <c r="BG232" s="7">
        <v>2.78</v>
      </c>
      <c r="BH232" s="8">
        <v>2.29</v>
      </c>
      <c r="BI232" s="7">
        <v>3.36</v>
      </c>
      <c r="BJ232" s="9">
        <v>3.48</v>
      </c>
      <c r="BK232" s="4">
        <v>13.01</v>
      </c>
      <c r="BL232" s="4">
        <v>15.83</v>
      </c>
      <c r="BM232" s="4">
        <v>4.57</v>
      </c>
      <c r="BN232" s="6">
        <v>2.87</v>
      </c>
      <c r="BO232" s="7">
        <v>1.42</v>
      </c>
      <c r="BP232" s="7">
        <v>0.95</v>
      </c>
      <c r="BQ232" s="7">
        <v>0.56000000000000005</v>
      </c>
      <c r="BR232" s="8">
        <v>0.87</v>
      </c>
      <c r="BS232" s="7">
        <v>0</v>
      </c>
      <c r="BT232" s="8">
        <v>1.62</v>
      </c>
      <c r="BU232" s="6">
        <v>0.87</v>
      </c>
      <c r="BV232" s="7">
        <v>2.14</v>
      </c>
      <c r="BW232" s="7">
        <v>5.97</v>
      </c>
      <c r="BX232" s="7">
        <v>3.83</v>
      </c>
      <c r="BY232" s="7">
        <v>3.12</v>
      </c>
      <c r="BZ232" s="8">
        <v>3.95</v>
      </c>
      <c r="CA232" s="7">
        <v>3.74</v>
      </c>
      <c r="CB232" s="9">
        <v>5.79</v>
      </c>
      <c r="CC232" s="4">
        <v>13.23</v>
      </c>
      <c r="CD232" s="4">
        <v>17.579999999999998</v>
      </c>
      <c r="CE232" s="16">
        <v>27.39</v>
      </c>
      <c r="CF232" s="18">
        <v>31</v>
      </c>
      <c r="CG232" s="17">
        <v>32.61</v>
      </c>
      <c r="CH232" s="18">
        <v>36.68</v>
      </c>
      <c r="CI232" s="17">
        <v>38.93</v>
      </c>
      <c r="CJ232" s="19">
        <v>38.57</v>
      </c>
      <c r="CK232" s="17">
        <v>39.6</v>
      </c>
      <c r="CL232" s="19">
        <v>39.83</v>
      </c>
      <c r="CM232" s="18">
        <v>39.729999999999997</v>
      </c>
      <c r="CN232" s="17">
        <v>41.23</v>
      </c>
      <c r="CO232" s="17">
        <v>41.71</v>
      </c>
      <c r="CP232" s="17">
        <v>41.61</v>
      </c>
      <c r="CQ232" s="17">
        <v>43.64</v>
      </c>
      <c r="CR232" s="19">
        <v>47.92</v>
      </c>
      <c r="CS232" s="17">
        <v>50.16</v>
      </c>
      <c r="CT232" s="20">
        <v>49.33</v>
      </c>
      <c r="CU232" s="16">
        <v>44.05</v>
      </c>
      <c r="CV232" s="16">
        <v>37.880000000000003</v>
      </c>
      <c r="CW232" s="16">
        <v>27.86</v>
      </c>
      <c r="CX232" s="18">
        <v>30.13</v>
      </c>
      <c r="CY232" s="17">
        <v>32.81</v>
      </c>
      <c r="CZ232" s="17">
        <v>36.5</v>
      </c>
      <c r="DA232" s="17">
        <v>39.44</v>
      </c>
      <c r="DB232" s="19">
        <v>38.630000000000003</v>
      </c>
      <c r="DC232" s="17">
        <v>39.07</v>
      </c>
      <c r="DD232" s="19">
        <v>40.119999999999997</v>
      </c>
      <c r="DE232" s="18">
        <v>40.130000000000003</v>
      </c>
      <c r="DF232" s="17">
        <v>42.76</v>
      </c>
      <c r="DG232" s="17">
        <v>41.62</v>
      </c>
      <c r="DH232" s="17">
        <v>42.63</v>
      </c>
      <c r="DI232" s="17">
        <v>43.48</v>
      </c>
      <c r="DJ232" s="19">
        <v>47.02</v>
      </c>
      <c r="DK232" s="17">
        <v>50.7</v>
      </c>
      <c r="DL232" s="20">
        <v>50.04</v>
      </c>
      <c r="DM232" s="16">
        <v>43.31</v>
      </c>
      <c r="DN232" s="16">
        <v>37.770000000000003</v>
      </c>
      <c r="DO232" s="16">
        <v>1</v>
      </c>
      <c r="DP232" s="17">
        <v>0</v>
      </c>
      <c r="DQ232" s="17">
        <v>4</v>
      </c>
      <c r="DR232" s="17">
        <v>6</v>
      </c>
      <c r="DS232" s="17">
        <v>5</v>
      </c>
      <c r="DT232" s="17">
        <v>0</v>
      </c>
      <c r="DU232" s="17">
        <v>-1</v>
      </c>
      <c r="DV232" s="17">
        <v>-7</v>
      </c>
      <c r="DW232" s="17">
        <v>-12</v>
      </c>
      <c r="DX232" s="17">
        <v>-14</v>
      </c>
      <c r="DY232" s="17">
        <v>-15</v>
      </c>
      <c r="DZ232" s="17">
        <v>-15</v>
      </c>
      <c r="EA232" s="17">
        <v>-7</v>
      </c>
      <c r="EB232" s="17">
        <v>2</v>
      </c>
      <c r="EC232" s="17">
        <v>6</v>
      </c>
      <c r="ED232" s="20">
        <v>10</v>
      </c>
      <c r="EE232" s="20">
        <v>6</v>
      </c>
      <c r="EF232" s="20">
        <v>6</v>
      </c>
    </row>
    <row r="233" spans="1:136" ht="14">
      <c r="A233" s="2" t="s">
        <v>1194</v>
      </c>
      <c r="B233" s="2" t="s">
        <v>59</v>
      </c>
      <c r="C233" s="2"/>
      <c r="D233" s="2">
        <v>53374820</v>
      </c>
      <c r="E233" s="10" t="s">
        <v>1195</v>
      </c>
      <c r="F233" s="11" t="s">
        <v>1196</v>
      </c>
      <c r="G233" s="2" t="s">
        <v>167</v>
      </c>
      <c r="H233" s="2"/>
      <c r="I233" s="2" t="s">
        <v>158</v>
      </c>
      <c r="J233" s="2"/>
      <c r="K233" s="30"/>
      <c r="L233" s="30"/>
      <c r="M233" s="30"/>
      <c r="N233" s="30"/>
      <c r="O233" s="3" t="s">
        <v>6</v>
      </c>
      <c r="P233" s="3">
        <v>29</v>
      </c>
      <c r="Q233" s="2">
        <v>19</v>
      </c>
      <c r="R233" s="2">
        <v>20</v>
      </c>
      <c r="S233" s="2" t="s">
        <v>280</v>
      </c>
      <c r="T233" s="33"/>
      <c r="U233" s="3" t="s">
        <v>486</v>
      </c>
      <c r="V233" s="3">
        <v>56</v>
      </c>
      <c r="W233" s="2">
        <v>30</v>
      </c>
      <c r="X233" s="2">
        <v>8</v>
      </c>
      <c r="Y233" s="2"/>
      <c r="Z233" s="33" t="s">
        <v>242</v>
      </c>
      <c r="AA233" s="12" t="s">
        <v>160</v>
      </c>
      <c r="AB233" s="12">
        <v>23</v>
      </c>
      <c r="AC233" s="13">
        <v>11</v>
      </c>
      <c r="AD233" s="13">
        <v>1</v>
      </c>
      <c r="AE233" s="13"/>
      <c r="AF233" s="34"/>
      <c r="AG233" s="2" t="s">
        <v>1197</v>
      </c>
      <c r="AH233" s="2" t="s">
        <v>178</v>
      </c>
      <c r="AI233" s="2" t="s">
        <v>342</v>
      </c>
      <c r="AJ233" s="2" t="s">
        <v>204</v>
      </c>
      <c r="AK233" s="2" t="s">
        <v>87</v>
      </c>
      <c r="AL233" s="1" t="s">
        <v>108</v>
      </c>
      <c r="AM233" s="2" t="s">
        <v>89</v>
      </c>
      <c r="AN233" s="1" t="s">
        <v>131</v>
      </c>
      <c r="AO233" s="2" t="s">
        <v>91</v>
      </c>
      <c r="AP233" s="1" t="s">
        <v>1198</v>
      </c>
      <c r="AQ233" s="2" t="s">
        <v>93</v>
      </c>
      <c r="AR233" s="14" t="s">
        <v>1181</v>
      </c>
      <c r="AS233" s="15" t="s">
        <v>95</v>
      </c>
      <c r="AT233" s="1">
        <v>3</v>
      </c>
      <c r="AU233" s="4">
        <v>3.01</v>
      </c>
      <c r="AV233" s="39">
        <v>2.33</v>
      </c>
      <c r="AW233" s="5">
        <v>2.87</v>
      </c>
      <c r="AX233" s="6">
        <v>2.0499999999999998</v>
      </c>
      <c r="AY233" s="7">
        <v>2.0499999999999998</v>
      </c>
      <c r="AZ233" s="8">
        <v>2.06</v>
      </c>
      <c r="BA233" s="7">
        <v>2.06</v>
      </c>
      <c r="BB233" s="8">
        <v>1.52</v>
      </c>
      <c r="BC233" s="6">
        <v>2.0699999999999998</v>
      </c>
      <c r="BD233" s="7">
        <v>2.34</v>
      </c>
      <c r="BE233" s="7">
        <v>4.17</v>
      </c>
      <c r="BF233" s="7">
        <v>4.8899999999999997</v>
      </c>
      <c r="BG233" s="7">
        <v>1.1499999999999999</v>
      </c>
      <c r="BH233" s="8">
        <v>1.78</v>
      </c>
      <c r="BI233" s="7">
        <v>1.93</v>
      </c>
      <c r="BJ233" s="9">
        <v>3.01</v>
      </c>
      <c r="BK233" s="4">
        <v>7.44</v>
      </c>
      <c r="BL233" s="4">
        <v>11.86</v>
      </c>
      <c r="BM233" s="4">
        <v>3.08</v>
      </c>
      <c r="BN233" s="39">
        <v>2.83</v>
      </c>
      <c r="BO233" s="5">
        <v>1.34</v>
      </c>
      <c r="BP233" s="7">
        <v>0.95</v>
      </c>
      <c r="BQ233" s="7">
        <v>1.68</v>
      </c>
      <c r="BR233" s="8">
        <v>2.4900000000000002</v>
      </c>
      <c r="BS233" s="7">
        <v>2.2400000000000002</v>
      </c>
      <c r="BT233" s="8">
        <v>2.76</v>
      </c>
      <c r="BU233" s="6">
        <v>2.02</v>
      </c>
      <c r="BV233" s="7">
        <v>3.42</v>
      </c>
      <c r="BW233" s="7">
        <v>4.7300000000000004</v>
      </c>
      <c r="BX233" s="7">
        <v>4.7300000000000004</v>
      </c>
      <c r="BY233" s="7">
        <v>1.24</v>
      </c>
      <c r="BZ233" s="8">
        <v>1.1200000000000001</v>
      </c>
      <c r="CA233" s="7">
        <v>2.68</v>
      </c>
      <c r="CB233" s="9">
        <v>3.97</v>
      </c>
      <c r="CC233" s="4">
        <v>8.68</v>
      </c>
      <c r="CD233" s="4">
        <v>11.04</v>
      </c>
      <c r="CE233" s="16">
        <v>24.23</v>
      </c>
      <c r="CF233" s="40">
        <v>29.62</v>
      </c>
      <c r="CG233" s="23">
        <v>31.96</v>
      </c>
      <c r="CH233" s="18">
        <v>32.729999999999997</v>
      </c>
      <c r="CI233" s="17">
        <v>32.33</v>
      </c>
      <c r="CJ233" s="19">
        <v>33.270000000000003</v>
      </c>
      <c r="CK233" s="17">
        <v>34.74</v>
      </c>
      <c r="CL233" s="19">
        <v>36.57</v>
      </c>
      <c r="CM233" s="18">
        <v>36.049999999999997</v>
      </c>
      <c r="CN233" s="17">
        <v>36.729999999999997</v>
      </c>
      <c r="CO233" s="17">
        <v>37.5</v>
      </c>
      <c r="CP233" s="17">
        <v>38.5</v>
      </c>
      <c r="CQ233" s="17">
        <v>42.01</v>
      </c>
      <c r="CR233" s="19">
        <v>44.73</v>
      </c>
      <c r="CS233" s="17">
        <v>46.05</v>
      </c>
      <c r="CT233" s="20">
        <v>4320</v>
      </c>
      <c r="CU233" s="16">
        <v>4205</v>
      </c>
      <c r="CV233" s="16">
        <v>3836</v>
      </c>
      <c r="CW233" s="16">
        <v>25.32</v>
      </c>
      <c r="CX233" s="40">
        <v>29.06</v>
      </c>
      <c r="CY233" s="23">
        <v>32.729999999999997</v>
      </c>
      <c r="CZ233" s="17">
        <v>33.01</v>
      </c>
      <c r="DA233" s="17">
        <v>32.86</v>
      </c>
      <c r="DB233" s="19">
        <v>33.130000000000003</v>
      </c>
      <c r="DC233" s="17">
        <v>34.79</v>
      </c>
      <c r="DD233" s="19">
        <v>36.840000000000003</v>
      </c>
      <c r="DE233" s="18">
        <v>36.19</v>
      </c>
      <c r="DF233" s="17">
        <v>36.229999999999997</v>
      </c>
      <c r="DG233" s="17">
        <v>38.26</v>
      </c>
      <c r="DH233" s="17">
        <v>38.81</v>
      </c>
      <c r="DI233" s="17">
        <v>42.64</v>
      </c>
      <c r="DJ233" s="19">
        <v>45.15</v>
      </c>
      <c r="DK233" s="17">
        <v>47.16</v>
      </c>
      <c r="DL233" s="20">
        <v>43.34</v>
      </c>
      <c r="DM233" s="16">
        <v>42.36</v>
      </c>
      <c r="DN233" s="16">
        <v>38.18</v>
      </c>
      <c r="DO233" s="16">
        <v>7</v>
      </c>
      <c r="DP233" s="23">
        <v>6</v>
      </c>
      <c r="DQ233" s="23">
        <v>4</v>
      </c>
      <c r="DR233" s="17">
        <v>4</v>
      </c>
      <c r="DS233" s="17">
        <v>0</v>
      </c>
      <c r="DT233" s="17">
        <v>-5</v>
      </c>
      <c r="DU233" s="17">
        <v>-9</v>
      </c>
      <c r="DV233" s="17">
        <v>-13</v>
      </c>
      <c r="DW233" s="17">
        <v>-16</v>
      </c>
      <c r="DX233" s="17">
        <v>-20</v>
      </c>
      <c r="DY233" s="17">
        <v>-18</v>
      </c>
      <c r="DZ233" s="17">
        <v>-12</v>
      </c>
      <c r="EA233" s="17">
        <v>-12</v>
      </c>
      <c r="EB233" s="17">
        <v>-7</v>
      </c>
      <c r="EC233" s="17">
        <v>-3</v>
      </c>
      <c r="ED233" s="20">
        <v>0</v>
      </c>
      <c r="EE233" s="20">
        <v>0</v>
      </c>
      <c r="EF233" s="20">
        <v>0</v>
      </c>
    </row>
    <row r="234" spans="1:136" ht="14">
      <c r="A234" s="2" t="s">
        <v>1190</v>
      </c>
      <c r="B234" s="2" t="s">
        <v>58</v>
      </c>
      <c r="C234" s="2"/>
      <c r="D234" s="2">
        <v>51967000</v>
      </c>
      <c r="E234" s="10" t="s">
        <v>810</v>
      </c>
      <c r="F234" s="11" t="s">
        <v>1191</v>
      </c>
      <c r="G234" s="2" t="s">
        <v>167</v>
      </c>
      <c r="H234" s="2"/>
      <c r="I234" s="2" t="s">
        <v>147</v>
      </c>
      <c r="J234" s="2"/>
      <c r="K234" s="30" t="s">
        <v>369</v>
      </c>
      <c r="L234" s="30"/>
      <c r="M234" s="30"/>
      <c r="N234" s="30"/>
      <c r="O234" s="3" t="s">
        <v>6</v>
      </c>
      <c r="P234" s="3">
        <v>24</v>
      </c>
      <c r="Q234" s="2">
        <v>20</v>
      </c>
      <c r="R234" s="2">
        <v>8</v>
      </c>
      <c r="S234" s="2" t="s">
        <v>1192</v>
      </c>
      <c r="T234" s="33"/>
      <c r="U234" s="3" t="s">
        <v>232</v>
      </c>
      <c r="V234" s="3">
        <v>39</v>
      </c>
      <c r="W234" s="2">
        <v>31</v>
      </c>
      <c r="X234" s="2">
        <v>7</v>
      </c>
      <c r="Y234" s="2"/>
      <c r="Z234" s="33" t="s">
        <v>443</v>
      </c>
      <c r="AA234" s="12" t="s">
        <v>217</v>
      </c>
      <c r="AB234" s="12">
        <v>44</v>
      </c>
      <c r="AC234" s="13">
        <v>25</v>
      </c>
      <c r="AD234" s="13">
        <v>11</v>
      </c>
      <c r="AE234" s="13"/>
      <c r="AF234" s="34" t="s">
        <v>197</v>
      </c>
      <c r="AG234" s="2" t="s">
        <v>272</v>
      </c>
      <c r="AH234" s="2" t="s">
        <v>219</v>
      </c>
      <c r="AI234" s="2" t="s">
        <v>119</v>
      </c>
      <c r="AJ234" s="2" t="s">
        <v>532</v>
      </c>
      <c r="AK234" s="2" t="s">
        <v>87</v>
      </c>
      <c r="AL234" s="1" t="s">
        <v>176</v>
      </c>
      <c r="AM234" s="2" t="s">
        <v>89</v>
      </c>
      <c r="AN234" s="1" t="s">
        <v>108</v>
      </c>
      <c r="AO234" s="2" t="s">
        <v>91</v>
      </c>
      <c r="AP234" s="1" t="s">
        <v>1193</v>
      </c>
      <c r="AQ234" s="2" t="s">
        <v>93</v>
      </c>
      <c r="AR234" s="14" t="s">
        <v>1181</v>
      </c>
      <c r="AS234" s="15" t="s">
        <v>95</v>
      </c>
      <c r="AT234" s="1">
        <v>-2</v>
      </c>
      <c r="AU234" s="4">
        <v>3.58</v>
      </c>
      <c r="AV234" s="6">
        <v>3.3</v>
      </c>
      <c r="AW234" s="7">
        <v>2.56</v>
      </c>
      <c r="AX234" s="6">
        <v>1.88</v>
      </c>
      <c r="AY234" s="7">
        <v>2.5</v>
      </c>
      <c r="AZ234" s="8">
        <v>1.27</v>
      </c>
      <c r="BA234" s="7">
        <v>2.17</v>
      </c>
      <c r="BB234" s="8">
        <v>0</v>
      </c>
      <c r="BC234" s="6">
        <v>1.85</v>
      </c>
      <c r="BD234" s="7">
        <v>1.5</v>
      </c>
      <c r="BE234" s="7">
        <v>3.22</v>
      </c>
      <c r="BF234" s="7">
        <v>4.3499999999999996</v>
      </c>
      <c r="BG234" s="7">
        <v>2.63</v>
      </c>
      <c r="BH234" s="8">
        <v>2.11</v>
      </c>
      <c r="BI234" s="7">
        <v>3.23</v>
      </c>
      <c r="BJ234" s="9">
        <v>5.43</v>
      </c>
      <c r="BK234" s="4">
        <v>8.0500000000000007</v>
      </c>
      <c r="BL234" s="4">
        <v>14.55</v>
      </c>
      <c r="BM234" s="4">
        <v>3.69</v>
      </c>
      <c r="BN234" s="6">
        <v>3.07</v>
      </c>
      <c r="BO234" s="7">
        <v>0.67</v>
      </c>
      <c r="BP234" s="7">
        <v>0</v>
      </c>
      <c r="BQ234" s="7">
        <v>0.88</v>
      </c>
      <c r="BR234" s="8">
        <v>2.56</v>
      </c>
      <c r="BS234" s="7">
        <v>2.36</v>
      </c>
      <c r="BT234" s="8">
        <v>2.61</v>
      </c>
      <c r="BU234" s="6">
        <v>3.25</v>
      </c>
      <c r="BV234" s="7">
        <v>2.74</v>
      </c>
      <c r="BW234" s="7">
        <v>2.74</v>
      </c>
      <c r="BX234" s="7">
        <v>4.9000000000000004</v>
      </c>
      <c r="BY234" s="7">
        <v>2.2200000000000002</v>
      </c>
      <c r="BZ234" s="8">
        <v>0</v>
      </c>
      <c r="CA234" s="7">
        <v>1.1100000000000001</v>
      </c>
      <c r="CB234" s="9">
        <v>5.07</v>
      </c>
      <c r="CC234" s="4">
        <v>6.84</v>
      </c>
      <c r="CD234" s="4">
        <v>13.88</v>
      </c>
      <c r="CE234" s="16">
        <v>27.34</v>
      </c>
      <c r="CF234" s="18">
        <v>30.04</v>
      </c>
      <c r="CG234" s="17">
        <v>32.369999999999997</v>
      </c>
      <c r="CH234" s="18">
        <v>34.619999999999997</v>
      </c>
      <c r="CI234" s="17">
        <v>37.47</v>
      </c>
      <c r="CJ234" s="19">
        <v>37.549999999999997</v>
      </c>
      <c r="CK234" s="17">
        <v>40.36</v>
      </c>
      <c r="CL234" s="19">
        <v>40.46</v>
      </c>
      <c r="CM234" s="18">
        <v>41.33</v>
      </c>
      <c r="CN234" s="17">
        <v>40.36</v>
      </c>
      <c r="CO234" s="17">
        <v>39.85</v>
      </c>
      <c r="CP234" s="17">
        <v>40.44</v>
      </c>
      <c r="CQ234" s="17">
        <v>44.48</v>
      </c>
      <c r="CR234" s="19">
        <v>44.6</v>
      </c>
      <c r="CS234" s="17">
        <v>44.48</v>
      </c>
      <c r="CT234" s="20">
        <v>46.31</v>
      </c>
      <c r="CU234" s="16">
        <v>43.95</v>
      </c>
      <c r="CV234" s="16">
        <v>42.23</v>
      </c>
      <c r="CW234" s="16">
        <v>27.39</v>
      </c>
      <c r="CX234" s="18">
        <v>29.5</v>
      </c>
      <c r="CY234" s="17">
        <v>32.299999999999997</v>
      </c>
      <c r="CZ234" s="17">
        <v>35.119999999999997</v>
      </c>
      <c r="DA234" s="17">
        <v>37.89</v>
      </c>
      <c r="DB234" s="19">
        <v>38.31</v>
      </c>
      <c r="DC234" s="17">
        <v>40.39</v>
      </c>
      <c r="DD234" s="19">
        <v>40.869999999999997</v>
      </c>
      <c r="DE234" s="18">
        <v>41.01</v>
      </c>
      <c r="DF234" s="17">
        <v>39.29</v>
      </c>
      <c r="DG234" s="17">
        <v>39.82</v>
      </c>
      <c r="DH234" s="17">
        <v>40.700000000000003</v>
      </c>
      <c r="DI234" s="17">
        <v>44.38</v>
      </c>
      <c r="DJ234" s="19">
        <v>43.8</v>
      </c>
      <c r="DK234" s="17">
        <v>44.05</v>
      </c>
      <c r="DL234" s="20">
        <v>46.4</v>
      </c>
      <c r="DM234" s="16">
        <v>44.28</v>
      </c>
      <c r="DN234" s="16">
        <v>42.39</v>
      </c>
      <c r="DO234" s="16">
        <v>5</v>
      </c>
      <c r="DP234" s="17">
        <v>5</v>
      </c>
      <c r="DQ234" s="17">
        <v>5</v>
      </c>
      <c r="DR234" s="17">
        <v>5</v>
      </c>
      <c r="DS234" s="17">
        <v>5</v>
      </c>
      <c r="DT234" s="17">
        <v>2</v>
      </c>
      <c r="DU234" s="17">
        <v>-5</v>
      </c>
      <c r="DV234" s="17">
        <v>-10</v>
      </c>
      <c r="DW234" s="17">
        <v>-9</v>
      </c>
      <c r="DX234" s="17">
        <v>-6</v>
      </c>
      <c r="DY234" s="17">
        <v>0</v>
      </c>
      <c r="DZ234" s="17">
        <v>6</v>
      </c>
      <c r="EA234" s="17">
        <v>11</v>
      </c>
      <c r="EB234" s="17">
        <v>13</v>
      </c>
      <c r="EC234" s="17">
        <v>12</v>
      </c>
      <c r="ED234" s="20">
        <v>11</v>
      </c>
      <c r="EE234" s="20">
        <v>5</v>
      </c>
      <c r="EF234" s="20">
        <v>0</v>
      </c>
    </row>
    <row r="235" spans="1:136" ht="14">
      <c r="A235" s="2" t="s">
        <v>1185</v>
      </c>
      <c r="B235" s="2" t="s">
        <v>57</v>
      </c>
      <c r="C235" s="2"/>
      <c r="D235" s="2">
        <v>53151546</v>
      </c>
      <c r="E235" s="10" t="s">
        <v>728</v>
      </c>
      <c r="F235" s="11" t="s">
        <v>1186</v>
      </c>
      <c r="G235" s="2" t="s">
        <v>167</v>
      </c>
      <c r="H235" s="2"/>
      <c r="I235" s="2" t="s">
        <v>79</v>
      </c>
      <c r="J235" s="2" t="s">
        <v>819</v>
      </c>
      <c r="K235" s="30" t="s">
        <v>168</v>
      </c>
      <c r="L235" s="30"/>
      <c r="M235" s="30"/>
      <c r="N235" s="30"/>
      <c r="O235" s="3" t="s">
        <v>6</v>
      </c>
      <c r="P235" s="3">
        <v>17</v>
      </c>
      <c r="Q235" s="2">
        <v>11</v>
      </c>
      <c r="R235" s="2">
        <v>10</v>
      </c>
      <c r="S235" s="2" t="s">
        <v>1187</v>
      </c>
      <c r="T235" s="33"/>
      <c r="U235" s="3" t="s">
        <v>137</v>
      </c>
      <c r="V235" s="3">
        <v>50</v>
      </c>
      <c r="W235" s="2">
        <v>32</v>
      </c>
      <c r="X235" s="2">
        <v>25</v>
      </c>
      <c r="Y235" s="2"/>
      <c r="Z235" s="33" t="s">
        <v>443</v>
      </c>
      <c r="AA235" s="12" t="s">
        <v>116</v>
      </c>
      <c r="AB235" s="12">
        <v>33</v>
      </c>
      <c r="AC235" s="13">
        <v>22</v>
      </c>
      <c r="AD235" s="13">
        <v>10</v>
      </c>
      <c r="AE235" s="13"/>
      <c r="AF235" s="34" t="s">
        <v>180</v>
      </c>
      <c r="AG235" s="2" t="s">
        <v>177</v>
      </c>
      <c r="AH235" s="2" t="s">
        <v>403</v>
      </c>
      <c r="AI235" s="2" t="s">
        <v>312</v>
      </c>
      <c r="AJ235" s="2" t="s">
        <v>397</v>
      </c>
      <c r="AK235" s="2" t="s">
        <v>87</v>
      </c>
      <c r="AL235" s="1" t="s">
        <v>90</v>
      </c>
      <c r="AM235" s="2" t="s">
        <v>89</v>
      </c>
      <c r="AN235" s="1" t="s">
        <v>131</v>
      </c>
      <c r="AO235" s="2" t="s">
        <v>91</v>
      </c>
      <c r="AP235" s="1" t="s">
        <v>1188</v>
      </c>
      <c r="AQ235" s="2" t="s">
        <v>93</v>
      </c>
      <c r="AR235" s="14" t="s">
        <v>1189</v>
      </c>
      <c r="AS235" s="15" t="s">
        <v>95</v>
      </c>
      <c r="AT235" s="1">
        <v>7</v>
      </c>
      <c r="AU235" s="4">
        <v>3.26</v>
      </c>
      <c r="AV235" s="6">
        <v>3.22</v>
      </c>
      <c r="AW235" s="7">
        <v>2.17</v>
      </c>
      <c r="AX235" s="6">
        <v>2.17</v>
      </c>
      <c r="AY235" s="7">
        <v>2.2200000000000002</v>
      </c>
      <c r="AZ235" s="8">
        <v>1.83</v>
      </c>
      <c r="BA235" s="7">
        <v>1.86</v>
      </c>
      <c r="BB235" s="8">
        <v>1.9</v>
      </c>
      <c r="BC235" s="6">
        <v>2.62</v>
      </c>
      <c r="BD235" s="7">
        <v>2.4500000000000002</v>
      </c>
      <c r="BE235" s="7">
        <v>6.22</v>
      </c>
      <c r="BF235" s="7">
        <v>5.75</v>
      </c>
      <c r="BG235" s="7">
        <v>3.97</v>
      </c>
      <c r="BH235" s="8">
        <v>3.48</v>
      </c>
      <c r="BI235" s="7">
        <v>4.38</v>
      </c>
      <c r="BJ235" s="9">
        <v>7.73</v>
      </c>
      <c r="BK235" s="4">
        <v>12.67</v>
      </c>
      <c r="BL235" s="4">
        <v>18.57</v>
      </c>
      <c r="BM235" s="4">
        <v>4.1500000000000004</v>
      </c>
      <c r="BN235" s="6">
        <v>3.34</v>
      </c>
      <c r="BO235" s="7">
        <v>2.2400000000000002</v>
      </c>
      <c r="BP235" s="7">
        <v>1.45</v>
      </c>
      <c r="BQ235" s="7">
        <v>1.61</v>
      </c>
      <c r="BR235" s="8">
        <v>1.76</v>
      </c>
      <c r="BS235" s="7">
        <v>1.5</v>
      </c>
      <c r="BT235" s="8">
        <v>2.2400000000000002</v>
      </c>
      <c r="BU235" s="6">
        <v>2.95</v>
      </c>
      <c r="BV235" s="7">
        <v>3.34</v>
      </c>
      <c r="BW235" s="7">
        <v>7.09</v>
      </c>
      <c r="BX235" s="7">
        <v>7.56</v>
      </c>
      <c r="BY235" s="7">
        <v>4.28</v>
      </c>
      <c r="BZ235" s="8">
        <v>3.74</v>
      </c>
      <c r="CA235" s="7">
        <v>6.22</v>
      </c>
      <c r="CB235" s="9">
        <v>9.1999999999999993</v>
      </c>
      <c r="CC235" s="4">
        <v>12.07</v>
      </c>
      <c r="CD235" s="4">
        <v>18.21</v>
      </c>
      <c r="CE235" s="16">
        <v>27.62</v>
      </c>
      <c r="CF235" s="18">
        <v>28.02</v>
      </c>
      <c r="CG235" s="17">
        <v>30.98</v>
      </c>
      <c r="CH235" s="18">
        <v>33.049999999999997</v>
      </c>
      <c r="CI235" s="17">
        <v>34.31</v>
      </c>
      <c r="CJ235" s="19">
        <v>34.729999999999997</v>
      </c>
      <c r="CK235" s="17">
        <v>36.72</v>
      </c>
      <c r="CL235" s="19">
        <v>38.61</v>
      </c>
      <c r="CM235" s="18">
        <v>39.24</v>
      </c>
      <c r="CN235" s="17">
        <v>39.47</v>
      </c>
      <c r="CO235" s="17">
        <v>39.49</v>
      </c>
      <c r="CP235" s="17">
        <v>41.25</v>
      </c>
      <c r="CQ235" s="17">
        <v>44.67</v>
      </c>
      <c r="CR235" s="19">
        <v>44.74</v>
      </c>
      <c r="CS235" s="17">
        <v>44.72</v>
      </c>
      <c r="CT235" s="20">
        <v>43.75</v>
      </c>
      <c r="CU235" s="16">
        <v>44.24</v>
      </c>
      <c r="CV235" s="16">
        <v>40.299999999999997</v>
      </c>
      <c r="CW235" s="16">
        <v>27.02</v>
      </c>
      <c r="CX235" s="18">
        <v>28.29</v>
      </c>
      <c r="CY235" s="17">
        <v>32.049999999999997</v>
      </c>
      <c r="CZ235" s="17">
        <v>33.479999999999997</v>
      </c>
      <c r="DA235" s="17">
        <v>35.35</v>
      </c>
      <c r="DB235" s="19">
        <v>35.54</v>
      </c>
      <c r="DC235" s="17">
        <v>36.83</v>
      </c>
      <c r="DD235" s="19">
        <v>39.42</v>
      </c>
      <c r="DE235" s="18">
        <v>39.39</v>
      </c>
      <c r="DF235" s="17">
        <v>38.880000000000003</v>
      </c>
      <c r="DG235" s="17">
        <v>39.369999999999997</v>
      </c>
      <c r="DH235" s="17">
        <v>41.13</v>
      </c>
      <c r="DI235" s="17">
        <v>44.75</v>
      </c>
      <c r="DJ235" s="19">
        <v>44.83</v>
      </c>
      <c r="DK235" s="17">
        <v>44.77</v>
      </c>
      <c r="DL235" s="20">
        <v>43.86</v>
      </c>
      <c r="DM235" s="16">
        <v>44.05</v>
      </c>
      <c r="DN235" s="16">
        <v>40.21</v>
      </c>
      <c r="DO235" s="16">
        <v>3</v>
      </c>
      <c r="DP235" s="17">
        <v>4</v>
      </c>
      <c r="DQ235" s="17">
        <v>3</v>
      </c>
      <c r="DR235" s="17">
        <v>1</v>
      </c>
      <c r="DS235" s="17">
        <v>-2</v>
      </c>
      <c r="DT235" s="17">
        <v>-8</v>
      </c>
      <c r="DU235" s="17">
        <v>-11</v>
      </c>
      <c r="DV235" s="17">
        <v>-12</v>
      </c>
      <c r="DW235" s="17">
        <v>-11</v>
      </c>
      <c r="DX235" s="17">
        <v>-7</v>
      </c>
      <c r="DY235" s="17">
        <v>0</v>
      </c>
      <c r="DZ235" s="17">
        <v>6</v>
      </c>
      <c r="EA235" s="17">
        <v>11</v>
      </c>
      <c r="EB235" s="17">
        <v>11</v>
      </c>
      <c r="EC235" s="17">
        <v>11</v>
      </c>
      <c r="ED235" s="20">
        <v>11</v>
      </c>
      <c r="EE235" s="20">
        <v>9</v>
      </c>
      <c r="EF235" s="20">
        <v>9</v>
      </c>
    </row>
    <row r="236" spans="1:136" ht="14">
      <c r="A236" s="2" t="s">
        <v>1182</v>
      </c>
      <c r="B236" s="2" t="s">
        <v>56</v>
      </c>
      <c r="C236" s="2"/>
      <c r="D236" s="2">
        <v>53394071</v>
      </c>
      <c r="E236" s="10" t="s">
        <v>852</v>
      </c>
      <c r="F236" s="11" t="s">
        <v>1183</v>
      </c>
      <c r="G236" s="2" t="s">
        <v>167</v>
      </c>
      <c r="H236" s="2"/>
      <c r="I236" s="2" t="s">
        <v>147</v>
      </c>
      <c r="J236" s="2"/>
      <c r="K236" s="30" t="s">
        <v>168</v>
      </c>
      <c r="L236" s="30" t="s">
        <v>1129</v>
      </c>
      <c r="M236" s="30"/>
      <c r="N236" s="30"/>
      <c r="O236" s="3" t="s">
        <v>6</v>
      </c>
      <c r="P236" s="3">
        <v>27</v>
      </c>
      <c r="Q236" s="2">
        <v>23</v>
      </c>
      <c r="R236" s="2">
        <v>21</v>
      </c>
      <c r="S236" s="2" t="s">
        <v>280</v>
      </c>
      <c r="T236" s="33"/>
      <c r="U236" s="3" t="s">
        <v>137</v>
      </c>
      <c r="V236" s="3">
        <v>47</v>
      </c>
      <c r="W236" s="2">
        <v>31</v>
      </c>
      <c r="X236" s="2">
        <v>23</v>
      </c>
      <c r="Y236" s="2"/>
      <c r="Z236" s="33" t="s">
        <v>443</v>
      </c>
      <c r="AA236" s="12" t="s">
        <v>116</v>
      </c>
      <c r="AB236" s="12">
        <v>30</v>
      </c>
      <c r="AC236" s="13">
        <v>12</v>
      </c>
      <c r="AD236" s="13">
        <v>16</v>
      </c>
      <c r="AE236" s="13"/>
      <c r="AF236" s="34" t="s">
        <v>180</v>
      </c>
      <c r="AG236" s="2" t="s">
        <v>239</v>
      </c>
      <c r="AH236" s="2" t="s">
        <v>774</v>
      </c>
      <c r="AI236" s="2" t="s">
        <v>105</v>
      </c>
      <c r="AJ236" s="2" t="s">
        <v>476</v>
      </c>
      <c r="AK236" s="2" t="s">
        <v>87</v>
      </c>
      <c r="AL236" s="1" t="s">
        <v>197</v>
      </c>
      <c r="AM236" s="2" t="s">
        <v>89</v>
      </c>
      <c r="AN236" s="1" t="s">
        <v>131</v>
      </c>
      <c r="AO236" s="2" t="s">
        <v>91</v>
      </c>
      <c r="AP236" s="1" t="s">
        <v>1184</v>
      </c>
      <c r="AQ236" s="2" t="s">
        <v>93</v>
      </c>
      <c r="AR236" s="14" t="s">
        <v>205</v>
      </c>
      <c r="AS236" s="15" t="s">
        <v>95</v>
      </c>
      <c r="AT236" s="1">
        <v>-4</v>
      </c>
      <c r="AU236" s="4">
        <v>4.4000000000000004</v>
      </c>
      <c r="AV236" s="6">
        <v>2.9</v>
      </c>
      <c r="AW236" s="7">
        <v>2.72</v>
      </c>
      <c r="AX236" s="6">
        <v>2.56</v>
      </c>
      <c r="AY236" s="7">
        <v>2.36</v>
      </c>
      <c r="AZ236" s="8">
        <v>2.2799999999999998</v>
      </c>
      <c r="BA236" s="7">
        <v>1.17</v>
      </c>
      <c r="BB236" s="8">
        <v>2.17</v>
      </c>
      <c r="BC236" s="6">
        <v>3.79</v>
      </c>
      <c r="BD236" s="7">
        <v>3.58</v>
      </c>
      <c r="BE236" s="7">
        <v>3.11</v>
      </c>
      <c r="BF236" s="7">
        <v>4.37</v>
      </c>
      <c r="BG236" s="7">
        <v>3.44</v>
      </c>
      <c r="BH236" s="41">
        <v>4.0199999999999996</v>
      </c>
      <c r="BI236" s="5">
        <v>5.03</v>
      </c>
      <c r="BJ236" s="9">
        <v>8.4499999999999993</v>
      </c>
      <c r="BK236" s="4">
        <v>14.24</v>
      </c>
      <c r="BL236" s="4">
        <v>22.04</v>
      </c>
      <c r="BM236" s="4">
        <v>4.75</v>
      </c>
      <c r="BN236" s="6">
        <v>2.31</v>
      </c>
      <c r="BO236" s="7">
        <v>0.9</v>
      </c>
      <c r="BP236" s="7">
        <v>0</v>
      </c>
      <c r="BQ236" s="7">
        <v>1.66</v>
      </c>
      <c r="BR236" s="8">
        <v>3.02</v>
      </c>
      <c r="BS236" s="7">
        <v>2.61</v>
      </c>
      <c r="BT236" s="8">
        <v>3.36</v>
      </c>
      <c r="BU236" s="6">
        <v>3.73</v>
      </c>
      <c r="BV236" s="7">
        <v>4.16</v>
      </c>
      <c r="BW236" s="7">
        <v>2.92</v>
      </c>
      <c r="BX236" s="7">
        <v>5.46</v>
      </c>
      <c r="BY236" s="7">
        <v>4.62</v>
      </c>
      <c r="BZ236" s="41">
        <v>5.34</v>
      </c>
      <c r="CA236" s="5">
        <v>6.25</v>
      </c>
      <c r="CB236" s="9">
        <v>8.11</v>
      </c>
      <c r="CC236" s="4">
        <v>14.2</v>
      </c>
      <c r="CD236" s="4">
        <v>19.21</v>
      </c>
      <c r="CE236" s="16">
        <v>26.54</v>
      </c>
      <c r="CF236" s="18">
        <v>29.08</v>
      </c>
      <c r="CG236" s="17">
        <v>32.119999999999997</v>
      </c>
      <c r="CH236" s="18">
        <v>33.82</v>
      </c>
      <c r="CI236" s="17">
        <v>35.54</v>
      </c>
      <c r="CJ236" s="19">
        <v>36.479999999999997</v>
      </c>
      <c r="CK236" s="17">
        <v>35.549999999999997</v>
      </c>
      <c r="CL236" s="19">
        <v>36.65</v>
      </c>
      <c r="CM236" s="18">
        <v>37.51</v>
      </c>
      <c r="CN236" s="17">
        <v>36.44</v>
      </c>
      <c r="CO236" s="17">
        <v>38.65</v>
      </c>
      <c r="CP236" s="17">
        <v>40.61</v>
      </c>
      <c r="CQ236" s="17">
        <v>43.97</v>
      </c>
      <c r="CR236" s="42">
        <v>45.05</v>
      </c>
      <c r="CS236" s="23">
        <v>45.99</v>
      </c>
      <c r="CT236" s="20">
        <v>41.13</v>
      </c>
      <c r="CU236" s="16">
        <v>38.53</v>
      </c>
      <c r="CV236" s="16">
        <v>34.26</v>
      </c>
      <c r="CW236" s="16">
        <v>26.24</v>
      </c>
      <c r="CX236" s="18">
        <v>29.71</v>
      </c>
      <c r="CY236" s="17">
        <v>32.020000000000003</v>
      </c>
      <c r="CZ236" s="17">
        <v>33.82</v>
      </c>
      <c r="DA236" s="17">
        <v>35.01</v>
      </c>
      <c r="DB236" s="19">
        <v>35.35</v>
      </c>
      <c r="DC236" s="17">
        <v>35.81</v>
      </c>
      <c r="DD236" s="19">
        <v>36.770000000000003</v>
      </c>
      <c r="DE236" s="18">
        <v>36.78</v>
      </c>
      <c r="DF236" s="17">
        <v>36.89</v>
      </c>
      <c r="DG236" s="17">
        <v>39.07</v>
      </c>
      <c r="DH236" s="17">
        <v>41.72</v>
      </c>
      <c r="DI236" s="17">
        <v>43.95</v>
      </c>
      <c r="DJ236" s="42">
        <v>45.36</v>
      </c>
      <c r="DK236" s="23">
        <v>45.95</v>
      </c>
      <c r="DL236" s="20">
        <v>41.17</v>
      </c>
      <c r="DM236" s="16">
        <v>37.11</v>
      </c>
      <c r="DN236" s="16">
        <v>33.700000000000003</v>
      </c>
      <c r="DO236" s="16">
        <v>3</v>
      </c>
      <c r="DP236" s="17">
        <v>5</v>
      </c>
      <c r="DQ236" s="17">
        <v>4</v>
      </c>
      <c r="DR236" s="17">
        <v>3</v>
      </c>
      <c r="DS236" s="17">
        <v>0</v>
      </c>
      <c r="DT236" s="17">
        <v>-6</v>
      </c>
      <c r="DU236" s="17">
        <v>-10</v>
      </c>
      <c r="DV236" s="17">
        <v>-10</v>
      </c>
      <c r="DW236" s="17">
        <v>-9</v>
      </c>
      <c r="DX236" s="17">
        <v>-5</v>
      </c>
      <c r="DY236" s="17">
        <v>0</v>
      </c>
      <c r="DZ236" s="17">
        <v>4</v>
      </c>
      <c r="EA236" s="17">
        <v>7</v>
      </c>
      <c r="EB236" s="23">
        <v>7</v>
      </c>
      <c r="EC236" s="23">
        <v>5</v>
      </c>
      <c r="ED236" s="20">
        <v>5</v>
      </c>
      <c r="EE236" s="20">
        <v>5</v>
      </c>
      <c r="EF236" s="20">
        <v>5</v>
      </c>
    </row>
    <row r="237" spans="1:136" ht="14">
      <c r="A237" s="2" t="s">
        <v>1178</v>
      </c>
      <c r="B237" s="2" t="s">
        <v>55</v>
      </c>
      <c r="C237" s="2"/>
      <c r="D237" s="2">
        <v>53848787</v>
      </c>
      <c r="E237" s="10" t="s">
        <v>1179</v>
      </c>
      <c r="F237" s="11" t="s">
        <v>1051</v>
      </c>
      <c r="G237" s="2" t="s">
        <v>167</v>
      </c>
      <c r="H237" s="2"/>
      <c r="I237" s="2" t="s">
        <v>158</v>
      </c>
      <c r="J237" s="2" t="s">
        <v>335</v>
      </c>
      <c r="K237" s="30" t="s">
        <v>168</v>
      </c>
      <c r="L237" s="30"/>
      <c r="M237" s="30"/>
      <c r="N237" s="30"/>
      <c r="O237" s="3" t="s">
        <v>17</v>
      </c>
      <c r="P237" s="3">
        <v>25</v>
      </c>
      <c r="Q237" s="2">
        <v>20</v>
      </c>
      <c r="R237" s="2">
        <v>17</v>
      </c>
      <c r="S237" s="2" t="s">
        <v>280</v>
      </c>
      <c r="T237" s="33"/>
      <c r="U237" s="3" t="s">
        <v>175</v>
      </c>
      <c r="V237" s="3">
        <v>48</v>
      </c>
      <c r="W237" s="2">
        <v>32</v>
      </c>
      <c r="X237" s="2">
        <v>6</v>
      </c>
      <c r="Y237" s="2"/>
      <c r="Z237" s="33" t="s">
        <v>88</v>
      </c>
      <c r="AA237" s="12" t="s">
        <v>160</v>
      </c>
      <c r="AB237" s="12">
        <v>14</v>
      </c>
      <c r="AC237" s="13">
        <v>6</v>
      </c>
      <c r="AD237" s="13">
        <v>3</v>
      </c>
      <c r="AE237" s="13"/>
      <c r="AF237" s="34"/>
      <c r="AG237" s="2" t="s">
        <v>239</v>
      </c>
      <c r="AH237" s="2" t="s">
        <v>178</v>
      </c>
      <c r="AI237" s="2" t="s">
        <v>140</v>
      </c>
      <c r="AJ237" s="2" t="s">
        <v>519</v>
      </c>
      <c r="AK237" s="2" t="s">
        <v>87</v>
      </c>
      <c r="AL237" s="1" t="s">
        <v>839</v>
      </c>
      <c r="AM237" s="2" t="s">
        <v>89</v>
      </c>
      <c r="AN237" s="1" t="s">
        <v>131</v>
      </c>
      <c r="AO237" s="2" t="s">
        <v>91</v>
      </c>
      <c r="AP237" s="1" t="s">
        <v>1180</v>
      </c>
      <c r="AQ237" s="2" t="s">
        <v>93</v>
      </c>
      <c r="AR237" s="14" t="s">
        <v>1181</v>
      </c>
      <c r="AS237" s="15" t="s">
        <v>95</v>
      </c>
      <c r="AT237" s="1">
        <v>0</v>
      </c>
      <c r="AU237" s="4">
        <v>6.2</v>
      </c>
      <c r="AV237" s="39">
        <v>4.1900000000000004</v>
      </c>
      <c r="AW237" s="5">
        <v>3.29</v>
      </c>
      <c r="AX237" s="39">
        <v>3.13</v>
      </c>
      <c r="AY237" s="7">
        <v>3.12</v>
      </c>
      <c r="AZ237" s="8">
        <v>3.44</v>
      </c>
      <c r="BA237" s="7">
        <v>3.62</v>
      </c>
      <c r="BB237" s="8">
        <v>2.9</v>
      </c>
      <c r="BC237" s="6">
        <v>4.0599999999999996</v>
      </c>
      <c r="BD237" s="7">
        <v>4.6100000000000003</v>
      </c>
      <c r="BE237" s="7">
        <v>7.67</v>
      </c>
      <c r="BF237" s="7">
        <v>7.17</v>
      </c>
      <c r="BG237" s="7">
        <v>4.72</v>
      </c>
      <c r="BH237" s="8">
        <v>4.8600000000000003</v>
      </c>
      <c r="BI237" s="7">
        <v>6.35</v>
      </c>
      <c r="BJ237" s="9">
        <v>7.95</v>
      </c>
      <c r="BK237" s="4">
        <v>12.82</v>
      </c>
      <c r="BL237" s="4">
        <v>19.07</v>
      </c>
      <c r="BM237" s="4">
        <v>5.71</v>
      </c>
      <c r="BN237" s="39">
        <v>3.13</v>
      </c>
      <c r="BO237" s="5">
        <v>2.2200000000000002</v>
      </c>
      <c r="BP237" s="5">
        <v>0</v>
      </c>
      <c r="BQ237" s="7">
        <v>1.78</v>
      </c>
      <c r="BR237" s="8">
        <v>2.36</v>
      </c>
      <c r="BS237" s="7">
        <v>3.5</v>
      </c>
      <c r="BT237" s="8">
        <v>3.76</v>
      </c>
      <c r="BU237" s="6">
        <v>4.87</v>
      </c>
      <c r="BV237" s="7">
        <v>5.22</v>
      </c>
      <c r="BW237" s="7">
        <v>8.68</v>
      </c>
      <c r="BX237" s="7">
        <v>4.68</v>
      </c>
      <c r="BY237" s="7">
        <v>4.17</v>
      </c>
      <c r="BZ237" s="8">
        <v>4.9800000000000004</v>
      </c>
      <c r="CA237" s="7">
        <v>5.1100000000000003</v>
      </c>
      <c r="CB237" s="9">
        <v>8.84</v>
      </c>
      <c r="CC237" s="4">
        <v>15.25</v>
      </c>
      <c r="CD237" s="4">
        <v>18.62</v>
      </c>
      <c r="CE237" s="16">
        <v>27.85</v>
      </c>
      <c r="CF237" s="40">
        <v>32.67</v>
      </c>
      <c r="CG237" s="23">
        <v>34.04</v>
      </c>
      <c r="CH237" s="40">
        <v>36.4</v>
      </c>
      <c r="CI237" s="17">
        <v>37.54</v>
      </c>
      <c r="CJ237" s="19">
        <v>39.92</v>
      </c>
      <c r="CK237" s="17">
        <v>40.11</v>
      </c>
      <c r="CL237" s="19">
        <v>40.4</v>
      </c>
      <c r="CM237" s="18">
        <v>40.99</v>
      </c>
      <c r="CN237" s="17">
        <v>40.270000000000003</v>
      </c>
      <c r="CO237" s="17">
        <v>41.05</v>
      </c>
      <c r="CP237" s="17">
        <v>43.23</v>
      </c>
      <c r="CQ237" s="17">
        <v>45.03</v>
      </c>
      <c r="CR237" s="19">
        <v>46.81</v>
      </c>
      <c r="CS237" s="17">
        <v>49.11</v>
      </c>
      <c r="CT237" s="20">
        <v>46.22</v>
      </c>
      <c r="CU237" s="16">
        <v>46.99</v>
      </c>
      <c r="CV237" s="16">
        <v>41.33</v>
      </c>
      <c r="CW237" s="16">
        <v>25.89</v>
      </c>
      <c r="CX237" s="40">
        <v>32</v>
      </c>
      <c r="CY237" s="23">
        <v>34.020000000000003</v>
      </c>
      <c r="CZ237" s="23">
        <v>37.15</v>
      </c>
      <c r="DA237" s="17">
        <v>38.49</v>
      </c>
      <c r="DB237" s="19">
        <v>40.049999999999997</v>
      </c>
      <c r="DC237" s="17">
        <v>40.78</v>
      </c>
      <c r="DD237" s="19">
        <v>40.200000000000003</v>
      </c>
      <c r="DE237" s="18">
        <v>41.7</v>
      </c>
      <c r="DF237" s="17">
        <v>40.35</v>
      </c>
      <c r="DG237" s="17">
        <v>41.94</v>
      </c>
      <c r="DH237" s="17">
        <v>42.99</v>
      </c>
      <c r="DI237" s="17">
        <v>45.96</v>
      </c>
      <c r="DJ237" s="19">
        <v>46.19</v>
      </c>
      <c r="DK237" s="17">
        <v>49.07</v>
      </c>
      <c r="DL237" s="20">
        <v>47.22</v>
      </c>
      <c r="DM237" s="16">
        <v>46.18</v>
      </c>
      <c r="DN237" s="16">
        <v>41.51</v>
      </c>
      <c r="DO237" s="16">
        <v>5</v>
      </c>
      <c r="DP237" s="23">
        <v>5</v>
      </c>
      <c r="DQ237" s="23">
        <v>5</v>
      </c>
      <c r="DR237" s="23">
        <v>6</v>
      </c>
      <c r="DS237" s="17">
        <v>2</v>
      </c>
      <c r="DT237" s="17">
        <v>0</v>
      </c>
      <c r="DU237" s="17">
        <v>-7</v>
      </c>
      <c r="DV237" s="17">
        <v>-13</v>
      </c>
      <c r="DW237" s="17">
        <v>-13</v>
      </c>
      <c r="DX237" s="17">
        <v>-15</v>
      </c>
      <c r="DY237" s="17">
        <v>-17</v>
      </c>
      <c r="DZ237" s="17">
        <v>-17</v>
      </c>
      <c r="EA237" s="17">
        <v>-17</v>
      </c>
      <c r="EB237" s="17">
        <v>-14</v>
      </c>
      <c r="EC237" s="17">
        <v>-11</v>
      </c>
      <c r="ED237" s="20">
        <v>-6</v>
      </c>
      <c r="EE237" s="20">
        <v>-6</v>
      </c>
      <c r="EF237" s="20">
        <v>-6</v>
      </c>
    </row>
    <row r="238" spans="1:136" ht="14">
      <c r="A238" s="2" t="s">
        <v>1174</v>
      </c>
      <c r="B238" s="2" t="s">
        <v>54</v>
      </c>
      <c r="C238" s="2"/>
      <c r="D238" s="2">
        <v>53034216</v>
      </c>
      <c r="E238" s="10" t="s">
        <v>741</v>
      </c>
      <c r="F238" s="11" t="s">
        <v>1175</v>
      </c>
      <c r="G238" s="2" t="s">
        <v>167</v>
      </c>
      <c r="H238" s="2"/>
      <c r="I238" s="2" t="s">
        <v>79</v>
      </c>
      <c r="J238" s="2" t="s">
        <v>148</v>
      </c>
      <c r="K238" s="30"/>
      <c r="L238" s="30"/>
      <c r="M238" s="30"/>
      <c r="N238" s="30"/>
      <c r="O238" s="3" t="s">
        <v>6</v>
      </c>
      <c r="P238" s="3">
        <v>32</v>
      </c>
      <c r="Q238" s="2">
        <v>31</v>
      </c>
      <c r="R238" s="2">
        <v>27</v>
      </c>
      <c r="S238" s="2" t="s">
        <v>1176</v>
      </c>
      <c r="T238" s="33"/>
      <c r="U238" s="3" t="s">
        <v>232</v>
      </c>
      <c r="V238" s="3">
        <v>60</v>
      </c>
      <c r="W238" s="2">
        <v>50</v>
      </c>
      <c r="X238" s="2">
        <v>32</v>
      </c>
      <c r="Y238" s="2"/>
      <c r="Z238" s="33" t="s">
        <v>443</v>
      </c>
      <c r="AA238" s="12" t="s">
        <v>301</v>
      </c>
      <c r="AB238" s="12">
        <v>29</v>
      </c>
      <c r="AC238" s="13">
        <v>28</v>
      </c>
      <c r="AD238" s="13">
        <v>16</v>
      </c>
      <c r="AE238" s="13"/>
      <c r="AF238" s="34"/>
      <c r="AG238" s="2" t="s">
        <v>177</v>
      </c>
      <c r="AH238" s="2" t="s">
        <v>421</v>
      </c>
      <c r="AI238" s="2" t="s">
        <v>295</v>
      </c>
      <c r="AJ238" s="2" t="s">
        <v>919</v>
      </c>
      <c r="AK238" s="2" t="s">
        <v>87</v>
      </c>
      <c r="AL238" s="1" t="s">
        <v>180</v>
      </c>
      <c r="AM238" s="2" t="s">
        <v>89</v>
      </c>
      <c r="AN238" s="1" t="s">
        <v>197</v>
      </c>
      <c r="AO238" s="2" t="s">
        <v>91</v>
      </c>
      <c r="AP238" s="1" t="s">
        <v>321</v>
      </c>
      <c r="AQ238" s="2" t="s">
        <v>93</v>
      </c>
      <c r="AR238" s="14" t="s">
        <v>1177</v>
      </c>
      <c r="AS238" s="15" t="s">
        <v>95</v>
      </c>
      <c r="AT238" s="1">
        <v>0</v>
      </c>
      <c r="AU238" s="4">
        <v>5.73</v>
      </c>
      <c r="AV238" s="6">
        <v>4.79</v>
      </c>
      <c r="AW238" s="7">
        <v>3.41</v>
      </c>
      <c r="AX238" s="6">
        <v>2.41</v>
      </c>
      <c r="AY238" s="7">
        <v>2.27</v>
      </c>
      <c r="AZ238" s="8">
        <v>1.67</v>
      </c>
      <c r="BA238" s="7">
        <v>0</v>
      </c>
      <c r="BB238" s="8">
        <v>0.97</v>
      </c>
      <c r="BC238" s="6">
        <v>1.59</v>
      </c>
      <c r="BD238" s="7">
        <v>2.14</v>
      </c>
      <c r="BE238" s="7">
        <v>3.74</v>
      </c>
      <c r="BF238" s="7">
        <v>6.23</v>
      </c>
      <c r="BG238" s="7">
        <v>3.74</v>
      </c>
      <c r="BH238" s="8">
        <v>5.31</v>
      </c>
      <c r="BI238" s="5">
        <v>6.24</v>
      </c>
      <c r="BJ238" s="9">
        <v>8.27</v>
      </c>
      <c r="BK238" s="4">
        <v>11.01</v>
      </c>
      <c r="BL238" s="4">
        <v>19.03</v>
      </c>
      <c r="BM238" s="4">
        <v>4.57</v>
      </c>
      <c r="BN238" s="6">
        <v>2.83</v>
      </c>
      <c r="BO238" s="7">
        <v>0</v>
      </c>
      <c r="BP238" s="7">
        <v>0</v>
      </c>
      <c r="BQ238" s="7">
        <v>0</v>
      </c>
      <c r="BR238" s="8">
        <v>1.74</v>
      </c>
      <c r="BS238" s="7">
        <v>2.78</v>
      </c>
      <c r="BT238" s="8">
        <v>3.05</v>
      </c>
      <c r="BU238" s="6">
        <v>3.25</v>
      </c>
      <c r="BV238" s="7">
        <v>2.88</v>
      </c>
      <c r="BW238" s="7">
        <v>2.9</v>
      </c>
      <c r="BX238" s="7">
        <v>4.22</v>
      </c>
      <c r="BY238" s="7">
        <v>4.38</v>
      </c>
      <c r="BZ238" s="8">
        <v>4.07</v>
      </c>
      <c r="CA238" s="5">
        <v>6.72</v>
      </c>
      <c r="CB238" s="9">
        <v>8.8000000000000007</v>
      </c>
      <c r="CC238" s="4">
        <v>11.61</v>
      </c>
      <c r="CD238" s="4">
        <v>19.260000000000002</v>
      </c>
      <c r="CE238" s="16">
        <v>29.13</v>
      </c>
      <c r="CF238" s="18">
        <v>31.01</v>
      </c>
      <c r="CG238" s="17">
        <v>35.659999999999997</v>
      </c>
      <c r="CH238" s="18">
        <v>37.9</v>
      </c>
      <c r="CI238" s="17">
        <v>38.08</v>
      </c>
      <c r="CJ238" s="19">
        <v>38.93</v>
      </c>
      <c r="CK238" s="17">
        <v>39.49</v>
      </c>
      <c r="CL238" s="19">
        <v>39.380000000000003</v>
      </c>
      <c r="CM238" s="18">
        <v>39.380000000000003</v>
      </c>
      <c r="CN238" s="17">
        <v>39.19</v>
      </c>
      <c r="CO238" s="17">
        <v>41.56</v>
      </c>
      <c r="CP238" s="17">
        <v>43.64</v>
      </c>
      <c r="CQ238" s="17">
        <v>45.68</v>
      </c>
      <c r="CR238" s="19">
        <v>45.88</v>
      </c>
      <c r="CS238" s="23">
        <v>46.99</v>
      </c>
      <c r="CT238" s="20">
        <v>44.45</v>
      </c>
      <c r="CU238" s="16">
        <v>41.15</v>
      </c>
      <c r="CV238" s="16">
        <v>38.86</v>
      </c>
      <c r="CW238" s="16">
        <v>28.45</v>
      </c>
      <c r="CX238" s="18">
        <v>31.16</v>
      </c>
      <c r="CY238" s="17">
        <v>35.06</v>
      </c>
      <c r="CZ238" s="17">
        <v>38.11</v>
      </c>
      <c r="DA238" s="17">
        <v>38.9</v>
      </c>
      <c r="DB238" s="19">
        <v>38.380000000000003</v>
      </c>
      <c r="DC238" s="17">
        <v>39.520000000000003</v>
      </c>
      <c r="DD238" s="19">
        <v>40.65</v>
      </c>
      <c r="DE238" s="18">
        <v>39.119999999999997</v>
      </c>
      <c r="DF238" s="17">
        <v>39.65</v>
      </c>
      <c r="DG238" s="17">
        <v>42</v>
      </c>
      <c r="DH238" s="17">
        <v>43.48</v>
      </c>
      <c r="DI238" s="17">
        <v>45.76</v>
      </c>
      <c r="DJ238" s="19">
        <v>46.6</v>
      </c>
      <c r="DK238" s="23">
        <v>46.64</v>
      </c>
      <c r="DL238" s="20">
        <v>44.43</v>
      </c>
      <c r="DM238" s="16">
        <v>41.74</v>
      </c>
      <c r="DN238" s="16">
        <v>38.72</v>
      </c>
      <c r="DO238" s="16">
        <v>9</v>
      </c>
      <c r="DP238" s="17">
        <v>10</v>
      </c>
      <c r="DQ238" s="17">
        <v>11</v>
      </c>
      <c r="DR238" s="17">
        <v>9</v>
      </c>
      <c r="DS238" s="17">
        <v>4</v>
      </c>
      <c r="DT238" s="17">
        <v>-5</v>
      </c>
      <c r="DU238" s="17">
        <v>-12</v>
      </c>
      <c r="DV238" s="17">
        <v>-18</v>
      </c>
      <c r="DW238" s="17">
        <v>-17</v>
      </c>
      <c r="DX238" s="17">
        <v>-14</v>
      </c>
      <c r="DY238" s="17">
        <v>-9</v>
      </c>
      <c r="DZ238" s="17">
        <v>-6</v>
      </c>
      <c r="EA238" s="17">
        <v>0</v>
      </c>
      <c r="EB238" s="17">
        <v>3</v>
      </c>
      <c r="EC238" s="23">
        <v>6</v>
      </c>
      <c r="ED238" s="20">
        <v>6</v>
      </c>
      <c r="EE238" s="20">
        <v>5</v>
      </c>
      <c r="EF238" s="20">
        <v>5</v>
      </c>
    </row>
    <row r="239" spans="1:136" ht="14">
      <c r="A239" s="2" t="s">
        <v>1171</v>
      </c>
      <c r="B239" s="2" t="s">
        <v>53</v>
      </c>
      <c r="C239" s="2"/>
      <c r="D239" s="2">
        <v>49727379</v>
      </c>
      <c r="E239" s="10" t="s">
        <v>562</v>
      </c>
      <c r="F239" s="11" t="s">
        <v>1172</v>
      </c>
      <c r="G239" s="2" t="s">
        <v>167</v>
      </c>
      <c r="H239" s="2"/>
      <c r="I239" s="2" t="s">
        <v>147</v>
      </c>
      <c r="J239" s="2" t="s">
        <v>148</v>
      </c>
      <c r="K239" s="30"/>
      <c r="L239" s="30"/>
      <c r="M239" s="30"/>
      <c r="N239" s="30"/>
      <c r="O239" s="3" t="s">
        <v>17</v>
      </c>
      <c r="P239" s="3">
        <v>27</v>
      </c>
      <c r="Q239" s="2">
        <v>25</v>
      </c>
      <c r="R239" s="2">
        <v>25</v>
      </c>
      <c r="S239" s="2" t="s">
        <v>280</v>
      </c>
      <c r="T239" s="33"/>
      <c r="U239" s="3" t="s">
        <v>318</v>
      </c>
      <c r="V239" s="3">
        <v>46</v>
      </c>
      <c r="W239" s="2">
        <v>29</v>
      </c>
      <c r="X239" s="2">
        <v>22</v>
      </c>
      <c r="Y239" s="2"/>
      <c r="Z239" s="33" t="s">
        <v>242</v>
      </c>
      <c r="AA239" s="12" t="s">
        <v>261</v>
      </c>
      <c r="AB239" s="12">
        <v>26</v>
      </c>
      <c r="AC239" s="13">
        <v>10</v>
      </c>
      <c r="AD239" s="13">
        <v>10</v>
      </c>
      <c r="AE239" s="13"/>
      <c r="AF239" s="34"/>
      <c r="AG239" s="2" t="s">
        <v>250</v>
      </c>
      <c r="AH239" s="2" t="s">
        <v>118</v>
      </c>
      <c r="AI239" s="2" t="s">
        <v>85</v>
      </c>
      <c r="AJ239" s="2" t="s">
        <v>359</v>
      </c>
      <c r="AK239" s="2" t="s">
        <v>87</v>
      </c>
      <c r="AL239" s="1" t="s">
        <v>131</v>
      </c>
      <c r="AM239" s="2" t="s">
        <v>89</v>
      </c>
      <c r="AN239" s="1" t="s">
        <v>197</v>
      </c>
      <c r="AO239" s="2" t="s">
        <v>91</v>
      </c>
      <c r="AP239" s="1" t="s">
        <v>1173</v>
      </c>
      <c r="AQ239" s="2" t="s">
        <v>93</v>
      </c>
      <c r="AR239" s="14" t="s">
        <v>320</v>
      </c>
      <c r="AS239" s="15" t="s">
        <v>95</v>
      </c>
      <c r="AT239" s="1">
        <v>-4</v>
      </c>
      <c r="AU239" s="4">
        <v>3.26</v>
      </c>
      <c r="AV239" s="6">
        <v>2.61</v>
      </c>
      <c r="AW239" s="7">
        <v>2.4</v>
      </c>
      <c r="AX239" s="6">
        <v>2.71</v>
      </c>
      <c r="AY239" s="7">
        <v>1.96</v>
      </c>
      <c r="AZ239" s="8">
        <v>1.1100000000000001</v>
      </c>
      <c r="BA239" s="7">
        <v>1.18</v>
      </c>
      <c r="BB239" s="8">
        <v>1.45</v>
      </c>
      <c r="BC239" s="6">
        <v>1.32</v>
      </c>
      <c r="BD239" s="7">
        <v>2.56</v>
      </c>
      <c r="BE239" s="7">
        <v>3.71</v>
      </c>
      <c r="BF239" s="7">
        <v>6.01</v>
      </c>
      <c r="BG239" s="7">
        <v>1.85</v>
      </c>
      <c r="BH239" s="8">
        <v>2.08</v>
      </c>
      <c r="BI239" s="5">
        <v>3.19</v>
      </c>
      <c r="BJ239" s="9">
        <v>4.41</v>
      </c>
      <c r="BK239" s="4">
        <v>10.39</v>
      </c>
      <c r="BL239" s="4">
        <v>13.97</v>
      </c>
      <c r="BM239" s="4">
        <v>3.34</v>
      </c>
      <c r="BN239" s="6">
        <v>2.08</v>
      </c>
      <c r="BO239" s="7">
        <v>0</v>
      </c>
      <c r="BP239" s="7">
        <v>0</v>
      </c>
      <c r="BQ239" s="7">
        <v>0.87</v>
      </c>
      <c r="BR239" s="8">
        <v>1.1200000000000001</v>
      </c>
      <c r="BS239" s="7">
        <v>1.57</v>
      </c>
      <c r="BT239" s="8">
        <v>1.9</v>
      </c>
      <c r="BU239" s="6">
        <v>1.93</v>
      </c>
      <c r="BV239" s="7">
        <v>2.95</v>
      </c>
      <c r="BW239" s="7">
        <v>4.76</v>
      </c>
      <c r="BX239" s="7">
        <v>6.85</v>
      </c>
      <c r="BY239" s="7">
        <v>3.37</v>
      </c>
      <c r="BZ239" s="8">
        <v>2.92</v>
      </c>
      <c r="CA239" s="5">
        <v>3.51</v>
      </c>
      <c r="CB239" s="9">
        <v>6.01</v>
      </c>
      <c r="CC239" s="4">
        <v>9.6</v>
      </c>
      <c r="CD239" s="4">
        <v>14.67</v>
      </c>
      <c r="CE239" s="16">
        <v>29.4</v>
      </c>
      <c r="CF239" s="18">
        <v>32.299999999999997</v>
      </c>
      <c r="CG239" s="17">
        <v>32.590000000000003</v>
      </c>
      <c r="CH239" s="18">
        <v>34.659999999999997</v>
      </c>
      <c r="CI239" s="17">
        <v>36.299999999999997</v>
      </c>
      <c r="CJ239" s="19">
        <v>36.26</v>
      </c>
      <c r="CK239" s="17">
        <v>36.409999999999997</v>
      </c>
      <c r="CL239" s="19">
        <v>38.61</v>
      </c>
      <c r="CM239" s="18">
        <v>38.64</v>
      </c>
      <c r="CN239" s="17">
        <v>38.200000000000003</v>
      </c>
      <c r="CO239" s="17">
        <v>38.67</v>
      </c>
      <c r="CP239" s="17">
        <v>40.19</v>
      </c>
      <c r="CQ239" s="17">
        <v>42.65</v>
      </c>
      <c r="CR239" s="19">
        <v>44.39</v>
      </c>
      <c r="CS239" s="23">
        <v>46</v>
      </c>
      <c r="CT239" s="20">
        <v>46.21</v>
      </c>
      <c r="CU239" s="16">
        <v>43.79</v>
      </c>
      <c r="CV239" s="16">
        <v>41.82</v>
      </c>
      <c r="CW239" s="16">
        <v>30.11</v>
      </c>
      <c r="CX239" s="18">
        <v>32.14</v>
      </c>
      <c r="CY239" s="17">
        <v>32.65</v>
      </c>
      <c r="CZ239" s="17">
        <v>35.57</v>
      </c>
      <c r="DA239" s="17">
        <v>36.630000000000003</v>
      </c>
      <c r="DB239" s="19">
        <v>36.58</v>
      </c>
      <c r="DC239" s="17">
        <v>36.9</v>
      </c>
      <c r="DD239" s="19">
        <v>38.840000000000003</v>
      </c>
      <c r="DE239" s="18">
        <v>38.520000000000003</v>
      </c>
      <c r="DF239" s="17">
        <v>38.200000000000003</v>
      </c>
      <c r="DG239" s="17">
        <v>38.75</v>
      </c>
      <c r="DH239" s="17">
        <v>40.36</v>
      </c>
      <c r="DI239" s="17">
        <v>42.36</v>
      </c>
      <c r="DJ239" s="19">
        <v>45.05</v>
      </c>
      <c r="DK239" s="23">
        <v>47.63</v>
      </c>
      <c r="DL239" s="20">
        <v>47.11</v>
      </c>
      <c r="DM239" s="16">
        <v>44.6</v>
      </c>
      <c r="DN239" s="16">
        <v>41.05</v>
      </c>
      <c r="DO239" s="16">
        <v>-2</v>
      </c>
      <c r="DP239" s="17">
        <v>-1</v>
      </c>
      <c r="DQ239" s="17">
        <v>-2</v>
      </c>
      <c r="DR239" s="17">
        <v>-2</v>
      </c>
      <c r="DS239" s="17">
        <v>-4</v>
      </c>
      <c r="DT239" s="17">
        <v>-9</v>
      </c>
      <c r="DU239" s="17">
        <v>-16</v>
      </c>
      <c r="DV239" s="17">
        <v>-16</v>
      </c>
      <c r="DW239" s="17">
        <v>-16</v>
      </c>
      <c r="DX239" s="17">
        <v>-15</v>
      </c>
      <c r="DY239" s="17">
        <v>-12</v>
      </c>
      <c r="DZ239" s="17">
        <v>-12</v>
      </c>
      <c r="EA239" s="17">
        <v>-7</v>
      </c>
      <c r="EB239" s="17">
        <v>-1</v>
      </c>
      <c r="EC239" s="23">
        <v>3</v>
      </c>
      <c r="ED239" s="20">
        <v>2</v>
      </c>
      <c r="EE239" s="20">
        <v>0</v>
      </c>
      <c r="EF239" s="20">
        <v>0</v>
      </c>
    </row>
    <row r="240" spans="1:136" ht="14">
      <c r="A240" s="2" t="s">
        <v>1168</v>
      </c>
      <c r="B240" s="2" t="s">
        <v>52</v>
      </c>
      <c r="C240" s="2"/>
      <c r="D240" s="2">
        <v>53346041</v>
      </c>
      <c r="E240" s="10" t="s">
        <v>1169</v>
      </c>
      <c r="F240" s="11" t="s">
        <v>113</v>
      </c>
      <c r="G240" s="2" t="s">
        <v>167</v>
      </c>
      <c r="H240" s="2"/>
      <c r="I240" s="2" t="s">
        <v>99</v>
      </c>
      <c r="J240" s="2" t="s">
        <v>201</v>
      </c>
      <c r="K240" s="30"/>
      <c r="L240" s="30"/>
      <c r="M240" s="30"/>
      <c r="N240" s="30"/>
      <c r="O240" s="3" t="s">
        <v>6</v>
      </c>
      <c r="P240" s="3">
        <v>20</v>
      </c>
      <c r="Q240" s="2">
        <v>13</v>
      </c>
      <c r="R240" s="2">
        <v>14</v>
      </c>
      <c r="S240" s="2" t="s">
        <v>1155</v>
      </c>
      <c r="T240" s="33"/>
      <c r="U240" s="3" t="s">
        <v>137</v>
      </c>
      <c r="V240" s="3">
        <v>57</v>
      </c>
      <c r="W240" s="2">
        <v>42</v>
      </c>
      <c r="X240" s="2">
        <v>30</v>
      </c>
      <c r="Y240" s="2"/>
      <c r="Z240" s="33" t="s">
        <v>443</v>
      </c>
      <c r="AA240" s="12" t="s">
        <v>116</v>
      </c>
      <c r="AB240" s="12">
        <v>48</v>
      </c>
      <c r="AC240" s="13">
        <v>36</v>
      </c>
      <c r="AD240" s="13">
        <v>31</v>
      </c>
      <c r="AE240" s="13"/>
      <c r="AF240" s="34" t="s">
        <v>180</v>
      </c>
      <c r="AG240" s="2" t="s">
        <v>341</v>
      </c>
      <c r="AH240" s="2" t="s">
        <v>118</v>
      </c>
      <c r="AI240" s="2" t="s">
        <v>105</v>
      </c>
      <c r="AJ240" s="2" t="s">
        <v>444</v>
      </c>
      <c r="AK240" s="2" t="s">
        <v>87</v>
      </c>
      <c r="AL240" s="1" t="s">
        <v>176</v>
      </c>
      <c r="AM240" s="2" t="s">
        <v>89</v>
      </c>
      <c r="AN240" s="1" t="s">
        <v>108</v>
      </c>
      <c r="AO240" s="2" t="s">
        <v>91</v>
      </c>
      <c r="AP240" s="1" t="s">
        <v>1132</v>
      </c>
      <c r="AQ240" s="2" t="s">
        <v>93</v>
      </c>
      <c r="AR240" s="14" t="s">
        <v>1170</v>
      </c>
      <c r="AS240" s="15" t="s">
        <v>95</v>
      </c>
      <c r="AT240" s="1">
        <v>2</v>
      </c>
      <c r="AU240" s="4">
        <v>5.1100000000000003</v>
      </c>
      <c r="AV240" s="39">
        <v>2.87</v>
      </c>
      <c r="AW240" s="5">
        <v>1.9</v>
      </c>
      <c r="AX240" s="6">
        <v>1.76</v>
      </c>
      <c r="AY240" s="7">
        <v>1.78</v>
      </c>
      <c r="AZ240" s="8">
        <v>0.95</v>
      </c>
      <c r="BA240" s="7">
        <v>0</v>
      </c>
      <c r="BB240" s="8">
        <v>0.95</v>
      </c>
      <c r="BC240" s="6">
        <v>2.17</v>
      </c>
      <c r="BD240" s="7">
        <v>2.75</v>
      </c>
      <c r="BE240" s="7">
        <v>5.55</v>
      </c>
      <c r="BF240" s="7">
        <v>6.23</v>
      </c>
      <c r="BG240" s="7">
        <v>4.22</v>
      </c>
      <c r="BH240" s="8">
        <v>3.98</v>
      </c>
      <c r="BI240" s="7">
        <v>5.0199999999999996</v>
      </c>
      <c r="BJ240" s="9">
        <v>7.73</v>
      </c>
      <c r="BK240" s="4">
        <v>11.34</v>
      </c>
      <c r="BL240" s="4">
        <v>19.579999999999998</v>
      </c>
      <c r="BM240" s="4">
        <v>5.24</v>
      </c>
      <c r="BN240" s="39">
        <v>2.94</v>
      </c>
      <c r="BO240" s="5">
        <v>0.95</v>
      </c>
      <c r="BP240" s="7">
        <v>0.45</v>
      </c>
      <c r="BQ240" s="7">
        <v>0.99</v>
      </c>
      <c r="BR240" s="8">
        <v>2.25</v>
      </c>
      <c r="BS240" s="7">
        <v>2.66</v>
      </c>
      <c r="BT240" s="8">
        <v>3.76</v>
      </c>
      <c r="BU240" s="6">
        <v>4.0199999999999996</v>
      </c>
      <c r="BV240" s="7">
        <v>3.51</v>
      </c>
      <c r="BW240" s="7">
        <v>5.29</v>
      </c>
      <c r="BX240" s="7">
        <v>7.84</v>
      </c>
      <c r="BY240" s="7">
        <v>5.07</v>
      </c>
      <c r="BZ240" s="8">
        <v>4.5599999999999996</v>
      </c>
      <c r="CA240" s="7">
        <v>5.07</v>
      </c>
      <c r="CB240" s="9">
        <v>6.99</v>
      </c>
      <c r="CC240" s="4">
        <v>12.17</v>
      </c>
      <c r="CD240" s="4">
        <v>19.46</v>
      </c>
      <c r="CE240" s="16">
        <v>26.81</v>
      </c>
      <c r="CF240" s="40">
        <v>30.25</v>
      </c>
      <c r="CG240" s="23">
        <v>32.29</v>
      </c>
      <c r="CH240" s="18">
        <v>31.83</v>
      </c>
      <c r="CI240" s="17">
        <v>35.549999999999997</v>
      </c>
      <c r="CJ240" s="19">
        <v>36.159999999999997</v>
      </c>
      <c r="CK240" s="17">
        <v>36.17</v>
      </c>
      <c r="CL240" s="19">
        <v>37.18</v>
      </c>
      <c r="CM240" s="18">
        <v>36.71</v>
      </c>
      <c r="CN240" s="17">
        <v>37.270000000000003</v>
      </c>
      <c r="CO240" s="17">
        <v>37.06</v>
      </c>
      <c r="CP240" s="17">
        <v>39.64</v>
      </c>
      <c r="CQ240" s="17">
        <v>43.27</v>
      </c>
      <c r="CR240" s="19">
        <v>45.94</v>
      </c>
      <c r="CS240" s="17">
        <v>46.01</v>
      </c>
      <c r="CT240" s="20">
        <v>43.23</v>
      </c>
      <c r="CU240" s="16">
        <v>40.43</v>
      </c>
      <c r="CV240" s="16">
        <v>40.32</v>
      </c>
      <c r="CW240" s="16">
        <v>27.01</v>
      </c>
      <c r="CX240" s="40">
        <v>30.02</v>
      </c>
      <c r="CY240" s="23">
        <v>31.63</v>
      </c>
      <c r="CZ240" s="17">
        <v>35.25</v>
      </c>
      <c r="DA240" s="17">
        <v>36.83</v>
      </c>
      <c r="DB240" s="19">
        <v>36.19</v>
      </c>
      <c r="DC240" s="17">
        <v>36.67</v>
      </c>
      <c r="DD240" s="19">
        <v>36.97</v>
      </c>
      <c r="DE240" s="18">
        <v>36.049999999999997</v>
      </c>
      <c r="DF240" s="17">
        <v>37.450000000000003</v>
      </c>
      <c r="DG240" s="17">
        <v>37.75</v>
      </c>
      <c r="DH240" s="17">
        <v>39.81</v>
      </c>
      <c r="DI240" s="17">
        <v>43.39</v>
      </c>
      <c r="DJ240" s="19">
        <v>45.65</v>
      </c>
      <c r="DK240" s="17">
        <v>46.51</v>
      </c>
      <c r="DL240" s="20">
        <v>42.87</v>
      </c>
      <c r="DM240" s="16">
        <v>39.840000000000003</v>
      </c>
      <c r="DN240" s="16">
        <v>39.630000000000003</v>
      </c>
      <c r="DO240" s="16">
        <v>0</v>
      </c>
      <c r="DP240" s="23">
        <v>2</v>
      </c>
      <c r="DQ240" s="23">
        <v>3</v>
      </c>
      <c r="DR240" s="17">
        <v>1</v>
      </c>
      <c r="DS240" s="17">
        <v>0</v>
      </c>
      <c r="DT240" s="17">
        <v>-5</v>
      </c>
      <c r="DU240" s="17">
        <v>-10</v>
      </c>
      <c r="DV240" s="17">
        <v>-12</v>
      </c>
      <c r="DW240" s="17">
        <v>-10</v>
      </c>
      <c r="DX240" s="17">
        <v>-6</v>
      </c>
      <c r="DY240" s="17">
        <v>11</v>
      </c>
      <c r="DZ240" s="17">
        <v>15</v>
      </c>
      <c r="EA240" s="17">
        <v>18</v>
      </c>
      <c r="EB240" s="17">
        <v>18</v>
      </c>
      <c r="EC240" s="17">
        <v>18</v>
      </c>
      <c r="ED240" s="20">
        <v>9</v>
      </c>
      <c r="EE240" s="20">
        <v>6</v>
      </c>
      <c r="EF240" s="20">
        <v>6</v>
      </c>
    </row>
    <row r="241" spans="1:141" ht="14">
      <c r="A241" s="2" t="s">
        <v>887</v>
      </c>
      <c r="B241" s="2" t="s">
        <v>51</v>
      </c>
      <c r="C241" s="2"/>
      <c r="D241" s="2">
        <v>47844300</v>
      </c>
      <c r="E241" s="10" t="s">
        <v>770</v>
      </c>
      <c r="F241" s="11" t="s">
        <v>1166</v>
      </c>
      <c r="G241" s="2" t="s">
        <v>167</v>
      </c>
      <c r="H241" s="2"/>
      <c r="I241" s="2" t="s">
        <v>147</v>
      </c>
      <c r="J241" s="2" t="s">
        <v>80</v>
      </c>
      <c r="K241" s="30" t="s">
        <v>168</v>
      </c>
      <c r="L241" s="30"/>
      <c r="M241" s="30"/>
      <c r="N241" s="30"/>
      <c r="O241" s="3" t="s">
        <v>15</v>
      </c>
      <c r="P241" s="3">
        <v>30</v>
      </c>
      <c r="Q241" s="2">
        <v>21</v>
      </c>
      <c r="R241" s="2">
        <v>20</v>
      </c>
      <c r="S241" s="2" t="s">
        <v>275</v>
      </c>
      <c r="T241" s="33"/>
      <c r="U241" s="3" t="s">
        <v>159</v>
      </c>
      <c r="V241" s="3">
        <v>49</v>
      </c>
      <c r="W241" s="2">
        <v>32</v>
      </c>
      <c r="X241" s="2">
        <v>32</v>
      </c>
      <c r="Y241" s="2"/>
      <c r="Z241" s="33" t="s">
        <v>176</v>
      </c>
      <c r="AA241" s="12" t="s">
        <v>160</v>
      </c>
      <c r="AB241" s="12">
        <v>20</v>
      </c>
      <c r="AC241" s="13">
        <v>11</v>
      </c>
      <c r="AD241" s="13">
        <v>9</v>
      </c>
      <c r="AE241" s="13"/>
      <c r="AF241" s="34"/>
      <c r="AG241" s="2" t="s">
        <v>177</v>
      </c>
      <c r="AH241" s="2" t="s">
        <v>936</v>
      </c>
      <c r="AI241" s="2" t="s">
        <v>559</v>
      </c>
      <c r="AJ241" s="2" t="s">
        <v>658</v>
      </c>
      <c r="AK241" s="2" t="s">
        <v>87</v>
      </c>
      <c r="AL241" s="1" t="s">
        <v>131</v>
      </c>
      <c r="AM241" s="2" t="s">
        <v>89</v>
      </c>
      <c r="AN241" s="1" t="s">
        <v>108</v>
      </c>
      <c r="AO241" s="2" t="s">
        <v>91</v>
      </c>
      <c r="AP241" s="1" t="s">
        <v>337</v>
      </c>
      <c r="AQ241" s="2" t="s">
        <v>93</v>
      </c>
      <c r="AR241" s="14" t="s">
        <v>1167</v>
      </c>
      <c r="AS241" s="15" t="s">
        <v>95</v>
      </c>
      <c r="AT241" s="1">
        <v>-3</v>
      </c>
      <c r="AU241" s="4">
        <v>3.38</v>
      </c>
      <c r="AV241" s="6">
        <v>3.56</v>
      </c>
      <c r="AW241" s="7">
        <v>2.17</v>
      </c>
      <c r="AX241" s="6">
        <v>2.36</v>
      </c>
      <c r="AY241" s="7">
        <v>2.5</v>
      </c>
      <c r="AZ241" s="8">
        <v>2.5</v>
      </c>
      <c r="BA241" s="7">
        <v>3.9</v>
      </c>
      <c r="BB241" s="8">
        <v>1.34</v>
      </c>
      <c r="BC241" s="6">
        <v>1.94</v>
      </c>
      <c r="BD241" s="7">
        <v>3.13</v>
      </c>
      <c r="BE241" s="7">
        <v>3.12</v>
      </c>
      <c r="BF241" s="7">
        <v>5.89</v>
      </c>
      <c r="BG241" s="7">
        <v>0.9</v>
      </c>
      <c r="BH241" s="8">
        <v>2.33</v>
      </c>
      <c r="BI241" s="7">
        <v>3.69</v>
      </c>
      <c r="BJ241" s="9">
        <v>5.43</v>
      </c>
      <c r="BK241" s="4">
        <v>11.85</v>
      </c>
      <c r="BL241" s="4">
        <v>16.7</v>
      </c>
      <c r="BM241" s="4">
        <v>3.87</v>
      </c>
      <c r="BN241" s="6">
        <v>2.87</v>
      </c>
      <c r="BO241" s="7">
        <v>1.5</v>
      </c>
      <c r="BP241" s="7">
        <v>0</v>
      </c>
      <c r="BQ241" s="7">
        <v>0</v>
      </c>
      <c r="BR241" s="8">
        <v>0</v>
      </c>
      <c r="BS241" s="7">
        <v>0.88</v>
      </c>
      <c r="BT241" s="8">
        <v>1.51</v>
      </c>
      <c r="BU241" s="6">
        <v>2.4700000000000002</v>
      </c>
      <c r="BV241" s="7">
        <v>3.89</v>
      </c>
      <c r="BW241" s="7">
        <v>4.13</v>
      </c>
      <c r="BX241" s="7">
        <v>5.78</v>
      </c>
      <c r="BY241" s="7">
        <v>0</v>
      </c>
      <c r="BZ241" s="8">
        <v>0.99</v>
      </c>
      <c r="CA241" s="7">
        <v>3.49</v>
      </c>
      <c r="CB241" s="9">
        <v>5.52</v>
      </c>
      <c r="CC241" s="4">
        <v>11.73</v>
      </c>
      <c r="CD241" s="4">
        <v>16.13</v>
      </c>
      <c r="CE241" s="16">
        <v>26.45</v>
      </c>
      <c r="CF241" s="18">
        <v>29.59</v>
      </c>
      <c r="CG241" s="17">
        <v>30.85</v>
      </c>
      <c r="CH241" s="18">
        <v>31.93</v>
      </c>
      <c r="CI241" s="17">
        <v>33.94</v>
      </c>
      <c r="CJ241" s="19">
        <v>34.630000000000003</v>
      </c>
      <c r="CK241" s="17">
        <v>35.76</v>
      </c>
      <c r="CL241" s="19">
        <v>36.49</v>
      </c>
      <c r="CM241" s="18">
        <v>36.19</v>
      </c>
      <c r="CN241" s="17">
        <v>38.049999999999997</v>
      </c>
      <c r="CO241" s="17">
        <v>39.049999999999997</v>
      </c>
      <c r="CP241" s="17">
        <v>38.659999999999997</v>
      </c>
      <c r="CQ241" s="17">
        <v>40.770000000000003</v>
      </c>
      <c r="CR241" s="19">
        <v>44.59</v>
      </c>
      <c r="CS241" s="17">
        <v>45.09</v>
      </c>
      <c r="CT241" s="20">
        <v>43.46</v>
      </c>
      <c r="CU241" s="16">
        <v>39.700000000000003</v>
      </c>
      <c r="CV241" s="16">
        <v>35.979999999999997</v>
      </c>
      <c r="CW241" s="16">
        <v>26.61</v>
      </c>
      <c r="CX241" s="18">
        <v>29.2</v>
      </c>
      <c r="CY241" s="17">
        <v>30.87</v>
      </c>
      <c r="CZ241" s="17">
        <v>31.94</v>
      </c>
      <c r="DA241" s="17">
        <v>34.69</v>
      </c>
      <c r="DB241" s="19">
        <v>34.9</v>
      </c>
      <c r="DC241" s="17">
        <v>36.21</v>
      </c>
      <c r="DD241" s="19">
        <v>36.770000000000003</v>
      </c>
      <c r="DE241" s="18">
        <v>36.15</v>
      </c>
      <c r="DF241" s="17">
        <v>38.020000000000003</v>
      </c>
      <c r="DG241" s="17">
        <v>39.53</v>
      </c>
      <c r="DH241" s="17">
        <v>37.89</v>
      </c>
      <c r="DI241" s="17">
        <v>41.51</v>
      </c>
      <c r="DJ241" s="19">
        <v>44.21</v>
      </c>
      <c r="DK241" s="17">
        <v>45.11</v>
      </c>
      <c r="DL241" s="20">
        <v>44.07</v>
      </c>
      <c r="DM241" s="16">
        <v>39.07</v>
      </c>
      <c r="DN241" s="16">
        <v>36.22</v>
      </c>
      <c r="DO241" s="16">
        <v>3</v>
      </c>
      <c r="DP241" s="17">
        <v>3</v>
      </c>
      <c r="DQ241" s="17">
        <v>6</v>
      </c>
      <c r="DR241" s="17">
        <v>6</v>
      </c>
      <c r="DS241" s="17">
        <v>5</v>
      </c>
      <c r="DT241" s="17">
        <v>2</v>
      </c>
      <c r="DU241" s="17">
        <v>0</v>
      </c>
      <c r="DV241" s="17">
        <v>-6</v>
      </c>
      <c r="DW241" s="17">
        <v>-14</v>
      </c>
      <c r="DX241" s="17">
        <v>-14</v>
      </c>
      <c r="DY241" s="17">
        <v>-15</v>
      </c>
      <c r="DZ241" s="17">
        <v>-18</v>
      </c>
      <c r="EA241" s="17">
        <v>-15</v>
      </c>
      <c r="EB241" s="17">
        <v>-10</v>
      </c>
      <c r="EC241" s="17">
        <v>-4</v>
      </c>
      <c r="ED241" s="20">
        <v>0</v>
      </c>
      <c r="EE241" s="20">
        <v>0</v>
      </c>
      <c r="EF241" s="20">
        <v>0</v>
      </c>
    </row>
    <row r="242" spans="1:141" ht="14">
      <c r="A242" s="2" t="s">
        <v>1163</v>
      </c>
      <c r="B242" s="2" t="s">
        <v>47</v>
      </c>
      <c r="C242" s="2"/>
      <c r="D242" s="2">
        <v>53855499</v>
      </c>
      <c r="E242" s="10" t="s">
        <v>412</v>
      </c>
      <c r="F242" s="11" t="s">
        <v>993</v>
      </c>
      <c r="G242" s="2" t="s">
        <v>167</v>
      </c>
      <c r="H242" s="2"/>
      <c r="I242" s="2" t="s">
        <v>99</v>
      </c>
      <c r="J242" s="2" t="s">
        <v>420</v>
      </c>
      <c r="K242" s="30" t="s">
        <v>168</v>
      </c>
      <c r="L242" s="30"/>
      <c r="M242" s="30"/>
      <c r="N242" s="30"/>
      <c r="O242" s="3" t="s">
        <v>17</v>
      </c>
      <c r="P242" s="3">
        <v>31</v>
      </c>
      <c r="Q242" s="2">
        <v>34</v>
      </c>
      <c r="R242" s="2">
        <v>27</v>
      </c>
      <c r="S242" s="2" t="s">
        <v>1164</v>
      </c>
      <c r="T242" s="33"/>
      <c r="U242" s="3" t="s">
        <v>216</v>
      </c>
      <c r="V242" s="3">
        <v>93</v>
      </c>
      <c r="W242" s="2">
        <v>66</v>
      </c>
      <c r="X242" s="2">
        <v>49</v>
      </c>
      <c r="Y242" s="2"/>
      <c r="Z242" s="33" t="s">
        <v>242</v>
      </c>
      <c r="AA242" s="12" t="s">
        <v>217</v>
      </c>
      <c r="AB242" s="12">
        <v>58</v>
      </c>
      <c r="AC242" s="13">
        <v>43</v>
      </c>
      <c r="AD242" s="13">
        <v>43</v>
      </c>
      <c r="AE242" s="13"/>
      <c r="AF242" s="34" t="s">
        <v>131</v>
      </c>
      <c r="AG242" s="2" t="s">
        <v>127</v>
      </c>
      <c r="AH242" s="2" t="s">
        <v>118</v>
      </c>
      <c r="AI242" s="2" t="s">
        <v>257</v>
      </c>
      <c r="AJ242" s="2" t="s">
        <v>106</v>
      </c>
      <c r="AK242" s="2" t="s">
        <v>87</v>
      </c>
      <c r="AL242" s="1" t="s">
        <v>90</v>
      </c>
      <c r="AM242" s="2" t="s">
        <v>89</v>
      </c>
      <c r="AN242" s="1" t="s">
        <v>108</v>
      </c>
      <c r="AO242" s="2" t="s">
        <v>91</v>
      </c>
      <c r="AP242" s="1" t="s">
        <v>349</v>
      </c>
      <c r="AQ242" s="2" t="s">
        <v>93</v>
      </c>
      <c r="AR242" s="14" t="s">
        <v>1165</v>
      </c>
      <c r="AS242" s="15" t="s">
        <v>95</v>
      </c>
      <c r="AT242" s="1">
        <v>11</v>
      </c>
      <c r="AU242" s="4">
        <v>3.74</v>
      </c>
      <c r="AV242" s="39">
        <v>3.85</v>
      </c>
      <c r="AW242" s="5">
        <v>2.08</v>
      </c>
      <c r="AX242" s="6">
        <v>3.12</v>
      </c>
      <c r="AY242" s="7">
        <v>2.2400000000000002</v>
      </c>
      <c r="AZ242" s="8">
        <v>2.88</v>
      </c>
      <c r="BA242" s="7">
        <v>0.95</v>
      </c>
      <c r="BB242" s="8">
        <v>0</v>
      </c>
      <c r="BC242" s="6">
        <v>0.7</v>
      </c>
      <c r="BD242" s="7">
        <v>1.1499999999999999</v>
      </c>
      <c r="BE242" s="7">
        <v>3.58</v>
      </c>
      <c r="BF242" s="7">
        <v>5.6</v>
      </c>
      <c r="BG242" s="7">
        <v>3.29</v>
      </c>
      <c r="BH242" s="8">
        <v>3.11</v>
      </c>
      <c r="BI242" s="7">
        <v>4.3499999999999996</v>
      </c>
      <c r="BJ242" s="9">
        <v>5.99</v>
      </c>
      <c r="BK242" s="4">
        <v>11.74</v>
      </c>
      <c r="BL242" s="4">
        <v>13.19</v>
      </c>
      <c r="BM242" s="4">
        <v>4.9000000000000004</v>
      </c>
      <c r="BN242" s="39">
        <v>4.38</v>
      </c>
      <c r="BO242" s="5">
        <v>2.17</v>
      </c>
      <c r="BP242" s="7">
        <v>1.73</v>
      </c>
      <c r="BQ242" s="7">
        <v>1.54</v>
      </c>
      <c r="BR242" s="8">
        <v>1.9</v>
      </c>
      <c r="BS242" s="7">
        <v>1.88</v>
      </c>
      <c r="BT242" s="8">
        <v>1.34</v>
      </c>
      <c r="BU242" s="6">
        <v>1.1499999999999999</v>
      </c>
      <c r="BV242" s="7">
        <v>2.17</v>
      </c>
      <c r="BW242" s="7">
        <v>0.97</v>
      </c>
      <c r="BX242" s="7">
        <v>5.35</v>
      </c>
      <c r="BY242" s="7">
        <v>3.54</v>
      </c>
      <c r="BZ242" s="8">
        <v>4.2</v>
      </c>
      <c r="CA242" s="7">
        <v>5.07</v>
      </c>
      <c r="CB242" s="9">
        <v>6.29</v>
      </c>
      <c r="CC242" s="4">
        <v>10.98</v>
      </c>
      <c r="CD242" s="4">
        <v>13.25</v>
      </c>
      <c r="CE242" s="16">
        <v>26.05</v>
      </c>
      <c r="CF242" s="40">
        <v>30.96</v>
      </c>
      <c r="CG242" s="23">
        <v>31.93</v>
      </c>
      <c r="CH242" s="18">
        <v>32.340000000000003</v>
      </c>
      <c r="CI242" s="17">
        <v>33.1</v>
      </c>
      <c r="CJ242" s="19">
        <v>34.93</v>
      </c>
      <c r="CK242" s="17">
        <v>35.25</v>
      </c>
      <c r="CL242" s="19">
        <v>37.840000000000003</v>
      </c>
      <c r="CM242" s="18">
        <v>38.340000000000003</v>
      </c>
      <c r="CN242" s="17">
        <v>38.22</v>
      </c>
      <c r="CO242" s="17">
        <v>38.19</v>
      </c>
      <c r="CP242" s="17">
        <v>41.21</v>
      </c>
      <c r="CQ242" s="17">
        <v>44.23</v>
      </c>
      <c r="CR242" s="19">
        <v>44.76</v>
      </c>
      <c r="CS242" s="17">
        <v>46.95</v>
      </c>
      <c r="CT242" s="20">
        <v>44.97</v>
      </c>
      <c r="CU242" s="16">
        <v>42.85</v>
      </c>
      <c r="CV242" s="16">
        <v>44.34</v>
      </c>
      <c r="CW242" s="16">
        <v>26.01</v>
      </c>
      <c r="CX242" s="40">
        <v>29.62</v>
      </c>
      <c r="CY242" s="23">
        <v>32.54</v>
      </c>
      <c r="CZ242" s="17">
        <v>34.19</v>
      </c>
      <c r="DA242" s="17">
        <v>35.409999999999997</v>
      </c>
      <c r="DB242" s="19">
        <v>34.92</v>
      </c>
      <c r="DC242" s="17">
        <v>36.909999999999997</v>
      </c>
      <c r="DD242" s="19">
        <v>38.42</v>
      </c>
      <c r="DE242" s="18">
        <v>38.57</v>
      </c>
      <c r="DF242" s="17">
        <v>37.96</v>
      </c>
      <c r="DG242" s="17">
        <v>38.200000000000003</v>
      </c>
      <c r="DH242" s="17">
        <v>40.729999999999997</v>
      </c>
      <c r="DI242" s="17">
        <v>44.32</v>
      </c>
      <c r="DJ242" s="19">
        <v>45.13</v>
      </c>
      <c r="DK242" s="17">
        <v>48.44</v>
      </c>
      <c r="DL242" s="20">
        <v>46.18</v>
      </c>
      <c r="DM242" s="16">
        <v>42.42</v>
      </c>
      <c r="DN242" s="16">
        <v>43.48</v>
      </c>
      <c r="DO242" s="16">
        <v>5</v>
      </c>
      <c r="DP242" s="23">
        <v>5</v>
      </c>
      <c r="DQ242" s="23">
        <v>7</v>
      </c>
      <c r="DR242" s="17">
        <v>6</v>
      </c>
      <c r="DS242" s="17">
        <v>3</v>
      </c>
      <c r="DT242" s="17">
        <v>-2</v>
      </c>
      <c r="DU242" s="17">
        <v>-13</v>
      </c>
      <c r="DV242" s="17">
        <v>-19</v>
      </c>
      <c r="DW242" s="17">
        <v>-18</v>
      </c>
      <c r="DX242" s="17">
        <v>-16</v>
      </c>
      <c r="DY242" s="17">
        <v>-8</v>
      </c>
      <c r="DZ242" s="17">
        <v>-3</v>
      </c>
      <c r="EA242" s="17">
        <v>4</v>
      </c>
      <c r="EB242" s="17">
        <v>12</v>
      </c>
      <c r="EC242" s="17">
        <v>15</v>
      </c>
      <c r="ED242" s="20">
        <v>15</v>
      </c>
      <c r="EE242" s="20">
        <v>15</v>
      </c>
      <c r="EF242" s="20">
        <v>15</v>
      </c>
    </row>
    <row r="243" spans="1:141" ht="14">
      <c r="A243" s="2" t="s">
        <v>1158</v>
      </c>
      <c r="B243" s="2" t="s">
        <v>16</v>
      </c>
      <c r="C243" s="2"/>
      <c r="D243" s="2">
        <v>52274299</v>
      </c>
      <c r="E243" s="10" t="s">
        <v>346</v>
      </c>
      <c r="F243" s="11" t="s">
        <v>1159</v>
      </c>
      <c r="G243" s="2" t="s">
        <v>167</v>
      </c>
      <c r="H243" s="2"/>
      <c r="I243" s="2" t="s">
        <v>79</v>
      </c>
      <c r="J243" s="2" t="s">
        <v>329</v>
      </c>
      <c r="K243" s="30" t="s">
        <v>1129</v>
      </c>
      <c r="L243" s="30"/>
      <c r="M243" s="30"/>
      <c r="N243" s="30"/>
      <c r="O243" s="3" t="s">
        <v>48</v>
      </c>
      <c r="P243" s="3">
        <v>29</v>
      </c>
      <c r="Q243" s="2">
        <v>24</v>
      </c>
      <c r="R243" s="2">
        <v>21</v>
      </c>
      <c r="S243" s="2" t="s">
        <v>1160</v>
      </c>
      <c r="T243" s="33"/>
      <c r="U243" s="3" t="s">
        <v>848</v>
      </c>
      <c r="V243" s="3">
        <v>54</v>
      </c>
      <c r="W243" s="2">
        <v>44</v>
      </c>
      <c r="X243" s="2">
        <v>34</v>
      </c>
      <c r="Y243" s="2"/>
      <c r="Z243" s="33" t="s">
        <v>443</v>
      </c>
      <c r="AA243" s="12" t="s">
        <v>217</v>
      </c>
      <c r="AB243" s="12">
        <v>29</v>
      </c>
      <c r="AC243" s="13">
        <v>29</v>
      </c>
      <c r="AD243" s="13">
        <v>14</v>
      </c>
      <c r="AE243" s="13"/>
      <c r="AF243" s="34" t="s">
        <v>180</v>
      </c>
      <c r="AG243" s="2" t="s">
        <v>177</v>
      </c>
      <c r="AH243" s="2" t="s">
        <v>403</v>
      </c>
      <c r="AI243" s="2" t="s">
        <v>226</v>
      </c>
      <c r="AJ243" s="2" t="s">
        <v>626</v>
      </c>
      <c r="AK243" s="2" t="s">
        <v>87</v>
      </c>
      <c r="AL243" s="1" t="s">
        <v>180</v>
      </c>
      <c r="AM243" s="2" t="s">
        <v>89</v>
      </c>
      <c r="AN243" s="1" t="s">
        <v>152</v>
      </c>
      <c r="AO243" s="2" t="s">
        <v>91</v>
      </c>
      <c r="AP243" s="1" t="s">
        <v>1161</v>
      </c>
      <c r="AQ243" s="2" t="s">
        <v>93</v>
      </c>
      <c r="AR243" s="14" t="s">
        <v>1162</v>
      </c>
      <c r="AS243" s="15" t="s">
        <v>95</v>
      </c>
      <c r="AT243" s="1">
        <v>2</v>
      </c>
      <c r="AU243" s="4">
        <v>4.1100000000000003</v>
      </c>
      <c r="AV243" s="6">
        <v>4.25</v>
      </c>
      <c r="AW243" s="7">
        <v>3.37</v>
      </c>
      <c r="AX243" s="6">
        <v>2.83</v>
      </c>
      <c r="AY243" s="7">
        <v>2.52</v>
      </c>
      <c r="AZ243" s="8">
        <v>2.17</v>
      </c>
      <c r="BA243" s="7">
        <v>2.76</v>
      </c>
      <c r="BB243" s="8">
        <v>3.03</v>
      </c>
      <c r="BC243" s="6">
        <v>3.28</v>
      </c>
      <c r="BD243" s="7">
        <v>4.29</v>
      </c>
      <c r="BE243" s="7">
        <v>4.76</v>
      </c>
      <c r="BF243" s="7">
        <v>5.49</v>
      </c>
      <c r="BG243" s="7">
        <v>4.28</v>
      </c>
      <c r="BH243" s="41">
        <v>5.41</v>
      </c>
      <c r="BI243" s="5">
        <v>9.09</v>
      </c>
      <c r="BJ243" s="9">
        <v>11.12</v>
      </c>
      <c r="BK243" s="4">
        <v>14.47</v>
      </c>
      <c r="BL243" s="4">
        <v>19.059999999999999</v>
      </c>
      <c r="BM243" s="4">
        <v>5.12</v>
      </c>
      <c r="BN243" s="6">
        <v>3.56</v>
      </c>
      <c r="BO243" s="7">
        <v>0.88</v>
      </c>
      <c r="BP243" s="7">
        <v>2.02</v>
      </c>
      <c r="BQ243" s="7">
        <v>2.27</v>
      </c>
      <c r="BR243" s="8">
        <v>2.78</v>
      </c>
      <c r="BS243" s="7">
        <v>2.78</v>
      </c>
      <c r="BT243" s="8">
        <v>3.11</v>
      </c>
      <c r="BU243" s="6">
        <v>3.98</v>
      </c>
      <c r="BV243" s="7">
        <v>4.97</v>
      </c>
      <c r="BW243" s="7">
        <v>4.43</v>
      </c>
      <c r="BX243" s="7">
        <v>6.59</v>
      </c>
      <c r="BY243" s="7">
        <v>5.82</v>
      </c>
      <c r="BZ243" s="41">
        <v>5.7</v>
      </c>
      <c r="CA243" s="5">
        <v>9.32</v>
      </c>
      <c r="CB243" s="9">
        <v>10.220000000000001</v>
      </c>
      <c r="CC243" s="4">
        <v>14.11</v>
      </c>
      <c r="CD243" s="4">
        <v>16.72</v>
      </c>
      <c r="CE243" s="16">
        <v>26.28</v>
      </c>
      <c r="CF243" s="18">
        <v>29.45</v>
      </c>
      <c r="CG243" s="17">
        <v>31.2</v>
      </c>
      <c r="CH243" s="18">
        <v>31.58</v>
      </c>
      <c r="CI243" s="17">
        <v>34.369999999999997</v>
      </c>
      <c r="CJ243" s="19">
        <v>35.299999999999997</v>
      </c>
      <c r="CK243" s="17">
        <v>36.89</v>
      </c>
      <c r="CL243" s="19">
        <v>37.119999999999997</v>
      </c>
      <c r="CM243" s="18">
        <v>37.71</v>
      </c>
      <c r="CN243" s="17">
        <v>36.450000000000003</v>
      </c>
      <c r="CO243" s="17">
        <v>38.99</v>
      </c>
      <c r="CP243" s="17">
        <v>39.71</v>
      </c>
      <c r="CQ243" s="17">
        <v>43.47</v>
      </c>
      <c r="CR243" s="42">
        <v>44.55</v>
      </c>
      <c r="CS243" s="23">
        <v>43.58</v>
      </c>
      <c r="CT243" s="20">
        <v>44.03</v>
      </c>
      <c r="CU243" s="16">
        <v>40.85</v>
      </c>
      <c r="CV243" s="16">
        <v>32.51</v>
      </c>
      <c r="CW243" s="16">
        <v>27.17</v>
      </c>
      <c r="CX243" s="18">
        <v>30.15</v>
      </c>
      <c r="CY243" s="17">
        <v>32.33</v>
      </c>
      <c r="CZ243" s="17">
        <v>32.82</v>
      </c>
      <c r="DA243" s="17">
        <v>34.18</v>
      </c>
      <c r="DB243" s="19">
        <v>35.4</v>
      </c>
      <c r="DC243" s="17">
        <v>36.83</v>
      </c>
      <c r="DD243" s="19">
        <v>37.08</v>
      </c>
      <c r="DE243" s="18">
        <v>37.14</v>
      </c>
      <c r="DF243" s="17">
        <v>36.409999999999997</v>
      </c>
      <c r="DG243" s="17">
        <v>39.520000000000003</v>
      </c>
      <c r="DH243" s="17">
        <v>40.85</v>
      </c>
      <c r="DI243" s="17">
        <v>43.41</v>
      </c>
      <c r="DJ243" s="42">
        <v>44.54</v>
      </c>
      <c r="DK243" s="23">
        <v>42.57</v>
      </c>
      <c r="DL243" s="20">
        <v>44.67</v>
      </c>
      <c r="DM243" s="16">
        <v>40.53</v>
      </c>
      <c r="DN243" s="16">
        <v>33.06</v>
      </c>
      <c r="DO243" s="16">
        <v>6</v>
      </c>
      <c r="DP243" s="17">
        <v>7</v>
      </c>
      <c r="DQ243" s="17">
        <v>4</v>
      </c>
      <c r="DR243" s="17">
        <v>0</v>
      </c>
      <c r="DS243" s="17">
        <v>-7</v>
      </c>
      <c r="DT243" s="17">
        <v>-11</v>
      </c>
      <c r="DU243" s="17">
        <v>-14</v>
      </c>
      <c r="DV243" s="17">
        <v>-15</v>
      </c>
      <c r="DW243" s="17">
        <v>-13</v>
      </c>
      <c r="DX243" s="17">
        <v>-9</v>
      </c>
      <c r="DY243" s="17">
        <v>-6</v>
      </c>
      <c r="DZ243" s="17">
        <v>0</v>
      </c>
      <c r="EA243" s="17">
        <v>3</v>
      </c>
      <c r="EB243" s="23">
        <v>5</v>
      </c>
      <c r="EC243" s="23">
        <v>4</v>
      </c>
      <c r="ED243" s="20">
        <v>1</v>
      </c>
      <c r="EE243" s="20">
        <v>1</v>
      </c>
      <c r="EF243" s="20">
        <v>0</v>
      </c>
    </row>
    <row r="244" spans="1:141" ht="14">
      <c r="A244" s="2" t="s">
        <v>1152</v>
      </c>
      <c r="B244" s="2" t="s">
        <v>49</v>
      </c>
      <c r="C244" s="2"/>
      <c r="D244" s="2">
        <v>53387097</v>
      </c>
      <c r="E244" s="10" t="s">
        <v>1153</v>
      </c>
      <c r="F244" s="11" t="s">
        <v>1154</v>
      </c>
      <c r="G244" s="2" t="s">
        <v>167</v>
      </c>
      <c r="H244" s="2"/>
      <c r="I244" s="2" t="s">
        <v>147</v>
      </c>
      <c r="J244" s="2" t="s">
        <v>420</v>
      </c>
      <c r="K244" s="30" t="s">
        <v>168</v>
      </c>
      <c r="L244" s="30"/>
      <c r="M244" s="30"/>
      <c r="N244" s="30"/>
      <c r="O244" s="3" t="s">
        <v>50</v>
      </c>
      <c r="P244" s="3">
        <v>36</v>
      </c>
      <c r="Q244" s="2">
        <v>23</v>
      </c>
      <c r="R244" s="2">
        <v>26</v>
      </c>
      <c r="S244" s="2" t="s">
        <v>1155</v>
      </c>
      <c r="T244" s="33"/>
      <c r="U244" s="3" t="s">
        <v>101</v>
      </c>
      <c r="V244" s="3">
        <v>61</v>
      </c>
      <c r="W244" s="2">
        <v>50</v>
      </c>
      <c r="X244" s="2">
        <v>37</v>
      </c>
      <c r="Y244" s="2"/>
      <c r="Z244" s="33" t="s">
        <v>242</v>
      </c>
      <c r="AA244" s="12" t="s">
        <v>116</v>
      </c>
      <c r="AB244" s="12">
        <v>48</v>
      </c>
      <c r="AC244" s="13">
        <v>41</v>
      </c>
      <c r="AD244" s="13">
        <v>27</v>
      </c>
      <c r="AE244" s="13"/>
      <c r="AF244" s="34" t="s">
        <v>180</v>
      </c>
      <c r="AG244" s="2" t="s">
        <v>1156</v>
      </c>
      <c r="AH244" s="2" t="s">
        <v>202</v>
      </c>
      <c r="AI244" s="2" t="s">
        <v>105</v>
      </c>
      <c r="AJ244" s="2" t="s">
        <v>626</v>
      </c>
      <c r="AK244" s="2" t="s">
        <v>87</v>
      </c>
      <c r="AL244" s="1" t="s">
        <v>176</v>
      </c>
      <c r="AM244" s="2" t="s">
        <v>89</v>
      </c>
      <c r="AN244" s="1" t="s">
        <v>108</v>
      </c>
      <c r="AO244" s="2" t="s">
        <v>91</v>
      </c>
      <c r="AP244" s="1" t="s">
        <v>835</v>
      </c>
      <c r="AQ244" s="2" t="s">
        <v>93</v>
      </c>
      <c r="AR244" s="14" t="s">
        <v>1157</v>
      </c>
      <c r="AS244" s="15" t="s">
        <v>95</v>
      </c>
      <c r="AT244" s="1">
        <v>-4</v>
      </c>
      <c r="AU244" s="4">
        <v>5.27</v>
      </c>
      <c r="AV244" s="6">
        <v>3.56</v>
      </c>
      <c r="AW244" s="7">
        <v>2.75</v>
      </c>
      <c r="AX244" s="6">
        <v>2.61</v>
      </c>
      <c r="AY244" s="7">
        <v>2.78</v>
      </c>
      <c r="AZ244" s="8">
        <v>2.62</v>
      </c>
      <c r="BA244" s="7">
        <v>1.69</v>
      </c>
      <c r="BB244" s="8">
        <v>2.56</v>
      </c>
      <c r="BC244" s="6">
        <v>1.81</v>
      </c>
      <c r="BD244" s="7">
        <v>4.5599999999999996</v>
      </c>
      <c r="BE244" s="7">
        <v>4.5599999999999996</v>
      </c>
      <c r="BF244" s="7">
        <v>9.5299999999999994</v>
      </c>
      <c r="BG244" s="7">
        <v>5.55</v>
      </c>
      <c r="BH244" s="8">
        <v>4.07</v>
      </c>
      <c r="BI244" s="7">
        <v>4.9000000000000004</v>
      </c>
      <c r="BJ244" s="9">
        <v>6.83</v>
      </c>
      <c r="BK244" s="4">
        <v>13.89</v>
      </c>
      <c r="BL244" s="4">
        <v>15.38</v>
      </c>
      <c r="BM244" s="4">
        <v>5.34</v>
      </c>
      <c r="BN244" s="6">
        <v>4.01</v>
      </c>
      <c r="BO244" s="7">
        <v>1.73</v>
      </c>
      <c r="BP244" s="7">
        <v>0.83</v>
      </c>
      <c r="BQ244" s="7">
        <v>0</v>
      </c>
      <c r="BR244" s="8">
        <v>0.81</v>
      </c>
      <c r="BS244" s="7">
        <v>1.86</v>
      </c>
      <c r="BT244" s="8">
        <v>3.31</v>
      </c>
      <c r="BU244" s="6">
        <v>3.98</v>
      </c>
      <c r="BV244" s="7">
        <v>5.1100000000000003</v>
      </c>
      <c r="BW244" s="7">
        <v>5.22</v>
      </c>
      <c r="BX244" s="7">
        <v>8.3699999999999992</v>
      </c>
      <c r="BY244" s="7">
        <v>3.11</v>
      </c>
      <c r="BZ244" s="8">
        <v>2.66</v>
      </c>
      <c r="CA244" s="7">
        <v>5.0599999999999996</v>
      </c>
      <c r="CB244" s="9">
        <v>6.04</v>
      </c>
      <c r="CC244" s="4">
        <v>12.38</v>
      </c>
      <c r="CD244" s="4">
        <v>16.079999999999998</v>
      </c>
      <c r="CE244" s="16">
        <v>26.3</v>
      </c>
      <c r="CF244" s="18">
        <v>31.04</v>
      </c>
      <c r="CG244" s="17">
        <v>31.99</v>
      </c>
      <c r="CH244" s="18">
        <v>36.380000000000003</v>
      </c>
      <c r="CI244" s="17">
        <v>38.54</v>
      </c>
      <c r="CJ244" s="19">
        <v>38.6</v>
      </c>
      <c r="CK244" s="17">
        <v>39.799999999999997</v>
      </c>
      <c r="CL244" s="19">
        <v>41.64</v>
      </c>
      <c r="CM244" s="18">
        <v>41.1</v>
      </c>
      <c r="CN244" s="17">
        <v>41.58</v>
      </c>
      <c r="CO244" s="17">
        <v>40.33</v>
      </c>
      <c r="CP244" s="17">
        <v>41.38</v>
      </c>
      <c r="CQ244" s="17">
        <v>45.92</v>
      </c>
      <c r="CR244" s="19">
        <v>48.82</v>
      </c>
      <c r="CS244" s="17">
        <v>49.32</v>
      </c>
      <c r="CT244" s="20">
        <v>46.76</v>
      </c>
      <c r="CU244" s="16">
        <v>45.87</v>
      </c>
      <c r="CV244" s="16">
        <v>43.32</v>
      </c>
      <c r="CW244" s="16">
        <v>26.5</v>
      </c>
      <c r="CX244" s="18">
        <v>30.44</v>
      </c>
      <c r="CY244" s="17">
        <v>31.03</v>
      </c>
      <c r="CZ244" s="17">
        <v>36.75</v>
      </c>
      <c r="DA244" s="17">
        <v>39.520000000000003</v>
      </c>
      <c r="DB244" s="19">
        <v>38.92</v>
      </c>
      <c r="DC244" s="17">
        <v>39.29</v>
      </c>
      <c r="DD244" s="19">
        <v>41.11</v>
      </c>
      <c r="DE244" s="18">
        <v>40.630000000000003</v>
      </c>
      <c r="DF244" s="17">
        <v>41.93</v>
      </c>
      <c r="DG244" s="17">
        <v>40.04</v>
      </c>
      <c r="DH244" s="17">
        <v>41.15</v>
      </c>
      <c r="DI244" s="17">
        <v>44.96</v>
      </c>
      <c r="DJ244" s="19">
        <v>47.45</v>
      </c>
      <c r="DK244" s="17">
        <v>49.77</v>
      </c>
      <c r="DL244" s="20">
        <v>46.52</v>
      </c>
      <c r="DM244" s="16">
        <v>45.65</v>
      </c>
      <c r="DN244" s="16">
        <v>41.83</v>
      </c>
      <c r="DO244" s="16">
        <v>0</v>
      </c>
      <c r="DP244" s="17">
        <v>0</v>
      </c>
      <c r="DQ244" s="17">
        <v>2</v>
      </c>
      <c r="DR244" s="17">
        <v>5</v>
      </c>
      <c r="DS244" s="17">
        <v>3</v>
      </c>
      <c r="DT244" s="17">
        <v>0</v>
      </c>
      <c r="DU244" s="17">
        <v>-2</v>
      </c>
      <c r="DV244" s="17">
        <v>-6</v>
      </c>
      <c r="DW244" s="17">
        <v>-6</v>
      </c>
      <c r="DX244" s="17">
        <v>-3</v>
      </c>
      <c r="DY244" s="17">
        <v>1</v>
      </c>
      <c r="DZ244" s="17">
        <v>11</v>
      </c>
      <c r="EA244" s="17">
        <v>18</v>
      </c>
      <c r="EB244" s="17">
        <v>20</v>
      </c>
      <c r="EC244" s="17">
        <v>18</v>
      </c>
      <c r="ED244" s="20">
        <v>13</v>
      </c>
      <c r="EE244" s="20">
        <v>10</v>
      </c>
      <c r="EF244" s="20">
        <v>10</v>
      </c>
    </row>
    <row r="245" spans="1:141" s="2" customFormat="1" ht="14">
      <c r="A245" s="2" t="s">
        <v>1147</v>
      </c>
      <c r="B245" s="2" t="s">
        <v>37</v>
      </c>
      <c r="D245" s="2">
        <v>51303839</v>
      </c>
      <c r="E245" s="10" t="s">
        <v>1148</v>
      </c>
      <c r="F245" s="11" t="s">
        <v>1149</v>
      </c>
      <c r="G245" s="2" t="s">
        <v>167</v>
      </c>
      <c r="I245" s="2" t="s">
        <v>158</v>
      </c>
      <c r="J245" s="25"/>
      <c r="K245" s="30" t="s">
        <v>168</v>
      </c>
      <c r="L245" s="30" t="s">
        <v>1151</v>
      </c>
      <c r="M245" s="30"/>
      <c r="N245" s="31"/>
      <c r="O245" s="3" t="s">
        <v>6</v>
      </c>
      <c r="P245" s="3">
        <v>18</v>
      </c>
      <c r="Q245" s="2">
        <v>16</v>
      </c>
      <c r="R245" s="2">
        <v>8</v>
      </c>
      <c r="T245" s="33"/>
      <c r="U245" s="3" t="s">
        <v>81</v>
      </c>
      <c r="V245" s="3">
        <v>18</v>
      </c>
      <c r="W245" s="2">
        <v>16</v>
      </c>
      <c r="X245" s="2">
        <v>10</v>
      </c>
      <c r="Z245" s="33"/>
      <c r="AA245" s="3" t="s">
        <v>1150</v>
      </c>
      <c r="AB245" s="3">
        <v>45</v>
      </c>
      <c r="AC245" s="2">
        <v>40</v>
      </c>
      <c r="AD245" s="2">
        <v>12</v>
      </c>
      <c r="AE245" s="13"/>
      <c r="AF245" s="34" t="s">
        <v>90</v>
      </c>
      <c r="AG245" s="2" t="s">
        <v>117</v>
      </c>
      <c r="AH245" s="2" t="s">
        <v>336</v>
      </c>
      <c r="AI245" s="2" t="s">
        <v>203</v>
      </c>
      <c r="AJ245" s="2" t="s">
        <v>359</v>
      </c>
      <c r="AK245" s="2" t="s">
        <v>87</v>
      </c>
      <c r="AL245" s="2" t="s">
        <v>197</v>
      </c>
      <c r="AM245" s="2" t="s">
        <v>89</v>
      </c>
      <c r="AN245" s="2" t="s">
        <v>131</v>
      </c>
      <c r="AO245" s="2" t="s">
        <v>91</v>
      </c>
      <c r="AP245" s="2" t="s">
        <v>902</v>
      </c>
      <c r="AQ245" s="2" t="s">
        <v>93</v>
      </c>
      <c r="AR245" s="69" t="s">
        <v>442</v>
      </c>
      <c r="AS245" s="13" t="s">
        <v>95</v>
      </c>
      <c r="AT245" s="2">
        <v>-12</v>
      </c>
      <c r="AU245" s="4">
        <v>3.51</v>
      </c>
      <c r="AV245" s="39">
        <v>2.84</v>
      </c>
      <c r="AW245" s="5">
        <v>2.29</v>
      </c>
      <c r="AX245" s="39">
        <v>2.2400000000000002</v>
      </c>
      <c r="AY245" s="5">
        <v>2.36</v>
      </c>
      <c r="AZ245" s="41">
        <v>1.39</v>
      </c>
      <c r="BA245" s="5">
        <v>0</v>
      </c>
      <c r="BB245" s="41">
        <v>1.27</v>
      </c>
      <c r="BC245" s="6">
        <v>2.2400000000000002</v>
      </c>
      <c r="BD245" s="7">
        <v>3.6</v>
      </c>
      <c r="BE245" s="7">
        <v>3.72</v>
      </c>
      <c r="BF245" s="7">
        <v>5.48</v>
      </c>
      <c r="BG245" s="7">
        <v>3.23</v>
      </c>
      <c r="BH245" s="8">
        <v>5.97</v>
      </c>
      <c r="BI245" s="7">
        <v>6.44</v>
      </c>
      <c r="BJ245" s="9">
        <v>6.3</v>
      </c>
      <c r="BK245" s="4">
        <v>9.92</v>
      </c>
      <c r="BL245" s="4">
        <v>14.38</v>
      </c>
      <c r="BM245" s="4">
        <v>3.93</v>
      </c>
      <c r="BN245" s="39">
        <v>1.57</v>
      </c>
      <c r="BO245" s="5">
        <v>0</v>
      </c>
      <c r="BP245" s="5">
        <v>0</v>
      </c>
      <c r="BQ245" s="5">
        <v>1.62</v>
      </c>
      <c r="BR245" s="41">
        <v>2.2400000000000002</v>
      </c>
      <c r="BS245" s="5">
        <v>2.5</v>
      </c>
      <c r="BT245" s="41">
        <v>2.08</v>
      </c>
      <c r="BU245" s="6">
        <v>3.07</v>
      </c>
      <c r="BV245" s="7">
        <v>3.83</v>
      </c>
      <c r="BW245" s="7">
        <v>5.39</v>
      </c>
      <c r="BX245" s="7">
        <v>1.94</v>
      </c>
      <c r="BY245" s="7">
        <v>1.73</v>
      </c>
      <c r="BZ245" s="8">
        <v>3.56</v>
      </c>
      <c r="CA245" s="7">
        <v>5.12</v>
      </c>
      <c r="CB245" s="9">
        <v>5.48</v>
      </c>
      <c r="CC245" s="4">
        <v>10.89</v>
      </c>
      <c r="CD245" s="4">
        <v>13.88</v>
      </c>
      <c r="CE245" s="16">
        <v>26.11</v>
      </c>
      <c r="CF245" s="40">
        <v>26.9</v>
      </c>
      <c r="CG245" s="23">
        <v>29.16</v>
      </c>
      <c r="CH245" s="40">
        <v>31.31</v>
      </c>
      <c r="CI245" s="23">
        <v>32.33</v>
      </c>
      <c r="CJ245" s="42">
        <v>33.67</v>
      </c>
      <c r="CK245" s="23">
        <v>34.200000000000003</v>
      </c>
      <c r="CL245" s="42">
        <v>35.549999999999997</v>
      </c>
      <c r="CM245" s="18">
        <v>34.119999999999997</v>
      </c>
      <c r="CN245" s="17">
        <v>36.15</v>
      </c>
      <c r="CO245" s="17">
        <v>37.979999999999997</v>
      </c>
      <c r="CP245" s="17">
        <v>40.299999999999997</v>
      </c>
      <c r="CQ245" s="17">
        <v>41.01</v>
      </c>
      <c r="CR245" s="19">
        <v>41.62</v>
      </c>
      <c r="CS245" s="17">
        <v>41.27</v>
      </c>
      <c r="CT245" s="20">
        <v>39.520000000000003</v>
      </c>
      <c r="CU245" s="16">
        <v>38.04</v>
      </c>
      <c r="CV245" s="16">
        <v>37.049999999999997</v>
      </c>
      <c r="CW245" s="16">
        <v>24.91</v>
      </c>
      <c r="CX245" s="40">
        <v>26.28</v>
      </c>
      <c r="CY245" s="23">
        <v>28.88</v>
      </c>
      <c r="CZ245" s="23">
        <v>31.51</v>
      </c>
      <c r="DA245" s="23">
        <v>32.76</v>
      </c>
      <c r="DB245" s="42">
        <v>33.72</v>
      </c>
      <c r="DC245" s="23">
        <v>33.47</v>
      </c>
      <c r="DD245" s="42">
        <v>35.57</v>
      </c>
      <c r="DE245" s="18">
        <v>34.53</v>
      </c>
      <c r="DF245" s="17">
        <v>36.85</v>
      </c>
      <c r="DG245" s="17">
        <v>37.409999999999997</v>
      </c>
      <c r="DH245" s="17">
        <v>40.04</v>
      </c>
      <c r="DI245" s="17">
        <v>41.48</v>
      </c>
      <c r="DJ245" s="19">
        <v>41.6</v>
      </c>
      <c r="DK245" s="17">
        <v>42.39</v>
      </c>
      <c r="DL245" s="20">
        <v>38.64</v>
      </c>
      <c r="DM245" s="16">
        <v>38.76</v>
      </c>
      <c r="DN245" s="16">
        <v>37.29</v>
      </c>
      <c r="DO245" s="16">
        <v>0</v>
      </c>
      <c r="DP245" s="23">
        <v>1</v>
      </c>
      <c r="DQ245" s="23">
        <v>7</v>
      </c>
      <c r="DR245" s="23">
        <v>8</v>
      </c>
      <c r="DS245" s="23">
        <v>5</v>
      </c>
      <c r="DT245" s="23">
        <v>2</v>
      </c>
      <c r="DU245" s="23">
        <v>2</v>
      </c>
      <c r="DV245" s="23">
        <v>3</v>
      </c>
      <c r="DW245" s="17">
        <v>5</v>
      </c>
      <c r="DX245" s="17">
        <v>10</v>
      </c>
      <c r="DY245" s="17">
        <v>17</v>
      </c>
      <c r="DZ245" s="17">
        <v>22</v>
      </c>
      <c r="EA245" s="17">
        <v>21</v>
      </c>
      <c r="EB245" s="17">
        <v>13</v>
      </c>
      <c r="EC245" s="17">
        <v>5</v>
      </c>
      <c r="ED245" s="20">
        <v>0</v>
      </c>
      <c r="EE245" s="20">
        <v>0</v>
      </c>
      <c r="EF245" s="20">
        <v>0</v>
      </c>
    </row>
    <row r="246" spans="1:141" ht="14">
      <c r="A246" s="2" t="s">
        <v>1141</v>
      </c>
      <c r="B246" s="2" t="s">
        <v>47</v>
      </c>
      <c r="C246" s="2"/>
      <c r="D246" s="2">
        <v>52273979</v>
      </c>
      <c r="E246" s="10" t="s">
        <v>1142</v>
      </c>
      <c r="F246" s="11" t="s">
        <v>524</v>
      </c>
      <c r="G246" s="2" t="s">
        <v>167</v>
      </c>
      <c r="H246" s="2"/>
      <c r="I246" s="2" t="s">
        <v>99</v>
      </c>
      <c r="J246" s="2" t="s">
        <v>114</v>
      </c>
      <c r="K246" s="30" t="s">
        <v>1143</v>
      </c>
      <c r="L246" s="30" t="s">
        <v>168</v>
      </c>
      <c r="M246" s="30"/>
      <c r="N246" s="30"/>
      <c r="O246" s="3" t="s">
        <v>48</v>
      </c>
      <c r="P246" s="3">
        <v>17</v>
      </c>
      <c r="Q246" s="2">
        <v>16</v>
      </c>
      <c r="R246" s="2">
        <v>15</v>
      </c>
      <c r="S246" s="2" t="s">
        <v>1144</v>
      </c>
      <c r="T246" s="33"/>
      <c r="U246" s="3" t="s">
        <v>64</v>
      </c>
      <c r="V246" s="3">
        <v>56</v>
      </c>
      <c r="W246" s="2">
        <v>49</v>
      </c>
      <c r="X246" s="2">
        <v>41</v>
      </c>
      <c r="Y246" s="2"/>
      <c r="Z246" s="33" t="s">
        <v>209</v>
      </c>
      <c r="AA246" s="12" t="s">
        <v>126</v>
      </c>
      <c r="AB246" s="12">
        <v>56</v>
      </c>
      <c r="AC246" s="13">
        <v>46</v>
      </c>
      <c r="AD246" s="13">
        <v>29</v>
      </c>
      <c r="AE246" s="13"/>
      <c r="AF246" s="34" t="s">
        <v>152</v>
      </c>
      <c r="AG246" s="2" t="s">
        <v>239</v>
      </c>
      <c r="AH246" s="2" t="s">
        <v>1029</v>
      </c>
      <c r="AI246" s="2" t="s">
        <v>642</v>
      </c>
      <c r="AJ246" s="2" t="s">
        <v>313</v>
      </c>
      <c r="AK246" s="2" t="s">
        <v>87</v>
      </c>
      <c r="AL246" s="1" t="s">
        <v>88</v>
      </c>
      <c r="AM246" s="2" t="s">
        <v>89</v>
      </c>
      <c r="AN246" s="1" t="s">
        <v>131</v>
      </c>
      <c r="AO246" s="2" t="s">
        <v>91</v>
      </c>
      <c r="AP246" s="1" t="s">
        <v>1145</v>
      </c>
      <c r="AQ246" s="2" t="s">
        <v>93</v>
      </c>
      <c r="AR246" s="14" t="s">
        <v>1146</v>
      </c>
      <c r="AS246" s="15" t="s">
        <v>95</v>
      </c>
      <c r="AT246" s="1">
        <v>8</v>
      </c>
      <c r="AU246" s="4">
        <v>3.51</v>
      </c>
      <c r="AV246" s="39">
        <v>3.46</v>
      </c>
      <c r="AW246" s="7">
        <v>2.83</v>
      </c>
      <c r="AX246" s="6">
        <v>1.34</v>
      </c>
      <c r="AY246" s="7">
        <v>0.54</v>
      </c>
      <c r="AZ246" s="8">
        <v>0</v>
      </c>
      <c r="BA246" s="7">
        <v>0</v>
      </c>
      <c r="BB246" s="8">
        <v>0</v>
      </c>
      <c r="BC246" s="6">
        <v>1.27</v>
      </c>
      <c r="BD246" s="7">
        <v>1.39</v>
      </c>
      <c r="BE246" s="7">
        <v>3.33</v>
      </c>
      <c r="BF246" s="7">
        <v>3.26</v>
      </c>
      <c r="BG246" s="7">
        <v>2.87</v>
      </c>
      <c r="BH246" s="8">
        <v>3.73</v>
      </c>
      <c r="BI246" s="7">
        <v>5.82</v>
      </c>
      <c r="BJ246" s="9">
        <v>7.31</v>
      </c>
      <c r="BK246" s="4">
        <v>12.33</v>
      </c>
      <c r="BL246" s="4">
        <v>17.43</v>
      </c>
      <c r="BM246" s="4">
        <v>2.72</v>
      </c>
      <c r="BN246" s="39">
        <v>1.39</v>
      </c>
      <c r="BO246" s="7">
        <v>0</v>
      </c>
      <c r="BP246" s="7">
        <v>1.1499999999999999</v>
      </c>
      <c r="BQ246" s="7">
        <v>2.11</v>
      </c>
      <c r="BR246" s="8">
        <v>2.12</v>
      </c>
      <c r="BS246" s="7">
        <v>1.74</v>
      </c>
      <c r="BT246" s="8">
        <v>1.78</v>
      </c>
      <c r="BU246" s="6">
        <v>2.11</v>
      </c>
      <c r="BV246" s="7">
        <v>2.39</v>
      </c>
      <c r="BW246" s="7">
        <v>3.92</v>
      </c>
      <c r="BX246" s="7">
        <v>4.0599999999999996</v>
      </c>
      <c r="BY246" s="7">
        <v>3.38</v>
      </c>
      <c r="BZ246" s="8">
        <v>5.69</v>
      </c>
      <c r="CA246" s="7">
        <v>5.62</v>
      </c>
      <c r="CB246" s="9">
        <v>6.8</v>
      </c>
      <c r="CC246" s="4">
        <v>12.39</v>
      </c>
      <c r="CD246" s="4">
        <v>18.989999999999998</v>
      </c>
      <c r="CE246" s="16">
        <v>28.87</v>
      </c>
      <c r="CF246" s="40">
        <v>30.45</v>
      </c>
      <c r="CG246" s="17">
        <v>30.04</v>
      </c>
      <c r="CH246" s="18">
        <v>32.020000000000003</v>
      </c>
      <c r="CI246" s="17">
        <v>34.79</v>
      </c>
      <c r="CJ246" s="19">
        <v>36.729999999999997</v>
      </c>
      <c r="CK246" s="17">
        <v>38.479999999999997</v>
      </c>
      <c r="CL246" s="19">
        <v>37.119999999999997</v>
      </c>
      <c r="CM246" s="18">
        <v>38.96</v>
      </c>
      <c r="CN246" s="17">
        <v>38.28</v>
      </c>
      <c r="CO246" s="17">
        <v>41.06</v>
      </c>
      <c r="CP246" s="17">
        <v>41.49</v>
      </c>
      <c r="CQ246" s="17">
        <v>44.26</v>
      </c>
      <c r="CR246" s="19">
        <v>46.33</v>
      </c>
      <c r="CS246" s="17">
        <v>46.65</v>
      </c>
      <c r="CT246" s="20">
        <v>41.18</v>
      </c>
      <c r="CU246" s="16">
        <v>37.130000000000003</v>
      </c>
      <c r="CV246" s="16">
        <v>38.08</v>
      </c>
      <c r="CW246" s="16">
        <v>28.93</v>
      </c>
      <c r="CX246" s="40">
        <v>31.63</v>
      </c>
      <c r="CY246" s="17">
        <v>31.33</v>
      </c>
      <c r="CZ246" s="17">
        <v>33.32</v>
      </c>
      <c r="DA246" s="17">
        <v>35.17</v>
      </c>
      <c r="DB246" s="19">
        <v>36.770000000000003</v>
      </c>
      <c r="DC246" s="17">
        <v>38.01</v>
      </c>
      <c r="DD246" s="19">
        <v>37.89</v>
      </c>
      <c r="DE246" s="18">
        <v>39.17</v>
      </c>
      <c r="DF246" s="17">
        <v>38.29</v>
      </c>
      <c r="DG246" s="17">
        <v>40.82</v>
      </c>
      <c r="DH246" s="17">
        <v>40.75</v>
      </c>
      <c r="DI246" s="17">
        <v>44.86</v>
      </c>
      <c r="DJ246" s="19">
        <v>46.02</v>
      </c>
      <c r="DK246" s="17">
        <v>47.44</v>
      </c>
      <c r="DL246" s="20">
        <v>42.37</v>
      </c>
      <c r="DM246" s="16">
        <v>38.11</v>
      </c>
      <c r="DN246" s="16">
        <v>39.51</v>
      </c>
      <c r="DO246" s="16">
        <v>8</v>
      </c>
      <c r="DP246" s="23">
        <v>8</v>
      </c>
      <c r="DQ246" s="17">
        <v>4</v>
      </c>
      <c r="DR246" s="17">
        <v>1</v>
      </c>
      <c r="DS246" s="17">
        <v>-5</v>
      </c>
      <c r="DT246" s="17">
        <v>-7</v>
      </c>
      <c r="DU246" s="17">
        <v>-10</v>
      </c>
      <c r="DV246" s="17">
        <v>-7</v>
      </c>
      <c r="DW246" s="17">
        <v>-4</v>
      </c>
      <c r="DX246" s="17">
        <v>5</v>
      </c>
      <c r="DY246" s="17">
        <v>12</v>
      </c>
      <c r="DZ246" s="17">
        <v>17</v>
      </c>
      <c r="EA246" s="17">
        <v>20</v>
      </c>
      <c r="EB246" s="17">
        <v>19</v>
      </c>
      <c r="EC246" s="17">
        <v>12</v>
      </c>
      <c r="ED246" s="20">
        <v>5</v>
      </c>
      <c r="EE246" s="20">
        <v>5</v>
      </c>
      <c r="EF246" s="20">
        <v>5</v>
      </c>
    </row>
    <row r="247" spans="1:141" ht="14">
      <c r="A247" s="2" t="s">
        <v>1137</v>
      </c>
      <c r="B247" s="2" t="s">
        <v>46</v>
      </c>
      <c r="C247" s="2"/>
      <c r="D247" s="2">
        <v>52465420</v>
      </c>
      <c r="E247" s="10" t="s">
        <v>672</v>
      </c>
      <c r="F247" s="11" t="s">
        <v>1138</v>
      </c>
      <c r="G247" s="2" t="s">
        <v>167</v>
      </c>
      <c r="H247" s="2"/>
      <c r="I247" s="2" t="s">
        <v>99</v>
      </c>
      <c r="J247" s="2" t="s">
        <v>335</v>
      </c>
      <c r="K247" s="30" t="s">
        <v>168</v>
      </c>
      <c r="L247" s="30"/>
      <c r="M247" s="30"/>
      <c r="N247" s="30"/>
      <c r="O247" s="3" t="s">
        <v>17</v>
      </c>
      <c r="P247" s="3">
        <v>22</v>
      </c>
      <c r="Q247" s="2">
        <v>18</v>
      </c>
      <c r="R247" s="2">
        <v>17</v>
      </c>
      <c r="S247" s="2" t="s">
        <v>862</v>
      </c>
      <c r="T247" s="33"/>
      <c r="U247" s="3" t="s">
        <v>216</v>
      </c>
      <c r="V247" s="3">
        <v>51</v>
      </c>
      <c r="W247" s="2">
        <v>45</v>
      </c>
      <c r="X247" s="2">
        <v>28</v>
      </c>
      <c r="Y247" s="2"/>
      <c r="Z247" s="33" t="s">
        <v>242</v>
      </c>
      <c r="AA247" s="12" t="s">
        <v>217</v>
      </c>
      <c r="AB247" s="12">
        <v>45</v>
      </c>
      <c r="AC247" s="13">
        <v>40</v>
      </c>
      <c r="AD247" s="13">
        <v>22</v>
      </c>
      <c r="AE247" s="13"/>
      <c r="AF247" s="34" t="s">
        <v>197</v>
      </c>
      <c r="AG247" s="2" t="s">
        <v>341</v>
      </c>
      <c r="AH247" s="2" t="s">
        <v>178</v>
      </c>
      <c r="AI247" s="2" t="s">
        <v>559</v>
      </c>
      <c r="AJ247" s="2" t="s">
        <v>130</v>
      </c>
      <c r="AK247" s="2" t="s">
        <v>87</v>
      </c>
      <c r="AL247" s="1" t="s">
        <v>90</v>
      </c>
      <c r="AM247" s="2" t="s">
        <v>89</v>
      </c>
      <c r="AN247" s="1" t="s">
        <v>108</v>
      </c>
      <c r="AO247" s="2" t="s">
        <v>91</v>
      </c>
      <c r="AP247" s="1" t="s">
        <v>1139</v>
      </c>
      <c r="AQ247" s="2" t="s">
        <v>93</v>
      </c>
      <c r="AR247" s="14" t="s">
        <v>1140</v>
      </c>
      <c r="AS247" s="15" t="s">
        <v>95</v>
      </c>
      <c r="AT247" s="1">
        <v>0</v>
      </c>
      <c r="AU247" s="4">
        <v>4.13</v>
      </c>
      <c r="AV247" s="6">
        <v>2.67</v>
      </c>
      <c r="AW247" s="7">
        <v>1.51</v>
      </c>
      <c r="AX247" s="6">
        <v>0.99</v>
      </c>
      <c r="AY247" s="7">
        <v>1.99</v>
      </c>
      <c r="AZ247" s="8">
        <v>1.74</v>
      </c>
      <c r="BA247" s="7">
        <v>1.74</v>
      </c>
      <c r="BB247" s="8">
        <v>0</v>
      </c>
      <c r="BC247" s="6">
        <v>1.63</v>
      </c>
      <c r="BD247" s="7">
        <v>2.92</v>
      </c>
      <c r="BE247" s="7">
        <v>2.98</v>
      </c>
      <c r="BF247" s="7">
        <v>4.51</v>
      </c>
      <c r="BG247" s="7">
        <v>1.9</v>
      </c>
      <c r="BH247" s="8">
        <v>2.62</v>
      </c>
      <c r="BI247" s="7">
        <v>2.56</v>
      </c>
      <c r="BJ247" s="9">
        <v>4.62</v>
      </c>
      <c r="BK247" s="4">
        <v>10.220000000000001</v>
      </c>
      <c r="BL247" s="4">
        <v>11.75</v>
      </c>
      <c r="BM247" s="4">
        <v>4.13</v>
      </c>
      <c r="BN247" s="6">
        <v>2.2799999999999998</v>
      </c>
      <c r="BO247" s="7">
        <v>0.9</v>
      </c>
      <c r="BP247" s="7">
        <v>0</v>
      </c>
      <c r="BQ247" s="7">
        <v>0</v>
      </c>
      <c r="BR247" s="8">
        <v>0</v>
      </c>
      <c r="BS247" s="7">
        <v>1.87</v>
      </c>
      <c r="BT247" s="8">
        <v>2.25</v>
      </c>
      <c r="BU247" s="6">
        <v>2.41</v>
      </c>
      <c r="BV247" s="7">
        <v>3.6</v>
      </c>
      <c r="BW247" s="7">
        <v>3.62</v>
      </c>
      <c r="BX247" s="7">
        <v>5.29</v>
      </c>
      <c r="BY247" s="7">
        <v>0</v>
      </c>
      <c r="BZ247" s="8">
        <v>1.28</v>
      </c>
      <c r="CA247" s="7">
        <v>3.08</v>
      </c>
      <c r="CB247" s="9">
        <v>4.72</v>
      </c>
      <c r="CC247" s="4">
        <v>9.5</v>
      </c>
      <c r="CD247" s="4">
        <v>9.24</v>
      </c>
      <c r="CE247" s="16">
        <v>29.55</v>
      </c>
      <c r="CF247" s="18">
        <v>31.27</v>
      </c>
      <c r="CG247" s="17">
        <v>33.82</v>
      </c>
      <c r="CH247" s="18">
        <v>35.380000000000003</v>
      </c>
      <c r="CI247" s="17">
        <v>36.270000000000003</v>
      </c>
      <c r="CJ247" s="19">
        <v>38.33</v>
      </c>
      <c r="CK247" s="17">
        <v>37.65</v>
      </c>
      <c r="CL247" s="19">
        <v>37.65</v>
      </c>
      <c r="CM247" s="18">
        <v>38.049999999999997</v>
      </c>
      <c r="CN247" s="17">
        <v>38.270000000000003</v>
      </c>
      <c r="CO247" s="17">
        <v>40.450000000000003</v>
      </c>
      <c r="CP247" s="17">
        <v>41.61</v>
      </c>
      <c r="CQ247" s="17">
        <v>42.22</v>
      </c>
      <c r="CR247" s="19">
        <v>43.92</v>
      </c>
      <c r="CS247" s="17">
        <v>44.35</v>
      </c>
      <c r="CT247" s="20">
        <v>41.58</v>
      </c>
      <c r="CU247" s="16">
        <v>40.24</v>
      </c>
      <c r="CV247" s="16">
        <v>37.049999999999997</v>
      </c>
      <c r="CW247" s="16">
        <v>28.55</v>
      </c>
      <c r="CX247" s="18">
        <v>30.15</v>
      </c>
      <c r="CY247" s="17">
        <v>33.03</v>
      </c>
      <c r="CZ247" s="17">
        <v>34.96</v>
      </c>
      <c r="DA247" s="17">
        <v>37.090000000000003</v>
      </c>
      <c r="DB247" s="19">
        <v>38.770000000000003</v>
      </c>
      <c r="DC247" s="17">
        <v>38.14</v>
      </c>
      <c r="DD247" s="19">
        <v>38.74</v>
      </c>
      <c r="DE247" s="18">
        <v>38.96</v>
      </c>
      <c r="DF247" s="17">
        <v>38.299999999999997</v>
      </c>
      <c r="DG247" s="17">
        <v>40.35</v>
      </c>
      <c r="DH247" s="17">
        <v>42.01</v>
      </c>
      <c r="DI247" s="17">
        <v>43.44</v>
      </c>
      <c r="DJ247" s="19">
        <v>44.71</v>
      </c>
      <c r="DK247" s="17">
        <v>45.72</v>
      </c>
      <c r="DL247" s="20">
        <v>42.01</v>
      </c>
      <c r="DM247" s="16">
        <v>41.04</v>
      </c>
      <c r="DN247" s="16">
        <v>37.67</v>
      </c>
      <c r="DO247" s="16">
        <v>0</v>
      </c>
      <c r="DP247" s="17">
        <v>1</v>
      </c>
      <c r="DQ247" s="17">
        <v>3</v>
      </c>
      <c r="DR247" s="17">
        <v>4</v>
      </c>
      <c r="DS247" s="17">
        <v>7</v>
      </c>
      <c r="DT247" s="17">
        <v>3</v>
      </c>
      <c r="DU247" s="17">
        <v>0</v>
      </c>
      <c r="DV247" s="17">
        <v>-1</v>
      </c>
      <c r="DW247" s="17">
        <v>-3</v>
      </c>
      <c r="DX247" s="17">
        <v>-2</v>
      </c>
      <c r="DY247" s="17">
        <v>0</v>
      </c>
      <c r="DZ247" s="17">
        <v>9</v>
      </c>
      <c r="EA247" s="17">
        <v>17</v>
      </c>
      <c r="EB247" s="17">
        <v>21</v>
      </c>
      <c r="EC247" s="17">
        <v>21</v>
      </c>
      <c r="ED247" s="20">
        <v>17</v>
      </c>
      <c r="EE247" s="20">
        <v>10</v>
      </c>
      <c r="EF247" s="20">
        <v>10</v>
      </c>
    </row>
    <row r="248" spans="1:141" ht="14">
      <c r="A248" s="2" t="s">
        <v>1133</v>
      </c>
      <c r="B248" s="2" t="s">
        <v>45</v>
      </c>
      <c r="C248" s="2"/>
      <c r="D248" s="2">
        <v>50487998</v>
      </c>
      <c r="E248" s="10" t="s">
        <v>1134</v>
      </c>
      <c r="F248" s="11" t="s">
        <v>1135</v>
      </c>
      <c r="G248" s="2" t="s">
        <v>167</v>
      </c>
      <c r="H248" s="2"/>
      <c r="I248" s="2" t="s">
        <v>238</v>
      </c>
      <c r="J248" s="2"/>
      <c r="K248" s="30" t="s">
        <v>168</v>
      </c>
      <c r="L248" s="30" t="s">
        <v>1136</v>
      </c>
      <c r="M248" s="30"/>
      <c r="N248" s="30"/>
      <c r="O248" s="3" t="s">
        <v>48</v>
      </c>
      <c r="P248" s="3">
        <v>17</v>
      </c>
      <c r="Q248" s="2">
        <v>16</v>
      </c>
      <c r="R248" s="2">
        <v>15</v>
      </c>
      <c r="S248" s="2" t="s">
        <v>280</v>
      </c>
      <c r="T248" s="33"/>
      <c r="U248" s="3" t="s">
        <v>115</v>
      </c>
      <c r="V248" s="3">
        <v>43</v>
      </c>
      <c r="W248" s="2">
        <v>33</v>
      </c>
      <c r="X248" s="2">
        <v>15</v>
      </c>
      <c r="Y248" s="2"/>
      <c r="Z248" s="33" t="s">
        <v>209</v>
      </c>
      <c r="AA248" s="12" t="s">
        <v>116</v>
      </c>
      <c r="AB248" s="12">
        <v>44</v>
      </c>
      <c r="AC248" s="13">
        <v>30</v>
      </c>
      <c r="AD248" s="13">
        <v>21</v>
      </c>
      <c r="AE248" s="13"/>
      <c r="AF248" s="34" t="s">
        <v>180</v>
      </c>
      <c r="AG248" s="2" t="s">
        <v>218</v>
      </c>
      <c r="AH248" s="2" t="s">
        <v>248</v>
      </c>
      <c r="AI248" s="2" t="s">
        <v>105</v>
      </c>
      <c r="AJ248" s="2" t="s">
        <v>302</v>
      </c>
      <c r="AK248" s="2" t="s">
        <v>87</v>
      </c>
      <c r="AL248" s="1" t="s">
        <v>176</v>
      </c>
      <c r="AM248" s="2" t="s">
        <v>89</v>
      </c>
      <c r="AN248" s="1" t="s">
        <v>108</v>
      </c>
      <c r="AO248" s="2" t="s">
        <v>91</v>
      </c>
      <c r="AP248" s="1" t="s">
        <v>1119</v>
      </c>
      <c r="AQ248" s="2" t="s">
        <v>93</v>
      </c>
      <c r="AR248" s="14" t="s">
        <v>935</v>
      </c>
      <c r="AS248" s="15" t="s">
        <v>95</v>
      </c>
      <c r="AT248" s="1">
        <v>0</v>
      </c>
      <c r="AU248" s="4">
        <v>4.0999999999999996</v>
      </c>
      <c r="AV248" s="39">
        <v>3.04</v>
      </c>
      <c r="AW248" s="7">
        <v>3.34</v>
      </c>
      <c r="AX248" s="6">
        <v>2.59</v>
      </c>
      <c r="AY248" s="7">
        <v>1.89</v>
      </c>
      <c r="AZ248" s="8">
        <v>0</v>
      </c>
      <c r="BA248" s="7">
        <v>0</v>
      </c>
      <c r="BB248" s="8">
        <v>0</v>
      </c>
      <c r="BC248" s="6">
        <v>1.45</v>
      </c>
      <c r="BD248" s="7">
        <v>2.29</v>
      </c>
      <c r="BE248" s="7">
        <v>2.78</v>
      </c>
      <c r="BF248" s="7">
        <v>7.96</v>
      </c>
      <c r="BG248" s="7">
        <v>4.7300000000000004</v>
      </c>
      <c r="BH248" s="8">
        <v>3.85</v>
      </c>
      <c r="BI248" s="7">
        <v>4.97</v>
      </c>
      <c r="BJ248" s="9">
        <v>5.77</v>
      </c>
      <c r="BK248" s="4">
        <v>11.84</v>
      </c>
      <c r="BL248" s="4">
        <v>15.03</v>
      </c>
      <c r="BM248" s="4">
        <v>3.93</v>
      </c>
      <c r="BN248" s="39">
        <v>2.2400000000000002</v>
      </c>
      <c r="BO248" s="7">
        <v>2.29</v>
      </c>
      <c r="BP248" s="7">
        <v>1.39</v>
      </c>
      <c r="BQ248" s="7">
        <v>2.5</v>
      </c>
      <c r="BR248" s="8">
        <v>2.74</v>
      </c>
      <c r="BS248" s="7">
        <v>2.48</v>
      </c>
      <c r="BT248" s="8">
        <v>2.88</v>
      </c>
      <c r="BU248" s="6">
        <v>2.74</v>
      </c>
      <c r="BV248" s="7">
        <v>3.6</v>
      </c>
      <c r="BW248" s="7">
        <v>2.13</v>
      </c>
      <c r="BX248" s="7">
        <v>7.17</v>
      </c>
      <c r="BY248" s="7">
        <v>3.58</v>
      </c>
      <c r="BZ248" s="8">
        <v>4.17</v>
      </c>
      <c r="CA248" s="7">
        <v>4.8600000000000003</v>
      </c>
      <c r="CB248" s="9">
        <v>6.23</v>
      </c>
      <c r="CC248" s="4">
        <v>9.3000000000000007</v>
      </c>
      <c r="CD248" s="4">
        <v>15.31</v>
      </c>
      <c r="CE248" s="16">
        <v>25.51</v>
      </c>
      <c r="CF248" s="40">
        <v>29.2</v>
      </c>
      <c r="CG248" s="17">
        <v>30.16</v>
      </c>
      <c r="CH248" s="18">
        <v>32.11</v>
      </c>
      <c r="CI248" s="17">
        <v>33.630000000000003</v>
      </c>
      <c r="CJ248" s="19">
        <v>35.299999999999997</v>
      </c>
      <c r="CK248" s="17">
        <v>37.25</v>
      </c>
      <c r="CL248" s="19">
        <v>37.1</v>
      </c>
      <c r="CM248" s="18">
        <v>37.28</v>
      </c>
      <c r="CN248" s="17">
        <v>39.159999999999997</v>
      </c>
      <c r="CO248" s="17">
        <v>37.64</v>
      </c>
      <c r="CP248" s="17">
        <v>40.549999999999997</v>
      </c>
      <c r="CQ248" s="17">
        <v>42.85</v>
      </c>
      <c r="CR248" s="19">
        <v>44.14</v>
      </c>
      <c r="CS248" s="17">
        <v>47.01</v>
      </c>
      <c r="CT248" s="20">
        <v>43.36</v>
      </c>
      <c r="CU248" s="16">
        <v>41.47</v>
      </c>
      <c r="CV248" s="16">
        <v>40.68</v>
      </c>
      <c r="CW248" s="16">
        <v>26.61</v>
      </c>
      <c r="CX248" s="40">
        <v>29.66</v>
      </c>
      <c r="CY248" s="17">
        <v>31.79</v>
      </c>
      <c r="CZ248" s="17">
        <v>32.42</v>
      </c>
      <c r="DA248" s="17">
        <v>34.11</v>
      </c>
      <c r="DB248" s="19">
        <v>35.29</v>
      </c>
      <c r="DC248" s="17">
        <v>37.64</v>
      </c>
      <c r="DD248" s="19">
        <v>37.4</v>
      </c>
      <c r="DE248" s="18">
        <v>38.159999999999997</v>
      </c>
      <c r="DF248" s="17">
        <v>38.299999999999997</v>
      </c>
      <c r="DG248" s="17">
        <v>37.729999999999997</v>
      </c>
      <c r="DH248" s="17">
        <v>40.96</v>
      </c>
      <c r="DI248" s="17">
        <v>43.11</v>
      </c>
      <c r="DJ248" s="19">
        <v>44.67</v>
      </c>
      <c r="DK248" s="17">
        <v>47.18</v>
      </c>
      <c r="DL248" s="20">
        <v>44.48</v>
      </c>
      <c r="DM248" s="16">
        <v>41.43</v>
      </c>
      <c r="DN248" s="16">
        <v>40.9</v>
      </c>
      <c r="DO248" s="16">
        <v>3</v>
      </c>
      <c r="DP248" s="23">
        <v>3</v>
      </c>
      <c r="DQ248" s="17">
        <v>3</v>
      </c>
      <c r="DR248" s="17">
        <v>1</v>
      </c>
      <c r="DS248" s="17">
        <v>-4</v>
      </c>
      <c r="DT248" s="17">
        <v>-8</v>
      </c>
      <c r="DU248" s="17">
        <v>-11</v>
      </c>
      <c r="DV248" s="17">
        <v>-11</v>
      </c>
      <c r="DW248" s="17">
        <v>-7</v>
      </c>
      <c r="DX248" s="17">
        <v>-3</v>
      </c>
      <c r="DY248" s="17">
        <v>5</v>
      </c>
      <c r="DZ248" s="17">
        <v>12</v>
      </c>
      <c r="EA248" s="17">
        <v>13</v>
      </c>
      <c r="EB248" s="17">
        <v>13</v>
      </c>
      <c r="EC248" s="17">
        <v>13</v>
      </c>
      <c r="ED248" s="20">
        <v>10</v>
      </c>
      <c r="EE248" s="20">
        <v>3</v>
      </c>
      <c r="EF248" s="20">
        <v>2</v>
      </c>
    </row>
    <row r="249" spans="1:141" ht="14">
      <c r="A249" s="2" t="s">
        <v>1126</v>
      </c>
      <c r="B249" s="2" t="s">
        <v>44</v>
      </c>
      <c r="C249" s="2"/>
      <c r="D249" s="2">
        <v>51580232</v>
      </c>
      <c r="E249" s="10" t="s">
        <v>1127</v>
      </c>
      <c r="F249" s="11" t="s">
        <v>1128</v>
      </c>
      <c r="G249" s="2" t="s">
        <v>167</v>
      </c>
      <c r="H249" s="2"/>
      <c r="I249" s="2" t="s">
        <v>147</v>
      </c>
      <c r="J249" s="2"/>
      <c r="K249" s="30" t="s">
        <v>1129</v>
      </c>
      <c r="L249" s="30"/>
      <c r="M249" s="30"/>
      <c r="N249" s="30"/>
      <c r="O249" s="3" t="s">
        <v>6</v>
      </c>
      <c r="P249" s="3">
        <v>26</v>
      </c>
      <c r="Q249" s="2">
        <v>26</v>
      </c>
      <c r="R249" s="2">
        <v>19</v>
      </c>
      <c r="S249" s="2" t="s">
        <v>1130</v>
      </c>
      <c r="T249" s="33"/>
      <c r="U249" s="3" t="s">
        <v>137</v>
      </c>
      <c r="V249" s="3">
        <v>50</v>
      </c>
      <c r="W249" s="2">
        <v>38</v>
      </c>
      <c r="X249" s="2">
        <v>22</v>
      </c>
      <c r="Y249" s="2"/>
      <c r="Z249" s="33" t="s">
        <v>242</v>
      </c>
      <c r="AA249" s="12" t="s">
        <v>116</v>
      </c>
      <c r="AB249" s="12">
        <v>30</v>
      </c>
      <c r="AC249" s="13">
        <v>19</v>
      </c>
      <c r="AD249" s="13">
        <v>8</v>
      </c>
      <c r="AE249" s="13"/>
      <c r="AF249" s="34"/>
      <c r="AG249" s="2" t="s">
        <v>247</v>
      </c>
      <c r="AH249" s="2" t="s">
        <v>128</v>
      </c>
      <c r="AI249" s="2" t="s">
        <v>226</v>
      </c>
      <c r="AJ249" s="2" t="s">
        <v>841</v>
      </c>
      <c r="AK249" s="2" t="s">
        <v>87</v>
      </c>
      <c r="AL249" s="1" t="s">
        <v>90</v>
      </c>
      <c r="AM249" s="2" t="s">
        <v>89</v>
      </c>
      <c r="AN249" s="1" t="s">
        <v>152</v>
      </c>
      <c r="AO249" s="2" t="s">
        <v>91</v>
      </c>
      <c r="AP249" s="1" t="s">
        <v>1131</v>
      </c>
      <c r="AQ249" s="2" t="s">
        <v>93</v>
      </c>
      <c r="AR249" s="14" t="s">
        <v>1132</v>
      </c>
      <c r="AS249" s="15" t="s">
        <v>95</v>
      </c>
      <c r="AT249" s="1">
        <v>-1</v>
      </c>
      <c r="AU249" s="4">
        <v>2.5</v>
      </c>
      <c r="AV249" s="6">
        <v>2.0499999999999998</v>
      </c>
      <c r="AW249" s="7">
        <v>0.87</v>
      </c>
      <c r="AX249" s="6">
        <v>1.25</v>
      </c>
      <c r="AY249" s="7">
        <v>0.88</v>
      </c>
      <c r="AZ249" s="8">
        <v>0.95</v>
      </c>
      <c r="BA249" s="7">
        <v>0</v>
      </c>
      <c r="BB249" s="8">
        <v>1.28</v>
      </c>
      <c r="BC249" s="6">
        <v>2.06</v>
      </c>
      <c r="BD249" s="7">
        <v>2.83</v>
      </c>
      <c r="BE249" s="7">
        <v>6.49</v>
      </c>
      <c r="BF249" s="7">
        <v>5.84</v>
      </c>
      <c r="BG249" s="7">
        <v>3.74</v>
      </c>
      <c r="BH249" s="41">
        <v>5.52</v>
      </c>
      <c r="BI249" s="5">
        <v>6.24</v>
      </c>
      <c r="BJ249" s="9">
        <v>9.82</v>
      </c>
      <c r="BK249" s="4">
        <v>13.79</v>
      </c>
      <c r="BL249" s="4">
        <v>19.91</v>
      </c>
      <c r="BM249" s="4">
        <v>3.79</v>
      </c>
      <c r="BN249" s="6">
        <v>2.34</v>
      </c>
      <c r="BO249" s="7">
        <v>0</v>
      </c>
      <c r="BP249" s="7">
        <v>0</v>
      </c>
      <c r="BQ249" s="7">
        <v>0.35</v>
      </c>
      <c r="BR249" s="8">
        <v>0.75</v>
      </c>
      <c r="BS249" s="7">
        <v>2.29</v>
      </c>
      <c r="BT249" s="8">
        <v>2.2400000000000002</v>
      </c>
      <c r="BU249" s="6">
        <v>3.36</v>
      </c>
      <c r="BV249" s="7">
        <v>3.23</v>
      </c>
      <c r="BW249" s="7">
        <v>5.72</v>
      </c>
      <c r="BX249" s="7">
        <v>4.51</v>
      </c>
      <c r="BY249" s="7">
        <v>4.09</v>
      </c>
      <c r="BZ249" s="41">
        <v>5.34</v>
      </c>
      <c r="CA249" s="5">
        <v>7.04</v>
      </c>
      <c r="CB249" s="9">
        <v>9.85</v>
      </c>
      <c r="CC249" s="4">
        <v>13.9</v>
      </c>
      <c r="CD249" s="4">
        <v>19.489999999999998</v>
      </c>
      <c r="CE249" s="16">
        <v>26.94</v>
      </c>
      <c r="CF249" s="18">
        <v>31.24</v>
      </c>
      <c r="CG249" s="17">
        <v>32.36</v>
      </c>
      <c r="CH249" s="18">
        <v>36.159999999999997</v>
      </c>
      <c r="CI249" s="17">
        <v>36.76</v>
      </c>
      <c r="CJ249" s="19">
        <v>37.270000000000003</v>
      </c>
      <c r="CK249" s="17">
        <v>37.86</v>
      </c>
      <c r="CL249" s="19">
        <v>38.07</v>
      </c>
      <c r="CM249" s="18">
        <v>39.200000000000003</v>
      </c>
      <c r="CN249" s="17">
        <v>38.29</v>
      </c>
      <c r="CO249" s="17">
        <v>39.24</v>
      </c>
      <c r="CP249" s="17">
        <v>40.74</v>
      </c>
      <c r="CQ249" s="17">
        <v>44.2</v>
      </c>
      <c r="CR249" s="42">
        <v>45.28</v>
      </c>
      <c r="CS249" s="23">
        <v>45.29</v>
      </c>
      <c r="CT249" s="20">
        <v>43.03</v>
      </c>
      <c r="CU249" s="16">
        <v>41.68</v>
      </c>
      <c r="CV249" s="16">
        <v>24.82</v>
      </c>
      <c r="CW249" s="16">
        <v>26.32</v>
      </c>
      <c r="CX249" s="18">
        <v>30.92</v>
      </c>
      <c r="CY249" s="17">
        <v>33.74</v>
      </c>
      <c r="CZ249" s="17">
        <v>37.9</v>
      </c>
      <c r="DA249" s="17">
        <v>36.43</v>
      </c>
      <c r="DB249" s="19">
        <v>37.159999999999997</v>
      </c>
      <c r="DC249" s="17">
        <v>37.69</v>
      </c>
      <c r="DD249" s="19">
        <v>38.58</v>
      </c>
      <c r="DE249" s="18">
        <v>39.200000000000003</v>
      </c>
      <c r="DF249" s="17">
        <v>38.380000000000003</v>
      </c>
      <c r="DG249" s="17">
        <v>39.19</v>
      </c>
      <c r="DH249" s="17">
        <v>40.03</v>
      </c>
      <c r="DI249" s="17">
        <v>43.52</v>
      </c>
      <c r="DJ249" s="42">
        <v>45.69</v>
      </c>
      <c r="DK249" s="23">
        <v>45.95</v>
      </c>
      <c r="DL249" s="20">
        <v>43.86</v>
      </c>
      <c r="DM249" s="16">
        <v>41.57</v>
      </c>
      <c r="DN249" s="16">
        <v>23.84</v>
      </c>
      <c r="DO249" s="16">
        <v>4</v>
      </c>
      <c r="DP249" s="17">
        <v>4</v>
      </c>
      <c r="DQ249" s="17">
        <v>5</v>
      </c>
      <c r="DR249" s="17">
        <v>5</v>
      </c>
      <c r="DS249" s="17">
        <v>1</v>
      </c>
      <c r="DT249" s="17">
        <v>-6</v>
      </c>
      <c r="DU249" s="17">
        <v>-9</v>
      </c>
      <c r="DV249" s="17">
        <v>-12</v>
      </c>
      <c r="DW249" s="17">
        <v>-11</v>
      </c>
      <c r="DX249" s="17">
        <v>-6</v>
      </c>
      <c r="DY249" s="17">
        <v>1</v>
      </c>
      <c r="DZ249" s="17">
        <v>8</v>
      </c>
      <c r="EA249" s="17">
        <v>7</v>
      </c>
      <c r="EB249" s="23">
        <v>7</v>
      </c>
      <c r="EC249" s="23">
        <v>7</v>
      </c>
      <c r="ED249" s="20">
        <v>6</v>
      </c>
      <c r="EE249" s="20">
        <v>6</v>
      </c>
      <c r="EF249" s="20">
        <v>2</v>
      </c>
    </row>
    <row r="250" spans="1:141" s="1" customFormat="1" ht="14">
      <c r="A250" s="2" t="s">
        <v>1122</v>
      </c>
      <c r="B250" s="2" t="s">
        <v>43</v>
      </c>
      <c r="C250" s="2"/>
      <c r="D250" s="2">
        <v>50108000</v>
      </c>
      <c r="E250" s="10" t="s">
        <v>1123</v>
      </c>
      <c r="F250" s="11" t="s">
        <v>1124</v>
      </c>
      <c r="G250" s="2" t="s">
        <v>167</v>
      </c>
      <c r="H250" s="2"/>
      <c r="I250" s="2" t="s">
        <v>147</v>
      </c>
      <c r="J250" s="2" t="s">
        <v>335</v>
      </c>
      <c r="K250" s="30" t="s">
        <v>168</v>
      </c>
      <c r="L250" s="30"/>
      <c r="M250" s="30"/>
      <c r="N250" s="30"/>
      <c r="O250" s="3" t="s">
        <v>6</v>
      </c>
      <c r="P250" s="3">
        <v>34</v>
      </c>
      <c r="Q250" s="2">
        <v>30</v>
      </c>
      <c r="R250" s="2">
        <v>20</v>
      </c>
      <c r="S250" s="2" t="s">
        <v>275</v>
      </c>
      <c r="T250" s="33"/>
      <c r="U250" s="3" t="s">
        <v>137</v>
      </c>
      <c r="V250" s="3">
        <v>46</v>
      </c>
      <c r="W250" s="2">
        <v>41</v>
      </c>
      <c r="X250" s="2">
        <v>31</v>
      </c>
      <c r="Y250" s="2"/>
      <c r="Z250" s="33" t="s">
        <v>443</v>
      </c>
      <c r="AA250" s="12" t="s">
        <v>116</v>
      </c>
      <c r="AB250" s="12">
        <v>33</v>
      </c>
      <c r="AC250" s="13">
        <v>29</v>
      </c>
      <c r="AD250" s="13">
        <v>11</v>
      </c>
      <c r="AE250" s="13"/>
      <c r="AF250" s="34" t="s">
        <v>180</v>
      </c>
      <c r="AG250" s="2" t="s">
        <v>239</v>
      </c>
      <c r="AH250" s="2" t="s">
        <v>178</v>
      </c>
      <c r="AI250" s="2" t="s">
        <v>266</v>
      </c>
      <c r="AJ250" s="2" t="s">
        <v>397</v>
      </c>
      <c r="AK250" s="2" t="s">
        <v>87</v>
      </c>
      <c r="AL250" s="1" t="s">
        <v>108</v>
      </c>
      <c r="AM250" s="2" t="s">
        <v>89</v>
      </c>
      <c r="AN250" s="1" t="s">
        <v>131</v>
      </c>
      <c r="AO250" s="2" t="s">
        <v>91</v>
      </c>
      <c r="AP250" s="1" t="s">
        <v>754</v>
      </c>
      <c r="AQ250" s="2" t="s">
        <v>93</v>
      </c>
      <c r="AR250" s="14" t="s">
        <v>1125</v>
      </c>
      <c r="AS250" s="15" t="s">
        <v>95</v>
      </c>
      <c r="AT250" s="1">
        <v>-6</v>
      </c>
      <c r="AU250" s="4">
        <v>3.44</v>
      </c>
      <c r="AV250" s="6">
        <v>4.3899999999999997</v>
      </c>
      <c r="AW250" s="7">
        <v>3.9</v>
      </c>
      <c r="AX250" s="6">
        <v>2.99</v>
      </c>
      <c r="AY250" s="7">
        <v>3.22</v>
      </c>
      <c r="AZ250" s="8">
        <v>2.5299999999999998</v>
      </c>
      <c r="BA250" s="7">
        <v>2.56</v>
      </c>
      <c r="BB250" s="8">
        <v>3.12</v>
      </c>
      <c r="BC250" s="6">
        <v>3.51</v>
      </c>
      <c r="BD250" s="7">
        <v>4.53</v>
      </c>
      <c r="BE250" s="7">
        <v>7.97</v>
      </c>
      <c r="BF250" s="7">
        <v>8.2100000000000009</v>
      </c>
      <c r="BG250" s="7">
        <v>3.23</v>
      </c>
      <c r="BH250" s="8">
        <v>4.29</v>
      </c>
      <c r="BI250" s="7">
        <v>5.7</v>
      </c>
      <c r="BJ250" s="9">
        <v>7.5</v>
      </c>
      <c r="BK250" s="4">
        <v>11.97</v>
      </c>
      <c r="BL250" s="4">
        <v>17.75</v>
      </c>
      <c r="BM250" s="4">
        <v>5.01</v>
      </c>
      <c r="BN250" s="6">
        <v>3.88</v>
      </c>
      <c r="BO250" s="7">
        <v>2.2799999999999998</v>
      </c>
      <c r="BP250" s="7">
        <v>1.67</v>
      </c>
      <c r="BQ250" s="7">
        <v>2.36</v>
      </c>
      <c r="BR250" s="8">
        <v>2.61</v>
      </c>
      <c r="BS250" s="7">
        <v>3.11</v>
      </c>
      <c r="BT250" s="8">
        <v>3.87</v>
      </c>
      <c r="BU250" s="6">
        <v>5.25</v>
      </c>
      <c r="BV250" s="7">
        <v>5.98</v>
      </c>
      <c r="BW250" s="7">
        <v>7.73</v>
      </c>
      <c r="BX250" s="7">
        <v>9.9600000000000009</v>
      </c>
      <c r="BY250" s="7">
        <v>2.08</v>
      </c>
      <c r="BZ250" s="8">
        <v>3.97</v>
      </c>
      <c r="CA250" s="7">
        <v>4.91</v>
      </c>
      <c r="CB250" s="9">
        <v>7.47</v>
      </c>
      <c r="CC250" s="4">
        <v>11.12</v>
      </c>
      <c r="CD250" s="4">
        <v>17.579999999999998</v>
      </c>
      <c r="CE250" s="16">
        <v>26.12</v>
      </c>
      <c r="CF250" s="18">
        <v>31.09</v>
      </c>
      <c r="CG250" s="17">
        <v>32.299999999999997</v>
      </c>
      <c r="CH250" s="18">
        <v>33.840000000000003</v>
      </c>
      <c r="CI250" s="17">
        <v>35.11</v>
      </c>
      <c r="CJ250" s="19">
        <v>36.270000000000003</v>
      </c>
      <c r="CK250" s="17">
        <v>37.78</v>
      </c>
      <c r="CL250" s="19">
        <v>37.630000000000003</v>
      </c>
      <c r="CM250" s="18">
        <v>38.69</v>
      </c>
      <c r="CN250" s="17">
        <v>37.72</v>
      </c>
      <c r="CO250" s="17">
        <v>38.85</v>
      </c>
      <c r="CP250" s="17">
        <v>42.44</v>
      </c>
      <c r="CQ250" s="17">
        <v>45.78</v>
      </c>
      <c r="CR250" s="19">
        <v>43.65</v>
      </c>
      <c r="CS250" s="17">
        <v>46.62</v>
      </c>
      <c r="CT250" s="20">
        <v>47.96</v>
      </c>
      <c r="CU250" s="16">
        <v>42.68</v>
      </c>
      <c r="CV250" s="16">
        <v>39.76</v>
      </c>
      <c r="CW250" s="16">
        <v>26.84</v>
      </c>
      <c r="CX250" s="18">
        <v>30.61</v>
      </c>
      <c r="CY250" s="17">
        <v>33.72</v>
      </c>
      <c r="CZ250" s="17">
        <v>34.880000000000003</v>
      </c>
      <c r="DA250" s="17">
        <v>34.47</v>
      </c>
      <c r="DB250" s="19">
        <v>35.61</v>
      </c>
      <c r="DC250" s="17">
        <v>37.28</v>
      </c>
      <c r="DD250" s="19">
        <v>37.53</v>
      </c>
      <c r="DE250" s="18">
        <v>37.83</v>
      </c>
      <c r="DF250" s="17">
        <v>38.53</v>
      </c>
      <c r="DG250" s="17">
        <v>39.880000000000003</v>
      </c>
      <c r="DH250" s="17">
        <v>42.42</v>
      </c>
      <c r="DI250" s="17">
        <v>46.01</v>
      </c>
      <c r="DJ250" s="19">
        <v>43.12</v>
      </c>
      <c r="DK250" s="17">
        <v>45.42</v>
      </c>
      <c r="DL250" s="20">
        <v>46.99</v>
      </c>
      <c r="DM250" s="16">
        <v>42.7</v>
      </c>
      <c r="DN250" s="16">
        <v>39.770000000000003</v>
      </c>
      <c r="DO250" s="16">
        <v>11</v>
      </c>
      <c r="DP250" s="17">
        <v>11</v>
      </c>
      <c r="DQ250" s="17">
        <v>14</v>
      </c>
      <c r="DR250" s="17">
        <v>8</v>
      </c>
      <c r="DS250" s="17">
        <v>4</v>
      </c>
      <c r="DT250" s="17">
        <v>0</v>
      </c>
      <c r="DU250" s="17">
        <v>-6</v>
      </c>
      <c r="DV250" s="17">
        <v>-11</v>
      </c>
      <c r="DW250" s="17">
        <v>-11</v>
      </c>
      <c r="DX250" s="17">
        <v>-6</v>
      </c>
      <c r="DY250" s="17">
        <v>1</v>
      </c>
      <c r="DZ250" s="17">
        <v>11</v>
      </c>
      <c r="EA250" s="17">
        <v>9</v>
      </c>
      <c r="EB250" s="17">
        <v>8</v>
      </c>
      <c r="EC250" s="17">
        <v>7</v>
      </c>
      <c r="ED250" s="20">
        <v>4</v>
      </c>
      <c r="EE250" s="20">
        <v>2</v>
      </c>
      <c r="EF250" s="20">
        <v>1</v>
      </c>
    </row>
    <row r="251" spans="1:141" s="1" customFormat="1" ht="14">
      <c r="A251" s="2" t="s">
        <v>1116</v>
      </c>
      <c r="B251" s="2" t="s">
        <v>42</v>
      </c>
      <c r="C251" s="2"/>
      <c r="D251" s="2">
        <v>54009181</v>
      </c>
      <c r="E251" s="10" t="s">
        <v>1117</v>
      </c>
      <c r="F251" s="11" t="s">
        <v>1118</v>
      </c>
      <c r="G251" s="2" t="s">
        <v>167</v>
      </c>
      <c r="H251" s="2"/>
      <c r="I251" s="2" t="s">
        <v>147</v>
      </c>
      <c r="J251" s="2" t="s">
        <v>215</v>
      </c>
      <c r="K251" s="30" t="s">
        <v>168</v>
      </c>
      <c r="L251" s="30"/>
      <c r="M251" s="30"/>
      <c r="N251" s="30"/>
      <c r="O251" s="3" t="s">
        <v>6</v>
      </c>
      <c r="P251" s="3">
        <v>41</v>
      </c>
      <c r="Q251" s="2">
        <v>33</v>
      </c>
      <c r="R251" s="2">
        <v>28</v>
      </c>
      <c r="S251" s="2" t="s">
        <v>1119</v>
      </c>
      <c r="T251" s="33"/>
      <c r="U251" s="3" t="s">
        <v>232</v>
      </c>
      <c r="V251" s="3">
        <v>63</v>
      </c>
      <c r="W251" s="2">
        <v>41</v>
      </c>
      <c r="X251" s="2">
        <v>33</v>
      </c>
      <c r="Y251" s="2"/>
      <c r="Z251" s="33" t="s">
        <v>443</v>
      </c>
      <c r="AA251" s="12" t="s">
        <v>217</v>
      </c>
      <c r="AB251" s="12">
        <v>45</v>
      </c>
      <c r="AC251" s="13">
        <v>37</v>
      </c>
      <c r="AD251" s="13">
        <v>19</v>
      </c>
      <c r="AE251" s="13"/>
      <c r="AF251" s="34" t="s">
        <v>197</v>
      </c>
      <c r="AG251" s="2" t="s">
        <v>250</v>
      </c>
      <c r="AH251" s="2" t="s">
        <v>323</v>
      </c>
      <c r="AI251" s="2" t="s">
        <v>257</v>
      </c>
      <c r="AJ251" s="2" t="s">
        <v>151</v>
      </c>
      <c r="AK251" s="2" t="s">
        <v>87</v>
      </c>
      <c r="AL251" s="1" t="s">
        <v>176</v>
      </c>
      <c r="AM251" s="2" t="s">
        <v>89</v>
      </c>
      <c r="AN251" s="1" t="s">
        <v>131</v>
      </c>
      <c r="AO251" s="2" t="s">
        <v>91</v>
      </c>
      <c r="AP251" s="1" t="s">
        <v>1120</v>
      </c>
      <c r="AQ251" s="2" t="s">
        <v>93</v>
      </c>
      <c r="AR251" s="14" t="s">
        <v>133</v>
      </c>
      <c r="AS251" s="15" t="s">
        <v>95</v>
      </c>
      <c r="AT251" s="1">
        <v>-4</v>
      </c>
      <c r="AU251" s="4">
        <v>3.28</v>
      </c>
      <c r="AV251" s="6">
        <v>2.87</v>
      </c>
      <c r="AW251" s="7">
        <v>2.37</v>
      </c>
      <c r="AX251" s="6">
        <v>2.62</v>
      </c>
      <c r="AY251" s="7">
        <v>1.74</v>
      </c>
      <c r="AZ251" s="8">
        <v>1.3</v>
      </c>
      <c r="BA251" s="7">
        <v>0</v>
      </c>
      <c r="BB251" s="8">
        <v>0</v>
      </c>
      <c r="BC251" s="6">
        <v>1.66</v>
      </c>
      <c r="BD251" s="7">
        <v>2.29</v>
      </c>
      <c r="BE251" s="7">
        <v>3.68</v>
      </c>
      <c r="BF251" s="7">
        <v>3.83</v>
      </c>
      <c r="BG251" s="7">
        <v>3.87</v>
      </c>
      <c r="BH251" s="8">
        <v>3.44</v>
      </c>
      <c r="BI251" s="7">
        <v>4.7300000000000004</v>
      </c>
      <c r="BJ251" s="9">
        <v>6.73</v>
      </c>
      <c r="BK251" s="4">
        <v>11.12</v>
      </c>
      <c r="BL251" s="4">
        <v>15.35</v>
      </c>
      <c r="BM251" s="4">
        <v>3.63</v>
      </c>
      <c r="BN251" s="6">
        <v>1.94</v>
      </c>
      <c r="BO251" s="7">
        <v>0</v>
      </c>
      <c r="BP251" s="7">
        <v>0</v>
      </c>
      <c r="BQ251" s="7">
        <v>0.84</v>
      </c>
      <c r="BR251" s="8">
        <v>3.25</v>
      </c>
      <c r="BS251" s="7">
        <v>2.8</v>
      </c>
      <c r="BT251" s="8">
        <v>3.88</v>
      </c>
      <c r="BU251" s="6">
        <v>3.65</v>
      </c>
      <c r="BV251" s="7">
        <v>4.22</v>
      </c>
      <c r="BW251" s="7">
        <v>3.11</v>
      </c>
      <c r="BX251" s="7">
        <v>3.34</v>
      </c>
      <c r="BY251" s="7">
        <v>3.13</v>
      </c>
      <c r="BZ251" s="8">
        <v>3.93</v>
      </c>
      <c r="CA251" s="7">
        <v>5.32</v>
      </c>
      <c r="CB251" s="9">
        <v>6.93</v>
      </c>
      <c r="CC251" s="4">
        <v>10.28</v>
      </c>
      <c r="CD251" s="4">
        <v>14.14</v>
      </c>
      <c r="CE251" s="16">
        <v>26.98</v>
      </c>
      <c r="CF251" s="18">
        <v>31.62</v>
      </c>
      <c r="CG251" s="17">
        <v>34.42</v>
      </c>
      <c r="CH251" s="18">
        <v>34.99</v>
      </c>
      <c r="CI251" s="17">
        <v>36.380000000000003</v>
      </c>
      <c r="CJ251" s="19">
        <v>38.659999999999997</v>
      </c>
      <c r="CK251" s="17">
        <v>39.47</v>
      </c>
      <c r="CL251" s="19">
        <v>40.08</v>
      </c>
      <c r="CM251" s="18">
        <v>39.92</v>
      </c>
      <c r="CN251" s="17">
        <v>39.840000000000003</v>
      </c>
      <c r="CO251" s="17">
        <v>40.049999999999997</v>
      </c>
      <c r="CP251" s="17">
        <v>42.9</v>
      </c>
      <c r="CQ251" s="17">
        <v>44.87</v>
      </c>
      <c r="CR251" s="19">
        <v>48.21</v>
      </c>
      <c r="CS251" s="17">
        <v>48.41</v>
      </c>
      <c r="CT251" s="20">
        <v>43.78</v>
      </c>
      <c r="CU251" s="16">
        <v>42.42</v>
      </c>
      <c r="CV251" s="16">
        <v>37.49</v>
      </c>
      <c r="CW251" s="16">
        <v>26.39</v>
      </c>
      <c r="CX251" s="18">
        <v>31.22</v>
      </c>
      <c r="CY251" s="17">
        <v>35.229999999999997</v>
      </c>
      <c r="CZ251" s="17">
        <v>36.42</v>
      </c>
      <c r="DA251" s="17">
        <v>36.82</v>
      </c>
      <c r="DB251" s="19">
        <v>38.53</v>
      </c>
      <c r="DC251" s="17">
        <v>39.01</v>
      </c>
      <c r="DD251" s="19">
        <v>39.75</v>
      </c>
      <c r="DE251" s="18">
        <v>39.01</v>
      </c>
      <c r="DF251" s="17">
        <v>39.69</v>
      </c>
      <c r="DG251" s="17">
        <v>39.96</v>
      </c>
      <c r="DH251" s="17">
        <v>42.62</v>
      </c>
      <c r="DI251" s="17">
        <v>45.11</v>
      </c>
      <c r="DJ251" s="19">
        <v>48.68</v>
      </c>
      <c r="DK251" s="17">
        <v>49.2</v>
      </c>
      <c r="DL251" s="20">
        <v>44.19</v>
      </c>
      <c r="DM251" s="16">
        <v>42.35</v>
      </c>
      <c r="DN251" s="16">
        <v>36.04</v>
      </c>
      <c r="DO251" s="16">
        <v>7</v>
      </c>
      <c r="DP251" s="17">
        <v>10</v>
      </c>
      <c r="DQ251" s="17">
        <v>10</v>
      </c>
      <c r="DR251" s="17">
        <v>8</v>
      </c>
      <c r="DS251" s="17">
        <v>4</v>
      </c>
      <c r="DT251" s="17">
        <v>-4</v>
      </c>
      <c r="DU251" s="17">
        <v>-9</v>
      </c>
      <c r="DV251" s="17">
        <v>-8</v>
      </c>
      <c r="DW251" s="17">
        <v>-7</v>
      </c>
      <c r="DX251" s="17">
        <v>-2</v>
      </c>
      <c r="DY251" s="17">
        <v>5</v>
      </c>
      <c r="DZ251" s="17">
        <v>7</v>
      </c>
      <c r="EA251" s="17">
        <v>12</v>
      </c>
      <c r="EB251" s="17">
        <v>18</v>
      </c>
      <c r="EC251" s="17">
        <v>16</v>
      </c>
      <c r="ED251" s="20">
        <v>13</v>
      </c>
      <c r="EE251" s="20">
        <v>6</v>
      </c>
      <c r="EF251" s="20">
        <v>6</v>
      </c>
    </row>
    <row r="252" spans="1:141" s="1" customFormat="1" ht="14">
      <c r="AU252" s="1">
        <f>AVERAGE(AU64:AU155)</f>
        <v>7.2485869565217378</v>
      </c>
    </row>
    <row r="253" spans="1:141" s="1" customFormat="1" ht="14">
      <c r="A253" s="2" t="s">
        <v>1364</v>
      </c>
      <c r="B253" s="2" t="s">
        <v>60</v>
      </c>
      <c r="C253" s="2"/>
      <c r="D253" s="2">
        <v>49153884</v>
      </c>
      <c r="E253" s="10" t="s">
        <v>478</v>
      </c>
      <c r="F253" s="11" t="s">
        <v>479</v>
      </c>
      <c r="G253" s="2" t="s">
        <v>482</v>
      </c>
      <c r="I253" s="2" t="s">
        <v>158</v>
      </c>
      <c r="J253" s="2" t="s">
        <v>335</v>
      </c>
      <c r="K253" s="30" t="s">
        <v>481</v>
      </c>
      <c r="L253" s="30" t="s">
        <v>483</v>
      </c>
      <c r="M253" s="30" t="s">
        <v>484</v>
      </c>
      <c r="N253" s="31"/>
      <c r="O253" s="3" t="s">
        <v>6</v>
      </c>
      <c r="P253" s="3">
        <v>17</v>
      </c>
      <c r="Q253" s="2">
        <v>25</v>
      </c>
      <c r="R253" s="2">
        <v>15</v>
      </c>
      <c r="S253" s="2" t="s">
        <v>485</v>
      </c>
      <c r="T253" s="33"/>
      <c r="U253" s="3" t="s">
        <v>486</v>
      </c>
      <c r="V253" s="3">
        <v>76</v>
      </c>
      <c r="W253" s="2">
        <v>42</v>
      </c>
      <c r="X253" s="2">
        <v>51</v>
      </c>
      <c r="Y253" s="2"/>
      <c r="Z253" s="33" t="s">
        <v>242</v>
      </c>
      <c r="AA253" s="12" t="s">
        <v>160</v>
      </c>
      <c r="AB253" s="12">
        <v>22</v>
      </c>
      <c r="AC253" s="13">
        <v>12</v>
      </c>
      <c r="AD253" s="13">
        <v>5</v>
      </c>
      <c r="AE253" s="13"/>
      <c r="AF253" s="34"/>
      <c r="AG253" s="2" t="s">
        <v>218</v>
      </c>
      <c r="AH253" s="2" t="s">
        <v>383</v>
      </c>
      <c r="AI253" s="2" t="s">
        <v>312</v>
      </c>
      <c r="AJ253" s="2" t="s">
        <v>106</v>
      </c>
      <c r="AK253" s="2" t="s">
        <v>87</v>
      </c>
      <c r="AL253" s="1" t="s">
        <v>487</v>
      </c>
      <c r="AM253" s="2" t="s">
        <v>89</v>
      </c>
      <c r="AN253" s="1" t="s">
        <v>108</v>
      </c>
      <c r="AO253" s="2" t="s">
        <v>91</v>
      </c>
      <c r="AP253" s="1" t="s">
        <v>488</v>
      </c>
      <c r="AQ253" s="2" t="s">
        <v>93</v>
      </c>
      <c r="AR253" s="14" t="s">
        <v>489</v>
      </c>
      <c r="AS253" s="15" t="s">
        <v>95</v>
      </c>
      <c r="AT253" s="1">
        <v>19</v>
      </c>
      <c r="AU253" s="4">
        <v>3.83</v>
      </c>
      <c r="AV253" s="39">
        <v>5.01</v>
      </c>
      <c r="AW253" s="5">
        <v>2.86</v>
      </c>
      <c r="AX253" s="6">
        <v>4.07</v>
      </c>
      <c r="AY253" s="7">
        <v>2.84</v>
      </c>
      <c r="AZ253" s="8">
        <v>3.07</v>
      </c>
      <c r="BA253" s="7">
        <v>1.17</v>
      </c>
      <c r="BB253" s="8">
        <v>0.8</v>
      </c>
      <c r="BC253" s="6">
        <v>1.86</v>
      </c>
      <c r="BD253" s="7">
        <v>2.99</v>
      </c>
      <c r="BE253" s="7">
        <v>3.09</v>
      </c>
      <c r="BF253" s="7">
        <v>5.22</v>
      </c>
      <c r="BG253" s="7">
        <v>4.16</v>
      </c>
      <c r="BH253" s="7">
        <v>3.74</v>
      </c>
      <c r="BI253" s="8">
        <v>2.8</v>
      </c>
      <c r="BJ253" s="7">
        <v>5.21</v>
      </c>
      <c r="BK253" s="9">
        <v>8.33</v>
      </c>
      <c r="BL253" s="4">
        <v>13.06</v>
      </c>
      <c r="BM253" s="4">
        <v>14.58</v>
      </c>
      <c r="BN253" s="4">
        <v>3.6</v>
      </c>
      <c r="BO253" s="39">
        <v>4.45</v>
      </c>
      <c r="BP253" s="5">
        <v>4.2</v>
      </c>
      <c r="BQ253" s="7">
        <v>4.28</v>
      </c>
      <c r="BR253" s="7">
        <v>2.56</v>
      </c>
      <c r="BS253" s="8">
        <v>3.8</v>
      </c>
      <c r="BT253" s="7">
        <v>2.9</v>
      </c>
      <c r="BU253" s="8">
        <v>2.66</v>
      </c>
      <c r="BV253" s="6">
        <v>2.83</v>
      </c>
      <c r="BW253" s="7">
        <v>3.28</v>
      </c>
      <c r="BX253" s="7">
        <v>3.36</v>
      </c>
      <c r="BY253" s="7">
        <v>5.68</v>
      </c>
      <c r="BZ253" s="7">
        <v>3.38</v>
      </c>
      <c r="CA253" s="7">
        <v>3.6</v>
      </c>
      <c r="CB253" s="8">
        <v>3.83</v>
      </c>
      <c r="CC253" s="7">
        <v>6.66</v>
      </c>
      <c r="CD253" s="9">
        <v>9.94</v>
      </c>
      <c r="CE253" s="4">
        <v>14.58</v>
      </c>
      <c r="CF253" s="4">
        <v>16.8</v>
      </c>
      <c r="CG253" s="16">
        <v>25.34</v>
      </c>
      <c r="CH253" s="40">
        <v>27.6</v>
      </c>
      <c r="CI253" s="23">
        <v>27.2</v>
      </c>
      <c r="CJ253" s="18">
        <v>30.13</v>
      </c>
      <c r="CK253" s="17">
        <v>31.67</v>
      </c>
      <c r="CL253" s="19">
        <v>31.24</v>
      </c>
      <c r="CM253" s="17">
        <v>31.35</v>
      </c>
      <c r="CN253" s="19">
        <v>32.51</v>
      </c>
      <c r="CO253" s="18">
        <v>32.72</v>
      </c>
      <c r="CP253" s="17">
        <v>33.14</v>
      </c>
      <c r="CQ253" s="17">
        <v>32.39</v>
      </c>
      <c r="CR253" s="17">
        <v>32.35</v>
      </c>
      <c r="CS253" s="17">
        <v>36.69</v>
      </c>
      <c r="CT253" s="17">
        <v>37.5</v>
      </c>
      <c r="CU253" s="19">
        <v>39</v>
      </c>
      <c r="CV253" s="17">
        <v>39.32</v>
      </c>
      <c r="CW253" s="20">
        <v>38.409999999999997</v>
      </c>
      <c r="CX253" s="16">
        <v>36.56</v>
      </c>
      <c r="CY253" s="16">
        <v>38.799999999999997</v>
      </c>
      <c r="CZ253" s="16">
        <v>26.29</v>
      </c>
      <c r="DA253" s="40">
        <v>26.64</v>
      </c>
      <c r="DB253" s="23">
        <v>29.73</v>
      </c>
      <c r="DC253" s="17">
        <v>30.76</v>
      </c>
      <c r="DD253" s="17">
        <v>32.380000000000003</v>
      </c>
      <c r="DE253" s="19">
        <v>32.409999999999997</v>
      </c>
      <c r="DF253" s="17">
        <v>32.14</v>
      </c>
      <c r="DG253" s="19">
        <v>33.79</v>
      </c>
      <c r="DH253" s="18">
        <v>33.04</v>
      </c>
      <c r="DI253" s="17">
        <v>32.15</v>
      </c>
      <c r="DJ253" s="17">
        <v>32.5</v>
      </c>
      <c r="DK253" s="17">
        <v>32.520000000000003</v>
      </c>
      <c r="DL253" s="17">
        <v>36.36</v>
      </c>
      <c r="DM253" s="17">
        <v>37.520000000000003</v>
      </c>
      <c r="DN253" s="19">
        <v>38.47</v>
      </c>
      <c r="DO253" s="17">
        <v>38.99</v>
      </c>
      <c r="DP253" s="20">
        <v>37.75</v>
      </c>
      <c r="DQ253" s="16">
        <v>35.840000000000003</v>
      </c>
      <c r="DR253" s="16">
        <v>38.58</v>
      </c>
      <c r="DS253" s="16">
        <v>12</v>
      </c>
      <c r="DT253" s="23">
        <v>10</v>
      </c>
      <c r="DU253" s="23">
        <v>9</v>
      </c>
      <c r="DV253" s="17">
        <v>5</v>
      </c>
      <c r="DW253" s="17">
        <v>0</v>
      </c>
      <c r="DX253" s="17">
        <v>-4</v>
      </c>
      <c r="DY253" s="17">
        <v>-11</v>
      </c>
      <c r="DZ253" s="17">
        <v>-17</v>
      </c>
      <c r="EA253" s="17">
        <v>-21</v>
      </c>
      <c r="EB253" s="17">
        <v>-22</v>
      </c>
      <c r="EC253" s="17">
        <v>-23</v>
      </c>
      <c r="ED253" s="17">
        <v>-15</v>
      </c>
      <c r="EE253" s="17">
        <v>-13</v>
      </c>
      <c r="EF253" s="17">
        <v>-9</v>
      </c>
      <c r="EG253" s="17">
        <v>-2</v>
      </c>
      <c r="EH253" s="17">
        <v>1</v>
      </c>
      <c r="EI253" s="20">
        <v>1</v>
      </c>
      <c r="EJ253" s="20">
        <v>2</v>
      </c>
      <c r="EK253" s="20">
        <v>2</v>
      </c>
    </row>
    <row r="254" spans="1:141" s="1" customFormat="1" ht="14"/>
    <row r="255" spans="1:141" s="1" customFormat="1" ht="14"/>
    <row r="256" spans="1:141" s="1" customFormat="1" ht="14"/>
  </sheetData>
  <mergeCells count="1">
    <mergeCell ref="G181:H18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3D5D0-E92C-458E-B964-F3F8623C4AD4}">
  <dimension ref="A1:EY236"/>
  <sheetViews>
    <sheetView topLeftCell="EC187" workbookViewId="0">
      <selection activeCell="EY210" sqref="EI1:EY210"/>
    </sheetView>
  </sheetViews>
  <sheetFormatPr baseColWidth="10" defaultColWidth="9" defaultRowHeight="12"/>
  <cols>
    <col min="1" max="1" width="6.5" style="50" bestFit="1" customWidth="1"/>
    <col min="2" max="2" width="3" style="50" bestFit="1" customWidth="1"/>
    <col min="3" max="4" width="3.1640625" style="50" bestFit="1" customWidth="1"/>
    <col min="5" max="5" width="8.5" style="50" customWidth="1"/>
    <col min="6" max="7" width="5.83203125" style="50" bestFit="1" customWidth="1"/>
    <col min="8" max="8" width="15.33203125" style="50" bestFit="1" customWidth="1"/>
    <col min="9" max="9" width="9" style="50" bestFit="1"/>
    <col min="10" max="10" width="6.1640625" style="50" bestFit="1" customWidth="1"/>
    <col min="11" max="11" width="4.6640625" style="50" bestFit="1" customWidth="1"/>
    <col min="12" max="12" width="20.6640625" style="50" bestFit="1" customWidth="1"/>
    <col min="13" max="13" width="22.83203125" style="50" bestFit="1" customWidth="1"/>
    <col min="14" max="14" width="15.1640625" style="50" bestFit="1" customWidth="1"/>
    <col min="15" max="15" width="6.1640625" style="50" bestFit="1" customWidth="1"/>
    <col min="16" max="16" width="9.6640625" style="50" bestFit="1" customWidth="1"/>
    <col min="17" max="18" width="3.1640625" style="50" bestFit="1" customWidth="1"/>
    <col min="19" max="19" width="6.1640625" style="50" bestFit="1" customWidth="1"/>
    <col min="20" max="20" width="10.1640625" style="50" bestFit="1" customWidth="1"/>
    <col min="21" max="21" width="4.1640625" style="50" bestFit="1" customWidth="1"/>
    <col min="22" max="22" width="6.5" style="50" bestFit="1" customWidth="1"/>
    <col min="23" max="23" width="8.33203125" style="50" bestFit="1" customWidth="1"/>
    <col min="24" max="24" width="9.1640625" style="50" bestFit="1" customWidth="1"/>
    <col min="25" max="25" width="9.5" style="50" bestFit="1" customWidth="1"/>
    <col min="26" max="26" width="9.33203125" style="50" bestFit="1" customWidth="1"/>
    <col min="27" max="27" width="6" style="50" bestFit="1" customWidth="1"/>
    <col min="28" max="28" width="6.33203125" style="50" bestFit="1" customWidth="1"/>
    <col min="29" max="29" width="5.1640625" style="50" bestFit="1" customWidth="1"/>
    <col min="30" max="30" width="4" style="50" bestFit="1" customWidth="1"/>
    <col min="31" max="31" width="4.33203125" style="50" bestFit="1" customWidth="1"/>
    <col min="32" max="32" width="9.83203125" style="50" bestFit="1" customWidth="1"/>
    <col min="33" max="33" width="7.33203125" style="50" bestFit="1" customWidth="1"/>
    <col min="34" max="34" width="9.83203125" style="50" bestFit="1" customWidth="1"/>
    <col min="35" max="36" width="9.6640625" style="50" bestFit="1" customWidth="1"/>
    <col min="37" max="37" width="10.33203125" style="50" bestFit="1" customWidth="1"/>
    <col min="38" max="38" width="7" style="50" bestFit="1" customWidth="1"/>
    <col min="39" max="40" width="9.6640625" style="50" bestFit="1" customWidth="1"/>
    <col min="41" max="42" width="4.6640625" style="50" bestFit="1" customWidth="1"/>
    <col min="43" max="43" width="11.1640625" style="50" bestFit="1" customWidth="1"/>
    <col min="44" max="44" width="7.6640625" style="50" bestFit="1" customWidth="1"/>
    <col min="45" max="45" width="12.1640625" style="50" bestFit="1" customWidth="1"/>
    <col min="46" max="46" width="5.6640625" style="50" bestFit="1" customWidth="1"/>
    <col min="47" max="47" width="5.33203125" style="50" bestFit="1" customWidth="1"/>
    <col min="48" max="48" width="5" style="129" bestFit="1" customWidth="1"/>
    <col min="49" max="49" width="6" style="129" bestFit="1" customWidth="1"/>
    <col min="50" max="50" width="5" style="129" bestFit="1" customWidth="1"/>
    <col min="51" max="51" width="5.1640625" style="129" bestFit="1" customWidth="1"/>
    <col min="52" max="52" width="6" style="129" bestFit="1" customWidth="1"/>
    <col min="53" max="53" width="5" style="129" bestFit="1" customWidth="1"/>
    <col min="54" max="54" width="5.1640625" style="129" bestFit="1" customWidth="1"/>
    <col min="55" max="55" width="6.1640625" style="129" bestFit="1" customWidth="1"/>
    <col min="56" max="56" width="5" style="129" bestFit="1" customWidth="1"/>
    <col min="57" max="57" width="5.1640625" style="129" bestFit="1" customWidth="1"/>
    <col min="58" max="58" width="6" style="129" bestFit="1" customWidth="1"/>
    <col min="59" max="60" width="5.1640625" style="129" bestFit="1" customWidth="1"/>
    <col min="61" max="61" width="6" style="50" bestFit="1" customWidth="1"/>
    <col min="62" max="62" width="5" style="50" bestFit="1" customWidth="1"/>
    <col min="63" max="63" width="6" style="50" bestFit="1" customWidth="1"/>
    <col min="64" max="64" width="6.1640625" style="50" bestFit="1" customWidth="1"/>
    <col min="65" max="65" width="5.83203125" style="50" bestFit="1" customWidth="1"/>
    <col min="66" max="68" width="5" style="50" bestFit="1" customWidth="1"/>
    <col min="69" max="79" width="5.1640625" style="50" bestFit="1" customWidth="1"/>
    <col min="80" max="80" width="5.33203125" style="50" bestFit="1" customWidth="1"/>
    <col min="81" max="119" width="5.83203125" style="50" bestFit="1" customWidth="1"/>
    <col min="120" max="123" width="3.5" style="50" bestFit="1" customWidth="1"/>
    <col min="124" max="124" width="4" style="50" bestFit="1" customWidth="1"/>
    <col min="125" max="137" width="3.83203125" style="50" bestFit="1" customWidth="1"/>
    <col min="138" max="138" width="12.6640625" style="50" bestFit="1" customWidth="1"/>
    <col min="139" max="153" width="5" style="50" bestFit="1" customWidth="1"/>
    <col min="154" max="16384" width="9" style="50"/>
  </cols>
  <sheetData>
    <row r="1" spans="1:153" ht="14">
      <c r="A1" s="2" t="s">
        <v>1519</v>
      </c>
      <c r="B1" s="2" t="s">
        <v>1666</v>
      </c>
      <c r="C1" s="2">
        <v>15</v>
      </c>
      <c r="D1" s="2">
        <v>9</v>
      </c>
      <c r="E1" s="2">
        <v>50444566</v>
      </c>
      <c r="F1" s="2">
        <v>157.5</v>
      </c>
      <c r="G1" s="2">
        <v>53.4</v>
      </c>
      <c r="H1" s="2" t="s">
        <v>167</v>
      </c>
      <c r="I1" s="2"/>
      <c r="J1" s="2" t="s">
        <v>79</v>
      </c>
      <c r="K1" s="2" t="s">
        <v>329</v>
      </c>
      <c r="L1" s="30" t="s">
        <v>168</v>
      </c>
      <c r="M1" s="30" t="s">
        <v>538</v>
      </c>
      <c r="N1" s="30"/>
      <c r="O1" s="30"/>
      <c r="P1" s="3" t="s">
        <v>48</v>
      </c>
      <c r="Q1" s="3">
        <v>23</v>
      </c>
      <c r="R1" s="2">
        <v>22</v>
      </c>
      <c r="S1" s="2">
        <v>20</v>
      </c>
      <c r="T1" s="2" t="s">
        <v>965</v>
      </c>
      <c r="U1" s="33"/>
      <c r="V1" s="3" t="s">
        <v>115</v>
      </c>
      <c r="W1" s="3">
        <v>52</v>
      </c>
      <c r="X1" s="2">
        <v>39</v>
      </c>
      <c r="Y1" s="2">
        <v>31</v>
      </c>
      <c r="Z1" s="2"/>
      <c r="AA1" s="33" t="s">
        <v>209</v>
      </c>
      <c r="AB1" s="12" t="s">
        <v>116</v>
      </c>
      <c r="AC1" s="12">
        <v>29</v>
      </c>
      <c r="AD1" s="13">
        <v>17</v>
      </c>
      <c r="AE1" s="13">
        <v>12</v>
      </c>
      <c r="AF1" s="13"/>
      <c r="AG1" s="34" t="s">
        <v>180</v>
      </c>
      <c r="AH1" s="2" t="s">
        <v>272</v>
      </c>
      <c r="AI1" s="2" t="s">
        <v>288</v>
      </c>
      <c r="AJ1" s="2" t="s">
        <v>1521</v>
      </c>
      <c r="AK1" s="2" t="s">
        <v>397</v>
      </c>
      <c r="AL1" s="2" t="s">
        <v>87</v>
      </c>
      <c r="AM1" s="1"/>
      <c r="AN1" s="2" t="s">
        <v>89</v>
      </c>
      <c r="AO1" s="1"/>
      <c r="AP1" s="2" t="s">
        <v>91</v>
      </c>
      <c r="AQ1" s="1" t="s">
        <v>1188</v>
      </c>
      <c r="AR1" s="2" t="s">
        <v>93</v>
      </c>
      <c r="AS1" s="14" t="s">
        <v>1522</v>
      </c>
      <c r="AT1" s="14"/>
      <c r="AU1" s="1"/>
      <c r="AV1" s="104">
        <v>2.84</v>
      </c>
      <c r="AW1" s="105">
        <v>2.0099999999999998</v>
      </c>
      <c r="AX1" s="106">
        <v>1.3</v>
      </c>
      <c r="AY1" s="107">
        <v>0.51</v>
      </c>
      <c r="AZ1" s="106">
        <v>0</v>
      </c>
      <c r="BA1" s="108">
        <v>0</v>
      </c>
      <c r="BB1" s="106">
        <v>0</v>
      </c>
      <c r="BC1" s="108">
        <v>0.51</v>
      </c>
      <c r="BD1" s="107">
        <v>2.2400000000000002</v>
      </c>
      <c r="BE1" s="106">
        <v>4.43</v>
      </c>
      <c r="BF1" s="106">
        <v>5.09</v>
      </c>
      <c r="BG1" s="106">
        <v>4.16</v>
      </c>
      <c r="BH1" s="109">
        <v>2.44</v>
      </c>
      <c r="BI1" s="4">
        <v>3.46</v>
      </c>
      <c r="BJ1" s="9">
        <v>4.91</v>
      </c>
      <c r="BK1" s="9">
        <v>7.35</v>
      </c>
      <c r="BL1" s="4">
        <v>11.58</v>
      </c>
      <c r="BM1" s="98"/>
      <c r="BN1" s="4">
        <v>1.67</v>
      </c>
      <c r="BO1" s="26">
        <v>0</v>
      </c>
      <c r="BP1" s="53">
        <v>0</v>
      </c>
      <c r="BQ1" s="53">
        <v>0.12</v>
      </c>
      <c r="BR1" s="53">
        <v>1.37</v>
      </c>
      <c r="BS1" s="54">
        <v>1.69</v>
      </c>
      <c r="BT1" s="53">
        <v>1.45</v>
      </c>
      <c r="BU1" s="54">
        <v>1.45</v>
      </c>
      <c r="BV1" s="55">
        <v>2.31</v>
      </c>
      <c r="BW1" s="53">
        <v>4.4800000000000004</v>
      </c>
      <c r="BX1" s="53">
        <v>5.73</v>
      </c>
      <c r="BY1" s="53">
        <v>4.62</v>
      </c>
      <c r="BZ1" s="9">
        <v>2.52</v>
      </c>
      <c r="CA1" s="4">
        <v>3.65</v>
      </c>
      <c r="CB1" s="9">
        <v>4.6399999999999997</v>
      </c>
      <c r="CC1" s="9">
        <v>7.45</v>
      </c>
      <c r="CD1" s="4">
        <v>10.72</v>
      </c>
      <c r="CE1" s="98"/>
      <c r="CF1" s="16">
        <v>27.35</v>
      </c>
      <c r="CG1" s="38">
        <v>31.9</v>
      </c>
      <c r="CH1" s="17">
        <v>33.21</v>
      </c>
      <c r="CI1" s="18">
        <v>33.020000000000003</v>
      </c>
      <c r="CJ1" s="17">
        <v>34.75</v>
      </c>
      <c r="CK1" s="19">
        <v>35.21</v>
      </c>
      <c r="CL1" s="17">
        <v>35.94</v>
      </c>
      <c r="CM1" s="19">
        <v>35.47</v>
      </c>
      <c r="CN1" s="18">
        <v>35.75</v>
      </c>
      <c r="CO1" s="17">
        <v>37.659999999999997</v>
      </c>
      <c r="CP1" s="17">
        <v>38.659999999999997</v>
      </c>
      <c r="CQ1" s="17">
        <v>39.340000000000003</v>
      </c>
      <c r="CR1" s="20">
        <v>41.6</v>
      </c>
      <c r="CS1" s="16">
        <v>42.25</v>
      </c>
      <c r="CT1" s="20">
        <v>43.17</v>
      </c>
      <c r="CU1" s="20">
        <v>42.33</v>
      </c>
      <c r="CV1" s="16">
        <v>42.93</v>
      </c>
      <c r="CW1" s="100"/>
      <c r="CX1" s="16">
        <v>27.36</v>
      </c>
      <c r="CY1" s="38">
        <v>31.71</v>
      </c>
      <c r="CZ1" s="17">
        <v>33.380000000000003</v>
      </c>
      <c r="DA1" s="17">
        <v>33.94</v>
      </c>
      <c r="DB1" s="17">
        <v>34.04</v>
      </c>
      <c r="DC1" s="19">
        <v>35.97</v>
      </c>
      <c r="DD1" s="17">
        <v>35.51</v>
      </c>
      <c r="DE1" s="19">
        <v>34.619999999999997</v>
      </c>
      <c r="DF1" s="18">
        <v>35.950000000000003</v>
      </c>
      <c r="DG1" s="17">
        <v>37.299999999999997</v>
      </c>
      <c r="DH1" s="17">
        <v>38.369999999999997</v>
      </c>
      <c r="DI1" s="17">
        <v>39.46</v>
      </c>
      <c r="DJ1" s="20">
        <v>42.09</v>
      </c>
      <c r="DK1" s="16">
        <v>42.95</v>
      </c>
      <c r="DL1" s="20">
        <v>43.9</v>
      </c>
      <c r="DM1" s="20">
        <v>42.86</v>
      </c>
      <c r="DN1" s="16">
        <v>43.78</v>
      </c>
      <c r="DO1" s="100"/>
      <c r="DP1" s="16">
        <v>3</v>
      </c>
      <c r="DQ1" s="20">
        <v>1</v>
      </c>
      <c r="DR1" s="17">
        <v>-1</v>
      </c>
      <c r="DS1" s="17">
        <v>-8</v>
      </c>
      <c r="DT1" s="17">
        <v>-13</v>
      </c>
      <c r="DU1" s="17">
        <v>-18</v>
      </c>
      <c r="DV1" s="17">
        <v>-20</v>
      </c>
      <c r="DW1" s="17">
        <v>-19</v>
      </c>
      <c r="DX1" s="17">
        <v>-17</v>
      </c>
      <c r="DY1" s="17">
        <v>-12</v>
      </c>
      <c r="DZ1" s="17">
        <v>-6</v>
      </c>
      <c r="EA1" s="17">
        <v>0</v>
      </c>
      <c r="EB1" s="20">
        <v>1</v>
      </c>
      <c r="EC1" s="20">
        <v>3</v>
      </c>
      <c r="ED1" s="20">
        <v>2</v>
      </c>
      <c r="EE1" s="20">
        <v>2</v>
      </c>
      <c r="EF1" s="20">
        <v>1</v>
      </c>
      <c r="EG1" s="101"/>
      <c r="EI1" s="129">
        <f>AV1-BN1</f>
        <v>1.17</v>
      </c>
      <c r="EJ1" s="129">
        <f t="shared" ref="EJ1:EW1" si="0">AW1-BO1</f>
        <v>2.0099999999999998</v>
      </c>
      <c r="EK1" s="129">
        <f t="shared" si="0"/>
        <v>1.3</v>
      </c>
      <c r="EL1" s="129">
        <f t="shared" si="0"/>
        <v>0.39</v>
      </c>
      <c r="EM1" s="129">
        <f t="shared" si="0"/>
        <v>-1.37</v>
      </c>
      <c r="EN1" s="129">
        <f t="shared" si="0"/>
        <v>-1.69</v>
      </c>
      <c r="EO1" s="129">
        <f t="shared" si="0"/>
        <v>-1.45</v>
      </c>
      <c r="EP1" s="129">
        <f t="shared" si="0"/>
        <v>-0.94</v>
      </c>
      <c r="EQ1" s="129">
        <f t="shared" si="0"/>
        <v>-6.999999999999984E-2</v>
      </c>
      <c r="ER1" s="129">
        <f t="shared" si="0"/>
        <v>-5.0000000000000711E-2</v>
      </c>
      <c r="ES1" s="129">
        <f t="shared" si="0"/>
        <v>-0.64000000000000057</v>
      </c>
      <c r="ET1" s="129">
        <f t="shared" si="0"/>
        <v>-0.45999999999999996</v>
      </c>
      <c r="EU1" s="129">
        <f t="shared" si="0"/>
        <v>-8.0000000000000071E-2</v>
      </c>
      <c r="EV1" s="129">
        <f t="shared" si="0"/>
        <v>-0.18999999999999995</v>
      </c>
      <c r="EW1" s="129">
        <f t="shared" si="0"/>
        <v>0.27000000000000046</v>
      </c>
    </row>
    <row r="2" spans="1:153" ht="14">
      <c r="A2" s="2" t="s">
        <v>1449</v>
      </c>
      <c r="B2" s="2" t="s">
        <v>1666</v>
      </c>
      <c r="C2" s="2">
        <v>15</v>
      </c>
      <c r="D2" s="2">
        <v>0</v>
      </c>
      <c r="E2" s="2">
        <v>46829492</v>
      </c>
      <c r="F2" s="2">
        <v>160</v>
      </c>
      <c r="G2" s="2">
        <v>51.25</v>
      </c>
      <c r="H2" s="2" t="s">
        <v>167</v>
      </c>
      <c r="I2" s="2"/>
      <c r="J2" s="2" t="s">
        <v>79</v>
      </c>
      <c r="K2" s="2" t="s">
        <v>329</v>
      </c>
      <c r="L2" s="30"/>
      <c r="M2" s="30"/>
      <c r="N2" s="30"/>
      <c r="O2" s="30"/>
      <c r="P2" s="3" t="s">
        <v>48</v>
      </c>
      <c r="Q2" s="3">
        <v>20</v>
      </c>
      <c r="R2" s="2">
        <v>22</v>
      </c>
      <c r="S2" s="2">
        <v>13</v>
      </c>
      <c r="T2" s="2" t="s">
        <v>280</v>
      </c>
      <c r="U2" s="33"/>
      <c r="V2" s="3" t="s">
        <v>848</v>
      </c>
      <c r="W2" s="3">
        <v>70</v>
      </c>
      <c r="X2" s="2">
        <v>52</v>
      </c>
      <c r="Y2" s="2">
        <v>40</v>
      </c>
      <c r="Z2" s="2"/>
      <c r="AA2" s="33" t="s">
        <v>443</v>
      </c>
      <c r="AB2" s="12" t="s">
        <v>301</v>
      </c>
      <c r="AC2" s="12">
        <v>41</v>
      </c>
      <c r="AD2" s="13">
        <v>32</v>
      </c>
      <c r="AE2" s="13">
        <v>22</v>
      </c>
      <c r="AF2" s="13"/>
      <c r="AG2" s="34" t="s">
        <v>197</v>
      </c>
      <c r="AH2" s="2" t="s">
        <v>272</v>
      </c>
      <c r="AI2" s="2" t="s">
        <v>265</v>
      </c>
      <c r="AJ2" s="2" t="s">
        <v>460</v>
      </c>
      <c r="AK2" s="2" t="s">
        <v>422</v>
      </c>
      <c r="AL2" s="2" t="s">
        <v>87</v>
      </c>
      <c r="AM2" s="1"/>
      <c r="AN2" s="2" t="s">
        <v>89</v>
      </c>
      <c r="AO2" s="1"/>
      <c r="AP2" s="2" t="s">
        <v>91</v>
      </c>
      <c r="AQ2" s="1" t="s">
        <v>1407</v>
      </c>
      <c r="AR2" s="2" t="s">
        <v>93</v>
      </c>
      <c r="AS2" s="14" t="s">
        <v>719</v>
      </c>
      <c r="AT2" s="14"/>
      <c r="AU2" s="1"/>
      <c r="AV2" s="104">
        <v>2.12</v>
      </c>
      <c r="AW2" s="105">
        <v>2.87</v>
      </c>
      <c r="AX2" s="106">
        <v>1.78</v>
      </c>
      <c r="AY2" s="107">
        <v>1.63</v>
      </c>
      <c r="AZ2" s="106">
        <v>1.69</v>
      </c>
      <c r="BA2" s="108">
        <v>0</v>
      </c>
      <c r="BB2" s="106">
        <v>0.25</v>
      </c>
      <c r="BC2" s="108">
        <v>0</v>
      </c>
      <c r="BD2" s="107">
        <v>1.45</v>
      </c>
      <c r="BE2" s="106">
        <v>5.39</v>
      </c>
      <c r="BF2" s="106">
        <v>8.6199999999999992</v>
      </c>
      <c r="BG2" s="106">
        <v>7.17</v>
      </c>
      <c r="BH2" s="106">
        <v>3.34</v>
      </c>
      <c r="BI2" s="8">
        <v>2.74</v>
      </c>
      <c r="BJ2" s="9">
        <v>5.78</v>
      </c>
      <c r="BK2" s="9">
        <v>8.17</v>
      </c>
      <c r="BL2" s="4">
        <v>11.2</v>
      </c>
      <c r="BM2" s="4">
        <v>19.72</v>
      </c>
      <c r="BN2" s="4">
        <v>1.69</v>
      </c>
      <c r="BO2" s="26">
        <v>2.04</v>
      </c>
      <c r="BP2" s="53">
        <v>1.01</v>
      </c>
      <c r="BQ2" s="53">
        <v>1.1100000000000001</v>
      </c>
      <c r="BR2" s="53">
        <v>0.63</v>
      </c>
      <c r="BS2" s="54">
        <v>1.1499999999999999</v>
      </c>
      <c r="BT2" s="53">
        <v>1.37</v>
      </c>
      <c r="BU2" s="54">
        <v>1.66</v>
      </c>
      <c r="BV2" s="55">
        <v>1.37</v>
      </c>
      <c r="BW2" s="53">
        <v>4.8499999999999996</v>
      </c>
      <c r="BX2" s="53">
        <v>7.03</v>
      </c>
      <c r="BY2" s="53">
        <v>7.52</v>
      </c>
      <c r="BZ2" s="7">
        <v>3.34</v>
      </c>
      <c r="CA2" s="8">
        <v>4.32</v>
      </c>
      <c r="CB2" s="9">
        <v>5.51</v>
      </c>
      <c r="CC2" s="9">
        <v>9.57</v>
      </c>
      <c r="CD2" s="4">
        <v>11.12</v>
      </c>
      <c r="CE2" s="4">
        <v>20.03</v>
      </c>
      <c r="CF2" s="16">
        <v>26.58</v>
      </c>
      <c r="CG2" s="38">
        <v>30.76</v>
      </c>
      <c r="CH2" s="17">
        <v>33.11</v>
      </c>
      <c r="CI2" s="18">
        <v>33.92</v>
      </c>
      <c r="CJ2" s="17">
        <v>34.35</v>
      </c>
      <c r="CK2" s="19">
        <v>36.04</v>
      </c>
      <c r="CL2" s="17">
        <v>36.74</v>
      </c>
      <c r="CM2" s="19">
        <v>36.54</v>
      </c>
      <c r="CN2" s="18">
        <v>37.520000000000003</v>
      </c>
      <c r="CO2" s="17">
        <v>40.22</v>
      </c>
      <c r="CP2" s="17">
        <v>42.81</v>
      </c>
      <c r="CQ2" s="17">
        <v>43.12</v>
      </c>
      <c r="CR2" s="17">
        <v>44.97</v>
      </c>
      <c r="CS2" s="19">
        <v>46.94</v>
      </c>
      <c r="CT2" s="20">
        <v>48.24</v>
      </c>
      <c r="CU2" s="20">
        <v>43.97</v>
      </c>
      <c r="CV2" s="16">
        <v>46.41</v>
      </c>
      <c r="CW2" s="16">
        <v>37.409999999999997</v>
      </c>
      <c r="CX2" s="16">
        <v>26.34</v>
      </c>
      <c r="CY2" s="38">
        <v>30.65</v>
      </c>
      <c r="CZ2" s="17">
        <v>33.04</v>
      </c>
      <c r="DA2" s="17">
        <v>34.99</v>
      </c>
      <c r="DB2" s="17">
        <v>34.619999999999997</v>
      </c>
      <c r="DC2" s="19">
        <v>36.35</v>
      </c>
      <c r="DD2" s="17">
        <v>36.35</v>
      </c>
      <c r="DE2" s="19">
        <v>36.78</v>
      </c>
      <c r="DF2" s="18">
        <v>37.380000000000003</v>
      </c>
      <c r="DG2" s="17">
        <v>40.93</v>
      </c>
      <c r="DH2" s="17">
        <v>43.13</v>
      </c>
      <c r="DI2" s="17">
        <v>43.68</v>
      </c>
      <c r="DJ2" s="17">
        <v>44.83</v>
      </c>
      <c r="DK2" s="19">
        <v>46.86</v>
      </c>
      <c r="DL2" s="20">
        <v>48.23</v>
      </c>
      <c r="DM2" s="20">
        <v>42.72</v>
      </c>
      <c r="DN2" s="16">
        <v>45.76</v>
      </c>
      <c r="DO2" s="16">
        <v>37.950000000000003</v>
      </c>
      <c r="DP2" s="16">
        <v>10</v>
      </c>
      <c r="DQ2" s="20">
        <v>10</v>
      </c>
      <c r="DR2" s="17">
        <v>7</v>
      </c>
      <c r="DS2" s="17">
        <v>3</v>
      </c>
      <c r="DT2" s="17">
        <v>-1</v>
      </c>
      <c r="DU2" s="17">
        <v>-8</v>
      </c>
      <c r="DV2" s="17">
        <v>-11</v>
      </c>
      <c r="DW2" s="17">
        <v>-15</v>
      </c>
      <c r="DX2" s="17">
        <v>-14</v>
      </c>
      <c r="DY2" s="17">
        <v>-13</v>
      </c>
      <c r="DZ2" s="17">
        <v>-7</v>
      </c>
      <c r="EA2" s="17">
        <v>-3</v>
      </c>
      <c r="EB2" s="17">
        <v>1</v>
      </c>
      <c r="EC2" s="17">
        <v>6</v>
      </c>
      <c r="ED2" s="20">
        <v>7</v>
      </c>
      <c r="EE2" s="20">
        <v>5</v>
      </c>
      <c r="EF2" s="20">
        <v>5</v>
      </c>
      <c r="EG2" s="20">
        <v>2</v>
      </c>
      <c r="EI2" s="129">
        <f t="shared" ref="EI2:EI65" si="1">AV2-BN2</f>
        <v>0.43000000000000016</v>
      </c>
      <c r="EJ2" s="129">
        <f t="shared" ref="EJ2:EJ65" si="2">AW2-BO2</f>
        <v>0.83000000000000007</v>
      </c>
      <c r="EK2" s="129">
        <f t="shared" ref="EK2:EK65" si="3">AX2-BP2</f>
        <v>0.77</v>
      </c>
      <c r="EL2" s="129">
        <f t="shared" ref="EL2:EL65" si="4">AY2-BQ2</f>
        <v>0.5199999999999998</v>
      </c>
      <c r="EM2" s="129">
        <f t="shared" ref="EM2:EM65" si="5">AZ2-BR2</f>
        <v>1.06</v>
      </c>
      <c r="EN2" s="129">
        <f t="shared" ref="EN2:EN65" si="6">BA2-BS2</f>
        <v>-1.1499999999999999</v>
      </c>
      <c r="EO2" s="129">
        <f t="shared" ref="EO2:EO65" si="7">BB2-BT2</f>
        <v>-1.1200000000000001</v>
      </c>
      <c r="EP2" s="129">
        <f t="shared" ref="EP2:EP65" si="8">BC2-BU2</f>
        <v>-1.66</v>
      </c>
      <c r="EQ2" s="129">
        <f t="shared" ref="EQ2:EQ65" si="9">BD2-BV2</f>
        <v>7.9999999999999849E-2</v>
      </c>
      <c r="ER2" s="129">
        <f t="shared" ref="ER2:ER65" si="10">BE2-BW2</f>
        <v>0.54</v>
      </c>
      <c r="ES2" s="129">
        <f t="shared" ref="ES2:ES65" si="11">BF2-BX2</f>
        <v>1.589999999999999</v>
      </c>
      <c r="ET2" s="129">
        <f t="shared" ref="ET2:ET65" si="12">BG2-BY2</f>
        <v>-0.34999999999999964</v>
      </c>
      <c r="EU2" s="129">
        <f t="shared" ref="EU2:EU65" si="13">BH2-BZ2</f>
        <v>0</v>
      </c>
      <c r="EV2" s="129">
        <f t="shared" ref="EV2:EV65" si="14">BI2-CA2</f>
        <v>-1.58</v>
      </c>
      <c r="EW2" s="129">
        <f t="shared" ref="EW2:EW65" si="15">BJ2-CB2</f>
        <v>0.27000000000000046</v>
      </c>
    </row>
    <row r="3" spans="1:153" ht="14">
      <c r="A3" s="2" t="s">
        <v>1048</v>
      </c>
      <c r="B3" s="2" t="s">
        <v>1666</v>
      </c>
      <c r="C3" s="2">
        <v>18</v>
      </c>
      <c r="D3" s="2">
        <v>1</v>
      </c>
      <c r="E3" s="2">
        <v>42130169</v>
      </c>
      <c r="F3" s="2">
        <v>149.4</v>
      </c>
      <c r="G3" s="2">
        <v>45.3</v>
      </c>
      <c r="H3" s="2" t="s">
        <v>167</v>
      </c>
      <c r="I3" s="2"/>
      <c r="J3" s="2" t="s">
        <v>158</v>
      </c>
      <c r="K3" s="2" t="s">
        <v>329</v>
      </c>
      <c r="L3" s="30" t="s">
        <v>1052</v>
      </c>
      <c r="M3" s="30" t="s">
        <v>1053</v>
      </c>
      <c r="N3" s="30"/>
      <c r="O3" s="30"/>
      <c r="P3" s="3" t="s">
        <v>15</v>
      </c>
      <c r="Q3" s="3">
        <v>30</v>
      </c>
      <c r="R3" s="2">
        <v>30</v>
      </c>
      <c r="S3" s="2">
        <v>23</v>
      </c>
      <c r="T3" s="2" t="s">
        <v>280</v>
      </c>
      <c r="U3" s="33"/>
      <c r="V3" s="3" t="s">
        <v>1054</v>
      </c>
      <c r="W3" s="3">
        <v>63</v>
      </c>
      <c r="X3" s="2">
        <v>41</v>
      </c>
      <c r="Y3" s="2">
        <v>31</v>
      </c>
      <c r="Z3" s="2"/>
      <c r="AA3" s="33" t="s">
        <v>88</v>
      </c>
      <c r="AB3" s="12"/>
      <c r="AC3" s="12"/>
      <c r="AD3" s="13"/>
      <c r="AE3" s="13"/>
      <c r="AF3" s="13"/>
      <c r="AG3" s="34"/>
      <c r="AH3" s="2" t="s">
        <v>149</v>
      </c>
      <c r="AI3" s="2" t="s">
        <v>265</v>
      </c>
      <c r="AJ3" s="2" t="s">
        <v>1055</v>
      </c>
      <c r="AK3" s="2" t="s">
        <v>919</v>
      </c>
      <c r="AL3" s="2" t="s">
        <v>87</v>
      </c>
      <c r="AM3" s="1" t="s">
        <v>108</v>
      </c>
      <c r="AN3" s="2" t="s">
        <v>89</v>
      </c>
      <c r="AO3" s="1" t="s">
        <v>108</v>
      </c>
      <c r="AP3" s="2" t="s">
        <v>91</v>
      </c>
      <c r="AQ3" s="1" t="s">
        <v>1056</v>
      </c>
      <c r="AR3" s="2" t="s">
        <v>93</v>
      </c>
      <c r="AS3" s="14" t="s">
        <v>753</v>
      </c>
      <c r="AT3" s="14"/>
      <c r="AU3" s="1"/>
      <c r="AV3" s="104">
        <v>4.83</v>
      </c>
      <c r="AW3" s="105">
        <v>4.6100000000000003</v>
      </c>
      <c r="AX3" s="106">
        <v>3.31</v>
      </c>
      <c r="AY3" s="107">
        <v>3.25</v>
      </c>
      <c r="AZ3" s="106">
        <v>3.25</v>
      </c>
      <c r="BA3" s="108">
        <v>1.85</v>
      </c>
      <c r="BB3" s="106">
        <v>1.5</v>
      </c>
      <c r="BC3" s="108">
        <v>0.56000000000000005</v>
      </c>
      <c r="BD3" s="107">
        <v>1.59</v>
      </c>
      <c r="BE3" s="106">
        <v>2.84</v>
      </c>
      <c r="BF3" s="106">
        <v>5.78</v>
      </c>
      <c r="BG3" s="106">
        <v>6.86</v>
      </c>
      <c r="BH3" s="106">
        <v>6.29</v>
      </c>
      <c r="BI3" s="8">
        <v>3.28</v>
      </c>
      <c r="BJ3" s="7">
        <v>4.3099999999999996</v>
      </c>
      <c r="BK3" s="9">
        <v>4.62</v>
      </c>
      <c r="BL3" s="4">
        <v>7.01</v>
      </c>
      <c r="BM3" s="4">
        <v>7.1</v>
      </c>
      <c r="BN3" s="4">
        <v>4.5</v>
      </c>
      <c r="BO3" s="26">
        <v>3.62</v>
      </c>
      <c r="BP3" s="53">
        <v>2.88</v>
      </c>
      <c r="BQ3" s="53">
        <v>0</v>
      </c>
      <c r="BR3" s="53">
        <v>0</v>
      </c>
      <c r="BS3" s="54">
        <v>0.75</v>
      </c>
      <c r="BT3" s="53">
        <v>1.39</v>
      </c>
      <c r="BU3" s="54">
        <v>2.41</v>
      </c>
      <c r="BV3" s="55">
        <v>2.2000000000000002</v>
      </c>
      <c r="BW3" s="53">
        <v>4.76</v>
      </c>
      <c r="BX3" s="53">
        <v>6.51</v>
      </c>
      <c r="BY3" s="53">
        <v>6.41</v>
      </c>
      <c r="BZ3" s="7">
        <v>5.48</v>
      </c>
      <c r="CA3" s="8">
        <v>3.98</v>
      </c>
      <c r="CB3" s="7">
        <v>3.76</v>
      </c>
      <c r="CC3" s="9">
        <v>4.49</v>
      </c>
      <c r="CD3" s="4">
        <v>8.48</v>
      </c>
      <c r="CE3" s="4">
        <v>8.74</v>
      </c>
      <c r="CF3" s="16">
        <v>27.2</v>
      </c>
      <c r="CG3" s="38">
        <v>32.29</v>
      </c>
      <c r="CH3" s="17">
        <v>35.770000000000003</v>
      </c>
      <c r="CI3" s="18">
        <v>37.270000000000003</v>
      </c>
      <c r="CJ3" s="17">
        <v>37.72</v>
      </c>
      <c r="CK3" s="19">
        <v>37.61</v>
      </c>
      <c r="CL3" s="17">
        <v>37.5</v>
      </c>
      <c r="CM3" s="19">
        <v>38.11</v>
      </c>
      <c r="CN3" s="18">
        <v>37.43</v>
      </c>
      <c r="CO3" s="17">
        <v>38.299999999999997</v>
      </c>
      <c r="CP3" s="17">
        <v>38.43</v>
      </c>
      <c r="CQ3" s="17">
        <v>40.83</v>
      </c>
      <c r="CR3" s="17">
        <v>40.69</v>
      </c>
      <c r="CS3" s="19">
        <v>41.38</v>
      </c>
      <c r="CT3" s="17">
        <v>45.53</v>
      </c>
      <c r="CU3" s="20">
        <v>46.52</v>
      </c>
      <c r="CV3" s="16">
        <v>45.11</v>
      </c>
      <c r="CW3" s="16">
        <v>41.53</v>
      </c>
      <c r="CX3" s="16">
        <v>27.61</v>
      </c>
      <c r="CY3" s="38">
        <v>33.08</v>
      </c>
      <c r="CZ3" s="17">
        <v>35.909999999999997</v>
      </c>
      <c r="DA3" s="17">
        <v>37.28</v>
      </c>
      <c r="DB3" s="17">
        <v>37.17</v>
      </c>
      <c r="DC3" s="19">
        <v>37.770000000000003</v>
      </c>
      <c r="DD3" s="17">
        <v>37.31</v>
      </c>
      <c r="DE3" s="19">
        <v>38.69</v>
      </c>
      <c r="DF3" s="18">
        <v>37.79</v>
      </c>
      <c r="DG3" s="17">
        <v>37.950000000000003</v>
      </c>
      <c r="DH3" s="17">
        <v>39.270000000000003</v>
      </c>
      <c r="DI3" s="17">
        <v>39.369999999999997</v>
      </c>
      <c r="DJ3" s="17">
        <v>40.43</v>
      </c>
      <c r="DK3" s="19">
        <v>41.11</v>
      </c>
      <c r="DL3" s="17">
        <v>45.42</v>
      </c>
      <c r="DM3" s="20">
        <v>45.92</v>
      </c>
      <c r="DN3" s="16">
        <v>46.52</v>
      </c>
      <c r="DO3" s="16">
        <v>42.22</v>
      </c>
      <c r="DP3" s="16">
        <v>1</v>
      </c>
      <c r="DQ3" s="20">
        <v>4</v>
      </c>
      <c r="DR3" s="17">
        <v>2</v>
      </c>
      <c r="DS3" s="17">
        <v>0</v>
      </c>
      <c r="DT3" s="17">
        <v>0</v>
      </c>
      <c r="DU3" s="17">
        <v>-8</v>
      </c>
      <c r="DV3" s="17">
        <v>-12</v>
      </c>
      <c r="DW3" s="17">
        <v>-20</v>
      </c>
      <c r="DX3" s="17">
        <v>-24</v>
      </c>
      <c r="DY3" s="17">
        <v>-26</v>
      </c>
      <c r="DZ3" s="17">
        <v>-25</v>
      </c>
      <c r="EA3" s="17">
        <v>-23</v>
      </c>
      <c r="EB3" s="17">
        <v>-20</v>
      </c>
      <c r="EC3" s="17">
        <v>-20</v>
      </c>
      <c r="ED3" s="17">
        <v>-15</v>
      </c>
      <c r="EE3" s="20">
        <v>-13</v>
      </c>
      <c r="EF3" s="20">
        <v>-9</v>
      </c>
      <c r="EG3" s="20">
        <v>-11</v>
      </c>
      <c r="EI3" s="129">
        <f t="shared" si="1"/>
        <v>0.33000000000000007</v>
      </c>
      <c r="EJ3" s="129">
        <f t="shared" si="2"/>
        <v>0.99000000000000021</v>
      </c>
      <c r="EK3" s="129">
        <f t="shared" si="3"/>
        <v>0.43000000000000016</v>
      </c>
      <c r="EL3" s="129">
        <f t="shared" si="4"/>
        <v>3.25</v>
      </c>
      <c r="EM3" s="129">
        <f t="shared" si="5"/>
        <v>3.25</v>
      </c>
      <c r="EN3" s="129">
        <f t="shared" si="6"/>
        <v>1.1000000000000001</v>
      </c>
      <c r="EO3" s="129">
        <f t="shared" si="7"/>
        <v>0.1100000000000001</v>
      </c>
      <c r="EP3" s="129">
        <f t="shared" si="8"/>
        <v>-1.85</v>
      </c>
      <c r="EQ3" s="129">
        <f t="shared" si="9"/>
        <v>-0.6100000000000001</v>
      </c>
      <c r="ER3" s="129">
        <f t="shared" si="10"/>
        <v>-1.92</v>
      </c>
      <c r="ES3" s="129">
        <f t="shared" si="11"/>
        <v>-0.72999999999999954</v>
      </c>
      <c r="ET3" s="129">
        <f t="shared" si="12"/>
        <v>0.45000000000000018</v>
      </c>
      <c r="EU3" s="129">
        <f t="shared" si="13"/>
        <v>0.80999999999999961</v>
      </c>
      <c r="EV3" s="129">
        <f t="shared" si="14"/>
        <v>-0.70000000000000018</v>
      </c>
      <c r="EW3" s="129">
        <f t="shared" si="15"/>
        <v>0.54999999999999982</v>
      </c>
    </row>
    <row r="4" spans="1:153" ht="14">
      <c r="A4" s="2" t="s">
        <v>949</v>
      </c>
      <c r="B4" s="2" t="s">
        <v>1666</v>
      </c>
      <c r="C4" s="2">
        <v>15</v>
      </c>
      <c r="D4" s="2">
        <v>8</v>
      </c>
      <c r="E4" s="2">
        <v>49647118</v>
      </c>
      <c r="F4" s="2">
        <v>165.2</v>
      </c>
      <c r="G4" s="2">
        <v>51.4</v>
      </c>
      <c r="H4" s="2" t="s">
        <v>167</v>
      </c>
      <c r="I4" s="2"/>
      <c r="J4" s="2" t="s">
        <v>79</v>
      </c>
      <c r="K4" s="2" t="s">
        <v>329</v>
      </c>
      <c r="L4" s="30"/>
      <c r="M4" s="30"/>
      <c r="N4" s="30"/>
      <c r="O4" s="30"/>
      <c r="P4" s="3" t="s">
        <v>17</v>
      </c>
      <c r="Q4" s="3">
        <v>28</v>
      </c>
      <c r="R4" s="2">
        <v>19</v>
      </c>
      <c r="S4" s="2">
        <v>15</v>
      </c>
      <c r="T4" s="2" t="s">
        <v>280</v>
      </c>
      <c r="U4" s="33"/>
      <c r="V4" s="3" t="s">
        <v>318</v>
      </c>
      <c r="W4" s="3">
        <v>45</v>
      </c>
      <c r="X4" s="2">
        <v>32</v>
      </c>
      <c r="Y4" s="2">
        <v>23</v>
      </c>
      <c r="Z4" s="2"/>
      <c r="AA4" s="33" t="s">
        <v>88</v>
      </c>
      <c r="AB4" s="12" t="s">
        <v>261</v>
      </c>
      <c r="AC4" s="12">
        <v>29</v>
      </c>
      <c r="AD4" s="13">
        <v>21</v>
      </c>
      <c r="AE4" s="13">
        <v>7</v>
      </c>
      <c r="AF4" s="13"/>
      <c r="AG4" s="34" t="s">
        <v>131</v>
      </c>
      <c r="AH4" s="2" t="s">
        <v>272</v>
      </c>
      <c r="AI4" s="2" t="s">
        <v>265</v>
      </c>
      <c r="AJ4" s="2" t="s">
        <v>342</v>
      </c>
      <c r="AK4" s="2" t="s">
        <v>953</v>
      </c>
      <c r="AL4" s="2" t="s">
        <v>87</v>
      </c>
      <c r="AM4" s="1"/>
      <c r="AN4" s="2" t="s">
        <v>89</v>
      </c>
      <c r="AO4" s="1"/>
      <c r="AP4" s="2" t="s">
        <v>91</v>
      </c>
      <c r="AQ4" s="1" t="s">
        <v>320</v>
      </c>
      <c r="AR4" s="2" t="s">
        <v>93</v>
      </c>
      <c r="AS4" s="14" t="s">
        <v>283</v>
      </c>
      <c r="AT4" s="14"/>
      <c r="AU4" s="1"/>
      <c r="AV4" s="104">
        <v>4.13</v>
      </c>
      <c r="AW4" s="105">
        <v>2.75</v>
      </c>
      <c r="AX4" s="109">
        <v>1.99</v>
      </c>
      <c r="AY4" s="107">
        <v>1.39</v>
      </c>
      <c r="AZ4" s="106">
        <v>2.2400000000000002</v>
      </c>
      <c r="BA4" s="108">
        <v>1.1200000000000001</v>
      </c>
      <c r="BB4" s="106">
        <v>1.42</v>
      </c>
      <c r="BC4" s="108">
        <v>1.18</v>
      </c>
      <c r="BD4" s="107">
        <v>2.14</v>
      </c>
      <c r="BE4" s="106">
        <v>3.88</v>
      </c>
      <c r="BF4" s="106">
        <v>7.38</v>
      </c>
      <c r="BG4" s="106">
        <v>7.26</v>
      </c>
      <c r="BH4" s="106">
        <v>2.89</v>
      </c>
      <c r="BI4" s="8">
        <v>4.41</v>
      </c>
      <c r="BJ4" s="9">
        <v>5.78</v>
      </c>
      <c r="BK4" s="9">
        <v>6.97</v>
      </c>
      <c r="BL4" s="4">
        <v>10.78</v>
      </c>
      <c r="BM4" s="97">
        <v>18.82</v>
      </c>
      <c r="BN4" s="4">
        <v>3.78</v>
      </c>
      <c r="BO4" s="26">
        <v>2.2200000000000002</v>
      </c>
      <c r="BP4" s="25">
        <v>1.1100000000000001</v>
      </c>
      <c r="BQ4" s="53">
        <v>0.62</v>
      </c>
      <c r="BR4" s="53">
        <v>0.9</v>
      </c>
      <c r="BS4" s="54">
        <v>1.25</v>
      </c>
      <c r="BT4" s="53">
        <v>1.86</v>
      </c>
      <c r="BU4" s="54">
        <v>2.27</v>
      </c>
      <c r="BV4" s="55">
        <v>1.9</v>
      </c>
      <c r="BW4" s="53">
        <v>3.07</v>
      </c>
      <c r="BX4" s="53">
        <v>6.93</v>
      </c>
      <c r="BY4" s="53">
        <v>7.94</v>
      </c>
      <c r="BZ4" s="7">
        <v>3.64</v>
      </c>
      <c r="CA4" s="8">
        <v>4.34</v>
      </c>
      <c r="CB4" s="9">
        <v>5.66</v>
      </c>
      <c r="CC4" s="9">
        <v>7.78</v>
      </c>
      <c r="CD4" s="4">
        <v>11.63</v>
      </c>
      <c r="CE4" s="97">
        <v>17.190000000000001</v>
      </c>
      <c r="CF4" s="16">
        <v>26.32</v>
      </c>
      <c r="CG4" s="38">
        <v>33.08</v>
      </c>
      <c r="CH4" s="20">
        <v>34.770000000000003</v>
      </c>
      <c r="CI4" s="18">
        <v>35.43</v>
      </c>
      <c r="CJ4" s="17">
        <v>36.1</v>
      </c>
      <c r="CK4" s="19">
        <v>36.17</v>
      </c>
      <c r="CL4" s="17">
        <v>37.28</v>
      </c>
      <c r="CM4" s="19">
        <v>38.409999999999997</v>
      </c>
      <c r="CN4" s="18">
        <v>39.729999999999997</v>
      </c>
      <c r="CO4" s="17">
        <v>39.57</v>
      </c>
      <c r="CP4" s="17">
        <v>39.36</v>
      </c>
      <c r="CQ4" s="17">
        <v>40.25</v>
      </c>
      <c r="CR4" s="17">
        <v>41.99</v>
      </c>
      <c r="CS4" s="19">
        <v>43.4</v>
      </c>
      <c r="CT4" s="20">
        <v>45.58</v>
      </c>
      <c r="CU4" s="20">
        <v>43.39</v>
      </c>
      <c r="CV4" s="16">
        <v>43.07</v>
      </c>
      <c r="CW4" s="97">
        <v>41.67</v>
      </c>
      <c r="CX4" s="16">
        <v>26.78</v>
      </c>
      <c r="CY4" s="38">
        <v>33.54</v>
      </c>
      <c r="CZ4" s="20">
        <v>34.75</v>
      </c>
      <c r="DA4" s="17">
        <v>35.36</v>
      </c>
      <c r="DB4" s="17">
        <v>36.19</v>
      </c>
      <c r="DC4" s="19">
        <v>35.29</v>
      </c>
      <c r="DD4" s="17">
        <v>37.020000000000003</v>
      </c>
      <c r="DE4" s="19">
        <v>37.64</v>
      </c>
      <c r="DF4" s="18">
        <v>38.28</v>
      </c>
      <c r="DG4" s="17">
        <v>38.659999999999997</v>
      </c>
      <c r="DH4" s="17">
        <v>39.799999999999997</v>
      </c>
      <c r="DI4" s="17">
        <v>40.869999999999997</v>
      </c>
      <c r="DJ4" s="17">
        <v>41.92</v>
      </c>
      <c r="DK4" s="19">
        <v>44.29</v>
      </c>
      <c r="DL4" s="20">
        <v>45.9</v>
      </c>
      <c r="DM4" s="20">
        <v>43.25</v>
      </c>
      <c r="DN4" s="16">
        <v>42.57</v>
      </c>
      <c r="DO4" s="97">
        <v>40.89</v>
      </c>
      <c r="DP4" s="16">
        <v>0</v>
      </c>
      <c r="DQ4" s="20">
        <v>1</v>
      </c>
      <c r="DR4" s="20">
        <v>1</v>
      </c>
      <c r="DS4" s="17">
        <v>0</v>
      </c>
      <c r="DT4" s="17">
        <v>-2</v>
      </c>
      <c r="DU4" s="17">
        <v>-7</v>
      </c>
      <c r="DV4" s="17">
        <v>-10</v>
      </c>
      <c r="DW4" s="17">
        <v>-10</v>
      </c>
      <c r="DX4" s="17">
        <v>-12</v>
      </c>
      <c r="DY4" s="17">
        <v>-13</v>
      </c>
      <c r="DZ4" s="17">
        <v>-13</v>
      </c>
      <c r="EA4" s="17">
        <v>-10</v>
      </c>
      <c r="EB4" s="17">
        <v>-4</v>
      </c>
      <c r="EC4" s="17">
        <v>-2</v>
      </c>
      <c r="ED4" s="20">
        <v>2</v>
      </c>
      <c r="EE4" s="20">
        <v>1</v>
      </c>
      <c r="EF4" s="20">
        <v>0</v>
      </c>
      <c r="EG4" s="97">
        <v>0</v>
      </c>
      <c r="EI4" s="129">
        <f t="shared" si="1"/>
        <v>0.35000000000000009</v>
      </c>
      <c r="EJ4" s="129">
        <f t="shared" si="2"/>
        <v>0.5299999999999998</v>
      </c>
      <c r="EK4" s="129">
        <f t="shared" si="3"/>
        <v>0.87999999999999989</v>
      </c>
      <c r="EL4" s="129">
        <f t="shared" si="4"/>
        <v>0.76999999999999991</v>
      </c>
      <c r="EM4" s="129">
        <f t="shared" si="5"/>
        <v>1.3400000000000003</v>
      </c>
      <c r="EN4" s="129">
        <f t="shared" si="6"/>
        <v>-0.12999999999999989</v>
      </c>
      <c r="EO4" s="129">
        <f t="shared" si="7"/>
        <v>-0.44000000000000017</v>
      </c>
      <c r="EP4" s="129">
        <f t="shared" si="8"/>
        <v>-1.0900000000000001</v>
      </c>
      <c r="EQ4" s="129">
        <f t="shared" si="9"/>
        <v>0.24000000000000021</v>
      </c>
      <c r="ER4" s="129">
        <f t="shared" si="10"/>
        <v>0.81</v>
      </c>
      <c r="ES4" s="129">
        <f t="shared" si="11"/>
        <v>0.45000000000000018</v>
      </c>
      <c r="ET4" s="129">
        <f t="shared" si="12"/>
        <v>-0.6800000000000006</v>
      </c>
      <c r="EU4" s="129">
        <f t="shared" si="13"/>
        <v>-0.75</v>
      </c>
      <c r="EV4" s="129">
        <f t="shared" si="14"/>
        <v>7.0000000000000284E-2</v>
      </c>
      <c r="EW4" s="129">
        <f t="shared" si="15"/>
        <v>0.12000000000000011</v>
      </c>
    </row>
    <row r="5" spans="1:153" ht="14">
      <c r="A5" s="2" t="s">
        <v>887</v>
      </c>
      <c r="B5" s="2" t="s">
        <v>1666</v>
      </c>
      <c r="C5" s="2">
        <v>15</v>
      </c>
      <c r="D5" s="2">
        <v>8</v>
      </c>
      <c r="E5" s="2">
        <v>51225054</v>
      </c>
      <c r="F5" s="2">
        <v>160.30000000000001</v>
      </c>
      <c r="G5" s="2">
        <v>43.4</v>
      </c>
      <c r="H5" s="2" t="s">
        <v>167</v>
      </c>
      <c r="I5" s="2"/>
      <c r="J5" s="2" t="s">
        <v>158</v>
      </c>
      <c r="K5" s="2" t="s">
        <v>329</v>
      </c>
      <c r="L5" s="30"/>
      <c r="M5" s="30"/>
      <c r="N5" s="30"/>
      <c r="O5" s="30"/>
      <c r="P5" s="3" t="s">
        <v>17</v>
      </c>
      <c r="Q5" s="3">
        <v>16</v>
      </c>
      <c r="R5" s="2">
        <v>13</v>
      </c>
      <c r="S5" s="2">
        <v>11</v>
      </c>
      <c r="T5" s="2" t="s">
        <v>280</v>
      </c>
      <c r="U5" s="33"/>
      <c r="V5" s="3" t="s">
        <v>175</v>
      </c>
      <c r="W5" s="3">
        <v>47</v>
      </c>
      <c r="X5" s="2">
        <v>28</v>
      </c>
      <c r="Y5" s="2">
        <v>30</v>
      </c>
      <c r="Z5" s="2"/>
      <c r="AA5" s="33" t="s">
        <v>88</v>
      </c>
      <c r="AB5" s="12" t="s">
        <v>160</v>
      </c>
      <c r="AC5" s="12">
        <v>24</v>
      </c>
      <c r="AD5" s="13">
        <v>18</v>
      </c>
      <c r="AE5" s="13">
        <v>18</v>
      </c>
      <c r="AF5" s="13"/>
      <c r="AG5" s="34"/>
      <c r="AH5" s="2" t="s">
        <v>311</v>
      </c>
      <c r="AI5" s="2" t="s">
        <v>265</v>
      </c>
      <c r="AJ5" s="2" t="s">
        <v>606</v>
      </c>
      <c r="AK5" s="2" t="s">
        <v>227</v>
      </c>
      <c r="AL5" s="2" t="s">
        <v>87</v>
      </c>
      <c r="AM5" s="1"/>
      <c r="AN5" s="2" t="s">
        <v>89</v>
      </c>
      <c r="AO5" s="1"/>
      <c r="AP5" s="2" t="s">
        <v>91</v>
      </c>
      <c r="AQ5" s="1" t="s">
        <v>891</v>
      </c>
      <c r="AR5" s="2" t="s">
        <v>93</v>
      </c>
      <c r="AS5" s="14" t="s">
        <v>753</v>
      </c>
      <c r="AT5" s="13" t="s">
        <v>95</v>
      </c>
      <c r="AU5" s="1">
        <v>3</v>
      </c>
      <c r="AV5" s="104">
        <v>4.07</v>
      </c>
      <c r="AW5" s="105">
        <v>2.71</v>
      </c>
      <c r="AX5" s="109">
        <v>1.78</v>
      </c>
      <c r="AY5" s="105">
        <v>1.42</v>
      </c>
      <c r="AZ5" s="106">
        <v>1.62</v>
      </c>
      <c r="BA5" s="108">
        <v>1.39</v>
      </c>
      <c r="BB5" s="106">
        <v>0.45</v>
      </c>
      <c r="BC5" s="108">
        <v>1.88</v>
      </c>
      <c r="BD5" s="107">
        <v>1.66</v>
      </c>
      <c r="BE5" s="106">
        <v>2.5299999999999998</v>
      </c>
      <c r="BF5" s="106">
        <v>2.9</v>
      </c>
      <c r="BG5" s="106">
        <v>5.47</v>
      </c>
      <c r="BH5" s="106">
        <v>2.02</v>
      </c>
      <c r="BI5" s="8">
        <v>2.11</v>
      </c>
      <c r="BJ5" s="7">
        <v>3.66</v>
      </c>
      <c r="BK5" s="9">
        <v>5.09</v>
      </c>
      <c r="BL5" s="4">
        <v>9.19</v>
      </c>
      <c r="BM5" s="4">
        <v>12.61</v>
      </c>
      <c r="BN5" s="4">
        <v>3.16</v>
      </c>
      <c r="BO5" s="26">
        <v>2.79</v>
      </c>
      <c r="BP5" s="25">
        <v>1.5</v>
      </c>
      <c r="BQ5" s="25">
        <v>0.83</v>
      </c>
      <c r="BR5" s="53">
        <v>0.25</v>
      </c>
      <c r="BS5" s="54">
        <v>1.62</v>
      </c>
      <c r="BT5" s="53">
        <v>0.32</v>
      </c>
      <c r="BU5" s="54">
        <v>1.27</v>
      </c>
      <c r="BV5" s="55">
        <v>1.57</v>
      </c>
      <c r="BW5" s="53">
        <v>2.91</v>
      </c>
      <c r="BX5" s="53">
        <v>7.35</v>
      </c>
      <c r="BY5" s="53">
        <v>8.17</v>
      </c>
      <c r="BZ5" s="7">
        <v>3.24</v>
      </c>
      <c r="CA5" s="8">
        <v>3.51</v>
      </c>
      <c r="CB5" s="7">
        <v>3.38</v>
      </c>
      <c r="CC5" s="9">
        <v>5.15</v>
      </c>
      <c r="CD5" s="4">
        <v>9.5299999999999994</v>
      </c>
      <c r="CE5" s="4">
        <v>11.46</v>
      </c>
      <c r="CF5" s="16">
        <v>28.39</v>
      </c>
      <c r="CG5" s="38">
        <v>31.34</v>
      </c>
      <c r="CH5" s="20">
        <v>34.159999999999997</v>
      </c>
      <c r="CI5" s="38">
        <v>36.729999999999997</v>
      </c>
      <c r="CJ5" s="17">
        <v>35.14</v>
      </c>
      <c r="CK5" s="19">
        <v>36.1</v>
      </c>
      <c r="CL5" s="17">
        <v>38.799999999999997</v>
      </c>
      <c r="CM5" s="19">
        <v>38.979999999999997</v>
      </c>
      <c r="CN5" s="18">
        <v>39.72</v>
      </c>
      <c r="CO5" s="17">
        <v>40.36</v>
      </c>
      <c r="CP5" s="17">
        <v>41.38</v>
      </c>
      <c r="CQ5" s="17">
        <v>41.14</v>
      </c>
      <c r="CR5" s="17">
        <v>43.29</v>
      </c>
      <c r="CS5" s="19">
        <v>45.1</v>
      </c>
      <c r="CT5" s="17">
        <v>48.78</v>
      </c>
      <c r="CU5" s="20">
        <v>48.22</v>
      </c>
      <c r="CV5" s="16">
        <v>43.81</v>
      </c>
      <c r="CW5" s="16">
        <v>46.09</v>
      </c>
      <c r="CX5" s="16">
        <v>28.29</v>
      </c>
      <c r="CY5" s="38">
        <v>31.61</v>
      </c>
      <c r="CZ5" s="20">
        <v>34.61</v>
      </c>
      <c r="DA5" s="20">
        <v>36.57</v>
      </c>
      <c r="DB5" s="17">
        <v>35.43</v>
      </c>
      <c r="DC5" s="19">
        <v>36.24</v>
      </c>
      <c r="DD5" s="17">
        <v>37.17</v>
      </c>
      <c r="DE5" s="19">
        <v>37.42</v>
      </c>
      <c r="DF5" s="18">
        <v>39.67</v>
      </c>
      <c r="DG5" s="17">
        <v>40.380000000000003</v>
      </c>
      <c r="DH5" s="17">
        <v>41.23</v>
      </c>
      <c r="DI5" s="17">
        <v>41.68</v>
      </c>
      <c r="DJ5" s="17">
        <v>43.27</v>
      </c>
      <c r="DK5" s="19">
        <v>45.89</v>
      </c>
      <c r="DL5" s="17">
        <v>48.62</v>
      </c>
      <c r="DM5" s="20">
        <v>49.44</v>
      </c>
      <c r="DN5" s="16">
        <v>43.44</v>
      </c>
      <c r="DO5" s="16">
        <v>45.96</v>
      </c>
      <c r="DP5" s="16">
        <v>0</v>
      </c>
      <c r="DQ5" s="20">
        <v>0</v>
      </c>
      <c r="DR5" s="20">
        <v>2</v>
      </c>
      <c r="DS5" s="20">
        <v>1</v>
      </c>
      <c r="DT5" s="17">
        <v>-1</v>
      </c>
      <c r="DU5" s="17">
        <v>-5</v>
      </c>
      <c r="DV5" s="17">
        <v>-9</v>
      </c>
      <c r="DW5" s="17">
        <v>-12</v>
      </c>
      <c r="DX5" s="17">
        <v>-17</v>
      </c>
      <c r="DY5" s="17">
        <v>-18</v>
      </c>
      <c r="DZ5" s="17">
        <v>-17</v>
      </c>
      <c r="EA5" s="17">
        <v>-16</v>
      </c>
      <c r="EB5" s="17">
        <v>-11</v>
      </c>
      <c r="EC5" s="17">
        <v>-5</v>
      </c>
      <c r="ED5" s="17">
        <v>-1</v>
      </c>
      <c r="EE5" s="20">
        <v>0</v>
      </c>
      <c r="EF5" s="20">
        <v>1</v>
      </c>
      <c r="EG5" s="20">
        <v>1</v>
      </c>
      <c r="EI5" s="129">
        <f t="shared" si="1"/>
        <v>0.91000000000000014</v>
      </c>
      <c r="EJ5" s="129">
        <f t="shared" si="2"/>
        <v>-8.0000000000000071E-2</v>
      </c>
      <c r="EK5" s="129">
        <f t="shared" si="3"/>
        <v>0.28000000000000003</v>
      </c>
      <c r="EL5" s="129">
        <f t="shared" si="4"/>
        <v>0.59</v>
      </c>
      <c r="EM5" s="129">
        <f t="shared" si="5"/>
        <v>1.37</v>
      </c>
      <c r="EN5" s="129">
        <f t="shared" si="6"/>
        <v>-0.2300000000000002</v>
      </c>
      <c r="EO5" s="129">
        <f t="shared" si="7"/>
        <v>0.13</v>
      </c>
      <c r="EP5" s="129">
        <f t="shared" si="8"/>
        <v>0.60999999999999988</v>
      </c>
      <c r="EQ5" s="129">
        <f t="shared" si="9"/>
        <v>8.9999999999999858E-2</v>
      </c>
      <c r="ER5" s="129">
        <f t="shared" si="10"/>
        <v>-0.38000000000000034</v>
      </c>
      <c r="ES5" s="129">
        <f t="shared" si="11"/>
        <v>-4.4499999999999993</v>
      </c>
      <c r="ET5" s="129">
        <f t="shared" si="12"/>
        <v>-2.7</v>
      </c>
      <c r="EU5" s="129">
        <f t="shared" si="13"/>
        <v>-1.2200000000000002</v>
      </c>
      <c r="EV5" s="129">
        <f t="shared" si="14"/>
        <v>-1.4</v>
      </c>
      <c r="EW5" s="129">
        <f t="shared" si="15"/>
        <v>0.28000000000000025</v>
      </c>
    </row>
    <row r="6" spans="1:153" ht="14">
      <c r="A6" s="2" t="s">
        <v>808</v>
      </c>
      <c r="B6" s="2" t="s">
        <v>1666</v>
      </c>
      <c r="C6" s="2">
        <v>17</v>
      </c>
      <c r="D6" s="2">
        <v>9</v>
      </c>
      <c r="E6" s="2">
        <v>52160686</v>
      </c>
      <c r="F6" s="2">
        <v>153.30000000000001</v>
      </c>
      <c r="G6" s="2">
        <v>43.5</v>
      </c>
      <c r="H6" s="2" t="s">
        <v>167</v>
      </c>
      <c r="I6" s="2"/>
      <c r="J6" s="2" t="s">
        <v>79</v>
      </c>
      <c r="K6" s="2" t="s">
        <v>329</v>
      </c>
      <c r="L6" s="30"/>
      <c r="M6" s="30"/>
      <c r="N6" s="30"/>
      <c r="O6" s="30"/>
      <c r="P6" s="3" t="s">
        <v>17</v>
      </c>
      <c r="Q6" s="3">
        <v>27</v>
      </c>
      <c r="R6" s="2">
        <v>26</v>
      </c>
      <c r="S6" s="2">
        <v>22</v>
      </c>
      <c r="T6" s="2" t="s">
        <v>280</v>
      </c>
      <c r="U6" s="33"/>
      <c r="V6" s="3" t="s">
        <v>216</v>
      </c>
      <c r="W6" s="3">
        <v>56</v>
      </c>
      <c r="X6" s="2">
        <v>38</v>
      </c>
      <c r="Y6" s="2">
        <v>30</v>
      </c>
      <c r="Z6" s="2"/>
      <c r="AA6" s="33" t="s">
        <v>242</v>
      </c>
      <c r="AB6" s="12" t="s">
        <v>217</v>
      </c>
      <c r="AC6" s="12">
        <v>32</v>
      </c>
      <c r="AD6" s="13">
        <v>30</v>
      </c>
      <c r="AE6" s="13">
        <v>22</v>
      </c>
      <c r="AF6" s="13"/>
      <c r="AG6" s="34" t="s">
        <v>197</v>
      </c>
      <c r="AH6" s="2" t="s">
        <v>117</v>
      </c>
      <c r="AI6" s="2" t="s">
        <v>403</v>
      </c>
      <c r="AJ6" s="2" t="s">
        <v>812</v>
      </c>
      <c r="AK6" s="2" t="s">
        <v>422</v>
      </c>
      <c r="AL6" s="2" t="s">
        <v>87</v>
      </c>
      <c r="AM6" s="1"/>
      <c r="AN6" s="2" t="s">
        <v>89</v>
      </c>
      <c r="AO6" s="1"/>
      <c r="AP6" s="2" t="s">
        <v>91</v>
      </c>
      <c r="AQ6" s="1" t="s">
        <v>813</v>
      </c>
      <c r="AR6" s="2" t="s">
        <v>93</v>
      </c>
      <c r="AS6" s="14" t="s">
        <v>814</v>
      </c>
      <c r="AT6" s="13" t="s">
        <v>95</v>
      </c>
      <c r="AU6" s="1">
        <v>0</v>
      </c>
      <c r="AV6" s="104">
        <v>4.0599999999999996</v>
      </c>
      <c r="AW6" s="105">
        <v>3.27</v>
      </c>
      <c r="AX6" s="109">
        <v>3.25</v>
      </c>
      <c r="AY6" s="107">
        <v>3.36</v>
      </c>
      <c r="AZ6" s="106">
        <v>3.25</v>
      </c>
      <c r="BA6" s="108">
        <v>2.13</v>
      </c>
      <c r="BB6" s="106">
        <v>1.18</v>
      </c>
      <c r="BC6" s="108">
        <v>0.88</v>
      </c>
      <c r="BD6" s="107">
        <v>2.74</v>
      </c>
      <c r="BE6" s="106">
        <v>4.18</v>
      </c>
      <c r="BF6" s="106">
        <v>4.4800000000000004</v>
      </c>
      <c r="BG6" s="106">
        <v>6.87</v>
      </c>
      <c r="BH6" s="106">
        <v>5.73</v>
      </c>
      <c r="BI6" s="8">
        <v>3.71</v>
      </c>
      <c r="BJ6" s="9">
        <v>5.75</v>
      </c>
      <c r="BK6" s="9">
        <v>7.29</v>
      </c>
      <c r="BL6" s="4">
        <v>10.5</v>
      </c>
      <c r="BM6" s="4">
        <v>16.03</v>
      </c>
      <c r="BN6" s="4">
        <v>3.24</v>
      </c>
      <c r="BO6" s="26">
        <v>3.56</v>
      </c>
      <c r="BP6" s="25">
        <v>1.49</v>
      </c>
      <c r="BQ6" s="53">
        <v>0.18</v>
      </c>
      <c r="BR6" s="53">
        <v>1.37</v>
      </c>
      <c r="BS6" s="54">
        <v>1.24</v>
      </c>
      <c r="BT6" s="53">
        <v>1.42</v>
      </c>
      <c r="BU6" s="54">
        <v>2.44</v>
      </c>
      <c r="BV6" s="55">
        <v>3.28</v>
      </c>
      <c r="BW6" s="53">
        <v>5.58</v>
      </c>
      <c r="BX6" s="53">
        <v>5.96</v>
      </c>
      <c r="BY6" s="53">
        <v>7.19</v>
      </c>
      <c r="BZ6" s="7">
        <v>6.48</v>
      </c>
      <c r="CA6" s="8">
        <v>4.09</v>
      </c>
      <c r="CB6" s="9">
        <v>5.58</v>
      </c>
      <c r="CC6" s="9">
        <v>7.82</v>
      </c>
      <c r="CD6" s="4">
        <v>10.34</v>
      </c>
      <c r="CE6" s="4">
        <v>14.96</v>
      </c>
      <c r="CF6" s="16">
        <v>27.35</v>
      </c>
      <c r="CG6" s="38">
        <v>30.78</v>
      </c>
      <c r="CH6" s="20">
        <v>32.93</v>
      </c>
      <c r="CI6" s="18">
        <v>33.22</v>
      </c>
      <c r="CJ6" s="17">
        <v>34.54</v>
      </c>
      <c r="CK6" s="19">
        <v>34.1</v>
      </c>
      <c r="CL6" s="17">
        <v>34.21</v>
      </c>
      <c r="CM6" s="19">
        <v>35.159999999999997</v>
      </c>
      <c r="CN6" s="18">
        <v>35.19</v>
      </c>
      <c r="CO6" s="17">
        <v>36.24</v>
      </c>
      <c r="CP6" s="17">
        <v>37.76</v>
      </c>
      <c r="CQ6" s="17">
        <v>39.15</v>
      </c>
      <c r="CR6" s="17">
        <v>41.51</v>
      </c>
      <c r="CS6" s="19">
        <v>40.93</v>
      </c>
      <c r="CT6" s="20">
        <v>42.1</v>
      </c>
      <c r="CU6" s="20">
        <v>41.84</v>
      </c>
      <c r="CV6" s="16">
        <v>38.85</v>
      </c>
      <c r="CW6" s="16">
        <v>39.67</v>
      </c>
      <c r="CX6" s="16">
        <v>27.01</v>
      </c>
      <c r="CY6" s="38">
        <v>30.96</v>
      </c>
      <c r="CZ6" s="20">
        <v>32.65</v>
      </c>
      <c r="DA6" s="17">
        <v>33.840000000000003</v>
      </c>
      <c r="DB6" s="17">
        <v>34.14</v>
      </c>
      <c r="DC6" s="19">
        <v>34.51</v>
      </c>
      <c r="DD6" s="17">
        <v>34.07</v>
      </c>
      <c r="DE6" s="19">
        <v>35.39</v>
      </c>
      <c r="DF6" s="18">
        <v>35.9</v>
      </c>
      <c r="DG6" s="17">
        <v>36.21</v>
      </c>
      <c r="DH6" s="17">
        <v>37.64</v>
      </c>
      <c r="DI6" s="17">
        <v>39.19</v>
      </c>
      <c r="DJ6" s="17">
        <v>41.03</v>
      </c>
      <c r="DK6" s="19">
        <v>40.01</v>
      </c>
      <c r="DL6" s="20">
        <v>43.18</v>
      </c>
      <c r="DM6" s="20">
        <v>41.44</v>
      </c>
      <c r="DN6" s="16">
        <v>41.61</v>
      </c>
      <c r="DO6" s="16">
        <v>38.85</v>
      </c>
      <c r="DP6" s="16">
        <v>3</v>
      </c>
      <c r="DQ6" s="20">
        <v>3</v>
      </c>
      <c r="DR6" s="20">
        <v>5</v>
      </c>
      <c r="DS6" s="17">
        <v>2</v>
      </c>
      <c r="DT6" s="17">
        <v>0</v>
      </c>
      <c r="DU6" s="17">
        <v>-7</v>
      </c>
      <c r="DV6" s="17">
        <v>-15</v>
      </c>
      <c r="DW6" s="17">
        <v>-17</v>
      </c>
      <c r="DX6" s="17">
        <v>-17</v>
      </c>
      <c r="DY6" s="17">
        <v>-13</v>
      </c>
      <c r="DZ6" s="17">
        <v>-10</v>
      </c>
      <c r="EA6" s="17">
        <v>-6</v>
      </c>
      <c r="EB6" s="17">
        <v>-3</v>
      </c>
      <c r="EC6" s="17">
        <v>0</v>
      </c>
      <c r="ED6" s="20">
        <v>1</v>
      </c>
      <c r="EE6" s="20">
        <v>2</v>
      </c>
      <c r="EF6" s="20">
        <v>0</v>
      </c>
      <c r="EG6" s="20">
        <v>1</v>
      </c>
      <c r="EI6" s="129">
        <f t="shared" si="1"/>
        <v>0.8199999999999994</v>
      </c>
      <c r="EJ6" s="129">
        <f t="shared" si="2"/>
        <v>-0.29000000000000004</v>
      </c>
      <c r="EK6" s="129">
        <f t="shared" si="3"/>
        <v>1.76</v>
      </c>
      <c r="EL6" s="129">
        <f t="shared" si="4"/>
        <v>3.1799999999999997</v>
      </c>
      <c r="EM6" s="129">
        <f t="shared" si="5"/>
        <v>1.88</v>
      </c>
      <c r="EN6" s="129">
        <f t="shared" si="6"/>
        <v>0.8899999999999999</v>
      </c>
      <c r="EO6" s="129">
        <f t="shared" si="7"/>
        <v>-0.24</v>
      </c>
      <c r="EP6" s="129">
        <f t="shared" si="8"/>
        <v>-1.56</v>
      </c>
      <c r="EQ6" s="129">
        <f t="shared" si="9"/>
        <v>-0.53999999999999959</v>
      </c>
      <c r="ER6" s="129">
        <f t="shared" si="10"/>
        <v>-1.4000000000000004</v>
      </c>
      <c r="ES6" s="129">
        <f t="shared" si="11"/>
        <v>-1.4799999999999995</v>
      </c>
      <c r="ET6" s="129">
        <f t="shared" si="12"/>
        <v>-0.32000000000000028</v>
      </c>
      <c r="EU6" s="129">
        <f t="shared" si="13"/>
        <v>-0.75</v>
      </c>
      <c r="EV6" s="129">
        <f t="shared" si="14"/>
        <v>-0.37999999999999989</v>
      </c>
      <c r="EW6" s="129">
        <f t="shared" si="15"/>
        <v>0.16999999999999993</v>
      </c>
    </row>
    <row r="7" spans="1:153" ht="14">
      <c r="A7" s="2" t="s">
        <v>615</v>
      </c>
      <c r="B7" s="2" t="s">
        <v>1666</v>
      </c>
      <c r="C7" s="2">
        <v>13</v>
      </c>
      <c r="D7" s="2">
        <v>9</v>
      </c>
      <c r="E7" s="2">
        <v>52363492</v>
      </c>
      <c r="F7" s="2">
        <v>154.69999999999999</v>
      </c>
      <c r="G7" s="2">
        <v>46</v>
      </c>
      <c r="H7" s="2" t="s">
        <v>167</v>
      </c>
      <c r="I7" s="2"/>
      <c r="J7" s="2" t="s">
        <v>158</v>
      </c>
      <c r="K7" s="2" t="s">
        <v>329</v>
      </c>
      <c r="L7" s="30" t="s">
        <v>168</v>
      </c>
      <c r="M7" s="30"/>
      <c r="N7" s="30"/>
      <c r="O7" s="30"/>
      <c r="P7" s="3" t="s">
        <v>48</v>
      </c>
      <c r="Q7" s="3">
        <v>18</v>
      </c>
      <c r="R7" s="2">
        <v>12</v>
      </c>
      <c r="S7" s="2">
        <v>12</v>
      </c>
      <c r="T7" s="2" t="s">
        <v>618</v>
      </c>
      <c r="U7" s="33"/>
      <c r="V7" s="3" t="s">
        <v>619</v>
      </c>
      <c r="W7" s="3">
        <v>66</v>
      </c>
      <c r="X7" s="2">
        <v>38</v>
      </c>
      <c r="Y7" s="2">
        <v>29</v>
      </c>
      <c r="Z7" s="2"/>
      <c r="AA7" s="33" t="s">
        <v>443</v>
      </c>
      <c r="AB7" s="12" t="s">
        <v>261</v>
      </c>
      <c r="AC7" s="12">
        <v>42</v>
      </c>
      <c r="AD7" s="13">
        <v>30</v>
      </c>
      <c r="AE7" s="13">
        <v>10</v>
      </c>
      <c r="AF7" s="13"/>
      <c r="AG7" s="34"/>
      <c r="AH7" s="2" t="s">
        <v>103</v>
      </c>
      <c r="AI7" s="2" t="s">
        <v>403</v>
      </c>
      <c r="AJ7" s="2" t="s">
        <v>140</v>
      </c>
      <c r="AK7" s="2" t="s">
        <v>353</v>
      </c>
      <c r="AL7" s="2" t="s">
        <v>87</v>
      </c>
      <c r="AM7" s="1" t="s">
        <v>197</v>
      </c>
      <c r="AN7" s="2" t="s">
        <v>89</v>
      </c>
      <c r="AO7" s="1" t="s">
        <v>131</v>
      </c>
      <c r="AP7" s="2" t="s">
        <v>91</v>
      </c>
      <c r="AQ7" s="1" t="s">
        <v>620</v>
      </c>
      <c r="AR7" s="2" t="s">
        <v>93</v>
      </c>
      <c r="AS7" s="14" t="s">
        <v>621</v>
      </c>
      <c r="AT7" s="13" t="s">
        <v>95</v>
      </c>
      <c r="AU7" s="1">
        <v>13</v>
      </c>
      <c r="AV7" s="104">
        <v>3.79</v>
      </c>
      <c r="AW7" s="105">
        <v>3.34</v>
      </c>
      <c r="AX7" s="110">
        <v>2.92</v>
      </c>
      <c r="AY7" s="111">
        <v>1.57</v>
      </c>
      <c r="AZ7" s="112">
        <v>1.42</v>
      </c>
      <c r="BA7" s="113">
        <v>1.49</v>
      </c>
      <c r="BB7" s="112">
        <v>1.39</v>
      </c>
      <c r="BC7" s="113">
        <v>1.1100000000000001</v>
      </c>
      <c r="BD7" s="111">
        <v>0.71</v>
      </c>
      <c r="BE7" s="112">
        <v>3.89</v>
      </c>
      <c r="BF7" s="112">
        <v>2.79</v>
      </c>
      <c r="BG7" s="112">
        <v>4.5999999999999996</v>
      </c>
      <c r="BH7" s="112">
        <v>3.02</v>
      </c>
      <c r="BI7" s="54">
        <v>2.63</v>
      </c>
      <c r="BJ7" s="53">
        <v>3.27</v>
      </c>
      <c r="BK7" s="9">
        <v>5.6</v>
      </c>
      <c r="BL7" s="4">
        <v>10.61</v>
      </c>
      <c r="BM7" s="97">
        <v>10.46</v>
      </c>
      <c r="BN7" s="4">
        <v>3.52</v>
      </c>
      <c r="BO7" s="26">
        <v>2.72</v>
      </c>
      <c r="BP7" s="47">
        <v>0.56000000000000005</v>
      </c>
      <c r="BQ7" s="53">
        <v>0.5</v>
      </c>
      <c r="BR7" s="53">
        <v>1.37</v>
      </c>
      <c r="BS7" s="54">
        <v>1.74</v>
      </c>
      <c r="BT7" s="53">
        <v>1.54</v>
      </c>
      <c r="BU7" s="54">
        <v>1.89</v>
      </c>
      <c r="BV7" s="55">
        <v>2.12</v>
      </c>
      <c r="BW7" s="53">
        <v>3.74</v>
      </c>
      <c r="BX7" s="53">
        <v>5.04</v>
      </c>
      <c r="BY7" s="53">
        <v>5.34</v>
      </c>
      <c r="BZ7" s="53">
        <v>2.98</v>
      </c>
      <c r="CA7" s="54">
        <v>2.59</v>
      </c>
      <c r="CB7" s="53">
        <v>3.83</v>
      </c>
      <c r="CC7" s="9">
        <v>7.11</v>
      </c>
      <c r="CD7" s="4">
        <v>10.89</v>
      </c>
      <c r="CE7" s="97">
        <v>11.79</v>
      </c>
      <c r="CF7" s="16">
        <v>24.2</v>
      </c>
      <c r="CG7" s="38">
        <v>27.61</v>
      </c>
      <c r="CH7" s="52">
        <v>28.04</v>
      </c>
      <c r="CI7" s="56">
        <v>30.1</v>
      </c>
      <c r="CJ7" s="57">
        <v>30.68</v>
      </c>
      <c r="CK7" s="58">
        <v>31.35</v>
      </c>
      <c r="CL7" s="57">
        <v>33.549999999999997</v>
      </c>
      <c r="CM7" s="58">
        <v>34.89</v>
      </c>
      <c r="CN7" s="56">
        <v>37.090000000000003</v>
      </c>
      <c r="CO7" s="57">
        <v>36.409999999999997</v>
      </c>
      <c r="CP7" s="57">
        <v>37.119999999999997</v>
      </c>
      <c r="CQ7" s="57">
        <v>36.72</v>
      </c>
      <c r="CR7" s="57">
        <v>41.95</v>
      </c>
      <c r="CS7" s="58">
        <v>45.02</v>
      </c>
      <c r="CT7" s="57">
        <v>48.92</v>
      </c>
      <c r="CU7" s="20">
        <v>46.34</v>
      </c>
      <c r="CV7" s="16">
        <v>43.24</v>
      </c>
      <c r="CW7" s="97">
        <v>41.8</v>
      </c>
      <c r="CX7" s="16">
        <v>23</v>
      </c>
      <c r="CY7" s="38">
        <v>27.1</v>
      </c>
      <c r="CZ7" s="52">
        <v>27.97</v>
      </c>
      <c r="DA7" s="57">
        <v>30.47</v>
      </c>
      <c r="DB7" s="57">
        <v>31</v>
      </c>
      <c r="DC7" s="58">
        <v>32.17</v>
      </c>
      <c r="DD7" s="57">
        <v>34.31</v>
      </c>
      <c r="DE7" s="58">
        <v>35.4</v>
      </c>
      <c r="DF7" s="56">
        <v>37.72</v>
      </c>
      <c r="DG7" s="57">
        <v>37.270000000000003</v>
      </c>
      <c r="DH7" s="57">
        <v>37.07</v>
      </c>
      <c r="DI7" s="57">
        <v>37.18</v>
      </c>
      <c r="DJ7" s="57">
        <v>43.47</v>
      </c>
      <c r="DK7" s="58">
        <v>45.61</v>
      </c>
      <c r="DL7" s="57">
        <v>48</v>
      </c>
      <c r="DM7" s="20">
        <v>46.22</v>
      </c>
      <c r="DN7" s="16">
        <v>44.08</v>
      </c>
      <c r="DO7" s="97">
        <v>40.81</v>
      </c>
      <c r="DP7" s="16">
        <v>7</v>
      </c>
      <c r="DQ7" s="20">
        <v>6</v>
      </c>
      <c r="DR7" s="52">
        <v>3</v>
      </c>
      <c r="DS7" s="57">
        <v>-4</v>
      </c>
      <c r="DT7" s="57">
        <v>-7</v>
      </c>
      <c r="DU7" s="57">
        <v>-15</v>
      </c>
      <c r="DV7" s="57">
        <v>-19</v>
      </c>
      <c r="DW7" s="57">
        <v>-20</v>
      </c>
      <c r="DX7" s="57">
        <v>-23</v>
      </c>
      <c r="DY7" s="57">
        <v>-23</v>
      </c>
      <c r="DZ7" s="57">
        <v>-16</v>
      </c>
      <c r="EA7" s="57">
        <v>-13</v>
      </c>
      <c r="EB7" s="57">
        <v>-6</v>
      </c>
      <c r="EC7" s="57">
        <v>-1</v>
      </c>
      <c r="ED7" s="57">
        <v>2</v>
      </c>
      <c r="EE7" s="20">
        <v>3</v>
      </c>
      <c r="EF7" s="20">
        <v>2</v>
      </c>
      <c r="EG7" s="97">
        <v>2</v>
      </c>
      <c r="EI7" s="129">
        <f t="shared" si="1"/>
        <v>0.27</v>
      </c>
      <c r="EJ7" s="129">
        <f t="shared" si="2"/>
        <v>0.61999999999999966</v>
      </c>
      <c r="EK7" s="129">
        <f t="shared" si="3"/>
        <v>2.36</v>
      </c>
      <c r="EL7" s="129">
        <f t="shared" si="4"/>
        <v>1.07</v>
      </c>
      <c r="EM7" s="129">
        <f t="shared" si="5"/>
        <v>4.9999999999999822E-2</v>
      </c>
      <c r="EN7" s="129">
        <f t="shared" si="6"/>
        <v>-0.25</v>
      </c>
      <c r="EO7" s="129">
        <f t="shared" si="7"/>
        <v>-0.15000000000000013</v>
      </c>
      <c r="EP7" s="129">
        <f t="shared" si="8"/>
        <v>-0.7799999999999998</v>
      </c>
      <c r="EQ7" s="129">
        <f t="shared" si="9"/>
        <v>-1.4100000000000001</v>
      </c>
      <c r="ER7" s="129">
        <f t="shared" si="10"/>
        <v>0.14999999999999991</v>
      </c>
      <c r="ES7" s="129">
        <f t="shared" si="11"/>
        <v>-2.25</v>
      </c>
      <c r="ET7" s="129">
        <f t="shared" si="12"/>
        <v>-0.74000000000000021</v>
      </c>
      <c r="EU7" s="129">
        <f t="shared" si="13"/>
        <v>4.0000000000000036E-2</v>
      </c>
      <c r="EV7" s="129">
        <f t="shared" si="14"/>
        <v>4.0000000000000036E-2</v>
      </c>
      <c r="EW7" s="129">
        <f t="shared" si="15"/>
        <v>-0.56000000000000005</v>
      </c>
    </row>
    <row r="8" spans="1:153" ht="14">
      <c r="A8" s="2" t="s">
        <v>1376</v>
      </c>
      <c r="B8" s="2" t="s">
        <v>1666</v>
      </c>
      <c r="C8" s="2">
        <v>19</v>
      </c>
      <c r="D8" s="2">
        <v>10</v>
      </c>
      <c r="E8" s="2">
        <v>52340987</v>
      </c>
      <c r="F8" s="2">
        <v>170.5</v>
      </c>
      <c r="G8" s="2">
        <v>62</v>
      </c>
      <c r="H8" s="2" t="s">
        <v>167</v>
      </c>
      <c r="I8" s="2"/>
      <c r="J8" s="2" t="s">
        <v>147</v>
      </c>
      <c r="K8" s="2" t="s">
        <v>329</v>
      </c>
      <c r="L8" s="30"/>
      <c r="M8" s="30"/>
      <c r="N8" s="30"/>
      <c r="O8" s="30"/>
      <c r="P8" s="3" t="s">
        <v>15</v>
      </c>
      <c r="Q8" s="3">
        <v>29</v>
      </c>
      <c r="R8" s="2">
        <v>22</v>
      </c>
      <c r="S8" s="2">
        <v>19</v>
      </c>
      <c r="T8" s="2" t="s">
        <v>1377</v>
      </c>
      <c r="U8" s="33" t="s">
        <v>487</v>
      </c>
      <c r="V8" s="3" t="s">
        <v>472</v>
      </c>
      <c r="W8" s="3">
        <v>45</v>
      </c>
      <c r="X8" s="2">
        <v>28</v>
      </c>
      <c r="Y8" s="2">
        <v>32</v>
      </c>
      <c r="Z8" s="2"/>
      <c r="AA8" s="33" t="s">
        <v>88</v>
      </c>
      <c r="AB8" s="12" t="s">
        <v>473</v>
      </c>
      <c r="AC8" s="12">
        <v>27</v>
      </c>
      <c r="AD8" s="13">
        <v>14</v>
      </c>
      <c r="AE8" s="13">
        <v>9</v>
      </c>
      <c r="AF8" s="13"/>
      <c r="AG8" s="34"/>
      <c r="AH8" s="2" t="s">
        <v>218</v>
      </c>
      <c r="AI8" s="2" t="s">
        <v>128</v>
      </c>
      <c r="AJ8" s="2" t="s">
        <v>85</v>
      </c>
      <c r="AK8" s="2" t="s">
        <v>532</v>
      </c>
      <c r="AL8" s="2" t="s">
        <v>87</v>
      </c>
      <c r="AM8" s="1" t="s">
        <v>197</v>
      </c>
      <c r="AN8" s="2" t="s">
        <v>89</v>
      </c>
      <c r="AO8" s="1" t="s">
        <v>197</v>
      </c>
      <c r="AP8" s="2" t="s">
        <v>91</v>
      </c>
      <c r="AQ8" s="1" t="s">
        <v>533</v>
      </c>
      <c r="AR8" s="2" t="s">
        <v>93</v>
      </c>
      <c r="AS8" s="14" t="s">
        <v>534</v>
      </c>
      <c r="AT8" s="15" t="s">
        <v>95</v>
      </c>
      <c r="AU8" s="1">
        <v>-7</v>
      </c>
      <c r="AV8" s="104">
        <v>4.13</v>
      </c>
      <c r="AW8" s="107">
        <v>3.86</v>
      </c>
      <c r="AX8" s="106">
        <v>3.62</v>
      </c>
      <c r="AY8" s="107">
        <v>3.05</v>
      </c>
      <c r="AZ8" s="106">
        <v>3</v>
      </c>
      <c r="BA8" s="108">
        <v>3.23</v>
      </c>
      <c r="BB8" s="106">
        <v>2.59</v>
      </c>
      <c r="BC8" s="108">
        <v>2.0099999999999998</v>
      </c>
      <c r="BD8" s="107">
        <v>1.62</v>
      </c>
      <c r="BE8" s="106">
        <v>3.39</v>
      </c>
      <c r="BF8" s="106">
        <v>6.89</v>
      </c>
      <c r="BG8" s="106">
        <v>5.74</v>
      </c>
      <c r="BH8" s="106">
        <v>3.84</v>
      </c>
      <c r="BI8" s="8">
        <v>4.62</v>
      </c>
      <c r="BJ8" s="9">
        <v>6.72</v>
      </c>
      <c r="BK8" s="9">
        <v>8.42</v>
      </c>
      <c r="BL8" s="4">
        <v>10.86</v>
      </c>
      <c r="BM8" s="4">
        <v>18.54</v>
      </c>
      <c r="BN8" s="4">
        <v>4.93</v>
      </c>
      <c r="BO8" s="6">
        <v>4.01</v>
      </c>
      <c r="BP8" s="7">
        <v>2.94</v>
      </c>
      <c r="BQ8" s="7">
        <v>1.34</v>
      </c>
      <c r="BR8" s="7">
        <v>1.5</v>
      </c>
      <c r="BS8" s="8">
        <v>1.45</v>
      </c>
      <c r="BT8" s="7">
        <v>2.29</v>
      </c>
      <c r="BU8" s="8">
        <v>2.78</v>
      </c>
      <c r="BV8" s="6">
        <v>1.87</v>
      </c>
      <c r="BW8" s="7">
        <v>3.36</v>
      </c>
      <c r="BX8" s="7">
        <v>4.76</v>
      </c>
      <c r="BY8" s="7">
        <v>5.09</v>
      </c>
      <c r="BZ8" s="7">
        <v>4.3499999999999996</v>
      </c>
      <c r="CA8" s="8">
        <v>4.8</v>
      </c>
      <c r="CB8" s="9">
        <v>8.06</v>
      </c>
      <c r="CC8" s="9">
        <v>8.17</v>
      </c>
      <c r="CD8" s="4">
        <v>11.35</v>
      </c>
      <c r="CE8" s="4">
        <v>16.34</v>
      </c>
      <c r="CF8" s="16">
        <v>28.56</v>
      </c>
      <c r="CG8" s="18">
        <v>31.49</v>
      </c>
      <c r="CH8" s="17">
        <v>31.86</v>
      </c>
      <c r="CI8" s="18">
        <v>32.049999999999997</v>
      </c>
      <c r="CJ8" s="17">
        <v>35.700000000000003</v>
      </c>
      <c r="CK8" s="19">
        <v>38.86</v>
      </c>
      <c r="CL8" s="17">
        <v>38.020000000000003</v>
      </c>
      <c r="CM8" s="19">
        <v>39.06</v>
      </c>
      <c r="CN8" s="18">
        <v>41.17</v>
      </c>
      <c r="CO8" s="17">
        <v>41.13</v>
      </c>
      <c r="CP8" s="17">
        <v>42.22</v>
      </c>
      <c r="CQ8" s="17">
        <v>42.06</v>
      </c>
      <c r="CR8" s="17">
        <v>45.52</v>
      </c>
      <c r="CS8" s="19">
        <v>49.92</v>
      </c>
      <c r="CT8" s="20">
        <v>50.91</v>
      </c>
      <c r="CU8" s="20">
        <v>49.89</v>
      </c>
      <c r="CV8" s="16">
        <v>49.55</v>
      </c>
      <c r="CW8" s="16">
        <v>44.39</v>
      </c>
      <c r="CX8" s="16">
        <v>29.36</v>
      </c>
      <c r="CY8" s="18">
        <v>30.53</v>
      </c>
      <c r="CZ8" s="17">
        <v>31.53</v>
      </c>
      <c r="DA8" s="17">
        <v>32.369999999999997</v>
      </c>
      <c r="DB8" s="17">
        <v>36.340000000000003</v>
      </c>
      <c r="DC8" s="19">
        <v>38.79</v>
      </c>
      <c r="DD8" s="17">
        <v>39.4</v>
      </c>
      <c r="DE8" s="19">
        <v>39.869999999999997</v>
      </c>
      <c r="DF8" s="18">
        <v>42.23</v>
      </c>
      <c r="DG8" s="17">
        <v>42.8</v>
      </c>
      <c r="DH8" s="17">
        <v>42.12</v>
      </c>
      <c r="DI8" s="17">
        <v>42.96</v>
      </c>
      <c r="DJ8" s="17">
        <v>46.04</v>
      </c>
      <c r="DK8" s="19">
        <v>49.45</v>
      </c>
      <c r="DL8" s="20">
        <v>49.89</v>
      </c>
      <c r="DM8" s="20">
        <v>49.97</v>
      </c>
      <c r="DN8" s="16">
        <v>49.45</v>
      </c>
      <c r="DO8" s="16">
        <v>43.37</v>
      </c>
      <c r="DP8" s="16">
        <v>0</v>
      </c>
      <c r="DQ8" s="17">
        <v>3</v>
      </c>
      <c r="DR8" s="17">
        <v>6</v>
      </c>
      <c r="DS8" s="17">
        <v>6</v>
      </c>
      <c r="DT8" s="17">
        <v>4</v>
      </c>
      <c r="DU8" s="17">
        <v>0</v>
      </c>
      <c r="DV8" s="17">
        <v>-4</v>
      </c>
      <c r="DW8" s="17">
        <v>-8</v>
      </c>
      <c r="DX8" s="17">
        <v>-15</v>
      </c>
      <c r="DY8" s="17">
        <v>-13</v>
      </c>
      <c r="DZ8" s="17">
        <v>-13</v>
      </c>
      <c r="EA8" s="17">
        <v>-13</v>
      </c>
      <c r="EB8" s="17">
        <v>-10</v>
      </c>
      <c r="EC8" s="17">
        <v>-6</v>
      </c>
      <c r="ED8" s="20">
        <v>0</v>
      </c>
      <c r="EE8" s="20">
        <v>0</v>
      </c>
      <c r="EF8" s="20">
        <v>0</v>
      </c>
      <c r="EG8" s="20">
        <v>0</v>
      </c>
      <c r="EI8" s="129">
        <f t="shared" si="1"/>
        <v>-0.79999999999999982</v>
      </c>
      <c r="EJ8" s="129">
        <f t="shared" si="2"/>
        <v>-0.14999999999999991</v>
      </c>
      <c r="EK8" s="129">
        <f t="shared" si="3"/>
        <v>0.68000000000000016</v>
      </c>
      <c r="EL8" s="129">
        <f t="shared" si="4"/>
        <v>1.7099999999999997</v>
      </c>
      <c r="EM8" s="129">
        <f t="shared" si="5"/>
        <v>1.5</v>
      </c>
      <c r="EN8" s="129">
        <f t="shared" si="6"/>
        <v>1.78</v>
      </c>
      <c r="EO8" s="129">
        <f t="shared" si="7"/>
        <v>0.29999999999999982</v>
      </c>
      <c r="EP8" s="129">
        <f t="shared" si="8"/>
        <v>-0.77</v>
      </c>
      <c r="EQ8" s="129">
        <f t="shared" si="9"/>
        <v>-0.25</v>
      </c>
      <c r="ER8" s="129">
        <f t="shared" si="10"/>
        <v>3.0000000000000249E-2</v>
      </c>
      <c r="ES8" s="129">
        <f t="shared" si="11"/>
        <v>2.13</v>
      </c>
      <c r="ET8" s="129">
        <f t="shared" si="12"/>
        <v>0.65000000000000036</v>
      </c>
      <c r="EU8" s="129">
        <f t="shared" si="13"/>
        <v>-0.50999999999999979</v>
      </c>
      <c r="EV8" s="129">
        <f t="shared" si="14"/>
        <v>-0.17999999999999972</v>
      </c>
      <c r="EW8" s="129">
        <f t="shared" si="15"/>
        <v>-1.3400000000000007</v>
      </c>
    </row>
    <row r="9" spans="1:153" ht="14">
      <c r="A9" s="2" t="s">
        <v>425</v>
      </c>
      <c r="B9" s="2" t="s">
        <v>1666</v>
      </c>
      <c r="C9" s="2">
        <v>16</v>
      </c>
      <c r="D9" s="2">
        <v>8</v>
      </c>
      <c r="E9" s="2">
        <v>51755959</v>
      </c>
      <c r="F9" s="2">
        <v>158.9</v>
      </c>
      <c r="G9" s="2">
        <v>44.5</v>
      </c>
      <c r="H9" s="2" t="s">
        <v>167</v>
      </c>
      <c r="I9" s="2"/>
      <c r="J9" s="2" t="s">
        <v>147</v>
      </c>
      <c r="K9" s="2" t="s">
        <v>329</v>
      </c>
      <c r="L9" s="30"/>
      <c r="M9" s="30"/>
      <c r="N9" s="30"/>
      <c r="O9" s="30"/>
      <c r="P9" s="3" t="s">
        <v>17</v>
      </c>
      <c r="Q9" s="3">
        <v>34</v>
      </c>
      <c r="R9" s="2">
        <v>26</v>
      </c>
      <c r="S9" s="2">
        <v>24</v>
      </c>
      <c r="T9" s="2" t="s">
        <v>1292</v>
      </c>
      <c r="U9" s="33"/>
      <c r="V9" s="3" t="s">
        <v>318</v>
      </c>
      <c r="W9" s="3">
        <v>46</v>
      </c>
      <c r="X9" s="2">
        <v>28</v>
      </c>
      <c r="Y9" s="2">
        <v>32</v>
      </c>
      <c r="Z9" s="2"/>
      <c r="AA9" s="33" t="s">
        <v>242</v>
      </c>
      <c r="AB9" s="12" t="s">
        <v>463</v>
      </c>
      <c r="AC9" s="12">
        <v>19</v>
      </c>
      <c r="AD9" s="13">
        <v>12</v>
      </c>
      <c r="AE9" s="13">
        <v>17</v>
      </c>
      <c r="AF9" s="13"/>
      <c r="AG9" s="34"/>
      <c r="AH9" s="2" t="s">
        <v>149</v>
      </c>
      <c r="AI9" s="2" t="s">
        <v>403</v>
      </c>
      <c r="AJ9" s="2" t="s">
        <v>429</v>
      </c>
      <c r="AK9" s="2" t="s">
        <v>263</v>
      </c>
      <c r="AL9" s="2" t="s">
        <v>87</v>
      </c>
      <c r="AM9" s="1" t="s">
        <v>131</v>
      </c>
      <c r="AN9" s="2" t="s">
        <v>89</v>
      </c>
      <c r="AO9" s="1" t="s">
        <v>197</v>
      </c>
      <c r="AP9" s="2" t="s">
        <v>91</v>
      </c>
      <c r="AQ9" s="1" t="s">
        <v>430</v>
      </c>
      <c r="AR9" s="2" t="s">
        <v>93</v>
      </c>
      <c r="AS9" s="14" t="s">
        <v>153</v>
      </c>
      <c r="AT9" s="15" t="s">
        <v>95</v>
      </c>
      <c r="AU9" s="1">
        <v>-8</v>
      </c>
      <c r="AV9" s="104">
        <v>3.48</v>
      </c>
      <c r="AW9" s="107">
        <v>2.87</v>
      </c>
      <c r="AX9" s="106">
        <v>1.93</v>
      </c>
      <c r="AY9" s="107">
        <v>2.14</v>
      </c>
      <c r="AZ9" s="106">
        <v>2.5299999999999998</v>
      </c>
      <c r="BA9" s="108">
        <v>2.44</v>
      </c>
      <c r="BB9" s="106">
        <v>2.2799999999999998</v>
      </c>
      <c r="BC9" s="108">
        <v>2.5299999999999998</v>
      </c>
      <c r="BD9" s="107">
        <v>2.63</v>
      </c>
      <c r="BE9" s="106">
        <v>3.97</v>
      </c>
      <c r="BF9" s="106">
        <v>6.69</v>
      </c>
      <c r="BG9" s="106">
        <v>6.48</v>
      </c>
      <c r="BH9" s="106">
        <v>3</v>
      </c>
      <c r="BI9" s="8">
        <v>2.87</v>
      </c>
      <c r="BJ9" s="7">
        <v>4.78</v>
      </c>
      <c r="BK9" s="9">
        <v>6.09</v>
      </c>
      <c r="BL9" s="4">
        <v>11.4</v>
      </c>
      <c r="BM9" s="4">
        <v>16.73</v>
      </c>
      <c r="BN9" s="4">
        <v>4.57</v>
      </c>
      <c r="BO9" s="6">
        <v>2.56</v>
      </c>
      <c r="BP9" s="7">
        <v>0</v>
      </c>
      <c r="BQ9" s="7">
        <v>0</v>
      </c>
      <c r="BR9" s="7">
        <v>1.89</v>
      </c>
      <c r="BS9" s="8">
        <v>2.68</v>
      </c>
      <c r="BT9" s="7">
        <v>2.2400000000000002</v>
      </c>
      <c r="BU9" s="8">
        <v>2.17</v>
      </c>
      <c r="BV9" s="6">
        <v>2.4700000000000002</v>
      </c>
      <c r="BW9" s="7">
        <v>3.85</v>
      </c>
      <c r="BX9" s="7">
        <v>6.48</v>
      </c>
      <c r="BY9" s="7">
        <v>6.82</v>
      </c>
      <c r="BZ9" s="7">
        <v>4.0999999999999996</v>
      </c>
      <c r="CA9" s="8">
        <v>4.12</v>
      </c>
      <c r="CB9" s="7">
        <v>4.88</v>
      </c>
      <c r="CC9" s="9">
        <v>6.27</v>
      </c>
      <c r="CD9" s="4">
        <v>12.18</v>
      </c>
      <c r="CE9" s="4">
        <v>16.72</v>
      </c>
      <c r="CF9" s="16">
        <v>28.3</v>
      </c>
      <c r="CG9" s="18">
        <v>31.89</v>
      </c>
      <c r="CH9" s="17">
        <v>33</v>
      </c>
      <c r="CI9" s="18">
        <v>36.130000000000003</v>
      </c>
      <c r="CJ9" s="17">
        <v>35.22</v>
      </c>
      <c r="CK9" s="19">
        <v>37.78</v>
      </c>
      <c r="CL9" s="17">
        <v>39.04</v>
      </c>
      <c r="CM9" s="19">
        <v>38.28</v>
      </c>
      <c r="CN9" s="18">
        <v>40.07</v>
      </c>
      <c r="CO9" s="17">
        <v>38.47</v>
      </c>
      <c r="CP9" s="17">
        <v>40.619999999999997</v>
      </c>
      <c r="CQ9" s="17">
        <v>40.840000000000003</v>
      </c>
      <c r="CR9" s="17">
        <v>42.7</v>
      </c>
      <c r="CS9" s="19">
        <v>45.25</v>
      </c>
      <c r="CT9" s="17">
        <v>46.65</v>
      </c>
      <c r="CU9" s="20">
        <v>45.98</v>
      </c>
      <c r="CV9" s="16">
        <v>44.53</v>
      </c>
      <c r="CW9" s="16">
        <v>42.61</v>
      </c>
      <c r="CX9" s="16">
        <v>28.15</v>
      </c>
      <c r="CY9" s="18">
        <v>30.44</v>
      </c>
      <c r="CZ9" s="17">
        <v>32.799999999999997</v>
      </c>
      <c r="DA9" s="17">
        <v>35.090000000000003</v>
      </c>
      <c r="DB9" s="17">
        <v>36.770000000000003</v>
      </c>
      <c r="DC9" s="19">
        <v>37.82</v>
      </c>
      <c r="DD9" s="17">
        <v>39.15</v>
      </c>
      <c r="DE9" s="19">
        <v>39.25</v>
      </c>
      <c r="DF9" s="18">
        <v>40.24</v>
      </c>
      <c r="DG9" s="17">
        <v>39.5</v>
      </c>
      <c r="DH9" s="17">
        <v>41.15</v>
      </c>
      <c r="DI9" s="17">
        <v>42.43</v>
      </c>
      <c r="DJ9" s="17">
        <v>44.73</v>
      </c>
      <c r="DK9" s="19">
        <v>45.36</v>
      </c>
      <c r="DL9" s="17">
        <v>45.27</v>
      </c>
      <c r="DM9" s="20">
        <v>44.53</v>
      </c>
      <c r="DN9" s="16">
        <v>44.12</v>
      </c>
      <c r="DO9" s="16">
        <v>41.54</v>
      </c>
      <c r="DP9" s="16">
        <v>3</v>
      </c>
      <c r="DQ9" s="17">
        <v>3</v>
      </c>
      <c r="DR9" s="17">
        <v>2</v>
      </c>
      <c r="DS9" s="17">
        <v>4</v>
      </c>
      <c r="DT9" s="17">
        <v>2</v>
      </c>
      <c r="DU9" s="17">
        <v>0</v>
      </c>
      <c r="DV9" s="17">
        <v>-5</v>
      </c>
      <c r="DW9" s="17">
        <v>-10</v>
      </c>
      <c r="DX9" s="17">
        <v>-13</v>
      </c>
      <c r="DY9" s="17">
        <v>-13</v>
      </c>
      <c r="DZ9" s="17">
        <v>-11</v>
      </c>
      <c r="EA9" s="17">
        <v>-9</v>
      </c>
      <c r="EB9" s="17">
        <v>-8</v>
      </c>
      <c r="EC9" s="17">
        <v>-8</v>
      </c>
      <c r="ED9" s="17">
        <v>-4</v>
      </c>
      <c r="EE9" s="20">
        <v>0</v>
      </c>
      <c r="EF9" s="20">
        <v>0</v>
      </c>
      <c r="EG9" s="20">
        <v>0</v>
      </c>
      <c r="EI9" s="129">
        <f t="shared" si="1"/>
        <v>-1.0900000000000003</v>
      </c>
      <c r="EJ9" s="129">
        <f t="shared" si="2"/>
        <v>0.31000000000000005</v>
      </c>
      <c r="EK9" s="129">
        <f t="shared" si="3"/>
        <v>1.93</v>
      </c>
      <c r="EL9" s="129">
        <f t="shared" si="4"/>
        <v>2.14</v>
      </c>
      <c r="EM9" s="129">
        <f t="shared" si="5"/>
        <v>0.6399999999999999</v>
      </c>
      <c r="EN9" s="129">
        <f t="shared" si="6"/>
        <v>-0.24000000000000021</v>
      </c>
      <c r="EO9" s="129">
        <f t="shared" si="7"/>
        <v>3.9999999999999591E-2</v>
      </c>
      <c r="EP9" s="129">
        <f t="shared" si="8"/>
        <v>0.35999999999999988</v>
      </c>
      <c r="EQ9" s="129">
        <f t="shared" si="9"/>
        <v>0.1599999999999997</v>
      </c>
      <c r="ER9" s="129">
        <f t="shared" si="10"/>
        <v>0.12000000000000011</v>
      </c>
      <c r="ES9" s="129">
        <f t="shared" si="11"/>
        <v>0.20999999999999996</v>
      </c>
      <c r="ET9" s="129">
        <f t="shared" si="12"/>
        <v>-0.33999999999999986</v>
      </c>
      <c r="EU9" s="129">
        <f t="shared" si="13"/>
        <v>-1.0999999999999996</v>
      </c>
      <c r="EV9" s="129">
        <f t="shared" si="14"/>
        <v>-1.25</v>
      </c>
      <c r="EW9" s="129">
        <f t="shared" si="15"/>
        <v>-9.9999999999999645E-2</v>
      </c>
    </row>
    <row r="10" spans="1:153" ht="14">
      <c r="A10" s="2" t="s">
        <v>1312</v>
      </c>
      <c r="B10" s="2" t="s">
        <v>1666</v>
      </c>
      <c r="C10" s="2">
        <v>15</v>
      </c>
      <c r="D10" s="2">
        <v>3</v>
      </c>
      <c r="E10" s="2">
        <v>52361371</v>
      </c>
      <c r="F10" s="2">
        <v>161.1</v>
      </c>
      <c r="G10" s="2">
        <v>47.65</v>
      </c>
      <c r="H10" s="2" t="s">
        <v>167</v>
      </c>
      <c r="I10" s="2"/>
      <c r="J10" s="2" t="s">
        <v>147</v>
      </c>
      <c r="K10" s="2" t="s">
        <v>329</v>
      </c>
      <c r="L10" s="30"/>
      <c r="M10" s="30"/>
      <c r="N10" s="30"/>
      <c r="O10" s="30"/>
      <c r="P10" s="3" t="s">
        <v>15</v>
      </c>
      <c r="Q10" s="3">
        <v>32</v>
      </c>
      <c r="R10" s="2">
        <v>32</v>
      </c>
      <c r="S10" s="2">
        <v>12</v>
      </c>
      <c r="T10" s="2" t="s">
        <v>271</v>
      </c>
      <c r="U10" s="33" t="s">
        <v>487</v>
      </c>
      <c r="V10" s="3" t="s">
        <v>330</v>
      </c>
      <c r="W10" s="3">
        <v>48</v>
      </c>
      <c r="X10" s="2">
        <v>32</v>
      </c>
      <c r="Y10" s="2">
        <v>30</v>
      </c>
      <c r="Z10" s="2"/>
      <c r="AA10" s="33" t="s">
        <v>88</v>
      </c>
      <c r="AB10" s="12" t="s">
        <v>160</v>
      </c>
      <c r="AC10" s="12">
        <v>17</v>
      </c>
      <c r="AD10" s="13">
        <v>11</v>
      </c>
      <c r="AE10" s="13">
        <v>9</v>
      </c>
      <c r="AF10" s="13"/>
      <c r="AG10" s="34"/>
      <c r="AH10" s="2" t="s">
        <v>103</v>
      </c>
      <c r="AI10" s="2" t="s">
        <v>323</v>
      </c>
      <c r="AJ10" s="2" t="s">
        <v>257</v>
      </c>
      <c r="AK10" s="2" t="s">
        <v>331</v>
      </c>
      <c r="AL10" s="2" t="s">
        <v>87</v>
      </c>
      <c r="AM10" s="1" t="s">
        <v>131</v>
      </c>
      <c r="AN10" s="2" t="s">
        <v>89</v>
      </c>
      <c r="AO10" s="1" t="s">
        <v>131</v>
      </c>
      <c r="AP10" s="2" t="s">
        <v>91</v>
      </c>
      <c r="AQ10" s="1" t="s">
        <v>271</v>
      </c>
      <c r="AR10" s="2" t="s">
        <v>93</v>
      </c>
      <c r="AS10" s="14" t="s">
        <v>332</v>
      </c>
      <c r="AT10" s="15" t="s">
        <v>95</v>
      </c>
      <c r="AU10" s="1">
        <v>-6</v>
      </c>
      <c r="AV10" s="104">
        <v>3.95</v>
      </c>
      <c r="AW10" s="107">
        <v>2.91</v>
      </c>
      <c r="AX10" s="106">
        <v>2.39</v>
      </c>
      <c r="AY10" s="107">
        <v>2.12</v>
      </c>
      <c r="AZ10" s="106">
        <v>2.27</v>
      </c>
      <c r="BA10" s="108">
        <v>1.74</v>
      </c>
      <c r="BB10" s="106">
        <v>1.9</v>
      </c>
      <c r="BC10" s="108">
        <v>1.81</v>
      </c>
      <c r="BD10" s="107">
        <v>2.11</v>
      </c>
      <c r="BE10" s="106">
        <v>2.68</v>
      </c>
      <c r="BF10" s="106">
        <v>4.13</v>
      </c>
      <c r="BG10" s="106">
        <v>5.1100000000000003</v>
      </c>
      <c r="BH10" s="106">
        <v>3.12</v>
      </c>
      <c r="BI10" s="8">
        <v>3.5</v>
      </c>
      <c r="BJ10" s="7">
        <v>4.79</v>
      </c>
      <c r="BK10" s="9">
        <v>5.39</v>
      </c>
      <c r="BL10" s="4">
        <v>8.5</v>
      </c>
      <c r="BM10" s="4">
        <v>13.89</v>
      </c>
      <c r="BN10" s="4">
        <v>4.33</v>
      </c>
      <c r="BO10" s="6">
        <v>2.95</v>
      </c>
      <c r="BP10" s="7">
        <v>0</v>
      </c>
      <c r="BQ10" s="7">
        <v>0</v>
      </c>
      <c r="BR10" s="7">
        <v>0</v>
      </c>
      <c r="BS10" s="8">
        <v>0</v>
      </c>
      <c r="BT10" s="7">
        <v>2.12</v>
      </c>
      <c r="BU10" s="8">
        <v>2.98</v>
      </c>
      <c r="BV10" s="6">
        <v>3.51</v>
      </c>
      <c r="BW10" s="7">
        <v>3.12</v>
      </c>
      <c r="BX10" s="7">
        <v>5.35</v>
      </c>
      <c r="BY10" s="7">
        <v>6.09</v>
      </c>
      <c r="BZ10" s="7">
        <v>3.5</v>
      </c>
      <c r="CA10" s="8">
        <v>4.34</v>
      </c>
      <c r="CB10" s="7">
        <v>5.63</v>
      </c>
      <c r="CC10" s="9">
        <v>5.74</v>
      </c>
      <c r="CD10" s="4">
        <v>8.7799999999999994</v>
      </c>
      <c r="CE10" s="4">
        <v>14.15</v>
      </c>
      <c r="CF10" s="16">
        <v>26.46</v>
      </c>
      <c r="CG10" s="18">
        <v>30.62</v>
      </c>
      <c r="CH10" s="17">
        <v>31.15</v>
      </c>
      <c r="CI10" s="18">
        <v>32.43</v>
      </c>
      <c r="CJ10" s="17">
        <v>33.17</v>
      </c>
      <c r="CK10" s="19">
        <v>33.799999999999997</v>
      </c>
      <c r="CL10" s="17">
        <v>35.03</v>
      </c>
      <c r="CM10" s="19">
        <v>35.29</v>
      </c>
      <c r="CN10" s="18">
        <v>35.07</v>
      </c>
      <c r="CO10" s="17">
        <v>36.130000000000003</v>
      </c>
      <c r="CP10" s="17">
        <v>38.03</v>
      </c>
      <c r="CQ10" s="17">
        <v>39.56</v>
      </c>
      <c r="CR10" s="17">
        <v>42.57</v>
      </c>
      <c r="CS10" s="19">
        <v>43.37</v>
      </c>
      <c r="CT10" s="17">
        <v>45.7</v>
      </c>
      <c r="CU10" s="20">
        <v>43.84</v>
      </c>
      <c r="CV10" s="16">
        <v>42.15</v>
      </c>
      <c r="CW10" s="16">
        <v>37.78</v>
      </c>
      <c r="CX10" s="16">
        <v>26.39</v>
      </c>
      <c r="CY10" s="18">
        <v>29.27</v>
      </c>
      <c r="CZ10" s="17">
        <v>31.38</v>
      </c>
      <c r="DA10" s="17">
        <v>33.43</v>
      </c>
      <c r="DB10" s="17">
        <v>34.380000000000003</v>
      </c>
      <c r="DC10" s="19">
        <v>34.67</v>
      </c>
      <c r="DD10" s="17">
        <v>34.1</v>
      </c>
      <c r="DE10" s="19">
        <v>36.44</v>
      </c>
      <c r="DF10" s="18">
        <v>35.31</v>
      </c>
      <c r="DG10" s="17">
        <v>36.43</v>
      </c>
      <c r="DH10" s="17">
        <v>37.28</v>
      </c>
      <c r="DI10" s="17">
        <v>38.96</v>
      </c>
      <c r="DJ10" s="17">
        <v>44.08</v>
      </c>
      <c r="DK10" s="19">
        <v>43.58</v>
      </c>
      <c r="DL10" s="17">
        <v>47.41</v>
      </c>
      <c r="DM10" s="20">
        <v>43.02</v>
      </c>
      <c r="DN10" s="16">
        <v>42.06</v>
      </c>
      <c r="DO10" s="16">
        <v>36.36</v>
      </c>
      <c r="DP10" s="16">
        <v>2</v>
      </c>
      <c r="DQ10" s="17">
        <v>2</v>
      </c>
      <c r="DR10" s="17">
        <v>6</v>
      </c>
      <c r="DS10" s="17">
        <v>8</v>
      </c>
      <c r="DT10" s="17">
        <v>6</v>
      </c>
      <c r="DU10" s="17">
        <v>0</v>
      </c>
      <c r="DV10" s="17">
        <v>-4</v>
      </c>
      <c r="DW10" s="17">
        <v>-6</v>
      </c>
      <c r="DX10" s="17">
        <v>-11</v>
      </c>
      <c r="DY10" s="17">
        <v>-12</v>
      </c>
      <c r="DZ10" s="17">
        <v>-7</v>
      </c>
      <c r="EA10" s="17">
        <v>-6</v>
      </c>
      <c r="EB10" s="17">
        <v>-2</v>
      </c>
      <c r="EC10" s="17">
        <v>1</v>
      </c>
      <c r="ED10" s="17">
        <v>1</v>
      </c>
      <c r="EE10" s="20">
        <v>3</v>
      </c>
      <c r="EF10" s="20">
        <v>3</v>
      </c>
      <c r="EG10" s="20">
        <v>5</v>
      </c>
      <c r="EI10" s="129">
        <f t="shared" si="1"/>
        <v>-0.37999999999999989</v>
      </c>
      <c r="EJ10" s="129">
        <f t="shared" si="2"/>
        <v>-4.0000000000000036E-2</v>
      </c>
      <c r="EK10" s="129">
        <f t="shared" si="3"/>
        <v>2.39</v>
      </c>
      <c r="EL10" s="129">
        <f t="shared" si="4"/>
        <v>2.12</v>
      </c>
      <c r="EM10" s="129">
        <f t="shared" si="5"/>
        <v>2.27</v>
      </c>
      <c r="EN10" s="129">
        <f t="shared" si="6"/>
        <v>1.74</v>
      </c>
      <c r="EO10" s="129">
        <f t="shared" si="7"/>
        <v>-0.2200000000000002</v>
      </c>
      <c r="EP10" s="129">
        <f t="shared" si="8"/>
        <v>-1.17</v>
      </c>
      <c r="EQ10" s="129">
        <f t="shared" si="9"/>
        <v>-1.4</v>
      </c>
      <c r="ER10" s="129">
        <f t="shared" si="10"/>
        <v>-0.43999999999999995</v>
      </c>
      <c r="ES10" s="129">
        <f t="shared" si="11"/>
        <v>-1.2199999999999998</v>
      </c>
      <c r="ET10" s="129">
        <f t="shared" si="12"/>
        <v>-0.97999999999999954</v>
      </c>
      <c r="EU10" s="129">
        <f t="shared" si="13"/>
        <v>-0.37999999999999989</v>
      </c>
      <c r="EV10" s="129">
        <f t="shared" si="14"/>
        <v>-0.83999999999999986</v>
      </c>
      <c r="EW10" s="129">
        <f t="shared" si="15"/>
        <v>-0.83999999999999986</v>
      </c>
    </row>
    <row r="11" spans="1:153" ht="14">
      <c r="A11" s="2" t="s">
        <v>1221</v>
      </c>
      <c r="B11" s="2" t="s">
        <v>1666</v>
      </c>
      <c r="C11" s="2">
        <v>17</v>
      </c>
      <c r="D11" s="2">
        <v>4</v>
      </c>
      <c r="E11" s="2">
        <v>53628130</v>
      </c>
      <c r="F11" s="2">
        <v>152.6</v>
      </c>
      <c r="G11" s="2">
        <v>41.75</v>
      </c>
      <c r="H11" s="2" t="s">
        <v>167</v>
      </c>
      <c r="I11" s="2"/>
      <c r="J11" s="2" t="s">
        <v>158</v>
      </c>
      <c r="K11" s="2" t="s">
        <v>329</v>
      </c>
      <c r="L11" s="30" t="s">
        <v>1224</v>
      </c>
      <c r="M11" s="30" t="s">
        <v>1225</v>
      </c>
      <c r="N11" s="30"/>
      <c r="O11" s="30"/>
      <c r="P11" s="3" t="s">
        <v>6</v>
      </c>
      <c r="Q11" s="3">
        <v>28</v>
      </c>
      <c r="R11" s="2">
        <v>25</v>
      </c>
      <c r="S11" s="2">
        <v>17</v>
      </c>
      <c r="T11" s="2" t="s">
        <v>442</v>
      </c>
      <c r="U11" s="33"/>
      <c r="V11" s="3" t="s">
        <v>260</v>
      </c>
      <c r="W11" s="3">
        <v>83</v>
      </c>
      <c r="X11" s="2">
        <v>66</v>
      </c>
      <c r="Y11" s="2">
        <v>34</v>
      </c>
      <c r="Z11" s="2"/>
      <c r="AA11" s="33" t="s">
        <v>242</v>
      </c>
      <c r="AB11" s="12" t="s">
        <v>261</v>
      </c>
      <c r="AC11" s="12">
        <v>42</v>
      </c>
      <c r="AD11" s="13">
        <v>27</v>
      </c>
      <c r="AE11" s="13">
        <v>15</v>
      </c>
      <c r="AF11" s="13"/>
      <c r="AG11" s="34"/>
      <c r="AH11" s="2" t="s">
        <v>272</v>
      </c>
      <c r="AI11" s="2" t="s">
        <v>265</v>
      </c>
      <c r="AJ11" s="2" t="s">
        <v>342</v>
      </c>
      <c r="AK11" s="2" t="s">
        <v>331</v>
      </c>
      <c r="AL11" s="2" t="s">
        <v>87</v>
      </c>
      <c r="AM11" s="1" t="s">
        <v>180</v>
      </c>
      <c r="AN11" s="2" t="s">
        <v>89</v>
      </c>
      <c r="AO11" s="1" t="s">
        <v>131</v>
      </c>
      <c r="AP11" s="2" t="s">
        <v>91</v>
      </c>
      <c r="AQ11" s="1" t="s">
        <v>244</v>
      </c>
      <c r="AR11" s="2" t="s">
        <v>93</v>
      </c>
      <c r="AS11" s="14" t="s">
        <v>1226</v>
      </c>
      <c r="AT11" s="15" t="s">
        <v>95</v>
      </c>
      <c r="AU11" s="1">
        <v>10</v>
      </c>
      <c r="AV11" s="104">
        <v>4.28</v>
      </c>
      <c r="AW11" s="114">
        <v>2.91</v>
      </c>
      <c r="AX11" s="115">
        <v>1.74</v>
      </c>
      <c r="AY11" s="107">
        <v>1.5</v>
      </c>
      <c r="AZ11" s="106">
        <v>1.1100000000000001</v>
      </c>
      <c r="BA11" s="108">
        <v>0</v>
      </c>
      <c r="BB11" s="106">
        <v>0</v>
      </c>
      <c r="BC11" s="108">
        <v>0</v>
      </c>
      <c r="BD11" s="107">
        <v>0</v>
      </c>
      <c r="BE11" s="106">
        <v>1.42</v>
      </c>
      <c r="BF11" s="106">
        <v>2.33</v>
      </c>
      <c r="BG11" s="106">
        <v>7.1</v>
      </c>
      <c r="BH11" s="106">
        <v>2.2400000000000002</v>
      </c>
      <c r="BI11" s="8">
        <v>3.74</v>
      </c>
      <c r="BJ11" s="7">
        <v>5.82</v>
      </c>
      <c r="BK11" s="9">
        <v>5.97</v>
      </c>
      <c r="BL11" s="4">
        <v>9.3000000000000007</v>
      </c>
      <c r="BM11" s="4">
        <v>12.69</v>
      </c>
      <c r="BN11" s="4">
        <v>4.58</v>
      </c>
      <c r="BO11" s="39">
        <v>1.62</v>
      </c>
      <c r="BP11" s="5">
        <v>0.72</v>
      </c>
      <c r="BQ11" s="7">
        <v>0</v>
      </c>
      <c r="BR11" s="7">
        <v>0.87</v>
      </c>
      <c r="BS11" s="8">
        <v>1.57</v>
      </c>
      <c r="BT11" s="7">
        <v>1.69</v>
      </c>
      <c r="BU11" s="8">
        <v>1.73</v>
      </c>
      <c r="BV11" s="6">
        <v>2.11</v>
      </c>
      <c r="BW11" s="7">
        <v>3.28</v>
      </c>
      <c r="BX11" s="7">
        <v>4.22</v>
      </c>
      <c r="BY11" s="7">
        <v>4.3600000000000003</v>
      </c>
      <c r="BZ11" s="7">
        <v>1.74</v>
      </c>
      <c r="CA11" s="8">
        <v>2.88</v>
      </c>
      <c r="CB11" s="7">
        <v>5.07</v>
      </c>
      <c r="CC11" s="9">
        <v>5.87</v>
      </c>
      <c r="CD11" s="4">
        <v>9.11</v>
      </c>
      <c r="CE11" s="4">
        <v>12.3</v>
      </c>
      <c r="CF11" s="16">
        <v>26.92</v>
      </c>
      <c r="CG11" s="40">
        <v>28.41</v>
      </c>
      <c r="CH11" s="23">
        <v>28.65</v>
      </c>
      <c r="CI11" s="18">
        <v>30.07</v>
      </c>
      <c r="CJ11" s="17">
        <v>32.549999999999997</v>
      </c>
      <c r="CK11" s="19">
        <v>33.89</v>
      </c>
      <c r="CL11" s="17">
        <v>34.43</v>
      </c>
      <c r="CM11" s="19">
        <v>34.17</v>
      </c>
      <c r="CN11" s="18">
        <v>34.869999999999997</v>
      </c>
      <c r="CO11" s="17">
        <v>35.31</v>
      </c>
      <c r="CP11" s="17">
        <v>36.78</v>
      </c>
      <c r="CQ11" s="17">
        <v>37.11</v>
      </c>
      <c r="CR11" s="17">
        <v>42.62</v>
      </c>
      <c r="CS11" s="19">
        <v>41.78</v>
      </c>
      <c r="CT11" s="17">
        <v>42.56</v>
      </c>
      <c r="CU11" s="20">
        <v>42.34</v>
      </c>
      <c r="CV11" s="16">
        <v>38.89</v>
      </c>
      <c r="CW11" s="16">
        <v>32.11</v>
      </c>
      <c r="CX11" s="16">
        <v>27.47</v>
      </c>
      <c r="CY11" s="40">
        <v>29.13</v>
      </c>
      <c r="CZ11" s="23">
        <v>18.95</v>
      </c>
      <c r="DA11" s="17">
        <v>31.06</v>
      </c>
      <c r="DB11" s="17">
        <v>32.659999999999997</v>
      </c>
      <c r="DC11" s="19">
        <v>34.840000000000003</v>
      </c>
      <c r="DD11" s="17">
        <v>35.25</v>
      </c>
      <c r="DE11" s="19">
        <v>34.119999999999997</v>
      </c>
      <c r="DF11" s="18">
        <v>34.67</v>
      </c>
      <c r="DG11" s="17">
        <v>35.200000000000003</v>
      </c>
      <c r="DH11" s="17">
        <v>36.700000000000003</v>
      </c>
      <c r="DI11" s="17">
        <v>36.840000000000003</v>
      </c>
      <c r="DJ11" s="17">
        <v>42.17</v>
      </c>
      <c r="DK11" s="19">
        <v>41.84</v>
      </c>
      <c r="DL11" s="17">
        <v>43.92</v>
      </c>
      <c r="DM11" s="20">
        <v>43.59</v>
      </c>
      <c r="DN11" s="16">
        <v>39.67</v>
      </c>
      <c r="DO11" s="16">
        <v>32.18</v>
      </c>
      <c r="DP11" s="16">
        <v>7</v>
      </c>
      <c r="DQ11" s="23">
        <v>6</v>
      </c>
      <c r="DR11" s="23">
        <v>6</v>
      </c>
      <c r="DS11" s="17">
        <v>2</v>
      </c>
      <c r="DT11" s="17">
        <v>-5</v>
      </c>
      <c r="DU11" s="17">
        <v>-16</v>
      </c>
      <c r="DV11" s="17">
        <v>-21</v>
      </c>
      <c r="DW11" s="17">
        <v>-26</v>
      </c>
      <c r="DX11" s="17">
        <v>-25</v>
      </c>
      <c r="DY11" s="17">
        <v>-25</v>
      </c>
      <c r="DZ11" s="17">
        <v>-22</v>
      </c>
      <c r="EA11" s="17">
        <v>-15</v>
      </c>
      <c r="EB11" s="17">
        <v>-8</v>
      </c>
      <c r="EC11" s="17">
        <v>-5</v>
      </c>
      <c r="ED11" s="17">
        <v>1</v>
      </c>
      <c r="EE11" s="20">
        <v>2</v>
      </c>
      <c r="EF11" s="20">
        <v>1</v>
      </c>
      <c r="EG11" s="20">
        <v>0</v>
      </c>
      <c r="EI11" s="129">
        <f t="shared" si="1"/>
        <v>-0.29999999999999982</v>
      </c>
      <c r="EJ11" s="129">
        <f t="shared" si="2"/>
        <v>1.29</v>
      </c>
      <c r="EK11" s="129">
        <f t="shared" si="3"/>
        <v>1.02</v>
      </c>
      <c r="EL11" s="129">
        <f t="shared" si="4"/>
        <v>1.5</v>
      </c>
      <c r="EM11" s="129">
        <f t="shared" si="5"/>
        <v>0.2400000000000001</v>
      </c>
      <c r="EN11" s="129">
        <f t="shared" si="6"/>
        <v>-1.57</v>
      </c>
      <c r="EO11" s="129">
        <f t="shared" si="7"/>
        <v>-1.69</v>
      </c>
      <c r="EP11" s="129">
        <f t="shared" si="8"/>
        <v>-1.73</v>
      </c>
      <c r="EQ11" s="129">
        <f t="shared" si="9"/>
        <v>-2.11</v>
      </c>
      <c r="ER11" s="129">
        <f t="shared" si="10"/>
        <v>-1.8599999999999999</v>
      </c>
      <c r="ES11" s="129">
        <f t="shared" si="11"/>
        <v>-1.8899999999999997</v>
      </c>
      <c r="ET11" s="129">
        <f t="shared" si="12"/>
        <v>2.7399999999999993</v>
      </c>
      <c r="EU11" s="129">
        <f t="shared" si="13"/>
        <v>0.50000000000000022</v>
      </c>
      <c r="EV11" s="129">
        <f t="shared" si="14"/>
        <v>0.86000000000000032</v>
      </c>
      <c r="EW11" s="129">
        <f t="shared" si="15"/>
        <v>0.75</v>
      </c>
    </row>
    <row r="12" spans="1:153" ht="14">
      <c r="A12" s="2" t="s">
        <v>1158</v>
      </c>
      <c r="B12" s="2" t="s">
        <v>1666</v>
      </c>
      <c r="C12" s="2">
        <v>15</v>
      </c>
      <c r="D12" s="2">
        <v>1</v>
      </c>
      <c r="E12" s="2">
        <v>52274299</v>
      </c>
      <c r="F12" s="2">
        <v>160.6</v>
      </c>
      <c r="G12" s="2">
        <v>52.1</v>
      </c>
      <c r="H12" s="2" t="s">
        <v>167</v>
      </c>
      <c r="I12" s="2"/>
      <c r="J12" s="2" t="s">
        <v>79</v>
      </c>
      <c r="K12" s="2" t="s">
        <v>329</v>
      </c>
      <c r="L12" s="30" t="s">
        <v>1129</v>
      </c>
      <c r="M12" s="30"/>
      <c r="N12" s="30"/>
      <c r="O12" s="30"/>
      <c r="P12" s="3" t="s">
        <v>48</v>
      </c>
      <c r="Q12" s="3">
        <v>29</v>
      </c>
      <c r="R12" s="2">
        <v>24</v>
      </c>
      <c r="S12" s="2">
        <v>21</v>
      </c>
      <c r="T12" s="2" t="s">
        <v>1160</v>
      </c>
      <c r="U12" s="33"/>
      <c r="V12" s="3" t="s">
        <v>848</v>
      </c>
      <c r="W12" s="3">
        <v>54</v>
      </c>
      <c r="X12" s="2">
        <v>44</v>
      </c>
      <c r="Y12" s="2">
        <v>34</v>
      </c>
      <c r="Z12" s="2"/>
      <c r="AA12" s="33" t="s">
        <v>443</v>
      </c>
      <c r="AB12" s="12" t="s">
        <v>217</v>
      </c>
      <c r="AC12" s="12">
        <v>29</v>
      </c>
      <c r="AD12" s="13">
        <v>29</v>
      </c>
      <c r="AE12" s="13">
        <v>14</v>
      </c>
      <c r="AF12" s="13"/>
      <c r="AG12" s="34" t="s">
        <v>180</v>
      </c>
      <c r="AH12" s="2" t="s">
        <v>177</v>
      </c>
      <c r="AI12" s="2" t="s">
        <v>403</v>
      </c>
      <c r="AJ12" s="2" t="s">
        <v>226</v>
      </c>
      <c r="AK12" s="2" t="s">
        <v>626</v>
      </c>
      <c r="AL12" s="2" t="s">
        <v>87</v>
      </c>
      <c r="AM12" s="1" t="s">
        <v>180</v>
      </c>
      <c r="AN12" s="2" t="s">
        <v>89</v>
      </c>
      <c r="AO12" s="1" t="s">
        <v>152</v>
      </c>
      <c r="AP12" s="2" t="s">
        <v>91</v>
      </c>
      <c r="AQ12" s="1" t="s">
        <v>1161</v>
      </c>
      <c r="AR12" s="2" t="s">
        <v>93</v>
      </c>
      <c r="AS12" s="14" t="s">
        <v>1162</v>
      </c>
      <c r="AT12" s="15" t="s">
        <v>95</v>
      </c>
      <c r="AU12" s="1">
        <v>2</v>
      </c>
      <c r="AV12" s="104">
        <v>4.1100000000000003</v>
      </c>
      <c r="AW12" s="107">
        <v>4.25</v>
      </c>
      <c r="AX12" s="106">
        <v>3.37</v>
      </c>
      <c r="AY12" s="107">
        <v>2.83</v>
      </c>
      <c r="AZ12" s="106">
        <v>2.52</v>
      </c>
      <c r="BA12" s="108">
        <v>2.17</v>
      </c>
      <c r="BB12" s="106">
        <v>2.76</v>
      </c>
      <c r="BC12" s="108">
        <v>3.03</v>
      </c>
      <c r="BD12" s="107">
        <v>3.28</v>
      </c>
      <c r="BE12" s="106">
        <v>4.29</v>
      </c>
      <c r="BF12" s="106">
        <v>4.76</v>
      </c>
      <c r="BG12" s="106">
        <v>5.49</v>
      </c>
      <c r="BH12" s="106">
        <v>4.28</v>
      </c>
      <c r="BI12" s="41">
        <v>5.41</v>
      </c>
      <c r="BJ12" s="5">
        <v>9.09</v>
      </c>
      <c r="BK12" s="9">
        <v>11.12</v>
      </c>
      <c r="BL12" s="4">
        <v>14.47</v>
      </c>
      <c r="BM12" s="4">
        <v>19.059999999999999</v>
      </c>
      <c r="BN12" s="4">
        <v>5.12</v>
      </c>
      <c r="BO12" s="6">
        <v>3.56</v>
      </c>
      <c r="BP12" s="7">
        <v>0.88</v>
      </c>
      <c r="BQ12" s="7">
        <v>2.02</v>
      </c>
      <c r="BR12" s="7">
        <v>2.27</v>
      </c>
      <c r="BS12" s="8">
        <v>2.78</v>
      </c>
      <c r="BT12" s="7">
        <v>2.78</v>
      </c>
      <c r="BU12" s="8">
        <v>3.11</v>
      </c>
      <c r="BV12" s="6">
        <v>3.98</v>
      </c>
      <c r="BW12" s="7">
        <v>4.97</v>
      </c>
      <c r="BX12" s="7">
        <v>4.43</v>
      </c>
      <c r="BY12" s="7">
        <v>6.59</v>
      </c>
      <c r="BZ12" s="7">
        <v>5.82</v>
      </c>
      <c r="CA12" s="41">
        <v>5.7</v>
      </c>
      <c r="CB12" s="5">
        <v>9.32</v>
      </c>
      <c r="CC12" s="9">
        <v>10.220000000000001</v>
      </c>
      <c r="CD12" s="4">
        <v>14.11</v>
      </c>
      <c r="CE12" s="4">
        <v>16.72</v>
      </c>
      <c r="CF12" s="16">
        <v>26.28</v>
      </c>
      <c r="CG12" s="18">
        <v>29.45</v>
      </c>
      <c r="CH12" s="17">
        <v>31.2</v>
      </c>
      <c r="CI12" s="18">
        <v>31.58</v>
      </c>
      <c r="CJ12" s="17">
        <v>34.369999999999997</v>
      </c>
      <c r="CK12" s="19">
        <v>35.299999999999997</v>
      </c>
      <c r="CL12" s="17">
        <v>36.89</v>
      </c>
      <c r="CM12" s="19">
        <v>37.119999999999997</v>
      </c>
      <c r="CN12" s="18">
        <v>37.71</v>
      </c>
      <c r="CO12" s="17">
        <v>36.450000000000003</v>
      </c>
      <c r="CP12" s="17">
        <v>38.99</v>
      </c>
      <c r="CQ12" s="17">
        <v>39.71</v>
      </c>
      <c r="CR12" s="17">
        <v>43.47</v>
      </c>
      <c r="CS12" s="42">
        <v>44.55</v>
      </c>
      <c r="CT12" s="23">
        <v>43.58</v>
      </c>
      <c r="CU12" s="20">
        <v>44.03</v>
      </c>
      <c r="CV12" s="16">
        <v>40.85</v>
      </c>
      <c r="CW12" s="16">
        <v>32.51</v>
      </c>
      <c r="CX12" s="16">
        <v>27.17</v>
      </c>
      <c r="CY12" s="18">
        <v>30.15</v>
      </c>
      <c r="CZ12" s="17">
        <v>32.33</v>
      </c>
      <c r="DA12" s="17">
        <v>32.82</v>
      </c>
      <c r="DB12" s="17">
        <v>34.18</v>
      </c>
      <c r="DC12" s="19">
        <v>35.4</v>
      </c>
      <c r="DD12" s="17">
        <v>36.83</v>
      </c>
      <c r="DE12" s="19">
        <v>37.08</v>
      </c>
      <c r="DF12" s="18">
        <v>37.14</v>
      </c>
      <c r="DG12" s="17">
        <v>36.409999999999997</v>
      </c>
      <c r="DH12" s="17">
        <v>39.520000000000003</v>
      </c>
      <c r="DI12" s="17">
        <v>40.85</v>
      </c>
      <c r="DJ12" s="17">
        <v>43.41</v>
      </c>
      <c r="DK12" s="42">
        <v>44.54</v>
      </c>
      <c r="DL12" s="23">
        <v>42.57</v>
      </c>
      <c r="DM12" s="20">
        <v>44.67</v>
      </c>
      <c r="DN12" s="16">
        <v>40.53</v>
      </c>
      <c r="DO12" s="16">
        <v>33.06</v>
      </c>
      <c r="DP12" s="16">
        <v>6</v>
      </c>
      <c r="DQ12" s="17">
        <v>7</v>
      </c>
      <c r="DR12" s="17">
        <v>4</v>
      </c>
      <c r="DS12" s="17">
        <v>0</v>
      </c>
      <c r="DT12" s="17">
        <v>-7</v>
      </c>
      <c r="DU12" s="17">
        <v>-11</v>
      </c>
      <c r="DV12" s="17">
        <v>-14</v>
      </c>
      <c r="DW12" s="17">
        <v>-15</v>
      </c>
      <c r="DX12" s="17">
        <v>-13</v>
      </c>
      <c r="DY12" s="17">
        <v>-9</v>
      </c>
      <c r="DZ12" s="17">
        <v>-6</v>
      </c>
      <c r="EA12" s="17">
        <v>0</v>
      </c>
      <c r="EB12" s="17">
        <v>3</v>
      </c>
      <c r="EC12" s="23">
        <v>5</v>
      </c>
      <c r="ED12" s="23">
        <v>4</v>
      </c>
      <c r="EE12" s="20">
        <v>1</v>
      </c>
      <c r="EF12" s="20">
        <v>1</v>
      </c>
      <c r="EG12" s="20">
        <v>0</v>
      </c>
      <c r="EI12" s="129">
        <f t="shared" si="1"/>
        <v>-1.0099999999999998</v>
      </c>
      <c r="EJ12" s="129">
        <f t="shared" si="2"/>
        <v>0.69</v>
      </c>
      <c r="EK12" s="129">
        <f t="shared" si="3"/>
        <v>2.4900000000000002</v>
      </c>
      <c r="EL12" s="129">
        <f t="shared" si="4"/>
        <v>0.81</v>
      </c>
      <c r="EM12" s="129">
        <f t="shared" si="5"/>
        <v>0.25</v>
      </c>
      <c r="EN12" s="129">
        <f t="shared" si="6"/>
        <v>-0.60999999999999988</v>
      </c>
      <c r="EO12" s="129">
        <f t="shared" si="7"/>
        <v>-2.0000000000000018E-2</v>
      </c>
      <c r="EP12" s="129">
        <f t="shared" si="8"/>
        <v>-8.0000000000000071E-2</v>
      </c>
      <c r="EQ12" s="129">
        <f t="shared" si="9"/>
        <v>-0.70000000000000018</v>
      </c>
      <c r="ER12" s="129">
        <f t="shared" si="10"/>
        <v>-0.67999999999999972</v>
      </c>
      <c r="ES12" s="129">
        <f t="shared" si="11"/>
        <v>0.33000000000000007</v>
      </c>
      <c r="ET12" s="129">
        <f t="shared" si="12"/>
        <v>-1.0999999999999996</v>
      </c>
      <c r="EU12" s="129">
        <f t="shared" si="13"/>
        <v>-1.54</v>
      </c>
      <c r="EV12" s="129">
        <f t="shared" si="14"/>
        <v>-0.29000000000000004</v>
      </c>
      <c r="EW12" s="129">
        <f t="shared" si="15"/>
        <v>-0.23000000000000043</v>
      </c>
    </row>
    <row r="13" spans="1:153" ht="14">
      <c r="A13" s="2" t="s">
        <v>1659</v>
      </c>
      <c r="B13" s="2" t="s">
        <v>1666</v>
      </c>
      <c r="C13" s="2">
        <v>20</v>
      </c>
      <c r="D13" s="2">
        <v>1</v>
      </c>
      <c r="E13" s="2">
        <v>44764188</v>
      </c>
      <c r="F13" s="2">
        <v>165.1</v>
      </c>
      <c r="G13" s="2">
        <v>62.8</v>
      </c>
      <c r="H13" s="2" t="s">
        <v>167</v>
      </c>
      <c r="I13" s="2"/>
      <c r="J13" s="2" t="s">
        <v>79</v>
      </c>
      <c r="K13" s="2" t="s">
        <v>80</v>
      </c>
      <c r="L13" s="30"/>
      <c r="M13" s="30"/>
      <c r="N13" s="30"/>
      <c r="O13" s="30"/>
      <c r="P13" s="3" t="s">
        <v>6</v>
      </c>
      <c r="Q13" s="3">
        <v>29</v>
      </c>
      <c r="R13" s="2">
        <v>25</v>
      </c>
      <c r="S13" s="2">
        <v>16</v>
      </c>
      <c r="T13" s="2" t="s">
        <v>1465</v>
      </c>
      <c r="U13" s="33"/>
      <c r="V13" s="3" t="s">
        <v>232</v>
      </c>
      <c r="W13" s="3">
        <v>45</v>
      </c>
      <c r="X13" s="2">
        <v>31</v>
      </c>
      <c r="Y13" s="2">
        <v>22</v>
      </c>
      <c r="Z13" s="2"/>
      <c r="AA13" s="33" t="s">
        <v>443</v>
      </c>
      <c r="AB13" s="12" t="s">
        <v>217</v>
      </c>
      <c r="AC13" s="12">
        <v>24</v>
      </c>
      <c r="AD13" s="13">
        <v>17</v>
      </c>
      <c r="AE13" s="13">
        <v>8</v>
      </c>
      <c r="AF13" s="13"/>
      <c r="AG13" s="34" t="s">
        <v>197</v>
      </c>
      <c r="AH13" s="2" t="s">
        <v>127</v>
      </c>
      <c r="AI13" s="2" t="s">
        <v>128</v>
      </c>
      <c r="AJ13" s="2" t="s">
        <v>800</v>
      </c>
      <c r="AK13" s="2" t="s">
        <v>513</v>
      </c>
      <c r="AL13" s="2" t="s">
        <v>87</v>
      </c>
      <c r="AM13" s="1"/>
      <c r="AN13" s="2" t="s">
        <v>89</v>
      </c>
      <c r="AO13" s="1"/>
      <c r="AP13" s="2" t="s">
        <v>91</v>
      </c>
      <c r="AQ13" s="1" t="s">
        <v>1220</v>
      </c>
      <c r="AR13" s="2" t="s">
        <v>93</v>
      </c>
      <c r="AS13" s="14">
        <v>0</v>
      </c>
      <c r="AT13" s="14"/>
      <c r="AU13" s="1"/>
      <c r="AV13" s="104">
        <v>2.83</v>
      </c>
      <c r="AW13" s="105">
        <v>3.06</v>
      </c>
      <c r="AX13" s="106">
        <v>2.83</v>
      </c>
      <c r="AY13" s="107">
        <v>1.96</v>
      </c>
      <c r="AZ13" s="106">
        <v>2.5299999999999998</v>
      </c>
      <c r="BA13" s="108">
        <v>2.89</v>
      </c>
      <c r="BB13" s="106">
        <v>1.85</v>
      </c>
      <c r="BC13" s="108">
        <v>2.17</v>
      </c>
      <c r="BD13" s="107">
        <v>1.88</v>
      </c>
      <c r="BE13" s="106">
        <v>4.5999999999999996</v>
      </c>
      <c r="BF13" s="106">
        <v>5.98</v>
      </c>
      <c r="BG13" s="106">
        <v>5.47</v>
      </c>
      <c r="BH13" s="106">
        <v>4.07</v>
      </c>
      <c r="BI13" s="8">
        <v>4.38</v>
      </c>
      <c r="BJ13" s="9">
        <v>6.39</v>
      </c>
      <c r="BK13" s="9">
        <v>7.55</v>
      </c>
      <c r="BL13" s="4">
        <v>13.17</v>
      </c>
      <c r="BM13" s="4">
        <v>18.7</v>
      </c>
      <c r="BN13" s="4">
        <v>3.21</v>
      </c>
      <c r="BO13" s="26">
        <v>2.29</v>
      </c>
      <c r="BP13" s="53">
        <v>0.39</v>
      </c>
      <c r="BQ13" s="53">
        <v>0.76</v>
      </c>
      <c r="BR13" s="53">
        <v>2.2400000000000002</v>
      </c>
      <c r="BS13" s="54">
        <v>2.2400000000000002</v>
      </c>
      <c r="BT13" s="53">
        <v>2.31</v>
      </c>
      <c r="BU13" s="54">
        <v>2.78</v>
      </c>
      <c r="BV13" s="55">
        <v>3.51</v>
      </c>
      <c r="BW13" s="53">
        <v>4.5999999999999996</v>
      </c>
      <c r="BX13" s="53">
        <v>5.19</v>
      </c>
      <c r="BY13" s="53">
        <v>4.1900000000000004</v>
      </c>
      <c r="BZ13" s="7">
        <v>4.37</v>
      </c>
      <c r="CA13" s="8">
        <v>4.5199999999999996</v>
      </c>
      <c r="CB13" s="9">
        <v>7.23</v>
      </c>
      <c r="CC13" s="9">
        <v>7.78</v>
      </c>
      <c r="CD13" s="4">
        <v>12.34</v>
      </c>
      <c r="CE13" s="4">
        <v>17.34</v>
      </c>
      <c r="CF13" s="16">
        <v>29.22</v>
      </c>
      <c r="CG13" s="38">
        <v>31.43</v>
      </c>
      <c r="CH13" s="17">
        <v>33.25</v>
      </c>
      <c r="CI13" s="18">
        <v>34.56</v>
      </c>
      <c r="CJ13" s="17">
        <v>35.49</v>
      </c>
      <c r="CK13" s="19">
        <v>36.26</v>
      </c>
      <c r="CL13" s="17">
        <v>37.5</v>
      </c>
      <c r="CM13" s="19">
        <v>37.22</v>
      </c>
      <c r="CN13" s="18">
        <v>38.19</v>
      </c>
      <c r="CO13" s="17">
        <v>40.18</v>
      </c>
      <c r="CP13" s="17">
        <v>40.659999999999997</v>
      </c>
      <c r="CQ13" s="17">
        <v>41.16</v>
      </c>
      <c r="CR13" s="17">
        <v>44.03</v>
      </c>
      <c r="CS13" s="19">
        <v>45.96</v>
      </c>
      <c r="CT13" s="20">
        <v>47.08</v>
      </c>
      <c r="CU13" s="20">
        <v>47.6</v>
      </c>
      <c r="CV13" s="16">
        <v>43.99</v>
      </c>
      <c r="CW13" s="16">
        <v>42.35</v>
      </c>
      <c r="CX13" s="16">
        <v>29.52</v>
      </c>
      <c r="CY13" s="38">
        <v>31.34</v>
      </c>
      <c r="CZ13" s="17">
        <v>33.549999999999997</v>
      </c>
      <c r="DA13" s="17">
        <v>34.659999999999997</v>
      </c>
      <c r="DB13" s="17">
        <v>35.700000000000003</v>
      </c>
      <c r="DC13" s="19">
        <v>36.14</v>
      </c>
      <c r="DD13" s="17">
        <v>37.159999999999997</v>
      </c>
      <c r="DE13" s="19">
        <v>37.39</v>
      </c>
      <c r="DF13" s="18">
        <v>38.28</v>
      </c>
      <c r="DG13" s="17">
        <v>40.83</v>
      </c>
      <c r="DH13" s="17">
        <v>40.69</v>
      </c>
      <c r="DI13" s="17">
        <v>41.01</v>
      </c>
      <c r="DJ13" s="17">
        <v>44.76</v>
      </c>
      <c r="DK13" s="19">
        <v>45.66</v>
      </c>
      <c r="DL13" s="20">
        <v>47.82</v>
      </c>
      <c r="DM13" s="20">
        <v>47.07</v>
      </c>
      <c r="DN13" s="16">
        <v>43.66</v>
      </c>
      <c r="DO13" s="16">
        <v>42.2</v>
      </c>
      <c r="DP13" s="16">
        <v>5</v>
      </c>
      <c r="DQ13" s="20">
        <v>5</v>
      </c>
      <c r="DR13" s="17">
        <v>6</v>
      </c>
      <c r="DS13" s="17">
        <v>4</v>
      </c>
      <c r="DT13" s="17">
        <v>0</v>
      </c>
      <c r="DU13" s="17">
        <v>-6</v>
      </c>
      <c r="DV13" s="17">
        <v>-11</v>
      </c>
      <c r="DW13" s="17">
        <v>-13</v>
      </c>
      <c r="DX13" s="17">
        <v>-13</v>
      </c>
      <c r="DY13" s="17">
        <v>-9</v>
      </c>
      <c r="DZ13" s="17">
        <v>-5</v>
      </c>
      <c r="EA13" s="17">
        <v>0</v>
      </c>
      <c r="EB13" s="17">
        <v>1</v>
      </c>
      <c r="EC13" s="17">
        <v>4</v>
      </c>
      <c r="ED13" s="20">
        <v>6</v>
      </c>
      <c r="EE13" s="20">
        <v>3</v>
      </c>
      <c r="EF13" s="20">
        <v>3</v>
      </c>
      <c r="EG13" s="20">
        <v>4</v>
      </c>
      <c r="EI13" s="129">
        <f t="shared" si="1"/>
        <v>-0.37999999999999989</v>
      </c>
      <c r="EJ13" s="129">
        <f t="shared" si="2"/>
        <v>0.77</v>
      </c>
      <c r="EK13" s="129">
        <f t="shared" si="3"/>
        <v>2.44</v>
      </c>
      <c r="EL13" s="129">
        <f t="shared" si="4"/>
        <v>1.2</v>
      </c>
      <c r="EM13" s="129">
        <f t="shared" si="5"/>
        <v>0.28999999999999959</v>
      </c>
      <c r="EN13" s="129">
        <f t="shared" si="6"/>
        <v>0.64999999999999991</v>
      </c>
      <c r="EO13" s="129">
        <f t="shared" si="7"/>
        <v>-0.45999999999999996</v>
      </c>
      <c r="EP13" s="129">
        <f t="shared" si="8"/>
        <v>-0.60999999999999988</v>
      </c>
      <c r="EQ13" s="129">
        <f t="shared" si="9"/>
        <v>-1.63</v>
      </c>
      <c r="ER13" s="129">
        <f t="shared" si="10"/>
        <v>0</v>
      </c>
      <c r="ES13" s="129">
        <f t="shared" si="11"/>
        <v>0.79</v>
      </c>
      <c r="ET13" s="129">
        <f t="shared" si="12"/>
        <v>1.2799999999999994</v>
      </c>
      <c r="EU13" s="129">
        <f t="shared" si="13"/>
        <v>-0.29999999999999982</v>
      </c>
      <c r="EV13" s="129">
        <f t="shared" si="14"/>
        <v>-0.13999999999999968</v>
      </c>
      <c r="EW13" s="129">
        <f t="shared" si="15"/>
        <v>-0.84000000000000075</v>
      </c>
    </row>
    <row r="14" spans="1:153" ht="14">
      <c r="A14" s="2" t="s">
        <v>1647</v>
      </c>
      <c r="B14" s="2" t="s">
        <v>1666</v>
      </c>
      <c r="C14" s="2">
        <v>19</v>
      </c>
      <c r="D14" s="2">
        <v>1</v>
      </c>
      <c r="E14" s="2">
        <v>40543257</v>
      </c>
      <c r="F14" s="2">
        <v>168</v>
      </c>
      <c r="G14" s="2">
        <v>61.3</v>
      </c>
      <c r="H14" s="2" t="s">
        <v>167</v>
      </c>
      <c r="I14" s="2"/>
      <c r="J14" s="2" t="s">
        <v>158</v>
      </c>
      <c r="K14" s="2" t="s">
        <v>80</v>
      </c>
      <c r="L14" s="30" t="s">
        <v>860</v>
      </c>
      <c r="M14" s="30" t="s">
        <v>772</v>
      </c>
      <c r="N14" s="30"/>
      <c r="O14" s="30"/>
      <c r="P14" s="3" t="s">
        <v>48</v>
      </c>
      <c r="Q14" s="3">
        <v>23</v>
      </c>
      <c r="R14" s="2">
        <v>23</v>
      </c>
      <c r="S14" s="2">
        <v>17</v>
      </c>
      <c r="T14" s="2" t="s">
        <v>1038</v>
      </c>
      <c r="U14" s="33"/>
      <c r="V14" s="3" t="s">
        <v>848</v>
      </c>
      <c r="W14" s="3">
        <v>47</v>
      </c>
      <c r="X14" s="2">
        <v>30</v>
      </c>
      <c r="Y14" s="2">
        <v>25</v>
      </c>
      <c r="Z14" s="2"/>
      <c r="AA14" s="33" t="s">
        <v>443</v>
      </c>
      <c r="AB14" s="12" t="s">
        <v>217</v>
      </c>
      <c r="AC14" s="12">
        <v>25</v>
      </c>
      <c r="AD14" s="13">
        <v>17</v>
      </c>
      <c r="AE14" s="13">
        <v>10</v>
      </c>
      <c r="AF14" s="13"/>
      <c r="AG14" s="34" t="s">
        <v>131</v>
      </c>
      <c r="AH14" s="2" t="s">
        <v>759</v>
      </c>
      <c r="AI14" s="2" t="s">
        <v>840</v>
      </c>
      <c r="AJ14" s="2" t="s">
        <v>642</v>
      </c>
      <c r="AK14" s="2" t="s">
        <v>151</v>
      </c>
      <c r="AL14" s="2" t="s">
        <v>87</v>
      </c>
      <c r="AM14" s="1"/>
      <c r="AN14" s="2" t="s">
        <v>89</v>
      </c>
      <c r="AO14" s="1"/>
      <c r="AP14" s="2" t="s">
        <v>91</v>
      </c>
      <c r="AQ14" s="1" t="s">
        <v>1650</v>
      </c>
      <c r="AR14" s="2" t="s">
        <v>93</v>
      </c>
      <c r="AS14" s="14" t="s">
        <v>776</v>
      </c>
      <c r="AT14" s="14"/>
      <c r="AU14" s="1"/>
      <c r="AV14" s="104">
        <v>3.56</v>
      </c>
      <c r="AW14" s="105">
        <v>2.66</v>
      </c>
      <c r="AX14" s="106">
        <v>2.61</v>
      </c>
      <c r="AY14" s="107">
        <v>2.95</v>
      </c>
      <c r="AZ14" s="106">
        <v>3.61</v>
      </c>
      <c r="BA14" s="108">
        <v>3.61</v>
      </c>
      <c r="BB14" s="106">
        <v>3.86</v>
      </c>
      <c r="BC14" s="108">
        <v>4.24</v>
      </c>
      <c r="BD14" s="107">
        <v>5.31</v>
      </c>
      <c r="BE14" s="106">
        <v>7.72</v>
      </c>
      <c r="BF14" s="106">
        <v>7.84</v>
      </c>
      <c r="BG14" s="106">
        <v>6.26</v>
      </c>
      <c r="BH14" s="106">
        <v>5.7</v>
      </c>
      <c r="BI14" s="4">
        <v>6.48</v>
      </c>
      <c r="BJ14" s="9">
        <v>7.94</v>
      </c>
      <c r="BK14" s="9">
        <v>11.4</v>
      </c>
      <c r="BL14" s="4">
        <v>13.87</v>
      </c>
      <c r="BM14" s="98"/>
      <c r="BN14" s="4">
        <v>4.22</v>
      </c>
      <c r="BO14" s="26">
        <v>2.56</v>
      </c>
      <c r="BP14" s="53">
        <v>2.63</v>
      </c>
      <c r="BQ14" s="53">
        <v>2.48</v>
      </c>
      <c r="BR14" s="53">
        <v>3.73</v>
      </c>
      <c r="BS14" s="54">
        <v>3.56</v>
      </c>
      <c r="BT14" s="53">
        <v>3.18</v>
      </c>
      <c r="BU14" s="54">
        <v>4.6399999999999997</v>
      </c>
      <c r="BV14" s="55">
        <v>6.07</v>
      </c>
      <c r="BW14" s="53">
        <v>7.94</v>
      </c>
      <c r="BX14" s="53">
        <v>7.72</v>
      </c>
      <c r="BY14" s="53">
        <v>7.26</v>
      </c>
      <c r="BZ14" s="7">
        <v>5.78</v>
      </c>
      <c r="CA14" s="4">
        <v>6.78</v>
      </c>
      <c r="CB14" s="9">
        <v>8.26</v>
      </c>
      <c r="CC14" s="9">
        <v>12.56</v>
      </c>
      <c r="CD14" s="4">
        <v>14.41</v>
      </c>
      <c r="CE14" s="98"/>
      <c r="CF14" s="16">
        <v>28.67</v>
      </c>
      <c r="CG14" s="38">
        <v>32.04</v>
      </c>
      <c r="CH14" s="17">
        <v>34.200000000000003</v>
      </c>
      <c r="CI14" s="18">
        <v>34.590000000000003</v>
      </c>
      <c r="CJ14" s="17">
        <v>35.72</v>
      </c>
      <c r="CK14" s="19">
        <v>36.090000000000003</v>
      </c>
      <c r="CL14" s="17">
        <v>37.64</v>
      </c>
      <c r="CM14" s="19">
        <v>37.69</v>
      </c>
      <c r="CN14" s="18">
        <v>40.22</v>
      </c>
      <c r="CO14" s="17">
        <v>39.69</v>
      </c>
      <c r="CP14" s="17">
        <v>41.05</v>
      </c>
      <c r="CQ14" s="17">
        <v>44.79</v>
      </c>
      <c r="CR14" s="17">
        <v>45.97</v>
      </c>
      <c r="CS14" s="16">
        <v>47.54</v>
      </c>
      <c r="CT14" s="20">
        <v>46.58</v>
      </c>
      <c r="CU14" s="20">
        <v>47.71</v>
      </c>
      <c r="CV14" s="16">
        <v>48.74</v>
      </c>
      <c r="CW14" s="100"/>
      <c r="CX14" s="16">
        <v>28.41</v>
      </c>
      <c r="CY14" s="38">
        <v>32.69</v>
      </c>
      <c r="CZ14" s="17">
        <v>34.11</v>
      </c>
      <c r="DA14" s="17">
        <v>34.96</v>
      </c>
      <c r="DB14" s="17">
        <v>35.33</v>
      </c>
      <c r="DC14" s="19">
        <v>36.520000000000003</v>
      </c>
      <c r="DD14" s="17">
        <v>37.020000000000003</v>
      </c>
      <c r="DE14" s="19">
        <v>37.049999999999997</v>
      </c>
      <c r="DF14" s="18">
        <v>39.18</v>
      </c>
      <c r="DG14" s="17">
        <v>39.520000000000003</v>
      </c>
      <c r="DH14" s="17">
        <v>41.22</v>
      </c>
      <c r="DI14" s="17">
        <v>45.39</v>
      </c>
      <c r="DJ14" s="17">
        <v>45.79</v>
      </c>
      <c r="DK14" s="16">
        <v>47.84</v>
      </c>
      <c r="DL14" s="20">
        <v>46.76</v>
      </c>
      <c r="DM14" s="20">
        <v>47.72</v>
      </c>
      <c r="DN14" s="16">
        <v>48.97</v>
      </c>
      <c r="DO14" s="100"/>
      <c r="DP14" s="16">
        <v>0</v>
      </c>
      <c r="DQ14" s="20">
        <v>1</v>
      </c>
      <c r="DR14" s="17">
        <v>1</v>
      </c>
      <c r="DS14" s="17">
        <v>0</v>
      </c>
      <c r="DT14" s="17">
        <v>-2</v>
      </c>
      <c r="DU14" s="17">
        <v>-5</v>
      </c>
      <c r="DV14" s="17">
        <v>-10</v>
      </c>
      <c r="DW14" s="17">
        <v>-14</v>
      </c>
      <c r="DX14" s="17">
        <v>-12</v>
      </c>
      <c r="DY14" s="17">
        <v>-11</v>
      </c>
      <c r="DZ14" s="17">
        <v>-10</v>
      </c>
      <c r="EA14" s="17">
        <v>-4</v>
      </c>
      <c r="EB14" s="17">
        <v>0</v>
      </c>
      <c r="EC14" s="20">
        <v>1</v>
      </c>
      <c r="ED14" s="20">
        <v>1</v>
      </c>
      <c r="EE14" s="20">
        <v>1</v>
      </c>
      <c r="EF14" s="20">
        <v>0</v>
      </c>
      <c r="EG14" s="101"/>
      <c r="EI14" s="129">
        <f t="shared" si="1"/>
        <v>-0.6599999999999997</v>
      </c>
      <c r="EJ14" s="129">
        <f t="shared" si="2"/>
        <v>0.10000000000000009</v>
      </c>
      <c r="EK14" s="129">
        <f t="shared" si="3"/>
        <v>-2.0000000000000018E-2</v>
      </c>
      <c r="EL14" s="129">
        <f t="shared" si="4"/>
        <v>0.4700000000000002</v>
      </c>
      <c r="EM14" s="129">
        <f t="shared" si="5"/>
        <v>-0.12000000000000011</v>
      </c>
      <c r="EN14" s="129">
        <f t="shared" si="6"/>
        <v>4.9999999999999822E-2</v>
      </c>
      <c r="EO14" s="129">
        <f t="shared" si="7"/>
        <v>0.67999999999999972</v>
      </c>
      <c r="EP14" s="129">
        <f t="shared" si="8"/>
        <v>-0.39999999999999947</v>
      </c>
      <c r="EQ14" s="129">
        <f t="shared" si="9"/>
        <v>-0.76000000000000068</v>
      </c>
      <c r="ER14" s="129">
        <f t="shared" si="10"/>
        <v>-0.22000000000000064</v>
      </c>
      <c r="ES14" s="129">
        <f t="shared" si="11"/>
        <v>0.12000000000000011</v>
      </c>
      <c r="ET14" s="129">
        <f t="shared" si="12"/>
        <v>-1</v>
      </c>
      <c r="EU14" s="129">
        <f t="shared" si="13"/>
        <v>-8.0000000000000071E-2</v>
      </c>
      <c r="EV14" s="129">
        <f t="shared" si="14"/>
        <v>-0.29999999999999982</v>
      </c>
      <c r="EW14" s="129">
        <f t="shared" si="15"/>
        <v>-0.3199999999999994</v>
      </c>
    </row>
    <row r="15" spans="1:153" ht="14">
      <c r="A15" s="2" t="s">
        <v>1644</v>
      </c>
      <c r="B15" s="2" t="s">
        <v>1666</v>
      </c>
      <c r="C15" s="2">
        <v>14</v>
      </c>
      <c r="D15" s="2">
        <v>7</v>
      </c>
      <c r="E15" s="2">
        <v>49930980</v>
      </c>
      <c r="F15" s="2">
        <v>153.69999999999999</v>
      </c>
      <c r="G15" s="2">
        <v>72.5</v>
      </c>
      <c r="H15" s="2" t="s">
        <v>167</v>
      </c>
      <c r="I15" s="2"/>
      <c r="J15" s="2" t="s">
        <v>158</v>
      </c>
      <c r="K15" s="2" t="s">
        <v>80</v>
      </c>
      <c r="L15" s="30"/>
      <c r="M15" s="30"/>
      <c r="N15" s="30"/>
      <c r="O15" s="30"/>
      <c r="P15" s="3" t="s">
        <v>17</v>
      </c>
      <c r="Q15" s="3">
        <v>36</v>
      </c>
      <c r="R15" s="2">
        <v>26</v>
      </c>
      <c r="S15" s="2">
        <v>18</v>
      </c>
      <c r="T15" s="2" t="s">
        <v>1646</v>
      </c>
      <c r="U15" s="33"/>
      <c r="V15" s="3" t="s">
        <v>216</v>
      </c>
      <c r="W15" s="3">
        <v>53</v>
      </c>
      <c r="X15" s="2">
        <v>35</v>
      </c>
      <c r="Y15" s="2">
        <v>21</v>
      </c>
      <c r="Z15" s="2"/>
      <c r="AA15" s="33" t="s">
        <v>242</v>
      </c>
      <c r="AB15" s="12" t="s">
        <v>217</v>
      </c>
      <c r="AC15" s="12">
        <v>24</v>
      </c>
      <c r="AD15" s="13">
        <v>17</v>
      </c>
      <c r="AE15" s="13">
        <v>12</v>
      </c>
      <c r="AF15" s="13"/>
      <c r="AG15" s="34" t="s">
        <v>131</v>
      </c>
      <c r="AH15" s="2" t="s">
        <v>869</v>
      </c>
      <c r="AI15" s="2" t="s">
        <v>421</v>
      </c>
      <c r="AJ15" s="2" t="s">
        <v>870</v>
      </c>
      <c r="AK15" s="2" t="s">
        <v>120</v>
      </c>
      <c r="AL15" s="2" t="s">
        <v>87</v>
      </c>
      <c r="AM15" s="1"/>
      <c r="AN15" s="2" t="s">
        <v>89</v>
      </c>
      <c r="AO15" s="1"/>
      <c r="AP15" s="2" t="s">
        <v>91</v>
      </c>
      <c r="AQ15" s="1" t="s">
        <v>1140</v>
      </c>
      <c r="AR15" s="2" t="s">
        <v>93</v>
      </c>
      <c r="AS15" s="14">
        <v>0</v>
      </c>
      <c r="AT15" s="14"/>
      <c r="AU15" s="1"/>
      <c r="AV15" s="104">
        <v>2.69</v>
      </c>
      <c r="AW15" s="105">
        <v>2.79</v>
      </c>
      <c r="AX15" s="106">
        <v>3.11</v>
      </c>
      <c r="AY15" s="107">
        <v>1.88</v>
      </c>
      <c r="AZ15" s="106">
        <v>2.74</v>
      </c>
      <c r="BA15" s="108">
        <v>2.02</v>
      </c>
      <c r="BB15" s="106">
        <v>1.42</v>
      </c>
      <c r="BC15" s="108">
        <v>1.32</v>
      </c>
      <c r="BD15" s="107">
        <v>1.42</v>
      </c>
      <c r="BE15" s="106">
        <v>0.73</v>
      </c>
      <c r="BF15" s="106">
        <v>2.84</v>
      </c>
      <c r="BG15" s="106">
        <v>4.5999999999999996</v>
      </c>
      <c r="BH15" s="106">
        <v>2.29</v>
      </c>
      <c r="BI15" s="8">
        <v>2.88</v>
      </c>
      <c r="BJ15" s="9">
        <v>2.4700000000000002</v>
      </c>
      <c r="BK15" s="9">
        <v>6.12</v>
      </c>
      <c r="BL15" s="4">
        <v>11.07</v>
      </c>
      <c r="BM15" s="4">
        <v>15.75</v>
      </c>
      <c r="BN15" s="4">
        <v>2.2799999999999998</v>
      </c>
      <c r="BO15" s="26">
        <v>2.02</v>
      </c>
      <c r="BP15" s="53">
        <v>1.24</v>
      </c>
      <c r="BQ15" s="53">
        <v>0.62</v>
      </c>
      <c r="BR15" s="53">
        <v>0.45</v>
      </c>
      <c r="BS15" s="54">
        <v>1.93</v>
      </c>
      <c r="BT15" s="53">
        <v>1.74</v>
      </c>
      <c r="BU15" s="54">
        <v>2.37</v>
      </c>
      <c r="BV15" s="55">
        <v>2.63</v>
      </c>
      <c r="BW15" s="53">
        <v>3.37</v>
      </c>
      <c r="BX15" s="53">
        <v>4.1100000000000003</v>
      </c>
      <c r="BY15" s="53">
        <v>4.6100000000000003</v>
      </c>
      <c r="BZ15" s="7">
        <v>3.58</v>
      </c>
      <c r="CA15" s="8">
        <v>3.39</v>
      </c>
      <c r="CB15" s="9">
        <v>6.44</v>
      </c>
      <c r="CC15" s="9">
        <v>6.65</v>
      </c>
      <c r="CD15" s="4">
        <v>10.61</v>
      </c>
      <c r="CE15" s="4">
        <v>14.31</v>
      </c>
      <c r="CF15" s="16">
        <v>23.56</v>
      </c>
      <c r="CG15" s="38">
        <v>27.69</v>
      </c>
      <c r="CH15" s="17">
        <v>29.9</v>
      </c>
      <c r="CI15" s="18">
        <v>32.33</v>
      </c>
      <c r="CJ15" s="17">
        <v>33.840000000000003</v>
      </c>
      <c r="CK15" s="19">
        <v>35.549999999999997</v>
      </c>
      <c r="CL15" s="17">
        <v>36.11</v>
      </c>
      <c r="CM15" s="19">
        <v>36.89</v>
      </c>
      <c r="CN15" s="18">
        <v>36.47</v>
      </c>
      <c r="CO15" s="17">
        <v>37.5</v>
      </c>
      <c r="CP15" s="17">
        <v>38.64</v>
      </c>
      <c r="CQ15" s="17">
        <v>39.119999999999997</v>
      </c>
      <c r="CR15" s="17">
        <v>41.31</v>
      </c>
      <c r="CS15" s="19">
        <v>43.23</v>
      </c>
      <c r="CT15" s="20">
        <v>42.49</v>
      </c>
      <c r="CU15" s="20">
        <v>42.44</v>
      </c>
      <c r="CV15" s="16">
        <v>40.32</v>
      </c>
      <c r="CW15" s="16">
        <v>38.35</v>
      </c>
      <c r="CX15" s="16">
        <v>24.45</v>
      </c>
      <c r="CY15" s="38">
        <v>27.74</v>
      </c>
      <c r="CZ15" s="17">
        <v>30.72</v>
      </c>
      <c r="DA15" s="17">
        <v>32.700000000000003</v>
      </c>
      <c r="DB15" s="17">
        <v>33.07</v>
      </c>
      <c r="DC15" s="19">
        <v>35.229999999999997</v>
      </c>
      <c r="DD15" s="17">
        <v>36.15</v>
      </c>
      <c r="DE15" s="19">
        <v>36.270000000000003</v>
      </c>
      <c r="DF15" s="18">
        <v>36.909999999999997</v>
      </c>
      <c r="DG15" s="17">
        <v>37.76</v>
      </c>
      <c r="DH15" s="17">
        <v>38.17</v>
      </c>
      <c r="DI15" s="17">
        <v>39.299999999999997</v>
      </c>
      <c r="DJ15" s="17">
        <v>41.24</v>
      </c>
      <c r="DK15" s="19">
        <v>43.27</v>
      </c>
      <c r="DL15" s="20">
        <v>42.57</v>
      </c>
      <c r="DM15" s="20">
        <v>42.47</v>
      </c>
      <c r="DN15" s="16">
        <v>40.229999999999997</v>
      </c>
      <c r="DO15" s="16">
        <v>38.950000000000003</v>
      </c>
      <c r="DP15" s="16">
        <v>3</v>
      </c>
      <c r="DQ15" s="20">
        <v>4</v>
      </c>
      <c r="DR15" s="17">
        <v>6</v>
      </c>
      <c r="DS15" s="17">
        <v>6</v>
      </c>
      <c r="DT15" s="17">
        <v>3</v>
      </c>
      <c r="DU15" s="17">
        <v>0</v>
      </c>
      <c r="DV15" s="17">
        <v>-7</v>
      </c>
      <c r="DW15" s="17">
        <v>-12</v>
      </c>
      <c r="DX15" s="17">
        <v>-14</v>
      </c>
      <c r="DY15" s="17">
        <v>-12</v>
      </c>
      <c r="DZ15" s="17">
        <v>-8</v>
      </c>
      <c r="EA15" s="17">
        <v>-4</v>
      </c>
      <c r="EB15" s="17">
        <v>-1</v>
      </c>
      <c r="EC15" s="17">
        <v>5</v>
      </c>
      <c r="ED15" s="20">
        <v>9</v>
      </c>
      <c r="EE15" s="20">
        <v>10</v>
      </c>
      <c r="EF15" s="20">
        <v>10</v>
      </c>
      <c r="EG15" s="20">
        <v>12</v>
      </c>
      <c r="EI15" s="129">
        <f t="shared" si="1"/>
        <v>0.41000000000000014</v>
      </c>
      <c r="EJ15" s="129">
        <f t="shared" si="2"/>
        <v>0.77</v>
      </c>
      <c r="EK15" s="129">
        <f t="shared" si="3"/>
        <v>1.8699999999999999</v>
      </c>
      <c r="EL15" s="129">
        <f t="shared" si="4"/>
        <v>1.2599999999999998</v>
      </c>
      <c r="EM15" s="129">
        <f t="shared" si="5"/>
        <v>2.29</v>
      </c>
      <c r="EN15" s="129">
        <f t="shared" si="6"/>
        <v>9.000000000000008E-2</v>
      </c>
      <c r="EO15" s="129">
        <f t="shared" si="7"/>
        <v>-0.32000000000000006</v>
      </c>
      <c r="EP15" s="129">
        <f t="shared" si="8"/>
        <v>-1.05</v>
      </c>
      <c r="EQ15" s="129">
        <f t="shared" si="9"/>
        <v>-1.21</v>
      </c>
      <c r="ER15" s="129">
        <f t="shared" si="10"/>
        <v>-2.64</v>
      </c>
      <c r="ES15" s="129">
        <f t="shared" si="11"/>
        <v>-1.2700000000000005</v>
      </c>
      <c r="ET15" s="129">
        <f t="shared" si="12"/>
        <v>-1.0000000000000675E-2</v>
      </c>
      <c r="EU15" s="129">
        <f t="shared" si="13"/>
        <v>-1.29</v>
      </c>
      <c r="EV15" s="129">
        <f t="shared" si="14"/>
        <v>-0.51000000000000023</v>
      </c>
      <c r="EW15" s="129">
        <f t="shared" si="15"/>
        <v>-3.97</v>
      </c>
    </row>
    <row r="16" spans="1:153" ht="14">
      <c r="A16" s="2" t="s">
        <v>1640</v>
      </c>
      <c r="B16" s="2" t="s">
        <v>1666</v>
      </c>
      <c r="C16" s="2">
        <v>20</v>
      </c>
      <c r="D16" s="2">
        <v>5</v>
      </c>
      <c r="E16" s="2">
        <v>41700914</v>
      </c>
      <c r="F16" s="2">
        <v>158.4</v>
      </c>
      <c r="G16" s="2">
        <v>42.5</v>
      </c>
      <c r="H16" s="2" t="s">
        <v>167</v>
      </c>
      <c r="I16" s="2"/>
      <c r="J16" s="2" t="s">
        <v>158</v>
      </c>
      <c r="K16" s="2" t="s">
        <v>80</v>
      </c>
      <c r="L16" s="30" t="s">
        <v>168</v>
      </c>
      <c r="M16" s="30"/>
      <c r="N16" s="30"/>
      <c r="O16" s="30"/>
      <c r="P16" s="3" t="s">
        <v>6</v>
      </c>
      <c r="Q16" s="3">
        <v>27</v>
      </c>
      <c r="R16" s="2">
        <v>21</v>
      </c>
      <c r="S16" s="2">
        <v>18</v>
      </c>
      <c r="T16" s="2" t="s">
        <v>1643</v>
      </c>
      <c r="U16" s="33"/>
      <c r="V16" s="3" t="s">
        <v>486</v>
      </c>
      <c r="W16" s="3">
        <v>46</v>
      </c>
      <c r="X16" s="2">
        <v>34</v>
      </c>
      <c r="Y16" s="2">
        <v>20</v>
      </c>
      <c r="Z16" s="2"/>
      <c r="AA16" s="33" t="s">
        <v>242</v>
      </c>
      <c r="AB16" s="12" t="s">
        <v>160</v>
      </c>
      <c r="AC16" s="12">
        <v>12</v>
      </c>
      <c r="AD16" s="13">
        <v>13</v>
      </c>
      <c r="AE16" s="13">
        <v>7</v>
      </c>
      <c r="AF16" s="13"/>
      <c r="AG16" s="34" t="s">
        <v>108</v>
      </c>
      <c r="AH16" s="2" t="s">
        <v>311</v>
      </c>
      <c r="AI16" s="2" t="s">
        <v>383</v>
      </c>
      <c r="AJ16" s="2" t="s">
        <v>429</v>
      </c>
      <c r="AK16" s="2" t="s">
        <v>313</v>
      </c>
      <c r="AL16" s="2" t="s">
        <v>87</v>
      </c>
      <c r="AM16" s="1"/>
      <c r="AN16" s="2" t="s">
        <v>89</v>
      </c>
      <c r="AO16" s="1"/>
      <c r="AP16" s="2" t="s">
        <v>91</v>
      </c>
      <c r="AQ16" s="1" t="s">
        <v>849</v>
      </c>
      <c r="AR16" s="2" t="s">
        <v>93</v>
      </c>
      <c r="AS16" s="14" t="s">
        <v>938</v>
      </c>
      <c r="AT16" s="14"/>
      <c r="AU16" s="1"/>
      <c r="AV16" s="104">
        <v>3.51</v>
      </c>
      <c r="AW16" s="105">
        <v>2.68</v>
      </c>
      <c r="AX16" s="109">
        <v>1.78</v>
      </c>
      <c r="AY16" s="107">
        <v>2.12</v>
      </c>
      <c r="AZ16" s="106">
        <v>1.59</v>
      </c>
      <c r="BA16" s="108">
        <v>0.87</v>
      </c>
      <c r="BB16" s="106">
        <v>0.72</v>
      </c>
      <c r="BC16" s="108">
        <v>0.39</v>
      </c>
      <c r="BD16" s="107">
        <v>1.34</v>
      </c>
      <c r="BE16" s="106">
        <v>3.88</v>
      </c>
      <c r="BF16" s="106">
        <v>7.31</v>
      </c>
      <c r="BG16" s="106">
        <v>8.3800000000000008</v>
      </c>
      <c r="BH16" s="106">
        <v>4.33</v>
      </c>
      <c r="BI16" s="8">
        <v>5.01</v>
      </c>
      <c r="BJ16" s="7">
        <v>6.18</v>
      </c>
      <c r="BK16" s="9">
        <v>7.11</v>
      </c>
      <c r="BL16" s="4">
        <v>11.35</v>
      </c>
      <c r="BM16" s="4">
        <v>14.85</v>
      </c>
      <c r="BN16" s="4">
        <v>3.16</v>
      </c>
      <c r="BO16" s="26">
        <v>1.77</v>
      </c>
      <c r="BP16" s="25">
        <v>0.33</v>
      </c>
      <c r="BQ16" s="53">
        <v>0.83</v>
      </c>
      <c r="BR16" s="53">
        <v>1.27</v>
      </c>
      <c r="BS16" s="54">
        <v>1.51</v>
      </c>
      <c r="BT16" s="53">
        <v>1.1499999999999999</v>
      </c>
      <c r="BU16" s="54">
        <v>1.39</v>
      </c>
      <c r="BV16" s="55">
        <v>1.74</v>
      </c>
      <c r="BW16" s="53">
        <v>3.29</v>
      </c>
      <c r="BX16" s="53">
        <v>7.33</v>
      </c>
      <c r="BY16" s="53">
        <v>8.41</v>
      </c>
      <c r="BZ16" s="7">
        <v>3.53</v>
      </c>
      <c r="CA16" s="8">
        <v>4.3899999999999997</v>
      </c>
      <c r="CB16" s="7">
        <v>5.91</v>
      </c>
      <c r="CC16" s="9">
        <v>7.43</v>
      </c>
      <c r="CD16" s="4">
        <v>11.22</v>
      </c>
      <c r="CE16" s="4">
        <v>14.85</v>
      </c>
      <c r="CF16" s="16">
        <v>24.91</v>
      </c>
      <c r="CG16" s="38">
        <v>30.64</v>
      </c>
      <c r="CH16" s="20">
        <v>31.21</v>
      </c>
      <c r="CI16" s="18">
        <v>32.04</v>
      </c>
      <c r="CJ16" s="17">
        <v>31.8</v>
      </c>
      <c r="CK16" s="19">
        <v>33.92</v>
      </c>
      <c r="CL16" s="17">
        <v>34.92</v>
      </c>
      <c r="CM16" s="19">
        <v>35.78</v>
      </c>
      <c r="CN16" s="18">
        <v>37.159999999999997</v>
      </c>
      <c r="CO16" s="17">
        <v>37.53</v>
      </c>
      <c r="CP16" s="17">
        <v>38.33</v>
      </c>
      <c r="CQ16" s="17">
        <v>42.02</v>
      </c>
      <c r="CR16" s="17">
        <v>45.51</v>
      </c>
      <c r="CS16" s="19">
        <v>47.1</v>
      </c>
      <c r="CT16" s="17">
        <v>46.57</v>
      </c>
      <c r="CU16" s="20">
        <v>44.52</v>
      </c>
      <c r="CV16" s="16">
        <v>44.24</v>
      </c>
      <c r="CW16" s="16">
        <v>42.71</v>
      </c>
      <c r="CX16" s="16">
        <v>24.56</v>
      </c>
      <c r="CY16" s="38">
        <v>30.54</v>
      </c>
      <c r="CZ16" s="20">
        <v>31.62</v>
      </c>
      <c r="DA16" s="17">
        <v>32.18</v>
      </c>
      <c r="DB16" s="17">
        <v>31.72</v>
      </c>
      <c r="DC16" s="19">
        <v>33.5</v>
      </c>
      <c r="DD16" s="17">
        <v>34.54</v>
      </c>
      <c r="DE16" s="19">
        <v>35.4</v>
      </c>
      <c r="DF16" s="18">
        <v>37.03</v>
      </c>
      <c r="DG16" s="17">
        <v>37.1</v>
      </c>
      <c r="DH16" s="17">
        <v>38.049999999999997</v>
      </c>
      <c r="DI16" s="17">
        <v>42.22</v>
      </c>
      <c r="DJ16" s="17">
        <v>45.79</v>
      </c>
      <c r="DK16" s="19">
        <v>48.27</v>
      </c>
      <c r="DL16" s="17">
        <v>47.73</v>
      </c>
      <c r="DM16" s="20">
        <v>44.01</v>
      </c>
      <c r="DN16" s="16">
        <v>44.22</v>
      </c>
      <c r="DO16" s="16">
        <v>42.01</v>
      </c>
      <c r="DP16" s="16">
        <v>5</v>
      </c>
      <c r="DQ16" s="20">
        <v>4</v>
      </c>
      <c r="DR16" s="20">
        <v>5</v>
      </c>
      <c r="DS16" s="17">
        <v>3</v>
      </c>
      <c r="DT16" s="17">
        <v>0</v>
      </c>
      <c r="DU16" s="17">
        <v>-4</v>
      </c>
      <c r="DV16" s="17">
        <v>-7</v>
      </c>
      <c r="DW16" s="17">
        <v>-8</v>
      </c>
      <c r="DX16" s="17">
        <v>-8</v>
      </c>
      <c r="DY16" s="17">
        <v>-10</v>
      </c>
      <c r="DZ16" s="17">
        <v>-9</v>
      </c>
      <c r="EA16" s="17">
        <v>-6</v>
      </c>
      <c r="EB16" s="17">
        <v>-6</v>
      </c>
      <c r="EC16" s="17">
        <v>-5</v>
      </c>
      <c r="ED16" s="17">
        <v>-4</v>
      </c>
      <c r="EE16" s="20">
        <v>0</v>
      </c>
      <c r="EF16" s="20">
        <v>0</v>
      </c>
      <c r="EG16" s="20">
        <v>0</v>
      </c>
      <c r="EI16" s="129">
        <f t="shared" si="1"/>
        <v>0.34999999999999964</v>
      </c>
      <c r="EJ16" s="129">
        <f t="shared" si="2"/>
        <v>0.91000000000000014</v>
      </c>
      <c r="EK16" s="129">
        <f t="shared" si="3"/>
        <v>1.45</v>
      </c>
      <c r="EL16" s="129">
        <f t="shared" si="4"/>
        <v>1.29</v>
      </c>
      <c r="EM16" s="129">
        <f t="shared" si="5"/>
        <v>0.32000000000000006</v>
      </c>
      <c r="EN16" s="129">
        <f t="shared" si="6"/>
        <v>-0.64</v>
      </c>
      <c r="EO16" s="129">
        <f t="shared" si="7"/>
        <v>-0.42999999999999994</v>
      </c>
      <c r="EP16" s="129">
        <f t="shared" si="8"/>
        <v>-0.99999999999999989</v>
      </c>
      <c r="EQ16" s="129">
        <f t="shared" si="9"/>
        <v>-0.39999999999999991</v>
      </c>
      <c r="ER16" s="129">
        <f t="shared" si="10"/>
        <v>0.58999999999999986</v>
      </c>
      <c r="ES16" s="129">
        <f t="shared" si="11"/>
        <v>-2.0000000000000462E-2</v>
      </c>
      <c r="ET16" s="129">
        <f t="shared" si="12"/>
        <v>-2.9999999999999361E-2</v>
      </c>
      <c r="EU16" s="129">
        <f t="shared" si="13"/>
        <v>0.80000000000000027</v>
      </c>
      <c r="EV16" s="129">
        <f t="shared" si="14"/>
        <v>0.62000000000000011</v>
      </c>
      <c r="EW16" s="129">
        <f t="shared" si="15"/>
        <v>0.26999999999999957</v>
      </c>
    </row>
    <row r="17" spans="1:153" ht="14">
      <c r="A17" s="2" t="s">
        <v>1618</v>
      </c>
      <c r="B17" s="2" t="s">
        <v>1666</v>
      </c>
      <c r="C17" s="2">
        <v>15</v>
      </c>
      <c r="D17" s="2">
        <v>9</v>
      </c>
      <c r="E17" s="2">
        <v>51280354</v>
      </c>
      <c r="F17" s="2">
        <v>165.7</v>
      </c>
      <c r="G17" s="2">
        <v>45.4</v>
      </c>
      <c r="H17" s="2" t="s">
        <v>167</v>
      </c>
      <c r="I17" s="2"/>
      <c r="J17" s="2" t="s">
        <v>158</v>
      </c>
      <c r="K17" s="2" t="s">
        <v>80</v>
      </c>
      <c r="L17" s="30"/>
      <c r="M17" s="30"/>
      <c r="N17" s="30"/>
      <c r="O17" s="30"/>
      <c r="P17" s="3" t="s">
        <v>6</v>
      </c>
      <c r="Q17" s="3">
        <v>26</v>
      </c>
      <c r="R17" s="2">
        <v>22</v>
      </c>
      <c r="S17" s="2">
        <v>19</v>
      </c>
      <c r="T17" s="2" t="s">
        <v>1162</v>
      </c>
      <c r="U17" s="33"/>
      <c r="V17" s="3" t="s">
        <v>260</v>
      </c>
      <c r="W17" s="3">
        <v>53</v>
      </c>
      <c r="X17" s="2">
        <v>33</v>
      </c>
      <c r="Y17" s="2">
        <v>23</v>
      </c>
      <c r="Z17" s="2"/>
      <c r="AA17" s="33" t="s">
        <v>88</v>
      </c>
      <c r="AB17" s="12" t="s">
        <v>261</v>
      </c>
      <c r="AC17" s="12">
        <v>22</v>
      </c>
      <c r="AD17" s="13">
        <v>14</v>
      </c>
      <c r="AE17" s="13">
        <v>10</v>
      </c>
      <c r="AF17" s="13"/>
      <c r="AG17" s="34" t="s">
        <v>108</v>
      </c>
      <c r="AH17" s="2" t="s">
        <v>247</v>
      </c>
      <c r="AI17" s="2" t="s">
        <v>409</v>
      </c>
      <c r="AJ17" s="2" t="s">
        <v>429</v>
      </c>
      <c r="AK17" s="2" t="s">
        <v>302</v>
      </c>
      <c r="AL17" s="2" t="s">
        <v>87</v>
      </c>
      <c r="AM17" s="1"/>
      <c r="AN17" s="2" t="s">
        <v>89</v>
      </c>
      <c r="AO17" s="1"/>
      <c r="AP17" s="2" t="s">
        <v>91</v>
      </c>
      <c r="AQ17" s="1" t="s">
        <v>814</v>
      </c>
      <c r="AR17" s="2" t="s">
        <v>93</v>
      </c>
      <c r="AS17" s="14" t="s">
        <v>1621</v>
      </c>
      <c r="AT17" s="14"/>
      <c r="AU17" s="1"/>
      <c r="AV17" s="104">
        <v>3.78</v>
      </c>
      <c r="AW17" s="105">
        <v>1.83</v>
      </c>
      <c r="AX17" s="109">
        <v>2.17</v>
      </c>
      <c r="AY17" s="107">
        <v>1.66</v>
      </c>
      <c r="AZ17" s="106">
        <v>1.66</v>
      </c>
      <c r="BA17" s="108">
        <v>1.39</v>
      </c>
      <c r="BB17" s="106">
        <v>1.07</v>
      </c>
      <c r="BC17" s="108">
        <v>1.67</v>
      </c>
      <c r="BD17" s="107">
        <v>1.28</v>
      </c>
      <c r="BE17" s="106">
        <v>3.74</v>
      </c>
      <c r="BF17" s="106">
        <v>6.44</v>
      </c>
      <c r="BG17" s="106">
        <v>7.08</v>
      </c>
      <c r="BH17" s="106">
        <v>3.17</v>
      </c>
      <c r="BI17" s="8">
        <v>4.1100000000000003</v>
      </c>
      <c r="BJ17" s="9">
        <v>4.13</v>
      </c>
      <c r="BK17" s="9">
        <v>5.44</v>
      </c>
      <c r="BL17" s="4">
        <v>8.48</v>
      </c>
      <c r="BM17" s="4">
        <v>15.61</v>
      </c>
      <c r="BN17" s="4">
        <v>3.69</v>
      </c>
      <c r="BO17" s="26">
        <v>2.0099999999999998</v>
      </c>
      <c r="BP17" s="25">
        <v>1.54</v>
      </c>
      <c r="BQ17" s="53">
        <v>0.35</v>
      </c>
      <c r="BR17" s="53">
        <v>1.69</v>
      </c>
      <c r="BS17" s="54">
        <v>1.25</v>
      </c>
      <c r="BT17" s="53">
        <v>1.25</v>
      </c>
      <c r="BU17" s="54">
        <v>1.45</v>
      </c>
      <c r="BV17" s="55">
        <v>1.78</v>
      </c>
      <c r="BW17" s="53">
        <v>2.89</v>
      </c>
      <c r="BX17" s="53">
        <v>6.32</v>
      </c>
      <c r="BY17" s="53">
        <v>5.85</v>
      </c>
      <c r="BZ17" s="7">
        <v>3.12</v>
      </c>
      <c r="CA17" s="8">
        <v>3.62</v>
      </c>
      <c r="CB17" s="9">
        <v>4.78</v>
      </c>
      <c r="CC17" s="9">
        <v>6.51</v>
      </c>
      <c r="CD17" s="4">
        <v>9.7799999999999994</v>
      </c>
      <c r="CE17" s="4">
        <v>15.81</v>
      </c>
      <c r="CF17" s="16">
        <v>25.89</v>
      </c>
      <c r="CG17" s="38">
        <v>28.52</v>
      </c>
      <c r="CH17" s="20">
        <v>30.25</v>
      </c>
      <c r="CI17" s="18">
        <v>32.06</v>
      </c>
      <c r="CJ17" s="17">
        <v>33.42</v>
      </c>
      <c r="CK17" s="19">
        <v>33.24</v>
      </c>
      <c r="CL17" s="17">
        <v>33.880000000000003</v>
      </c>
      <c r="CM17" s="19">
        <v>33.549999999999997</v>
      </c>
      <c r="CN17" s="18">
        <v>32.94</v>
      </c>
      <c r="CO17" s="17">
        <v>35.15</v>
      </c>
      <c r="CP17" s="17">
        <v>36.770000000000003</v>
      </c>
      <c r="CQ17" s="17">
        <v>37.39</v>
      </c>
      <c r="CR17" s="17">
        <v>40.44</v>
      </c>
      <c r="CS17" s="19">
        <v>42.24</v>
      </c>
      <c r="CT17" s="20">
        <v>42.96</v>
      </c>
      <c r="CU17" s="20">
        <v>41.5</v>
      </c>
      <c r="CV17" s="16">
        <v>40.520000000000003</v>
      </c>
      <c r="CW17" s="16">
        <v>37.97</v>
      </c>
      <c r="CX17" s="16">
        <v>25.76</v>
      </c>
      <c r="CY17" s="38">
        <v>28.05</v>
      </c>
      <c r="CZ17" s="20">
        <v>30.36</v>
      </c>
      <c r="DA17" s="17">
        <v>33.21</v>
      </c>
      <c r="DB17" s="17">
        <v>33.619999999999997</v>
      </c>
      <c r="DC17" s="19">
        <v>33.81</v>
      </c>
      <c r="DD17" s="17">
        <v>33.24</v>
      </c>
      <c r="DE17" s="19">
        <v>32.590000000000003</v>
      </c>
      <c r="DF17" s="18">
        <v>32.21</v>
      </c>
      <c r="DG17" s="17">
        <v>34.92</v>
      </c>
      <c r="DH17" s="17">
        <v>36.270000000000003</v>
      </c>
      <c r="DI17" s="17">
        <v>37.42</v>
      </c>
      <c r="DJ17" s="17">
        <v>40.43</v>
      </c>
      <c r="DK17" s="19">
        <v>42.05</v>
      </c>
      <c r="DL17" s="20">
        <v>43.7</v>
      </c>
      <c r="DM17" s="20">
        <v>41.78</v>
      </c>
      <c r="DN17" s="16">
        <v>40.85</v>
      </c>
      <c r="DO17" s="16">
        <v>38.1</v>
      </c>
      <c r="DP17" s="16">
        <v>4</v>
      </c>
      <c r="DQ17" s="20">
        <v>4</v>
      </c>
      <c r="DR17" s="20">
        <v>3</v>
      </c>
      <c r="DS17" s="17">
        <v>2</v>
      </c>
      <c r="DT17" s="17">
        <v>-2</v>
      </c>
      <c r="DU17" s="17">
        <v>-8</v>
      </c>
      <c r="DV17" s="17">
        <v>-14</v>
      </c>
      <c r="DW17" s="17">
        <v>-18</v>
      </c>
      <c r="DX17" s="17">
        <v>-23</v>
      </c>
      <c r="DY17" s="17">
        <v>-21</v>
      </c>
      <c r="DZ17" s="17">
        <v>-17</v>
      </c>
      <c r="EA17" s="17">
        <v>-17</v>
      </c>
      <c r="EB17" s="17">
        <v>-14</v>
      </c>
      <c r="EC17" s="17">
        <v>-11</v>
      </c>
      <c r="ED17" s="20">
        <v>-7</v>
      </c>
      <c r="EE17" s="20">
        <v>-7</v>
      </c>
      <c r="EF17" s="20">
        <v>-9</v>
      </c>
      <c r="EG17" s="20">
        <v>-12</v>
      </c>
      <c r="EI17" s="129">
        <f t="shared" si="1"/>
        <v>8.9999999999999858E-2</v>
      </c>
      <c r="EJ17" s="129">
        <f t="shared" si="2"/>
        <v>-0.17999999999999972</v>
      </c>
      <c r="EK17" s="129">
        <f t="shared" si="3"/>
        <v>0.62999999999999989</v>
      </c>
      <c r="EL17" s="129">
        <f t="shared" si="4"/>
        <v>1.31</v>
      </c>
      <c r="EM17" s="129">
        <f t="shared" si="5"/>
        <v>-3.0000000000000027E-2</v>
      </c>
      <c r="EN17" s="129">
        <f t="shared" si="6"/>
        <v>0.1399999999999999</v>
      </c>
      <c r="EO17" s="129">
        <f t="shared" si="7"/>
        <v>-0.17999999999999994</v>
      </c>
      <c r="EP17" s="129">
        <f t="shared" si="8"/>
        <v>0.21999999999999997</v>
      </c>
      <c r="EQ17" s="129">
        <f t="shared" si="9"/>
        <v>-0.5</v>
      </c>
      <c r="ER17" s="129">
        <f t="shared" si="10"/>
        <v>0.85000000000000009</v>
      </c>
      <c r="ES17" s="129">
        <f t="shared" si="11"/>
        <v>0.12000000000000011</v>
      </c>
      <c r="ET17" s="129">
        <f t="shared" si="12"/>
        <v>1.2300000000000004</v>
      </c>
      <c r="EU17" s="129">
        <f t="shared" si="13"/>
        <v>4.9999999999999822E-2</v>
      </c>
      <c r="EV17" s="129">
        <f t="shared" si="14"/>
        <v>0.49000000000000021</v>
      </c>
      <c r="EW17" s="129">
        <f t="shared" si="15"/>
        <v>-0.65000000000000036</v>
      </c>
    </row>
    <row r="18" spans="1:153" ht="14">
      <c r="A18" s="2" t="s">
        <v>1532</v>
      </c>
      <c r="B18" s="2" t="s">
        <v>1666</v>
      </c>
      <c r="C18" s="2">
        <v>14</v>
      </c>
      <c r="D18" s="2">
        <v>5</v>
      </c>
      <c r="E18" s="2">
        <v>50202685</v>
      </c>
      <c r="F18" s="2">
        <v>157.1</v>
      </c>
      <c r="G18" s="2">
        <v>46.9</v>
      </c>
      <c r="H18" s="2" t="s">
        <v>167</v>
      </c>
      <c r="I18" s="2"/>
      <c r="J18" s="2" t="s">
        <v>158</v>
      </c>
      <c r="K18" s="2" t="s">
        <v>80</v>
      </c>
      <c r="L18" s="30"/>
      <c r="M18" s="30"/>
      <c r="N18" s="30"/>
      <c r="O18" s="30"/>
      <c r="P18" s="2" t="s">
        <v>15</v>
      </c>
      <c r="Q18" s="2">
        <v>24</v>
      </c>
      <c r="R18" s="2">
        <v>23</v>
      </c>
      <c r="S18" s="2">
        <v>16</v>
      </c>
      <c r="T18" s="2" t="s">
        <v>280</v>
      </c>
      <c r="U18" s="2"/>
      <c r="V18" s="3" t="s">
        <v>159</v>
      </c>
      <c r="W18" s="3">
        <v>51</v>
      </c>
      <c r="X18" s="2">
        <v>34</v>
      </c>
      <c r="Y18" s="2">
        <v>28</v>
      </c>
      <c r="Z18" s="2"/>
      <c r="AA18" s="33" t="s">
        <v>88</v>
      </c>
      <c r="AB18" s="3"/>
      <c r="AC18" s="3"/>
      <c r="AD18" s="2"/>
      <c r="AE18" s="2"/>
      <c r="AF18" s="2"/>
      <c r="AG18" s="34"/>
      <c r="AH18" s="2" t="s">
        <v>247</v>
      </c>
      <c r="AI18" s="2" t="s">
        <v>118</v>
      </c>
      <c r="AJ18" s="2" t="s">
        <v>744</v>
      </c>
      <c r="AK18" s="2" t="s">
        <v>1536</v>
      </c>
      <c r="AL18" s="2" t="s">
        <v>87</v>
      </c>
      <c r="AM18" s="1"/>
      <c r="AN18" s="2" t="s">
        <v>89</v>
      </c>
      <c r="AO18" s="1"/>
      <c r="AP18" s="2" t="s">
        <v>91</v>
      </c>
      <c r="AQ18" s="1" t="s">
        <v>1537</v>
      </c>
      <c r="AR18" s="2" t="s">
        <v>93</v>
      </c>
      <c r="AS18" s="14" t="s">
        <v>1538</v>
      </c>
      <c r="AT18" s="14"/>
      <c r="AU18" s="1"/>
      <c r="AV18" s="104">
        <v>3.63</v>
      </c>
      <c r="AW18" s="105">
        <v>3.62</v>
      </c>
      <c r="AX18" s="106">
        <v>3.14</v>
      </c>
      <c r="AY18" s="107">
        <v>2.61</v>
      </c>
      <c r="AZ18" s="106">
        <v>2.5</v>
      </c>
      <c r="BA18" s="108">
        <v>2.88</v>
      </c>
      <c r="BB18" s="106">
        <v>2.36</v>
      </c>
      <c r="BC18" s="108">
        <v>1.34</v>
      </c>
      <c r="BD18" s="107">
        <v>0.8</v>
      </c>
      <c r="BE18" s="106">
        <v>1.62</v>
      </c>
      <c r="BF18" s="106">
        <v>1.93</v>
      </c>
      <c r="BG18" s="106">
        <v>3.62</v>
      </c>
      <c r="BH18" s="106">
        <v>2.89</v>
      </c>
      <c r="BI18" s="8">
        <v>3.72</v>
      </c>
      <c r="BJ18" s="7">
        <v>5.26</v>
      </c>
      <c r="BK18" s="9">
        <v>6.48</v>
      </c>
      <c r="BL18" s="4">
        <v>11.68</v>
      </c>
      <c r="BM18" s="97">
        <v>16.010000000000002</v>
      </c>
      <c r="BN18" s="4">
        <v>3.71</v>
      </c>
      <c r="BO18" s="26">
        <v>3.31</v>
      </c>
      <c r="BP18" s="53">
        <v>0.67</v>
      </c>
      <c r="BQ18" s="53">
        <v>0.25</v>
      </c>
      <c r="BR18" s="53">
        <v>0.18</v>
      </c>
      <c r="BS18" s="54">
        <v>0.88</v>
      </c>
      <c r="BT18" s="53">
        <v>0.99</v>
      </c>
      <c r="BU18" s="54">
        <v>1.54</v>
      </c>
      <c r="BV18" s="55">
        <v>2.0499999999999998</v>
      </c>
      <c r="BW18" s="53">
        <v>2.66</v>
      </c>
      <c r="BX18" s="53">
        <v>2.89</v>
      </c>
      <c r="BY18" s="53">
        <v>4.87</v>
      </c>
      <c r="BZ18" s="7">
        <v>3.12</v>
      </c>
      <c r="CA18" s="8">
        <v>4.22</v>
      </c>
      <c r="CB18" s="7">
        <v>5.87</v>
      </c>
      <c r="CC18" s="9">
        <v>6.38</v>
      </c>
      <c r="CD18" s="4">
        <v>10.65</v>
      </c>
      <c r="CE18" s="97">
        <v>15.44</v>
      </c>
      <c r="CF18" s="16">
        <v>26.33</v>
      </c>
      <c r="CG18" s="38">
        <v>30.66</v>
      </c>
      <c r="CH18" s="17">
        <v>31.36</v>
      </c>
      <c r="CI18" s="18">
        <v>32.9</v>
      </c>
      <c r="CJ18" s="17">
        <v>33.340000000000003</v>
      </c>
      <c r="CK18" s="19">
        <v>34.61</v>
      </c>
      <c r="CL18" s="17">
        <v>36.17</v>
      </c>
      <c r="CM18" s="19">
        <v>36.72</v>
      </c>
      <c r="CN18" s="18">
        <v>36.47</v>
      </c>
      <c r="CO18" s="17">
        <v>37.69</v>
      </c>
      <c r="CP18" s="17">
        <v>38.33</v>
      </c>
      <c r="CQ18" s="17">
        <v>39.5</v>
      </c>
      <c r="CR18" s="17">
        <v>43.55</v>
      </c>
      <c r="CS18" s="19">
        <v>43.64</v>
      </c>
      <c r="CT18" s="17">
        <v>46.62</v>
      </c>
      <c r="CU18" s="20">
        <v>44.46</v>
      </c>
      <c r="CV18" s="16">
        <v>42.07</v>
      </c>
      <c r="CW18" s="97">
        <v>42.9</v>
      </c>
      <c r="CX18" s="16">
        <v>26.06</v>
      </c>
      <c r="CY18" s="38">
        <v>30.03</v>
      </c>
      <c r="CZ18" s="17">
        <v>31.03</v>
      </c>
      <c r="DA18" s="17">
        <v>32.270000000000003</v>
      </c>
      <c r="DB18" s="17">
        <v>33.76</v>
      </c>
      <c r="DC18" s="19">
        <v>35.25</v>
      </c>
      <c r="DD18" s="17">
        <v>36.1</v>
      </c>
      <c r="DE18" s="19">
        <v>36.049999999999997</v>
      </c>
      <c r="DF18" s="18">
        <v>35.51</v>
      </c>
      <c r="DG18" s="17">
        <v>37.299999999999997</v>
      </c>
      <c r="DH18" s="17">
        <v>38.49</v>
      </c>
      <c r="DI18" s="17">
        <v>39.61</v>
      </c>
      <c r="DJ18" s="17">
        <v>43.1</v>
      </c>
      <c r="DK18" s="19">
        <v>44.13</v>
      </c>
      <c r="DL18" s="17">
        <v>46.13</v>
      </c>
      <c r="DM18" s="20">
        <v>45.86</v>
      </c>
      <c r="DN18" s="16">
        <v>42.56</v>
      </c>
      <c r="DO18" s="97">
        <v>42.68</v>
      </c>
      <c r="DP18" s="16">
        <v>0</v>
      </c>
      <c r="DQ18" s="20">
        <v>1</v>
      </c>
      <c r="DR18" s="17">
        <v>2</v>
      </c>
      <c r="DS18" s="17">
        <v>1</v>
      </c>
      <c r="DT18" s="17">
        <v>-1</v>
      </c>
      <c r="DU18" s="17">
        <v>-4</v>
      </c>
      <c r="DV18" s="17">
        <v>-10</v>
      </c>
      <c r="DW18" s="17">
        <v>-16</v>
      </c>
      <c r="DX18" s="17">
        <v>-18</v>
      </c>
      <c r="DY18" s="17">
        <v>-21</v>
      </c>
      <c r="DZ18" s="17">
        <v>-21</v>
      </c>
      <c r="EA18" s="17">
        <v>-19</v>
      </c>
      <c r="EB18" s="17">
        <v>-13</v>
      </c>
      <c r="EC18" s="17">
        <v>-8</v>
      </c>
      <c r="ED18" s="17">
        <v>-1</v>
      </c>
      <c r="EE18" s="20">
        <v>-1</v>
      </c>
      <c r="EF18" s="20">
        <v>0</v>
      </c>
      <c r="EG18" s="97">
        <v>0</v>
      </c>
      <c r="EI18" s="129">
        <f t="shared" si="1"/>
        <v>-8.0000000000000071E-2</v>
      </c>
      <c r="EJ18" s="129">
        <f t="shared" si="2"/>
        <v>0.31000000000000005</v>
      </c>
      <c r="EK18" s="129">
        <f t="shared" si="3"/>
        <v>2.4700000000000002</v>
      </c>
      <c r="EL18" s="129">
        <f t="shared" si="4"/>
        <v>2.36</v>
      </c>
      <c r="EM18" s="129">
        <f t="shared" si="5"/>
        <v>2.3199999999999998</v>
      </c>
      <c r="EN18" s="129">
        <f t="shared" si="6"/>
        <v>2</v>
      </c>
      <c r="EO18" s="129">
        <f t="shared" si="7"/>
        <v>1.3699999999999999</v>
      </c>
      <c r="EP18" s="129">
        <f t="shared" si="8"/>
        <v>-0.19999999999999996</v>
      </c>
      <c r="EQ18" s="129">
        <f t="shared" si="9"/>
        <v>-1.2499999999999998</v>
      </c>
      <c r="ER18" s="129">
        <f t="shared" si="10"/>
        <v>-1.04</v>
      </c>
      <c r="ES18" s="129">
        <f t="shared" si="11"/>
        <v>-0.96000000000000019</v>
      </c>
      <c r="ET18" s="129">
        <f t="shared" si="12"/>
        <v>-1.25</v>
      </c>
      <c r="EU18" s="129">
        <f t="shared" si="13"/>
        <v>-0.22999999999999998</v>
      </c>
      <c r="EV18" s="129">
        <f t="shared" si="14"/>
        <v>-0.49999999999999956</v>
      </c>
      <c r="EW18" s="129">
        <f t="shared" si="15"/>
        <v>-0.61000000000000032</v>
      </c>
    </row>
    <row r="19" spans="1:153" ht="14">
      <c r="A19" s="2" t="s">
        <v>1472</v>
      </c>
      <c r="B19" s="2" t="s">
        <v>1666</v>
      </c>
      <c r="C19" s="2">
        <v>15</v>
      </c>
      <c r="D19" s="2">
        <v>1</v>
      </c>
      <c r="E19" s="2">
        <v>51333722</v>
      </c>
      <c r="F19" s="2">
        <v>163.4</v>
      </c>
      <c r="G19" s="2">
        <v>49</v>
      </c>
      <c r="H19" s="2" t="s">
        <v>167</v>
      </c>
      <c r="I19" s="2"/>
      <c r="J19" s="2" t="s">
        <v>158</v>
      </c>
      <c r="K19" s="2" t="s">
        <v>80</v>
      </c>
      <c r="L19" s="30"/>
      <c r="M19" s="30"/>
      <c r="N19" s="30"/>
      <c r="O19" s="30"/>
      <c r="P19" s="3" t="s">
        <v>6</v>
      </c>
      <c r="Q19" s="3">
        <v>14</v>
      </c>
      <c r="R19" s="2">
        <v>10</v>
      </c>
      <c r="S19" s="2">
        <v>8</v>
      </c>
      <c r="T19" s="2" t="s">
        <v>1473</v>
      </c>
      <c r="U19" s="33"/>
      <c r="V19" s="3" t="s">
        <v>260</v>
      </c>
      <c r="W19" s="3">
        <v>54</v>
      </c>
      <c r="X19" s="2">
        <v>25</v>
      </c>
      <c r="Y19" s="2">
        <v>12</v>
      </c>
      <c r="Z19" s="2"/>
      <c r="AA19" s="33" t="s">
        <v>242</v>
      </c>
      <c r="AB19" s="12" t="s">
        <v>261</v>
      </c>
      <c r="AC19" s="12">
        <v>28</v>
      </c>
      <c r="AD19" s="13">
        <v>19</v>
      </c>
      <c r="AE19" s="13">
        <v>9</v>
      </c>
      <c r="AF19" s="13"/>
      <c r="AG19" s="34" t="s">
        <v>131</v>
      </c>
      <c r="AH19" s="2" t="s">
        <v>247</v>
      </c>
      <c r="AI19" s="2" t="s">
        <v>760</v>
      </c>
      <c r="AJ19" s="2" t="s">
        <v>606</v>
      </c>
      <c r="AK19" s="2" t="s">
        <v>313</v>
      </c>
      <c r="AL19" s="2" t="s">
        <v>87</v>
      </c>
      <c r="AM19" s="1"/>
      <c r="AN19" s="2" t="s">
        <v>89</v>
      </c>
      <c r="AO19" s="1"/>
      <c r="AP19" s="2" t="s">
        <v>91</v>
      </c>
      <c r="AQ19" s="1" t="s">
        <v>1474</v>
      </c>
      <c r="AR19" s="2" t="s">
        <v>93</v>
      </c>
      <c r="AS19" s="14" t="s">
        <v>258</v>
      </c>
      <c r="AT19" s="14"/>
      <c r="AU19" s="1"/>
      <c r="AV19" s="104">
        <v>4.5599999999999996</v>
      </c>
      <c r="AW19" s="105">
        <v>4.62</v>
      </c>
      <c r="AX19" s="109">
        <v>2.71</v>
      </c>
      <c r="AY19" s="107">
        <v>2.14</v>
      </c>
      <c r="AZ19" s="106">
        <v>2.29</v>
      </c>
      <c r="BA19" s="108">
        <v>1.27</v>
      </c>
      <c r="BB19" s="106">
        <v>1.81</v>
      </c>
      <c r="BC19" s="108">
        <v>1.06</v>
      </c>
      <c r="BD19" s="107">
        <v>1.69</v>
      </c>
      <c r="BE19" s="106">
        <v>3.25</v>
      </c>
      <c r="BF19" s="106">
        <v>5.82</v>
      </c>
      <c r="BG19" s="106">
        <v>5.62</v>
      </c>
      <c r="BH19" s="106">
        <v>3.78</v>
      </c>
      <c r="BI19" s="8">
        <v>4.5199999999999996</v>
      </c>
      <c r="BJ19" s="9">
        <v>4.6100000000000003</v>
      </c>
      <c r="BK19" s="9">
        <v>4.8499999999999996</v>
      </c>
      <c r="BL19" s="4">
        <v>8.6300000000000008</v>
      </c>
      <c r="BM19" s="4">
        <v>13.29</v>
      </c>
      <c r="BN19" s="4">
        <v>4.8499999999999996</v>
      </c>
      <c r="BO19" s="26">
        <v>3.76</v>
      </c>
      <c r="BP19" s="25">
        <v>2.79</v>
      </c>
      <c r="BQ19" s="53">
        <v>1.76</v>
      </c>
      <c r="BR19" s="53">
        <v>1.37</v>
      </c>
      <c r="BS19" s="54">
        <v>2.13</v>
      </c>
      <c r="BT19" s="53">
        <v>2.0499999999999998</v>
      </c>
      <c r="BU19" s="54">
        <v>2.4700000000000002</v>
      </c>
      <c r="BV19" s="55">
        <v>2.29</v>
      </c>
      <c r="BW19" s="53">
        <v>5.87</v>
      </c>
      <c r="BX19" s="53">
        <v>6.74</v>
      </c>
      <c r="BY19" s="53">
        <v>5.78</v>
      </c>
      <c r="BZ19" s="7">
        <v>3.65</v>
      </c>
      <c r="CA19" s="8">
        <v>3.62</v>
      </c>
      <c r="CB19" s="9">
        <v>4.83</v>
      </c>
      <c r="CC19" s="9">
        <v>5.61</v>
      </c>
      <c r="CD19" s="4">
        <v>8.84</v>
      </c>
      <c r="CE19" s="4">
        <v>13.27</v>
      </c>
      <c r="CF19" s="16">
        <v>26.67</v>
      </c>
      <c r="CG19" s="38">
        <v>30.84</v>
      </c>
      <c r="CH19" s="20">
        <v>33.409999999999997</v>
      </c>
      <c r="CI19" s="18">
        <v>33.6</v>
      </c>
      <c r="CJ19" s="17">
        <v>34.14</v>
      </c>
      <c r="CK19" s="19">
        <v>35.89</v>
      </c>
      <c r="CL19" s="17">
        <v>35.770000000000003</v>
      </c>
      <c r="CM19" s="19">
        <v>37.9</v>
      </c>
      <c r="CN19" s="18">
        <v>38.44</v>
      </c>
      <c r="CO19" s="17">
        <v>39.29</v>
      </c>
      <c r="CP19" s="17">
        <v>40.770000000000003</v>
      </c>
      <c r="CQ19" s="17">
        <v>40.549999999999997</v>
      </c>
      <c r="CR19" s="17">
        <v>43.97</v>
      </c>
      <c r="CS19" s="19">
        <v>46.43</v>
      </c>
      <c r="CT19" s="20">
        <v>47.76</v>
      </c>
      <c r="CU19" s="20">
        <v>45.85</v>
      </c>
      <c r="CV19" s="16">
        <v>43.93</v>
      </c>
      <c r="CW19" s="16">
        <v>38.11</v>
      </c>
      <c r="CX19" s="16">
        <v>26.9</v>
      </c>
      <c r="CY19" s="38">
        <v>30.89</v>
      </c>
      <c r="CZ19" s="20">
        <v>33.090000000000003</v>
      </c>
      <c r="DA19" s="17">
        <v>33.82</v>
      </c>
      <c r="DB19" s="17">
        <v>34.380000000000003</v>
      </c>
      <c r="DC19" s="19">
        <v>35.799999999999997</v>
      </c>
      <c r="DD19" s="17">
        <v>35.79</v>
      </c>
      <c r="DE19" s="19">
        <v>37.15</v>
      </c>
      <c r="DF19" s="18">
        <v>38.67</v>
      </c>
      <c r="DG19" s="17">
        <v>39.01</v>
      </c>
      <c r="DH19" s="17">
        <v>41.01</v>
      </c>
      <c r="DI19" s="17">
        <v>40.53</v>
      </c>
      <c r="DJ19" s="17">
        <v>44.07</v>
      </c>
      <c r="DK19" s="19">
        <v>46.8</v>
      </c>
      <c r="DL19" s="20">
        <v>47.18</v>
      </c>
      <c r="DM19" s="20">
        <v>45.23</v>
      </c>
      <c r="DN19" s="16">
        <v>43.76</v>
      </c>
      <c r="DO19" s="16">
        <v>38.69</v>
      </c>
      <c r="DP19" s="16">
        <v>3</v>
      </c>
      <c r="DQ19" s="20">
        <v>2</v>
      </c>
      <c r="DR19" s="20">
        <v>1</v>
      </c>
      <c r="DS19" s="17">
        <v>0</v>
      </c>
      <c r="DT19" s="17">
        <v>-2</v>
      </c>
      <c r="DU19" s="17">
        <v>-6</v>
      </c>
      <c r="DV19" s="17">
        <v>-10</v>
      </c>
      <c r="DW19" s="17">
        <v>-12</v>
      </c>
      <c r="DX19" s="17">
        <v>-14</v>
      </c>
      <c r="DY19" s="17">
        <v>-12</v>
      </c>
      <c r="DZ19" s="17">
        <v>-10</v>
      </c>
      <c r="EA19" s="17">
        <v>-7</v>
      </c>
      <c r="EB19" s="17">
        <v>-2</v>
      </c>
      <c r="EC19" s="17">
        <v>-2</v>
      </c>
      <c r="ED19" s="20">
        <v>0</v>
      </c>
      <c r="EE19" s="20">
        <v>3</v>
      </c>
      <c r="EF19" s="20">
        <v>1</v>
      </c>
      <c r="EG19" s="20">
        <v>0</v>
      </c>
      <c r="EI19" s="129">
        <f t="shared" si="1"/>
        <v>-0.29000000000000004</v>
      </c>
      <c r="EJ19" s="129">
        <f t="shared" si="2"/>
        <v>0.86000000000000032</v>
      </c>
      <c r="EK19" s="129">
        <f t="shared" si="3"/>
        <v>-8.0000000000000071E-2</v>
      </c>
      <c r="EL19" s="129">
        <f t="shared" si="4"/>
        <v>0.38000000000000012</v>
      </c>
      <c r="EM19" s="129">
        <f t="shared" si="5"/>
        <v>0.91999999999999993</v>
      </c>
      <c r="EN19" s="129">
        <f t="shared" si="6"/>
        <v>-0.85999999999999988</v>
      </c>
      <c r="EO19" s="129">
        <f t="shared" si="7"/>
        <v>-0.23999999999999977</v>
      </c>
      <c r="EP19" s="129">
        <f t="shared" si="8"/>
        <v>-1.4100000000000001</v>
      </c>
      <c r="EQ19" s="129">
        <f t="shared" si="9"/>
        <v>-0.60000000000000009</v>
      </c>
      <c r="ER19" s="129">
        <f t="shared" si="10"/>
        <v>-2.62</v>
      </c>
      <c r="ES19" s="129">
        <f t="shared" si="11"/>
        <v>-0.91999999999999993</v>
      </c>
      <c r="ET19" s="129">
        <f t="shared" si="12"/>
        <v>-0.16000000000000014</v>
      </c>
      <c r="EU19" s="129">
        <f t="shared" si="13"/>
        <v>0.12999999999999989</v>
      </c>
      <c r="EV19" s="129">
        <f t="shared" si="14"/>
        <v>0.89999999999999947</v>
      </c>
      <c r="EW19" s="129">
        <f t="shared" si="15"/>
        <v>-0.21999999999999975</v>
      </c>
    </row>
    <row r="20" spans="1:153" ht="14">
      <c r="A20" s="2" t="s">
        <v>1408</v>
      </c>
      <c r="B20" s="2" t="s">
        <v>1666</v>
      </c>
      <c r="C20" s="2">
        <v>24</v>
      </c>
      <c r="D20" s="2">
        <v>0</v>
      </c>
      <c r="E20" s="2">
        <v>51124579</v>
      </c>
      <c r="F20" s="2">
        <v>152</v>
      </c>
      <c r="G20" s="2">
        <v>36.6</v>
      </c>
      <c r="H20" s="2" t="s">
        <v>167</v>
      </c>
      <c r="I20" s="2"/>
      <c r="J20" s="2" t="s">
        <v>158</v>
      </c>
      <c r="K20" s="2" t="s">
        <v>80</v>
      </c>
      <c r="L20" s="30" t="s">
        <v>860</v>
      </c>
      <c r="M20" s="30" t="s">
        <v>772</v>
      </c>
      <c r="N20" s="30"/>
      <c r="O20" s="30"/>
      <c r="P20" s="3" t="s">
        <v>6</v>
      </c>
      <c r="Q20" s="3">
        <v>28</v>
      </c>
      <c r="R20" s="2">
        <v>24</v>
      </c>
      <c r="S20" s="2">
        <v>21</v>
      </c>
      <c r="T20" s="2" t="s">
        <v>280</v>
      </c>
      <c r="U20" s="33"/>
      <c r="V20" s="3" t="s">
        <v>232</v>
      </c>
      <c r="W20" s="3">
        <v>53</v>
      </c>
      <c r="X20" s="2">
        <v>51</v>
      </c>
      <c r="Y20" s="2">
        <v>26</v>
      </c>
      <c r="Z20" s="2"/>
      <c r="AA20" s="33" t="s">
        <v>443</v>
      </c>
      <c r="AB20" s="12" t="s">
        <v>217</v>
      </c>
      <c r="AC20" s="12">
        <v>25</v>
      </c>
      <c r="AD20" s="13">
        <v>24</v>
      </c>
      <c r="AE20" s="13">
        <v>18</v>
      </c>
      <c r="AF20" s="13"/>
      <c r="AG20" s="34" t="s">
        <v>131</v>
      </c>
      <c r="AH20" s="2" t="s">
        <v>759</v>
      </c>
      <c r="AI20" s="2" t="s">
        <v>240</v>
      </c>
      <c r="AJ20" s="2" t="s">
        <v>642</v>
      </c>
      <c r="AK20" s="2" t="s">
        <v>302</v>
      </c>
      <c r="AL20" s="2" t="s">
        <v>87</v>
      </c>
      <c r="AM20" s="1"/>
      <c r="AN20" s="2" t="s">
        <v>89</v>
      </c>
      <c r="AO20" s="1"/>
      <c r="AP20" s="2" t="s">
        <v>91</v>
      </c>
      <c r="AQ20" s="1" t="s">
        <v>782</v>
      </c>
      <c r="AR20" s="2" t="s">
        <v>93</v>
      </c>
      <c r="AS20" s="14" t="s">
        <v>1402</v>
      </c>
      <c r="AT20" s="14"/>
      <c r="AU20" s="1"/>
      <c r="AV20" s="104">
        <v>3.17</v>
      </c>
      <c r="AW20" s="105">
        <v>2.36</v>
      </c>
      <c r="AX20" s="106">
        <v>2.25</v>
      </c>
      <c r="AY20" s="107">
        <v>2.12</v>
      </c>
      <c r="AZ20" s="106">
        <v>2.74</v>
      </c>
      <c r="BA20" s="108">
        <v>1.42</v>
      </c>
      <c r="BB20" s="106">
        <v>1.34</v>
      </c>
      <c r="BC20" s="108">
        <v>0</v>
      </c>
      <c r="BD20" s="107">
        <v>0.28000000000000003</v>
      </c>
      <c r="BE20" s="106">
        <v>2.06</v>
      </c>
      <c r="BF20" s="106">
        <v>5.01</v>
      </c>
      <c r="BG20" s="106">
        <v>3.96</v>
      </c>
      <c r="BH20" s="106">
        <v>1.67</v>
      </c>
      <c r="BI20" s="8">
        <v>1.93</v>
      </c>
      <c r="BJ20" s="9">
        <v>3.93</v>
      </c>
      <c r="BK20" s="9">
        <v>7.06</v>
      </c>
      <c r="BL20" s="4">
        <v>11.11</v>
      </c>
      <c r="BM20" s="98"/>
      <c r="BN20" s="4">
        <v>2.72</v>
      </c>
      <c r="BO20" s="26">
        <v>1.78</v>
      </c>
      <c r="BP20" s="53">
        <v>1.1200000000000001</v>
      </c>
      <c r="BQ20" s="53">
        <v>0.28000000000000003</v>
      </c>
      <c r="BR20" s="53">
        <v>1.1200000000000001</v>
      </c>
      <c r="BS20" s="54">
        <v>1.39</v>
      </c>
      <c r="BT20" s="53">
        <v>1.69</v>
      </c>
      <c r="BU20" s="54">
        <v>1.67</v>
      </c>
      <c r="BV20" s="55">
        <v>1.81</v>
      </c>
      <c r="BW20" s="53">
        <v>2.68</v>
      </c>
      <c r="BX20" s="53">
        <v>4.6900000000000004</v>
      </c>
      <c r="BY20" s="53">
        <v>3.83</v>
      </c>
      <c r="BZ20" s="7">
        <v>1.5</v>
      </c>
      <c r="CA20" s="8">
        <v>2.02</v>
      </c>
      <c r="CB20" s="9">
        <v>3.34</v>
      </c>
      <c r="CC20" s="9">
        <v>7.07</v>
      </c>
      <c r="CD20" s="4">
        <v>10.56</v>
      </c>
      <c r="CE20" s="98"/>
      <c r="CF20" s="16">
        <v>26.1</v>
      </c>
      <c r="CG20" s="38">
        <v>30.91</v>
      </c>
      <c r="CH20" s="17">
        <v>32.67</v>
      </c>
      <c r="CI20" s="18">
        <v>33.799999999999997</v>
      </c>
      <c r="CJ20" s="17">
        <v>34.32</v>
      </c>
      <c r="CK20" s="19">
        <v>36.06</v>
      </c>
      <c r="CL20" s="17">
        <v>36.5</v>
      </c>
      <c r="CM20" s="19">
        <v>35.9</v>
      </c>
      <c r="CN20" s="18">
        <v>36.56</v>
      </c>
      <c r="CO20" s="17">
        <v>36.19</v>
      </c>
      <c r="CP20" s="17">
        <v>37.049999999999997</v>
      </c>
      <c r="CQ20" s="17">
        <v>38.770000000000003</v>
      </c>
      <c r="CR20" s="17">
        <v>42.54</v>
      </c>
      <c r="CS20" s="19">
        <v>42.28</v>
      </c>
      <c r="CT20" s="20">
        <v>40.520000000000003</v>
      </c>
      <c r="CU20" s="20">
        <v>42.37</v>
      </c>
      <c r="CV20" s="16">
        <v>43.43</v>
      </c>
      <c r="CW20" s="100"/>
      <c r="CX20" s="16">
        <v>26.25</v>
      </c>
      <c r="CY20" s="38">
        <v>31.07</v>
      </c>
      <c r="CZ20" s="17">
        <v>32.97</v>
      </c>
      <c r="DA20" s="17">
        <v>33.96</v>
      </c>
      <c r="DB20" s="17">
        <v>34.08</v>
      </c>
      <c r="DC20" s="19">
        <v>35.049999999999997</v>
      </c>
      <c r="DD20" s="17">
        <v>35.25</v>
      </c>
      <c r="DE20" s="19">
        <v>35.159999999999997</v>
      </c>
      <c r="DF20" s="18">
        <v>36.57</v>
      </c>
      <c r="DG20" s="17">
        <v>36.22</v>
      </c>
      <c r="DH20" s="17">
        <v>37.01</v>
      </c>
      <c r="DI20" s="17">
        <v>38.51</v>
      </c>
      <c r="DJ20" s="17">
        <v>42.8</v>
      </c>
      <c r="DK20" s="19">
        <v>42.56</v>
      </c>
      <c r="DL20" s="20">
        <v>40.78</v>
      </c>
      <c r="DM20" s="20">
        <v>42.85</v>
      </c>
      <c r="DN20" s="16">
        <v>43.78</v>
      </c>
      <c r="DO20" s="100"/>
      <c r="DP20" s="16">
        <v>1</v>
      </c>
      <c r="DQ20" s="20">
        <v>2</v>
      </c>
      <c r="DR20" s="17">
        <v>4</v>
      </c>
      <c r="DS20" s="17">
        <v>2</v>
      </c>
      <c r="DT20" s="17">
        <v>0</v>
      </c>
      <c r="DU20" s="17">
        <v>-8</v>
      </c>
      <c r="DV20" s="17">
        <v>-18</v>
      </c>
      <c r="DW20" s="17">
        <v>-22</v>
      </c>
      <c r="DX20" s="17">
        <v>-22</v>
      </c>
      <c r="DY20" s="17">
        <v>-21</v>
      </c>
      <c r="DZ20" s="17">
        <v>-17</v>
      </c>
      <c r="EA20" s="17">
        <v>-9</v>
      </c>
      <c r="EB20" s="17">
        <v>-5</v>
      </c>
      <c r="EC20" s="17">
        <v>-4</v>
      </c>
      <c r="ED20" s="20">
        <v>-1</v>
      </c>
      <c r="EE20" s="20">
        <v>-2</v>
      </c>
      <c r="EF20" s="20">
        <v>0</v>
      </c>
      <c r="EG20" s="101"/>
      <c r="EI20" s="129">
        <f t="shared" si="1"/>
        <v>0.44999999999999973</v>
      </c>
      <c r="EJ20" s="129">
        <f t="shared" si="2"/>
        <v>0.57999999999999985</v>
      </c>
      <c r="EK20" s="129">
        <f t="shared" si="3"/>
        <v>1.1299999999999999</v>
      </c>
      <c r="EL20" s="129">
        <f t="shared" si="4"/>
        <v>1.84</v>
      </c>
      <c r="EM20" s="129">
        <f t="shared" si="5"/>
        <v>1.62</v>
      </c>
      <c r="EN20" s="129">
        <f t="shared" si="6"/>
        <v>3.0000000000000027E-2</v>
      </c>
      <c r="EO20" s="129">
        <f t="shared" si="7"/>
        <v>-0.34999999999999987</v>
      </c>
      <c r="EP20" s="129">
        <f t="shared" si="8"/>
        <v>-1.67</v>
      </c>
      <c r="EQ20" s="129">
        <f t="shared" si="9"/>
        <v>-1.53</v>
      </c>
      <c r="ER20" s="129">
        <f t="shared" si="10"/>
        <v>-0.62000000000000011</v>
      </c>
      <c r="ES20" s="129">
        <f t="shared" si="11"/>
        <v>0.3199999999999994</v>
      </c>
      <c r="ET20" s="129">
        <f t="shared" si="12"/>
        <v>0.12999999999999989</v>
      </c>
      <c r="EU20" s="129">
        <f t="shared" si="13"/>
        <v>0.16999999999999993</v>
      </c>
      <c r="EV20" s="129">
        <f t="shared" si="14"/>
        <v>-9.000000000000008E-2</v>
      </c>
      <c r="EW20" s="129">
        <f t="shared" si="15"/>
        <v>0.5900000000000003</v>
      </c>
    </row>
    <row r="21" spans="1:153" ht="14">
      <c r="A21" s="2" t="s">
        <v>1387</v>
      </c>
      <c r="B21" s="2" t="s">
        <v>1666</v>
      </c>
      <c r="C21" s="2">
        <v>13</v>
      </c>
      <c r="D21" s="2">
        <v>4</v>
      </c>
      <c r="E21" s="2">
        <v>49550478</v>
      </c>
      <c r="F21" s="2">
        <v>160.6</v>
      </c>
      <c r="G21" s="2">
        <v>48.5</v>
      </c>
      <c r="H21" s="2" t="s">
        <v>167</v>
      </c>
      <c r="I21" s="2"/>
      <c r="J21" s="2" t="s">
        <v>79</v>
      </c>
      <c r="K21" s="2" t="s">
        <v>80</v>
      </c>
      <c r="L21" s="30"/>
      <c r="M21" s="30"/>
      <c r="N21" s="30"/>
      <c r="O21" s="30"/>
      <c r="P21" s="3" t="s">
        <v>6</v>
      </c>
      <c r="Q21" s="3">
        <v>16</v>
      </c>
      <c r="R21" s="2">
        <v>12</v>
      </c>
      <c r="S21" s="2">
        <v>8</v>
      </c>
      <c r="T21" s="2" t="s">
        <v>363</v>
      </c>
      <c r="U21" s="33"/>
      <c r="V21" s="3" t="s">
        <v>137</v>
      </c>
      <c r="W21" s="3">
        <v>47</v>
      </c>
      <c r="X21" s="2">
        <v>35</v>
      </c>
      <c r="Y21" s="2">
        <v>29</v>
      </c>
      <c r="Z21" s="2"/>
      <c r="AA21" s="33" t="s">
        <v>443</v>
      </c>
      <c r="AB21" s="12" t="s">
        <v>116</v>
      </c>
      <c r="AC21" s="12">
        <v>29</v>
      </c>
      <c r="AD21" s="13">
        <v>18</v>
      </c>
      <c r="AE21" s="13">
        <v>10</v>
      </c>
      <c r="AF21" s="13"/>
      <c r="AG21" s="34" t="s">
        <v>180</v>
      </c>
      <c r="AH21" s="2" t="s">
        <v>117</v>
      </c>
      <c r="AI21" s="2" t="s">
        <v>248</v>
      </c>
      <c r="AJ21" s="2" t="s">
        <v>342</v>
      </c>
      <c r="AK21" s="2" t="s">
        <v>422</v>
      </c>
      <c r="AL21" s="2" t="s">
        <v>87</v>
      </c>
      <c r="AM21" s="1"/>
      <c r="AN21" s="2" t="s">
        <v>89</v>
      </c>
      <c r="AO21" s="1"/>
      <c r="AP21" s="2" t="s">
        <v>91</v>
      </c>
      <c r="AQ21" s="1" t="s">
        <v>1389</v>
      </c>
      <c r="AR21" s="2" t="s">
        <v>93</v>
      </c>
      <c r="AS21" s="14" t="s">
        <v>1320</v>
      </c>
      <c r="AT21" s="14"/>
      <c r="AU21" s="1"/>
      <c r="AV21" s="104">
        <v>3.79</v>
      </c>
      <c r="AW21" s="105">
        <v>3.06</v>
      </c>
      <c r="AX21" s="109">
        <v>3.11</v>
      </c>
      <c r="AY21" s="107">
        <v>2.5</v>
      </c>
      <c r="AZ21" s="106">
        <v>3.34</v>
      </c>
      <c r="BA21" s="108">
        <v>2.06</v>
      </c>
      <c r="BB21" s="106">
        <v>2.0099999999999998</v>
      </c>
      <c r="BC21" s="108">
        <v>2.61</v>
      </c>
      <c r="BD21" s="107">
        <v>3.11</v>
      </c>
      <c r="BE21" s="106">
        <v>4.17</v>
      </c>
      <c r="BF21" s="106">
        <v>5.15</v>
      </c>
      <c r="BG21" s="106">
        <v>5.53</v>
      </c>
      <c r="BH21" s="106">
        <v>3.31</v>
      </c>
      <c r="BI21" s="4">
        <v>3.51</v>
      </c>
      <c r="BJ21" s="9">
        <v>4.4400000000000004</v>
      </c>
      <c r="BK21" s="9">
        <v>6.99</v>
      </c>
      <c r="BL21" s="4">
        <v>10.78</v>
      </c>
      <c r="BM21" s="97">
        <v>16.34</v>
      </c>
      <c r="BN21" s="4">
        <v>3.34</v>
      </c>
      <c r="BO21" s="26">
        <v>2.9</v>
      </c>
      <c r="BP21" s="25">
        <v>2.2400000000000002</v>
      </c>
      <c r="BQ21" s="53">
        <v>0.95</v>
      </c>
      <c r="BR21" s="53">
        <v>1.62</v>
      </c>
      <c r="BS21" s="54">
        <v>1.99</v>
      </c>
      <c r="BT21" s="53">
        <v>2.37</v>
      </c>
      <c r="BU21" s="54">
        <v>2.25</v>
      </c>
      <c r="BV21" s="55">
        <v>3.17</v>
      </c>
      <c r="BW21" s="53">
        <v>4.6100000000000003</v>
      </c>
      <c r="BX21" s="53">
        <v>5.9</v>
      </c>
      <c r="BY21" s="53">
        <v>4.7300000000000004</v>
      </c>
      <c r="BZ21" s="7">
        <v>3.77</v>
      </c>
      <c r="CA21" s="4">
        <v>3.51</v>
      </c>
      <c r="CB21" s="9">
        <v>5.89</v>
      </c>
      <c r="CC21" s="9">
        <v>8.2200000000000006</v>
      </c>
      <c r="CD21" s="4">
        <v>10.91</v>
      </c>
      <c r="CE21" s="97">
        <v>16.96</v>
      </c>
      <c r="CF21" s="16">
        <v>24.78</v>
      </c>
      <c r="CG21" s="38">
        <v>29.98</v>
      </c>
      <c r="CH21" s="20">
        <v>32.06</v>
      </c>
      <c r="CI21" s="18">
        <v>34.57</v>
      </c>
      <c r="CJ21" s="17">
        <v>35.299999999999997</v>
      </c>
      <c r="CK21" s="19">
        <v>36.03</v>
      </c>
      <c r="CL21" s="17">
        <v>36.119999999999997</v>
      </c>
      <c r="CM21" s="19">
        <v>37.450000000000003</v>
      </c>
      <c r="CN21" s="18">
        <v>38.119999999999997</v>
      </c>
      <c r="CO21" s="17">
        <v>38.44</v>
      </c>
      <c r="CP21" s="17">
        <v>40.03</v>
      </c>
      <c r="CQ21" s="17">
        <v>41.52</v>
      </c>
      <c r="CR21" s="17">
        <v>42.9</v>
      </c>
      <c r="CS21" s="16">
        <v>44.16</v>
      </c>
      <c r="CT21" s="20">
        <v>48.41</v>
      </c>
      <c r="CU21" s="20">
        <v>45.49</v>
      </c>
      <c r="CV21" s="16">
        <v>42.58</v>
      </c>
      <c r="CW21" s="97">
        <v>43.55</v>
      </c>
      <c r="CX21" s="16">
        <v>25.08</v>
      </c>
      <c r="CY21" s="38">
        <v>29.62</v>
      </c>
      <c r="CZ21" s="20">
        <v>33.04</v>
      </c>
      <c r="DA21" s="17">
        <v>34.01</v>
      </c>
      <c r="DB21" s="17">
        <v>35.03</v>
      </c>
      <c r="DC21" s="19">
        <v>36.94</v>
      </c>
      <c r="DD21" s="17">
        <v>36.409999999999997</v>
      </c>
      <c r="DE21" s="19">
        <v>37.56</v>
      </c>
      <c r="DF21" s="18">
        <v>38.67</v>
      </c>
      <c r="DG21" s="17">
        <v>39.5</v>
      </c>
      <c r="DH21" s="17">
        <v>40.51</v>
      </c>
      <c r="DI21" s="17">
        <v>41.61</v>
      </c>
      <c r="DJ21" s="17">
        <v>43.98</v>
      </c>
      <c r="DK21" s="16">
        <v>44.03</v>
      </c>
      <c r="DL21" s="20">
        <v>48.43</v>
      </c>
      <c r="DM21" s="20">
        <v>45.15</v>
      </c>
      <c r="DN21" s="16">
        <v>42.89</v>
      </c>
      <c r="DO21" s="97">
        <v>43.05</v>
      </c>
      <c r="DP21" s="16">
        <v>3</v>
      </c>
      <c r="DQ21" s="20">
        <v>4</v>
      </c>
      <c r="DR21" s="20">
        <v>4</v>
      </c>
      <c r="DS21" s="17">
        <v>0</v>
      </c>
      <c r="DT21" s="17">
        <v>-6</v>
      </c>
      <c r="DU21" s="17">
        <v>-11</v>
      </c>
      <c r="DV21" s="17">
        <v>-13</v>
      </c>
      <c r="DW21" s="17">
        <v>-15</v>
      </c>
      <c r="DX21" s="17">
        <v>-15</v>
      </c>
      <c r="DY21" s="17">
        <v>-13</v>
      </c>
      <c r="DZ21" s="17">
        <v>-9</v>
      </c>
      <c r="EA21" s="17">
        <v>-4</v>
      </c>
      <c r="EB21" s="17">
        <v>0</v>
      </c>
      <c r="EC21" s="20">
        <v>2</v>
      </c>
      <c r="ED21" s="20">
        <v>2</v>
      </c>
      <c r="EE21" s="20">
        <v>0</v>
      </c>
      <c r="EF21" s="20">
        <v>1</v>
      </c>
      <c r="EG21" s="97">
        <v>2</v>
      </c>
      <c r="EI21" s="129">
        <f t="shared" si="1"/>
        <v>0.45000000000000018</v>
      </c>
      <c r="EJ21" s="129">
        <f t="shared" si="2"/>
        <v>0.16000000000000014</v>
      </c>
      <c r="EK21" s="129">
        <f t="shared" si="3"/>
        <v>0.86999999999999966</v>
      </c>
      <c r="EL21" s="129">
        <f t="shared" si="4"/>
        <v>1.55</v>
      </c>
      <c r="EM21" s="129">
        <f t="shared" si="5"/>
        <v>1.7199999999999998</v>
      </c>
      <c r="EN21" s="129">
        <f t="shared" si="6"/>
        <v>7.0000000000000062E-2</v>
      </c>
      <c r="EO21" s="129">
        <f t="shared" si="7"/>
        <v>-0.36000000000000032</v>
      </c>
      <c r="EP21" s="129">
        <f t="shared" si="8"/>
        <v>0.35999999999999988</v>
      </c>
      <c r="EQ21" s="129">
        <f t="shared" si="9"/>
        <v>-6.0000000000000053E-2</v>
      </c>
      <c r="ER21" s="129">
        <f t="shared" si="10"/>
        <v>-0.44000000000000039</v>
      </c>
      <c r="ES21" s="129">
        <f t="shared" si="11"/>
        <v>-0.75</v>
      </c>
      <c r="ET21" s="129">
        <f t="shared" si="12"/>
        <v>0.79999999999999982</v>
      </c>
      <c r="EU21" s="129">
        <f t="shared" si="13"/>
        <v>-0.45999999999999996</v>
      </c>
      <c r="EV21" s="129">
        <f t="shared" si="14"/>
        <v>0</v>
      </c>
      <c r="EW21" s="129">
        <f t="shared" si="15"/>
        <v>-1.4499999999999993</v>
      </c>
    </row>
    <row r="22" spans="1:153" ht="14">
      <c r="A22" s="2" t="s">
        <v>1042</v>
      </c>
      <c r="B22" s="2" t="s">
        <v>1666</v>
      </c>
      <c r="C22" s="2">
        <v>15</v>
      </c>
      <c r="D22" s="2">
        <v>1</v>
      </c>
      <c r="E22" s="2">
        <v>51622237</v>
      </c>
      <c r="F22" s="2">
        <v>159</v>
      </c>
      <c r="G22" s="2">
        <v>55.8</v>
      </c>
      <c r="H22" s="2" t="s">
        <v>167</v>
      </c>
      <c r="I22" s="2"/>
      <c r="J22" s="2" t="s">
        <v>79</v>
      </c>
      <c r="K22" s="2" t="s">
        <v>80</v>
      </c>
      <c r="L22" s="30"/>
      <c r="M22" s="30"/>
      <c r="N22" s="30"/>
      <c r="O22" s="30"/>
      <c r="P22" s="3" t="s">
        <v>17</v>
      </c>
      <c r="Q22" s="3">
        <v>23</v>
      </c>
      <c r="R22" s="2">
        <v>21</v>
      </c>
      <c r="S22" s="2">
        <v>15</v>
      </c>
      <c r="T22" s="2" t="s">
        <v>1045</v>
      </c>
      <c r="U22" s="33"/>
      <c r="V22" s="3" t="s">
        <v>318</v>
      </c>
      <c r="W22" s="3">
        <v>49</v>
      </c>
      <c r="X22" s="2">
        <v>31</v>
      </c>
      <c r="Y22" s="2">
        <v>17</v>
      </c>
      <c r="Z22" s="2"/>
      <c r="AA22" s="33" t="s">
        <v>443</v>
      </c>
      <c r="AB22" s="12" t="s">
        <v>473</v>
      </c>
      <c r="AC22" s="12">
        <v>29</v>
      </c>
      <c r="AD22" s="13">
        <v>22</v>
      </c>
      <c r="AE22" s="13">
        <v>5</v>
      </c>
      <c r="AF22" s="13"/>
      <c r="AG22" s="34" t="s">
        <v>197</v>
      </c>
      <c r="AH22" s="2" t="s">
        <v>1046</v>
      </c>
      <c r="AI22" s="2" t="s">
        <v>336</v>
      </c>
      <c r="AJ22" s="2" t="s">
        <v>812</v>
      </c>
      <c r="AK22" s="2" t="s">
        <v>313</v>
      </c>
      <c r="AL22" s="2" t="s">
        <v>87</v>
      </c>
      <c r="AM22" s="1"/>
      <c r="AN22" s="2" t="s">
        <v>89</v>
      </c>
      <c r="AO22" s="1"/>
      <c r="AP22" s="2" t="s">
        <v>91</v>
      </c>
      <c r="AQ22" s="1" t="s">
        <v>1047</v>
      </c>
      <c r="AR22" s="2" t="s">
        <v>93</v>
      </c>
      <c r="AS22" s="14" t="s">
        <v>477</v>
      </c>
      <c r="AT22" s="14"/>
      <c r="AU22" s="1"/>
      <c r="AV22" s="104">
        <v>4.24</v>
      </c>
      <c r="AW22" s="105">
        <v>2.62</v>
      </c>
      <c r="AX22" s="109">
        <v>3.05</v>
      </c>
      <c r="AY22" s="107">
        <v>3.24</v>
      </c>
      <c r="AZ22" s="106">
        <v>2.76</v>
      </c>
      <c r="BA22" s="108">
        <v>2.8</v>
      </c>
      <c r="BB22" s="106">
        <v>2.2799999999999998</v>
      </c>
      <c r="BC22" s="108">
        <v>0</v>
      </c>
      <c r="BD22" s="107">
        <v>1.57</v>
      </c>
      <c r="BE22" s="106">
        <v>3.02</v>
      </c>
      <c r="BF22" s="106">
        <v>6.95</v>
      </c>
      <c r="BG22" s="106">
        <v>5.7</v>
      </c>
      <c r="BH22" s="106">
        <v>3.56</v>
      </c>
      <c r="BI22" s="4">
        <v>3.8</v>
      </c>
      <c r="BJ22" s="9">
        <v>4.91</v>
      </c>
      <c r="BK22" s="9">
        <v>6.21</v>
      </c>
      <c r="BL22" s="4">
        <v>13.55</v>
      </c>
      <c r="BM22" s="4">
        <v>17.989999999999998</v>
      </c>
      <c r="BN22" s="4">
        <v>3.62</v>
      </c>
      <c r="BO22" s="26">
        <v>2.52</v>
      </c>
      <c r="BP22" s="25">
        <v>1.78</v>
      </c>
      <c r="BQ22" s="53">
        <v>1.96</v>
      </c>
      <c r="BR22" s="53">
        <v>1.88</v>
      </c>
      <c r="BS22" s="54">
        <v>1.87</v>
      </c>
      <c r="BT22" s="53">
        <v>2.13</v>
      </c>
      <c r="BU22" s="54">
        <v>2.4900000000000002</v>
      </c>
      <c r="BV22" s="55">
        <v>2.66</v>
      </c>
      <c r="BW22" s="53">
        <v>2.3199999999999998</v>
      </c>
      <c r="BX22" s="53">
        <v>5.6</v>
      </c>
      <c r="BY22" s="53">
        <v>4.91</v>
      </c>
      <c r="BZ22" s="7">
        <v>3.3</v>
      </c>
      <c r="CA22" s="4">
        <v>2.63</v>
      </c>
      <c r="CB22" s="9">
        <v>5.17</v>
      </c>
      <c r="CC22" s="9">
        <v>6.95</v>
      </c>
      <c r="CD22" s="4">
        <v>12.51</v>
      </c>
      <c r="CE22" s="4">
        <v>19.43</v>
      </c>
      <c r="CF22" s="16">
        <v>27.73</v>
      </c>
      <c r="CG22" s="38">
        <v>31.03</v>
      </c>
      <c r="CH22" s="20">
        <v>35.19</v>
      </c>
      <c r="CI22" s="18">
        <v>37.14</v>
      </c>
      <c r="CJ22" s="17">
        <v>38.130000000000003</v>
      </c>
      <c r="CK22" s="19">
        <v>38.89</v>
      </c>
      <c r="CL22" s="17">
        <v>39.64</v>
      </c>
      <c r="CM22" s="19">
        <v>40.21</v>
      </c>
      <c r="CN22" s="18">
        <v>39.880000000000003</v>
      </c>
      <c r="CO22" s="17">
        <v>39.6</v>
      </c>
      <c r="CP22" s="17">
        <v>39.46</v>
      </c>
      <c r="CQ22" s="17">
        <v>41.05</v>
      </c>
      <c r="CR22" s="17">
        <v>44.8</v>
      </c>
      <c r="CS22" s="16">
        <v>44.23</v>
      </c>
      <c r="CT22" s="20">
        <v>45.71</v>
      </c>
      <c r="CU22" s="20">
        <v>43.85</v>
      </c>
      <c r="CV22" s="16">
        <v>41.66</v>
      </c>
      <c r="CW22" s="16">
        <v>39.24</v>
      </c>
      <c r="CX22" s="16">
        <v>28.56</v>
      </c>
      <c r="CY22" s="38">
        <v>30.94</v>
      </c>
      <c r="CZ22" s="20">
        <v>35.08</v>
      </c>
      <c r="DA22" s="17">
        <v>37.590000000000003</v>
      </c>
      <c r="DB22" s="17">
        <v>38.11</v>
      </c>
      <c r="DC22" s="19">
        <v>38.44</v>
      </c>
      <c r="DD22" s="17">
        <v>39.5</v>
      </c>
      <c r="DE22" s="19">
        <v>40.57</v>
      </c>
      <c r="DF22" s="18">
        <v>39.36</v>
      </c>
      <c r="DG22" s="17">
        <v>39.270000000000003</v>
      </c>
      <c r="DH22" s="17">
        <v>39.54</v>
      </c>
      <c r="DI22" s="17">
        <v>42.29</v>
      </c>
      <c r="DJ22" s="17">
        <v>44.17</v>
      </c>
      <c r="DK22" s="16">
        <v>45.92</v>
      </c>
      <c r="DL22" s="20">
        <v>44.27</v>
      </c>
      <c r="DM22" s="20">
        <v>44.27</v>
      </c>
      <c r="DN22" s="16">
        <v>41.77</v>
      </c>
      <c r="DO22" s="16">
        <v>39.39</v>
      </c>
      <c r="DP22" s="16">
        <v>0</v>
      </c>
      <c r="DQ22" s="20">
        <v>2</v>
      </c>
      <c r="DR22" s="20">
        <v>3</v>
      </c>
      <c r="DS22" s="17">
        <v>3</v>
      </c>
      <c r="DT22" s="17">
        <v>0</v>
      </c>
      <c r="DU22" s="17">
        <v>-6</v>
      </c>
      <c r="DV22" s="17">
        <v>-12</v>
      </c>
      <c r="DW22" s="17">
        <v>-14</v>
      </c>
      <c r="DX22" s="17">
        <v>-13</v>
      </c>
      <c r="DY22" s="17">
        <v>-13</v>
      </c>
      <c r="DZ22" s="17">
        <v>-12</v>
      </c>
      <c r="EA22" s="17">
        <v>-7</v>
      </c>
      <c r="EB22" s="17">
        <v>0</v>
      </c>
      <c r="EC22" s="20">
        <v>1</v>
      </c>
      <c r="ED22" s="20">
        <v>3</v>
      </c>
      <c r="EE22" s="20">
        <v>1</v>
      </c>
      <c r="EF22" s="20">
        <v>1</v>
      </c>
      <c r="EG22" s="20">
        <v>4</v>
      </c>
      <c r="EI22" s="129">
        <f t="shared" si="1"/>
        <v>0.62000000000000011</v>
      </c>
      <c r="EJ22" s="129">
        <f t="shared" si="2"/>
        <v>0.10000000000000009</v>
      </c>
      <c r="EK22" s="129">
        <f t="shared" si="3"/>
        <v>1.2699999999999998</v>
      </c>
      <c r="EL22" s="129">
        <f t="shared" si="4"/>
        <v>1.2800000000000002</v>
      </c>
      <c r="EM22" s="129">
        <f t="shared" si="5"/>
        <v>0.87999999999999989</v>
      </c>
      <c r="EN22" s="129">
        <f t="shared" si="6"/>
        <v>0.92999999999999972</v>
      </c>
      <c r="EO22" s="129">
        <f t="shared" si="7"/>
        <v>0.14999999999999991</v>
      </c>
      <c r="EP22" s="129">
        <f t="shared" si="8"/>
        <v>-2.4900000000000002</v>
      </c>
      <c r="EQ22" s="129">
        <f t="shared" si="9"/>
        <v>-1.0900000000000001</v>
      </c>
      <c r="ER22" s="129">
        <f t="shared" si="10"/>
        <v>0.70000000000000018</v>
      </c>
      <c r="ES22" s="129">
        <f t="shared" si="11"/>
        <v>1.3500000000000005</v>
      </c>
      <c r="ET22" s="129">
        <f t="shared" si="12"/>
        <v>0.79</v>
      </c>
      <c r="EU22" s="129">
        <f t="shared" si="13"/>
        <v>0.26000000000000023</v>
      </c>
      <c r="EV22" s="129">
        <f t="shared" si="14"/>
        <v>1.17</v>
      </c>
      <c r="EW22" s="129">
        <f t="shared" si="15"/>
        <v>-0.25999999999999979</v>
      </c>
    </row>
    <row r="23" spans="1:153" ht="14">
      <c r="A23" s="2" t="s">
        <v>1039</v>
      </c>
      <c r="B23" s="2" t="s">
        <v>1666</v>
      </c>
      <c r="C23" s="2">
        <v>15</v>
      </c>
      <c r="D23" s="2">
        <v>10</v>
      </c>
      <c r="E23" s="2">
        <v>50099841</v>
      </c>
      <c r="F23" s="2">
        <v>161.30000000000001</v>
      </c>
      <c r="G23" s="2">
        <v>43.4</v>
      </c>
      <c r="H23" s="2" t="s">
        <v>167</v>
      </c>
      <c r="I23" s="2"/>
      <c r="J23" s="2" t="s">
        <v>79</v>
      </c>
      <c r="K23" s="2" t="s">
        <v>80</v>
      </c>
      <c r="L23" s="30"/>
      <c r="M23" s="30"/>
      <c r="N23" s="30"/>
      <c r="O23" s="30"/>
      <c r="P23" s="3" t="s">
        <v>6</v>
      </c>
      <c r="Q23" s="3">
        <v>29</v>
      </c>
      <c r="R23" s="2">
        <v>24</v>
      </c>
      <c r="S23" s="2">
        <v>14</v>
      </c>
      <c r="T23" s="2" t="s">
        <v>280</v>
      </c>
      <c r="U23" s="33"/>
      <c r="V23" s="3" t="s">
        <v>137</v>
      </c>
      <c r="W23" s="3">
        <v>62</v>
      </c>
      <c r="X23" s="2">
        <v>49</v>
      </c>
      <c r="Y23" s="2">
        <v>37</v>
      </c>
      <c r="Z23" s="2"/>
      <c r="AA23" s="33" t="s">
        <v>443</v>
      </c>
      <c r="AB23" s="12" t="s">
        <v>116</v>
      </c>
      <c r="AC23" s="12">
        <v>31</v>
      </c>
      <c r="AD23" s="13">
        <v>23</v>
      </c>
      <c r="AE23" s="13">
        <v>9</v>
      </c>
      <c r="AF23" s="13"/>
      <c r="AG23" s="34" t="s">
        <v>197</v>
      </c>
      <c r="AH23" s="2" t="s">
        <v>117</v>
      </c>
      <c r="AI23" s="2" t="s">
        <v>240</v>
      </c>
      <c r="AJ23" s="2" t="s">
        <v>342</v>
      </c>
      <c r="AK23" s="2" t="s">
        <v>444</v>
      </c>
      <c r="AL23" s="2" t="s">
        <v>87</v>
      </c>
      <c r="AM23" s="1"/>
      <c r="AN23" s="2" t="s">
        <v>89</v>
      </c>
      <c r="AO23" s="1"/>
      <c r="AP23" s="2" t="s">
        <v>91</v>
      </c>
      <c r="AQ23" s="1" t="s">
        <v>1041</v>
      </c>
      <c r="AR23" s="2" t="s">
        <v>93</v>
      </c>
      <c r="AS23" s="14" t="s">
        <v>998</v>
      </c>
      <c r="AT23" s="14"/>
      <c r="AU23" s="1"/>
      <c r="AV23" s="104">
        <v>5.94</v>
      </c>
      <c r="AW23" s="105">
        <v>3.97</v>
      </c>
      <c r="AX23" s="109">
        <v>2.68</v>
      </c>
      <c r="AY23" s="107">
        <v>1.88</v>
      </c>
      <c r="AZ23" s="106">
        <v>1.3</v>
      </c>
      <c r="BA23" s="108">
        <v>0.39</v>
      </c>
      <c r="BB23" s="106">
        <v>0</v>
      </c>
      <c r="BC23" s="108">
        <v>0.37</v>
      </c>
      <c r="BD23" s="107">
        <v>1.24</v>
      </c>
      <c r="BE23" s="106">
        <v>3.06</v>
      </c>
      <c r="BF23" s="106">
        <v>3.14</v>
      </c>
      <c r="BG23" s="106">
        <v>5.07</v>
      </c>
      <c r="BH23" s="106">
        <v>4.29</v>
      </c>
      <c r="BI23" s="4">
        <v>4.3099999999999996</v>
      </c>
      <c r="BJ23" s="9">
        <v>6.18</v>
      </c>
      <c r="BK23" s="9">
        <v>6.83</v>
      </c>
      <c r="BL23" s="4">
        <v>11.11</v>
      </c>
      <c r="BM23" s="4">
        <v>17.989999999999998</v>
      </c>
      <c r="BN23" s="4">
        <v>5.17</v>
      </c>
      <c r="BO23" s="26">
        <v>2.56</v>
      </c>
      <c r="BP23" s="25">
        <v>0.72</v>
      </c>
      <c r="BQ23" s="53">
        <v>0.67</v>
      </c>
      <c r="BR23" s="53">
        <v>2.36</v>
      </c>
      <c r="BS23" s="54">
        <v>2.86</v>
      </c>
      <c r="BT23" s="53">
        <v>2.27</v>
      </c>
      <c r="BU23" s="54">
        <v>2.48</v>
      </c>
      <c r="BV23" s="55">
        <v>2.61</v>
      </c>
      <c r="BW23" s="53">
        <v>3.19</v>
      </c>
      <c r="BX23" s="53">
        <v>3.23</v>
      </c>
      <c r="BY23" s="53">
        <v>4.95</v>
      </c>
      <c r="BZ23" s="7">
        <v>3.85</v>
      </c>
      <c r="CA23" s="4">
        <v>3.89</v>
      </c>
      <c r="CB23" s="9">
        <v>6.07</v>
      </c>
      <c r="CC23" s="9">
        <v>7.2</v>
      </c>
      <c r="CD23" s="4">
        <v>11.53</v>
      </c>
      <c r="CE23" s="4">
        <v>19.12</v>
      </c>
      <c r="CF23" s="16">
        <v>26.84</v>
      </c>
      <c r="CG23" s="38">
        <v>32.450000000000003</v>
      </c>
      <c r="CH23" s="20">
        <v>33.92</v>
      </c>
      <c r="CI23" s="18">
        <v>35.380000000000003</v>
      </c>
      <c r="CJ23" s="17">
        <v>36.06</v>
      </c>
      <c r="CK23" s="19">
        <v>37.229999999999997</v>
      </c>
      <c r="CL23" s="17">
        <v>37.11</v>
      </c>
      <c r="CM23" s="19">
        <v>38.33</v>
      </c>
      <c r="CN23" s="18">
        <v>38.770000000000003</v>
      </c>
      <c r="CO23" s="17">
        <v>38.69</v>
      </c>
      <c r="CP23" s="17">
        <v>40.49</v>
      </c>
      <c r="CQ23" s="17">
        <v>41.23</v>
      </c>
      <c r="CR23" s="17">
        <v>43.91</v>
      </c>
      <c r="CS23" s="16">
        <v>44.58</v>
      </c>
      <c r="CT23" s="20">
        <v>46.76</v>
      </c>
      <c r="CU23" s="20">
        <v>48.02</v>
      </c>
      <c r="CV23" s="16">
        <v>46.33</v>
      </c>
      <c r="CW23" s="16">
        <v>39.43</v>
      </c>
      <c r="CX23" s="16">
        <v>26.95</v>
      </c>
      <c r="CY23" s="38">
        <v>33.28</v>
      </c>
      <c r="CZ23" s="20">
        <v>34.299999999999997</v>
      </c>
      <c r="DA23" s="17">
        <v>35.14</v>
      </c>
      <c r="DB23" s="17">
        <v>35.89</v>
      </c>
      <c r="DC23" s="19">
        <v>36.200000000000003</v>
      </c>
      <c r="DD23" s="17">
        <v>36.729999999999997</v>
      </c>
      <c r="DE23" s="19">
        <v>37.700000000000003</v>
      </c>
      <c r="DF23" s="18">
        <v>37.590000000000003</v>
      </c>
      <c r="DG23" s="17">
        <v>39.409999999999997</v>
      </c>
      <c r="DH23" s="17">
        <v>40.200000000000003</v>
      </c>
      <c r="DI23" s="17">
        <v>41.77</v>
      </c>
      <c r="DJ23" s="17">
        <v>44.21</v>
      </c>
      <c r="DK23" s="16">
        <v>44.21</v>
      </c>
      <c r="DL23" s="20">
        <v>45.47</v>
      </c>
      <c r="DM23" s="20">
        <v>47.65</v>
      </c>
      <c r="DN23" s="16">
        <v>45.92</v>
      </c>
      <c r="DO23" s="16">
        <v>39.049999999999997</v>
      </c>
      <c r="DP23" s="16">
        <v>1</v>
      </c>
      <c r="DQ23" s="20">
        <v>4</v>
      </c>
      <c r="DR23" s="20">
        <v>2</v>
      </c>
      <c r="DS23" s="17">
        <v>2</v>
      </c>
      <c r="DT23" s="17">
        <v>-4</v>
      </c>
      <c r="DU23" s="17">
        <v>-8</v>
      </c>
      <c r="DV23" s="17">
        <v>-13</v>
      </c>
      <c r="DW23" s="17">
        <v>-15</v>
      </c>
      <c r="DX23" s="17">
        <v>-13</v>
      </c>
      <c r="DY23" s="17">
        <v>-8</v>
      </c>
      <c r="DZ23" s="17">
        <v>-2</v>
      </c>
      <c r="EA23" s="17">
        <v>1</v>
      </c>
      <c r="EB23" s="17">
        <v>2</v>
      </c>
      <c r="EC23" s="20">
        <v>4</v>
      </c>
      <c r="ED23" s="20">
        <v>2</v>
      </c>
      <c r="EE23" s="20">
        <v>1</v>
      </c>
      <c r="EF23" s="20">
        <v>0</v>
      </c>
      <c r="EG23" s="20">
        <v>0</v>
      </c>
      <c r="EI23" s="129">
        <f t="shared" si="1"/>
        <v>0.77000000000000046</v>
      </c>
      <c r="EJ23" s="129">
        <f t="shared" si="2"/>
        <v>1.4100000000000001</v>
      </c>
      <c r="EK23" s="129">
        <f t="shared" si="3"/>
        <v>1.9600000000000002</v>
      </c>
      <c r="EL23" s="129">
        <f t="shared" si="4"/>
        <v>1.21</v>
      </c>
      <c r="EM23" s="129">
        <f t="shared" si="5"/>
        <v>-1.0599999999999998</v>
      </c>
      <c r="EN23" s="129">
        <f t="shared" si="6"/>
        <v>-2.4699999999999998</v>
      </c>
      <c r="EO23" s="129">
        <f t="shared" si="7"/>
        <v>-2.27</v>
      </c>
      <c r="EP23" s="129">
        <f t="shared" si="8"/>
        <v>-2.11</v>
      </c>
      <c r="EQ23" s="129">
        <f t="shared" si="9"/>
        <v>-1.3699999999999999</v>
      </c>
      <c r="ER23" s="129">
        <f t="shared" si="10"/>
        <v>-0.12999999999999989</v>
      </c>
      <c r="ES23" s="129">
        <f t="shared" si="11"/>
        <v>-8.9999999999999858E-2</v>
      </c>
      <c r="ET23" s="129">
        <f t="shared" si="12"/>
        <v>0.12000000000000011</v>
      </c>
      <c r="EU23" s="129">
        <f t="shared" si="13"/>
        <v>0.43999999999999995</v>
      </c>
      <c r="EV23" s="129">
        <f t="shared" si="14"/>
        <v>0.41999999999999948</v>
      </c>
      <c r="EW23" s="129">
        <f t="shared" si="15"/>
        <v>0.10999999999999943</v>
      </c>
    </row>
    <row r="24" spans="1:153" ht="14">
      <c r="A24" s="2" t="s">
        <v>974</v>
      </c>
      <c r="B24" s="2" t="s">
        <v>1667</v>
      </c>
      <c r="C24" s="2">
        <v>17</v>
      </c>
      <c r="D24" s="2">
        <v>11</v>
      </c>
      <c r="E24" s="2">
        <v>52017054</v>
      </c>
      <c r="F24" s="2">
        <v>165.5</v>
      </c>
      <c r="G24" s="2">
        <v>53</v>
      </c>
      <c r="H24" s="2" t="s">
        <v>167</v>
      </c>
      <c r="I24" s="2"/>
      <c r="J24" s="2" t="s">
        <v>79</v>
      </c>
      <c r="K24" s="2" t="s">
        <v>80</v>
      </c>
      <c r="L24" s="30"/>
      <c r="M24" s="30"/>
      <c r="N24" s="30"/>
      <c r="O24" s="30"/>
      <c r="P24" s="3" t="s">
        <v>6</v>
      </c>
      <c r="Q24" s="3">
        <v>27</v>
      </c>
      <c r="R24" s="2">
        <v>21</v>
      </c>
      <c r="S24" s="2">
        <v>22</v>
      </c>
      <c r="T24" s="2" t="s">
        <v>978</v>
      </c>
      <c r="U24" s="33"/>
      <c r="V24" s="3" t="s">
        <v>232</v>
      </c>
      <c r="W24" s="3">
        <v>47</v>
      </c>
      <c r="X24" s="2">
        <v>32</v>
      </c>
      <c r="Y24" s="2">
        <v>22</v>
      </c>
      <c r="Z24" s="2"/>
      <c r="AA24" s="33" t="s">
        <v>443</v>
      </c>
      <c r="AB24" s="12" t="s">
        <v>217</v>
      </c>
      <c r="AC24" s="12">
        <v>23</v>
      </c>
      <c r="AD24" s="13">
        <v>15</v>
      </c>
      <c r="AE24" s="13">
        <v>4</v>
      </c>
      <c r="AF24" s="13"/>
      <c r="AG24" s="34" t="s">
        <v>131</v>
      </c>
      <c r="AH24" s="2" t="s">
        <v>869</v>
      </c>
      <c r="AI24" s="2" t="s">
        <v>118</v>
      </c>
      <c r="AJ24" s="2" t="s">
        <v>712</v>
      </c>
      <c r="AK24" s="2" t="s">
        <v>444</v>
      </c>
      <c r="AL24" s="2" t="s">
        <v>87</v>
      </c>
      <c r="AM24" s="1"/>
      <c r="AN24" s="2" t="s">
        <v>89</v>
      </c>
      <c r="AO24" s="1"/>
      <c r="AP24" s="2" t="s">
        <v>91</v>
      </c>
      <c r="AQ24" s="1" t="s">
        <v>320</v>
      </c>
      <c r="AR24" s="2" t="s">
        <v>93</v>
      </c>
      <c r="AS24" s="14" t="s">
        <v>979</v>
      </c>
      <c r="AT24" s="14"/>
      <c r="AU24" s="1"/>
      <c r="AV24" s="104">
        <v>4.3099999999999996</v>
      </c>
      <c r="AW24" s="105">
        <v>4.78</v>
      </c>
      <c r="AX24" s="106">
        <v>3.85</v>
      </c>
      <c r="AY24" s="107">
        <v>2.12</v>
      </c>
      <c r="AZ24" s="106">
        <v>1.61</v>
      </c>
      <c r="BA24" s="108">
        <v>1.61</v>
      </c>
      <c r="BB24" s="106">
        <v>1.24</v>
      </c>
      <c r="BC24" s="108">
        <v>1.69</v>
      </c>
      <c r="BD24" s="107">
        <v>1.78</v>
      </c>
      <c r="BE24" s="106">
        <v>2.5299999999999998</v>
      </c>
      <c r="BF24" s="106">
        <v>4.7300000000000004</v>
      </c>
      <c r="BG24" s="106">
        <v>6.59</v>
      </c>
      <c r="BH24" s="106">
        <v>4.6399999999999997</v>
      </c>
      <c r="BI24" s="4">
        <v>5.17</v>
      </c>
      <c r="BJ24" s="9">
        <v>5.68</v>
      </c>
      <c r="BK24" s="9">
        <v>6.92</v>
      </c>
      <c r="BL24" s="4">
        <v>8.81</v>
      </c>
      <c r="BM24" s="4">
        <v>15.72</v>
      </c>
      <c r="BN24" s="4">
        <v>3.01</v>
      </c>
      <c r="BO24" s="26">
        <v>2.12</v>
      </c>
      <c r="BP24" s="53">
        <v>1.1499999999999999</v>
      </c>
      <c r="BQ24" s="53">
        <v>0.12</v>
      </c>
      <c r="BR24" s="53">
        <v>0.39</v>
      </c>
      <c r="BS24" s="54">
        <v>1.37</v>
      </c>
      <c r="BT24" s="53">
        <v>2.12</v>
      </c>
      <c r="BU24" s="54">
        <v>2.5299999999999998</v>
      </c>
      <c r="BV24" s="55">
        <v>2.74</v>
      </c>
      <c r="BW24" s="53">
        <v>2.61</v>
      </c>
      <c r="BX24" s="53">
        <v>2.74</v>
      </c>
      <c r="BY24" s="53">
        <v>4.12</v>
      </c>
      <c r="BZ24" s="7">
        <v>4.01</v>
      </c>
      <c r="CA24" s="4">
        <v>5.07</v>
      </c>
      <c r="CB24" s="9">
        <v>6.18</v>
      </c>
      <c r="CC24" s="9">
        <v>7.08</v>
      </c>
      <c r="CD24" s="4">
        <v>9.08</v>
      </c>
      <c r="CE24" s="4">
        <v>15.22</v>
      </c>
      <c r="CF24" s="16">
        <v>26.49</v>
      </c>
      <c r="CG24" s="38">
        <v>32.92</v>
      </c>
      <c r="CH24" s="17">
        <v>35.590000000000003</v>
      </c>
      <c r="CI24" s="18">
        <v>36.29</v>
      </c>
      <c r="CJ24" s="17">
        <v>36.450000000000003</v>
      </c>
      <c r="CK24" s="19">
        <v>37.21</v>
      </c>
      <c r="CL24" s="17">
        <v>39.06</v>
      </c>
      <c r="CM24" s="19">
        <v>39.49</v>
      </c>
      <c r="CN24" s="18">
        <v>40.380000000000003</v>
      </c>
      <c r="CO24" s="17">
        <v>41.34</v>
      </c>
      <c r="CP24" s="17">
        <v>40.82</v>
      </c>
      <c r="CQ24" s="17">
        <v>41.91</v>
      </c>
      <c r="CR24" s="17">
        <v>46.21</v>
      </c>
      <c r="CS24" s="16">
        <v>48.49</v>
      </c>
      <c r="CT24" s="20">
        <v>48.34</v>
      </c>
      <c r="CU24" s="20">
        <v>46.9</v>
      </c>
      <c r="CV24" s="16">
        <v>46.45</v>
      </c>
      <c r="CW24" s="16">
        <v>42.71</v>
      </c>
      <c r="CX24" s="16">
        <v>27.6</v>
      </c>
      <c r="CY24" s="38">
        <v>33.53</v>
      </c>
      <c r="CZ24" s="17">
        <v>35.229999999999997</v>
      </c>
      <c r="DA24" s="17">
        <v>36.619999999999997</v>
      </c>
      <c r="DB24" s="17">
        <v>36.82</v>
      </c>
      <c r="DC24" s="19">
        <v>36.15</v>
      </c>
      <c r="DD24" s="17">
        <v>38.51</v>
      </c>
      <c r="DE24" s="19">
        <v>39.25</v>
      </c>
      <c r="DF24" s="18">
        <v>40.369999999999997</v>
      </c>
      <c r="DG24" s="17">
        <v>40.78</v>
      </c>
      <c r="DH24" s="17">
        <v>40.81</v>
      </c>
      <c r="DI24" s="17">
        <v>41.15</v>
      </c>
      <c r="DJ24" s="17">
        <v>46.75</v>
      </c>
      <c r="DK24" s="16">
        <v>48.54</v>
      </c>
      <c r="DL24" s="20">
        <v>48.74</v>
      </c>
      <c r="DM24" s="20">
        <v>46.94</v>
      </c>
      <c r="DN24" s="16">
        <v>46.25</v>
      </c>
      <c r="DO24" s="16">
        <v>42.42</v>
      </c>
      <c r="DP24" s="16">
        <v>1</v>
      </c>
      <c r="DQ24" s="20">
        <v>2</v>
      </c>
      <c r="DR24" s="17">
        <v>3</v>
      </c>
      <c r="DS24" s="17">
        <v>1</v>
      </c>
      <c r="DT24" s="17">
        <v>-2</v>
      </c>
      <c r="DU24" s="17">
        <v>-8</v>
      </c>
      <c r="DV24" s="17">
        <v>-10</v>
      </c>
      <c r="DW24" s="17">
        <v>-11</v>
      </c>
      <c r="DX24" s="17">
        <v>-11</v>
      </c>
      <c r="DY24" s="17">
        <v>-10</v>
      </c>
      <c r="DZ24" s="17">
        <v>-6</v>
      </c>
      <c r="EA24" s="17">
        <v>-2</v>
      </c>
      <c r="EB24" s="17">
        <v>1</v>
      </c>
      <c r="EC24" s="20">
        <v>1</v>
      </c>
      <c r="ED24" s="20">
        <v>0</v>
      </c>
      <c r="EE24" s="20">
        <v>-1</v>
      </c>
      <c r="EF24" s="20">
        <v>-4</v>
      </c>
      <c r="EG24" s="20">
        <v>-3</v>
      </c>
      <c r="EI24" s="129">
        <f t="shared" si="1"/>
        <v>1.2999999999999998</v>
      </c>
      <c r="EJ24" s="129">
        <f t="shared" si="2"/>
        <v>2.66</v>
      </c>
      <c r="EK24" s="129">
        <f t="shared" si="3"/>
        <v>2.7</v>
      </c>
      <c r="EL24" s="129">
        <f t="shared" si="4"/>
        <v>2</v>
      </c>
      <c r="EM24" s="129">
        <f t="shared" si="5"/>
        <v>1.2200000000000002</v>
      </c>
      <c r="EN24" s="129">
        <f t="shared" si="6"/>
        <v>0.24</v>
      </c>
      <c r="EO24" s="129">
        <f t="shared" si="7"/>
        <v>-0.88000000000000012</v>
      </c>
      <c r="EP24" s="129">
        <f t="shared" si="8"/>
        <v>-0.83999999999999986</v>
      </c>
      <c r="EQ24" s="129">
        <f t="shared" si="9"/>
        <v>-0.96000000000000019</v>
      </c>
      <c r="ER24" s="129">
        <f t="shared" si="10"/>
        <v>-8.0000000000000071E-2</v>
      </c>
      <c r="ES24" s="129">
        <f t="shared" si="11"/>
        <v>1.9900000000000002</v>
      </c>
      <c r="ET24" s="129">
        <f t="shared" si="12"/>
        <v>2.4699999999999998</v>
      </c>
      <c r="EU24" s="129">
        <f t="shared" si="13"/>
        <v>0.62999999999999989</v>
      </c>
      <c r="EV24" s="129">
        <f t="shared" si="14"/>
        <v>9.9999999999999645E-2</v>
      </c>
      <c r="EW24" s="129">
        <f t="shared" si="15"/>
        <v>-0.5</v>
      </c>
    </row>
    <row r="25" spans="1:153" ht="14">
      <c r="A25" s="2" t="s">
        <v>924</v>
      </c>
      <c r="B25" s="2" t="s">
        <v>1666</v>
      </c>
      <c r="C25" s="2">
        <v>17</v>
      </c>
      <c r="D25" s="2">
        <v>10</v>
      </c>
      <c r="E25" s="2">
        <v>39852052</v>
      </c>
      <c r="F25" s="2">
        <v>163.1</v>
      </c>
      <c r="G25" s="2">
        <v>58.1</v>
      </c>
      <c r="H25" s="2" t="s">
        <v>167</v>
      </c>
      <c r="I25" s="2"/>
      <c r="J25" s="2" t="s">
        <v>79</v>
      </c>
      <c r="K25" s="2" t="s">
        <v>80</v>
      </c>
      <c r="L25" s="30" t="s">
        <v>927</v>
      </c>
      <c r="M25" s="30"/>
      <c r="N25" s="30"/>
      <c r="O25" s="30"/>
      <c r="P25" s="3" t="s">
        <v>6</v>
      </c>
      <c r="Q25" s="3">
        <v>23</v>
      </c>
      <c r="R25" s="2">
        <v>23</v>
      </c>
      <c r="S25" s="2">
        <v>21</v>
      </c>
      <c r="T25" s="2" t="s">
        <v>446</v>
      </c>
      <c r="U25" s="33"/>
      <c r="V25" s="3" t="s">
        <v>137</v>
      </c>
      <c r="W25" s="3">
        <v>46</v>
      </c>
      <c r="X25" s="2">
        <v>38</v>
      </c>
      <c r="Y25" s="2">
        <v>25</v>
      </c>
      <c r="Z25" s="2"/>
      <c r="AA25" s="33" t="s">
        <v>443</v>
      </c>
      <c r="AB25" s="12" t="s">
        <v>138</v>
      </c>
      <c r="AC25" s="12">
        <v>29</v>
      </c>
      <c r="AD25" s="13">
        <v>22</v>
      </c>
      <c r="AE25" s="13">
        <v>10</v>
      </c>
      <c r="AF25" s="13"/>
      <c r="AG25" s="34" t="s">
        <v>180</v>
      </c>
      <c r="AH25" s="2" t="s">
        <v>272</v>
      </c>
      <c r="AI25" s="2" t="s">
        <v>118</v>
      </c>
      <c r="AJ25" s="2" t="s">
        <v>281</v>
      </c>
      <c r="AK25" s="2" t="s">
        <v>151</v>
      </c>
      <c r="AL25" s="2" t="s">
        <v>87</v>
      </c>
      <c r="AM25" s="1"/>
      <c r="AN25" s="2" t="s">
        <v>89</v>
      </c>
      <c r="AO25" s="1"/>
      <c r="AP25" s="2" t="s">
        <v>91</v>
      </c>
      <c r="AQ25" s="1" t="s">
        <v>132</v>
      </c>
      <c r="AR25" s="2" t="s">
        <v>93</v>
      </c>
      <c r="AS25" s="14" t="s">
        <v>835</v>
      </c>
      <c r="AT25" s="14"/>
      <c r="AU25" s="1"/>
      <c r="AV25" s="104">
        <v>3.24</v>
      </c>
      <c r="AW25" s="105">
        <v>3.11</v>
      </c>
      <c r="AX25" s="109">
        <v>3.07</v>
      </c>
      <c r="AY25" s="107">
        <v>2.88</v>
      </c>
      <c r="AZ25" s="106">
        <v>1.93</v>
      </c>
      <c r="BA25" s="108">
        <v>1.22</v>
      </c>
      <c r="BB25" s="106">
        <v>0.25</v>
      </c>
      <c r="BC25" s="108">
        <v>1.22</v>
      </c>
      <c r="BD25" s="107">
        <v>3.17</v>
      </c>
      <c r="BE25" s="106">
        <v>2.95</v>
      </c>
      <c r="BF25" s="106">
        <v>4.78</v>
      </c>
      <c r="BG25" s="106">
        <v>7.31</v>
      </c>
      <c r="BH25" s="106">
        <v>4.5199999999999996</v>
      </c>
      <c r="BI25" s="4">
        <v>5.15</v>
      </c>
      <c r="BJ25" s="9">
        <v>7.84</v>
      </c>
      <c r="BK25" s="9">
        <v>7.98</v>
      </c>
      <c r="BL25" s="4">
        <v>11.37</v>
      </c>
      <c r="BM25" s="4">
        <v>20.66</v>
      </c>
      <c r="BN25" s="4">
        <v>3.17</v>
      </c>
      <c r="BO25" s="26">
        <v>1.79</v>
      </c>
      <c r="BP25" s="25">
        <v>0.72</v>
      </c>
      <c r="BQ25" s="53">
        <v>0.5</v>
      </c>
      <c r="BR25" s="53">
        <v>1.25</v>
      </c>
      <c r="BS25" s="54">
        <v>1.88</v>
      </c>
      <c r="BT25" s="53">
        <v>1.88</v>
      </c>
      <c r="BU25" s="54">
        <v>3.22</v>
      </c>
      <c r="BV25" s="55">
        <v>3.98</v>
      </c>
      <c r="BW25" s="53">
        <v>4.01</v>
      </c>
      <c r="BX25" s="53">
        <v>4.13</v>
      </c>
      <c r="BY25" s="53">
        <v>6.21</v>
      </c>
      <c r="BZ25" s="7">
        <v>4.72</v>
      </c>
      <c r="CA25" s="4">
        <v>5.67</v>
      </c>
      <c r="CB25" s="9">
        <v>6.56</v>
      </c>
      <c r="CC25" s="9">
        <v>7.8</v>
      </c>
      <c r="CD25" s="4">
        <v>10.28</v>
      </c>
      <c r="CE25" s="4">
        <v>20.309999999999999</v>
      </c>
      <c r="CF25" s="16">
        <v>29.11</v>
      </c>
      <c r="CG25" s="38">
        <v>34.71</v>
      </c>
      <c r="CH25" s="20">
        <v>36.630000000000003</v>
      </c>
      <c r="CI25" s="18">
        <v>37.54</v>
      </c>
      <c r="CJ25" s="17">
        <v>38.119999999999997</v>
      </c>
      <c r="CK25" s="19">
        <v>39.28</v>
      </c>
      <c r="CL25" s="17">
        <v>41.36</v>
      </c>
      <c r="CM25" s="19">
        <v>41.33</v>
      </c>
      <c r="CN25" s="18">
        <v>41.32</v>
      </c>
      <c r="CO25" s="17">
        <v>41.6</v>
      </c>
      <c r="CP25" s="17">
        <v>43.25</v>
      </c>
      <c r="CQ25" s="17">
        <v>44.37</v>
      </c>
      <c r="CR25" s="17">
        <v>47.24</v>
      </c>
      <c r="CS25" s="16">
        <v>47.82</v>
      </c>
      <c r="CT25" s="20">
        <v>48.06</v>
      </c>
      <c r="CU25" s="20">
        <v>48.47</v>
      </c>
      <c r="CV25" s="16">
        <v>48.55</v>
      </c>
      <c r="CW25" s="16">
        <v>42.27</v>
      </c>
      <c r="CX25" s="16">
        <v>28.12</v>
      </c>
      <c r="CY25" s="38">
        <v>34.71</v>
      </c>
      <c r="CZ25" s="20">
        <v>36.49</v>
      </c>
      <c r="DA25" s="17">
        <v>37.380000000000003</v>
      </c>
      <c r="DB25" s="17">
        <v>38.17</v>
      </c>
      <c r="DC25" s="19">
        <v>39.270000000000003</v>
      </c>
      <c r="DD25" s="17">
        <v>40.98</v>
      </c>
      <c r="DE25" s="19">
        <v>40.35</v>
      </c>
      <c r="DF25" s="18">
        <v>41.15</v>
      </c>
      <c r="DG25" s="17">
        <v>42.43</v>
      </c>
      <c r="DH25" s="17">
        <v>43.26</v>
      </c>
      <c r="DI25" s="17">
        <v>45.58</v>
      </c>
      <c r="DJ25" s="17">
        <v>47.74</v>
      </c>
      <c r="DK25" s="16">
        <v>47.25</v>
      </c>
      <c r="DL25" s="20">
        <v>47.6</v>
      </c>
      <c r="DM25" s="20">
        <v>49.24</v>
      </c>
      <c r="DN25" s="16">
        <v>47.61</v>
      </c>
      <c r="DO25" s="16">
        <v>42.61</v>
      </c>
      <c r="DP25" s="16">
        <v>3</v>
      </c>
      <c r="DQ25" s="20">
        <v>4</v>
      </c>
      <c r="DR25" s="20">
        <v>5</v>
      </c>
      <c r="DS25" s="17">
        <v>2</v>
      </c>
      <c r="DT25" s="17">
        <v>-4</v>
      </c>
      <c r="DU25" s="17">
        <v>-10</v>
      </c>
      <c r="DV25" s="17">
        <v>-15</v>
      </c>
      <c r="DW25" s="17">
        <v>-16</v>
      </c>
      <c r="DX25" s="17">
        <v>-12</v>
      </c>
      <c r="DY25" s="17">
        <v>-8</v>
      </c>
      <c r="DZ25" s="17">
        <v>-3</v>
      </c>
      <c r="EA25" s="17">
        <v>0</v>
      </c>
      <c r="EB25" s="17">
        <v>2</v>
      </c>
      <c r="EC25" s="20">
        <v>4</v>
      </c>
      <c r="ED25" s="20">
        <v>4</v>
      </c>
      <c r="EE25" s="20">
        <v>1</v>
      </c>
      <c r="EF25" s="20">
        <v>2</v>
      </c>
      <c r="EG25" s="20">
        <v>-2</v>
      </c>
      <c r="EI25" s="129">
        <f t="shared" si="1"/>
        <v>7.0000000000000284E-2</v>
      </c>
      <c r="EJ25" s="129">
        <f t="shared" si="2"/>
        <v>1.3199999999999998</v>
      </c>
      <c r="EK25" s="129">
        <f t="shared" si="3"/>
        <v>2.3499999999999996</v>
      </c>
      <c r="EL25" s="129">
        <f t="shared" si="4"/>
        <v>2.38</v>
      </c>
      <c r="EM25" s="129">
        <f t="shared" si="5"/>
        <v>0.67999999999999994</v>
      </c>
      <c r="EN25" s="129">
        <f t="shared" si="6"/>
        <v>-0.65999999999999992</v>
      </c>
      <c r="EO25" s="129">
        <f t="shared" si="7"/>
        <v>-1.63</v>
      </c>
      <c r="EP25" s="129">
        <f t="shared" si="8"/>
        <v>-2</v>
      </c>
      <c r="EQ25" s="129">
        <f t="shared" si="9"/>
        <v>-0.81</v>
      </c>
      <c r="ER25" s="129">
        <f t="shared" si="10"/>
        <v>-1.0599999999999996</v>
      </c>
      <c r="ES25" s="129">
        <f t="shared" si="11"/>
        <v>0.65000000000000036</v>
      </c>
      <c r="ET25" s="129">
        <f t="shared" si="12"/>
        <v>1.0999999999999996</v>
      </c>
      <c r="EU25" s="129">
        <f t="shared" si="13"/>
        <v>-0.20000000000000018</v>
      </c>
      <c r="EV25" s="129">
        <f t="shared" si="14"/>
        <v>-0.51999999999999957</v>
      </c>
      <c r="EW25" s="129">
        <f t="shared" si="15"/>
        <v>1.2800000000000002</v>
      </c>
    </row>
    <row r="26" spans="1:153" ht="14">
      <c r="A26" s="2" t="s">
        <v>913</v>
      </c>
      <c r="B26" s="2" t="s">
        <v>1666</v>
      </c>
      <c r="C26" s="2">
        <v>17</v>
      </c>
      <c r="D26" s="2">
        <v>5</v>
      </c>
      <c r="E26" s="2">
        <v>50832473</v>
      </c>
      <c r="F26" s="2">
        <v>154.80000000000001</v>
      </c>
      <c r="G26" s="2">
        <v>51.5</v>
      </c>
      <c r="H26" s="2" t="s">
        <v>167</v>
      </c>
      <c r="I26" s="2"/>
      <c r="J26" s="2" t="s">
        <v>79</v>
      </c>
      <c r="K26" s="2" t="s">
        <v>80</v>
      </c>
      <c r="L26" s="30" t="s">
        <v>917</v>
      </c>
      <c r="M26" s="30"/>
      <c r="N26" s="30"/>
      <c r="O26" s="30"/>
      <c r="P26" s="3" t="s">
        <v>6</v>
      </c>
      <c r="Q26" s="3">
        <v>20</v>
      </c>
      <c r="R26" s="2">
        <v>18</v>
      </c>
      <c r="S26" s="2">
        <v>10</v>
      </c>
      <c r="T26" s="2" t="s">
        <v>918</v>
      </c>
      <c r="U26" s="33"/>
      <c r="V26" s="3" t="s">
        <v>137</v>
      </c>
      <c r="W26" s="3">
        <v>56</v>
      </c>
      <c r="X26" s="2">
        <v>41</v>
      </c>
      <c r="Y26" s="2">
        <v>25</v>
      </c>
      <c r="Z26" s="2"/>
      <c r="AA26" s="33" t="s">
        <v>443</v>
      </c>
      <c r="AB26" s="12" t="s">
        <v>116</v>
      </c>
      <c r="AC26" s="12">
        <v>27</v>
      </c>
      <c r="AD26" s="13">
        <v>18</v>
      </c>
      <c r="AE26" s="13">
        <v>6</v>
      </c>
      <c r="AF26" s="13"/>
      <c r="AG26" s="34" t="s">
        <v>197</v>
      </c>
      <c r="AH26" s="2" t="s">
        <v>239</v>
      </c>
      <c r="AI26" s="2" t="s">
        <v>118</v>
      </c>
      <c r="AJ26" s="2" t="s">
        <v>870</v>
      </c>
      <c r="AK26" s="2" t="s">
        <v>919</v>
      </c>
      <c r="AL26" s="2" t="s">
        <v>87</v>
      </c>
      <c r="AM26" s="1"/>
      <c r="AN26" s="2" t="s">
        <v>89</v>
      </c>
      <c r="AO26" s="1"/>
      <c r="AP26" s="2" t="s">
        <v>91</v>
      </c>
      <c r="AQ26" s="1" t="s">
        <v>290</v>
      </c>
      <c r="AR26" s="2" t="s">
        <v>93</v>
      </c>
      <c r="AS26" s="14" t="s">
        <v>920</v>
      </c>
      <c r="AT26" s="14"/>
      <c r="AU26" s="1"/>
      <c r="AV26" s="104">
        <v>2.94</v>
      </c>
      <c r="AW26" s="105">
        <v>2.14</v>
      </c>
      <c r="AX26" s="109">
        <v>1.1499999999999999</v>
      </c>
      <c r="AY26" s="107">
        <v>1.1200000000000001</v>
      </c>
      <c r="AZ26" s="106">
        <v>1.28</v>
      </c>
      <c r="BA26" s="108">
        <v>0.72</v>
      </c>
      <c r="BB26" s="106">
        <v>0.39</v>
      </c>
      <c r="BC26" s="108">
        <v>0.8</v>
      </c>
      <c r="BD26" s="107">
        <v>1.45</v>
      </c>
      <c r="BE26" s="106">
        <v>0.28000000000000003</v>
      </c>
      <c r="BF26" s="106">
        <v>5.35</v>
      </c>
      <c r="BG26" s="106">
        <v>4.95</v>
      </c>
      <c r="BH26" s="109">
        <v>3.05</v>
      </c>
      <c r="BI26" s="4">
        <v>3.98</v>
      </c>
      <c r="BJ26" s="9">
        <v>6.25</v>
      </c>
      <c r="BK26" s="9">
        <v>9.83</v>
      </c>
      <c r="BL26" s="4">
        <v>13.51</v>
      </c>
      <c r="BM26" s="98"/>
      <c r="BN26" s="4">
        <v>2.4700000000000002</v>
      </c>
      <c r="BO26" s="26">
        <v>0.9</v>
      </c>
      <c r="BP26" s="25">
        <v>0.35</v>
      </c>
      <c r="BQ26" s="53">
        <v>0.45</v>
      </c>
      <c r="BR26" s="53">
        <v>1.39</v>
      </c>
      <c r="BS26" s="54">
        <v>1.1200000000000001</v>
      </c>
      <c r="BT26" s="53">
        <v>1.18</v>
      </c>
      <c r="BU26" s="54">
        <v>1.76</v>
      </c>
      <c r="BV26" s="55">
        <v>2.27</v>
      </c>
      <c r="BW26" s="53">
        <v>2.56</v>
      </c>
      <c r="BX26" s="53">
        <v>4.9800000000000004</v>
      </c>
      <c r="BY26" s="53">
        <v>5.01</v>
      </c>
      <c r="BZ26" s="9">
        <v>3.67</v>
      </c>
      <c r="CA26" s="4">
        <v>5.0599999999999996</v>
      </c>
      <c r="CB26" s="9">
        <v>7.07</v>
      </c>
      <c r="CC26" s="9">
        <v>10.72</v>
      </c>
      <c r="CD26" s="4">
        <v>12.52</v>
      </c>
      <c r="CE26" s="98"/>
      <c r="CF26" s="16">
        <v>27.3</v>
      </c>
      <c r="CG26" s="38">
        <v>31.65</v>
      </c>
      <c r="CH26" s="20">
        <v>33.64</v>
      </c>
      <c r="CI26" s="18">
        <v>33.19</v>
      </c>
      <c r="CJ26" s="17">
        <v>33.79</v>
      </c>
      <c r="CK26" s="19">
        <v>35.56</v>
      </c>
      <c r="CL26" s="17">
        <v>35.659999999999997</v>
      </c>
      <c r="CM26" s="19">
        <v>36.450000000000003</v>
      </c>
      <c r="CN26" s="18">
        <v>37.61</v>
      </c>
      <c r="CO26" s="17">
        <v>38.61</v>
      </c>
      <c r="CP26" s="17">
        <v>39.36</v>
      </c>
      <c r="CQ26" s="17">
        <v>43.12</v>
      </c>
      <c r="CR26" s="20">
        <v>44.29</v>
      </c>
      <c r="CS26" s="16">
        <v>44.25</v>
      </c>
      <c r="CT26" s="20">
        <v>42.34</v>
      </c>
      <c r="CU26" s="20">
        <v>42.2</v>
      </c>
      <c r="CV26" s="16">
        <v>40.729999999999997</v>
      </c>
      <c r="CW26" s="100"/>
      <c r="CX26" s="16">
        <v>27.36</v>
      </c>
      <c r="CY26" s="38">
        <v>32.26</v>
      </c>
      <c r="CZ26" s="20">
        <v>33.22</v>
      </c>
      <c r="DA26" s="17">
        <v>33.700000000000003</v>
      </c>
      <c r="DB26" s="17">
        <v>34.51</v>
      </c>
      <c r="DC26" s="19">
        <v>35.81</v>
      </c>
      <c r="DD26" s="17">
        <v>35.53</v>
      </c>
      <c r="DE26" s="19">
        <v>36.840000000000003</v>
      </c>
      <c r="DF26" s="18">
        <v>38.26</v>
      </c>
      <c r="DG26" s="17">
        <v>39.26</v>
      </c>
      <c r="DH26" s="17">
        <v>40.340000000000003</v>
      </c>
      <c r="DI26" s="17">
        <v>43.76</v>
      </c>
      <c r="DJ26" s="20">
        <v>45.06</v>
      </c>
      <c r="DK26" s="16">
        <v>45.11</v>
      </c>
      <c r="DL26" s="20">
        <v>43.34</v>
      </c>
      <c r="DM26" s="20">
        <v>42.67</v>
      </c>
      <c r="DN26" s="16">
        <v>40.799999999999997</v>
      </c>
      <c r="DO26" s="100"/>
      <c r="DP26" s="16">
        <v>2</v>
      </c>
      <c r="DQ26" s="20">
        <v>3</v>
      </c>
      <c r="DR26" s="20">
        <v>0</v>
      </c>
      <c r="DS26" s="17">
        <v>-4</v>
      </c>
      <c r="DT26" s="17">
        <v>-8</v>
      </c>
      <c r="DU26" s="17">
        <v>-13</v>
      </c>
      <c r="DV26" s="17">
        <v>-18</v>
      </c>
      <c r="DW26" s="17">
        <v>-18</v>
      </c>
      <c r="DX26" s="17">
        <v>-17</v>
      </c>
      <c r="DY26" s="17">
        <v>-8</v>
      </c>
      <c r="DZ26" s="17">
        <v>-1</v>
      </c>
      <c r="EA26" s="17">
        <v>2</v>
      </c>
      <c r="EB26" s="20">
        <v>3</v>
      </c>
      <c r="EC26" s="20">
        <v>4</v>
      </c>
      <c r="ED26" s="20">
        <v>4</v>
      </c>
      <c r="EE26" s="20">
        <v>3</v>
      </c>
      <c r="EF26" s="20">
        <v>2</v>
      </c>
      <c r="EG26" s="101"/>
      <c r="EI26" s="129">
        <f t="shared" si="1"/>
        <v>0.46999999999999975</v>
      </c>
      <c r="EJ26" s="129">
        <f t="shared" si="2"/>
        <v>1.2400000000000002</v>
      </c>
      <c r="EK26" s="129">
        <f t="shared" si="3"/>
        <v>0.79999999999999993</v>
      </c>
      <c r="EL26" s="129">
        <f t="shared" si="4"/>
        <v>0.67000000000000015</v>
      </c>
      <c r="EM26" s="129">
        <f t="shared" si="5"/>
        <v>-0.10999999999999988</v>
      </c>
      <c r="EN26" s="129">
        <f t="shared" si="6"/>
        <v>-0.40000000000000013</v>
      </c>
      <c r="EO26" s="129">
        <f t="shared" si="7"/>
        <v>-0.78999999999999992</v>
      </c>
      <c r="EP26" s="129">
        <f t="shared" si="8"/>
        <v>-0.96</v>
      </c>
      <c r="EQ26" s="129">
        <f t="shared" si="9"/>
        <v>-0.82000000000000006</v>
      </c>
      <c r="ER26" s="129">
        <f t="shared" si="10"/>
        <v>-2.2800000000000002</v>
      </c>
      <c r="ES26" s="129">
        <f t="shared" si="11"/>
        <v>0.36999999999999922</v>
      </c>
      <c r="ET26" s="129">
        <f t="shared" si="12"/>
        <v>-5.9999999999999609E-2</v>
      </c>
      <c r="EU26" s="129">
        <f t="shared" si="13"/>
        <v>-0.62000000000000011</v>
      </c>
      <c r="EV26" s="129">
        <f t="shared" si="14"/>
        <v>-1.0799999999999996</v>
      </c>
      <c r="EW26" s="129">
        <f t="shared" si="15"/>
        <v>-0.82000000000000028</v>
      </c>
    </row>
    <row r="27" spans="1:153" ht="14">
      <c r="A27" s="2" t="s">
        <v>850</v>
      </c>
      <c r="B27" s="2" t="s">
        <v>1666</v>
      </c>
      <c r="C27" s="2">
        <v>14</v>
      </c>
      <c r="D27" s="2">
        <v>10</v>
      </c>
      <c r="E27" s="2">
        <v>36911109</v>
      </c>
      <c r="F27" s="2">
        <v>155.1</v>
      </c>
      <c r="G27" s="2">
        <v>43.9</v>
      </c>
      <c r="H27" s="2" t="s">
        <v>167</v>
      </c>
      <c r="I27" s="2"/>
      <c r="J27" s="2" t="s">
        <v>79</v>
      </c>
      <c r="K27" s="2" t="s">
        <v>80</v>
      </c>
      <c r="L27" s="30"/>
      <c r="M27" s="30"/>
      <c r="N27" s="30"/>
      <c r="O27" s="30"/>
      <c r="P27" s="3" t="s">
        <v>15</v>
      </c>
      <c r="Q27" s="3">
        <v>27</v>
      </c>
      <c r="R27" s="2">
        <v>23</v>
      </c>
      <c r="S27" s="2">
        <v>19</v>
      </c>
      <c r="T27" s="2" t="s">
        <v>280</v>
      </c>
      <c r="U27" s="33" t="s">
        <v>487</v>
      </c>
      <c r="V27" s="3" t="s">
        <v>472</v>
      </c>
      <c r="W27" s="3">
        <v>53</v>
      </c>
      <c r="X27" s="2">
        <v>35</v>
      </c>
      <c r="Y27" s="2">
        <v>34</v>
      </c>
      <c r="Z27" s="2"/>
      <c r="AA27" s="33" t="s">
        <v>176</v>
      </c>
      <c r="AB27" s="12" t="s">
        <v>261</v>
      </c>
      <c r="AC27" s="12">
        <v>31</v>
      </c>
      <c r="AD27" s="13">
        <v>19</v>
      </c>
      <c r="AE27" s="13">
        <v>15</v>
      </c>
      <c r="AF27" s="13"/>
      <c r="AG27" s="34"/>
      <c r="AH27" s="2" t="s">
        <v>117</v>
      </c>
      <c r="AI27" s="2" t="s">
        <v>202</v>
      </c>
      <c r="AJ27" s="2" t="s">
        <v>766</v>
      </c>
      <c r="AK27" s="2" t="s">
        <v>353</v>
      </c>
      <c r="AL27" s="2" t="s">
        <v>87</v>
      </c>
      <c r="AM27" s="1"/>
      <c r="AN27" s="2" t="s">
        <v>89</v>
      </c>
      <c r="AO27" s="1"/>
      <c r="AP27" s="2" t="s">
        <v>91</v>
      </c>
      <c r="AQ27" s="1" t="s">
        <v>854</v>
      </c>
      <c r="AR27" s="2" t="s">
        <v>855</v>
      </c>
      <c r="AS27" s="14" t="s">
        <v>806</v>
      </c>
      <c r="AT27" s="13" t="s">
        <v>95</v>
      </c>
      <c r="AU27" s="1">
        <v>-5</v>
      </c>
      <c r="AV27" s="104">
        <v>3.78</v>
      </c>
      <c r="AW27" s="105">
        <v>2.52</v>
      </c>
      <c r="AX27" s="106">
        <v>2.68</v>
      </c>
      <c r="AY27" s="107">
        <v>2.74</v>
      </c>
      <c r="AZ27" s="106">
        <v>3.05</v>
      </c>
      <c r="BA27" s="108">
        <v>2.88</v>
      </c>
      <c r="BB27" s="106">
        <v>2.68</v>
      </c>
      <c r="BC27" s="108">
        <v>2.72</v>
      </c>
      <c r="BD27" s="107">
        <v>3.24</v>
      </c>
      <c r="BE27" s="106">
        <v>2.2799999999999998</v>
      </c>
      <c r="BF27" s="106">
        <v>2.91</v>
      </c>
      <c r="BG27" s="106">
        <v>4.92</v>
      </c>
      <c r="BH27" s="106">
        <v>2.62</v>
      </c>
      <c r="BI27" s="8">
        <v>3.22</v>
      </c>
      <c r="BJ27" s="9">
        <v>4.6100000000000003</v>
      </c>
      <c r="BK27" s="9">
        <v>6.23</v>
      </c>
      <c r="BL27" s="4">
        <v>11.98</v>
      </c>
      <c r="BM27" s="4">
        <v>16.420000000000002</v>
      </c>
      <c r="BN27" s="4">
        <v>3.14</v>
      </c>
      <c r="BO27" s="26">
        <v>2.27</v>
      </c>
      <c r="BP27" s="53">
        <v>1.39</v>
      </c>
      <c r="BQ27" s="53">
        <v>1.5</v>
      </c>
      <c r="BR27" s="53">
        <v>1.62</v>
      </c>
      <c r="BS27" s="54">
        <v>1.61</v>
      </c>
      <c r="BT27" s="53">
        <v>2.61</v>
      </c>
      <c r="BU27" s="54">
        <v>2.56</v>
      </c>
      <c r="BV27" s="55">
        <v>3.02</v>
      </c>
      <c r="BW27" s="53">
        <v>2.5</v>
      </c>
      <c r="BX27" s="53">
        <v>6.67</v>
      </c>
      <c r="BY27" s="53">
        <v>5.22</v>
      </c>
      <c r="BZ27" s="7">
        <v>3.23</v>
      </c>
      <c r="CA27" s="8">
        <v>3.39</v>
      </c>
      <c r="CB27" s="9">
        <v>4.92</v>
      </c>
      <c r="CC27" s="9">
        <v>6.92</v>
      </c>
      <c r="CD27" s="4">
        <v>11.17</v>
      </c>
      <c r="CE27" s="4">
        <v>16.989999999999998</v>
      </c>
      <c r="CF27" s="16">
        <v>26.75</v>
      </c>
      <c r="CG27" s="38">
        <v>29.9</v>
      </c>
      <c r="CH27" s="17">
        <v>33.5</v>
      </c>
      <c r="CI27" s="18">
        <v>33.14</v>
      </c>
      <c r="CJ27" s="17">
        <v>34.6</v>
      </c>
      <c r="CK27" s="19">
        <v>34.61</v>
      </c>
      <c r="CL27" s="17">
        <v>36.03</v>
      </c>
      <c r="CM27" s="19">
        <v>36.659999999999997</v>
      </c>
      <c r="CN27" s="18">
        <v>35.33</v>
      </c>
      <c r="CO27" s="17">
        <v>36.04</v>
      </c>
      <c r="CP27" s="17">
        <v>36.22</v>
      </c>
      <c r="CQ27" s="17">
        <v>37.979999999999997</v>
      </c>
      <c r="CR27" s="17">
        <v>40.83</v>
      </c>
      <c r="CS27" s="19">
        <v>43.58</v>
      </c>
      <c r="CT27" s="20">
        <v>45.69</v>
      </c>
      <c r="CU27" s="20">
        <v>44.16</v>
      </c>
      <c r="CV27" s="16">
        <v>42.44</v>
      </c>
      <c r="CW27" s="16">
        <v>37.299999999999997</v>
      </c>
      <c r="CX27" s="16">
        <v>26.29</v>
      </c>
      <c r="CY27" s="38">
        <v>29.89</v>
      </c>
      <c r="CZ27" s="17">
        <v>33.4</v>
      </c>
      <c r="DA27" s="17">
        <v>33.35</v>
      </c>
      <c r="DB27" s="17">
        <v>34.89</v>
      </c>
      <c r="DC27" s="19">
        <v>34.369999999999997</v>
      </c>
      <c r="DD27" s="17">
        <v>35.44</v>
      </c>
      <c r="DE27" s="19">
        <v>35.450000000000003</v>
      </c>
      <c r="DF27" s="18">
        <v>35.020000000000003</v>
      </c>
      <c r="DG27" s="17">
        <v>35.43</v>
      </c>
      <c r="DH27" s="17">
        <v>36.03</v>
      </c>
      <c r="DI27" s="17">
        <v>36.08</v>
      </c>
      <c r="DJ27" s="17">
        <v>40.380000000000003</v>
      </c>
      <c r="DK27" s="19">
        <v>44.51</v>
      </c>
      <c r="DL27" s="20">
        <v>45.99</v>
      </c>
      <c r="DM27" s="20">
        <v>45.07</v>
      </c>
      <c r="DN27" s="16">
        <v>42.79</v>
      </c>
      <c r="DO27" s="16">
        <v>37.380000000000003</v>
      </c>
      <c r="DP27" s="16">
        <v>0</v>
      </c>
      <c r="DQ27" s="20">
        <v>0</v>
      </c>
      <c r="DR27" s="17">
        <v>1</v>
      </c>
      <c r="DS27" s="17">
        <v>1</v>
      </c>
      <c r="DT27" s="17">
        <v>0</v>
      </c>
      <c r="DU27" s="17">
        <v>-2</v>
      </c>
      <c r="DV27" s="17">
        <v>-7</v>
      </c>
      <c r="DW27" s="17">
        <v>-13</v>
      </c>
      <c r="DX27" s="17">
        <v>-19</v>
      </c>
      <c r="DY27" s="17">
        <v>-21</v>
      </c>
      <c r="DZ27" s="17">
        <v>-24</v>
      </c>
      <c r="EA27" s="17">
        <v>-22</v>
      </c>
      <c r="EB27" s="17">
        <v>-15</v>
      </c>
      <c r="EC27" s="17">
        <v>-11</v>
      </c>
      <c r="ED27" s="20">
        <v>-5</v>
      </c>
      <c r="EE27" s="20">
        <v>-4</v>
      </c>
      <c r="EF27" s="20">
        <v>-5</v>
      </c>
      <c r="EG27" s="20">
        <v>-5</v>
      </c>
      <c r="EI27" s="129">
        <f t="shared" si="1"/>
        <v>0.63999999999999968</v>
      </c>
      <c r="EJ27" s="129">
        <f t="shared" si="2"/>
        <v>0.25</v>
      </c>
      <c r="EK27" s="129">
        <f t="shared" si="3"/>
        <v>1.2900000000000003</v>
      </c>
      <c r="EL27" s="129">
        <f t="shared" si="4"/>
        <v>1.2400000000000002</v>
      </c>
      <c r="EM27" s="129">
        <f t="shared" si="5"/>
        <v>1.4299999999999997</v>
      </c>
      <c r="EN27" s="129">
        <f t="shared" si="6"/>
        <v>1.2699999999999998</v>
      </c>
      <c r="EO27" s="129">
        <f t="shared" si="7"/>
        <v>7.0000000000000284E-2</v>
      </c>
      <c r="EP27" s="129">
        <f t="shared" si="8"/>
        <v>0.16000000000000014</v>
      </c>
      <c r="EQ27" s="129">
        <f t="shared" si="9"/>
        <v>0.2200000000000002</v>
      </c>
      <c r="ER27" s="129">
        <f t="shared" si="10"/>
        <v>-0.2200000000000002</v>
      </c>
      <c r="ES27" s="129">
        <f t="shared" si="11"/>
        <v>-3.76</v>
      </c>
      <c r="ET27" s="129">
        <f t="shared" si="12"/>
        <v>-0.29999999999999982</v>
      </c>
      <c r="EU27" s="129">
        <f t="shared" si="13"/>
        <v>-0.60999999999999988</v>
      </c>
      <c r="EV27" s="129">
        <f t="shared" si="14"/>
        <v>-0.16999999999999993</v>
      </c>
      <c r="EW27" s="129">
        <f t="shared" si="15"/>
        <v>-0.30999999999999961</v>
      </c>
    </row>
    <row r="28" spans="1:153" ht="14">
      <c r="A28" s="2" t="s">
        <v>789</v>
      </c>
      <c r="B28" s="2" t="s">
        <v>1666</v>
      </c>
      <c r="C28" s="2">
        <v>14</v>
      </c>
      <c r="D28" s="2">
        <v>11</v>
      </c>
      <c r="E28" s="2">
        <v>52263631</v>
      </c>
      <c r="F28" s="2">
        <v>163.9</v>
      </c>
      <c r="G28" s="2">
        <v>54</v>
      </c>
      <c r="H28" s="2" t="s">
        <v>167</v>
      </c>
      <c r="I28" s="2"/>
      <c r="J28" s="2" t="s">
        <v>79</v>
      </c>
      <c r="K28" s="2" t="s">
        <v>80</v>
      </c>
      <c r="L28" s="30"/>
      <c r="M28" s="30"/>
      <c r="N28" s="30"/>
      <c r="O28" s="30"/>
      <c r="P28" s="3" t="s">
        <v>17</v>
      </c>
      <c r="Q28" s="3">
        <v>25</v>
      </c>
      <c r="R28" s="2">
        <v>21</v>
      </c>
      <c r="S28" s="2">
        <v>16</v>
      </c>
      <c r="T28" s="2" t="s">
        <v>280</v>
      </c>
      <c r="U28" s="33"/>
      <c r="V28" s="3" t="s">
        <v>101</v>
      </c>
      <c r="W28" s="3">
        <v>50</v>
      </c>
      <c r="X28" s="2">
        <v>37</v>
      </c>
      <c r="Y28" s="2">
        <v>25</v>
      </c>
      <c r="Z28" s="2"/>
      <c r="AA28" s="33" t="s">
        <v>443</v>
      </c>
      <c r="AB28" s="12" t="s">
        <v>116</v>
      </c>
      <c r="AC28" s="12">
        <v>35</v>
      </c>
      <c r="AD28" s="13">
        <v>22</v>
      </c>
      <c r="AE28" s="13">
        <v>10</v>
      </c>
      <c r="AF28" s="13"/>
      <c r="AG28" s="34" t="s">
        <v>197</v>
      </c>
      <c r="AH28" s="2" t="s">
        <v>117</v>
      </c>
      <c r="AI28" s="2" t="s">
        <v>273</v>
      </c>
      <c r="AJ28" s="2" t="s">
        <v>792</v>
      </c>
      <c r="AK28" s="2" t="s">
        <v>313</v>
      </c>
      <c r="AL28" s="2" t="s">
        <v>87</v>
      </c>
      <c r="AM28" s="1"/>
      <c r="AN28" s="2" t="s">
        <v>89</v>
      </c>
      <c r="AO28" s="1"/>
      <c r="AP28" s="2" t="s">
        <v>91</v>
      </c>
      <c r="AQ28" s="1" t="s">
        <v>793</v>
      </c>
      <c r="AR28" s="2" t="s">
        <v>93</v>
      </c>
      <c r="AS28" s="14" t="s">
        <v>794</v>
      </c>
      <c r="AT28" s="13" t="s">
        <v>95</v>
      </c>
      <c r="AU28" s="1">
        <v>-1</v>
      </c>
      <c r="AV28" s="104">
        <v>2.96</v>
      </c>
      <c r="AW28" s="107">
        <v>1.61</v>
      </c>
      <c r="AX28" s="106">
        <v>2.71</v>
      </c>
      <c r="AY28" s="107">
        <v>1.78</v>
      </c>
      <c r="AZ28" s="106">
        <v>1.24</v>
      </c>
      <c r="BA28" s="108">
        <v>1.27</v>
      </c>
      <c r="BB28" s="106">
        <v>0</v>
      </c>
      <c r="BC28" s="108">
        <v>0.25</v>
      </c>
      <c r="BD28" s="107">
        <v>1.73</v>
      </c>
      <c r="BE28" s="106">
        <v>2.2200000000000002</v>
      </c>
      <c r="BF28" s="106">
        <v>4.4800000000000004</v>
      </c>
      <c r="BG28" s="106">
        <v>3.85</v>
      </c>
      <c r="BH28" s="106">
        <v>3.17</v>
      </c>
      <c r="BI28" s="4">
        <v>2.68</v>
      </c>
      <c r="BJ28" s="9">
        <v>5.74</v>
      </c>
      <c r="BK28" s="9">
        <v>6.72</v>
      </c>
      <c r="BL28" s="4">
        <v>8.02</v>
      </c>
      <c r="BM28" s="4">
        <v>12.67</v>
      </c>
      <c r="BN28" s="4">
        <v>2.74</v>
      </c>
      <c r="BO28" s="55">
        <v>1.69</v>
      </c>
      <c r="BP28" s="53">
        <v>0</v>
      </c>
      <c r="BQ28" s="53">
        <v>0.67</v>
      </c>
      <c r="BR28" s="53">
        <v>1.02</v>
      </c>
      <c r="BS28" s="54">
        <v>1.25</v>
      </c>
      <c r="BT28" s="53">
        <v>2.17</v>
      </c>
      <c r="BU28" s="54">
        <v>1.9</v>
      </c>
      <c r="BV28" s="55">
        <v>2.78</v>
      </c>
      <c r="BW28" s="53">
        <v>3.86</v>
      </c>
      <c r="BX28" s="53">
        <v>3.17</v>
      </c>
      <c r="BY28" s="53">
        <v>3.38</v>
      </c>
      <c r="BZ28" s="7">
        <v>2.95</v>
      </c>
      <c r="CA28" s="4">
        <v>3.07</v>
      </c>
      <c r="CB28" s="9">
        <v>5.84</v>
      </c>
      <c r="CC28" s="9">
        <v>6.94</v>
      </c>
      <c r="CD28" s="4">
        <v>9.61</v>
      </c>
      <c r="CE28" s="4">
        <v>12.23</v>
      </c>
      <c r="CF28" s="16">
        <v>28.53</v>
      </c>
      <c r="CG28" s="18">
        <v>32.450000000000003</v>
      </c>
      <c r="CH28" s="17">
        <v>35.25</v>
      </c>
      <c r="CI28" s="18">
        <v>36.01</v>
      </c>
      <c r="CJ28" s="17">
        <v>37.44</v>
      </c>
      <c r="CK28" s="19">
        <v>38.1</v>
      </c>
      <c r="CL28" s="17">
        <v>38.71</v>
      </c>
      <c r="CM28" s="19">
        <v>40.21</v>
      </c>
      <c r="CN28" s="18">
        <v>39.74</v>
      </c>
      <c r="CO28" s="17">
        <v>40.53</v>
      </c>
      <c r="CP28" s="17">
        <v>40.909999999999997</v>
      </c>
      <c r="CQ28" s="17">
        <v>43.72</v>
      </c>
      <c r="CR28" s="17">
        <v>47.44</v>
      </c>
      <c r="CS28" s="16">
        <v>46.79</v>
      </c>
      <c r="CT28" s="20">
        <v>44.83</v>
      </c>
      <c r="CU28" s="20">
        <v>43.63</v>
      </c>
      <c r="CV28" s="16">
        <v>43.29</v>
      </c>
      <c r="CW28" s="16">
        <v>41.58</v>
      </c>
      <c r="CX28" s="16">
        <v>28.45</v>
      </c>
      <c r="CY28" s="18">
        <v>32.33</v>
      </c>
      <c r="CZ28" s="17">
        <v>35.46</v>
      </c>
      <c r="DA28" s="17">
        <v>36.659999999999997</v>
      </c>
      <c r="DB28" s="17">
        <v>37.26</v>
      </c>
      <c r="DC28" s="19">
        <v>37.5</v>
      </c>
      <c r="DD28" s="17">
        <v>38.020000000000003</v>
      </c>
      <c r="DE28" s="19">
        <v>39.409999999999997</v>
      </c>
      <c r="DF28" s="18">
        <v>39.08</v>
      </c>
      <c r="DG28" s="17">
        <v>40.369999999999997</v>
      </c>
      <c r="DH28" s="17">
        <v>40.01</v>
      </c>
      <c r="DI28" s="17">
        <v>43.68</v>
      </c>
      <c r="DJ28" s="17">
        <v>48.08</v>
      </c>
      <c r="DK28" s="16">
        <v>47.29</v>
      </c>
      <c r="DL28" s="20">
        <v>45.72</v>
      </c>
      <c r="DM28" s="20">
        <v>43.14</v>
      </c>
      <c r="DN28" s="16">
        <v>44.18</v>
      </c>
      <c r="DO28" s="16">
        <v>41.66</v>
      </c>
      <c r="DP28" s="16">
        <v>2</v>
      </c>
      <c r="DQ28" s="17">
        <v>5</v>
      </c>
      <c r="DR28" s="17">
        <v>5</v>
      </c>
      <c r="DS28" s="17">
        <v>4</v>
      </c>
      <c r="DT28" s="17">
        <v>1</v>
      </c>
      <c r="DU28" s="17">
        <v>-5</v>
      </c>
      <c r="DV28" s="17">
        <v>-11</v>
      </c>
      <c r="DW28" s="17">
        <v>-12</v>
      </c>
      <c r="DX28" s="17">
        <v>-11</v>
      </c>
      <c r="DY28" s="17">
        <v>-10</v>
      </c>
      <c r="DZ28" s="17">
        <v>-5</v>
      </c>
      <c r="EA28" s="17">
        <v>0</v>
      </c>
      <c r="EB28" s="17">
        <v>4</v>
      </c>
      <c r="EC28" s="20">
        <v>6</v>
      </c>
      <c r="ED28" s="20">
        <v>7</v>
      </c>
      <c r="EE28" s="20">
        <v>5</v>
      </c>
      <c r="EF28" s="20">
        <v>3</v>
      </c>
      <c r="EG28" s="20">
        <v>3</v>
      </c>
      <c r="EI28" s="129">
        <f t="shared" si="1"/>
        <v>0.21999999999999975</v>
      </c>
      <c r="EJ28" s="129">
        <f t="shared" si="2"/>
        <v>-7.9999999999999849E-2</v>
      </c>
      <c r="EK28" s="129">
        <f t="shared" si="3"/>
        <v>2.71</v>
      </c>
      <c r="EL28" s="129">
        <f t="shared" si="4"/>
        <v>1.1099999999999999</v>
      </c>
      <c r="EM28" s="129">
        <f t="shared" si="5"/>
        <v>0.21999999999999997</v>
      </c>
      <c r="EN28" s="129">
        <f t="shared" si="6"/>
        <v>2.0000000000000018E-2</v>
      </c>
      <c r="EO28" s="129">
        <f t="shared" si="7"/>
        <v>-2.17</v>
      </c>
      <c r="EP28" s="129">
        <f t="shared" si="8"/>
        <v>-1.65</v>
      </c>
      <c r="EQ28" s="129">
        <f t="shared" si="9"/>
        <v>-1.0499999999999998</v>
      </c>
      <c r="ER28" s="129">
        <f t="shared" si="10"/>
        <v>-1.6399999999999997</v>
      </c>
      <c r="ES28" s="129">
        <f t="shared" si="11"/>
        <v>1.3100000000000005</v>
      </c>
      <c r="ET28" s="129">
        <f t="shared" si="12"/>
        <v>0.4700000000000002</v>
      </c>
      <c r="EU28" s="129">
        <f t="shared" si="13"/>
        <v>0.21999999999999975</v>
      </c>
      <c r="EV28" s="129">
        <f t="shared" si="14"/>
        <v>-0.38999999999999968</v>
      </c>
      <c r="EW28" s="129">
        <f t="shared" si="15"/>
        <v>-9.9999999999999645E-2</v>
      </c>
    </row>
    <row r="29" spans="1:153" ht="14">
      <c r="A29" s="2" t="s">
        <v>783</v>
      </c>
      <c r="B29" s="2" t="s">
        <v>1666</v>
      </c>
      <c r="C29" s="2">
        <v>12</v>
      </c>
      <c r="D29" s="2">
        <v>9</v>
      </c>
      <c r="E29" s="2">
        <v>51955557</v>
      </c>
      <c r="F29" s="2">
        <v>150.19999999999999</v>
      </c>
      <c r="G29" s="2">
        <v>50.4</v>
      </c>
      <c r="H29" s="2" t="s">
        <v>167</v>
      </c>
      <c r="I29" s="2"/>
      <c r="J29" s="2" t="s">
        <v>158</v>
      </c>
      <c r="K29" s="2" t="s">
        <v>80</v>
      </c>
      <c r="L29" s="30"/>
      <c r="M29" s="30" t="s">
        <v>786</v>
      </c>
      <c r="N29" s="30"/>
      <c r="O29" s="30"/>
      <c r="P29" s="3" t="s">
        <v>17</v>
      </c>
      <c r="Q29" s="3">
        <v>26</v>
      </c>
      <c r="R29" s="2">
        <v>22</v>
      </c>
      <c r="S29" s="2">
        <v>12</v>
      </c>
      <c r="T29" s="2" t="s">
        <v>280</v>
      </c>
      <c r="U29" s="33"/>
      <c r="V29" s="3" t="s">
        <v>318</v>
      </c>
      <c r="W29" s="3">
        <v>49</v>
      </c>
      <c r="X29" s="2">
        <v>33</v>
      </c>
      <c r="Y29" s="2">
        <v>31</v>
      </c>
      <c r="Z29" s="2"/>
      <c r="AA29" s="33" t="s">
        <v>242</v>
      </c>
      <c r="AB29" s="12" t="s">
        <v>473</v>
      </c>
      <c r="AC29" s="12">
        <v>21</v>
      </c>
      <c r="AD29" s="13">
        <v>16</v>
      </c>
      <c r="AE29" s="13">
        <v>6</v>
      </c>
      <c r="AF29" s="13"/>
      <c r="AG29" s="34"/>
      <c r="AH29" s="2" t="s">
        <v>149</v>
      </c>
      <c r="AI29" s="2" t="s">
        <v>178</v>
      </c>
      <c r="AJ29" s="2" t="s">
        <v>257</v>
      </c>
      <c r="AK29" s="2" t="s">
        <v>775</v>
      </c>
      <c r="AL29" s="2" t="s">
        <v>87</v>
      </c>
      <c r="AM29" s="1"/>
      <c r="AN29" s="2" t="s">
        <v>89</v>
      </c>
      <c r="AO29" s="1"/>
      <c r="AP29" s="2" t="s">
        <v>91</v>
      </c>
      <c r="AQ29" s="1" t="s">
        <v>787</v>
      </c>
      <c r="AR29" s="2" t="s">
        <v>93</v>
      </c>
      <c r="AS29" s="14" t="s">
        <v>788</v>
      </c>
      <c r="AT29" s="13" t="s">
        <v>95</v>
      </c>
      <c r="AU29" s="1">
        <v>0</v>
      </c>
      <c r="AV29" s="104">
        <v>2.78</v>
      </c>
      <c r="AW29" s="105">
        <v>3.11</v>
      </c>
      <c r="AX29" s="109">
        <v>1.62</v>
      </c>
      <c r="AY29" s="105">
        <v>1.74</v>
      </c>
      <c r="AZ29" s="106">
        <v>1.88</v>
      </c>
      <c r="BA29" s="108">
        <v>1.74</v>
      </c>
      <c r="BB29" s="106">
        <v>0.76</v>
      </c>
      <c r="BC29" s="108">
        <v>1.06</v>
      </c>
      <c r="BD29" s="107">
        <v>1.66</v>
      </c>
      <c r="BE29" s="106">
        <v>2.17</v>
      </c>
      <c r="BF29" s="106">
        <v>2.41</v>
      </c>
      <c r="BG29" s="106">
        <v>3.86</v>
      </c>
      <c r="BH29" s="106">
        <v>3.62</v>
      </c>
      <c r="BI29" s="8">
        <v>3.53</v>
      </c>
      <c r="BJ29" s="9">
        <v>4.97</v>
      </c>
      <c r="BK29" s="9">
        <v>7.47</v>
      </c>
      <c r="BL29" s="4">
        <v>10.38</v>
      </c>
      <c r="BM29" s="4">
        <v>16.170000000000002</v>
      </c>
      <c r="BN29" s="4">
        <v>2.39</v>
      </c>
      <c r="BO29" s="26">
        <v>2.48</v>
      </c>
      <c r="BP29" s="25">
        <v>1.56</v>
      </c>
      <c r="BQ29" s="25">
        <v>1.1100000000000001</v>
      </c>
      <c r="BR29" s="53">
        <v>0.62</v>
      </c>
      <c r="BS29" s="54">
        <v>1.1200000000000001</v>
      </c>
      <c r="BT29" s="53">
        <v>2.13</v>
      </c>
      <c r="BU29" s="54">
        <v>1.96</v>
      </c>
      <c r="BV29" s="55">
        <v>2.68</v>
      </c>
      <c r="BW29" s="53">
        <v>3.02</v>
      </c>
      <c r="BX29" s="53">
        <v>2.17</v>
      </c>
      <c r="BY29" s="53">
        <v>2.62</v>
      </c>
      <c r="BZ29" s="7">
        <v>4.17</v>
      </c>
      <c r="CA29" s="8">
        <v>3.97</v>
      </c>
      <c r="CB29" s="9">
        <v>5.67</v>
      </c>
      <c r="CC29" s="9">
        <v>9.1999999999999993</v>
      </c>
      <c r="CD29" s="4">
        <v>10.63</v>
      </c>
      <c r="CE29" s="4">
        <v>14.58</v>
      </c>
      <c r="CF29" s="16">
        <v>24.63</v>
      </c>
      <c r="CG29" s="38">
        <v>31.42</v>
      </c>
      <c r="CH29" s="20">
        <v>32.4</v>
      </c>
      <c r="CI29" s="38">
        <v>34.76</v>
      </c>
      <c r="CJ29" s="17">
        <v>35.619999999999997</v>
      </c>
      <c r="CK29" s="19">
        <v>36.24</v>
      </c>
      <c r="CL29" s="17">
        <v>37.75</v>
      </c>
      <c r="CM29" s="19">
        <v>37.840000000000003</v>
      </c>
      <c r="CN29" s="18">
        <v>37.36</v>
      </c>
      <c r="CO29" s="17">
        <v>38.85</v>
      </c>
      <c r="CP29" s="17">
        <v>39.25</v>
      </c>
      <c r="CQ29" s="17">
        <v>39.979999999999997</v>
      </c>
      <c r="CR29" s="17">
        <v>41.54</v>
      </c>
      <c r="CS29" s="19">
        <v>44.71</v>
      </c>
      <c r="CT29" s="20">
        <v>43.94</v>
      </c>
      <c r="CU29" s="20">
        <v>43.17</v>
      </c>
      <c r="CV29" s="16">
        <v>41.68</v>
      </c>
      <c r="CW29" s="16">
        <v>38.82</v>
      </c>
      <c r="CX29" s="16">
        <v>24.03</v>
      </c>
      <c r="CY29" s="38">
        <v>31.13</v>
      </c>
      <c r="CZ29" s="20">
        <v>32.99</v>
      </c>
      <c r="DA29" s="20">
        <v>34.56</v>
      </c>
      <c r="DB29" s="17">
        <v>36.14</v>
      </c>
      <c r="DC29" s="19">
        <v>36.47</v>
      </c>
      <c r="DD29" s="17">
        <v>37.19</v>
      </c>
      <c r="DE29" s="19">
        <v>37.14</v>
      </c>
      <c r="DF29" s="18">
        <v>37.89</v>
      </c>
      <c r="DG29" s="17">
        <v>38.630000000000003</v>
      </c>
      <c r="DH29" s="17">
        <v>39.479999999999997</v>
      </c>
      <c r="DI29" s="17">
        <v>39.56</v>
      </c>
      <c r="DJ29" s="17">
        <v>41.79</v>
      </c>
      <c r="DK29" s="19">
        <v>44.34</v>
      </c>
      <c r="DL29" s="20">
        <v>43.96</v>
      </c>
      <c r="DM29" s="20">
        <v>43.85</v>
      </c>
      <c r="DN29" s="16">
        <v>41.5</v>
      </c>
      <c r="DO29" s="16">
        <v>38.369999999999997</v>
      </c>
      <c r="DP29" s="16">
        <v>4</v>
      </c>
      <c r="DQ29" s="20">
        <v>5</v>
      </c>
      <c r="DR29" s="20">
        <v>4</v>
      </c>
      <c r="DS29" s="20">
        <v>4</v>
      </c>
      <c r="DT29" s="17">
        <v>2</v>
      </c>
      <c r="DU29" s="17">
        <v>-1</v>
      </c>
      <c r="DV29" s="17">
        <v>-7</v>
      </c>
      <c r="DW29" s="17">
        <v>-10</v>
      </c>
      <c r="DX29" s="17">
        <v>-14</v>
      </c>
      <c r="DY29" s="17">
        <v>-11</v>
      </c>
      <c r="DZ29" s="17">
        <v>-5</v>
      </c>
      <c r="EA29" s="17">
        <v>-2</v>
      </c>
      <c r="EB29" s="17">
        <v>1</v>
      </c>
      <c r="EC29" s="17">
        <v>4</v>
      </c>
      <c r="ED29" s="20">
        <v>6</v>
      </c>
      <c r="EE29" s="20">
        <v>6</v>
      </c>
      <c r="EF29" s="20">
        <v>7</v>
      </c>
      <c r="EG29" s="20">
        <v>8</v>
      </c>
      <c r="EI29" s="129">
        <f t="shared" si="1"/>
        <v>0.38999999999999968</v>
      </c>
      <c r="EJ29" s="129">
        <f t="shared" si="2"/>
        <v>0.62999999999999989</v>
      </c>
      <c r="EK29" s="129">
        <f t="shared" si="3"/>
        <v>6.0000000000000053E-2</v>
      </c>
      <c r="EL29" s="129">
        <f t="shared" si="4"/>
        <v>0.62999999999999989</v>
      </c>
      <c r="EM29" s="129">
        <f t="shared" si="5"/>
        <v>1.2599999999999998</v>
      </c>
      <c r="EN29" s="129">
        <f t="shared" si="6"/>
        <v>0.61999999999999988</v>
      </c>
      <c r="EO29" s="129">
        <f t="shared" si="7"/>
        <v>-1.3699999999999999</v>
      </c>
      <c r="EP29" s="129">
        <f t="shared" si="8"/>
        <v>-0.89999999999999991</v>
      </c>
      <c r="EQ29" s="129">
        <f t="shared" si="9"/>
        <v>-1.0200000000000002</v>
      </c>
      <c r="ER29" s="129">
        <f t="shared" si="10"/>
        <v>-0.85000000000000009</v>
      </c>
      <c r="ES29" s="129">
        <f t="shared" si="11"/>
        <v>0.24000000000000021</v>
      </c>
      <c r="ET29" s="129">
        <f t="shared" si="12"/>
        <v>1.2399999999999998</v>
      </c>
      <c r="EU29" s="129">
        <f t="shared" si="13"/>
        <v>-0.54999999999999982</v>
      </c>
      <c r="EV29" s="129">
        <f t="shared" si="14"/>
        <v>-0.44000000000000039</v>
      </c>
      <c r="EW29" s="129">
        <f t="shared" si="15"/>
        <v>-0.70000000000000018</v>
      </c>
    </row>
    <row r="30" spans="1:153" ht="14">
      <c r="A30" s="2" t="s">
        <v>622</v>
      </c>
      <c r="B30" s="2" t="s">
        <v>1666</v>
      </c>
      <c r="C30" s="2">
        <v>12</v>
      </c>
      <c r="D30" s="2">
        <v>7</v>
      </c>
      <c r="E30" s="2">
        <v>52481686</v>
      </c>
      <c r="F30" s="2">
        <v>167.7</v>
      </c>
      <c r="G30" s="2">
        <v>47</v>
      </c>
      <c r="H30" s="2" t="s">
        <v>167</v>
      </c>
      <c r="I30" s="2"/>
      <c r="J30" s="2" t="s">
        <v>158</v>
      </c>
      <c r="K30" s="2" t="s">
        <v>80</v>
      </c>
      <c r="L30" s="30"/>
      <c r="M30" s="30" t="s">
        <v>625</v>
      </c>
      <c r="N30" s="30"/>
      <c r="O30" s="30"/>
      <c r="P30" s="3" t="s">
        <v>6</v>
      </c>
      <c r="Q30" s="3">
        <v>24</v>
      </c>
      <c r="R30" s="2">
        <v>21</v>
      </c>
      <c r="S30" s="2">
        <v>13</v>
      </c>
      <c r="T30" s="2" t="s">
        <v>586</v>
      </c>
      <c r="U30" s="33"/>
      <c r="V30" s="3" t="s">
        <v>232</v>
      </c>
      <c r="W30" s="3">
        <v>47</v>
      </c>
      <c r="X30" s="2">
        <v>34</v>
      </c>
      <c r="Y30" s="2">
        <v>26</v>
      </c>
      <c r="Z30" s="2"/>
      <c r="AA30" s="33" t="s">
        <v>443</v>
      </c>
      <c r="AB30" s="12" t="s">
        <v>301</v>
      </c>
      <c r="AC30" s="12">
        <v>19</v>
      </c>
      <c r="AD30" s="13">
        <v>19</v>
      </c>
      <c r="AE30" s="13">
        <v>3</v>
      </c>
      <c r="AF30" s="13"/>
      <c r="AG30" s="34"/>
      <c r="AH30" s="2" t="s">
        <v>127</v>
      </c>
      <c r="AI30" s="2" t="s">
        <v>336</v>
      </c>
      <c r="AJ30" s="2" t="s">
        <v>312</v>
      </c>
      <c r="AK30" s="2" t="s">
        <v>626</v>
      </c>
      <c r="AL30" s="2" t="s">
        <v>87</v>
      </c>
      <c r="AM30" s="1" t="s">
        <v>180</v>
      </c>
      <c r="AN30" s="2" t="s">
        <v>89</v>
      </c>
      <c r="AO30" s="1" t="s">
        <v>180</v>
      </c>
      <c r="AP30" s="2" t="s">
        <v>91</v>
      </c>
      <c r="AQ30" s="1" t="s">
        <v>627</v>
      </c>
      <c r="AR30" s="2" t="s">
        <v>93</v>
      </c>
      <c r="AS30" s="14" t="s">
        <v>442</v>
      </c>
      <c r="AT30" s="13" t="s">
        <v>95</v>
      </c>
      <c r="AU30" s="1">
        <v>3</v>
      </c>
      <c r="AV30" s="104">
        <v>2.69</v>
      </c>
      <c r="AW30" s="105">
        <v>2.3199999999999998</v>
      </c>
      <c r="AX30" s="115">
        <v>2.76</v>
      </c>
      <c r="AY30" s="107">
        <v>0</v>
      </c>
      <c r="AZ30" s="106">
        <v>0</v>
      </c>
      <c r="BA30" s="108">
        <v>0.9</v>
      </c>
      <c r="BB30" s="106">
        <v>0</v>
      </c>
      <c r="BC30" s="108">
        <v>0.9</v>
      </c>
      <c r="BD30" s="107">
        <v>1.1200000000000001</v>
      </c>
      <c r="BE30" s="106">
        <v>2.4900000000000002</v>
      </c>
      <c r="BF30" s="106">
        <v>6.07</v>
      </c>
      <c r="BG30" s="106">
        <v>5.1100000000000003</v>
      </c>
      <c r="BH30" s="106">
        <v>2.41</v>
      </c>
      <c r="BI30" s="41">
        <v>2.31</v>
      </c>
      <c r="BJ30" s="5">
        <v>4.6399999999999997</v>
      </c>
      <c r="BK30" s="9">
        <v>5.34</v>
      </c>
      <c r="BL30" s="4">
        <v>8.23</v>
      </c>
      <c r="BM30" s="4">
        <v>13.99</v>
      </c>
      <c r="BN30" s="4">
        <v>4.1399999999999997</v>
      </c>
      <c r="BO30" s="26">
        <v>2.17</v>
      </c>
      <c r="BP30" s="47">
        <v>0</v>
      </c>
      <c r="BQ30" s="53">
        <v>0</v>
      </c>
      <c r="BR30" s="53">
        <v>0</v>
      </c>
      <c r="BS30" s="54">
        <v>1.24</v>
      </c>
      <c r="BT30" s="53">
        <v>1.88</v>
      </c>
      <c r="BU30" s="54">
        <v>1.74</v>
      </c>
      <c r="BV30" s="55">
        <v>2.4900000000000002</v>
      </c>
      <c r="BW30" s="53">
        <v>2.25</v>
      </c>
      <c r="BX30" s="53">
        <v>7.01</v>
      </c>
      <c r="BY30" s="53">
        <v>6.03</v>
      </c>
      <c r="BZ30" s="7">
        <v>2.74</v>
      </c>
      <c r="CA30" s="41">
        <v>2.36</v>
      </c>
      <c r="CB30" s="5">
        <v>4.41</v>
      </c>
      <c r="CC30" s="9">
        <v>5.79</v>
      </c>
      <c r="CD30" s="4">
        <v>9.1999999999999993</v>
      </c>
      <c r="CE30" s="4">
        <v>13.45</v>
      </c>
      <c r="CF30" s="16">
        <v>28.12</v>
      </c>
      <c r="CG30" s="38">
        <v>31.66</v>
      </c>
      <c r="CH30" s="23">
        <v>33.840000000000003</v>
      </c>
      <c r="CI30" s="18">
        <v>34.409999999999997</v>
      </c>
      <c r="CJ30" s="17">
        <v>36.97</v>
      </c>
      <c r="CK30" s="19">
        <v>37.9</v>
      </c>
      <c r="CL30" s="17">
        <v>39.049999999999997</v>
      </c>
      <c r="CM30" s="19">
        <v>39.64</v>
      </c>
      <c r="CN30" s="18">
        <v>39.01</v>
      </c>
      <c r="CO30" s="17">
        <v>40.11</v>
      </c>
      <c r="CP30" s="17">
        <v>41.1</v>
      </c>
      <c r="CQ30" s="17">
        <v>41.83</v>
      </c>
      <c r="CR30" s="17">
        <v>44.65</v>
      </c>
      <c r="CS30" s="42">
        <v>46.21</v>
      </c>
      <c r="CT30" s="23">
        <v>48.14</v>
      </c>
      <c r="CU30" s="20">
        <v>49.14</v>
      </c>
      <c r="CV30" s="16">
        <v>47.65</v>
      </c>
      <c r="CW30" s="16">
        <v>41.44</v>
      </c>
      <c r="CX30" s="16">
        <v>28.08</v>
      </c>
      <c r="CY30" s="38">
        <v>31.27</v>
      </c>
      <c r="CZ30" s="23">
        <v>32.51</v>
      </c>
      <c r="DA30" s="17">
        <v>34.590000000000003</v>
      </c>
      <c r="DB30" s="17">
        <v>35.64</v>
      </c>
      <c r="DC30" s="19">
        <v>37.96</v>
      </c>
      <c r="DD30" s="17">
        <v>38.78</v>
      </c>
      <c r="DE30" s="19">
        <v>39.770000000000003</v>
      </c>
      <c r="DF30" s="18">
        <v>39.04</v>
      </c>
      <c r="DG30" s="17">
        <v>40.28</v>
      </c>
      <c r="DH30" s="17">
        <v>40.86</v>
      </c>
      <c r="DI30" s="17">
        <v>40.700000000000003</v>
      </c>
      <c r="DJ30" s="17">
        <v>46.09</v>
      </c>
      <c r="DK30" s="42">
        <v>46.51</v>
      </c>
      <c r="DL30" s="23">
        <v>49.23</v>
      </c>
      <c r="DM30" s="20">
        <v>50.3</v>
      </c>
      <c r="DN30" s="16">
        <v>47.41</v>
      </c>
      <c r="DO30" s="16">
        <v>40.700000000000003</v>
      </c>
      <c r="DP30" s="16">
        <v>9</v>
      </c>
      <c r="DQ30" s="20">
        <v>9</v>
      </c>
      <c r="DR30" s="23">
        <v>9</v>
      </c>
      <c r="DS30" s="17">
        <v>5</v>
      </c>
      <c r="DT30" s="17">
        <v>2</v>
      </c>
      <c r="DU30" s="17">
        <v>-5</v>
      </c>
      <c r="DV30" s="17">
        <v>-6</v>
      </c>
      <c r="DW30" s="17">
        <v>-8</v>
      </c>
      <c r="DX30" s="17">
        <v>-6</v>
      </c>
      <c r="DY30" s="17">
        <v>-6</v>
      </c>
      <c r="DZ30" s="17">
        <v>0</v>
      </c>
      <c r="EA30" s="17">
        <v>3</v>
      </c>
      <c r="EB30" s="17">
        <v>4</v>
      </c>
      <c r="EC30" s="23">
        <v>5</v>
      </c>
      <c r="ED30" s="23">
        <v>6</v>
      </c>
      <c r="EE30" s="20">
        <v>7</v>
      </c>
      <c r="EF30" s="20">
        <v>7</v>
      </c>
      <c r="EG30" s="20">
        <v>8</v>
      </c>
      <c r="EI30" s="129">
        <f t="shared" si="1"/>
        <v>-1.4499999999999997</v>
      </c>
      <c r="EJ30" s="129">
        <f t="shared" si="2"/>
        <v>0.14999999999999991</v>
      </c>
      <c r="EK30" s="129">
        <f t="shared" si="3"/>
        <v>2.76</v>
      </c>
      <c r="EL30" s="129">
        <f t="shared" si="4"/>
        <v>0</v>
      </c>
      <c r="EM30" s="129">
        <f t="shared" si="5"/>
        <v>0</v>
      </c>
      <c r="EN30" s="129">
        <f t="shared" si="6"/>
        <v>-0.33999999999999997</v>
      </c>
      <c r="EO30" s="129">
        <f t="shared" si="7"/>
        <v>-1.88</v>
      </c>
      <c r="EP30" s="129">
        <f t="shared" si="8"/>
        <v>-0.84</v>
      </c>
      <c r="EQ30" s="129">
        <f t="shared" si="9"/>
        <v>-1.37</v>
      </c>
      <c r="ER30" s="129">
        <f t="shared" si="10"/>
        <v>0.24000000000000021</v>
      </c>
      <c r="ES30" s="129">
        <f t="shared" si="11"/>
        <v>-0.9399999999999995</v>
      </c>
      <c r="ET30" s="129">
        <f t="shared" si="12"/>
        <v>-0.91999999999999993</v>
      </c>
      <c r="EU30" s="129">
        <f t="shared" si="13"/>
        <v>-0.33000000000000007</v>
      </c>
      <c r="EV30" s="129">
        <f t="shared" si="14"/>
        <v>-4.9999999999999822E-2</v>
      </c>
      <c r="EW30" s="129">
        <f t="shared" si="15"/>
        <v>0.22999999999999954</v>
      </c>
    </row>
    <row r="31" spans="1:153" ht="14">
      <c r="A31" s="2" t="s">
        <v>1378</v>
      </c>
      <c r="B31" s="2" t="s">
        <v>1666</v>
      </c>
      <c r="C31" s="2">
        <v>16</v>
      </c>
      <c r="D31" s="2">
        <v>5</v>
      </c>
      <c r="E31" s="2">
        <v>52765012</v>
      </c>
      <c r="F31" s="2">
        <v>163.6</v>
      </c>
      <c r="G31" s="2">
        <v>55.8</v>
      </c>
      <c r="H31" s="2" t="s">
        <v>167</v>
      </c>
      <c r="I31" s="2"/>
      <c r="J31" s="2" t="s">
        <v>147</v>
      </c>
      <c r="K31" s="2" t="s">
        <v>80</v>
      </c>
      <c r="L31" s="30" t="s">
        <v>168</v>
      </c>
      <c r="M31" s="30" t="s">
        <v>538</v>
      </c>
      <c r="N31" s="30"/>
      <c r="O31" s="30"/>
      <c r="P31" s="2" t="s">
        <v>6</v>
      </c>
      <c r="Q31" s="2">
        <v>33</v>
      </c>
      <c r="R31" s="2">
        <v>21</v>
      </c>
      <c r="S31" s="2">
        <v>23</v>
      </c>
      <c r="T31" s="2" t="s">
        <v>1379</v>
      </c>
      <c r="U31" s="2"/>
      <c r="V31" s="3" t="s">
        <v>486</v>
      </c>
      <c r="W31" s="3">
        <v>47</v>
      </c>
      <c r="X31" s="2">
        <v>31</v>
      </c>
      <c r="Y31" s="2">
        <v>27</v>
      </c>
      <c r="Z31" s="2"/>
      <c r="AA31" s="33" t="s">
        <v>88</v>
      </c>
      <c r="AB31" s="3"/>
      <c r="AC31" s="3"/>
      <c r="AD31" s="2"/>
      <c r="AE31" s="2"/>
      <c r="AF31" s="2"/>
      <c r="AG31" s="33"/>
      <c r="AH31" s="2" t="s">
        <v>250</v>
      </c>
      <c r="AI31" s="2" t="s">
        <v>150</v>
      </c>
      <c r="AJ31" s="2" t="s">
        <v>119</v>
      </c>
      <c r="AK31" s="2" t="s">
        <v>151</v>
      </c>
      <c r="AL31" s="2" t="s">
        <v>87</v>
      </c>
      <c r="AM31" s="1" t="s">
        <v>108</v>
      </c>
      <c r="AN31" s="2" t="s">
        <v>89</v>
      </c>
      <c r="AO31" s="1" t="s">
        <v>131</v>
      </c>
      <c r="AP31" s="2" t="s">
        <v>91</v>
      </c>
      <c r="AQ31" s="1" t="s">
        <v>506</v>
      </c>
      <c r="AR31" s="2" t="s">
        <v>93</v>
      </c>
      <c r="AS31" s="14" t="s">
        <v>539</v>
      </c>
      <c r="AT31" s="15" t="s">
        <v>95</v>
      </c>
      <c r="AU31" s="1">
        <v>-4</v>
      </c>
      <c r="AV31" s="104">
        <v>3.69</v>
      </c>
      <c r="AW31" s="107">
        <v>3.5</v>
      </c>
      <c r="AX31" s="106">
        <v>2.86</v>
      </c>
      <c r="AY31" s="107">
        <v>2.5099999999999998</v>
      </c>
      <c r="AZ31" s="106">
        <v>1.69</v>
      </c>
      <c r="BA31" s="108">
        <v>1.22</v>
      </c>
      <c r="BB31" s="106">
        <v>1.39</v>
      </c>
      <c r="BC31" s="108">
        <v>3.06</v>
      </c>
      <c r="BD31" s="107">
        <v>4.07</v>
      </c>
      <c r="BE31" s="106">
        <v>5.55</v>
      </c>
      <c r="BF31" s="106">
        <v>7.46</v>
      </c>
      <c r="BG31" s="106">
        <v>4.17</v>
      </c>
      <c r="BH31" s="106">
        <v>4.2</v>
      </c>
      <c r="BI31" s="8">
        <v>4.45</v>
      </c>
      <c r="BJ31" s="9">
        <v>5.95</v>
      </c>
      <c r="BK31" s="9">
        <v>11.65</v>
      </c>
      <c r="BL31" s="4">
        <v>16.18</v>
      </c>
      <c r="BM31" s="98"/>
      <c r="BN31" s="4">
        <v>4.1399999999999997</v>
      </c>
      <c r="BO31" s="6">
        <v>2.2200000000000002</v>
      </c>
      <c r="BP31" s="7">
        <v>0</v>
      </c>
      <c r="BQ31" s="7">
        <v>0</v>
      </c>
      <c r="BR31" s="7">
        <v>0</v>
      </c>
      <c r="BS31" s="8">
        <v>1.1200000000000001</v>
      </c>
      <c r="BT31" s="7">
        <v>2.36</v>
      </c>
      <c r="BU31" s="8">
        <v>2.61</v>
      </c>
      <c r="BV31" s="6">
        <v>4.13</v>
      </c>
      <c r="BW31" s="7">
        <v>3.49</v>
      </c>
      <c r="BX31" s="7">
        <v>7.21</v>
      </c>
      <c r="BY31" s="7">
        <v>5.23</v>
      </c>
      <c r="BZ31" s="7">
        <v>3.88</v>
      </c>
      <c r="CA31" s="8">
        <v>5.64</v>
      </c>
      <c r="CB31" s="9">
        <v>8.58</v>
      </c>
      <c r="CC31" s="9">
        <v>13.29</v>
      </c>
      <c r="CD31" s="4">
        <v>16.57</v>
      </c>
      <c r="CE31" s="98"/>
      <c r="CF31" s="16">
        <v>28.4</v>
      </c>
      <c r="CG31" s="18">
        <v>32.81</v>
      </c>
      <c r="CH31" s="17">
        <v>34.14</v>
      </c>
      <c r="CI31" s="18">
        <v>35.4</v>
      </c>
      <c r="CJ31" s="17">
        <v>38.840000000000003</v>
      </c>
      <c r="CK31" s="19">
        <v>38.78</v>
      </c>
      <c r="CL31" s="17">
        <v>40.26</v>
      </c>
      <c r="CM31" s="19">
        <v>38.729999999999997</v>
      </c>
      <c r="CN31" s="18">
        <v>40.67</v>
      </c>
      <c r="CO31" s="17">
        <v>40.770000000000003</v>
      </c>
      <c r="CP31" s="17">
        <v>41.17</v>
      </c>
      <c r="CQ31" s="17">
        <v>46.74</v>
      </c>
      <c r="CR31" s="17">
        <v>47.31</v>
      </c>
      <c r="CS31" s="19">
        <v>49.19</v>
      </c>
      <c r="CT31" s="20">
        <v>49.63</v>
      </c>
      <c r="CU31" s="20">
        <v>49.32</v>
      </c>
      <c r="CV31" s="16">
        <v>46.85</v>
      </c>
      <c r="CW31" s="100"/>
      <c r="CX31" s="16">
        <v>28.5</v>
      </c>
      <c r="CY31" s="18">
        <v>32.92</v>
      </c>
      <c r="CZ31" s="17">
        <v>34.72</v>
      </c>
      <c r="DA31" s="17">
        <v>35.99</v>
      </c>
      <c r="DB31" s="17">
        <v>38.369999999999997</v>
      </c>
      <c r="DC31" s="19">
        <v>39.909999999999997</v>
      </c>
      <c r="DD31" s="17">
        <v>39.93</v>
      </c>
      <c r="DE31" s="19">
        <v>39.53</v>
      </c>
      <c r="DF31" s="18">
        <v>41.21</v>
      </c>
      <c r="DG31" s="17">
        <v>40.369999999999997</v>
      </c>
      <c r="DH31" s="17">
        <v>41.96</v>
      </c>
      <c r="DI31" s="17">
        <v>46.33</v>
      </c>
      <c r="DJ31" s="17">
        <v>47.7</v>
      </c>
      <c r="DK31" s="19">
        <v>49.01</v>
      </c>
      <c r="DL31" s="20">
        <v>49.89</v>
      </c>
      <c r="DM31" s="20">
        <v>49.73</v>
      </c>
      <c r="DN31" s="16">
        <v>45.75</v>
      </c>
      <c r="DO31" s="100"/>
      <c r="DP31" s="16">
        <v>3</v>
      </c>
      <c r="DQ31" s="17">
        <v>3</v>
      </c>
      <c r="DR31" s="17">
        <v>3</v>
      </c>
      <c r="DS31" s="17">
        <v>3</v>
      </c>
      <c r="DT31" s="17">
        <v>1</v>
      </c>
      <c r="DU31" s="17">
        <v>-8</v>
      </c>
      <c r="DV31" s="17">
        <v>-13</v>
      </c>
      <c r="DW31" s="17">
        <v>-16</v>
      </c>
      <c r="DX31" s="17">
        <v>-17</v>
      </c>
      <c r="DY31" s="17">
        <v>-18</v>
      </c>
      <c r="DZ31" s="17">
        <v>-18</v>
      </c>
      <c r="EA31" s="17">
        <v>-18</v>
      </c>
      <c r="EB31" s="17">
        <v>-14</v>
      </c>
      <c r="EC31" s="17">
        <v>-11</v>
      </c>
      <c r="ED31" s="20">
        <v>-4</v>
      </c>
      <c r="EE31" s="20">
        <v>-1</v>
      </c>
      <c r="EF31" s="20">
        <v>-3</v>
      </c>
      <c r="EG31" s="101"/>
      <c r="EI31" s="129">
        <f t="shared" si="1"/>
        <v>-0.44999999999999973</v>
      </c>
      <c r="EJ31" s="129">
        <f t="shared" si="2"/>
        <v>1.2799999999999998</v>
      </c>
      <c r="EK31" s="129">
        <f t="shared" si="3"/>
        <v>2.86</v>
      </c>
      <c r="EL31" s="129">
        <f t="shared" si="4"/>
        <v>2.5099999999999998</v>
      </c>
      <c r="EM31" s="129">
        <f t="shared" si="5"/>
        <v>1.69</v>
      </c>
      <c r="EN31" s="129">
        <f t="shared" si="6"/>
        <v>9.9999999999999867E-2</v>
      </c>
      <c r="EO31" s="129">
        <f t="shared" si="7"/>
        <v>-0.97</v>
      </c>
      <c r="EP31" s="129">
        <f t="shared" si="8"/>
        <v>0.45000000000000018</v>
      </c>
      <c r="EQ31" s="129">
        <f t="shared" si="9"/>
        <v>-5.9999999999999609E-2</v>
      </c>
      <c r="ER31" s="129">
        <f t="shared" si="10"/>
        <v>2.0599999999999996</v>
      </c>
      <c r="ES31" s="129">
        <f t="shared" si="11"/>
        <v>0.25</v>
      </c>
      <c r="ET31" s="129">
        <f t="shared" si="12"/>
        <v>-1.0600000000000005</v>
      </c>
      <c r="EU31" s="129">
        <f t="shared" si="13"/>
        <v>0.32000000000000028</v>
      </c>
      <c r="EV31" s="129">
        <f t="shared" si="14"/>
        <v>-1.1899999999999995</v>
      </c>
      <c r="EW31" s="129">
        <f t="shared" si="15"/>
        <v>-2.63</v>
      </c>
    </row>
    <row r="32" spans="1:153" ht="14">
      <c r="A32" s="2" t="s">
        <v>1367</v>
      </c>
      <c r="B32" s="2" t="s">
        <v>1666</v>
      </c>
      <c r="C32" s="2">
        <v>14</v>
      </c>
      <c r="D32" s="2">
        <v>2</v>
      </c>
      <c r="E32" s="2">
        <v>52943247</v>
      </c>
      <c r="F32" s="2">
        <v>139.9</v>
      </c>
      <c r="G32" s="2">
        <v>31.3</v>
      </c>
      <c r="H32" s="2" t="s">
        <v>167</v>
      </c>
      <c r="I32" s="2"/>
      <c r="J32" s="2" t="s">
        <v>158</v>
      </c>
      <c r="K32" s="2" t="s">
        <v>80</v>
      </c>
      <c r="L32" s="30" t="s">
        <v>168</v>
      </c>
      <c r="M32" s="30" t="s">
        <v>498</v>
      </c>
      <c r="N32" s="30"/>
      <c r="O32" s="30"/>
      <c r="P32" s="3" t="s">
        <v>6</v>
      </c>
      <c r="Q32" s="3">
        <v>19</v>
      </c>
      <c r="R32" s="2">
        <v>16</v>
      </c>
      <c r="S32" s="2">
        <v>14</v>
      </c>
      <c r="T32" s="2" t="s">
        <v>1368</v>
      </c>
      <c r="U32" s="33"/>
      <c r="V32" s="3" t="s">
        <v>232</v>
      </c>
      <c r="W32" s="3">
        <v>53</v>
      </c>
      <c r="X32" s="2">
        <v>31</v>
      </c>
      <c r="Y32" s="2">
        <v>31</v>
      </c>
      <c r="Z32" s="2"/>
      <c r="AA32" s="33" t="s">
        <v>242</v>
      </c>
      <c r="AB32" s="12" t="s">
        <v>217</v>
      </c>
      <c r="AC32" s="12">
        <v>32</v>
      </c>
      <c r="AD32" s="13">
        <v>20</v>
      </c>
      <c r="AE32" s="13">
        <v>13</v>
      </c>
      <c r="AF32" s="13"/>
      <c r="AG32" s="34" t="s">
        <v>197</v>
      </c>
      <c r="AH32" s="2" t="s">
        <v>272</v>
      </c>
      <c r="AI32" s="2" t="s">
        <v>118</v>
      </c>
      <c r="AJ32" s="2" t="s">
        <v>85</v>
      </c>
      <c r="AK32" s="2" t="s">
        <v>313</v>
      </c>
      <c r="AL32" s="2" t="s">
        <v>87</v>
      </c>
      <c r="AM32" s="1" t="s">
        <v>152</v>
      </c>
      <c r="AN32" s="2" t="s">
        <v>89</v>
      </c>
      <c r="AO32" s="1" t="s">
        <v>180</v>
      </c>
      <c r="AP32" s="2" t="s">
        <v>91</v>
      </c>
      <c r="AQ32" s="1" t="s">
        <v>499</v>
      </c>
      <c r="AR32" s="2" t="s">
        <v>93</v>
      </c>
      <c r="AS32" s="14" t="s">
        <v>500</v>
      </c>
      <c r="AT32" s="15" t="s">
        <v>95</v>
      </c>
      <c r="AU32" s="1">
        <v>5</v>
      </c>
      <c r="AV32" s="104">
        <v>2.34</v>
      </c>
      <c r="AW32" s="114">
        <v>2.2000000000000002</v>
      </c>
      <c r="AX32" s="115">
        <v>1.81</v>
      </c>
      <c r="AY32" s="107">
        <v>1.54</v>
      </c>
      <c r="AZ32" s="106">
        <v>2</v>
      </c>
      <c r="BA32" s="108">
        <v>1.54</v>
      </c>
      <c r="BB32" s="106">
        <v>1.67</v>
      </c>
      <c r="BC32" s="108">
        <v>2.56</v>
      </c>
      <c r="BD32" s="107">
        <v>2</v>
      </c>
      <c r="BE32" s="106">
        <v>3.17</v>
      </c>
      <c r="BF32" s="106">
        <v>5.48</v>
      </c>
      <c r="BG32" s="106">
        <v>3.06</v>
      </c>
      <c r="BH32" s="106">
        <v>2.61</v>
      </c>
      <c r="BI32" s="8">
        <v>3</v>
      </c>
      <c r="BJ32" s="5">
        <v>4.38</v>
      </c>
      <c r="BK32" s="9">
        <v>5.72</v>
      </c>
      <c r="BL32" s="4">
        <v>10.86</v>
      </c>
      <c r="BM32" s="4">
        <v>17.77</v>
      </c>
      <c r="BN32" s="4">
        <v>3.11</v>
      </c>
      <c r="BO32" s="39">
        <v>2.17</v>
      </c>
      <c r="BP32" s="5">
        <v>2.2799999999999998</v>
      </c>
      <c r="BQ32" s="7">
        <v>1.85</v>
      </c>
      <c r="BR32" s="7">
        <v>0</v>
      </c>
      <c r="BS32" s="8">
        <v>1.74</v>
      </c>
      <c r="BT32" s="7">
        <v>1.47</v>
      </c>
      <c r="BU32" s="8">
        <v>1.5</v>
      </c>
      <c r="BV32" s="6">
        <v>2.8</v>
      </c>
      <c r="BW32" s="7">
        <v>5.5</v>
      </c>
      <c r="BX32" s="7">
        <v>4.18</v>
      </c>
      <c r="BY32" s="7">
        <v>2.98</v>
      </c>
      <c r="BZ32" s="7">
        <v>3.53</v>
      </c>
      <c r="CA32" s="8">
        <v>4.37</v>
      </c>
      <c r="CB32" s="5">
        <v>6.46</v>
      </c>
      <c r="CC32" s="9">
        <v>6.41</v>
      </c>
      <c r="CD32" s="4">
        <v>10.53</v>
      </c>
      <c r="CE32" s="4">
        <v>15.36</v>
      </c>
      <c r="CF32" s="16">
        <v>25.73</v>
      </c>
      <c r="CG32" s="40">
        <v>28.31</v>
      </c>
      <c r="CH32" s="23">
        <v>28.85</v>
      </c>
      <c r="CI32" s="18">
        <v>31.22</v>
      </c>
      <c r="CJ32" s="17">
        <v>32.520000000000003</v>
      </c>
      <c r="CK32" s="19">
        <v>33.25</v>
      </c>
      <c r="CL32" s="17">
        <v>34.03</v>
      </c>
      <c r="CM32" s="19">
        <v>35.83</v>
      </c>
      <c r="CN32" s="18">
        <v>34.130000000000003</v>
      </c>
      <c r="CO32" s="17">
        <v>34.11</v>
      </c>
      <c r="CP32" s="17">
        <v>32.31</v>
      </c>
      <c r="CQ32" s="17">
        <v>36.409999999999997</v>
      </c>
      <c r="CR32" s="17">
        <v>39.92</v>
      </c>
      <c r="CS32" s="19">
        <v>40.43</v>
      </c>
      <c r="CT32" s="23">
        <v>41.78</v>
      </c>
      <c r="CU32" s="20">
        <v>40.74</v>
      </c>
      <c r="CV32" s="16">
        <v>38.5</v>
      </c>
      <c r="CW32" s="16">
        <v>38.83</v>
      </c>
      <c r="CX32" s="16">
        <v>26.76</v>
      </c>
      <c r="CY32" s="40">
        <v>28.56</v>
      </c>
      <c r="CZ32" s="23">
        <v>29.23</v>
      </c>
      <c r="DA32" s="17">
        <v>31.84</v>
      </c>
      <c r="DB32" s="17">
        <v>31.91</v>
      </c>
      <c r="DC32" s="19">
        <v>33.729999999999997</v>
      </c>
      <c r="DD32" s="17">
        <v>34.54</v>
      </c>
      <c r="DE32" s="19">
        <v>35.270000000000003</v>
      </c>
      <c r="DF32" s="18">
        <v>35.07</v>
      </c>
      <c r="DG32" s="17">
        <v>34.159999999999997</v>
      </c>
      <c r="DH32" s="17">
        <v>32.19</v>
      </c>
      <c r="DI32" s="17">
        <v>36.36</v>
      </c>
      <c r="DJ32" s="17">
        <v>38.56</v>
      </c>
      <c r="DK32" s="19">
        <v>40.01</v>
      </c>
      <c r="DL32" s="23">
        <v>40.770000000000003</v>
      </c>
      <c r="DM32" s="20">
        <v>40.15</v>
      </c>
      <c r="DN32" s="16">
        <v>36.869999999999997</v>
      </c>
      <c r="DO32" s="16">
        <v>36.729999999999997</v>
      </c>
      <c r="DP32" s="16">
        <v>5</v>
      </c>
      <c r="DQ32" s="23">
        <v>5</v>
      </c>
      <c r="DR32" s="23">
        <v>5</v>
      </c>
      <c r="DS32" s="17">
        <v>3</v>
      </c>
      <c r="DT32" s="17">
        <v>1</v>
      </c>
      <c r="DU32" s="17">
        <v>-4</v>
      </c>
      <c r="DV32" s="17">
        <v>-9</v>
      </c>
      <c r="DW32" s="17">
        <v>-15</v>
      </c>
      <c r="DX32" s="17">
        <v>-14</v>
      </c>
      <c r="DY32" s="17">
        <v>-12</v>
      </c>
      <c r="DZ32" s="17">
        <v>-12</v>
      </c>
      <c r="EA32" s="17">
        <v>-5</v>
      </c>
      <c r="EB32" s="17">
        <v>0</v>
      </c>
      <c r="EC32" s="17">
        <v>3</v>
      </c>
      <c r="ED32" s="23">
        <v>7</v>
      </c>
      <c r="EE32" s="20">
        <v>8</v>
      </c>
      <c r="EF32" s="20">
        <v>9</v>
      </c>
      <c r="EG32" s="20">
        <v>8</v>
      </c>
      <c r="EI32" s="129">
        <f t="shared" si="1"/>
        <v>-0.77</v>
      </c>
      <c r="EJ32" s="129">
        <f t="shared" si="2"/>
        <v>3.0000000000000249E-2</v>
      </c>
      <c r="EK32" s="129">
        <f t="shared" si="3"/>
        <v>-0.46999999999999975</v>
      </c>
      <c r="EL32" s="129">
        <f t="shared" si="4"/>
        <v>-0.31000000000000005</v>
      </c>
      <c r="EM32" s="129">
        <f t="shared" si="5"/>
        <v>2</v>
      </c>
      <c r="EN32" s="129">
        <f t="shared" si="6"/>
        <v>-0.19999999999999996</v>
      </c>
      <c r="EO32" s="129">
        <f t="shared" si="7"/>
        <v>0.19999999999999996</v>
      </c>
      <c r="EP32" s="129">
        <f t="shared" si="8"/>
        <v>1.06</v>
      </c>
      <c r="EQ32" s="129">
        <f t="shared" si="9"/>
        <v>-0.79999999999999982</v>
      </c>
      <c r="ER32" s="129">
        <f t="shared" si="10"/>
        <v>-2.33</v>
      </c>
      <c r="ES32" s="129">
        <f t="shared" si="11"/>
        <v>1.3000000000000007</v>
      </c>
      <c r="ET32" s="129">
        <f t="shared" si="12"/>
        <v>8.0000000000000071E-2</v>
      </c>
      <c r="EU32" s="129">
        <f t="shared" si="13"/>
        <v>-0.91999999999999993</v>
      </c>
      <c r="EV32" s="129">
        <f t="shared" si="14"/>
        <v>-1.37</v>
      </c>
      <c r="EW32" s="129">
        <f t="shared" si="15"/>
        <v>-2.08</v>
      </c>
    </row>
    <row r="33" spans="1:153" ht="14">
      <c r="A33" s="2" t="s">
        <v>1357</v>
      </c>
      <c r="B33" s="2" t="s">
        <v>1666</v>
      </c>
      <c r="C33" s="2">
        <v>22</v>
      </c>
      <c r="D33" s="2">
        <v>6</v>
      </c>
      <c r="E33" s="2">
        <v>52253968</v>
      </c>
      <c r="F33" s="2">
        <v>163.4</v>
      </c>
      <c r="G33" s="2">
        <v>54.3</v>
      </c>
      <c r="H33" s="2" t="s">
        <v>167</v>
      </c>
      <c r="I33" s="2"/>
      <c r="J33" s="2" t="s">
        <v>79</v>
      </c>
      <c r="K33" s="2" t="s">
        <v>80</v>
      </c>
      <c r="L33" s="30"/>
      <c r="M33" s="30"/>
      <c r="N33" s="30"/>
      <c r="O33" s="30"/>
      <c r="P33" s="3" t="s">
        <v>6</v>
      </c>
      <c r="Q33" s="3">
        <v>26</v>
      </c>
      <c r="R33" s="2">
        <v>24</v>
      </c>
      <c r="S33" s="2">
        <v>20</v>
      </c>
      <c r="T33" s="2" t="s">
        <v>450</v>
      </c>
      <c r="U33" s="33"/>
      <c r="V33" s="3" t="s">
        <v>232</v>
      </c>
      <c r="W33" s="3">
        <v>56</v>
      </c>
      <c r="X33" s="2">
        <v>43</v>
      </c>
      <c r="Y33" s="2">
        <v>34</v>
      </c>
      <c r="Z33" s="2"/>
      <c r="AA33" s="33" t="s">
        <v>242</v>
      </c>
      <c r="AB33" s="12" t="s">
        <v>217</v>
      </c>
      <c r="AC33" s="12">
        <v>33</v>
      </c>
      <c r="AD33" s="13">
        <v>22</v>
      </c>
      <c r="AE33" s="13">
        <v>20</v>
      </c>
      <c r="AF33" s="13"/>
      <c r="AG33" s="34"/>
      <c r="AH33" s="2" t="s">
        <v>272</v>
      </c>
      <c r="AI33" s="2" t="s">
        <v>336</v>
      </c>
      <c r="AJ33" s="2" t="s">
        <v>257</v>
      </c>
      <c r="AK33" s="2" t="s">
        <v>86</v>
      </c>
      <c r="AL33" s="2" t="s">
        <v>87</v>
      </c>
      <c r="AM33" s="1" t="s">
        <v>90</v>
      </c>
      <c r="AN33" s="2" t="s">
        <v>89</v>
      </c>
      <c r="AO33" s="1" t="s">
        <v>180</v>
      </c>
      <c r="AP33" s="2" t="s">
        <v>91</v>
      </c>
      <c r="AQ33" s="1" t="s">
        <v>451</v>
      </c>
      <c r="AR33" s="2" t="s">
        <v>93</v>
      </c>
      <c r="AS33" s="14" t="s">
        <v>450</v>
      </c>
      <c r="AT33" s="15" t="s">
        <v>95</v>
      </c>
      <c r="AU33" s="1">
        <v>-1</v>
      </c>
      <c r="AV33" s="104">
        <v>4.6900000000000004</v>
      </c>
      <c r="AW33" s="107">
        <v>2.5299999999999998</v>
      </c>
      <c r="AX33" s="106">
        <v>2.44</v>
      </c>
      <c r="AY33" s="107">
        <v>1.39</v>
      </c>
      <c r="AZ33" s="106">
        <v>1.1499999999999999</v>
      </c>
      <c r="BA33" s="108">
        <v>1.63</v>
      </c>
      <c r="BB33" s="106">
        <v>0</v>
      </c>
      <c r="BC33" s="108">
        <v>0</v>
      </c>
      <c r="BD33" s="107">
        <v>0</v>
      </c>
      <c r="BE33" s="106">
        <v>0.95</v>
      </c>
      <c r="BF33" s="106">
        <v>2.61</v>
      </c>
      <c r="BG33" s="106">
        <v>5.55</v>
      </c>
      <c r="BH33" s="106">
        <v>4.53</v>
      </c>
      <c r="BI33" s="41">
        <v>4.46</v>
      </c>
      <c r="BJ33" s="5">
        <v>7.27</v>
      </c>
      <c r="BK33" s="9">
        <v>9.31</v>
      </c>
      <c r="BL33" s="4">
        <v>13.35</v>
      </c>
      <c r="BM33" s="97">
        <v>22.15</v>
      </c>
      <c r="BN33" s="4">
        <v>3.79</v>
      </c>
      <c r="BO33" s="6">
        <v>3.12</v>
      </c>
      <c r="BP33" s="7">
        <v>2.17</v>
      </c>
      <c r="BQ33" s="7">
        <v>0.9</v>
      </c>
      <c r="BR33" s="7">
        <v>1.54</v>
      </c>
      <c r="BS33" s="8">
        <v>2.13</v>
      </c>
      <c r="BT33" s="7">
        <v>2.17</v>
      </c>
      <c r="BU33" s="8">
        <v>2.25</v>
      </c>
      <c r="BV33" s="6">
        <v>3.05</v>
      </c>
      <c r="BW33" s="7">
        <v>4.22</v>
      </c>
      <c r="BX33" s="7">
        <v>4.0199999999999996</v>
      </c>
      <c r="BY33" s="7">
        <v>4.5999999999999996</v>
      </c>
      <c r="BZ33" s="7">
        <v>5.0199999999999996</v>
      </c>
      <c r="CA33" s="41">
        <v>5.7</v>
      </c>
      <c r="CB33" s="5">
        <v>8.19</v>
      </c>
      <c r="CC33" s="9">
        <v>9.56</v>
      </c>
      <c r="CD33" s="4">
        <v>12.85</v>
      </c>
      <c r="CE33" s="97">
        <v>22.06</v>
      </c>
      <c r="CF33" s="16">
        <v>28.35</v>
      </c>
      <c r="CG33" s="18">
        <v>32.03</v>
      </c>
      <c r="CH33" s="17">
        <v>35.619999999999997</v>
      </c>
      <c r="CI33" s="18">
        <v>37.93</v>
      </c>
      <c r="CJ33" s="17">
        <v>38.64</v>
      </c>
      <c r="CK33" s="19">
        <v>40.549999999999997</v>
      </c>
      <c r="CL33" s="17">
        <v>41.41</v>
      </c>
      <c r="CM33" s="19">
        <v>42.53</v>
      </c>
      <c r="CN33" s="18">
        <v>43.45</v>
      </c>
      <c r="CO33" s="17">
        <v>42.73</v>
      </c>
      <c r="CP33" s="17">
        <v>43.25</v>
      </c>
      <c r="CQ33" s="17">
        <v>42.57</v>
      </c>
      <c r="CR33" s="17">
        <v>49.82</v>
      </c>
      <c r="CS33" s="42">
        <v>48.57</v>
      </c>
      <c r="CT33" s="23">
        <v>51.42</v>
      </c>
      <c r="CU33" s="20">
        <v>50.83</v>
      </c>
      <c r="CV33" s="16">
        <v>48.56</v>
      </c>
      <c r="CW33" s="97">
        <v>38.47</v>
      </c>
      <c r="CX33" s="16">
        <v>29.08</v>
      </c>
      <c r="CY33" s="18">
        <v>31.26</v>
      </c>
      <c r="CZ33" s="17">
        <v>34.54</v>
      </c>
      <c r="DA33" s="17">
        <v>36.729999999999997</v>
      </c>
      <c r="DB33" s="17">
        <v>37.43</v>
      </c>
      <c r="DC33" s="19">
        <v>40.81</v>
      </c>
      <c r="DD33" s="17">
        <v>41.76</v>
      </c>
      <c r="DE33" s="19">
        <v>43.08</v>
      </c>
      <c r="DF33" s="18">
        <v>44.63</v>
      </c>
      <c r="DG33" s="17">
        <v>42.6</v>
      </c>
      <c r="DH33" s="17">
        <v>44.12</v>
      </c>
      <c r="DI33" s="17">
        <v>43.91</v>
      </c>
      <c r="DJ33" s="17">
        <v>50.11</v>
      </c>
      <c r="DK33" s="42">
        <v>49.5</v>
      </c>
      <c r="DL33" s="23">
        <v>51.77</v>
      </c>
      <c r="DM33" s="20">
        <v>49.61</v>
      </c>
      <c r="DN33" s="16">
        <v>49.26</v>
      </c>
      <c r="DO33" s="97">
        <v>39.130000000000003</v>
      </c>
      <c r="DP33" s="16">
        <v>4</v>
      </c>
      <c r="DQ33" s="17">
        <v>4</v>
      </c>
      <c r="DR33" s="17">
        <v>4</v>
      </c>
      <c r="DS33" s="17">
        <v>3</v>
      </c>
      <c r="DT33" s="17">
        <v>0</v>
      </c>
      <c r="DU33" s="17">
        <v>-3</v>
      </c>
      <c r="DV33" s="17">
        <v>-9</v>
      </c>
      <c r="DW33" s="17">
        <v>-12</v>
      </c>
      <c r="DX33" s="17">
        <v>-17</v>
      </c>
      <c r="DY33" s="17">
        <v>-15</v>
      </c>
      <c r="DZ33" s="17">
        <v>-10</v>
      </c>
      <c r="EA33" s="17">
        <v>-7</v>
      </c>
      <c r="EB33" s="17">
        <v>-1</v>
      </c>
      <c r="EC33" s="23">
        <v>4</v>
      </c>
      <c r="ED33" s="23">
        <v>5</v>
      </c>
      <c r="EE33" s="20">
        <v>2</v>
      </c>
      <c r="EF33" s="20">
        <v>0</v>
      </c>
      <c r="EG33" s="97">
        <v>1</v>
      </c>
      <c r="EI33" s="129">
        <f t="shared" si="1"/>
        <v>0.90000000000000036</v>
      </c>
      <c r="EJ33" s="129">
        <f t="shared" si="2"/>
        <v>-0.5900000000000003</v>
      </c>
      <c r="EK33" s="129">
        <f t="shared" si="3"/>
        <v>0.27</v>
      </c>
      <c r="EL33" s="129">
        <f t="shared" si="4"/>
        <v>0.48999999999999988</v>
      </c>
      <c r="EM33" s="129">
        <f t="shared" si="5"/>
        <v>-0.39000000000000012</v>
      </c>
      <c r="EN33" s="129">
        <f t="shared" si="6"/>
        <v>-0.5</v>
      </c>
      <c r="EO33" s="129">
        <f t="shared" si="7"/>
        <v>-2.17</v>
      </c>
      <c r="EP33" s="129">
        <f t="shared" si="8"/>
        <v>-2.25</v>
      </c>
      <c r="EQ33" s="129">
        <f t="shared" si="9"/>
        <v>-3.05</v>
      </c>
      <c r="ER33" s="129">
        <f t="shared" si="10"/>
        <v>-3.2699999999999996</v>
      </c>
      <c r="ES33" s="129">
        <f t="shared" si="11"/>
        <v>-1.4099999999999997</v>
      </c>
      <c r="ET33" s="129">
        <f t="shared" si="12"/>
        <v>0.95000000000000018</v>
      </c>
      <c r="EU33" s="129">
        <f t="shared" si="13"/>
        <v>-0.48999999999999932</v>
      </c>
      <c r="EV33" s="129">
        <f t="shared" si="14"/>
        <v>-1.2400000000000002</v>
      </c>
      <c r="EW33" s="129">
        <f t="shared" si="15"/>
        <v>-0.91999999999999993</v>
      </c>
    </row>
    <row r="34" spans="1:153" ht="14">
      <c r="A34" s="2" t="s">
        <v>1257</v>
      </c>
      <c r="B34" s="2" t="s">
        <v>1666</v>
      </c>
      <c r="C34" s="2">
        <v>21</v>
      </c>
      <c r="D34" s="2">
        <v>11</v>
      </c>
      <c r="E34" s="2">
        <v>38175891</v>
      </c>
      <c r="F34" s="2">
        <v>153</v>
      </c>
      <c r="G34" s="2">
        <v>35.299999999999997</v>
      </c>
      <c r="H34" s="2" t="s">
        <v>167</v>
      </c>
      <c r="I34" s="2"/>
      <c r="J34" s="2" t="s">
        <v>158</v>
      </c>
      <c r="K34" s="2" t="s">
        <v>80</v>
      </c>
      <c r="L34" s="30" t="s">
        <v>1258</v>
      </c>
      <c r="M34" s="30"/>
      <c r="N34" s="30"/>
      <c r="O34" s="30"/>
      <c r="P34" s="3" t="s">
        <v>6</v>
      </c>
      <c r="Q34" s="3">
        <v>27</v>
      </c>
      <c r="R34" s="2">
        <v>26</v>
      </c>
      <c r="S34" s="2">
        <v>21</v>
      </c>
      <c r="T34" s="2" t="s">
        <v>1259</v>
      </c>
      <c r="U34" s="33"/>
      <c r="V34" s="3" t="s">
        <v>232</v>
      </c>
      <c r="W34" s="3">
        <v>55</v>
      </c>
      <c r="X34" s="2">
        <v>42</v>
      </c>
      <c r="Y34" s="2">
        <v>26</v>
      </c>
      <c r="Z34" s="2"/>
      <c r="AA34" s="33" t="s">
        <v>242</v>
      </c>
      <c r="AB34" s="12" t="s">
        <v>217</v>
      </c>
      <c r="AC34" s="12">
        <v>21</v>
      </c>
      <c r="AD34" s="13">
        <v>14</v>
      </c>
      <c r="AE34" s="13">
        <v>4</v>
      </c>
      <c r="AF34" s="13"/>
      <c r="AG34" s="34"/>
      <c r="AH34" s="2" t="s">
        <v>149</v>
      </c>
      <c r="AI34" s="2" t="s">
        <v>409</v>
      </c>
      <c r="AJ34" s="2" t="s">
        <v>1260</v>
      </c>
      <c r="AK34" s="2" t="s">
        <v>353</v>
      </c>
      <c r="AL34" s="2" t="s">
        <v>87</v>
      </c>
      <c r="AM34" s="1" t="s">
        <v>839</v>
      </c>
      <c r="AN34" s="2" t="s">
        <v>89</v>
      </c>
      <c r="AO34" s="1" t="s">
        <v>197</v>
      </c>
      <c r="AP34" s="2" t="s">
        <v>91</v>
      </c>
      <c r="AQ34" s="1" t="s">
        <v>1261</v>
      </c>
      <c r="AR34" s="2" t="s">
        <v>93</v>
      </c>
      <c r="AS34" s="14" t="s">
        <v>1262</v>
      </c>
      <c r="AT34" s="15" t="s">
        <v>95</v>
      </c>
      <c r="AU34" s="1">
        <v>1</v>
      </c>
      <c r="AV34" s="104">
        <v>3.93</v>
      </c>
      <c r="AW34" s="107">
        <v>2.92</v>
      </c>
      <c r="AX34" s="106">
        <v>1.87</v>
      </c>
      <c r="AY34" s="107">
        <v>1.87</v>
      </c>
      <c r="AZ34" s="106">
        <v>1.74</v>
      </c>
      <c r="BA34" s="108">
        <v>1.94</v>
      </c>
      <c r="BB34" s="106">
        <v>1.45</v>
      </c>
      <c r="BC34" s="108">
        <v>2.04</v>
      </c>
      <c r="BD34" s="107">
        <v>2.31</v>
      </c>
      <c r="BE34" s="106">
        <v>5.72</v>
      </c>
      <c r="BF34" s="106">
        <v>6.14</v>
      </c>
      <c r="BG34" s="106">
        <v>3.69</v>
      </c>
      <c r="BH34" s="106">
        <v>2.2400000000000002</v>
      </c>
      <c r="BI34" s="8">
        <v>2.11</v>
      </c>
      <c r="BJ34" s="5">
        <v>3.9</v>
      </c>
      <c r="BK34" s="9">
        <v>6.17</v>
      </c>
      <c r="BL34" s="4">
        <v>8.91</v>
      </c>
      <c r="BM34" s="98"/>
      <c r="BN34" s="4">
        <v>3.63</v>
      </c>
      <c r="BO34" s="6">
        <v>2.11</v>
      </c>
      <c r="BP34" s="7">
        <v>0.95</v>
      </c>
      <c r="BQ34" s="7">
        <v>0</v>
      </c>
      <c r="BR34" s="7">
        <v>1.62</v>
      </c>
      <c r="BS34" s="8">
        <v>1.73</v>
      </c>
      <c r="BT34" s="7">
        <v>2.4</v>
      </c>
      <c r="BU34" s="8">
        <v>2.56</v>
      </c>
      <c r="BV34" s="6">
        <v>2.5</v>
      </c>
      <c r="BW34" s="7">
        <v>4.34</v>
      </c>
      <c r="BX34" s="7">
        <v>6.84</v>
      </c>
      <c r="BY34" s="7">
        <v>4.66</v>
      </c>
      <c r="BZ34" s="7">
        <v>1.74</v>
      </c>
      <c r="CA34" s="8">
        <v>2.95</v>
      </c>
      <c r="CB34" s="5">
        <v>4.71</v>
      </c>
      <c r="CC34" s="9">
        <v>6.85</v>
      </c>
      <c r="CD34" s="4">
        <v>9.74</v>
      </c>
      <c r="CE34" s="98"/>
      <c r="CF34" s="16">
        <v>26.26</v>
      </c>
      <c r="CG34" s="18">
        <v>28.56</v>
      </c>
      <c r="CH34" s="17">
        <v>30.89</v>
      </c>
      <c r="CI34" s="18">
        <v>33.04</v>
      </c>
      <c r="CJ34" s="17">
        <v>35.04</v>
      </c>
      <c r="CK34" s="19">
        <v>35.85</v>
      </c>
      <c r="CL34" s="17">
        <v>37.22</v>
      </c>
      <c r="CM34" s="19">
        <v>37.01</v>
      </c>
      <c r="CN34" s="18">
        <v>38.770000000000003</v>
      </c>
      <c r="CO34" s="17">
        <v>38.58</v>
      </c>
      <c r="CP34" s="17">
        <v>38.159999999999997</v>
      </c>
      <c r="CQ34" s="17">
        <v>42.07</v>
      </c>
      <c r="CR34" s="17">
        <v>41.47</v>
      </c>
      <c r="CS34" s="19">
        <v>44.46</v>
      </c>
      <c r="CT34" s="23">
        <v>45.29</v>
      </c>
      <c r="CU34" s="20">
        <v>45.44</v>
      </c>
      <c r="CV34" s="16">
        <v>44.74</v>
      </c>
      <c r="CW34" s="100"/>
      <c r="CX34" s="16">
        <v>25.86</v>
      </c>
      <c r="CY34" s="18">
        <v>28.6</v>
      </c>
      <c r="CZ34" s="17">
        <v>31.9</v>
      </c>
      <c r="DA34" s="17">
        <v>33.590000000000003</v>
      </c>
      <c r="DB34" s="17">
        <v>35.229999999999997</v>
      </c>
      <c r="DC34" s="19">
        <v>36.32</v>
      </c>
      <c r="DD34" s="17">
        <v>37.1</v>
      </c>
      <c r="DE34" s="19">
        <v>37.81</v>
      </c>
      <c r="DF34" s="18">
        <v>39.22</v>
      </c>
      <c r="DG34" s="17">
        <v>38.57</v>
      </c>
      <c r="DH34" s="17">
        <v>38.71</v>
      </c>
      <c r="DI34" s="17">
        <v>41.96</v>
      </c>
      <c r="DJ34" s="17">
        <v>41.11</v>
      </c>
      <c r="DK34" s="19">
        <v>44.95</v>
      </c>
      <c r="DL34" s="23">
        <v>45.13</v>
      </c>
      <c r="DM34" s="20">
        <v>46.25</v>
      </c>
      <c r="DN34" s="16">
        <v>43.39</v>
      </c>
      <c r="DO34" s="100"/>
      <c r="DP34" s="16">
        <v>4</v>
      </c>
      <c r="DQ34" s="17">
        <v>6</v>
      </c>
      <c r="DR34" s="17">
        <v>6</v>
      </c>
      <c r="DS34" s="17">
        <v>3</v>
      </c>
      <c r="DT34" s="17">
        <v>0</v>
      </c>
      <c r="DU34" s="17">
        <v>-9</v>
      </c>
      <c r="DV34" s="17">
        <v>-14</v>
      </c>
      <c r="DW34" s="17">
        <v>-22</v>
      </c>
      <c r="DX34" s="17">
        <v>-23</v>
      </c>
      <c r="DY34" s="17">
        <v>-21</v>
      </c>
      <c r="DZ34" s="17">
        <v>-18</v>
      </c>
      <c r="EA34" s="17">
        <v>-11</v>
      </c>
      <c r="EB34" s="17">
        <v>-8</v>
      </c>
      <c r="EC34" s="17">
        <v>-3</v>
      </c>
      <c r="ED34" s="23">
        <v>0</v>
      </c>
      <c r="EE34" s="20">
        <v>0</v>
      </c>
      <c r="EF34" s="20">
        <v>0</v>
      </c>
      <c r="EG34" s="101"/>
      <c r="EI34" s="129">
        <f t="shared" si="1"/>
        <v>0.30000000000000027</v>
      </c>
      <c r="EJ34" s="129">
        <f t="shared" si="2"/>
        <v>0.81</v>
      </c>
      <c r="EK34" s="129">
        <f t="shared" si="3"/>
        <v>0.92000000000000015</v>
      </c>
      <c r="EL34" s="129">
        <f t="shared" si="4"/>
        <v>1.87</v>
      </c>
      <c r="EM34" s="129">
        <f t="shared" si="5"/>
        <v>0.11999999999999988</v>
      </c>
      <c r="EN34" s="129">
        <f t="shared" si="6"/>
        <v>0.20999999999999996</v>
      </c>
      <c r="EO34" s="129">
        <f t="shared" si="7"/>
        <v>-0.95</v>
      </c>
      <c r="EP34" s="129">
        <f t="shared" si="8"/>
        <v>-0.52</v>
      </c>
      <c r="EQ34" s="129">
        <f t="shared" si="9"/>
        <v>-0.18999999999999995</v>
      </c>
      <c r="ER34" s="129">
        <f t="shared" si="10"/>
        <v>1.38</v>
      </c>
      <c r="ES34" s="129">
        <f t="shared" si="11"/>
        <v>-0.70000000000000018</v>
      </c>
      <c r="ET34" s="129">
        <f t="shared" si="12"/>
        <v>-0.9700000000000002</v>
      </c>
      <c r="EU34" s="129">
        <f t="shared" si="13"/>
        <v>0.50000000000000022</v>
      </c>
      <c r="EV34" s="129">
        <f t="shared" si="14"/>
        <v>-0.8400000000000003</v>
      </c>
      <c r="EW34" s="129">
        <f t="shared" si="15"/>
        <v>-0.81</v>
      </c>
    </row>
    <row r="35" spans="1:153" ht="14">
      <c r="A35" s="2" t="s">
        <v>1245</v>
      </c>
      <c r="B35" s="2" t="s">
        <v>1666</v>
      </c>
      <c r="C35" s="2">
        <v>14</v>
      </c>
      <c r="D35" s="2">
        <v>8</v>
      </c>
      <c r="E35" s="2">
        <v>53285247</v>
      </c>
      <c r="F35" s="2">
        <v>165.9</v>
      </c>
      <c r="G35" s="2">
        <v>53.3</v>
      </c>
      <c r="H35" s="2" t="s">
        <v>167</v>
      </c>
      <c r="I35" s="2"/>
      <c r="J35" s="2" t="s">
        <v>79</v>
      </c>
      <c r="K35" s="2" t="s">
        <v>80</v>
      </c>
      <c r="L35" s="30"/>
      <c r="M35" s="30"/>
      <c r="N35" s="30"/>
      <c r="O35" s="30"/>
      <c r="P35" s="3" t="s">
        <v>6</v>
      </c>
      <c r="Q35" s="3">
        <v>32</v>
      </c>
      <c r="R35" s="2">
        <v>33</v>
      </c>
      <c r="S35" s="2">
        <v>23</v>
      </c>
      <c r="T35" s="2" t="s">
        <v>1246</v>
      </c>
      <c r="U35" s="33"/>
      <c r="V35" s="3" t="s">
        <v>137</v>
      </c>
      <c r="W35" s="3">
        <v>51</v>
      </c>
      <c r="X35" s="2">
        <v>40</v>
      </c>
      <c r="Y35" s="2">
        <v>29</v>
      </c>
      <c r="Z35" s="2"/>
      <c r="AA35" s="33" t="s">
        <v>443</v>
      </c>
      <c r="AB35" s="12" t="s">
        <v>116</v>
      </c>
      <c r="AC35" s="12">
        <v>20</v>
      </c>
      <c r="AD35" s="13">
        <v>12</v>
      </c>
      <c r="AE35" s="13">
        <v>7</v>
      </c>
      <c r="AF35" s="13"/>
      <c r="AG35" s="34"/>
      <c r="AH35" s="2" t="s">
        <v>272</v>
      </c>
      <c r="AI35" s="2" t="s">
        <v>202</v>
      </c>
      <c r="AJ35" s="2" t="s">
        <v>266</v>
      </c>
      <c r="AK35" s="2" t="s">
        <v>390</v>
      </c>
      <c r="AL35" s="2" t="s">
        <v>87</v>
      </c>
      <c r="AM35" s="1" t="s">
        <v>197</v>
      </c>
      <c r="AN35" s="2" t="s">
        <v>89</v>
      </c>
      <c r="AO35" s="1" t="s">
        <v>180</v>
      </c>
      <c r="AP35" s="2" t="s">
        <v>91</v>
      </c>
      <c r="AQ35" s="1" t="s">
        <v>935</v>
      </c>
      <c r="AR35" s="2" t="s">
        <v>93</v>
      </c>
      <c r="AS35" s="14" t="s">
        <v>1247</v>
      </c>
      <c r="AT35" s="15" t="s">
        <v>95</v>
      </c>
      <c r="AU35" s="1">
        <v>0</v>
      </c>
      <c r="AV35" s="104">
        <v>5.03</v>
      </c>
      <c r="AW35" s="107">
        <v>3.65</v>
      </c>
      <c r="AX35" s="106">
        <v>2.61</v>
      </c>
      <c r="AY35" s="107">
        <v>3.56</v>
      </c>
      <c r="AZ35" s="106">
        <v>2.3199999999999998</v>
      </c>
      <c r="BA35" s="108">
        <v>2.5</v>
      </c>
      <c r="BB35" s="106">
        <v>1.5</v>
      </c>
      <c r="BC35" s="108">
        <v>1.96</v>
      </c>
      <c r="BD35" s="107">
        <v>2.52</v>
      </c>
      <c r="BE35" s="106">
        <v>4.5199999999999996</v>
      </c>
      <c r="BF35" s="106">
        <v>5.15</v>
      </c>
      <c r="BG35" s="106">
        <v>7.9</v>
      </c>
      <c r="BH35" s="106">
        <v>2.63</v>
      </c>
      <c r="BI35" s="8">
        <v>2.4700000000000002</v>
      </c>
      <c r="BJ35" s="5">
        <v>3.58</v>
      </c>
      <c r="BK35" s="5">
        <v>5.27</v>
      </c>
      <c r="BL35" s="4">
        <v>9.5399999999999991</v>
      </c>
      <c r="BM35" s="97">
        <v>16.98</v>
      </c>
      <c r="BN35" s="4">
        <v>5.62</v>
      </c>
      <c r="BO35" s="6">
        <v>2.39</v>
      </c>
      <c r="BP35" s="7">
        <v>1.61</v>
      </c>
      <c r="BQ35" s="7">
        <v>0</v>
      </c>
      <c r="BR35" s="7">
        <v>2.29</v>
      </c>
      <c r="BS35" s="8">
        <v>2.98</v>
      </c>
      <c r="BT35" s="7">
        <v>2.2400000000000002</v>
      </c>
      <c r="BU35" s="8">
        <v>3.44</v>
      </c>
      <c r="BV35" s="6">
        <v>3.41</v>
      </c>
      <c r="BW35" s="7">
        <v>4.3600000000000003</v>
      </c>
      <c r="BX35" s="7">
        <v>6.96</v>
      </c>
      <c r="BY35" s="7">
        <v>8.7200000000000006</v>
      </c>
      <c r="BZ35" s="7">
        <v>4.43</v>
      </c>
      <c r="CA35" s="8">
        <v>3.28</v>
      </c>
      <c r="CB35" s="5">
        <v>4.41</v>
      </c>
      <c r="CC35" s="5">
        <v>5.27</v>
      </c>
      <c r="CD35" s="4">
        <v>9.34</v>
      </c>
      <c r="CE35" s="97">
        <v>17.239999999999998</v>
      </c>
      <c r="CF35" s="16">
        <v>27.5</v>
      </c>
      <c r="CG35" s="18">
        <v>33.83</v>
      </c>
      <c r="CH35" s="17">
        <v>35.700000000000003</v>
      </c>
      <c r="CI35" s="18">
        <v>35.94</v>
      </c>
      <c r="CJ35" s="17">
        <v>36.799999999999997</v>
      </c>
      <c r="CK35" s="19">
        <v>38.43</v>
      </c>
      <c r="CL35" s="17">
        <v>40.89</v>
      </c>
      <c r="CM35" s="19">
        <v>40.85</v>
      </c>
      <c r="CN35" s="18">
        <v>39.24</v>
      </c>
      <c r="CO35" s="17">
        <v>40.08</v>
      </c>
      <c r="CP35" s="17">
        <v>42.46</v>
      </c>
      <c r="CQ35" s="17">
        <v>44.13</v>
      </c>
      <c r="CR35" s="17">
        <v>16.79</v>
      </c>
      <c r="CS35" s="19">
        <v>47.87</v>
      </c>
      <c r="CT35" s="23">
        <v>46.92</v>
      </c>
      <c r="CU35" s="23">
        <v>46.43</v>
      </c>
      <c r="CV35" s="16">
        <v>44.47</v>
      </c>
      <c r="CW35" s="97">
        <v>39.17</v>
      </c>
      <c r="CX35" s="16">
        <v>27.39</v>
      </c>
      <c r="CY35" s="18">
        <v>32.130000000000003</v>
      </c>
      <c r="CZ35" s="17">
        <v>35.75</v>
      </c>
      <c r="DA35" s="17">
        <v>35.72</v>
      </c>
      <c r="DB35" s="17">
        <v>36.42</v>
      </c>
      <c r="DC35" s="19">
        <v>38.28</v>
      </c>
      <c r="DD35" s="17">
        <v>41.8</v>
      </c>
      <c r="DE35" s="19">
        <v>41.6</v>
      </c>
      <c r="DF35" s="18">
        <v>39.659999999999997</v>
      </c>
      <c r="DG35" s="17">
        <v>39.65</v>
      </c>
      <c r="DH35" s="17">
        <v>42.48</v>
      </c>
      <c r="DI35" s="17">
        <v>44.54</v>
      </c>
      <c r="DJ35" s="17">
        <v>46.39</v>
      </c>
      <c r="DK35" s="19">
        <v>47.46</v>
      </c>
      <c r="DL35" s="23">
        <v>46.42</v>
      </c>
      <c r="DM35" s="23">
        <v>46.76</v>
      </c>
      <c r="DN35" s="16">
        <v>43.86</v>
      </c>
      <c r="DO35" s="97">
        <v>37.46</v>
      </c>
      <c r="DP35" s="16">
        <v>1</v>
      </c>
      <c r="DQ35" s="17">
        <v>3</v>
      </c>
      <c r="DR35" s="17">
        <v>6</v>
      </c>
      <c r="DS35" s="17">
        <v>2</v>
      </c>
      <c r="DT35" s="17">
        <v>0</v>
      </c>
      <c r="DU35" s="17">
        <v>-8</v>
      </c>
      <c r="DV35" s="17">
        <v>-14</v>
      </c>
      <c r="DW35" s="17">
        <v>-16</v>
      </c>
      <c r="DX35" s="17">
        <v>-17</v>
      </c>
      <c r="DY35" s="17">
        <v>-15</v>
      </c>
      <c r="DZ35" s="17">
        <v>-12</v>
      </c>
      <c r="EA35" s="17">
        <v>-6</v>
      </c>
      <c r="EB35" s="17">
        <v>-1</v>
      </c>
      <c r="EC35" s="17">
        <v>0</v>
      </c>
      <c r="ED35" s="23">
        <v>1</v>
      </c>
      <c r="EE35" s="23">
        <v>1</v>
      </c>
      <c r="EF35" s="20">
        <v>3</v>
      </c>
      <c r="EG35" s="97">
        <v>1</v>
      </c>
      <c r="EI35" s="129">
        <f t="shared" si="1"/>
        <v>-0.58999999999999986</v>
      </c>
      <c r="EJ35" s="129">
        <f t="shared" si="2"/>
        <v>1.2599999999999998</v>
      </c>
      <c r="EK35" s="129">
        <f t="shared" si="3"/>
        <v>0.99999999999999978</v>
      </c>
      <c r="EL35" s="129">
        <f t="shared" si="4"/>
        <v>3.56</v>
      </c>
      <c r="EM35" s="129">
        <f t="shared" si="5"/>
        <v>2.9999999999999805E-2</v>
      </c>
      <c r="EN35" s="129">
        <f t="shared" si="6"/>
        <v>-0.48</v>
      </c>
      <c r="EO35" s="129">
        <f t="shared" si="7"/>
        <v>-0.74000000000000021</v>
      </c>
      <c r="EP35" s="129">
        <f t="shared" si="8"/>
        <v>-1.48</v>
      </c>
      <c r="EQ35" s="129">
        <f t="shared" si="9"/>
        <v>-0.89000000000000012</v>
      </c>
      <c r="ER35" s="129">
        <f t="shared" si="10"/>
        <v>0.15999999999999925</v>
      </c>
      <c r="ES35" s="129">
        <f t="shared" si="11"/>
        <v>-1.8099999999999996</v>
      </c>
      <c r="ET35" s="129">
        <f t="shared" si="12"/>
        <v>-0.82000000000000028</v>
      </c>
      <c r="EU35" s="129">
        <f t="shared" si="13"/>
        <v>-1.7999999999999998</v>
      </c>
      <c r="EV35" s="129">
        <f t="shared" si="14"/>
        <v>-0.80999999999999961</v>
      </c>
      <c r="EW35" s="129">
        <f t="shared" si="15"/>
        <v>-0.83000000000000007</v>
      </c>
    </row>
    <row r="36" spans="1:153" ht="14">
      <c r="A36" s="2" t="s">
        <v>1208</v>
      </c>
      <c r="B36" s="2" t="s">
        <v>1666</v>
      </c>
      <c r="C36" s="2">
        <v>13</v>
      </c>
      <c r="D36" s="2">
        <v>6</v>
      </c>
      <c r="E36" s="2">
        <v>53640248</v>
      </c>
      <c r="F36" s="2">
        <v>168</v>
      </c>
      <c r="G36" s="2">
        <v>50.8</v>
      </c>
      <c r="H36" s="2" t="s">
        <v>167</v>
      </c>
      <c r="I36" s="2"/>
      <c r="J36" s="2" t="s">
        <v>79</v>
      </c>
      <c r="K36" s="2" t="s">
        <v>80</v>
      </c>
      <c r="L36" s="30" t="s">
        <v>1210</v>
      </c>
      <c r="M36" s="30"/>
      <c r="N36" s="30"/>
      <c r="O36" s="30"/>
      <c r="P36" s="2" t="s">
        <v>17</v>
      </c>
      <c r="Q36" s="2">
        <v>28</v>
      </c>
      <c r="R36" s="2">
        <v>27</v>
      </c>
      <c r="S36" s="2">
        <v>23</v>
      </c>
      <c r="T36" s="2" t="s">
        <v>206</v>
      </c>
      <c r="U36" s="2"/>
      <c r="V36" s="3" t="s">
        <v>216</v>
      </c>
      <c r="W36" s="3">
        <v>56</v>
      </c>
      <c r="X36" s="2">
        <v>35</v>
      </c>
      <c r="Y36" s="2">
        <v>27</v>
      </c>
      <c r="Z36" s="2"/>
      <c r="AA36" s="33" t="s">
        <v>242</v>
      </c>
      <c r="AB36" s="3" t="s">
        <v>217</v>
      </c>
      <c r="AC36" s="3">
        <v>32</v>
      </c>
      <c r="AD36" s="2">
        <v>16</v>
      </c>
      <c r="AE36" s="2">
        <v>13</v>
      </c>
      <c r="AF36" s="2"/>
      <c r="AG36" s="33"/>
      <c r="AH36" s="2" t="s">
        <v>127</v>
      </c>
      <c r="AI36" s="2" t="s">
        <v>202</v>
      </c>
      <c r="AJ36" s="2" t="s">
        <v>140</v>
      </c>
      <c r="AK36" s="2" t="s">
        <v>313</v>
      </c>
      <c r="AL36" s="2" t="s">
        <v>87</v>
      </c>
      <c r="AM36" s="1" t="s">
        <v>90</v>
      </c>
      <c r="AN36" s="2" t="s">
        <v>89</v>
      </c>
      <c r="AO36" s="1" t="s">
        <v>180</v>
      </c>
      <c r="AP36" s="2" t="s">
        <v>91</v>
      </c>
      <c r="AQ36" s="1" t="s">
        <v>1211</v>
      </c>
      <c r="AR36" s="2" t="s">
        <v>93</v>
      </c>
      <c r="AS36" s="14" t="s">
        <v>1212</v>
      </c>
      <c r="AT36" s="15" t="s">
        <v>95</v>
      </c>
      <c r="AU36" s="1">
        <v>4</v>
      </c>
      <c r="AV36" s="104">
        <v>3.58</v>
      </c>
      <c r="AW36" s="107">
        <v>3.51</v>
      </c>
      <c r="AX36" s="106">
        <v>2.92</v>
      </c>
      <c r="AY36" s="107">
        <v>3.23</v>
      </c>
      <c r="AZ36" s="106">
        <v>3.85</v>
      </c>
      <c r="BA36" s="108">
        <v>2.86</v>
      </c>
      <c r="BB36" s="106">
        <v>3.3</v>
      </c>
      <c r="BC36" s="108">
        <v>3.07</v>
      </c>
      <c r="BD36" s="107">
        <v>2.0499999999999998</v>
      </c>
      <c r="BE36" s="106">
        <v>2.62</v>
      </c>
      <c r="BF36" s="106">
        <v>4.18</v>
      </c>
      <c r="BG36" s="106">
        <v>5.47</v>
      </c>
      <c r="BH36" s="106">
        <v>3.19</v>
      </c>
      <c r="BI36" s="8">
        <v>4.83</v>
      </c>
      <c r="BJ36" s="5">
        <v>6.87</v>
      </c>
      <c r="BK36" s="9">
        <v>7.21</v>
      </c>
      <c r="BL36" s="4">
        <v>12.72</v>
      </c>
      <c r="BM36" s="4">
        <v>17.399999999999999</v>
      </c>
      <c r="BN36" s="4">
        <v>3.16</v>
      </c>
      <c r="BO36" s="6">
        <v>2.56</v>
      </c>
      <c r="BP36" s="7">
        <v>2.59</v>
      </c>
      <c r="BQ36" s="7">
        <v>1.3</v>
      </c>
      <c r="BR36" s="7">
        <v>0.9</v>
      </c>
      <c r="BS36" s="8">
        <v>1.61</v>
      </c>
      <c r="BT36" s="7">
        <v>2.61</v>
      </c>
      <c r="BU36" s="8">
        <v>2.2400000000000002</v>
      </c>
      <c r="BV36" s="6">
        <v>3.86</v>
      </c>
      <c r="BW36" s="7">
        <v>4.66</v>
      </c>
      <c r="BX36" s="7">
        <v>4.47</v>
      </c>
      <c r="BY36" s="7">
        <v>4.5599999999999996</v>
      </c>
      <c r="BZ36" s="7">
        <v>4.5599999999999996</v>
      </c>
      <c r="CA36" s="8">
        <v>6.18</v>
      </c>
      <c r="CB36" s="5">
        <v>6.85</v>
      </c>
      <c r="CC36" s="9">
        <v>8.3000000000000007</v>
      </c>
      <c r="CD36" s="4">
        <v>12.01</v>
      </c>
      <c r="CE36" s="4">
        <v>16.8</v>
      </c>
      <c r="CF36" s="16">
        <v>32.159999999999997</v>
      </c>
      <c r="CG36" s="18">
        <v>32.9</v>
      </c>
      <c r="CH36" s="17">
        <v>34.869999999999997</v>
      </c>
      <c r="CI36" s="18">
        <v>37.020000000000003</v>
      </c>
      <c r="CJ36" s="17">
        <v>38.15</v>
      </c>
      <c r="CK36" s="19">
        <v>39.200000000000003</v>
      </c>
      <c r="CL36" s="17">
        <v>40.56</v>
      </c>
      <c r="CM36" s="19">
        <v>43.52</v>
      </c>
      <c r="CN36" s="18">
        <v>40.54</v>
      </c>
      <c r="CO36" s="17">
        <v>41.54</v>
      </c>
      <c r="CP36" s="17">
        <v>42.47</v>
      </c>
      <c r="CQ36" s="17">
        <v>44.93</v>
      </c>
      <c r="CR36" s="17">
        <v>46.05</v>
      </c>
      <c r="CS36" s="19">
        <v>48.97</v>
      </c>
      <c r="CT36" s="23">
        <v>49.16</v>
      </c>
      <c r="CU36" s="20">
        <v>48.57</v>
      </c>
      <c r="CV36" s="16">
        <v>44.63</v>
      </c>
      <c r="CW36" s="16">
        <v>42.6</v>
      </c>
      <c r="CX36" s="16">
        <v>32.270000000000003</v>
      </c>
      <c r="CY36" s="18">
        <v>31.74</v>
      </c>
      <c r="CZ36" s="17">
        <v>33.39</v>
      </c>
      <c r="DA36" s="17">
        <v>37.99</v>
      </c>
      <c r="DB36" s="17">
        <v>38.479999999999997</v>
      </c>
      <c r="DC36" s="19">
        <v>39.39</v>
      </c>
      <c r="DD36" s="17">
        <v>41.7</v>
      </c>
      <c r="DE36" s="19">
        <v>43.27</v>
      </c>
      <c r="DF36" s="18">
        <v>40.53</v>
      </c>
      <c r="DG36" s="17">
        <v>41.58</v>
      </c>
      <c r="DH36" s="17">
        <v>42.5</v>
      </c>
      <c r="DI36" s="17">
        <v>45.93</v>
      </c>
      <c r="DJ36" s="17">
        <v>46.94</v>
      </c>
      <c r="DK36" s="19">
        <v>48.67</v>
      </c>
      <c r="DL36" s="23">
        <v>49.35</v>
      </c>
      <c r="DM36" s="20">
        <v>48.56</v>
      </c>
      <c r="DN36" s="16">
        <v>43.38</v>
      </c>
      <c r="DO36" s="16">
        <v>41.04</v>
      </c>
      <c r="DP36" s="16">
        <v>7</v>
      </c>
      <c r="DQ36" s="17">
        <v>7</v>
      </c>
      <c r="DR36" s="17">
        <v>7</v>
      </c>
      <c r="DS36" s="17">
        <v>10</v>
      </c>
      <c r="DT36" s="17">
        <v>4</v>
      </c>
      <c r="DU36" s="17">
        <v>2</v>
      </c>
      <c r="DV36" s="17">
        <v>-2</v>
      </c>
      <c r="DW36" s="17">
        <v>-11</v>
      </c>
      <c r="DX36" s="17">
        <v>-14</v>
      </c>
      <c r="DY36" s="17">
        <v>-14</v>
      </c>
      <c r="DZ36" s="17">
        <v>-7</v>
      </c>
      <c r="EA36" s="17">
        <v>0</v>
      </c>
      <c r="EB36" s="17">
        <v>4</v>
      </c>
      <c r="EC36" s="17">
        <v>3</v>
      </c>
      <c r="ED36" s="23">
        <v>3</v>
      </c>
      <c r="EE36" s="20">
        <v>3</v>
      </c>
      <c r="EF36" s="20">
        <v>3</v>
      </c>
      <c r="EG36" s="20">
        <v>4</v>
      </c>
      <c r="EI36" s="129">
        <f t="shared" si="1"/>
        <v>0.41999999999999993</v>
      </c>
      <c r="EJ36" s="129">
        <f t="shared" si="2"/>
        <v>0.94999999999999973</v>
      </c>
      <c r="EK36" s="129">
        <f t="shared" si="3"/>
        <v>0.33000000000000007</v>
      </c>
      <c r="EL36" s="129">
        <f t="shared" si="4"/>
        <v>1.93</v>
      </c>
      <c r="EM36" s="129">
        <f t="shared" si="5"/>
        <v>2.95</v>
      </c>
      <c r="EN36" s="129">
        <f t="shared" si="6"/>
        <v>1.2499999999999998</v>
      </c>
      <c r="EO36" s="129">
        <f t="shared" si="7"/>
        <v>0.69</v>
      </c>
      <c r="EP36" s="129">
        <f t="shared" si="8"/>
        <v>0.82999999999999963</v>
      </c>
      <c r="EQ36" s="129">
        <f t="shared" si="9"/>
        <v>-1.81</v>
      </c>
      <c r="ER36" s="129">
        <f t="shared" si="10"/>
        <v>-2.04</v>
      </c>
      <c r="ES36" s="129">
        <f t="shared" si="11"/>
        <v>-0.29000000000000004</v>
      </c>
      <c r="ET36" s="129">
        <f t="shared" si="12"/>
        <v>0.91000000000000014</v>
      </c>
      <c r="EU36" s="129">
        <f t="shared" si="13"/>
        <v>-1.3699999999999997</v>
      </c>
      <c r="EV36" s="129">
        <f t="shared" si="14"/>
        <v>-1.3499999999999996</v>
      </c>
      <c r="EW36" s="129">
        <f t="shared" si="15"/>
        <v>2.0000000000000462E-2</v>
      </c>
    </row>
    <row r="37" spans="1:153" ht="14">
      <c r="A37" s="2" t="s">
        <v>887</v>
      </c>
      <c r="B37" s="2" t="s">
        <v>1666</v>
      </c>
      <c r="C37" s="2">
        <v>16</v>
      </c>
      <c r="D37" s="2">
        <v>2</v>
      </c>
      <c r="E37" s="2">
        <v>47844300</v>
      </c>
      <c r="F37" s="2">
        <v>157</v>
      </c>
      <c r="G37" s="2">
        <v>51</v>
      </c>
      <c r="H37" s="2" t="s">
        <v>167</v>
      </c>
      <c r="I37" s="2"/>
      <c r="J37" s="2" t="s">
        <v>147</v>
      </c>
      <c r="K37" s="2" t="s">
        <v>80</v>
      </c>
      <c r="L37" s="30" t="s">
        <v>168</v>
      </c>
      <c r="M37" s="30"/>
      <c r="N37" s="30"/>
      <c r="O37" s="30"/>
      <c r="P37" s="3" t="s">
        <v>15</v>
      </c>
      <c r="Q37" s="3">
        <v>30</v>
      </c>
      <c r="R37" s="2">
        <v>21</v>
      </c>
      <c r="S37" s="2">
        <v>20</v>
      </c>
      <c r="T37" s="2" t="s">
        <v>275</v>
      </c>
      <c r="U37" s="33"/>
      <c r="V37" s="3" t="s">
        <v>159</v>
      </c>
      <c r="W37" s="3">
        <v>49</v>
      </c>
      <c r="X37" s="2">
        <v>32</v>
      </c>
      <c r="Y37" s="2">
        <v>32</v>
      </c>
      <c r="Z37" s="2"/>
      <c r="AA37" s="33" t="s">
        <v>176</v>
      </c>
      <c r="AB37" s="12" t="s">
        <v>160</v>
      </c>
      <c r="AC37" s="12">
        <v>20</v>
      </c>
      <c r="AD37" s="13">
        <v>11</v>
      </c>
      <c r="AE37" s="13">
        <v>9</v>
      </c>
      <c r="AF37" s="13"/>
      <c r="AG37" s="34"/>
      <c r="AH37" s="2" t="s">
        <v>177</v>
      </c>
      <c r="AI37" s="2" t="s">
        <v>936</v>
      </c>
      <c r="AJ37" s="2" t="s">
        <v>559</v>
      </c>
      <c r="AK37" s="2" t="s">
        <v>658</v>
      </c>
      <c r="AL37" s="2" t="s">
        <v>87</v>
      </c>
      <c r="AM37" s="1" t="s">
        <v>131</v>
      </c>
      <c r="AN37" s="2" t="s">
        <v>89</v>
      </c>
      <c r="AO37" s="1" t="s">
        <v>108</v>
      </c>
      <c r="AP37" s="2" t="s">
        <v>91</v>
      </c>
      <c r="AQ37" s="1" t="s">
        <v>337</v>
      </c>
      <c r="AR37" s="2" t="s">
        <v>93</v>
      </c>
      <c r="AS37" s="14" t="s">
        <v>1167</v>
      </c>
      <c r="AT37" s="15" t="s">
        <v>95</v>
      </c>
      <c r="AU37" s="1">
        <v>-3</v>
      </c>
      <c r="AV37" s="104">
        <v>3.38</v>
      </c>
      <c r="AW37" s="107">
        <v>3.56</v>
      </c>
      <c r="AX37" s="106">
        <v>2.17</v>
      </c>
      <c r="AY37" s="107">
        <v>2.36</v>
      </c>
      <c r="AZ37" s="106">
        <v>2.5</v>
      </c>
      <c r="BA37" s="108">
        <v>2.5</v>
      </c>
      <c r="BB37" s="106">
        <v>3.9</v>
      </c>
      <c r="BC37" s="108">
        <v>1.34</v>
      </c>
      <c r="BD37" s="107">
        <v>1.94</v>
      </c>
      <c r="BE37" s="106">
        <v>3.13</v>
      </c>
      <c r="BF37" s="106">
        <v>3.12</v>
      </c>
      <c r="BG37" s="106">
        <v>5.89</v>
      </c>
      <c r="BH37" s="106">
        <v>0.9</v>
      </c>
      <c r="BI37" s="8">
        <v>2.33</v>
      </c>
      <c r="BJ37" s="7">
        <v>3.69</v>
      </c>
      <c r="BK37" s="9">
        <v>5.43</v>
      </c>
      <c r="BL37" s="4">
        <v>11.85</v>
      </c>
      <c r="BM37" s="4">
        <v>16.7</v>
      </c>
      <c r="BN37" s="4">
        <v>3.87</v>
      </c>
      <c r="BO37" s="6">
        <v>2.87</v>
      </c>
      <c r="BP37" s="7">
        <v>1.5</v>
      </c>
      <c r="BQ37" s="7">
        <v>0</v>
      </c>
      <c r="BR37" s="7">
        <v>0</v>
      </c>
      <c r="BS37" s="8">
        <v>0</v>
      </c>
      <c r="BT37" s="7">
        <v>0.88</v>
      </c>
      <c r="BU37" s="8">
        <v>1.51</v>
      </c>
      <c r="BV37" s="6">
        <v>2.4700000000000002</v>
      </c>
      <c r="BW37" s="7">
        <v>3.89</v>
      </c>
      <c r="BX37" s="7">
        <v>4.13</v>
      </c>
      <c r="BY37" s="7">
        <v>5.78</v>
      </c>
      <c r="BZ37" s="7">
        <v>0</v>
      </c>
      <c r="CA37" s="8">
        <v>0.99</v>
      </c>
      <c r="CB37" s="7">
        <v>3.49</v>
      </c>
      <c r="CC37" s="9">
        <v>5.52</v>
      </c>
      <c r="CD37" s="4">
        <v>11.73</v>
      </c>
      <c r="CE37" s="4">
        <v>16.13</v>
      </c>
      <c r="CF37" s="16">
        <v>26.45</v>
      </c>
      <c r="CG37" s="18">
        <v>29.59</v>
      </c>
      <c r="CH37" s="17">
        <v>30.85</v>
      </c>
      <c r="CI37" s="18">
        <v>31.93</v>
      </c>
      <c r="CJ37" s="17">
        <v>33.94</v>
      </c>
      <c r="CK37" s="19">
        <v>34.630000000000003</v>
      </c>
      <c r="CL37" s="17">
        <v>35.76</v>
      </c>
      <c r="CM37" s="19">
        <v>36.49</v>
      </c>
      <c r="CN37" s="18">
        <v>36.19</v>
      </c>
      <c r="CO37" s="17">
        <v>38.049999999999997</v>
      </c>
      <c r="CP37" s="17">
        <v>39.049999999999997</v>
      </c>
      <c r="CQ37" s="17">
        <v>38.659999999999997</v>
      </c>
      <c r="CR37" s="17">
        <v>40.770000000000003</v>
      </c>
      <c r="CS37" s="19">
        <v>44.59</v>
      </c>
      <c r="CT37" s="17">
        <v>45.09</v>
      </c>
      <c r="CU37" s="20">
        <v>43.46</v>
      </c>
      <c r="CV37" s="16">
        <v>39.700000000000003</v>
      </c>
      <c r="CW37" s="16">
        <v>35.979999999999997</v>
      </c>
      <c r="CX37" s="16">
        <v>26.61</v>
      </c>
      <c r="CY37" s="18">
        <v>29.2</v>
      </c>
      <c r="CZ37" s="17">
        <v>30.87</v>
      </c>
      <c r="DA37" s="17">
        <v>31.94</v>
      </c>
      <c r="DB37" s="17">
        <v>34.69</v>
      </c>
      <c r="DC37" s="19">
        <v>34.9</v>
      </c>
      <c r="DD37" s="17">
        <v>36.21</v>
      </c>
      <c r="DE37" s="19">
        <v>36.770000000000003</v>
      </c>
      <c r="DF37" s="18">
        <v>36.15</v>
      </c>
      <c r="DG37" s="17">
        <v>38.020000000000003</v>
      </c>
      <c r="DH37" s="17">
        <v>39.53</v>
      </c>
      <c r="DI37" s="17">
        <v>37.89</v>
      </c>
      <c r="DJ37" s="17">
        <v>41.51</v>
      </c>
      <c r="DK37" s="19">
        <v>44.21</v>
      </c>
      <c r="DL37" s="17">
        <v>45.11</v>
      </c>
      <c r="DM37" s="20">
        <v>44.07</v>
      </c>
      <c r="DN37" s="16">
        <v>39.07</v>
      </c>
      <c r="DO37" s="16">
        <v>36.22</v>
      </c>
      <c r="DP37" s="16">
        <v>3</v>
      </c>
      <c r="DQ37" s="17">
        <v>3</v>
      </c>
      <c r="DR37" s="17">
        <v>6</v>
      </c>
      <c r="DS37" s="17">
        <v>6</v>
      </c>
      <c r="DT37" s="17">
        <v>5</v>
      </c>
      <c r="DU37" s="17">
        <v>2</v>
      </c>
      <c r="DV37" s="17">
        <v>0</v>
      </c>
      <c r="DW37" s="17">
        <v>-6</v>
      </c>
      <c r="DX37" s="17">
        <v>-14</v>
      </c>
      <c r="DY37" s="17">
        <v>-14</v>
      </c>
      <c r="DZ37" s="17">
        <v>-15</v>
      </c>
      <c r="EA37" s="17">
        <v>-18</v>
      </c>
      <c r="EB37" s="17">
        <v>-15</v>
      </c>
      <c r="EC37" s="17">
        <v>-10</v>
      </c>
      <c r="ED37" s="17">
        <v>-4</v>
      </c>
      <c r="EE37" s="20">
        <v>0</v>
      </c>
      <c r="EF37" s="20">
        <v>0</v>
      </c>
      <c r="EG37" s="20">
        <v>0</v>
      </c>
      <c r="EI37" s="129">
        <f t="shared" si="1"/>
        <v>-0.49000000000000021</v>
      </c>
      <c r="EJ37" s="129">
        <f t="shared" si="2"/>
        <v>0.69</v>
      </c>
      <c r="EK37" s="129">
        <f t="shared" si="3"/>
        <v>0.66999999999999993</v>
      </c>
      <c r="EL37" s="129">
        <f t="shared" si="4"/>
        <v>2.36</v>
      </c>
      <c r="EM37" s="129">
        <f t="shared" si="5"/>
        <v>2.5</v>
      </c>
      <c r="EN37" s="129">
        <f t="shared" si="6"/>
        <v>2.5</v>
      </c>
      <c r="EO37" s="129">
        <f t="shared" si="7"/>
        <v>3.02</v>
      </c>
      <c r="EP37" s="129">
        <f t="shared" si="8"/>
        <v>-0.16999999999999993</v>
      </c>
      <c r="EQ37" s="129">
        <f t="shared" si="9"/>
        <v>-0.53000000000000025</v>
      </c>
      <c r="ER37" s="129">
        <f t="shared" si="10"/>
        <v>-0.76000000000000023</v>
      </c>
      <c r="ES37" s="129">
        <f t="shared" si="11"/>
        <v>-1.0099999999999998</v>
      </c>
      <c r="ET37" s="129">
        <f t="shared" si="12"/>
        <v>0.10999999999999943</v>
      </c>
      <c r="EU37" s="129">
        <f t="shared" si="13"/>
        <v>0.9</v>
      </c>
      <c r="EV37" s="129">
        <f t="shared" si="14"/>
        <v>1.34</v>
      </c>
      <c r="EW37" s="129">
        <f t="shared" si="15"/>
        <v>0.19999999999999973</v>
      </c>
    </row>
    <row r="38" spans="1:153" ht="14">
      <c r="A38" s="2" t="s">
        <v>1403</v>
      </c>
      <c r="B38" s="2" t="s">
        <v>1666</v>
      </c>
      <c r="C38" s="2">
        <v>14</v>
      </c>
      <c r="D38" s="2">
        <v>6</v>
      </c>
      <c r="E38" s="2">
        <v>51640576</v>
      </c>
      <c r="F38" s="2">
        <v>161.80000000000001</v>
      </c>
      <c r="G38" s="2">
        <v>46.6</v>
      </c>
      <c r="H38" s="2" t="s">
        <v>167</v>
      </c>
      <c r="I38" s="2"/>
      <c r="J38" s="2" t="s">
        <v>79</v>
      </c>
      <c r="K38" s="2" t="s">
        <v>819</v>
      </c>
      <c r="L38" s="30" t="s">
        <v>859</v>
      </c>
      <c r="M38" s="30"/>
      <c r="N38" s="30"/>
      <c r="O38" s="30"/>
      <c r="P38" s="3" t="s">
        <v>6</v>
      </c>
      <c r="Q38" s="3">
        <v>29</v>
      </c>
      <c r="R38" s="2">
        <v>21</v>
      </c>
      <c r="S38" s="2">
        <v>21</v>
      </c>
      <c r="T38" s="2" t="s">
        <v>1406</v>
      </c>
      <c r="U38" s="33"/>
      <c r="V38" s="3" t="s">
        <v>232</v>
      </c>
      <c r="W38" s="3">
        <v>50</v>
      </c>
      <c r="X38" s="2">
        <v>29</v>
      </c>
      <c r="Y38" s="2">
        <v>28</v>
      </c>
      <c r="Z38" s="2"/>
      <c r="AA38" s="33" t="s">
        <v>443</v>
      </c>
      <c r="AB38" s="12" t="s">
        <v>217</v>
      </c>
      <c r="AC38" s="12">
        <v>31</v>
      </c>
      <c r="AD38" s="13">
        <v>21</v>
      </c>
      <c r="AE38" s="13">
        <v>18</v>
      </c>
      <c r="AF38" s="13"/>
      <c r="AG38" s="34" t="s">
        <v>180</v>
      </c>
      <c r="AH38" s="2" t="s">
        <v>250</v>
      </c>
      <c r="AI38" s="2" t="s">
        <v>128</v>
      </c>
      <c r="AJ38" s="2" t="s">
        <v>606</v>
      </c>
      <c r="AK38" s="2" t="s">
        <v>841</v>
      </c>
      <c r="AL38" s="2" t="s">
        <v>87</v>
      </c>
      <c r="AM38" s="1"/>
      <c r="AN38" s="2" t="s">
        <v>89</v>
      </c>
      <c r="AO38" s="1"/>
      <c r="AP38" s="2" t="s">
        <v>91</v>
      </c>
      <c r="AQ38" s="1" t="s">
        <v>1407</v>
      </c>
      <c r="AR38" s="2" t="s">
        <v>93</v>
      </c>
      <c r="AS38" s="14" t="s">
        <v>854</v>
      </c>
      <c r="AT38" s="14"/>
      <c r="AU38" s="1"/>
      <c r="AV38" s="104">
        <v>4.07</v>
      </c>
      <c r="AW38" s="105">
        <v>4.43</v>
      </c>
      <c r="AX38" s="109">
        <v>3.95</v>
      </c>
      <c r="AY38" s="107">
        <v>3.5</v>
      </c>
      <c r="AZ38" s="106">
        <v>2.25</v>
      </c>
      <c r="BA38" s="108">
        <v>3.44</v>
      </c>
      <c r="BB38" s="106">
        <v>1.86</v>
      </c>
      <c r="BC38" s="108">
        <v>2.13</v>
      </c>
      <c r="BD38" s="107">
        <v>2.8</v>
      </c>
      <c r="BE38" s="106">
        <v>4.4800000000000004</v>
      </c>
      <c r="BF38" s="106">
        <v>7.4</v>
      </c>
      <c r="BG38" s="106">
        <v>3.98</v>
      </c>
      <c r="BH38" s="106">
        <v>3.25</v>
      </c>
      <c r="BI38" s="4">
        <v>4.37</v>
      </c>
      <c r="BJ38" s="9">
        <v>5.82</v>
      </c>
      <c r="BK38" s="9">
        <v>6.23</v>
      </c>
      <c r="BL38" s="4">
        <v>12.61</v>
      </c>
      <c r="BM38" s="97">
        <v>17.36</v>
      </c>
      <c r="BN38" s="4">
        <v>4.92</v>
      </c>
      <c r="BO38" s="26">
        <v>2.61</v>
      </c>
      <c r="BP38" s="25">
        <v>0.87</v>
      </c>
      <c r="BQ38" s="53">
        <v>1.1200000000000001</v>
      </c>
      <c r="BR38" s="53">
        <v>2.08</v>
      </c>
      <c r="BS38" s="54">
        <v>2.37</v>
      </c>
      <c r="BT38" s="53">
        <v>4.49</v>
      </c>
      <c r="BU38" s="54">
        <v>2.62</v>
      </c>
      <c r="BV38" s="55">
        <v>3.71</v>
      </c>
      <c r="BW38" s="53">
        <v>3.98</v>
      </c>
      <c r="BX38" s="53">
        <v>5.21</v>
      </c>
      <c r="BY38" s="53">
        <v>3.9</v>
      </c>
      <c r="BZ38" s="7">
        <v>3.86</v>
      </c>
      <c r="CA38" s="4">
        <v>4.3899999999999997</v>
      </c>
      <c r="CB38" s="9">
        <v>6.12</v>
      </c>
      <c r="CC38" s="9">
        <v>6.6</v>
      </c>
      <c r="CD38" s="4">
        <v>10.38</v>
      </c>
      <c r="CE38" s="97">
        <v>17.43</v>
      </c>
      <c r="CF38" s="16">
        <v>26.65</v>
      </c>
      <c r="CG38" s="38">
        <v>31.82</v>
      </c>
      <c r="CH38" s="20">
        <v>35.33</v>
      </c>
      <c r="CI38" s="18">
        <v>36.340000000000003</v>
      </c>
      <c r="CJ38" s="17">
        <v>36.24</v>
      </c>
      <c r="CK38" s="19">
        <v>37.42</v>
      </c>
      <c r="CL38" s="17">
        <v>37.409999999999997</v>
      </c>
      <c r="CM38" s="19">
        <v>39.29</v>
      </c>
      <c r="CN38" s="18">
        <v>38.42</v>
      </c>
      <c r="CO38" s="17">
        <v>39.06</v>
      </c>
      <c r="CP38" s="17">
        <v>40.28</v>
      </c>
      <c r="CQ38" s="17">
        <v>42.03</v>
      </c>
      <c r="CR38" s="17">
        <v>45.26</v>
      </c>
      <c r="CS38" s="16">
        <v>45.32</v>
      </c>
      <c r="CT38" s="20">
        <v>46.86</v>
      </c>
      <c r="CU38" s="20">
        <v>45.53</v>
      </c>
      <c r="CV38" s="16">
        <v>41.77</v>
      </c>
      <c r="CW38" s="97">
        <v>37.6</v>
      </c>
      <c r="CX38" s="16">
        <v>26.62</v>
      </c>
      <c r="CY38" s="38">
        <v>31.33</v>
      </c>
      <c r="CZ38" s="20">
        <v>35.090000000000003</v>
      </c>
      <c r="DA38" s="17">
        <v>36.450000000000003</v>
      </c>
      <c r="DB38" s="17">
        <v>36.81</v>
      </c>
      <c r="DC38" s="19">
        <v>36.94</v>
      </c>
      <c r="DD38" s="17">
        <v>36.99</v>
      </c>
      <c r="DE38" s="19">
        <v>38.130000000000003</v>
      </c>
      <c r="DF38" s="18">
        <v>38.090000000000003</v>
      </c>
      <c r="DG38" s="17">
        <v>39.44</v>
      </c>
      <c r="DH38" s="17">
        <v>40.33</v>
      </c>
      <c r="DI38" s="17">
        <v>42.57</v>
      </c>
      <c r="DJ38" s="17">
        <v>45.58</v>
      </c>
      <c r="DK38" s="16">
        <v>45.37</v>
      </c>
      <c r="DL38" s="20">
        <v>46.35</v>
      </c>
      <c r="DM38" s="20">
        <v>44.75</v>
      </c>
      <c r="DN38" s="16">
        <v>41.02</v>
      </c>
      <c r="DO38" s="97">
        <v>38.53</v>
      </c>
      <c r="DP38" s="16">
        <v>4</v>
      </c>
      <c r="DQ38" s="20">
        <v>7</v>
      </c>
      <c r="DR38" s="20">
        <v>8</v>
      </c>
      <c r="DS38" s="17">
        <v>6</v>
      </c>
      <c r="DT38" s="17">
        <v>3</v>
      </c>
      <c r="DU38" s="17">
        <v>0</v>
      </c>
      <c r="DV38" s="17">
        <v>-3</v>
      </c>
      <c r="DW38" s="17">
        <v>-8</v>
      </c>
      <c r="DX38" s="17">
        <v>-7</v>
      </c>
      <c r="DY38" s="17">
        <v>-5</v>
      </c>
      <c r="DZ38" s="17">
        <v>-1</v>
      </c>
      <c r="EA38" s="17">
        <v>2</v>
      </c>
      <c r="EB38" s="17">
        <v>4</v>
      </c>
      <c r="EC38" s="20">
        <v>6</v>
      </c>
      <c r="ED38" s="20">
        <v>6</v>
      </c>
      <c r="EE38" s="20">
        <v>3</v>
      </c>
      <c r="EF38" s="20">
        <v>0</v>
      </c>
      <c r="EG38" s="97">
        <v>-3</v>
      </c>
      <c r="EI38" s="129">
        <f t="shared" si="1"/>
        <v>-0.84999999999999964</v>
      </c>
      <c r="EJ38" s="129">
        <f t="shared" si="2"/>
        <v>1.8199999999999998</v>
      </c>
      <c r="EK38" s="129">
        <f t="shared" si="3"/>
        <v>3.08</v>
      </c>
      <c r="EL38" s="129">
        <f t="shared" si="4"/>
        <v>2.38</v>
      </c>
      <c r="EM38" s="129">
        <f t="shared" si="5"/>
        <v>0.16999999999999993</v>
      </c>
      <c r="EN38" s="129">
        <f t="shared" si="6"/>
        <v>1.0699999999999998</v>
      </c>
      <c r="EO38" s="129">
        <f t="shared" si="7"/>
        <v>-2.63</v>
      </c>
      <c r="EP38" s="129">
        <f t="shared" si="8"/>
        <v>-0.49000000000000021</v>
      </c>
      <c r="EQ38" s="129">
        <f t="shared" si="9"/>
        <v>-0.91000000000000014</v>
      </c>
      <c r="ER38" s="129">
        <f t="shared" si="10"/>
        <v>0.50000000000000044</v>
      </c>
      <c r="ES38" s="129">
        <f t="shared" si="11"/>
        <v>2.1900000000000004</v>
      </c>
      <c r="ET38" s="129">
        <f t="shared" si="12"/>
        <v>8.0000000000000071E-2</v>
      </c>
      <c r="EU38" s="129">
        <f t="shared" si="13"/>
        <v>-0.60999999999999988</v>
      </c>
      <c r="EV38" s="129">
        <f t="shared" si="14"/>
        <v>-1.9999999999999574E-2</v>
      </c>
      <c r="EW38" s="129">
        <f t="shared" si="15"/>
        <v>-0.29999999999999982</v>
      </c>
    </row>
    <row r="39" spans="1:153" ht="14">
      <c r="A39" s="2" t="s">
        <v>1084</v>
      </c>
      <c r="B39" s="2" t="s">
        <v>1666</v>
      </c>
      <c r="C39" s="2">
        <v>16</v>
      </c>
      <c r="D39" s="2">
        <v>4</v>
      </c>
      <c r="E39" s="2">
        <v>50905061</v>
      </c>
      <c r="F39" s="2">
        <v>164</v>
      </c>
      <c r="G39" s="2">
        <v>52.7</v>
      </c>
      <c r="H39" s="2" t="s">
        <v>167</v>
      </c>
      <c r="I39" s="2"/>
      <c r="J39" s="2" t="s">
        <v>79</v>
      </c>
      <c r="K39" s="2" t="s">
        <v>819</v>
      </c>
      <c r="L39" s="30"/>
      <c r="M39" s="30"/>
      <c r="N39" s="30"/>
      <c r="O39" s="30"/>
      <c r="P39" s="3" t="s">
        <v>17</v>
      </c>
      <c r="Q39" s="3">
        <v>31</v>
      </c>
      <c r="R39" s="2">
        <v>26</v>
      </c>
      <c r="S39" s="2">
        <v>16</v>
      </c>
      <c r="T39" s="2" t="s">
        <v>280</v>
      </c>
      <c r="U39" s="33"/>
      <c r="V39" s="3" t="s">
        <v>216</v>
      </c>
      <c r="W39" s="3">
        <v>52</v>
      </c>
      <c r="X39" s="2">
        <v>34</v>
      </c>
      <c r="Y39" s="2">
        <v>14</v>
      </c>
      <c r="Z39" s="2"/>
      <c r="AA39" s="33" t="s">
        <v>242</v>
      </c>
      <c r="AB39" s="12" t="s">
        <v>217</v>
      </c>
      <c r="AC39" s="12">
        <v>39</v>
      </c>
      <c r="AD39" s="13">
        <v>20</v>
      </c>
      <c r="AE39" s="13">
        <v>10</v>
      </c>
      <c r="AF39" s="13"/>
      <c r="AG39" s="34" t="s">
        <v>197</v>
      </c>
      <c r="AH39" s="2" t="s">
        <v>177</v>
      </c>
      <c r="AI39" s="2" t="s">
        <v>403</v>
      </c>
      <c r="AJ39" s="2" t="s">
        <v>606</v>
      </c>
      <c r="AK39" s="2" t="s">
        <v>422</v>
      </c>
      <c r="AL39" s="2" t="s">
        <v>87</v>
      </c>
      <c r="AM39" s="1"/>
      <c r="AN39" s="2" t="s">
        <v>89</v>
      </c>
      <c r="AO39" s="1"/>
      <c r="AP39" s="2" t="s">
        <v>91</v>
      </c>
      <c r="AQ39" s="1" t="s">
        <v>787</v>
      </c>
      <c r="AR39" s="2" t="s">
        <v>93</v>
      </c>
      <c r="AS39" s="14" t="s">
        <v>1087</v>
      </c>
      <c r="AT39" s="14"/>
      <c r="AU39" s="1"/>
      <c r="AV39" s="104">
        <v>4.49</v>
      </c>
      <c r="AW39" s="105">
        <v>3.95</v>
      </c>
      <c r="AX39" s="109">
        <v>3.38</v>
      </c>
      <c r="AY39" s="107">
        <v>2.41</v>
      </c>
      <c r="AZ39" s="106">
        <v>1.83</v>
      </c>
      <c r="BA39" s="108">
        <v>1.34</v>
      </c>
      <c r="BB39" s="106">
        <v>0.39</v>
      </c>
      <c r="BC39" s="108">
        <v>0.8</v>
      </c>
      <c r="BD39" s="107">
        <v>1.62</v>
      </c>
      <c r="BE39" s="106">
        <v>1.69</v>
      </c>
      <c r="BF39" s="106">
        <v>1.87</v>
      </c>
      <c r="BG39" s="106">
        <v>3.9</v>
      </c>
      <c r="BH39" s="106">
        <v>5.04</v>
      </c>
      <c r="BI39" s="4">
        <v>7.15</v>
      </c>
      <c r="BJ39" s="9">
        <v>7.12</v>
      </c>
      <c r="BK39" s="9">
        <v>8.7799999999999994</v>
      </c>
      <c r="BL39" s="4">
        <v>11.74</v>
      </c>
      <c r="BM39" s="4">
        <v>15.31</v>
      </c>
      <c r="BN39" s="4">
        <v>4.41</v>
      </c>
      <c r="BO39" s="26">
        <v>3.9</v>
      </c>
      <c r="BP39" s="25">
        <v>1.45</v>
      </c>
      <c r="BQ39" s="53">
        <v>0.97</v>
      </c>
      <c r="BR39" s="53">
        <v>0.45</v>
      </c>
      <c r="BS39" s="54">
        <v>1.22</v>
      </c>
      <c r="BT39" s="53">
        <v>1.37</v>
      </c>
      <c r="BU39" s="54">
        <v>1.49</v>
      </c>
      <c r="BV39" s="55">
        <v>1.66</v>
      </c>
      <c r="BW39" s="53">
        <v>1.99</v>
      </c>
      <c r="BX39" s="53">
        <v>3.76</v>
      </c>
      <c r="BY39" s="53">
        <v>3.73</v>
      </c>
      <c r="BZ39" s="7">
        <v>7.15</v>
      </c>
      <c r="CA39" s="4">
        <v>7.07</v>
      </c>
      <c r="CB39" s="9">
        <v>8.2200000000000006</v>
      </c>
      <c r="CC39" s="9">
        <v>9.9499999999999993</v>
      </c>
      <c r="CD39" s="4">
        <v>12.44</v>
      </c>
      <c r="CE39" s="4">
        <v>14.23</v>
      </c>
      <c r="CF39" s="16">
        <v>27.41</v>
      </c>
      <c r="CG39" s="38">
        <v>32.33</v>
      </c>
      <c r="CH39" s="20">
        <v>35.08</v>
      </c>
      <c r="CI39" s="18">
        <v>35.06</v>
      </c>
      <c r="CJ39" s="17">
        <v>36.44</v>
      </c>
      <c r="CK39" s="19">
        <v>37.119999999999997</v>
      </c>
      <c r="CL39" s="17">
        <v>37.020000000000003</v>
      </c>
      <c r="CM39" s="19">
        <v>37.090000000000003</v>
      </c>
      <c r="CN39" s="18">
        <v>38.549999999999997</v>
      </c>
      <c r="CO39" s="17">
        <v>40.04</v>
      </c>
      <c r="CP39" s="17">
        <v>40.369999999999997</v>
      </c>
      <c r="CQ39" s="17">
        <v>42.33</v>
      </c>
      <c r="CR39" s="17">
        <v>45.42</v>
      </c>
      <c r="CS39" s="16">
        <v>45.63</v>
      </c>
      <c r="CT39" s="20">
        <v>50.55</v>
      </c>
      <c r="CU39" s="20">
        <v>48.48</v>
      </c>
      <c r="CV39" s="16">
        <v>47.3</v>
      </c>
      <c r="CW39" s="16">
        <v>39.97</v>
      </c>
      <c r="CX39" s="16">
        <v>27.46</v>
      </c>
      <c r="CY39" s="38">
        <v>32.729999999999997</v>
      </c>
      <c r="CZ39" s="20">
        <v>35.33</v>
      </c>
      <c r="DA39" s="17">
        <v>35.75</v>
      </c>
      <c r="DB39" s="17">
        <v>36.78</v>
      </c>
      <c r="DC39" s="19">
        <v>36.68</v>
      </c>
      <c r="DD39" s="17">
        <v>36.9</v>
      </c>
      <c r="DE39" s="19">
        <v>37.75</v>
      </c>
      <c r="DF39" s="18">
        <v>38.159999999999997</v>
      </c>
      <c r="DG39" s="17">
        <v>40.25</v>
      </c>
      <c r="DH39" s="17">
        <v>41.21</v>
      </c>
      <c r="DI39" s="17">
        <v>42.87</v>
      </c>
      <c r="DJ39" s="17">
        <v>45.9</v>
      </c>
      <c r="DK39" s="16">
        <v>45.44</v>
      </c>
      <c r="DL39" s="20">
        <v>51.02</v>
      </c>
      <c r="DM39" s="20">
        <v>48.78</v>
      </c>
      <c r="DN39" s="16">
        <v>47.68</v>
      </c>
      <c r="DO39" s="16">
        <v>39.11</v>
      </c>
      <c r="DP39" s="16">
        <v>0</v>
      </c>
      <c r="DQ39" s="20">
        <v>2</v>
      </c>
      <c r="DR39" s="20">
        <v>5</v>
      </c>
      <c r="DS39" s="17">
        <v>3</v>
      </c>
      <c r="DT39" s="17">
        <v>-2</v>
      </c>
      <c r="DU39" s="17">
        <v>-8</v>
      </c>
      <c r="DV39" s="17">
        <v>-11</v>
      </c>
      <c r="DW39" s="17">
        <v>-14</v>
      </c>
      <c r="DX39" s="17">
        <v>-15</v>
      </c>
      <c r="DY39" s="17">
        <v>-15</v>
      </c>
      <c r="DZ39" s="17">
        <v>-6</v>
      </c>
      <c r="EA39" s="17">
        <v>-1</v>
      </c>
      <c r="EB39" s="17">
        <v>3</v>
      </c>
      <c r="EC39" s="20">
        <v>5</v>
      </c>
      <c r="ED39" s="20">
        <v>5</v>
      </c>
      <c r="EE39" s="20">
        <v>4</v>
      </c>
      <c r="EF39" s="20">
        <v>0</v>
      </c>
      <c r="EG39" s="20">
        <v>2</v>
      </c>
      <c r="EI39" s="129">
        <f t="shared" si="1"/>
        <v>8.0000000000000071E-2</v>
      </c>
      <c r="EJ39" s="129">
        <f t="shared" si="2"/>
        <v>5.0000000000000266E-2</v>
      </c>
      <c r="EK39" s="129">
        <f t="shared" si="3"/>
        <v>1.93</v>
      </c>
      <c r="EL39" s="129">
        <f t="shared" si="4"/>
        <v>1.4400000000000002</v>
      </c>
      <c r="EM39" s="129">
        <f t="shared" si="5"/>
        <v>1.3800000000000001</v>
      </c>
      <c r="EN39" s="129">
        <f t="shared" si="6"/>
        <v>0.12000000000000011</v>
      </c>
      <c r="EO39" s="129">
        <f t="shared" si="7"/>
        <v>-0.98000000000000009</v>
      </c>
      <c r="EP39" s="129">
        <f t="shared" si="8"/>
        <v>-0.69</v>
      </c>
      <c r="EQ39" s="129">
        <f t="shared" si="9"/>
        <v>-3.9999999999999813E-2</v>
      </c>
      <c r="ER39" s="129">
        <f t="shared" si="10"/>
        <v>-0.30000000000000004</v>
      </c>
      <c r="ES39" s="129">
        <f t="shared" si="11"/>
        <v>-1.8899999999999997</v>
      </c>
      <c r="ET39" s="129">
        <f t="shared" si="12"/>
        <v>0.16999999999999993</v>
      </c>
      <c r="EU39" s="129">
        <f t="shared" si="13"/>
        <v>-2.1100000000000003</v>
      </c>
      <c r="EV39" s="129">
        <f t="shared" si="14"/>
        <v>8.0000000000000071E-2</v>
      </c>
      <c r="EW39" s="129">
        <f t="shared" si="15"/>
        <v>-1.1000000000000005</v>
      </c>
    </row>
    <row r="40" spans="1:153" ht="14">
      <c r="A40" s="2" t="s">
        <v>843</v>
      </c>
      <c r="B40" s="2" t="s">
        <v>1666</v>
      </c>
      <c r="C40" s="2">
        <v>13</v>
      </c>
      <c r="D40" s="2">
        <v>1</v>
      </c>
      <c r="E40" s="2">
        <v>49958818</v>
      </c>
      <c r="F40" s="2">
        <v>155.9</v>
      </c>
      <c r="G40" s="2">
        <v>40.6</v>
      </c>
      <c r="H40" s="2" t="s">
        <v>167</v>
      </c>
      <c r="I40" s="2"/>
      <c r="J40" s="2" t="s">
        <v>79</v>
      </c>
      <c r="K40" s="2" t="s">
        <v>819</v>
      </c>
      <c r="L40" s="30" t="s">
        <v>168</v>
      </c>
      <c r="M40" s="30"/>
      <c r="N40" s="30" t="s">
        <v>798</v>
      </c>
      <c r="O40" s="30"/>
      <c r="P40" s="3" t="s">
        <v>48</v>
      </c>
      <c r="Q40" s="3">
        <v>30</v>
      </c>
      <c r="R40" s="2">
        <v>20</v>
      </c>
      <c r="S40" s="2">
        <v>20</v>
      </c>
      <c r="T40" s="2" t="s">
        <v>847</v>
      </c>
      <c r="U40" s="33"/>
      <c r="V40" s="3" t="s">
        <v>848</v>
      </c>
      <c r="W40" s="3">
        <v>61</v>
      </c>
      <c r="X40" s="2">
        <v>31</v>
      </c>
      <c r="Y40" s="2">
        <v>29</v>
      </c>
      <c r="Z40" s="2"/>
      <c r="AA40" s="33" t="s">
        <v>443</v>
      </c>
      <c r="AB40" s="12" t="s">
        <v>217</v>
      </c>
      <c r="AC40" s="12">
        <v>39</v>
      </c>
      <c r="AD40" s="13">
        <v>22</v>
      </c>
      <c r="AE40" s="13">
        <v>21</v>
      </c>
      <c r="AF40" s="13"/>
      <c r="AG40" s="34" t="s">
        <v>197</v>
      </c>
      <c r="AH40" s="2" t="s">
        <v>239</v>
      </c>
      <c r="AI40" s="2" t="s">
        <v>262</v>
      </c>
      <c r="AJ40" s="2" t="s">
        <v>342</v>
      </c>
      <c r="AK40" s="2" t="s">
        <v>444</v>
      </c>
      <c r="AL40" s="2" t="s">
        <v>87</v>
      </c>
      <c r="AM40" s="1"/>
      <c r="AN40" s="2" t="s">
        <v>89</v>
      </c>
      <c r="AO40" s="1"/>
      <c r="AP40" s="2" t="s">
        <v>91</v>
      </c>
      <c r="AQ40" s="1" t="s">
        <v>849</v>
      </c>
      <c r="AR40" s="2" t="s">
        <v>93</v>
      </c>
      <c r="AS40" s="14" t="s">
        <v>753</v>
      </c>
      <c r="AT40" s="13" t="s">
        <v>95</v>
      </c>
      <c r="AU40" s="1">
        <v>2</v>
      </c>
      <c r="AV40" s="104">
        <v>3.03</v>
      </c>
      <c r="AW40" s="105">
        <v>2.79</v>
      </c>
      <c r="AX40" s="106">
        <v>2.63</v>
      </c>
      <c r="AY40" s="107">
        <v>1.27</v>
      </c>
      <c r="AZ40" s="106">
        <v>1.61</v>
      </c>
      <c r="BA40" s="108">
        <v>1.52</v>
      </c>
      <c r="BB40" s="106">
        <v>0.45</v>
      </c>
      <c r="BC40" s="108">
        <v>0.45</v>
      </c>
      <c r="BD40" s="107">
        <v>1.69</v>
      </c>
      <c r="BE40" s="106">
        <v>1.65</v>
      </c>
      <c r="BF40" s="106">
        <v>2.95</v>
      </c>
      <c r="BG40" s="106">
        <v>3.66</v>
      </c>
      <c r="BH40" s="106">
        <v>0.45</v>
      </c>
      <c r="BI40" s="8">
        <v>0.56000000000000005</v>
      </c>
      <c r="BJ40" s="7">
        <v>2.87</v>
      </c>
      <c r="BK40" s="9">
        <v>5.27</v>
      </c>
      <c r="BL40" s="4">
        <v>10.14</v>
      </c>
      <c r="BM40" s="4">
        <v>13.79</v>
      </c>
      <c r="BN40" s="4">
        <v>2.99</v>
      </c>
      <c r="BO40" s="26">
        <v>2.12</v>
      </c>
      <c r="BP40" s="53">
        <v>1.17</v>
      </c>
      <c r="BQ40" s="53">
        <v>1.39</v>
      </c>
      <c r="BR40" s="53">
        <v>1.39</v>
      </c>
      <c r="BS40" s="54">
        <v>1.5</v>
      </c>
      <c r="BT40" s="53">
        <v>1.37</v>
      </c>
      <c r="BU40" s="54">
        <v>1.63</v>
      </c>
      <c r="BV40" s="55">
        <v>1.57</v>
      </c>
      <c r="BW40" s="53">
        <v>1.9</v>
      </c>
      <c r="BX40" s="53">
        <v>3.64</v>
      </c>
      <c r="BY40" s="53">
        <v>4.04</v>
      </c>
      <c r="BZ40" s="7">
        <v>0.67</v>
      </c>
      <c r="CA40" s="8">
        <v>1.69</v>
      </c>
      <c r="CB40" s="7">
        <v>4.7300000000000004</v>
      </c>
      <c r="CC40" s="9">
        <v>6.06</v>
      </c>
      <c r="CD40" s="4">
        <v>9.66</v>
      </c>
      <c r="CE40" s="4">
        <v>12.93</v>
      </c>
      <c r="CF40" s="16">
        <v>27.38</v>
      </c>
      <c r="CG40" s="38">
        <v>30.56</v>
      </c>
      <c r="CH40" s="17">
        <v>34.479999999999997</v>
      </c>
      <c r="CI40" s="18">
        <v>35.32</v>
      </c>
      <c r="CJ40" s="17">
        <v>35.19</v>
      </c>
      <c r="CK40" s="19">
        <v>36.049999999999997</v>
      </c>
      <c r="CL40" s="17">
        <v>36.9</v>
      </c>
      <c r="CM40" s="19">
        <v>36.909999999999997</v>
      </c>
      <c r="CN40" s="18">
        <v>36.94</v>
      </c>
      <c r="CO40" s="17">
        <v>37.22</v>
      </c>
      <c r="CP40" s="17">
        <v>38.979999999999997</v>
      </c>
      <c r="CQ40" s="17">
        <v>39.299999999999997</v>
      </c>
      <c r="CR40" s="17">
        <v>42.03</v>
      </c>
      <c r="CS40" s="19">
        <v>42.66</v>
      </c>
      <c r="CT40" s="17">
        <v>44.32</v>
      </c>
      <c r="CU40" s="20">
        <v>43.52</v>
      </c>
      <c r="CV40" s="16">
        <v>39.46</v>
      </c>
      <c r="CW40" s="16">
        <v>37.32</v>
      </c>
      <c r="CX40" s="16">
        <v>27.75</v>
      </c>
      <c r="CY40" s="38">
        <v>30.67</v>
      </c>
      <c r="CZ40" s="17">
        <v>34.94</v>
      </c>
      <c r="DA40" s="17">
        <v>35.57</v>
      </c>
      <c r="DB40" s="17">
        <v>35.549999999999997</v>
      </c>
      <c r="DC40" s="19">
        <v>36.770000000000003</v>
      </c>
      <c r="DD40" s="17">
        <v>36.549999999999997</v>
      </c>
      <c r="DE40" s="19">
        <v>36.9</v>
      </c>
      <c r="DF40" s="18">
        <v>36.770000000000003</v>
      </c>
      <c r="DG40" s="17">
        <v>37.85</v>
      </c>
      <c r="DH40" s="17">
        <v>38.82</v>
      </c>
      <c r="DI40" s="17">
        <v>40.1</v>
      </c>
      <c r="DJ40" s="17">
        <v>42.46</v>
      </c>
      <c r="DK40" s="19">
        <v>43.88</v>
      </c>
      <c r="DL40" s="17">
        <v>44.65</v>
      </c>
      <c r="DM40" s="20">
        <v>43.61</v>
      </c>
      <c r="DN40" s="16">
        <v>39.74</v>
      </c>
      <c r="DO40" s="16">
        <v>37.21</v>
      </c>
      <c r="DP40" s="16">
        <v>6</v>
      </c>
      <c r="DQ40" s="20">
        <v>6</v>
      </c>
      <c r="DR40" s="17">
        <v>5</v>
      </c>
      <c r="DS40" s="17">
        <v>1</v>
      </c>
      <c r="DT40" s="17">
        <v>-7</v>
      </c>
      <c r="DU40" s="17">
        <v>-15</v>
      </c>
      <c r="DV40" s="17">
        <v>-17</v>
      </c>
      <c r="DW40" s="17">
        <v>-19</v>
      </c>
      <c r="DX40" s="17">
        <v>-14</v>
      </c>
      <c r="DY40" s="17">
        <v>-12</v>
      </c>
      <c r="DZ40" s="17">
        <v>-7</v>
      </c>
      <c r="EA40" s="17">
        <v>-1</v>
      </c>
      <c r="EB40" s="17">
        <v>1</v>
      </c>
      <c r="EC40" s="17">
        <v>4</v>
      </c>
      <c r="ED40" s="17">
        <v>7</v>
      </c>
      <c r="EE40" s="20">
        <v>6</v>
      </c>
      <c r="EF40" s="20">
        <v>5</v>
      </c>
      <c r="EG40" s="20">
        <v>8</v>
      </c>
      <c r="EI40" s="129">
        <f t="shared" si="1"/>
        <v>3.9999999999999591E-2</v>
      </c>
      <c r="EJ40" s="129">
        <f t="shared" si="2"/>
        <v>0.66999999999999993</v>
      </c>
      <c r="EK40" s="129">
        <f t="shared" si="3"/>
        <v>1.46</v>
      </c>
      <c r="EL40" s="129">
        <f t="shared" si="4"/>
        <v>-0.11999999999999988</v>
      </c>
      <c r="EM40" s="129">
        <f t="shared" si="5"/>
        <v>0.2200000000000002</v>
      </c>
      <c r="EN40" s="129">
        <f t="shared" si="6"/>
        <v>2.0000000000000018E-2</v>
      </c>
      <c r="EO40" s="129">
        <f t="shared" si="7"/>
        <v>-0.92000000000000015</v>
      </c>
      <c r="EP40" s="129">
        <f t="shared" si="8"/>
        <v>-1.18</v>
      </c>
      <c r="EQ40" s="129">
        <f t="shared" si="9"/>
        <v>0.11999999999999988</v>
      </c>
      <c r="ER40" s="129">
        <f t="shared" si="10"/>
        <v>-0.25</v>
      </c>
      <c r="ES40" s="129">
        <f t="shared" si="11"/>
        <v>-0.69</v>
      </c>
      <c r="ET40" s="129">
        <f t="shared" si="12"/>
        <v>-0.37999999999999989</v>
      </c>
      <c r="EU40" s="129">
        <f t="shared" si="13"/>
        <v>-0.22000000000000003</v>
      </c>
      <c r="EV40" s="129">
        <f t="shared" si="14"/>
        <v>-1.1299999999999999</v>
      </c>
      <c r="EW40" s="129">
        <f t="shared" si="15"/>
        <v>-1.8600000000000003</v>
      </c>
    </row>
    <row r="41" spans="1:153" ht="14">
      <c r="A41" s="2" t="s">
        <v>815</v>
      </c>
      <c r="B41" s="2" t="s">
        <v>1666</v>
      </c>
      <c r="C41" s="2">
        <v>15</v>
      </c>
      <c r="D41" s="2">
        <v>11</v>
      </c>
      <c r="E41" s="2">
        <v>49606674</v>
      </c>
      <c r="F41" s="2">
        <v>153.69999999999999</v>
      </c>
      <c r="G41" s="2">
        <v>53.4</v>
      </c>
      <c r="H41" s="2" t="s">
        <v>167</v>
      </c>
      <c r="I41" s="2"/>
      <c r="J41" s="2" t="s">
        <v>99</v>
      </c>
      <c r="K41" s="2" t="s">
        <v>819</v>
      </c>
      <c r="L41" s="30"/>
      <c r="M41" s="30"/>
      <c r="N41" s="30"/>
      <c r="O41" s="30"/>
      <c r="P41" s="3" t="s">
        <v>17</v>
      </c>
      <c r="Q41" s="3">
        <v>30</v>
      </c>
      <c r="R41" s="2">
        <v>19</v>
      </c>
      <c r="S41" s="2">
        <v>20</v>
      </c>
      <c r="T41" s="2" t="s">
        <v>280</v>
      </c>
      <c r="U41" s="33"/>
      <c r="V41" s="3" t="s">
        <v>216</v>
      </c>
      <c r="W41" s="3">
        <v>52</v>
      </c>
      <c r="X41" s="2">
        <v>30</v>
      </c>
      <c r="Y41" s="2">
        <v>30</v>
      </c>
      <c r="Z41" s="2"/>
      <c r="AA41" s="33" t="s">
        <v>242</v>
      </c>
      <c r="AB41" s="12" t="s">
        <v>217</v>
      </c>
      <c r="AC41" s="12">
        <v>41</v>
      </c>
      <c r="AD41" s="13">
        <v>19</v>
      </c>
      <c r="AE41" s="13">
        <v>16</v>
      </c>
      <c r="AF41" s="13"/>
      <c r="AG41" s="34" t="s">
        <v>197</v>
      </c>
      <c r="AH41" s="2" t="s">
        <v>272</v>
      </c>
      <c r="AI41" s="2" t="s">
        <v>820</v>
      </c>
      <c r="AJ41" s="2" t="s">
        <v>667</v>
      </c>
      <c r="AK41" s="2" t="s">
        <v>220</v>
      </c>
      <c r="AL41" s="2" t="s">
        <v>87</v>
      </c>
      <c r="AM41" s="1"/>
      <c r="AN41" s="2" t="s">
        <v>89</v>
      </c>
      <c r="AO41" s="1"/>
      <c r="AP41" s="2" t="s">
        <v>91</v>
      </c>
      <c r="AQ41" s="1" t="s">
        <v>821</v>
      </c>
      <c r="AR41" s="2" t="s">
        <v>93</v>
      </c>
      <c r="AS41" s="14" t="s">
        <v>753</v>
      </c>
      <c r="AT41" s="13" t="s">
        <v>95</v>
      </c>
      <c r="AU41" s="1">
        <v>-3</v>
      </c>
      <c r="AV41" s="104">
        <v>3.34</v>
      </c>
      <c r="AW41" s="105">
        <v>3.11</v>
      </c>
      <c r="AX41" s="109">
        <v>2.13</v>
      </c>
      <c r="AY41" s="107">
        <v>2.4900000000000002</v>
      </c>
      <c r="AZ41" s="106">
        <v>2.37</v>
      </c>
      <c r="BA41" s="108">
        <v>2.2799999999999998</v>
      </c>
      <c r="BB41" s="106">
        <v>1.45</v>
      </c>
      <c r="BC41" s="108">
        <v>1.45</v>
      </c>
      <c r="BD41" s="107">
        <v>2.04</v>
      </c>
      <c r="BE41" s="106">
        <v>3.62</v>
      </c>
      <c r="BF41" s="106">
        <v>4.8600000000000003</v>
      </c>
      <c r="BG41" s="106">
        <v>6.31</v>
      </c>
      <c r="BH41" s="106">
        <v>3.56</v>
      </c>
      <c r="BI41" s="4">
        <v>3.88</v>
      </c>
      <c r="BJ41" s="9">
        <v>5.09</v>
      </c>
      <c r="BK41" s="9">
        <v>7.23</v>
      </c>
      <c r="BL41" s="4">
        <v>11.01</v>
      </c>
      <c r="BM41" s="97">
        <v>14.34</v>
      </c>
      <c r="BN41" s="4">
        <v>2.83</v>
      </c>
      <c r="BO41" s="26">
        <v>2.2400000000000002</v>
      </c>
      <c r="BP41" s="25">
        <v>0.67</v>
      </c>
      <c r="BQ41" s="53">
        <v>0.45</v>
      </c>
      <c r="BR41" s="53">
        <v>1.9</v>
      </c>
      <c r="BS41" s="54">
        <v>2.48</v>
      </c>
      <c r="BT41" s="53">
        <v>2.74</v>
      </c>
      <c r="BU41" s="54">
        <v>3.22</v>
      </c>
      <c r="BV41" s="55">
        <v>2.44</v>
      </c>
      <c r="BW41" s="53">
        <v>4.1100000000000003</v>
      </c>
      <c r="BX41" s="53">
        <v>5.09</v>
      </c>
      <c r="BY41" s="53">
        <v>6.6</v>
      </c>
      <c r="BZ41" s="7">
        <v>3.53</v>
      </c>
      <c r="CA41" s="4">
        <v>3.46</v>
      </c>
      <c r="CB41" s="9">
        <v>5.77</v>
      </c>
      <c r="CC41" s="9">
        <v>7.78</v>
      </c>
      <c r="CD41" s="4">
        <v>11.27</v>
      </c>
      <c r="CE41" s="97">
        <v>14.61</v>
      </c>
      <c r="CF41" s="16">
        <v>26.61</v>
      </c>
      <c r="CG41" s="38">
        <v>31.72</v>
      </c>
      <c r="CH41" s="20">
        <v>34.06</v>
      </c>
      <c r="CI41" s="18">
        <v>35.130000000000003</v>
      </c>
      <c r="CJ41" s="17">
        <v>36.82</v>
      </c>
      <c r="CK41" s="19">
        <v>37.28</v>
      </c>
      <c r="CL41" s="17">
        <v>37.83</v>
      </c>
      <c r="CM41" s="19">
        <v>37.97</v>
      </c>
      <c r="CN41" s="18">
        <v>38.19</v>
      </c>
      <c r="CO41" s="17">
        <v>38.090000000000003</v>
      </c>
      <c r="CP41" s="17">
        <v>39.5</v>
      </c>
      <c r="CQ41" s="17">
        <v>40.78</v>
      </c>
      <c r="CR41" s="17">
        <v>42.68</v>
      </c>
      <c r="CS41" s="16">
        <v>43.59</v>
      </c>
      <c r="CT41" s="20">
        <v>45.24</v>
      </c>
      <c r="CU41" s="20">
        <v>43.69</v>
      </c>
      <c r="CV41" s="16">
        <v>41.85</v>
      </c>
      <c r="CW41" s="97">
        <v>41.14</v>
      </c>
      <c r="CX41" s="16">
        <v>26.19</v>
      </c>
      <c r="CY41" s="38">
        <v>31.3</v>
      </c>
      <c r="CZ41" s="20">
        <v>34.119999999999997</v>
      </c>
      <c r="DA41" s="17">
        <v>35.520000000000003</v>
      </c>
      <c r="DB41" s="17">
        <v>36.01</v>
      </c>
      <c r="DC41" s="19">
        <v>37.14</v>
      </c>
      <c r="DD41" s="17">
        <v>36.869999999999997</v>
      </c>
      <c r="DE41" s="19">
        <v>37.590000000000003</v>
      </c>
      <c r="DF41" s="18">
        <v>37.58</v>
      </c>
      <c r="DG41" s="17">
        <v>38.15</v>
      </c>
      <c r="DH41" s="17">
        <v>39.78</v>
      </c>
      <c r="DI41" s="17">
        <v>40.869999999999997</v>
      </c>
      <c r="DJ41" s="17">
        <v>43.26</v>
      </c>
      <c r="DK41" s="16">
        <v>44.95</v>
      </c>
      <c r="DL41" s="20">
        <v>45.96</v>
      </c>
      <c r="DM41" s="20">
        <v>43.41</v>
      </c>
      <c r="DN41" s="16">
        <v>41.24</v>
      </c>
      <c r="DO41" s="97">
        <v>42.15</v>
      </c>
      <c r="DP41" s="16">
        <v>2</v>
      </c>
      <c r="DQ41" s="20">
        <v>3</v>
      </c>
      <c r="DR41" s="20">
        <v>2</v>
      </c>
      <c r="DS41" s="17">
        <v>0</v>
      </c>
      <c r="DT41" s="17">
        <v>-6</v>
      </c>
      <c r="DU41" s="17">
        <v>-10</v>
      </c>
      <c r="DV41" s="17">
        <v>-16</v>
      </c>
      <c r="DW41" s="17">
        <v>-19</v>
      </c>
      <c r="DX41" s="17">
        <v>-16</v>
      </c>
      <c r="DY41" s="17">
        <v>-14</v>
      </c>
      <c r="DZ41" s="17">
        <v>-9</v>
      </c>
      <c r="EA41" s="17">
        <v>-5</v>
      </c>
      <c r="EB41" s="17">
        <v>1</v>
      </c>
      <c r="EC41" s="20">
        <v>4</v>
      </c>
      <c r="ED41" s="20">
        <v>5</v>
      </c>
      <c r="EE41" s="20">
        <v>5</v>
      </c>
      <c r="EF41" s="20">
        <v>4</v>
      </c>
      <c r="EG41" s="97">
        <v>3</v>
      </c>
      <c r="EI41" s="129">
        <f t="shared" si="1"/>
        <v>0.50999999999999979</v>
      </c>
      <c r="EJ41" s="129">
        <f t="shared" si="2"/>
        <v>0.86999999999999966</v>
      </c>
      <c r="EK41" s="129">
        <f t="shared" si="3"/>
        <v>1.46</v>
      </c>
      <c r="EL41" s="129">
        <f t="shared" si="4"/>
        <v>2.04</v>
      </c>
      <c r="EM41" s="129">
        <f t="shared" si="5"/>
        <v>0.4700000000000002</v>
      </c>
      <c r="EN41" s="129">
        <f t="shared" si="6"/>
        <v>-0.20000000000000018</v>
      </c>
      <c r="EO41" s="129">
        <f t="shared" si="7"/>
        <v>-1.2900000000000003</v>
      </c>
      <c r="EP41" s="129">
        <f t="shared" si="8"/>
        <v>-1.7700000000000002</v>
      </c>
      <c r="EQ41" s="129">
        <f t="shared" si="9"/>
        <v>-0.39999999999999991</v>
      </c>
      <c r="ER41" s="129">
        <f t="shared" si="10"/>
        <v>-0.49000000000000021</v>
      </c>
      <c r="ES41" s="129">
        <f t="shared" si="11"/>
        <v>-0.22999999999999954</v>
      </c>
      <c r="ET41" s="129">
        <f t="shared" si="12"/>
        <v>-0.29000000000000004</v>
      </c>
      <c r="EU41" s="129">
        <f t="shared" si="13"/>
        <v>3.0000000000000249E-2</v>
      </c>
      <c r="EV41" s="129">
        <f t="shared" si="14"/>
        <v>0.41999999999999993</v>
      </c>
      <c r="EW41" s="129">
        <f t="shared" si="15"/>
        <v>-0.67999999999999972</v>
      </c>
    </row>
    <row r="42" spans="1:153" ht="14">
      <c r="A42" s="2" t="s">
        <v>1215</v>
      </c>
      <c r="B42" s="2" t="s">
        <v>1666</v>
      </c>
      <c r="C42" s="2">
        <v>17</v>
      </c>
      <c r="D42" s="2">
        <v>10</v>
      </c>
      <c r="E42" s="2">
        <v>53737320</v>
      </c>
      <c r="F42" s="2">
        <v>168.5</v>
      </c>
      <c r="G42" s="2">
        <v>58.8</v>
      </c>
      <c r="H42" s="2" t="s">
        <v>167</v>
      </c>
      <c r="I42" s="2"/>
      <c r="J42" s="2" t="s">
        <v>99</v>
      </c>
      <c r="K42" s="2" t="s">
        <v>819</v>
      </c>
      <c r="L42" s="30" t="s">
        <v>168</v>
      </c>
      <c r="M42" s="30" t="s">
        <v>1129</v>
      </c>
      <c r="N42" s="30"/>
      <c r="O42" s="30"/>
      <c r="P42" s="3" t="s">
        <v>6</v>
      </c>
      <c r="Q42" s="3">
        <v>28</v>
      </c>
      <c r="R42" s="2">
        <v>25</v>
      </c>
      <c r="S42" s="2">
        <v>22</v>
      </c>
      <c r="T42" s="2" t="s">
        <v>280</v>
      </c>
      <c r="U42" s="33"/>
      <c r="V42" s="3" t="s">
        <v>137</v>
      </c>
      <c r="W42" s="3">
        <v>64</v>
      </c>
      <c r="X42" s="2">
        <v>48</v>
      </c>
      <c r="Y42" s="2">
        <v>39</v>
      </c>
      <c r="Z42" s="2"/>
      <c r="AA42" s="33" t="s">
        <v>443</v>
      </c>
      <c r="AB42" s="12" t="s">
        <v>116</v>
      </c>
      <c r="AC42" s="12">
        <v>38</v>
      </c>
      <c r="AD42" s="13">
        <v>29</v>
      </c>
      <c r="AE42" s="13">
        <v>19</v>
      </c>
      <c r="AF42" s="13"/>
      <c r="AG42" s="34" t="s">
        <v>197</v>
      </c>
      <c r="AH42" s="2" t="s">
        <v>117</v>
      </c>
      <c r="AI42" s="2" t="s">
        <v>403</v>
      </c>
      <c r="AJ42" s="2" t="s">
        <v>460</v>
      </c>
      <c r="AK42" s="2" t="s">
        <v>106</v>
      </c>
      <c r="AL42" s="2" t="s">
        <v>87</v>
      </c>
      <c r="AM42" s="1" t="s">
        <v>176</v>
      </c>
      <c r="AN42" s="2" t="s">
        <v>89</v>
      </c>
      <c r="AO42" s="1" t="s">
        <v>131</v>
      </c>
      <c r="AP42" s="2" t="s">
        <v>91</v>
      </c>
      <c r="AQ42" s="1" t="s">
        <v>1217</v>
      </c>
      <c r="AR42" s="2" t="s">
        <v>93</v>
      </c>
      <c r="AS42" s="14" t="s">
        <v>959</v>
      </c>
      <c r="AT42" s="15" t="s">
        <v>95</v>
      </c>
      <c r="AU42" s="1">
        <v>1</v>
      </c>
      <c r="AV42" s="104">
        <v>4.4800000000000004</v>
      </c>
      <c r="AW42" s="114">
        <v>3.87</v>
      </c>
      <c r="AX42" s="106">
        <v>2.4900000000000002</v>
      </c>
      <c r="AY42" s="107">
        <v>3.05</v>
      </c>
      <c r="AZ42" s="106">
        <v>3.83</v>
      </c>
      <c r="BA42" s="108">
        <v>3.44</v>
      </c>
      <c r="BB42" s="106">
        <v>3.17</v>
      </c>
      <c r="BC42" s="108">
        <v>1.34</v>
      </c>
      <c r="BD42" s="107">
        <v>1.5</v>
      </c>
      <c r="BE42" s="106">
        <v>5.01</v>
      </c>
      <c r="BF42" s="106">
        <v>6.78</v>
      </c>
      <c r="BG42" s="106">
        <v>6.41</v>
      </c>
      <c r="BH42" s="106">
        <v>3.13</v>
      </c>
      <c r="BI42" s="41">
        <v>4.53</v>
      </c>
      <c r="BJ42" s="5">
        <v>5.12</v>
      </c>
      <c r="BK42" s="9">
        <v>6.98</v>
      </c>
      <c r="BL42" s="4">
        <v>11.45</v>
      </c>
      <c r="BM42" s="4">
        <v>19.510000000000002</v>
      </c>
      <c r="BN42" s="4">
        <v>4.13</v>
      </c>
      <c r="BO42" s="39">
        <v>1.86</v>
      </c>
      <c r="BP42" s="7">
        <v>0</v>
      </c>
      <c r="BQ42" s="7">
        <v>0.87</v>
      </c>
      <c r="BR42" s="7">
        <v>1.92</v>
      </c>
      <c r="BS42" s="8">
        <v>3.5</v>
      </c>
      <c r="BT42" s="7">
        <v>2.87</v>
      </c>
      <c r="BU42" s="8">
        <v>2.72</v>
      </c>
      <c r="BV42" s="6">
        <v>3.5</v>
      </c>
      <c r="BW42" s="7">
        <v>3.07</v>
      </c>
      <c r="BX42" s="7">
        <v>4.68</v>
      </c>
      <c r="BY42" s="7">
        <v>5.47</v>
      </c>
      <c r="BZ42" s="7">
        <v>2.2799999999999998</v>
      </c>
      <c r="CA42" s="41">
        <v>3.74</v>
      </c>
      <c r="CB42" s="5">
        <v>6.48</v>
      </c>
      <c r="CC42" s="9">
        <v>7.73</v>
      </c>
      <c r="CD42" s="4">
        <v>9.9700000000000006</v>
      </c>
      <c r="CE42" s="4">
        <v>19.420000000000002</v>
      </c>
      <c r="CF42" s="16">
        <v>29.85</v>
      </c>
      <c r="CG42" s="40">
        <v>32.39</v>
      </c>
      <c r="CH42" s="17">
        <v>32.619999999999997</v>
      </c>
      <c r="CI42" s="18">
        <v>34.06</v>
      </c>
      <c r="CJ42" s="17">
        <v>34.6</v>
      </c>
      <c r="CK42" s="19">
        <v>37.44</v>
      </c>
      <c r="CL42" s="17">
        <v>37.299999999999997</v>
      </c>
      <c r="CM42" s="19">
        <v>38.340000000000003</v>
      </c>
      <c r="CN42" s="18">
        <v>38.729999999999997</v>
      </c>
      <c r="CO42" s="17">
        <v>39.520000000000003</v>
      </c>
      <c r="CP42" s="17">
        <v>41.85</v>
      </c>
      <c r="CQ42" s="17">
        <v>42.26</v>
      </c>
      <c r="CR42" s="17">
        <v>46.73</v>
      </c>
      <c r="CS42" s="42">
        <v>49.79</v>
      </c>
      <c r="CT42" s="23">
        <v>49.29</v>
      </c>
      <c r="CU42" s="20">
        <v>47.7</v>
      </c>
      <c r="CV42" s="16">
        <v>41.89</v>
      </c>
      <c r="CW42" s="16">
        <v>38.46</v>
      </c>
      <c r="CX42" s="16">
        <v>29.12</v>
      </c>
      <c r="CY42" s="40">
        <v>33.03</v>
      </c>
      <c r="CZ42" s="17">
        <v>33.28</v>
      </c>
      <c r="DA42" s="17">
        <v>34.89</v>
      </c>
      <c r="DB42" s="17">
        <v>35.54</v>
      </c>
      <c r="DC42" s="19">
        <v>38.79</v>
      </c>
      <c r="DD42" s="17">
        <v>37.630000000000003</v>
      </c>
      <c r="DE42" s="19">
        <v>37.130000000000003</v>
      </c>
      <c r="DF42" s="18">
        <v>37.840000000000003</v>
      </c>
      <c r="DG42" s="17">
        <v>38.79</v>
      </c>
      <c r="DH42" s="17">
        <v>42.13</v>
      </c>
      <c r="DI42" s="17">
        <v>43.36</v>
      </c>
      <c r="DJ42" s="17">
        <v>45.85</v>
      </c>
      <c r="DK42" s="42">
        <v>49.29</v>
      </c>
      <c r="DL42" s="23">
        <v>48.05</v>
      </c>
      <c r="DM42" s="20">
        <v>48.61</v>
      </c>
      <c r="DN42" s="16">
        <v>39.47</v>
      </c>
      <c r="DO42" s="16">
        <v>39.76</v>
      </c>
      <c r="DP42" s="16">
        <v>10</v>
      </c>
      <c r="DQ42" s="23">
        <v>10</v>
      </c>
      <c r="DR42" s="17">
        <v>5</v>
      </c>
      <c r="DS42" s="17">
        <v>0</v>
      </c>
      <c r="DT42" s="17">
        <v>-3</v>
      </c>
      <c r="DU42" s="17">
        <v>-11</v>
      </c>
      <c r="DV42" s="17">
        <v>-18</v>
      </c>
      <c r="DW42" s="17">
        <v>-19</v>
      </c>
      <c r="DX42" s="17">
        <v>-17</v>
      </c>
      <c r="DY42" s="17">
        <v>-11</v>
      </c>
      <c r="DZ42" s="17">
        <v>-2</v>
      </c>
      <c r="EA42" s="17">
        <v>2</v>
      </c>
      <c r="EB42" s="17">
        <v>6</v>
      </c>
      <c r="EC42" s="23">
        <v>8</v>
      </c>
      <c r="ED42" s="23">
        <v>9</v>
      </c>
      <c r="EE42" s="20">
        <v>8</v>
      </c>
      <c r="EF42" s="20">
        <v>7</v>
      </c>
      <c r="EG42" s="20">
        <v>0</v>
      </c>
      <c r="EI42" s="129">
        <f t="shared" si="1"/>
        <v>0.35000000000000053</v>
      </c>
      <c r="EJ42" s="129">
        <f t="shared" si="2"/>
        <v>2.0099999999999998</v>
      </c>
      <c r="EK42" s="129">
        <f t="shared" si="3"/>
        <v>2.4900000000000002</v>
      </c>
      <c r="EL42" s="129">
        <f t="shared" si="4"/>
        <v>2.1799999999999997</v>
      </c>
      <c r="EM42" s="129">
        <f t="shared" si="5"/>
        <v>1.9100000000000001</v>
      </c>
      <c r="EN42" s="129">
        <f t="shared" si="6"/>
        <v>-6.0000000000000053E-2</v>
      </c>
      <c r="EO42" s="129">
        <f t="shared" si="7"/>
        <v>0.29999999999999982</v>
      </c>
      <c r="EP42" s="129">
        <f t="shared" si="8"/>
        <v>-1.3800000000000001</v>
      </c>
      <c r="EQ42" s="129">
        <f t="shared" si="9"/>
        <v>-2</v>
      </c>
      <c r="ER42" s="129">
        <f t="shared" si="10"/>
        <v>1.94</v>
      </c>
      <c r="ES42" s="129">
        <f t="shared" si="11"/>
        <v>2.1000000000000005</v>
      </c>
      <c r="ET42" s="129">
        <f t="shared" si="12"/>
        <v>0.94000000000000039</v>
      </c>
      <c r="EU42" s="129">
        <f t="shared" si="13"/>
        <v>0.85000000000000009</v>
      </c>
      <c r="EV42" s="129">
        <f t="shared" si="14"/>
        <v>0.79</v>
      </c>
      <c r="EW42" s="129">
        <f t="shared" si="15"/>
        <v>-1.3600000000000003</v>
      </c>
    </row>
    <row r="43" spans="1:153" ht="14">
      <c r="A43" s="2" t="s">
        <v>1185</v>
      </c>
      <c r="B43" s="2" t="s">
        <v>1666</v>
      </c>
      <c r="C43" s="2">
        <v>13</v>
      </c>
      <c r="D43" s="2">
        <v>7</v>
      </c>
      <c r="E43" s="2">
        <v>53151546</v>
      </c>
      <c r="F43" s="2">
        <v>155.80000000000001</v>
      </c>
      <c r="G43" s="2">
        <v>55.3</v>
      </c>
      <c r="H43" s="2" t="s">
        <v>167</v>
      </c>
      <c r="I43" s="2"/>
      <c r="J43" s="2" t="s">
        <v>79</v>
      </c>
      <c r="K43" s="2" t="s">
        <v>819</v>
      </c>
      <c r="L43" s="30" t="s">
        <v>168</v>
      </c>
      <c r="M43" s="30"/>
      <c r="N43" s="30"/>
      <c r="O43" s="30"/>
      <c r="P43" s="2" t="s">
        <v>6</v>
      </c>
      <c r="Q43" s="2">
        <v>17</v>
      </c>
      <c r="R43" s="2">
        <v>11</v>
      </c>
      <c r="S43" s="2">
        <v>10</v>
      </c>
      <c r="T43" s="2" t="s">
        <v>1187</v>
      </c>
      <c r="U43" s="33"/>
      <c r="V43" s="3" t="s">
        <v>137</v>
      </c>
      <c r="W43" s="3">
        <v>50</v>
      </c>
      <c r="X43" s="2">
        <v>32</v>
      </c>
      <c r="Y43" s="2">
        <v>25</v>
      </c>
      <c r="Z43" s="2"/>
      <c r="AA43" s="33" t="s">
        <v>443</v>
      </c>
      <c r="AB43" s="3" t="s">
        <v>116</v>
      </c>
      <c r="AC43" s="3">
        <v>33</v>
      </c>
      <c r="AD43" s="2">
        <v>22</v>
      </c>
      <c r="AE43" s="2">
        <v>10</v>
      </c>
      <c r="AF43" s="13"/>
      <c r="AG43" s="34" t="s">
        <v>180</v>
      </c>
      <c r="AH43" s="2" t="s">
        <v>177</v>
      </c>
      <c r="AI43" s="2" t="s">
        <v>403</v>
      </c>
      <c r="AJ43" s="2" t="s">
        <v>312</v>
      </c>
      <c r="AK43" s="2" t="s">
        <v>397</v>
      </c>
      <c r="AL43" s="2" t="s">
        <v>87</v>
      </c>
      <c r="AM43" s="1" t="s">
        <v>90</v>
      </c>
      <c r="AN43" s="2" t="s">
        <v>89</v>
      </c>
      <c r="AO43" s="1" t="s">
        <v>131</v>
      </c>
      <c r="AP43" s="2" t="s">
        <v>91</v>
      </c>
      <c r="AQ43" s="1" t="s">
        <v>1188</v>
      </c>
      <c r="AR43" s="2" t="s">
        <v>93</v>
      </c>
      <c r="AS43" s="14" t="s">
        <v>1189</v>
      </c>
      <c r="AT43" s="15" t="s">
        <v>95</v>
      </c>
      <c r="AU43" s="1">
        <v>7</v>
      </c>
      <c r="AV43" s="104">
        <v>3.26</v>
      </c>
      <c r="AW43" s="107">
        <v>3.22</v>
      </c>
      <c r="AX43" s="106">
        <v>2.17</v>
      </c>
      <c r="AY43" s="107">
        <v>2.17</v>
      </c>
      <c r="AZ43" s="106">
        <v>2.2200000000000002</v>
      </c>
      <c r="BA43" s="108">
        <v>1.83</v>
      </c>
      <c r="BB43" s="106">
        <v>1.86</v>
      </c>
      <c r="BC43" s="108">
        <v>1.9</v>
      </c>
      <c r="BD43" s="107">
        <v>2.62</v>
      </c>
      <c r="BE43" s="106">
        <v>2.4500000000000002</v>
      </c>
      <c r="BF43" s="106">
        <v>6.22</v>
      </c>
      <c r="BG43" s="106">
        <v>5.75</v>
      </c>
      <c r="BH43" s="106">
        <v>3.97</v>
      </c>
      <c r="BI43" s="8">
        <v>3.48</v>
      </c>
      <c r="BJ43" s="7">
        <v>4.38</v>
      </c>
      <c r="BK43" s="9">
        <v>7.73</v>
      </c>
      <c r="BL43" s="4">
        <v>12.67</v>
      </c>
      <c r="BM43" s="4">
        <v>18.57</v>
      </c>
      <c r="BN43" s="4">
        <v>4.1500000000000004</v>
      </c>
      <c r="BO43" s="6">
        <v>3.34</v>
      </c>
      <c r="BP43" s="7">
        <v>2.2400000000000002</v>
      </c>
      <c r="BQ43" s="7">
        <v>1.45</v>
      </c>
      <c r="BR43" s="7">
        <v>1.61</v>
      </c>
      <c r="BS43" s="8">
        <v>1.76</v>
      </c>
      <c r="BT43" s="7">
        <v>1.5</v>
      </c>
      <c r="BU43" s="8">
        <v>2.2400000000000002</v>
      </c>
      <c r="BV43" s="6">
        <v>2.95</v>
      </c>
      <c r="BW43" s="7">
        <v>3.34</v>
      </c>
      <c r="BX43" s="7">
        <v>7.09</v>
      </c>
      <c r="BY43" s="7">
        <v>7.56</v>
      </c>
      <c r="BZ43" s="7">
        <v>4.28</v>
      </c>
      <c r="CA43" s="8">
        <v>3.74</v>
      </c>
      <c r="CB43" s="7">
        <v>6.22</v>
      </c>
      <c r="CC43" s="9">
        <v>9.1999999999999993</v>
      </c>
      <c r="CD43" s="4">
        <v>12.07</v>
      </c>
      <c r="CE43" s="4">
        <v>18.21</v>
      </c>
      <c r="CF43" s="16">
        <v>27.62</v>
      </c>
      <c r="CG43" s="18">
        <v>28.02</v>
      </c>
      <c r="CH43" s="17">
        <v>30.98</v>
      </c>
      <c r="CI43" s="18">
        <v>33.049999999999997</v>
      </c>
      <c r="CJ43" s="17">
        <v>34.31</v>
      </c>
      <c r="CK43" s="19">
        <v>34.729999999999997</v>
      </c>
      <c r="CL43" s="17">
        <v>36.72</v>
      </c>
      <c r="CM43" s="19">
        <v>38.61</v>
      </c>
      <c r="CN43" s="18">
        <v>39.24</v>
      </c>
      <c r="CO43" s="17">
        <v>39.47</v>
      </c>
      <c r="CP43" s="17">
        <v>39.49</v>
      </c>
      <c r="CQ43" s="17">
        <v>41.25</v>
      </c>
      <c r="CR43" s="17">
        <v>44.67</v>
      </c>
      <c r="CS43" s="19">
        <v>44.74</v>
      </c>
      <c r="CT43" s="17">
        <v>44.72</v>
      </c>
      <c r="CU43" s="20">
        <v>43.75</v>
      </c>
      <c r="CV43" s="16">
        <v>44.24</v>
      </c>
      <c r="CW43" s="16">
        <v>40.299999999999997</v>
      </c>
      <c r="CX43" s="16">
        <v>27.02</v>
      </c>
      <c r="CY43" s="18">
        <v>28.29</v>
      </c>
      <c r="CZ43" s="17">
        <v>32.049999999999997</v>
      </c>
      <c r="DA43" s="17">
        <v>33.479999999999997</v>
      </c>
      <c r="DB43" s="17">
        <v>35.35</v>
      </c>
      <c r="DC43" s="19">
        <v>35.54</v>
      </c>
      <c r="DD43" s="17">
        <v>36.83</v>
      </c>
      <c r="DE43" s="19">
        <v>39.42</v>
      </c>
      <c r="DF43" s="18">
        <v>39.39</v>
      </c>
      <c r="DG43" s="17">
        <v>38.880000000000003</v>
      </c>
      <c r="DH43" s="17">
        <v>39.369999999999997</v>
      </c>
      <c r="DI43" s="17">
        <v>41.13</v>
      </c>
      <c r="DJ43" s="17">
        <v>44.75</v>
      </c>
      <c r="DK43" s="19">
        <v>44.83</v>
      </c>
      <c r="DL43" s="17">
        <v>44.77</v>
      </c>
      <c r="DM43" s="20">
        <v>43.86</v>
      </c>
      <c r="DN43" s="16">
        <v>44.05</v>
      </c>
      <c r="DO43" s="16">
        <v>40.21</v>
      </c>
      <c r="DP43" s="16">
        <v>3</v>
      </c>
      <c r="DQ43" s="17">
        <v>4</v>
      </c>
      <c r="DR43" s="17">
        <v>3</v>
      </c>
      <c r="DS43" s="17">
        <v>1</v>
      </c>
      <c r="DT43" s="17">
        <v>-2</v>
      </c>
      <c r="DU43" s="17">
        <v>-8</v>
      </c>
      <c r="DV43" s="17">
        <v>-11</v>
      </c>
      <c r="DW43" s="17">
        <v>-12</v>
      </c>
      <c r="DX43" s="17">
        <v>-11</v>
      </c>
      <c r="DY43" s="17">
        <v>-7</v>
      </c>
      <c r="DZ43" s="17">
        <v>0</v>
      </c>
      <c r="EA43" s="17">
        <v>6</v>
      </c>
      <c r="EB43" s="17">
        <v>11</v>
      </c>
      <c r="EC43" s="17">
        <v>11</v>
      </c>
      <c r="ED43" s="17">
        <v>11</v>
      </c>
      <c r="EE43" s="20">
        <v>11</v>
      </c>
      <c r="EF43" s="20">
        <v>9</v>
      </c>
      <c r="EG43" s="20">
        <v>9</v>
      </c>
      <c r="EI43" s="129">
        <f t="shared" si="1"/>
        <v>-0.89000000000000057</v>
      </c>
      <c r="EJ43" s="129">
        <f t="shared" si="2"/>
        <v>-0.11999999999999966</v>
      </c>
      <c r="EK43" s="129">
        <f t="shared" si="3"/>
        <v>-7.0000000000000284E-2</v>
      </c>
      <c r="EL43" s="129">
        <f t="shared" si="4"/>
        <v>0.72</v>
      </c>
      <c r="EM43" s="129">
        <f t="shared" si="5"/>
        <v>0.6100000000000001</v>
      </c>
      <c r="EN43" s="129">
        <f t="shared" si="6"/>
        <v>7.0000000000000062E-2</v>
      </c>
      <c r="EO43" s="129">
        <f t="shared" si="7"/>
        <v>0.3600000000000001</v>
      </c>
      <c r="EP43" s="129">
        <f t="shared" si="8"/>
        <v>-0.3400000000000003</v>
      </c>
      <c r="EQ43" s="129">
        <f t="shared" si="9"/>
        <v>-0.33000000000000007</v>
      </c>
      <c r="ER43" s="129">
        <f t="shared" si="10"/>
        <v>-0.88999999999999968</v>
      </c>
      <c r="ES43" s="129">
        <f t="shared" si="11"/>
        <v>-0.87000000000000011</v>
      </c>
      <c r="ET43" s="129">
        <f t="shared" si="12"/>
        <v>-1.8099999999999996</v>
      </c>
      <c r="EU43" s="129">
        <f t="shared" si="13"/>
        <v>-0.31000000000000005</v>
      </c>
      <c r="EV43" s="129">
        <f t="shared" si="14"/>
        <v>-0.26000000000000023</v>
      </c>
      <c r="EW43" s="129">
        <f t="shared" si="15"/>
        <v>-1.8399999999999999</v>
      </c>
    </row>
    <row r="44" spans="1:153" ht="14">
      <c r="A44" s="2" t="s">
        <v>1007</v>
      </c>
      <c r="B44" s="2" t="s">
        <v>1666</v>
      </c>
      <c r="C44" s="2">
        <v>15</v>
      </c>
      <c r="D44" s="2">
        <v>3</v>
      </c>
      <c r="E44" s="2">
        <v>45810534</v>
      </c>
      <c r="F44" s="2">
        <v>152.80000000000001</v>
      </c>
      <c r="G44" s="2">
        <v>54.1</v>
      </c>
      <c r="H44" s="2" t="s">
        <v>167</v>
      </c>
      <c r="I44" s="2"/>
      <c r="J44" s="2" t="s">
        <v>79</v>
      </c>
      <c r="K44" s="2" t="s">
        <v>100</v>
      </c>
      <c r="L44" s="30" t="s">
        <v>538</v>
      </c>
      <c r="M44" s="30"/>
      <c r="N44" s="30"/>
      <c r="O44" s="30"/>
      <c r="P44" s="3" t="s">
        <v>6</v>
      </c>
      <c r="Q44" s="3">
        <v>18</v>
      </c>
      <c r="R44" s="2">
        <v>20</v>
      </c>
      <c r="S44" s="2">
        <v>13</v>
      </c>
      <c r="T44" s="2" t="s">
        <v>280</v>
      </c>
      <c r="U44" s="33"/>
      <c r="V44" s="3" t="s">
        <v>137</v>
      </c>
      <c r="W44" s="3">
        <v>54</v>
      </c>
      <c r="X44" s="2">
        <v>45</v>
      </c>
      <c r="Y44" s="2">
        <v>37</v>
      </c>
      <c r="Z44" s="2"/>
      <c r="AA44" s="33" t="s">
        <v>443</v>
      </c>
      <c r="AB44" s="12" t="s">
        <v>116</v>
      </c>
      <c r="AC44" s="12">
        <v>38</v>
      </c>
      <c r="AD44" s="13">
        <v>29</v>
      </c>
      <c r="AE44" s="13">
        <v>20</v>
      </c>
      <c r="AF44" s="13"/>
      <c r="AG44" s="34" t="s">
        <v>197</v>
      </c>
      <c r="AH44" s="2" t="s">
        <v>759</v>
      </c>
      <c r="AI44" s="2" t="s">
        <v>251</v>
      </c>
      <c r="AJ44" s="2" t="s">
        <v>257</v>
      </c>
      <c r="AK44" s="2" t="s">
        <v>513</v>
      </c>
      <c r="AL44" s="2" t="s">
        <v>87</v>
      </c>
      <c r="AM44" s="1"/>
      <c r="AN44" s="2" t="s">
        <v>89</v>
      </c>
      <c r="AO44" s="1"/>
      <c r="AP44" s="2" t="s">
        <v>91</v>
      </c>
      <c r="AQ44" s="1" t="s">
        <v>1011</v>
      </c>
      <c r="AR44" s="2" t="s">
        <v>93</v>
      </c>
      <c r="AS44" s="14" t="s">
        <v>1012</v>
      </c>
      <c r="AT44" s="14"/>
      <c r="AU44" s="1"/>
      <c r="AV44" s="104">
        <v>3.28</v>
      </c>
      <c r="AW44" s="105">
        <v>1.74</v>
      </c>
      <c r="AX44" s="109">
        <v>3.46</v>
      </c>
      <c r="AY44" s="107">
        <v>2.99</v>
      </c>
      <c r="AZ44" s="106">
        <v>3.23</v>
      </c>
      <c r="BA44" s="108">
        <v>1.1200000000000001</v>
      </c>
      <c r="BB44" s="106">
        <v>0.56000000000000005</v>
      </c>
      <c r="BC44" s="108">
        <v>0.95</v>
      </c>
      <c r="BD44" s="107">
        <v>2.08</v>
      </c>
      <c r="BE44" s="106">
        <v>5.84</v>
      </c>
      <c r="BF44" s="106">
        <v>6.24</v>
      </c>
      <c r="BG44" s="106">
        <v>3.85</v>
      </c>
      <c r="BH44" s="106">
        <v>3.49</v>
      </c>
      <c r="BI44" s="4">
        <v>3.76</v>
      </c>
      <c r="BJ44" s="9">
        <v>6.33</v>
      </c>
      <c r="BK44" s="9">
        <v>9.67</v>
      </c>
      <c r="BL44" s="4">
        <v>11.19</v>
      </c>
      <c r="BM44" s="98"/>
      <c r="BN44" s="4">
        <v>3.08</v>
      </c>
      <c r="BO44" s="26">
        <v>1.45</v>
      </c>
      <c r="BP44" s="25">
        <v>0.88</v>
      </c>
      <c r="BQ44" s="53">
        <v>1.3</v>
      </c>
      <c r="BR44" s="53">
        <v>2.25</v>
      </c>
      <c r="BS44" s="54">
        <v>2.2400000000000002</v>
      </c>
      <c r="BT44" s="53">
        <v>1.74</v>
      </c>
      <c r="BU44" s="54">
        <v>2.3199999999999998</v>
      </c>
      <c r="BV44" s="55">
        <v>3.46</v>
      </c>
      <c r="BW44" s="53">
        <v>6.34</v>
      </c>
      <c r="BX44" s="53">
        <v>6.61</v>
      </c>
      <c r="BY44" s="53">
        <v>2.78</v>
      </c>
      <c r="BZ44" s="7">
        <v>1.96</v>
      </c>
      <c r="CA44" s="4">
        <v>4.18</v>
      </c>
      <c r="CB44" s="9">
        <v>6.11</v>
      </c>
      <c r="CC44" s="9">
        <v>9.69</v>
      </c>
      <c r="CD44" s="4">
        <v>12.98</v>
      </c>
      <c r="CE44" s="98"/>
      <c r="CF44" s="16">
        <v>30.41</v>
      </c>
      <c r="CG44" s="38">
        <v>34.020000000000003</v>
      </c>
      <c r="CH44" s="20">
        <v>35.35</v>
      </c>
      <c r="CI44" s="18">
        <v>35.61</v>
      </c>
      <c r="CJ44" s="17">
        <v>36.880000000000003</v>
      </c>
      <c r="CK44" s="19">
        <v>38.76</v>
      </c>
      <c r="CL44" s="17">
        <v>39.92</v>
      </c>
      <c r="CM44" s="19">
        <v>39.29</v>
      </c>
      <c r="CN44" s="18">
        <v>40.82</v>
      </c>
      <c r="CO44" s="17">
        <v>41.71</v>
      </c>
      <c r="CP44" s="17">
        <v>42.85</v>
      </c>
      <c r="CQ44" s="17">
        <v>45.03</v>
      </c>
      <c r="CR44" s="17">
        <v>46.16</v>
      </c>
      <c r="CS44" s="16">
        <v>46.7</v>
      </c>
      <c r="CT44" s="20">
        <v>46.25</v>
      </c>
      <c r="CU44" s="20">
        <v>44.29</v>
      </c>
      <c r="CV44" s="16">
        <v>45.22</v>
      </c>
      <c r="CW44" s="100"/>
      <c r="CX44" s="16">
        <v>30.23</v>
      </c>
      <c r="CY44" s="38">
        <v>34.229999999999997</v>
      </c>
      <c r="CZ44" s="20">
        <v>35.64</v>
      </c>
      <c r="DA44" s="17">
        <v>35.75</v>
      </c>
      <c r="DB44" s="17">
        <v>36.54</v>
      </c>
      <c r="DC44" s="19">
        <v>38.43</v>
      </c>
      <c r="DD44" s="17">
        <v>39.07</v>
      </c>
      <c r="DE44" s="19">
        <v>39.619999999999997</v>
      </c>
      <c r="DF44" s="18">
        <v>40.4</v>
      </c>
      <c r="DG44" s="17">
        <v>42.19</v>
      </c>
      <c r="DH44" s="17">
        <v>42.16</v>
      </c>
      <c r="DI44" s="17">
        <v>45.46</v>
      </c>
      <c r="DJ44" s="17">
        <v>45.14</v>
      </c>
      <c r="DK44" s="16">
        <v>46.88</v>
      </c>
      <c r="DL44" s="20">
        <v>46.04</v>
      </c>
      <c r="DM44" s="20">
        <v>44.3</v>
      </c>
      <c r="DN44" s="16">
        <v>45.48</v>
      </c>
      <c r="DO44" s="100"/>
      <c r="DP44" s="16">
        <v>3</v>
      </c>
      <c r="DQ44" s="20">
        <v>5</v>
      </c>
      <c r="DR44" s="20">
        <v>6</v>
      </c>
      <c r="DS44" s="17">
        <v>5</v>
      </c>
      <c r="DT44" s="17">
        <v>0</v>
      </c>
      <c r="DU44" s="17">
        <v>-3</v>
      </c>
      <c r="DV44" s="17">
        <v>-7</v>
      </c>
      <c r="DW44" s="17">
        <v>-8</v>
      </c>
      <c r="DX44" s="17">
        <v>-8</v>
      </c>
      <c r="DY44" s="17">
        <v>-1</v>
      </c>
      <c r="DZ44" s="17">
        <v>7</v>
      </c>
      <c r="EA44" s="17">
        <v>10</v>
      </c>
      <c r="EB44" s="17">
        <v>12</v>
      </c>
      <c r="EC44" s="20">
        <v>8</v>
      </c>
      <c r="ED44" s="20">
        <v>5</v>
      </c>
      <c r="EE44" s="20">
        <v>2</v>
      </c>
      <c r="EF44" s="20">
        <v>4</v>
      </c>
      <c r="EG44" s="101"/>
      <c r="EI44" s="129">
        <f t="shared" si="1"/>
        <v>0.19999999999999973</v>
      </c>
      <c r="EJ44" s="129">
        <f t="shared" si="2"/>
        <v>0.29000000000000004</v>
      </c>
      <c r="EK44" s="129">
        <f t="shared" si="3"/>
        <v>2.58</v>
      </c>
      <c r="EL44" s="129">
        <f t="shared" si="4"/>
        <v>1.6900000000000002</v>
      </c>
      <c r="EM44" s="129">
        <f t="shared" si="5"/>
        <v>0.98</v>
      </c>
      <c r="EN44" s="129">
        <f t="shared" si="6"/>
        <v>-1.1200000000000001</v>
      </c>
      <c r="EO44" s="129">
        <f t="shared" si="7"/>
        <v>-1.18</v>
      </c>
      <c r="EP44" s="129">
        <f t="shared" si="8"/>
        <v>-1.3699999999999999</v>
      </c>
      <c r="EQ44" s="129">
        <f t="shared" si="9"/>
        <v>-1.38</v>
      </c>
      <c r="ER44" s="129">
        <f t="shared" si="10"/>
        <v>-0.5</v>
      </c>
      <c r="ES44" s="129">
        <f t="shared" si="11"/>
        <v>-0.37000000000000011</v>
      </c>
      <c r="ET44" s="129">
        <f t="shared" si="12"/>
        <v>1.0700000000000003</v>
      </c>
      <c r="EU44" s="129">
        <f t="shared" si="13"/>
        <v>1.5300000000000002</v>
      </c>
      <c r="EV44" s="129">
        <f t="shared" si="14"/>
        <v>-0.41999999999999993</v>
      </c>
      <c r="EW44" s="129">
        <f t="shared" si="15"/>
        <v>0.21999999999999975</v>
      </c>
    </row>
    <row r="45" spans="1:153" ht="14">
      <c r="A45" s="2" t="s">
        <v>939</v>
      </c>
      <c r="B45" s="2" t="s">
        <v>1666</v>
      </c>
      <c r="C45" s="2">
        <v>20</v>
      </c>
      <c r="D45" s="2">
        <v>0</v>
      </c>
      <c r="E45" s="2">
        <v>40958316</v>
      </c>
      <c r="F45" s="2">
        <v>157.4</v>
      </c>
      <c r="G45" s="2">
        <v>48</v>
      </c>
      <c r="H45" s="2" t="s">
        <v>167</v>
      </c>
      <c r="I45" s="2"/>
      <c r="J45" s="2" t="s">
        <v>79</v>
      </c>
      <c r="K45" s="2" t="s">
        <v>100</v>
      </c>
      <c r="L45" s="30" t="s">
        <v>168</v>
      </c>
      <c r="M45" s="30"/>
      <c r="N45" s="30"/>
      <c r="O45" s="30"/>
      <c r="P45" s="3" t="s">
        <v>6</v>
      </c>
      <c r="Q45" s="3">
        <v>33</v>
      </c>
      <c r="R45" s="2">
        <v>25</v>
      </c>
      <c r="S45" s="2">
        <v>20</v>
      </c>
      <c r="T45" s="2" t="s">
        <v>773</v>
      </c>
      <c r="U45" s="33"/>
      <c r="V45" s="3" t="s">
        <v>232</v>
      </c>
      <c r="W45" s="3">
        <v>50</v>
      </c>
      <c r="X45" s="2">
        <v>33</v>
      </c>
      <c r="Y45" s="2">
        <v>24</v>
      </c>
      <c r="Z45" s="2"/>
      <c r="AA45" s="33" t="s">
        <v>443</v>
      </c>
      <c r="AB45" s="12" t="s">
        <v>217</v>
      </c>
      <c r="AC45" s="12">
        <v>32</v>
      </c>
      <c r="AD45" s="13">
        <v>26</v>
      </c>
      <c r="AE45" s="13">
        <v>9</v>
      </c>
      <c r="AF45" s="13"/>
      <c r="AG45" s="34" t="s">
        <v>197</v>
      </c>
      <c r="AH45" s="2" t="s">
        <v>239</v>
      </c>
      <c r="AI45" s="2" t="s">
        <v>118</v>
      </c>
      <c r="AJ45" s="2" t="s">
        <v>667</v>
      </c>
      <c r="AK45" s="2" t="s">
        <v>151</v>
      </c>
      <c r="AL45" s="2" t="s">
        <v>87</v>
      </c>
      <c r="AM45" s="1"/>
      <c r="AN45" s="2" t="s">
        <v>89</v>
      </c>
      <c r="AO45" s="1"/>
      <c r="AP45" s="2" t="s">
        <v>91</v>
      </c>
      <c r="AQ45" s="1" t="s">
        <v>943</v>
      </c>
      <c r="AR45" s="2" t="s">
        <v>93</v>
      </c>
      <c r="AS45" s="14" t="s">
        <v>782</v>
      </c>
      <c r="AT45" s="14"/>
      <c r="AU45" s="1"/>
      <c r="AV45" s="104">
        <v>3.11</v>
      </c>
      <c r="AW45" s="105">
        <v>2.59</v>
      </c>
      <c r="AX45" s="106">
        <v>2.41</v>
      </c>
      <c r="AY45" s="107">
        <v>2.11</v>
      </c>
      <c r="AZ45" s="106">
        <v>1.49</v>
      </c>
      <c r="BA45" s="108">
        <v>1.24</v>
      </c>
      <c r="BB45" s="106">
        <v>0.88</v>
      </c>
      <c r="BC45" s="108">
        <v>0</v>
      </c>
      <c r="BD45" s="107">
        <v>0.25</v>
      </c>
      <c r="BE45" s="106">
        <v>1.63</v>
      </c>
      <c r="BF45" s="106">
        <v>3.73</v>
      </c>
      <c r="BG45" s="106">
        <v>5.39</v>
      </c>
      <c r="BH45" s="106">
        <v>1.74</v>
      </c>
      <c r="BI45" s="4">
        <v>2.88</v>
      </c>
      <c r="BJ45" s="9">
        <v>3.34</v>
      </c>
      <c r="BK45" s="9">
        <v>3.66</v>
      </c>
      <c r="BL45" s="4">
        <v>8.34</v>
      </c>
      <c r="BM45" s="4">
        <v>16.34</v>
      </c>
      <c r="BN45" s="4">
        <v>3.09</v>
      </c>
      <c r="BO45" s="26">
        <v>2.2400000000000002</v>
      </c>
      <c r="BP45" s="53">
        <v>0</v>
      </c>
      <c r="BQ45" s="53">
        <v>0.5</v>
      </c>
      <c r="BR45" s="53">
        <v>1.25</v>
      </c>
      <c r="BS45" s="54">
        <v>1.37</v>
      </c>
      <c r="BT45" s="53">
        <v>1.74</v>
      </c>
      <c r="BU45" s="54">
        <v>2.36</v>
      </c>
      <c r="BV45" s="55">
        <v>2.39</v>
      </c>
      <c r="BW45" s="53">
        <v>1.87</v>
      </c>
      <c r="BX45" s="53">
        <v>3.23</v>
      </c>
      <c r="BY45" s="53">
        <v>5.09</v>
      </c>
      <c r="BZ45" s="7">
        <v>1.69</v>
      </c>
      <c r="CA45" s="4">
        <v>2.2799999999999998</v>
      </c>
      <c r="CB45" s="9">
        <v>4.29</v>
      </c>
      <c r="CC45" s="9">
        <v>5.54</v>
      </c>
      <c r="CD45" s="4">
        <v>7.73</v>
      </c>
      <c r="CE45" s="4">
        <v>18.12</v>
      </c>
      <c r="CF45" s="16">
        <v>26.89</v>
      </c>
      <c r="CG45" s="38">
        <v>28.44</v>
      </c>
      <c r="CH45" s="17">
        <v>32.29</v>
      </c>
      <c r="CI45" s="18">
        <v>34.57</v>
      </c>
      <c r="CJ45" s="17">
        <v>35.659999999999997</v>
      </c>
      <c r="CK45" s="19">
        <v>36.33</v>
      </c>
      <c r="CL45" s="17">
        <v>36.57</v>
      </c>
      <c r="CM45" s="19">
        <v>37.9</v>
      </c>
      <c r="CN45" s="18">
        <v>38.549999999999997</v>
      </c>
      <c r="CO45" s="17">
        <v>38.92</v>
      </c>
      <c r="CP45" s="17">
        <v>40.880000000000003</v>
      </c>
      <c r="CQ45" s="17">
        <v>41.14</v>
      </c>
      <c r="CR45" s="17">
        <v>42.66</v>
      </c>
      <c r="CS45" s="16">
        <v>45.78</v>
      </c>
      <c r="CT45" s="20">
        <v>46.24</v>
      </c>
      <c r="CU45" s="20">
        <v>45.43</v>
      </c>
      <c r="CV45" s="16">
        <v>42.32</v>
      </c>
      <c r="CW45" s="16">
        <v>38.520000000000003</v>
      </c>
      <c r="CX45" s="16">
        <v>26.64</v>
      </c>
      <c r="CY45" s="38">
        <v>28.91</v>
      </c>
      <c r="CZ45" s="17">
        <v>32.36</v>
      </c>
      <c r="DA45" s="17">
        <v>35.340000000000003</v>
      </c>
      <c r="DB45" s="17">
        <v>35.11</v>
      </c>
      <c r="DC45" s="19">
        <v>36.979999999999997</v>
      </c>
      <c r="DD45" s="17">
        <v>36.619999999999997</v>
      </c>
      <c r="DE45" s="19">
        <v>37.01</v>
      </c>
      <c r="DF45" s="18">
        <v>38.01</v>
      </c>
      <c r="DG45" s="17">
        <v>38.81</v>
      </c>
      <c r="DH45" s="17">
        <v>41.29</v>
      </c>
      <c r="DI45" s="17">
        <v>41.31</v>
      </c>
      <c r="DJ45" s="17">
        <v>43.99</v>
      </c>
      <c r="DK45" s="16">
        <v>46.59</v>
      </c>
      <c r="DL45" s="20">
        <v>46.98</v>
      </c>
      <c r="DM45" s="20">
        <v>45.18</v>
      </c>
      <c r="DN45" s="16">
        <v>42.5</v>
      </c>
      <c r="DO45" s="16">
        <v>38.880000000000003</v>
      </c>
      <c r="DP45" s="16">
        <v>1</v>
      </c>
      <c r="DQ45" s="20">
        <v>4</v>
      </c>
      <c r="DR45" s="17">
        <v>5</v>
      </c>
      <c r="DS45" s="17">
        <v>5</v>
      </c>
      <c r="DT45" s="17">
        <v>0</v>
      </c>
      <c r="DU45" s="17">
        <v>-2</v>
      </c>
      <c r="DV45" s="17">
        <v>-7</v>
      </c>
      <c r="DW45" s="17">
        <v>-10</v>
      </c>
      <c r="DX45" s="17">
        <v>-8</v>
      </c>
      <c r="DY45" s="17">
        <v>-6</v>
      </c>
      <c r="DZ45" s="17">
        <v>-2</v>
      </c>
      <c r="EA45" s="17">
        <v>1</v>
      </c>
      <c r="EB45" s="17">
        <v>5</v>
      </c>
      <c r="EC45" s="20">
        <v>7</v>
      </c>
      <c r="ED45" s="20">
        <v>5</v>
      </c>
      <c r="EE45" s="20">
        <v>4</v>
      </c>
      <c r="EF45" s="20">
        <v>3</v>
      </c>
      <c r="EG45" s="20">
        <v>2</v>
      </c>
      <c r="EI45" s="129">
        <f t="shared" si="1"/>
        <v>2.0000000000000018E-2</v>
      </c>
      <c r="EJ45" s="129">
        <f t="shared" si="2"/>
        <v>0.34999999999999964</v>
      </c>
      <c r="EK45" s="129">
        <f t="shared" si="3"/>
        <v>2.41</v>
      </c>
      <c r="EL45" s="129">
        <f t="shared" si="4"/>
        <v>1.6099999999999999</v>
      </c>
      <c r="EM45" s="129">
        <f t="shared" si="5"/>
        <v>0.24</v>
      </c>
      <c r="EN45" s="129">
        <f t="shared" si="6"/>
        <v>-0.13000000000000012</v>
      </c>
      <c r="EO45" s="129">
        <f t="shared" si="7"/>
        <v>-0.86</v>
      </c>
      <c r="EP45" s="129">
        <f t="shared" si="8"/>
        <v>-2.36</v>
      </c>
      <c r="EQ45" s="129">
        <f t="shared" si="9"/>
        <v>-2.14</v>
      </c>
      <c r="ER45" s="129">
        <f t="shared" si="10"/>
        <v>-0.24000000000000021</v>
      </c>
      <c r="ES45" s="129">
        <f t="shared" si="11"/>
        <v>0.5</v>
      </c>
      <c r="ET45" s="129">
        <f t="shared" si="12"/>
        <v>0.29999999999999982</v>
      </c>
      <c r="EU45" s="129">
        <f t="shared" si="13"/>
        <v>5.0000000000000044E-2</v>
      </c>
      <c r="EV45" s="129">
        <f t="shared" si="14"/>
        <v>0.60000000000000009</v>
      </c>
      <c r="EW45" s="129">
        <f t="shared" si="15"/>
        <v>-0.95000000000000018</v>
      </c>
    </row>
    <row r="46" spans="1:153" ht="14">
      <c r="A46" s="2" t="s">
        <v>1371</v>
      </c>
      <c r="B46" s="2" t="s">
        <v>1666</v>
      </c>
      <c r="C46" s="2">
        <v>17</v>
      </c>
      <c r="D46" s="2">
        <v>2</v>
      </c>
      <c r="E46" s="2">
        <v>52915280</v>
      </c>
      <c r="F46" s="2">
        <v>160.1</v>
      </c>
      <c r="G46" s="2">
        <v>54.8</v>
      </c>
      <c r="H46" s="2" t="s">
        <v>167</v>
      </c>
      <c r="I46" s="2"/>
      <c r="J46" s="2" t="s">
        <v>147</v>
      </c>
      <c r="K46" s="2" t="s">
        <v>100</v>
      </c>
      <c r="L46" s="30" t="s">
        <v>168</v>
      </c>
      <c r="M46" s="30"/>
      <c r="N46" s="30"/>
      <c r="O46" s="30"/>
      <c r="P46" s="3" t="s">
        <v>6</v>
      </c>
      <c r="Q46" s="3">
        <v>30</v>
      </c>
      <c r="R46" s="2">
        <v>30</v>
      </c>
      <c r="S46" s="2">
        <v>21</v>
      </c>
      <c r="T46" s="2" t="s">
        <v>1372</v>
      </c>
      <c r="U46" s="33"/>
      <c r="V46" s="3" t="s">
        <v>232</v>
      </c>
      <c r="W46" s="3">
        <v>48</v>
      </c>
      <c r="X46" s="2">
        <v>32</v>
      </c>
      <c r="Y46" s="2">
        <v>30</v>
      </c>
      <c r="Z46" s="2"/>
      <c r="AA46" s="33" t="s">
        <v>443</v>
      </c>
      <c r="AB46" s="12" t="s">
        <v>217</v>
      </c>
      <c r="AC46" s="12">
        <v>33</v>
      </c>
      <c r="AD46" s="13">
        <v>27</v>
      </c>
      <c r="AE46" s="13">
        <v>22</v>
      </c>
      <c r="AF46" s="13"/>
      <c r="AG46" s="34" t="s">
        <v>197</v>
      </c>
      <c r="AH46" s="2" t="s">
        <v>149</v>
      </c>
      <c r="AI46" s="2" t="s">
        <v>336</v>
      </c>
      <c r="AJ46" s="2" t="s">
        <v>266</v>
      </c>
      <c r="AK46" s="2" t="s">
        <v>513</v>
      </c>
      <c r="AL46" s="2" t="s">
        <v>87</v>
      </c>
      <c r="AM46" s="1" t="s">
        <v>176</v>
      </c>
      <c r="AN46" s="2" t="s">
        <v>89</v>
      </c>
      <c r="AO46" s="1" t="s">
        <v>176</v>
      </c>
      <c r="AP46" s="2" t="s">
        <v>91</v>
      </c>
      <c r="AQ46" s="1" t="s">
        <v>514</v>
      </c>
      <c r="AR46" s="2" t="s">
        <v>93</v>
      </c>
      <c r="AS46" s="14" t="s">
        <v>515</v>
      </c>
      <c r="AT46" s="15" t="s">
        <v>95</v>
      </c>
      <c r="AU46" s="1">
        <v>0</v>
      </c>
      <c r="AV46" s="104">
        <v>3.61</v>
      </c>
      <c r="AW46" s="107">
        <v>3.3</v>
      </c>
      <c r="AX46" s="106">
        <v>2.83</v>
      </c>
      <c r="AY46" s="107">
        <v>3</v>
      </c>
      <c r="AZ46" s="106">
        <v>2.02</v>
      </c>
      <c r="BA46" s="108">
        <v>0.83</v>
      </c>
      <c r="BB46" s="106">
        <v>0</v>
      </c>
      <c r="BC46" s="108">
        <v>0</v>
      </c>
      <c r="BD46" s="107">
        <v>0.42</v>
      </c>
      <c r="BE46" s="106">
        <v>1.89</v>
      </c>
      <c r="BF46" s="106">
        <v>7.05</v>
      </c>
      <c r="BG46" s="106">
        <v>3.73</v>
      </c>
      <c r="BH46" s="106">
        <v>1.76</v>
      </c>
      <c r="BI46" s="41">
        <v>3.98</v>
      </c>
      <c r="BJ46" s="9">
        <v>4.1500000000000004</v>
      </c>
      <c r="BK46" s="9">
        <v>5.54</v>
      </c>
      <c r="BL46" s="4">
        <v>13.51</v>
      </c>
      <c r="BM46" s="4">
        <v>21.56</v>
      </c>
      <c r="BN46" s="4">
        <v>4.3099999999999996</v>
      </c>
      <c r="BO46" s="6">
        <v>2.2400000000000002</v>
      </c>
      <c r="BP46" s="7">
        <v>0</v>
      </c>
      <c r="BQ46" s="7">
        <v>0</v>
      </c>
      <c r="BR46" s="7">
        <v>1.54</v>
      </c>
      <c r="BS46" s="8">
        <v>2.14</v>
      </c>
      <c r="BT46" s="7">
        <v>1.76</v>
      </c>
      <c r="BU46" s="8">
        <v>1.99</v>
      </c>
      <c r="BV46" s="6">
        <v>2.86</v>
      </c>
      <c r="BW46" s="7">
        <v>3.66</v>
      </c>
      <c r="BX46" s="7">
        <v>4.8600000000000003</v>
      </c>
      <c r="BY46" s="7">
        <v>7.39</v>
      </c>
      <c r="BZ46" s="7">
        <v>2.72</v>
      </c>
      <c r="CA46" s="41">
        <v>5.07</v>
      </c>
      <c r="CB46" s="9">
        <v>6.65</v>
      </c>
      <c r="CC46" s="9">
        <v>5.55</v>
      </c>
      <c r="CD46" s="4">
        <v>13.33</v>
      </c>
      <c r="CE46" s="4">
        <v>20.309999999999999</v>
      </c>
      <c r="CF46" s="16">
        <v>26.8</v>
      </c>
      <c r="CG46" s="18">
        <v>29.67</v>
      </c>
      <c r="CH46" s="17">
        <v>32.659999999999997</v>
      </c>
      <c r="CI46" s="18">
        <v>33.090000000000003</v>
      </c>
      <c r="CJ46" s="17">
        <v>34.82</v>
      </c>
      <c r="CK46" s="19">
        <v>36.31</v>
      </c>
      <c r="CL46" s="17">
        <v>36.46</v>
      </c>
      <c r="CM46" s="19">
        <v>37.479999999999997</v>
      </c>
      <c r="CN46" s="18">
        <v>38.24</v>
      </c>
      <c r="CO46" s="17">
        <v>37.29</v>
      </c>
      <c r="CP46" s="17">
        <v>37.78</v>
      </c>
      <c r="CQ46" s="17">
        <v>39.270000000000003</v>
      </c>
      <c r="CR46" s="17">
        <v>46.45</v>
      </c>
      <c r="CS46" s="42">
        <v>47.14</v>
      </c>
      <c r="CT46" s="20">
        <v>49.33</v>
      </c>
      <c r="CU46" s="20">
        <v>44.27</v>
      </c>
      <c r="CV46" s="16">
        <v>43.69</v>
      </c>
      <c r="CW46" s="16">
        <v>36.39</v>
      </c>
      <c r="CX46" s="16">
        <v>26.59</v>
      </c>
      <c r="CY46" s="18">
        <v>28.66</v>
      </c>
      <c r="CZ46" s="17">
        <v>32.130000000000003</v>
      </c>
      <c r="DA46" s="17">
        <v>33.35</v>
      </c>
      <c r="DB46" s="17">
        <v>35.770000000000003</v>
      </c>
      <c r="DC46" s="19">
        <v>36.28</v>
      </c>
      <c r="DD46" s="17">
        <v>36.28</v>
      </c>
      <c r="DE46" s="19">
        <v>36.770000000000003</v>
      </c>
      <c r="DF46" s="18">
        <v>37.909999999999997</v>
      </c>
      <c r="DG46" s="17">
        <v>37.76</v>
      </c>
      <c r="DH46" s="17">
        <v>37.39</v>
      </c>
      <c r="DI46" s="17">
        <v>39.65</v>
      </c>
      <c r="DJ46" s="17">
        <v>45.93</v>
      </c>
      <c r="DK46" s="42">
        <v>47.05</v>
      </c>
      <c r="DL46" s="20">
        <v>49.61</v>
      </c>
      <c r="DM46" s="20">
        <v>44.03</v>
      </c>
      <c r="DN46" s="16">
        <v>44.55</v>
      </c>
      <c r="DO46" s="16">
        <v>36.19</v>
      </c>
      <c r="DP46" s="16">
        <v>1</v>
      </c>
      <c r="DQ46" s="17">
        <v>3</v>
      </c>
      <c r="DR46" s="17">
        <v>6</v>
      </c>
      <c r="DS46" s="17">
        <v>6</v>
      </c>
      <c r="DT46" s="17">
        <v>2</v>
      </c>
      <c r="DU46" s="17">
        <v>-5</v>
      </c>
      <c r="DV46" s="17">
        <v>-10</v>
      </c>
      <c r="DW46" s="17">
        <v>-12</v>
      </c>
      <c r="DX46" s="17">
        <v>-10</v>
      </c>
      <c r="DY46" s="17">
        <v>-7</v>
      </c>
      <c r="DZ46" s="17">
        <v>0</v>
      </c>
      <c r="EA46" s="17">
        <v>2</v>
      </c>
      <c r="EB46" s="17">
        <v>8</v>
      </c>
      <c r="EC46" s="23">
        <v>13</v>
      </c>
      <c r="ED46" s="20">
        <v>14</v>
      </c>
      <c r="EE46" s="20">
        <v>10</v>
      </c>
      <c r="EF46" s="20">
        <v>5</v>
      </c>
      <c r="EG46" s="20">
        <v>5</v>
      </c>
      <c r="EI46" s="129">
        <f t="shared" si="1"/>
        <v>-0.69999999999999973</v>
      </c>
      <c r="EJ46" s="129">
        <f t="shared" si="2"/>
        <v>1.0599999999999996</v>
      </c>
      <c r="EK46" s="129">
        <f t="shared" si="3"/>
        <v>2.83</v>
      </c>
      <c r="EL46" s="129">
        <f t="shared" si="4"/>
        <v>3</v>
      </c>
      <c r="EM46" s="129">
        <f t="shared" si="5"/>
        <v>0.48</v>
      </c>
      <c r="EN46" s="129">
        <f t="shared" si="6"/>
        <v>-1.31</v>
      </c>
      <c r="EO46" s="129">
        <f t="shared" si="7"/>
        <v>-1.76</v>
      </c>
      <c r="EP46" s="129">
        <f t="shared" si="8"/>
        <v>-1.99</v>
      </c>
      <c r="EQ46" s="129">
        <f t="shared" si="9"/>
        <v>-2.44</v>
      </c>
      <c r="ER46" s="129">
        <f t="shared" si="10"/>
        <v>-1.7700000000000002</v>
      </c>
      <c r="ES46" s="129">
        <f t="shared" si="11"/>
        <v>2.1899999999999995</v>
      </c>
      <c r="ET46" s="129">
        <f t="shared" si="12"/>
        <v>-3.6599999999999997</v>
      </c>
      <c r="EU46" s="129">
        <f t="shared" si="13"/>
        <v>-0.96000000000000019</v>
      </c>
      <c r="EV46" s="129">
        <f t="shared" si="14"/>
        <v>-1.0900000000000003</v>
      </c>
      <c r="EW46" s="129">
        <f t="shared" si="15"/>
        <v>-2.5</v>
      </c>
    </row>
    <row r="47" spans="1:153" ht="14">
      <c r="A47" s="2" t="s">
        <v>1329</v>
      </c>
      <c r="B47" s="2" t="s">
        <v>1666</v>
      </c>
      <c r="C47" s="2">
        <v>14</v>
      </c>
      <c r="D47" s="2">
        <v>0</v>
      </c>
      <c r="E47" s="2">
        <v>50621952</v>
      </c>
      <c r="F47" s="2">
        <v>163.80000000000001</v>
      </c>
      <c r="G47" s="2">
        <v>54.3</v>
      </c>
      <c r="H47" s="2" t="s">
        <v>167</v>
      </c>
      <c r="I47" s="2"/>
      <c r="J47" s="2" t="s">
        <v>79</v>
      </c>
      <c r="K47" s="2" t="s">
        <v>100</v>
      </c>
      <c r="L47" s="30"/>
      <c r="M47" s="30"/>
      <c r="N47" s="30"/>
      <c r="O47" s="30"/>
      <c r="P47" s="3" t="s">
        <v>6</v>
      </c>
      <c r="Q47" s="3">
        <v>31</v>
      </c>
      <c r="R47" s="2">
        <v>30</v>
      </c>
      <c r="S47" s="2">
        <v>23</v>
      </c>
      <c r="T47" s="2" t="s">
        <v>938</v>
      </c>
      <c r="U47" s="33"/>
      <c r="V47" s="3" t="s">
        <v>137</v>
      </c>
      <c r="W47" s="3">
        <v>61</v>
      </c>
      <c r="X47" s="2">
        <v>41</v>
      </c>
      <c r="Y47" s="2">
        <v>43</v>
      </c>
      <c r="Z47" s="2"/>
      <c r="AA47" s="33" t="s">
        <v>443</v>
      </c>
      <c r="AB47" s="12" t="s">
        <v>116</v>
      </c>
      <c r="AC47" s="12">
        <v>41</v>
      </c>
      <c r="AD47" s="13">
        <v>30</v>
      </c>
      <c r="AE47" s="13">
        <v>22</v>
      </c>
      <c r="AF47" s="13"/>
      <c r="AG47" s="34" t="s">
        <v>180</v>
      </c>
      <c r="AH47" s="2" t="s">
        <v>127</v>
      </c>
      <c r="AI47" s="2" t="s">
        <v>383</v>
      </c>
      <c r="AJ47" s="2" t="s">
        <v>105</v>
      </c>
      <c r="AK47" s="2" t="s">
        <v>227</v>
      </c>
      <c r="AL47" s="2" t="s">
        <v>87</v>
      </c>
      <c r="AM47" s="1" t="s">
        <v>90</v>
      </c>
      <c r="AN47" s="2" t="s">
        <v>89</v>
      </c>
      <c r="AO47" s="1" t="s">
        <v>131</v>
      </c>
      <c r="AP47" s="2" t="s">
        <v>91</v>
      </c>
      <c r="AQ47" s="1" t="s">
        <v>384</v>
      </c>
      <c r="AR47" s="2" t="s">
        <v>93</v>
      </c>
      <c r="AS47" s="14" t="s">
        <v>385</v>
      </c>
      <c r="AT47" s="15" t="s">
        <v>95</v>
      </c>
      <c r="AU47" s="1">
        <v>0</v>
      </c>
      <c r="AV47" s="104">
        <v>3.51</v>
      </c>
      <c r="AW47" s="107">
        <v>3.36</v>
      </c>
      <c r="AX47" s="106">
        <v>2.61</v>
      </c>
      <c r="AY47" s="107">
        <v>1.61</v>
      </c>
      <c r="AZ47" s="106">
        <v>1.37</v>
      </c>
      <c r="BA47" s="108">
        <v>0</v>
      </c>
      <c r="BB47" s="106">
        <v>0</v>
      </c>
      <c r="BC47" s="108">
        <v>0</v>
      </c>
      <c r="BD47" s="107">
        <v>0.95</v>
      </c>
      <c r="BE47" s="106">
        <v>1.99</v>
      </c>
      <c r="BF47" s="106">
        <v>5.43</v>
      </c>
      <c r="BG47" s="106">
        <v>7.22</v>
      </c>
      <c r="BH47" s="106">
        <v>5.34</v>
      </c>
      <c r="BI47" s="8">
        <v>4.75</v>
      </c>
      <c r="BJ47" s="7">
        <v>5.59</v>
      </c>
      <c r="BK47" s="9">
        <v>6.54</v>
      </c>
      <c r="BL47" s="4">
        <v>12.39</v>
      </c>
      <c r="BM47" s="4">
        <v>16.84</v>
      </c>
      <c r="BN47" s="4">
        <v>3.87</v>
      </c>
      <c r="BO47" s="6">
        <v>2.12</v>
      </c>
      <c r="BP47" s="7">
        <v>0.83</v>
      </c>
      <c r="BQ47" s="7">
        <v>0</v>
      </c>
      <c r="BR47" s="7">
        <v>0.67</v>
      </c>
      <c r="BS47" s="8">
        <v>2.41</v>
      </c>
      <c r="BT47" s="7">
        <v>2.02</v>
      </c>
      <c r="BU47" s="8">
        <v>1.37</v>
      </c>
      <c r="BV47" s="6">
        <v>1.78</v>
      </c>
      <c r="BW47" s="7">
        <v>3.12</v>
      </c>
      <c r="BX47" s="7">
        <v>8.2899999999999991</v>
      </c>
      <c r="BY47" s="7">
        <v>7.03</v>
      </c>
      <c r="BZ47" s="7">
        <v>4.25</v>
      </c>
      <c r="CA47" s="8">
        <v>4.32</v>
      </c>
      <c r="CB47" s="7">
        <v>5.3</v>
      </c>
      <c r="CC47" s="9">
        <v>7.63</v>
      </c>
      <c r="CD47" s="4">
        <v>11.55</v>
      </c>
      <c r="CE47" s="4">
        <v>15.12</v>
      </c>
      <c r="CF47" s="16">
        <v>26.61</v>
      </c>
      <c r="CG47" s="18">
        <v>32.36</v>
      </c>
      <c r="CH47" s="17">
        <v>31.43</v>
      </c>
      <c r="CI47" s="18">
        <v>34.71</v>
      </c>
      <c r="CJ47" s="17">
        <v>37.39</v>
      </c>
      <c r="CK47" s="19">
        <v>39.08</v>
      </c>
      <c r="CL47" s="17">
        <v>41.13</v>
      </c>
      <c r="CM47" s="19">
        <v>41.98</v>
      </c>
      <c r="CN47" s="18">
        <v>41.39</v>
      </c>
      <c r="CO47" s="17">
        <v>42.97</v>
      </c>
      <c r="CP47" s="17">
        <v>44.37</v>
      </c>
      <c r="CQ47" s="17">
        <v>45.46</v>
      </c>
      <c r="CR47" s="17">
        <v>49.91</v>
      </c>
      <c r="CS47" s="19">
        <v>50.23</v>
      </c>
      <c r="CT47" s="17">
        <v>50.19</v>
      </c>
      <c r="CU47" s="20">
        <v>48.29</v>
      </c>
      <c r="CV47" s="16">
        <v>50.81</v>
      </c>
      <c r="CW47" s="16">
        <v>42.18</v>
      </c>
      <c r="CX47" s="16">
        <v>27.43</v>
      </c>
      <c r="CY47" s="18">
        <v>31.43</v>
      </c>
      <c r="CZ47" s="17">
        <v>31.22</v>
      </c>
      <c r="DA47" s="17">
        <v>34.72</v>
      </c>
      <c r="DB47" s="17">
        <v>37.42</v>
      </c>
      <c r="DC47" s="19">
        <v>38.99</v>
      </c>
      <c r="DD47" s="17">
        <v>42.5</v>
      </c>
      <c r="DE47" s="19">
        <v>41.64</v>
      </c>
      <c r="DF47" s="18">
        <v>41.02</v>
      </c>
      <c r="DG47" s="17">
        <v>42.85</v>
      </c>
      <c r="DH47" s="17">
        <v>44.77</v>
      </c>
      <c r="DI47" s="17">
        <v>44.76</v>
      </c>
      <c r="DJ47" s="17">
        <v>50.16</v>
      </c>
      <c r="DK47" s="19">
        <v>51.11</v>
      </c>
      <c r="DL47" s="17">
        <v>50.93</v>
      </c>
      <c r="DM47" s="20">
        <v>48.68</v>
      </c>
      <c r="DN47" s="16">
        <v>50.03</v>
      </c>
      <c r="DO47" s="16">
        <v>41.94</v>
      </c>
      <c r="DP47" s="16">
        <v>16</v>
      </c>
      <c r="DQ47" s="17">
        <v>16</v>
      </c>
      <c r="DR47" s="17">
        <v>15</v>
      </c>
      <c r="DS47" s="17">
        <v>15</v>
      </c>
      <c r="DT47" s="17">
        <v>12</v>
      </c>
      <c r="DU47" s="17">
        <v>4</v>
      </c>
      <c r="DV47" s="17">
        <v>-1</v>
      </c>
      <c r="DW47" s="17">
        <v>-4</v>
      </c>
      <c r="DX47" s="17">
        <v>-4</v>
      </c>
      <c r="DY47" s="17">
        <v>-2</v>
      </c>
      <c r="DZ47" s="17">
        <v>4</v>
      </c>
      <c r="EA47" s="17">
        <v>7</v>
      </c>
      <c r="EB47" s="17">
        <v>9</v>
      </c>
      <c r="EC47" s="17">
        <v>10</v>
      </c>
      <c r="ED47" s="17">
        <v>6</v>
      </c>
      <c r="EE47" s="20">
        <v>0</v>
      </c>
      <c r="EF47" s="20">
        <v>0</v>
      </c>
      <c r="EG47" s="20">
        <v>0</v>
      </c>
      <c r="EI47" s="129">
        <f t="shared" si="1"/>
        <v>-0.36000000000000032</v>
      </c>
      <c r="EJ47" s="129">
        <f t="shared" si="2"/>
        <v>1.2399999999999998</v>
      </c>
      <c r="EK47" s="129">
        <f t="shared" si="3"/>
        <v>1.7799999999999998</v>
      </c>
      <c r="EL47" s="129">
        <f t="shared" si="4"/>
        <v>1.61</v>
      </c>
      <c r="EM47" s="129">
        <f t="shared" si="5"/>
        <v>0.70000000000000007</v>
      </c>
      <c r="EN47" s="129">
        <f t="shared" si="6"/>
        <v>-2.41</v>
      </c>
      <c r="EO47" s="129">
        <f t="shared" si="7"/>
        <v>-2.02</v>
      </c>
      <c r="EP47" s="129">
        <f t="shared" si="8"/>
        <v>-1.37</v>
      </c>
      <c r="EQ47" s="129">
        <f t="shared" si="9"/>
        <v>-0.83000000000000007</v>
      </c>
      <c r="ER47" s="129">
        <f t="shared" si="10"/>
        <v>-1.1300000000000001</v>
      </c>
      <c r="ES47" s="129">
        <f t="shared" si="11"/>
        <v>-2.8599999999999994</v>
      </c>
      <c r="ET47" s="129">
        <f t="shared" si="12"/>
        <v>0.1899999999999995</v>
      </c>
      <c r="EU47" s="129">
        <f t="shared" si="13"/>
        <v>1.0899999999999999</v>
      </c>
      <c r="EV47" s="129">
        <f t="shared" si="14"/>
        <v>0.42999999999999972</v>
      </c>
      <c r="EW47" s="129">
        <f t="shared" si="15"/>
        <v>0.29000000000000004</v>
      </c>
    </row>
    <row r="48" spans="1:153" ht="14">
      <c r="A48" s="2" t="s">
        <v>1317</v>
      </c>
      <c r="B48" s="2" t="s">
        <v>1666</v>
      </c>
      <c r="C48" s="2">
        <v>14</v>
      </c>
      <c r="D48" s="2">
        <v>6</v>
      </c>
      <c r="E48" s="2">
        <v>51983521</v>
      </c>
      <c r="F48" s="2">
        <v>160.6</v>
      </c>
      <c r="G48" s="2">
        <v>92.6</v>
      </c>
      <c r="H48" s="2" t="s">
        <v>167</v>
      </c>
      <c r="I48" s="2"/>
      <c r="J48" s="2" t="s">
        <v>147</v>
      </c>
      <c r="K48" s="2" t="s">
        <v>100</v>
      </c>
      <c r="L48" s="30"/>
      <c r="M48" s="30"/>
      <c r="N48" s="30"/>
      <c r="O48" s="30"/>
      <c r="P48" s="3" t="s">
        <v>17</v>
      </c>
      <c r="Q48" s="3">
        <v>33</v>
      </c>
      <c r="R48" s="2">
        <v>24</v>
      </c>
      <c r="S48" s="2">
        <v>21</v>
      </c>
      <c r="T48" s="2" t="s">
        <v>1318</v>
      </c>
      <c r="U48" s="33"/>
      <c r="V48" s="3" t="s">
        <v>101</v>
      </c>
      <c r="W48" s="3">
        <v>55</v>
      </c>
      <c r="X48" s="2">
        <v>34</v>
      </c>
      <c r="Y48" s="2">
        <v>25</v>
      </c>
      <c r="Z48" s="2"/>
      <c r="AA48" s="33" t="s">
        <v>443</v>
      </c>
      <c r="AB48" s="12" t="s">
        <v>116</v>
      </c>
      <c r="AC48" s="12">
        <v>41</v>
      </c>
      <c r="AD48" s="13">
        <v>19</v>
      </c>
      <c r="AE48" s="13">
        <v>10</v>
      </c>
      <c r="AF48" s="13"/>
      <c r="AG48" s="34" t="s">
        <v>180</v>
      </c>
      <c r="AH48" s="2" t="s">
        <v>149</v>
      </c>
      <c r="AI48" s="2" t="s">
        <v>348</v>
      </c>
      <c r="AJ48" s="2" t="s">
        <v>342</v>
      </c>
      <c r="AK48" s="2" t="s">
        <v>302</v>
      </c>
      <c r="AL48" s="2" t="s">
        <v>87</v>
      </c>
      <c r="AM48" s="1" t="s">
        <v>176</v>
      </c>
      <c r="AN48" s="2" t="s">
        <v>89</v>
      </c>
      <c r="AO48" s="1" t="s">
        <v>131</v>
      </c>
      <c r="AP48" s="2" t="s">
        <v>91</v>
      </c>
      <c r="AQ48" s="1" t="s">
        <v>349</v>
      </c>
      <c r="AR48" s="2" t="s">
        <v>93</v>
      </c>
      <c r="AS48" s="14" t="s">
        <v>271</v>
      </c>
      <c r="AT48" s="15" t="s">
        <v>95</v>
      </c>
      <c r="AU48" s="1">
        <v>-5</v>
      </c>
      <c r="AV48" s="104">
        <v>3.48</v>
      </c>
      <c r="AW48" s="107">
        <v>3.19</v>
      </c>
      <c r="AX48" s="106">
        <v>2.86</v>
      </c>
      <c r="AY48" s="107">
        <v>2.61</v>
      </c>
      <c r="AZ48" s="106">
        <v>2.63</v>
      </c>
      <c r="BA48" s="108">
        <v>1.85</v>
      </c>
      <c r="BB48" s="106">
        <v>0.95</v>
      </c>
      <c r="BC48" s="108">
        <v>1.5</v>
      </c>
      <c r="BD48" s="107">
        <v>2.12</v>
      </c>
      <c r="BE48" s="106">
        <v>2.68</v>
      </c>
      <c r="BF48" s="106">
        <v>4.7300000000000004</v>
      </c>
      <c r="BG48" s="106">
        <v>6.09</v>
      </c>
      <c r="BH48" s="106">
        <v>3.34</v>
      </c>
      <c r="BI48" s="7">
        <v>3.76</v>
      </c>
      <c r="BJ48" s="7">
        <v>4.72</v>
      </c>
      <c r="BK48" s="9">
        <v>5.97</v>
      </c>
      <c r="BL48" s="4">
        <v>11.46</v>
      </c>
      <c r="BM48" s="4">
        <v>17.73</v>
      </c>
      <c r="BN48" s="4">
        <v>4.68</v>
      </c>
      <c r="BO48" s="6">
        <v>2.76</v>
      </c>
      <c r="BP48" s="7">
        <v>1.34</v>
      </c>
      <c r="BQ48" s="7">
        <v>0</v>
      </c>
      <c r="BR48" s="7">
        <v>0.95</v>
      </c>
      <c r="BS48" s="8">
        <v>2.37</v>
      </c>
      <c r="BT48" s="7">
        <v>2.36</v>
      </c>
      <c r="BU48" s="8">
        <v>2.98</v>
      </c>
      <c r="BV48" s="6">
        <v>3.11</v>
      </c>
      <c r="BW48" s="7">
        <v>3.86</v>
      </c>
      <c r="BX48" s="7">
        <v>4.78</v>
      </c>
      <c r="BY48" s="7">
        <v>7.41</v>
      </c>
      <c r="BZ48" s="7">
        <v>3.62</v>
      </c>
      <c r="CA48" s="7">
        <v>3.62</v>
      </c>
      <c r="CB48" s="7">
        <v>5.98</v>
      </c>
      <c r="CC48" s="9">
        <v>6.62</v>
      </c>
      <c r="CD48" s="4">
        <v>10.15</v>
      </c>
      <c r="CE48" s="4">
        <v>17.05</v>
      </c>
      <c r="CF48" s="16">
        <v>28.62</v>
      </c>
      <c r="CG48" s="18">
        <v>31.39</v>
      </c>
      <c r="CH48" s="7">
        <v>33.33</v>
      </c>
      <c r="CI48" s="7">
        <v>32.93</v>
      </c>
      <c r="CJ48" s="17">
        <v>34.57</v>
      </c>
      <c r="CK48" s="19">
        <v>35.21</v>
      </c>
      <c r="CL48" s="17">
        <v>37.65</v>
      </c>
      <c r="CM48" s="19">
        <v>39.19</v>
      </c>
      <c r="CN48" s="18">
        <v>38.14</v>
      </c>
      <c r="CO48" s="17">
        <v>38.270000000000003</v>
      </c>
      <c r="CP48" s="17">
        <v>38.86</v>
      </c>
      <c r="CQ48" s="17">
        <v>40.42</v>
      </c>
      <c r="CR48" s="7">
        <v>45.48</v>
      </c>
      <c r="CS48" s="7">
        <v>49.07</v>
      </c>
      <c r="CT48" s="17">
        <v>50.48</v>
      </c>
      <c r="CU48" s="20">
        <v>48.76</v>
      </c>
      <c r="CV48" s="16">
        <v>47.67</v>
      </c>
      <c r="CW48" s="16">
        <v>47.17</v>
      </c>
      <c r="CX48" s="16">
        <v>28.62</v>
      </c>
      <c r="CY48" s="18">
        <v>31.72</v>
      </c>
      <c r="CZ48" s="7">
        <v>32.64</v>
      </c>
      <c r="DA48" s="7">
        <v>33.47</v>
      </c>
      <c r="DB48" s="17">
        <v>34.520000000000003</v>
      </c>
      <c r="DC48" s="19">
        <v>34.85</v>
      </c>
      <c r="DD48" s="17">
        <v>35.53</v>
      </c>
      <c r="DE48" s="19">
        <v>38.299999999999997</v>
      </c>
      <c r="DF48" s="18">
        <v>38.64</v>
      </c>
      <c r="DG48" s="17">
        <v>37.9</v>
      </c>
      <c r="DH48" s="17">
        <v>39.54</v>
      </c>
      <c r="DI48" s="17">
        <v>40.22</v>
      </c>
      <c r="DJ48" s="7">
        <v>44.76</v>
      </c>
      <c r="DK48" s="7">
        <v>49.59</v>
      </c>
      <c r="DL48" s="17">
        <v>50.72</v>
      </c>
      <c r="DM48" s="20">
        <v>48.8</v>
      </c>
      <c r="DN48" s="16">
        <v>47.11</v>
      </c>
      <c r="DO48" s="16">
        <v>47.17</v>
      </c>
      <c r="DP48" s="16">
        <v>14</v>
      </c>
      <c r="DQ48" s="18">
        <v>13</v>
      </c>
      <c r="DR48" s="17">
        <v>11</v>
      </c>
      <c r="DS48" s="17">
        <v>8</v>
      </c>
      <c r="DT48" s="17">
        <v>4</v>
      </c>
      <c r="DU48" s="19">
        <v>0</v>
      </c>
      <c r="DV48" s="17">
        <v>-4</v>
      </c>
      <c r="DW48" s="19">
        <v>-7</v>
      </c>
      <c r="DX48" s="18">
        <v>-4</v>
      </c>
      <c r="DY48" s="17">
        <v>-3</v>
      </c>
      <c r="DZ48" s="17">
        <v>1</v>
      </c>
      <c r="EA48" s="17">
        <v>7</v>
      </c>
      <c r="EB48" s="17">
        <v>14</v>
      </c>
      <c r="EC48" s="19">
        <v>13</v>
      </c>
      <c r="ED48" s="17">
        <v>13</v>
      </c>
      <c r="EE48" s="20">
        <v>9</v>
      </c>
      <c r="EF48" s="16">
        <v>8</v>
      </c>
      <c r="EG48" s="16">
        <v>8</v>
      </c>
      <c r="EI48" s="129">
        <f t="shared" si="1"/>
        <v>-1.1999999999999997</v>
      </c>
      <c r="EJ48" s="129">
        <f t="shared" si="2"/>
        <v>0.43000000000000016</v>
      </c>
      <c r="EK48" s="129">
        <f t="shared" si="3"/>
        <v>1.5199999999999998</v>
      </c>
      <c r="EL48" s="129">
        <f t="shared" si="4"/>
        <v>2.61</v>
      </c>
      <c r="EM48" s="129">
        <f t="shared" si="5"/>
        <v>1.68</v>
      </c>
      <c r="EN48" s="129">
        <f t="shared" si="6"/>
        <v>-0.52</v>
      </c>
      <c r="EO48" s="129">
        <f t="shared" si="7"/>
        <v>-1.41</v>
      </c>
      <c r="EP48" s="129">
        <f t="shared" si="8"/>
        <v>-1.48</v>
      </c>
      <c r="EQ48" s="129">
        <f t="shared" si="9"/>
        <v>-0.98999999999999977</v>
      </c>
      <c r="ER48" s="129">
        <f t="shared" si="10"/>
        <v>-1.1799999999999997</v>
      </c>
      <c r="ES48" s="129">
        <f t="shared" si="11"/>
        <v>-4.9999999999999822E-2</v>
      </c>
      <c r="ET48" s="129">
        <f t="shared" si="12"/>
        <v>-1.3200000000000003</v>
      </c>
      <c r="EU48" s="129">
        <f t="shared" si="13"/>
        <v>-0.28000000000000025</v>
      </c>
      <c r="EV48" s="129">
        <f t="shared" si="14"/>
        <v>0.13999999999999968</v>
      </c>
      <c r="EW48" s="129">
        <f t="shared" si="15"/>
        <v>-1.2600000000000007</v>
      </c>
    </row>
    <row r="49" spans="1:153" ht="14">
      <c r="A49" s="2" t="s">
        <v>1316</v>
      </c>
      <c r="B49" s="2" t="s">
        <v>1666</v>
      </c>
      <c r="C49" s="2">
        <v>13</v>
      </c>
      <c r="D49" s="2">
        <v>8</v>
      </c>
      <c r="E49" s="2">
        <v>51084563</v>
      </c>
      <c r="F49" s="2">
        <v>149.5</v>
      </c>
      <c r="G49" s="2">
        <v>45.5</v>
      </c>
      <c r="H49" s="2" t="s">
        <v>167</v>
      </c>
      <c r="I49" s="2"/>
      <c r="J49" s="2" t="s">
        <v>147</v>
      </c>
      <c r="K49" s="2" t="s">
        <v>100</v>
      </c>
      <c r="L49" s="30" t="s">
        <v>168</v>
      </c>
      <c r="M49" s="30" t="s">
        <v>1129</v>
      </c>
      <c r="N49" s="30"/>
      <c r="O49" s="30"/>
      <c r="P49" s="3" t="s">
        <v>6</v>
      </c>
      <c r="Q49" s="3">
        <v>28</v>
      </c>
      <c r="R49" s="2">
        <v>25</v>
      </c>
      <c r="S49" s="2">
        <v>18</v>
      </c>
      <c r="T49" s="2" t="s">
        <v>965</v>
      </c>
      <c r="U49" s="33"/>
      <c r="V49" s="3" t="s">
        <v>137</v>
      </c>
      <c r="W49" s="3">
        <v>54</v>
      </c>
      <c r="X49" s="2">
        <v>40</v>
      </c>
      <c r="Y49" s="2">
        <v>22</v>
      </c>
      <c r="Z49" s="2"/>
      <c r="AA49" s="33" t="s">
        <v>443</v>
      </c>
      <c r="AB49" s="12" t="s">
        <v>116</v>
      </c>
      <c r="AC49" s="12">
        <v>40</v>
      </c>
      <c r="AD49" s="13">
        <v>30</v>
      </c>
      <c r="AE49" s="13">
        <v>20</v>
      </c>
      <c r="AF49" s="13"/>
      <c r="AG49" s="34" t="s">
        <v>180</v>
      </c>
      <c r="AH49" s="2" t="s">
        <v>341</v>
      </c>
      <c r="AI49" s="2" t="s">
        <v>118</v>
      </c>
      <c r="AJ49" s="2" t="s">
        <v>342</v>
      </c>
      <c r="AK49" s="2" t="s">
        <v>120</v>
      </c>
      <c r="AL49" s="2" t="s">
        <v>87</v>
      </c>
      <c r="AM49" s="1" t="s">
        <v>176</v>
      </c>
      <c r="AN49" s="2" t="s">
        <v>89</v>
      </c>
      <c r="AO49" s="1" t="s">
        <v>131</v>
      </c>
      <c r="AP49" s="2" t="s">
        <v>91</v>
      </c>
      <c r="AQ49" s="1" t="s">
        <v>343</v>
      </c>
      <c r="AR49" s="2" t="s">
        <v>93</v>
      </c>
      <c r="AS49" s="14" t="s">
        <v>344</v>
      </c>
      <c r="AT49" s="15" t="s">
        <v>95</v>
      </c>
      <c r="AU49" s="1">
        <v>-3</v>
      </c>
      <c r="AV49" s="104">
        <v>3.93</v>
      </c>
      <c r="AW49" s="107">
        <v>3.98</v>
      </c>
      <c r="AX49" s="106">
        <v>2.8</v>
      </c>
      <c r="AY49" s="107">
        <v>3.24</v>
      </c>
      <c r="AZ49" s="106">
        <v>3.05</v>
      </c>
      <c r="BA49" s="108">
        <v>2.36</v>
      </c>
      <c r="BB49" s="106">
        <v>0.97</v>
      </c>
      <c r="BC49" s="108">
        <v>2.29</v>
      </c>
      <c r="BD49" s="107">
        <v>3.03</v>
      </c>
      <c r="BE49" s="106">
        <v>2.68</v>
      </c>
      <c r="BF49" s="106">
        <v>5.59</v>
      </c>
      <c r="BG49" s="106">
        <v>7.17</v>
      </c>
      <c r="BH49" s="106">
        <v>3.83</v>
      </c>
      <c r="BI49" s="8">
        <v>4.8600000000000003</v>
      </c>
      <c r="BJ49" s="7">
        <v>5.24</v>
      </c>
      <c r="BK49" s="9">
        <v>8.59</v>
      </c>
      <c r="BL49" s="4">
        <v>13.11</v>
      </c>
      <c r="BM49" s="4">
        <v>17.260000000000002</v>
      </c>
      <c r="BN49" s="4">
        <v>4.2300000000000004</v>
      </c>
      <c r="BO49" s="6">
        <v>3.06</v>
      </c>
      <c r="BP49" s="7">
        <v>0.9</v>
      </c>
      <c r="BQ49" s="7">
        <v>0</v>
      </c>
      <c r="BR49" s="7">
        <v>1.39</v>
      </c>
      <c r="BS49" s="8">
        <v>2.98</v>
      </c>
      <c r="BT49" s="7">
        <v>3.12</v>
      </c>
      <c r="BU49" s="8">
        <v>3.39</v>
      </c>
      <c r="BV49" s="6">
        <v>2.5099999999999998</v>
      </c>
      <c r="BW49" s="7">
        <v>2.86</v>
      </c>
      <c r="BX49" s="7">
        <v>3.99</v>
      </c>
      <c r="BY49" s="7">
        <v>6.03</v>
      </c>
      <c r="BZ49" s="7">
        <v>4.01</v>
      </c>
      <c r="CA49" s="8">
        <v>4.95</v>
      </c>
      <c r="CB49" s="7">
        <v>5.5</v>
      </c>
      <c r="CC49" s="9">
        <v>7.01</v>
      </c>
      <c r="CD49" s="4">
        <v>12.65</v>
      </c>
      <c r="CE49" s="4">
        <v>16.72</v>
      </c>
      <c r="CF49" s="16">
        <v>26.72</v>
      </c>
      <c r="CG49" s="18">
        <v>28.87</v>
      </c>
      <c r="CH49" s="17">
        <v>28.98</v>
      </c>
      <c r="CI49" s="18">
        <v>31.38</v>
      </c>
      <c r="CJ49" s="17">
        <v>32.6</v>
      </c>
      <c r="CK49" s="19">
        <v>38.76</v>
      </c>
      <c r="CL49" s="17">
        <v>37.42</v>
      </c>
      <c r="CM49" s="19">
        <v>36.01</v>
      </c>
      <c r="CN49" s="18">
        <v>35.75</v>
      </c>
      <c r="CO49" s="17">
        <v>38.880000000000003</v>
      </c>
      <c r="CP49" s="17">
        <v>41.6</v>
      </c>
      <c r="CQ49" s="17">
        <v>44.36</v>
      </c>
      <c r="CR49" s="17">
        <v>46.23</v>
      </c>
      <c r="CS49" s="19">
        <v>44.36</v>
      </c>
      <c r="CT49" s="17">
        <v>45.1</v>
      </c>
      <c r="CU49" s="20">
        <v>44.71</v>
      </c>
      <c r="CV49" s="16">
        <v>42.12</v>
      </c>
      <c r="CW49" s="16">
        <v>29.72</v>
      </c>
      <c r="CX49" s="16">
        <v>27.55</v>
      </c>
      <c r="CY49" s="18">
        <v>29.06</v>
      </c>
      <c r="CZ49" s="17">
        <v>29.09</v>
      </c>
      <c r="DA49" s="17">
        <v>32.33</v>
      </c>
      <c r="DB49" s="17">
        <v>33.17</v>
      </c>
      <c r="DC49" s="19">
        <v>34.049999999999997</v>
      </c>
      <c r="DD49" s="17">
        <v>36.770000000000003</v>
      </c>
      <c r="DE49" s="19">
        <v>37.54</v>
      </c>
      <c r="DF49" s="18">
        <v>36.64</v>
      </c>
      <c r="DG49" s="17">
        <v>34.54</v>
      </c>
      <c r="DH49" s="17">
        <v>39.28</v>
      </c>
      <c r="DI49" s="17">
        <v>41.52</v>
      </c>
      <c r="DJ49" s="17">
        <v>44.75</v>
      </c>
      <c r="DK49" s="19">
        <v>45.22</v>
      </c>
      <c r="DL49" s="17">
        <v>45.18</v>
      </c>
      <c r="DM49" s="20">
        <v>44.12</v>
      </c>
      <c r="DN49" s="16">
        <v>40.72</v>
      </c>
      <c r="DO49" s="16">
        <v>28.81</v>
      </c>
      <c r="DP49" s="16">
        <v>6</v>
      </c>
      <c r="DQ49" s="17">
        <v>6</v>
      </c>
      <c r="DR49" s="17">
        <v>7</v>
      </c>
      <c r="DS49" s="17">
        <v>6</v>
      </c>
      <c r="DT49" s="17">
        <v>2</v>
      </c>
      <c r="DU49" s="17">
        <v>-7</v>
      </c>
      <c r="DV49" s="17">
        <v>-14</v>
      </c>
      <c r="DW49" s="17">
        <v>-17</v>
      </c>
      <c r="DX49" s="17">
        <v>-17</v>
      </c>
      <c r="DY49" s="17">
        <v>-9</v>
      </c>
      <c r="DZ49" s="17">
        <v>0</v>
      </c>
      <c r="EA49" s="17">
        <v>4</v>
      </c>
      <c r="EB49" s="17">
        <v>9</v>
      </c>
      <c r="EC49" s="17">
        <v>9</v>
      </c>
      <c r="ED49" s="17">
        <v>9</v>
      </c>
      <c r="EE49" s="20">
        <v>7</v>
      </c>
      <c r="EF49" s="20">
        <v>7</v>
      </c>
      <c r="EG49" s="20">
        <v>5</v>
      </c>
      <c r="EI49" s="129">
        <f t="shared" si="1"/>
        <v>-0.30000000000000027</v>
      </c>
      <c r="EJ49" s="129">
        <f t="shared" si="2"/>
        <v>0.91999999999999993</v>
      </c>
      <c r="EK49" s="129">
        <f t="shared" si="3"/>
        <v>1.9</v>
      </c>
      <c r="EL49" s="129">
        <f t="shared" si="4"/>
        <v>3.24</v>
      </c>
      <c r="EM49" s="129">
        <f t="shared" si="5"/>
        <v>1.66</v>
      </c>
      <c r="EN49" s="129">
        <f t="shared" si="6"/>
        <v>-0.62000000000000011</v>
      </c>
      <c r="EO49" s="129">
        <f t="shared" si="7"/>
        <v>-2.1500000000000004</v>
      </c>
      <c r="EP49" s="129">
        <f t="shared" si="8"/>
        <v>-1.1000000000000001</v>
      </c>
      <c r="EQ49" s="129">
        <f t="shared" si="9"/>
        <v>0.52</v>
      </c>
      <c r="ER49" s="129">
        <f t="shared" si="10"/>
        <v>-0.17999999999999972</v>
      </c>
      <c r="ES49" s="129">
        <f t="shared" si="11"/>
        <v>1.5999999999999996</v>
      </c>
      <c r="ET49" s="129">
        <f t="shared" si="12"/>
        <v>1.1399999999999997</v>
      </c>
      <c r="EU49" s="129">
        <f t="shared" si="13"/>
        <v>-0.17999999999999972</v>
      </c>
      <c r="EV49" s="129">
        <f t="shared" si="14"/>
        <v>-8.9999999999999858E-2</v>
      </c>
      <c r="EW49" s="129">
        <f t="shared" si="15"/>
        <v>-0.25999999999999979</v>
      </c>
    </row>
    <row r="50" spans="1:153" ht="14">
      <c r="A50" s="2" t="s">
        <v>1243</v>
      </c>
      <c r="B50" s="2" t="s">
        <v>1666</v>
      </c>
      <c r="C50" s="2">
        <v>13</v>
      </c>
      <c r="D50" s="2">
        <v>1</v>
      </c>
      <c r="E50" s="2">
        <v>53612692</v>
      </c>
      <c r="F50" s="2">
        <v>160</v>
      </c>
      <c r="G50" s="2">
        <v>41.8</v>
      </c>
      <c r="H50" s="2" t="s">
        <v>167</v>
      </c>
      <c r="I50" s="2"/>
      <c r="J50" s="2" t="s">
        <v>99</v>
      </c>
      <c r="K50" s="2" t="s">
        <v>100</v>
      </c>
      <c r="L50" s="30" t="s">
        <v>543</v>
      </c>
      <c r="M50" s="30"/>
      <c r="N50" s="30"/>
      <c r="O50" s="30"/>
      <c r="P50" s="2" t="s">
        <v>17</v>
      </c>
      <c r="Q50" s="2">
        <v>28</v>
      </c>
      <c r="R50" s="2">
        <v>28</v>
      </c>
      <c r="S50" s="2">
        <v>16</v>
      </c>
      <c r="T50" s="2" t="s">
        <v>1045</v>
      </c>
      <c r="U50" s="2"/>
      <c r="V50" s="3" t="s">
        <v>216</v>
      </c>
      <c r="W50" s="3">
        <v>55</v>
      </c>
      <c r="X50" s="2">
        <v>40</v>
      </c>
      <c r="Y50" s="2">
        <v>21</v>
      </c>
      <c r="Z50" s="2"/>
      <c r="AA50" s="33" t="s">
        <v>242</v>
      </c>
      <c r="AB50" s="3" t="s">
        <v>301</v>
      </c>
      <c r="AC50" s="3">
        <v>39</v>
      </c>
      <c r="AD50" s="2">
        <v>20</v>
      </c>
      <c r="AE50" s="2">
        <v>9</v>
      </c>
      <c r="AF50" s="2"/>
      <c r="AG50" s="33" t="s">
        <v>197</v>
      </c>
      <c r="AH50" s="2" t="s">
        <v>177</v>
      </c>
      <c r="AI50" s="2" t="s">
        <v>118</v>
      </c>
      <c r="AJ50" s="2" t="s">
        <v>342</v>
      </c>
      <c r="AK50" s="2" t="s">
        <v>267</v>
      </c>
      <c r="AL50" s="2" t="s">
        <v>87</v>
      </c>
      <c r="AM50" s="1" t="s">
        <v>90</v>
      </c>
      <c r="AN50" s="2" t="s">
        <v>89</v>
      </c>
      <c r="AO50" s="1" t="s">
        <v>108</v>
      </c>
      <c r="AP50" s="2" t="s">
        <v>91</v>
      </c>
      <c r="AQ50" s="1" t="s">
        <v>579</v>
      </c>
      <c r="AR50" s="2" t="s">
        <v>93</v>
      </c>
      <c r="AS50" s="14" t="s">
        <v>572</v>
      </c>
      <c r="AT50" s="15" t="s">
        <v>95</v>
      </c>
      <c r="AU50" s="1">
        <v>0</v>
      </c>
      <c r="AV50" s="104">
        <v>5.03</v>
      </c>
      <c r="AW50" s="114">
        <v>3.77</v>
      </c>
      <c r="AX50" s="115">
        <v>3.13</v>
      </c>
      <c r="AY50" s="114">
        <v>2.5099999999999998</v>
      </c>
      <c r="AZ50" s="106">
        <v>1.9</v>
      </c>
      <c r="BA50" s="108">
        <v>1.69</v>
      </c>
      <c r="BB50" s="106">
        <v>0.95</v>
      </c>
      <c r="BC50" s="108">
        <v>1.52</v>
      </c>
      <c r="BD50" s="107">
        <v>2.34</v>
      </c>
      <c r="BE50" s="106">
        <v>2.56</v>
      </c>
      <c r="BF50" s="106">
        <v>2.84</v>
      </c>
      <c r="BG50" s="106">
        <v>5.24</v>
      </c>
      <c r="BH50" s="106">
        <v>4.05</v>
      </c>
      <c r="BI50" s="5">
        <v>4.1900000000000004</v>
      </c>
      <c r="BJ50" s="41">
        <v>4.8</v>
      </c>
      <c r="BK50" s="9">
        <v>5.75</v>
      </c>
      <c r="BL50" s="9">
        <v>8.0500000000000007</v>
      </c>
      <c r="BM50" s="4">
        <v>10.8</v>
      </c>
      <c r="BN50" s="4">
        <v>4.5999999999999996</v>
      </c>
      <c r="BO50" s="39">
        <v>5.2</v>
      </c>
      <c r="BP50" s="5">
        <v>2.68</v>
      </c>
      <c r="BQ50" s="5">
        <v>0</v>
      </c>
      <c r="BR50" s="7">
        <v>0</v>
      </c>
      <c r="BS50" s="8">
        <v>0</v>
      </c>
      <c r="BT50" s="7">
        <v>1.87</v>
      </c>
      <c r="BU50" s="8">
        <v>2.25</v>
      </c>
      <c r="BV50" s="6">
        <v>2.74</v>
      </c>
      <c r="BW50" s="7">
        <v>2.56</v>
      </c>
      <c r="BX50" s="7">
        <v>2.83</v>
      </c>
      <c r="BY50" s="7">
        <v>4.05</v>
      </c>
      <c r="BZ50" s="7">
        <v>3.5</v>
      </c>
      <c r="CA50" s="5">
        <v>3.38</v>
      </c>
      <c r="CB50" s="41">
        <v>4.7300000000000004</v>
      </c>
      <c r="CC50" s="9">
        <v>7.55</v>
      </c>
      <c r="CD50" s="9">
        <v>9.1300000000000008</v>
      </c>
      <c r="CE50" s="4">
        <v>11.4</v>
      </c>
      <c r="CF50" s="16">
        <v>28.84</v>
      </c>
      <c r="CG50" s="40">
        <v>30.84</v>
      </c>
      <c r="CH50" s="23">
        <v>31.69</v>
      </c>
      <c r="CI50" s="40">
        <v>34.11</v>
      </c>
      <c r="CJ50" s="17">
        <v>34.47</v>
      </c>
      <c r="CK50" s="19">
        <v>35.96</v>
      </c>
      <c r="CL50" s="17">
        <v>37.94</v>
      </c>
      <c r="CM50" s="19">
        <v>39.21</v>
      </c>
      <c r="CN50" s="18">
        <v>40.479999999999997</v>
      </c>
      <c r="CO50" s="17">
        <v>40.61</v>
      </c>
      <c r="CP50" s="17">
        <v>40.44</v>
      </c>
      <c r="CQ50" s="17">
        <v>42.98</v>
      </c>
      <c r="CR50" s="17">
        <v>43.82</v>
      </c>
      <c r="CS50" s="23">
        <v>44.51</v>
      </c>
      <c r="CT50" s="42">
        <v>46.39</v>
      </c>
      <c r="CU50" s="20">
        <v>46.51</v>
      </c>
      <c r="CV50" s="20">
        <v>44.79</v>
      </c>
      <c r="CW50" s="16">
        <v>41.33</v>
      </c>
      <c r="CX50" s="16">
        <v>28.16</v>
      </c>
      <c r="CY50" s="40">
        <v>29.54</v>
      </c>
      <c r="CZ50" s="23">
        <v>32.369999999999997</v>
      </c>
      <c r="DA50" s="23">
        <v>34.69</v>
      </c>
      <c r="DB50" s="17">
        <v>34.450000000000003</v>
      </c>
      <c r="DC50" s="19">
        <v>35.979999999999997</v>
      </c>
      <c r="DD50" s="17">
        <v>38.01</v>
      </c>
      <c r="DE50" s="19">
        <v>39.409999999999997</v>
      </c>
      <c r="DF50" s="18">
        <v>41.29</v>
      </c>
      <c r="DG50" s="17">
        <v>40.409999999999997</v>
      </c>
      <c r="DH50" s="17">
        <v>40.619999999999997</v>
      </c>
      <c r="DI50" s="17">
        <v>43.2</v>
      </c>
      <c r="DJ50" s="17">
        <v>44.04</v>
      </c>
      <c r="DK50" s="23">
        <v>45.34</v>
      </c>
      <c r="DL50" s="42">
        <v>47.33</v>
      </c>
      <c r="DM50" s="20">
        <v>47.02</v>
      </c>
      <c r="DN50" s="20">
        <v>44.43</v>
      </c>
      <c r="DO50" s="16">
        <v>40.57</v>
      </c>
      <c r="DP50" s="16">
        <v>0</v>
      </c>
      <c r="DQ50" s="23">
        <v>2</v>
      </c>
      <c r="DR50" s="23">
        <v>3</v>
      </c>
      <c r="DS50" s="23">
        <v>3</v>
      </c>
      <c r="DT50" s="17">
        <v>1</v>
      </c>
      <c r="DU50" s="17">
        <v>0</v>
      </c>
      <c r="DV50" s="17">
        <v>-7</v>
      </c>
      <c r="DW50" s="17">
        <v>-12</v>
      </c>
      <c r="DX50" s="17">
        <v>-13</v>
      </c>
      <c r="DY50" s="17">
        <v>-15</v>
      </c>
      <c r="DZ50" s="17">
        <v>-10</v>
      </c>
      <c r="EA50" s="17">
        <v>-6</v>
      </c>
      <c r="EB50" s="17">
        <v>0</v>
      </c>
      <c r="EC50" s="23">
        <v>2</v>
      </c>
      <c r="ED50" s="23">
        <v>3</v>
      </c>
      <c r="EE50" s="20">
        <v>1</v>
      </c>
      <c r="EF50" s="20">
        <v>0</v>
      </c>
      <c r="EG50" s="20">
        <v>0</v>
      </c>
      <c r="EI50" s="129">
        <f t="shared" si="1"/>
        <v>0.4300000000000006</v>
      </c>
      <c r="EJ50" s="129">
        <f t="shared" si="2"/>
        <v>-1.4300000000000002</v>
      </c>
      <c r="EK50" s="129">
        <f t="shared" si="3"/>
        <v>0.44999999999999973</v>
      </c>
      <c r="EL50" s="129">
        <f t="shared" si="4"/>
        <v>2.5099999999999998</v>
      </c>
      <c r="EM50" s="129">
        <f t="shared" si="5"/>
        <v>1.9</v>
      </c>
      <c r="EN50" s="129">
        <f t="shared" si="6"/>
        <v>1.69</v>
      </c>
      <c r="EO50" s="129">
        <f t="shared" si="7"/>
        <v>-0.92000000000000015</v>
      </c>
      <c r="EP50" s="129">
        <f t="shared" si="8"/>
        <v>-0.73</v>
      </c>
      <c r="EQ50" s="129">
        <f t="shared" si="9"/>
        <v>-0.40000000000000036</v>
      </c>
      <c r="ER50" s="129">
        <f t="shared" si="10"/>
        <v>0</v>
      </c>
      <c r="ES50" s="129">
        <f t="shared" si="11"/>
        <v>9.9999999999997868E-3</v>
      </c>
      <c r="ET50" s="129">
        <f t="shared" si="12"/>
        <v>1.1900000000000004</v>
      </c>
      <c r="EU50" s="129">
        <f t="shared" si="13"/>
        <v>0.54999999999999982</v>
      </c>
      <c r="EV50" s="129">
        <f t="shared" si="14"/>
        <v>0.8100000000000005</v>
      </c>
      <c r="EW50" s="129">
        <f t="shared" si="15"/>
        <v>6.9999999999999396E-2</v>
      </c>
    </row>
    <row r="51" spans="1:153" ht="14">
      <c r="A51" s="2" t="s">
        <v>1475</v>
      </c>
      <c r="B51" s="2" t="s">
        <v>1666</v>
      </c>
      <c r="C51" s="2">
        <v>16</v>
      </c>
      <c r="D51" s="2">
        <v>8</v>
      </c>
      <c r="E51" s="2">
        <v>51465713</v>
      </c>
      <c r="F51" s="2">
        <v>163.9</v>
      </c>
      <c r="G51" s="2">
        <v>50</v>
      </c>
      <c r="H51" s="2" t="s">
        <v>167</v>
      </c>
      <c r="I51" s="2"/>
      <c r="J51" s="2" t="s">
        <v>99</v>
      </c>
      <c r="K51" s="2" t="s">
        <v>287</v>
      </c>
      <c r="L51" s="30" t="s">
        <v>168</v>
      </c>
      <c r="M51" s="30"/>
      <c r="N51" s="30"/>
      <c r="O51" s="30"/>
      <c r="P51" s="3" t="s">
        <v>6</v>
      </c>
      <c r="Q51" s="3">
        <v>29</v>
      </c>
      <c r="R51" s="2">
        <v>25</v>
      </c>
      <c r="S51" s="2">
        <v>22</v>
      </c>
      <c r="T51" s="2" t="s">
        <v>280</v>
      </c>
      <c r="U51" s="33"/>
      <c r="V51" s="3" t="s">
        <v>137</v>
      </c>
      <c r="W51" s="3">
        <v>57</v>
      </c>
      <c r="X51" s="2">
        <v>43</v>
      </c>
      <c r="Y51" s="2">
        <v>33</v>
      </c>
      <c r="Z51" s="2"/>
      <c r="AA51" s="33" t="s">
        <v>443</v>
      </c>
      <c r="AB51" s="12" t="s">
        <v>116</v>
      </c>
      <c r="AC51" s="12">
        <v>43</v>
      </c>
      <c r="AD51" s="13">
        <v>32</v>
      </c>
      <c r="AE51" s="13">
        <v>19</v>
      </c>
      <c r="AF51" s="13"/>
      <c r="AG51" s="34" t="s">
        <v>180</v>
      </c>
      <c r="AH51" s="2" t="s">
        <v>250</v>
      </c>
      <c r="AI51" s="2" t="s">
        <v>323</v>
      </c>
      <c r="AJ51" s="2" t="s">
        <v>870</v>
      </c>
      <c r="AK51" s="2" t="s">
        <v>227</v>
      </c>
      <c r="AL51" s="2" t="s">
        <v>87</v>
      </c>
      <c r="AM51" s="1"/>
      <c r="AN51" s="2" t="s">
        <v>89</v>
      </c>
      <c r="AO51" s="1"/>
      <c r="AP51" s="2" t="s">
        <v>91</v>
      </c>
      <c r="AQ51" s="1" t="s">
        <v>243</v>
      </c>
      <c r="AR51" s="2" t="s">
        <v>93</v>
      </c>
      <c r="AS51" s="14" t="s">
        <v>782</v>
      </c>
      <c r="AT51" s="14"/>
      <c r="AU51" s="1"/>
      <c r="AV51" s="104">
        <v>2.84</v>
      </c>
      <c r="AW51" s="105">
        <v>3.44</v>
      </c>
      <c r="AX51" s="106">
        <v>2.48</v>
      </c>
      <c r="AY51" s="107">
        <v>2.4900000000000002</v>
      </c>
      <c r="AZ51" s="106">
        <v>2.48</v>
      </c>
      <c r="BA51" s="108">
        <v>1.34</v>
      </c>
      <c r="BB51" s="106">
        <v>1.34</v>
      </c>
      <c r="BC51" s="108">
        <v>2.61</v>
      </c>
      <c r="BD51" s="107">
        <v>2.95</v>
      </c>
      <c r="BE51" s="106">
        <v>3.76</v>
      </c>
      <c r="BF51" s="106">
        <v>4.3499999999999996</v>
      </c>
      <c r="BG51" s="106">
        <v>6.35</v>
      </c>
      <c r="BH51" s="106">
        <v>5.1100000000000003</v>
      </c>
      <c r="BI51" s="8">
        <v>4.01</v>
      </c>
      <c r="BJ51" s="7">
        <v>5.68</v>
      </c>
      <c r="BK51" s="9">
        <v>6.04</v>
      </c>
      <c r="BL51" s="4">
        <v>10.68</v>
      </c>
      <c r="BM51" s="4">
        <v>9.75</v>
      </c>
      <c r="BN51" s="4">
        <v>3.45</v>
      </c>
      <c r="BO51" s="26">
        <v>3.44</v>
      </c>
      <c r="BP51" s="53">
        <v>0.62</v>
      </c>
      <c r="BQ51" s="53">
        <v>1.62</v>
      </c>
      <c r="BR51" s="53">
        <v>1.24</v>
      </c>
      <c r="BS51" s="54">
        <v>2.78</v>
      </c>
      <c r="BT51" s="53">
        <v>2.74</v>
      </c>
      <c r="BU51" s="54">
        <v>2.68</v>
      </c>
      <c r="BV51" s="55">
        <v>3.58</v>
      </c>
      <c r="BW51" s="53">
        <v>3.62</v>
      </c>
      <c r="BX51" s="53">
        <v>2.86</v>
      </c>
      <c r="BY51" s="53">
        <v>3.98</v>
      </c>
      <c r="BZ51" s="7">
        <v>5.14</v>
      </c>
      <c r="CA51" s="8">
        <v>5.57</v>
      </c>
      <c r="CB51" s="7">
        <v>6.44</v>
      </c>
      <c r="CC51" s="9">
        <v>6.52</v>
      </c>
      <c r="CD51" s="4">
        <v>10.4</v>
      </c>
      <c r="CE51" s="4">
        <v>9.89</v>
      </c>
      <c r="CF51" s="16">
        <v>26.13</v>
      </c>
      <c r="CG51" s="38">
        <v>31.24</v>
      </c>
      <c r="CH51" s="17">
        <v>32.49</v>
      </c>
      <c r="CI51" s="18">
        <v>33.29</v>
      </c>
      <c r="CJ51" s="17">
        <v>35.36</v>
      </c>
      <c r="CK51" s="19">
        <v>36.270000000000003</v>
      </c>
      <c r="CL51" s="17">
        <v>36.39</v>
      </c>
      <c r="CM51" s="19">
        <v>37.5</v>
      </c>
      <c r="CN51" s="18">
        <v>38.01</v>
      </c>
      <c r="CO51" s="17">
        <v>38.729999999999997</v>
      </c>
      <c r="CP51" s="17">
        <v>39.619999999999997</v>
      </c>
      <c r="CQ51" s="17">
        <v>40.090000000000003</v>
      </c>
      <c r="CR51" s="17">
        <v>45.47</v>
      </c>
      <c r="CS51" s="19">
        <v>45.09</v>
      </c>
      <c r="CT51" s="17">
        <v>44.73</v>
      </c>
      <c r="CU51" s="20">
        <v>45.6</v>
      </c>
      <c r="CV51" s="16">
        <v>43.39</v>
      </c>
      <c r="CW51" s="16">
        <v>42.97</v>
      </c>
      <c r="CX51" s="16">
        <v>26.3</v>
      </c>
      <c r="CY51" s="38">
        <v>31.55</v>
      </c>
      <c r="CZ51" s="17">
        <v>32.1</v>
      </c>
      <c r="DA51" s="17">
        <v>33.74</v>
      </c>
      <c r="DB51" s="17">
        <v>35.51</v>
      </c>
      <c r="DC51" s="19">
        <v>35.78</v>
      </c>
      <c r="DD51" s="17">
        <v>36.4</v>
      </c>
      <c r="DE51" s="19">
        <v>37.28</v>
      </c>
      <c r="DF51" s="18">
        <v>38.01</v>
      </c>
      <c r="DG51" s="17">
        <v>38.85</v>
      </c>
      <c r="DH51" s="17">
        <v>39.46</v>
      </c>
      <c r="DI51" s="17">
        <v>41.25</v>
      </c>
      <c r="DJ51" s="17">
        <v>44.25</v>
      </c>
      <c r="DK51" s="19">
        <v>44.08</v>
      </c>
      <c r="DL51" s="17">
        <v>44.66</v>
      </c>
      <c r="DM51" s="20">
        <v>45.53</v>
      </c>
      <c r="DN51" s="16">
        <v>43.11</v>
      </c>
      <c r="DO51" s="16">
        <v>42.55</v>
      </c>
      <c r="DP51" s="16">
        <v>2</v>
      </c>
      <c r="DQ51" s="20">
        <v>2</v>
      </c>
      <c r="DR51" s="17">
        <v>1</v>
      </c>
      <c r="DS51" s="17">
        <v>0</v>
      </c>
      <c r="DT51" s="17">
        <v>-4</v>
      </c>
      <c r="DU51" s="17">
        <v>-9</v>
      </c>
      <c r="DV51" s="17">
        <v>-11</v>
      </c>
      <c r="DW51" s="17">
        <v>-16</v>
      </c>
      <c r="DX51" s="17">
        <v>-13</v>
      </c>
      <c r="DY51" s="17">
        <v>-6</v>
      </c>
      <c r="DZ51" s="17">
        <v>0</v>
      </c>
      <c r="EA51" s="17">
        <v>5</v>
      </c>
      <c r="EB51" s="17">
        <v>10</v>
      </c>
      <c r="EC51" s="17">
        <v>11</v>
      </c>
      <c r="ED51" s="17">
        <v>7</v>
      </c>
      <c r="EE51" s="20">
        <v>3</v>
      </c>
      <c r="EF51" s="20">
        <v>0</v>
      </c>
      <c r="EG51" s="20">
        <v>-1</v>
      </c>
      <c r="EI51" s="129">
        <f t="shared" si="1"/>
        <v>-0.61000000000000032</v>
      </c>
      <c r="EJ51" s="129">
        <f t="shared" si="2"/>
        <v>0</v>
      </c>
      <c r="EK51" s="129">
        <f t="shared" si="3"/>
        <v>1.8599999999999999</v>
      </c>
      <c r="EL51" s="129">
        <f t="shared" si="4"/>
        <v>0.87000000000000011</v>
      </c>
      <c r="EM51" s="129">
        <f t="shared" si="5"/>
        <v>1.24</v>
      </c>
      <c r="EN51" s="129">
        <f t="shared" si="6"/>
        <v>-1.4399999999999997</v>
      </c>
      <c r="EO51" s="129">
        <f t="shared" si="7"/>
        <v>-1.4000000000000001</v>
      </c>
      <c r="EP51" s="129">
        <f t="shared" si="8"/>
        <v>-7.0000000000000284E-2</v>
      </c>
      <c r="EQ51" s="129">
        <f t="shared" si="9"/>
        <v>-0.62999999999999989</v>
      </c>
      <c r="ER51" s="129">
        <f t="shared" si="10"/>
        <v>0.13999999999999968</v>
      </c>
      <c r="ES51" s="129">
        <f t="shared" si="11"/>
        <v>1.4899999999999998</v>
      </c>
      <c r="ET51" s="129">
        <f t="shared" si="12"/>
        <v>2.3699999999999997</v>
      </c>
      <c r="EU51" s="129">
        <f t="shared" si="13"/>
        <v>-2.9999999999999361E-2</v>
      </c>
      <c r="EV51" s="129">
        <f t="shared" si="14"/>
        <v>-1.5600000000000005</v>
      </c>
      <c r="EW51" s="129">
        <f t="shared" si="15"/>
        <v>-0.76000000000000068</v>
      </c>
    </row>
    <row r="52" spans="1:153" ht="14">
      <c r="A52" s="2" t="s">
        <v>896</v>
      </c>
      <c r="B52" s="2" t="s">
        <v>1666</v>
      </c>
      <c r="C52" s="2">
        <v>16</v>
      </c>
      <c r="D52" s="2">
        <v>10</v>
      </c>
      <c r="E52" s="2">
        <v>50321928</v>
      </c>
      <c r="F52" s="2">
        <v>168.6</v>
      </c>
      <c r="G52" s="2">
        <v>62.5</v>
      </c>
      <c r="H52" s="2" t="s">
        <v>167</v>
      </c>
      <c r="I52" s="2"/>
      <c r="J52" s="2" t="s">
        <v>99</v>
      </c>
      <c r="K52" s="2" t="s">
        <v>287</v>
      </c>
      <c r="L52" s="30"/>
      <c r="M52" s="30"/>
      <c r="N52" s="30"/>
      <c r="O52" s="30"/>
      <c r="P52" s="3" t="s">
        <v>6</v>
      </c>
      <c r="Q52" s="3">
        <v>13</v>
      </c>
      <c r="R52" s="2">
        <v>11</v>
      </c>
      <c r="S52" s="2">
        <v>10</v>
      </c>
      <c r="T52" s="2" t="s">
        <v>900</v>
      </c>
      <c r="U52" s="33"/>
      <c r="V52" s="3" t="s">
        <v>137</v>
      </c>
      <c r="W52" s="3">
        <v>49</v>
      </c>
      <c r="X52" s="2">
        <v>38</v>
      </c>
      <c r="Y52" s="2">
        <v>32</v>
      </c>
      <c r="Z52" s="2"/>
      <c r="AA52" s="33" t="s">
        <v>443</v>
      </c>
      <c r="AB52" s="12" t="s">
        <v>102</v>
      </c>
      <c r="AC52" s="12">
        <v>40</v>
      </c>
      <c r="AD52" s="13">
        <v>33</v>
      </c>
      <c r="AE52" s="13">
        <v>17</v>
      </c>
      <c r="AF52" s="13"/>
      <c r="AG52" s="34" t="s">
        <v>180</v>
      </c>
      <c r="AH52" s="2" t="s">
        <v>218</v>
      </c>
      <c r="AI52" s="2" t="s">
        <v>323</v>
      </c>
      <c r="AJ52" s="2" t="s">
        <v>342</v>
      </c>
      <c r="AK52" s="2" t="s">
        <v>513</v>
      </c>
      <c r="AL52" s="2" t="s">
        <v>87</v>
      </c>
      <c r="AM52" s="1"/>
      <c r="AN52" s="2" t="s">
        <v>89</v>
      </c>
      <c r="AO52" s="1"/>
      <c r="AP52" s="2" t="s">
        <v>91</v>
      </c>
      <c r="AQ52" s="1" t="s">
        <v>901</v>
      </c>
      <c r="AR52" s="2" t="s">
        <v>93</v>
      </c>
      <c r="AS52" s="14" t="s">
        <v>902</v>
      </c>
      <c r="AT52" s="13" t="s">
        <v>95</v>
      </c>
      <c r="AU52" s="1">
        <v>8</v>
      </c>
      <c r="AV52" s="104">
        <v>2.39</v>
      </c>
      <c r="AW52" s="105">
        <v>1.59</v>
      </c>
      <c r="AX52" s="109">
        <v>0</v>
      </c>
      <c r="AY52" s="107">
        <v>1.08</v>
      </c>
      <c r="AZ52" s="106">
        <v>1.02</v>
      </c>
      <c r="BA52" s="108">
        <v>0.88</v>
      </c>
      <c r="BB52" s="106">
        <v>0</v>
      </c>
      <c r="BC52" s="108">
        <v>0</v>
      </c>
      <c r="BD52" s="107">
        <v>0</v>
      </c>
      <c r="BE52" s="106">
        <v>4.75</v>
      </c>
      <c r="BF52" s="106">
        <v>4.78</v>
      </c>
      <c r="BG52" s="106">
        <v>3.24</v>
      </c>
      <c r="BH52" s="106">
        <v>1.61</v>
      </c>
      <c r="BI52" s="8">
        <v>2.66</v>
      </c>
      <c r="BJ52" s="7">
        <v>4.1100000000000003</v>
      </c>
      <c r="BK52" s="9">
        <v>6.71</v>
      </c>
      <c r="BL52" s="4">
        <v>11.63</v>
      </c>
      <c r="BM52" s="4">
        <v>15.33</v>
      </c>
      <c r="BN52" s="4">
        <v>2.29</v>
      </c>
      <c r="BO52" s="26">
        <v>0.51</v>
      </c>
      <c r="BP52" s="25">
        <v>0</v>
      </c>
      <c r="BQ52" s="53">
        <v>1.1200000000000001</v>
      </c>
      <c r="BR52" s="53">
        <v>1.1499999999999999</v>
      </c>
      <c r="BS52" s="54">
        <v>0.87</v>
      </c>
      <c r="BT52" s="53">
        <v>1.62</v>
      </c>
      <c r="BU52" s="54">
        <v>1.25</v>
      </c>
      <c r="BV52" s="55">
        <v>2.68</v>
      </c>
      <c r="BW52" s="53">
        <v>3.95</v>
      </c>
      <c r="BX52" s="53">
        <v>4.72</v>
      </c>
      <c r="BY52" s="53">
        <v>2.73</v>
      </c>
      <c r="BZ52" s="7">
        <v>1.39</v>
      </c>
      <c r="CA52" s="8">
        <v>2.0699999999999998</v>
      </c>
      <c r="CB52" s="7">
        <v>5.78</v>
      </c>
      <c r="CC52" s="9">
        <v>6.39</v>
      </c>
      <c r="CD52" s="4">
        <v>10.74</v>
      </c>
      <c r="CE52" s="4">
        <v>14.94</v>
      </c>
      <c r="CF52" s="16">
        <v>31.47</v>
      </c>
      <c r="CG52" s="38">
        <v>33.659999999999997</v>
      </c>
      <c r="CH52" s="20">
        <v>34.369999999999997</v>
      </c>
      <c r="CI52" s="18">
        <v>35.49</v>
      </c>
      <c r="CJ52" s="17">
        <v>37.15</v>
      </c>
      <c r="CK52" s="19">
        <v>38.18</v>
      </c>
      <c r="CL52" s="17">
        <v>39.47</v>
      </c>
      <c r="CM52" s="19">
        <v>40.299999999999997</v>
      </c>
      <c r="CN52" s="18">
        <v>40.270000000000003</v>
      </c>
      <c r="CO52" s="17">
        <v>41.44</v>
      </c>
      <c r="CP52" s="17">
        <v>42.24</v>
      </c>
      <c r="CQ52" s="17">
        <v>43.62</v>
      </c>
      <c r="CR52" s="17">
        <v>48.97</v>
      </c>
      <c r="CS52" s="19">
        <v>49.68</v>
      </c>
      <c r="CT52" s="17">
        <v>49.29</v>
      </c>
      <c r="CU52" s="20">
        <v>47.61</v>
      </c>
      <c r="CV52" s="16">
        <v>45.61</v>
      </c>
      <c r="CW52" s="16">
        <v>43.83</v>
      </c>
      <c r="CX52" s="16">
        <v>31.49</v>
      </c>
      <c r="CY52" s="38">
        <v>33.56</v>
      </c>
      <c r="CZ52" s="20">
        <v>34.76</v>
      </c>
      <c r="DA52" s="17">
        <v>35.200000000000003</v>
      </c>
      <c r="DB52" s="17">
        <v>37.229999999999997</v>
      </c>
      <c r="DC52" s="19">
        <v>38.25</v>
      </c>
      <c r="DD52" s="17">
        <v>39.03</v>
      </c>
      <c r="DE52" s="19">
        <v>40.85</v>
      </c>
      <c r="DF52" s="18">
        <v>40.19</v>
      </c>
      <c r="DG52" s="17">
        <v>41.32</v>
      </c>
      <c r="DH52" s="17">
        <v>42.86</v>
      </c>
      <c r="DI52" s="17">
        <v>43.55</v>
      </c>
      <c r="DJ52" s="17">
        <v>48.61</v>
      </c>
      <c r="DK52" s="19">
        <v>50.89</v>
      </c>
      <c r="DL52" s="17">
        <v>49.67</v>
      </c>
      <c r="DM52" s="20">
        <v>48.05</v>
      </c>
      <c r="DN52" s="16">
        <v>45.01</v>
      </c>
      <c r="DO52" s="16">
        <v>44.11</v>
      </c>
      <c r="DP52" s="16">
        <v>0</v>
      </c>
      <c r="DQ52" s="20">
        <v>1</v>
      </c>
      <c r="DR52" s="20">
        <v>2</v>
      </c>
      <c r="DS52" s="17">
        <v>2</v>
      </c>
      <c r="DT52" s="17">
        <v>0</v>
      </c>
      <c r="DU52" s="17">
        <v>-2</v>
      </c>
      <c r="DV52" s="17">
        <v>-6</v>
      </c>
      <c r="DW52" s="17">
        <v>-8</v>
      </c>
      <c r="DX52" s="17">
        <v>-6</v>
      </c>
      <c r="DY52" s="17">
        <v>-2</v>
      </c>
      <c r="DZ52" s="17">
        <v>6</v>
      </c>
      <c r="EA52" s="17">
        <v>13</v>
      </c>
      <c r="EB52" s="17">
        <v>15</v>
      </c>
      <c r="EC52" s="17">
        <v>15</v>
      </c>
      <c r="ED52" s="17">
        <v>11</v>
      </c>
      <c r="EE52" s="20">
        <v>8</v>
      </c>
      <c r="EF52" s="20">
        <v>6</v>
      </c>
      <c r="EG52" s="20">
        <v>10</v>
      </c>
      <c r="EI52" s="129">
        <f t="shared" si="1"/>
        <v>0.10000000000000009</v>
      </c>
      <c r="EJ52" s="129">
        <f t="shared" si="2"/>
        <v>1.08</v>
      </c>
      <c r="EK52" s="129">
        <f t="shared" si="3"/>
        <v>0</v>
      </c>
      <c r="EL52" s="129">
        <f t="shared" si="4"/>
        <v>-4.0000000000000036E-2</v>
      </c>
      <c r="EM52" s="129">
        <f t="shared" si="5"/>
        <v>-0.12999999999999989</v>
      </c>
      <c r="EN52" s="129">
        <f t="shared" si="6"/>
        <v>1.0000000000000009E-2</v>
      </c>
      <c r="EO52" s="129">
        <f t="shared" si="7"/>
        <v>-1.62</v>
      </c>
      <c r="EP52" s="129">
        <f t="shared" si="8"/>
        <v>-1.25</v>
      </c>
      <c r="EQ52" s="129">
        <f t="shared" si="9"/>
        <v>-2.68</v>
      </c>
      <c r="ER52" s="129">
        <f t="shared" si="10"/>
        <v>0.79999999999999982</v>
      </c>
      <c r="ES52" s="129">
        <f t="shared" si="11"/>
        <v>6.0000000000000497E-2</v>
      </c>
      <c r="ET52" s="129">
        <f t="shared" si="12"/>
        <v>0.51000000000000023</v>
      </c>
      <c r="EU52" s="129">
        <f t="shared" si="13"/>
        <v>0.2200000000000002</v>
      </c>
      <c r="EV52" s="129">
        <f t="shared" si="14"/>
        <v>0.5900000000000003</v>
      </c>
      <c r="EW52" s="129">
        <f t="shared" si="15"/>
        <v>-1.67</v>
      </c>
    </row>
    <row r="53" spans="1:153" ht="14">
      <c r="A53" s="2" t="s">
        <v>873</v>
      </c>
      <c r="B53" s="2" t="s">
        <v>1666</v>
      </c>
      <c r="C53" s="2">
        <v>14</v>
      </c>
      <c r="D53" s="2">
        <v>5</v>
      </c>
      <c r="E53" s="2">
        <v>50468625</v>
      </c>
      <c r="F53" s="2">
        <v>159.1</v>
      </c>
      <c r="G53" s="2">
        <v>54.6</v>
      </c>
      <c r="H53" s="2" t="s">
        <v>167</v>
      </c>
      <c r="I53" s="2"/>
      <c r="J53" s="2" t="s">
        <v>99</v>
      </c>
      <c r="K53" s="2" t="s">
        <v>287</v>
      </c>
      <c r="L53" s="30" t="s">
        <v>168</v>
      </c>
      <c r="M53" s="30"/>
      <c r="N53" s="30"/>
      <c r="O53" s="30"/>
      <c r="P53" s="3" t="s">
        <v>48</v>
      </c>
      <c r="Q53" s="3">
        <v>16</v>
      </c>
      <c r="R53" s="2">
        <v>14</v>
      </c>
      <c r="S53" s="2">
        <v>11</v>
      </c>
      <c r="T53" s="2" t="s">
        <v>877</v>
      </c>
      <c r="U53" s="33"/>
      <c r="V53" s="3" t="s">
        <v>115</v>
      </c>
      <c r="W53" s="3">
        <v>50</v>
      </c>
      <c r="X53" s="2">
        <v>37</v>
      </c>
      <c r="Y53" s="2">
        <v>22</v>
      </c>
      <c r="Z53" s="2"/>
      <c r="AA53" s="33" t="s">
        <v>209</v>
      </c>
      <c r="AB53" s="12" t="s">
        <v>116</v>
      </c>
      <c r="AC53" s="12">
        <v>50</v>
      </c>
      <c r="AD53" s="13">
        <v>32</v>
      </c>
      <c r="AE53" s="13">
        <v>21</v>
      </c>
      <c r="AF53" s="13"/>
      <c r="AG53" s="34" t="s">
        <v>180</v>
      </c>
      <c r="AH53" s="2" t="s">
        <v>127</v>
      </c>
      <c r="AI53" s="2" t="s">
        <v>265</v>
      </c>
      <c r="AJ53" s="2" t="s">
        <v>507</v>
      </c>
      <c r="AK53" s="2" t="s">
        <v>658</v>
      </c>
      <c r="AL53" s="2" t="s">
        <v>87</v>
      </c>
      <c r="AM53" s="1"/>
      <c r="AN53" s="2" t="s">
        <v>89</v>
      </c>
      <c r="AO53" s="1"/>
      <c r="AP53" s="2" t="s">
        <v>91</v>
      </c>
      <c r="AQ53" s="1" t="s">
        <v>878</v>
      </c>
      <c r="AR53" s="2" t="s">
        <v>93</v>
      </c>
      <c r="AS53" s="14" t="s">
        <v>710</v>
      </c>
      <c r="AT53" s="13" t="s">
        <v>95</v>
      </c>
      <c r="AU53" s="1">
        <v>2</v>
      </c>
      <c r="AV53" s="104">
        <v>4.0599999999999996</v>
      </c>
      <c r="AW53" s="105">
        <v>3.22</v>
      </c>
      <c r="AX53" s="109">
        <v>2.25</v>
      </c>
      <c r="AY53" s="107">
        <v>1.74</v>
      </c>
      <c r="AZ53" s="106">
        <v>1.66</v>
      </c>
      <c r="BA53" s="108">
        <v>1.93</v>
      </c>
      <c r="BB53" s="106">
        <v>1.5</v>
      </c>
      <c r="BC53" s="108">
        <v>2.27</v>
      </c>
      <c r="BD53" s="107">
        <v>3.64</v>
      </c>
      <c r="BE53" s="106">
        <v>5.09</v>
      </c>
      <c r="BF53" s="106">
        <v>8.1</v>
      </c>
      <c r="BG53" s="106">
        <v>6.64</v>
      </c>
      <c r="BH53" s="106">
        <v>4.07</v>
      </c>
      <c r="BI53" s="8">
        <v>4.22</v>
      </c>
      <c r="BJ53" s="7">
        <v>4.92</v>
      </c>
      <c r="BK53" s="9">
        <v>7.2</v>
      </c>
      <c r="BL53" s="4">
        <v>15.11</v>
      </c>
      <c r="BM53" s="4">
        <v>19.010000000000002</v>
      </c>
      <c r="BN53" s="4">
        <v>3.08</v>
      </c>
      <c r="BO53" s="26">
        <v>2.39</v>
      </c>
      <c r="BP53" s="25">
        <v>0.76</v>
      </c>
      <c r="BQ53" s="53">
        <v>1.56</v>
      </c>
      <c r="BR53" s="53">
        <v>1.76</v>
      </c>
      <c r="BS53" s="54">
        <v>1.66</v>
      </c>
      <c r="BT53" s="53">
        <v>2.9</v>
      </c>
      <c r="BU53" s="54">
        <v>3.29</v>
      </c>
      <c r="BV53" s="55">
        <v>3.37</v>
      </c>
      <c r="BW53" s="53">
        <v>5.04</v>
      </c>
      <c r="BX53" s="53">
        <v>7.08</v>
      </c>
      <c r="BY53" s="53">
        <v>7.63</v>
      </c>
      <c r="BZ53" s="7">
        <v>3.61</v>
      </c>
      <c r="CA53" s="8">
        <v>3.8</v>
      </c>
      <c r="CB53" s="7">
        <v>5.76</v>
      </c>
      <c r="CC53" s="9">
        <v>8.34</v>
      </c>
      <c r="CD53" s="4">
        <v>13.34</v>
      </c>
      <c r="CE53" s="4">
        <v>18.510000000000002</v>
      </c>
      <c r="CF53" s="16">
        <v>26.36</v>
      </c>
      <c r="CG53" s="38">
        <v>31.24</v>
      </c>
      <c r="CH53" s="20">
        <v>33.130000000000003</v>
      </c>
      <c r="CI53" s="18">
        <v>34.619999999999997</v>
      </c>
      <c r="CJ53" s="17">
        <v>35.409999999999997</v>
      </c>
      <c r="CK53" s="19">
        <v>36.35</v>
      </c>
      <c r="CL53" s="17">
        <v>36.93</v>
      </c>
      <c r="CM53" s="19">
        <v>37.44</v>
      </c>
      <c r="CN53" s="18">
        <v>38.590000000000003</v>
      </c>
      <c r="CO53" s="17">
        <v>39.25</v>
      </c>
      <c r="CP53" s="17">
        <v>40.54</v>
      </c>
      <c r="CQ53" s="17">
        <v>40.81</v>
      </c>
      <c r="CR53" s="17">
        <v>46.36</v>
      </c>
      <c r="CS53" s="19">
        <v>44.72</v>
      </c>
      <c r="CT53" s="17">
        <v>48.71</v>
      </c>
      <c r="CU53" s="20">
        <v>45.63</v>
      </c>
      <c r="CV53" s="16">
        <v>44.7</v>
      </c>
      <c r="CW53" s="16">
        <v>39.47</v>
      </c>
      <c r="CX53" s="16">
        <v>26.39</v>
      </c>
      <c r="CY53" s="38">
        <v>31.31</v>
      </c>
      <c r="CZ53" s="20">
        <v>33.44</v>
      </c>
      <c r="DA53" s="17">
        <v>34.46</v>
      </c>
      <c r="DB53" s="17">
        <v>35.97</v>
      </c>
      <c r="DC53" s="19">
        <v>36.61</v>
      </c>
      <c r="DD53" s="17">
        <v>36.590000000000003</v>
      </c>
      <c r="DE53" s="19">
        <v>37.909999999999997</v>
      </c>
      <c r="DF53" s="18">
        <v>38.93</v>
      </c>
      <c r="DG53" s="17">
        <v>39.130000000000003</v>
      </c>
      <c r="DH53" s="17">
        <v>40.85</v>
      </c>
      <c r="DI53" s="17">
        <v>41.48</v>
      </c>
      <c r="DJ53" s="17">
        <v>45.4</v>
      </c>
      <c r="DK53" s="19">
        <v>45.69</v>
      </c>
      <c r="DL53" s="17">
        <v>49.4</v>
      </c>
      <c r="DM53" s="20">
        <v>45.28</v>
      </c>
      <c r="DN53" s="16">
        <v>44.31</v>
      </c>
      <c r="DO53" s="16">
        <v>39.19</v>
      </c>
      <c r="DP53" s="16">
        <v>3</v>
      </c>
      <c r="DQ53" s="20">
        <v>4</v>
      </c>
      <c r="DR53" s="20">
        <v>4</v>
      </c>
      <c r="DS53" s="17">
        <v>5</v>
      </c>
      <c r="DT53" s="17">
        <v>1</v>
      </c>
      <c r="DU53" s="17">
        <v>-4</v>
      </c>
      <c r="DV53" s="17">
        <v>-9</v>
      </c>
      <c r="DW53" s="17">
        <v>-10</v>
      </c>
      <c r="DX53" s="17">
        <v>-7</v>
      </c>
      <c r="DY53" s="17">
        <v>-4</v>
      </c>
      <c r="DZ53" s="17">
        <v>3</v>
      </c>
      <c r="EA53" s="17">
        <v>9</v>
      </c>
      <c r="EB53" s="17">
        <v>12</v>
      </c>
      <c r="EC53" s="17">
        <v>13</v>
      </c>
      <c r="ED53" s="17">
        <v>11</v>
      </c>
      <c r="EE53" s="20">
        <v>6</v>
      </c>
      <c r="EF53" s="20">
        <v>4</v>
      </c>
      <c r="EG53" s="20">
        <v>3</v>
      </c>
      <c r="EI53" s="129">
        <f t="shared" si="1"/>
        <v>0.97999999999999954</v>
      </c>
      <c r="EJ53" s="129">
        <f t="shared" si="2"/>
        <v>0.83000000000000007</v>
      </c>
      <c r="EK53" s="129">
        <f t="shared" si="3"/>
        <v>1.49</v>
      </c>
      <c r="EL53" s="129">
        <f t="shared" si="4"/>
        <v>0.17999999999999994</v>
      </c>
      <c r="EM53" s="129">
        <f t="shared" si="5"/>
        <v>-0.10000000000000009</v>
      </c>
      <c r="EN53" s="129">
        <f t="shared" si="6"/>
        <v>0.27</v>
      </c>
      <c r="EO53" s="129">
        <f t="shared" si="7"/>
        <v>-1.4</v>
      </c>
      <c r="EP53" s="129">
        <f t="shared" si="8"/>
        <v>-1.02</v>
      </c>
      <c r="EQ53" s="129">
        <f t="shared" si="9"/>
        <v>0.27</v>
      </c>
      <c r="ER53" s="129">
        <f t="shared" si="10"/>
        <v>4.9999999999999822E-2</v>
      </c>
      <c r="ES53" s="129">
        <f t="shared" si="11"/>
        <v>1.0199999999999996</v>
      </c>
      <c r="ET53" s="129">
        <f t="shared" si="12"/>
        <v>-0.99000000000000021</v>
      </c>
      <c r="EU53" s="129">
        <f t="shared" si="13"/>
        <v>0.46000000000000041</v>
      </c>
      <c r="EV53" s="129">
        <f t="shared" si="14"/>
        <v>0.41999999999999993</v>
      </c>
      <c r="EW53" s="129">
        <f t="shared" si="15"/>
        <v>-0.83999999999999986</v>
      </c>
    </row>
    <row r="54" spans="1:153" ht="14">
      <c r="A54" s="2" t="s">
        <v>829</v>
      </c>
      <c r="B54" s="2" t="s">
        <v>1666</v>
      </c>
      <c r="C54" s="2">
        <v>18</v>
      </c>
      <c r="D54" s="2">
        <v>0</v>
      </c>
      <c r="E54" s="2">
        <v>38594074</v>
      </c>
      <c r="F54" s="2">
        <v>163.1</v>
      </c>
      <c r="G54" s="2">
        <v>50.7</v>
      </c>
      <c r="H54" s="2" t="s">
        <v>167</v>
      </c>
      <c r="I54" s="2"/>
      <c r="J54" s="2" t="s">
        <v>99</v>
      </c>
      <c r="K54" s="2" t="s">
        <v>287</v>
      </c>
      <c r="L54" s="30" t="s">
        <v>168</v>
      </c>
      <c r="M54" s="30"/>
      <c r="N54" s="30"/>
      <c r="O54" s="30"/>
      <c r="P54" s="3" t="s">
        <v>6</v>
      </c>
      <c r="Q54" s="3">
        <v>15</v>
      </c>
      <c r="R54" s="2">
        <v>16</v>
      </c>
      <c r="S54" s="2">
        <v>12</v>
      </c>
      <c r="T54" s="2" t="s">
        <v>833</v>
      </c>
      <c r="U54" s="33"/>
      <c r="V54" s="3" t="s">
        <v>137</v>
      </c>
      <c r="W54" s="3">
        <v>47</v>
      </c>
      <c r="X54" s="2">
        <v>34</v>
      </c>
      <c r="Y54" s="2">
        <v>27</v>
      </c>
      <c r="Z54" s="2"/>
      <c r="AA54" s="33" t="s">
        <v>209</v>
      </c>
      <c r="AB54" s="12" t="s">
        <v>116</v>
      </c>
      <c r="AC54" s="12">
        <v>46</v>
      </c>
      <c r="AD54" s="13">
        <v>33</v>
      </c>
      <c r="AE54" s="13">
        <v>12</v>
      </c>
      <c r="AF54" s="13"/>
      <c r="AG54" s="34" t="s">
        <v>180</v>
      </c>
      <c r="AH54" s="2" t="s">
        <v>127</v>
      </c>
      <c r="AI54" s="2" t="s">
        <v>288</v>
      </c>
      <c r="AJ54" s="2" t="s">
        <v>342</v>
      </c>
      <c r="AK54" s="2" t="s">
        <v>263</v>
      </c>
      <c r="AL54" s="2" t="s">
        <v>87</v>
      </c>
      <c r="AM54" s="1"/>
      <c r="AN54" s="2" t="s">
        <v>89</v>
      </c>
      <c r="AO54" s="1"/>
      <c r="AP54" s="2" t="s">
        <v>91</v>
      </c>
      <c r="AQ54" s="1" t="s">
        <v>834</v>
      </c>
      <c r="AR54" s="2" t="s">
        <v>93</v>
      </c>
      <c r="AS54" s="14" t="s">
        <v>835</v>
      </c>
      <c r="AT54" s="13" t="s">
        <v>95</v>
      </c>
      <c r="AU54" s="1">
        <v>4</v>
      </c>
      <c r="AV54" s="104">
        <v>4.83</v>
      </c>
      <c r="AW54" s="105">
        <v>2.78</v>
      </c>
      <c r="AX54" s="109">
        <v>3.13</v>
      </c>
      <c r="AY54" s="107">
        <v>1.3</v>
      </c>
      <c r="AZ54" s="106">
        <v>1.62</v>
      </c>
      <c r="BA54" s="108">
        <v>2.2400000000000002</v>
      </c>
      <c r="BB54" s="106">
        <v>1.51</v>
      </c>
      <c r="BC54" s="108">
        <v>3.11</v>
      </c>
      <c r="BD54" s="107">
        <v>4.2300000000000004</v>
      </c>
      <c r="BE54" s="106">
        <v>6.13</v>
      </c>
      <c r="BF54" s="106">
        <v>8.11</v>
      </c>
      <c r="BG54" s="106">
        <v>6.22</v>
      </c>
      <c r="BH54" s="106">
        <v>3.99</v>
      </c>
      <c r="BI54" s="8">
        <v>4.13</v>
      </c>
      <c r="BJ54" s="7">
        <v>5.85</v>
      </c>
      <c r="BK54" s="9">
        <v>7.71</v>
      </c>
      <c r="BL54" s="4">
        <v>13.24</v>
      </c>
      <c r="BM54" s="4">
        <v>18.16</v>
      </c>
      <c r="BN54" s="4">
        <v>5.13</v>
      </c>
      <c r="BO54" s="26">
        <v>2.2799999999999998</v>
      </c>
      <c r="BP54" s="25">
        <v>1.63</v>
      </c>
      <c r="BQ54" s="53">
        <v>0.9</v>
      </c>
      <c r="BR54" s="53">
        <v>2.12</v>
      </c>
      <c r="BS54" s="54">
        <v>2.98</v>
      </c>
      <c r="BT54" s="53">
        <v>3.44</v>
      </c>
      <c r="BU54" s="54">
        <v>3.27</v>
      </c>
      <c r="BV54" s="55">
        <v>3.97</v>
      </c>
      <c r="BW54" s="53">
        <v>5.59</v>
      </c>
      <c r="BX54" s="53">
        <v>7.73</v>
      </c>
      <c r="BY54" s="53">
        <v>6.12</v>
      </c>
      <c r="BZ54" s="7">
        <v>3.83</v>
      </c>
      <c r="CA54" s="8">
        <v>4.1500000000000004</v>
      </c>
      <c r="CB54" s="7">
        <v>6.71</v>
      </c>
      <c r="CC54" s="9">
        <v>7.56</v>
      </c>
      <c r="CD54" s="4">
        <v>11.21</v>
      </c>
      <c r="CE54" s="4">
        <v>18.059999999999999</v>
      </c>
      <c r="CF54" s="16">
        <v>27.38</v>
      </c>
      <c r="CG54" s="38">
        <v>32.299999999999997</v>
      </c>
      <c r="CH54" s="20">
        <v>34.08</v>
      </c>
      <c r="CI54" s="18">
        <v>34.880000000000003</v>
      </c>
      <c r="CJ54" s="17">
        <v>35.950000000000003</v>
      </c>
      <c r="CK54" s="19">
        <v>38.21</v>
      </c>
      <c r="CL54" s="17">
        <v>37.79</v>
      </c>
      <c r="CM54" s="19">
        <v>38.04</v>
      </c>
      <c r="CN54" s="18">
        <v>39.18</v>
      </c>
      <c r="CO54" s="17">
        <v>40.68</v>
      </c>
      <c r="CP54" s="17">
        <v>41.02</v>
      </c>
      <c r="CQ54" s="17">
        <v>42.36</v>
      </c>
      <c r="CR54" s="17">
        <v>44.74</v>
      </c>
      <c r="CS54" s="19">
        <v>46.91</v>
      </c>
      <c r="CT54" s="17">
        <v>49.15</v>
      </c>
      <c r="CU54" s="20">
        <v>47.2</v>
      </c>
      <c r="CV54" s="16">
        <v>45.29</v>
      </c>
      <c r="CW54" s="16">
        <v>40.46</v>
      </c>
      <c r="CX54" s="16">
        <v>27.22</v>
      </c>
      <c r="CY54" s="38">
        <v>32.94</v>
      </c>
      <c r="CZ54" s="20">
        <v>34.380000000000003</v>
      </c>
      <c r="DA54" s="17">
        <v>34.68</v>
      </c>
      <c r="DB54" s="17">
        <v>35.78</v>
      </c>
      <c r="DC54" s="19">
        <v>37.35</v>
      </c>
      <c r="DD54" s="17">
        <v>37.78</v>
      </c>
      <c r="DE54" s="19">
        <v>38.36</v>
      </c>
      <c r="DF54" s="18">
        <v>39.86</v>
      </c>
      <c r="DG54" s="17">
        <v>40.51</v>
      </c>
      <c r="DH54" s="17">
        <v>41.07</v>
      </c>
      <c r="DI54" s="17">
        <v>43.55</v>
      </c>
      <c r="DJ54" s="17">
        <v>44.74</v>
      </c>
      <c r="DK54" s="19">
        <v>46.71</v>
      </c>
      <c r="DL54" s="17">
        <v>49.81</v>
      </c>
      <c r="DM54" s="20">
        <v>47.73</v>
      </c>
      <c r="DN54" s="16">
        <v>45.07</v>
      </c>
      <c r="DO54" s="16">
        <v>40.17</v>
      </c>
      <c r="DP54" s="16">
        <v>3</v>
      </c>
      <c r="DQ54" s="20">
        <v>4</v>
      </c>
      <c r="DR54" s="20">
        <v>4</v>
      </c>
      <c r="DS54" s="17">
        <v>1</v>
      </c>
      <c r="DT54" s="17">
        <v>-2</v>
      </c>
      <c r="DU54" s="17">
        <v>-6</v>
      </c>
      <c r="DV54" s="17">
        <v>-7</v>
      </c>
      <c r="DW54" s="17">
        <v>-8</v>
      </c>
      <c r="DX54" s="17">
        <v>-7</v>
      </c>
      <c r="DY54" s="17">
        <v>-1</v>
      </c>
      <c r="DZ54" s="17">
        <v>6</v>
      </c>
      <c r="EA54" s="17">
        <v>10</v>
      </c>
      <c r="EB54" s="17">
        <v>14</v>
      </c>
      <c r="EC54" s="17">
        <v>18</v>
      </c>
      <c r="ED54" s="17">
        <v>16</v>
      </c>
      <c r="EE54" s="20">
        <v>13</v>
      </c>
      <c r="EF54" s="20">
        <v>6</v>
      </c>
      <c r="EG54" s="20">
        <v>9</v>
      </c>
      <c r="EI54" s="129">
        <f t="shared" si="1"/>
        <v>-0.29999999999999982</v>
      </c>
      <c r="EJ54" s="129">
        <f t="shared" si="2"/>
        <v>0.5</v>
      </c>
      <c r="EK54" s="129">
        <f t="shared" si="3"/>
        <v>1.5</v>
      </c>
      <c r="EL54" s="129">
        <f t="shared" si="4"/>
        <v>0.4</v>
      </c>
      <c r="EM54" s="129">
        <f t="shared" si="5"/>
        <v>-0.5</v>
      </c>
      <c r="EN54" s="129">
        <f t="shared" si="6"/>
        <v>-0.73999999999999977</v>
      </c>
      <c r="EO54" s="129">
        <f t="shared" si="7"/>
        <v>-1.93</v>
      </c>
      <c r="EP54" s="129">
        <f t="shared" si="8"/>
        <v>-0.16000000000000014</v>
      </c>
      <c r="EQ54" s="129">
        <f t="shared" si="9"/>
        <v>0.26000000000000023</v>
      </c>
      <c r="ER54" s="129">
        <f t="shared" si="10"/>
        <v>0.54</v>
      </c>
      <c r="ES54" s="129">
        <f t="shared" si="11"/>
        <v>0.37999999999999901</v>
      </c>
      <c r="ET54" s="129">
        <f t="shared" si="12"/>
        <v>9.9999999999999645E-2</v>
      </c>
      <c r="EU54" s="129">
        <f t="shared" si="13"/>
        <v>0.16000000000000014</v>
      </c>
      <c r="EV54" s="129">
        <f t="shared" si="14"/>
        <v>-2.0000000000000462E-2</v>
      </c>
      <c r="EW54" s="129">
        <f t="shared" si="15"/>
        <v>-0.86000000000000032</v>
      </c>
    </row>
    <row r="55" spans="1:153" ht="14">
      <c r="A55" s="2" t="s">
        <v>646</v>
      </c>
      <c r="B55" s="2" t="s">
        <v>1666</v>
      </c>
      <c r="C55" s="2">
        <v>13</v>
      </c>
      <c r="D55" s="2">
        <v>5</v>
      </c>
      <c r="E55" s="2">
        <v>40516200</v>
      </c>
      <c r="F55" s="2">
        <v>162.5</v>
      </c>
      <c r="G55" s="2">
        <v>55</v>
      </c>
      <c r="H55" s="2" t="s">
        <v>167</v>
      </c>
      <c r="I55" s="2"/>
      <c r="J55" s="2" t="s">
        <v>99</v>
      </c>
      <c r="K55" s="2" t="s">
        <v>287</v>
      </c>
      <c r="L55" s="30" t="s">
        <v>649</v>
      </c>
      <c r="M55" s="30" t="s">
        <v>598</v>
      </c>
      <c r="N55" s="30"/>
      <c r="O55" s="30"/>
      <c r="P55" s="3" t="s">
        <v>6</v>
      </c>
      <c r="Q55" s="3">
        <v>17</v>
      </c>
      <c r="R55" s="2">
        <v>21</v>
      </c>
      <c r="S55" s="2">
        <v>13</v>
      </c>
      <c r="T55" s="2" t="s">
        <v>650</v>
      </c>
      <c r="U55" s="33"/>
      <c r="V55" s="3" t="s">
        <v>137</v>
      </c>
      <c r="W55" s="3">
        <v>44</v>
      </c>
      <c r="X55" s="2">
        <v>35</v>
      </c>
      <c r="Y55" s="2">
        <v>28</v>
      </c>
      <c r="Z55" s="2"/>
      <c r="AA55" s="33" t="s">
        <v>209</v>
      </c>
      <c r="AB55" s="12" t="s">
        <v>116</v>
      </c>
      <c r="AC55" s="12">
        <v>50</v>
      </c>
      <c r="AD55" s="13">
        <v>35</v>
      </c>
      <c r="AE55" s="13">
        <v>21</v>
      </c>
      <c r="AF55" s="13"/>
      <c r="AG55" s="34" t="s">
        <v>180</v>
      </c>
      <c r="AH55" s="2" t="s">
        <v>599</v>
      </c>
      <c r="AI55" s="2" t="s">
        <v>128</v>
      </c>
      <c r="AJ55" s="2" t="s">
        <v>606</v>
      </c>
      <c r="AK55" s="2" t="s">
        <v>204</v>
      </c>
      <c r="AL55" s="2" t="s">
        <v>87</v>
      </c>
      <c r="AM55" s="1" t="s">
        <v>176</v>
      </c>
      <c r="AN55" s="2" t="s">
        <v>89</v>
      </c>
      <c r="AO55" s="1" t="s">
        <v>108</v>
      </c>
      <c r="AP55" s="2" t="s">
        <v>91</v>
      </c>
      <c r="AQ55" s="1" t="s">
        <v>651</v>
      </c>
      <c r="AR55" s="2" t="s">
        <v>93</v>
      </c>
      <c r="AS55" s="14" t="s">
        <v>652</v>
      </c>
      <c r="AT55" s="13" t="s">
        <v>95</v>
      </c>
      <c r="AU55" s="1">
        <v>0</v>
      </c>
      <c r="AV55" s="104">
        <v>3.31</v>
      </c>
      <c r="AW55" s="105">
        <v>3.22</v>
      </c>
      <c r="AX55" s="115">
        <v>2.02</v>
      </c>
      <c r="AY55" s="111">
        <v>2.74</v>
      </c>
      <c r="AZ55" s="112">
        <v>1.76</v>
      </c>
      <c r="BA55" s="113">
        <v>1.22</v>
      </c>
      <c r="BB55" s="112">
        <v>1.39</v>
      </c>
      <c r="BC55" s="113">
        <v>0</v>
      </c>
      <c r="BD55" s="111">
        <v>0.72</v>
      </c>
      <c r="BE55" s="112">
        <v>1.39</v>
      </c>
      <c r="BF55" s="112">
        <v>4.51</v>
      </c>
      <c r="BG55" s="112">
        <v>5.84</v>
      </c>
      <c r="BH55" s="112">
        <v>2.88</v>
      </c>
      <c r="BI55" s="54">
        <v>4.8499999999999996</v>
      </c>
      <c r="BJ55" s="53">
        <v>4.8</v>
      </c>
      <c r="BK55" s="9">
        <v>7.63</v>
      </c>
      <c r="BL55" s="4">
        <v>13.14</v>
      </c>
      <c r="BM55" s="97">
        <v>17.739999999999998</v>
      </c>
      <c r="BN55" s="4">
        <v>3.51</v>
      </c>
      <c r="BO55" s="26">
        <v>3.33</v>
      </c>
      <c r="BP55" s="47">
        <v>2.0099999999999998</v>
      </c>
      <c r="BQ55" s="53">
        <v>1.96</v>
      </c>
      <c r="BR55" s="53">
        <v>0</v>
      </c>
      <c r="BS55" s="54">
        <v>1.81</v>
      </c>
      <c r="BT55" s="53">
        <v>2.68</v>
      </c>
      <c r="BU55" s="54">
        <v>2.76</v>
      </c>
      <c r="BV55" s="55">
        <v>2.4900000000000002</v>
      </c>
      <c r="BW55" s="53">
        <v>3.23</v>
      </c>
      <c r="BX55" s="53">
        <v>4.49</v>
      </c>
      <c r="BY55" s="53">
        <v>5.35</v>
      </c>
      <c r="BZ55" s="53">
        <v>2.76</v>
      </c>
      <c r="CA55" s="54">
        <v>6.24</v>
      </c>
      <c r="CB55" s="53">
        <v>4.84</v>
      </c>
      <c r="CC55" s="9">
        <v>7.17</v>
      </c>
      <c r="CD55" s="4">
        <v>13.25</v>
      </c>
      <c r="CE55" s="97">
        <v>17.37</v>
      </c>
      <c r="CF55" s="16">
        <v>27.18</v>
      </c>
      <c r="CG55" s="38">
        <v>30.67</v>
      </c>
      <c r="CH55" s="23">
        <v>30.25</v>
      </c>
      <c r="CI55" s="56">
        <v>31.73</v>
      </c>
      <c r="CJ55" s="57">
        <v>33.65</v>
      </c>
      <c r="CK55" s="58">
        <v>34.69</v>
      </c>
      <c r="CL55" s="57">
        <v>35.31</v>
      </c>
      <c r="CM55" s="58">
        <v>38.409999999999997</v>
      </c>
      <c r="CN55" s="56">
        <v>39.08</v>
      </c>
      <c r="CO55" s="57">
        <v>38.22</v>
      </c>
      <c r="CP55" s="57">
        <v>37.22</v>
      </c>
      <c r="CQ55" s="57">
        <v>37.67</v>
      </c>
      <c r="CR55" s="57">
        <v>47.04</v>
      </c>
      <c r="CS55" s="58">
        <v>51.02</v>
      </c>
      <c r="CT55" s="57">
        <v>49.23</v>
      </c>
      <c r="CU55" s="20">
        <v>48.12</v>
      </c>
      <c r="CV55" s="16">
        <v>47.35</v>
      </c>
      <c r="CW55" s="97">
        <v>47.17</v>
      </c>
      <c r="CX55" s="16">
        <v>27.91</v>
      </c>
      <c r="CY55" s="38">
        <v>30.6</v>
      </c>
      <c r="CZ55" s="23">
        <v>30.95</v>
      </c>
      <c r="DA55" s="57">
        <v>32.69</v>
      </c>
      <c r="DB55" s="57">
        <v>34.590000000000003</v>
      </c>
      <c r="DC55" s="58">
        <v>33.979999999999997</v>
      </c>
      <c r="DD55" s="57">
        <v>35.799999999999997</v>
      </c>
      <c r="DE55" s="58">
        <v>37.69</v>
      </c>
      <c r="DF55" s="56">
        <v>39.5</v>
      </c>
      <c r="DG55" s="57">
        <v>38.659999999999997</v>
      </c>
      <c r="DH55" s="57">
        <v>36.21</v>
      </c>
      <c r="DI55" s="57">
        <v>37.47</v>
      </c>
      <c r="DJ55" s="57">
        <v>47.57</v>
      </c>
      <c r="DK55" s="58">
        <v>51.54</v>
      </c>
      <c r="DL55" s="57">
        <v>49.77</v>
      </c>
      <c r="DM55" s="20">
        <v>49</v>
      </c>
      <c r="DN55" s="16">
        <v>48.27</v>
      </c>
      <c r="DO55" s="97">
        <v>48.84</v>
      </c>
      <c r="DP55" s="16">
        <v>9</v>
      </c>
      <c r="DQ55" s="20">
        <v>5</v>
      </c>
      <c r="DR55" s="23">
        <v>5</v>
      </c>
      <c r="DS55" s="57">
        <v>4</v>
      </c>
      <c r="DT55" s="57">
        <v>-4</v>
      </c>
      <c r="DU55" s="57">
        <v>-11</v>
      </c>
      <c r="DV55" s="57">
        <v>-11</v>
      </c>
      <c r="DW55" s="57">
        <v>-11</v>
      </c>
      <c r="DX55" s="57">
        <v>-12</v>
      </c>
      <c r="DY55" s="57">
        <v>-6</v>
      </c>
      <c r="DZ55" s="57">
        <v>1</v>
      </c>
      <c r="EA55" s="57">
        <v>5</v>
      </c>
      <c r="EB55" s="57">
        <v>7</v>
      </c>
      <c r="EC55" s="57">
        <v>12</v>
      </c>
      <c r="ED55" s="57">
        <v>10</v>
      </c>
      <c r="EE55" s="20">
        <v>6</v>
      </c>
      <c r="EF55" s="20">
        <v>4</v>
      </c>
      <c r="EG55" s="97">
        <v>4</v>
      </c>
      <c r="EI55" s="129">
        <f t="shared" si="1"/>
        <v>-0.19999999999999973</v>
      </c>
      <c r="EJ55" s="129">
        <f t="shared" si="2"/>
        <v>-0.10999999999999988</v>
      </c>
      <c r="EK55" s="129">
        <f t="shared" si="3"/>
        <v>1.0000000000000231E-2</v>
      </c>
      <c r="EL55" s="129">
        <f t="shared" si="4"/>
        <v>0.78000000000000025</v>
      </c>
      <c r="EM55" s="129">
        <f t="shared" si="5"/>
        <v>1.76</v>
      </c>
      <c r="EN55" s="129">
        <f t="shared" si="6"/>
        <v>-0.59000000000000008</v>
      </c>
      <c r="EO55" s="129">
        <f t="shared" si="7"/>
        <v>-1.2900000000000003</v>
      </c>
      <c r="EP55" s="129">
        <f t="shared" si="8"/>
        <v>-2.76</v>
      </c>
      <c r="EQ55" s="129">
        <f t="shared" si="9"/>
        <v>-1.7700000000000002</v>
      </c>
      <c r="ER55" s="129">
        <f t="shared" si="10"/>
        <v>-1.84</v>
      </c>
      <c r="ES55" s="129">
        <f t="shared" si="11"/>
        <v>1.9999999999999574E-2</v>
      </c>
      <c r="ET55" s="129">
        <f t="shared" si="12"/>
        <v>0.49000000000000021</v>
      </c>
      <c r="EU55" s="129">
        <f t="shared" si="13"/>
        <v>0.12000000000000011</v>
      </c>
      <c r="EV55" s="129">
        <f t="shared" si="14"/>
        <v>-1.3900000000000006</v>
      </c>
      <c r="EW55" s="129">
        <f t="shared" si="15"/>
        <v>-4.0000000000000036E-2</v>
      </c>
    </row>
    <row r="56" spans="1:153" ht="14">
      <c r="A56" s="2" t="s">
        <v>603</v>
      </c>
      <c r="B56" s="2" t="s">
        <v>1666</v>
      </c>
      <c r="C56" s="2">
        <v>13</v>
      </c>
      <c r="D56" s="2">
        <v>6</v>
      </c>
      <c r="E56" s="2">
        <v>49877870</v>
      </c>
      <c r="F56" s="2">
        <v>155.5</v>
      </c>
      <c r="G56" s="2">
        <v>45.2</v>
      </c>
      <c r="H56" s="2" t="s">
        <v>167</v>
      </c>
      <c r="I56" s="2"/>
      <c r="J56" s="2" t="s">
        <v>99</v>
      </c>
      <c r="K56" s="2" t="s">
        <v>287</v>
      </c>
      <c r="L56" s="30"/>
      <c r="M56" s="30"/>
      <c r="N56" s="30"/>
      <c r="O56" s="30"/>
      <c r="P56" s="3" t="s">
        <v>6</v>
      </c>
      <c r="Q56" s="3">
        <v>22</v>
      </c>
      <c r="R56" s="2">
        <v>17</v>
      </c>
      <c r="S56" s="2">
        <v>15</v>
      </c>
      <c r="T56" s="2" t="s">
        <v>605</v>
      </c>
      <c r="U56" s="33"/>
      <c r="V56" s="3" t="s">
        <v>232</v>
      </c>
      <c r="W56" s="3">
        <v>56</v>
      </c>
      <c r="X56" s="2">
        <v>32</v>
      </c>
      <c r="Y56" s="2">
        <v>33</v>
      </c>
      <c r="Z56" s="2"/>
      <c r="AA56" s="33" t="s">
        <v>242</v>
      </c>
      <c r="AB56" s="12" t="s">
        <v>217</v>
      </c>
      <c r="AC56" s="12">
        <v>40</v>
      </c>
      <c r="AD56" s="13">
        <v>34</v>
      </c>
      <c r="AE56" s="13">
        <v>20</v>
      </c>
      <c r="AF56" s="13"/>
      <c r="AG56" s="34" t="s">
        <v>180</v>
      </c>
      <c r="AH56" s="2" t="s">
        <v>272</v>
      </c>
      <c r="AI56" s="2" t="s">
        <v>323</v>
      </c>
      <c r="AJ56" s="2" t="s">
        <v>606</v>
      </c>
      <c r="AK56" s="2" t="s">
        <v>245</v>
      </c>
      <c r="AL56" s="2" t="s">
        <v>87</v>
      </c>
      <c r="AM56" s="1" t="s">
        <v>88</v>
      </c>
      <c r="AN56" s="2" t="s">
        <v>89</v>
      </c>
      <c r="AO56" s="1" t="s">
        <v>108</v>
      </c>
      <c r="AP56" s="2" t="s">
        <v>91</v>
      </c>
      <c r="AQ56" s="1" t="s">
        <v>607</v>
      </c>
      <c r="AR56" s="2" t="s">
        <v>93</v>
      </c>
      <c r="AS56" s="14" t="s">
        <v>608</v>
      </c>
      <c r="AT56" s="13" t="s">
        <v>95</v>
      </c>
      <c r="AU56" s="1">
        <v>0</v>
      </c>
      <c r="AV56" s="104">
        <v>3.09</v>
      </c>
      <c r="AW56" s="105">
        <v>2.31</v>
      </c>
      <c r="AX56" s="115">
        <v>2.52</v>
      </c>
      <c r="AY56" s="107">
        <v>2.08</v>
      </c>
      <c r="AZ56" s="106">
        <v>2.36</v>
      </c>
      <c r="BA56" s="108">
        <v>1.74</v>
      </c>
      <c r="BB56" s="106">
        <v>0.67</v>
      </c>
      <c r="BC56" s="108">
        <v>1.39</v>
      </c>
      <c r="BD56" s="107">
        <v>0.72</v>
      </c>
      <c r="BE56" s="106">
        <v>0.67</v>
      </c>
      <c r="BF56" s="106">
        <v>1.25</v>
      </c>
      <c r="BG56" s="106">
        <v>4.38</v>
      </c>
      <c r="BH56" s="106">
        <v>1.25</v>
      </c>
      <c r="BI56" s="8">
        <v>0.99</v>
      </c>
      <c r="BJ56" s="7">
        <v>1.49</v>
      </c>
      <c r="BK56" s="9">
        <v>3.11</v>
      </c>
      <c r="BL56" s="4">
        <v>9.64</v>
      </c>
      <c r="BM56" s="4">
        <v>11.62</v>
      </c>
      <c r="BN56" s="4">
        <v>2.83</v>
      </c>
      <c r="BO56" s="26">
        <v>2.02</v>
      </c>
      <c r="BP56" s="47">
        <v>1.32</v>
      </c>
      <c r="BQ56" s="53">
        <v>0.67</v>
      </c>
      <c r="BR56" s="53">
        <v>0.97</v>
      </c>
      <c r="BS56" s="54">
        <v>2.12</v>
      </c>
      <c r="BT56" s="53">
        <v>1.93</v>
      </c>
      <c r="BU56" s="54">
        <v>2.12</v>
      </c>
      <c r="BV56" s="55">
        <v>0.87</v>
      </c>
      <c r="BW56" s="53">
        <v>2.2400000000000002</v>
      </c>
      <c r="BX56" s="53">
        <v>2.99</v>
      </c>
      <c r="BY56" s="53">
        <v>4.3899999999999997</v>
      </c>
      <c r="BZ56" s="7">
        <v>1.1100000000000001</v>
      </c>
      <c r="CA56" s="8">
        <v>0.62</v>
      </c>
      <c r="CB56" s="7">
        <v>2.0699999999999998</v>
      </c>
      <c r="CC56" s="9">
        <v>3.33</v>
      </c>
      <c r="CD56" s="4">
        <v>8.41</v>
      </c>
      <c r="CE56" s="4">
        <v>13.09</v>
      </c>
      <c r="CF56" s="16">
        <v>26.28</v>
      </c>
      <c r="CG56" s="38">
        <v>30.94</v>
      </c>
      <c r="CH56" s="23">
        <v>33.200000000000003</v>
      </c>
      <c r="CI56" s="18">
        <v>34.119999999999997</v>
      </c>
      <c r="CJ56" s="17">
        <v>35.25</v>
      </c>
      <c r="CK56" s="19">
        <v>36.299999999999997</v>
      </c>
      <c r="CL56" s="17">
        <v>37.729999999999997</v>
      </c>
      <c r="CM56" s="19">
        <v>38.18</v>
      </c>
      <c r="CN56" s="18">
        <v>39.01</v>
      </c>
      <c r="CO56" s="17">
        <v>38.93</v>
      </c>
      <c r="CP56" s="17">
        <v>41.51</v>
      </c>
      <c r="CQ56" s="17">
        <v>37.26</v>
      </c>
      <c r="CR56" s="17">
        <v>45.13</v>
      </c>
      <c r="CS56" s="19">
        <v>46.93</v>
      </c>
      <c r="CT56" s="17">
        <v>47.95</v>
      </c>
      <c r="CU56" s="20">
        <v>48.72</v>
      </c>
      <c r="CV56" s="16">
        <v>45.73</v>
      </c>
      <c r="CW56" s="16">
        <v>39.11</v>
      </c>
      <c r="CX56" s="16">
        <v>26.93</v>
      </c>
      <c r="CY56" s="38">
        <v>29.61</v>
      </c>
      <c r="CZ56" s="23">
        <v>33.47</v>
      </c>
      <c r="DA56" s="17">
        <v>34.94</v>
      </c>
      <c r="DB56" s="17">
        <v>35.450000000000003</v>
      </c>
      <c r="DC56" s="19">
        <v>36.630000000000003</v>
      </c>
      <c r="DD56" s="17">
        <v>37.78</v>
      </c>
      <c r="DE56" s="19">
        <v>38.450000000000003</v>
      </c>
      <c r="DF56" s="18">
        <v>38.159999999999997</v>
      </c>
      <c r="DG56" s="17">
        <v>38.53</v>
      </c>
      <c r="DH56" s="17">
        <v>40.07</v>
      </c>
      <c r="DI56" s="17">
        <v>36.18</v>
      </c>
      <c r="DJ56" s="17">
        <v>45.65</v>
      </c>
      <c r="DK56" s="19">
        <v>46.71</v>
      </c>
      <c r="DL56" s="17">
        <v>48.29</v>
      </c>
      <c r="DM56" s="20">
        <v>47.42</v>
      </c>
      <c r="DN56" s="16">
        <v>45.58</v>
      </c>
      <c r="DO56" s="16">
        <v>37.270000000000003</v>
      </c>
      <c r="DP56" s="16">
        <v>3</v>
      </c>
      <c r="DQ56" s="20">
        <v>6</v>
      </c>
      <c r="DR56" s="23">
        <v>16</v>
      </c>
      <c r="DS56" s="17">
        <v>11</v>
      </c>
      <c r="DT56" s="17">
        <v>6</v>
      </c>
      <c r="DU56" s="17">
        <v>-2</v>
      </c>
      <c r="DV56" s="17">
        <v>-9</v>
      </c>
      <c r="DW56" s="17">
        <v>-12</v>
      </c>
      <c r="DX56" s="17">
        <v>-12</v>
      </c>
      <c r="DY56" s="17">
        <v>-8</v>
      </c>
      <c r="DZ56" s="17">
        <v>0</v>
      </c>
      <c r="EA56" s="17">
        <v>6</v>
      </c>
      <c r="EB56" s="17">
        <v>12</v>
      </c>
      <c r="EC56" s="17">
        <v>14</v>
      </c>
      <c r="ED56" s="17">
        <v>17</v>
      </c>
      <c r="EE56" s="20">
        <v>12</v>
      </c>
      <c r="EF56" s="20">
        <v>10</v>
      </c>
      <c r="EG56" s="20">
        <v>8</v>
      </c>
      <c r="EI56" s="129">
        <f t="shared" si="1"/>
        <v>0.25999999999999979</v>
      </c>
      <c r="EJ56" s="129">
        <f t="shared" si="2"/>
        <v>0.29000000000000004</v>
      </c>
      <c r="EK56" s="129">
        <f t="shared" si="3"/>
        <v>1.2</v>
      </c>
      <c r="EL56" s="129">
        <f t="shared" si="4"/>
        <v>1.4100000000000001</v>
      </c>
      <c r="EM56" s="129">
        <f t="shared" si="5"/>
        <v>1.39</v>
      </c>
      <c r="EN56" s="129">
        <f t="shared" si="6"/>
        <v>-0.38000000000000012</v>
      </c>
      <c r="EO56" s="129">
        <f t="shared" si="7"/>
        <v>-1.2599999999999998</v>
      </c>
      <c r="EP56" s="129">
        <f t="shared" si="8"/>
        <v>-0.7300000000000002</v>
      </c>
      <c r="EQ56" s="129">
        <f t="shared" si="9"/>
        <v>-0.15000000000000002</v>
      </c>
      <c r="ER56" s="129">
        <f t="shared" si="10"/>
        <v>-1.5700000000000003</v>
      </c>
      <c r="ES56" s="129">
        <f t="shared" si="11"/>
        <v>-1.7400000000000002</v>
      </c>
      <c r="ET56" s="129">
        <f t="shared" si="12"/>
        <v>-9.9999999999997868E-3</v>
      </c>
      <c r="EU56" s="129">
        <f t="shared" si="13"/>
        <v>0.1399999999999999</v>
      </c>
      <c r="EV56" s="129">
        <f t="shared" si="14"/>
        <v>0.37</v>
      </c>
      <c r="EW56" s="129">
        <f t="shared" si="15"/>
        <v>-0.57999999999999985</v>
      </c>
    </row>
    <row r="57" spans="1:153" ht="14">
      <c r="A57" s="2" t="s">
        <v>1311</v>
      </c>
      <c r="B57" s="2" t="s">
        <v>1666</v>
      </c>
      <c r="C57" s="2">
        <v>14</v>
      </c>
      <c r="D57" s="2">
        <v>5</v>
      </c>
      <c r="E57" s="2">
        <v>52998557</v>
      </c>
      <c r="F57" s="2">
        <v>159</v>
      </c>
      <c r="G57" s="2">
        <v>49.5</v>
      </c>
      <c r="H57" s="2" t="s">
        <v>167</v>
      </c>
      <c r="I57" s="2"/>
      <c r="J57" s="2" t="s">
        <v>99</v>
      </c>
      <c r="K57" s="2" t="s">
        <v>287</v>
      </c>
      <c r="L57" s="30"/>
      <c r="M57" s="30"/>
      <c r="N57" s="30"/>
      <c r="O57" s="30"/>
      <c r="P57" s="3" t="s">
        <v>6</v>
      </c>
      <c r="Q57" s="3">
        <v>31</v>
      </c>
      <c r="R57" s="2">
        <v>28</v>
      </c>
      <c r="S57" s="2">
        <v>15</v>
      </c>
      <c r="T57" s="2" t="s">
        <v>666</v>
      </c>
      <c r="U57" s="33"/>
      <c r="V57" s="3" t="s">
        <v>137</v>
      </c>
      <c r="W57" s="3">
        <v>53</v>
      </c>
      <c r="X57" s="2">
        <v>48</v>
      </c>
      <c r="Y57" s="2">
        <v>25</v>
      </c>
      <c r="Z57" s="2"/>
      <c r="AA57" s="33" t="s">
        <v>443</v>
      </c>
      <c r="AB57" s="12" t="s">
        <v>116</v>
      </c>
      <c r="AC57" s="12">
        <v>42</v>
      </c>
      <c r="AD57" s="13">
        <v>29</v>
      </c>
      <c r="AE57" s="13">
        <v>10</v>
      </c>
      <c r="AF57" s="13"/>
      <c r="AG57" s="34" t="s">
        <v>180</v>
      </c>
      <c r="AH57" s="2" t="s">
        <v>272</v>
      </c>
      <c r="AI57" s="2" t="s">
        <v>323</v>
      </c>
      <c r="AJ57" s="2" t="s">
        <v>105</v>
      </c>
      <c r="AK57" s="2" t="s">
        <v>324</v>
      </c>
      <c r="AL57" s="2" t="s">
        <v>87</v>
      </c>
      <c r="AM57" s="1" t="s">
        <v>176</v>
      </c>
      <c r="AN57" s="2" t="s">
        <v>89</v>
      </c>
      <c r="AO57" s="1" t="s">
        <v>108</v>
      </c>
      <c r="AP57" s="2" t="s">
        <v>91</v>
      </c>
      <c r="AQ57" s="1" t="s">
        <v>325</v>
      </c>
      <c r="AR57" s="2" t="s">
        <v>93</v>
      </c>
      <c r="AS57" s="14" t="s">
        <v>326</v>
      </c>
      <c r="AT57" s="15" t="s">
        <v>95</v>
      </c>
      <c r="AU57" s="1">
        <v>0</v>
      </c>
      <c r="AV57" s="104">
        <v>5.1100000000000003</v>
      </c>
      <c r="AW57" s="107">
        <v>2.0499999999999998</v>
      </c>
      <c r="AX57" s="106">
        <v>2.99</v>
      </c>
      <c r="AY57" s="107">
        <v>1.9</v>
      </c>
      <c r="AZ57" s="106">
        <v>2.02</v>
      </c>
      <c r="BA57" s="108">
        <v>0.67</v>
      </c>
      <c r="BB57" s="106">
        <v>1.96</v>
      </c>
      <c r="BC57" s="108">
        <v>1.85</v>
      </c>
      <c r="BD57" s="107">
        <v>2.08</v>
      </c>
      <c r="BE57" s="106">
        <v>3.51</v>
      </c>
      <c r="BF57" s="106">
        <v>5.47</v>
      </c>
      <c r="BG57" s="106">
        <v>5.23</v>
      </c>
      <c r="BH57" s="106">
        <v>2.41</v>
      </c>
      <c r="BI57" s="8">
        <v>3</v>
      </c>
      <c r="BJ57" s="7">
        <v>4.2699999999999996</v>
      </c>
      <c r="BK57" s="9">
        <v>6.38</v>
      </c>
      <c r="BL57" s="4">
        <v>12.87</v>
      </c>
      <c r="BM57" s="4">
        <v>19.28</v>
      </c>
      <c r="BN57" s="4">
        <v>4.83</v>
      </c>
      <c r="BO57" s="6">
        <v>2.63</v>
      </c>
      <c r="BP57" s="7">
        <v>1.22</v>
      </c>
      <c r="BQ57" s="7">
        <v>0.72</v>
      </c>
      <c r="BR57" s="7">
        <v>1.5</v>
      </c>
      <c r="BS57" s="8">
        <v>1.93</v>
      </c>
      <c r="BT57" s="7">
        <v>2.4900000000000002</v>
      </c>
      <c r="BU57" s="8">
        <v>3.25</v>
      </c>
      <c r="BV57" s="6">
        <v>3.14</v>
      </c>
      <c r="BW57" s="7">
        <v>3.85</v>
      </c>
      <c r="BX57" s="7">
        <v>6.1</v>
      </c>
      <c r="BY57" s="7">
        <v>4.16</v>
      </c>
      <c r="BZ57" s="7">
        <v>3.8</v>
      </c>
      <c r="CA57" s="8">
        <v>3.97</v>
      </c>
      <c r="CB57" s="7">
        <v>5.79</v>
      </c>
      <c r="CC57" s="9">
        <v>7.45</v>
      </c>
      <c r="CD57" s="4">
        <v>11.02</v>
      </c>
      <c r="CE57" s="4">
        <v>18.920000000000002</v>
      </c>
      <c r="CF57" s="16">
        <v>24.77</v>
      </c>
      <c r="CG57" s="18">
        <v>29.91</v>
      </c>
      <c r="CH57" s="17">
        <v>32.24</v>
      </c>
      <c r="CI57" s="18">
        <v>35.39</v>
      </c>
      <c r="CJ57" s="17">
        <v>37.28</v>
      </c>
      <c r="CK57" s="19">
        <v>37.299999999999997</v>
      </c>
      <c r="CL57" s="17">
        <v>38.799999999999997</v>
      </c>
      <c r="CM57" s="19">
        <v>38.68</v>
      </c>
      <c r="CN57" s="18">
        <v>37.6</v>
      </c>
      <c r="CO57" s="17">
        <v>37.76</v>
      </c>
      <c r="CP57" s="17">
        <v>39.75</v>
      </c>
      <c r="CQ57" s="17">
        <v>40.25</v>
      </c>
      <c r="CR57" s="17">
        <v>45.71</v>
      </c>
      <c r="CS57" s="19">
        <v>47.95</v>
      </c>
      <c r="CT57" s="17">
        <v>46.47</v>
      </c>
      <c r="CU57" s="20">
        <v>47.13</v>
      </c>
      <c r="CV57" s="16">
        <v>45.76</v>
      </c>
      <c r="CW57" s="16">
        <v>42.52</v>
      </c>
      <c r="CX57" s="16">
        <v>23.65</v>
      </c>
      <c r="CY57" s="18">
        <v>29.45</v>
      </c>
      <c r="CZ57" s="17">
        <v>32.049999999999997</v>
      </c>
      <c r="DA57" s="17">
        <v>36.270000000000003</v>
      </c>
      <c r="DB57" s="17">
        <v>37.119999999999997</v>
      </c>
      <c r="DC57" s="19">
        <v>37.03</v>
      </c>
      <c r="DD57" s="17">
        <v>38.54</v>
      </c>
      <c r="DE57" s="19">
        <v>38.4</v>
      </c>
      <c r="DF57" s="18">
        <v>38.32</v>
      </c>
      <c r="DG57" s="17">
        <v>38.44</v>
      </c>
      <c r="DH57" s="17">
        <v>38.799999999999997</v>
      </c>
      <c r="DI57" s="17">
        <v>40.07</v>
      </c>
      <c r="DJ57" s="17">
        <v>46.32</v>
      </c>
      <c r="DK57" s="19">
        <v>47.61</v>
      </c>
      <c r="DL57" s="17">
        <v>45.65</v>
      </c>
      <c r="DM57" s="20">
        <v>47.22</v>
      </c>
      <c r="DN57" s="16">
        <v>45.32</v>
      </c>
      <c r="DO57" s="16">
        <v>40.630000000000003</v>
      </c>
      <c r="DP57" s="16">
        <v>9</v>
      </c>
      <c r="DQ57" s="17">
        <v>10</v>
      </c>
      <c r="DR57" s="17">
        <v>13</v>
      </c>
      <c r="DS57" s="17">
        <v>10</v>
      </c>
      <c r="DT57" s="17">
        <v>6</v>
      </c>
      <c r="DU57" s="17">
        <v>0</v>
      </c>
      <c r="DV57" s="17">
        <v>-5</v>
      </c>
      <c r="DW57" s="17">
        <v>-7</v>
      </c>
      <c r="DX57" s="17">
        <v>-7</v>
      </c>
      <c r="DY57" s="17">
        <v>-2</v>
      </c>
      <c r="DZ57" s="17">
        <v>2</v>
      </c>
      <c r="EA57" s="17">
        <v>8</v>
      </c>
      <c r="EB57" s="17">
        <v>8</v>
      </c>
      <c r="EC57" s="17">
        <v>10</v>
      </c>
      <c r="ED57" s="17">
        <v>10</v>
      </c>
      <c r="EE57" s="20">
        <v>9</v>
      </c>
      <c r="EF57" s="20">
        <v>8</v>
      </c>
      <c r="EG57" s="20">
        <v>7</v>
      </c>
      <c r="EI57" s="129">
        <f t="shared" si="1"/>
        <v>0.28000000000000025</v>
      </c>
      <c r="EJ57" s="129">
        <f t="shared" si="2"/>
        <v>-0.58000000000000007</v>
      </c>
      <c r="EK57" s="129">
        <f t="shared" si="3"/>
        <v>1.7700000000000002</v>
      </c>
      <c r="EL57" s="129">
        <f t="shared" si="4"/>
        <v>1.18</v>
      </c>
      <c r="EM57" s="129">
        <f t="shared" si="5"/>
        <v>0.52</v>
      </c>
      <c r="EN57" s="129">
        <f t="shared" si="6"/>
        <v>-1.2599999999999998</v>
      </c>
      <c r="EO57" s="129">
        <f t="shared" si="7"/>
        <v>-0.53000000000000025</v>
      </c>
      <c r="EP57" s="129">
        <f t="shared" si="8"/>
        <v>-1.4</v>
      </c>
      <c r="EQ57" s="129">
        <f t="shared" si="9"/>
        <v>-1.06</v>
      </c>
      <c r="ER57" s="129">
        <f t="shared" si="10"/>
        <v>-0.3400000000000003</v>
      </c>
      <c r="ES57" s="129">
        <f t="shared" si="11"/>
        <v>-0.62999999999999989</v>
      </c>
      <c r="ET57" s="129">
        <f t="shared" si="12"/>
        <v>1.0700000000000003</v>
      </c>
      <c r="EU57" s="129">
        <f t="shared" si="13"/>
        <v>-1.3899999999999997</v>
      </c>
      <c r="EV57" s="129">
        <f t="shared" si="14"/>
        <v>-0.9700000000000002</v>
      </c>
      <c r="EW57" s="129">
        <f t="shared" si="15"/>
        <v>-1.5200000000000005</v>
      </c>
    </row>
    <row r="58" spans="1:153" ht="14">
      <c r="A58" s="2" t="s">
        <v>1303</v>
      </c>
      <c r="B58" s="2" t="s">
        <v>1666</v>
      </c>
      <c r="C58" s="2">
        <v>16</v>
      </c>
      <c r="D58" s="2">
        <v>4</v>
      </c>
      <c r="E58" s="2">
        <v>53135304</v>
      </c>
      <c r="F58" s="2">
        <v>150.9</v>
      </c>
      <c r="G58" s="2">
        <v>38</v>
      </c>
      <c r="H58" s="2" t="s">
        <v>167</v>
      </c>
      <c r="I58" s="2"/>
      <c r="J58" s="2" t="s">
        <v>99</v>
      </c>
      <c r="K58" s="2" t="s">
        <v>287</v>
      </c>
      <c r="L58" s="30" t="s">
        <v>168</v>
      </c>
      <c r="M58" s="30" t="s">
        <v>503</v>
      </c>
      <c r="N58" s="30"/>
      <c r="O58" s="30"/>
      <c r="P58" s="3" t="s">
        <v>6</v>
      </c>
      <c r="Q58" s="3">
        <v>18</v>
      </c>
      <c r="R58" s="2">
        <v>17</v>
      </c>
      <c r="S58" s="2">
        <v>13</v>
      </c>
      <c r="T58" s="2" t="s">
        <v>1304</v>
      </c>
      <c r="U58" s="33"/>
      <c r="V58" s="3" t="s">
        <v>137</v>
      </c>
      <c r="W58" s="3">
        <v>60</v>
      </c>
      <c r="X58" s="2">
        <v>49</v>
      </c>
      <c r="Y58" s="2">
        <v>30</v>
      </c>
      <c r="Z58" s="2"/>
      <c r="AA58" s="33" t="s">
        <v>242</v>
      </c>
      <c r="AB58" s="12" t="s">
        <v>138</v>
      </c>
      <c r="AC58" s="12">
        <v>46</v>
      </c>
      <c r="AD58" s="13">
        <v>46</v>
      </c>
      <c r="AE58" s="13">
        <v>10</v>
      </c>
      <c r="AF58" s="13"/>
      <c r="AG58" s="34" t="s">
        <v>180</v>
      </c>
      <c r="AH58" s="2" t="s">
        <v>272</v>
      </c>
      <c r="AI58" s="2" t="s">
        <v>288</v>
      </c>
      <c r="AJ58" s="2" t="s">
        <v>295</v>
      </c>
      <c r="AK58" s="2" t="s">
        <v>296</v>
      </c>
      <c r="AL58" s="2" t="s">
        <v>87</v>
      </c>
      <c r="AM58" s="1" t="s">
        <v>88</v>
      </c>
      <c r="AN58" s="2" t="s">
        <v>89</v>
      </c>
      <c r="AO58" s="1" t="s">
        <v>131</v>
      </c>
      <c r="AP58" s="2" t="s">
        <v>91</v>
      </c>
      <c r="AQ58" s="1" t="s">
        <v>297</v>
      </c>
      <c r="AR58" s="2" t="s">
        <v>93</v>
      </c>
      <c r="AS58" s="14" t="s">
        <v>298</v>
      </c>
      <c r="AT58" s="15" t="s">
        <v>95</v>
      </c>
      <c r="AU58" s="1">
        <v>6</v>
      </c>
      <c r="AV58" s="104">
        <v>4.5</v>
      </c>
      <c r="AW58" s="114">
        <v>3.46</v>
      </c>
      <c r="AX58" s="115">
        <v>2.37</v>
      </c>
      <c r="AY58" s="107">
        <v>2.17</v>
      </c>
      <c r="AZ58" s="106">
        <v>1.34</v>
      </c>
      <c r="BA58" s="108">
        <v>0</v>
      </c>
      <c r="BB58" s="106">
        <v>0.83</v>
      </c>
      <c r="BC58" s="108">
        <v>1.52</v>
      </c>
      <c r="BD58" s="107">
        <v>2.2799999999999998</v>
      </c>
      <c r="BE58" s="106">
        <v>6.35</v>
      </c>
      <c r="BF58" s="106">
        <v>6.78</v>
      </c>
      <c r="BG58" s="106">
        <v>5.78</v>
      </c>
      <c r="BH58" s="106">
        <v>3.36</v>
      </c>
      <c r="BI58" s="8">
        <v>3.85</v>
      </c>
      <c r="BJ58" s="7">
        <v>6.15</v>
      </c>
      <c r="BK58" s="9">
        <v>8.81</v>
      </c>
      <c r="BL58" s="4">
        <v>14.59</v>
      </c>
      <c r="BM58" s="98"/>
      <c r="BN58" s="4">
        <v>4.03</v>
      </c>
      <c r="BO58" s="39">
        <v>3.02</v>
      </c>
      <c r="BP58" s="5">
        <v>0.88</v>
      </c>
      <c r="BQ58" s="7">
        <v>0.88</v>
      </c>
      <c r="BR58" s="7">
        <v>3.11</v>
      </c>
      <c r="BS58" s="8">
        <v>3.25</v>
      </c>
      <c r="BT58" s="7">
        <v>2.66</v>
      </c>
      <c r="BU58" s="8">
        <v>3.85</v>
      </c>
      <c r="BV58" s="6">
        <v>4.51</v>
      </c>
      <c r="BW58" s="7">
        <v>5.98</v>
      </c>
      <c r="BX58" s="7">
        <v>7.05</v>
      </c>
      <c r="BY58" s="7">
        <v>5.45</v>
      </c>
      <c r="BZ58" s="7">
        <v>2.91</v>
      </c>
      <c r="CA58" s="8">
        <v>5.63</v>
      </c>
      <c r="CB58" s="7">
        <v>5.89</v>
      </c>
      <c r="CC58" s="9">
        <v>8.36</v>
      </c>
      <c r="CD58" s="4">
        <v>14.96</v>
      </c>
      <c r="CE58" s="98"/>
      <c r="CF58" s="16">
        <v>25.93</v>
      </c>
      <c r="CG58" s="40">
        <v>28.6</v>
      </c>
      <c r="CH58" s="23">
        <v>30.12</v>
      </c>
      <c r="CI58" s="18">
        <v>51.28</v>
      </c>
      <c r="CJ58" s="17">
        <v>32.369999999999997</v>
      </c>
      <c r="CK58" s="19">
        <v>34.42</v>
      </c>
      <c r="CL58" s="17">
        <v>34.159999999999997</v>
      </c>
      <c r="CM58" s="19">
        <v>35.43</v>
      </c>
      <c r="CN58" s="18">
        <v>34.65</v>
      </c>
      <c r="CO58" s="17">
        <v>34.020000000000003</v>
      </c>
      <c r="CP58" s="17">
        <v>36.49</v>
      </c>
      <c r="CQ58" s="17">
        <v>38.14</v>
      </c>
      <c r="CR58" s="17">
        <v>42.61</v>
      </c>
      <c r="CS58" s="19">
        <v>45.67</v>
      </c>
      <c r="CT58" s="17">
        <v>44.21</v>
      </c>
      <c r="CU58" s="20">
        <v>40.159999999999997</v>
      </c>
      <c r="CV58" s="16">
        <v>38.909999999999997</v>
      </c>
      <c r="CW58" s="100"/>
      <c r="CX58" s="16">
        <v>26.63</v>
      </c>
      <c r="CY58" s="40">
        <v>27.57</v>
      </c>
      <c r="CZ58" s="23">
        <v>29.83</v>
      </c>
      <c r="DA58" s="17">
        <v>32.35</v>
      </c>
      <c r="DB58" s="17">
        <v>32.89</v>
      </c>
      <c r="DC58" s="19">
        <v>33.79</v>
      </c>
      <c r="DD58" s="17">
        <v>34.119999999999997</v>
      </c>
      <c r="DE58" s="19">
        <v>35.28</v>
      </c>
      <c r="DF58" s="18">
        <v>34.54</v>
      </c>
      <c r="DG58" s="17">
        <v>34.17</v>
      </c>
      <c r="DH58" s="17">
        <v>36.04</v>
      </c>
      <c r="DI58" s="17">
        <v>38.85</v>
      </c>
      <c r="DJ58" s="17">
        <v>43.1</v>
      </c>
      <c r="DK58" s="19">
        <v>45.16</v>
      </c>
      <c r="DL58" s="17">
        <v>45.32</v>
      </c>
      <c r="DM58" s="20">
        <v>40.56</v>
      </c>
      <c r="DN58" s="16">
        <v>37.94</v>
      </c>
      <c r="DO58" s="100"/>
      <c r="DP58" s="16">
        <v>3</v>
      </c>
      <c r="DQ58" s="23">
        <v>6</v>
      </c>
      <c r="DR58" s="23">
        <v>3</v>
      </c>
      <c r="DS58" s="17">
        <v>0</v>
      </c>
      <c r="DT58" s="17">
        <v>-5</v>
      </c>
      <c r="DU58" s="17">
        <v>-10</v>
      </c>
      <c r="DV58" s="17">
        <v>-11</v>
      </c>
      <c r="DW58" s="17">
        <v>-8</v>
      </c>
      <c r="DX58" s="17">
        <v>-6</v>
      </c>
      <c r="DY58" s="17">
        <v>0</v>
      </c>
      <c r="DZ58" s="17">
        <v>7</v>
      </c>
      <c r="EA58" s="17">
        <v>14</v>
      </c>
      <c r="EB58" s="17">
        <v>19</v>
      </c>
      <c r="EC58" s="17">
        <v>17</v>
      </c>
      <c r="ED58" s="17">
        <v>14</v>
      </c>
      <c r="EE58" s="20">
        <v>13</v>
      </c>
      <c r="EF58" s="20">
        <v>14</v>
      </c>
      <c r="EG58" s="101"/>
      <c r="EI58" s="129">
        <f t="shared" si="1"/>
        <v>0.46999999999999975</v>
      </c>
      <c r="EJ58" s="129">
        <f t="shared" si="2"/>
        <v>0.43999999999999995</v>
      </c>
      <c r="EK58" s="129">
        <f t="shared" si="3"/>
        <v>1.4900000000000002</v>
      </c>
      <c r="EL58" s="129">
        <f t="shared" si="4"/>
        <v>1.29</v>
      </c>
      <c r="EM58" s="129">
        <f t="shared" si="5"/>
        <v>-1.7699999999999998</v>
      </c>
      <c r="EN58" s="129">
        <f t="shared" si="6"/>
        <v>-3.25</v>
      </c>
      <c r="EO58" s="129">
        <f t="shared" si="7"/>
        <v>-1.83</v>
      </c>
      <c r="EP58" s="129">
        <f t="shared" si="8"/>
        <v>-2.33</v>
      </c>
      <c r="EQ58" s="129">
        <f t="shared" si="9"/>
        <v>-2.23</v>
      </c>
      <c r="ER58" s="129">
        <f t="shared" si="10"/>
        <v>0.36999999999999922</v>
      </c>
      <c r="ES58" s="129">
        <f t="shared" si="11"/>
        <v>-0.26999999999999957</v>
      </c>
      <c r="ET58" s="129">
        <f t="shared" si="12"/>
        <v>0.33000000000000007</v>
      </c>
      <c r="EU58" s="129">
        <f t="shared" si="13"/>
        <v>0.44999999999999973</v>
      </c>
      <c r="EV58" s="129">
        <f t="shared" si="14"/>
        <v>-1.7799999999999998</v>
      </c>
      <c r="EW58" s="129">
        <f t="shared" si="15"/>
        <v>0.26000000000000068</v>
      </c>
    </row>
    <row r="59" spans="1:153" ht="14">
      <c r="A59" s="2" t="s">
        <v>1302</v>
      </c>
      <c r="B59" s="2" t="s">
        <v>1666</v>
      </c>
      <c r="C59" s="2">
        <v>13</v>
      </c>
      <c r="D59" s="2">
        <v>3</v>
      </c>
      <c r="E59" s="2">
        <v>51331997</v>
      </c>
      <c r="F59" s="2">
        <v>161.19999999999999</v>
      </c>
      <c r="G59" s="2">
        <v>52.9</v>
      </c>
      <c r="H59" s="2" t="s">
        <v>167</v>
      </c>
      <c r="I59" s="2"/>
      <c r="J59" s="2" t="s">
        <v>99</v>
      </c>
      <c r="K59" s="2" t="s">
        <v>287</v>
      </c>
      <c r="L59" s="30" t="s">
        <v>168</v>
      </c>
      <c r="M59" s="30"/>
      <c r="N59" s="30"/>
      <c r="O59" s="30"/>
      <c r="P59" s="3" t="s">
        <v>6</v>
      </c>
      <c r="Q59" s="3">
        <v>27</v>
      </c>
      <c r="R59" s="2">
        <v>23</v>
      </c>
      <c r="S59" s="2">
        <v>18</v>
      </c>
      <c r="T59" s="2" t="s">
        <v>710</v>
      </c>
      <c r="U59" s="33"/>
      <c r="V59" s="3" t="s">
        <v>137</v>
      </c>
      <c r="W59" s="3">
        <v>56</v>
      </c>
      <c r="X59" s="2">
        <v>35</v>
      </c>
      <c r="Y59" s="2">
        <v>19</v>
      </c>
      <c r="Z59" s="2"/>
      <c r="AA59" s="33" t="s">
        <v>443</v>
      </c>
      <c r="AB59" s="12" t="s">
        <v>116</v>
      </c>
      <c r="AC59" s="12">
        <v>46</v>
      </c>
      <c r="AD59" s="13">
        <v>27</v>
      </c>
      <c r="AE59" s="13">
        <v>1</v>
      </c>
      <c r="AF59" s="13"/>
      <c r="AG59" s="34" t="s">
        <v>180</v>
      </c>
      <c r="AH59" s="2" t="s">
        <v>177</v>
      </c>
      <c r="AI59" s="2" t="s">
        <v>288</v>
      </c>
      <c r="AJ59" s="2" t="s">
        <v>289</v>
      </c>
      <c r="AK59" s="2" t="s">
        <v>141</v>
      </c>
      <c r="AL59" s="2" t="s">
        <v>87</v>
      </c>
      <c r="AM59" s="1" t="s">
        <v>90</v>
      </c>
      <c r="AN59" s="2" t="s">
        <v>89</v>
      </c>
      <c r="AO59" s="1" t="s">
        <v>131</v>
      </c>
      <c r="AP59" s="2" t="s">
        <v>91</v>
      </c>
      <c r="AQ59" s="1" t="s">
        <v>290</v>
      </c>
      <c r="AR59" s="2" t="s">
        <v>93</v>
      </c>
      <c r="AS59" s="14" t="s">
        <v>291</v>
      </c>
      <c r="AT59" s="15" t="s">
        <v>95</v>
      </c>
      <c r="AU59" s="1">
        <v>0</v>
      </c>
      <c r="AV59" s="104">
        <v>3.09</v>
      </c>
      <c r="AW59" s="107">
        <v>2.12</v>
      </c>
      <c r="AX59" s="106">
        <v>2.56</v>
      </c>
      <c r="AY59" s="107">
        <v>2.13</v>
      </c>
      <c r="AZ59" s="106">
        <v>2.41</v>
      </c>
      <c r="BA59" s="108">
        <v>1.85</v>
      </c>
      <c r="BB59" s="106">
        <v>1.93</v>
      </c>
      <c r="BC59" s="108">
        <v>0</v>
      </c>
      <c r="BD59" s="107">
        <v>0.9</v>
      </c>
      <c r="BE59" s="106">
        <v>2.39</v>
      </c>
      <c r="BF59" s="106">
        <v>3.49</v>
      </c>
      <c r="BG59" s="106">
        <v>3.51</v>
      </c>
      <c r="BH59" s="115">
        <v>2.4900000000000002</v>
      </c>
      <c r="BI59" s="41">
        <v>2.99</v>
      </c>
      <c r="BJ59" s="5">
        <v>5.12</v>
      </c>
      <c r="BK59" s="9">
        <v>6.48</v>
      </c>
      <c r="BL59" s="4">
        <v>11.17</v>
      </c>
      <c r="BM59" s="4">
        <v>15.95</v>
      </c>
      <c r="BN59" s="4">
        <v>2.91</v>
      </c>
      <c r="BO59" s="6">
        <v>1.62</v>
      </c>
      <c r="BP59" s="7">
        <v>0</v>
      </c>
      <c r="BQ59" s="7">
        <v>0</v>
      </c>
      <c r="BR59" s="7">
        <v>0.88</v>
      </c>
      <c r="BS59" s="8">
        <v>1.37</v>
      </c>
      <c r="BT59" s="7">
        <v>1.25</v>
      </c>
      <c r="BU59" s="8">
        <v>1.62</v>
      </c>
      <c r="BV59" s="6">
        <v>3.25</v>
      </c>
      <c r="BW59" s="7">
        <v>3.36</v>
      </c>
      <c r="BX59" s="7">
        <v>4.8600000000000003</v>
      </c>
      <c r="BY59" s="7">
        <v>4.47</v>
      </c>
      <c r="BZ59" s="5">
        <v>2.56</v>
      </c>
      <c r="CA59" s="41">
        <v>3.07</v>
      </c>
      <c r="CB59" s="5">
        <v>5.1100000000000003</v>
      </c>
      <c r="CC59" s="9">
        <v>7.17</v>
      </c>
      <c r="CD59" s="4">
        <v>10.09</v>
      </c>
      <c r="CE59" s="4">
        <v>14.84</v>
      </c>
      <c r="CF59" s="16">
        <v>28.89</v>
      </c>
      <c r="CG59" s="18">
        <v>31.11</v>
      </c>
      <c r="CH59" s="17">
        <v>32.43</v>
      </c>
      <c r="CI59" s="18">
        <v>33.11</v>
      </c>
      <c r="CJ59" s="17">
        <v>35.03</v>
      </c>
      <c r="CK59" s="19">
        <v>36.729999999999997</v>
      </c>
      <c r="CL59" s="17">
        <v>37.72</v>
      </c>
      <c r="CM59" s="19">
        <v>37.71</v>
      </c>
      <c r="CN59" s="18">
        <v>38.14</v>
      </c>
      <c r="CO59" s="17">
        <v>38.53</v>
      </c>
      <c r="CP59" s="17">
        <v>39.479999999999997</v>
      </c>
      <c r="CQ59" s="17">
        <v>40.79</v>
      </c>
      <c r="CR59" s="23">
        <v>43.9</v>
      </c>
      <c r="CS59" s="42">
        <v>45.12</v>
      </c>
      <c r="CT59" s="23">
        <v>49.35</v>
      </c>
      <c r="CU59" s="20">
        <v>48.03</v>
      </c>
      <c r="CV59" s="16">
        <v>45.37</v>
      </c>
      <c r="CW59" s="16">
        <v>42.22</v>
      </c>
      <c r="CX59" s="16">
        <v>27.34</v>
      </c>
      <c r="CY59" s="18">
        <v>31.01</v>
      </c>
      <c r="CZ59" s="17">
        <v>33.64</v>
      </c>
      <c r="DA59" s="17">
        <v>34.770000000000003</v>
      </c>
      <c r="DB59" s="17">
        <v>35.950000000000003</v>
      </c>
      <c r="DC59" s="19">
        <v>36.770000000000003</v>
      </c>
      <c r="DD59" s="17">
        <v>37.64</v>
      </c>
      <c r="DE59" s="19">
        <v>38.630000000000003</v>
      </c>
      <c r="DF59" s="18">
        <v>37.799999999999997</v>
      </c>
      <c r="DG59" s="17">
        <v>38.630000000000003</v>
      </c>
      <c r="DH59" s="17">
        <v>39.01</v>
      </c>
      <c r="DI59" s="17">
        <v>40.799999999999997</v>
      </c>
      <c r="DJ59" s="23">
        <v>43.39</v>
      </c>
      <c r="DK59" s="42">
        <v>45.28</v>
      </c>
      <c r="DL59" s="23">
        <v>49.77</v>
      </c>
      <c r="DM59" s="20">
        <v>48.15</v>
      </c>
      <c r="DN59" s="16">
        <v>45.77</v>
      </c>
      <c r="DO59" s="16">
        <v>42.17</v>
      </c>
      <c r="DP59" s="16">
        <v>3</v>
      </c>
      <c r="DQ59" s="17">
        <v>4</v>
      </c>
      <c r="DR59" s="17">
        <v>4</v>
      </c>
      <c r="DS59" s="17">
        <v>1</v>
      </c>
      <c r="DT59" s="17">
        <v>0</v>
      </c>
      <c r="DU59" s="17">
        <v>-5</v>
      </c>
      <c r="DV59" s="17">
        <v>-9</v>
      </c>
      <c r="DW59" s="17">
        <v>-10</v>
      </c>
      <c r="DX59" s="17">
        <v>-9</v>
      </c>
      <c r="DY59" s="17">
        <v>-4</v>
      </c>
      <c r="DZ59" s="17">
        <v>0</v>
      </c>
      <c r="EA59" s="17">
        <v>5</v>
      </c>
      <c r="EB59" s="23">
        <v>6</v>
      </c>
      <c r="EC59" s="23">
        <v>6</v>
      </c>
      <c r="ED59" s="23">
        <v>6</v>
      </c>
      <c r="EE59" s="20">
        <v>2</v>
      </c>
      <c r="EF59" s="20">
        <v>0</v>
      </c>
      <c r="EG59" s="20">
        <v>0</v>
      </c>
      <c r="EI59" s="129">
        <f t="shared" si="1"/>
        <v>0.17999999999999972</v>
      </c>
      <c r="EJ59" s="129">
        <f t="shared" si="2"/>
        <v>0.5</v>
      </c>
      <c r="EK59" s="129">
        <f t="shared" si="3"/>
        <v>2.56</v>
      </c>
      <c r="EL59" s="129">
        <f t="shared" si="4"/>
        <v>2.13</v>
      </c>
      <c r="EM59" s="129">
        <f t="shared" si="5"/>
        <v>1.5300000000000002</v>
      </c>
      <c r="EN59" s="129">
        <f t="shared" si="6"/>
        <v>0.48</v>
      </c>
      <c r="EO59" s="129">
        <f t="shared" si="7"/>
        <v>0.67999999999999994</v>
      </c>
      <c r="EP59" s="129">
        <f t="shared" si="8"/>
        <v>-1.62</v>
      </c>
      <c r="EQ59" s="129">
        <f t="shared" si="9"/>
        <v>-2.35</v>
      </c>
      <c r="ER59" s="129">
        <f t="shared" si="10"/>
        <v>-0.96999999999999975</v>
      </c>
      <c r="ES59" s="129">
        <f t="shared" si="11"/>
        <v>-1.37</v>
      </c>
      <c r="ET59" s="129">
        <f t="shared" si="12"/>
        <v>-0.96</v>
      </c>
      <c r="EU59" s="129">
        <f t="shared" si="13"/>
        <v>-6.999999999999984E-2</v>
      </c>
      <c r="EV59" s="129">
        <f t="shared" si="14"/>
        <v>-7.9999999999999627E-2</v>
      </c>
      <c r="EW59" s="129">
        <f t="shared" si="15"/>
        <v>9.9999999999997868E-3</v>
      </c>
    </row>
    <row r="60" spans="1:153" ht="14">
      <c r="A60" s="2" t="s">
        <v>1635</v>
      </c>
      <c r="B60" s="2" t="s">
        <v>1666</v>
      </c>
      <c r="C60" s="2">
        <v>19</v>
      </c>
      <c r="D60" s="2">
        <v>4</v>
      </c>
      <c r="E60" s="2">
        <v>50124420</v>
      </c>
      <c r="F60" s="2">
        <v>162.30000000000001</v>
      </c>
      <c r="G60" s="2">
        <v>53.4</v>
      </c>
      <c r="H60" s="2" t="s">
        <v>167</v>
      </c>
      <c r="I60" s="2"/>
      <c r="J60" s="2" t="s">
        <v>99</v>
      </c>
      <c r="K60" s="2" t="s">
        <v>335</v>
      </c>
      <c r="L60" s="30" t="s">
        <v>168</v>
      </c>
      <c r="M60" s="30"/>
      <c r="N60" s="30"/>
      <c r="O60" s="30"/>
      <c r="P60" s="3" t="s">
        <v>6</v>
      </c>
      <c r="Q60" s="3">
        <v>33</v>
      </c>
      <c r="R60" s="2">
        <v>23</v>
      </c>
      <c r="S60" s="2">
        <v>17</v>
      </c>
      <c r="T60" s="2" t="s">
        <v>280</v>
      </c>
      <c r="U60" s="33"/>
      <c r="V60" s="3" t="s">
        <v>137</v>
      </c>
      <c r="W60" s="3">
        <v>51</v>
      </c>
      <c r="X60" s="2">
        <v>33</v>
      </c>
      <c r="Y60" s="2">
        <v>25</v>
      </c>
      <c r="Z60" s="2"/>
      <c r="AA60" s="33" t="s">
        <v>443</v>
      </c>
      <c r="AB60" s="12" t="s">
        <v>116</v>
      </c>
      <c r="AC60" s="12">
        <v>40</v>
      </c>
      <c r="AD60" s="13">
        <v>26</v>
      </c>
      <c r="AE60" s="13">
        <v>13</v>
      </c>
      <c r="AF60" s="13"/>
      <c r="AG60" s="34" t="s">
        <v>180</v>
      </c>
      <c r="AH60" s="2" t="s">
        <v>117</v>
      </c>
      <c r="AI60" s="2" t="s">
        <v>383</v>
      </c>
      <c r="AJ60" s="2" t="s">
        <v>667</v>
      </c>
      <c r="AK60" s="2" t="s">
        <v>151</v>
      </c>
      <c r="AL60" s="2" t="s">
        <v>87</v>
      </c>
      <c r="AM60" s="1"/>
      <c r="AN60" s="2" t="s">
        <v>89</v>
      </c>
      <c r="AO60" s="1"/>
      <c r="AP60" s="2" t="s">
        <v>91</v>
      </c>
      <c r="AQ60" s="1" t="s">
        <v>1038</v>
      </c>
      <c r="AR60" s="2" t="s">
        <v>93</v>
      </c>
      <c r="AS60" s="14" t="s">
        <v>1207</v>
      </c>
      <c r="AT60" s="14"/>
      <c r="AU60" s="1"/>
      <c r="AV60" s="104">
        <v>3.22</v>
      </c>
      <c r="AW60" s="105">
        <v>3.54</v>
      </c>
      <c r="AX60" s="106">
        <v>3.8</v>
      </c>
      <c r="AY60" s="107">
        <v>2.98</v>
      </c>
      <c r="AZ60" s="106">
        <v>3.61</v>
      </c>
      <c r="BA60" s="108">
        <v>3.53</v>
      </c>
      <c r="BB60" s="106">
        <v>3.22</v>
      </c>
      <c r="BC60" s="108">
        <v>3.68</v>
      </c>
      <c r="BD60" s="107">
        <v>4.25</v>
      </c>
      <c r="BE60" s="106">
        <v>5.01</v>
      </c>
      <c r="BF60" s="106">
        <v>5.59</v>
      </c>
      <c r="BG60" s="106">
        <v>4.9000000000000004</v>
      </c>
      <c r="BH60" s="106">
        <v>3.76</v>
      </c>
      <c r="BI60" s="8">
        <v>3.62</v>
      </c>
      <c r="BJ60" s="7">
        <v>5.66</v>
      </c>
      <c r="BK60" s="9">
        <v>8.01</v>
      </c>
      <c r="BL60" s="4">
        <v>12.39</v>
      </c>
      <c r="BM60" s="4">
        <v>18.82</v>
      </c>
      <c r="BN60" s="4">
        <v>3.34</v>
      </c>
      <c r="BO60" s="26">
        <v>3.07</v>
      </c>
      <c r="BP60" s="53">
        <v>1.81</v>
      </c>
      <c r="BQ60" s="53">
        <v>1.39</v>
      </c>
      <c r="BR60" s="53">
        <v>3.37</v>
      </c>
      <c r="BS60" s="54">
        <v>3.76</v>
      </c>
      <c r="BT60" s="53">
        <v>3.81</v>
      </c>
      <c r="BU60" s="54">
        <v>4.28</v>
      </c>
      <c r="BV60" s="55">
        <v>4.29</v>
      </c>
      <c r="BW60" s="53">
        <v>5.74</v>
      </c>
      <c r="BX60" s="53">
        <v>5.73</v>
      </c>
      <c r="BY60" s="53">
        <v>4.87</v>
      </c>
      <c r="BZ60" s="7">
        <v>3.65</v>
      </c>
      <c r="CA60" s="8">
        <v>4.67</v>
      </c>
      <c r="CB60" s="7">
        <v>6.12</v>
      </c>
      <c r="CC60" s="9">
        <v>7.67</v>
      </c>
      <c r="CD60" s="4">
        <v>11.65</v>
      </c>
      <c r="CE60" s="4">
        <v>17.5</v>
      </c>
      <c r="CF60" s="16">
        <v>24.68</v>
      </c>
      <c r="CG60" s="38">
        <v>28.99</v>
      </c>
      <c r="CH60" s="17">
        <v>30.4</v>
      </c>
      <c r="CI60" s="18">
        <v>32.01</v>
      </c>
      <c r="CJ60" s="17">
        <v>33.229999999999997</v>
      </c>
      <c r="CK60" s="19">
        <v>34.97</v>
      </c>
      <c r="CL60" s="17">
        <v>36.119999999999997</v>
      </c>
      <c r="CM60" s="19">
        <v>37.229999999999997</v>
      </c>
      <c r="CN60" s="18">
        <v>39.450000000000003</v>
      </c>
      <c r="CO60" s="17">
        <v>41.75</v>
      </c>
      <c r="CP60" s="17">
        <v>42.26</v>
      </c>
      <c r="CQ60" s="17">
        <v>42.97</v>
      </c>
      <c r="CR60" s="17">
        <v>44.74</v>
      </c>
      <c r="CS60" s="19">
        <v>46.37</v>
      </c>
      <c r="CT60" s="17">
        <v>47.28</v>
      </c>
      <c r="CU60" s="20">
        <v>44.23</v>
      </c>
      <c r="CV60" s="16">
        <v>43.88</v>
      </c>
      <c r="CW60" s="16">
        <v>39.18</v>
      </c>
      <c r="CX60" s="16">
        <v>24.29</v>
      </c>
      <c r="CY60" s="38">
        <v>28.72</v>
      </c>
      <c r="CZ60" s="17">
        <v>30.2</v>
      </c>
      <c r="DA60" s="17">
        <v>32.21</v>
      </c>
      <c r="DB60" s="17">
        <v>33.200000000000003</v>
      </c>
      <c r="DC60" s="19">
        <v>34.33</v>
      </c>
      <c r="DD60" s="17">
        <v>35.909999999999997</v>
      </c>
      <c r="DE60" s="19">
        <v>36.89</v>
      </c>
      <c r="DF60" s="18">
        <v>39.5</v>
      </c>
      <c r="DG60" s="17">
        <v>41.89</v>
      </c>
      <c r="DH60" s="17">
        <v>42.78</v>
      </c>
      <c r="DI60" s="17">
        <v>43.48</v>
      </c>
      <c r="DJ60" s="17">
        <v>44.75</v>
      </c>
      <c r="DK60" s="19">
        <v>46.52</v>
      </c>
      <c r="DL60" s="17">
        <v>47.96</v>
      </c>
      <c r="DM60" s="20">
        <v>44.04</v>
      </c>
      <c r="DN60" s="16">
        <v>43.73</v>
      </c>
      <c r="DO60" s="16">
        <v>39.71</v>
      </c>
      <c r="DP60" s="16">
        <v>1</v>
      </c>
      <c r="DQ60" s="20">
        <v>1</v>
      </c>
      <c r="DR60" s="17">
        <v>1</v>
      </c>
      <c r="DS60" s="17">
        <v>0</v>
      </c>
      <c r="DT60" s="17">
        <v>-2</v>
      </c>
      <c r="DU60" s="17">
        <v>-6</v>
      </c>
      <c r="DV60" s="17">
        <v>-9</v>
      </c>
      <c r="DW60" s="17">
        <v>-12</v>
      </c>
      <c r="DX60" s="17">
        <v>-15</v>
      </c>
      <c r="DY60" s="17">
        <v>-10</v>
      </c>
      <c r="DZ60" s="17">
        <v>-4</v>
      </c>
      <c r="EA60" s="17">
        <v>-1</v>
      </c>
      <c r="EB60" s="17">
        <v>3</v>
      </c>
      <c r="EC60" s="17">
        <v>6</v>
      </c>
      <c r="ED60" s="17">
        <v>4</v>
      </c>
      <c r="EE60" s="20">
        <v>3</v>
      </c>
      <c r="EF60" s="20">
        <v>2</v>
      </c>
      <c r="EG60" s="20">
        <v>0</v>
      </c>
      <c r="EI60" s="129">
        <f t="shared" si="1"/>
        <v>-0.11999999999999966</v>
      </c>
      <c r="EJ60" s="129">
        <f t="shared" si="2"/>
        <v>0.4700000000000002</v>
      </c>
      <c r="EK60" s="129">
        <f t="shared" si="3"/>
        <v>1.9899999999999998</v>
      </c>
      <c r="EL60" s="129">
        <f t="shared" si="4"/>
        <v>1.59</v>
      </c>
      <c r="EM60" s="129">
        <f t="shared" si="5"/>
        <v>0.23999999999999977</v>
      </c>
      <c r="EN60" s="129">
        <f t="shared" si="6"/>
        <v>-0.22999999999999998</v>
      </c>
      <c r="EO60" s="129">
        <f t="shared" si="7"/>
        <v>-0.58999999999999986</v>
      </c>
      <c r="EP60" s="129">
        <f t="shared" si="8"/>
        <v>-0.60000000000000009</v>
      </c>
      <c r="EQ60" s="129">
        <f t="shared" si="9"/>
        <v>-4.0000000000000036E-2</v>
      </c>
      <c r="ER60" s="129">
        <f t="shared" si="10"/>
        <v>-0.73000000000000043</v>
      </c>
      <c r="ES60" s="129">
        <f t="shared" si="11"/>
        <v>-0.14000000000000057</v>
      </c>
      <c r="ET60" s="129">
        <f t="shared" si="12"/>
        <v>3.0000000000000249E-2</v>
      </c>
      <c r="EU60" s="129">
        <f t="shared" si="13"/>
        <v>0.10999999999999988</v>
      </c>
      <c r="EV60" s="129">
        <f t="shared" si="14"/>
        <v>-1.0499999999999998</v>
      </c>
      <c r="EW60" s="129">
        <f t="shared" si="15"/>
        <v>-0.45999999999999996</v>
      </c>
    </row>
    <row r="61" spans="1:153" ht="14">
      <c r="A61" s="2" t="s">
        <v>1527</v>
      </c>
      <c r="B61" s="2" t="s">
        <v>1666</v>
      </c>
      <c r="C61" s="2">
        <v>13</v>
      </c>
      <c r="D61" s="2">
        <v>7</v>
      </c>
      <c r="E61" s="2">
        <v>47339808</v>
      </c>
      <c r="F61" s="2">
        <v>150.80000000000001</v>
      </c>
      <c r="G61" s="2">
        <v>39.799999999999997</v>
      </c>
      <c r="H61" s="2" t="s">
        <v>167</v>
      </c>
      <c r="I61" s="2"/>
      <c r="J61" s="2" t="s">
        <v>99</v>
      </c>
      <c r="K61" s="2" t="s">
        <v>335</v>
      </c>
      <c r="L61" s="30"/>
      <c r="M61" s="30"/>
      <c r="N61" s="30"/>
      <c r="O61" s="30"/>
      <c r="P61" s="51"/>
      <c r="Q61" s="51"/>
      <c r="T61" s="2" t="s">
        <v>965</v>
      </c>
      <c r="U61" s="68"/>
      <c r="V61" s="3" t="s">
        <v>64</v>
      </c>
      <c r="W61" s="3">
        <v>40</v>
      </c>
      <c r="X61" s="2">
        <v>39</v>
      </c>
      <c r="Y61" s="2">
        <v>25</v>
      </c>
      <c r="AA61" s="33" t="s">
        <v>107</v>
      </c>
      <c r="AB61" s="12" t="s">
        <v>1529</v>
      </c>
      <c r="AC61" s="12">
        <v>54</v>
      </c>
      <c r="AD61" s="13">
        <v>50</v>
      </c>
      <c r="AE61" s="13">
        <v>16</v>
      </c>
      <c r="AF61" s="13"/>
      <c r="AG61" s="34" t="s">
        <v>90</v>
      </c>
      <c r="AH61" s="2" t="s">
        <v>177</v>
      </c>
      <c r="AI61" s="2" t="s">
        <v>936</v>
      </c>
      <c r="AJ61" s="2" t="s">
        <v>342</v>
      </c>
      <c r="AK61" s="2" t="s">
        <v>1530</v>
      </c>
      <c r="AL61" s="2" t="s">
        <v>87</v>
      </c>
      <c r="AM61" s="1"/>
      <c r="AN61" s="2" t="s">
        <v>89</v>
      </c>
      <c r="AO61" s="1"/>
      <c r="AP61" s="2" t="s">
        <v>91</v>
      </c>
      <c r="AQ61" s="1" t="s">
        <v>109</v>
      </c>
      <c r="AR61" s="2" t="s">
        <v>93</v>
      </c>
      <c r="AS61" s="14" t="s">
        <v>1531</v>
      </c>
      <c r="AT61" s="14"/>
      <c r="AU61" s="1"/>
      <c r="AV61" s="104">
        <v>3.01</v>
      </c>
      <c r="AW61" s="105">
        <v>2.56</v>
      </c>
      <c r="AX61" s="109">
        <v>1.06</v>
      </c>
      <c r="AY61" s="107">
        <v>0</v>
      </c>
      <c r="AZ61" s="106">
        <v>0</v>
      </c>
      <c r="BA61" s="108">
        <v>0</v>
      </c>
      <c r="BB61" s="106">
        <v>0</v>
      </c>
      <c r="BC61" s="108">
        <v>0</v>
      </c>
      <c r="BD61" s="107">
        <v>0.5</v>
      </c>
      <c r="BE61" s="106">
        <v>1.61</v>
      </c>
      <c r="BF61" s="106">
        <v>3.5</v>
      </c>
      <c r="BG61" s="106">
        <v>4.99</v>
      </c>
      <c r="BH61" s="106">
        <v>2.98</v>
      </c>
      <c r="BI61" s="8">
        <v>2.56</v>
      </c>
      <c r="BJ61" s="7">
        <v>4.41</v>
      </c>
      <c r="BK61" s="9">
        <v>5.82</v>
      </c>
      <c r="BL61" s="4">
        <v>11.56</v>
      </c>
      <c r="BM61" s="4">
        <v>17.89</v>
      </c>
      <c r="BN61" s="4">
        <v>3.08</v>
      </c>
      <c r="BO61" s="26">
        <v>1.91</v>
      </c>
      <c r="BP61" s="25">
        <v>1.02</v>
      </c>
      <c r="BQ61" s="53">
        <v>0.39</v>
      </c>
      <c r="BR61" s="53">
        <v>1.01</v>
      </c>
      <c r="BS61" s="54">
        <v>0.92</v>
      </c>
      <c r="BT61" s="53">
        <v>1.37</v>
      </c>
      <c r="BU61" s="54">
        <v>1.27</v>
      </c>
      <c r="BV61" s="55">
        <v>1.39</v>
      </c>
      <c r="BW61" s="53">
        <v>1.02</v>
      </c>
      <c r="BX61" s="53">
        <v>2.56</v>
      </c>
      <c r="BY61" s="53">
        <v>1.86</v>
      </c>
      <c r="BZ61" s="7">
        <v>1.23</v>
      </c>
      <c r="CA61" s="8">
        <v>2.4500000000000002</v>
      </c>
      <c r="CB61" s="7">
        <v>3.61</v>
      </c>
      <c r="CC61" s="9">
        <v>4.6399999999999997</v>
      </c>
      <c r="CD61" s="4">
        <v>10.119999999999999</v>
      </c>
      <c r="CE61" s="4">
        <v>15.68</v>
      </c>
      <c r="CF61" s="16">
        <v>25.84</v>
      </c>
      <c r="CG61" s="38">
        <v>27.55</v>
      </c>
      <c r="CH61" s="20">
        <v>30.64</v>
      </c>
      <c r="CI61" s="18">
        <v>31.3</v>
      </c>
      <c r="CJ61" s="17">
        <v>33.6</v>
      </c>
      <c r="CK61" s="19">
        <v>33.630000000000003</v>
      </c>
      <c r="CL61" s="17">
        <v>34.590000000000003</v>
      </c>
      <c r="CM61" s="19">
        <v>35.01</v>
      </c>
      <c r="CN61" s="18">
        <v>34.04</v>
      </c>
      <c r="CO61" s="17">
        <v>35.9</v>
      </c>
      <c r="CP61" s="17">
        <v>35.83</v>
      </c>
      <c r="CQ61" s="17">
        <v>37.76</v>
      </c>
      <c r="CR61" s="17">
        <v>41.37</v>
      </c>
      <c r="CS61" s="19">
        <v>43.06</v>
      </c>
      <c r="CT61" s="17">
        <v>47.52</v>
      </c>
      <c r="CU61" s="20">
        <v>45.86</v>
      </c>
      <c r="CV61" s="16">
        <v>41.99</v>
      </c>
      <c r="CW61" s="16">
        <v>38.51</v>
      </c>
      <c r="CX61" s="16">
        <v>25.56</v>
      </c>
      <c r="CY61" s="38">
        <v>27.22</v>
      </c>
      <c r="CZ61" s="20">
        <v>30.91</v>
      </c>
      <c r="DA61" s="17">
        <v>31.18</v>
      </c>
      <c r="DB61" s="17">
        <v>33.11</v>
      </c>
      <c r="DC61" s="19">
        <v>33.450000000000003</v>
      </c>
      <c r="DD61" s="17">
        <v>34.25</v>
      </c>
      <c r="DE61" s="19">
        <v>35.04</v>
      </c>
      <c r="DF61" s="18">
        <v>35.39</v>
      </c>
      <c r="DG61" s="17">
        <v>36.369999999999997</v>
      </c>
      <c r="DH61" s="17">
        <v>36.369999999999997</v>
      </c>
      <c r="DI61" s="17">
        <v>38.22</v>
      </c>
      <c r="DJ61" s="17">
        <v>41.4</v>
      </c>
      <c r="DK61" s="19">
        <v>42.45</v>
      </c>
      <c r="DL61" s="17">
        <v>47.84</v>
      </c>
      <c r="DM61" s="20">
        <v>45.7</v>
      </c>
      <c r="DN61" s="16">
        <v>42.77</v>
      </c>
      <c r="DO61" s="16">
        <v>48.42</v>
      </c>
      <c r="DP61" s="16">
        <v>2</v>
      </c>
      <c r="DQ61" s="20">
        <v>0</v>
      </c>
      <c r="DR61" s="20">
        <v>-1</v>
      </c>
      <c r="DS61" s="17">
        <v>-3</v>
      </c>
      <c r="DT61" s="17">
        <v>-6</v>
      </c>
      <c r="DU61" s="17">
        <v>-7</v>
      </c>
      <c r="DV61" s="17">
        <v>-7</v>
      </c>
      <c r="DW61" s="17">
        <v>-3</v>
      </c>
      <c r="DX61" s="17">
        <v>4</v>
      </c>
      <c r="DY61" s="17">
        <v>9</v>
      </c>
      <c r="DZ61" s="17">
        <v>13</v>
      </c>
      <c r="EA61" s="17">
        <v>16</v>
      </c>
      <c r="EB61" s="17">
        <v>17</v>
      </c>
      <c r="EC61" s="17">
        <v>12</v>
      </c>
      <c r="ED61" s="17">
        <v>4</v>
      </c>
      <c r="EE61" s="20">
        <v>0</v>
      </c>
      <c r="EF61" s="20">
        <v>-1</v>
      </c>
      <c r="EG61" s="20">
        <v>-1</v>
      </c>
      <c r="EI61" s="129">
        <f t="shared" si="1"/>
        <v>-7.0000000000000284E-2</v>
      </c>
      <c r="EJ61" s="129">
        <f t="shared" si="2"/>
        <v>0.65000000000000013</v>
      </c>
      <c r="EK61" s="129">
        <f t="shared" si="3"/>
        <v>4.0000000000000036E-2</v>
      </c>
      <c r="EL61" s="129">
        <f t="shared" si="4"/>
        <v>-0.39</v>
      </c>
      <c r="EM61" s="129">
        <f t="shared" si="5"/>
        <v>-1.01</v>
      </c>
      <c r="EN61" s="129">
        <f t="shared" si="6"/>
        <v>-0.92</v>
      </c>
      <c r="EO61" s="129">
        <f t="shared" si="7"/>
        <v>-1.37</v>
      </c>
      <c r="EP61" s="129">
        <f t="shared" si="8"/>
        <v>-1.27</v>
      </c>
      <c r="EQ61" s="129">
        <f t="shared" si="9"/>
        <v>-0.8899999999999999</v>
      </c>
      <c r="ER61" s="129">
        <f t="shared" si="10"/>
        <v>0.59000000000000008</v>
      </c>
      <c r="ES61" s="129">
        <f t="shared" si="11"/>
        <v>0.94</v>
      </c>
      <c r="ET61" s="129">
        <f t="shared" si="12"/>
        <v>3.13</v>
      </c>
      <c r="EU61" s="129">
        <f t="shared" si="13"/>
        <v>1.75</v>
      </c>
      <c r="EV61" s="129">
        <f t="shared" si="14"/>
        <v>0.10999999999999988</v>
      </c>
      <c r="EW61" s="129">
        <f t="shared" si="15"/>
        <v>0.80000000000000027</v>
      </c>
    </row>
    <row r="62" spans="1:153" ht="14">
      <c r="A62" s="2" t="s">
        <v>1523</v>
      </c>
      <c r="B62" s="2" t="s">
        <v>1666</v>
      </c>
      <c r="C62" s="2">
        <v>15</v>
      </c>
      <c r="D62" s="2">
        <v>9</v>
      </c>
      <c r="E62" s="2">
        <v>50351664</v>
      </c>
      <c r="F62" s="2">
        <v>160.69999999999999</v>
      </c>
      <c r="G62" s="2">
        <v>49.9</v>
      </c>
      <c r="H62" s="2" t="s">
        <v>167</v>
      </c>
      <c r="I62" s="2"/>
      <c r="J62" s="2" t="s">
        <v>99</v>
      </c>
      <c r="K62" s="2" t="s">
        <v>335</v>
      </c>
      <c r="L62" s="30" t="s">
        <v>168</v>
      </c>
      <c r="M62" s="30"/>
      <c r="N62" s="30"/>
      <c r="O62" s="30"/>
      <c r="P62" s="3" t="s">
        <v>6</v>
      </c>
      <c r="Q62" s="3">
        <v>15</v>
      </c>
      <c r="R62" s="2">
        <v>12</v>
      </c>
      <c r="S62" s="2">
        <v>5</v>
      </c>
      <c r="T62" s="2" t="s">
        <v>280</v>
      </c>
      <c r="U62" s="33"/>
      <c r="V62" s="3" t="s">
        <v>232</v>
      </c>
      <c r="W62" s="3">
        <v>50</v>
      </c>
      <c r="X62" s="2">
        <v>26</v>
      </c>
      <c r="Y62" s="2">
        <v>16</v>
      </c>
      <c r="Z62" s="2"/>
      <c r="AA62" s="33" t="s">
        <v>242</v>
      </c>
      <c r="AB62" s="12" t="s">
        <v>217</v>
      </c>
      <c r="AC62" s="12">
        <v>37</v>
      </c>
      <c r="AD62" s="13">
        <v>23</v>
      </c>
      <c r="AE62" s="13">
        <v>14</v>
      </c>
      <c r="AF62" s="13"/>
      <c r="AG62" s="34" t="s">
        <v>180</v>
      </c>
      <c r="AH62" s="2" t="s">
        <v>83</v>
      </c>
      <c r="AI62" s="2" t="s">
        <v>248</v>
      </c>
      <c r="AJ62" s="2" t="s">
        <v>744</v>
      </c>
      <c r="AK62" s="2" t="s">
        <v>302</v>
      </c>
      <c r="AL62" s="2" t="s">
        <v>87</v>
      </c>
      <c r="AM62" s="1"/>
      <c r="AN62" s="2" t="s">
        <v>89</v>
      </c>
      <c r="AO62" s="1"/>
      <c r="AP62" s="2" t="s">
        <v>91</v>
      </c>
      <c r="AQ62" s="1" t="s">
        <v>1525</v>
      </c>
      <c r="AR62" s="2" t="s">
        <v>93</v>
      </c>
      <c r="AS62" s="14" t="s">
        <v>1526</v>
      </c>
      <c r="AT62" s="14"/>
      <c r="AU62" s="1"/>
      <c r="AV62" s="104">
        <v>3.17</v>
      </c>
      <c r="AW62" s="105">
        <v>2.78</v>
      </c>
      <c r="AX62" s="109">
        <v>2.41</v>
      </c>
      <c r="AY62" s="107">
        <v>2.3199999999999998</v>
      </c>
      <c r="AZ62" s="106">
        <v>1.78</v>
      </c>
      <c r="BA62" s="108">
        <v>1.78</v>
      </c>
      <c r="BB62" s="106">
        <v>0.12</v>
      </c>
      <c r="BC62" s="108">
        <v>0.28000000000000003</v>
      </c>
      <c r="BD62" s="107">
        <v>0.12</v>
      </c>
      <c r="BE62" s="106">
        <v>1.34</v>
      </c>
      <c r="BF62" s="106">
        <v>4.66</v>
      </c>
      <c r="BG62" s="106">
        <v>4.78</v>
      </c>
      <c r="BH62" s="106">
        <v>2.74</v>
      </c>
      <c r="BI62" s="8">
        <v>3.98</v>
      </c>
      <c r="BJ62" s="7">
        <v>4.5599999999999996</v>
      </c>
      <c r="BK62" s="9">
        <v>4.9000000000000004</v>
      </c>
      <c r="BL62" s="4">
        <v>9.74</v>
      </c>
      <c r="BM62" s="4">
        <v>14.89</v>
      </c>
      <c r="BN62" s="4">
        <v>2.64</v>
      </c>
      <c r="BO62" s="26">
        <v>1.67</v>
      </c>
      <c r="BP62" s="25">
        <v>1.85</v>
      </c>
      <c r="BQ62" s="53">
        <v>0.28000000000000003</v>
      </c>
      <c r="BR62" s="53">
        <v>0</v>
      </c>
      <c r="BS62" s="54">
        <v>0.88</v>
      </c>
      <c r="BT62" s="53">
        <v>0.37</v>
      </c>
      <c r="BU62" s="54">
        <v>1.1200000000000001</v>
      </c>
      <c r="BV62" s="55">
        <v>1.37</v>
      </c>
      <c r="BW62" s="53">
        <v>2.4900000000000002</v>
      </c>
      <c r="BX62" s="53">
        <v>4.2300000000000004</v>
      </c>
      <c r="BY62" s="53">
        <v>3.61</v>
      </c>
      <c r="BZ62" s="7">
        <v>2.2400000000000002</v>
      </c>
      <c r="CA62" s="8">
        <v>4.13</v>
      </c>
      <c r="CB62" s="7">
        <v>4.5</v>
      </c>
      <c r="CC62" s="9">
        <v>4.8899999999999997</v>
      </c>
      <c r="CD62" s="4">
        <v>8.7799999999999994</v>
      </c>
      <c r="CE62" s="4">
        <v>15.79</v>
      </c>
      <c r="CF62" s="16">
        <v>25.84</v>
      </c>
      <c r="CG62" s="38">
        <v>28.37</v>
      </c>
      <c r="CH62" s="20">
        <v>32.06</v>
      </c>
      <c r="CI62" s="18">
        <v>33.630000000000003</v>
      </c>
      <c r="CJ62" s="17">
        <v>35.369999999999997</v>
      </c>
      <c r="CK62" s="19">
        <v>36.06</v>
      </c>
      <c r="CL62" s="17">
        <v>36.630000000000003</v>
      </c>
      <c r="CM62" s="19">
        <v>37.299999999999997</v>
      </c>
      <c r="CN62" s="18">
        <v>37.869999999999997</v>
      </c>
      <c r="CO62" s="17">
        <v>37.79</v>
      </c>
      <c r="CP62" s="17">
        <v>40.47</v>
      </c>
      <c r="CQ62" s="17">
        <v>39.47</v>
      </c>
      <c r="CR62" s="17">
        <v>40.909999999999997</v>
      </c>
      <c r="CS62" s="19">
        <v>41.79</v>
      </c>
      <c r="CT62" s="17">
        <v>42.88</v>
      </c>
      <c r="CU62" s="20">
        <v>41.81</v>
      </c>
      <c r="CV62" s="16">
        <v>39.869999999999997</v>
      </c>
      <c r="CW62" s="16">
        <v>36.909999999999997</v>
      </c>
      <c r="CX62" s="16">
        <v>25.97</v>
      </c>
      <c r="CY62" s="38">
        <v>28.52</v>
      </c>
      <c r="CZ62" s="20">
        <v>32.450000000000003</v>
      </c>
      <c r="DA62" s="17">
        <v>34.83</v>
      </c>
      <c r="DB62" s="17">
        <v>35.659999999999997</v>
      </c>
      <c r="DC62" s="19">
        <v>36.18</v>
      </c>
      <c r="DD62" s="17">
        <v>36.869999999999997</v>
      </c>
      <c r="DE62" s="19">
        <v>37.26</v>
      </c>
      <c r="DF62" s="18">
        <v>37.92</v>
      </c>
      <c r="DG62" s="17">
        <v>38.119999999999997</v>
      </c>
      <c r="DH62" s="17">
        <v>40.93</v>
      </c>
      <c r="DI62" s="17">
        <v>39.630000000000003</v>
      </c>
      <c r="DJ62" s="17">
        <v>41.53</v>
      </c>
      <c r="DK62" s="19">
        <v>42.06</v>
      </c>
      <c r="DL62" s="17">
        <v>42.67</v>
      </c>
      <c r="DM62" s="20">
        <v>41.75</v>
      </c>
      <c r="DN62" s="16">
        <v>39.409999999999997</v>
      </c>
      <c r="DO62" s="16">
        <v>37.01</v>
      </c>
      <c r="DP62" s="16">
        <v>2</v>
      </c>
      <c r="DQ62" s="20">
        <v>4</v>
      </c>
      <c r="DR62" s="20">
        <v>3</v>
      </c>
      <c r="DS62" s="17">
        <v>3</v>
      </c>
      <c r="DT62" s="17">
        <v>0</v>
      </c>
      <c r="DU62" s="17">
        <v>-2</v>
      </c>
      <c r="DV62" s="17">
        <v>-6</v>
      </c>
      <c r="DW62" s="17">
        <v>-10</v>
      </c>
      <c r="DX62" s="17">
        <v>-10</v>
      </c>
      <c r="DY62" s="17">
        <v>-6</v>
      </c>
      <c r="DZ62" s="17">
        <v>0</v>
      </c>
      <c r="EA62" s="17">
        <v>2</v>
      </c>
      <c r="EB62" s="17">
        <v>4</v>
      </c>
      <c r="EC62" s="17">
        <v>7</v>
      </c>
      <c r="ED62" s="17">
        <v>6</v>
      </c>
      <c r="EE62" s="20">
        <v>4</v>
      </c>
      <c r="EF62" s="20">
        <v>2</v>
      </c>
      <c r="EG62" s="20">
        <v>2</v>
      </c>
      <c r="EI62" s="129">
        <f t="shared" si="1"/>
        <v>0.5299999999999998</v>
      </c>
      <c r="EJ62" s="129">
        <f t="shared" si="2"/>
        <v>1.1099999999999999</v>
      </c>
      <c r="EK62" s="129">
        <f t="shared" si="3"/>
        <v>0.56000000000000005</v>
      </c>
      <c r="EL62" s="129">
        <f t="shared" si="4"/>
        <v>2.04</v>
      </c>
      <c r="EM62" s="129">
        <f t="shared" si="5"/>
        <v>1.78</v>
      </c>
      <c r="EN62" s="129">
        <f t="shared" si="6"/>
        <v>0.9</v>
      </c>
      <c r="EO62" s="129">
        <f t="shared" si="7"/>
        <v>-0.25</v>
      </c>
      <c r="EP62" s="129">
        <f t="shared" si="8"/>
        <v>-0.84000000000000008</v>
      </c>
      <c r="EQ62" s="129">
        <f t="shared" si="9"/>
        <v>-1.25</v>
      </c>
      <c r="ER62" s="129">
        <f t="shared" si="10"/>
        <v>-1.1500000000000001</v>
      </c>
      <c r="ES62" s="129">
        <f t="shared" si="11"/>
        <v>0.42999999999999972</v>
      </c>
      <c r="ET62" s="129">
        <f t="shared" si="12"/>
        <v>1.1700000000000004</v>
      </c>
      <c r="EU62" s="129">
        <f t="shared" si="13"/>
        <v>0.5</v>
      </c>
      <c r="EV62" s="129">
        <f t="shared" si="14"/>
        <v>-0.14999999999999991</v>
      </c>
      <c r="EW62" s="129">
        <f t="shared" si="15"/>
        <v>5.9999999999999609E-2</v>
      </c>
    </row>
    <row r="63" spans="1:153" ht="14">
      <c r="A63" s="2" t="s">
        <v>1394</v>
      </c>
      <c r="B63" s="2" t="s">
        <v>1666</v>
      </c>
      <c r="C63" s="2">
        <v>13</v>
      </c>
      <c r="D63" s="2">
        <v>6</v>
      </c>
      <c r="E63" s="2">
        <v>51653875</v>
      </c>
      <c r="F63" s="2">
        <v>150.4</v>
      </c>
      <c r="G63" s="2">
        <v>40.9</v>
      </c>
      <c r="H63" s="2" t="s">
        <v>167</v>
      </c>
      <c r="I63" s="2"/>
      <c r="J63" s="2" t="s">
        <v>99</v>
      </c>
      <c r="K63" s="2" t="s">
        <v>335</v>
      </c>
      <c r="L63" s="30" t="s">
        <v>168</v>
      </c>
      <c r="M63" s="30"/>
      <c r="N63" s="30"/>
      <c r="O63" s="30"/>
      <c r="P63" s="3" t="s">
        <v>17</v>
      </c>
      <c r="Q63" s="3">
        <v>29</v>
      </c>
      <c r="R63" s="2">
        <v>19</v>
      </c>
      <c r="S63" s="2">
        <v>18</v>
      </c>
      <c r="T63" s="2" t="s">
        <v>280</v>
      </c>
      <c r="U63" s="33"/>
      <c r="V63" s="3" t="s">
        <v>216</v>
      </c>
      <c r="W63" s="3">
        <v>47</v>
      </c>
      <c r="X63" s="2">
        <v>29</v>
      </c>
      <c r="Y63" s="2">
        <v>22</v>
      </c>
      <c r="Z63" s="2"/>
      <c r="AA63" s="33" t="s">
        <v>242</v>
      </c>
      <c r="AB63" s="12" t="s">
        <v>217</v>
      </c>
      <c r="AC63" s="12">
        <v>43</v>
      </c>
      <c r="AD63" s="13">
        <v>26</v>
      </c>
      <c r="AE63" s="13">
        <v>16</v>
      </c>
      <c r="AF63" s="13"/>
      <c r="AG63" s="34" t="s">
        <v>180</v>
      </c>
      <c r="AH63" s="2" t="s">
        <v>239</v>
      </c>
      <c r="AI63" s="2" t="s">
        <v>248</v>
      </c>
      <c r="AJ63" s="2" t="s">
        <v>429</v>
      </c>
      <c r="AK63" s="2" t="s">
        <v>397</v>
      </c>
      <c r="AL63" s="2" t="s">
        <v>87</v>
      </c>
      <c r="AM63" s="1"/>
      <c r="AN63" s="2" t="s">
        <v>89</v>
      </c>
      <c r="AO63" s="1"/>
      <c r="AP63" s="2" t="s">
        <v>91</v>
      </c>
      <c r="AQ63" s="1" t="s">
        <v>1075</v>
      </c>
      <c r="AR63" s="2" t="s">
        <v>93</v>
      </c>
      <c r="AS63" s="14" t="s">
        <v>326</v>
      </c>
      <c r="AT63" s="14"/>
      <c r="AU63" s="1"/>
      <c r="AV63" s="104">
        <v>3.13</v>
      </c>
      <c r="AW63" s="105">
        <v>3.22</v>
      </c>
      <c r="AX63" s="109">
        <v>2.87</v>
      </c>
      <c r="AY63" s="107">
        <v>2.13</v>
      </c>
      <c r="AZ63" s="106">
        <v>2.36</v>
      </c>
      <c r="BA63" s="108">
        <v>2.27</v>
      </c>
      <c r="BB63" s="106">
        <v>2.5299999999999998</v>
      </c>
      <c r="BC63" s="108">
        <v>2.56</v>
      </c>
      <c r="BD63" s="107">
        <v>0.95</v>
      </c>
      <c r="BE63" s="106">
        <v>1.9</v>
      </c>
      <c r="BF63" s="106">
        <v>2.62</v>
      </c>
      <c r="BG63" s="106">
        <v>5.39</v>
      </c>
      <c r="BH63" s="106">
        <v>2.39</v>
      </c>
      <c r="BI63" s="8">
        <v>3.02</v>
      </c>
      <c r="BJ63" s="7">
        <v>5.01</v>
      </c>
      <c r="BK63" s="9">
        <v>6.11</v>
      </c>
      <c r="BL63" s="4">
        <v>8.64</v>
      </c>
      <c r="BM63" s="4">
        <v>13.85</v>
      </c>
      <c r="BN63" s="4">
        <v>3.24</v>
      </c>
      <c r="BO63" s="26">
        <v>1.81</v>
      </c>
      <c r="BP63" s="25">
        <v>1.85</v>
      </c>
      <c r="BQ63" s="53">
        <v>1.39</v>
      </c>
      <c r="BR63" s="53">
        <v>1.57</v>
      </c>
      <c r="BS63" s="54">
        <v>1.99</v>
      </c>
      <c r="BT63" s="53">
        <v>1.99</v>
      </c>
      <c r="BU63" s="54">
        <v>3.23</v>
      </c>
      <c r="BV63" s="55">
        <v>2.41</v>
      </c>
      <c r="BW63" s="53">
        <v>2.63</v>
      </c>
      <c r="BX63" s="53">
        <v>2.25</v>
      </c>
      <c r="BY63" s="53">
        <v>5.74</v>
      </c>
      <c r="BZ63" s="7">
        <v>3.06</v>
      </c>
      <c r="CA63" s="8">
        <v>2.36</v>
      </c>
      <c r="CB63" s="7">
        <v>3.52</v>
      </c>
      <c r="CC63" s="9">
        <v>5.15</v>
      </c>
      <c r="CD63" s="4">
        <v>8.61</v>
      </c>
      <c r="CE63" s="4">
        <v>12.36</v>
      </c>
      <c r="CF63" s="16">
        <v>26.7</v>
      </c>
      <c r="CG63" s="38">
        <v>28.37</v>
      </c>
      <c r="CH63" s="20">
        <v>31.88</v>
      </c>
      <c r="CI63" s="18">
        <v>32.520000000000003</v>
      </c>
      <c r="CJ63" s="17">
        <v>32.96</v>
      </c>
      <c r="CK63" s="19">
        <v>33.51</v>
      </c>
      <c r="CL63" s="17">
        <v>34.020000000000003</v>
      </c>
      <c r="CM63" s="19">
        <v>35.75</v>
      </c>
      <c r="CN63" s="18">
        <v>36.18</v>
      </c>
      <c r="CO63" s="17">
        <v>36.29</v>
      </c>
      <c r="CP63" s="17">
        <v>36.880000000000003</v>
      </c>
      <c r="CQ63" s="17">
        <v>38.56</v>
      </c>
      <c r="CR63" s="17">
        <v>40.76</v>
      </c>
      <c r="CS63" s="19">
        <v>43.48</v>
      </c>
      <c r="CT63" s="17">
        <v>43.22</v>
      </c>
      <c r="CU63" s="20">
        <v>40.840000000000003</v>
      </c>
      <c r="CV63" s="16">
        <v>39.630000000000003</v>
      </c>
      <c r="CW63" s="16">
        <v>37.14</v>
      </c>
      <c r="CX63" s="16">
        <v>26.55</v>
      </c>
      <c r="CY63" s="38">
        <v>28.44</v>
      </c>
      <c r="CZ63" s="20">
        <v>32.090000000000003</v>
      </c>
      <c r="DA63" s="17">
        <v>32.729999999999997</v>
      </c>
      <c r="DB63" s="17">
        <v>32.799999999999997</v>
      </c>
      <c r="DC63" s="19">
        <v>33.200000000000003</v>
      </c>
      <c r="DD63" s="17">
        <v>34.409999999999997</v>
      </c>
      <c r="DE63" s="19">
        <v>35.53</v>
      </c>
      <c r="DF63" s="18">
        <v>35.65</v>
      </c>
      <c r="DG63" s="17">
        <v>36.08</v>
      </c>
      <c r="DH63" s="17">
        <v>36.630000000000003</v>
      </c>
      <c r="DI63" s="17">
        <v>39.31</v>
      </c>
      <c r="DJ63" s="17">
        <v>40.29</v>
      </c>
      <c r="DK63" s="19">
        <v>42.77</v>
      </c>
      <c r="DL63" s="17">
        <v>42.88</v>
      </c>
      <c r="DM63" s="20">
        <v>40.98</v>
      </c>
      <c r="DN63" s="16">
        <v>39.549999999999997</v>
      </c>
      <c r="DO63" s="16">
        <v>37.58</v>
      </c>
      <c r="DP63" s="16">
        <v>0</v>
      </c>
      <c r="DQ63" s="20">
        <v>2</v>
      </c>
      <c r="DR63" s="20">
        <v>3</v>
      </c>
      <c r="DS63" s="17">
        <v>2</v>
      </c>
      <c r="DT63" s="17">
        <v>1</v>
      </c>
      <c r="DU63" s="17">
        <v>-3</v>
      </c>
      <c r="DV63" s="17">
        <v>-7</v>
      </c>
      <c r="DW63" s="17">
        <v>-9</v>
      </c>
      <c r="DX63" s="17">
        <v>-11</v>
      </c>
      <c r="DY63" s="17">
        <v>-8</v>
      </c>
      <c r="DZ63" s="17">
        <v>-4</v>
      </c>
      <c r="EA63" s="17">
        <v>1</v>
      </c>
      <c r="EB63" s="17">
        <v>9</v>
      </c>
      <c r="EC63" s="17">
        <v>11</v>
      </c>
      <c r="ED63" s="17">
        <v>10</v>
      </c>
      <c r="EE63" s="20">
        <v>7</v>
      </c>
      <c r="EF63" s="20">
        <v>6</v>
      </c>
      <c r="EG63" s="20">
        <v>6</v>
      </c>
      <c r="EI63" s="129">
        <f t="shared" si="1"/>
        <v>-0.11000000000000032</v>
      </c>
      <c r="EJ63" s="129">
        <f t="shared" si="2"/>
        <v>1.4100000000000001</v>
      </c>
      <c r="EK63" s="129">
        <f t="shared" si="3"/>
        <v>1.02</v>
      </c>
      <c r="EL63" s="129">
        <f t="shared" si="4"/>
        <v>0.74</v>
      </c>
      <c r="EM63" s="129">
        <f t="shared" si="5"/>
        <v>0.78999999999999981</v>
      </c>
      <c r="EN63" s="129">
        <f t="shared" si="6"/>
        <v>0.28000000000000003</v>
      </c>
      <c r="EO63" s="129">
        <f t="shared" si="7"/>
        <v>0.53999999999999981</v>
      </c>
      <c r="EP63" s="129">
        <f t="shared" si="8"/>
        <v>-0.66999999999999993</v>
      </c>
      <c r="EQ63" s="129">
        <f t="shared" si="9"/>
        <v>-1.4600000000000002</v>
      </c>
      <c r="ER63" s="129">
        <f t="shared" si="10"/>
        <v>-0.73</v>
      </c>
      <c r="ES63" s="129">
        <f t="shared" si="11"/>
        <v>0.37000000000000011</v>
      </c>
      <c r="ET63" s="129">
        <f t="shared" si="12"/>
        <v>-0.35000000000000053</v>
      </c>
      <c r="EU63" s="129">
        <f t="shared" si="13"/>
        <v>-0.66999999999999993</v>
      </c>
      <c r="EV63" s="129">
        <f t="shared" si="14"/>
        <v>0.66000000000000014</v>
      </c>
      <c r="EW63" s="129">
        <f t="shared" si="15"/>
        <v>1.4899999999999998</v>
      </c>
    </row>
    <row r="64" spans="1:153" ht="14">
      <c r="A64" s="2" t="s">
        <v>1082</v>
      </c>
      <c r="B64" s="2" t="s">
        <v>1666</v>
      </c>
      <c r="C64" s="2">
        <v>14</v>
      </c>
      <c r="D64" s="2">
        <v>10</v>
      </c>
      <c r="E64" s="2">
        <v>51490980</v>
      </c>
      <c r="F64" s="2">
        <v>159.69999999999999</v>
      </c>
      <c r="G64" s="2">
        <v>59.3</v>
      </c>
      <c r="H64" s="2" t="s">
        <v>167</v>
      </c>
      <c r="I64" s="2"/>
      <c r="J64" s="2" t="s">
        <v>99</v>
      </c>
      <c r="K64" s="2" t="s">
        <v>335</v>
      </c>
      <c r="L64" s="30" t="s">
        <v>168</v>
      </c>
      <c r="M64" s="30"/>
      <c r="N64" s="30"/>
      <c r="O64" s="30"/>
      <c r="P64" s="3" t="s">
        <v>17</v>
      </c>
      <c r="Q64" s="3">
        <v>31</v>
      </c>
      <c r="R64" s="2">
        <v>23</v>
      </c>
      <c r="S64" s="2">
        <v>17</v>
      </c>
      <c r="T64" s="2" t="s">
        <v>1038</v>
      </c>
      <c r="U64" s="33"/>
      <c r="V64" s="3" t="s">
        <v>216</v>
      </c>
      <c r="W64" s="3">
        <v>54</v>
      </c>
      <c r="X64" s="2">
        <v>40</v>
      </c>
      <c r="Y64" s="2">
        <v>35</v>
      </c>
      <c r="Z64" s="2"/>
      <c r="AA64" s="33" t="s">
        <v>242</v>
      </c>
      <c r="AB64" s="12" t="s">
        <v>217</v>
      </c>
      <c r="AC64" s="12">
        <v>48</v>
      </c>
      <c r="AD64" s="13">
        <v>31</v>
      </c>
      <c r="AE64" s="13">
        <v>20</v>
      </c>
      <c r="AF64" s="13"/>
      <c r="AG64" s="34" t="s">
        <v>197</v>
      </c>
      <c r="AH64" s="2" t="s">
        <v>149</v>
      </c>
      <c r="AI64" s="2" t="s">
        <v>348</v>
      </c>
      <c r="AJ64" s="2" t="s">
        <v>870</v>
      </c>
      <c r="AK64" s="2" t="s">
        <v>86</v>
      </c>
      <c r="AL64" s="2" t="s">
        <v>87</v>
      </c>
      <c r="AM64" s="1"/>
      <c r="AN64" s="2" t="s">
        <v>89</v>
      </c>
      <c r="AO64" s="1"/>
      <c r="AP64" s="2" t="s">
        <v>91</v>
      </c>
      <c r="AQ64" s="1" t="s">
        <v>1083</v>
      </c>
      <c r="AR64" s="2" t="s">
        <v>93</v>
      </c>
      <c r="AS64" s="14" t="s">
        <v>762</v>
      </c>
      <c r="AT64" s="14"/>
      <c r="AU64" s="1"/>
      <c r="AV64" s="116">
        <v>4.29</v>
      </c>
      <c r="AW64" s="117">
        <v>3.77</v>
      </c>
      <c r="AX64" s="118">
        <v>2.78</v>
      </c>
      <c r="AY64" s="117">
        <v>2.4900000000000002</v>
      </c>
      <c r="AZ64" s="119">
        <v>1.87</v>
      </c>
      <c r="BA64" s="120">
        <v>1.02</v>
      </c>
      <c r="BB64" s="119">
        <v>0.95</v>
      </c>
      <c r="BC64" s="120">
        <v>2.2400000000000002</v>
      </c>
      <c r="BD64" s="121">
        <v>2.62</v>
      </c>
      <c r="BE64" s="119">
        <v>3.12</v>
      </c>
      <c r="BF64" s="119">
        <v>3.9</v>
      </c>
      <c r="BG64" s="119">
        <v>5.09</v>
      </c>
      <c r="BH64" s="119">
        <v>4.22</v>
      </c>
      <c r="BI64" s="19">
        <v>3.36</v>
      </c>
      <c r="BJ64" s="17">
        <v>5.9</v>
      </c>
      <c r="BK64" s="20">
        <v>8.4499999999999993</v>
      </c>
      <c r="BL64" s="16">
        <v>11.44</v>
      </c>
      <c r="BM64" s="16">
        <v>14.15</v>
      </c>
      <c r="BN64" s="16">
        <v>4.33</v>
      </c>
      <c r="BO64" s="102">
        <v>3.11</v>
      </c>
      <c r="BP64" s="32">
        <v>2.17</v>
      </c>
      <c r="BQ64" s="32">
        <v>0.35</v>
      </c>
      <c r="BR64" s="57">
        <v>1.1499999999999999</v>
      </c>
      <c r="BS64" s="58">
        <v>1.39</v>
      </c>
      <c r="BT64" s="57">
        <v>1.78</v>
      </c>
      <c r="BU64" s="58">
        <v>2.37</v>
      </c>
      <c r="BV64" s="56">
        <v>3.29</v>
      </c>
      <c r="BW64" s="57">
        <v>3.58</v>
      </c>
      <c r="BX64" s="57">
        <v>3.23</v>
      </c>
      <c r="BY64" s="57">
        <v>5.1100000000000003</v>
      </c>
      <c r="BZ64" s="17">
        <v>5.33</v>
      </c>
      <c r="CA64" s="19">
        <v>5.66</v>
      </c>
      <c r="CB64" s="17">
        <v>6.94</v>
      </c>
      <c r="CC64" s="20">
        <v>8.74</v>
      </c>
      <c r="CD64" s="16">
        <v>11.61</v>
      </c>
      <c r="CE64" s="16">
        <v>12.2</v>
      </c>
      <c r="CF64" s="4">
        <v>27.49</v>
      </c>
      <c r="CG64" s="37">
        <v>32.25</v>
      </c>
      <c r="CH64" s="9">
        <v>34.299999999999997</v>
      </c>
      <c r="CI64" s="37">
        <v>37.14</v>
      </c>
      <c r="CJ64" s="7">
        <v>39.18</v>
      </c>
      <c r="CK64" s="8">
        <v>39.770000000000003</v>
      </c>
      <c r="CL64" s="7">
        <v>41.15</v>
      </c>
      <c r="CM64" s="8">
        <v>39.840000000000003</v>
      </c>
      <c r="CN64" s="6">
        <v>39.17</v>
      </c>
      <c r="CO64" s="7">
        <v>40.1</v>
      </c>
      <c r="CP64" s="7">
        <v>40.69</v>
      </c>
      <c r="CQ64" s="7">
        <v>42.62</v>
      </c>
      <c r="CR64" s="7">
        <v>44.68</v>
      </c>
      <c r="CS64" s="8">
        <v>46.62</v>
      </c>
      <c r="CT64" s="7">
        <v>47.94</v>
      </c>
      <c r="CU64" s="9">
        <v>48.24</v>
      </c>
      <c r="CV64" s="4">
        <v>47.73</v>
      </c>
      <c r="CW64" s="4">
        <v>45.95</v>
      </c>
      <c r="CX64" s="4">
        <v>28.62</v>
      </c>
      <c r="CY64" s="37">
        <v>32.83</v>
      </c>
      <c r="CZ64" s="9">
        <v>35.28</v>
      </c>
      <c r="DA64" s="9">
        <v>37.76</v>
      </c>
      <c r="DB64" s="7">
        <v>39.19</v>
      </c>
      <c r="DC64" s="8">
        <v>39.75</v>
      </c>
      <c r="DD64" s="7">
        <v>40.82</v>
      </c>
      <c r="DE64" s="8">
        <v>39.44</v>
      </c>
      <c r="DF64" s="6">
        <v>39.49</v>
      </c>
      <c r="DG64" s="7">
        <v>41.62</v>
      </c>
      <c r="DH64" s="7">
        <v>40.32</v>
      </c>
      <c r="DI64" s="7">
        <v>43.05</v>
      </c>
      <c r="DJ64" s="7">
        <v>45.3</v>
      </c>
      <c r="DK64" s="8">
        <v>46.86</v>
      </c>
      <c r="DL64" s="7">
        <v>47.55</v>
      </c>
      <c r="DM64" s="9">
        <v>48.82</v>
      </c>
      <c r="DN64" s="4">
        <v>48.06</v>
      </c>
      <c r="DO64" s="4">
        <v>45.06</v>
      </c>
      <c r="DP64" s="16">
        <v>6</v>
      </c>
      <c r="DQ64" s="20">
        <v>8</v>
      </c>
      <c r="DR64" s="20">
        <v>9</v>
      </c>
      <c r="DS64" s="20">
        <v>10</v>
      </c>
      <c r="DT64" s="17">
        <v>8</v>
      </c>
      <c r="DU64" s="17">
        <v>4</v>
      </c>
      <c r="DV64" s="17">
        <v>-1</v>
      </c>
      <c r="DW64" s="17">
        <v>-9</v>
      </c>
      <c r="DX64" s="17">
        <v>-8</v>
      </c>
      <c r="DY64" s="17">
        <v>-7</v>
      </c>
      <c r="DZ64" s="17">
        <v>-3</v>
      </c>
      <c r="EA64" s="17">
        <v>2</v>
      </c>
      <c r="EB64" s="17">
        <v>13</v>
      </c>
      <c r="EC64" s="17">
        <v>18</v>
      </c>
      <c r="ED64" s="17">
        <v>18</v>
      </c>
      <c r="EE64" s="20">
        <v>16</v>
      </c>
      <c r="EF64" s="20">
        <v>13</v>
      </c>
      <c r="EG64" s="20">
        <v>13</v>
      </c>
      <c r="EI64" s="129">
        <f t="shared" si="1"/>
        <v>-4.0000000000000036E-2</v>
      </c>
      <c r="EJ64" s="129">
        <f t="shared" si="2"/>
        <v>0.66000000000000014</v>
      </c>
      <c r="EK64" s="129">
        <f t="shared" si="3"/>
        <v>0.60999999999999988</v>
      </c>
      <c r="EL64" s="129">
        <f t="shared" si="4"/>
        <v>2.14</v>
      </c>
      <c r="EM64" s="129">
        <f t="shared" si="5"/>
        <v>0.7200000000000002</v>
      </c>
      <c r="EN64" s="129">
        <f t="shared" si="6"/>
        <v>-0.36999999999999988</v>
      </c>
      <c r="EO64" s="129">
        <f t="shared" si="7"/>
        <v>-0.83000000000000007</v>
      </c>
      <c r="EP64" s="129">
        <f t="shared" si="8"/>
        <v>-0.12999999999999989</v>
      </c>
      <c r="EQ64" s="129">
        <f t="shared" si="9"/>
        <v>-0.66999999999999993</v>
      </c>
      <c r="ER64" s="129">
        <f t="shared" si="10"/>
        <v>-0.45999999999999996</v>
      </c>
      <c r="ES64" s="129">
        <f t="shared" si="11"/>
        <v>0.66999999999999993</v>
      </c>
      <c r="ET64" s="129">
        <f t="shared" si="12"/>
        <v>-2.0000000000000462E-2</v>
      </c>
      <c r="EU64" s="129">
        <f t="shared" si="13"/>
        <v>-1.1100000000000003</v>
      </c>
      <c r="EV64" s="129">
        <f t="shared" si="14"/>
        <v>-2.3000000000000003</v>
      </c>
      <c r="EW64" s="129">
        <f t="shared" si="15"/>
        <v>-1.04</v>
      </c>
    </row>
    <row r="65" spans="1:153" ht="14">
      <c r="A65" s="2" t="s">
        <v>1061</v>
      </c>
      <c r="B65" s="2" t="s">
        <v>1666</v>
      </c>
      <c r="C65" s="2">
        <v>12</v>
      </c>
      <c r="D65" s="2">
        <v>10</v>
      </c>
      <c r="E65" s="2">
        <v>36085707</v>
      </c>
      <c r="F65" s="2">
        <v>151.9</v>
      </c>
      <c r="G65" s="2">
        <v>44</v>
      </c>
      <c r="H65" s="2" t="s">
        <v>167</v>
      </c>
      <c r="I65" s="2"/>
      <c r="J65" s="2" t="s">
        <v>99</v>
      </c>
      <c r="K65" s="2" t="s">
        <v>335</v>
      </c>
      <c r="L65" s="30"/>
      <c r="M65" s="30"/>
      <c r="N65" s="30"/>
      <c r="O65" s="30"/>
      <c r="P65" s="3" t="s">
        <v>6</v>
      </c>
      <c r="Q65" s="3">
        <v>29</v>
      </c>
      <c r="R65" s="2">
        <v>20</v>
      </c>
      <c r="S65" s="2">
        <v>14</v>
      </c>
      <c r="T65" s="2" t="s">
        <v>280</v>
      </c>
      <c r="U65" s="33"/>
      <c r="V65" s="3" t="s">
        <v>232</v>
      </c>
      <c r="W65" s="3">
        <v>51</v>
      </c>
      <c r="X65" s="2">
        <v>32</v>
      </c>
      <c r="Y65" s="2">
        <v>20</v>
      </c>
      <c r="Z65" s="2"/>
      <c r="AA65" s="33" t="s">
        <v>242</v>
      </c>
      <c r="AB65" s="12" t="s">
        <v>217</v>
      </c>
      <c r="AC65" s="12">
        <v>39</v>
      </c>
      <c r="AD65" s="13">
        <v>31</v>
      </c>
      <c r="AE65" s="13">
        <v>18</v>
      </c>
      <c r="AF65" s="13"/>
      <c r="AG65" s="34" t="s">
        <v>197</v>
      </c>
      <c r="AH65" s="2" t="s">
        <v>311</v>
      </c>
      <c r="AI65" s="2" t="s">
        <v>1063</v>
      </c>
      <c r="AJ65" s="2" t="s">
        <v>507</v>
      </c>
      <c r="AK65" s="2" t="s">
        <v>1017</v>
      </c>
      <c r="AL65" s="2" t="s">
        <v>87</v>
      </c>
      <c r="AM65" s="1"/>
      <c r="AN65" s="2" t="s">
        <v>89</v>
      </c>
      <c r="AO65" s="1"/>
      <c r="AP65" s="2" t="s">
        <v>91</v>
      </c>
      <c r="AQ65" s="1" t="s">
        <v>878</v>
      </c>
      <c r="AR65" s="2" t="s">
        <v>93</v>
      </c>
      <c r="AS65" s="14" t="s">
        <v>1064</v>
      </c>
      <c r="AT65" s="14"/>
      <c r="AU65" s="1"/>
      <c r="AV65" s="104">
        <v>4.6100000000000003</v>
      </c>
      <c r="AW65" s="105">
        <v>3.31</v>
      </c>
      <c r="AX65" s="109">
        <v>2.48</v>
      </c>
      <c r="AY65" s="107">
        <v>2.76</v>
      </c>
      <c r="AZ65" s="106">
        <v>2.98</v>
      </c>
      <c r="BA65" s="108">
        <v>2.99</v>
      </c>
      <c r="BB65" s="106">
        <v>3.05</v>
      </c>
      <c r="BC65" s="108">
        <v>2.78</v>
      </c>
      <c r="BD65" s="107">
        <v>3.13</v>
      </c>
      <c r="BE65" s="106">
        <v>2.11</v>
      </c>
      <c r="BF65" s="106">
        <v>5.4</v>
      </c>
      <c r="BG65" s="106">
        <v>5.94</v>
      </c>
      <c r="BH65" s="106">
        <v>4.01</v>
      </c>
      <c r="BI65" s="4">
        <v>5.09</v>
      </c>
      <c r="BJ65" s="9">
        <v>6.09</v>
      </c>
      <c r="BK65" s="9">
        <v>9.1999999999999993</v>
      </c>
      <c r="BL65" s="4">
        <v>11.81</v>
      </c>
      <c r="BM65" s="4">
        <v>17.66</v>
      </c>
      <c r="BN65" s="4">
        <v>4.6500000000000004</v>
      </c>
      <c r="BO65" s="26">
        <v>3.38</v>
      </c>
      <c r="BP65" s="25">
        <v>1.06</v>
      </c>
      <c r="BQ65" s="53">
        <v>0.63</v>
      </c>
      <c r="BR65" s="53">
        <v>2.13</v>
      </c>
      <c r="BS65" s="54">
        <v>2.87</v>
      </c>
      <c r="BT65" s="53">
        <v>2.98</v>
      </c>
      <c r="BU65" s="54">
        <v>3.37</v>
      </c>
      <c r="BV65" s="55">
        <v>3.9</v>
      </c>
      <c r="BW65" s="53">
        <v>4.16</v>
      </c>
      <c r="BX65" s="53">
        <v>5.41</v>
      </c>
      <c r="BY65" s="53">
        <v>5.22</v>
      </c>
      <c r="BZ65" s="7">
        <v>5.22</v>
      </c>
      <c r="CA65" s="4">
        <v>6.61</v>
      </c>
      <c r="CB65" s="9">
        <v>8.2899999999999991</v>
      </c>
      <c r="CC65" s="9">
        <v>8.84</v>
      </c>
      <c r="CD65" s="4">
        <v>10.9</v>
      </c>
      <c r="CE65" s="4">
        <v>16.739999999999998</v>
      </c>
      <c r="CF65" s="16">
        <v>27.91</v>
      </c>
      <c r="CG65" s="38">
        <v>32.03</v>
      </c>
      <c r="CH65" s="20">
        <v>34.21</v>
      </c>
      <c r="CI65" s="18">
        <v>36.25</v>
      </c>
      <c r="CJ65" s="17">
        <v>36.65</v>
      </c>
      <c r="CK65" s="19">
        <v>36.75</v>
      </c>
      <c r="CL65" s="17">
        <v>37.83</v>
      </c>
      <c r="CM65" s="19">
        <v>38.78</v>
      </c>
      <c r="CN65" s="18">
        <v>38.200000000000003</v>
      </c>
      <c r="CO65" s="17">
        <v>39.14</v>
      </c>
      <c r="CP65" s="17">
        <v>40.369999999999997</v>
      </c>
      <c r="CQ65" s="17">
        <v>45.09</v>
      </c>
      <c r="CR65" s="17">
        <v>44.99</v>
      </c>
      <c r="CS65" s="16">
        <v>46.58</v>
      </c>
      <c r="CT65" s="20">
        <v>46.49</v>
      </c>
      <c r="CU65" s="20">
        <v>43.23</v>
      </c>
      <c r="CV65" s="16">
        <v>43.32</v>
      </c>
      <c r="CW65" s="16">
        <v>42.93</v>
      </c>
      <c r="CX65" s="16">
        <v>27.34</v>
      </c>
      <c r="CY65" s="38">
        <v>32.33</v>
      </c>
      <c r="CZ65" s="20">
        <v>34.299999999999997</v>
      </c>
      <c r="DA65" s="17">
        <v>36.39</v>
      </c>
      <c r="DB65" s="17">
        <v>36.15</v>
      </c>
      <c r="DC65" s="19">
        <v>36.799999999999997</v>
      </c>
      <c r="DD65" s="17">
        <v>37.14</v>
      </c>
      <c r="DE65" s="19">
        <v>38.69</v>
      </c>
      <c r="DF65" s="18">
        <v>38.42</v>
      </c>
      <c r="DG65" s="17">
        <v>39.880000000000003</v>
      </c>
      <c r="DH65" s="17">
        <v>40.729999999999997</v>
      </c>
      <c r="DI65" s="17">
        <v>44.43</v>
      </c>
      <c r="DJ65" s="17">
        <v>45.53</v>
      </c>
      <c r="DK65" s="16">
        <v>46.67</v>
      </c>
      <c r="DL65" s="20">
        <v>46.4</v>
      </c>
      <c r="DM65" s="20">
        <v>43.45</v>
      </c>
      <c r="DN65" s="16">
        <v>43.17</v>
      </c>
      <c r="DO65" s="16">
        <v>42.44</v>
      </c>
      <c r="DP65" s="16">
        <v>0</v>
      </c>
      <c r="DQ65" s="20">
        <v>1</v>
      </c>
      <c r="DR65" s="20">
        <v>2</v>
      </c>
      <c r="DS65" s="17">
        <v>0</v>
      </c>
      <c r="DT65" s="17">
        <v>0</v>
      </c>
      <c r="DU65" s="17">
        <v>-3</v>
      </c>
      <c r="DV65" s="17">
        <v>-9</v>
      </c>
      <c r="DW65" s="17">
        <v>-14</v>
      </c>
      <c r="DX65" s="17">
        <v>-16</v>
      </c>
      <c r="DY65" s="17">
        <v>-12</v>
      </c>
      <c r="DZ65" s="17">
        <v>-8</v>
      </c>
      <c r="EA65" s="17">
        <v>-2</v>
      </c>
      <c r="EB65" s="17">
        <v>6</v>
      </c>
      <c r="EC65" s="20">
        <v>11</v>
      </c>
      <c r="ED65" s="20">
        <v>12</v>
      </c>
      <c r="EE65" s="20">
        <v>9</v>
      </c>
      <c r="EF65" s="20">
        <v>8</v>
      </c>
      <c r="EG65" s="20">
        <v>8</v>
      </c>
      <c r="EI65" s="129">
        <f t="shared" si="1"/>
        <v>-4.0000000000000036E-2</v>
      </c>
      <c r="EJ65" s="129">
        <f t="shared" si="2"/>
        <v>-6.999999999999984E-2</v>
      </c>
      <c r="EK65" s="129">
        <f t="shared" si="3"/>
        <v>1.42</v>
      </c>
      <c r="EL65" s="129">
        <f t="shared" si="4"/>
        <v>2.13</v>
      </c>
      <c r="EM65" s="129">
        <f t="shared" si="5"/>
        <v>0.85000000000000009</v>
      </c>
      <c r="EN65" s="129">
        <f t="shared" si="6"/>
        <v>0.12000000000000011</v>
      </c>
      <c r="EO65" s="129">
        <f t="shared" si="7"/>
        <v>6.999999999999984E-2</v>
      </c>
      <c r="EP65" s="129">
        <f t="shared" si="8"/>
        <v>-0.5900000000000003</v>
      </c>
      <c r="EQ65" s="129">
        <f t="shared" si="9"/>
        <v>-0.77</v>
      </c>
      <c r="ER65" s="129">
        <f t="shared" si="10"/>
        <v>-2.0500000000000003</v>
      </c>
      <c r="ES65" s="129">
        <f t="shared" si="11"/>
        <v>-9.9999999999997868E-3</v>
      </c>
      <c r="ET65" s="129">
        <f t="shared" si="12"/>
        <v>0.72000000000000064</v>
      </c>
      <c r="EU65" s="129">
        <f t="shared" si="13"/>
        <v>-1.21</v>
      </c>
      <c r="EV65" s="129">
        <f t="shared" si="14"/>
        <v>-1.5200000000000005</v>
      </c>
      <c r="EW65" s="129">
        <f t="shared" si="15"/>
        <v>-2.1999999999999993</v>
      </c>
    </row>
    <row r="66" spans="1:153" ht="14">
      <c r="A66" s="2" t="s">
        <v>928</v>
      </c>
      <c r="B66" s="2" t="s">
        <v>1666</v>
      </c>
      <c r="C66" s="2">
        <v>19</v>
      </c>
      <c r="D66" s="2">
        <v>0</v>
      </c>
      <c r="E66" s="2">
        <v>50137534</v>
      </c>
      <c r="F66" s="2">
        <v>156.1</v>
      </c>
      <c r="G66" s="2">
        <v>48.6</v>
      </c>
      <c r="H66" s="2" t="s">
        <v>167</v>
      </c>
      <c r="I66" s="2"/>
      <c r="J66" s="2" t="s">
        <v>99</v>
      </c>
      <c r="K66" s="2" t="s">
        <v>335</v>
      </c>
      <c r="L66" s="30" t="s">
        <v>168</v>
      </c>
      <c r="M66" s="30"/>
      <c r="N66" s="30"/>
      <c r="O66" s="30"/>
      <c r="P66" s="3" t="s">
        <v>48</v>
      </c>
      <c r="Q66" s="3">
        <v>18</v>
      </c>
      <c r="R66" s="2">
        <v>18</v>
      </c>
      <c r="S66" s="2">
        <v>9</v>
      </c>
      <c r="T66" s="2" t="s">
        <v>280</v>
      </c>
      <c r="U66" s="33"/>
      <c r="V66" s="3" t="s">
        <v>115</v>
      </c>
      <c r="W66" s="3">
        <v>47</v>
      </c>
      <c r="X66" s="2">
        <v>38</v>
      </c>
      <c r="Y66" s="2">
        <v>28</v>
      </c>
      <c r="Z66" s="2"/>
      <c r="AA66" s="33" t="s">
        <v>443</v>
      </c>
      <c r="AB66" s="12" t="s">
        <v>116</v>
      </c>
      <c r="AC66" s="12">
        <v>48</v>
      </c>
      <c r="AD66" s="13">
        <v>35</v>
      </c>
      <c r="AE66" s="13">
        <v>13</v>
      </c>
      <c r="AF66" s="13"/>
      <c r="AG66" s="34" t="s">
        <v>180</v>
      </c>
      <c r="AH66" s="2" t="s">
        <v>247</v>
      </c>
      <c r="AI66" s="2" t="s">
        <v>240</v>
      </c>
      <c r="AJ66" s="2" t="s">
        <v>342</v>
      </c>
      <c r="AK66" s="2" t="s">
        <v>151</v>
      </c>
      <c r="AL66" s="2" t="s">
        <v>87</v>
      </c>
      <c r="AM66" s="1"/>
      <c r="AN66" s="2" t="s">
        <v>89</v>
      </c>
      <c r="AO66" s="1"/>
      <c r="AP66" s="2" t="s">
        <v>91</v>
      </c>
      <c r="AQ66" s="1" t="s">
        <v>814</v>
      </c>
      <c r="AR66" s="2" t="s">
        <v>93</v>
      </c>
      <c r="AS66" s="14" t="s">
        <v>931</v>
      </c>
      <c r="AT66" s="14"/>
      <c r="AU66" s="1"/>
      <c r="AV66" s="104">
        <v>3.26</v>
      </c>
      <c r="AW66" s="105">
        <v>3.56</v>
      </c>
      <c r="AX66" s="109">
        <v>3.27</v>
      </c>
      <c r="AY66" s="107">
        <v>2.87</v>
      </c>
      <c r="AZ66" s="106">
        <v>1.66</v>
      </c>
      <c r="BA66" s="108">
        <v>1.34</v>
      </c>
      <c r="BB66" s="106">
        <v>0.62</v>
      </c>
      <c r="BC66" s="108">
        <v>1.18</v>
      </c>
      <c r="BD66" s="107">
        <v>2.2799999999999998</v>
      </c>
      <c r="BE66" s="106">
        <v>3.77</v>
      </c>
      <c r="BF66" s="106">
        <v>5.94</v>
      </c>
      <c r="BG66" s="106">
        <v>6.17</v>
      </c>
      <c r="BH66" s="106">
        <v>3.85</v>
      </c>
      <c r="BI66" s="8">
        <v>4.0999999999999996</v>
      </c>
      <c r="BJ66" s="7">
        <v>5.13</v>
      </c>
      <c r="BK66" s="9">
        <v>7.51</v>
      </c>
      <c r="BL66" s="4">
        <v>11.19</v>
      </c>
      <c r="BM66" s="4">
        <v>14.34</v>
      </c>
      <c r="BN66" s="4">
        <v>3.18</v>
      </c>
      <c r="BO66" s="26">
        <v>3.01</v>
      </c>
      <c r="BP66" s="25">
        <v>1.59</v>
      </c>
      <c r="BQ66" s="53">
        <v>1.45</v>
      </c>
      <c r="BR66" s="53">
        <v>1.42</v>
      </c>
      <c r="BS66" s="54">
        <v>1.1100000000000001</v>
      </c>
      <c r="BT66" s="53">
        <v>0.51</v>
      </c>
      <c r="BU66" s="54">
        <v>2.2400000000000002</v>
      </c>
      <c r="BV66" s="55">
        <v>3.13</v>
      </c>
      <c r="BW66" s="53">
        <v>5.31</v>
      </c>
      <c r="BX66" s="53">
        <v>4.75</v>
      </c>
      <c r="BY66" s="53">
        <v>3.14</v>
      </c>
      <c r="BZ66" s="7">
        <v>2.94</v>
      </c>
      <c r="CA66" s="8">
        <v>3.52</v>
      </c>
      <c r="CB66" s="7">
        <v>5.69</v>
      </c>
      <c r="CC66" s="9">
        <v>8.2799999999999994</v>
      </c>
      <c r="CD66" s="4">
        <v>10.59</v>
      </c>
      <c r="CE66" s="4">
        <v>15.39</v>
      </c>
      <c r="CF66" s="16">
        <v>25.47</v>
      </c>
      <c r="CG66" s="38">
        <v>28.2</v>
      </c>
      <c r="CH66" s="20">
        <v>32.76</v>
      </c>
      <c r="CI66" s="18">
        <v>33.61</v>
      </c>
      <c r="CJ66" s="17">
        <v>35.92</v>
      </c>
      <c r="CK66" s="19">
        <v>36.19</v>
      </c>
      <c r="CL66" s="17">
        <v>36.71</v>
      </c>
      <c r="CM66" s="19">
        <v>37.01</v>
      </c>
      <c r="CN66" s="18">
        <v>38.020000000000003</v>
      </c>
      <c r="CO66" s="17">
        <v>38.35</v>
      </c>
      <c r="CP66" s="17">
        <v>39.35</v>
      </c>
      <c r="CQ66" s="17">
        <v>39.78</v>
      </c>
      <c r="CR66" s="17">
        <v>41.42</v>
      </c>
      <c r="CS66" s="19">
        <v>43.71</v>
      </c>
      <c r="CT66" s="17">
        <v>47.08</v>
      </c>
      <c r="CU66" s="20">
        <v>43.48</v>
      </c>
      <c r="CV66" s="16">
        <v>41.47</v>
      </c>
      <c r="CW66" s="16">
        <v>42.45</v>
      </c>
      <c r="CX66" s="16">
        <v>25.43</v>
      </c>
      <c r="CY66" s="38">
        <v>29.5</v>
      </c>
      <c r="CZ66" s="20">
        <v>33.22</v>
      </c>
      <c r="DA66" s="17">
        <v>33.71</v>
      </c>
      <c r="DB66" s="17">
        <v>35.9</v>
      </c>
      <c r="DC66" s="19">
        <v>35.409999999999997</v>
      </c>
      <c r="DD66" s="17">
        <v>36.57</v>
      </c>
      <c r="DE66" s="19">
        <v>37.54</v>
      </c>
      <c r="DF66" s="18">
        <v>38.020000000000003</v>
      </c>
      <c r="DG66" s="17">
        <v>39.35</v>
      </c>
      <c r="DH66" s="17">
        <v>40.380000000000003</v>
      </c>
      <c r="DI66" s="17">
        <v>40.22</v>
      </c>
      <c r="DJ66" s="17">
        <v>41.11</v>
      </c>
      <c r="DK66" s="19">
        <v>44.41</v>
      </c>
      <c r="DL66" s="17">
        <v>47.84</v>
      </c>
      <c r="DM66" s="20">
        <v>43.66</v>
      </c>
      <c r="DN66" s="16">
        <v>41.11</v>
      </c>
      <c r="DO66" s="16">
        <v>42.65</v>
      </c>
      <c r="DP66" s="16">
        <v>0</v>
      </c>
      <c r="DQ66" s="20">
        <v>2</v>
      </c>
      <c r="DR66" s="20">
        <v>2</v>
      </c>
      <c r="DS66" s="17">
        <v>0</v>
      </c>
      <c r="DT66" s="17">
        <v>-2</v>
      </c>
      <c r="DU66" s="17">
        <v>-7</v>
      </c>
      <c r="DV66" s="17">
        <v>-10</v>
      </c>
      <c r="DW66" s="17">
        <v>-10</v>
      </c>
      <c r="DX66" s="17">
        <v>-7</v>
      </c>
      <c r="DY66" s="17">
        <v>-2</v>
      </c>
      <c r="DZ66" s="17">
        <v>6</v>
      </c>
      <c r="EA66" s="17">
        <v>13</v>
      </c>
      <c r="EB66" s="17">
        <v>15</v>
      </c>
      <c r="EC66" s="17">
        <v>15</v>
      </c>
      <c r="ED66" s="17">
        <v>10</v>
      </c>
      <c r="EE66" s="20">
        <v>7</v>
      </c>
      <c r="EF66" s="20">
        <v>4</v>
      </c>
      <c r="EG66" s="20">
        <v>3</v>
      </c>
      <c r="EI66" s="129">
        <f t="shared" ref="EI66:EI129" si="16">AV66-BN66</f>
        <v>7.9999999999999627E-2</v>
      </c>
      <c r="EJ66" s="129">
        <f t="shared" ref="EJ66:EJ129" si="17">AW66-BO66</f>
        <v>0.55000000000000027</v>
      </c>
      <c r="EK66" s="129">
        <f t="shared" ref="EK66:EK129" si="18">AX66-BP66</f>
        <v>1.68</v>
      </c>
      <c r="EL66" s="129">
        <f t="shared" ref="EL66:EL129" si="19">AY66-BQ66</f>
        <v>1.4200000000000002</v>
      </c>
      <c r="EM66" s="129">
        <f t="shared" ref="EM66:EM129" si="20">AZ66-BR66</f>
        <v>0.24</v>
      </c>
      <c r="EN66" s="129">
        <f t="shared" ref="EN66:EN129" si="21">BA66-BS66</f>
        <v>0.22999999999999998</v>
      </c>
      <c r="EO66" s="129">
        <f t="shared" ref="EO66:EO129" si="22">BB66-BT66</f>
        <v>0.10999999999999999</v>
      </c>
      <c r="EP66" s="129">
        <f t="shared" ref="EP66:EP129" si="23">BC66-BU66</f>
        <v>-1.0600000000000003</v>
      </c>
      <c r="EQ66" s="129">
        <f t="shared" ref="EQ66:EQ129" si="24">BD66-BV66</f>
        <v>-0.85000000000000009</v>
      </c>
      <c r="ER66" s="129">
        <f t="shared" ref="ER66:ER129" si="25">BE66-BW66</f>
        <v>-1.5399999999999996</v>
      </c>
      <c r="ES66" s="129">
        <f t="shared" ref="ES66:ES129" si="26">BF66-BX66</f>
        <v>1.1900000000000004</v>
      </c>
      <c r="ET66" s="129">
        <f t="shared" ref="ET66:ET129" si="27">BG66-BY66</f>
        <v>3.03</v>
      </c>
      <c r="EU66" s="129">
        <f t="shared" ref="EU66:EU129" si="28">BH66-BZ66</f>
        <v>0.91000000000000014</v>
      </c>
      <c r="EV66" s="129">
        <f t="shared" ref="EV66:EV129" si="29">BI66-CA66</f>
        <v>0.57999999999999963</v>
      </c>
      <c r="EW66" s="129">
        <f t="shared" ref="EW66:EW129" si="30">BJ66-CB66</f>
        <v>-0.5600000000000005</v>
      </c>
    </row>
    <row r="67" spans="1:153" ht="14">
      <c r="A67" s="2" t="s">
        <v>595</v>
      </c>
      <c r="B67" s="2" t="s">
        <v>1666</v>
      </c>
      <c r="C67" s="2">
        <v>12</v>
      </c>
      <c r="D67" s="2">
        <v>11</v>
      </c>
      <c r="E67" s="2">
        <v>46818858</v>
      </c>
      <c r="F67" s="2">
        <v>155.69999999999999</v>
      </c>
      <c r="G67" s="2">
        <v>39.1</v>
      </c>
      <c r="H67" s="2" t="s">
        <v>167</v>
      </c>
      <c r="I67" s="2"/>
      <c r="J67" s="2" t="s">
        <v>99</v>
      </c>
      <c r="K67" s="2" t="s">
        <v>335</v>
      </c>
      <c r="L67" s="30" t="s">
        <v>598</v>
      </c>
      <c r="M67" s="30"/>
      <c r="N67" s="30"/>
      <c r="O67" s="30"/>
      <c r="P67" s="3" t="s">
        <v>48</v>
      </c>
      <c r="Q67" s="3">
        <v>26</v>
      </c>
      <c r="R67" s="2">
        <v>19</v>
      </c>
      <c r="S67" s="2">
        <v>16</v>
      </c>
      <c r="T67" s="2" t="s">
        <v>553</v>
      </c>
      <c r="U67" s="33"/>
      <c r="V67" s="3" t="s">
        <v>64</v>
      </c>
      <c r="W67" s="3">
        <v>59</v>
      </c>
      <c r="X67" s="2">
        <v>38</v>
      </c>
      <c r="Y67" s="2">
        <v>38</v>
      </c>
      <c r="Z67" s="2"/>
      <c r="AA67" s="33" t="s">
        <v>443</v>
      </c>
      <c r="AB67" s="12" t="s">
        <v>526</v>
      </c>
      <c r="AC67" s="12">
        <v>48</v>
      </c>
      <c r="AD67" s="13">
        <v>31</v>
      </c>
      <c r="AE67" s="13">
        <v>22</v>
      </c>
      <c r="AF67" s="13"/>
      <c r="AG67" s="34" t="s">
        <v>180</v>
      </c>
      <c r="AH67" s="2" t="s">
        <v>599</v>
      </c>
      <c r="AI67" s="2" t="s">
        <v>409</v>
      </c>
      <c r="AJ67" s="2" t="s">
        <v>342</v>
      </c>
      <c r="AK67" s="2" t="s">
        <v>359</v>
      </c>
      <c r="AL67" s="2" t="s">
        <v>87</v>
      </c>
      <c r="AM67" s="1" t="s">
        <v>176</v>
      </c>
      <c r="AN67" s="2" t="s">
        <v>89</v>
      </c>
      <c r="AO67" s="1" t="s">
        <v>108</v>
      </c>
      <c r="AP67" s="2" t="s">
        <v>91</v>
      </c>
      <c r="AQ67" s="1" t="s">
        <v>600</v>
      </c>
      <c r="AR67" s="2" t="s">
        <v>93</v>
      </c>
      <c r="AS67" s="14" t="s">
        <v>601</v>
      </c>
      <c r="AT67" s="15" t="s">
        <v>602</v>
      </c>
      <c r="AU67" s="1">
        <v>1</v>
      </c>
      <c r="AV67" s="104">
        <v>2.17</v>
      </c>
      <c r="AW67" s="105">
        <v>2.5299999999999998</v>
      </c>
      <c r="AX67" s="115">
        <v>1.54</v>
      </c>
      <c r="AY67" s="107">
        <v>1.73</v>
      </c>
      <c r="AZ67" s="106">
        <v>0.5</v>
      </c>
      <c r="BA67" s="108">
        <v>0.62</v>
      </c>
      <c r="BB67" s="106">
        <v>0</v>
      </c>
      <c r="BC67" s="108">
        <v>0.35</v>
      </c>
      <c r="BD67" s="107">
        <v>0</v>
      </c>
      <c r="BE67" s="106">
        <v>2.12</v>
      </c>
      <c r="BF67" s="106">
        <v>2.88</v>
      </c>
      <c r="BG67" s="106">
        <v>4.5</v>
      </c>
      <c r="BH67" s="106">
        <v>2.14</v>
      </c>
      <c r="BI67" s="8">
        <v>2.0099999999999998</v>
      </c>
      <c r="BJ67" s="7">
        <v>3.34</v>
      </c>
      <c r="BK67" s="9">
        <v>3.87</v>
      </c>
      <c r="BL67" s="4">
        <v>8.08</v>
      </c>
      <c r="BM67" s="4">
        <v>12.85</v>
      </c>
      <c r="BN67" s="4">
        <v>2.63</v>
      </c>
      <c r="BO67" s="37">
        <v>0</v>
      </c>
      <c r="BP67" s="5">
        <v>0.32</v>
      </c>
      <c r="BQ67" s="7">
        <v>0.41</v>
      </c>
      <c r="BR67" s="7">
        <v>1.57</v>
      </c>
      <c r="BS67" s="8">
        <v>2.14</v>
      </c>
      <c r="BT67" s="7">
        <v>2.11</v>
      </c>
      <c r="BU67" s="8">
        <v>2.4900000000000002</v>
      </c>
      <c r="BV67" s="6">
        <v>2.17</v>
      </c>
      <c r="BW67" s="7">
        <v>1.9</v>
      </c>
      <c r="BX67" s="7">
        <v>3.54</v>
      </c>
      <c r="BY67" s="7">
        <v>3.41</v>
      </c>
      <c r="BZ67" s="7">
        <v>2.12</v>
      </c>
      <c r="CA67" s="8">
        <v>2.04</v>
      </c>
      <c r="CB67" s="7">
        <v>4.07</v>
      </c>
      <c r="CC67" s="9">
        <v>5.98</v>
      </c>
      <c r="CD67" s="4">
        <v>7.06</v>
      </c>
      <c r="CE67" s="4">
        <v>12.23</v>
      </c>
      <c r="CF67" s="16">
        <v>28.05</v>
      </c>
      <c r="CG67" s="38">
        <v>30.52</v>
      </c>
      <c r="CH67" s="23">
        <v>32.15</v>
      </c>
      <c r="CI67" s="18">
        <v>34.25</v>
      </c>
      <c r="CJ67" s="17">
        <v>34.229999999999997</v>
      </c>
      <c r="CK67" s="19">
        <v>34.130000000000003</v>
      </c>
      <c r="CL67" s="17">
        <v>37.53</v>
      </c>
      <c r="CM67" s="19">
        <v>38.229999999999997</v>
      </c>
      <c r="CN67" s="18">
        <v>37.97</v>
      </c>
      <c r="CO67" s="17">
        <v>36.42</v>
      </c>
      <c r="CP67" s="17">
        <v>37.9</v>
      </c>
      <c r="CQ67" s="17">
        <v>35.78</v>
      </c>
      <c r="CR67" s="17">
        <v>43.24</v>
      </c>
      <c r="CS67" s="19">
        <v>45</v>
      </c>
      <c r="CT67" s="17">
        <v>46.46</v>
      </c>
      <c r="CU67" s="20">
        <v>44.26</v>
      </c>
      <c r="CV67" s="16">
        <v>42.44</v>
      </c>
      <c r="CW67" s="16">
        <v>38.880000000000003</v>
      </c>
      <c r="CX67" s="16">
        <v>27.35</v>
      </c>
      <c r="CY67" s="38">
        <v>31.78</v>
      </c>
      <c r="CZ67" s="23">
        <v>33.22</v>
      </c>
      <c r="DA67" s="17">
        <v>35.82</v>
      </c>
      <c r="DB67" s="17">
        <v>34.83</v>
      </c>
      <c r="DC67" s="19">
        <v>34.590000000000003</v>
      </c>
      <c r="DD67" s="17">
        <v>37.71</v>
      </c>
      <c r="DE67" s="19">
        <v>38.14</v>
      </c>
      <c r="DF67" s="18">
        <v>37.79</v>
      </c>
      <c r="DG67" s="17">
        <v>36.33</v>
      </c>
      <c r="DH67" s="17">
        <v>38.85</v>
      </c>
      <c r="DI67" s="17">
        <v>35.880000000000003</v>
      </c>
      <c r="DJ67" s="17">
        <v>43.48</v>
      </c>
      <c r="DK67" s="19">
        <v>45.92</v>
      </c>
      <c r="DL67" s="17">
        <v>46.58</v>
      </c>
      <c r="DM67" s="20">
        <v>43.11</v>
      </c>
      <c r="DN67" s="16">
        <v>42.9</v>
      </c>
      <c r="DO67" s="16">
        <v>38.03</v>
      </c>
      <c r="DP67" s="16">
        <v>11</v>
      </c>
      <c r="DQ67" s="20">
        <v>12</v>
      </c>
      <c r="DR67" s="23">
        <v>12</v>
      </c>
      <c r="DS67" s="17">
        <v>7</v>
      </c>
      <c r="DT67" s="17">
        <v>-2</v>
      </c>
      <c r="DU67" s="17">
        <v>-9</v>
      </c>
      <c r="DV67" s="17">
        <v>-11</v>
      </c>
      <c r="DW67" s="17">
        <v>-11</v>
      </c>
      <c r="DX67" s="17">
        <v>-8</v>
      </c>
      <c r="DY67" s="17">
        <v>-5</v>
      </c>
      <c r="DZ67" s="17">
        <v>6</v>
      </c>
      <c r="EA67" s="17">
        <v>14</v>
      </c>
      <c r="EB67" s="17">
        <v>22</v>
      </c>
      <c r="EC67" s="17">
        <v>22</v>
      </c>
      <c r="ED67" s="17">
        <v>22</v>
      </c>
      <c r="EE67" s="20">
        <v>20</v>
      </c>
      <c r="EF67" s="20">
        <v>19</v>
      </c>
      <c r="EG67" s="20">
        <v>23</v>
      </c>
      <c r="EI67" s="129">
        <f t="shared" si="16"/>
        <v>-0.45999999999999996</v>
      </c>
      <c r="EJ67" s="129">
        <f t="shared" si="17"/>
        <v>2.5299999999999998</v>
      </c>
      <c r="EK67" s="129">
        <f t="shared" si="18"/>
        <v>1.22</v>
      </c>
      <c r="EL67" s="129">
        <f t="shared" si="19"/>
        <v>1.32</v>
      </c>
      <c r="EM67" s="129">
        <f t="shared" si="20"/>
        <v>-1.07</v>
      </c>
      <c r="EN67" s="129">
        <f t="shared" si="21"/>
        <v>-1.52</v>
      </c>
      <c r="EO67" s="129">
        <f t="shared" si="22"/>
        <v>-2.11</v>
      </c>
      <c r="EP67" s="129">
        <f t="shared" si="23"/>
        <v>-2.14</v>
      </c>
      <c r="EQ67" s="129">
        <f t="shared" si="24"/>
        <v>-2.17</v>
      </c>
      <c r="ER67" s="129">
        <f t="shared" si="25"/>
        <v>0.2200000000000002</v>
      </c>
      <c r="ES67" s="129">
        <f t="shared" si="26"/>
        <v>-0.66000000000000014</v>
      </c>
      <c r="ET67" s="129">
        <f t="shared" si="27"/>
        <v>1.0899999999999999</v>
      </c>
      <c r="EU67" s="129">
        <f t="shared" si="28"/>
        <v>2.0000000000000018E-2</v>
      </c>
      <c r="EV67" s="129">
        <f t="shared" si="29"/>
        <v>-3.0000000000000249E-2</v>
      </c>
      <c r="EW67" s="129">
        <f t="shared" si="30"/>
        <v>-0.73000000000000043</v>
      </c>
    </row>
    <row r="68" spans="1:153" ht="14">
      <c r="A68" s="2" t="s">
        <v>1273</v>
      </c>
      <c r="B68" s="2" t="s">
        <v>1666</v>
      </c>
      <c r="C68" s="2">
        <v>14</v>
      </c>
      <c r="D68" s="2">
        <v>7</v>
      </c>
      <c r="E68" s="2">
        <v>41966411</v>
      </c>
      <c r="F68" s="2">
        <v>162.5</v>
      </c>
      <c r="G68" s="2">
        <v>44.1</v>
      </c>
      <c r="H68" s="2" t="s">
        <v>167</v>
      </c>
      <c r="I68" s="2"/>
      <c r="J68" s="2" t="s">
        <v>238</v>
      </c>
      <c r="K68" s="2" t="s">
        <v>335</v>
      </c>
      <c r="L68" s="30"/>
      <c r="M68" s="30"/>
      <c r="N68" s="30"/>
      <c r="O68" s="30"/>
      <c r="P68" s="3" t="s">
        <v>48</v>
      </c>
      <c r="Q68" s="3">
        <v>11</v>
      </c>
      <c r="R68" s="2">
        <v>13</v>
      </c>
      <c r="S68" s="2">
        <v>6</v>
      </c>
      <c r="T68" s="2" t="s">
        <v>1276</v>
      </c>
      <c r="U68" s="33"/>
      <c r="V68" s="3" t="s">
        <v>64</v>
      </c>
      <c r="W68" s="3">
        <v>49</v>
      </c>
      <c r="X68" s="2">
        <v>44</v>
      </c>
      <c r="Y68" s="2">
        <v>33</v>
      </c>
      <c r="Z68" s="2"/>
      <c r="AA68" s="33" t="s">
        <v>107</v>
      </c>
      <c r="AB68" s="12" t="s">
        <v>526</v>
      </c>
      <c r="AC68" s="12">
        <v>51</v>
      </c>
      <c r="AD68" s="13">
        <v>43</v>
      </c>
      <c r="AE68" s="13">
        <v>26</v>
      </c>
      <c r="AF68" s="13"/>
      <c r="AG68" s="34" t="s">
        <v>152</v>
      </c>
      <c r="AH68" s="2" t="s">
        <v>127</v>
      </c>
      <c r="AI68" s="2" t="s">
        <v>118</v>
      </c>
      <c r="AJ68" s="2" t="s">
        <v>257</v>
      </c>
      <c r="AK68" s="2" t="s">
        <v>519</v>
      </c>
      <c r="AL68" s="2" t="s">
        <v>87</v>
      </c>
      <c r="AM68" s="1" t="s">
        <v>88</v>
      </c>
      <c r="AN68" s="2" t="s">
        <v>89</v>
      </c>
      <c r="AO68" s="1" t="s">
        <v>108</v>
      </c>
      <c r="AP68" s="2" t="s">
        <v>91</v>
      </c>
      <c r="AQ68" s="1" t="s">
        <v>1277</v>
      </c>
      <c r="AR68" s="2" t="s">
        <v>93</v>
      </c>
      <c r="AS68" s="14" t="s">
        <v>1278</v>
      </c>
      <c r="AT68" s="15" t="s">
        <v>95</v>
      </c>
      <c r="AU68" s="1">
        <v>7</v>
      </c>
      <c r="AV68" s="104">
        <v>4.5599999999999996</v>
      </c>
      <c r="AW68" s="114">
        <v>4.22</v>
      </c>
      <c r="AX68" s="115">
        <v>3.9</v>
      </c>
      <c r="AY68" s="107">
        <v>2.2000000000000002</v>
      </c>
      <c r="AZ68" s="106">
        <v>1.94</v>
      </c>
      <c r="BA68" s="108">
        <v>2.87</v>
      </c>
      <c r="BB68" s="106">
        <v>4.29</v>
      </c>
      <c r="BC68" s="108">
        <v>4.5599999999999996</v>
      </c>
      <c r="BD68" s="107">
        <v>5.23</v>
      </c>
      <c r="BE68" s="106">
        <v>4.5</v>
      </c>
      <c r="BF68" s="106">
        <v>8.69</v>
      </c>
      <c r="BG68" s="106">
        <v>8.01</v>
      </c>
      <c r="BH68" s="106">
        <v>4.1900000000000004</v>
      </c>
      <c r="BI68" s="8">
        <v>4.4800000000000004</v>
      </c>
      <c r="BJ68" s="7">
        <v>6.54</v>
      </c>
      <c r="BK68" s="9">
        <v>8.5</v>
      </c>
      <c r="BL68" s="4">
        <v>13.74</v>
      </c>
      <c r="BM68" s="4">
        <v>15.5</v>
      </c>
      <c r="BN68" s="4">
        <v>4.03</v>
      </c>
      <c r="BO68" s="39">
        <v>4.76</v>
      </c>
      <c r="BP68" s="5">
        <v>3.37</v>
      </c>
      <c r="BQ68" s="7">
        <v>2.86</v>
      </c>
      <c r="BR68" s="7">
        <v>3.9</v>
      </c>
      <c r="BS68" s="8">
        <v>4.92</v>
      </c>
      <c r="BT68" s="7">
        <v>6.58</v>
      </c>
      <c r="BU68" s="8">
        <v>5.77</v>
      </c>
      <c r="BV68" s="6">
        <v>6.03</v>
      </c>
      <c r="BW68" s="7">
        <v>7.03</v>
      </c>
      <c r="BX68" s="7">
        <v>9.43</v>
      </c>
      <c r="BY68" s="7">
        <v>9.07</v>
      </c>
      <c r="BZ68" s="7">
        <v>7.29</v>
      </c>
      <c r="CA68" s="8">
        <v>5.9</v>
      </c>
      <c r="CB68" s="7">
        <v>8.11</v>
      </c>
      <c r="CC68" s="9">
        <v>8.51</v>
      </c>
      <c r="CD68" s="4">
        <v>13.06</v>
      </c>
      <c r="CE68" s="4">
        <v>16.72</v>
      </c>
      <c r="CF68" s="16">
        <v>27.11</v>
      </c>
      <c r="CG68" s="40">
        <v>30.28</v>
      </c>
      <c r="CH68" s="23">
        <v>30.92</v>
      </c>
      <c r="CI68" s="18">
        <v>30.97</v>
      </c>
      <c r="CJ68" s="17">
        <v>32.83</v>
      </c>
      <c r="CK68" s="19">
        <v>33.630000000000003</v>
      </c>
      <c r="CL68" s="17">
        <v>35.08</v>
      </c>
      <c r="CM68" s="19">
        <v>36.119999999999997</v>
      </c>
      <c r="CN68" s="18">
        <v>37.54</v>
      </c>
      <c r="CO68" s="17">
        <v>36.42</v>
      </c>
      <c r="CP68" s="17">
        <v>36.81</v>
      </c>
      <c r="CQ68" s="17">
        <v>39.64</v>
      </c>
      <c r="CR68" s="17">
        <v>44.2</v>
      </c>
      <c r="CS68" s="19">
        <v>45.83</v>
      </c>
      <c r="CT68" s="17">
        <v>47.7</v>
      </c>
      <c r="CU68" s="20">
        <v>44.1</v>
      </c>
      <c r="CV68" s="16">
        <v>43.51</v>
      </c>
      <c r="CW68" s="16">
        <v>40.04</v>
      </c>
      <c r="CX68" s="16">
        <v>27.78</v>
      </c>
      <c r="CY68" s="40">
        <v>31.44</v>
      </c>
      <c r="CZ68" s="23">
        <v>31.81</v>
      </c>
      <c r="DA68" s="17">
        <v>31.48</v>
      </c>
      <c r="DB68" s="17">
        <v>33.729999999999997</v>
      </c>
      <c r="DC68" s="19">
        <v>33.799999999999997</v>
      </c>
      <c r="DD68" s="17">
        <v>35.96</v>
      </c>
      <c r="DE68" s="19">
        <v>36.840000000000003</v>
      </c>
      <c r="DF68" s="18">
        <v>37.04</v>
      </c>
      <c r="DG68" s="17">
        <v>35.47</v>
      </c>
      <c r="DH68" s="17">
        <v>36.35</v>
      </c>
      <c r="DI68" s="17">
        <v>39.64</v>
      </c>
      <c r="DJ68" s="17">
        <v>44.27</v>
      </c>
      <c r="DK68" s="19">
        <v>46.8</v>
      </c>
      <c r="DL68" s="17">
        <v>48.12</v>
      </c>
      <c r="DM68" s="20">
        <v>44.17</v>
      </c>
      <c r="DN68" s="16">
        <v>43.27</v>
      </c>
      <c r="DO68" s="16">
        <v>40.01</v>
      </c>
      <c r="DP68" s="16">
        <v>9</v>
      </c>
      <c r="DQ68" s="23">
        <v>4</v>
      </c>
      <c r="DR68" s="23">
        <v>0</v>
      </c>
      <c r="DS68" s="17">
        <v>0</v>
      </c>
      <c r="DT68" s="17">
        <v>-5</v>
      </c>
      <c r="DU68" s="17">
        <v>-8</v>
      </c>
      <c r="DV68" s="17">
        <v>-6</v>
      </c>
      <c r="DW68" s="17">
        <v>-5</v>
      </c>
      <c r="DX68" s="17">
        <v>0</v>
      </c>
      <c r="DY68" s="17">
        <v>1</v>
      </c>
      <c r="DZ68" s="17">
        <v>7</v>
      </c>
      <c r="EA68" s="17">
        <v>16</v>
      </c>
      <c r="EB68" s="17">
        <v>22</v>
      </c>
      <c r="EC68" s="17">
        <v>19</v>
      </c>
      <c r="ED68" s="17">
        <v>18</v>
      </c>
      <c r="EE68" s="20">
        <v>13</v>
      </c>
      <c r="EF68" s="20">
        <v>12</v>
      </c>
      <c r="EG68" s="20">
        <v>9</v>
      </c>
      <c r="EI68" s="129">
        <f t="shared" si="16"/>
        <v>0.52999999999999936</v>
      </c>
      <c r="EJ68" s="129">
        <f t="shared" si="17"/>
        <v>-0.54</v>
      </c>
      <c r="EK68" s="129">
        <f t="shared" si="18"/>
        <v>0.5299999999999998</v>
      </c>
      <c r="EL68" s="129">
        <f t="shared" si="19"/>
        <v>-0.6599999999999997</v>
      </c>
      <c r="EM68" s="129">
        <f t="shared" si="20"/>
        <v>-1.96</v>
      </c>
      <c r="EN68" s="129">
        <f t="shared" si="21"/>
        <v>-2.0499999999999998</v>
      </c>
      <c r="EO68" s="129">
        <f t="shared" si="22"/>
        <v>-2.29</v>
      </c>
      <c r="EP68" s="129">
        <f t="shared" si="23"/>
        <v>-1.21</v>
      </c>
      <c r="EQ68" s="129">
        <f t="shared" si="24"/>
        <v>-0.79999999999999982</v>
      </c>
      <c r="ER68" s="129">
        <f t="shared" si="25"/>
        <v>-2.5300000000000002</v>
      </c>
      <c r="ES68" s="129">
        <f t="shared" si="26"/>
        <v>-0.74000000000000021</v>
      </c>
      <c r="ET68" s="129">
        <f t="shared" si="27"/>
        <v>-1.0600000000000005</v>
      </c>
      <c r="EU68" s="129">
        <f t="shared" si="28"/>
        <v>-3.0999999999999996</v>
      </c>
      <c r="EV68" s="129">
        <f t="shared" si="29"/>
        <v>-1.42</v>
      </c>
      <c r="EW68" s="129">
        <f t="shared" si="30"/>
        <v>-1.5699999999999994</v>
      </c>
    </row>
    <row r="69" spans="1:153" ht="14">
      <c r="A69" s="2" t="s">
        <v>1237</v>
      </c>
      <c r="B69" s="2" t="s">
        <v>1666</v>
      </c>
      <c r="C69" s="2">
        <v>14</v>
      </c>
      <c r="D69" s="2">
        <v>9</v>
      </c>
      <c r="E69" s="2">
        <v>51415035</v>
      </c>
      <c r="F69" s="2">
        <v>160.5</v>
      </c>
      <c r="G69" s="2">
        <v>48.95</v>
      </c>
      <c r="H69" s="2" t="s">
        <v>167</v>
      </c>
      <c r="I69" s="2"/>
      <c r="J69" s="2" t="s">
        <v>99</v>
      </c>
      <c r="K69" s="2" t="s">
        <v>335</v>
      </c>
      <c r="L69" s="30" t="s">
        <v>168</v>
      </c>
      <c r="M69" s="30"/>
      <c r="N69" s="30"/>
      <c r="O69" s="30"/>
      <c r="P69" s="3" t="s">
        <v>6</v>
      </c>
      <c r="Q69" s="3">
        <v>33</v>
      </c>
      <c r="R69" s="2">
        <v>26</v>
      </c>
      <c r="S69" s="2">
        <v>22</v>
      </c>
      <c r="T69" s="2" t="s">
        <v>1240</v>
      </c>
      <c r="U69" s="33"/>
      <c r="V69" s="3" t="s">
        <v>137</v>
      </c>
      <c r="W69" s="3">
        <v>70</v>
      </c>
      <c r="X69" s="2">
        <v>54</v>
      </c>
      <c r="Y69" s="2">
        <v>35</v>
      </c>
      <c r="Z69" s="2"/>
      <c r="AA69" s="33" t="s">
        <v>443</v>
      </c>
      <c r="AB69" s="12" t="s">
        <v>116</v>
      </c>
      <c r="AC69" s="12">
        <v>62</v>
      </c>
      <c r="AD69" s="13">
        <v>41</v>
      </c>
      <c r="AE69" s="13">
        <v>16</v>
      </c>
      <c r="AF69" s="13"/>
      <c r="AG69" s="34" t="s">
        <v>180</v>
      </c>
      <c r="AH69" s="2" t="s">
        <v>103</v>
      </c>
      <c r="AI69" s="2" t="s">
        <v>383</v>
      </c>
      <c r="AJ69" s="2" t="s">
        <v>85</v>
      </c>
      <c r="AK69" s="2" t="s">
        <v>296</v>
      </c>
      <c r="AL69" s="2" t="s">
        <v>87</v>
      </c>
      <c r="AM69" s="1" t="s">
        <v>90</v>
      </c>
      <c r="AN69" s="2" t="s">
        <v>89</v>
      </c>
      <c r="AO69" s="1" t="s">
        <v>108</v>
      </c>
      <c r="AP69" s="2" t="s">
        <v>91</v>
      </c>
      <c r="AQ69" s="1" t="s">
        <v>1241</v>
      </c>
      <c r="AR69" s="2" t="s">
        <v>93</v>
      </c>
      <c r="AS69" s="14" t="s">
        <v>1242</v>
      </c>
      <c r="AT69" s="15" t="s">
        <v>95</v>
      </c>
      <c r="AU69" s="1">
        <v>6</v>
      </c>
      <c r="AV69" s="104">
        <v>4.91</v>
      </c>
      <c r="AW69" s="107">
        <v>3.53</v>
      </c>
      <c r="AX69" s="106">
        <v>2.86</v>
      </c>
      <c r="AY69" s="107">
        <v>2.99</v>
      </c>
      <c r="AZ69" s="106">
        <v>2.08</v>
      </c>
      <c r="BA69" s="108">
        <v>1.89</v>
      </c>
      <c r="BB69" s="106">
        <v>0</v>
      </c>
      <c r="BC69" s="108">
        <v>0</v>
      </c>
      <c r="BD69" s="107">
        <v>0.83</v>
      </c>
      <c r="BE69" s="106">
        <v>2.62</v>
      </c>
      <c r="BF69" s="106">
        <v>3.64</v>
      </c>
      <c r="BG69" s="106">
        <v>4.8899999999999997</v>
      </c>
      <c r="BH69" s="106">
        <v>2.2000000000000002</v>
      </c>
      <c r="BI69" s="8">
        <v>2.2000000000000002</v>
      </c>
      <c r="BJ69" s="7">
        <v>4.72</v>
      </c>
      <c r="BK69" s="9">
        <v>6.33</v>
      </c>
      <c r="BL69" s="4">
        <v>8.77</v>
      </c>
      <c r="BM69" s="4">
        <v>15.65</v>
      </c>
      <c r="BN69" s="4">
        <v>4.4800000000000004</v>
      </c>
      <c r="BO69" s="6">
        <v>1.96</v>
      </c>
      <c r="BP69" s="7">
        <v>0</v>
      </c>
      <c r="BQ69" s="7">
        <v>1.3</v>
      </c>
      <c r="BR69" s="7">
        <v>1.1499999999999999</v>
      </c>
      <c r="BS69" s="8">
        <v>1.37</v>
      </c>
      <c r="BT69" s="7">
        <v>1.9</v>
      </c>
      <c r="BU69" s="8">
        <v>1.81</v>
      </c>
      <c r="BV69" s="6">
        <v>1.9</v>
      </c>
      <c r="BW69" s="7">
        <v>2.8</v>
      </c>
      <c r="BX69" s="7">
        <v>5.62</v>
      </c>
      <c r="BY69" s="7">
        <v>4.7300000000000004</v>
      </c>
      <c r="BZ69" s="7">
        <v>2.11</v>
      </c>
      <c r="CA69" s="8">
        <v>0.9</v>
      </c>
      <c r="CB69" s="7">
        <v>3.48</v>
      </c>
      <c r="CC69" s="9">
        <v>5.47</v>
      </c>
      <c r="CD69" s="4">
        <v>7.93</v>
      </c>
      <c r="CE69" s="4">
        <v>14.38</v>
      </c>
      <c r="CF69" s="16">
        <v>25.49</v>
      </c>
      <c r="CG69" s="18">
        <v>30.51</v>
      </c>
      <c r="CH69" s="17">
        <v>31.35</v>
      </c>
      <c r="CI69" s="18">
        <v>32.07</v>
      </c>
      <c r="CJ69" s="17">
        <v>35.04</v>
      </c>
      <c r="CK69" s="19">
        <v>35.31</v>
      </c>
      <c r="CL69" s="17">
        <v>36.67</v>
      </c>
      <c r="CM69" s="19">
        <v>37.619999999999997</v>
      </c>
      <c r="CN69" s="18">
        <v>36.03</v>
      </c>
      <c r="CO69" s="17">
        <v>36.6</v>
      </c>
      <c r="CP69" s="17">
        <v>40.68</v>
      </c>
      <c r="CQ69" s="17">
        <v>40.78</v>
      </c>
      <c r="CR69" s="17">
        <v>43.39</v>
      </c>
      <c r="CS69" s="19">
        <v>45.34</v>
      </c>
      <c r="CT69" s="17">
        <v>46.84</v>
      </c>
      <c r="CU69" s="20">
        <v>43.38</v>
      </c>
      <c r="CV69" s="16">
        <v>43.05</v>
      </c>
      <c r="CW69" s="16">
        <v>35.85</v>
      </c>
      <c r="CX69" s="16">
        <v>25.91</v>
      </c>
      <c r="CY69" s="18">
        <v>30.07</v>
      </c>
      <c r="CZ69" s="17">
        <v>32.380000000000003</v>
      </c>
      <c r="DA69" s="17">
        <v>32.880000000000003</v>
      </c>
      <c r="DB69" s="17">
        <v>35.049999999999997</v>
      </c>
      <c r="DC69" s="19">
        <v>35.18</v>
      </c>
      <c r="DD69" s="17">
        <v>36.549999999999997</v>
      </c>
      <c r="DE69" s="19">
        <v>36.49</v>
      </c>
      <c r="DF69" s="18">
        <v>35.78</v>
      </c>
      <c r="DG69" s="17">
        <v>36.369999999999997</v>
      </c>
      <c r="DH69" s="17">
        <v>40.08</v>
      </c>
      <c r="DI69" s="17">
        <v>40.119999999999997</v>
      </c>
      <c r="DJ69" s="17">
        <v>43.73</v>
      </c>
      <c r="DK69" s="19">
        <v>46.73</v>
      </c>
      <c r="DL69" s="17">
        <v>47.89</v>
      </c>
      <c r="DM69" s="20">
        <v>42.54</v>
      </c>
      <c r="DN69" s="16">
        <v>43.62</v>
      </c>
      <c r="DO69" s="16">
        <v>35.869999999999997</v>
      </c>
      <c r="DP69" s="16">
        <v>8</v>
      </c>
      <c r="DQ69" s="17">
        <v>11</v>
      </c>
      <c r="DR69" s="17">
        <v>8</v>
      </c>
      <c r="DS69" s="17">
        <v>4</v>
      </c>
      <c r="DT69" s="17">
        <v>0</v>
      </c>
      <c r="DU69" s="17">
        <v>-4</v>
      </c>
      <c r="DV69" s="17">
        <v>-9</v>
      </c>
      <c r="DW69" s="17">
        <v>-10</v>
      </c>
      <c r="DX69" s="17">
        <v>-7</v>
      </c>
      <c r="DY69" s="17">
        <v>-1</v>
      </c>
      <c r="DZ69" s="17">
        <v>4</v>
      </c>
      <c r="EA69" s="17">
        <v>13</v>
      </c>
      <c r="EB69" s="17">
        <v>20</v>
      </c>
      <c r="EC69" s="17">
        <v>20</v>
      </c>
      <c r="ED69" s="17">
        <v>18</v>
      </c>
      <c r="EE69" s="20">
        <v>14</v>
      </c>
      <c r="EF69" s="20">
        <v>9</v>
      </c>
      <c r="EG69" s="20">
        <v>6</v>
      </c>
      <c r="EI69" s="129">
        <f t="shared" si="16"/>
        <v>0.42999999999999972</v>
      </c>
      <c r="EJ69" s="129">
        <f t="shared" si="17"/>
        <v>1.5699999999999998</v>
      </c>
      <c r="EK69" s="129">
        <f t="shared" si="18"/>
        <v>2.86</v>
      </c>
      <c r="EL69" s="129">
        <f t="shared" si="19"/>
        <v>1.6900000000000002</v>
      </c>
      <c r="EM69" s="129">
        <f t="shared" si="20"/>
        <v>0.93000000000000016</v>
      </c>
      <c r="EN69" s="129">
        <f t="shared" si="21"/>
        <v>0.5199999999999998</v>
      </c>
      <c r="EO69" s="129">
        <f t="shared" si="22"/>
        <v>-1.9</v>
      </c>
      <c r="EP69" s="129">
        <f t="shared" si="23"/>
        <v>-1.81</v>
      </c>
      <c r="EQ69" s="129">
        <f t="shared" si="24"/>
        <v>-1.0699999999999998</v>
      </c>
      <c r="ER69" s="129">
        <f t="shared" si="25"/>
        <v>-0.17999999999999972</v>
      </c>
      <c r="ES69" s="129">
        <f t="shared" si="26"/>
        <v>-1.98</v>
      </c>
      <c r="ET69" s="129">
        <f t="shared" si="27"/>
        <v>0.15999999999999925</v>
      </c>
      <c r="EU69" s="129">
        <f t="shared" si="28"/>
        <v>9.0000000000000302E-2</v>
      </c>
      <c r="EV69" s="129">
        <f t="shared" si="29"/>
        <v>1.3000000000000003</v>
      </c>
      <c r="EW69" s="129">
        <f t="shared" si="30"/>
        <v>1.2399999999999998</v>
      </c>
    </row>
    <row r="70" spans="1:153" ht="14">
      <c r="A70" s="2" t="s">
        <v>1229</v>
      </c>
      <c r="B70" s="2" t="s">
        <v>1666</v>
      </c>
      <c r="C70" s="2">
        <v>14</v>
      </c>
      <c r="D70" s="2">
        <v>1</v>
      </c>
      <c r="E70" s="2">
        <v>39434339</v>
      </c>
      <c r="F70" s="2">
        <v>163.80000000000001</v>
      </c>
      <c r="G70" s="2">
        <v>44.5</v>
      </c>
      <c r="H70" s="2" t="s">
        <v>167</v>
      </c>
      <c r="I70" s="2"/>
      <c r="J70" s="2" t="s">
        <v>238</v>
      </c>
      <c r="K70" s="2" t="s">
        <v>335</v>
      </c>
      <c r="L70" s="30" t="s">
        <v>168</v>
      </c>
      <c r="M70" s="30"/>
      <c r="N70" s="30"/>
      <c r="O70" s="30"/>
      <c r="P70" s="51"/>
      <c r="Q70" s="51"/>
      <c r="T70" s="2" t="s">
        <v>730</v>
      </c>
      <c r="U70" s="68"/>
      <c r="V70" s="3" t="s">
        <v>68</v>
      </c>
      <c r="W70" s="3">
        <v>49</v>
      </c>
      <c r="X70" s="2">
        <v>32</v>
      </c>
      <c r="Y70" s="2">
        <v>26</v>
      </c>
      <c r="AA70" s="33" t="s">
        <v>209</v>
      </c>
      <c r="AB70" s="12" t="s">
        <v>116</v>
      </c>
      <c r="AC70" s="12">
        <v>55</v>
      </c>
      <c r="AD70" s="13">
        <v>31</v>
      </c>
      <c r="AE70" s="13">
        <v>17</v>
      </c>
      <c r="AF70" s="13"/>
      <c r="AG70" s="34" t="s">
        <v>180</v>
      </c>
      <c r="AH70" s="2" t="s">
        <v>103</v>
      </c>
      <c r="AI70" s="2" t="s">
        <v>251</v>
      </c>
      <c r="AJ70" s="2" t="s">
        <v>179</v>
      </c>
      <c r="AK70" s="2" t="s">
        <v>513</v>
      </c>
      <c r="AL70" s="2" t="s">
        <v>87</v>
      </c>
      <c r="AM70" s="1" t="s">
        <v>176</v>
      </c>
      <c r="AN70" s="2" t="s">
        <v>89</v>
      </c>
      <c r="AO70" s="1" t="s">
        <v>108</v>
      </c>
      <c r="AP70" s="2" t="s">
        <v>91</v>
      </c>
      <c r="AQ70" s="1" t="s">
        <v>1220</v>
      </c>
      <c r="AR70" s="2" t="s">
        <v>93</v>
      </c>
      <c r="AS70" s="14" t="s">
        <v>752</v>
      </c>
      <c r="AT70" s="15" t="s">
        <v>95</v>
      </c>
      <c r="AU70" s="1">
        <v>2</v>
      </c>
      <c r="AV70" s="104">
        <v>4.79</v>
      </c>
      <c r="AW70" s="114">
        <v>3.83</v>
      </c>
      <c r="AX70" s="106">
        <v>2.68</v>
      </c>
      <c r="AY70" s="107">
        <v>2.06</v>
      </c>
      <c r="AZ70" s="106">
        <v>1.93</v>
      </c>
      <c r="BA70" s="108">
        <v>1.57</v>
      </c>
      <c r="BB70" s="106">
        <v>0</v>
      </c>
      <c r="BC70" s="108">
        <v>1.76</v>
      </c>
      <c r="BD70" s="107">
        <v>0</v>
      </c>
      <c r="BE70" s="106">
        <v>1.25</v>
      </c>
      <c r="BF70" s="106">
        <v>4.8499999999999996</v>
      </c>
      <c r="BG70" s="106">
        <v>4.68</v>
      </c>
      <c r="BH70" s="106">
        <v>2.66</v>
      </c>
      <c r="BI70" s="8">
        <v>3.71</v>
      </c>
      <c r="BJ70" s="7">
        <v>5.98</v>
      </c>
      <c r="BK70" s="9">
        <v>7.71</v>
      </c>
      <c r="BL70" s="4">
        <v>11.86</v>
      </c>
      <c r="BM70" s="4">
        <v>17.420000000000002</v>
      </c>
      <c r="BN70" s="4">
        <v>4.92</v>
      </c>
      <c r="BO70" s="39">
        <v>2.69</v>
      </c>
      <c r="BP70" s="7">
        <v>2.2200000000000002</v>
      </c>
      <c r="BQ70" s="7">
        <v>2.5</v>
      </c>
      <c r="BR70" s="7">
        <v>2.39</v>
      </c>
      <c r="BS70" s="8">
        <v>2.86</v>
      </c>
      <c r="BT70" s="7">
        <v>2.61</v>
      </c>
      <c r="BU70" s="8">
        <v>3.23</v>
      </c>
      <c r="BV70" s="6">
        <v>1.99</v>
      </c>
      <c r="BW70" s="7">
        <v>3.6</v>
      </c>
      <c r="BX70" s="7">
        <v>4.99</v>
      </c>
      <c r="BY70" s="7">
        <v>5.56</v>
      </c>
      <c r="BZ70" s="7">
        <v>4.25</v>
      </c>
      <c r="CA70" s="8">
        <v>4.03</v>
      </c>
      <c r="CB70" s="7">
        <v>6.07</v>
      </c>
      <c r="CC70" s="9">
        <v>7.34</v>
      </c>
      <c r="CD70" s="4">
        <v>9.82</v>
      </c>
      <c r="CE70" s="4">
        <v>16.3</v>
      </c>
      <c r="CF70" s="16">
        <v>26.83</v>
      </c>
      <c r="CG70" s="40">
        <v>30.46</v>
      </c>
      <c r="CH70" s="17">
        <v>31.79</v>
      </c>
      <c r="CI70" s="18">
        <v>34.15</v>
      </c>
      <c r="CJ70" s="17">
        <v>36.880000000000003</v>
      </c>
      <c r="CK70" s="19">
        <v>38.090000000000003</v>
      </c>
      <c r="CL70" s="17">
        <v>40.61</v>
      </c>
      <c r="CM70" s="19">
        <v>40.049999999999997</v>
      </c>
      <c r="CN70" s="18">
        <v>41.03</v>
      </c>
      <c r="CO70" s="17">
        <v>39.18</v>
      </c>
      <c r="CP70" s="17">
        <v>43.24</v>
      </c>
      <c r="CQ70" s="17">
        <v>42.45</v>
      </c>
      <c r="CR70" s="17">
        <v>43.14</v>
      </c>
      <c r="CS70" s="19">
        <v>45.98</v>
      </c>
      <c r="CT70" s="17">
        <v>46.58</v>
      </c>
      <c r="CU70" s="20">
        <v>42.92</v>
      </c>
      <c r="CV70" s="16">
        <v>42.98</v>
      </c>
      <c r="CW70" s="16">
        <v>37.43</v>
      </c>
      <c r="CX70" s="16">
        <v>27.32</v>
      </c>
      <c r="CY70" s="40">
        <v>30.29</v>
      </c>
      <c r="CZ70" s="17">
        <v>32.25</v>
      </c>
      <c r="DA70" s="17">
        <v>34.64</v>
      </c>
      <c r="DB70" s="17">
        <v>36.020000000000003</v>
      </c>
      <c r="DC70" s="19">
        <v>37.9</v>
      </c>
      <c r="DD70" s="17">
        <v>40.25</v>
      </c>
      <c r="DE70" s="19">
        <v>40.340000000000003</v>
      </c>
      <c r="DF70" s="18">
        <v>40.159999999999997</v>
      </c>
      <c r="DG70" s="17">
        <v>38.409999999999997</v>
      </c>
      <c r="DH70" s="17">
        <v>43.34</v>
      </c>
      <c r="DI70" s="17">
        <v>41.92</v>
      </c>
      <c r="DJ70" s="17">
        <v>42.86</v>
      </c>
      <c r="DK70" s="19">
        <v>46.34</v>
      </c>
      <c r="DL70" s="17">
        <v>46.61</v>
      </c>
      <c r="DM70" s="20">
        <v>42.46</v>
      </c>
      <c r="DN70" s="16">
        <v>42.65</v>
      </c>
      <c r="DO70" s="16">
        <v>36.549999999999997</v>
      </c>
      <c r="DP70" s="16">
        <v>6</v>
      </c>
      <c r="DQ70" s="23">
        <v>5</v>
      </c>
      <c r="DR70" s="17">
        <v>3</v>
      </c>
      <c r="DS70" s="17">
        <v>1</v>
      </c>
      <c r="DT70" s="17">
        <v>-1</v>
      </c>
      <c r="DU70" s="17">
        <v>-6</v>
      </c>
      <c r="DV70" s="17">
        <v>-7</v>
      </c>
      <c r="DW70" s="17">
        <v>-7</v>
      </c>
      <c r="DX70" s="17">
        <v>-6</v>
      </c>
      <c r="DY70" s="17">
        <v>-1</v>
      </c>
      <c r="DZ70" s="17">
        <v>10</v>
      </c>
      <c r="EA70" s="17">
        <v>16</v>
      </c>
      <c r="EB70" s="17">
        <v>20</v>
      </c>
      <c r="EC70" s="17">
        <v>20</v>
      </c>
      <c r="ED70" s="17">
        <v>15</v>
      </c>
      <c r="EE70" s="20">
        <v>11</v>
      </c>
      <c r="EF70" s="20">
        <v>6</v>
      </c>
      <c r="EG70" s="20">
        <v>4</v>
      </c>
      <c r="EI70" s="129">
        <f t="shared" si="16"/>
        <v>-0.12999999999999989</v>
      </c>
      <c r="EJ70" s="129">
        <f t="shared" si="17"/>
        <v>1.1400000000000001</v>
      </c>
      <c r="EK70" s="129">
        <f t="shared" si="18"/>
        <v>0.45999999999999996</v>
      </c>
      <c r="EL70" s="129">
        <f t="shared" si="19"/>
        <v>-0.43999999999999995</v>
      </c>
      <c r="EM70" s="129">
        <f t="shared" si="20"/>
        <v>-0.46000000000000019</v>
      </c>
      <c r="EN70" s="129">
        <f t="shared" si="21"/>
        <v>-1.2899999999999998</v>
      </c>
      <c r="EO70" s="129">
        <f t="shared" si="22"/>
        <v>-2.61</v>
      </c>
      <c r="EP70" s="129">
        <f t="shared" si="23"/>
        <v>-1.47</v>
      </c>
      <c r="EQ70" s="129">
        <f t="shared" si="24"/>
        <v>-1.99</v>
      </c>
      <c r="ER70" s="129">
        <f t="shared" si="25"/>
        <v>-2.35</v>
      </c>
      <c r="ES70" s="129">
        <f t="shared" si="26"/>
        <v>-0.14000000000000057</v>
      </c>
      <c r="ET70" s="129">
        <f t="shared" si="27"/>
        <v>-0.87999999999999989</v>
      </c>
      <c r="EU70" s="129">
        <f t="shared" si="28"/>
        <v>-1.5899999999999999</v>
      </c>
      <c r="EV70" s="129">
        <f t="shared" si="29"/>
        <v>-0.32000000000000028</v>
      </c>
      <c r="EW70" s="129">
        <f t="shared" si="30"/>
        <v>-8.9999999999999858E-2</v>
      </c>
    </row>
    <row r="71" spans="1:153" ht="14">
      <c r="A71" s="2" t="s">
        <v>1213</v>
      </c>
      <c r="B71" s="2" t="s">
        <v>1666</v>
      </c>
      <c r="C71" s="2">
        <v>14</v>
      </c>
      <c r="D71" s="2">
        <v>10</v>
      </c>
      <c r="E71" s="2">
        <v>53594516</v>
      </c>
      <c r="F71" s="2">
        <v>158.80000000000001</v>
      </c>
      <c r="G71" s="2">
        <v>43</v>
      </c>
      <c r="H71" s="2" t="s">
        <v>167</v>
      </c>
      <c r="I71" s="2"/>
      <c r="J71" s="2" t="s">
        <v>99</v>
      </c>
      <c r="K71" s="2" t="s">
        <v>335</v>
      </c>
      <c r="L71" s="30"/>
      <c r="M71" s="30"/>
      <c r="N71" s="30"/>
      <c r="O71" s="30"/>
      <c r="P71" s="51"/>
      <c r="Q71" s="51"/>
      <c r="T71" s="2" t="s">
        <v>1202</v>
      </c>
      <c r="U71" s="68"/>
      <c r="V71" s="3" t="s">
        <v>64</v>
      </c>
      <c r="W71" s="3">
        <v>29</v>
      </c>
      <c r="X71" s="2">
        <v>18</v>
      </c>
      <c r="Y71" s="2">
        <v>8</v>
      </c>
      <c r="AA71" s="33" t="s">
        <v>209</v>
      </c>
      <c r="AB71" s="12" t="s">
        <v>126</v>
      </c>
      <c r="AC71" s="12">
        <v>57</v>
      </c>
      <c r="AD71" s="13">
        <v>22</v>
      </c>
      <c r="AE71" s="13">
        <v>2</v>
      </c>
      <c r="AF71" s="13"/>
      <c r="AG71" s="34" t="s">
        <v>152</v>
      </c>
      <c r="AH71" s="2" t="s">
        <v>218</v>
      </c>
      <c r="AI71" s="2" t="s">
        <v>421</v>
      </c>
      <c r="AJ71" s="2" t="s">
        <v>312</v>
      </c>
      <c r="AK71" s="2" t="s">
        <v>331</v>
      </c>
      <c r="AL71" s="2" t="s">
        <v>87</v>
      </c>
      <c r="AM71" s="1" t="s">
        <v>108</v>
      </c>
      <c r="AN71" s="2" t="s">
        <v>89</v>
      </c>
      <c r="AO71" s="1" t="s">
        <v>108</v>
      </c>
      <c r="AP71" s="2" t="s">
        <v>91</v>
      </c>
      <c r="AQ71" s="1" t="s">
        <v>948</v>
      </c>
      <c r="AR71" s="2" t="s">
        <v>93</v>
      </c>
      <c r="AS71" s="14" t="s">
        <v>1214</v>
      </c>
      <c r="AT71" s="15" t="s">
        <v>95</v>
      </c>
      <c r="AU71" s="1">
        <v>3</v>
      </c>
      <c r="AV71" s="122">
        <v>3.51</v>
      </c>
      <c r="AW71" s="123">
        <v>2.04</v>
      </c>
      <c r="AX71" s="114">
        <v>1.64</v>
      </c>
      <c r="AY71" s="115">
        <v>2.14</v>
      </c>
      <c r="AZ71" s="107">
        <v>1.76</v>
      </c>
      <c r="BA71" s="106">
        <v>0.9</v>
      </c>
      <c r="BB71" s="108">
        <v>0</v>
      </c>
      <c r="BC71" s="106">
        <v>0</v>
      </c>
      <c r="BD71" s="108">
        <v>0.95</v>
      </c>
      <c r="BE71" s="107">
        <v>2.11</v>
      </c>
      <c r="BF71" s="106">
        <v>5.85</v>
      </c>
      <c r="BG71" s="106">
        <v>2.5299999999999998</v>
      </c>
      <c r="BH71" s="106">
        <v>2.39</v>
      </c>
      <c r="BI71" s="8">
        <v>2.98</v>
      </c>
      <c r="BJ71" s="7">
        <v>2.9</v>
      </c>
      <c r="BK71" s="9">
        <v>4.76</v>
      </c>
      <c r="BL71" s="4">
        <v>9.69</v>
      </c>
      <c r="BM71" s="4">
        <v>17.32</v>
      </c>
      <c r="BN71" s="96">
        <v>2.29</v>
      </c>
      <c r="BO71" s="41">
        <v>1.9</v>
      </c>
      <c r="BP71" s="39">
        <v>1.54</v>
      </c>
      <c r="BQ71" s="5">
        <v>1.93</v>
      </c>
      <c r="BR71" s="7">
        <v>2.44</v>
      </c>
      <c r="BS71" s="7">
        <v>1.93</v>
      </c>
      <c r="BT71" s="8">
        <v>2.86</v>
      </c>
      <c r="BU71" s="7">
        <v>2.29</v>
      </c>
      <c r="BV71" s="8">
        <v>2.67</v>
      </c>
      <c r="BW71" s="6">
        <v>4.01</v>
      </c>
      <c r="BX71" s="7">
        <v>4.4000000000000004</v>
      </c>
      <c r="BY71" s="7">
        <v>0</v>
      </c>
      <c r="BZ71" s="7">
        <v>0.67</v>
      </c>
      <c r="CA71" s="8">
        <v>2.0699999999999998</v>
      </c>
      <c r="CB71" s="7">
        <v>3.56</v>
      </c>
      <c r="CC71" s="9">
        <v>4.29</v>
      </c>
      <c r="CD71" s="4">
        <v>8.35</v>
      </c>
      <c r="CE71" s="4">
        <v>17.02</v>
      </c>
      <c r="CF71" s="99">
        <v>25.95</v>
      </c>
      <c r="CG71" s="42">
        <v>29.19</v>
      </c>
      <c r="CH71" s="40">
        <v>31.91</v>
      </c>
      <c r="CI71" s="23">
        <v>32.82</v>
      </c>
      <c r="CJ71" s="18">
        <v>35.35</v>
      </c>
      <c r="CK71" s="17">
        <v>35.369999999999997</v>
      </c>
      <c r="CL71" s="19">
        <v>36.94</v>
      </c>
      <c r="CM71" s="17">
        <v>36.93</v>
      </c>
      <c r="CN71" s="19">
        <v>38.93</v>
      </c>
      <c r="CO71" s="18">
        <v>38.26</v>
      </c>
      <c r="CP71" s="17">
        <v>41.75</v>
      </c>
      <c r="CQ71" s="17">
        <v>41.54</v>
      </c>
      <c r="CR71" s="17">
        <v>42.57</v>
      </c>
      <c r="CS71" s="19">
        <v>44.34</v>
      </c>
      <c r="CT71" s="17">
        <v>45.11</v>
      </c>
      <c r="CU71" s="20">
        <v>43.05</v>
      </c>
      <c r="CV71" s="16">
        <v>39.299999999999997</v>
      </c>
      <c r="CW71" s="16">
        <v>35.15</v>
      </c>
      <c r="CX71" s="99">
        <v>25.69</v>
      </c>
      <c r="CY71" s="42">
        <v>29.12</v>
      </c>
      <c r="CZ71" s="40">
        <v>32.270000000000003</v>
      </c>
      <c r="DA71" s="23">
        <v>32.869999999999997</v>
      </c>
      <c r="DB71" s="17">
        <v>36.06</v>
      </c>
      <c r="DC71" s="17">
        <v>25.19</v>
      </c>
      <c r="DD71" s="19">
        <v>37.21</v>
      </c>
      <c r="DE71" s="17">
        <v>37.880000000000003</v>
      </c>
      <c r="DF71" s="19">
        <v>38.69</v>
      </c>
      <c r="DG71" s="18">
        <v>38.78</v>
      </c>
      <c r="DH71" s="17">
        <v>41.11</v>
      </c>
      <c r="DI71" s="17">
        <v>41.48</v>
      </c>
      <c r="DJ71" s="17">
        <v>42.33</v>
      </c>
      <c r="DK71" s="19">
        <v>46.82</v>
      </c>
      <c r="DL71" s="17">
        <v>45.99</v>
      </c>
      <c r="DM71" s="20">
        <v>43.16</v>
      </c>
      <c r="DN71" s="16">
        <v>38.5</v>
      </c>
      <c r="DO71" s="16">
        <v>35.5</v>
      </c>
      <c r="DP71" s="99">
        <v>0</v>
      </c>
      <c r="DQ71" s="42">
        <v>0</v>
      </c>
      <c r="DR71" s="23">
        <v>1</v>
      </c>
      <c r="DS71" s="23">
        <v>0</v>
      </c>
      <c r="DT71" s="17">
        <v>2</v>
      </c>
      <c r="DU71" s="17">
        <v>0</v>
      </c>
      <c r="DV71" s="17">
        <v>0</v>
      </c>
      <c r="DW71" s="17">
        <v>3</v>
      </c>
      <c r="DX71" s="17">
        <v>3</v>
      </c>
      <c r="DY71" s="17">
        <v>10</v>
      </c>
      <c r="DZ71" s="17">
        <v>13</v>
      </c>
      <c r="EA71" s="17">
        <v>17</v>
      </c>
      <c r="EB71" s="17">
        <v>18</v>
      </c>
      <c r="EC71" s="17">
        <v>16</v>
      </c>
      <c r="ED71" s="17">
        <v>10</v>
      </c>
      <c r="EE71" s="20">
        <v>7</v>
      </c>
      <c r="EF71" s="20">
        <v>4</v>
      </c>
      <c r="EG71" s="20">
        <v>2</v>
      </c>
      <c r="EI71" s="129">
        <f t="shared" si="16"/>
        <v>1.2199999999999998</v>
      </c>
      <c r="EJ71" s="129">
        <f t="shared" si="17"/>
        <v>0.14000000000000012</v>
      </c>
      <c r="EK71" s="129">
        <f t="shared" si="18"/>
        <v>9.9999999999999867E-2</v>
      </c>
      <c r="EL71" s="129">
        <f t="shared" si="19"/>
        <v>0.21000000000000019</v>
      </c>
      <c r="EM71" s="129">
        <f t="shared" si="20"/>
        <v>-0.67999999999999994</v>
      </c>
      <c r="EN71" s="129">
        <f t="shared" si="21"/>
        <v>-1.0299999999999998</v>
      </c>
      <c r="EO71" s="129">
        <f t="shared" si="22"/>
        <v>-2.86</v>
      </c>
      <c r="EP71" s="129">
        <f t="shared" si="23"/>
        <v>-2.29</v>
      </c>
      <c r="EQ71" s="129">
        <f t="shared" si="24"/>
        <v>-1.72</v>
      </c>
      <c r="ER71" s="129">
        <f t="shared" si="25"/>
        <v>-1.9</v>
      </c>
      <c r="ES71" s="129">
        <f t="shared" si="26"/>
        <v>1.4499999999999993</v>
      </c>
      <c r="ET71" s="129">
        <f t="shared" si="27"/>
        <v>2.5299999999999998</v>
      </c>
      <c r="EU71" s="129">
        <f t="shared" si="28"/>
        <v>1.7200000000000002</v>
      </c>
      <c r="EV71" s="129">
        <f t="shared" si="29"/>
        <v>0.91000000000000014</v>
      </c>
      <c r="EW71" s="129">
        <f t="shared" si="30"/>
        <v>-0.66000000000000014</v>
      </c>
    </row>
    <row r="72" spans="1:153" ht="14">
      <c r="A72" s="2" t="s">
        <v>1178</v>
      </c>
      <c r="B72" s="2" t="s">
        <v>1666</v>
      </c>
      <c r="C72" s="2">
        <v>13</v>
      </c>
      <c r="D72" s="2">
        <v>2</v>
      </c>
      <c r="E72" s="2">
        <v>53848787</v>
      </c>
      <c r="F72" s="2">
        <v>167.6</v>
      </c>
      <c r="G72" s="2">
        <v>45.3</v>
      </c>
      <c r="H72" s="2" t="s">
        <v>167</v>
      </c>
      <c r="I72" s="2"/>
      <c r="J72" s="2" t="s">
        <v>158</v>
      </c>
      <c r="K72" s="2" t="s">
        <v>335</v>
      </c>
      <c r="L72" s="30" t="s">
        <v>168</v>
      </c>
      <c r="M72" s="30"/>
      <c r="N72" s="30"/>
      <c r="O72" s="30"/>
      <c r="P72" s="3" t="s">
        <v>17</v>
      </c>
      <c r="Q72" s="3">
        <v>25</v>
      </c>
      <c r="R72" s="2">
        <v>20</v>
      </c>
      <c r="S72" s="2">
        <v>17</v>
      </c>
      <c r="T72" s="2" t="s">
        <v>280</v>
      </c>
      <c r="U72" s="33"/>
      <c r="V72" s="3" t="s">
        <v>175</v>
      </c>
      <c r="W72" s="3">
        <v>48</v>
      </c>
      <c r="X72" s="2">
        <v>32</v>
      </c>
      <c r="Y72" s="2">
        <v>6</v>
      </c>
      <c r="Z72" s="2"/>
      <c r="AA72" s="33" t="s">
        <v>88</v>
      </c>
      <c r="AB72" s="12" t="s">
        <v>160</v>
      </c>
      <c r="AC72" s="12">
        <v>14</v>
      </c>
      <c r="AD72" s="13">
        <v>6</v>
      </c>
      <c r="AE72" s="13">
        <v>3</v>
      </c>
      <c r="AF72" s="13"/>
      <c r="AG72" s="34"/>
      <c r="AH72" s="2" t="s">
        <v>239</v>
      </c>
      <c r="AI72" s="2" t="s">
        <v>178</v>
      </c>
      <c r="AJ72" s="2" t="s">
        <v>140</v>
      </c>
      <c r="AK72" s="2" t="s">
        <v>519</v>
      </c>
      <c r="AL72" s="2" t="s">
        <v>87</v>
      </c>
      <c r="AM72" s="1" t="s">
        <v>839</v>
      </c>
      <c r="AN72" s="2" t="s">
        <v>89</v>
      </c>
      <c r="AO72" s="1" t="s">
        <v>131</v>
      </c>
      <c r="AP72" s="2" t="s">
        <v>91</v>
      </c>
      <c r="AQ72" s="1" t="s">
        <v>1180</v>
      </c>
      <c r="AR72" s="2" t="s">
        <v>93</v>
      </c>
      <c r="AS72" s="14" t="s">
        <v>1181</v>
      </c>
      <c r="AT72" s="15" t="s">
        <v>95</v>
      </c>
      <c r="AU72" s="1">
        <v>0</v>
      </c>
      <c r="AV72" s="104">
        <v>6.2</v>
      </c>
      <c r="AW72" s="114">
        <v>4.1900000000000004</v>
      </c>
      <c r="AX72" s="115">
        <v>3.29</v>
      </c>
      <c r="AY72" s="114">
        <v>3.13</v>
      </c>
      <c r="AZ72" s="106">
        <v>3.12</v>
      </c>
      <c r="BA72" s="108">
        <v>3.44</v>
      </c>
      <c r="BB72" s="106">
        <v>3.62</v>
      </c>
      <c r="BC72" s="108">
        <v>2.9</v>
      </c>
      <c r="BD72" s="107">
        <v>4.0599999999999996</v>
      </c>
      <c r="BE72" s="106">
        <v>4.6100000000000003</v>
      </c>
      <c r="BF72" s="106">
        <v>7.67</v>
      </c>
      <c r="BG72" s="106">
        <v>7.17</v>
      </c>
      <c r="BH72" s="106">
        <v>4.72</v>
      </c>
      <c r="BI72" s="8">
        <v>4.8600000000000003</v>
      </c>
      <c r="BJ72" s="7">
        <v>6.35</v>
      </c>
      <c r="BK72" s="9">
        <v>7.95</v>
      </c>
      <c r="BL72" s="4">
        <v>12.82</v>
      </c>
      <c r="BM72" s="4">
        <v>19.07</v>
      </c>
      <c r="BN72" s="4">
        <v>5.71</v>
      </c>
      <c r="BO72" s="39">
        <v>3.13</v>
      </c>
      <c r="BP72" s="5">
        <v>2.2200000000000002</v>
      </c>
      <c r="BQ72" s="5">
        <v>0</v>
      </c>
      <c r="BR72" s="7">
        <v>1.78</v>
      </c>
      <c r="BS72" s="8">
        <v>2.36</v>
      </c>
      <c r="BT72" s="7">
        <v>3.5</v>
      </c>
      <c r="BU72" s="8">
        <v>3.76</v>
      </c>
      <c r="BV72" s="6">
        <v>4.87</v>
      </c>
      <c r="BW72" s="7">
        <v>5.22</v>
      </c>
      <c r="BX72" s="7">
        <v>8.68</v>
      </c>
      <c r="BY72" s="7">
        <v>4.68</v>
      </c>
      <c r="BZ72" s="7">
        <v>4.17</v>
      </c>
      <c r="CA72" s="8">
        <v>4.9800000000000004</v>
      </c>
      <c r="CB72" s="7">
        <v>5.1100000000000003</v>
      </c>
      <c r="CC72" s="9">
        <v>8.84</v>
      </c>
      <c r="CD72" s="4">
        <v>15.25</v>
      </c>
      <c r="CE72" s="4">
        <v>18.62</v>
      </c>
      <c r="CF72" s="16">
        <v>27.85</v>
      </c>
      <c r="CG72" s="40">
        <v>32.67</v>
      </c>
      <c r="CH72" s="23">
        <v>34.04</v>
      </c>
      <c r="CI72" s="40">
        <v>36.4</v>
      </c>
      <c r="CJ72" s="17">
        <v>37.54</v>
      </c>
      <c r="CK72" s="19">
        <v>39.92</v>
      </c>
      <c r="CL72" s="17">
        <v>40.11</v>
      </c>
      <c r="CM72" s="19">
        <v>40.4</v>
      </c>
      <c r="CN72" s="18">
        <v>40.99</v>
      </c>
      <c r="CO72" s="17">
        <v>40.270000000000003</v>
      </c>
      <c r="CP72" s="17">
        <v>41.05</v>
      </c>
      <c r="CQ72" s="17">
        <v>43.23</v>
      </c>
      <c r="CR72" s="17">
        <v>45.03</v>
      </c>
      <c r="CS72" s="19">
        <v>46.81</v>
      </c>
      <c r="CT72" s="17">
        <v>49.11</v>
      </c>
      <c r="CU72" s="20">
        <v>46.22</v>
      </c>
      <c r="CV72" s="16">
        <v>46.99</v>
      </c>
      <c r="CW72" s="16">
        <v>41.33</v>
      </c>
      <c r="CX72" s="16">
        <v>25.89</v>
      </c>
      <c r="CY72" s="40">
        <v>32</v>
      </c>
      <c r="CZ72" s="23">
        <v>34.020000000000003</v>
      </c>
      <c r="DA72" s="23">
        <v>37.15</v>
      </c>
      <c r="DB72" s="17">
        <v>38.49</v>
      </c>
      <c r="DC72" s="19">
        <v>40.049999999999997</v>
      </c>
      <c r="DD72" s="17">
        <v>40.78</v>
      </c>
      <c r="DE72" s="19">
        <v>40.200000000000003</v>
      </c>
      <c r="DF72" s="18">
        <v>41.7</v>
      </c>
      <c r="DG72" s="17">
        <v>40.35</v>
      </c>
      <c r="DH72" s="17">
        <v>41.94</v>
      </c>
      <c r="DI72" s="17">
        <v>42.99</v>
      </c>
      <c r="DJ72" s="17">
        <v>45.96</v>
      </c>
      <c r="DK72" s="19">
        <v>46.19</v>
      </c>
      <c r="DL72" s="17">
        <v>49.07</v>
      </c>
      <c r="DM72" s="20">
        <v>47.22</v>
      </c>
      <c r="DN72" s="16">
        <v>46.18</v>
      </c>
      <c r="DO72" s="16">
        <v>41.51</v>
      </c>
      <c r="DP72" s="16">
        <v>5</v>
      </c>
      <c r="DQ72" s="23">
        <v>5</v>
      </c>
      <c r="DR72" s="23">
        <v>5</v>
      </c>
      <c r="DS72" s="23">
        <v>6</v>
      </c>
      <c r="DT72" s="17">
        <v>2</v>
      </c>
      <c r="DU72" s="17">
        <v>0</v>
      </c>
      <c r="DV72" s="17">
        <v>-7</v>
      </c>
      <c r="DW72" s="17">
        <v>-13</v>
      </c>
      <c r="DX72" s="17">
        <v>-13</v>
      </c>
      <c r="DY72" s="17">
        <v>-15</v>
      </c>
      <c r="DZ72" s="17">
        <v>-17</v>
      </c>
      <c r="EA72" s="17">
        <v>-17</v>
      </c>
      <c r="EB72" s="17">
        <v>-17</v>
      </c>
      <c r="EC72" s="17">
        <v>-14</v>
      </c>
      <c r="ED72" s="17">
        <v>-11</v>
      </c>
      <c r="EE72" s="20">
        <v>-6</v>
      </c>
      <c r="EF72" s="20">
        <v>-6</v>
      </c>
      <c r="EG72" s="20">
        <v>-6</v>
      </c>
      <c r="EI72" s="129">
        <f t="shared" si="16"/>
        <v>0.49000000000000021</v>
      </c>
      <c r="EJ72" s="129">
        <f t="shared" si="17"/>
        <v>1.0600000000000005</v>
      </c>
      <c r="EK72" s="129">
        <f t="shared" si="18"/>
        <v>1.0699999999999998</v>
      </c>
      <c r="EL72" s="129">
        <f t="shared" si="19"/>
        <v>3.13</v>
      </c>
      <c r="EM72" s="129">
        <f t="shared" si="20"/>
        <v>1.34</v>
      </c>
      <c r="EN72" s="129">
        <f t="shared" si="21"/>
        <v>1.08</v>
      </c>
      <c r="EO72" s="129">
        <f t="shared" si="22"/>
        <v>0.12000000000000011</v>
      </c>
      <c r="EP72" s="129">
        <f t="shared" si="23"/>
        <v>-0.85999999999999988</v>
      </c>
      <c r="EQ72" s="129">
        <f t="shared" si="24"/>
        <v>-0.8100000000000005</v>
      </c>
      <c r="ER72" s="129">
        <f t="shared" si="25"/>
        <v>-0.60999999999999943</v>
      </c>
      <c r="ES72" s="129">
        <f t="shared" si="26"/>
        <v>-1.0099999999999998</v>
      </c>
      <c r="ET72" s="129">
        <f t="shared" si="27"/>
        <v>2.4900000000000002</v>
      </c>
      <c r="EU72" s="129">
        <f t="shared" si="28"/>
        <v>0.54999999999999982</v>
      </c>
      <c r="EV72" s="129">
        <f t="shared" si="29"/>
        <v>-0.12000000000000011</v>
      </c>
      <c r="EW72" s="129">
        <f t="shared" si="30"/>
        <v>1.2399999999999993</v>
      </c>
    </row>
    <row r="73" spans="1:153" ht="14">
      <c r="A73" s="2" t="s">
        <v>1137</v>
      </c>
      <c r="B73" s="2" t="s">
        <v>1666</v>
      </c>
      <c r="C73" s="2">
        <v>17</v>
      </c>
      <c r="D73" s="2">
        <v>5</v>
      </c>
      <c r="E73" s="2">
        <v>52465420</v>
      </c>
      <c r="F73" s="2">
        <v>160</v>
      </c>
      <c r="G73" s="2">
        <v>49.6</v>
      </c>
      <c r="H73" s="2" t="s">
        <v>167</v>
      </c>
      <c r="I73" s="2"/>
      <c r="J73" s="2" t="s">
        <v>99</v>
      </c>
      <c r="K73" s="2" t="s">
        <v>335</v>
      </c>
      <c r="L73" s="30" t="s">
        <v>168</v>
      </c>
      <c r="M73" s="30"/>
      <c r="N73" s="30"/>
      <c r="O73" s="30"/>
      <c r="P73" s="3" t="s">
        <v>17</v>
      </c>
      <c r="Q73" s="3">
        <v>22</v>
      </c>
      <c r="R73" s="2">
        <v>18</v>
      </c>
      <c r="S73" s="2">
        <v>17</v>
      </c>
      <c r="T73" s="2" t="s">
        <v>862</v>
      </c>
      <c r="U73" s="33"/>
      <c r="V73" s="3" t="s">
        <v>216</v>
      </c>
      <c r="W73" s="3">
        <v>51</v>
      </c>
      <c r="X73" s="2">
        <v>45</v>
      </c>
      <c r="Y73" s="2">
        <v>28</v>
      </c>
      <c r="Z73" s="2"/>
      <c r="AA73" s="33" t="s">
        <v>242</v>
      </c>
      <c r="AB73" s="12" t="s">
        <v>217</v>
      </c>
      <c r="AC73" s="12">
        <v>45</v>
      </c>
      <c r="AD73" s="13">
        <v>40</v>
      </c>
      <c r="AE73" s="13">
        <v>22</v>
      </c>
      <c r="AF73" s="13"/>
      <c r="AG73" s="34" t="s">
        <v>197</v>
      </c>
      <c r="AH73" s="2" t="s">
        <v>341</v>
      </c>
      <c r="AI73" s="2" t="s">
        <v>178</v>
      </c>
      <c r="AJ73" s="2" t="s">
        <v>559</v>
      </c>
      <c r="AK73" s="2" t="s">
        <v>130</v>
      </c>
      <c r="AL73" s="2" t="s">
        <v>87</v>
      </c>
      <c r="AM73" s="1" t="s">
        <v>90</v>
      </c>
      <c r="AN73" s="2" t="s">
        <v>89</v>
      </c>
      <c r="AO73" s="1" t="s">
        <v>108</v>
      </c>
      <c r="AP73" s="2" t="s">
        <v>91</v>
      </c>
      <c r="AQ73" s="1" t="s">
        <v>1139</v>
      </c>
      <c r="AR73" s="2" t="s">
        <v>93</v>
      </c>
      <c r="AS73" s="14" t="s">
        <v>1140</v>
      </c>
      <c r="AT73" s="15" t="s">
        <v>95</v>
      </c>
      <c r="AU73" s="1">
        <v>0</v>
      </c>
      <c r="AV73" s="104">
        <v>4.13</v>
      </c>
      <c r="AW73" s="107">
        <v>2.67</v>
      </c>
      <c r="AX73" s="106">
        <v>1.51</v>
      </c>
      <c r="AY73" s="107">
        <v>0.99</v>
      </c>
      <c r="AZ73" s="106">
        <v>1.99</v>
      </c>
      <c r="BA73" s="108">
        <v>1.74</v>
      </c>
      <c r="BB73" s="106">
        <v>1.74</v>
      </c>
      <c r="BC73" s="108">
        <v>0</v>
      </c>
      <c r="BD73" s="107">
        <v>1.63</v>
      </c>
      <c r="BE73" s="106">
        <v>2.92</v>
      </c>
      <c r="BF73" s="106">
        <v>2.98</v>
      </c>
      <c r="BG73" s="106">
        <v>4.51</v>
      </c>
      <c r="BH73" s="106">
        <v>1.9</v>
      </c>
      <c r="BI73" s="8">
        <v>2.62</v>
      </c>
      <c r="BJ73" s="7">
        <v>2.56</v>
      </c>
      <c r="BK73" s="9">
        <v>4.62</v>
      </c>
      <c r="BL73" s="4">
        <v>10.220000000000001</v>
      </c>
      <c r="BM73" s="4">
        <v>11.75</v>
      </c>
      <c r="BN73" s="4">
        <v>4.13</v>
      </c>
      <c r="BO73" s="6">
        <v>2.2799999999999998</v>
      </c>
      <c r="BP73" s="7">
        <v>0.9</v>
      </c>
      <c r="BQ73" s="7">
        <v>0</v>
      </c>
      <c r="BR73" s="7">
        <v>0</v>
      </c>
      <c r="BS73" s="8">
        <v>0</v>
      </c>
      <c r="BT73" s="7">
        <v>1.87</v>
      </c>
      <c r="BU73" s="8">
        <v>2.25</v>
      </c>
      <c r="BV73" s="6">
        <v>2.41</v>
      </c>
      <c r="BW73" s="7">
        <v>3.6</v>
      </c>
      <c r="BX73" s="7">
        <v>3.62</v>
      </c>
      <c r="BY73" s="7">
        <v>5.29</v>
      </c>
      <c r="BZ73" s="7">
        <v>0</v>
      </c>
      <c r="CA73" s="8">
        <v>1.28</v>
      </c>
      <c r="CB73" s="7">
        <v>3.08</v>
      </c>
      <c r="CC73" s="9">
        <v>4.72</v>
      </c>
      <c r="CD73" s="4">
        <v>9.5</v>
      </c>
      <c r="CE73" s="4">
        <v>9.24</v>
      </c>
      <c r="CF73" s="16">
        <v>29.55</v>
      </c>
      <c r="CG73" s="18">
        <v>31.27</v>
      </c>
      <c r="CH73" s="17">
        <v>33.82</v>
      </c>
      <c r="CI73" s="18">
        <v>35.380000000000003</v>
      </c>
      <c r="CJ73" s="17">
        <v>36.270000000000003</v>
      </c>
      <c r="CK73" s="19">
        <v>38.33</v>
      </c>
      <c r="CL73" s="17">
        <v>37.65</v>
      </c>
      <c r="CM73" s="19">
        <v>37.65</v>
      </c>
      <c r="CN73" s="18">
        <v>38.049999999999997</v>
      </c>
      <c r="CO73" s="17">
        <v>38.270000000000003</v>
      </c>
      <c r="CP73" s="17">
        <v>40.450000000000003</v>
      </c>
      <c r="CQ73" s="17">
        <v>41.61</v>
      </c>
      <c r="CR73" s="17">
        <v>42.22</v>
      </c>
      <c r="CS73" s="19">
        <v>43.92</v>
      </c>
      <c r="CT73" s="17">
        <v>44.35</v>
      </c>
      <c r="CU73" s="20">
        <v>41.58</v>
      </c>
      <c r="CV73" s="16">
        <v>40.24</v>
      </c>
      <c r="CW73" s="16">
        <v>37.049999999999997</v>
      </c>
      <c r="CX73" s="16">
        <v>28.55</v>
      </c>
      <c r="CY73" s="18">
        <v>30.15</v>
      </c>
      <c r="CZ73" s="17">
        <v>33.03</v>
      </c>
      <c r="DA73" s="17">
        <v>34.96</v>
      </c>
      <c r="DB73" s="17">
        <v>37.090000000000003</v>
      </c>
      <c r="DC73" s="19">
        <v>38.770000000000003</v>
      </c>
      <c r="DD73" s="17">
        <v>38.14</v>
      </c>
      <c r="DE73" s="19">
        <v>38.74</v>
      </c>
      <c r="DF73" s="18">
        <v>38.96</v>
      </c>
      <c r="DG73" s="17">
        <v>38.299999999999997</v>
      </c>
      <c r="DH73" s="17">
        <v>40.35</v>
      </c>
      <c r="DI73" s="17">
        <v>42.01</v>
      </c>
      <c r="DJ73" s="17">
        <v>43.44</v>
      </c>
      <c r="DK73" s="19">
        <v>44.71</v>
      </c>
      <c r="DL73" s="17">
        <v>45.72</v>
      </c>
      <c r="DM73" s="20">
        <v>42.01</v>
      </c>
      <c r="DN73" s="16">
        <v>41.04</v>
      </c>
      <c r="DO73" s="16">
        <v>37.67</v>
      </c>
      <c r="DP73" s="16">
        <v>0</v>
      </c>
      <c r="DQ73" s="17">
        <v>1</v>
      </c>
      <c r="DR73" s="17">
        <v>3</v>
      </c>
      <c r="DS73" s="17">
        <v>4</v>
      </c>
      <c r="DT73" s="17">
        <v>7</v>
      </c>
      <c r="DU73" s="17">
        <v>3</v>
      </c>
      <c r="DV73" s="17">
        <v>0</v>
      </c>
      <c r="DW73" s="17">
        <v>-1</v>
      </c>
      <c r="DX73" s="17">
        <v>-3</v>
      </c>
      <c r="DY73" s="17">
        <v>-2</v>
      </c>
      <c r="DZ73" s="17">
        <v>0</v>
      </c>
      <c r="EA73" s="17">
        <v>9</v>
      </c>
      <c r="EB73" s="17">
        <v>17</v>
      </c>
      <c r="EC73" s="17">
        <v>21</v>
      </c>
      <c r="ED73" s="17">
        <v>21</v>
      </c>
      <c r="EE73" s="20">
        <v>17</v>
      </c>
      <c r="EF73" s="20">
        <v>10</v>
      </c>
      <c r="EG73" s="20">
        <v>10</v>
      </c>
      <c r="EI73" s="129">
        <f t="shared" si="16"/>
        <v>0</v>
      </c>
      <c r="EJ73" s="129">
        <f t="shared" si="17"/>
        <v>0.39000000000000012</v>
      </c>
      <c r="EK73" s="129">
        <f t="shared" si="18"/>
        <v>0.61</v>
      </c>
      <c r="EL73" s="129">
        <f t="shared" si="19"/>
        <v>0.99</v>
      </c>
      <c r="EM73" s="129">
        <f t="shared" si="20"/>
        <v>1.99</v>
      </c>
      <c r="EN73" s="129">
        <f t="shared" si="21"/>
        <v>1.74</v>
      </c>
      <c r="EO73" s="129">
        <f t="shared" si="22"/>
        <v>-0.13000000000000012</v>
      </c>
      <c r="EP73" s="129">
        <f t="shared" si="23"/>
        <v>-2.25</v>
      </c>
      <c r="EQ73" s="129">
        <f t="shared" si="24"/>
        <v>-0.78000000000000025</v>
      </c>
      <c r="ER73" s="129">
        <f t="shared" si="25"/>
        <v>-0.68000000000000016</v>
      </c>
      <c r="ES73" s="129">
        <f t="shared" si="26"/>
        <v>-0.64000000000000012</v>
      </c>
      <c r="ET73" s="129">
        <f t="shared" si="27"/>
        <v>-0.78000000000000025</v>
      </c>
      <c r="EU73" s="129">
        <f t="shared" si="28"/>
        <v>1.9</v>
      </c>
      <c r="EV73" s="129">
        <f t="shared" si="29"/>
        <v>1.34</v>
      </c>
      <c r="EW73" s="129">
        <f t="shared" si="30"/>
        <v>-0.52</v>
      </c>
    </row>
    <row r="74" spans="1:153" ht="14">
      <c r="A74" s="2" t="s">
        <v>1122</v>
      </c>
      <c r="B74" s="2" t="s">
        <v>1666</v>
      </c>
      <c r="C74" s="2">
        <v>19</v>
      </c>
      <c r="D74" s="2">
        <v>9</v>
      </c>
      <c r="E74" s="2">
        <v>50108000</v>
      </c>
      <c r="F74" s="2">
        <v>168.1</v>
      </c>
      <c r="G74" s="2">
        <v>53.8</v>
      </c>
      <c r="H74" s="2" t="s">
        <v>167</v>
      </c>
      <c r="I74" s="2"/>
      <c r="J74" s="2" t="s">
        <v>147</v>
      </c>
      <c r="K74" s="2" t="s">
        <v>335</v>
      </c>
      <c r="L74" s="30" t="s">
        <v>168</v>
      </c>
      <c r="M74" s="30"/>
      <c r="N74" s="30"/>
      <c r="O74" s="30"/>
      <c r="P74" s="3" t="s">
        <v>6</v>
      </c>
      <c r="Q74" s="3">
        <v>34</v>
      </c>
      <c r="R74" s="2">
        <v>30</v>
      </c>
      <c r="S74" s="2">
        <v>20</v>
      </c>
      <c r="T74" s="2" t="s">
        <v>275</v>
      </c>
      <c r="U74" s="33"/>
      <c r="V74" s="3" t="s">
        <v>137</v>
      </c>
      <c r="W74" s="3">
        <v>46</v>
      </c>
      <c r="X74" s="2">
        <v>41</v>
      </c>
      <c r="Y74" s="2">
        <v>31</v>
      </c>
      <c r="Z74" s="2"/>
      <c r="AA74" s="33" t="s">
        <v>443</v>
      </c>
      <c r="AB74" s="12" t="s">
        <v>116</v>
      </c>
      <c r="AC74" s="12">
        <v>33</v>
      </c>
      <c r="AD74" s="13">
        <v>29</v>
      </c>
      <c r="AE74" s="13">
        <v>11</v>
      </c>
      <c r="AF74" s="13"/>
      <c r="AG74" s="34" t="s">
        <v>180</v>
      </c>
      <c r="AH74" s="2" t="s">
        <v>239</v>
      </c>
      <c r="AI74" s="2" t="s">
        <v>178</v>
      </c>
      <c r="AJ74" s="2" t="s">
        <v>266</v>
      </c>
      <c r="AK74" s="2" t="s">
        <v>397</v>
      </c>
      <c r="AL74" s="2" t="s">
        <v>87</v>
      </c>
      <c r="AM74" s="1" t="s">
        <v>108</v>
      </c>
      <c r="AN74" s="2" t="s">
        <v>89</v>
      </c>
      <c r="AO74" s="1" t="s">
        <v>131</v>
      </c>
      <c r="AP74" s="2" t="s">
        <v>91</v>
      </c>
      <c r="AQ74" s="1" t="s">
        <v>754</v>
      </c>
      <c r="AR74" s="2" t="s">
        <v>93</v>
      </c>
      <c r="AS74" s="14" t="s">
        <v>1125</v>
      </c>
      <c r="AT74" s="15" t="s">
        <v>95</v>
      </c>
      <c r="AU74" s="1">
        <v>-6</v>
      </c>
      <c r="AV74" s="104">
        <v>3.44</v>
      </c>
      <c r="AW74" s="107">
        <v>4.3899999999999997</v>
      </c>
      <c r="AX74" s="106">
        <v>3.9</v>
      </c>
      <c r="AY74" s="107">
        <v>2.99</v>
      </c>
      <c r="AZ74" s="106">
        <v>3.22</v>
      </c>
      <c r="BA74" s="108">
        <v>2.5299999999999998</v>
      </c>
      <c r="BB74" s="106">
        <v>2.56</v>
      </c>
      <c r="BC74" s="108">
        <v>3.12</v>
      </c>
      <c r="BD74" s="107">
        <v>3.51</v>
      </c>
      <c r="BE74" s="106">
        <v>4.53</v>
      </c>
      <c r="BF74" s="106">
        <v>7.97</v>
      </c>
      <c r="BG74" s="106">
        <v>8.2100000000000009</v>
      </c>
      <c r="BH74" s="106">
        <v>3.23</v>
      </c>
      <c r="BI74" s="8">
        <v>4.29</v>
      </c>
      <c r="BJ74" s="7">
        <v>5.7</v>
      </c>
      <c r="BK74" s="9">
        <v>7.5</v>
      </c>
      <c r="BL74" s="4">
        <v>11.97</v>
      </c>
      <c r="BM74" s="4">
        <v>17.75</v>
      </c>
      <c r="BN74" s="4">
        <v>5.01</v>
      </c>
      <c r="BO74" s="6">
        <v>3.88</v>
      </c>
      <c r="BP74" s="7">
        <v>2.2799999999999998</v>
      </c>
      <c r="BQ74" s="7">
        <v>1.67</v>
      </c>
      <c r="BR74" s="7">
        <v>2.36</v>
      </c>
      <c r="BS74" s="8">
        <v>2.61</v>
      </c>
      <c r="BT74" s="7">
        <v>3.11</v>
      </c>
      <c r="BU74" s="8">
        <v>3.87</v>
      </c>
      <c r="BV74" s="6">
        <v>5.25</v>
      </c>
      <c r="BW74" s="7">
        <v>5.98</v>
      </c>
      <c r="BX74" s="7">
        <v>7.73</v>
      </c>
      <c r="BY74" s="7">
        <v>9.9600000000000009</v>
      </c>
      <c r="BZ74" s="7">
        <v>2.08</v>
      </c>
      <c r="CA74" s="8">
        <v>3.97</v>
      </c>
      <c r="CB74" s="7">
        <v>4.91</v>
      </c>
      <c r="CC74" s="9">
        <v>7.47</v>
      </c>
      <c r="CD74" s="4">
        <v>11.12</v>
      </c>
      <c r="CE74" s="4">
        <v>17.579999999999998</v>
      </c>
      <c r="CF74" s="16">
        <v>26.12</v>
      </c>
      <c r="CG74" s="18">
        <v>31.09</v>
      </c>
      <c r="CH74" s="17">
        <v>32.299999999999997</v>
      </c>
      <c r="CI74" s="18">
        <v>33.840000000000003</v>
      </c>
      <c r="CJ74" s="17">
        <v>35.11</v>
      </c>
      <c r="CK74" s="19">
        <v>36.270000000000003</v>
      </c>
      <c r="CL74" s="17">
        <v>37.78</v>
      </c>
      <c r="CM74" s="19">
        <v>37.630000000000003</v>
      </c>
      <c r="CN74" s="18">
        <v>38.69</v>
      </c>
      <c r="CO74" s="17">
        <v>37.72</v>
      </c>
      <c r="CP74" s="17">
        <v>38.85</v>
      </c>
      <c r="CQ74" s="17">
        <v>42.44</v>
      </c>
      <c r="CR74" s="17">
        <v>45.78</v>
      </c>
      <c r="CS74" s="19">
        <v>43.65</v>
      </c>
      <c r="CT74" s="17">
        <v>46.62</v>
      </c>
      <c r="CU74" s="20">
        <v>47.96</v>
      </c>
      <c r="CV74" s="16">
        <v>42.68</v>
      </c>
      <c r="CW74" s="16">
        <v>39.76</v>
      </c>
      <c r="CX74" s="16">
        <v>26.84</v>
      </c>
      <c r="CY74" s="18">
        <v>30.61</v>
      </c>
      <c r="CZ74" s="17">
        <v>33.72</v>
      </c>
      <c r="DA74" s="17">
        <v>34.880000000000003</v>
      </c>
      <c r="DB74" s="17">
        <v>34.47</v>
      </c>
      <c r="DC74" s="19">
        <v>35.61</v>
      </c>
      <c r="DD74" s="17">
        <v>37.28</v>
      </c>
      <c r="DE74" s="19">
        <v>37.53</v>
      </c>
      <c r="DF74" s="18">
        <v>37.83</v>
      </c>
      <c r="DG74" s="17">
        <v>38.53</v>
      </c>
      <c r="DH74" s="17">
        <v>39.880000000000003</v>
      </c>
      <c r="DI74" s="17">
        <v>42.42</v>
      </c>
      <c r="DJ74" s="17">
        <v>46.01</v>
      </c>
      <c r="DK74" s="19">
        <v>43.12</v>
      </c>
      <c r="DL74" s="17">
        <v>45.42</v>
      </c>
      <c r="DM74" s="20">
        <v>46.99</v>
      </c>
      <c r="DN74" s="16">
        <v>42.7</v>
      </c>
      <c r="DO74" s="16">
        <v>39.770000000000003</v>
      </c>
      <c r="DP74" s="16">
        <v>11</v>
      </c>
      <c r="DQ74" s="17">
        <v>11</v>
      </c>
      <c r="DR74" s="17">
        <v>14</v>
      </c>
      <c r="DS74" s="17">
        <v>8</v>
      </c>
      <c r="DT74" s="17">
        <v>4</v>
      </c>
      <c r="DU74" s="17">
        <v>0</v>
      </c>
      <c r="DV74" s="17">
        <v>-6</v>
      </c>
      <c r="DW74" s="17">
        <v>-11</v>
      </c>
      <c r="DX74" s="17">
        <v>-11</v>
      </c>
      <c r="DY74" s="17">
        <v>-6</v>
      </c>
      <c r="DZ74" s="17">
        <v>1</v>
      </c>
      <c r="EA74" s="17">
        <v>11</v>
      </c>
      <c r="EB74" s="17">
        <v>9</v>
      </c>
      <c r="EC74" s="17">
        <v>8</v>
      </c>
      <c r="ED74" s="17">
        <v>7</v>
      </c>
      <c r="EE74" s="20">
        <v>4</v>
      </c>
      <c r="EF74" s="20">
        <v>2</v>
      </c>
      <c r="EG74" s="20">
        <v>1</v>
      </c>
      <c r="EI74" s="129">
        <f t="shared" si="16"/>
        <v>-1.5699999999999998</v>
      </c>
      <c r="EJ74" s="129">
        <f t="shared" si="17"/>
        <v>0.50999999999999979</v>
      </c>
      <c r="EK74" s="129">
        <f t="shared" si="18"/>
        <v>1.62</v>
      </c>
      <c r="EL74" s="129">
        <f t="shared" si="19"/>
        <v>1.3200000000000003</v>
      </c>
      <c r="EM74" s="129">
        <f t="shared" si="20"/>
        <v>0.86000000000000032</v>
      </c>
      <c r="EN74" s="129">
        <f t="shared" si="21"/>
        <v>-8.0000000000000071E-2</v>
      </c>
      <c r="EO74" s="129">
        <f t="shared" si="22"/>
        <v>-0.54999999999999982</v>
      </c>
      <c r="EP74" s="129">
        <f t="shared" si="23"/>
        <v>-0.75</v>
      </c>
      <c r="EQ74" s="129">
        <f t="shared" si="24"/>
        <v>-1.7400000000000002</v>
      </c>
      <c r="ER74" s="129">
        <f t="shared" si="25"/>
        <v>-1.4500000000000002</v>
      </c>
      <c r="ES74" s="129">
        <f t="shared" si="26"/>
        <v>0.23999999999999932</v>
      </c>
      <c r="ET74" s="129">
        <f t="shared" si="27"/>
        <v>-1.75</v>
      </c>
      <c r="EU74" s="129">
        <f t="shared" si="28"/>
        <v>1.1499999999999999</v>
      </c>
      <c r="EV74" s="129">
        <f t="shared" si="29"/>
        <v>0.31999999999999984</v>
      </c>
      <c r="EW74" s="129">
        <f t="shared" si="30"/>
        <v>0.79</v>
      </c>
    </row>
    <row r="75" spans="1:153" ht="14">
      <c r="A75" s="2" t="s">
        <v>1626</v>
      </c>
      <c r="B75" s="2" t="s">
        <v>1666</v>
      </c>
      <c r="C75" s="2">
        <v>19</v>
      </c>
      <c r="D75" s="2">
        <v>2</v>
      </c>
      <c r="E75" s="2">
        <v>50108125</v>
      </c>
      <c r="F75" s="2">
        <v>160.19999999999999</v>
      </c>
      <c r="G75" s="2">
        <v>54.9</v>
      </c>
      <c r="H75" s="2" t="s">
        <v>167</v>
      </c>
      <c r="I75" s="2"/>
      <c r="J75" s="2" t="s">
        <v>158</v>
      </c>
      <c r="K75" s="2" t="s">
        <v>259</v>
      </c>
      <c r="L75" s="30" t="s">
        <v>1630</v>
      </c>
      <c r="M75" s="30"/>
      <c r="N75" s="30"/>
      <c r="O75" s="30"/>
      <c r="P75" s="3" t="s">
        <v>6</v>
      </c>
      <c r="Q75" s="3">
        <v>35</v>
      </c>
      <c r="R75" s="2">
        <v>30</v>
      </c>
      <c r="S75" s="2">
        <v>27</v>
      </c>
      <c r="T75" s="2" t="s">
        <v>935</v>
      </c>
      <c r="U75" s="33"/>
      <c r="V75" s="3" t="s">
        <v>260</v>
      </c>
      <c r="W75" s="3">
        <v>66</v>
      </c>
      <c r="X75" s="2">
        <v>37</v>
      </c>
      <c r="Y75" s="2">
        <v>36</v>
      </c>
      <c r="Z75" s="2"/>
      <c r="AA75" s="33" t="s">
        <v>242</v>
      </c>
      <c r="AB75" s="12" t="s">
        <v>473</v>
      </c>
      <c r="AC75" s="12">
        <v>28</v>
      </c>
      <c r="AD75" s="13">
        <v>15</v>
      </c>
      <c r="AE75" s="13">
        <v>7</v>
      </c>
      <c r="AF75" s="13"/>
      <c r="AG75" s="34" t="s">
        <v>108</v>
      </c>
      <c r="AH75" s="2" t="s">
        <v>239</v>
      </c>
      <c r="AI75" s="2" t="s">
        <v>128</v>
      </c>
      <c r="AJ75" s="2" t="s">
        <v>766</v>
      </c>
      <c r="AK75" s="2" t="s">
        <v>359</v>
      </c>
      <c r="AL75" s="2" t="s">
        <v>87</v>
      </c>
      <c r="AM75" s="1"/>
      <c r="AN75" s="2" t="s">
        <v>89</v>
      </c>
      <c r="AO75" s="1"/>
      <c r="AP75" s="2" t="s">
        <v>91</v>
      </c>
      <c r="AQ75" s="1" t="s">
        <v>1631</v>
      </c>
      <c r="AR75" s="2" t="s">
        <v>93</v>
      </c>
      <c r="AS75" s="14" t="s">
        <v>782</v>
      </c>
      <c r="AT75" s="14"/>
      <c r="AU75" s="1"/>
      <c r="AV75" s="104">
        <v>2.95</v>
      </c>
      <c r="AW75" s="107">
        <v>2.76</v>
      </c>
      <c r="AX75" s="106">
        <v>2.4900000000000002</v>
      </c>
      <c r="AY75" s="107">
        <v>1.78</v>
      </c>
      <c r="AZ75" s="106">
        <v>0.72</v>
      </c>
      <c r="BA75" s="108">
        <v>0.69</v>
      </c>
      <c r="BB75" s="106">
        <v>0.83</v>
      </c>
      <c r="BC75" s="108">
        <v>0.62</v>
      </c>
      <c r="BD75" s="107">
        <v>0.45</v>
      </c>
      <c r="BE75" s="106">
        <v>1.28</v>
      </c>
      <c r="BF75" s="106">
        <v>4.8899999999999997</v>
      </c>
      <c r="BG75" s="106">
        <v>5.69</v>
      </c>
      <c r="BH75" s="106">
        <v>3.84</v>
      </c>
      <c r="BI75" s="8">
        <v>4.4000000000000004</v>
      </c>
      <c r="BJ75" s="9">
        <v>4.83</v>
      </c>
      <c r="BK75" s="9">
        <v>7.96</v>
      </c>
      <c r="BL75" s="4">
        <v>13.19</v>
      </c>
      <c r="BM75" s="4">
        <v>17.32</v>
      </c>
      <c r="BN75" s="4">
        <v>3.26</v>
      </c>
      <c r="BO75" s="55">
        <v>0.45</v>
      </c>
      <c r="BP75" s="53">
        <v>0</v>
      </c>
      <c r="BQ75" s="53">
        <v>0</v>
      </c>
      <c r="BR75" s="53">
        <v>0.62</v>
      </c>
      <c r="BS75" s="54">
        <v>0.63</v>
      </c>
      <c r="BT75" s="53">
        <v>1.88</v>
      </c>
      <c r="BU75" s="54">
        <v>1.62</v>
      </c>
      <c r="BV75" s="55">
        <v>1.37</v>
      </c>
      <c r="BW75" s="53">
        <v>1.37</v>
      </c>
      <c r="BX75" s="53">
        <v>4.8600000000000003</v>
      </c>
      <c r="BY75" s="53">
        <v>4.75</v>
      </c>
      <c r="BZ75" s="7">
        <v>4.3099999999999996</v>
      </c>
      <c r="CA75" s="8">
        <v>3.86</v>
      </c>
      <c r="CB75" s="9">
        <v>6.62</v>
      </c>
      <c r="CC75" s="9">
        <v>9.67</v>
      </c>
      <c r="CD75" s="4">
        <v>13.87</v>
      </c>
      <c r="CE75" s="4">
        <v>17.940000000000001</v>
      </c>
      <c r="CF75" s="16">
        <v>27.21</v>
      </c>
      <c r="CG75" s="18">
        <v>32.229999999999997</v>
      </c>
      <c r="CH75" s="17">
        <v>34.11</v>
      </c>
      <c r="CI75" s="18">
        <v>33.04</v>
      </c>
      <c r="CJ75" s="17">
        <v>34.44</v>
      </c>
      <c r="CK75" s="19">
        <v>35.909999999999997</v>
      </c>
      <c r="CL75" s="17">
        <v>36.299999999999997</v>
      </c>
      <c r="CM75" s="19">
        <v>37.03</v>
      </c>
      <c r="CN75" s="18">
        <v>36.880000000000003</v>
      </c>
      <c r="CO75" s="17">
        <v>37.5</v>
      </c>
      <c r="CP75" s="17">
        <v>38.83</v>
      </c>
      <c r="CQ75" s="17">
        <v>40.67</v>
      </c>
      <c r="CR75" s="17">
        <v>43.69</v>
      </c>
      <c r="CS75" s="19">
        <v>44.39</v>
      </c>
      <c r="CT75" s="20">
        <v>48.71</v>
      </c>
      <c r="CU75" s="20">
        <v>45.48</v>
      </c>
      <c r="CV75" s="16">
        <v>45.52</v>
      </c>
      <c r="CW75" s="16">
        <v>44.71</v>
      </c>
      <c r="CX75" s="16">
        <v>26.71</v>
      </c>
      <c r="CY75" s="18">
        <v>32.200000000000003</v>
      </c>
      <c r="CZ75" s="17">
        <v>33.6</v>
      </c>
      <c r="DA75" s="17">
        <v>33.25</v>
      </c>
      <c r="DB75" s="17">
        <v>34.61</v>
      </c>
      <c r="DC75" s="19">
        <v>35.43</v>
      </c>
      <c r="DD75" s="17">
        <v>35.880000000000003</v>
      </c>
      <c r="DE75" s="19">
        <v>36.42</v>
      </c>
      <c r="DF75" s="18">
        <v>36.869999999999997</v>
      </c>
      <c r="DG75" s="17">
        <v>37.31</v>
      </c>
      <c r="DH75" s="17">
        <v>39.25</v>
      </c>
      <c r="DI75" s="17">
        <v>40.159999999999997</v>
      </c>
      <c r="DJ75" s="17">
        <v>43.54</v>
      </c>
      <c r="DK75" s="19">
        <v>45.26</v>
      </c>
      <c r="DL75" s="20">
        <v>48.95</v>
      </c>
      <c r="DM75" s="20">
        <v>44.43</v>
      </c>
      <c r="DN75" s="16">
        <v>44.72</v>
      </c>
      <c r="DO75" s="16">
        <v>45.75</v>
      </c>
      <c r="DP75" s="16">
        <v>14</v>
      </c>
      <c r="DQ75" s="17">
        <v>12</v>
      </c>
      <c r="DR75" s="17">
        <v>10</v>
      </c>
      <c r="DS75" s="17">
        <v>6</v>
      </c>
      <c r="DT75" s="17">
        <v>2</v>
      </c>
      <c r="DU75" s="17">
        <v>-4</v>
      </c>
      <c r="DV75" s="17">
        <v>-8</v>
      </c>
      <c r="DW75" s="17">
        <v>-11</v>
      </c>
      <c r="DX75" s="17">
        <v>-12</v>
      </c>
      <c r="DY75" s="17">
        <v>-13</v>
      </c>
      <c r="DZ75" s="17">
        <v>-12</v>
      </c>
      <c r="EA75" s="17">
        <v>-10</v>
      </c>
      <c r="EB75" s="17">
        <v>-5</v>
      </c>
      <c r="EC75" s="17">
        <v>-3</v>
      </c>
      <c r="ED75" s="20">
        <v>-2</v>
      </c>
      <c r="EE75" s="20">
        <v>-4</v>
      </c>
      <c r="EF75" s="20">
        <v>-5</v>
      </c>
      <c r="EG75" s="20">
        <v>-2</v>
      </c>
      <c r="EI75" s="129">
        <f t="shared" si="16"/>
        <v>-0.30999999999999961</v>
      </c>
      <c r="EJ75" s="129">
        <f t="shared" si="17"/>
        <v>2.3099999999999996</v>
      </c>
      <c r="EK75" s="129">
        <f t="shared" si="18"/>
        <v>2.4900000000000002</v>
      </c>
      <c r="EL75" s="129">
        <f t="shared" si="19"/>
        <v>1.78</v>
      </c>
      <c r="EM75" s="129">
        <f t="shared" si="20"/>
        <v>9.9999999999999978E-2</v>
      </c>
      <c r="EN75" s="129">
        <f t="shared" si="21"/>
        <v>5.9999999999999942E-2</v>
      </c>
      <c r="EO75" s="129">
        <f t="shared" si="22"/>
        <v>-1.0499999999999998</v>
      </c>
      <c r="EP75" s="129">
        <f t="shared" si="23"/>
        <v>-1</v>
      </c>
      <c r="EQ75" s="129">
        <f t="shared" si="24"/>
        <v>-0.92000000000000015</v>
      </c>
      <c r="ER75" s="129">
        <f t="shared" si="25"/>
        <v>-9.000000000000008E-2</v>
      </c>
      <c r="ES75" s="129">
        <f t="shared" si="26"/>
        <v>2.9999999999999361E-2</v>
      </c>
      <c r="ET75" s="129">
        <f t="shared" si="27"/>
        <v>0.94000000000000039</v>
      </c>
      <c r="EU75" s="129">
        <f t="shared" si="28"/>
        <v>-0.46999999999999975</v>
      </c>
      <c r="EV75" s="129">
        <f t="shared" si="29"/>
        <v>0.54000000000000048</v>
      </c>
      <c r="EW75" s="129">
        <f t="shared" si="30"/>
        <v>-1.79</v>
      </c>
    </row>
    <row r="76" spans="1:153" ht="14">
      <c r="A76" s="2" t="s">
        <v>1511</v>
      </c>
      <c r="B76" s="2" t="s">
        <v>1666</v>
      </c>
      <c r="C76" s="2">
        <v>13</v>
      </c>
      <c r="D76" s="2">
        <v>9</v>
      </c>
      <c r="E76" s="2">
        <v>50250723</v>
      </c>
      <c r="F76" s="2">
        <v>152.19999999999999</v>
      </c>
      <c r="G76" s="2">
        <v>49.2</v>
      </c>
      <c r="H76" s="2" t="s">
        <v>167</v>
      </c>
      <c r="I76" s="2"/>
      <c r="J76" s="2" t="s">
        <v>147</v>
      </c>
      <c r="K76" s="2" t="s">
        <v>259</v>
      </c>
      <c r="L76" s="30" t="s">
        <v>1513</v>
      </c>
      <c r="M76" s="30"/>
      <c r="N76" s="30"/>
      <c r="O76" s="30"/>
      <c r="P76" s="3" t="s">
        <v>6</v>
      </c>
      <c r="Q76" s="3">
        <v>31</v>
      </c>
      <c r="R76" s="2">
        <v>27</v>
      </c>
      <c r="S76" s="2">
        <v>27</v>
      </c>
      <c r="T76" s="2" t="s">
        <v>280</v>
      </c>
      <c r="U76" s="33"/>
      <c r="V76" s="3" t="s">
        <v>137</v>
      </c>
      <c r="W76" s="3">
        <v>47</v>
      </c>
      <c r="X76" s="2">
        <v>36</v>
      </c>
      <c r="Y76" s="2">
        <v>29</v>
      </c>
      <c r="Z76" s="2"/>
      <c r="AA76" s="33" t="s">
        <v>443</v>
      </c>
      <c r="AB76" s="12" t="s">
        <v>138</v>
      </c>
      <c r="AC76" s="12">
        <v>30</v>
      </c>
      <c r="AD76" s="13">
        <v>21</v>
      </c>
      <c r="AE76" s="13">
        <v>14</v>
      </c>
      <c r="AF76" s="13"/>
      <c r="AG76" s="34" t="s">
        <v>180</v>
      </c>
      <c r="AH76" s="2" t="s">
        <v>272</v>
      </c>
      <c r="AI76" s="2" t="s">
        <v>219</v>
      </c>
      <c r="AJ76" s="2" t="s">
        <v>800</v>
      </c>
      <c r="AK76" s="2" t="s">
        <v>141</v>
      </c>
      <c r="AL76" s="2" t="s">
        <v>87</v>
      </c>
      <c r="AM76" s="1"/>
      <c r="AN76" s="2" t="s">
        <v>89</v>
      </c>
      <c r="AO76" s="1"/>
      <c r="AP76" s="2" t="s">
        <v>91</v>
      </c>
      <c r="AQ76" s="1" t="s">
        <v>847</v>
      </c>
      <c r="AR76" s="2" t="s">
        <v>93</v>
      </c>
      <c r="AS76" s="14" t="s">
        <v>1514</v>
      </c>
      <c r="AT76" s="14"/>
      <c r="AU76" s="1"/>
      <c r="AV76" s="104">
        <v>2.2400000000000002</v>
      </c>
      <c r="AW76" s="107">
        <v>1.27</v>
      </c>
      <c r="AX76" s="106">
        <v>1.99</v>
      </c>
      <c r="AY76" s="107">
        <v>2.02</v>
      </c>
      <c r="AZ76" s="106">
        <v>1.86</v>
      </c>
      <c r="BA76" s="108">
        <v>1.96</v>
      </c>
      <c r="BB76" s="106">
        <v>0.95</v>
      </c>
      <c r="BC76" s="108">
        <v>1.34</v>
      </c>
      <c r="BD76" s="107">
        <v>1.96</v>
      </c>
      <c r="BE76" s="106">
        <v>2.5</v>
      </c>
      <c r="BF76" s="106">
        <v>2.29</v>
      </c>
      <c r="BG76" s="106">
        <v>4.8600000000000003</v>
      </c>
      <c r="BH76" s="109">
        <v>1.93</v>
      </c>
      <c r="BI76" s="4">
        <v>3.92</v>
      </c>
      <c r="BJ76" s="9">
        <v>4.4800000000000004</v>
      </c>
      <c r="BK76" s="9">
        <v>9.8699999999999992</v>
      </c>
      <c r="BL76" s="4">
        <v>17.22</v>
      </c>
      <c r="BM76" s="98"/>
      <c r="BN76" s="4">
        <v>3.34</v>
      </c>
      <c r="BO76" s="55">
        <v>1.28</v>
      </c>
      <c r="BP76" s="53">
        <v>0.12</v>
      </c>
      <c r="BQ76" s="53">
        <v>0.45</v>
      </c>
      <c r="BR76" s="53">
        <v>1.78</v>
      </c>
      <c r="BS76" s="54">
        <v>1.61</v>
      </c>
      <c r="BT76" s="53">
        <v>1.54</v>
      </c>
      <c r="BU76" s="54">
        <v>1.96</v>
      </c>
      <c r="BV76" s="55">
        <v>2.02</v>
      </c>
      <c r="BW76" s="53">
        <v>2.84</v>
      </c>
      <c r="BX76" s="53">
        <v>5.04</v>
      </c>
      <c r="BY76" s="53">
        <v>5.46</v>
      </c>
      <c r="BZ76" s="9">
        <v>2.2599999999999998</v>
      </c>
      <c r="CA76" s="4">
        <v>4.41</v>
      </c>
      <c r="CB76" s="9">
        <v>5.88</v>
      </c>
      <c r="CC76" s="9">
        <v>10.08</v>
      </c>
      <c r="CD76" s="4">
        <v>16.03</v>
      </c>
      <c r="CE76" s="98"/>
      <c r="CF76" s="16">
        <v>27.97</v>
      </c>
      <c r="CG76" s="18">
        <v>31.24</v>
      </c>
      <c r="CH76" s="17">
        <v>35.450000000000003</v>
      </c>
      <c r="CI76" s="18">
        <v>36.29</v>
      </c>
      <c r="CJ76" s="17">
        <v>37.159999999999997</v>
      </c>
      <c r="CK76" s="19">
        <v>38.71</v>
      </c>
      <c r="CL76" s="17">
        <v>38.049999999999997</v>
      </c>
      <c r="CM76" s="19">
        <v>38.79</v>
      </c>
      <c r="CN76" s="18">
        <v>40.22</v>
      </c>
      <c r="CO76" s="17">
        <v>40.97</v>
      </c>
      <c r="CP76" s="17">
        <v>40.840000000000003</v>
      </c>
      <c r="CQ76" s="17">
        <v>41.51</v>
      </c>
      <c r="CR76" s="20">
        <v>43.41</v>
      </c>
      <c r="CS76" s="16">
        <v>45.84</v>
      </c>
      <c r="CT76" s="20">
        <v>46.14</v>
      </c>
      <c r="CU76" s="20">
        <v>47.01</v>
      </c>
      <c r="CV76" s="16">
        <v>47.18</v>
      </c>
      <c r="CW76" s="100"/>
      <c r="CX76" s="16">
        <v>27.75</v>
      </c>
      <c r="CY76" s="18">
        <v>32.08</v>
      </c>
      <c r="CZ76" s="17">
        <v>35.71</v>
      </c>
      <c r="DA76" s="17">
        <v>36.770000000000003</v>
      </c>
      <c r="DB76" s="17">
        <v>37.19</v>
      </c>
      <c r="DC76" s="19">
        <v>37.97</v>
      </c>
      <c r="DD76" s="17">
        <v>38.299999999999997</v>
      </c>
      <c r="DE76" s="19">
        <v>38.33</v>
      </c>
      <c r="DF76" s="18">
        <v>40.6</v>
      </c>
      <c r="DG76" s="17">
        <v>40.74</v>
      </c>
      <c r="DH76" s="17">
        <v>41.64</v>
      </c>
      <c r="DI76" s="17">
        <v>42.36</v>
      </c>
      <c r="DJ76" s="20">
        <v>43.96</v>
      </c>
      <c r="DK76" s="16">
        <v>45.41</v>
      </c>
      <c r="DL76" s="20">
        <v>46.4</v>
      </c>
      <c r="DM76" s="20">
        <v>47.41</v>
      </c>
      <c r="DN76" s="16">
        <v>48.79</v>
      </c>
      <c r="DO76" s="100"/>
      <c r="DP76" s="16">
        <v>3</v>
      </c>
      <c r="DQ76" s="17">
        <v>5</v>
      </c>
      <c r="DR76" s="17">
        <v>6</v>
      </c>
      <c r="DS76" s="17">
        <v>2</v>
      </c>
      <c r="DT76" s="17">
        <v>0</v>
      </c>
      <c r="DU76" s="17">
        <v>-6</v>
      </c>
      <c r="DV76" s="17">
        <v>-13</v>
      </c>
      <c r="DW76" s="17">
        <v>-15</v>
      </c>
      <c r="DX76" s="17">
        <v>-13</v>
      </c>
      <c r="DY76" s="17">
        <v>-9</v>
      </c>
      <c r="DZ76" s="17">
        <v>-6</v>
      </c>
      <c r="EA76" s="17">
        <v>0</v>
      </c>
      <c r="EB76" s="20">
        <v>2</v>
      </c>
      <c r="EC76" s="20">
        <v>3</v>
      </c>
      <c r="ED76" s="20">
        <v>2</v>
      </c>
      <c r="EE76" s="20">
        <v>0</v>
      </c>
      <c r="EF76" s="20">
        <v>0</v>
      </c>
      <c r="EG76" s="101"/>
      <c r="EI76" s="129">
        <f t="shared" si="16"/>
        <v>-1.0999999999999996</v>
      </c>
      <c r="EJ76" s="129">
        <f t="shared" si="17"/>
        <v>-1.0000000000000009E-2</v>
      </c>
      <c r="EK76" s="129">
        <f t="shared" si="18"/>
        <v>1.87</v>
      </c>
      <c r="EL76" s="129">
        <f t="shared" si="19"/>
        <v>1.57</v>
      </c>
      <c r="EM76" s="129">
        <f t="shared" si="20"/>
        <v>8.0000000000000071E-2</v>
      </c>
      <c r="EN76" s="129">
        <f t="shared" si="21"/>
        <v>0.34999999999999987</v>
      </c>
      <c r="EO76" s="129">
        <f t="shared" si="22"/>
        <v>-0.59000000000000008</v>
      </c>
      <c r="EP76" s="129">
        <f t="shared" si="23"/>
        <v>-0.61999999999999988</v>
      </c>
      <c r="EQ76" s="129">
        <f t="shared" si="24"/>
        <v>-6.0000000000000053E-2</v>
      </c>
      <c r="ER76" s="129">
        <f t="shared" si="25"/>
        <v>-0.33999999999999986</v>
      </c>
      <c r="ES76" s="129">
        <f t="shared" si="26"/>
        <v>-2.75</v>
      </c>
      <c r="ET76" s="129">
        <f t="shared" si="27"/>
        <v>-0.59999999999999964</v>
      </c>
      <c r="EU76" s="129">
        <f t="shared" si="28"/>
        <v>-0.32999999999999985</v>
      </c>
      <c r="EV76" s="129">
        <f t="shared" si="29"/>
        <v>-0.49000000000000021</v>
      </c>
      <c r="EW76" s="129">
        <f t="shared" si="30"/>
        <v>-1.3999999999999995</v>
      </c>
    </row>
    <row r="77" spans="1:153" ht="14">
      <c r="A77" s="2" t="s">
        <v>1504</v>
      </c>
      <c r="B77" s="2" t="s">
        <v>1666</v>
      </c>
      <c r="C77" s="2">
        <v>23</v>
      </c>
      <c r="D77" s="2">
        <v>0</v>
      </c>
      <c r="E77" s="2">
        <v>46316244</v>
      </c>
      <c r="F77" s="2">
        <v>167.2</v>
      </c>
      <c r="G77" s="2">
        <v>55.6</v>
      </c>
      <c r="H77" s="2" t="s">
        <v>167</v>
      </c>
      <c r="I77" s="2"/>
      <c r="J77" s="2" t="s">
        <v>147</v>
      </c>
      <c r="K77" s="2" t="s">
        <v>259</v>
      </c>
      <c r="L77" s="30" t="s">
        <v>168</v>
      </c>
      <c r="M77" s="30"/>
      <c r="N77" s="30"/>
      <c r="O77" s="30"/>
      <c r="P77" s="3" t="s">
        <v>17</v>
      </c>
      <c r="Q77" s="3">
        <v>33</v>
      </c>
      <c r="R77" s="2">
        <v>26</v>
      </c>
      <c r="S77" s="2">
        <v>25</v>
      </c>
      <c r="T77" s="2" t="s">
        <v>1505</v>
      </c>
      <c r="U77" s="33"/>
      <c r="V77" s="3" t="s">
        <v>318</v>
      </c>
      <c r="W77" s="3">
        <v>52</v>
      </c>
      <c r="X77" s="2">
        <v>38</v>
      </c>
      <c r="Y77" s="2">
        <v>36</v>
      </c>
      <c r="Z77" s="2"/>
      <c r="AA77" s="33" t="s">
        <v>242</v>
      </c>
      <c r="AB77" s="12" t="s">
        <v>261</v>
      </c>
      <c r="AC77" s="12">
        <v>16</v>
      </c>
      <c r="AD77" s="13">
        <v>14</v>
      </c>
      <c r="AE77" s="13">
        <v>9</v>
      </c>
      <c r="AF77" s="13"/>
      <c r="AG77" s="34"/>
      <c r="AH77" s="2" t="s">
        <v>239</v>
      </c>
      <c r="AI77" s="2" t="s">
        <v>262</v>
      </c>
      <c r="AJ77" s="2" t="s">
        <v>812</v>
      </c>
      <c r="AK77" s="2" t="s">
        <v>359</v>
      </c>
      <c r="AL77" s="2" t="s">
        <v>87</v>
      </c>
      <c r="AM77" s="1"/>
      <c r="AN77" s="2" t="s">
        <v>89</v>
      </c>
      <c r="AO77" s="1"/>
      <c r="AP77" s="2" t="s">
        <v>91</v>
      </c>
      <c r="AQ77" s="1" t="s">
        <v>1506</v>
      </c>
      <c r="AR77" s="2" t="s">
        <v>93</v>
      </c>
      <c r="AS77" s="14" t="s">
        <v>462</v>
      </c>
      <c r="AT77" s="14"/>
      <c r="AU77" s="1"/>
      <c r="AV77" s="104">
        <v>3.61</v>
      </c>
      <c r="AW77" s="107">
        <v>2.36</v>
      </c>
      <c r="AX77" s="106">
        <v>2.2000000000000002</v>
      </c>
      <c r="AY77" s="107">
        <v>1.49</v>
      </c>
      <c r="AZ77" s="106">
        <v>1.88</v>
      </c>
      <c r="BA77" s="108">
        <v>1.66</v>
      </c>
      <c r="BB77" s="106">
        <v>0.79</v>
      </c>
      <c r="BC77" s="108">
        <v>0.51</v>
      </c>
      <c r="BD77" s="107">
        <v>1.67</v>
      </c>
      <c r="BE77" s="106">
        <v>2.72</v>
      </c>
      <c r="BF77" s="106">
        <v>5.89</v>
      </c>
      <c r="BG77" s="106">
        <v>5.54</v>
      </c>
      <c r="BH77" s="106">
        <v>1.81</v>
      </c>
      <c r="BI77" s="8">
        <v>4.0599999999999996</v>
      </c>
      <c r="BJ77" s="9">
        <v>5.01</v>
      </c>
      <c r="BK77" s="9">
        <v>8.3699999999999992</v>
      </c>
      <c r="BL77" s="4">
        <v>11.92</v>
      </c>
      <c r="BM77" s="4">
        <v>16.18</v>
      </c>
      <c r="BN77" s="4">
        <v>3.62</v>
      </c>
      <c r="BO77" s="55">
        <v>1.67</v>
      </c>
      <c r="BP77" s="53">
        <v>0.56000000000000005</v>
      </c>
      <c r="BQ77" s="53">
        <v>0</v>
      </c>
      <c r="BR77" s="53">
        <v>1.1200000000000001</v>
      </c>
      <c r="BS77" s="54">
        <v>2.02</v>
      </c>
      <c r="BT77" s="53">
        <v>1.69</v>
      </c>
      <c r="BU77" s="54">
        <v>1.39</v>
      </c>
      <c r="BV77" s="55">
        <v>2.84</v>
      </c>
      <c r="BW77" s="53">
        <v>3.28</v>
      </c>
      <c r="BX77" s="53">
        <v>5.56</v>
      </c>
      <c r="BY77" s="53">
        <v>4.1900000000000004</v>
      </c>
      <c r="BZ77" s="7">
        <v>3.9</v>
      </c>
      <c r="CA77" s="8">
        <v>3.46</v>
      </c>
      <c r="CB77" s="9">
        <v>4.01</v>
      </c>
      <c r="CC77" s="9">
        <v>7.31</v>
      </c>
      <c r="CD77" s="4">
        <v>10.54</v>
      </c>
      <c r="CE77" s="4">
        <v>18.36</v>
      </c>
      <c r="CF77" s="16">
        <v>26.44</v>
      </c>
      <c r="CG77" s="18">
        <v>30.01</v>
      </c>
      <c r="CH77" s="17">
        <v>34.74</v>
      </c>
      <c r="CI77" s="18">
        <v>36.840000000000003</v>
      </c>
      <c r="CJ77" s="17">
        <v>37.68</v>
      </c>
      <c r="CK77" s="19">
        <v>38.44</v>
      </c>
      <c r="CL77" s="17">
        <v>38.590000000000003</v>
      </c>
      <c r="CM77" s="19">
        <v>40.03</v>
      </c>
      <c r="CN77" s="18">
        <v>41.86</v>
      </c>
      <c r="CO77" s="17">
        <v>41.22</v>
      </c>
      <c r="CP77" s="17">
        <v>40.74</v>
      </c>
      <c r="CQ77" s="17">
        <v>42.18</v>
      </c>
      <c r="CR77" s="17">
        <v>44.82</v>
      </c>
      <c r="CS77" s="19">
        <v>45.49</v>
      </c>
      <c r="CT77" s="20">
        <v>45.42</v>
      </c>
      <c r="CU77" s="20">
        <v>43.62</v>
      </c>
      <c r="CV77" s="16">
        <v>43.39</v>
      </c>
      <c r="CW77" s="16">
        <v>40.39</v>
      </c>
      <c r="CX77" s="16">
        <v>26.46</v>
      </c>
      <c r="CY77" s="18">
        <v>29.62</v>
      </c>
      <c r="CZ77" s="17">
        <v>34.619999999999997</v>
      </c>
      <c r="DA77" s="17">
        <v>36.700000000000003</v>
      </c>
      <c r="DB77" s="17">
        <v>37.840000000000003</v>
      </c>
      <c r="DC77" s="19">
        <v>37.520000000000003</v>
      </c>
      <c r="DD77" s="17">
        <v>38.82</v>
      </c>
      <c r="DE77" s="19">
        <v>40.369999999999997</v>
      </c>
      <c r="DF77" s="18">
        <v>41.27</v>
      </c>
      <c r="DG77" s="17">
        <v>40.15</v>
      </c>
      <c r="DH77" s="17">
        <v>40.090000000000003</v>
      </c>
      <c r="DI77" s="17">
        <v>41.86</v>
      </c>
      <c r="DJ77" s="17">
        <v>44.87</v>
      </c>
      <c r="DK77" s="19">
        <v>46.32</v>
      </c>
      <c r="DL77" s="20">
        <v>45.28</v>
      </c>
      <c r="DM77" s="20">
        <v>43.68</v>
      </c>
      <c r="DN77" s="16">
        <v>43.34</v>
      </c>
      <c r="DO77" s="16">
        <v>39.39</v>
      </c>
      <c r="DP77" s="16">
        <v>0</v>
      </c>
      <c r="DQ77" s="17">
        <v>1</v>
      </c>
      <c r="DR77" s="17">
        <v>2</v>
      </c>
      <c r="DS77" s="17">
        <v>-1</v>
      </c>
      <c r="DT77" s="17">
        <v>-5</v>
      </c>
      <c r="DU77" s="17">
        <v>-11</v>
      </c>
      <c r="DV77" s="17">
        <v>-18</v>
      </c>
      <c r="DW77" s="17">
        <v>-20</v>
      </c>
      <c r="DX77" s="17">
        <v>-21</v>
      </c>
      <c r="DY77" s="17">
        <v>-19</v>
      </c>
      <c r="DZ77" s="17">
        <v>-15</v>
      </c>
      <c r="EA77" s="17">
        <v>-11</v>
      </c>
      <c r="EB77" s="17">
        <v>-6</v>
      </c>
      <c r="EC77" s="17">
        <v>-4</v>
      </c>
      <c r="ED77" s="20">
        <v>-2</v>
      </c>
      <c r="EE77" s="20">
        <v>0</v>
      </c>
      <c r="EF77" s="20">
        <v>0</v>
      </c>
      <c r="EG77" s="20">
        <v>0</v>
      </c>
      <c r="EI77" s="129">
        <f t="shared" si="16"/>
        <v>-1.0000000000000231E-2</v>
      </c>
      <c r="EJ77" s="129">
        <f t="shared" si="17"/>
        <v>0.69</v>
      </c>
      <c r="EK77" s="129">
        <f t="shared" si="18"/>
        <v>1.6400000000000001</v>
      </c>
      <c r="EL77" s="129">
        <f t="shared" si="19"/>
        <v>1.49</v>
      </c>
      <c r="EM77" s="129">
        <f t="shared" si="20"/>
        <v>0.75999999999999979</v>
      </c>
      <c r="EN77" s="129">
        <f t="shared" si="21"/>
        <v>-0.3600000000000001</v>
      </c>
      <c r="EO77" s="129">
        <f t="shared" si="22"/>
        <v>-0.89999999999999991</v>
      </c>
      <c r="EP77" s="129">
        <f t="shared" si="23"/>
        <v>-0.87999999999999989</v>
      </c>
      <c r="EQ77" s="129">
        <f t="shared" si="24"/>
        <v>-1.17</v>
      </c>
      <c r="ER77" s="129">
        <f t="shared" si="25"/>
        <v>-0.55999999999999961</v>
      </c>
      <c r="ES77" s="129">
        <f t="shared" si="26"/>
        <v>0.33000000000000007</v>
      </c>
      <c r="ET77" s="129">
        <f t="shared" si="27"/>
        <v>1.3499999999999996</v>
      </c>
      <c r="EU77" s="129">
        <f t="shared" si="28"/>
        <v>-2.09</v>
      </c>
      <c r="EV77" s="129">
        <f t="shared" si="29"/>
        <v>0.59999999999999964</v>
      </c>
      <c r="EW77" s="129">
        <f t="shared" si="30"/>
        <v>1</v>
      </c>
    </row>
    <row r="78" spans="1:153" ht="14">
      <c r="A78" s="2" t="s">
        <v>1501</v>
      </c>
      <c r="B78" s="2" t="s">
        <v>1666</v>
      </c>
      <c r="C78" s="2">
        <v>13</v>
      </c>
      <c r="D78" s="2">
        <v>8</v>
      </c>
      <c r="E78" s="2">
        <v>51498489</v>
      </c>
      <c r="F78" s="2">
        <v>146.69999999999999</v>
      </c>
      <c r="G78" s="2">
        <v>39.6</v>
      </c>
      <c r="H78" s="2" t="s">
        <v>167</v>
      </c>
      <c r="I78" s="2"/>
      <c r="J78" s="2" t="s">
        <v>147</v>
      </c>
      <c r="K78" s="2" t="s">
        <v>259</v>
      </c>
      <c r="L78" s="30" t="s">
        <v>860</v>
      </c>
      <c r="M78" s="30" t="s">
        <v>168</v>
      </c>
      <c r="N78" s="30"/>
      <c r="O78" s="30"/>
      <c r="P78" s="2" t="s">
        <v>17</v>
      </c>
      <c r="Q78" s="2">
        <v>33</v>
      </c>
      <c r="R78" s="2">
        <v>26</v>
      </c>
      <c r="S78" s="2">
        <v>26</v>
      </c>
      <c r="T78" s="2" t="s">
        <v>280</v>
      </c>
      <c r="U78" s="2"/>
      <c r="V78" s="3" t="s">
        <v>318</v>
      </c>
      <c r="W78" s="3">
        <v>52</v>
      </c>
      <c r="X78" s="2">
        <v>37</v>
      </c>
      <c r="Y78" s="2">
        <v>32</v>
      </c>
      <c r="Z78" s="2"/>
      <c r="AA78" s="33" t="s">
        <v>242</v>
      </c>
      <c r="AB78" s="3" t="s">
        <v>473</v>
      </c>
      <c r="AC78" s="3">
        <v>21</v>
      </c>
      <c r="AD78" s="2">
        <v>8</v>
      </c>
      <c r="AE78" s="2">
        <v>7</v>
      </c>
      <c r="AF78" s="2"/>
      <c r="AG78" s="33"/>
      <c r="AH78" s="2" t="s">
        <v>272</v>
      </c>
      <c r="AI78" s="2" t="s">
        <v>612</v>
      </c>
      <c r="AJ78" s="2" t="s">
        <v>744</v>
      </c>
      <c r="AK78" s="2" t="s">
        <v>841</v>
      </c>
      <c r="AL78" s="2" t="s">
        <v>87</v>
      </c>
      <c r="AM78" s="1"/>
      <c r="AN78" s="2" t="s">
        <v>89</v>
      </c>
      <c r="AO78" s="1"/>
      <c r="AP78" s="2" t="s">
        <v>91</v>
      </c>
      <c r="AQ78" s="1" t="s">
        <v>1503</v>
      </c>
      <c r="AR78" s="2" t="s">
        <v>93</v>
      </c>
      <c r="AS78" s="14" t="s">
        <v>438</v>
      </c>
      <c r="AT78" s="14"/>
      <c r="AU78" s="1"/>
      <c r="AV78" s="104">
        <v>2.39</v>
      </c>
      <c r="AW78" s="107">
        <v>3.12</v>
      </c>
      <c r="AX78" s="106">
        <v>1.73</v>
      </c>
      <c r="AY78" s="107">
        <v>1.37</v>
      </c>
      <c r="AZ78" s="106">
        <v>1.37</v>
      </c>
      <c r="BA78" s="108">
        <v>1.18</v>
      </c>
      <c r="BB78" s="106">
        <v>0.28000000000000003</v>
      </c>
      <c r="BC78" s="108">
        <v>0.37</v>
      </c>
      <c r="BD78" s="107">
        <v>1.1200000000000001</v>
      </c>
      <c r="BE78" s="106">
        <v>1.67</v>
      </c>
      <c r="BF78" s="106">
        <v>1.76</v>
      </c>
      <c r="BG78" s="106">
        <v>1.99</v>
      </c>
      <c r="BH78" s="106">
        <v>3.29</v>
      </c>
      <c r="BI78" s="8">
        <v>4.0199999999999996</v>
      </c>
      <c r="BJ78" s="9">
        <v>5.09</v>
      </c>
      <c r="BK78" s="9">
        <v>8.07</v>
      </c>
      <c r="BL78" s="4">
        <v>12.22</v>
      </c>
      <c r="BM78" s="98"/>
      <c r="BN78" s="4">
        <v>3.79</v>
      </c>
      <c r="BO78" s="55">
        <v>1.45</v>
      </c>
      <c r="BP78" s="53">
        <v>0.28000000000000003</v>
      </c>
      <c r="BQ78" s="53">
        <v>0</v>
      </c>
      <c r="BR78" s="53">
        <v>0</v>
      </c>
      <c r="BS78" s="54">
        <v>0.28000000000000003</v>
      </c>
      <c r="BT78" s="53">
        <v>0.12</v>
      </c>
      <c r="BU78" s="54">
        <v>1.1200000000000001</v>
      </c>
      <c r="BV78" s="55">
        <v>1.85</v>
      </c>
      <c r="BW78" s="53">
        <v>1.99</v>
      </c>
      <c r="BX78" s="53">
        <v>2.74</v>
      </c>
      <c r="BY78" s="53">
        <v>1.66</v>
      </c>
      <c r="BZ78" s="7">
        <v>2.5299999999999998</v>
      </c>
      <c r="CA78" s="8">
        <v>4.46</v>
      </c>
      <c r="CB78" s="9">
        <v>5.18</v>
      </c>
      <c r="CC78" s="9">
        <v>8.34</v>
      </c>
      <c r="CD78" s="4">
        <v>12.51</v>
      </c>
      <c r="CE78" s="98"/>
      <c r="CF78" s="16">
        <v>25.76</v>
      </c>
      <c r="CG78" s="18">
        <v>29.56</v>
      </c>
      <c r="CH78" s="17">
        <v>31.13</v>
      </c>
      <c r="CI78" s="18">
        <v>31.29</v>
      </c>
      <c r="CJ78" s="17">
        <v>32.700000000000003</v>
      </c>
      <c r="CK78" s="19">
        <v>33.020000000000003</v>
      </c>
      <c r="CL78" s="17">
        <v>34.35</v>
      </c>
      <c r="CM78" s="19">
        <v>35.24</v>
      </c>
      <c r="CN78" s="18">
        <v>35.01</v>
      </c>
      <c r="CO78" s="17">
        <v>35.520000000000003</v>
      </c>
      <c r="CP78" s="17">
        <v>36.33</v>
      </c>
      <c r="CQ78" s="17">
        <v>38.299999999999997</v>
      </c>
      <c r="CR78" s="17">
        <v>39.89</v>
      </c>
      <c r="CS78" s="19">
        <v>40.51</v>
      </c>
      <c r="CT78" s="20">
        <v>42.07</v>
      </c>
      <c r="CU78" s="20">
        <v>41.96</v>
      </c>
      <c r="CV78" s="16">
        <v>41.46</v>
      </c>
      <c r="CW78" s="100"/>
      <c r="CX78" s="16">
        <v>25.99</v>
      </c>
      <c r="CY78" s="18">
        <v>30.22</v>
      </c>
      <c r="CZ78" s="17">
        <v>31.22</v>
      </c>
      <c r="DA78" s="17">
        <v>31.97</v>
      </c>
      <c r="DB78" s="17">
        <v>32.799999999999997</v>
      </c>
      <c r="DC78" s="19">
        <v>33.659999999999997</v>
      </c>
      <c r="DD78" s="17">
        <v>34.340000000000003</v>
      </c>
      <c r="DE78" s="19">
        <v>34.78</v>
      </c>
      <c r="DF78" s="18">
        <v>35.03</v>
      </c>
      <c r="DG78" s="17">
        <v>35.04</v>
      </c>
      <c r="DH78" s="17">
        <v>36.119999999999997</v>
      </c>
      <c r="DI78" s="17">
        <v>38.53</v>
      </c>
      <c r="DJ78" s="17">
        <v>39.200000000000003</v>
      </c>
      <c r="DK78" s="19">
        <v>40.76</v>
      </c>
      <c r="DL78" s="20">
        <v>42.11</v>
      </c>
      <c r="DM78" s="20">
        <v>41.67</v>
      </c>
      <c r="DN78" s="16">
        <v>41.66</v>
      </c>
      <c r="DO78" s="100"/>
      <c r="DP78" s="16">
        <v>1</v>
      </c>
      <c r="DQ78" s="17">
        <v>2</v>
      </c>
      <c r="DR78" s="17">
        <v>4</v>
      </c>
      <c r="DS78" s="17">
        <v>5</v>
      </c>
      <c r="DT78" s="17">
        <v>1</v>
      </c>
      <c r="DU78" s="17">
        <v>0</v>
      </c>
      <c r="DV78" s="17">
        <v>-6</v>
      </c>
      <c r="DW78" s="17">
        <v>-9</v>
      </c>
      <c r="DX78" s="17">
        <v>-11</v>
      </c>
      <c r="DY78" s="17">
        <v>-9</v>
      </c>
      <c r="DZ78" s="17">
        <v>-6</v>
      </c>
      <c r="EA78" s="17">
        <v>-4</v>
      </c>
      <c r="EB78" s="17">
        <v>0</v>
      </c>
      <c r="EC78" s="17">
        <v>2</v>
      </c>
      <c r="ED78" s="20">
        <v>4</v>
      </c>
      <c r="EE78" s="20">
        <v>3</v>
      </c>
      <c r="EF78" s="20">
        <v>3</v>
      </c>
      <c r="EG78" s="101"/>
      <c r="EI78" s="129">
        <f t="shared" si="16"/>
        <v>-1.4</v>
      </c>
      <c r="EJ78" s="129">
        <f t="shared" si="17"/>
        <v>1.6700000000000002</v>
      </c>
      <c r="EK78" s="129">
        <f t="shared" si="18"/>
        <v>1.45</v>
      </c>
      <c r="EL78" s="129">
        <f t="shared" si="19"/>
        <v>1.37</v>
      </c>
      <c r="EM78" s="129">
        <f t="shared" si="20"/>
        <v>1.37</v>
      </c>
      <c r="EN78" s="129">
        <f t="shared" si="21"/>
        <v>0.89999999999999991</v>
      </c>
      <c r="EO78" s="129">
        <f t="shared" si="22"/>
        <v>0.16000000000000003</v>
      </c>
      <c r="EP78" s="129">
        <f t="shared" si="23"/>
        <v>-0.75000000000000011</v>
      </c>
      <c r="EQ78" s="129">
        <f t="shared" si="24"/>
        <v>-0.73</v>
      </c>
      <c r="ER78" s="129">
        <f t="shared" si="25"/>
        <v>-0.32000000000000006</v>
      </c>
      <c r="ES78" s="129">
        <f t="shared" si="26"/>
        <v>-0.9800000000000002</v>
      </c>
      <c r="ET78" s="129">
        <f t="shared" si="27"/>
        <v>0.33000000000000007</v>
      </c>
      <c r="EU78" s="129">
        <f t="shared" si="28"/>
        <v>0.76000000000000023</v>
      </c>
      <c r="EV78" s="129">
        <f t="shared" si="29"/>
        <v>-0.44000000000000039</v>
      </c>
      <c r="EW78" s="129">
        <f t="shared" si="30"/>
        <v>-8.9999999999999858E-2</v>
      </c>
    </row>
    <row r="79" spans="1:153" ht="14">
      <c r="A79" s="2" t="s">
        <v>1494</v>
      </c>
      <c r="B79" s="2" t="s">
        <v>1666</v>
      </c>
      <c r="C79" s="2">
        <v>23</v>
      </c>
      <c r="D79" s="2">
        <v>0</v>
      </c>
      <c r="E79" s="2">
        <v>51069348</v>
      </c>
      <c r="F79" s="2">
        <v>161.19999999999999</v>
      </c>
      <c r="G79" s="2">
        <v>34</v>
      </c>
      <c r="H79" s="2" t="s">
        <v>167</v>
      </c>
      <c r="I79" s="2"/>
      <c r="J79" s="2" t="s">
        <v>147</v>
      </c>
      <c r="K79" s="2" t="s">
        <v>259</v>
      </c>
      <c r="L79" s="30"/>
      <c r="M79" s="30"/>
      <c r="N79" s="30"/>
      <c r="O79" s="30"/>
      <c r="P79" s="3" t="s">
        <v>17</v>
      </c>
      <c r="Q79" s="3">
        <v>37</v>
      </c>
      <c r="R79" s="2">
        <v>34</v>
      </c>
      <c r="S79" s="2">
        <v>32</v>
      </c>
      <c r="T79" s="2" t="s">
        <v>280</v>
      </c>
      <c r="U79" s="33"/>
      <c r="V79" s="3" t="s">
        <v>175</v>
      </c>
      <c r="W79" s="3">
        <v>77</v>
      </c>
      <c r="X79" s="2">
        <v>60</v>
      </c>
      <c r="Y79" s="2">
        <v>46</v>
      </c>
      <c r="Z79" s="2"/>
      <c r="AA79" s="33" t="s">
        <v>88</v>
      </c>
      <c r="AB79" s="12" t="s">
        <v>160</v>
      </c>
      <c r="AC79" s="12">
        <v>31</v>
      </c>
      <c r="AD79" s="13">
        <v>29</v>
      </c>
      <c r="AE79" s="13">
        <v>20</v>
      </c>
      <c r="AF79" s="13"/>
      <c r="AG79" s="34"/>
      <c r="AH79" s="2" t="s">
        <v>210</v>
      </c>
      <c r="AI79" s="2" t="s">
        <v>612</v>
      </c>
      <c r="AJ79" s="2" t="s">
        <v>712</v>
      </c>
      <c r="AK79" s="2" t="s">
        <v>390</v>
      </c>
      <c r="AL79" s="2" t="s">
        <v>87</v>
      </c>
      <c r="AM79" s="1"/>
      <c r="AN79" s="2" t="s">
        <v>89</v>
      </c>
      <c r="AO79" s="1"/>
      <c r="AP79" s="2" t="s">
        <v>91</v>
      </c>
      <c r="AQ79" s="1" t="s">
        <v>959</v>
      </c>
      <c r="AR79" s="2" t="s">
        <v>93</v>
      </c>
      <c r="AS79" s="14" t="s">
        <v>753</v>
      </c>
      <c r="AT79" s="14"/>
      <c r="AU79" s="1"/>
      <c r="AV79" s="104">
        <v>2.89</v>
      </c>
      <c r="AW79" s="107">
        <v>2.73</v>
      </c>
      <c r="AX79" s="106">
        <v>2.4900000000000002</v>
      </c>
      <c r="AY79" s="107">
        <v>1.59</v>
      </c>
      <c r="AZ79" s="106">
        <v>0.7</v>
      </c>
      <c r="BA79" s="108">
        <v>0.57999999999999996</v>
      </c>
      <c r="BB79" s="106">
        <v>0</v>
      </c>
      <c r="BC79" s="108">
        <v>0</v>
      </c>
      <c r="BD79" s="107">
        <v>0</v>
      </c>
      <c r="BE79" s="106">
        <v>0.81</v>
      </c>
      <c r="BF79" s="106">
        <v>2.52</v>
      </c>
      <c r="BG79" s="106">
        <v>2.0499999999999998</v>
      </c>
      <c r="BH79" s="106">
        <v>1.08</v>
      </c>
      <c r="BI79" s="8">
        <v>0.89</v>
      </c>
      <c r="BJ79" s="7">
        <v>1.79</v>
      </c>
      <c r="BK79" s="9">
        <v>2.72</v>
      </c>
      <c r="BL79" s="4">
        <v>6.17</v>
      </c>
      <c r="BM79" s="97">
        <v>9.07</v>
      </c>
      <c r="BN79" s="4">
        <v>2.3199999999999998</v>
      </c>
      <c r="BO79" s="55">
        <v>1.62</v>
      </c>
      <c r="BP79" s="53">
        <v>0</v>
      </c>
      <c r="BQ79" s="53">
        <v>0</v>
      </c>
      <c r="BR79" s="53">
        <v>0</v>
      </c>
      <c r="BS79" s="54">
        <v>0.1</v>
      </c>
      <c r="BT79" s="53">
        <v>0.36</v>
      </c>
      <c r="BU79" s="54">
        <v>0</v>
      </c>
      <c r="BV79" s="55">
        <v>1.04</v>
      </c>
      <c r="BW79" s="53">
        <v>1.48</v>
      </c>
      <c r="BX79" s="53">
        <v>3.01</v>
      </c>
      <c r="BY79" s="53">
        <v>4.5</v>
      </c>
      <c r="BZ79" s="7">
        <v>0.92</v>
      </c>
      <c r="CA79" s="8">
        <v>0.51</v>
      </c>
      <c r="CB79" s="7">
        <v>1.8</v>
      </c>
      <c r="CC79" s="9">
        <v>2.2000000000000002</v>
      </c>
      <c r="CD79" s="4">
        <v>6.06</v>
      </c>
      <c r="CE79" s="97">
        <v>8.3000000000000007</v>
      </c>
      <c r="CF79" s="16">
        <v>26.27</v>
      </c>
      <c r="CG79" s="18">
        <v>32.06</v>
      </c>
      <c r="CH79" s="17">
        <v>33.08</v>
      </c>
      <c r="CI79" s="18">
        <v>34.47</v>
      </c>
      <c r="CJ79" s="17">
        <v>35.03</v>
      </c>
      <c r="CK79" s="19">
        <v>35.78</v>
      </c>
      <c r="CL79" s="17">
        <v>36.549999999999997</v>
      </c>
      <c r="CM79" s="19">
        <v>37.979999999999997</v>
      </c>
      <c r="CN79" s="18">
        <v>37.409999999999997</v>
      </c>
      <c r="CO79" s="17">
        <v>37.86</v>
      </c>
      <c r="CP79" s="17">
        <v>38.97</v>
      </c>
      <c r="CQ79" s="17">
        <v>40.07</v>
      </c>
      <c r="CR79" s="17">
        <v>43.64</v>
      </c>
      <c r="CS79" s="19">
        <v>45.16</v>
      </c>
      <c r="CT79" s="17">
        <v>46.67</v>
      </c>
      <c r="CU79" s="20">
        <v>45.01</v>
      </c>
      <c r="CV79" s="16">
        <v>43.25</v>
      </c>
      <c r="CW79" s="97">
        <v>46.11</v>
      </c>
      <c r="CX79" s="16">
        <v>26.43</v>
      </c>
      <c r="CY79" s="18">
        <v>32.64</v>
      </c>
      <c r="CZ79" s="17">
        <v>33.04</v>
      </c>
      <c r="DA79" s="17">
        <v>34.82</v>
      </c>
      <c r="DB79" s="17">
        <v>35.72</v>
      </c>
      <c r="DC79" s="19">
        <v>35.729999999999997</v>
      </c>
      <c r="DD79" s="17">
        <v>36.07</v>
      </c>
      <c r="DE79" s="19">
        <v>37.76</v>
      </c>
      <c r="DF79" s="18">
        <v>37.01</v>
      </c>
      <c r="DG79" s="17">
        <v>38.840000000000003</v>
      </c>
      <c r="DH79" s="17">
        <v>38.229999999999997</v>
      </c>
      <c r="DI79" s="17">
        <v>40.880000000000003</v>
      </c>
      <c r="DJ79" s="17">
        <v>44.02</v>
      </c>
      <c r="DK79" s="19">
        <v>45.4</v>
      </c>
      <c r="DL79" s="17">
        <v>47.24</v>
      </c>
      <c r="DM79" s="20">
        <v>46.43</v>
      </c>
      <c r="DN79" s="16">
        <v>44.35</v>
      </c>
      <c r="DO79" s="97">
        <v>47.08</v>
      </c>
      <c r="DP79" s="16">
        <v>6</v>
      </c>
      <c r="DQ79" s="17">
        <v>7</v>
      </c>
      <c r="DR79" s="17">
        <v>10</v>
      </c>
      <c r="DS79" s="17">
        <v>7</v>
      </c>
      <c r="DT79" s="17">
        <v>4</v>
      </c>
      <c r="DU79" s="17">
        <v>-1</v>
      </c>
      <c r="DV79" s="17">
        <v>-9</v>
      </c>
      <c r="DW79" s="17">
        <v>-14</v>
      </c>
      <c r="DX79" s="17">
        <v>-17</v>
      </c>
      <c r="DY79" s="17">
        <v>-22</v>
      </c>
      <c r="DZ79" s="17">
        <v>-23</v>
      </c>
      <c r="EA79" s="17">
        <v>-22</v>
      </c>
      <c r="EB79" s="17">
        <v>-16</v>
      </c>
      <c r="EC79" s="17">
        <v>-11</v>
      </c>
      <c r="ED79" s="17">
        <v>-6</v>
      </c>
      <c r="EE79" s="20">
        <v>-5</v>
      </c>
      <c r="EF79" s="20">
        <v>-3</v>
      </c>
      <c r="EG79" s="97">
        <v>-4</v>
      </c>
      <c r="EI79" s="129">
        <f t="shared" si="16"/>
        <v>0.57000000000000028</v>
      </c>
      <c r="EJ79" s="129">
        <f t="shared" si="17"/>
        <v>1.1099999999999999</v>
      </c>
      <c r="EK79" s="129">
        <f t="shared" si="18"/>
        <v>2.4900000000000002</v>
      </c>
      <c r="EL79" s="129">
        <f t="shared" si="19"/>
        <v>1.59</v>
      </c>
      <c r="EM79" s="129">
        <f t="shared" si="20"/>
        <v>0.7</v>
      </c>
      <c r="EN79" s="129">
        <f t="shared" si="21"/>
        <v>0.48</v>
      </c>
      <c r="EO79" s="129">
        <f t="shared" si="22"/>
        <v>-0.36</v>
      </c>
      <c r="EP79" s="129">
        <f t="shared" si="23"/>
        <v>0</v>
      </c>
      <c r="EQ79" s="129">
        <f t="shared" si="24"/>
        <v>-1.04</v>
      </c>
      <c r="ER79" s="129">
        <f t="shared" si="25"/>
        <v>-0.66999999999999993</v>
      </c>
      <c r="ES79" s="129">
        <f t="shared" si="26"/>
        <v>-0.48999999999999977</v>
      </c>
      <c r="ET79" s="129">
        <f t="shared" si="27"/>
        <v>-2.4500000000000002</v>
      </c>
      <c r="EU79" s="129">
        <f t="shared" si="28"/>
        <v>0.16000000000000003</v>
      </c>
      <c r="EV79" s="129">
        <f t="shared" si="29"/>
        <v>0.38</v>
      </c>
      <c r="EW79" s="129">
        <f t="shared" si="30"/>
        <v>-1.0000000000000009E-2</v>
      </c>
    </row>
    <row r="80" spans="1:153" ht="14">
      <c r="A80" s="2" t="s">
        <v>1462</v>
      </c>
      <c r="B80" s="2" t="s">
        <v>1666</v>
      </c>
      <c r="C80" s="2">
        <v>23</v>
      </c>
      <c r="D80" s="2">
        <v>0</v>
      </c>
      <c r="E80" s="2">
        <v>51356965</v>
      </c>
      <c r="F80" s="2">
        <v>165.2</v>
      </c>
      <c r="G80" s="2">
        <v>46.3</v>
      </c>
      <c r="H80" s="2" t="s">
        <v>167</v>
      </c>
      <c r="I80" s="2"/>
      <c r="J80" s="2" t="s">
        <v>147</v>
      </c>
      <c r="K80" s="2" t="s">
        <v>259</v>
      </c>
      <c r="L80" s="30"/>
      <c r="M80" s="30" t="s">
        <v>927</v>
      </c>
      <c r="N80" s="30"/>
      <c r="O80" s="30"/>
      <c r="P80" s="3" t="s">
        <v>6</v>
      </c>
      <c r="Q80" s="3">
        <v>32</v>
      </c>
      <c r="R80" s="2">
        <v>27</v>
      </c>
      <c r="S80" s="2">
        <v>27</v>
      </c>
      <c r="T80" s="2" t="s">
        <v>1465</v>
      </c>
      <c r="U80" s="33"/>
      <c r="V80" s="3" t="s">
        <v>260</v>
      </c>
      <c r="W80" s="3">
        <v>51</v>
      </c>
      <c r="X80" s="2">
        <v>36</v>
      </c>
      <c r="Y80" s="2">
        <v>25</v>
      </c>
      <c r="Z80" s="2"/>
      <c r="AA80" s="33" t="s">
        <v>242</v>
      </c>
      <c r="AB80" s="12" t="s">
        <v>473</v>
      </c>
      <c r="AC80" s="12">
        <v>23</v>
      </c>
      <c r="AD80" s="13">
        <v>10</v>
      </c>
      <c r="AE80" s="13">
        <v>5</v>
      </c>
      <c r="AF80" s="13"/>
      <c r="AG80" s="34" t="s">
        <v>197</v>
      </c>
      <c r="AH80" s="2" t="s">
        <v>127</v>
      </c>
      <c r="AI80" s="2" t="s">
        <v>265</v>
      </c>
      <c r="AJ80" s="2" t="s">
        <v>342</v>
      </c>
      <c r="AK80" s="2" t="s">
        <v>245</v>
      </c>
      <c r="AL80" s="2" t="s">
        <v>87</v>
      </c>
      <c r="AM80" s="1"/>
      <c r="AN80" s="2" t="s">
        <v>89</v>
      </c>
      <c r="AO80" s="1"/>
      <c r="AP80" s="2" t="s">
        <v>91</v>
      </c>
      <c r="AQ80" s="1" t="s">
        <v>1466</v>
      </c>
      <c r="AR80" s="2" t="s">
        <v>93</v>
      </c>
      <c r="AS80" s="14" t="s">
        <v>1212</v>
      </c>
      <c r="AT80" s="14"/>
      <c r="AU80" s="1"/>
      <c r="AV80" s="104">
        <v>3.73</v>
      </c>
      <c r="AW80" s="107">
        <v>3.41</v>
      </c>
      <c r="AX80" s="106">
        <v>2.86</v>
      </c>
      <c r="AY80" s="107">
        <v>2.39</v>
      </c>
      <c r="AZ80" s="106">
        <v>2.48</v>
      </c>
      <c r="BA80" s="108">
        <v>3.31</v>
      </c>
      <c r="BB80" s="106">
        <v>2.95</v>
      </c>
      <c r="BC80" s="108">
        <v>3.61</v>
      </c>
      <c r="BD80" s="107">
        <v>4.41</v>
      </c>
      <c r="BE80" s="106">
        <v>6.56</v>
      </c>
      <c r="BF80" s="106">
        <v>9.23</v>
      </c>
      <c r="BG80" s="106">
        <v>7.65</v>
      </c>
      <c r="BH80" s="106">
        <v>3.84</v>
      </c>
      <c r="BI80" s="4">
        <v>4.0599999999999996</v>
      </c>
      <c r="BJ80" s="9">
        <v>6.21</v>
      </c>
      <c r="BK80" s="9">
        <v>7.74</v>
      </c>
      <c r="BL80" s="4">
        <v>10.61</v>
      </c>
      <c r="BM80" s="4">
        <v>19.73</v>
      </c>
      <c r="BN80" s="4">
        <v>3.58</v>
      </c>
      <c r="BO80" s="55">
        <v>2.0699999999999998</v>
      </c>
      <c r="BP80" s="53">
        <v>1.06</v>
      </c>
      <c r="BQ80" s="53">
        <v>0.12</v>
      </c>
      <c r="BR80" s="53">
        <v>1.1200000000000001</v>
      </c>
      <c r="BS80" s="54">
        <v>2.95</v>
      </c>
      <c r="BT80" s="53">
        <v>2.76</v>
      </c>
      <c r="BU80" s="54">
        <v>3.5</v>
      </c>
      <c r="BV80" s="55">
        <v>3.62</v>
      </c>
      <c r="BW80" s="53">
        <v>4.57</v>
      </c>
      <c r="BX80" s="53">
        <v>7.33</v>
      </c>
      <c r="BY80" s="53">
        <v>7.63</v>
      </c>
      <c r="BZ80" s="7">
        <v>3.99</v>
      </c>
      <c r="CA80" s="4">
        <v>4.6399999999999997</v>
      </c>
      <c r="CB80" s="9">
        <v>7.4</v>
      </c>
      <c r="CC80" s="9">
        <v>7.54</v>
      </c>
      <c r="CD80" s="4">
        <v>10.5</v>
      </c>
      <c r="CE80" s="4">
        <v>20.3</v>
      </c>
      <c r="CF80" s="16">
        <v>27.2</v>
      </c>
      <c r="CG80" s="18">
        <v>31.82</v>
      </c>
      <c r="CH80" s="17">
        <v>34.43</v>
      </c>
      <c r="CI80" s="18">
        <v>35.78</v>
      </c>
      <c r="CJ80" s="17">
        <v>35.64</v>
      </c>
      <c r="CK80" s="19">
        <v>36.31</v>
      </c>
      <c r="CL80" s="17">
        <v>36.049999999999997</v>
      </c>
      <c r="CM80" s="19">
        <v>37.76</v>
      </c>
      <c r="CN80" s="18">
        <v>38.44</v>
      </c>
      <c r="CO80" s="17">
        <v>39.549999999999997</v>
      </c>
      <c r="CP80" s="17">
        <v>40.36</v>
      </c>
      <c r="CQ80" s="17">
        <v>43.99</v>
      </c>
      <c r="CR80" s="17">
        <v>46.94</v>
      </c>
      <c r="CS80" s="16">
        <v>47.54</v>
      </c>
      <c r="CT80" s="20">
        <v>48.63</v>
      </c>
      <c r="CU80" s="20">
        <v>46.67</v>
      </c>
      <c r="CV80" s="16">
        <v>44.59</v>
      </c>
      <c r="CW80" s="16">
        <v>43.55</v>
      </c>
      <c r="CX80" s="16">
        <v>27.72</v>
      </c>
      <c r="CY80" s="18">
        <v>32.19</v>
      </c>
      <c r="CZ80" s="17">
        <v>34.58</v>
      </c>
      <c r="DA80" s="17">
        <v>35.51</v>
      </c>
      <c r="DB80" s="17">
        <v>35.840000000000003</v>
      </c>
      <c r="DC80" s="19">
        <v>35.409999999999997</v>
      </c>
      <c r="DD80" s="17">
        <v>36.03</v>
      </c>
      <c r="DE80" s="19">
        <v>37.380000000000003</v>
      </c>
      <c r="DF80" s="18">
        <v>38.61</v>
      </c>
      <c r="DG80" s="17">
        <v>39.049999999999997</v>
      </c>
      <c r="DH80" s="17">
        <v>40.24</v>
      </c>
      <c r="DI80" s="17">
        <v>43.5</v>
      </c>
      <c r="DJ80" s="17">
        <v>45.4</v>
      </c>
      <c r="DK80" s="16">
        <v>47.67</v>
      </c>
      <c r="DL80" s="20">
        <v>48.13</v>
      </c>
      <c r="DM80" s="20">
        <v>46.43</v>
      </c>
      <c r="DN80" s="16">
        <v>44.79</v>
      </c>
      <c r="DO80" s="16">
        <v>44.11</v>
      </c>
      <c r="DP80" s="16">
        <v>2</v>
      </c>
      <c r="DQ80" s="17">
        <v>3</v>
      </c>
      <c r="DR80" s="17">
        <v>1</v>
      </c>
      <c r="DS80" s="17">
        <v>1</v>
      </c>
      <c r="DT80" s="17">
        <v>-1</v>
      </c>
      <c r="DU80" s="17">
        <v>-9</v>
      </c>
      <c r="DV80" s="17">
        <v>-16</v>
      </c>
      <c r="DW80" s="17">
        <v>-19</v>
      </c>
      <c r="DX80" s="17">
        <v>-20</v>
      </c>
      <c r="DY80" s="17">
        <v>-19</v>
      </c>
      <c r="DZ80" s="17">
        <v>-15</v>
      </c>
      <c r="EA80" s="17">
        <v>-12</v>
      </c>
      <c r="EB80" s="17">
        <v>-8</v>
      </c>
      <c r="EC80" s="20">
        <v>-1</v>
      </c>
      <c r="ED80" s="20">
        <v>0</v>
      </c>
      <c r="EE80" s="20">
        <v>-2</v>
      </c>
      <c r="EF80" s="20">
        <v>-2</v>
      </c>
      <c r="EG80" s="20">
        <v>-4</v>
      </c>
      <c r="EI80" s="129">
        <f t="shared" si="16"/>
        <v>0.14999999999999991</v>
      </c>
      <c r="EJ80" s="129">
        <f t="shared" si="17"/>
        <v>1.3400000000000003</v>
      </c>
      <c r="EK80" s="129">
        <f t="shared" si="18"/>
        <v>1.7999999999999998</v>
      </c>
      <c r="EL80" s="129">
        <f t="shared" si="19"/>
        <v>2.27</v>
      </c>
      <c r="EM80" s="129">
        <f t="shared" si="20"/>
        <v>1.3599999999999999</v>
      </c>
      <c r="EN80" s="129">
        <f t="shared" si="21"/>
        <v>0.35999999999999988</v>
      </c>
      <c r="EO80" s="129">
        <f t="shared" si="22"/>
        <v>0.19000000000000039</v>
      </c>
      <c r="EP80" s="129">
        <f t="shared" si="23"/>
        <v>0.10999999999999988</v>
      </c>
      <c r="EQ80" s="129">
        <f t="shared" si="24"/>
        <v>0.79</v>
      </c>
      <c r="ER80" s="129">
        <f t="shared" si="25"/>
        <v>1.9899999999999993</v>
      </c>
      <c r="ES80" s="129">
        <f t="shared" si="26"/>
        <v>1.9000000000000004</v>
      </c>
      <c r="ET80" s="129">
        <f t="shared" si="27"/>
        <v>2.0000000000000462E-2</v>
      </c>
      <c r="EU80" s="129">
        <f t="shared" si="28"/>
        <v>-0.15000000000000036</v>
      </c>
      <c r="EV80" s="129">
        <f t="shared" si="29"/>
        <v>-0.58000000000000007</v>
      </c>
      <c r="EW80" s="129">
        <f t="shared" si="30"/>
        <v>-1.1900000000000004</v>
      </c>
    </row>
    <row r="81" spans="1:153" ht="14">
      <c r="A81" s="2" t="s">
        <v>1412</v>
      </c>
      <c r="B81" s="2" t="s">
        <v>1666</v>
      </c>
      <c r="C81" s="2">
        <v>15</v>
      </c>
      <c r="D81" s="2">
        <v>4</v>
      </c>
      <c r="E81" s="2">
        <v>51443225</v>
      </c>
      <c r="F81" s="2">
        <v>150.5</v>
      </c>
      <c r="G81" s="2">
        <v>46.6</v>
      </c>
      <c r="H81" s="2" t="s">
        <v>167</v>
      </c>
      <c r="I81" s="2"/>
      <c r="J81" s="2" t="s">
        <v>158</v>
      </c>
      <c r="K81" s="2" t="s">
        <v>259</v>
      </c>
      <c r="L81" s="30" t="s">
        <v>1053</v>
      </c>
      <c r="M81" s="30" t="s">
        <v>584</v>
      </c>
      <c r="N81" s="30"/>
      <c r="O81" s="30"/>
      <c r="P81" s="3" t="s">
        <v>15</v>
      </c>
      <c r="Q81" s="3">
        <v>39</v>
      </c>
      <c r="R81" s="2">
        <v>32</v>
      </c>
      <c r="S81" s="2">
        <v>31</v>
      </c>
      <c r="T81" s="2" t="s">
        <v>280</v>
      </c>
      <c r="U81" s="33" t="s">
        <v>703</v>
      </c>
      <c r="V81" s="3" t="s">
        <v>1054</v>
      </c>
      <c r="W81" s="3">
        <v>77</v>
      </c>
      <c r="X81" s="2">
        <v>57</v>
      </c>
      <c r="Y81" s="2">
        <v>42</v>
      </c>
      <c r="Z81" s="2"/>
      <c r="AA81" s="33" t="s">
        <v>176</v>
      </c>
      <c r="AB81" s="12" t="s">
        <v>1414</v>
      </c>
      <c r="AC81" s="12">
        <v>32</v>
      </c>
      <c r="AD81" s="13">
        <v>21</v>
      </c>
      <c r="AE81" s="13">
        <v>11</v>
      </c>
      <c r="AF81" s="13"/>
      <c r="AG81" s="34"/>
      <c r="AH81" s="2" t="s">
        <v>239</v>
      </c>
      <c r="AI81" s="2" t="s">
        <v>128</v>
      </c>
      <c r="AJ81" s="2" t="s">
        <v>642</v>
      </c>
      <c r="AK81" s="2" t="s">
        <v>313</v>
      </c>
      <c r="AL81" s="2" t="s">
        <v>87</v>
      </c>
      <c r="AM81" s="1"/>
      <c r="AN81" s="2" t="s">
        <v>89</v>
      </c>
      <c r="AO81" s="1"/>
      <c r="AP81" s="2" t="s">
        <v>91</v>
      </c>
      <c r="AQ81" s="1" t="s">
        <v>1096</v>
      </c>
      <c r="AR81" s="2" t="s">
        <v>93</v>
      </c>
      <c r="AS81" s="14" t="s">
        <v>1433</v>
      </c>
      <c r="AT81" s="14"/>
      <c r="AU81" s="1"/>
      <c r="AV81" s="104">
        <v>3.44</v>
      </c>
      <c r="AW81" s="107">
        <v>2.12</v>
      </c>
      <c r="AX81" s="106">
        <v>1.9</v>
      </c>
      <c r="AY81" s="107">
        <v>1.61</v>
      </c>
      <c r="AZ81" s="106">
        <v>1.99</v>
      </c>
      <c r="BA81" s="108">
        <v>1.81</v>
      </c>
      <c r="BB81" s="106">
        <v>1.69</v>
      </c>
      <c r="BC81" s="108">
        <v>1.78</v>
      </c>
      <c r="BD81" s="107">
        <v>2.34</v>
      </c>
      <c r="BE81" s="106">
        <v>2.2000000000000002</v>
      </c>
      <c r="BF81" s="106">
        <v>4.92</v>
      </c>
      <c r="BG81" s="106">
        <v>4.18</v>
      </c>
      <c r="BH81" s="106">
        <v>1.58</v>
      </c>
      <c r="BI81" s="8">
        <v>3.17</v>
      </c>
      <c r="BJ81" s="7">
        <v>4.7</v>
      </c>
      <c r="BK81" s="9">
        <v>6.07</v>
      </c>
      <c r="BL81" s="4">
        <v>6.27</v>
      </c>
      <c r="BM81" s="4">
        <v>10.53</v>
      </c>
      <c r="BN81" s="4">
        <v>3.34</v>
      </c>
      <c r="BO81" s="55">
        <v>1.94</v>
      </c>
      <c r="BP81" s="53">
        <v>0.53</v>
      </c>
      <c r="BQ81" s="53">
        <v>0</v>
      </c>
      <c r="BR81" s="53">
        <v>0</v>
      </c>
      <c r="BS81" s="54">
        <v>0.39</v>
      </c>
      <c r="BT81" s="53">
        <v>0</v>
      </c>
      <c r="BU81" s="54">
        <v>1.65</v>
      </c>
      <c r="BV81" s="55">
        <v>1.1499999999999999</v>
      </c>
      <c r="BW81" s="53">
        <v>1.32</v>
      </c>
      <c r="BX81" s="53">
        <v>2.12</v>
      </c>
      <c r="BY81" s="53">
        <v>6.71</v>
      </c>
      <c r="BZ81" s="7">
        <v>3.38</v>
      </c>
      <c r="CA81" s="8">
        <v>2.78</v>
      </c>
      <c r="CB81" s="7">
        <v>4.4800000000000004</v>
      </c>
      <c r="CC81" s="9">
        <v>6.13</v>
      </c>
      <c r="CD81" s="4">
        <v>6.98</v>
      </c>
      <c r="CE81" s="4">
        <v>11.67</v>
      </c>
      <c r="CF81" s="16">
        <v>26.44</v>
      </c>
      <c r="CG81" s="18">
        <v>29.04</v>
      </c>
      <c r="CH81" s="17">
        <v>30.85</v>
      </c>
      <c r="CI81" s="18">
        <v>33.29</v>
      </c>
      <c r="CJ81" s="17">
        <v>33.79</v>
      </c>
      <c r="CK81" s="19">
        <v>34.82</v>
      </c>
      <c r="CL81" s="17">
        <v>34.56</v>
      </c>
      <c r="CM81" s="19">
        <v>34.299999999999997</v>
      </c>
      <c r="CN81" s="18">
        <v>35.71</v>
      </c>
      <c r="CO81" s="17">
        <v>35.72</v>
      </c>
      <c r="CP81" s="17">
        <v>36.03</v>
      </c>
      <c r="CQ81" s="17">
        <v>37.01</v>
      </c>
      <c r="CR81" s="17">
        <v>40.86</v>
      </c>
      <c r="CS81" s="19">
        <v>41.4</v>
      </c>
      <c r="CT81" s="17">
        <v>43.18</v>
      </c>
      <c r="CU81" s="20">
        <v>41.42</v>
      </c>
      <c r="CV81" s="16">
        <v>41.36</v>
      </c>
      <c r="CW81" s="16">
        <v>38.880000000000003</v>
      </c>
      <c r="CX81" s="16">
        <v>26.72</v>
      </c>
      <c r="CY81" s="18">
        <v>28.98</v>
      </c>
      <c r="CZ81" s="17">
        <v>30.83</v>
      </c>
      <c r="DA81" s="17">
        <v>33.68</v>
      </c>
      <c r="DB81" s="17">
        <v>33.840000000000003</v>
      </c>
      <c r="DC81" s="19">
        <v>34.32</v>
      </c>
      <c r="DD81" s="17">
        <v>34.15</v>
      </c>
      <c r="DE81" s="19">
        <v>34.979999999999997</v>
      </c>
      <c r="DF81" s="18">
        <v>35.049999999999997</v>
      </c>
      <c r="DG81" s="17">
        <v>35.79</v>
      </c>
      <c r="DH81" s="17">
        <v>36.29</v>
      </c>
      <c r="DI81" s="17">
        <v>37.119999999999997</v>
      </c>
      <c r="DJ81" s="17">
        <v>40.42</v>
      </c>
      <c r="DK81" s="19">
        <v>41.33</v>
      </c>
      <c r="DL81" s="17">
        <v>43.19</v>
      </c>
      <c r="DM81" s="20">
        <v>41.62</v>
      </c>
      <c r="DN81" s="16">
        <v>41.97</v>
      </c>
      <c r="DO81" s="16">
        <v>38.840000000000003</v>
      </c>
      <c r="DP81" s="16">
        <v>0</v>
      </c>
      <c r="DQ81" s="17">
        <v>1</v>
      </c>
      <c r="DR81" s="17">
        <v>4</v>
      </c>
      <c r="DS81" s="17">
        <v>3</v>
      </c>
      <c r="DT81" s="17">
        <v>0</v>
      </c>
      <c r="DU81" s="17">
        <v>-4</v>
      </c>
      <c r="DV81" s="17">
        <v>-12</v>
      </c>
      <c r="DW81" s="17">
        <v>-18</v>
      </c>
      <c r="DX81" s="17">
        <v>-25</v>
      </c>
      <c r="DY81" s="17">
        <v>-30</v>
      </c>
      <c r="DZ81" s="17">
        <v>-34</v>
      </c>
      <c r="EA81" s="17">
        <v>-34</v>
      </c>
      <c r="EB81" s="17">
        <v>-31</v>
      </c>
      <c r="EC81" s="17">
        <v>-25</v>
      </c>
      <c r="ED81" s="17">
        <v>-19</v>
      </c>
      <c r="EE81" s="20">
        <v>-13</v>
      </c>
      <c r="EF81" s="20">
        <v>-11</v>
      </c>
      <c r="EG81" s="20">
        <v>-8</v>
      </c>
      <c r="EI81" s="129">
        <f t="shared" si="16"/>
        <v>0.10000000000000009</v>
      </c>
      <c r="EJ81" s="129">
        <f t="shared" si="17"/>
        <v>0.18000000000000016</v>
      </c>
      <c r="EK81" s="129">
        <f t="shared" si="18"/>
        <v>1.3699999999999999</v>
      </c>
      <c r="EL81" s="129">
        <f t="shared" si="19"/>
        <v>1.61</v>
      </c>
      <c r="EM81" s="129">
        <f t="shared" si="20"/>
        <v>1.99</v>
      </c>
      <c r="EN81" s="129">
        <f t="shared" si="21"/>
        <v>1.42</v>
      </c>
      <c r="EO81" s="129">
        <f t="shared" si="22"/>
        <v>1.69</v>
      </c>
      <c r="EP81" s="129">
        <f t="shared" si="23"/>
        <v>0.13000000000000012</v>
      </c>
      <c r="EQ81" s="129">
        <f t="shared" si="24"/>
        <v>1.19</v>
      </c>
      <c r="ER81" s="129">
        <f t="shared" si="25"/>
        <v>0.88000000000000012</v>
      </c>
      <c r="ES81" s="129">
        <f t="shared" si="26"/>
        <v>2.8</v>
      </c>
      <c r="ET81" s="129">
        <f t="shared" si="27"/>
        <v>-2.5300000000000002</v>
      </c>
      <c r="EU81" s="129">
        <f t="shared" si="28"/>
        <v>-1.7999999999999998</v>
      </c>
      <c r="EV81" s="129">
        <f t="shared" si="29"/>
        <v>0.39000000000000012</v>
      </c>
      <c r="EW81" s="129">
        <f t="shared" si="30"/>
        <v>0.21999999999999975</v>
      </c>
    </row>
    <row r="82" spans="1:153" ht="14">
      <c r="A82" s="2" t="s">
        <v>1397</v>
      </c>
      <c r="B82" s="2" t="s">
        <v>1666</v>
      </c>
      <c r="C82" s="2">
        <v>12</v>
      </c>
      <c r="D82" s="2">
        <v>1</v>
      </c>
      <c r="E82" s="2">
        <v>51560803</v>
      </c>
      <c r="F82" s="2">
        <v>150</v>
      </c>
      <c r="G82" s="2">
        <v>39.6</v>
      </c>
      <c r="H82" s="2" t="s">
        <v>167</v>
      </c>
      <c r="I82" s="2"/>
      <c r="J82" s="2" t="s">
        <v>147</v>
      </c>
      <c r="K82" s="2" t="s">
        <v>259</v>
      </c>
      <c r="L82" s="30"/>
      <c r="M82" s="30"/>
      <c r="N82" s="30"/>
      <c r="O82" s="30"/>
      <c r="P82" s="3" t="s">
        <v>6</v>
      </c>
      <c r="Q82" s="3">
        <v>37</v>
      </c>
      <c r="R82" s="2">
        <v>37</v>
      </c>
      <c r="S82" s="2">
        <v>33</v>
      </c>
      <c r="T82" s="2" t="s">
        <v>1400</v>
      </c>
      <c r="U82" s="33"/>
      <c r="V82" s="3" t="s">
        <v>232</v>
      </c>
      <c r="W82" s="3">
        <v>62</v>
      </c>
      <c r="X82" s="2">
        <v>49</v>
      </c>
      <c r="Y82" s="2">
        <v>39</v>
      </c>
      <c r="Z82" s="2"/>
      <c r="AA82" s="33" t="s">
        <v>242</v>
      </c>
      <c r="AB82" s="12" t="s">
        <v>301</v>
      </c>
      <c r="AC82" s="12">
        <v>32</v>
      </c>
      <c r="AD82" s="13">
        <v>25</v>
      </c>
      <c r="AE82" s="13">
        <v>19</v>
      </c>
      <c r="AF82" s="13"/>
      <c r="AG82" s="34" t="s">
        <v>131</v>
      </c>
      <c r="AH82" s="2" t="s">
        <v>117</v>
      </c>
      <c r="AI82" s="2" t="s">
        <v>323</v>
      </c>
      <c r="AJ82" s="2" t="s">
        <v>800</v>
      </c>
      <c r="AK82" s="2" t="s">
        <v>263</v>
      </c>
      <c r="AL82" s="2" t="s">
        <v>87</v>
      </c>
      <c r="AM82" s="1"/>
      <c r="AN82" s="2" t="s">
        <v>89</v>
      </c>
      <c r="AO82" s="1"/>
      <c r="AP82" s="2" t="s">
        <v>91</v>
      </c>
      <c r="AQ82" s="1" t="s">
        <v>1401</v>
      </c>
      <c r="AR82" s="2" t="s">
        <v>93</v>
      </c>
      <c r="AS82" s="14" t="s">
        <v>1402</v>
      </c>
      <c r="AT82" s="14"/>
      <c r="AU82" s="1"/>
      <c r="AV82" s="104">
        <v>2.86</v>
      </c>
      <c r="AW82" s="107">
        <v>3.34</v>
      </c>
      <c r="AX82" s="106">
        <v>3.05</v>
      </c>
      <c r="AY82" s="107">
        <v>1.69</v>
      </c>
      <c r="AZ82" s="106">
        <v>2.06</v>
      </c>
      <c r="BA82" s="108">
        <v>2.34</v>
      </c>
      <c r="BB82" s="106">
        <v>2.73</v>
      </c>
      <c r="BC82" s="108">
        <v>2.83</v>
      </c>
      <c r="BD82" s="107">
        <v>1.85</v>
      </c>
      <c r="BE82" s="106">
        <v>3.56</v>
      </c>
      <c r="BF82" s="106">
        <v>5.58</v>
      </c>
      <c r="BG82" s="106">
        <v>5.0599999999999996</v>
      </c>
      <c r="BH82" s="106">
        <v>1.73</v>
      </c>
      <c r="BI82" s="8">
        <v>4.0599999999999996</v>
      </c>
      <c r="BJ82" s="9">
        <v>6.39</v>
      </c>
      <c r="BK82" s="9">
        <v>8.07</v>
      </c>
      <c r="BL82" s="4">
        <v>10.72</v>
      </c>
      <c r="BM82" s="4">
        <v>19.79</v>
      </c>
      <c r="BN82" s="4">
        <v>3.71</v>
      </c>
      <c r="BO82" s="55">
        <v>1.05</v>
      </c>
      <c r="BP82" s="53">
        <v>0.12</v>
      </c>
      <c r="BQ82" s="53">
        <v>0</v>
      </c>
      <c r="BR82" s="53">
        <v>0.51</v>
      </c>
      <c r="BS82" s="54">
        <v>0.87</v>
      </c>
      <c r="BT82" s="53">
        <v>2.67</v>
      </c>
      <c r="BU82" s="54">
        <v>2.33</v>
      </c>
      <c r="BV82" s="55">
        <v>2.72</v>
      </c>
      <c r="BW82" s="53">
        <v>1.89</v>
      </c>
      <c r="BX82" s="53">
        <v>5.58</v>
      </c>
      <c r="BY82" s="53">
        <v>5.01</v>
      </c>
      <c r="BZ82" s="7">
        <v>4.1100000000000003</v>
      </c>
      <c r="CA82" s="8">
        <v>5.28</v>
      </c>
      <c r="CB82" s="9">
        <v>7.12</v>
      </c>
      <c r="CC82" s="9">
        <v>8.11</v>
      </c>
      <c r="CD82" s="4">
        <v>10.54</v>
      </c>
      <c r="CE82" s="4">
        <v>17.940000000000001</v>
      </c>
      <c r="CF82" s="16">
        <v>25.39</v>
      </c>
      <c r="CG82" s="18">
        <v>31.12</v>
      </c>
      <c r="CH82" s="17">
        <v>33.14</v>
      </c>
      <c r="CI82" s="18">
        <v>34.68</v>
      </c>
      <c r="CJ82" s="17">
        <v>35.770000000000003</v>
      </c>
      <c r="CK82" s="19">
        <v>38.24</v>
      </c>
      <c r="CL82" s="17">
        <v>38.159999999999997</v>
      </c>
      <c r="CM82" s="19">
        <v>38.409999999999997</v>
      </c>
      <c r="CN82" s="18">
        <v>38.450000000000003</v>
      </c>
      <c r="CO82" s="17">
        <v>39.92</v>
      </c>
      <c r="CP82" s="17">
        <v>39.119999999999997</v>
      </c>
      <c r="CQ82" s="17">
        <v>40.01</v>
      </c>
      <c r="CR82" s="17">
        <v>43.01</v>
      </c>
      <c r="CS82" s="19">
        <v>43.05</v>
      </c>
      <c r="CT82" s="20">
        <v>45.66</v>
      </c>
      <c r="CU82" s="20">
        <v>43.52</v>
      </c>
      <c r="CV82" s="16">
        <v>41.17</v>
      </c>
      <c r="CW82" s="16">
        <v>38.21</v>
      </c>
      <c r="CX82" s="16">
        <v>25.31</v>
      </c>
      <c r="CY82" s="18">
        <v>31.44</v>
      </c>
      <c r="CZ82" s="17">
        <v>33.619999999999997</v>
      </c>
      <c r="DA82" s="17">
        <v>34.619999999999997</v>
      </c>
      <c r="DB82" s="17">
        <v>35.51</v>
      </c>
      <c r="DC82" s="19">
        <v>37.21</v>
      </c>
      <c r="DD82" s="17">
        <v>36.35</v>
      </c>
      <c r="DE82" s="19">
        <v>37.92</v>
      </c>
      <c r="DF82" s="18">
        <v>38.54</v>
      </c>
      <c r="DG82" s="17">
        <v>38.700000000000003</v>
      </c>
      <c r="DH82" s="17">
        <v>39.74</v>
      </c>
      <c r="DI82" s="17">
        <v>40.18</v>
      </c>
      <c r="DJ82" s="17">
        <v>43.23</v>
      </c>
      <c r="DK82" s="19">
        <v>44.65</v>
      </c>
      <c r="DL82" s="20">
        <v>44.66</v>
      </c>
      <c r="DM82" s="20">
        <v>44.46</v>
      </c>
      <c r="DN82" s="16">
        <v>40.1</v>
      </c>
      <c r="DO82" s="16">
        <v>39.03</v>
      </c>
      <c r="DP82" s="16">
        <v>2</v>
      </c>
      <c r="DQ82" s="17">
        <v>4</v>
      </c>
      <c r="DR82" s="17">
        <v>2</v>
      </c>
      <c r="DS82" s="17">
        <v>0</v>
      </c>
      <c r="DT82" s="17">
        <v>-9</v>
      </c>
      <c r="DU82" s="17">
        <v>-15</v>
      </c>
      <c r="DV82" s="17">
        <v>-20</v>
      </c>
      <c r="DW82" s="17">
        <v>-20</v>
      </c>
      <c r="DX82" s="17">
        <v>-22</v>
      </c>
      <c r="DY82" s="17">
        <v>-19</v>
      </c>
      <c r="DZ82" s="17">
        <v>-15</v>
      </c>
      <c r="EA82" s="17">
        <v>-12</v>
      </c>
      <c r="EB82" s="17">
        <v>-8</v>
      </c>
      <c r="EC82" s="17">
        <v>-2</v>
      </c>
      <c r="ED82" s="20">
        <v>0</v>
      </c>
      <c r="EE82" s="20">
        <v>0</v>
      </c>
      <c r="EF82" s="20">
        <v>2</v>
      </c>
      <c r="EG82" s="20">
        <v>1</v>
      </c>
      <c r="EI82" s="129">
        <f t="shared" si="16"/>
        <v>-0.85000000000000009</v>
      </c>
      <c r="EJ82" s="129">
        <f t="shared" si="17"/>
        <v>2.29</v>
      </c>
      <c r="EK82" s="129">
        <f t="shared" si="18"/>
        <v>2.9299999999999997</v>
      </c>
      <c r="EL82" s="129">
        <f t="shared" si="19"/>
        <v>1.69</v>
      </c>
      <c r="EM82" s="129">
        <f t="shared" si="20"/>
        <v>1.55</v>
      </c>
      <c r="EN82" s="129">
        <f t="shared" si="21"/>
        <v>1.4699999999999998</v>
      </c>
      <c r="EO82" s="129">
        <f t="shared" si="22"/>
        <v>6.0000000000000053E-2</v>
      </c>
      <c r="EP82" s="129">
        <f t="shared" si="23"/>
        <v>0.5</v>
      </c>
      <c r="EQ82" s="129">
        <f t="shared" si="24"/>
        <v>-0.87000000000000011</v>
      </c>
      <c r="ER82" s="129">
        <f t="shared" si="25"/>
        <v>1.6700000000000002</v>
      </c>
      <c r="ES82" s="129">
        <f t="shared" si="26"/>
        <v>0</v>
      </c>
      <c r="ET82" s="129">
        <f t="shared" si="27"/>
        <v>4.9999999999999822E-2</v>
      </c>
      <c r="EU82" s="129">
        <f t="shared" si="28"/>
        <v>-2.3800000000000003</v>
      </c>
      <c r="EV82" s="129">
        <f t="shared" si="29"/>
        <v>-1.2200000000000006</v>
      </c>
      <c r="EW82" s="129">
        <f t="shared" si="30"/>
        <v>-0.73000000000000043</v>
      </c>
    </row>
    <row r="83" spans="1:153" ht="14">
      <c r="A83" s="2" t="s">
        <v>980</v>
      </c>
      <c r="B83" s="2" t="s">
        <v>1666</v>
      </c>
      <c r="C83" s="2">
        <v>17</v>
      </c>
      <c r="D83" s="2">
        <v>10</v>
      </c>
      <c r="E83" s="2">
        <v>51216771</v>
      </c>
      <c r="F83" s="2">
        <v>162.80000000000001</v>
      </c>
      <c r="G83" s="2">
        <v>56.9</v>
      </c>
      <c r="H83" s="2" t="s">
        <v>167</v>
      </c>
      <c r="I83" s="2"/>
      <c r="J83" s="2" t="s">
        <v>158</v>
      </c>
      <c r="K83" s="2" t="s">
        <v>259</v>
      </c>
      <c r="L83" s="30"/>
      <c r="M83" s="30"/>
      <c r="N83" s="30"/>
      <c r="O83" s="30"/>
      <c r="P83" s="3" t="s">
        <v>17</v>
      </c>
      <c r="Q83" s="3">
        <v>33</v>
      </c>
      <c r="R83" s="2">
        <v>30</v>
      </c>
      <c r="S83" s="2">
        <v>25</v>
      </c>
      <c r="T83" s="2" t="s">
        <v>984</v>
      </c>
      <c r="U83" s="33"/>
      <c r="V83" s="3" t="s">
        <v>676</v>
      </c>
      <c r="W83" s="3">
        <v>57</v>
      </c>
      <c r="X83" s="2">
        <v>42</v>
      </c>
      <c r="Y83" s="2">
        <v>32</v>
      </c>
      <c r="Z83" s="2"/>
      <c r="AA83" s="33" t="s">
        <v>176</v>
      </c>
      <c r="AB83" s="12" t="s">
        <v>985</v>
      </c>
      <c r="AC83" s="12">
        <v>27</v>
      </c>
      <c r="AD83" s="13">
        <v>17</v>
      </c>
      <c r="AE83" s="13">
        <v>15</v>
      </c>
      <c r="AF83" s="13"/>
      <c r="AG83" s="34"/>
      <c r="AH83" s="2" t="s">
        <v>272</v>
      </c>
      <c r="AI83" s="2" t="s">
        <v>288</v>
      </c>
      <c r="AJ83" s="2" t="s">
        <v>342</v>
      </c>
      <c r="AK83" s="2" t="s">
        <v>953</v>
      </c>
      <c r="AL83" s="2" t="s">
        <v>87</v>
      </c>
      <c r="AM83" s="1"/>
      <c r="AN83" s="2" t="s">
        <v>89</v>
      </c>
      <c r="AO83" s="1"/>
      <c r="AP83" s="2" t="s">
        <v>91</v>
      </c>
      <c r="AQ83" s="1" t="s">
        <v>782</v>
      </c>
      <c r="AR83" s="2" t="s">
        <v>855</v>
      </c>
      <c r="AS83" s="14" t="s">
        <v>986</v>
      </c>
      <c r="AT83" s="14"/>
      <c r="AU83" s="1"/>
      <c r="AV83" s="104">
        <v>3.73</v>
      </c>
      <c r="AW83" s="107">
        <v>2.36</v>
      </c>
      <c r="AX83" s="106">
        <v>2.61</v>
      </c>
      <c r="AY83" s="107">
        <v>2.11</v>
      </c>
      <c r="AZ83" s="106">
        <v>1.25</v>
      </c>
      <c r="BA83" s="108">
        <v>1.69</v>
      </c>
      <c r="BB83" s="106">
        <v>2.17</v>
      </c>
      <c r="BC83" s="108">
        <v>1.51</v>
      </c>
      <c r="BD83" s="107">
        <v>2.75</v>
      </c>
      <c r="BE83" s="106">
        <v>4.5</v>
      </c>
      <c r="BF83" s="106">
        <v>8.86</v>
      </c>
      <c r="BG83" s="106">
        <v>6.21</v>
      </c>
      <c r="BH83" s="106">
        <v>2.39</v>
      </c>
      <c r="BI83" s="8">
        <v>2.39</v>
      </c>
      <c r="BJ83" s="7">
        <v>4.58</v>
      </c>
      <c r="BK83" s="9">
        <v>6.09</v>
      </c>
      <c r="BL83" s="4">
        <v>10.93</v>
      </c>
      <c r="BM83" s="4">
        <v>14.16</v>
      </c>
      <c r="BN83" s="4">
        <v>2.66</v>
      </c>
      <c r="BO83" s="55">
        <v>2.14</v>
      </c>
      <c r="BP83" s="53">
        <v>0.28000000000000003</v>
      </c>
      <c r="BQ83" s="53">
        <v>0</v>
      </c>
      <c r="BR83" s="53">
        <v>0.25</v>
      </c>
      <c r="BS83" s="54">
        <v>1.57</v>
      </c>
      <c r="BT83" s="53">
        <v>2.12</v>
      </c>
      <c r="BU83" s="54">
        <v>1.61</v>
      </c>
      <c r="BV83" s="55">
        <v>2.79</v>
      </c>
      <c r="BW83" s="53">
        <v>2.41</v>
      </c>
      <c r="BX83" s="53">
        <v>8.15</v>
      </c>
      <c r="BY83" s="53">
        <v>6.35</v>
      </c>
      <c r="BZ83" s="7">
        <v>2.68</v>
      </c>
      <c r="CA83" s="8">
        <v>2.37</v>
      </c>
      <c r="CB83" s="7">
        <v>4.3600000000000003</v>
      </c>
      <c r="CC83" s="9">
        <v>6.75</v>
      </c>
      <c r="CD83" s="4">
        <v>11.4</v>
      </c>
      <c r="CE83" s="4">
        <v>15.09</v>
      </c>
      <c r="CF83" s="16">
        <v>26.73</v>
      </c>
      <c r="CG83" s="18">
        <v>32.96</v>
      </c>
      <c r="CH83" s="17">
        <v>34.299999999999997</v>
      </c>
      <c r="CI83" s="18">
        <v>35.82</v>
      </c>
      <c r="CJ83" s="17">
        <v>36.96</v>
      </c>
      <c r="CK83" s="19">
        <v>37.32</v>
      </c>
      <c r="CL83" s="17">
        <v>38.549999999999997</v>
      </c>
      <c r="CM83" s="19">
        <v>38.840000000000003</v>
      </c>
      <c r="CN83" s="18">
        <v>39.78</v>
      </c>
      <c r="CO83" s="17">
        <v>40.31</v>
      </c>
      <c r="CP83" s="17">
        <v>41.34</v>
      </c>
      <c r="CQ83" s="17">
        <v>44.52</v>
      </c>
      <c r="CR83" s="17">
        <v>46.94</v>
      </c>
      <c r="CS83" s="19">
        <v>46.85</v>
      </c>
      <c r="CT83" s="17">
        <v>48.51</v>
      </c>
      <c r="CU83" s="20">
        <v>45.09</v>
      </c>
      <c r="CV83" s="16">
        <v>44.19</v>
      </c>
      <c r="CW83" s="16">
        <v>43.8</v>
      </c>
      <c r="CX83" s="16">
        <v>26.79</v>
      </c>
      <c r="CY83" s="18">
        <v>32.36</v>
      </c>
      <c r="CZ83" s="17">
        <v>34.78</v>
      </c>
      <c r="DA83" s="17">
        <v>35.729999999999997</v>
      </c>
      <c r="DB83" s="17">
        <v>36.61</v>
      </c>
      <c r="DC83" s="19">
        <v>36.65</v>
      </c>
      <c r="DD83" s="17">
        <v>37.15</v>
      </c>
      <c r="DE83" s="19">
        <v>37.72</v>
      </c>
      <c r="DF83" s="18">
        <v>38.86</v>
      </c>
      <c r="DG83" s="17">
        <v>39.799999999999997</v>
      </c>
      <c r="DH83" s="17">
        <v>41.43</v>
      </c>
      <c r="DI83" s="17">
        <v>43.49</v>
      </c>
      <c r="DJ83" s="17">
        <v>46.77</v>
      </c>
      <c r="DK83" s="19">
        <v>46.5</v>
      </c>
      <c r="DL83" s="17">
        <v>48.36</v>
      </c>
      <c r="DM83" s="20">
        <v>45.96</v>
      </c>
      <c r="DN83" s="16">
        <v>44.34</v>
      </c>
      <c r="DO83" s="16">
        <v>44.98</v>
      </c>
      <c r="DP83" s="16">
        <v>1</v>
      </c>
      <c r="DQ83" s="17">
        <v>2</v>
      </c>
      <c r="DR83" s="17">
        <v>4</v>
      </c>
      <c r="DS83" s="17">
        <v>3</v>
      </c>
      <c r="DT83" s="17">
        <v>-1</v>
      </c>
      <c r="DU83" s="17">
        <v>-9</v>
      </c>
      <c r="DV83" s="17">
        <v>-15</v>
      </c>
      <c r="DW83" s="17">
        <v>-21</v>
      </c>
      <c r="DX83" s="17">
        <v>-21</v>
      </c>
      <c r="DY83" s="17">
        <v>-23</v>
      </c>
      <c r="DZ83" s="17">
        <v>-24</v>
      </c>
      <c r="EA83" s="17">
        <v>-26</v>
      </c>
      <c r="EB83" s="17">
        <v>-24</v>
      </c>
      <c r="EC83" s="17">
        <v>-18</v>
      </c>
      <c r="ED83" s="17">
        <v>-13</v>
      </c>
      <c r="EE83" s="20">
        <v>-6</v>
      </c>
      <c r="EF83" s="20">
        <v>-2</v>
      </c>
      <c r="EG83" s="20">
        <v>-6</v>
      </c>
      <c r="EI83" s="129">
        <f t="shared" si="16"/>
        <v>1.0699999999999998</v>
      </c>
      <c r="EJ83" s="129">
        <f t="shared" si="17"/>
        <v>0.21999999999999975</v>
      </c>
      <c r="EK83" s="129">
        <f t="shared" si="18"/>
        <v>2.33</v>
      </c>
      <c r="EL83" s="129">
        <f t="shared" si="19"/>
        <v>2.11</v>
      </c>
      <c r="EM83" s="129">
        <f t="shared" si="20"/>
        <v>1</v>
      </c>
      <c r="EN83" s="129">
        <f t="shared" si="21"/>
        <v>0.11999999999999988</v>
      </c>
      <c r="EO83" s="129">
        <f t="shared" si="22"/>
        <v>4.9999999999999822E-2</v>
      </c>
      <c r="EP83" s="129">
        <f t="shared" si="23"/>
        <v>-0.10000000000000009</v>
      </c>
      <c r="EQ83" s="129">
        <f t="shared" si="24"/>
        <v>-4.0000000000000036E-2</v>
      </c>
      <c r="ER83" s="129">
        <f t="shared" si="25"/>
        <v>2.09</v>
      </c>
      <c r="ES83" s="129">
        <f t="shared" si="26"/>
        <v>0.70999999999999908</v>
      </c>
      <c r="ET83" s="129">
        <f t="shared" si="27"/>
        <v>-0.13999999999999968</v>
      </c>
      <c r="EU83" s="129">
        <f t="shared" si="28"/>
        <v>-0.29000000000000004</v>
      </c>
      <c r="EV83" s="129">
        <f t="shared" si="29"/>
        <v>2.0000000000000018E-2</v>
      </c>
      <c r="EW83" s="129">
        <f t="shared" si="30"/>
        <v>0.21999999999999975</v>
      </c>
    </row>
    <row r="84" spans="1:153" ht="14">
      <c r="A84" s="2" t="s">
        <v>903</v>
      </c>
      <c r="B84" s="2" t="s">
        <v>1666</v>
      </c>
      <c r="C84" s="2">
        <v>17</v>
      </c>
      <c r="D84" s="2">
        <v>9</v>
      </c>
      <c r="E84" s="2">
        <v>25943238</v>
      </c>
      <c r="F84" s="2">
        <v>158.6</v>
      </c>
      <c r="G84" s="2">
        <v>44</v>
      </c>
      <c r="H84" s="2" t="s">
        <v>167</v>
      </c>
      <c r="I84" s="2"/>
      <c r="J84" s="2" t="s">
        <v>147</v>
      </c>
      <c r="K84" s="2" t="s">
        <v>259</v>
      </c>
      <c r="L84" s="30"/>
      <c r="M84" s="30"/>
      <c r="N84" s="30"/>
      <c r="O84" s="30"/>
      <c r="P84" s="3" t="s">
        <v>6</v>
      </c>
      <c r="Q84" s="3">
        <v>31</v>
      </c>
      <c r="R84" s="2">
        <v>28</v>
      </c>
      <c r="S84" s="2">
        <v>28</v>
      </c>
      <c r="T84" s="2" t="s">
        <v>280</v>
      </c>
      <c r="U84" s="33"/>
      <c r="V84" s="3" t="s">
        <v>232</v>
      </c>
      <c r="W84" s="3">
        <v>51</v>
      </c>
      <c r="X84" s="2">
        <v>36</v>
      </c>
      <c r="Y84" s="2">
        <v>29</v>
      </c>
      <c r="Z84" s="2"/>
      <c r="AA84" s="33" t="s">
        <v>242</v>
      </c>
      <c r="AB84" s="12" t="s">
        <v>217</v>
      </c>
      <c r="AC84" s="12">
        <v>30</v>
      </c>
      <c r="AD84" s="13">
        <v>24</v>
      </c>
      <c r="AE84" s="13">
        <v>6</v>
      </c>
      <c r="AF84" s="13"/>
      <c r="AG84" s="34" t="s">
        <v>197</v>
      </c>
      <c r="AH84" s="2" t="s">
        <v>177</v>
      </c>
      <c r="AI84" s="2" t="s">
        <v>262</v>
      </c>
      <c r="AJ84" s="2" t="s">
        <v>140</v>
      </c>
      <c r="AK84" s="2" t="s">
        <v>151</v>
      </c>
      <c r="AL84" s="2" t="s">
        <v>87</v>
      </c>
      <c r="AM84" s="1"/>
      <c r="AN84" s="2" t="s">
        <v>89</v>
      </c>
      <c r="AO84" s="1"/>
      <c r="AP84" s="2" t="s">
        <v>91</v>
      </c>
      <c r="AQ84" s="1" t="s">
        <v>904</v>
      </c>
      <c r="AR84" s="2" t="s">
        <v>93</v>
      </c>
      <c r="AS84" s="14" t="s">
        <v>308</v>
      </c>
      <c r="AT84" s="13" t="s">
        <v>95</v>
      </c>
      <c r="AU84" s="1">
        <v>-3</v>
      </c>
      <c r="AV84" s="104">
        <v>4.95</v>
      </c>
      <c r="AW84" s="107">
        <v>5.42</v>
      </c>
      <c r="AX84" s="106">
        <v>4.66</v>
      </c>
      <c r="AY84" s="107">
        <v>4.53</v>
      </c>
      <c r="AZ84" s="106">
        <v>3.77</v>
      </c>
      <c r="BA84" s="108">
        <v>3.12</v>
      </c>
      <c r="BB84" s="106">
        <v>3.89</v>
      </c>
      <c r="BC84" s="108">
        <v>2.79</v>
      </c>
      <c r="BD84" s="107">
        <v>3.31</v>
      </c>
      <c r="BE84" s="106">
        <v>5.54</v>
      </c>
      <c r="BF84" s="106">
        <v>4.99</v>
      </c>
      <c r="BG84" s="106">
        <v>6.59</v>
      </c>
      <c r="BH84" s="106">
        <v>4.43</v>
      </c>
      <c r="BI84" s="4">
        <v>5.31</v>
      </c>
      <c r="BJ84" s="9">
        <v>6.29</v>
      </c>
      <c r="BK84" s="9">
        <v>7.75</v>
      </c>
      <c r="BL84" s="4">
        <v>14.53</v>
      </c>
      <c r="BM84" s="4">
        <v>19.32</v>
      </c>
      <c r="BN84" s="4">
        <v>2.29</v>
      </c>
      <c r="BO84" s="55">
        <v>2.4700000000000002</v>
      </c>
      <c r="BP84" s="53">
        <v>2.12</v>
      </c>
      <c r="BQ84" s="53">
        <v>1.51</v>
      </c>
      <c r="BR84" s="53">
        <v>1.39</v>
      </c>
      <c r="BS84" s="54">
        <v>2.76</v>
      </c>
      <c r="BT84" s="53">
        <v>3.73</v>
      </c>
      <c r="BU84" s="54">
        <v>3.9</v>
      </c>
      <c r="BV84" s="55">
        <v>4.34</v>
      </c>
      <c r="BW84" s="53">
        <v>5.77</v>
      </c>
      <c r="BX84" s="53">
        <v>5.22</v>
      </c>
      <c r="BY84" s="53">
        <v>5.94</v>
      </c>
      <c r="BZ84" s="7">
        <v>4.41</v>
      </c>
      <c r="CA84" s="4">
        <v>5.85</v>
      </c>
      <c r="CB84" s="9">
        <v>7.22</v>
      </c>
      <c r="CC84" s="9">
        <v>7.27</v>
      </c>
      <c r="CD84" s="4">
        <v>13.28</v>
      </c>
      <c r="CE84" s="4">
        <v>19.5</v>
      </c>
      <c r="CF84" s="16">
        <v>26.05</v>
      </c>
      <c r="CG84" s="18">
        <v>30.8</v>
      </c>
      <c r="CH84" s="17">
        <v>33.01</v>
      </c>
      <c r="CI84" s="18">
        <v>33.96</v>
      </c>
      <c r="CJ84" s="17">
        <v>34.26</v>
      </c>
      <c r="CK84" s="19">
        <v>35.479999999999997</v>
      </c>
      <c r="CL84" s="17">
        <v>36.33</v>
      </c>
      <c r="CM84" s="19">
        <v>38.299999999999997</v>
      </c>
      <c r="CN84" s="18">
        <v>39.270000000000003</v>
      </c>
      <c r="CO84" s="17">
        <v>40.61</v>
      </c>
      <c r="CP84" s="17">
        <v>40.32</v>
      </c>
      <c r="CQ84" s="17">
        <v>42.72</v>
      </c>
      <c r="CR84" s="17">
        <v>42.84</v>
      </c>
      <c r="CS84" s="16">
        <v>43.99</v>
      </c>
      <c r="CT84" s="20">
        <v>44.17</v>
      </c>
      <c r="CU84" s="20">
        <v>46.75</v>
      </c>
      <c r="CV84" s="16">
        <v>44.51</v>
      </c>
      <c r="CW84" s="16">
        <v>41.88</v>
      </c>
      <c r="CX84" s="16">
        <v>26.15</v>
      </c>
      <c r="CY84" s="18">
        <v>30.02</v>
      </c>
      <c r="CZ84" s="17">
        <v>33.51</v>
      </c>
      <c r="DA84" s="17">
        <v>34.590000000000003</v>
      </c>
      <c r="DB84" s="17">
        <v>34.64</v>
      </c>
      <c r="DC84" s="19">
        <v>35.43</v>
      </c>
      <c r="DD84" s="17">
        <v>36.35</v>
      </c>
      <c r="DE84" s="19">
        <v>37.82</v>
      </c>
      <c r="DF84" s="18">
        <v>39.04</v>
      </c>
      <c r="DG84" s="17">
        <v>40.799999999999997</v>
      </c>
      <c r="DH84" s="17">
        <v>40.9</v>
      </c>
      <c r="DI84" s="17">
        <v>42.48</v>
      </c>
      <c r="DJ84" s="17">
        <v>43.59</v>
      </c>
      <c r="DK84" s="16">
        <v>43.84</v>
      </c>
      <c r="DL84" s="20">
        <v>44.29</v>
      </c>
      <c r="DM84" s="20">
        <v>46.26</v>
      </c>
      <c r="DN84" s="16">
        <v>44.85</v>
      </c>
      <c r="DO84" s="16">
        <v>41.89</v>
      </c>
      <c r="DP84" s="16">
        <v>3</v>
      </c>
      <c r="DQ84" s="17">
        <v>6</v>
      </c>
      <c r="DR84" s="17">
        <v>6</v>
      </c>
      <c r="DS84" s="17">
        <v>3</v>
      </c>
      <c r="DT84" s="17">
        <v>0</v>
      </c>
      <c r="DU84" s="17">
        <v>-7</v>
      </c>
      <c r="DV84" s="17">
        <v>-14</v>
      </c>
      <c r="DW84" s="17">
        <v>-19</v>
      </c>
      <c r="DX84" s="17">
        <v>-19</v>
      </c>
      <c r="DY84" s="17">
        <v>-16</v>
      </c>
      <c r="DZ84" s="17">
        <v>-11</v>
      </c>
      <c r="EA84" s="17">
        <v>-5</v>
      </c>
      <c r="EB84" s="17">
        <v>1</v>
      </c>
      <c r="EC84" s="20">
        <v>2</v>
      </c>
      <c r="ED84" s="20">
        <v>3</v>
      </c>
      <c r="EE84" s="20">
        <v>3</v>
      </c>
      <c r="EF84" s="20">
        <v>1</v>
      </c>
      <c r="EG84" s="20">
        <v>0</v>
      </c>
      <c r="EI84" s="129">
        <f t="shared" si="16"/>
        <v>2.66</v>
      </c>
      <c r="EJ84" s="129">
        <f t="shared" si="17"/>
        <v>2.9499999999999997</v>
      </c>
      <c r="EK84" s="129">
        <f t="shared" si="18"/>
        <v>2.54</v>
      </c>
      <c r="EL84" s="129">
        <f t="shared" si="19"/>
        <v>3.0200000000000005</v>
      </c>
      <c r="EM84" s="129">
        <f t="shared" si="20"/>
        <v>2.38</v>
      </c>
      <c r="EN84" s="129">
        <f t="shared" si="21"/>
        <v>0.36000000000000032</v>
      </c>
      <c r="EO84" s="129">
        <f t="shared" si="22"/>
        <v>0.16000000000000014</v>
      </c>
      <c r="EP84" s="129">
        <f t="shared" si="23"/>
        <v>-1.1099999999999999</v>
      </c>
      <c r="EQ84" s="129">
        <f t="shared" si="24"/>
        <v>-1.0299999999999998</v>
      </c>
      <c r="ER84" s="129">
        <f t="shared" si="25"/>
        <v>-0.22999999999999954</v>
      </c>
      <c r="ES84" s="129">
        <f t="shared" si="26"/>
        <v>-0.22999999999999954</v>
      </c>
      <c r="ET84" s="129">
        <f t="shared" si="27"/>
        <v>0.64999999999999947</v>
      </c>
      <c r="EU84" s="129">
        <f t="shared" si="28"/>
        <v>1.9999999999999574E-2</v>
      </c>
      <c r="EV84" s="129">
        <f t="shared" si="29"/>
        <v>-0.54</v>
      </c>
      <c r="EW84" s="129">
        <f t="shared" si="30"/>
        <v>-0.92999999999999972</v>
      </c>
    </row>
    <row r="85" spans="1:153" ht="14">
      <c r="A85" s="2" t="s">
        <v>856</v>
      </c>
      <c r="B85" s="2" t="s">
        <v>1666</v>
      </c>
      <c r="C85" s="2">
        <v>12</v>
      </c>
      <c r="D85" s="2">
        <v>6</v>
      </c>
      <c r="E85" s="2">
        <v>52153640</v>
      </c>
      <c r="F85" s="2">
        <v>147</v>
      </c>
      <c r="G85" s="2">
        <v>35</v>
      </c>
      <c r="H85" s="2" t="s">
        <v>167</v>
      </c>
      <c r="I85" s="2"/>
      <c r="J85" s="2" t="s">
        <v>158</v>
      </c>
      <c r="K85" s="2" t="s">
        <v>259</v>
      </c>
      <c r="L85" s="30" t="s">
        <v>859</v>
      </c>
      <c r="M85" s="30" t="s">
        <v>860</v>
      </c>
      <c r="N85" s="30" t="s">
        <v>861</v>
      </c>
      <c r="O85" s="30"/>
      <c r="P85" s="3" t="s">
        <v>17</v>
      </c>
      <c r="Q85" s="3">
        <v>31</v>
      </c>
      <c r="R85" s="2">
        <v>24</v>
      </c>
      <c r="S85" s="2">
        <v>25</v>
      </c>
      <c r="T85" s="2" t="s">
        <v>862</v>
      </c>
      <c r="U85" s="33"/>
      <c r="V85" s="3" t="s">
        <v>175</v>
      </c>
      <c r="W85" s="3">
        <v>61</v>
      </c>
      <c r="X85" s="2">
        <v>32</v>
      </c>
      <c r="Y85" s="2">
        <v>28</v>
      </c>
      <c r="Z85" s="2"/>
      <c r="AA85" s="33" t="s">
        <v>176</v>
      </c>
      <c r="AB85" s="12" t="s">
        <v>863</v>
      </c>
      <c r="AC85" s="12">
        <v>22</v>
      </c>
      <c r="AD85" s="13">
        <v>16</v>
      </c>
      <c r="AE85" s="13">
        <v>11</v>
      </c>
      <c r="AF85" s="13"/>
      <c r="AG85" s="34"/>
      <c r="AH85" s="2" t="s">
        <v>177</v>
      </c>
      <c r="AI85" s="2" t="s">
        <v>864</v>
      </c>
      <c r="AJ85" s="2" t="s">
        <v>744</v>
      </c>
      <c r="AK85" s="2" t="s">
        <v>532</v>
      </c>
      <c r="AL85" s="2" t="s">
        <v>87</v>
      </c>
      <c r="AM85" s="1"/>
      <c r="AN85" s="2" t="s">
        <v>89</v>
      </c>
      <c r="AO85" s="1"/>
      <c r="AP85" s="2" t="s">
        <v>91</v>
      </c>
      <c r="AQ85" s="1" t="s">
        <v>865</v>
      </c>
      <c r="AR85" s="2" t="s">
        <v>93</v>
      </c>
      <c r="AS85" s="14" t="s">
        <v>801</v>
      </c>
      <c r="AT85" s="13" t="s">
        <v>95</v>
      </c>
      <c r="AU85" s="1">
        <v>-2</v>
      </c>
      <c r="AV85" s="104">
        <v>3.83</v>
      </c>
      <c r="AW85" s="107">
        <v>2.61</v>
      </c>
      <c r="AX85" s="106">
        <v>1.39</v>
      </c>
      <c r="AY85" s="107">
        <v>2.36</v>
      </c>
      <c r="AZ85" s="106">
        <v>2.2400000000000002</v>
      </c>
      <c r="BA85" s="108">
        <v>1.99</v>
      </c>
      <c r="BB85" s="106">
        <v>2.63</v>
      </c>
      <c r="BC85" s="108">
        <v>2.17</v>
      </c>
      <c r="BD85" s="107">
        <v>1.85</v>
      </c>
      <c r="BE85" s="106">
        <v>5.44</v>
      </c>
      <c r="BF85" s="106">
        <v>4.5</v>
      </c>
      <c r="BG85" s="106">
        <v>2.79</v>
      </c>
      <c r="BH85" s="106">
        <v>5.0599999999999996</v>
      </c>
      <c r="BI85" s="8">
        <v>5.61</v>
      </c>
      <c r="BJ85" s="9">
        <v>5.62</v>
      </c>
      <c r="BK85" s="9">
        <v>10.63</v>
      </c>
      <c r="BL85" s="4">
        <v>16.809999999999999</v>
      </c>
      <c r="BM85" s="98"/>
      <c r="BN85" s="4">
        <v>3.28</v>
      </c>
      <c r="BO85" s="55">
        <v>1.34</v>
      </c>
      <c r="BP85" s="53">
        <v>0.28000000000000003</v>
      </c>
      <c r="BQ85" s="53">
        <v>0.25</v>
      </c>
      <c r="BR85" s="53">
        <v>0.39</v>
      </c>
      <c r="BS85" s="54">
        <v>1.57</v>
      </c>
      <c r="BT85" s="53">
        <v>1.24</v>
      </c>
      <c r="BU85" s="54">
        <v>1.27</v>
      </c>
      <c r="BV85" s="55">
        <v>1.85</v>
      </c>
      <c r="BW85" s="53">
        <v>3.06</v>
      </c>
      <c r="BX85" s="53">
        <v>7.06</v>
      </c>
      <c r="BY85" s="53">
        <v>3.83</v>
      </c>
      <c r="BZ85" s="7">
        <v>3.97</v>
      </c>
      <c r="CA85" s="8">
        <v>5.76</v>
      </c>
      <c r="CB85" s="9">
        <v>7.13</v>
      </c>
      <c r="CC85" s="9">
        <v>12.84</v>
      </c>
      <c r="CD85" s="4">
        <v>16.18</v>
      </c>
      <c r="CE85" s="98"/>
      <c r="CF85" s="16">
        <v>27.62</v>
      </c>
      <c r="CG85" s="18">
        <v>31.67</v>
      </c>
      <c r="CH85" s="17">
        <v>23.02</v>
      </c>
      <c r="CI85" s="18">
        <v>34.729999999999997</v>
      </c>
      <c r="CJ85" s="17">
        <v>35.57</v>
      </c>
      <c r="CK85" s="19">
        <v>37.340000000000003</v>
      </c>
      <c r="CL85" s="17">
        <v>37.82</v>
      </c>
      <c r="CM85" s="19">
        <v>37.520000000000003</v>
      </c>
      <c r="CN85" s="18">
        <v>37.1</v>
      </c>
      <c r="CO85" s="17">
        <v>37.32</v>
      </c>
      <c r="CP85" s="17">
        <v>38.33</v>
      </c>
      <c r="CQ85" s="17">
        <v>40.67</v>
      </c>
      <c r="CR85" s="17">
        <v>42.33</v>
      </c>
      <c r="CS85" s="19">
        <v>43.25</v>
      </c>
      <c r="CT85" s="20">
        <v>44.39</v>
      </c>
      <c r="CU85" s="20">
        <v>42.13</v>
      </c>
      <c r="CV85" s="16">
        <v>38.840000000000003</v>
      </c>
      <c r="CW85" s="100"/>
      <c r="CX85" s="16">
        <v>27.87</v>
      </c>
      <c r="CY85" s="18">
        <v>31.11</v>
      </c>
      <c r="CZ85" s="17">
        <v>33.44</v>
      </c>
      <c r="DA85" s="17">
        <v>34.71</v>
      </c>
      <c r="DB85" s="17">
        <v>35.840000000000003</v>
      </c>
      <c r="DC85" s="19">
        <v>36.619999999999997</v>
      </c>
      <c r="DD85" s="17">
        <v>36.57</v>
      </c>
      <c r="DE85" s="19">
        <v>36.659999999999997</v>
      </c>
      <c r="DF85" s="18">
        <v>36.33</v>
      </c>
      <c r="DG85" s="17">
        <v>36.24</v>
      </c>
      <c r="DH85" s="17">
        <v>37.79</v>
      </c>
      <c r="DI85" s="17">
        <v>39.24</v>
      </c>
      <c r="DJ85" s="17">
        <v>42.24</v>
      </c>
      <c r="DK85" s="19">
        <v>44.88</v>
      </c>
      <c r="DL85" s="20">
        <v>45.48</v>
      </c>
      <c r="DM85" s="20">
        <v>42.98</v>
      </c>
      <c r="DN85" s="16">
        <v>38.54</v>
      </c>
      <c r="DO85" s="100"/>
      <c r="DP85" s="16">
        <v>3</v>
      </c>
      <c r="DQ85" s="17">
        <v>4</v>
      </c>
      <c r="DR85" s="17">
        <v>5</v>
      </c>
      <c r="DS85" s="17">
        <v>5</v>
      </c>
      <c r="DT85" s="17">
        <v>3</v>
      </c>
      <c r="DU85" s="17">
        <v>0</v>
      </c>
      <c r="DV85" s="17">
        <v>-3</v>
      </c>
      <c r="DW85" s="17">
        <v>-9</v>
      </c>
      <c r="DX85" s="17">
        <v>-18</v>
      </c>
      <c r="DY85" s="17">
        <v>-18</v>
      </c>
      <c r="DZ85" s="17">
        <v>-20</v>
      </c>
      <c r="EA85" s="17">
        <v>-19</v>
      </c>
      <c r="EB85" s="17">
        <v>-14</v>
      </c>
      <c r="EC85" s="17">
        <v>-11</v>
      </c>
      <c r="ED85" s="20">
        <v>-5</v>
      </c>
      <c r="EE85" s="20">
        <v>-4</v>
      </c>
      <c r="EF85" s="20">
        <v>0</v>
      </c>
      <c r="EG85" s="101"/>
      <c r="EI85" s="129">
        <f t="shared" si="16"/>
        <v>0.55000000000000027</v>
      </c>
      <c r="EJ85" s="129">
        <f t="shared" si="17"/>
        <v>1.2699999999999998</v>
      </c>
      <c r="EK85" s="129">
        <f t="shared" si="18"/>
        <v>1.1099999999999999</v>
      </c>
      <c r="EL85" s="129">
        <f t="shared" si="19"/>
        <v>2.11</v>
      </c>
      <c r="EM85" s="129">
        <f t="shared" si="20"/>
        <v>1.85</v>
      </c>
      <c r="EN85" s="129">
        <f t="shared" si="21"/>
        <v>0.41999999999999993</v>
      </c>
      <c r="EO85" s="129">
        <f t="shared" si="22"/>
        <v>1.39</v>
      </c>
      <c r="EP85" s="129">
        <f t="shared" si="23"/>
        <v>0.89999999999999991</v>
      </c>
      <c r="EQ85" s="129">
        <f t="shared" si="24"/>
        <v>0</v>
      </c>
      <c r="ER85" s="129">
        <f t="shared" si="25"/>
        <v>2.3800000000000003</v>
      </c>
      <c r="ES85" s="129">
        <f t="shared" si="26"/>
        <v>-2.5599999999999996</v>
      </c>
      <c r="ET85" s="129">
        <f t="shared" si="27"/>
        <v>-1.04</v>
      </c>
      <c r="EU85" s="129">
        <f t="shared" si="28"/>
        <v>1.0899999999999994</v>
      </c>
      <c r="EV85" s="129">
        <f t="shared" si="29"/>
        <v>-0.14999999999999947</v>
      </c>
      <c r="EW85" s="129">
        <f t="shared" si="30"/>
        <v>-1.5099999999999998</v>
      </c>
    </row>
    <row r="86" spans="1:153" ht="14">
      <c r="A86" s="2" t="s">
        <v>715</v>
      </c>
      <c r="B86" s="2" t="s">
        <v>1666</v>
      </c>
      <c r="C86" s="2">
        <v>17</v>
      </c>
      <c r="D86" s="2">
        <v>1</v>
      </c>
      <c r="E86" s="2">
        <v>51706166</v>
      </c>
      <c r="F86" s="2">
        <v>170.7</v>
      </c>
      <c r="G86" s="2">
        <v>53.5</v>
      </c>
      <c r="H86" s="2" t="s">
        <v>167</v>
      </c>
      <c r="I86" s="2"/>
      <c r="J86" s="2" t="s">
        <v>79</v>
      </c>
      <c r="K86" s="2" t="s">
        <v>259</v>
      </c>
      <c r="L86" s="30"/>
      <c r="M86" s="30"/>
      <c r="N86" s="30"/>
      <c r="O86" s="30"/>
      <c r="P86" s="3" t="s">
        <v>6</v>
      </c>
      <c r="Q86" s="3">
        <v>29</v>
      </c>
      <c r="R86" s="2">
        <v>26</v>
      </c>
      <c r="S86" s="2">
        <v>27</v>
      </c>
      <c r="T86" s="2" t="s">
        <v>280</v>
      </c>
      <c r="U86" s="33"/>
      <c r="V86" s="3" t="s">
        <v>232</v>
      </c>
      <c r="W86" s="3">
        <v>51</v>
      </c>
      <c r="X86" s="2">
        <v>35</v>
      </c>
      <c r="Y86" s="2">
        <v>39</v>
      </c>
      <c r="Z86" s="2"/>
      <c r="AA86" s="33" t="s">
        <v>443</v>
      </c>
      <c r="AB86" s="12" t="s">
        <v>217</v>
      </c>
      <c r="AC86" s="12">
        <v>25</v>
      </c>
      <c r="AD86" s="13">
        <v>14</v>
      </c>
      <c r="AE86" s="13">
        <v>12</v>
      </c>
      <c r="AF86" s="13"/>
      <c r="AG86" s="34"/>
      <c r="AH86" s="2" t="s">
        <v>177</v>
      </c>
      <c r="AI86" s="2" t="s">
        <v>262</v>
      </c>
      <c r="AJ86" s="2" t="s">
        <v>281</v>
      </c>
      <c r="AK86" s="2" t="s">
        <v>359</v>
      </c>
      <c r="AL86" s="2" t="s">
        <v>87</v>
      </c>
      <c r="AM86" s="1" t="s">
        <v>197</v>
      </c>
      <c r="AN86" s="2" t="s">
        <v>89</v>
      </c>
      <c r="AO86" s="1" t="s">
        <v>180</v>
      </c>
      <c r="AP86" s="2" t="s">
        <v>91</v>
      </c>
      <c r="AQ86" s="1" t="s">
        <v>719</v>
      </c>
      <c r="AR86" s="2" t="s">
        <v>93</v>
      </c>
      <c r="AS86" s="14" t="s">
        <v>720</v>
      </c>
      <c r="AT86" s="13" t="s">
        <v>95</v>
      </c>
      <c r="AU86" s="1">
        <v>2</v>
      </c>
      <c r="AV86" s="104">
        <v>3.92</v>
      </c>
      <c r="AW86" s="107">
        <v>4.17</v>
      </c>
      <c r="AX86" s="106">
        <v>3.37</v>
      </c>
      <c r="AY86" s="107">
        <v>4.0199999999999996</v>
      </c>
      <c r="AZ86" s="106">
        <v>3.68</v>
      </c>
      <c r="BA86" s="108">
        <v>3.06</v>
      </c>
      <c r="BB86" s="106">
        <v>3.07</v>
      </c>
      <c r="BC86" s="108">
        <v>3.06</v>
      </c>
      <c r="BD86" s="107">
        <v>4.2</v>
      </c>
      <c r="BE86" s="106">
        <v>4.01</v>
      </c>
      <c r="BF86" s="106">
        <v>6.48</v>
      </c>
      <c r="BG86" s="106">
        <v>7.31</v>
      </c>
      <c r="BH86" s="106">
        <v>3.05</v>
      </c>
      <c r="BI86" s="41">
        <v>5</v>
      </c>
      <c r="BJ86" s="9">
        <v>6.57</v>
      </c>
      <c r="BK86" s="9">
        <v>7.02</v>
      </c>
      <c r="BL86" s="4">
        <v>11.99</v>
      </c>
      <c r="BM86" s="4">
        <v>17.37</v>
      </c>
      <c r="BN86" s="4">
        <v>3.36</v>
      </c>
      <c r="BO86" s="55">
        <v>2.69</v>
      </c>
      <c r="BP86" s="53">
        <v>1.69</v>
      </c>
      <c r="BQ86" s="53">
        <v>2.44</v>
      </c>
      <c r="BR86" s="53">
        <v>3.39</v>
      </c>
      <c r="BS86" s="54">
        <v>4.72</v>
      </c>
      <c r="BT86" s="53">
        <v>3.74</v>
      </c>
      <c r="BU86" s="54">
        <v>4.8499999999999996</v>
      </c>
      <c r="BV86" s="55">
        <v>4.62</v>
      </c>
      <c r="BW86" s="53">
        <v>5.47</v>
      </c>
      <c r="BX86" s="53">
        <v>7.15</v>
      </c>
      <c r="BY86" s="53">
        <v>8.32</v>
      </c>
      <c r="BZ86" s="7">
        <v>2.99</v>
      </c>
      <c r="CA86" s="41">
        <v>4.87</v>
      </c>
      <c r="CB86" s="9">
        <v>7.15</v>
      </c>
      <c r="CC86" s="9">
        <v>8.4700000000000006</v>
      </c>
      <c r="CD86" s="4">
        <v>12.61</v>
      </c>
      <c r="CE86" s="4">
        <v>18.54</v>
      </c>
      <c r="CF86" s="16">
        <v>27.43</v>
      </c>
      <c r="CG86" s="18">
        <v>32.479999999999997</v>
      </c>
      <c r="CH86" s="17">
        <v>31.83</v>
      </c>
      <c r="CI86" s="18">
        <v>32.58</v>
      </c>
      <c r="CJ86" s="17">
        <v>34.950000000000003</v>
      </c>
      <c r="CK86" s="19">
        <v>35.270000000000003</v>
      </c>
      <c r="CL86" s="17">
        <v>36.880000000000003</v>
      </c>
      <c r="CM86" s="19">
        <v>37.090000000000003</v>
      </c>
      <c r="CN86" s="18">
        <v>38.06</v>
      </c>
      <c r="CO86" s="17">
        <v>37.380000000000003</v>
      </c>
      <c r="CP86" s="17">
        <v>37.99</v>
      </c>
      <c r="CQ86" s="17">
        <v>38.9</v>
      </c>
      <c r="CR86" s="17">
        <v>44.07</v>
      </c>
      <c r="CS86" s="42">
        <v>45.28</v>
      </c>
      <c r="CT86" s="20">
        <v>47.33</v>
      </c>
      <c r="CU86" s="20">
        <v>43.9</v>
      </c>
      <c r="CV86" s="16">
        <v>43.17</v>
      </c>
      <c r="CW86" s="16">
        <v>37.17</v>
      </c>
      <c r="CX86" s="16">
        <v>26.56</v>
      </c>
      <c r="CY86" s="18">
        <v>30.73</v>
      </c>
      <c r="CZ86" s="17">
        <v>31.28</v>
      </c>
      <c r="DA86" s="17">
        <v>31.11</v>
      </c>
      <c r="DB86" s="17">
        <v>33.35</v>
      </c>
      <c r="DC86" s="19">
        <v>36.85</v>
      </c>
      <c r="DD86" s="17">
        <v>37.18</v>
      </c>
      <c r="DE86" s="19">
        <v>36.03</v>
      </c>
      <c r="DF86" s="18">
        <v>37.28</v>
      </c>
      <c r="DG86" s="17">
        <v>37.520000000000003</v>
      </c>
      <c r="DH86" s="17">
        <v>39.130000000000003</v>
      </c>
      <c r="DI86" s="17">
        <v>39.200000000000003</v>
      </c>
      <c r="DJ86" s="17">
        <v>43.66</v>
      </c>
      <c r="DK86" s="42">
        <v>44.53</v>
      </c>
      <c r="DL86" s="20">
        <v>47.99</v>
      </c>
      <c r="DM86" s="20">
        <v>44.12</v>
      </c>
      <c r="DN86" s="16">
        <v>43.65</v>
      </c>
      <c r="DO86" s="16">
        <v>38.33</v>
      </c>
      <c r="DP86" s="16">
        <v>12</v>
      </c>
      <c r="DQ86" s="17">
        <v>12</v>
      </c>
      <c r="DR86" s="17">
        <v>13</v>
      </c>
      <c r="DS86" s="17">
        <v>11</v>
      </c>
      <c r="DT86" s="17">
        <v>8</v>
      </c>
      <c r="DU86" s="17">
        <v>0</v>
      </c>
      <c r="DV86" s="17">
        <v>-6</v>
      </c>
      <c r="DW86" s="17">
        <v>-13</v>
      </c>
      <c r="DX86" s="17">
        <v>-16</v>
      </c>
      <c r="DY86" s="17">
        <v>-16</v>
      </c>
      <c r="DZ86" s="17">
        <v>-11</v>
      </c>
      <c r="EA86" s="17">
        <v>-8</v>
      </c>
      <c r="EB86" s="17">
        <v>-1</v>
      </c>
      <c r="EC86" s="23">
        <v>1</v>
      </c>
      <c r="ED86" s="20">
        <v>5</v>
      </c>
      <c r="EE86" s="20">
        <v>4</v>
      </c>
      <c r="EF86" s="20">
        <v>2</v>
      </c>
      <c r="EG86" s="20">
        <v>5</v>
      </c>
      <c r="EI86" s="129">
        <f t="shared" si="16"/>
        <v>0.56000000000000005</v>
      </c>
      <c r="EJ86" s="129">
        <f t="shared" si="17"/>
        <v>1.48</v>
      </c>
      <c r="EK86" s="129">
        <f t="shared" si="18"/>
        <v>1.6800000000000002</v>
      </c>
      <c r="EL86" s="129">
        <f t="shared" si="19"/>
        <v>1.5799999999999996</v>
      </c>
      <c r="EM86" s="129">
        <f t="shared" si="20"/>
        <v>0.29000000000000004</v>
      </c>
      <c r="EN86" s="129">
        <f t="shared" si="21"/>
        <v>-1.6599999999999997</v>
      </c>
      <c r="EO86" s="129">
        <f t="shared" si="22"/>
        <v>-0.67000000000000037</v>
      </c>
      <c r="EP86" s="129">
        <f t="shared" si="23"/>
        <v>-1.7899999999999996</v>
      </c>
      <c r="EQ86" s="129">
        <f t="shared" si="24"/>
        <v>-0.41999999999999993</v>
      </c>
      <c r="ER86" s="129">
        <f t="shared" si="25"/>
        <v>-1.46</v>
      </c>
      <c r="ES86" s="129">
        <f t="shared" si="26"/>
        <v>-0.66999999999999993</v>
      </c>
      <c r="ET86" s="129">
        <f t="shared" si="27"/>
        <v>-1.0100000000000007</v>
      </c>
      <c r="EU86" s="129">
        <f t="shared" si="28"/>
        <v>5.9999999999999609E-2</v>
      </c>
      <c r="EV86" s="129">
        <f t="shared" si="29"/>
        <v>0.12999999999999989</v>
      </c>
      <c r="EW86" s="129">
        <f t="shared" si="30"/>
        <v>-0.58000000000000007</v>
      </c>
    </row>
    <row r="87" spans="1:153" ht="14">
      <c r="A87" s="2" t="s">
        <v>628</v>
      </c>
      <c r="B87" s="2" t="s">
        <v>1667</v>
      </c>
      <c r="C87" s="2">
        <v>14</v>
      </c>
      <c r="D87" s="2">
        <v>6</v>
      </c>
      <c r="E87" s="2">
        <v>52322484</v>
      </c>
      <c r="F87" s="2">
        <v>177</v>
      </c>
      <c r="G87" s="2">
        <v>57.8</v>
      </c>
      <c r="H87" s="2" t="s">
        <v>167</v>
      </c>
      <c r="I87" s="2"/>
      <c r="J87" s="2" t="s">
        <v>147</v>
      </c>
      <c r="K87" s="2" t="s">
        <v>259</v>
      </c>
      <c r="L87" s="30"/>
      <c r="M87" s="30"/>
      <c r="N87" s="30"/>
      <c r="O87" s="30"/>
      <c r="P87" s="3" t="s">
        <v>17</v>
      </c>
      <c r="Q87" s="3">
        <v>37</v>
      </c>
      <c r="R87" s="2">
        <v>32</v>
      </c>
      <c r="S87" s="2">
        <v>29</v>
      </c>
      <c r="T87" s="2" t="s">
        <v>121</v>
      </c>
      <c r="U87" s="33"/>
      <c r="V87" s="3" t="s">
        <v>318</v>
      </c>
      <c r="W87" s="3">
        <v>55</v>
      </c>
      <c r="X87" s="2">
        <v>39</v>
      </c>
      <c r="Y87" s="2">
        <v>32</v>
      </c>
      <c r="Z87" s="2"/>
      <c r="AA87" s="33" t="s">
        <v>242</v>
      </c>
      <c r="AB87" s="12" t="s">
        <v>261</v>
      </c>
      <c r="AC87" s="12">
        <v>22</v>
      </c>
      <c r="AD87" s="13">
        <v>12</v>
      </c>
      <c r="AE87" s="13">
        <v>6</v>
      </c>
      <c r="AF87" s="13"/>
      <c r="AG87" s="34"/>
      <c r="AH87" s="2" t="s">
        <v>210</v>
      </c>
      <c r="AI87" s="2" t="s">
        <v>323</v>
      </c>
      <c r="AJ87" s="2" t="s">
        <v>606</v>
      </c>
      <c r="AK87" s="2" t="s">
        <v>151</v>
      </c>
      <c r="AL87" s="2" t="s">
        <v>87</v>
      </c>
      <c r="AM87" s="1" t="s">
        <v>152</v>
      </c>
      <c r="AN87" s="2" t="s">
        <v>89</v>
      </c>
      <c r="AO87" s="1" t="s">
        <v>197</v>
      </c>
      <c r="AP87" s="2" t="s">
        <v>91</v>
      </c>
      <c r="AQ87" s="1" t="s">
        <v>632</v>
      </c>
      <c r="AR87" s="2" t="s">
        <v>93</v>
      </c>
      <c r="AS87" s="14" t="s">
        <v>633</v>
      </c>
      <c r="AT87" s="13" t="s">
        <v>95</v>
      </c>
      <c r="AU87" s="1">
        <v>-2</v>
      </c>
      <c r="AV87" s="104">
        <v>3.65</v>
      </c>
      <c r="AW87" s="107">
        <v>4.95</v>
      </c>
      <c r="AX87" s="106">
        <v>4.91</v>
      </c>
      <c r="AY87" s="107">
        <v>4.91</v>
      </c>
      <c r="AZ87" s="106">
        <v>4.01</v>
      </c>
      <c r="BA87" s="108">
        <v>4.43</v>
      </c>
      <c r="BB87" s="106">
        <v>3.39</v>
      </c>
      <c r="BC87" s="108">
        <v>3.8</v>
      </c>
      <c r="BD87" s="107">
        <v>3.93</v>
      </c>
      <c r="BE87" s="106">
        <v>3.89</v>
      </c>
      <c r="BF87" s="106">
        <v>5.34</v>
      </c>
      <c r="BG87" s="106">
        <v>9.9600000000000009</v>
      </c>
      <c r="BH87" s="106">
        <v>7.75</v>
      </c>
      <c r="BI87" s="8">
        <v>7.35</v>
      </c>
      <c r="BJ87" s="9">
        <v>9.07</v>
      </c>
      <c r="BK87" s="9">
        <v>11.79</v>
      </c>
      <c r="BL87" s="4">
        <v>17.510000000000002</v>
      </c>
      <c r="BM87" s="4">
        <v>22.85</v>
      </c>
      <c r="BN87" s="4">
        <v>3.96</v>
      </c>
      <c r="BO87" s="55">
        <v>4.21</v>
      </c>
      <c r="BP87" s="53">
        <v>3.12</v>
      </c>
      <c r="BQ87" s="53">
        <v>2.33</v>
      </c>
      <c r="BR87" s="53">
        <v>2.17</v>
      </c>
      <c r="BS87" s="54">
        <v>3.49</v>
      </c>
      <c r="BT87" s="53">
        <v>3.62</v>
      </c>
      <c r="BU87" s="54">
        <v>4.68</v>
      </c>
      <c r="BV87" s="55">
        <v>4.1100000000000003</v>
      </c>
      <c r="BW87" s="53">
        <v>4.7</v>
      </c>
      <c r="BX87" s="53">
        <v>5.8</v>
      </c>
      <c r="BY87" s="53">
        <v>8.4</v>
      </c>
      <c r="BZ87" s="7">
        <v>8.56</v>
      </c>
      <c r="CA87" s="8">
        <v>7.66</v>
      </c>
      <c r="CB87" s="9">
        <v>9.74</v>
      </c>
      <c r="CC87" s="9">
        <v>11.46</v>
      </c>
      <c r="CD87" s="4">
        <v>17.18</v>
      </c>
      <c r="CE87" s="4">
        <v>23.78</v>
      </c>
      <c r="CF87" s="16">
        <v>31.8</v>
      </c>
      <c r="CG87" s="18">
        <v>35.78</v>
      </c>
      <c r="CH87" s="17">
        <v>38.04</v>
      </c>
      <c r="CI87" s="18">
        <v>42.09</v>
      </c>
      <c r="CJ87" s="17">
        <v>42.39</v>
      </c>
      <c r="CK87" s="19">
        <v>44.27</v>
      </c>
      <c r="CL87" s="17">
        <v>48.24</v>
      </c>
      <c r="CM87" s="19">
        <v>47.93</v>
      </c>
      <c r="CN87" s="18">
        <v>46.57</v>
      </c>
      <c r="CO87" s="17">
        <v>46.57</v>
      </c>
      <c r="CP87" s="17">
        <v>47.61</v>
      </c>
      <c r="CQ87" s="17">
        <v>48.19</v>
      </c>
      <c r="CR87" s="17">
        <v>52.2</v>
      </c>
      <c r="CS87" s="19">
        <v>55.05</v>
      </c>
      <c r="CT87" s="20">
        <v>56.25</v>
      </c>
      <c r="CU87" s="20">
        <v>54.17</v>
      </c>
      <c r="CV87" s="16">
        <v>53.4</v>
      </c>
      <c r="CW87" s="16">
        <v>46.7</v>
      </c>
      <c r="CX87" s="16">
        <v>30.13</v>
      </c>
      <c r="CY87" s="18">
        <v>34.76</v>
      </c>
      <c r="CZ87" s="17">
        <v>38.57</v>
      </c>
      <c r="DA87" s="17">
        <v>42.24</v>
      </c>
      <c r="DB87" s="17">
        <v>43.92</v>
      </c>
      <c r="DC87" s="19">
        <v>44.5</v>
      </c>
      <c r="DD87" s="17">
        <v>48.39</v>
      </c>
      <c r="DE87" s="19">
        <v>49.57</v>
      </c>
      <c r="DF87" s="18">
        <v>46.63</v>
      </c>
      <c r="DG87" s="17">
        <v>46.07</v>
      </c>
      <c r="DH87" s="17">
        <v>47.92</v>
      </c>
      <c r="DI87" s="17">
        <v>48.81</v>
      </c>
      <c r="DJ87" s="17">
        <v>52.79</v>
      </c>
      <c r="DK87" s="19">
        <v>55.64</v>
      </c>
      <c r="DL87" s="20">
        <v>56.15</v>
      </c>
      <c r="DM87" s="20">
        <v>53.73</v>
      </c>
      <c r="DN87" s="16">
        <v>53.4</v>
      </c>
      <c r="DO87" s="16">
        <v>45.82</v>
      </c>
      <c r="DP87" s="16">
        <v>6</v>
      </c>
      <c r="DQ87" s="17">
        <v>6</v>
      </c>
      <c r="DR87" s="17">
        <v>8</v>
      </c>
      <c r="DS87" s="17">
        <v>2</v>
      </c>
      <c r="DT87" s="17">
        <v>0</v>
      </c>
      <c r="DU87" s="17">
        <v>-7</v>
      </c>
      <c r="DV87" s="17">
        <v>-16</v>
      </c>
      <c r="DW87" s="17">
        <v>-21</v>
      </c>
      <c r="DX87" s="17">
        <v>-23</v>
      </c>
      <c r="DY87" s="17">
        <v>-20</v>
      </c>
      <c r="DZ87" s="17">
        <v>-16</v>
      </c>
      <c r="EA87" s="17">
        <v>-11</v>
      </c>
      <c r="EB87" s="17">
        <v>-8</v>
      </c>
      <c r="EC87" s="17">
        <v>-8</v>
      </c>
      <c r="ED87" s="20">
        <v>-4</v>
      </c>
      <c r="EE87" s="20">
        <v>-3</v>
      </c>
      <c r="EF87" s="20">
        <v>-2</v>
      </c>
      <c r="EG87" s="20">
        <v>-2</v>
      </c>
      <c r="EI87" s="129">
        <f t="shared" si="16"/>
        <v>-0.31000000000000005</v>
      </c>
      <c r="EJ87" s="129">
        <f t="shared" si="17"/>
        <v>0.74000000000000021</v>
      </c>
      <c r="EK87" s="129">
        <f t="shared" si="18"/>
        <v>1.79</v>
      </c>
      <c r="EL87" s="129">
        <f t="shared" si="19"/>
        <v>2.58</v>
      </c>
      <c r="EM87" s="129">
        <f t="shared" si="20"/>
        <v>1.8399999999999999</v>
      </c>
      <c r="EN87" s="129">
        <f t="shared" si="21"/>
        <v>0.9399999999999995</v>
      </c>
      <c r="EO87" s="129">
        <f t="shared" si="22"/>
        <v>-0.22999999999999998</v>
      </c>
      <c r="EP87" s="129">
        <f t="shared" si="23"/>
        <v>-0.87999999999999989</v>
      </c>
      <c r="EQ87" s="129">
        <f t="shared" si="24"/>
        <v>-0.18000000000000016</v>
      </c>
      <c r="ER87" s="129">
        <f t="shared" si="25"/>
        <v>-0.81</v>
      </c>
      <c r="ES87" s="129">
        <f t="shared" si="26"/>
        <v>-0.45999999999999996</v>
      </c>
      <c r="ET87" s="129">
        <f t="shared" si="27"/>
        <v>1.5600000000000005</v>
      </c>
      <c r="EU87" s="129">
        <f t="shared" si="28"/>
        <v>-0.8100000000000005</v>
      </c>
      <c r="EV87" s="129">
        <f t="shared" si="29"/>
        <v>-0.3100000000000005</v>
      </c>
      <c r="EW87" s="129">
        <f t="shared" si="30"/>
        <v>-0.66999999999999993</v>
      </c>
    </row>
    <row r="88" spans="1:153" ht="14">
      <c r="A88" s="2" t="s">
        <v>609</v>
      </c>
      <c r="B88" s="2" t="s">
        <v>1666</v>
      </c>
      <c r="C88" s="2">
        <v>13</v>
      </c>
      <c r="D88" s="2">
        <v>2</v>
      </c>
      <c r="E88" s="2">
        <v>50787155</v>
      </c>
      <c r="F88" s="2">
        <v>161.30000000000001</v>
      </c>
      <c r="G88" s="2">
        <v>53.9</v>
      </c>
      <c r="H88" s="2" t="s">
        <v>167</v>
      </c>
      <c r="I88" s="2"/>
      <c r="J88" s="2" t="s">
        <v>147</v>
      </c>
      <c r="K88" s="2" t="s">
        <v>259</v>
      </c>
      <c r="L88" s="30" t="s">
        <v>168</v>
      </c>
      <c r="M88" s="30" t="s">
        <v>492</v>
      </c>
      <c r="N88" s="30"/>
      <c r="O88" s="30"/>
      <c r="P88" s="3" t="s">
        <v>6</v>
      </c>
      <c r="Q88" s="3">
        <v>39</v>
      </c>
      <c r="R88" s="2">
        <v>34</v>
      </c>
      <c r="S88" s="2">
        <v>31</v>
      </c>
      <c r="T88" s="2" t="s">
        <v>611</v>
      </c>
      <c r="U88" s="33"/>
      <c r="V88" s="3" t="s">
        <v>260</v>
      </c>
      <c r="W88" s="3">
        <v>61</v>
      </c>
      <c r="X88" s="2">
        <v>34</v>
      </c>
      <c r="Y88" s="2">
        <v>18</v>
      </c>
      <c r="Z88" s="2"/>
      <c r="AA88" s="33" t="s">
        <v>242</v>
      </c>
      <c r="AB88" s="12" t="s">
        <v>261</v>
      </c>
      <c r="AC88" s="12">
        <v>31</v>
      </c>
      <c r="AD88" s="13">
        <v>19</v>
      </c>
      <c r="AE88" s="13">
        <v>9</v>
      </c>
      <c r="AF88" s="13"/>
      <c r="AG88" s="34"/>
      <c r="AH88" s="2" t="s">
        <v>247</v>
      </c>
      <c r="AI88" s="2" t="s">
        <v>612</v>
      </c>
      <c r="AJ88" s="2" t="s">
        <v>226</v>
      </c>
      <c r="AK88" s="2" t="s">
        <v>359</v>
      </c>
      <c r="AL88" s="2" t="s">
        <v>87</v>
      </c>
      <c r="AM88" s="1" t="s">
        <v>180</v>
      </c>
      <c r="AN88" s="2" t="s">
        <v>89</v>
      </c>
      <c r="AO88" s="1" t="s">
        <v>197</v>
      </c>
      <c r="AP88" s="2" t="s">
        <v>91</v>
      </c>
      <c r="AQ88" s="1" t="s">
        <v>613</v>
      </c>
      <c r="AR88" s="2" t="s">
        <v>93</v>
      </c>
      <c r="AS88" s="14" t="s">
        <v>614</v>
      </c>
      <c r="AT88" s="13" t="s">
        <v>95</v>
      </c>
      <c r="AU88" s="1">
        <v>-3</v>
      </c>
      <c r="AV88" s="104">
        <v>4.7699999999999996</v>
      </c>
      <c r="AW88" s="107">
        <v>2.8</v>
      </c>
      <c r="AX88" s="106">
        <v>2.87</v>
      </c>
      <c r="AY88" s="107">
        <v>2.36</v>
      </c>
      <c r="AZ88" s="106">
        <v>2.36</v>
      </c>
      <c r="BA88" s="108">
        <v>2.75</v>
      </c>
      <c r="BB88" s="106">
        <v>2.2799999999999998</v>
      </c>
      <c r="BC88" s="108">
        <v>1.89</v>
      </c>
      <c r="BD88" s="107">
        <v>1.94</v>
      </c>
      <c r="BE88" s="106">
        <v>1.89</v>
      </c>
      <c r="BF88" s="106">
        <v>2.71</v>
      </c>
      <c r="BG88" s="106">
        <v>3.81</v>
      </c>
      <c r="BH88" s="106">
        <v>3.26</v>
      </c>
      <c r="BI88" s="8">
        <v>3.5</v>
      </c>
      <c r="BJ88" s="9">
        <v>3.53</v>
      </c>
      <c r="BK88" s="9">
        <v>5.64</v>
      </c>
      <c r="BL88" s="4">
        <v>11.37</v>
      </c>
      <c r="BM88" s="4">
        <v>11.27</v>
      </c>
      <c r="BN88" s="4">
        <v>4.4800000000000004</v>
      </c>
      <c r="BO88" s="55">
        <v>2.2400000000000002</v>
      </c>
      <c r="BP88" s="53">
        <v>0</v>
      </c>
      <c r="BQ88" s="53">
        <v>0.53</v>
      </c>
      <c r="BR88" s="53">
        <v>0.9</v>
      </c>
      <c r="BS88" s="54">
        <v>1.78</v>
      </c>
      <c r="BT88" s="53">
        <v>1.49</v>
      </c>
      <c r="BU88" s="54">
        <v>1.86</v>
      </c>
      <c r="BV88" s="55">
        <v>2.27</v>
      </c>
      <c r="BW88" s="53">
        <v>2.08</v>
      </c>
      <c r="BX88" s="53">
        <v>3.88</v>
      </c>
      <c r="BY88" s="53">
        <v>5.12</v>
      </c>
      <c r="BZ88" s="7">
        <v>3.5</v>
      </c>
      <c r="CA88" s="8">
        <v>3.74</v>
      </c>
      <c r="CB88" s="9">
        <v>4.83</v>
      </c>
      <c r="CC88" s="9">
        <v>6</v>
      </c>
      <c r="CD88" s="4">
        <v>11.17</v>
      </c>
      <c r="CE88" s="4">
        <v>11.48</v>
      </c>
      <c r="CF88" s="16">
        <v>24.26</v>
      </c>
      <c r="CG88" s="18">
        <v>30.17</v>
      </c>
      <c r="CH88" s="17">
        <v>32.67</v>
      </c>
      <c r="CI88" s="18">
        <v>33.799999999999997</v>
      </c>
      <c r="CJ88" s="17">
        <v>34.15</v>
      </c>
      <c r="CK88" s="19">
        <v>37.28</v>
      </c>
      <c r="CL88" s="17">
        <v>40.06</v>
      </c>
      <c r="CM88" s="19">
        <v>39.049999999999997</v>
      </c>
      <c r="CN88" s="18">
        <v>39.01</v>
      </c>
      <c r="CO88" s="17">
        <v>39.700000000000003</v>
      </c>
      <c r="CP88" s="17">
        <v>38.299999999999997</v>
      </c>
      <c r="CQ88" s="17">
        <v>39.35</v>
      </c>
      <c r="CR88" s="17">
        <v>45.13</v>
      </c>
      <c r="CS88" s="19">
        <v>45.52</v>
      </c>
      <c r="CT88" s="20">
        <v>46.89</v>
      </c>
      <c r="CU88" s="20">
        <v>46.55</v>
      </c>
      <c r="CV88" s="16">
        <v>46.16</v>
      </c>
      <c r="CW88" s="16">
        <v>45.53</v>
      </c>
      <c r="CX88" s="16">
        <v>23.48</v>
      </c>
      <c r="CY88" s="18">
        <v>29.31</v>
      </c>
      <c r="CZ88" s="17">
        <v>33.6</v>
      </c>
      <c r="DA88" s="17">
        <v>33.840000000000003</v>
      </c>
      <c r="DB88" s="17">
        <v>35.39</v>
      </c>
      <c r="DC88" s="19">
        <v>38.630000000000003</v>
      </c>
      <c r="DD88" s="17">
        <v>40.18</v>
      </c>
      <c r="DE88" s="19">
        <v>40.119999999999997</v>
      </c>
      <c r="DF88" s="18">
        <v>39.25</v>
      </c>
      <c r="DG88" s="17">
        <v>39.67</v>
      </c>
      <c r="DH88" s="17">
        <v>38.68</v>
      </c>
      <c r="DI88" s="17">
        <v>39.21</v>
      </c>
      <c r="DJ88" s="17">
        <v>44.92</v>
      </c>
      <c r="DK88" s="19">
        <v>45.12</v>
      </c>
      <c r="DL88" s="20">
        <v>47.62</v>
      </c>
      <c r="DM88" s="20">
        <v>46.14</v>
      </c>
      <c r="DN88" s="16">
        <v>46.93</v>
      </c>
      <c r="DO88" s="16">
        <v>44.2</v>
      </c>
      <c r="DP88" s="16">
        <v>4</v>
      </c>
      <c r="DQ88" s="17">
        <v>10</v>
      </c>
      <c r="DR88" s="17">
        <v>12</v>
      </c>
      <c r="DS88" s="17">
        <v>9</v>
      </c>
      <c r="DT88" s="17">
        <v>5</v>
      </c>
      <c r="DU88" s="17">
        <v>-3</v>
      </c>
      <c r="DV88" s="17">
        <v>-10</v>
      </c>
      <c r="DW88" s="17">
        <v>-13</v>
      </c>
      <c r="DX88" s="17">
        <v>-15</v>
      </c>
      <c r="DY88" s="17">
        <v>-11</v>
      </c>
      <c r="DZ88" s="17">
        <v>-5</v>
      </c>
      <c r="EA88" s="17">
        <v>-5</v>
      </c>
      <c r="EB88" s="17">
        <v>-2</v>
      </c>
      <c r="EC88" s="17">
        <v>5</v>
      </c>
      <c r="ED88" s="20">
        <v>5</v>
      </c>
      <c r="EE88" s="20">
        <v>7</v>
      </c>
      <c r="EF88" s="20">
        <v>8</v>
      </c>
      <c r="EG88" s="20">
        <v>5</v>
      </c>
      <c r="EI88" s="129">
        <f t="shared" si="16"/>
        <v>0.28999999999999915</v>
      </c>
      <c r="EJ88" s="129">
        <f t="shared" si="17"/>
        <v>0.55999999999999961</v>
      </c>
      <c r="EK88" s="129">
        <f t="shared" si="18"/>
        <v>2.87</v>
      </c>
      <c r="EL88" s="129">
        <f t="shared" si="19"/>
        <v>1.8299999999999998</v>
      </c>
      <c r="EM88" s="129">
        <f t="shared" si="20"/>
        <v>1.46</v>
      </c>
      <c r="EN88" s="129">
        <f t="shared" si="21"/>
        <v>0.97</v>
      </c>
      <c r="EO88" s="129">
        <f t="shared" si="22"/>
        <v>0.78999999999999981</v>
      </c>
      <c r="EP88" s="129">
        <f t="shared" si="23"/>
        <v>2.9999999999999805E-2</v>
      </c>
      <c r="EQ88" s="129">
        <f t="shared" si="24"/>
        <v>-0.33000000000000007</v>
      </c>
      <c r="ER88" s="129">
        <f t="shared" si="25"/>
        <v>-0.19000000000000017</v>
      </c>
      <c r="ES88" s="129">
        <f t="shared" si="26"/>
        <v>-1.17</v>
      </c>
      <c r="ET88" s="129">
        <f t="shared" si="27"/>
        <v>-1.31</v>
      </c>
      <c r="EU88" s="129">
        <f t="shared" si="28"/>
        <v>-0.24000000000000021</v>
      </c>
      <c r="EV88" s="129">
        <f t="shared" si="29"/>
        <v>-0.24000000000000021</v>
      </c>
      <c r="EW88" s="129">
        <f t="shared" si="30"/>
        <v>-1.3000000000000003</v>
      </c>
    </row>
    <row r="89" spans="1:153" ht="14">
      <c r="A89" s="2" t="s">
        <v>1651</v>
      </c>
      <c r="B89" s="2" t="s">
        <v>1666</v>
      </c>
      <c r="C89" s="2">
        <v>19</v>
      </c>
      <c r="D89" s="2">
        <v>3</v>
      </c>
      <c r="E89" s="2">
        <v>50089301</v>
      </c>
      <c r="F89" s="2">
        <v>158.80000000000001</v>
      </c>
      <c r="G89" s="2">
        <v>50.6</v>
      </c>
      <c r="H89" s="2" t="s">
        <v>167</v>
      </c>
      <c r="I89" s="2"/>
      <c r="J89" s="2" t="s">
        <v>158</v>
      </c>
      <c r="K89" s="2" t="s">
        <v>148</v>
      </c>
      <c r="L89" s="30" t="s">
        <v>1654</v>
      </c>
      <c r="M89" s="30"/>
      <c r="N89" s="30"/>
      <c r="O89" s="30"/>
      <c r="P89" s="3" t="s">
        <v>17</v>
      </c>
      <c r="Q89" s="3">
        <v>33</v>
      </c>
      <c r="R89" s="2">
        <v>29</v>
      </c>
      <c r="S89" s="2">
        <v>25</v>
      </c>
      <c r="T89" s="2" t="s">
        <v>1068</v>
      </c>
      <c r="U89" s="33"/>
      <c r="V89" s="3" t="s">
        <v>318</v>
      </c>
      <c r="W89" s="3">
        <v>57</v>
      </c>
      <c r="X89" s="2">
        <v>35</v>
      </c>
      <c r="Y89" s="2">
        <v>27</v>
      </c>
      <c r="Z89" s="2"/>
      <c r="AA89" s="33" t="s">
        <v>242</v>
      </c>
      <c r="AB89" s="12" t="s">
        <v>261</v>
      </c>
      <c r="AC89" s="12">
        <v>32</v>
      </c>
      <c r="AD89" s="13">
        <v>19</v>
      </c>
      <c r="AE89" s="13">
        <v>14</v>
      </c>
      <c r="AF89" s="13"/>
      <c r="AG89" s="34" t="s">
        <v>131</v>
      </c>
      <c r="AH89" s="2" t="s">
        <v>83</v>
      </c>
      <c r="AI89" s="2" t="s">
        <v>202</v>
      </c>
      <c r="AJ89" s="2" t="s">
        <v>744</v>
      </c>
      <c r="AK89" s="2" t="s">
        <v>141</v>
      </c>
      <c r="AL89" s="2" t="s">
        <v>87</v>
      </c>
      <c r="AM89" s="1"/>
      <c r="AN89" s="2" t="s">
        <v>89</v>
      </c>
      <c r="AO89" s="1"/>
      <c r="AP89" s="2" t="s">
        <v>91</v>
      </c>
      <c r="AQ89" s="1" t="s">
        <v>958</v>
      </c>
      <c r="AR89" s="2" t="s">
        <v>93</v>
      </c>
      <c r="AS89" s="14" t="s">
        <v>182</v>
      </c>
      <c r="AT89" s="14"/>
      <c r="AU89" s="1"/>
      <c r="AV89" s="104">
        <v>4.28</v>
      </c>
      <c r="AW89" s="107">
        <v>3.48</v>
      </c>
      <c r="AX89" s="106">
        <v>3.12</v>
      </c>
      <c r="AY89" s="107">
        <v>3.13</v>
      </c>
      <c r="AZ89" s="106">
        <v>4.0199999999999996</v>
      </c>
      <c r="BA89" s="108">
        <v>3.25</v>
      </c>
      <c r="BB89" s="106">
        <v>1.61</v>
      </c>
      <c r="BC89" s="108">
        <v>2.2400000000000002</v>
      </c>
      <c r="BD89" s="107">
        <v>2.36</v>
      </c>
      <c r="BE89" s="106">
        <v>4.3099999999999996</v>
      </c>
      <c r="BF89" s="106">
        <v>8.56</v>
      </c>
      <c r="BG89" s="106">
        <v>7.63</v>
      </c>
      <c r="BH89" s="108">
        <v>4.95</v>
      </c>
      <c r="BI89" s="7">
        <v>4.43</v>
      </c>
      <c r="BJ89" s="9">
        <v>6.25</v>
      </c>
      <c r="BK89" s="4">
        <v>6.62</v>
      </c>
      <c r="BL89" s="4">
        <v>8.89</v>
      </c>
      <c r="BM89" s="97">
        <v>17.32</v>
      </c>
      <c r="BN89" s="4">
        <v>3.67</v>
      </c>
      <c r="BO89" s="55">
        <v>0.62</v>
      </c>
      <c r="BP89" s="53">
        <v>0</v>
      </c>
      <c r="BQ89" s="53">
        <v>0</v>
      </c>
      <c r="BR89" s="53">
        <v>0.88</v>
      </c>
      <c r="BS89" s="54">
        <v>1.98</v>
      </c>
      <c r="BT89" s="53">
        <v>4.01</v>
      </c>
      <c r="BU89" s="54">
        <v>4.46</v>
      </c>
      <c r="BV89" s="55">
        <v>3.83</v>
      </c>
      <c r="BW89" s="53">
        <v>4.66</v>
      </c>
      <c r="BX89" s="53">
        <v>7.21</v>
      </c>
      <c r="BY89" s="53">
        <v>7.45</v>
      </c>
      <c r="BZ89" s="8">
        <v>4.13</v>
      </c>
      <c r="CA89" s="7">
        <v>4.5999999999999996</v>
      </c>
      <c r="CB89" s="9">
        <v>6.2</v>
      </c>
      <c r="CC89" s="4">
        <v>6.97</v>
      </c>
      <c r="CD89" s="4">
        <v>9.44</v>
      </c>
      <c r="CE89" s="97">
        <v>17.690000000000001</v>
      </c>
      <c r="CF89" s="16">
        <v>23.73</v>
      </c>
      <c r="CG89" s="18">
        <v>29.38</v>
      </c>
      <c r="CH89" s="17">
        <v>31.31</v>
      </c>
      <c r="CI89" s="18">
        <v>33.409999999999997</v>
      </c>
      <c r="CJ89" s="17">
        <v>33.33</v>
      </c>
      <c r="CK89" s="19">
        <v>35.22</v>
      </c>
      <c r="CL89" s="17">
        <v>35.479999999999997</v>
      </c>
      <c r="CM89" s="19">
        <v>35.49</v>
      </c>
      <c r="CN89" s="18">
        <v>37.340000000000003</v>
      </c>
      <c r="CO89" s="17">
        <v>37.5</v>
      </c>
      <c r="CP89" s="17">
        <v>39.19</v>
      </c>
      <c r="CQ89" s="17">
        <v>41.17</v>
      </c>
      <c r="CR89" s="19">
        <v>42.78</v>
      </c>
      <c r="CS89" s="17">
        <v>45.7</v>
      </c>
      <c r="CT89" s="20">
        <v>46.34</v>
      </c>
      <c r="CU89" s="16">
        <v>43.53</v>
      </c>
      <c r="CV89" s="16">
        <v>43.13</v>
      </c>
      <c r="CW89" s="97">
        <v>39.72</v>
      </c>
      <c r="CX89" s="16">
        <v>24.33</v>
      </c>
      <c r="CY89" s="18">
        <v>29.94</v>
      </c>
      <c r="CZ89" s="17">
        <v>31.5</v>
      </c>
      <c r="DA89" s="17">
        <v>33.54</v>
      </c>
      <c r="DB89" s="17">
        <v>33.94</v>
      </c>
      <c r="DC89" s="19">
        <v>35.76</v>
      </c>
      <c r="DD89" s="17">
        <v>35.549999999999997</v>
      </c>
      <c r="DE89" s="19">
        <v>35.46</v>
      </c>
      <c r="DF89" s="18">
        <v>37.64</v>
      </c>
      <c r="DG89" s="17">
        <v>38.15</v>
      </c>
      <c r="DH89" s="17">
        <v>40.04</v>
      </c>
      <c r="DI89" s="17">
        <v>41.12</v>
      </c>
      <c r="DJ89" s="19">
        <v>42.97</v>
      </c>
      <c r="DK89" s="17">
        <v>45.49</v>
      </c>
      <c r="DL89" s="20">
        <v>45.77</v>
      </c>
      <c r="DM89" s="16">
        <v>42.69</v>
      </c>
      <c r="DN89" s="16">
        <v>42.74</v>
      </c>
      <c r="DO89" s="97">
        <v>39.020000000000003</v>
      </c>
      <c r="DP89" s="16">
        <v>0</v>
      </c>
      <c r="DQ89" s="17">
        <v>4</v>
      </c>
      <c r="DR89" s="17">
        <v>6</v>
      </c>
      <c r="DS89" s="17">
        <v>4</v>
      </c>
      <c r="DT89" s="17">
        <v>1</v>
      </c>
      <c r="DU89" s="17">
        <v>-2</v>
      </c>
      <c r="DV89" s="17">
        <v>-8</v>
      </c>
      <c r="DW89" s="17">
        <v>-10</v>
      </c>
      <c r="DX89" s="17">
        <v>-12</v>
      </c>
      <c r="DY89" s="17">
        <v>-9</v>
      </c>
      <c r="DZ89" s="17">
        <v>-6</v>
      </c>
      <c r="EA89" s="17">
        <v>-4</v>
      </c>
      <c r="EB89" s="17">
        <v>0</v>
      </c>
      <c r="EC89" s="17">
        <v>2</v>
      </c>
      <c r="ED89" s="20">
        <v>4</v>
      </c>
      <c r="EE89" s="20">
        <v>4</v>
      </c>
      <c r="EF89" s="20">
        <v>2</v>
      </c>
      <c r="EG89" s="97">
        <v>1</v>
      </c>
      <c r="EI89" s="129">
        <f t="shared" si="16"/>
        <v>0.61000000000000032</v>
      </c>
      <c r="EJ89" s="129">
        <f t="shared" si="17"/>
        <v>2.86</v>
      </c>
      <c r="EK89" s="129">
        <f t="shared" si="18"/>
        <v>3.12</v>
      </c>
      <c r="EL89" s="129">
        <f t="shared" si="19"/>
        <v>3.13</v>
      </c>
      <c r="EM89" s="129">
        <f t="shared" si="20"/>
        <v>3.1399999999999997</v>
      </c>
      <c r="EN89" s="129">
        <f t="shared" si="21"/>
        <v>1.27</v>
      </c>
      <c r="EO89" s="129">
        <f t="shared" si="22"/>
        <v>-2.3999999999999995</v>
      </c>
      <c r="EP89" s="129">
        <f t="shared" si="23"/>
        <v>-2.2199999999999998</v>
      </c>
      <c r="EQ89" s="129">
        <f t="shared" si="24"/>
        <v>-1.4700000000000002</v>
      </c>
      <c r="ER89" s="129">
        <f t="shared" si="25"/>
        <v>-0.35000000000000053</v>
      </c>
      <c r="ES89" s="129">
        <f t="shared" si="26"/>
        <v>1.3500000000000005</v>
      </c>
      <c r="ET89" s="129">
        <f t="shared" si="27"/>
        <v>0.17999999999999972</v>
      </c>
      <c r="EU89" s="129">
        <f t="shared" si="28"/>
        <v>0.82000000000000028</v>
      </c>
      <c r="EV89" s="129">
        <f t="shared" si="29"/>
        <v>-0.16999999999999993</v>
      </c>
      <c r="EW89" s="129">
        <f t="shared" si="30"/>
        <v>4.9999999999999822E-2</v>
      </c>
    </row>
    <row r="90" spans="1:153" ht="14">
      <c r="A90" s="2" t="s">
        <v>1582</v>
      </c>
      <c r="B90" s="2" t="s">
        <v>1666</v>
      </c>
      <c r="C90" s="2">
        <v>16</v>
      </c>
      <c r="D90" s="2">
        <v>1</v>
      </c>
      <c r="E90" s="2">
        <v>50999004</v>
      </c>
      <c r="F90" s="2">
        <v>162.30000000000001</v>
      </c>
      <c r="G90" s="2">
        <v>42.1</v>
      </c>
      <c r="H90" s="2" t="s">
        <v>167</v>
      </c>
      <c r="I90" s="2"/>
      <c r="J90" s="2" t="s">
        <v>147</v>
      </c>
      <c r="K90" s="2" t="s">
        <v>148</v>
      </c>
      <c r="L90" s="30"/>
      <c r="M90" s="30"/>
      <c r="N90" s="30"/>
      <c r="O90" s="30"/>
      <c r="P90" s="3" t="s">
        <v>6</v>
      </c>
      <c r="Q90" s="3">
        <v>31</v>
      </c>
      <c r="R90" s="2">
        <v>29</v>
      </c>
      <c r="S90" s="2">
        <v>26</v>
      </c>
      <c r="T90" s="2" t="s">
        <v>280</v>
      </c>
      <c r="U90" s="33"/>
      <c r="V90" s="3" t="s">
        <v>232</v>
      </c>
      <c r="W90" s="3">
        <v>62</v>
      </c>
      <c r="X90" s="2">
        <v>42</v>
      </c>
      <c r="Y90" s="2">
        <v>37</v>
      </c>
      <c r="Z90" s="2"/>
      <c r="AA90" s="33" t="s">
        <v>242</v>
      </c>
      <c r="AB90" s="12" t="s">
        <v>301</v>
      </c>
      <c r="AC90" s="12">
        <v>32</v>
      </c>
      <c r="AD90" s="13">
        <v>27</v>
      </c>
      <c r="AE90" s="13">
        <v>20</v>
      </c>
      <c r="AF90" s="13"/>
      <c r="AG90" s="34" t="s">
        <v>197</v>
      </c>
      <c r="AH90" s="2" t="s">
        <v>149</v>
      </c>
      <c r="AI90" s="2" t="s">
        <v>118</v>
      </c>
      <c r="AJ90" s="2" t="s">
        <v>1585</v>
      </c>
      <c r="AK90" s="2" t="s">
        <v>775</v>
      </c>
      <c r="AL90" s="2" t="s">
        <v>87</v>
      </c>
      <c r="AM90" s="1"/>
      <c r="AN90" s="2" t="s">
        <v>89</v>
      </c>
      <c r="AO90" s="1"/>
      <c r="AP90" s="2" t="s">
        <v>91</v>
      </c>
      <c r="AQ90" s="1" t="s">
        <v>1586</v>
      </c>
      <c r="AR90" s="2" t="s">
        <v>93</v>
      </c>
      <c r="AS90" s="14" t="s">
        <v>710</v>
      </c>
      <c r="AT90" s="14"/>
      <c r="AU90" s="1"/>
      <c r="AV90" s="104">
        <v>4.0999999999999996</v>
      </c>
      <c r="AW90" s="105">
        <v>3.78</v>
      </c>
      <c r="AX90" s="106">
        <v>2.88</v>
      </c>
      <c r="AY90" s="107">
        <v>2.25</v>
      </c>
      <c r="AZ90" s="106">
        <v>1.51</v>
      </c>
      <c r="BA90" s="108">
        <v>1.22</v>
      </c>
      <c r="BB90" s="106">
        <v>0.72</v>
      </c>
      <c r="BC90" s="108">
        <v>0</v>
      </c>
      <c r="BD90" s="107">
        <v>0.12</v>
      </c>
      <c r="BE90" s="106">
        <v>1.27</v>
      </c>
      <c r="BF90" s="106">
        <v>2.86</v>
      </c>
      <c r="BG90" s="106">
        <v>7.15</v>
      </c>
      <c r="BH90" s="106">
        <v>3.88</v>
      </c>
      <c r="BI90" s="8">
        <v>3.62</v>
      </c>
      <c r="BJ90" s="9">
        <v>5.31</v>
      </c>
      <c r="BK90" s="9">
        <v>6.99</v>
      </c>
      <c r="BL90" s="4">
        <v>10.79</v>
      </c>
      <c r="BM90" s="4">
        <v>17.239999999999998</v>
      </c>
      <c r="BN90" s="4">
        <v>3.33</v>
      </c>
      <c r="BO90" s="26">
        <v>2.4500000000000002</v>
      </c>
      <c r="BP90" s="53">
        <v>0</v>
      </c>
      <c r="BQ90" s="53">
        <v>0</v>
      </c>
      <c r="BR90" s="53">
        <v>0.39</v>
      </c>
      <c r="BS90" s="54">
        <v>1.02</v>
      </c>
      <c r="BT90" s="53">
        <v>2.36</v>
      </c>
      <c r="BU90" s="54">
        <v>2.4</v>
      </c>
      <c r="BV90" s="55">
        <v>1.45</v>
      </c>
      <c r="BW90" s="53">
        <v>2.71</v>
      </c>
      <c r="BX90" s="53">
        <v>3.74</v>
      </c>
      <c r="BY90" s="53">
        <v>7.82</v>
      </c>
      <c r="BZ90" s="7">
        <v>2.61</v>
      </c>
      <c r="CA90" s="8">
        <v>3.86</v>
      </c>
      <c r="CB90" s="9">
        <v>6.74</v>
      </c>
      <c r="CC90" s="9">
        <v>6.78</v>
      </c>
      <c r="CD90" s="4">
        <v>11.38</v>
      </c>
      <c r="CE90" s="4">
        <v>16.600000000000001</v>
      </c>
      <c r="CF90" s="16">
        <v>27.94</v>
      </c>
      <c r="CG90" s="38">
        <v>31.9</v>
      </c>
      <c r="CH90" s="17">
        <v>32.99</v>
      </c>
      <c r="CI90" s="18">
        <v>34.020000000000003</v>
      </c>
      <c r="CJ90" s="17">
        <v>34.93</v>
      </c>
      <c r="CK90" s="19">
        <v>35.39</v>
      </c>
      <c r="CL90" s="17">
        <v>35.11</v>
      </c>
      <c r="CM90" s="19">
        <v>35.49</v>
      </c>
      <c r="CN90" s="18">
        <v>37.22</v>
      </c>
      <c r="CO90" s="17">
        <v>37.51</v>
      </c>
      <c r="CP90" s="17">
        <v>38.1</v>
      </c>
      <c r="CQ90" s="17">
        <v>39.46</v>
      </c>
      <c r="CR90" s="17">
        <v>41.12</v>
      </c>
      <c r="CS90" s="19">
        <v>43.5</v>
      </c>
      <c r="CT90" s="20">
        <v>46.17</v>
      </c>
      <c r="CU90" s="20">
        <v>42.71</v>
      </c>
      <c r="CV90" s="16">
        <v>45.39</v>
      </c>
      <c r="CW90" s="16">
        <v>42.87</v>
      </c>
      <c r="CX90" s="16">
        <v>27.67</v>
      </c>
      <c r="CY90" s="38">
        <v>31.45</v>
      </c>
      <c r="CZ90" s="17">
        <v>33.130000000000003</v>
      </c>
      <c r="DA90" s="17">
        <v>34.17</v>
      </c>
      <c r="DB90" s="17">
        <v>35.479999999999997</v>
      </c>
      <c r="DC90" s="19">
        <v>34.93</v>
      </c>
      <c r="DD90" s="17">
        <v>35.119999999999997</v>
      </c>
      <c r="DE90" s="19">
        <v>35.979999999999997</v>
      </c>
      <c r="DF90" s="18">
        <v>36.659999999999997</v>
      </c>
      <c r="DG90" s="17">
        <v>37.65</v>
      </c>
      <c r="DH90" s="17">
        <v>38.24</v>
      </c>
      <c r="DI90" s="17">
        <v>40.42</v>
      </c>
      <c r="DJ90" s="17">
        <v>41.95</v>
      </c>
      <c r="DK90" s="19">
        <v>43.39</v>
      </c>
      <c r="DL90" s="20">
        <v>46.19</v>
      </c>
      <c r="DM90" s="20">
        <v>42.53</v>
      </c>
      <c r="DN90" s="16">
        <v>45.11</v>
      </c>
      <c r="DO90" s="16">
        <v>43.17</v>
      </c>
      <c r="DP90" s="16">
        <v>1</v>
      </c>
      <c r="DQ90" s="20">
        <v>3</v>
      </c>
      <c r="DR90" s="17">
        <v>3</v>
      </c>
      <c r="DS90" s="17">
        <v>2</v>
      </c>
      <c r="DT90" s="17">
        <v>-3</v>
      </c>
      <c r="DU90" s="17">
        <v>-14</v>
      </c>
      <c r="DV90" s="17">
        <v>-22</v>
      </c>
      <c r="DW90" s="17">
        <v>-24</v>
      </c>
      <c r="DX90" s="17">
        <v>-20</v>
      </c>
      <c r="DY90" s="17">
        <v>-12</v>
      </c>
      <c r="DZ90" s="17">
        <v>-7</v>
      </c>
      <c r="EA90" s="17">
        <v>-2</v>
      </c>
      <c r="EB90" s="17">
        <v>2</v>
      </c>
      <c r="EC90" s="17">
        <v>4</v>
      </c>
      <c r="ED90" s="20">
        <v>3</v>
      </c>
      <c r="EE90" s="20">
        <v>2</v>
      </c>
      <c r="EF90" s="20">
        <v>0</v>
      </c>
      <c r="EG90" s="20">
        <v>0</v>
      </c>
      <c r="EI90" s="129">
        <f t="shared" si="16"/>
        <v>0.76999999999999957</v>
      </c>
      <c r="EJ90" s="129">
        <f t="shared" si="17"/>
        <v>1.3299999999999996</v>
      </c>
      <c r="EK90" s="129">
        <f t="shared" si="18"/>
        <v>2.88</v>
      </c>
      <c r="EL90" s="129">
        <f t="shared" si="19"/>
        <v>2.25</v>
      </c>
      <c r="EM90" s="129">
        <f t="shared" si="20"/>
        <v>1.1200000000000001</v>
      </c>
      <c r="EN90" s="129">
        <f t="shared" si="21"/>
        <v>0.19999999999999996</v>
      </c>
      <c r="EO90" s="129">
        <f t="shared" si="22"/>
        <v>-1.64</v>
      </c>
      <c r="EP90" s="129">
        <f t="shared" si="23"/>
        <v>-2.4</v>
      </c>
      <c r="EQ90" s="129">
        <f t="shared" si="24"/>
        <v>-1.33</v>
      </c>
      <c r="ER90" s="129">
        <f t="shared" si="25"/>
        <v>-1.44</v>
      </c>
      <c r="ES90" s="129">
        <f t="shared" si="26"/>
        <v>-0.88000000000000034</v>
      </c>
      <c r="ET90" s="129">
        <f t="shared" si="27"/>
        <v>-0.66999999999999993</v>
      </c>
      <c r="EU90" s="129">
        <f t="shared" si="28"/>
        <v>1.27</v>
      </c>
      <c r="EV90" s="129">
        <f t="shared" si="29"/>
        <v>-0.23999999999999977</v>
      </c>
      <c r="EW90" s="129">
        <f t="shared" si="30"/>
        <v>-1.4300000000000006</v>
      </c>
    </row>
    <row r="91" spans="1:153" ht="14">
      <c r="A91" s="2" t="s">
        <v>1575</v>
      </c>
      <c r="B91" s="2" t="s">
        <v>1666</v>
      </c>
      <c r="C91" s="2">
        <v>13</v>
      </c>
      <c r="D91" s="2">
        <v>7</v>
      </c>
      <c r="E91" s="2">
        <v>49754597</v>
      </c>
      <c r="F91" s="2">
        <v>154.9</v>
      </c>
      <c r="G91" s="2">
        <v>45.5</v>
      </c>
      <c r="H91" s="2" t="s">
        <v>167</v>
      </c>
      <c r="I91" s="2"/>
      <c r="J91" s="2" t="s">
        <v>147</v>
      </c>
      <c r="K91" s="2" t="s">
        <v>148</v>
      </c>
      <c r="L91" s="30" t="s">
        <v>168</v>
      </c>
      <c r="M91" s="30" t="s">
        <v>927</v>
      </c>
      <c r="N91" s="30"/>
      <c r="O91" s="30"/>
      <c r="P91" s="3" t="s">
        <v>13</v>
      </c>
      <c r="Q91" s="3">
        <v>60</v>
      </c>
      <c r="R91" s="2">
        <v>47</v>
      </c>
      <c r="S91" s="2">
        <v>43</v>
      </c>
      <c r="T91" s="2" t="s">
        <v>280</v>
      </c>
      <c r="U91" s="33" t="s">
        <v>839</v>
      </c>
      <c r="V91" s="3" t="s">
        <v>1054</v>
      </c>
      <c r="W91" s="3">
        <v>63</v>
      </c>
      <c r="X91" s="2">
        <v>49</v>
      </c>
      <c r="Y91" s="2">
        <v>23</v>
      </c>
      <c r="Z91" s="2"/>
      <c r="AA91" s="33" t="s">
        <v>176</v>
      </c>
      <c r="AB91" s="12"/>
      <c r="AC91" s="12"/>
      <c r="AD91" s="13"/>
      <c r="AE91" s="13"/>
      <c r="AF91" s="13"/>
      <c r="AG91" s="34"/>
      <c r="AH91" s="2" t="s">
        <v>83</v>
      </c>
      <c r="AI91" s="2" t="s">
        <v>383</v>
      </c>
      <c r="AJ91" s="2" t="s">
        <v>800</v>
      </c>
      <c r="AK91" s="2" t="s">
        <v>1577</v>
      </c>
      <c r="AL91" s="2" t="s">
        <v>87</v>
      </c>
      <c r="AM91" s="1"/>
      <c r="AN91" s="2" t="s">
        <v>89</v>
      </c>
      <c r="AO91" s="1"/>
      <c r="AP91" s="2" t="s">
        <v>91</v>
      </c>
      <c r="AQ91" s="1" t="s">
        <v>753</v>
      </c>
      <c r="AR91" s="2" t="s">
        <v>93</v>
      </c>
      <c r="AS91" s="14" t="s">
        <v>1578</v>
      </c>
      <c r="AT91" s="14"/>
      <c r="AU91" s="1"/>
      <c r="AV91" s="104">
        <v>3.61</v>
      </c>
      <c r="AW91" s="107">
        <v>3.71</v>
      </c>
      <c r="AX91" s="106">
        <v>3.55</v>
      </c>
      <c r="AY91" s="107">
        <v>3.36</v>
      </c>
      <c r="AZ91" s="106">
        <v>2.67</v>
      </c>
      <c r="BA91" s="108">
        <v>2.61</v>
      </c>
      <c r="BB91" s="106">
        <v>2.5</v>
      </c>
      <c r="BC91" s="108">
        <v>0.72</v>
      </c>
      <c r="BD91" s="107">
        <v>1.92</v>
      </c>
      <c r="BE91" s="106">
        <v>1.91</v>
      </c>
      <c r="BF91" s="106">
        <v>4.4800000000000004</v>
      </c>
      <c r="BG91" s="106">
        <v>4.3099999999999996</v>
      </c>
      <c r="BH91" s="106">
        <v>3.6</v>
      </c>
      <c r="BI91" s="8">
        <v>4.3600000000000003</v>
      </c>
      <c r="BJ91" s="9">
        <v>6.28</v>
      </c>
      <c r="BK91" s="9">
        <v>9.3000000000000007</v>
      </c>
      <c r="BL91" s="4">
        <v>13.39</v>
      </c>
      <c r="BM91" s="98"/>
      <c r="BN91" s="4">
        <v>5.3</v>
      </c>
      <c r="BO91" s="55">
        <v>3.05</v>
      </c>
      <c r="BP91" s="53">
        <v>2.58</v>
      </c>
      <c r="BQ91" s="53">
        <v>1.42</v>
      </c>
      <c r="BR91" s="53">
        <v>0</v>
      </c>
      <c r="BS91" s="54">
        <v>0.27</v>
      </c>
      <c r="BT91" s="53">
        <v>1.47</v>
      </c>
      <c r="BU91" s="54">
        <v>2.99</v>
      </c>
      <c r="BV91" s="55">
        <v>3.14</v>
      </c>
      <c r="BW91" s="53">
        <v>2.93</v>
      </c>
      <c r="BX91" s="53">
        <v>3.85</v>
      </c>
      <c r="BY91" s="53">
        <v>4.18</v>
      </c>
      <c r="BZ91" s="7">
        <v>3.87</v>
      </c>
      <c r="CA91" s="8">
        <v>4.59</v>
      </c>
      <c r="CB91" s="9">
        <v>6.68</v>
      </c>
      <c r="CC91" s="9">
        <v>10.96</v>
      </c>
      <c r="CD91" s="4">
        <v>15.19</v>
      </c>
      <c r="CE91" s="98"/>
      <c r="CF91" s="16">
        <v>26.48</v>
      </c>
      <c r="CG91" s="18">
        <v>31.18</v>
      </c>
      <c r="CH91" s="17">
        <v>33.270000000000003</v>
      </c>
      <c r="CI91" s="18">
        <v>35.76</v>
      </c>
      <c r="CJ91" s="17">
        <v>35.56</v>
      </c>
      <c r="CK91" s="19">
        <v>37.82</v>
      </c>
      <c r="CL91" s="17">
        <v>37.159999999999997</v>
      </c>
      <c r="CM91" s="19">
        <v>38.01</v>
      </c>
      <c r="CN91" s="18">
        <v>37.729999999999997</v>
      </c>
      <c r="CO91" s="17">
        <v>37.93</v>
      </c>
      <c r="CP91" s="17">
        <v>37.33</v>
      </c>
      <c r="CQ91" s="17">
        <v>40.159999999999997</v>
      </c>
      <c r="CR91" s="17">
        <v>43.29</v>
      </c>
      <c r="CS91" s="19">
        <v>46.68</v>
      </c>
      <c r="CT91" s="20">
        <v>45.6</v>
      </c>
      <c r="CU91" s="20">
        <v>44.27</v>
      </c>
      <c r="CV91" s="16">
        <v>41.51</v>
      </c>
      <c r="CW91" s="100"/>
      <c r="CX91" s="16">
        <v>26.7</v>
      </c>
      <c r="CY91" s="18">
        <v>31.39</v>
      </c>
      <c r="CZ91" s="17">
        <v>33.78</v>
      </c>
      <c r="DA91" s="17">
        <v>36.14</v>
      </c>
      <c r="DB91" s="17">
        <v>37.369999999999997</v>
      </c>
      <c r="DC91" s="19">
        <v>37.81</v>
      </c>
      <c r="DD91" s="17">
        <v>37.04</v>
      </c>
      <c r="DE91" s="19">
        <v>36.200000000000003</v>
      </c>
      <c r="DF91" s="18">
        <v>37.119999999999997</v>
      </c>
      <c r="DG91" s="17">
        <v>36.72</v>
      </c>
      <c r="DH91" s="17">
        <v>37.71</v>
      </c>
      <c r="DI91" s="17">
        <v>39.020000000000003</v>
      </c>
      <c r="DJ91" s="17">
        <v>42.37</v>
      </c>
      <c r="DK91" s="19">
        <v>45.94</v>
      </c>
      <c r="DL91" s="20">
        <v>44.52</v>
      </c>
      <c r="DM91" s="20">
        <v>45.03</v>
      </c>
      <c r="DN91" s="16">
        <v>41.81</v>
      </c>
      <c r="DO91" s="100"/>
      <c r="DP91" s="16">
        <v>-2</v>
      </c>
      <c r="DQ91" s="17">
        <v>0</v>
      </c>
      <c r="DR91" s="17">
        <v>2</v>
      </c>
      <c r="DS91" s="17">
        <v>3</v>
      </c>
      <c r="DT91" s="17">
        <v>3</v>
      </c>
      <c r="DU91" s="17">
        <v>2</v>
      </c>
      <c r="DV91" s="17">
        <v>-2</v>
      </c>
      <c r="DW91" s="17">
        <v>-10</v>
      </c>
      <c r="DX91" s="17">
        <v>-14</v>
      </c>
      <c r="DY91" s="17">
        <v>-14</v>
      </c>
      <c r="DZ91" s="17">
        <v>-15</v>
      </c>
      <c r="EA91" s="17">
        <v>-15</v>
      </c>
      <c r="EB91" s="17">
        <v>-13</v>
      </c>
      <c r="EC91" s="17">
        <v>-11</v>
      </c>
      <c r="ED91" s="20">
        <v>-9</v>
      </c>
      <c r="EE91" s="20">
        <v>-3</v>
      </c>
      <c r="EF91" s="20">
        <v>0</v>
      </c>
      <c r="EG91" s="101"/>
      <c r="EI91" s="129">
        <f t="shared" si="16"/>
        <v>-1.69</v>
      </c>
      <c r="EJ91" s="129">
        <f t="shared" si="17"/>
        <v>0.66000000000000014</v>
      </c>
      <c r="EK91" s="129">
        <f t="shared" si="18"/>
        <v>0.96999999999999975</v>
      </c>
      <c r="EL91" s="129">
        <f t="shared" si="19"/>
        <v>1.94</v>
      </c>
      <c r="EM91" s="129">
        <f t="shared" si="20"/>
        <v>2.67</v>
      </c>
      <c r="EN91" s="129">
        <f t="shared" si="21"/>
        <v>2.34</v>
      </c>
      <c r="EO91" s="129">
        <f t="shared" si="22"/>
        <v>1.03</v>
      </c>
      <c r="EP91" s="129">
        <f t="shared" si="23"/>
        <v>-2.2700000000000005</v>
      </c>
      <c r="EQ91" s="129">
        <f t="shared" si="24"/>
        <v>-1.2200000000000002</v>
      </c>
      <c r="ER91" s="129">
        <f t="shared" si="25"/>
        <v>-1.0200000000000002</v>
      </c>
      <c r="ES91" s="129">
        <f t="shared" si="26"/>
        <v>0.63000000000000034</v>
      </c>
      <c r="ET91" s="129">
        <f t="shared" si="27"/>
        <v>0.12999999999999989</v>
      </c>
      <c r="EU91" s="129">
        <f t="shared" si="28"/>
        <v>-0.27</v>
      </c>
      <c r="EV91" s="129">
        <f t="shared" si="29"/>
        <v>-0.22999999999999954</v>
      </c>
      <c r="EW91" s="129">
        <f t="shared" si="30"/>
        <v>-0.39999999999999947</v>
      </c>
    </row>
    <row r="92" spans="1:153" ht="14">
      <c r="A92" s="2" t="s">
        <v>1571</v>
      </c>
      <c r="B92" s="2" t="s">
        <v>1666</v>
      </c>
      <c r="C92" s="2">
        <v>14</v>
      </c>
      <c r="D92" s="2">
        <v>4</v>
      </c>
      <c r="E92" s="2">
        <v>48219109</v>
      </c>
      <c r="F92" s="2"/>
      <c r="G92" s="2" t="s">
        <v>1672</v>
      </c>
      <c r="H92" s="2" t="s">
        <v>167</v>
      </c>
      <c r="I92" s="2"/>
      <c r="J92" s="2" t="s">
        <v>147</v>
      </c>
      <c r="K92" s="2" t="s">
        <v>148</v>
      </c>
      <c r="L92" s="30"/>
      <c r="M92" s="30"/>
      <c r="N92" s="30"/>
      <c r="O92" s="30"/>
      <c r="P92" s="3" t="s">
        <v>17</v>
      </c>
      <c r="Q92" s="3">
        <v>38</v>
      </c>
      <c r="R92" s="2">
        <v>34</v>
      </c>
      <c r="S92" s="2">
        <v>30</v>
      </c>
      <c r="T92" s="2" t="s">
        <v>935</v>
      </c>
      <c r="U92" s="33"/>
      <c r="V92" s="3" t="s">
        <v>175</v>
      </c>
      <c r="W92" s="3">
        <v>64</v>
      </c>
      <c r="X92" s="2">
        <v>50</v>
      </c>
      <c r="Y92" s="2">
        <v>25</v>
      </c>
      <c r="Z92" s="2"/>
      <c r="AA92" s="33" t="s">
        <v>88</v>
      </c>
      <c r="AB92" s="12" t="s">
        <v>160</v>
      </c>
      <c r="AC92" s="12">
        <v>29</v>
      </c>
      <c r="AD92" s="13">
        <v>24</v>
      </c>
      <c r="AE92" s="13">
        <v>12</v>
      </c>
      <c r="AF92" s="13"/>
      <c r="AG92" s="34" t="s">
        <v>131</v>
      </c>
      <c r="AH92" s="2" t="s">
        <v>239</v>
      </c>
      <c r="AI92" s="2" t="s">
        <v>336</v>
      </c>
      <c r="AJ92" s="2" t="s">
        <v>559</v>
      </c>
      <c r="AK92" s="2" t="s">
        <v>658</v>
      </c>
      <c r="AL92" s="2" t="s">
        <v>87</v>
      </c>
      <c r="AM92" s="1"/>
      <c r="AN92" s="2" t="s">
        <v>89</v>
      </c>
      <c r="AO92" s="1"/>
      <c r="AP92" s="2" t="s">
        <v>91</v>
      </c>
      <c r="AQ92" s="1" t="s">
        <v>1573</v>
      </c>
      <c r="AR92" s="2" t="s">
        <v>93</v>
      </c>
      <c r="AS92" s="14" t="s">
        <v>1574</v>
      </c>
      <c r="AT92" s="14"/>
      <c r="AU92" s="1"/>
      <c r="AV92" s="104">
        <v>3.15</v>
      </c>
      <c r="AW92" s="107">
        <v>1.86</v>
      </c>
      <c r="AX92" s="106">
        <v>1.39</v>
      </c>
      <c r="AY92" s="107">
        <v>1.52</v>
      </c>
      <c r="AZ92" s="106">
        <v>1.94</v>
      </c>
      <c r="BA92" s="108">
        <v>1.52</v>
      </c>
      <c r="BB92" s="106">
        <v>1.02</v>
      </c>
      <c r="BC92" s="108">
        <v>2.4500000000000002</v>
      </c>
      <c r="BD92" s="107">
        <v>3.53</v>
      </c>
      <c r="BE92" s="106">
        <v>3.61</v>
      </c>
      <c r="BF92" s="106">
        <v>4.49</v>
      </c>
      <c r="BG92" s="106">
        <v>6.93</v>
      </c>
      <c r="BH92" s="106">
        <v>4.0599999999999996</v>
      </c>
      <c r="BI92" s="8">
        <v>4.9400000000000004</v>
      </c>
      <c r="BJ92" s="7">
        <v>5.33</v>
      </c>
      <c r="BK92" s="9">
        <v>5.87</v>
      </c>
      <c r="BL92" s="4">
        <v>10.81</v>
      </c>
      <c r="BM92" s="4">
        <v>15.63</v>
      </c>
      <c r="BN92" s="4">
        <v>4.46</v>
      </c>
      <c r="BO92" s="55">
        <v>1.34</v>
      </c>
      <c r="BP92" s="53">
        <v>0.86</v>
      </c>
      <c r="BQ92" s="53">
        <v>0</v>
      </c>
      <c r="BR92" s="53">
        <v>0.42</v>
      </c>
      <c r="BS92" s="54">
        <v>0.94</v>
      </c>
      <c r="BT92" s="53">
        <v>1.47</v>
      </c>
      <c r="BU92" s="54">
        <v>2.46</v>
      </c>
      <c r="BV92" s="55">
        <v>2.62</v>
      </c>
      <c r="BW92" s="53">
        <v>2.27</v>
      </c>
      <c r="BX92" s="53">
        <v>4.0999999999999996</v>
      </c>
      <c r="BY92" s="53">
        <v>5.82</v>
      </c>
      <c r="BZ92" s="7">
        <v>5.5</v>
      </c>
      <c r="CA92" s="8">
        <v>5.76</v>
      </c>
      <c r="CB92" s="7">
        <v>6.04</v>
      </c>
      <c r="CC92" s="9">
        <v>8.11</v>
      </c>
      <c r="CD92" s="4">
        <v>12.91</v>
      </c>
      <c r="CE92" s="4">
        <v>17.95</v>
      </c>
      <c r="CF92" s="16">
        <v>27.48</v>
      </c>
      <c r="CG92" s="18">
        <v>32.06</v>
      </c>
      <c r="CH92" s="17">
        <v>34.32</v>
      </c>
      <c r="CI92" s="18">
        <v>34.590000000000003</v>
      </c>
      <c r="CJ92" s="17">
        <v>35.869999999999997</v>
      </c>
      <c r="CK92" s="19">
        <v>35.61</v>
      </c>
      <c r="CL92" s="17">
        <v>35.82</v>
      </c>
      <c r="CM92" s="19">
        <v>35.86</v>
      </c>
      <c r="CN92" s="18">
        <v>35.97</v>
      </c>
      <c r="CO92" s="17">
        <v>36.380000000000003</v>
      </c>
      <c r="CP92" s="17">
        <v>37.51</v>
      </c>
      <c r="CQ92" s="17">
        <v>39.18</v>
      </c>
      <c r="CR92" s="17">
        <v>44.39</v>
      </c>
      <c r="CS92" s="19">
        <v>45.16</v>
      </c>
      <c r="CT92" s="17">
        <v>45.36</v>
      </c>
      <c r="CU92" s="20">
        <v>43.81</v>
      </c>
      <c r="CV92" s="16">
        <v>42.49</v>
      </c>
      <c r="CW92" s="16">
        <v>43.27</v>
      </c>
      <c r="CX92" s="16">
        <v>27.65</v>
      </c>
      <c r="CY92" s="18">
        <v>32.47</v>
      </c>
      <c r="CZ92" s="17">
        <v>33.69</v>
      </c>
      <c r="DA92" s="17">
        <v>35.380000000000003</v>
      </c>
      <c r="DB92" s="17">
        <v>35.76</v>
      </c>
      <c r="DC92" s="19">
        <v>35.21</v>
      </c>
      <c r="DD92" s="17">
        <v>34.869999999999997</v>
      </c>
      <c r="DE92" s="19">
        <v>34.49</v>
      </c>
      <c r="DF92" s="18">
        <v>35.15</v>
      </c>
      <c r="DG92" s="17">
        <v>36.01</v>
      </c>
      <c r="DH92" s="17">
        <v>36.42</v>
      </c>
      <c r="DI92" s="17">
        <v>38.450000000000003</v>
      </c>
      <c r="DJ92" s="17">
        <v>44.34</v>
      </c>
      <c r="DK92" s="19">
        <v>44.61</v>
      </c>
      <c r="DL92" s="17">
        <v>45.42</v>
      </c>
      <c r="DM92" s="20">
        <v>44.94</v>
      </c>
      <c r="DN92" s="16">
        <v>42.53</v>
      </c>
      <c r="DO92" s="16">
        <v>43.68</v>
      </c>
      <c r="DP92" s="16">
        <v>1</v>
      </c>
      <c r="DQ92" s="17">
        <v>2</v>
      </c>
      <c r="DR92" s="17">
        <v>4</v>
      </c>
      <c r="DS92" s="17">
        <v>4</v>
      </c>
      <c r="DT92" s="17">
        <v>1</v>
      </c>
      <c r="DU92" s="17">
        <v>-3</v>
      </c>
      <c r="DV92" s="17">
        <v>-5</v>
      </c>
      <c r="DW92" s="17">
        <v>-12</v>
      </c>
      <c r="DX92" s="17">
        <v>-16</v>
      </c>
      <c r="DY92" s="17">
        <v>-16</v>
      </c>
      <c r="DZ92" s="17">
        <v>-15</v>
      </c>
      <c r="EA92" s="17">
        <v>-14</v>
      </c>
      <c r="EB92" s="17">
        <v>-9</v>
      </c>
      <c r="EC92" s="17">
        <v>-6</v>
      </c>
      <c r="ED92" s="17">
        <v>-3</v>
      </c>
      <c r="EE92" s="20">
        <v>0</v>
      </c>
      <c r="EF92" s="20">
        <v>1</v>
      </c>
      <c r="EG92" s="20">
        <v>0</v>
      </c>
      <c r="EI92" s="129">
        <f t="shared" si="16"/>
        <v>-1.31</v>
      </c>
      <c r="EJ92" s="129">
        <f t="shared" si="17"/>
        <v>0.52</v>
      </c>
      <c r="EK92" s="129">
        <f t="shared" si="18"/>
        <v>0.52999999999999992</v>
      </c>
      <c r="EL92" s="129">
        <f t="shared" si="19"/>
        <v>1.52</v>
      </c>
      <c r="EM92" s="129">
        <f t="shared" si="20"/>
        <v>1.52</v>
      </c>
      <c r="EN92" s="129">
        <f t="shared" si="21"/>
        <v>0.58000000000000007</v>
      </c>
      <c r="EO92" s="129">
        <f t="shared" si="22"/>
        <v>-0.44999999999999996</v>
      </c>
      <c r="EP92" s="129">
        <f t="shared" si="23"/>
        <v>-9.9999999999997868E-3</v>
      </c>
      <c r="EQ92" s="129">
        <f t="shared" si="24"/>
        <v>0.9099999999999997</v>
      </c>
      <c r="ER92" s="129">
        <f t="shared" si="25"/>
        <v>1.3399999999999999</v>
      </c>
      <c r="ES92" s="129">
        <f t="shared" si="26"/>
        <v>0.39000000000000057</v>
      </c>
      <c r="ET92" s="129">
        <f t="shared" si="27"/>
        <v>1.1099999999999994</v>
      </c>
      <c r="EU92" s="129">
        <f t="shared" si="28"/>
        <v>-1.4400000000000004</v>
      </c>
      <c r="EV92" s="129">
        <f t="shared" si="29"/>
        <v>-0.8199999999999994</v>
      </c>
      <c r="EW92" s="129">
        <f t="shared" si="30"/>
        <v>-0.71</v>
      </c>
    </row>
    <row r="93" spans="1:153" ht="14">
      <c r="A93" s="2" t="s">
        <v>1561</v>
      </c>
      <c r="B93" s="2" t="s">
        <v>1666</v>
      </c>
      <c r="C93" s="2">
        <v>17</v>
      </c>
      <c r="D93" s="2">
        <v>3</v>
      </c>
      <c r="E93" s="2">
        <v>45414936</v>
      </c>
      <c r="F93" s="2">
        <v>157.1</v>
      </c>
      <c r="G93" s="2">
        <v>57.3</v>
      </c>
      <c r="H93" s="2" t="s">
        <v>167</v>
      </c>
      <c r="I93" s="2"/>
      <c r="J93" s="2" t="s">
        <v>147</v>
      </c>
      <c r="K93" s="2" t="s">
        <v>148</v>
      </c>
      <c r="L93" s="30"/>
      <c r="M93" s="30"/>
      <c r="N93" s="30"/>
      <c r="O93" s="30"/>
      <c r="P93" s="3" t="s">
        <v>15</v>
      </c>
      <c r="Q93" s="3">
        <v>70</v>
      </c>
      <c r="R93" s="2">
        <v>62</v>
      </c>
      <c r="S93" s="2">
        <v>52</v>
      </c>
      <c r="T93" s="2" t="s">
        <v>308</v>
      </c>
      <c r="U93" s="33" t="s">
        <v>703</v>
      </c>
      <c r="V93" s="3" t="s">
        <v>472</v>
      </c>
      <c r="W93" s="3">
        <v>92</v>
      </c>
      <c r="X93" s="2">
        <v>64</v>
      </c>
      <c r="Y93" s="2">
        <v>56</v>
      </c>
      <c r="Z93" s="2"/>
      <c r="AA93" s="33" t="s">
        <v>88</v>
      </c>
      <c r="AB93" s="12" t="s">
        <v>261</v>
      </c>
      <c r="AC93" s="12">
        <v>31</v>
      </c>
      <c r="AD93" s="13">
        <v>26</v>
      </c>
      <c r="AE93" s="13">
        <v>16</v>
      </c>
      <c r="AF93" s="13"/>
      <c r="AG93" s="34"/>
      <c r="AH93" s="2" t="s">
        <v>247</v>
      </c>
      <c r="AI93" s="2" t="s">
        <v>760</v>
      </c>
      <c r="AJ93" s="2" t="s">
        <v>667</v>
      </c>
      <c r="AK93" s="2" t="s">
        <v>86</v>
      </c>
      <c r="AL93" s="2" t="s">
        <v>87</v>
      </c>
      <c r="AM93" s="1"/>
      <c r="AN93" s="2" t="s">
        <v>89</v>
      </c>
      <c r="AO93" s="1"/>
      <c r="AP93" s="2" t="s">
        <v>91</v>
      </c>
      <c r="AQ93" s="1" t="s">
        <v>877</v>
      </c>
      <c r="AR93" s="2" t="s">
        <v>93</v>
      </c>
      <c r="AS93" s="14" t="s">
        <v>938</v>
      </c>
      <c r="AT93" s="14"/>
      <c r="AU93" s="1"/>
      <c r="AV93" s="104">
        <v>3.6</v>
      </c>
      <c r="AW93" s="107">
        <v>2.63</v>
      </c>
      <c r="AX93" s="106">
        <v>2.29</v>
      </c>
      <c r="AY93" s="107">
        <v>2.25</v>
      </c>
      <c r="AZ93" s="106">
        <v>2.4900000000000002</v>
      </c>
      <c r="BA93" s="108">
        <v>1.63</v>
      </c>
      <c r="BB93" s="106">
        <v>1.39</v>
      </c>
      <c r="BC93" s="108">
        <v>0.97</v>
      </c>
      <c r="BD93" s="107">
        <v>0</v>
      </c>
      <c r="BE93" s="106">
        <v>1.96</v>
      </c>
      <c r="BF93" s="106">
        <v>4.99</v>
      </c>
      <c r="BG93" s="106">
        <v>3.57</v>
      </c>
      <c r="BH93" s="106">
        <v>4.6399999999999997</v>
      </c>
      <c r="BI93" s="8">
        <v>4.32</v>
      </c>
      <c r="BJ93" s="9">
        <v>5.13</v>
      </c>
      <c r="BK93" s="9">
        <v>6.76</v>
      </c>
      <c r="BL93" s="4">
        <v>11.79</v>
      </c>
      <c r="BM93" s="4">
        <v>19.510000000000002</v>
      </c>
      <c r="BN93" s="4">
        <v>3.17</v>
      </c>
      <c r="BO93" s="55">
        <v>1.62</v>
      </c>
      <c r="BP93" s="53">
        <v>0</v>
      </c>
      <c r="BQ93" s="53">
        <v>0</v>
      </c>
      <c r="BR93" s="53">
        <v>0</v>
      </c>
      <c r="BS93" s="54">
        <v>0.56000000000000005</v>
      </c>
      <c r="BT93" s="53">
        <v>1.94</v>
      </c>
      <c r="BU93" s="54">
        <v>2.0699999999999998</v>
      </c>
      <c r="BV93" s="55">
        <v>2.89</v>
      </c>
      <c r="BW93" s="53">
        <v>3.07</v>
      </c>
      <c r="BX93" s="53">
        <v>3.93</v>
      </c>
      <c r="BY93" s="53">
        <v>4.01</v>
      </c>
      <c r="BZ93" s="7">
        <v>4.72</v>
      </c>
      <c r="CA93" s="8">
        <v>3.88</v>
      </c>
      <c r="CB93" s="9">
        <v>4.88</v>
      </c>
      <c r="CC93" s="9">
        <v>7.41</v>
      </c>
      <c r="CD93" s="4">
        <v>12.96</v>
      </c>
      <c r="CE93" s="4">
        <v>18.23</v>
      </c>
      <c r="CF93" s="16">
        <v>26.34</v>
      </c>
      <c r="CG93" s="18">
        <v>28.8</v>
      </c>
      <c r="CH93" s="17">
        <v>36.17</v>
      </c>
      <c r="CI93" s="18">
        <v>36.83</v>
      </c>
      <c r="CJ93" s="17">
        <v>37.979999999999997</v>
      </c>
      <c r="CK93" s="19">
        <v>38.58</v>
      </c>
      <c r="CL93" s="17">
        <v>37.840000000000003</v>
      </c>
      <c r="CM93" s="19">
        <v>39.78</v>
      </c>
      <c r="CN93" s="18">
        <v>41.93</v>
      </c>
      <c r="CO93" s="17">
        <v>39.549999999999997</v>
      </c>
      <c r="CP93" s="17">
        <v>39.520000000000003</v>
      </c>
      <c r="CQ93" s="17">
        <v>40.590000000000003</v>
      </c>
      <c r="CR93" s="17">
        <v>43.68</v>
      </c>
      <c r="CS93" s="19">
        <v>43.75</v>
      </c>
      <c r="CT93" s="20">
        <v>46.83</v>
      </c>
      <c r="CU93" s="20">
        <v>44.45</v>
      </c>
      <c r="CV93" s="16">
        <v>41.89</v>
      </c>
      <c r="CW93" s="16">
        <v>43.05</v>
      </c>
      <c r="CX93" s="16">
        <v>26.29</v>
      </c>
      <c r="CY93" s="18">
        <v>28.47</v>
      </c>
      <c r="CZ93" s="17">
        <v>36.11</v>
      </c>
      <c r="DA93" s="17">
        <v>37.020000000000003</v>
      </c>
      <c r="DB93" s="17">
        <v>37.74</v>
      </c>
      <c r="DC93" s="19">
        <v>38.18</v>
      </c>
      <c r="DD93" s="17">
        <v>37.14</v>
      </c>
      <c r="DE93" s="19">
        <v>39.35</v>
      </c>
      <c r="DF93" s="18">
        <v>40.74</v>
      </c>
      <c r="DG93" s="17">
        <v>39.979999999999997</v>
      </c>
      <c r="DH93" s="17">
        <v>39.950000000000003</v>
      </c>
      <c r="DI93" s="17">
        <v>40.229999999999997</v>
      </c>
      <c r="DJ93" s="17">
        <v>42.48</v>
      </c>
      <c r="DK93" s="19">
        <v>43.77</v>
      </c>
      <c r="DL93" s="20">
        <v>46.25</v>
      </c>
      <c r="DM93" s="20">
        <v>46.16</v>
      </c>
      <c r="DN93" s="16">
        <v>42.16</v>
      </c>
      <c r="DO93" s="16">
        <v>43.27</v>
      </c>
      <c r="DP93" s="16">
        <v>0</v>
      </c>
      <c r="DQ93" s="17">
        <v>1</v>
      </c>
      <c r="DR93" s="17">
        <v>10</v>
      </c>
      <c r="DS93" s="17">
        <v>7</v>
      </c>
      <c r="DT93" s="17">
        <v>0</v>
      </c>
      <c r="DU93" s="17">
        <v>-13</v>
      </c>
      <c r="DV93" s="17">
        <v>-24</v>
      </c>
      <c r="DW93" s="17">
        <v>-29</v>
      </c>
      <c r="DX93" s="17">
        <v>-31</v>
      </c>
      <c r="DY93" s="17">
        <v>-26</v>
      </c>
      <c r="DZ93" s="17">
        <v>-20</v>
      </c>
      <c r="EA93" s="17">
        <v>-15</v>
      </c>
      <c r="EB93" s="17">
        <v>-8</v>
      </c>
      <c r="EC93" s="17">
        <v>-2</v>
      </c>
      <c r="ED93" s="20">
        <v>0</v>
      </c>
      <c r="EE93" s="20">
        <v>0</v>
      </c>
      <c r="EF93" s="20">
        <v>-2</v>
      </c>
      <c r="EG93" s="20">
        <v>-2</v>
      </c>
      <c r="EI93" s="129">
        <f t="shared" si="16"/>
        <v>0.43000000000000016</v>
      </c>
      <c r="EJ93" s="129">
        <f t="shared" si="17"/>
        <v>1.0099999999999998</v>
      </c>
      <c r="EK93" s="129">
        <f t="shared" si="18"/>
        <v>2.29</v>
      </c>
      <c r="EL93" s="129">
        <f t="shared" si="19"/>
        <v>2.25</v>
      </c>
      <c r="EM93" s="129">
        <f t="shared" si="20"/>
        <v>2.4900000000000002</v>
      </c>
      <c r="EN93" s="129">
        <f t="shared" si="21"/>
        <v>1.0699999999999998</v>
      </c>
      <c r="EO93" s="129">
        <f t="shared" si="22"/>
        <v>-0.55000000000000004</v>
      </c>
      <c r="EP93" s="129">
        <f t="shared" si="23"/>
        <v>-1.0999999999999999</v>
      </c>
      <c r="EQ93" s="129">
        <f t="shared" si="24"/>
        <v>-2.89</v>
      </c>
      <c r="ER93" s="129">
        <f t="shared" si="25"/>
        <v>-1.1099999999999999</v>
      </c>
      <c r="ES93" s="129">
        <f t="shared" si="26"/>
        <v>1.06</v>
      </c>
      <c r="ET93" s="129">
        <f t="shared" si="27"/>
        <v>-0.43999999999999995</v>
      </c>
      <c r="EU93" s="129">
        <f t="shared" si="28"/>
        <v>-8.0000000000000071E-2</v>
      </c>
      <c r="EV93" s="129">
        <f t="shared" si="29"/>
        <v>0.44000000000000039</v>
      </c>
      <c r="EW93" s="129">
        <f t="shared" si="30"/>
        <v>0.25</v>
      </c>
    </row>
    <row r="94" spans="1:153" ht="14">
      <c r="A94" s="2" t="s">
        <v>1550</v>
      </c>
      <c r="B94" s="2" t="s">
        <v>1666</v>
      </c>
      <c r="C94" s="2">
        <v>17</v>
      </c>
      <c r="D94" s="2">
        <v>4</v>
      </c>
      <c r="E94" s="2">
        <v>51187316</v>
      </c>
      <c r="F94" s="2">
        <v>156.6</v>
      </c>
      <c r="G94" s="2">
        <v>39.700000000000003</v>
      </c>
      <c r="H94" s="2" t="s">
        <v>167</v>
      </c>
      <c r="I94" s="2"/>
      <c r="J94" s="2" t="s">
        <v>147</v>
      </c>
      <c r="K94" s="2" t="s">
        <v>148</v>
      </c>
      <c r="L94" s="30"/>
      <c r="M94" s="30"/>
      <c r="N94" s="30"/>
      <c r="O94" s="30"/>
      <c r="P94" s="3" t="s">
        <v>17</v>
      </c>
      <c r="Q94" s="3">
        <v>42</v>
      </c>
      <c r="R94" s="2">
        <v>36</v>
      </c>
      <c r="S94" s="2">
        <v>35</v>
      </c>
      <c r="T94" s="2" t="s">
        <v>1553</v>
      </c>
      <c r="U94" s="33"/>
      <c r="V94" s="3" t="s">
        <v>175</v>
      </c>
      <c r="W94" s="3">
        <v>53</v>
      </c>
      <c r="X94" s="2">
        <v>35</v>
      </c>
      <c r="Y94" s="2">
        <v>29</v>
      </c>
      <c r="Z94" s="2"/>
      <c r="AA94" s="33" t="s">
        <v>88</v>
      </c>
      <c r="AB94" s="12" t="s">
        <v>160</v>
      </c>
      <c r="AC94" s="12">
        <v>21</v>
      </c>
      <c r="AD94" s="13">
        <v>18</v>
      </c>
      <c r="AE94" s="13">
        <v>12</v>
      </c>
      <c r="AF94" s="13"/>
      <c r="AG94" s="34"/>
      <c r="AH94" s="2" t="s">
        <v>311</v>
      </c>
      <c r="AI94" s="2" t="s">
        <v>118</v>
      </c>
      <c r="AJ94" s="2" t="s">
        <v>766</v>
      </c>
      <c r="AK94" s="2" t="s">
        <v>204</v>
      </c>
      <c r="AL94" s="2" t="s">
        <v>87</v>
      </c>
      <c r="AM94" s="1"/>
      <c r="AN94" s="2" t="s">
        <v>89</v>
      </c>
      <c r="AO94" s="1"/>
      <c r="AP94" s="2" t="s">
        <v>91</v>
      </c>
      <c r="AQ94" s="1" t="s">
        <v>1554</v>
      </c>
      <c r="AR94" s="2" t="s">
        <v>93</v>
      </c>
      <c r="AS94" s="14" t="s">
        <v>773</v>
      </c>
      <c r="AT94" s="14"/>
      <c r="AU94" s="1"/>
      <c r="AV94" s="104">
        <v>1.96</v>
      </c>
      <c r="AW94" s="107">
        <v>1.06</v>
      </c>
      <c r="AX94" s="106">
        <v>1.54</v>
      </c>
      <c r="AY94" s="107">
        <v>1.25</v>
      </c>
      <c r="AZ94" s="106">
        <v>1.5</v>
      </c>
      <c r="BA94" s="108">
        <v>1.1200000000000001</v>
      </c>
      <c r="BB94" s="106">
        <v>1.1200000000000001</v>
      </c>
      <c r="BC94" s="108">
        <v>0</v>
      </c>
      <c r="BD94" s="107">
        <v>0</v>
      </c>
      <c r="BE94" s="106">
        <v>0</v>
      </c>
      <c r="BF94" s="106">
        <v>4.32</v>
      </c>
      <c r="BG94" s="106">
        <v>4.8</v>
      </c>
      <c r="BH94" s="106">
        <v>1.1100000000000001</v>
      </c>
      <c r="BI94" s="8">
        <v>1.39</v>
      </c>
      <c r="BJ94" s="7">
        <v>2.4700000000000002</v>
      </c>
      <c r="BK94" s="9">
        <v>3.49</v>
      </c>
      <c r="BL94" s="4">
        <v>9.67</v>
      </c>
      <c r="BM94" s="4">
        <v>14.35</v>
      </c>
      <c r="BN94" s="4">
        <v>2.89</v>
      </c>
      <c r="BO94" s="55">
        <v>0.88</v>
      </c>
      <c r="BP94" s="53">
        <v>0</v>
      </c>
      <c r="BQ94" s="53">
        <v>0</v>
      </c>
      <c r="BR94" s="53">
        <v>0</v>
      </c>
      <c r="BS94" s="54">
        <v>0.12</v>
      </c>
      <c r="BT94" s="53">
        <v>1.1200000000000001</v>
      </c>
      <c r="BU94" s="54">
        <v>1.02</v>
      </c>
      <c r="BV94" s="55">
        <v>1.73</v>
      </c>
      <c r="BW94" s="53">
        <v>1.28</v>
      </c>
      <c r="BX94" s="53">
        <v>5.12</v>
      </c>
      <c r="BY94" s="53">
        <v>2.94</v>
      </c>
      <c r="BZ94" s="7">
        <v>0.12</v>
      </c>
      <c r="CA94" s="8">
        <v>0.76</v>
      </c>
      <c r="CB94" s="7">
        <v>1.27</v>
      </c>
      <c r="CC94" s="9">
        <v>3.86</v>
      </c>
      <c r="CD94" s="4">
        <v>8.7200000000000006</v>
      </c>
      <c r="CE94" s="4">
        <v>15.64</v>
      </c>
      <c r="CF94" s="16">
        <v>28.39</v>
      </c>
      <c r="CG94" s="18">
        <v>32.799999999999997</v>
      </c>
      <c r="CH94" s="17">
        <v>34.29</v>
      </c>
      <c r="CI94" s="18">
        <v>37.450000000000003</v>
      </c>
      <c r="CJ94" s="17">
        <v>38.4</v>
      </c>
      <c r="CK94" s="19">
        <v>38.96</v>
      </c>
      <c r="CL94" s="17">
        <v>40.11</v>
      </c>
      <c r="CM94" s="19">
        <v>40.89</v>
      </c>
      <c r="CN94" s="18">
        <v>41.92</v>
      </c>
      <c r="CO94" s="17">
        <v>40.96</v>
      </c>
      <c r="CP94" s="17">
        <v>41.9</v>
      </c>
      <c r="CQ94" s="17">
        <v>40.770000000000003</v>
      </c>
      <c r="CR94" s="17">
        <v>42.97</v>
      </c>
      <c r="CS94" s="19">
        <v>42.93</v>
      </c>
      <c r="CT94" s="17">
        <v>47.02</v>
      </c>
      <c r="CU94" s="20">
        <v>43.51</v>
      </c>
      <c r="CV94" s="16">
        <v>39.4</v>
      </c>
      <c r="CW94" s="16">
        <v>39.81</v>
      </c>
      <c r="CX94" s="16">
        <v>28.78</v>
      </c>
      <c r="CY94" s="18">
        <v>32.130000000000003</v>
      </c>
      <c r="CZ94" s="17">
        <v>34.94</v>
      </c>
      <c r="DA94" s="17">
        <v>37.94</v>
      </c>
      <c r="DB94" s="17">
        <v>39.17</v>
      </c>
      <c r="DC94" s="19">
        <v>39.979999999999997</v>
      </c>
      <c r="DD94" s="17">
        <v>39.28</v>
      </c>
      <c r="DE94" s="19">
        <v>39.51</v>
      </c>
      <c r="DF94" s="18">
        <v>39.200000000000003</v>
      </c>
      <c r="DG94" s="17">
        <v>39.799999999999997</v>
      </c>
      <c r="DH94" s="17">
        <v>40.28</v>
      </c>
      <c r="DI94" s="17">
        <v>39.450000000000003</v>
      </c>
      <c r="DJ94" s="17">
        <v>43.2</v>
      </c>
      <c r="DK94" s="19">
        <v>43.27</v>
      </c>
      <c r="DL94" s="17">
        <v>46.21</v>
      </c>
      <c r="DM94" s="20">
        <v>42.85</v>
      </c>
      <c r="DN94" s="16">
        <v>40.229999999999997</v>
      </c>
      <c r="DO94" s="16">
        <v>39.409999999999997</v>
      </c>
      <c r="DP94" s="16">
        <v>-2</v>
      </c>
      <c r="DQ94" s="17">
        <v>-2</v>
      </c>
      <c r="DR94" s="17">
        <v>3</v>
      </c>
      <c r="DS94" s="17">
        <v>9</v>
      </c>
      <c r="DT94" s="17">
        <v>8</v>
      </c>
      <c r="DU94" s="17">
        <v>0</v>
      </c>
      <c r="DV94" s="17">
        <v>-6</v>
      </c>
      <c r="DW94" s="17">
        <v>-14</v>
      </c>
      <c r="DX94" s="17">
        <v>-20</v>
      </c>
      <c r="DY94" s="17">
        <v>-21</v>
      </c>
      <c r="DZ94" s="17">
        <v>-18</v>
      </c>
      <c r="EA94" s="17">
        <v>-14</v>
      </c>
      <c r="EB94" s="17">
        <v>-9</v>
      </c>
      <c r="EC94" s="17">
        <v>-6</v>
      </c>
      <c r="ED94" s="17">
        <v>-2</v>
      </c>
      <c r="EE94" s="20">
        <v>-1</v>
      </c>
      <c r="EF94" s="20">
        <v>0</v>
      </c>
      <c r="EG94" s="20">
        <v>0</v>
      </c>
      <c r="EI94" s="129">
        <f t="shared" si="16"/>
        <v>-0.93000000000000016</v>
      </c>
      <c r="EJ94" s="129">
        <f t="shared" si="17"/>
        <v>0.18000000000000005</v>
      </c>
      <c r="EK94" s="129">
        <f t="shared" si="18"/>
        <v>1.54</v>
      </c>
      <c r="EL94" s="129">
        <f t="shared" si="19"/>
        <v>1.25</v>
      </c>
      <c r="EM94" s="129">
        <f t="shared" si="20"/>
        <v>1.5</v>
      </c>
      <c r="EN94" s="129">
        <f t="shared" si="21"/>
        <v>1</v>
      </c>
      <c r="EO94" s="129">
        <f t="shared" si="22"/>
        <v>0</v>
      </c>
      <c r="EP94" s="129">
        <f t="shared" si="23"/>
        <v>-1.02</v>
      </c>
      <c r="EQ94" s="129">
        <f t="shared" si="24"/>
        <v>-1.73</v>
      </c>
      <c r="ER94" s="129">
        <f t="shared" si="25"/>
        <v>-1.28</v>
      </c>
      <c r="ES94" s="129">
        <f t="shared" si="26"/>
        <v>-0.79999999999999982</v>
      </c>
      <c r="ET94" s="129">
        <f t="shared" si="27"/>
        <v>1.8599999999999999</v>
      </c>
      <c r="EU94" s="129">
        <f t="shared" si="28"/>
        <v>0.9900000000000001</v>
      </c>
      <c r="EV94" s="129">
        <f t="shared" si="29"/>
        <v>0.62999999999999989</v>
      </c>
      <c r="EW94" s="129">
        <f t="shared" si="30"/>
        <v>1.2000000000000002</v>
      </c>
    </row>
    <row r="95" spans="1:153" ht="14">
      <c r="A95" s="2" t="s">
        <v>1099</v>
      </c>
      <c r="B95" s="2" t="s">
        <v>1666</v>
      </c>
      <c r="C95" s="2">
        <v>16</v>
      </c>
      <c r="D95" s="2">
        <v>7</v>
      </c>
      <c r="E95" s="2">
        <v>28162829</v>
      </c>
      <c r="F95" s="2">
        <v>159</v>
      </c>
      <c r="G95" s="2">
        <v>49.9</v>
      </c>
      <c r="H95" s="2" t="s">
        <v>167</v>
      </c>
      <c r="I95" s="2"/>
      <c r="J95" s="2" t="s">
        <v>147</v>
      </c>
      <c r="K95" s="2" t="s">
        <v>148</v>
      </c>
      <c r="L95" s="30"/>
      <c r="M95" s="30"/>
      <c r="N95" s="30"/>
      <c r="O95" s="30"/>
      <c r="P95" s="3" t="s">
        <v>6</v>
      </c>
      <c r="Q95" s="3">
        <v>37</v>
      </c>
      <c r="R95" s="2">
        <v>29</v>
      </c>
      <c r="S95" s="2">
        <v>27</v>
      </c>
      <c r="T95" s="2" t="s">
        <v>280</v>
      </c>
      <c r="U95" s="33"/>
      <c r="V95" s="3" t="s">
        <v>232</v>
      </c>
      <c r="W95" s="3">
        <v>51</v>
      </c>
      <c r="X95" s="2">
        <v>37</v>
      </c>
      <c r="Y95" s="2">
        <v>18</v>
      </c>
      <c r="Z95" s="2"/>
      <c r="AA95" s="33" t="s">
        <v>443</v>
      </c>
      <c r="AB95" s="12" t="s">
        <v>217</v>
      </c>
      <c r="AC95" s="12">
        <v>27</v>
      </c>
      <c r="AD95" s="13">
        <v>19</v>
      </c>
      <c r="AE95" s="13">
        <v>5</v>
      </c>
      <c r="AF95" s="13"/>
      <c r="AG95" s="34" t="s">
        <v>197</v>
      </c>
      <c r="AH95" s="2" t="s">
        <v>247</v>
      </c>
      <c r="AI95" s="2" t="s">
        <v>383</v>
      </c>
      <c r="AJ95" s="2" t="s">
        <v>429</v>
      </c>
      <c r="AK95" s="2" t="s">
        <v>353</v>
      </c>
      <c r="AL95" s="2" t="s">
        <v>87</v>
      </c>
      <c r="AM95" s="1"/>
      <c r="AN95" s="2" t="s">
        <v>89</v>
      </c>
      <c r="AO95" s="1"/>
      <c r="AP95" s="2" t="s">
        <v>91</v>
      </c>
      <c r="AQ95" s="1" t="s">
        <v>806</v>
      </c>
      <c r="AR95" s="2" t="s">
        <v>93</v>
      </c>
      <c r="AS95" s="14" t="s">
        <v>1101</v>
      </c>
      <c r="AT95" s="14"/>
      <c r="AU95" s="1"/>
      <c r="AV95" s="104">
        <v>2.83</v>
      </c>
      <c r="AW95" s="105">
        <v>2.92</v>
      </c>
      <c r="AX95" s="106">
        <v>1.74</v>
      </c>
      <c r="AY95" s="107">
        <v>1.74</v>
      </c>
      <c r="AZ95" s="106">
        <v>1.99</v>
      </c>
      <c r="BA95" s="108">
        <v>1.24</v>
      </c>
      <c r="BB95" s="106">
        <v>0.76</v>
      </c>
      <c r="BC95" s="108">
        <v>1.18</v>
      </c>
      <c r="BD95" s="107">
        <v>1.81</v>
      </c>
      <c r="BE95" s="106">
        <v>3.42</v>
      </c>
      <c r="BF95" s="106">
        <v>4.22</v>
      </c>
      <c r="BG95" s="106">
        <v>5.35</v>
      </c>
      <c r="BH95" s="106">
        <v>5.15</v>
      </c>
      <c r="BI95" s="8">
        <v>4.01</v>
      </c>
      <c r="BJ95" s="9">
        <v>6.27</v>
      </c>
      <c r="BK95" s="9">
        <v>7.94</v>
      </c>
      <c r="BL95" s="4">
        <v>11.74</v>
      </c>
      <c r="BM95" s="4">
        <v>17.89</v>
      </c>
      <c r="BN95" s="4">
        <v>2.56</v>
      </c>
      <c r="BO95" s="26">
        <v>1.9</v>
      </c>
      <c r="BP95" s="53">
        <v>0</v>
      </c>
      <c r="BQ95" s="53">
        <v>0</v>
      </c>
      <c r="BR95" s="53">
        <v>0.75</v>
      </c>
      <c r="BS95" s="54">
        <v>2.13</v>
      </c>
      <c r="BT95" s="53">
        <v>2.17</v>
      </c>
      <c r="BU95" s="54">
        <v>2.39</v>
      </c>
      <c r="BV95" s="55">
        <v>3.07</v>
      </c>
      <c r="BW95" s="53">
        <v>3.54</v>
      </c>
      <c r="BX95" s="53">
        <v>4.7300000000000004</v>
      </c>
      <c r="BY95" s="53">
        <v>5.52</v>
      </c>
      <c r="BZ95" s="7">
        <v>3.53</v>
      </c>
      <c r="CA95" s="8">
        <v>3.5</v>
      </c>
      <c r="CB95" s="9">
        <v>5.7</v>
      </c>
      <c r="CC95" s="9">
        <v>7.3</v>
      </c>
      <c r="CD95" s="4">
        <v>11.52</v>
      </c>
      <c r="CE95" s="4">
        <v>17.489999999999998</v>
      </c>
      <c r="CF95" s="16">
        <v>25.56</v>
      </c>
      <c r="CG95" s="38">
        <v>30.91</v>
      </c>
      <c r="CH95" s="17">
        <v>32.33</v>
      </c>
      <c r="CI95" s="18">
        <v>32.33</v>
      </c>
      <c r="CJ95" s="17">
        <v>33.659999999999997</v>
      </c>
      <c r="CK95" s="19">
        <v>34.82</v>
      </c>
      <c r="CL95" s="17">
        <v>35.61</v>
      </c>
      <c r="CM95" s="19">
        <v>36.119999999999997</v>
      </c>
      <c r="CN95" s="18">
        <v>37.659999999999997</v>
      </c>
      <c r="CO95" s="17">
        <v>37.36</v>
      </c>
      <c r="CP95" s="17">
        <v>39.29</v>
      </c>
      <c r="CQ95" s="17">
        <v>40.97</v>
      </c>
      <c r="CR95" s="17">
        <v>42.97</v>
      </c>
      <c r="CS95" s="19">
        <v>43.48</v>
      </c>
      <c r="CT95" s="20">
        <v>44.51</v>
      </c>
      <c r="CU95" s="20">
        <v>44.29</v>
      </c>
      <c r="CV95" s="16">
        <v>42.23</v>
      </c>
      <c r="CW95" s="16">
        <v>39.76</v>
      </c>
      <c r="CX95" s="16">
        <v>26.22</v>
      </c>
      <c r="CY95" s="38">
        <v>30.34</v>
      </c>
      <c r="CZ95" s="17">
        <v>32.39</v>
      </c>
      <c r="DA95" s="17">
        <v>32.479999999999997</v>
      </c>
      <c r="DB95" s="17">
        <v>33.450000000000003</v>
      </c>
      <c r="DC95" s="19">
        <v>34.299999999999997</v>
      </c>
      <c r="DD95" s="17">
        <v>35.659999999999997</v>
      </c>
      <c r="DE95" s="19">
        <v>36.76</v>
      </c>
      <c r="DF95" s="18">
        <v>37.299999999999997</v>
      </c>
      <c r="DG95" s="17">
        <v>37.39</v>
      </c>
      <c r="DH95" s="17">
        <v>39.07</v>
      </c>
      <c r="DI95" s="17">
        <v>40.619999999999997</v>
      </c>
      <c r="DJ95" s="17">
        <v>43.38</v>
      </c>
      <c r="DK95" s="19">
        <v>42.91</v>
      </c>
      <c r="DL95" s="20">
        <v>44.27</v>
      </c>
      <c r="DM95" s="20">
        <v>44.46</v>
      </c>
      <c r="DN95" s="16">
        <v>42.03</v>
      </c>
      <c r="DO95" s="16">
        <v>40.29</v>
      </c>
      <c r="DP95" s="16">
        <v>2</v>
      </c>
      <c r="DQ95" s="20">
        <v>5</v>
      </c>
      <c r="DR95" s="17">
        <v>5</v>
      </c>
      <c r="DS95" s="17">
        <v>2</v>
      </c>
      <c r="DT95" s="17">
        <v>-1</v>
      </c>
      <c r="DU95" s="17">
        <v>-8</v>
      </c>
      <c r="DV95" s="17">
        <v>-14</v>
      </c>
      <c r="DW95" s="17">
        <v>-16</v>
      </c>
      <c r="DX95" s="17">
        <v>-14</v>
      </c>
      <c r="DY95" s="17">
        <v>-11</v>
      </c>
      <c r="DZ95" s="17">
        <v>-3</v>
      </c>
      <c r="EA95" s="17">
        <v>0</v>
      </c>
      <c r="EB95" s="17">
        <v>2</v>
      </c>
      <c r="EC95" s="17">
        <v>4</v>
      </c>
      <c r="ED95" s="20">
        <v>4</v>
      </c>
      <c r="EE95" s="20">
        <v>2</v>
      </c>
      <c r="EF95" s="20">
        <v>2</v>
      </c>
      <c r="EG95" s="20">
        <v>0</v>
      </c>
      <c r="EI95" s="129">
        <f t="shared" si="16"/>
        <v>0.27</v>
      </c>
      <c r="EJ95" s="129">
        <f t="shared" si="17"/>
        <v>1.02</v>
      </c>
      <c r="EK95" s="129">
        <f t="shared" si="18"/>
        <v>1.74</v>
      </c>
      <c r="EL95" s="129">
        <f t="shared" si="19"/>
        <v>1.74</v>
      </c>
      <c r="EM95" s="129">
        <f t="shared" si="20"/>
        <v>1.24</v>
      </c>
      <c r="EN95" s="129">
        <f t="shared" si="21"/>
        <v>-0.8899999999999999</v>
      </c>
      <c r="EO95" s="129">
        <f t="shared" si="22"/>
        <v>-1.41</v>
      </c>
      <c r="EP95" s="129">
        <f t="shared" si="23"/>
        <v>-1.2100000000000002</v>
      </c>
      <c r="EQ95" s="129">
        <f t="shared" si="24"/>
        <v>-1.2599999999999998</v>
      </c>
      <c r="ER95" s="129">
        <f t="shared" si="25"/>
        <v>-0.12000000000000011</v>
      </c>
      <c r="ES95" s="129">
        <f t="shared" si="26"/>
        <v>-0.51000000000000068</v>
      </c>
      <c r="ET95" s="129">
        <f t="shared" si="27"/>
        <v>-0.16999999999999993</v>
      </c>
      <c r="EU95" s="129">
        <f t="shared" si="28"/>
        <v>1.6200000000000006</v>
      </c>
      <c r="EV95" s="129">
        <f t="shared" si="29"/>
        <v>0.50999999999999979</v>
      </c>
      <c r="EW95" s="129">
        <f t="shared" si="30"/>
        <v>0.5699999999999994</v>
      </c>
    </row>
    <row r="96" spans="1:153" ht="14">
      <c r="A96" s="2" t="s">
        <v>1025</v>
      </c>
      <c r="B96" s="2" t="s">
        <v>1666</v>
      </c>
      <c r="C96" s="2">
        <v>18</v>
      </c>
      <c r="D96" s="2">
        <v>7</v>
      </c>
      <c r="E96" s="2">
        <v>40783536</v>
      </c>
      <c r="F96" s="2">
        <v>173</v>
      </c>
      <c r="G96" s="2">
        <v>49</v>
      </c>
      <c r="H96" s="2" t="s">
        <v>167</v>
      </c>
      <c r="I96" s="2"/>
      <c r="J96" s="2" t="s">
        <v>147</v>
      </c>
      <c r="K96" s="2" t="s">
        <v>148</v>
      </c>
      <c r="L96" s="30"/>
      <c r="M96" s="30"/>
      <c r="N96" s="30"/>
      <c r="O96" s="30"/>
      <c r="P96" s="3" t="s">
        <v>6</v>
      </c>
      <c r="Q96" s="3">
        <v>35</v>
      </c>
      <c r="R96" s="2">
        <v>32</v>
      </c>
      <c r="S96" s="2">
        <v>29</v>
      </c>
      <c r="T96" s="2" t="s">
        <v>280</v>
      </c>
      <c r="U96" s="33"/>
      <c r="V96" s="3" t="s">
        <v>232</v>
      </c>
      <c r="W96" s="3">
        <v>60</v>
      </c>
      <c r="X96" s="2">
        <v>56</v>
      </c>
      <c r="Y96" s="2">
        <v>35</v>
      </c>
      <c r="Z96" s="2"/>
      <c r="AA96" s="33" t="s">
        <v>443</v>
      </c>
      <c r="AB96" s="12" t="s">
        <v>217</v>
      </c>
      <c r="AC96" s="12">
        <v>22</v>
      </c>
      <c r="AD96" s="13">
        <v>16</v>
      </c>
      <c r="AE96" s="13">
        <v>3</v>
      </c>
      <c r="AF96" s="13"/>
      <c r="AG96" s="34"/>
      <c r="AH96" s="2" t="s">
        <v>869</v>
      </c>
      <c r="AI96" s="2" t="s">
        <v>1029</v>
      </c>
      <c r="AJ96" s="2" t="s">
        <v>140</v>
      </c>
      <c r="AK96" s="2" t="s">
        <v>513</v>
      </c>
      <c r="AL96" s="2" t="s">
        <v>87</v>
      </c>
      <c r="AM96" s="1"/>
      <c r="AN96" s="2" t="s">
        <v>89</v>
      </c>
      <c r="AO96" s="1"/>
      <c r="AP96" s="2" t="s">
        <v>91</v>
      </c>
      <c r="AQ96" s="1" t="s">
        <v>862</v>
      </c>
      <c r="AR96" s="2" t="s">
        <v>93</v>
      </c>
      <c r="AS96" s="14" t="s">
        <v>1030</v>
      </c>
      <c r="AT96" s="14"/>
      <c r="AU96" s="1"/>
      <c r="AV96" s="104">
        <v>4.4800000000000004</v>
      </c>
      <c r="AW96" s="107">
        <v>3.98</v>
      </c>
      <c r="AX96" s="106">
        <v>2.98</v>
      </c>
      <c r="AY96" s="107">
        <v>1.93</v>
      </c>
      <c r="AZ96" s="106">
        <v>1.42</v>
      </c>
      <c r="BA96" s="108">
        <v>0.88</v>
      </c>
      <c r="BB96" s="106">
        <v>0.45</v>
      </c>
      <c r="BC96" s="108">
        <v>1.27</v>
      </c>
      <c r="BD96" s="107">
        <v>2.9</v>
      </c>
      <c r="BE96" s="106">
        <v>5.09</v>
      </c>
      <c r="BF96" s="106">
        <v>4.97</v>
      </c>
      <c r="BG96" s="106">
        <v>5.91</v>
      </c>
      <c r="BH96" s="106">
        <v>3.86</v>
      </c>
      <c r="BI96" s="8">
        <v>3.64</v>
      </c>
      <c r="BJ96" s="9">
        <v>6.13</v>
      </c>
      <c r="BK96" s="9">
        <v>8.64</v>
      </c>
      <c r="BL96" s="4">
        <v>12.16</v>
      </c>
      <c r="BM96" s="4">
        <v>19.68</v>
      </c>
      <c r="BN96" s="4">
        <v>4.58</v>
      </c>
      <c r="BO96" s="55">
        <v>2.66</v>
      </c>
      <c r="BP96" s="53">
        <v>0</v>
      </c>
      <c r="BQ96" s="53">
        <v>0.8</v>
      </c>
      <c r="BR96" s="53">
        <v>1.51</v>
      </c>
      <c r="BS96" s="54">
        <v>2.3199999999999998</v>
      </c>
      <c r="BT96" s="53">
        <v>2.68</v>
      </c>
      <c r="BU96" s="54">
        <v>2.59</v>
      </c>
      <c r="BV96" s="55">
        <v>2.74</v>
      </c>
      <c r="BW96" s="53">
        <v>3.68</v>
      </c>
      <c r="BX96" s="53">
        <v>5.15</v>
      </c>
      <c r="BY96" s="53">
        <v>6.82</v>
      </c>
      <c r="BZ96" s="7">
        <v>4.5999999999999996</v>
      </c>
      <c r="CA96" s="8">
        <v>4.51</v>
      </c>
      <c r="CB96" s="9">
        <v>7.74</v>
      </c>
      <c r="CC96" s="9">
        <v>9.2100000000000009</v>
      </c>
      <c r="CD96" s="4">
        <v>13.74</v>
      </c>
      <c r="CE96" s="4">
        <v>21.38</v>
      </c>
      <c r="CF96" s="16">
        <v>26.45</v>
      </c>
      <c r="CG96" s="18">
        <v>32.979999999999997</v>
      </c>
      <c r="CH96" s="17">
        <v>34.19</v>
      </c>
      <c r="CI96" s="18">
        <v>35.549999999999997</v>
      </c>
      <c r="CJ96" s="17">
        <v>35.01</v>
      </c>
      <c r="CK96" s="19">
        <v>35.74</v>
      </c>
      <c r="CL96" s="17">
        <v>37.71</v>
      </c>
      <c r="CM96" s="19">
        <v>37.049999999999997</v>
      </c>
      <c r="CN96" s="18">
        <v>39.56</v>
      </c>
      <c r="CO96" s="17">
        <v>40.54</v>
      </c>
      <c r="CP96" s="17">
        <v>42.13</v>
      </c>
      <c r="CQ96" s="17">
        <v>43.33</v>
      </c>
      <c r="CR96" s="17">
        <v>45.8</v>
      </c>
      <c r="CS96" s="19">
        <v>45.02</v>
      </c>
      <c r="CT96" s="20">
        <v>47.89</v>
      </c>
      <c r="CU96" s="20">
        <v>47.19</v>
      </c>
      <c r="CV96" s="16">
        <v>46.71</v>
      </c>
      <c r="CW96" s="16">
        <v>44.61</v>
      </c>
      <c r="CX96" s="16">
        <v>26.65</v>
      </c>
      <c r="CY96" s="18">
        <v>33.130000000000003</v>
      </c>
      <c r="CZ96" s="17">
        <v>34.54</v>
      </c>
      <c r="DA96" s="17">
        <v>36.26</v>
      </c>
      <c r="DB96" s="17">
        <v>35.520000000000003</v>
      </c>
      <c r="DC96" s="19">
        <v>35.44</v>
      </c>
      <c r="DD96" s="17">
        <v>37.04</v>
      </c>
      <c r="DE96" s="19">
        <v>37.96</v>
      </c>
      <c r="DF96" s="18">
        <v>39.369999999999997</v>
      </c>
      <c r="DG96" s="17">
        <v>40.5</v>
      </c>
      <c r="DH96" s="17">
        <v>42.41</v>
      </c>
      <c r="DI96" s="17">
        <v>43.77</v>
      </c>
      <c r="DJ96" s="17">
        <v>45.49</v>
      </c>
      <c r="DK96" s="19">
        <v>46.29</v>
      </c>
      <c r="DL96" s="20">
        <v>48.11</v>
      </c>
      <c r="DM96" s="20">
        <v>48.11</v>
      </c>
      <c r="DN96" s="16">
        <v>46.68</v>
      </c>
      <c r="DO96" s="16">
        <v>44.72</v>
      </c>
      <c r="DP96" s="16">
        <v>6</v>
      </c>
      <c r="DQ96" s="17">
        <v>6</v>
      </c>
      <c r="DR96" s="17">
        <v>8</v>
      </c>
      <c r="DS96" s="17">
        <v>7</v>
      </c>
      <c r="DT96" s="17">
        <v>0</v>
      </c>
      <c r="DU96" s="17">
        <v>-7</v>
      </c>
      <c r="DV96" s="17">
        <v>-9</v>
      </c>
      <c r="DW96" s="17">
        <v>-13</v>
      </c>
      <c r="DX96" s="17">
        <v>-10</v>
      </c>
      <c r="DY96" s="17">
        <v>-9</v>
      </c>
      <c r="DZ96" s="17">
        <v>-6</v>
      </c>
      <c r="EA96" s="17">
        <v>-6</v>
      </c>
      <c r="EB96" s="17">
        <v>-3</v>
      </c>
      <c r="EC96" s="17">
        <v>-2</v>
      </c>
      <c r="ED96" s="20">
        <v>1</v>
      </c>
      <c r="EE96" s="20">
        <v>1</v>
      </c>
      <c r="EF96" s="20">
        <v>1</v>
      </c>
      <c r="EG96" s="20">
        <v>0</v>
      </c>
      <c r="EI96" s="129">
        <f t="shared" si="16"/>
        <v>-9.9999999999999645E-2</v>
      </c>
      <c r="EJ96" s="129">
        <f t="shared" si="17"/>
        <v>1.3199999999999998</v>
      </c>
      <c r="EK96" s="129">
        <f t="shared" si="18"/>
        <v>2.98</v>
      </c>
      <c r="EL96" s="129">
        <f t="shared" si="19"/>
        <v>1.1299999999999999</v>
      </c>
      <c r="EM96" s="129">
        <f t="shared" si="20"/>
        <v>-9.000000000000008E-2</v>
      </c>
      <c r="EN96" s="129">
        <f t="shared" si="21"/>
        <v>-1.44</v>
      </c>
      <c r="EO96" s="129">
        <f t="shared" si="22"/>
        <v>-2.23</v>
      </c>
      <c r="EP96" s="129">
        <f t="shared" si="23"/>
        <v>-1.3199999999999998</v>
      </c>
      <c r="EQ96" s="129">
        <f t="shared" si="24"/>
        <v>0.1599999999999997</v>
      </c>
      <c r="ER96" s="129">
        <f t="shared" si="25"/>
        <v>1.4099999999999997</v>
      </c>
      <c r="ES96" s="129">
        <f t="shared" si="26"/>
        <v>-0.1800000000000006</v>
      </c>
      <c r="ET96" s="129">
        <f t="shared" si="27"/>
        <v>-0.91000000000000014</v>
      </c>
      <c r="EU96" s="129">
        <f t="shared" si="28"/>
        <v>-0.73999999999999977</v>
      </c>
      <c r="EV96" s="129">
        <f t="shared" si="29"/>
        <v>-0.86999999999999966</v>
      </c>
      <c r="EW96" s="129">
        <f t="shared" si="30"/>
        <v>-1.6100000000000003</v>
      </c>
    </row>
    <row r="97" spans="1:153" ht="14">
      <c r="A97" s="2" t="s">
        <v>999</v>
      </c>
      <c r="B97" s="2" t="s">
        <v>1667</v>
      </c>
      <c r="C97" s="2">
        <v>15</v>
      </c>
      <c r="D97" s="2">
        <v>1</v>
      </c>
      <c r="E97" s="2">
        <v>51318545</v>
      </c>
      <c r="F97" s="2">
        <v>177.4</v>
      </c>
      <c r="G97" s="2">
        <v>61.6</v>
      </c>
      <c r="H97" s="2" t="s">
        <v>167</v>
      </c>
      <c r="I97" s="2"/>
      <c r="J97" s="2" t="s">
        <v>147</v>
      </c>
      <c r="K97" s="2" t="s">
        <v>148</v>
      </c>
      <c r="L97" s="30" t="s">
        <v>1003</v>
      </c>
      <c r="M97" s="30"/>
      <c r="N97" s="30"/>
      <c r="O97" s="30"/>
      <c r="P97" s="3" t="s">
        <v>15</v>
      </c>
      <c r="Q97" s="3">
        <v>40</v>
      </c>
      <c r="R97" s="2">
        <v>30</v>
      </c>
      <c r="S97" s="2">
        <v>28</v>
      </c>
      <c r="T97" s="2" t="s">
        <v>280</v>
      </c>
      <c r="U97" s="33"/>
      <c r="V97" s="3" t="s">
        <v>159</v>
      </c>
      <c r="W97" s="3">
        <v>56</v>
      </c>
      <c r="X97" s="2">
        <v>43</v>
      </c>
      <c r="Y97" s="2">
        <v>34</v>
      </c>
      <c r="Z97" s="2"/>
      <c r="AA97" s="33" t="s">
        <v>1004</v>
      </c>
      <c r="AB97" s="12" t="s">
        <v>160</v>
      </c>
      <c r="AC97" s="12">
        <v>27</v>
      </c>
      <c r="AD97" s="13">
        <v>22</v>
      </c>
      <c r="AE97" s="13">
        <v>14</v>
      </c>
      <c r="AF97" s="13"/>
      <c r="AG97" s="34" t="s">
        <v>131</v>
      </c>
      <c r="AH97" s="2" t="s">
        <v>311</v>
      </c>
      <c r="AI97" s="2" t="s">
        <v>248</v>
      </c>
      <c r="AJ97" s="2" t="s">
        <v>226</v>
      </c>
      <c r="AK97" s="2" t="s">
        <v>130</v>
      </c>
      <c r="AL97" s="2" t="s">
        <v>87</v>
      </c>
      <c r="AM97" s="1"/>
      <c r="AN97" s="2" t="s">
        <v>89</v>
      </c>
      <c r="AO97" s="1"/>
      <c r="AP97" s="2" t="s">
        <v>91</v>
      </c>
      <c r="AQ97" s="1" t="s">
        <v>1005</v>
      </c>
      <c r="AR97" s="2" t="s">
        <v>93</v>
      </c>
      <c r="AS97" s="14" t="s">
        <v>1006</v>
      </c>
      <c r="AT97" s="14"/>
      <c r="AU97" s="1"/>
      <c r="AV97" s="104">
        <v>3.61</v>
      </c>
      <c r="AW97" s="107">
        <v>3.78</v>
      </c>
      <c r="AX97" s="106">
        <v>3.46</v>
      </c>
      <c r="AY97" s="107">
        <v>3.98</v>
      </c>
      <c r="AZ97" s="106">
        <v>4.01</v>
      </c>
      <c r="BA97" s="108">
        <v>3.87</v>
      </c>
      <c r="BB97" s="106">
        <v>3.17</v>
      </c>
      <c r="BC97" s="108">
        <v>4.1900000000000004</v>
      </c>
      <c r="BD97" s="107">
        <v>5.0599999999999996</v>
      </c>
      <c r="BE97" s="106">
        <v>6.07</v>
      </c>
      <c r="BF97" s="106">
        <v>7.35</v>
      </c>
      <c r="BG97" s="106">
        <v>6.28</v>
      </c>
      <c r="BH97" s="106">
        <v>5.1100000000000003</v>
      </c>
      <c r="BI97" s="8">
        <v>5.63</v>
      </c>
      <c r="BJ97" s="9">
        <v>6.9</v>
      </c>
      <c r="BK97" s="9">
        <v>7.89</v>
      </c>
      <c r="BL97" s="4">
        <v>11.68</v>
      </c>
      <c r="BM97" s="4">
        <v>19.79</v>
      </c>
      <c r="BN97" s="4">
        <v>3.73</v>
      </c>
      <c r="BO97" s="55">
        <v>3.45</v>
      </c>
      <c r="BP97" s="53">
        <v>1.56</v>
      </c>
      <c r="BQ97" s="53">
        <v>1.45</v>
      </c>
      <c r="BR97" s="53">
        <v>1.28</v>
      </c>
      <c r="BS97" s="54">
        <v>2.06</v>
      </c>
      <c r="BT97" s="53">
        <v>2.5099999999999998</v>
      </c>
      <c r="BU97" s="54">
        <v>3.62</v>
      </c>
      <c r="BV97" s="55">
        <v>4.3499999999999996</v>
      </c>
      <c r="BW97" s="53">
        <v>5.22</v>
      </c>
      <c r="BX97" s="53">
        <v>7.17</v>
      </c>
      <c r="BY97" s="53">
        <v>4.1100000000000003</v>
      </c>
      <c r="BZ97" s="7">
        <v>5.34</v>
      </c>
      <c r="CA97" s="8">
        <v>6.09</v>
      </c>
      <c r="CB97" s="9">
        <v>7.71</v>
      </c>
      <c r="CC97" s="9">
        <v>8.2100000000000009</v>
      </c>
      <c r="CD97" s="4">
        <v>12.06</v>
      </c>
      <c r="CE97" s="4">
        <v>19.21</v>
      </c>
      <c r="CF97" s="16">
        <v>31.06</v>
      </c>
      <c r="CG97" s="18">
        <v>34.770000000000003</v>
      </c>
      <c r="CH97" s="17">
        <v>36.86</v>
      </c>
      <c r="CI97" s="18">
        <v>38.200000000000003</v>
      </c>
      <c r="CJ97" s="17">
        <v>38.42</v>
      </c>
      <c r="CK97" s="19">
        <v>38.869999999999997</v>
      </c>
      <c r="CL97" s="17">
        <v>39.39</v>
      </c>
      <c r="CM97" s="19">
        <v>40.380000000000003</v>
      </c>
      <c r="CN97" s="18">
        <v>40.11</v>
      </c>
      <c r="CO97" s="17">
        <v>41.8</v>
      </c>
      <c r="CP97" s="17">
        <v>43.97</v>
      </c>
      <c r="CQ97" s="17">
        <v>46.48</v>
      </c>
      <c r="CR97" s="17">
        <v>49.23</v>
      </c>
      <c r="CS97" s="19">
        <v>50.08</v>
      </c>
      <c r="CT97" s="20">
        <v>51.73</v>
      </c>
      <c r="CU97" s="20">
        <v>50.9</v>
      </c>
      <c r="CV97" s="16">
        <v>49.85</v>
      </c>
      <c r="CW97" s="16">
        <v>46.9</v>
      </c>
      <c r="CX97" s="16">
        <v>30.55</v>
      </c>
      <c r="CY97" s="18">
        <v>34.880000000000003</v>
      </c>
      <c r="CZ97" s="17">
        <v>36.86</v>
      </c>
      <c r="DA97" s="17">
        <v>38.82</v>
      </c>
      <c r="DB97" s="17">
        <v>39.33</v>
      </c>
      <c r="DC97" s="19">
        <v>39.130000000000003</v>
      </c>
      <c r="DD97" s="17">
        <v>39.06</v>
      </c>
      <c r="DE97" s="19">
        <v>40.06</v>
      </c>
      <c r="DF97" s="18">
        <v>39.58</v>
      </c>
      <c r="DG97" s="17">
        <v>41.25</v>
      </c>
      <c r="DH97" s="17">
        <v>43.1</v>
      </c>
      <c r="DI97" s="17">
        <v>46.28</v>
      </c>
      <c r="DJ97" s="17">
        <v>49.2</v>
      </c>
      <c r="DK97" s="19">
        <v>51.41</v>
      </c>
      <c r="DL97" s="20">
        <v>51.48</v>
      </c>
      <c r="DM97" s="20">
        <v>50.34</v>
      </c>
      <c r="DN97" s="16">
        <v>49.95</v>
      </c>
      <c r="DO97" s="16">
        <v>46.86</v>
      </c>
      <c r="DP97" s="16">
        <v>0</v>
      </c>
      <c r="DQ97" s="17">
        <v>1</v>
      </c>
      <c r="DR97" s="17">
        <v>4</v>
      </c>
      <c r="DS97" s="17">
        <v>7</v>
      </c>
      <c r="DT97" s="17">
        <v>5</v>
      </c>
      <c r="DU97" s="17">
        <v>2</v>
      </c>
      <c r="DV97" s="17">
        <v>-1</v>
      </c>
      <c r="DW97" s="17">
        <v>-5</v>
      </c>
      <c r="DX97" s="17">
        <v>-8</v>
      </c>
      <c r="DY97" s="17">
        <v>-10</v>
      </c>
      <c r="DZ97" s="17">
        <v>-14</v>
      </c>
      <c r="EA97" s="17">
        <v>-14</v>
      </c>
      <c r="EB97" s="17">
        <v>-8</v>
      </c>
      <c r="EC97" s="17">
        <v>-5</v>
      </c>
      <c r="ED97" s="20">
        <v>0</v>
      </c>
      <c r="EE97" s="20">
        <v>0</v>
      </c>
      <c r="EF97" s="20">
        <v>3</v>
      </c>
      <c r="EG97" s="20">
        <v>4</v>
      </c>
      <c r="EI97" s="129">
        <f t="shared" si="16"/>
        <v>-0.12000000000000011</v>
      </c>
      <c r="EJ97" s="129">
        <f t="shared" si="17"/>
        <v>0.32999999999999963</v>
      </c>
      <c r="EK97" s="129">
        <f t="shared" si="18"/>
        <v>1.9</v>
      </c>
      <c r="EL97" s="129">
        <f t="shared" si="19"/>
        <v>2.5300000000000002</v>
      </c>
      <c r="EM97" s="129">
        <f t="shared" si="20"/>
        <v>2.7299999999999995</v>
      </c>
      <c r="EN97" s="129">
        <f t="shared" si="21"/>
        <v>1.81</v>
      </c>
      <c r="EO97" s="129">
        <f t="shared" si="22"/>
        <v>0.66000000000000014</v>
      </c>
      <c r="EP97" s="129">
        <f t="shared" si="23"/>
        <v>0.57000000000000028</v>
      </c>
      <c r="EQ97" s="129">
        <f t="shared" si="24"/>
        <v>0.71</v>
      </c>
      <c r="ER97" s="129">
        <f t="shared" si="25"/>
        <v>0.85000000000000053</v>
      </c>
      <c r="ES97" s="129">
        <f t="shared" si="26"/>
        <v>0.17999999999999972</v>
      </c>
      <c r="ET97" s="129">
        <f t="shared" si="27"/>
        <v>2.17</v>
      </c>
      <c r="EU97" s="129">
        <f t="shared" si="28"/>
        <v>-0.22999999999999954</v>
      </c>
      <c r="EV97" s="129">
        <f t="shared" si="29"/>
        <v>-0.45999999999999996</v>
      </c>
      <c r="EW97" s="129">
        <f t="shared" si="30"/>
        <v>-0.80999999999999961</v>
      </c>
    </row>
    <row r="98" spans="1:153" ht="14">
      <c r="A98" s="2" t="s">
        <v>971</v>
      </c>
      <c r="B98" s="2" t="s">
        <v>1666</v>
      </c>
      <c r="C98" s="2">
        <v>20</v>
      </c>
      <c r="D98" s="2">
        <v>0</v>
      </c>
      <c r="E98" s="2">
        <v>50763933</v>
      </c>
      <c r="F98" s="2">
        <v>159.69999999999999</v>
      </c>
      <c r="G98" s="2">
        <v>45.5</v>
      </c>
      <c r="H98" s="2" t="s">
        <v>167</v>
      </c>
      <c r="I98" s="2"/>
      <c r="J98" s="2" t="s">
        <v>147</v>
      </c>
      <c r="K98" s="2" t="s">
        <v>148</v>
      </c>
      <c r="L98" s="30"/>
      <c r="M98" s="30"/>
      <c r="N98" s="30"/>
      <c r="O98" s="30"/>
      <c r="P98" s="3" t="s">
        <v>17</v>
      </c>
      <c r="Q98" s="3">
        <v>43</v>
      </c>
      <c r="R98" s="2">
        <v>35</v>
      </c>
      <c r="S98" s="2">
        <v>25</v>
      </c>
      <c r="T98" s="2" t="s">
        <v>938</v>
      </c>
      <c r="U98" s="33"/>
      <c r="V98" s="3" t="s">
        <v>175</v>
      </c>
      <c r="W98" s="3">
        <v>72</v>
      </c>
      <c r="X98" s="2">
        <v>51</v>
      </c>
      <c r="Y98" s="2">
        <v>33</v>
      </c>
      <c r="Z98" s="2"/>
      <c r="AA98" s="33" t="s">
        <v>176</v>
      </c>
      <c r="AB98" s="12" t="s">
        <v>160</v>
      </c>
      <c r="AC98" s="12">
        <v>29</v>
      </c>
      <c r="AD98" s="13">
        <v>24</v>
      </c>
      <c r="AE98" s="13">
        <v>10</v>
      </c>
      <c r="AF98" s="13"/>
      <c r="AG98" s="34"/>
      <c r="AH98" s="2" t="s">
        <v>869</v>
      </c>
      <c r="AI98" s="2" t="s">
        <v>336</v>
      </c>
      <c r="AJ98" s="2" t="s">
        <v>342</v>
      </c>
      <c r="AK98" s="2" t="s">
        <v>513</v>
      </c>
      <c r="AL98" s="2" t="s">
        <v>87</v>
      </c>
      <c r="AM98" s="1"/>
      <c r="AN98" s="2" t="s">
        <v>89</v>
      </c>
      <c r="AO98" s="1"/>
      <c r="AP98" s="2" t="s">
        <v>91</v>
      </c>
      <c r="AQ98" s="1" t="s">
        <v>754</v>
      </c>
      <c r="AR98" s="2" t="s">
        <v>93</v>
      </c>
      <c r="AS98" s="14" t="s">
        <v>782</v>
      </c>
      <c r="AT98" s="14"/>
      <c r="AU98" s="1"/>
      <c r="AV98" s="104">
        <v>4.8899999999999997</v>
      </c>
      <c r="AW98" s="107">
        <v>3.14</v>
      </c>
      <c r="AX98" s="106">
        <v>2.36</v>
      </c>
      <c r="AY98" s="107">
        <v>2.63</v>
      </c>
      <c r="AZ98" s="106">
        <v>1.62</v>
      </c>
      <c r="BA98" s="108">
        <v>1.76</v>
      </c>
      <c r="BB98" s="106">
        <v>1.61</v>
      </c>
      <c r="BC98" s="108">
        <v>1.74</v>
      </c>
      <c r="BD98" s="107">
        <v>1.81</v>
      </c>
      <c r="BE98" s="106">
        <v>2.56</v>
      </c>
      <c r="BF98" s="106">
        <v>4.01</v>
      </c>
      <c r="BG98" s="106">
        <v>4.5199999999999996</v>
      </c>
      <c r="BH98" s="106">
        <v>1.17</v>
      </c>
      <c r="BI98" s="8">
        <v>3.12</v>
      </c>
      <c r="BJ98" s="7">
        <v>4.22</v>
      </c>
      <c r="BK98" s="9">
        <v>4.82</v>
      </c>
      <c r="BL98" s="4">
        <v>7.5</v>
      </c>
      <c r="BM98" s="97">
        <v>13.1</v>
      </c>
      <c r="BN98" s="4">
        <v>4.97</v>
      </c>
      <c r="BO98" s="55">
        <v>3.34</v>
      </c>
      <c r="BP98" s="53">
        <v>1.07</v>
      </c>
      <c r="BQ98" s="53">
        <v>0.35</v>
      </c>
      <c r="BR98" s="53">
        <v>1.22</v>
      </c>
      <c r="BS98" s="54">
        <v>1.88</v>
      </c>
      <c r="BT98" s="53">
        <v>2.14</v>
      </c>
      <c r="BU98" s="54">
        <v>2.17</v>
      </c>
      <c r="BV98" s="55">
        <v>1.9</v>
      </c>
      <c r="BW98" s="53">
        <v>2.36</v>
      </c>
      <c r="BX98" s="53">
        <v>2.94</v>
      </c>
      <c r="BY98" s="53">
        <v>5.39</v>
      </c>
      <c r="BZ98" s="7">
        <v>3.12</v>
      </c>
      <c r="CA98" s="8">
        <v>3.35</v>
      </c>
      <c r="CB98" s="7">
        <v>4.6399999999999997</v>
      </c>
      <c r="CC98" s="9">
        <v>6.36</v>
      </c>
      <c r="CD98" s="4">
        <v>8.58</v>
      </c>
      <c r="CE98" s="97">
        <v>13.39</v>
      </c>
      <c r="CF98" s="16">
        <v>27.01</v>
      </c>
      <c r="CG98" s="18">
        <v>31.13</v>
      </c>
      <c r="CH98" s="17">
        <v>32.26</v>
      </c>
      <c r="CI98" s="18">
        <v>34.26</v>
      </c>
      <c r="CJ98" s="17">
        <v>35.39</v>
      </c>
      <c r="CK98" s="19">
        <v>35.880000000000003</v>
      </c>
      <c r="CL98" s="17">
        <v>37.31</v>
      </c>
      <c r="CM98" s="19">
        <v>37.909999999999997</v>
      </c>
      <c r="CN98" s="18">
        <v>38.57</v>
      </c>
      <c r="CO98" s="17">
        <v>38.950000000000003</v>
      </c>
      <c r="CP98" s="17">
        <v>38.67</v>
      </c>
      <c r="CQ98" s="17">
        <v>39.619999999999997</v>
      </c>
      <c r="CR98" s="17">
        <v>42.31</v>
      </c>
      <c r="CS98" s="19">
        <v>42.4</v>
      </c>
      <c r="CT98" s="17">
        <v>44.63</v>
      </c>
      <c r="CU98" s="20">
        <v>48.43</v>
      </c>
      <c r="CV98" s="16">
        <v>44.39</v>
      </c>
      <c r="CW98" s="97">
        <v>45.53</v>
      </c>
      <c r="CX98" s="16">
        <v>27.22</v>
      </c>
      <c r="CY98" s="18">
        <v>31.72</v>
      </c>
      <c r="CZ98" s="17">
        <v>33.39</v>
      </c>
      <c r="DA98" s="17">
        <v>34.25</v>
      </c>
      <c r="DB98" s="17">
        <v>35.450000000000003</v>
      </c>
      <c r="DC98" s="19">
        <v>35.659999999999997</v>
      </c>
      <c r="DD98" s="17">
        <v>37.39</v>
      </c>
      <c r="DE98" s="19">
        <v>37.14</v>
      </c>
      <c r="DF98" s="18">
        <v>37.96</v>
      </c>
      <c r="DG98" s="17">
        <v>38.74</v>
      </c>
      <c r="DH98" s="17">
        <v>38.659999999999997</v>
      </c>
      <c r="DI98" s="17">
        <v>39.47</v>
      </c>
      <c r="DJ98" s="17">
        <v>41.88</v>
      </c>
      <c r="DK98" s="19">
        <v>42.98</v>
      </c>
      <c r="DL98" s="17">
        <v>45.7</v>
      </c>
      <c r="DM98" s="20">
        <v>48.68</v>
      </c>
      <c r="DN98" s="16">
        <v>45.35</v>
      </c>
      <c r="DO98" s="97">
        <v>45.51</v>
      </c>
      <c r="DP98" s="16">
        <v>3</v>
      </c>
      <c r="DQ98" s="17">
        <v>6</v>
      </c>
      <c r="DR98" s="17">
        <v>9</v>
      </c>
      <c r="DS98" s="17">
        <v>9</v>
      </c>
      <c r="DT98" s="17">
        <v>7</v>
      </c>
      <c r="DU98" s="17">
        <v>3</v>
      </c>
      <c r="DV98" s="17">
        <v>-2</v>
      </c>
      <c r="DW98" s="17">
        <v>-7</v>
      </c>
      <c r="DX98" s="17">
        <v>-14</v>
      </c>
      <c r="DY98" s="17">
        <v>-20</v>
      </c>
      <c r="DZ98" s="17">
        <v>-21</v>
      </c>
      <c r="EA98" s="17">
        <v>-19</v>
      </c>
      <c r="EB98" s="17">
        <v>-14</v>
      </c>
      <c r="EC98" s="17">
        <v>-8</v>
      </c>
      <c r="ED98" s="17">
        <v>-4</v>
      </c>
      <c r="EE98" s="20">
        <v>0</v>
      </c>
      <c r="EF98" s="20">
        <v>2</v>
      </c>
      <c r="EG98" s="97">
        <v>4</v>
      </c>
      <c r="EI98" s="129">
        <f t="shared" si="16"/>
        <v>-8.0000000000000071E-2</v>
      </c>
      <c r="EJ98" s="129">
        <f t="shared" si="17"/>
        <v>-0.19999999999999973</v>
      </c>
      <c r="EK98" s="129">
        <f t="shared" si="18"/>
        <v>1.2899999999999998</v>
      </c>
      <c r="EL98" s="129">
        <f t="shared" si="19"/>
        <v>2.2799999999999998</v>
      </c>
      <c r="EM98" s="129">
        <f t="shared" si="20"/>
        <v>0.40000000000000013</v>
      </c>
      <c r="EN98" s="129">
        <f t="shared" si="21"/>
        <v>-0.11999999999999988</v>
      </c>
      <c r="EO98" s="129">
        <f t="shared" si="22"/>
        <v>-0.53</v>
      </c>
      <c r="EP98" s="129">
        <f t="shared" si="23"/>
        <v>-0.42999999999999994</v>
      </c>
      <c r="EQ98" s="129">
        <f t="shared" si="24"/>
        <v>-8.9999999999999858E-2</v>
      </c>
      <c r="ER98" s="129">
        <f t="shared" si="25"/>
        <v>0.20000000000000018</v>
      </c>
      <c r="ES98" s="129">
        <f t="shared" si="26"/>
        <v>1.0699999999999998</v>
      </c>
      <c r="ET98" s="129">
        <f t="shared" si="27"/>
        <v>-0.87000000000000011</v>
      </c>
      <c r="EU98" s="129">
        <f t="shared" si="28"/>
        <v>-1.9500000000000002</v>
      </c>
      <c r="EV98" s="129">
        <f t="shared" si="29"/>
        <v>-0.22999999999999998</v>
      </c>
      <c r="EW98" s="129">
        <f t="shared" si="30"/>
        <v>-0.41999999999999993</v>
      </c>
    </row>
    <row r="99" spans="1:153" ht="14">
      <c r="A99" s="2" t="s">
        <v>963</v>
      </c>
      <c r="B99" s="2" t="s">
        <v>1666</v>
      </c>
      <c r="C99" s="2">
        <v>19</v>
      </c>
      <c r="D99" s="2">
        <v>0</v>
      </c>
      <c r="E99" s="2">
        <v>50501490</v>
      </c>
      <c r="F99" s="2">
        <v>153.80000000000001</v>
      </c>
      <c r="G99" s="2">
        <v>56.3</v>
      </c>
      <c r="H99" s="2" t="s">
        <v>167</v>
      </c>
      <c r="I99" s="2"/>
      <c r="J99" s="2" t="s">
        <v>147</v>
      </c>
      <c r="K99" s="2" t="s">
        <v>148</v>
      </c>
      <c r="L99" s="30"/>
      <c r="M99" s="30"/>
      <c r="N99" s="30"/>
      <c r="O99" s="30"/>
      <c r="P99" s="3" t="s">
        <v>17</v>
      </c>
      <c r="Q99" s="3">
        <v>39</v>
      </c>
      <c r="R99" s="2">
        <v>41</v>
      </c>
      <c r="S99" s="2">
        <v>35</v>
      </c>
      <c r="T99" s="2" t="s">
        <v>965</v>
      </c>
      <c r="U99" s="33" t="s">
        <v>703</v>
      </c>
      <c r="V99" s="3" t="s">
        <v>318</v>
      </c>
      <c r="W99" s="3">
        <v>53</v>
      </c>
      <c r="X99" s="2">
        <v>49</v>
      </c>
      <c r="Y99" s="2">
        <v>35</v>
      </c>
      <c r="Z99" s="2"/>
      <c r="AA99" s="33" t="s">
        <v>242</v>
      </c>
      <c r="AB99" s="12" t="s">
        <v>261</v>
      </c>
      <c r="AC99" s="12">
        <v>15</v>
      </c>
      <c r="AD99" s="13">
        <v>11</v>
      </c>
      <c r="AE99" s="13">
        <v>7</v>
      </c>
      <c r="AF99" s="13"/>
      <c r="AG99" s="34"/>
      <c r="AH99" s="2" t="s">
        <v>869</v>
      </c>
      <c r="AI99" s="2" t="s">
        <v>760</v>
      </c>
      <c r="AJ99" s="2" t="s">
        <v>289</v>
      </c>
      <c r="AK99" s="2" t="s">
        <v>353</v>
      </c>
      <c r="AL99" s="2" t="s">
        <v>87</v>
      </c>
      <c r="AM99" s="1"/>
      <c r="AN99" s="2" t="s">
        <v>89</v>
      </c>
      <c r="AO99" s="1"/>
      <c r="AP99" s="2" t="s">
        <v>91</v>
      </c>
      <c r="AQ99" s="1" t="s">
        <v>878</v>
      </c>
      <c r="AR99" s="2" t="s">
        <v>93</v>
      </c>
      <c r="AS99" s="14" t="s">
        <v>966</v>
      </c>
      <c r="AT99" s="14"/>
      <c r="AU99" s="1"/>
      <c r="AV99" s="104">
        <v>2.4700000000000002</v>
      </c>
      <c r="AW99" s="107">
        <v>3.17</v>
      </c>
      <c r="AX99" s="106">
        <v>2.5</v>
      </c>
      <c r="AY99" s="107">
        <v>2.74</v>
      </c>
      <c r="AZ99" s="106">
        <v>2.12</v>
      </c>
      <c r="BA99" s="108">
        <v>1.87</v>
      </c>
      <c r="BB99" s="106">
        <v>2.21</v>
      </c>
      <c r="BC99" s="108">
        <v>1.42</v>
      </c>
      <c r="BD99" s="107">
        <v>0</v>
      </c>
      <c r="BE99" s="106">
        <v>0.67</v>
      </c>
      <c r="BF99" s="106">
        <v>2.39</v>
      </c>
      <c r="BG99" s="106">
        <v>4.47</v>
      </c>
      <c r="BH99" s="106">
        <v>2.34</v>
      </c>
      <c r="BI99" s="8">
        <v>2.4700000000000002</v>
      </c>
      <c r="BJ99" s="9">
        <v>4.3600000000000003</v>
      </c>
      <c r="BK99" s="9">
        <v>5.5</v>
      </c>
      <c r="BL99" s="4">
        <v>9.1300000000000008</v>
      </c>
      <c r="BM99" s="4">
        <v>15.52</v>
      </c>
      <c r="BN99" s="4">
        <v>2.46</v>
      </c>
      <c r="BO99" s="55">
        <v>1.79</v>
      </c>
      <c r="BP99" s="53">
        <v>0</v>
      </c>
      <c r="BQ99" s="53">
        <v>0</v>
      </c>
      <c r="BR99" s="53">
        <v>0.37</v>
      </c>
      <c r="BS99" s="54">
        <v>2.2400000000000002</v>
      </c>
      <c r="BT99" s="53">
        <v>0.87</v>
      </c>
      <c r="BU99" s="54">
        <v>2.06</v>
      </c>
      <c r="BV99" s="55">
        <v>2.4</v>
      </c>
      <c r="BW99" s="53">
        <v>1.45</v>
      </c>
      <c r="BX99" s="53">
        <v>2.72</v>
      </c>
      <c r="BY99" s="53">
        <v>5.51</v>
      </c>
      <c r="BZ99" s="7">
        <v>2.2400000000000002</v>
      </c>
      <c r="CA99" s="8">
        <v>2.74</v>
      </c>
      <c r="CB99" s="9">
        <v>3.99</v>
      </c>
      <c r="CC99" s="9">
        <v>5.12</v>
      </c>
      <c r="CD99" s="4">
        <v>9.91</v>
      </c>
      <c r="CE99" s="4">
        <v>16.079999999999998</v>
      </c>
      <c r="CF99" s="16">
        <v>27.54</v>
      </c>
      <c r="CG99" s="18">
        <v>31.57</v>
      </c>
      <c r="CH99" s="17">
        <v>34.04</v>
      </c>
      <c r="CI99" s="18">
        <v>35.67</v>
      </c>
      <c r="CJ99" s="17">
        <v>35.32</v>
      </c>
      <c r="CK99" s="19">
        <v>35.94</v>
      </c>
      <c r="CL99" s="17">
        <v>36.57</v>
      </c>
      <c r="CM99" s="19">
        <v>36.42</v>
      </c>
      <c r="CN99" s="18">
        <v>37.04</v>
      </c>
      <c r="CO99" s="17">
        <v>37.76</v>
      </c>
      <c r="CP99" s="17">
        <v>38.119999999999997</v>
      </c>
      <c r="CQ99" s="17">
        <v>40.67</v>
      </c>
      <c r="CR99" s="17">
        <v>42.37</v>
      </c>
      <c r="CS99" s="19">
        <v>45.36</v>
      </c>
      <c r="CT99" s="20">
        <v>46.15</v>
      </c>
      <c r="CU99" s="20">
        <v>46.29</v>
      </c>
      <c r="CV99" s="16">
        <v>43.57</v>
      </c>
      <c r="CW99" s="16">
        <v>45.42</v>
      </c>
      <c r="CX99" s="16">
        <v>27.46</v>
      </c>
      <c r="CY99" s="18">
        <v>31.11</v>
      </c>
      <c r="CZ99" s="17">
        <v>34.79</v>
      </c>
      <c r="DA99" s="17">
        <v>35.770000000000003</v>
      </c>
      <c r="DB99" s="17">
        <v>35.28</v>
      </c>
      <c r="DC99" s="19">
        <v>35.97</v>
      </c>
      <c r="DD99" s="17">
        <v>36.770000000000003</v>
      </c>
      <c r="DE99" s="19">
        <v>36.79</v>
      </c>
      <c r="DF99" s="18">
        <v>36.33</v>
      </c>
      <c r="DG99" s="17">
        <v>36.64</v>
      </c>
      <c r="DH99" s="17">
        <v>38.07</v>
      </c>
      <c r="DI99" s="17">
        <v>40.409999999999997</v>
      </c>
      <c r="DJ99" s="17">
        <v>42.36</v>
      </c>
      <c r="DK99" s="19">
        <v>44.88</v>
      </c>
      <c r="DL99" s="20">
        <v>46.23</v>
      </c>
      <c r="DM99" s="20">
        <v>46.41</v>
      </c>
      <c r="DN99" s="16">
        <v>44.49</v>
      </c>
      <c r="DO99" s="16">
        <v>45.62</v>
      </c>
      <c r="DP99" s="16">
        <v>4</v>
      </c>
      <c r="DQ99" s="17">
        <v>6</v>
      </c>
      <c r="DR99" s="17">
        <v>7</v>
      </c>
      <c r="DS99" s="17">
        <v>4</v>
      </c>
      <c r="DT99" s="17">
        <v>0</v>
      </c>
      <c r="DU99" s="17">
        <v>-8</v>
      </c>
      <c r="DV99" s="17">
        <v>-16</v>
      </c>
      <c r="DW99" s="17">
        <v>-21</v>
      </c>
      <c r="DX99" s="17">
        <v>-24</v>
      </c>
      <c r="DY99" s="17">
        <v>-20</v>
      </c>
      <c r="DZ99" s="17">
        <v>-17</v>
      </c>
      <c r="EA99" s="17">
        <v>-13</v>
      </c>
      <c r="EB99" s="17">
        <v>-10</v>
      </c>
      <c r="EC99" s="17">
        <v>-6</v>
      </c>
      <c r="ED99" s="20">
        <v>-5</v>
      </c>
      <c r="EE99" s="20">
        <v>-4</v>
      </c>
      <c r="EF99" s="20">
        <v>0</v>
      </c>
      <c r="EG99" s="20">
        <v>0</v>
      </c>
      <c r="EI99" s="129">
        <f t="shared" si="16"/>
        <v>1.0000000000000231E-2</v>
      </c>
      <c r="EJ99" s="129">
        <f t="shared" si="17"/>
        <v>1.38</v>
      </c>
      <c r="EK99" s="129">
        <f t="shared" si="18"/>
        <v>2.5</v>
      </c>
      <c r="EL99" s="129">
        <f t="shared" si="19"/>
        <v>2.74</v>
      </c>
      <c r="EM99" s="129">
        <f t="shared" si="20"/>
        <v>1.75</v>
      </c>
      <c r="EN99" s="129">
        <f t="shared" si="21"/>
        <v>-0.37000000000000011</v>
      </c>
      <c r="EO99" s="129">
        <f t="shared" si="22"/>
        <v>1.3399999999999999</v>
      </c>
      <c r="EP99" s="129">
        <f t="shared" si="23"/>
        <v>-0.64000000000000012</v>
      </c>
      <c r="EQ99" s="129">
        <f t="shared" si="24"/>
        <v>-2.4</v>
      </c>
      <c r="ER99" s="129">
        <f t="shared" si="25"/>
        <v>-0.77999999999999992</v>
      </c>
      <c r="ES99" s="129">
        <f t="shared" si="26"/>
        <v>-0.33000000000000007</v>
      </c>
      <c r="ET99" s="129">
        <f t="shared" si="27"/>
        <v>-1.04</v>
      </c>
      <c r="EU99" s="129">
        <f t="shared" si="28"/>
        <v>9.9999999999999645E-2</v>
      </c>
      <c r="EV99" s="129">
        <f t="shared" si="29"/>
        <v>-0.27</v>
      </c>
      <c r="EW99" s="129">
        <f t="shared" si="30"/>
        <v>0.37000000000000011</v>
      </c>
    </row>
    <row r="100" spans="1:153" ht="14">
      <c r="A100" s="2" t="s">
        <v>944</v>
      </c>
      <c r="B100" s="2" t="s">
        <v>1666</v>
      </c>
      <c r="C100" s="2">
        <v>15</v>
      </c>
      <c r="D100" s="2">
        <v>1</v>
      </c>
      <c r="E100" s="2">
        <v>49624494</v>
      </c>
      <c r="F100" s="2">
        <v>164.7</v>
      </c>
      <c r="G100" s="2">
        <v>59.6</v>
      </c>
      <c r="H100" s="2" t="s">
        <v>167</v>
      </c>
      <c r="I100" s="2"/>
      <c r="J100" s="2" t="s">
        <v>147</v>
      </c>
      <c r="K100" s="2" t="s">
        <v>148</v>
      </c>
      <c r="L100" s="30"/>
      <c r="M100" s="30"/>
      <c r="N100" s="30"/>
      <c r="O100" s="30"/>
      <c r="P100" s="3" t="s">
        <v>17</v>
      </c>
      <c r="Q100" s="3">
        <v>45</v>
      </c>
      <c r="R100" s="2">
        <v>32</v>
      </c>
      <c r="S100" s="2">
        <v>34</v>
      </c>
      <c r="T100" s="2" t="s">
        <v>280</v>
      </c>
      <c r="U100" s="33"/>
      <c r="V100" s="3" t="s">
        <v>101</v>
      </c>
      <c r="W100" s="3">
        <v>55</v>
      </c>
      <c r="X100" s="2">
        <v>33</v>
      </c>
      <c r="Y100" s="2">
        <v>23</v>
      </c>
      <c r="Z100" s="2"/>
      <c r="AA100" s="33" t="s">
        <v>443</v>
      </c>
      <c r="AB100" s="12" t="s">
        <v>138</v>
      </c>
      <c r="AC100" s="12">
        <v>32</v>
      </c>
      <c r="AD100" s="13">
        <v>18</v>
      </c>
      <c r="AE100" s="13">
        <v>6</v>
      </c>
      <c r="AF100" s="13"/>
      <c r="AG100" s="34" t="s">
        <v>180</v>
      </c>
      <c r="AH100" s="2" t="s">
        <v>869</v>
      </c>
      <c r="AI100" s="2" t="s">
        <v>409</v>
      </c>
      <c r="AJ100" s="2" t="s">
        <v>744</v>
      </c>
      <c r="AK100" s="2" t="s">
        <v>324</v>
      </c>
      <c r="AL100" s="2" t="s">
        <v>87</v>
      </c>
      <c r="AM100" s="1"/>
      <c r="AN100" s="2" t="s">
        <v>89</v>
      </c>
      <c r="AO100" s="1"/>
      <c r="AP100" s="2" t="s">
        <v>91</v>
      </c>
      <c r="AQ100" s="1" t="s">
        <v>948</v>
      </c>
      <c r="AR100" s="2" t="s">
        <v>93</v>
      </c>
      <c r="AS100" s="14" t="s">
        <v>258</v>
      </c>
      <c r="AT100" s="14"/>
      <c r="AU100" s="1"/>
      <c r="AV100" s="104">
        <v>5.14</v>
      </c>
      <c r="AW100" s="107">
        <v>3.11</v>
      </c>
      <c r="AX100" s="106">
        <v>4.0999999999999996</v>
      </c>
      <c r="AY100" s="107">
        <v>3.99</v>
      </c>
      <c r="AZ100" s="106">
        <v>3.23</v>
      </c>
      <c r="BA100" s="108">
        <v>3.36</v>
      </c>
      <c r="BB100" s="106">
        <v>2.06</v>
      </c>
      <c r="BC100" s="108">
        <v>1.96</v>
      </c>
      <c r="BD100" s="107">
        <v>3.68</v>
      </c>
      <c r="BE100" s="106">
        <v>3.85</v>
      </c>
      <c r="BF100" s="106">
        <v>4.46</v>
      </c>
      <c r="BG100" s="106">
        <v>6.18</v>
      </c>
      <c r="BH100" s="106">
        <v>3.11</v>
      </c>
      <c r="BI100" s="8">
        <v>3.48</v>
      </c>
      <c r="BJ100" s="9">
        <v>4.47</v>
      </c>
      <c r="BK100" s="9">
        <v>5.85</v>
      </c>
      <c r="BL100" s="4">
        <v>11.73</v>
      </c>
      <c r="BM100" s="4">
        <v>15.87</v>
      </c>
      <c r="BN100" s="4">
        <v>5.17</v>
      </c>
      <c r="BO100" s="55">
        <v>2.96</v>
      </c>
      <c r="BP100" s="53">
        <v>0.12</v>
      </c>
      <c r="BQ100" s="53">
        <v>0</v>
      </c>
      <c r="BR100" s="53">
        <v>0.37</v>
      </c>
      <c r="BS100" s="54">
        <v>2.66</v>
      </c>
      <c r="BT100" s="53">
        <v>2.2400000000000002</v>
      </c>
      <c r="BU100" s="54">
        <v>3.66</v>
      </c>
      <c r="BV100" s="55">
        <v>4.7300000000000004</v>
      </c>
      <c r="BW100" s="53">
        <v>3.5</v>
      </c>
      <c r="BX100" s="53">
        <v>4.4800000000000004</v>
      </c>
      <c r="BY100" s="53">
        <v>4.37</v>
      </c>
      <c r="BZ100" s="7">
        <v>2.2400000000000002</v>
      </c>
      <c r="CA100" s="8">
        <v>2.67</v>
      </c>
      <c r="CB100" s="9">
        <v>4.29</v>
      </c>
      <c r="CC100" s="9">
        <v>5.78</v>
      </c>
      <c r="CD100" s="4">
        <v>11.72</v>
      </c>
      <c r="CE100" s="4">
        <v>15.9</v>
      </c>
      <c r="CF100" s="16">
        <v>26.9</v>
      </c>
      <c r="CG100" s="18">
        <v>31.57</v>
      </c>
      <c r="CH100" s="17">
        <v>36.53</v>
      </c>
      <c r="CI100" s="18">
        <v>37.56</v>
      </c>
      <c r="CJ100" s="17">
        <v>39.07</v>
      </c>
      <c r="CK100" s="19">
        <v>40.880000000000003</v>
      </c>
      <c r="CL100" s="17">
        <v>41.29</v>
      </c>
      <c r="CM100" s="19">
        <v>40.54</v>
      </c>
      <c r="CN100" s="18">
        <v>41.63</v>
      </c>
      <c r="CO100" s="17">
        <v>42.65</v>
      </c>
      <c r="CP100" s="17">
        <v>42.23</v>
      </c>
      <c r="CQ100" s="17">
        <v>42.32</v>
      </c>
      <c r="CR100" s="17">
        <v>45.98</v>
      </c>
      <c r="CS100" s="19">
        <v>48.78</v>
      </c>
      <c r="CT100" s="20">
        <v>48.34</v>
      </c>
      <c r="CU100" s="20">
        <v>44.74</v>
      </c>
      <c r="CV100" s="16">
        <v>44.01</v>
      </c>
      <c r="CW100" s="16">
        <v>46.91</v>
      </c>
      <c r="CX100" s="16">
        <v>26.5</v>
      </c>
      <c r="CY100" s="18">
        <v>31.56</v>
      </c>
      <c r="CZ100" s="17">
        <v>37.97</v>
      </c>
      <c r="DA100" s="17">
        <v>38.93</v>
      </c>
      <c r="DB100" s="17">
        <v>40.36</v>
      </c>
      <c r="DC100" s="19">
        <v>40.68</v>
      </c>
      <c r="DD100" s="17">
        <v>40.26</v>
      </c>
      <c r="DE100" s="19">
        <v>40.57</v>
      </c>
      <c r="DF100" s="18">
        <v>41.12</v>
      </c>
      <c r="DG100" s="17">
        <v>42.32</v>
      </c>
      <c r="DH100" s="17">
        <v>43.68</v>
      </c>
      <c r="DI100" s="17">
        <v>42.83</v>
      </c>
      <c r="DJ100" s="17">
        <v>46.19</v>
      </c>
      <c r="DK100" s="19">
        <v>48.29</v>
      </c>
      <c r="DL100" s="20">
        <v>48.42</v>
      </c>
      <c r="DM100" s="20">
        <v>45.45</v>
      </c>
      <c r="DN100" s="16">
        <v>43.73</v>
      </c>
      <c r="DO100" s="16">
        <v>46.7</v>
      </c>
      <c r="DP100" s="16">
        <v>0</v>
      </c>
      <c r="DQ100" s="17">
        <v>2</v>
      </c>
      <c r="DR100" s="17">
        <v>6</v>
      </c>
      <c r="DS100" s="17">
        <v>6</v>
      </c>
      <c r="DT100" s="17">
        <v>4</v>
      </c>
      <c r="DU100" s="17">
        <v>-2</v>
      </c>
      <c r="DV100" s="17">
        <v>-7</v>
      </c>
      <c r="DW100" s="17">
        <v>-10</v>
      </c>
      <c r="DX100" s="17">
        <v>-3</v>
      </c>
      <c r="DY100" s="17">
        <v>-1</v>
      </c>
      <c r="DZ100" s="17">
        <v>2</v>
      </c>
      <c r="EA100" s="17">
        <v>6</v>
      </c>
      <c r="EB100" s="17">
        <v>8</v>
      </c>
      <c r="EC100" s="17">
        <v>8</v>
      </c>
      <c r="ED100" s="20">
        <v>6</v>
      </c>
      <c r="EE100" s="20">
        <v>3</v>
      </c>
      <c r="EF100" s="20">
        <v>2</v>
      </c>
      <c r="EG100" s="20">
        <v>4</v>
      </c>
      <c r="EI100" s="129">
        <f t="shared" si="16"/>
        <v>-3.0000000000000249E-2</v>
      </c>
      <c r="EJ100" s="129">
        <f t="shared" si="17"/>
        <v>0.14999999999999991</v>
      </c>
      <c r="EK100" s="129">
        <f t="shared" si="18"/>
        <v>3.9799999999999995</v>
      </c>
      <c r="EL100" s="129">
        <f t="shared" si="19"/>
        <v>3.99</v>
      </c>
      <c r="EM100" s="129">
        <f t="shared" si="20"/>
        <v>2.86</v>
      </c>
      <c r="EN100" s="129">
        <f t="shared" si="21"/>
        <v>0.69999999999999973</v>
      </c>
      <c r="EO100" s="129">
        <f t="shared" si="22"/>
        <v>-0.18000000000000016</v>
      </c>
      <c r="EP100" s="129">
        <f t="shared" si="23"/>
        <v>-1.7000000000000002</v>
      </c>
      <c r="EQ100" s="129">
        <f t="shared" si="24"/>
        <v>-1.0500000000000003</v>
      </c>
      <c r="ER100" s="129">
        <f t="shared" si="25"/>
        <v>0.35000000000000009</v>
      </c>
      <c r="ES100" s="129">
        <f t="shared" si="26"/>
        <v>-2.0000000000000462E-2</v>
      </c>
      <c r="ET100" s="129">
        <f t="shared" si="27"/>
        <v>1.8099999999999996</v>
      </c>
      <c r="EU100" s="129">
        <f t="shared" si="28"/>
        <v>0.86999999999999966</v>
      </c>
      <c r="EV100" s="129">
        <f t="shared" si="29"/>
        <v>0.81</v>
      </c>
      <c r="EW100" s="129">
        <f t="shared" si="30"/>
        <v>0.17999999999999972</v>
      </c>
    </row>
    <row r="101" spans="1:153" ht="14">
      <c r="A101" s="2" t="s">
        <v>911</v>
      </c>
      <c r="B101" s="2" t="s">
        <v>1666</v>
      </c>
      <c r="C101" s="2">
        <v>19</v>
      </c>
      <c r="D101" s="2">
        <v>0</v>
      </c>
      <c r="E101" s="2">
        <v>44212137</v>
      </c>
      <c r="F101" s="2">
        <v>161</v>
      </c>
      <c r="G101" s="2">
        <v>51.2</v>
      </c>
      <c r="H101" s="2" t="s">
        <v>167</v>
      </c>
      <c r="I101" s="2"/>
      <c r="J101" s="2" t="s">
        <v>147</v>
      </c>
      <c r="K101" s="2" t="s">
        <v>148</v>
      </c>
      <c r="L101" s="30"/>
      <c r="M101" s="30"/>
      <c r="N101" s="30"/>
      <c r="O101" s="30"/>
      <c r="P101" s="3" t="s">
        <v>15</v>
      </c>
      <c r="Q101" s="3">
        <v>46</v>
      </c>
      <c r="R101" s="2">
        <v>38</v>
      </c>
      <c r="S101" s="2">
        <v>40</v>
      </c>
      <c r="T101" s="2" t="s">
        <v>280</v>
      </c>
      <c r="U101" s="33" t="s">
        <v>487</v>
      </c>
      <c r="V101" s="3" t="s">
        <v>159</v>
      </c>
      <c r="W101" s="3">
        <v>60</v>
      </c>
      <c r="X101" s="2">
        <v>41</v>
      </c>
      <c r="Y101" s="2">
        <v>32</v>
      </c>
      <c r="Z101" s="2"/>
      <c r="AA101" s="33" t="s">
        <v>88</v>
      </c>
      <c r="AB101" s="12" t="s">
        <v>160</v>
      </c>
      <c r="AC101" s="12">
        <v>24</v>
      </c>
      <c r="AD101" s="13">
        <v>18</v>
      </c>
      <c r="AE101" s="13">
        <v>15</v>
      </c>
      <c r="AF101" s="13"/>
      <c r="AG101" s="34"/>
      <c r="AH101" s="2" t="s">
        <v>250</v>
      </c>
      <c r="AI101" s="2" t="s">
        <v>240</v>
      </c>
      <c r="AJ101" s="2" t="s">
        <v>140</v>
      </c>
      <c r="AK101" s="2" t="s">
        <v>106</v>
      </c>
      <c r="AL101" s="2" t="s">
        <v>87</v>
      </c>
      <c r="AM101" s="1"/>
      <c r="AN101" s="2" t="s">
        <v>89</v>
      </c>
      <c r="AO101" s="1"/>
      <c r="AP101" s="2" t="s">
        <v>91</v>
      </c>
      <c r="AQ101" s="1" t="s">
        <v>485</v>
      </c>
      <c r="AR101" s="2" t="s">
        <v>93</v>
      </c>
      <c r="AS101" s="14" t="s">
        <v>500</v>
      </c>
      <c r="AT101" s="13" t="s">
        <v>95</v>
      </c>
      <c r="AU101" s="1">
        <v>-13</v>
      </c>
      <c r="AV101" s="104">
        <v>4.3499999999999996</v>
      </c>
      <c r="AW101" s="107">
        <v>3.41</v>
      </c>
      <c r="AX101" s="106">
        <v>2.73</v>
      </c>
      <c r="AY101" s="107">
        <v>3.11</v>
      </c>
      <c r="AZ101" s="106">
        <v>2.87</v>
      </c>
      <c r="BA101" s="108">
        <v>2.66</v>
      </c>
      <c r="BB101" s="106">
        <v>3.13</v>
      </c>
      <c r="BC101" s="108">
        <v>2.8</v>
      </c>
      <c r="BD101" s="107">
        <v>4.13</v>
      </c>
      <c r="BE101" s="106">
        <v>2.73</v>
      </c>
      <c r="BF101" s="106">
        <v>2.91</v>
      </c>
      <c r="BG101" s="106">
        <v>4.29</v>
      </c>
      <c r="BH101" s="106">
        <v>3.56</v>
      </c>
      <c r="BI101" s="8">
        <v>5.03</v>
      </c>
      <c r="BJ101" s="9">
        <v>5.26</v>
      </c>
      <c r="BK101" s="9">
        <v>6.94</v>
      </c>
      <c r="BL101" s="4">
        <v>12.51</v>
      </c>
      <c r="BM101" s="4">
        <v>16.07</v>
      </c>
      <c r="BN101" s="4">
        <v>3.83</v>
      </c>
      <c r="BO101" s="55">
        <v>3.02</v>
      </c>
      <c r="BP101" s="53">
        <v>1.1100000000000001</v>
      </c>
      <c r="BQ101" s="53">
        <v>0.8</v>
      </c>
      <c r="BR101" s="53">
        <v>1.34</v>
      </c>
      <c r="BS101" s="54">
        <v>2.92</v>
      </c>
      <c r="BT101" s="53">
        <v>3.35</v>
      </c>
      <c r="BU101" s="54">
        <v>3.14</v>
      </c>
      <c r="BV101" s="55">
        <v>3.98</v>
      </c>
      <c r="BW101" s="53">
        <v>4.6100000000000003</v>
      </c>
      <c r="BX101" s="53">
        <v>6.29</v>
      </c>
      <c r="BY101" s="53">
        <v>4.28</v>
      </c>
      <c r="BZ101" s="7">
        <v>3.23</v>
      </c>
      <c r="CA101" s="8">
        <v>5.04</v>
      </c>
      <c r="CB101" s="9">
        <v>5.75</v>
      </c>
      <c r="CC101" s="9">
        <v>6.83</v>
      </c>
      <c r="CD101" s="4">
        <v>12.36</v>
      </c>
      <c r="CE101" s="4">
        <v>16.48</v>
      </c>
      <c r="CF101" s="16">
        <v>27.27</v>
      </c>
      <c r="CG101" s="18">
        <v>31.65</v>
      </c>
      <c r="CH101" s="17">
        <v>33.42</v>
      </c>
      <c r="CI101" s="18">
        <v>36.17</v>
      </c>
      <c r="CJ101" s="17">
        <v>38.020000000000003</v>
      </c>
      <c r="CK101" s="19">
        <v>38.92</v>
      </c>
      <c r="CL101" s="17">
        <v>38.78</v>
      </c>
      <c r="CM101" s="19">
        <v>38.75</v>
      </c>
      <c r="CN101" s="18">
        <v>38.67</v>
      </c>
      <c r="CO101" s="17">
        <v>39.82</v>
      </c>
      <c r="CP101" s="17">
        <v>40.97</v>
      </c>
      <c r="CQ101" s="17">
        <v>43.17</v>
      </c>
      <c r="CR101" s="17">
        <v>46.27</v>
      </c>
      <c r="CS101" s="19">
        <v>46.12</v>
      </c>
      <c r="CT101" s="20">
        <v>46.94</v>
      </c>
      <c r="CU101" s="20">
        <v>45.35</v>
      </c>
      <c r="CV101" s="16">
        <v>43.99</v>
      </c>
      <c r="CW101" s="16">
        <v>41.43</v>
      </c>
      <c r="CX101" s="16">
        <v>27.39</v>
      </c>
      <c r="CY101" s="18">
        <v>31.88</v>
      </c>
      <c r="CZ101" s="17">
        <v>34.4</v>
      </c>
      <c r="DA101" s="17">
        <v>36.75</v>
      </c>
      <c r="DB101" s="17">
        <v>37.46</v>
      </c>
      <c r="DC101" s="19">
        <v>37.270000000000003</v>
      </c>
      <c r="DD101" s="17">
        <v>38.729999999999997</v>
      </c>
      <c r="DE101" s="19">
        <v>37.159999999999997</v>
      </c>
      <c r="DF101" s="18">
        <v>37.35</v>
      </c>
      <c r="DG101" s="17">
        <v>38.729999999999997</v>
      </c>
      <c r="DH101" s="17">
        <v>39.32</v>
      </c>
      <c r="DI101" s="17">
        <v>42.09</v>
      </c>
      <c r="DJ101" s="17">
        <v>46.21</v>
      </c>
      <c r="DK101" s="19">
        <v>46.43</v>
      </c>
      <c r="DL101" s="20">
        <v>47.33</v>
      </c>
      <c r="DM101" s="20">
        <v>45.02</v>
      </c>
      <c r="DN101" s="16">
        <v>44.86</v>
      </c>
      <c r="DO101" s="16">
        <v>40.44</v>
      </c>
      <c r="DP101" s="16">
        <v>0</v>
      </c>
      <c r="DQ101" s="17">
        <v>3</v>
      </c>
      <c r="DR101" s="17">
        <v>5</v>
      </c>
      <c r="DS101" s="17">
        <v>5</v>
      </c>
      <c r="DT101" s="17">
        <v>9</v>
      </c>
      <c r="DU101" s="17">
        <v>5</v>
      </c>
      <c r="DV101" s="17">
        <v>-3</v>
      </c>
      <c r="DW101" s="17">
        <v>-12</v>
      </c>
      <c r="DX101" s="17">
        <v>-18</v>
      </c>
      <c r="DY101" s="17">
        <v>-22</v>
      </c>
      <c r="DZ101" s="17">
        <v>-22</v>
      </c>
      <c r="EA101" s="17">
        <v>-21</v>
      </c>
      <c r="EB101" s="17">
        <v>-14</v>
      </c>
      <c r="EC101" s="17">
        <v>-6</v>
      </c>
      <c r="ED101" s="20">
        <v>-3</v>
      </c>
      <c r="EE101" s="20">
        <v>-1</v>
      </c>
      <c r="EF101" s="20">
        <v>0</v>
      </c>
      <c r="EG101" s="20">
        <v>1</v>
      </c>
      <c r="EI101" s="129">
        <f t="shared" si="16"/>
        <v>0.51999999999999957</v>
      </c>
      <c r="EJ101" s="129">
        <f t="shared" si="17"/>
        <v>0.39000000000000012</v>
      </c>
      <c r="EK101" s="129">
        <f t="shared" si="18"/>
        <v>1.6199999999999999</v>
      </c>
      <c r="EL101" s="129">
        <f t="shared" si="19"/>
        <v>2.3099999999999996</v>
      </c>
      <c r="EM101" s="129">
        <f t="shared" si="20"/>
        <v>1.53</v>
      </c>
      <c r="EN101" s="129">
        <f t="shared" si="21"/>
        <v>-0.25999999999999979</v>
      </c>
      <c r="EO101" s="129">
        <f t="shared" si="22"/>
        <v>-0.2200000000000002</v>
      </c>
      <c r="EP101" s="129">
        <f t="shared" si="23"/>
        <v>-0.3400000000000003</v>
      </c>
      <c r="EQ101" s="129">
        <f t="shared" si="24"/>
        <v>0.14999999999999991</v>
      </c>
      <c r="ER101" s="129">
        <f t="shared" si="25"/>
        <v>-1.8800000000000003</v>
      </c>
      <c r="ES101" s="129">
        <f t="shared" si="26"/>
        <v>-3.38</v>
      </c>
      <c r="ET101" s="129">
        <f t="shared" si="27"/>
        <v>9.9999999999997868E-3</v>
      </c>
      <c r="EU101" s="129">
        <f t="shared" si="28"/>
        <v>0.33000000000000007</v>
      </c>
      <c r="EV101" s="129">
        <f t="shared" si="29"/>
        <v>-9.9999999999997868E-3</v>
      </c>
      <c r="EW101" s="129">
        <f t="shared" si="30"/>
        <v>-0.49000000000000021</v>
      </c>
    </row>
    <row r="102" spans="1:153" ht="14">
      <c r="A102" s="2" t="s">
        <v>892</v>
      </c>
      <c r="B102" s="2" t="s">
        <v>1666</v>
      </c>
      <c r="C102" s="2">
        <v>16</v>
      </c>
      <c r="D102" s="2">
        <v>7</v>
      </c>
      <c r="E102" s="2">
        <v>46863029</v>
      </c>
      <c r="F102" s="2">
        <v>167.3</v>
      </c>
      <c r="G102" s="2">
        <v>55.4</v>
      </c>
      <c r="H102" s="2" t="s">
        <v>167</v>
      </c>
      <c r="I102" s="2"/>
      <c r="J102" s="2" t="s">
        <v>147</v>
      </c>
      <c r="K102" s="2" t="s">
        <v>148</v>
      </c>
      <c r="L102" s="30" t="s">
        <v>168</v>
      </c>
      <c r="M102" s="30"/>
      <c r="N102" s="30"/>
      <c r="O102" s="30"/>
      <c r="P102" s="3" t="s">
        <v>13</v>
      </c>
      <c r="Q102" s="3">
        <v>37</v>
      </c>
      <c r="R102" s="2">
        <v>29</v>
      </c>
      <c r="S102" s="2">
        <v>29</v>
      </c>
      <c r="T102" s="2" t="s">
        <v>280</v>
      </c>
      <c r="U102" s="33" t="s">
        <v>487</v>
      </c>
      <c r="V102" s="3" t="s">
        <v>159</v>
      </c>
      <c r="W102" s="3">
        <v>53</v>
      </c>
      <c r="X102" s="2">
        <v>33</v>
      </c>
      <c r="Y102" s="2">
        <v>31</v>
      </c>
      <c r="Z102" s="2"/>
      <c r="AA102" s="33" t="s">
        <v>90</v>
      </c>
      <c r="AB102" s="12" t="s">
        <v>160</v>
      </c>
      <c r="AC102" s="12">
        <v>21</v>
      </c>
      <c r="AD102" s="13">
        <v>13</v>
      </c>
      <c r="AE102" s="13">
        <v>9</v>
      </c>
      <c r="AF102" s="13"/>
      <c r="AG102" s="34"/>
      <c r="AH102" s="2" t="s">
        <v>117</v>
      </c>
      <c r="AI102" s="2" t="s">
        <v>251</v>
      </c>
      <c r="AJ102" s="2" t="s">
        <v>85</v>
      </c>
      <c r="AK102" s="2" t="s">
        <v>282</v>
      </c>
      <c r="AL102" s="2" t="s">
        <v>87</v>
      </c>
      <c r="AM102" s="1"/>
      <c r="AN102" s="2" t="s">
        <v>89</v>
      </c>
      <c r="AO102" s="1"/>
      <c r="AP102" s="2" t="s">
        <v>91</v>
      </c>
      <c r="AQ102" s="1" t="s">
        <v>525</v>
      </c>
      <c r="AR102" s="2" t="s">
        <v>93</v>
      </c>
      <c r="AS102" s="14" t="s">
        <v>343</v>
      </c>
      <c r="AT102" s="13" t="s">
        <v>95</v>
      </c>
      <c r="AU102" s="1">
        <v>-7</v>
      </c>
      <c r="AV102" s="104">
        <v>3.76</v>
      </c>
      <c r="AW102" s="107">
        <v>3.62</v>
      </c>
      <c r="AX102" s="106">
        <v>2.99</v>
      </c>
      <c r="AY102" s="107">
        <v>3.11</v>
      </c>
      <c r="AZ102" s="106">
        <v>2.36</v>
      </c>
      <c r="BA102" s="108">
        <v>2.5299999999999998</v>
      </c>
      <c r="BB102" s="106">
        <v>2.2400000000000002</v>
      </c>
      <c r="BC102" s="108">
        <v>1.49</v>
      </c>
      <c r="BD102" s="107">
        <v>1.1100000000000001</v>
      </c>
      <c r="BE102" s="106">
        <v>1.28</v>
      </c>
      <c r="BF102" s="106">
        <v>2.17</v>
      </c>
      <c r="BG102" s="106">
        <v>3.28</v>
      </c>
      <c r="BH102" s="106">
        <v>0</v>
      </c>
      <c r="BI102" s="8">
        <v>1.24</v>
      </c>
      <c r="BJ102" s="7">
        <v>4.1100000000000003</v>
      </c>
      <c r="BK102" s="9">
        <v>5.56</v>
      </c>
      <c r="BL102" s="4">
        <v>8.8800000000000008</v>
      </c>
      <c r="BM102" s="4">
        <v>15.88</v>
      </c>
      <c r="BN102" s="4">
        <v>3.48</v>
      </c>
      <c r="BO102" s="55">
        <v>3.28</v>
      </c>
      <c r="BP102" s="53">
        <v>1.56</v>
      </c>
      <c r="BQ102" s="53">
        <v>1.07</v>
      </c>
      <c r="BR102" s="53">
        <v>0.25</v>
      </c>
      <c r="BS102" s="54">
        <v>1.17</v>
      </c>
      <c r="BT102" s="53">
        <v>1.02</v>
      </c>
      <c r="BU102" s="54">
        <v>1.74</v>
      </c>
      <c r="BV102" s="55">
        <v>2.13</v>
      </c>
      <c r="BW102" s="53">
        <v>3.37</v>
      </c>
      <c r="BX102" s="53">
        <v>2.61</v>
      </c>
      <c r="BY102" s="53">
        <v>3.21</v>
      </c>
      <c r="BZ102" s="7">
        <v>1.51</v>
      </c>
      <c r="CA102" s="8">
        <v>2.4900000000000002</v>
      </c>
      <c r="CB102" s="7">
        <v>4.3099999999999996</v>
      </c>
      <c r="CC102" s="9">
        <v>5.13</v>
      </c>
      <c r="CD102" s="4">
        <v>9.74</v>
      </c>
      <c r="CE102" s="4">
        <v>17.600000000000001</v>
      </c>
      <c r="CF102" s="16">
        <v>27.11</v>
      </c>
      <c r="CG102" s="18">
        <v>32.54</v>
      </c>
      <c r="CH102" s="17">
        <v>34.049999999999997</v>
      </c>
      <c r="CI102" s="18">
        <v>35.49</v>
      </c>
      <c r="CJ102" s="17">
        <v>37.03</v>
      </c>
      <c r="CK102" s="19">
        <v>38.17</v>
      </c>
      <c r="CL102" s="17">
        <v>38.32</v>
      </c>
      <c r="CM102" s="19">
        <v>39.64</v>
      </c>
      <c r="CN102" s="18">
        <v>40.89</v>
      </c>
      <c r="CO102" s="17">
        <v>40.44</v>
      </c>
      <c r="CP102" s="17">
        <v>41.83</v>
      </c>
      <c r="CQ102" s="17">
        <v>41.65</v>
      </c>
      <c r="CR102" s="17">
        <v>44.78</v>
      </c>
      <c r="CS102" s="19">
        <v>46.39</v>
      </c>
      <c r="CT102" s="17">
        <v>46.33</v>
      </c>
      <c r="CU102" s="20">
        <v>47.07</v>
      </c>
      <c r="CV102" s="16">
        <v>45.63</v>
      </c>
      <c r="CW102" s="16">
        <v>47.67</v>
      </c>
      <c r="CX102" s="16">
        <v>27.72</v>
      </c>
      <c r="CY102" s="18">
        <v>32.46</v>
      </c>
      <c r="CZ102" s="17">
        <v>34.28</v>
      </c>
      <c r="DA102" s="17">
        <v>35.770000000000003</v>
      </c>
      <c r="DB102" s="17">
        <v>37.97</v>
      </c>
      <c r="DC102" s="19">
        <v>37.049999999999997</v>
      </c>
      <c r="DD102" s="17">
        <v>37.68</v>
      </c>
      <c r="DE102" s="19">
        <v>38.94</v>
      </c>
      <c r="DF102" s="18">
        <v>39.979999999999997</v>
      </c>
      <c r="DG102" s="17">
        <v>40.85</v>
      </c>
      <c r="DH102" s="17">
        <v>41.31</v>
      </c>
      <c r="DI102" s="17">
        <v>41.03</v>
      </c>
      <c r="DJ102" s="17">
        <v>44.68</v>
      </c>
      <c r="DK102" s="19">
        <v>46.13</v>
      </c>
      <c r="DL102" s="17">
        <v>45.6</v>
      </c>
      <c r="DM102" s="20">
        <v>48.03</v>
      </c>
      <c r="DN102" s="16">
        <v>45.05</v>
      </c>
      <c r="DO102" s="16">
        <v>47.77</v>
      </c>
      <c r="DP102" s="16">
        <v>0</v>
      </c>
      <c r="DQ102" s="17">
        <v>1</v>
      </c>
      <c r="DR102" s="17">
        <v>4</v>
      </c>
      <c r="DS102" s="17">
        <v>4</v>
      </c>
      <c r="DT102" s="17">
        <v>5</v>
      </c>
      <c r="DU102" s="17">
        <v>1</v>
      </c>
      <c r="DV102" s="17">
        <v>-1</v>
      </c>
      <c r="DW102" s="17">
        <v>-11</v>
      </c>
      <c r="DX102" s="17">
        <v>-18</v>
      </c>
      <c r="DY102" s="17">
        <v>-22</v>
      </c>
      <c r="DZ102" s="17">
        <v>-25</v>
      </c>
      <c r="EA102" s="17">
        <v>-27</v>
      </c>
      <c r="EB102" s="17">
        <v>-22</v>
      </c>
      <c r="EC102" s="17">
        <v>-15</v>
      </c>
      <c r="ED102" s="17">
        <v>-11</v>
      </c>
      <c r="EE102" s="20">
        <v>-7</v>
      </c>
      <c r="EF102" s="20">
        <v>-5</v>
      </c>
      <c r="EG102" s="20">
        <v>-2</v>
      </c>
      <c r="EI102" s="129">
        <f t="shared" si="16"/>
        <v>0.2799999999999998</v>
      </c>
      <c r="EJ102" s="129">
        <f t="shared" si="17"/>
        <v>0.3400000000000003</v>
      </c>
      <c r="EK102" s="129">
        <f t="shared" si="18"/>
        <v>1.4300000000000002</v>
      </c>
      <c r="EL102" s="129">
        <f t="shared" si="19"/>
        <v>2.04</v>
      </c>
      <c r="EM102" s="129">
        <f t="shared" si="20"/>
        <v>2.11</v>
      </c>
      <c r="EN102" s="129">
        <f t="shared" si="21"/>
        <v>1.3599999999999999</v>
      </c>
      <c r="EO102" s="129">
        <f t="shared" si="22"/>
        <v>1.2200000000000002</v>
      </c>
      <c r="EP102" s="129">
        <f t="shared" si="23"/>
        <v>-0.25</v>
      </c>
      <c r="EQ102" s="129">
        <f t="shared" si="24"/>
        <v>-1.0199999999999998</v>
      </c>
      <c r="ER102" s="129">
        <f t="shared" si="25"/>
        <v>-2.09</v>
      </c>
      <c r="ES102" s="129">
        <f t="shared" si="26"/>
        <v>-0.43999999999999995</v>
      </c>
      <c r="ET102" s="129">
        <f t="shared" si="27"/>
        <v>6.999999999999984E-2</v>
      </c>
      <c r="EU102" s="129">
        <f t="shared" si="28"/>
        <v>-1.51</v>
      </c>
      <c r="EV102" s="129">
        <f t="shared" si="29"/>
        <v>-1.2500000000000002</v>
      </c>
      <c r="EW102" s="129">
        <f t="shared" si="30"/>
        <v>-0.19999999999999929</v>
      </c>
    </row>
    <row r="103" spans="1:153" ht="14">
      <c r="A103" s="2" t="s">
        <v>882</v>
      </c>
      <c r="B103" s="2" t="s">
        <v>1667</v>
      </c>
      <c r="C103" s="2">
        <v>14</v>
      </c>
      <c r="D103" s="2">
        <v>8</v>
      </c>
      <c r="E103" s="2">
        <v>51491008</v>
      </c>
      <c r="F103" s="2">
        <v>172</v>
      </c>
      <c r="G103" s="2">
        <v>52.5</v>
      </c>
      <c r="H103" s="2" t="s">
        <v>167</v>
      </c>
      <c r="I103" s="2"/>
      <c r="J103" s="2" t="s">
        <v>158</v>
      </c>
      <c r="K103" s="2" t="s">
        <v>148</v>
      </c>
      <c r="L103" s="30" t="s">
        <v>598</v>
      </c>
      <c r="M103" s="30"/>
      <c r="N103" s="30"/>
      <c r="O103" s="30"/>
      <c r="P103" s="3" t="s">
        <v>6</v>
      </c>
      <c r="Q103" s="3">
        <v>37</v>
      </c>
      <c r="R103" s="2">
        <v>35</v>
      </c>
      <c r="S103" s="2">
        <v>35</v>
      </c>
      <c r="T103" s="2" t="s">
        <v>885</v>
      </c>
      <c r="U103" s="33"/>
      <c r="V103" s="3" t="s">
        <v>260</v>
      </c>
      <c r="W103" s="3">
        <v>70</v>
      </c>
      <c r="X103" s="2">
        <v>42</v>
      </c>
      <c r="Y103" s="2">
        <v>34</v>
      </c>
      <c r="Z103" s="2"/>
      <c r="AA103" s="33" t="s">
        <v>242</v>
      </c>
      <c r="AB103" s="12" t="s">
        <v>261</v>
      </c>
      <c r="AC103" s="12">
        <v>29</v>
      </c>
      <c r="AD103" s="13">
        <v>17</v>
      </c>
      <c r="AE103" s="13">
        <v>16</v>
      </c>
      <c r="AF103" s="13"/>
      <c r="AG103" s="34"/>
      <c r="AH103" s="2" t="s">
        <v>311</v>
      </c>
      <c r="AI103" s="2" t="s">
        <v>251</v>
      </c>
      <c r="AJ103" s="2" t="s">
        <v>870</v>
      </c>
      <c r="AK103" s="2" t="s">
        <v>106</v>
      </c>
      <c r="AL103" s="2" t="s">
        <v>87</v>
      </c>
      <c r="AM103" s="1"/>
      <c r="AN103" s="2" t="s">
        <v>89</v>
      </c>
      <c r="AO103" s="1"/>
      <c r="AP103" s="2" t="s">
        <v>91</v>
      </c>
      <c r="AQ103" s="1" t="s">
        <v>886</v>
      </c>
      <c r="AR103" s="2" t="s">
        <v>93</v>
      </c>
      <c r="AS103" s="14" t="s">
        <v>782</v>
      </c>
      <c r="AT103" s="13" t="s">
        <v>95</v>
      </c>
      <c r="AU103" s="1">
        <v>2</v>
      </c>
      <c r="AV103" s="104">
        <v>5.57</v>
      </c>
      <c r="AW103" s="107">
        <v>4.68</v>
      </c>
      <c r="AX103" s="106">
        <v>4.29</v>
      </c>
      <c r="AY103" s="107">
        <v>3.37</v>
      </c>
      <c r="AZ103" s="106">
        <v>3.27</v>
      </c>
      <c r="BA103" s="108">
        <v>3.56</v>
      </c>
      <c r="BB103" s="106">
        <v>2.2400000000000002</v>
      </c>
      <c r="BC103" s="108">
        <v>3.17</v>
      </c>
      <c r="BD103" s="107">
        <v>3.45</v>
      </c>
      <c r="BE103" s="106">
        <v>4.38</v>
      </c>
      <c r="BF103" s="106">
        <v>9.33</v>
      </c>
      <c r="BG103" s="106">
        <v>7.63</v>
      </c>
      <c r="BH103" s="106">
        <v>5.41</v>
      </c>
      <c r="BI103" s="8">
        <v>6.06</v>
      </c>
      <c r="BJ103" s="9">
        <v>6.34</v>
      </c>
      <c r="BK103" s="9">
        <v>9.16</v>
      </c>
      <c r="BL103" s="4">
        <v>14.86</v>
      </c>
      <c r="BM103" s="4">
        <v>19.61</v>
      </c>
      <c r="BN103" s="4">
        <v>5.86</v>
      </c>
      <c r="BO103" s="55">
        <v>3.67</v>
      </c>
      <c r="BP103" s="53">
        <v>1.54</v>
      </c>
      <c r="BQ103" s="53">
        <v>1.79</v>
      </c>
      <c r="BR103" s="53">
        <v>2.25</v>
      </c>
      <c r="BS103" s="54">
        <v>2.86</v>
      </c>
      <c r="BT103" s="53">
        <v>1.27</v>
      </c>
      <c r="BU103" s="54">
        <v>3.11</v>
      </c>
      <c r="BV103" s="55">
        <v>3.67</v>
      </c>
      <c r="BW103" s="53">
        <v>3.83</v>
      </c>
      <c r="BX103" s="53">
        <v>7.66</v>
      </c>
      <c r="BY103" s="53">
        <v>7.82</v>
      </c>
      <c r="BZ103" s="7">
        <v>6.33</v>
      </c>
      <c r="CA103" s="8">
        <v>6.46</v>
      </c>
      <c r="CB103" s="9">
        <v>8.5299999999999994</v>
      </c>
      <c r="CC103" s="9">
        <v>11.63</v>
      </c>
      <c r="CD103" s="4">
        <v>14.73</v>
      </c>
      <c r="CE103" s="4">
        <v>20.88</v>
      </c>
      <c r="CF103" s="16">
        <v>27.73</v>
      </c>
      <c r="CG103" s="18">
        <v>34.299999999999997</v>
      </c>
      <c r="CH103" s="17">
        <v>36.15</v>
      </c>
      <c r="CI103" s="18">
        <v>36.049999999999997</v>
      </c>
      <c r="CJ103" s="17">
        <v>36.729999999999997</v>
      </c>
      <c r="CK103" s="19">
        <v>38.85</v>
      </c>
      <c r="CL103" s="17">
        <v>41.55</v>
      </c>
      <c r="CM103" s="19">
        <v>40.409999999999997</v>
      </c>
      <c r="CN103" s="18">
        <v>41.99</v>
      </c>
      <c r="CO103" s="17">
        <v>42.78</v>
      </c>
      <c r="CP103" s="17">
        <v>44.48</v>
      </c>
      <c r="CQ103" s="17">
        <v>44.39</v>
      </c>
      <c r="CR103" s="17">
        <v>47.88</v>
      </c>
      <c r="CS103" s="19">
        <v>49.61</v>
      </c>
      <c r="CT103" s="20">
        <v>50.79</v>
      </c>
      <c r="CU103" s="20">
        <v>48.29</v>
      </c>
      <c r="CV103" s="16">
        <v>45.35</v>
      </c>
      <c r="CW103" s="16">
        <v>38.11</v>
      </c>
      <c r="CX103" s="16">
        <v>27.96</v>
      </c>
      <c r="CY103" s="18">
        <v>34.020000000000003</v>
      </c>
      <c r="CZ103" s="17">
        <v>36.18</v>
      </c>
      <c r="DA103" s="17">
        <v>36.93</v>
      </c>
      <c r="DB103" s="17">
        <v>37.65</v>
      </c>
      <c r="DC103" s="19">
        <v>38.700000000000003</v>
      </c>
      <c r="DD103" s="17">
        <v>40.130000000000003</v>
      </c>
      <c r="DE103" s="19">
        <v>40.200000000000003</v>
      </c>
      <c r="DF103" s="18">
        <v>41.16</v>
      </c>
      <c r="DG103" s="17">
        <v>42.04</v>
      </c>
      <c r="DH103" s="17">
        <v>43.08</v>
      </c>
      <c r="DI103" s="17">
        <v>43.6</v>
      </c>
      <c r="DJ103" s="17">
        <v>46.98</v>
      </c>
      <c r="DK103" s="19">
        <v>49.08</v>
      </c>
      <c r="DL103" s="20">
        <v>50.79</v>
      </c>
      <c r="DM103" s="20">
        <v>49.85</v>
      </c>
      <c r="DN103" s="16">
        <v>46.51</v>
      </c>
      <c r="DO103" s="16">
        <v>39.46</v>
      </c>
      <c r="DP103" s="16">
        <v>1</v>
      </c>
      <c r="DQ103" s="17">
        <v>2</v>
      </c>
      <c r="DR103" s="17">
        <v>1</v>
      </c>
      <c r="DS103" s="17">
        <v>-1</v>
      </c>
      <c r="DT103" s="17">
        <v>-8</v>
      </c>
      <c r="DU103" s="17">
        <v>-17</v>
      </c>
      <c r="DV103" s="17">
        <v>-25</v>
      </c>
      <c r="DW103" s="17">
        <v>-26</v>
      </c>
      <c r="DX103" s="17">
        <v>-29</v>
      </c>
      <c r="DY103" s="17">
        <v>-26</v>
      </c>
      <c r="DZ103" s="17">
        <v>-23</v>
      </c>
      <c r="EA103" s="17">
        <v>-19</v>
      </c>
      <c r="EB103" s="17">
        <v>-15</v>
      </c>
      <c r="EC103" s="17">
        <v>-10</v>
      </c>
      <c r="ED103" s="20">
        <v>-6</v>
      </c>
      <c r="EE103" s="20">
        <v>-5</v>
      </c>
      <c r="EF103" s="20">
        <v>-3</v>
      </c>
      <c r="EG103" s="20">
        <v>-2</v>
      </c>
      <c r="EI103" s="129">
        <f t="shared" si="16"/>
        <v>-0.29000000000000004</v>
      </c>
      <c r="EJ103" s="129">
        <f t="shared" si="17"/>
        <v>1.0099999999999998</v>
      </c>
      <c r="EK103" s="129">
        <f t="shared" si="18"/>
        <v>2.75</v>
      </c>
      <c r="EL103" s="129">
        <f t="shared" si="19"/>
        <v>1.58</v>
      </c>
      <c r="EM103" s="129">
        <f t="shared" si="20"/>
        <v>1.02</v>
      </c>
      <c r="EN103" s="129">
        <f t="shared" si="21"/>
        <v>0.70000000000000018</v>
      </c>
      <c r="EO103" s="129">
        <f t="shared" si="22"/>
        <v>0.9700000000000002</v>
      </c>
      <c r="EP103" s="129">
        <f t="shared" si="23"/>
        <v>6.0000000000000053E-2</v>
      </c>
      <c r="EQ103" s="129">
        <f t="shared" si="24"/>
        <v>-0.21999999999999975</v>
      </c>
      <c r="ER103" s="129">
        <f t="shared" si="25"/>
        <v>0.54999999999999982</v>
      </c>
      <c r="ES103" s="129">
        <f t="shared" si="26"/>
        <v>1.67</v>
      </c>
      <c r="ET103" s="129">
        <f t="shared" si="27"/>
        <v>-0.19000000000000039</v>
      </c>
      <c r="EU103" s="129">
        <f t="shared" si="28"/>
        <v>-0.91999999999999993</v>
      </c>
      <c r="EV103" s="129">
        <f t="shared" si="29"/>
        <v>-0.40000000000000036</v>
      </c>
      <c r="EW103" s="129">
        <f t="shared" si="30"/>
        <v>-2.1899999999999995</v>
      </c>
    </row>
    <row r="104" spans="1:153" ht="14">
      <c r="A104" s="2" t="s">
        <v>795</v>
      </c>
      <c r="B104" s="2" t="s">
        <v>1666</v>
      </c>
      <c r="C104" s="2">
        <v>19</v>
      </c>
      <c r="D104" s="2">
        <v>0</v>
      </c>
      <c r="E104" s="2">
        <v>51637594</v>
      </c>
      <c r="F104" s="2">
        <v>158.69999999999999</v>
      </c>
      <c r="G104" s="2">
        <v>43.2</v>
      </c>
      <c r="H104" s="2" t="s">
        <v>167</v>
      </c>
      <c r="I104" s="2"/>
      <c r="J104" s="2" t="s">
        <v>147</v>
      </c>
      <c r="K104" s="2" t="s">
        <v>148</v>
      </c>
      <c r="L104" s="30" t="s">
        <v>168</v>
      </c>
      <c r="M104" s="30" t="s">
        <v>798</v>
      </c>
      <c r="N104" s="30"/>
      <c r="O104" s="30"/>
      <c r="P104" s="3" t="s">
        <v>17</v>
      </c>
      <c r="Q104" s="3">
        <v>51</v>
      </c>
      <c r="R104" s="2">
        <v>50</v>
      </c>
      <c r="S104" s="2">
        <v>50</v>
      </c>
      <c r="T104" s="2" t="s">
        <v>280</v>
      </c>
      <c r="U104" s="33"/>
      <c r="V104" s="3" t="s">
        <v>318</v>
      </c>
      <c r="W104" s="3">
        <v>91</v>
      </c>
      <c r="X104" s="2">
        <v>70</v>
      </c>
      <c r="Y104" s="2">
        <v>56</v>
      </c>
      <c r="Z104" s="2"/>
      <c r="AA104" s="33" t="s">
        <v>242</v>
      </c>
      <c r="AB104" s="12" t="s">
        <v>261</v>
      </c>
      <c r="AC104" s="12">
        <v>41</v>
      </c>
      <c r="AD104" s="13">
        <v>23</v>
      </c>
      <c r="AE104" s="13">
        <v>13</v>
      </c>
      <c r="AF104" s="13"/>
      <c r="AG104" s="34"/>
      <c r="AH104" s="2" t="s">
        <v>799</v>
      </c>
      <c r="AI104" s="2" t="s">
        <v>352</v>
      </c>
      <c r="AJ104" s="2" t="s">
        <v>800</v>
      </c>
      <c r="AK104" s="2" t="s">
        <v>106</v>
      </c>
      <c r="AL104" s="2" t="s">
        <v>87</v>
      </c>
      <c r="AM104" s="1"/>
      <c r="AN104" s="2" t="s">
        <v>89</v>
      </c>
      <c r="AO104" s="1"/>
      <c r="AP104" s="2" t="s">
        <v>91</v>
      </c>
      <c r="AQ104" s="1" t="s">
        <v>801</v>
      </c>
      <c r="AR104" s="2" t="s">
        <v>93</v>
      </c>
      <c r="AS104" s="14" t="s">
        <v>754</v>
      </c>
      <c r="AT104" s="13" t="s">
        <v>95</v>
      </c>
      <c r="AU104" s="1">
        <v>-2</v>
      </c>
      <c r="AV104" s="104">
        <v>4.2</v>
      </c>
      <c r="AW104" s="124">
        <v>4.41</v>
      </c>
      <c r="AX104" s="125">
        <v>3.9</v>
      </c>
      <c r="AY104" s="124">
        <v>3.65</v>
      </c>
      <c r="AZ104" s="125">
        <v>3.19</v>
      </c>
      <c r="BA104" s="126">
        <v>3.31</v>
      </c>
      <c r="BB104" s="125">
        <v>1.78</v>
      </c>
      <c r="BC104" s="126">
        <v>2.15</v>
      </c>
      <c r="BD104" s="124">
        <v>1.79</v>
      </c>
      <c r="BE104" s="125">
        <v>3.11</v>
      </c>
      <c r="BF104" s="125">
        <v>4.0599999999999996</v>
      </c>
      <c r="BG104" s="125">
        <v>5.07</v>
      </c>
      <c r="BH104" s="125">
        <v>4.18</v>
      </c>
      <c r="BI104" s="65">
        <v>3</v>
      </c>
      <c r="BJ104" s="63">
        <v>3.78</v>
      </c>
      <c r="BK104" s="9">
        <v>6.07</v>
      </c>
      <c r="BL104" s="4">
        <v>8.7799999999999994</v>
      </c>
      <c r="BM104" s="4">
        <v>15.05</v>
      </c>
      <c r="BN104" s="4">
        <v>3.34</v>
      </c>
      <c r="BO104" s="61">
        <v>3.26</v>
      </c>
      <c r="BP104" s="64">
        <v>1.85</v>
      </c>
      <c r="BQ104" s="64">
        <v>0</v>
      </c>
      <c r="BR104" s="64">
        <v>0</v>
      </c>
      <c r="BS104" s="67">
        <v>1.96</v>
      </c>
      <c r="BT104" s="64">
        <v>3.29</v>
      </c>
      <c r="BU104" s="67">
        <v>3.51</v>
      </c>
      <c r="BV104" s="61">
        <v>3.73</v>
      </c>
      <c r="BW104" s="64">
        <v>3.62</v>
      </c>
      <c r="BX104" s="64">
        <v>4.03</v>
      </c>
      <c r="BY104" s="64">
        <v>5.83</v>
      </c>
      <c r="BZ104" s="63">
        <v>4.5199999999999996</v>
      </c>
      <c r="CA104" s="65">
        <v>2.48</v>
      </c>
      <c r="CB104" s="63">
        <v>4.01</v>
      </c>
      <c r="CC104" s="9">
        <v>4.95</v>
      </c>
      <c r="CD104" s="4">
        <v>10.220000000000001</v>
      </c>
      <c r="CE104" s="4">
        <v>15.14</v>
      </c>
      <c r="CF104" s="16">
        <v>24.68</v>
      </c>
      <c r="CG104" s="60">
        <v>30.6</v>
      </c>
      <c r="CH104" s="62">
        <v>31</v>
      </c>
      <c r="CI104" s="60">
        <v>35.01</v>
      </c>
      <c r="CJ104" s="62">
        <v>32.89</v>
      </c>
      <c r="CK104" s="66">
        <v>33.39</v>
      </c>
      <c r="CL104" s="62">
        <v>33.49</v>
      </c>
      <c r="CM104" s="66">
        <v>32.56</v>
      </c>
      <c r="CN104" s="60">
        <v>32.380000000000003</v>
      </c>
      <c r="CO104" s="62">
        <v>34.4</v>
      </c>
      <c r="CP104" s="62">
        <v>33.729999999999997</v>
      </c>
      <c r="CQ104" s="62">
        <v>33.03</v>
      </c>
      <c r="CR104" s="62">
        <v>33.26</v>
      </c>
      <c r="CS104" s="66">
        <v>38.14</v>
      </c>
      <c r="CT104" s="62">
        <v>36.82</v>
      </c>
      <c r="CU104" s="20">
        <v>40.51</v>
      </c>
      <c r="CV104" s="16">
        <v>36</v>
      </c>
      <c r="CW104" s="16">
        <v>32.01</v>
      </c>
      <c r="CX104" s="16">
        <v>23.12</v>
      </c>
      <c r="CY104" s="60">
        <v>24.72</v>
      </c>
      <c r="CZ104" s="62">
        <v>29.03</v>
      </c>
      <c r="DA104" s="62">
        <v>34.31</v>
      </c>
      <c r="DB104" s="62">
        <v>33.159999999999997</v>
      </c>
      <c r="DC104" s="66">
        <v>33.020000000000003</v>
      </c>
      <c r="DD104" s="62">
        <v>35.06</v>
      </c>
      <c r="DE104" s="66">
        <v>34.36</v>
      </c>
      <c r="DF104" s="60">
        <v>37.47</v>
      </c>
      <c r="DG104" s="62">
        <v>34.619999999999997</v>
      </c>
      <c r="DH104" s="62">
        <v>34.4</v>
      </c>
      <c r="DI104" s="62">
        <v>34.24</v>
      </c>
      <c r="DJ104" s="62">
        <v>33.25</v>
      </c>
      <c r="DK104" s="66">
        <v>40.44</v>
      </c>
      <c r="DL104" s="62">
        <v>36.54</v>
      </c>
      <c r="DM104" s="20">
        <v>39.32</v>
      </c>
      <c r="DN104" s="16">
        <v>34.64</v>
      </c>
      <c r="DO104" s="16">
        <v>31.56</v>
      </c>
      <c r="DP104" s="16">
        <v>5</v>
      </c>
      <c r="DQ104" s="62">
        <v>6</v>
      </c>
      <c r="DR104" s="62">
        <v>12</v>
      </c>
      <c r="DS104" s="62">
        <v>25</v>
      </c>
      <c r="DT104" s="62">
        <v>16</v>
      </c>
      <c r="DU104" s="62">
        <v>0</v>
      </c>
      <c r="DV104" s="62">
        <v>-13</v>
      </c>
      <c r="DW104" s="62">
        <v>-18</v>
      </c>
      <c r="DX104" s="62">
        <v>-24</v>
      </c>
      <c r="DY104" s="62">
        <v>-21</v>
      </c>
      <c r="DZ104" s="62">
        <v>-23</v>
      </c>
      <c r="EA104" s="62">
        <v>-22</v>
      </c>
      <c r="EB104" s="62">
        <v>-14</v>
      </c>
      <c r="EC104" s="62">
        <v>-11</v>
      </c>
      <c r="ED104" s="62">
        <v>-4</v>
      </c>
      <c r="EE104" s="20">
        <v>0</v>
      </c>
      <c r="EF104" s="20">
        <v>1</v>
      </c>
      <c r="EG104" s="20">
        <v>6</v>
      </c>
      <c r="EI104" s="129">
        <f t="shared" si="16"/>
        <v>0.86000000000000032</v>
      </c>
      <c r="EJ104" s="129">
        <f t="shared" si="17"/>
        <v>1.1500000000000004</v>
      </c>
      <c r="EK104" s="129">
        <f t="shared" si="18"/>
        <v>2.0499999999999998</v>
      </c>
      <c r="EL104" s="129">
        <f t="shared" si="19"/>
        <v>3.65</v>
      </c>
      <c r="EM104" s="129">
        <f t="shared" si="20"/>
        <v>3.19</v>
      </c>
      <c r="EN104" s="129">
        <f t="shared" si="21"/>
        <v>1.35</v>
      </c>
      <c r="EO104" s="129">
        <f t="shared" si="22"/>
        <v>-1.51</v>
      </c>
      <c r="EP104" s="129">
        <f t="shared" si="23"/>
        <v>-1.3599999999999999</v>
      </c>
      <c r="EQ104" s="129">
        <f t="shared" si="24"/>
        <v>-1.94</v>
      </c>
      <c r="ER104" s="129">
        <f t="shared" si="25"/>
        <v>-0.51000000000000023</v>
      </c>
      <c r="ES104" s="129">
        <f t="shared" si="26"/>
        <v>2.9999999999999361E-2</v>
      </c>
      <c r="ET104" s="129">
        <f t="shared" si="27"/>
        <v>-0.75999999999999979</v>
      </c>
      <c r="EU104" s="129">
        <f t="shared" si="28"/>
        <v>-0.33999999999999986</v>
      </c>
      <c r="EV104" s="129">
        <f t="shared" si="29"/>
        <v>0.52</v>
      </c>
      <c r="EW104" s="129">
        <f t="shared" si="30"/>
        <v>-0.22999999999999998</v>
      </c>
    </row>
    <row r="105" spans="1:153" ht="14">
      <c r="A105" s="2" t="s">
        <v>778</v>
      </c>
      <c r="B105" s="2" t="s">
        <v>1666</v>
      </c>
      <c r="C105" s="2">
        <v>13</v>
      </c>
      <c r="D105" s="2">
        <v>9</v>
      </c>
      <c r="E105" s="2">
        <v>51942380</v>
      </c>
      <c r="F105" s="2">
        <v>152.30000000000001</v>
      </c>
      <c r="G105" s="2">
        <v>43.6</v>
      </c>
      <c r="H105" s="2" t="s">
        <v>167</v>
      </c>
      <c r="I105" s="2"/>
      <c r="J105" s="2" t="s">
        <v>147</v>
      </c>
      <c r="K105" s="2" t="s">
        <v>148</v>
      </c>
      <c r="L105" s="30"/>
      <c r="M105" s="30"/>
      <c r="N105" s="30"/>
      <c r="O105" s="30"/>
      <c r="P105" s="3" t="s">
        <v>6</v>
      </c>
      <c r="Q105" s="3">
        <v>40</v>
      </c>
      <c r="R105" s="2">
        <v>31</v>
      </c>
      <c r="S105" s="2">
        <v>35</v>
      </c>
      <c r="T105" s="2" t="s">
        <v>781</v>
      </c>
      <c r="U105" s="33"/>
      <c r="V105" s="3" t="s">
        <v>232</v>
      </c>
      <c r="W105" s="3">
        <v>63</v>
      </c>
      <c r="X105" s="2">
        <v>41</v>
      </c>
      <c r="Y105" s="2">
        <v>40</v>
      </c>
      <c r="Z105" s="2"/>
      <c r="AA105" s="33" t="s">
        <v>242</v>
      </c>
      <c r="AB105" s="12" t="s">
        <v>217</v>
      </c>
      <c r="AC105" s="12">
        <v>34</v>
      </c>
      <c r="AD105" s="13">
        <v>26</v>
      </c>
      <c r="AE105" s="13">
        <v>20</v>
      </c>
      <c r="AF105" s="13"/>
      <c r="AG105" s="34" t="s">
        <v>197</v>
      </c>
      <c r="AH105" s="2" t="s">
        <v>117</v>
      </c>
      <c r="AI105" s="2" t="s">
        <v>202</v>
      </c>
      <c r="AJ105" s="2" t="s">
        <v>429</v>
      </c>
      <c r="AK105" s="2" t="s">
        <v>245</v>
      </c>
      <c r="AL105" s="2" t="s">
        <v>87</v>
      </c>
      <c r="AM105" s="1"/>
      <c r="AN105" s="2" t="s">
        <v>89</v>
      </c>
      <c r="AO105" s="1"/>
      <c r="AP105" s="2" t="s">
        <v>91</v>
      </c>
      <c r="AQ105" s="1" t="s">
        <v>229</v>
      </c>
      <c r="AR105" s="2" t="s">
        <v>93</v>
      </c>
      <c r="AS105" s="14" t="s">
        <v>782</v>
      </c>
      <c r="AT105" s="13" t="s">
        <v>95</v>
      </c>
      <c r="AU105" s="1">
        <v>-3</v>
      </c>
      <c r="AV105" s="104">
        <v>3.95</v>
      </c>
      <c r="AW105" s="107">
        <v>3.07</v>
      </c>
      <c r="AX105" s="106">
        <v>3.48</v>
      </c>
      <c r="AY105" s="107">
        <v>3.05</v>
      </c>
      <c r="AZ105" s="106">
        <v>2.14</v>
      </c>
      <c r="BA105" s="108">
        <v>0.87</v>
      </c>
      <c r="BB105" s="106">
        <v>0.75</v>
      </c>
      <c r="BC105" s="108">
        <v>0.79</v>
      </c>
      <c r="BD105" s="107">
        <v>2.08</v>
      </c>
      <c r="BE105" s="106">
        <v>3.11</v>
      </c>
      <c r="BF105" s="106">
        <v>4.84</v>
      </c>
      <c r="BG105" s="106">
        <v>6.72</v>
      </c>
      <c r="BH105" s="106">
        <v>3.24</v>
      </c>
      <c r="BI105" s="4">
        <v>4.2300000000000004</v>
      </c>
      <c r="BJ105" s="9">
        <v>4.47</v>
      </c>
      <c r="BK105" s="9">
        <v>8.74</v>
      </c>
      <c r="BL105" s="4">
        <v>11.6</v>
      </c>
      <c r="BM105" s="4">
        <v>15.02</v>
      </c>
      <c r="BN105" s="4">
        <v>4.0599999999999996</v>
      </c>
      <c r="BO105" s="55">
        <v>4.07</v>
      </c>
      <c r="BP105" s="53">
        <v>2.11</v>
      </c>
      <c r="BQ105" s="53">
        <v>0</v>
      </c>
      <c r="BR105" s="53">
        <v>0</v>
      </c>
      <c r="BS105" s="54">
        <v>1.51</v>
      </c>
      <c r="BT105" s="53">
        <v>2.62</v>
      </c>
      <c r="BU105" s="54">
        <v>2.52</v>
      </c>
      <c r="BV105" s="55">
        <v>2.78</v>
      </c>
      <c r="BW105" s="53">
        <v>3.52</v>
      </c>
      <c r="BX105" s="53">
        <v>6.13</v>
      </c>
      <c r="BY105" s="53">
        <v>6.04</v>
      </c>
      <c r="BZ105" s="7">
        <v>4.68</v>
      </c>
      <c r="CA105" s="4">
        <v>4.29</v>
      </c>
      <c r="CB105" s="9">
        <v>6.5</v>
      </c>
      <c r="CC105" s="9">
        <v>8.4700000000000006</v>
      </c>
      <c r="CD105" s="4">
        <v>11.68</v>
      </c>
      <c r="CE105" s="4">
        <v>16.600000000000001</v>
      </c>
      <c r="CF105" s="16">
        <v>26.19</v>
      </c>
      <c r="CG105" s="18">
        <v>29.62</v>
      </c>
      <c r="CH105" s="17">
        <v>34.700000000000003</v>
      </c>
      <c r="CI105" s="18">
        <v>36.71</v>
      </c>
      <c r="CJ105" s="17">
        <v>36.42</v>
      </c>
      <c r="CK105" s="19">
        <v>36.880000000000003</v>
      </c>
      <c r="CL105" s="17">
        <v>37.950000000000003</v>
      </c>
      <c r="CM105" s="19">
        <v>37.5</v>
      </c>
      <c r="CN105" s="18">
        <v>37.43</v>
      </c>
      <c r="CO105" s="17">
        <v>38.130000000000003</v>
      </c>
      <c r="CP105" s="17">
        <v>39.130000000000003</v>
      </c>
      <c r="CQ105" s="17">
        <v>40.42</v>
      </c>
      <c r="CR105" s="17">
        <v>42.68</v>
      </c>
      <c r="CS105" s="16">
        <v>43.37</v>
      </c>
      <c r="CT105" s="20">
        <v>48.82</v>
      </c>
      <c r="CU105" s="20">
        <v>47.29</v>
      </c>
      <c r="CV105" s="16">
        <v>44.36</v>
      </c>
      <c r="CW105" s="16">
        <v>45.94</v>
      </c>
      <c r="CX105" s="16">
        <v>25.87</v>
      </c>
      <c r="CY105" s="18">
        <v>29.88</v>
      </c>
      <c r="CZ105" s="17">
        <v>34.76</v>
      </c>
      <c r="DA105" s="17">
        <v>36.47</v>
      </c>
      <c r="DB105" s="17">
        <v>36.520000000000003</v>
      </c>
      <c r="DC105" s="19">
        <v>36.76</v>
      </c>
      <c r="DD105" s="17">
        <v>36.81</v>
      </c>
      <c r="DE105" s="19">
        <v>37.39</v>
      </c>
      <c r="DF105" s="18">
        <v>37.4</v>
      </c>
      <c r="DG105" s="17">
        <v>37.76</v>
      </c>
      <c r="DH105" s="17">
        <v>39.619999999999997</v>
      </c>
      <c r="DI105" s="17">
        <v>40.47</v>
      </c>
      <c r="DJ105" s="17">
        <v>42.5</v>
      </c>
      <c r="DK105" s="16">
        <v>43.96</v>
      </c>
      <c r="DL105" s="20">
        <v>49.06</v>
      </c>
      <c r="DM105" s="20">
        <v>47.85</v>
      </c>
      <c r="DN105" s="16">
        <v>45.39</v>
      </c>
      <c r="DO105" s="16">
        <v>45.58</v>
      </c>
      <c r="DP105" s="16">
        <v>3</v>
      </c>
      <c r="DQ105" s="17">
        <v>7</v>
      </c>
      <c r="DR105" s="17">
        <v>9</v>
      </c>
      <c r="DS105" s="17">
        <v>6</v>
      </c>
      <c r="DT105" s="17">
        <v>6</v>
      </c>
      <c r="DU105" s="17">
        <v>0</v>
      </c>
      <c r="DV105" s="17">
        <v>-8</v>
      </c>
      <c r="DW105" s="17">
        <v>-11</v>
      </c>
      <c r="DX105" s="17">
        <v>-13</v>
      </c>
      <c r="DY105" s="17">
        <v>-11</v>
      </c>
      <c r="DZ105" s="17">
        <v>-6</v>
      </c>
      <c r="EA105" s="17">
        <v>0</v>
      </c>
      <c r="EB105" s="17">
        <v>6</v>
      </c>
      <c r="EC105" s="20">
        <v>9</v>
      </c>
      <c r="ED105" s="20">
        <v>10</v>
      </c>
      <c r="EE105" s="20">
        <v>6</v>
      </c>
      <c r="EF105" s="20">
        <v>6</v>
      </c>
      <c r="EG105" s="20">
        <v>4</v>
      </c>
      <c r="EI105" s="129">
        <f t="shared" si="16"/>
        <v>-0.10999999999999943</v>
      </c>
      <c r="EJ105" s="129">
        <f t="shared" si="17"/>
        <v>-1.0000000000000004</v>
      </c>
      <c r="EK105" s="129">
        <f t="shared" si="18"/>
        <v>1.37</v>
      </c>
      <c r="EL105" s="129">
        <f t="shared" si="19"/>
        <v>3.05</v>
      </c>
      <c r="EM105" s="129">
        <f t="shared" si="20"/>
        <v>2.14</v>
      </c>
      <c r="EN105" s="129">
        <f t="shared" si="21"/>
        <v>-0.64</v>
      </c>
      <c r="EO105" s="129">
        <f t="shared" si="22"/>
        <v>-1.87</v>
      </c>
      <c r="EP105" s="129">
        <f t="shared" si="23"/>
        <v>-1.73</v>
      </c>
      <c r="EQ105" s="129">
        <f t="shared" si="24"/>
        <v>-0.69999999999999973</v>
      </c>
      <c r="ER105" s="129">
        <f t="shared" si="25"/>
        <v>-0.41000000000000014</v>
      </c>
      <c r="ES105" s="129">
        <f t="shared" si="26"/>
        <v>-1.29</v>
      </c>
      <c r="ET105" s="129">
        <f t="shared" si="27"/>
        <v>0.67999999999999972</v>
      </c>
      <c r="EU105" s="129">
        <f t="shared" si="28"/>
        <v>-1.4399999999999995</v>
      </c>
      <c r="EV105" s="129">
        <f t="shared" si="29"/>
        <v>-5.9999999999999609E-2</v>
      </c>
      <c r="EW105" s="129">
        <f t="shared" si="30"/>
        <v>-2.0300000000000002</v>
      </c>
    </row>
    <row r="106" spans="1:153" ht="14">
      <c r="A106" s="2" t="s">
        <v>1347</v>
      </c>
      <c r="B106" s="2" t="s">
        <v>1667</v>
      </c>
      <c r="C106" s="2">
        <v>14</v>
      </c>
      <c r="D106" s="2">
        <v>6</v>
      </c>
      <c r="E106" s="2">
        <v>50877111</v>
      </c>
      <c r="F106" s="2">
        <v>166.5</v>
      </c>
      <c r="G106" s="2">
        <v>44.6</v>
      </c>
      <c r="H106" s="2" t="s">
        <v>167</v>
      </c>
      <c r="I106" s="2"/>
      <c r="J106" s="2" t="s">
        <v>147</v>
      </c>
      <c r="K106" s="2" t="s">
        <v>148</v>
      </c>
      <c r="L106" s="30" t="s">
        <v>168</v>
      </c>
      <c r="M106" s="30"/>
      <c r="N106" s="30"/>
      <c r="O106" s="30"/>
      <c r="P106" s="3" t="s">
        <v>17</v>
      </c>
      <c r="Q106" s="3">
        <v>38</v>
      </c>
      <c r="R106" s="2">
        <v>41</v>
      </c>
      <c r="S106" s="2">
        <v>26</v>
      </c>
      <c r="T106" s="2" t="s">
        <v>1348</v>
      </c>
      <c r="U106" s="33"/>
      <c r="V106" s="3" t="s">
        <v>216</v>
      </c>
      <c r="W106" s="3">
        <v>52</v>
      </c>
      <c r="X106" s="2">
        <v>47</v>
      </c>
      <c r="Y106" s="2">
        <v>21</v>
      </c>
      <c r="Z106" s="2"/>
      <c r="AA106" s="33" t="s">
        <v>88</v>
      </c>
      <c r="AB106" s="12" t="s">
        <v>217</v>
      </c>
      <c r="AC106" s="12">
        <v>22</v>
      </c>
      <c r="AD106" s="13">
        <v>24</v>
      </c>
      <c r="AE106" s="13">
        <v>12</v>
      </c>
      <c r="AF106" s="13"/>
      <c r="AG106" s="34"/>
      <c r="AH106" s="2" t="s">
        <v>311</v>
      </c>
      <c r="AI106" s="2" t="s">
        <v>409</v>
      </c>
      <c r="AJ106" s="2" t="s">
        <v>226</v>
      </c>
      <c r="AK106" s="2" t="s">
        <v>204</v>
      </c>
      <c r="AL106" s="2" t="s">
        <v>87</v>
      </c>
      <c r="AM106" s="1" t="s">
        <v>152</v>
      </c>
      <c r="AN106" s="2" t="s">
        <v>89</v>
      </c>
      <c r="AO106" s="1" t="s">
        <v>197</v>
      </c>
      <c r="AP106" s="2" t="s">
        <v>91</v>
      </c>
      <c r="AQ106" s="1" t="s">
        <v>410</v>
      </c>
      <c r="AR106" s="2" t="s">
        <v>93</v>
      </c>
      <c r="AS106" s="14" t="s">
        <v>229</v>
      </c>
      <c r="AT106" s="15" t="s">
        <v>95</v>
      </c>
      <c r="AU106" s="1">
        <v>-9</v>
      </c>
      <c r="AV106" s="104">
        <v>5.99</v>
      </c>
      <c r="AW106" s="107">
        <v>3.62</v>
      </c>
      <c r="AX106" s="106">
        <v>3.73</v>
      </c>
      <c r="AY106" s="107">
        <v>3.6</v>
      </c>
      <c r="AZ106" s="106">
        <v>3.13</v>
      </c>
      <c r="BA106" s="108">
        <v>3.35</v>
      </c>
      <c r="BB106" s="106">
        <v>3.23</v>
      </c>
      <c r="BC106" s="108">
        <v>2.56</v>
      </c>
      <c r="BD106" s="107">
        <v>2.9</v>
      </c>
      <c r="BE106" s="106">
        <v>4.13</v>
      </c>
      <c r="BF106" s="106">
        <v>5.83</v>
      </c>
      <c r="BG106" s="106">
        <v>6.24</v>
      </c>
      <c r="BH106" s="106">
        <v>4.34</v>
      </c>
      <c r="BI106" s="8">
        <v>4.99</v>
      </c>
      <c r="BJ106" s="5">
        <v>8.07</v>
      </c>
      <c r="BK106" s="9">
        <v>7.75</v>
      </c>
      <c r="BL106" s="4">
        <v>13.31</v>
      </c>
      <c r="BM106" s="4">
        <v>22.54</v>
      </c>
      <c r="BN106" s="4">
        <v>4.92</v>
      </c>
      <c r="BO106" s="6">
        <v>3.48</v>
      </c>
      <c r="BP106" s="7">
        <v>2.4500000000000002</v>
      </c>
      <c r="BQ106" s="7">
        <v>0.9</v>
      </c>
      <c r="BR106" s="7">
        <v>1.96</v>
      </c>
      <c r="BS106" s="8">
        <v>2.17</v>
      </c>
      <c r="BT106" s="7">
        <v>2.36</v>
      </c>
      <c r="BU106" s="8">
        <v>3.13</v>
      </c>
      <c r="BV106" s="6">
        <v>3.53</v>
      </c>
      <c r="BW106" s="7">
        <v>5.03</v>
      </c>
      <c r="BX106" s="7">
        <v>5.18</v>
      </c>
      <c r="BY106" s="7">
        <v>4.76</v>
      </c>
      <c r="BZ106" s="7">
        <v>4.4800000000000004</v>
      </c>
      <c r="CA106" s="8">
        <v>6.53</v>
      </c>
      <c r="CB106" s="5">
        <v>8.33</v>
      </c>
      <c r="CC106" s="9">
        <v>9.2799999999999994</v>
      </c>
      <c r="CD106" s="4">
        <v>13.81</v>
      </c>
      <c r="CE106" s="4">
        <v>21.17</v>
      </c>
      <c r="CF106" s="16">
        <v>28.2</v>
      </c>
      <c r="CG106" s="18">
        <v>32.549999999999997</v>
      </c>
      <c r="CH106" s="17">
        <v>34.17</v>
      </c>
      <c r="CI106" s="18">
        <v>36.78</v>
      </c>
      <c r="CJ106" s="17">
        <v>36.1</v>
      </c>
      <c r="CK106" s="19">
        <v>37.590000000000003</v>
      </c>
      <c r="CL106" s="17">
        <v>38.659999999999997</v>
      </c>
      <c r="CM106" s="19">
        <v>39.44</v>
      </c>
      <c r="CN106" s="18">
        <v>39.65</v>
      </c>
      <c r="CO106" s="17">
        <v>41.49</v>
      </c>
      <c r="CP106" s="17">
        <v>42.47</v>
      </c>
      <c r="CQ106" s="17">
        <v>42.94</v>
      </c>
      <c r="CR106" s="17">
        <v>49.02</v>
      </c>
      <c r="CS106" s="19">
        <v>47.95</v>
      </c>
      <c r="CT106" s="23">
        <v>48.05</v>
      </c>
      <c r="CU106" s="20">
        <v>45.19</v>
      </c>
      <c r="CV106" s="16">
        <v>44.2</v>
      </c>
      <c r="CW106" s="16">
        <v>42.17</v>
      </c>
      <c r="CX106" s="16">
        <v>27.91</v>
      </c>
      <c r="CY106" s="18">
        <v>32.08</v>
      </c>
      <c r="CZ106" s="17">
        <v>34.46</v>
      </c>
      <c r="DA106" s="17">
        <v>36.409999999999997</v>
      </c>
      <c r="DB106" s="17">
        <v>36.67</v>
      </c>
      <c r="DC106" s="19">
        <v>37.69</v>
      </c>
      <c r="DD106" s="17">
        <v>39.28</v>
      </c>
      <c r="DE106" s="19">
        <v>40.78</v>
      </c>
      <c r="DF106" s="18">
        <v>41.43</v>
      </c>
      <c r="DG106" s="17">
        <v>41.62</v>
      </c>
      <c r="DH106" s="17">
        <v>41.95</v>
      </c>
      <c r="DI106" s="17">
        <v>43.48</v>
      </c>
      <c r="DJ106" s="17">
        <v>48.79</v>
      </c>
      <c r="DK106" s="19">
        <v>48.43</v>
      </c>
      <c r="DL106" s="23">
        <v>48.25</v>
      </c>
      <c r="DM106" s="20">
        <v>44.98</v>
      </c>
      <c r="DN106" s="16">
        <v>46.27</v>
      </c>
      <c r="DO106" s="16">
        <v>41.4</v>
      </c>
      <c r="DP106" s="16">
        <v>0</v>
      </c>
      <c r="DQ106" s="17">
        <v>5</v>
      </c>
      <c r="DR106" s="17">
        <v>6</v>
      </c>
      <c r="DS106" s="17">
        <v>6</v>
      </c>
      <c r="DT106" s="17">
        <v>7</v>
      </c>
      <c r="DU106" s="17">
        <v>1</v>
      </c>
      <c r="DV106" s="17">
        <v>-3</v>
      </c>
      <c r="DW106" s="17">
        <v>-9</v>
      </c>
      <c r="DX106" s="17">
        <v>-13</v>
      </c>
      <c r="DY106" s="17">
        <v>-15</v>
      </c>
      <c r="DZ106" s="17">
        <v>-13</v>
      </c>
      <c r="EA106" s="17">
        <v>-12</v>
      </c>
      <c r="EB106" s="17">
        <v>-8</v>
      </c>
      <c r="EC106" s="17">
        <v>-4</v>
      </c>
      <c r="ED106" s="23">
        <v>-3</v>
      </c>
      <c r="EE106" s="20">
        <v>0</v>
      </c>
      <c r="EF106" s="20">
        <v>0</v>
      </c>
      <c r="EG106" s="20">
        <v>0</v>
      </c>
      <c r="EI106" s="129">
        <f t="shared" si="16"/>
        <v>1.0700000000000003</v>
      </c>
      <c r="EJ106" s="129">
        <f t="shared" si="17"/>
        <v>0.14000000000000012</v>
      </c>
      <c r="EK106" s="129">
        <f t="shared" si="18"/>
        <v>1.2799999999999998</v>
      </c>
      <c r="EL106" s="129">
        <f t="shared" si="19"/>
        <v>2.7</v>
      </c>
      <c r="EM106" s="129">
        <f t="shared" si="20"/>
        <v>1.17</v>
      </c>
      <c r="EN106" s="129">
        <f t="shared" si="21"/>
        <v>1.1800000000000002</v>
      </c>
      <c r="EO106" s="129">
        <f t="shared" si="22"/>
        <v>0.87000000000000011</v>
      </c>
      <c r="EP106" s="129">
        <f t="shared" si="23"/>
        <v>-0.56999999999999984</v>
      </c>
      <c r="EQ106" s="129">
        <f t="shared" si="24"/>
        <v>-0.62999999999999989</v>
      </c>
      <c r="ER106" s="129">
        <f t="shared" si="25"/>
        <v>-0.90000000000000036</v>
      </c>
      <c r="ES106" s="129">
        <f t="shared" si="26"/>
        <v>0.65000000000000036</v>
      </c>
      <c r="ET106" s="129">
        <f t="shared" si="27"/>
        <v>1.4800000000000004</v>
      </c>
      <c r="EU106" s="129">
        <f t="shared" si="28"/>
        <v>-0.14000000000000057</v>
      </c>
      <c r="EV106" s="129">
        <f t="shared" si="29"/>
        <v>-1.54</v>
      </c>
      <c r="EW106" s="129">
        <f t="shared" si="30"/>
        <v>-0.25999999999999979</v>
      </c>
    </row>
    <row r="107" spans="1:153" ht="14">
      <c r="A107" s="2" t="s">
        <v>1319</v>
      </c>
      <c r="B107" s="2" t="s">
        <v>1666</v>
      </c>
      <c r="C107" s="2">
        <v>15</v>
      </c>
      <c r="D107" s="2">
        <v>3</v>
      </c>
      <c r="E107" s="2">
        <v>43503241</v>
      </c>
      <c r="F107" s="2">
        <v>166.4</v>
      </c>
      <c r="G107" s="2">
        <v>59.3</v>
      </c>
      <c r="H107" s="2" t="s">
        <v>167</v>
      </c>
      <c r="I107" s="2"/>
      <c r="J107" s="2" t="s">
        <v>79</v>
      </c>
      <c r="K107" s="2" t="s">
        <v>148</v>
      </c>
      <c r="L107" s="30"/>
      <c r="M107" s="30"/>
      <c r="N107" s="30"/>
      <c r="O107" s="30"/>
      <c r="P107" s="3" t="s">
        <v>6</v>
      </c>
      <c r="Q107" s="3">
        <v>21</v>
      </c>
      <c r="R107" s="2">
        <v>19</v>
      </c>
      <c r="S107" s="2">
        <v>16</v>
      </c>
      <c r="T107" s="2" t="s">
        <v>1320</v>
      </c>
      <c r="U107" s="33"/>
      <c r="V107" s="3" t="s">
        <v>232</v>
      </c>
      <c r="W107" s="3">
        <v>45</v>
      </c>
      <c r="X107" s="2">
        <v>32</v>
      </c>
      <c r="Y107" s="2">
        <v>22</v>
      </c>
      <c r="Z107" s="2"/>
      <c r="AA107" s="33" t="s">
        <v>242</v>
      </c>
      <c r="AB107" s="12" t="s">
        <v>217</v>
      </c>
      <c r="AC107" s="12">
        <v>28</v>
      </c>
      <c r="AD107" s="13">
        <v>26</v>
      </c>
      <c r="AE107" s="13">
        <v>9</v>
      </c>
      <c r="AF107" s="13"/>
      <c r="AG107" s="34"/>
      <c r="AH107" s="2" t="s">
        <v>177</v>
      </c>
      <c r="AI107" s="2" t="s">
        <v>352</v>
      </c>
      <c r="AJ107" s="2" t="s">
        <v>119</v>
      </c>
      <c r="AK107" s="2" t="s">
        <v>353</v>
      </c>
      <c r="AL107" s="2" t="s">
        <v>87</v>
      </c>
      <c r="AM107" s="1" t="s">
        <v>176</v>
      </c>
      <c r="AN107" s="2" t="s">
        <v>89</v>
      </c>
      <c r="AO107" s="1" t="s">
        <v>180</v>
      </c>
      <c r="AP107" s="2" t="s">
        <v>91</v>
      </c>
      <c r="AQ107" s="1" t="s">
        <v>354</v>
      </c>
      <c r="AR107" s="2" t="s">
        <v>93</v>
      </c>
      <c r="AS107" s="14" t="s">
        <v>355</v>
      </c>
      <c r="AT107" s="15" t="s">
        <v>95</v>
      </c>
      <c r="AU107" s="1">
        <v>1</v>
      </c>
      <c r="AV107" s="104">
        <v>5.52</v>
      </c>
      <c r="AW107" s="114">
        <v>4.4000000000000004</v>
      </c>
      <c r="AX107" s="115">
        <v>3.8</v>
      </c>
      <c r="AY107" s="114">
        <v>2.2400000000000002</v>
      </c>
      <c r="AZ107" s="106">
        <v>2.84</v>
      </c>
      <c r="BA107" s="108">
        <v>2.72</v>
      </c>
      <c r="BB107" s="106">
        <v>3.17</v>
      </c>
      <c r="BC107" s="108">
        <v>3.79</v>
      </c>
      <c r="BD107" s="107">
        <v>4.13</v>
      </c>
      <c r="BE107" s="106">
        <v>4.0199999999999996</v>
      </c>
      <c r="BF107" s="106">
        <v>8.58</v>
      </c>
      <c r="BG107" s="106">
        <v>6.86</v>
      </c>
      <c r="BH107" s="106">
        <v>5.89</v>
      </c>
      <c r="BI107" s="8">
        <v>6.03</v>
      </c>
      <c r="BJ107" s="5">
        <v>6.9</v>
      </c>
      <c r="BK107" s="9">
        <v>7.5</v>
      </c>
      <c r="BL107" s="4">
        <v>13.11</v>
      </c>
      <c r="BM107" s="4">
        <v>18.18</v>
      </c>
      <c r="BN107" s="4">
        <v>5.04</v>
      </c>
      <c r="BO107" s="39">
        <v>3.45</v>
      </c>
      <c r="BP107" s="5">
        <v>2.33</v>
      </c>
      <c r="BQ107" s="5">
        <v>2.2400000000000002</v>
      </c>
      <c r="BR107" s="7">
        <v>2.36</v>
      </c>
      <c r="BS107" s="8">
        <v>3.53</v>
      </c>
      <c r="BT107" s="7">
        <v>3.6</v>
      </c>
      <c r="BU107" s="8">
        <v>4.24</v>
      </c>
      <c r="BV107" s="6">
        <v>3.98</v>
      </c>
      <c r="BW107" s="7">
        <v>4.5</v>
      </c>
      <c r="BX107" s="7">
        <v>8.48</v>
      </c>
      <c r="BY107" s="7">
        <v>6.48</v>
      </c>
      <c r="BZ107" s="7">
        <v>5.63</v>
      </c>
      <c r="CA107" s="8">
        <v>7.34</v>
      </c>
      <c r="CB107" s="5">
        <v>7.27</v>
      </c>
      <c r="CC107" s="9">
        <v>8.9499999999999993</v>
      </c>
      <c r="CD107" s="4">
        <v>13.44</v>
      </c>
      <c r="CE107" s="4">
        <v>16.78</v>
      </c>
      <c r="CF107" s="16">
        <v>26.17</v>
      </c>
      <c r="CG107" s="40">
        <v>31.14</v>
      </c>
      <c r="CH107" s="23">
        <v>33.92</v>
      </c>
      <c r="CI107" s="40">
        <v>33.69</v>
      </c>
      <c r="CJ107" s="17">
        <v>35.79</v>
      </c>
      <c r="CK107" s="19">
        <v>38.299999999999997</v>
      </c>
      <c r="CL107" s="17">
        <v>39.119999999999997</v>
      </c>
      <c r="CM107" s="19">
        <v>40.28</v>
      </c>
      <c r="CN107" s="18">
        <v>40.07</v>
      </c>
      <c r="CO107" s="17">
        <v>41.34</v>
      </c>
      <c r="CP107" s="17">
        <v>43.63</v>
      </c>
      <c r="CQ107" s="17">
        <v>43.34</v>
      </c>
      <c r="CR107" s="17">
        <v>48.15</v>
      </c>
      <c r="CS107" s="19">
        <v>50.68</v>
      </c>
      <c r="CT107" s="23">
        <v>50.98</v>
      </c>
      <c r="CU107" s="20">
        <v>49.56</v>
      </c>
      <c r="CV107" s="16">
        <v>49.29</v>
      </c>
      <c r="CW107" s="16">
        <v>42.8</v>
      </c>
      <c r="CX107" s="16">
        <v>27.41</v>
      </c>
      <c r="CY107" s="40">
        <v>31.47</v>
      </c>
      <c r="CZ107" s="23">
        <v>32.72</v>
      </c>
      <c r="DA107" s="23">
        <v>33.630000000000003</v>
      </c>
      <c r="DB107" s="17">
        <v>35.619999999999997</v>
      </c>
      <c r="DC107" s="19">
        <v>38.22</v>
      </c>
      <c r="DD107" s="17">
        <v>39.03</v>
      </c>
      <c r="DE107" s="19">
        <v>40.49</v>
      </c>
      <c r="DF107" s="18">
        <v>40.44</v>
      </c>
      <c r="DG107" s="17">
        <v>41.36</v>
      </c>
      <c r="DH107" s="17">
        <v>43.32</v>
      </c>
      <c r="DI107" s="17">
        <v>42.25</v>
      </c>
      <c r="DJ107" s="17">
        <v>47.5</v>
      </c>
      <c r="DK107" s="19">
        <v>50.4</v>
      </c>
      <c r="DL107" s="23">
        <v>51.53</v>
      </c>
      <c r="DM107" s="20">
        <v>49.99</v>
      </c>
      <c r="DN107" s="16">
        <v>48.38</v>
      </c>
      <c r="DO107" s="16">
        <v>41.73</v>
      </c>
      <c r="DP107" s="16">
        <v>3</v>
      </c>
      <c r="DQ107" s="23">
        <v>5</v>
      </c>
      <c r="DR107" s="23">
        <v>6</v>
      </c>
      <c r="DS107" s="23">
        <v>3</v>
      </c>
      <c r="DT107" s="17">
        <v>1</v>
      </c>
      <c r="DU107" s="17">
        <v>-2</v>
      </c>
      <c r="DV107" s="17">
        <v>-7</v>
      </c>
      <c r="DW107" s="17">
        <v>-10</v>
      </c>
      <c r="DX107" s="17">
        <v>-10</v>
      </c>
      <c r="DY107" s="17">
        <v>-8</v>
      </c>
      <c r="DZ107" s="17">
        <v>0</v>
      </c>
      <c r="EA107" s="17">
        <v>1</v>
      </c>
      <c r="EB107" s="17">
        <v>3</v>
      </c>
      <c r="EC107" s="17">
        <v>4</v>
      </c>
      <c r="ED107" s="23">
        <v>7</v>
      </c>
      <c r="EE107" s="20">
        <v>5</v>
      </c>
      <c r="EF107" s="20">
        <v>4</v>
      </c>
      <c r="EG107" s="20">
        <v>4</v>
      </c>
      <c r="EI107" s="129">
        <f t="shared" si="16"/>
        <v>0.47999999999999954</v>
      </c>
      <c r="EJ107" s="129">
        <f t="shared" si="17"/>
        <v>0.95000000000000018</v>
      </c>
      <c r="EK107" s="129">
        <f t="shared" si="18"/>
        <v>1.4699999999999998</v>
      </c>
      <c r="EL107" s="129">
        <f t="shared" si="19"/>
        <v>0</v>
      </c>
      <c r="EM107" s="129">
        <f t="shared" si="20"/>
        <v>0.48</v>
      </c>
      <c r="EN107" s="129">
        <f t="shared" si="21"/>
        <v>-0.80999999999999961</v>
      </c>
      <c r="EO107" s="129">
        <f t="shared" si="22"/>
        <v>-0.43000000000000016</v>
      </c>
      <c r="EP107" s="129">
        <f t="shared" si="23"/>
        <v>-0.45000000000000018</v>
      </c>
      <c r="EQ107" s="129">
        <f t="shared" si="24"/>
        <v>0.14999999999999991</v>
      </c>
      <c r="ER107" s="129">
        <f t="shared" si="25"/>
        <v>-0.48000000000000043</v>
      </c>
      <c r="ES107" s="129">
        <f t="shared" si="26"/>
        <v>9.9999999999999645E-2</v>
      </c>
      <c r="ET107" s="129">
        <f t="shared" si="27"/>
        <v>0.37999999999999989</v>
      </c>
      <c r="EU107" s="129">
        <f t="shared" si="28"/>
        <v>0.25999999999999979</v>
      </c>
      <c r="EV107" s="129">
        <f t="shared" si="29"/>
        <v>-1.3099999999999996</v>
      </c>
      <c r="EW107" s="129">
        <f t="shared" si="30"/>
        <v>-0.36999999999999922</v>
      </c>
    </row>
    <row r="108" spans="1:153" ht="14">
      <c r="A108" s="2" t="s">
        <v>1284</v>
      </c>
      <c r="B108" s="2" t="s">
        <v>1666</v>
      </c>
      <c r="C108" s="2">
        <v>12</v>
      </c>
      <c r="D108" s="2">
        <v>9</v>
      </c>
      <c r="E108" s="2">
        <v>52703393</v>
      </c>
      <c r="F108" s="2">
        <v>159.6</v>
      </c>
      <c r="G108" s="2">
        <v>42.4</v>
      </c>
      <c r="H108" s="2" t="s">
        <v>167</v>
      </c>
      <c r="I108" s="2"/>
      <c r="J108" s="2" t="s">
        <v>147</v>
      </c>
      <c r="K108" s="2" t="s">
        <v>148</v>
      </c>
      <c r="L108" s="30" t="s">
        <v>927</v>
      </c>
      <c r="M108" s="30" t="s">
        <v>1264</v>
      </c>
      <c r="N108" s="30"/>
      <c r="O108" s="30"/>
      <c r="P108" s="3" t="s">
        <v>6</v>
      </c>
      <c r="Q108" s="3">
        <v>42</v>
      </c>
      <c r="R108" s="2">
        <v>40</v>
      </c>
      <c r="S108" s="2">
        <v>40</v>
      </c>
      <c r="T108" s="2" t="s">
        <v>442</v>
      </c>
      <c r="U108" s="33"/>
      <c r="V108" s="3" t="s">
        <v>137</v>
      </c>
      <c r="W108" s="3">
        <v>68</v>
      </c>
      <c r="X108" s="2">
        <v>53</v>
      </c>
      <c r="Y108" s="2">
        <v>45</v>
      </c>
      <c r="Z108" s="2"/>
      <c r="AA108" s="33" t="s">
        <v>443</v>
      </c>
      <c r="AB108" s="12" t="s">
        <v>116</v>
      </c>
      <c r="AC108" s="12">
        <v>36</v>
      </c>
      <c r="AD108" s="13">
        <v>24</v>
      </c>
      <c r="AE108" s="13">
        <v>19</v>
      </c>
      <c r="AF108" s="13"/>
      <c r="AG108" s="34"/>
      <c r="AH108" s="2" t="s">
        <v>149</v>
      </c>
      <c r="AI108" s="2" t="s">
        <v>150</v>
      </c>
      <c r="AJ108" s="2" t="s">
        <v>105</v>
      </c>
      <c r="AK108" s="2" t="s">
        <v>151</v>
      </c>
      <c r="AL108" s="2" t="s">
        <v>87</v>
      </c>
      <c r="AM108" s="1" t="s">
        <v>152</v>
      </c>
      <c r="AN108" s="2" t="s">
        <v>89</v>
      </c>
      <c r="AO108" s="1" t="s">
        <v>152</v>
      </c>
      <c r="AP108" s="2" t="s">
        <v>91</v>
      </c>
      <c r="AQ108" s="1" t="s">
        <v>153</v>
      </c>
      <c r="AR108" s="2" t="s">
        <v>93</v>
      </c>
      <c r="AS108" s="14" t="s">
        <v>154</v>
      </c>
      <c r="AT108" s="15" t="s">
        <v>95</v>
      </c>
      <c r="AU108" s="1">
        <v>-2</v>
      </c>
      <c r="AV108" s="104">
        <v>3.55</v>
      </c>
      <c r="AW108" s="107">
        <v>4.0999999999999996</v>
      </c>
      <c r="AX108" s="106">
        <v>3.8</v>
      </c>
      <c r="AY108" s="107">
        <v>3.53</v>
      </c>
      <c r="AZ108" s="106">
        <v>3.39</v>
      </c>
      <c r="BA108" s="108">
        <v>3.18</v>
      </c>
      <c r="BB108" s="106">
        <v>1.83</v>
      </c>
      <c r="BC108" s="108">
        <v>1.94</v>
      </c>
      <c r="BD108" s="107">
        <v>2.56</v>
      </c>
      <c r="BE108" s="106">
        <v>2.5</v>
      </c>
      <c r="BF108" s="106">
        <v>2.88</v>
      </c>
      <c r="BG108" s="106">
        <v>4.09</v>
      </c>
      <c r="BH108" s="106">
        <v>3.26</v>
      </c>
      <c r="BI108" s="41">
        <v>5.12</v>
      </c>
      <c r="BJ108" s="5">
        <v>7.44</v>
      </c>
      <c r="BK108" s="9">
        <v>14.16</v>
      </c>
      <c r="BL108" s="4">
        <v>15.92</v>
      </c>
      <c r="BM108" s="98"/>
      <c r="BN108" s="4">
        <v>4.01</v>
      </c>
      <c r="BO108" s="6">
        <v>2.84</v>
      </c>
      <c r="BP108" s="7">
        <v>2.0099999999999998</v>
      </c>
      <c r="BQ108" s="7">
        <v>1.81</v>
      </c>
      <c r="BR108" s="7">
        <v>1.74</v>
      </c>
      <c r="BS108" s="8">
        <v>1.98</v>
      </c>
      <c r="BT108" s="7">
        <v>2.25</v>
      </c>
      <c r="BU108" s="8">
        <v>2.66</v>
      </c>
      <c r="BV108" s="6">
        <v>3.62</v>
      </c>
      <c r="BW108" s="7">
        <v>3.42</v>
      </c>
      <c r="BX108" s="7">
        <v>5.55</v>
      </c>
      <c r="BY108" s="7">
        <v>7.15</v>
      </c>
      <c r="BZ108" s="7">
        <v>4.95</v>
      </c>
      <c r="CA108" s="41">
        <v>7.12</v>
      </c>
      <c r="CB108" s="5">
        <v>8.48</v>
      </c>
      <c r="CC108" s="9">
        <v>12.45</v>
      </c>
      <c r="CD108" s="4">
        <v>15.68</v>
      </c>
      <c r="CE108" s="98"/>
      <c r="CF108" s="16">
        <v>27.48</v>
      </c>
      <c r="CG108" s="18">
        <v>30.88</v>
      </c>
      <c r="CH108" s="17">
        <v>34.17</v>
      </c>
      <c r="CI108" s="18">
        <v>36.35</v>
      </c>
      <c r="CJ108" s="17">
        <v>37.909999999999997</v>
      </c>
      <c r="CK108" s="19">
        <v>40.21</v>
      </c>
      <c r="CL108" s="17">
        <v>38.270000000000003</v>
      </c>
      <c r="CM108" s="19">
        <v>38.94</v>
      </c>
      <c r="CN108" s="18">
        <v>37.33</v>
      </c>
      <c r="CO108" s="17">
        <v>38.82</v>
      </c>
      <c r="CP108" s="17">
        <v>40.200000000000003</v>
      </c>
      <c r="CQ108" s="17">
        <v>43.68</v>
      </c>
      <c r="CR108" s="17">
        <v>44.03</v>
      </c>
      <c r="CS108" s="42">
        <v>45.88</v>
      </c>
      <c r="CT108" s="23">
        <v>46.75</v>
      </c>
      <c r="CU108" s="20">
        <v>46.22</v>
      </c>
      <c r="CV108" s="16">
        <v>41.95</v>
      </c>
      <c r="CW108" s="100"/>
      <c r="CX108" s="16">
        <v>27.81</v>
      </c>
      <c r="CY108" s="18">
        <v>31.82</v>
      </c>
      <c r="CZ108" s="17">
        <v>35.08</v>
      </c>
      <c r="DA108" s="17">
        <v>36.15</v>
      </c>
      <c r="DB108" s="17">
        <v>37.94</v>
      </c>
      <c r="DC108" s="19">
        <v>40.020000000000003</v>
      </c>
      <c r="DD108" s="17">
        <v>38.43</v>
      </c>
      <c r="DE108" s="19">
        <v>37.78</v>
      </c>
      <c r="DF108" s="18">
        <v>38.340000000000003</v>
      </c>
      <c r="DG108" s="17">
        <v>37.78</v>
      </c>
      <c r="DH108" s="17">
        <v>40.17</v>
      </c>
      <c r="DI108" s="17">
        <v>43.07</v>
      </c>
      <c r="DJ108" s="17">
        <v>44.12</v>
      </c>
      <c r="DK108" s="42">
        <v>46.75</v>
      </c>
      <c r="DL108" s="23">
        <v>46.55</v>
      </c>
      <c r="DM108" s="20">
        <v>46.02</v>
      </c>
      <c r="DN108" s="16">
        <v>40.83</v>
      </c>
      <c r="DO108" s="100"/>
      <c r="DP108" s="16">
        <v>5</v>
      </c>
      <c r="DQ108" s="17">
        <v>6</v>
      </c>
      <c r="DR108" s="17">
        <v>5</v>
      </c>
      <c r="DS108" s="17">
        <v>5</v>
      </c>
      <c r="DT108" s="17">
        <v>1</v>
      </c>
      <c r="DU108" s="17">
        <v>-4</v>
      </c>
      <c r="DV108" s="17">
        <v>-11</v>
      </c>
      <c r="DW108" s="17">
        <v>-16</v>
      </c>
      <c r="DX108" s="17">
        <v>-16</v>
      </c>
      <c r="DY108" s="17">
        <v>-13</v>
      </c>
      <c r="DZ108" s="17">
        <v>-10</v>
      </c>
      <c r="EA108" s="17">
        <v>0</v>
      </c>
      <c r="EB108" s="17">
        <v>5</v>
      </c>
      <c r="EC108" s="23">
        <v>5</v>
      </c>
      <c r="ED108" s="23">
        <v>5</v>
      </c>
      <c r="EE108" s="20">
        <v>3</v>
      </c>
      <c r="EF108" s="20">
        <v>3</v>
      </c>
      <c r="EG108" s="101"/>
      <c r="EI108" s="129">
        <f t="shared" si="16"/>
        <v>-0.45999999999999996</v>
      </c>
      <c r="EJ108" s="129">
        <f t="shared" si="17"/>
        <v>1.2599999999999998</v>
      </c>
      <c r="EK108" s="129">
        <f t="shared" si="18"/>
        <v>1.79</v>
      </c>
      <c r="EL108" s="129">
        <f t="shared" si="19"/>
        <v>1.7199999999999998</v>
      </c>
      <c r="EM108" s="129">
        <f t="shared" si="20"/>
        <v>1.6500000000000001</v>
      </c>
      <c r="EN108" s="129">
        <f t="shared" si="21"/>
        <v>1.2000000000000002</v>
      </c>
      <c r="EO108" s="129">
        <f t="shared" si="22"/>
        <v>-0.41999999999999993</v>
      </c>
      <c r="EP108" s="129">
        <f t="shared" si="23"/>
        <v>-0.7200000000000002</v>
      </c>
      <c r="EQ108" s="129">
        <f t="shared" si="24"/>
        <v>-1.06</v>
      </c>
      <c r="ER108" s="129">
        <f t="shared" si="25"/>
        <v>-0.91999999999999993</v>
      </c>
      <c r="ES108" s="129">
        <f t="shared" si="26"/>
        <v>-2.67</v>
      </c>
      <c r="ET108" s="129">
        <f t="shared" si="27"/>
        <v>-3.0600000000000005</v>
      </c>
      <c r="EU108" s="129">
        <f t="shared" si="28"/>
        <v>-1.6900000000000004</v>
      </c>
      <c r="EV108" s="129">
        <f t="shared" si="29"/>
        <v>-2</v>
      </c>
      <c r="EW108" s="129">
        <f t="shared" si="30"/>
        <v>-1.04</v>
      </c>
    </row>
    <row r="109" spans="1:153" ht="14">
      <c r="A109" s="2" t="s">
        <v>1174</v>
      </c>
      <c r="B109" s="2" t="s">
        <v>1666</v>
      </c>
      <c r="C109" s="2">
        <v>18</v>
      </c>
      <c r="D109" s="2">
        <v>7</v>
      </c>
      <c r="E109" s="2">
        <v>53034216</v>
      </c>
      <c r="F109" s="2">
        <v>166</v>
      </c>
      <c r="G109" s="2">
        <v>55.6</v>
      </c>
      <c r="H109" s="2" t="s">
        <v>167</v>
      </c>
      <c r="I109" s="2"/>
      <c r="J109" s="2" t="s">
        <v>79</v>
      </c>
      <c r="K109" s="2" t="s">
        <v>148</v>
      </c>
      <c r="L109" s="30"/>
      <c r="M109" s="30"/>
      <c r="N109" s="30"/>
      <c r="O109" s="30"/>
      <c r="P109" s="3" t="s">
        <v>6</v>
      </c>
      <c r="Q109" s="3">
        <v>32</v>
      </c>
      <c r="R109" s="2">
        <v>31</v>
      </c>
      <c r="S109" s="2">
        <v>27</v>
      </c>
      <c r="T109" s="2" t="s">
        <v>1176</v>
      </c>
      <c r="U109" s="33"/>
      <c r="V109" s="3" t="s">
        <v>232</v>
      </c>
      <c r="W109" s="3">
        <v>60</v>
      </c>
      <c r="X109" s="2">
        <v>50</v>
      </c>
      <c r="Y109" s="2">
        <v>32</v>
      </c>
      <c r="Z109" s="2"/>
      <c r="AA109" s="33" t="s">
        <v>443</v>
      </c>
      <c r="AB109" s="12" t="s">
        <v>301</v>
      </c>
      <c r="AC109" s="12">
        <v>29</v>
      </c>
      <c r="AD109" s="13">
        <v>28</v>
      </c>
      <c r="AE109" s="13">
        <v>16</v>
      </c>
      <c r="AF109" s="13"/>
      <c r="AG109" s="34"/>
      <c r="AH109" s="2" t="s">
        <v>177</v>
      </c>
      <c r="AI109" s="2" t="s">
        <v>421</v>
      </c>
      <c r="AJ109" s="2" t="s">
        <v>295</v>
      </c>
      <c r="AK109" s="2" t="s">
        <v>919</v>
      </c>
      <c r="AL109" s="2" t="s">
        <v>87</v>
      </c>
      <c r="AM109" s="1" t="s">
        <v>180</v>
      </c>
      <c r="AN109" s="2" t="s">
        <v>89</v>
      </c>
      <c r="AO109" s="1" t="s">
        <v>197</v>
      </c>
      <c r="AP109" s="2" t="s">
        <v>91</v>
      </c>
      <c r="AQ109" s="1" t="s">
        <v>321</v>
      </c>
      <c r="AR109" s="2" t="s">
        <v>93</v>
      </c>
      <c r="AS109" s="14" t="s">
        <v>1177</v>
      </c>
      <c r="AT109" s="15" t="s">
        <v>95</v>
      </c>
      <c r="AU109" s="1">
        <v>0</v>
      </c>
      <c r="AV109" s="104">
        <v>5.73</v>
      </c>
      <c r="AW109" s="107">
        <v>4.79</v>
      </c>
      <c r="AX109" s="106">
        <v>3.41</v>
      </c>
      <c r="AY109" s="107">
        <v>2.41</v>
      </c>
      <c r="AZ109" s="106">
        <v>2.27</v>
      </c>
      <c r="BA109" s="108">
        <v>1.67</v>
      </c>
      <c r="BB109" s="106">
        <v>0</v>
      </c>
      <c r="BC109" s="108">
        <v>0.97</v>
      </c>
      <c r="BD109" s="107">
        <v>1.59</v>
      </c>
      <c r="BE109" s="106">
        <v>2.14</v>
      </c>
      <c r="BF109" s="106">
        <v>3.74</v>
      </c>
      <c r="BG109" s="106">
        <v>6.23</v>
      </c>
      <c r="BH109" s="106">
        <v>3.74</v>
      </c>
      <c r="BI109" s="8">
        <v>5.31</v>
      </c>
      <c r="BJ109" s="5">
        <v>6.24</v>
      </c>
      <c r="BK109" s="9">
        <v>8.27</v>
      </c>
      <c r="BL109" s="4">
        <v>11.01</v>
      </c>
      <c r="BM109" s="97">
        <v>19.03</v>
      </c>
      <c r="BN109" s="4">
        <v>4.57</v>
      </c>
      <c r="BO109" s="6">
        <v>2.83</v>
      </c>
      <c r="BP109" s="7">
        <v>0</v>
      </c>
      <c r="BQ109" s="7">
        <v>0</v>
      </c>
      <c r="BR109" s="7">
        <v>0</v>
      </c>
      <c r="BS109" s="8">
        <v>1.74</v>
      </c>
      <c r="BT109" s="7">
        <v>2.78</v>
      </c>
      <c r="BU109" s="8">
        <v>3.05</v>
      </c>
      <c r="BV109" s="6">
        <v>3.25</v>
      </c>
      <c r="BW109" s="7">
        <v>2.88</v>
      </c>
      <c r="BX109" s="7">
        <v>2.9</v>
      </c>
      <c r="BY109" s="7">
        <v>4.22</v>
      </c>
      <c r="BZ109" s="7">
        <v>4.38</v>
      </c>
      <c r="CA109" s="8">
        <v>4.07</v>
      </c>
      <c r="CB109" s="5">
        <v>6.72</v>
      </c>
      <c r="CC109" s="9">
        <v>8.8000000000000007</v>
      </c>
      <c r="CD109" s="4">
        <v>11.61</v>
      </c>
      <c r="CE109" s="97">
        <v>19.260000000000002</v>
      </c>
      <c r="CF109" s="16">
        <v>29.13</v>
      </c>
      <c r="CG109" s="18">
        <v>31.01</v>
      </c>
      <c r="CH109" s="17">
        <v>35.659999999999997</v>
      </c>
      <c r="CI109" s="18">
        <v>37.9</v>
      </c>
      <c r="CJ109" s="17">
        <v>38.08</v>
      </c>
      <c r="CK109" s="19">
        <v>38.93</v>
      </c>
      <c r="CL109" s="17">
        <v>39.49</v>
      </c>
      <c r="CM109" s="19">
        <v>39.380000000000003</v>
      </c>
      <c r="CN109" s="18">
        <v>39.380000000000003</v>
      </c>
      <c r="CO109" s="17">
        <v>39.19</v>
      </c>
      <c r="CP109" s="17">
        <v>41.56</v>
      </c>
      <c r="CQ109" s="17">
        <v>43.64</v>
      </c>
      <c r="CR109" s="17">
        <v>45.68</v>
      </c>
      <c r="CS109" s="19">
        <v>45.88</v>
      </c>
      <c r="CT109" s="23">
        <v>46.99</v>
      </c>
      <c r="CU109" s="20">
        <v>44.45</v>
      </c>
      <c r="CV109" s="16">
        <v>41.15</v>
      </c>
      <c r="CW109" s="97">
        <v>38.86</v>
      </c>
      <c r="CX109" s="16">
        <v>28.45</v>
      </c>
      <c r="CY109" s="18">
        <v>31.16</v>
      </c>
      <c r="CZ109" s="17">
        <v>35.06</v>
      </c>
      <c r="DA109" s="17">
        <v>38.11</v>
      </c>
      <c r="DB109" s="17">
        <v>38.9</v>
      </c>
      <c r="DC109" s="19">
        <v>38.380000000000003</v>
      </c>
      <c r="DD109" s="17">
        <v>39.520000000000003</v>
      </c>
      <c r="DE109" s="19">
        <v>40.65</v>
      </c>
      <c r="DF109" s="18">
        <v>39.119999999999997</v>
      </c>
      <c r="DG109" s="17">
        <v>39.65</v>
      </c>
      <c r="DH109" s="17">
        <v>42</v>
      </c>
      <c r="DI109" s="17">
        <v>43.48</v>
      </c>
      <c r="DJ109" s="17">
        <v>45.76</v>
      </c>
      <c r="DK109" s="19">
        <v>46.6</v>
      </c>
      <c r="DL109" s="23">
        <v>46.64</v>
      </c>
      <c r="DM109" s="20">
        <v>44.43</v>
      </c>
      <c r="DN109" s="16">
        <v>41.74</v>
      </c>
      <c r="DO109" s="97">
        <v>38.72</v>
      </c>
      <c r="DP109" s="16">
        <v>9</v>
      </c>
      <c r="DQ109" s="17">
        <v>10</v>
      </c>
      <c r="DR109" s="17">
        <v>11</v>
      </c>
      <c r="DS109" s="17">
        <v>9</v>
      </c>
      <c r="DT109" s="17">
        <v>4</v>
      </c>
      <c r="DU109" s="17">
        <v>-5</v>
      </c>
      <c r="DV109" s="17">
        <v>-12</v>
      </c>
      <c r="DW109" s="17">
        <v>-18</v>
      </c>
      <c r="DX109" s="17">
        <v>-17</v>
      </c>
      <c r="DY109" s="17">
        <v>-14</v>
      </c>
      <c r="DZ109" s="17">
        <v>-9</v>
      </c>
      <c r="EA109" s="17">
        <v>-6</v>
      </c>
      <c r="EB109" s="17">
        <v>0</v>
      </c>
      <c r="EC109" s="17">
        <v>3</v>
      </c>
      <c r="ED109" s="23">
        <v>6</v>
      </c>
      <c r="EE109" s="20">
        <v>6</v>
      </c>
      <c r="EF109" s="20">
        <v>5</v>
      </c>
      <c r="EG109" s="97">
        <v>5</v>
      </c>
      <c r="EI109" s="129">
        <f t="shared" si="16"/>
        <v>1.1600000000000001</v>
      </c>
      <c r="EJ109" s="129">
        <f t="shared" si="17"/>
        <v>1.96</v>
      </c>
      <c r="EK109" s="129">
        <f t="shared" si="18"/>
        <v>3.41</v>
      </c>
      <c r="EL109" s="129">
        <f t="shared" si="19"/>
        <v>2.41</v>
      </c>
      <c r="EM109" s="129">
        <f t="shared" si="20"/>
        <v>2.27</v>
      </c>
      <c r="EN109" s="129">
        <f t="shared" si="21"/>
        <v>-7.0000000000000062E-2</v>
      </c>
      <c r="EO109" s="129">
        <f t="shared" si="22"/>
        <v>-2.78</v>
      </c>
      <c r="EP109" s="129">
        <f t="shared" si="23"/>
        <v>-2.08</v>
      </c>
      <c r="EQ109" s="129">
        <f t="shared" si="24"/>
        <v>-1.66</v>
      </c>
      <c r="ER109" s="129">
        <f t="shared" si="25"/>
        <v>-0.73999999999999977</v>
      </c>
      <c r="ES109" s="129">
        <f t="shared" si="26"/>
        <v>0.8400000000000003</v>
      </c>
      <c r="ET109" s="129">
        <f t="shared" si="27"/>
        <v>2.0100000000000007</v>
      </c>
      <c r="EU109" s="129">
        <f t="shared" si="28"/>
        <v>-0.63999999999999968</v>
      </c>
      <c r="EV109" s="129">
        <f t="shared" si="29"/>
        <v>1.2399999999999993</v>
      </c>
      <c r="EW109" s="129">
        <f t="shared" si="30"/>
        <v>-0.47999999999999954</v>
      </c>
    </row>
    <row r="110" spans="1:153" ht="14">
      <c r="A110" s="2" t="s">
        <v>1171</v>
      </c>
      <c r="B110" s="2" t="s">
        <v>1666</v>
      </c>
      <c r="C110" s="2">
        <v>15</v>
      </c>
      <c r="D110" s="2">
        <v>5</v>
      </c>
      <c r="E110" s="2">
        <v>49727379</v>
      </c>
      <c r="F110" s="2">
        <v>164.2</v>
      </c>
      <c r="G110" s="2">
        <v>50.3</v>
      </c>
      <c r="H110" s="2" t="s">
        <v>167</v>
      </c>
      <c r="I110" s="2"/>
      <c r="J110" s="2" t="s">
        <v>147</v>
      </c>
      <c r="K110" s="2" t="s">
        <v>148</v>
      </c>
      <c r="L110" s="30"/>
      <c r="M110" s="30"/>
      <c r="N110" s="30"/>
      <c r="O110" s="30"/>
      <c r="P110" s="3" t="s">
        <v>17</v>
      </c>
      <c r="Q110" s="3">
        <v>27</v>
      </c>
      <c r="R110" s="2">
        <v>25</v>
      </c>
      <c r="S110" s="2">
        <v>25</v>
      </c>
      <c r="T110" s="2" t="s">
        <v>280</v>
      </c>
      <c r="U110" s="33"/>
      <c r="V110" s="3" t="s">
        <v>318</v>
      </c>
      <c r="W110" s="3">
        <v>46</v>
      </c>
      <c r="X110" s="2">
        <v>29</v>
      </c>
      <c r="Y110" s="2">
        <v>22</v>
      </c>
      <c r="Z110" s="2"/>
      <c r="AA110" s="33" t="s">
        <v>242</v>
      </c>
      <c r="AB110" s="12" t="s">
        <v>261</v>
      </c>
      <c r="AC110" s="12">
        <v>26</v>
      </c>
      <c r="AD110" s="13">
        <v>10</v>
      </c>
      <c r="AE110" s="13">
        <v>10</v>
      </c>
      <c r="AF110" s="13"/>
      <c r="AG110" s="34"/>
      <c r="AH110" s="2" t="s">
        <v>250</v>
      </c>
      <c r="AI110" s="2" t="s">
        <v>118</v>
      </c>
      <c r="AJ110" s="2" t="s">
        <v>85</v>
      </c>
      <c r="AK110" s="2" t="s">
        <v>359</v>
      </c>
      <c r="AL110" s="2" t="s">
        <v>87</v>
      </c>
      <c r="AM110" s="1" t="s">
        <v>131</v>
      </c>
      <c r="AN110" s="2" t="s">
        <v>89</v>
      </c>
      <c r="AO110" s="1" t="s">
        <v>197</v>
      </c>
      <c r="AP110" s="2" t="s">
        <v>91</v>
      </c>
      <c r="AQ110" s="1" t="s">
        <v>1173</v>
      </c>
      <c r="AR110" s="2" t="s">
        <v>93</v>
      </c>
      <c r="AS110" s="14" t="s">
        <v>320</v>
      </c>
      <c r="AT110" s="15" t="s">
        <v>95</v>
      </c>
      <c r="AU110" s="1">
        <v>-4</v>
      </c>
      <c r="AV110" s="104">
        <v>3.26</v>
      </c>
      <c r="AW110" s="107">
        <v>2.61</v>
      </c>
      <c r="AX110" s="106">
        <v>2.4</v>
      </c>
      <c r="AY110" s="107">
        <v>2.71</v>
      </c>
      <c r="AZ110" s="106">
        <v>1.96</v>
      </c>
      <c r="BA110" s="108">
        <v>1.1100000000000001</v>
      </c>
      <c r="BB110" s="106">
        <v>1.18</v>
      </c>
      <c r="BC110" s="108">
        <v>1.45</v>
      </c>
      <c r="BD110" s="107">
        <v>1.32</v>
      </c>
      <c r="BE110" s="106">
        <v>2.56</v>
      </c>
      <c r="BF110" s="106">
        <v>3.71</v>
      </c>
      <c r="BG110" s="106">
        <v>6.01</v>
      </c>
      <c r="BH110" s="106">
        <v>1.85</v>
      </c>
      <c r="BI110" s="8">
        <v>2.08</v>
      </c>
      <c r="BJ110" s="5">
        <v>3.19</v>
      </c>
      <c r="BK110" s="9">
        <v>4.41</v>
      </c>
      <c r="BL110" s="4">
        <v>10.39</v>
      </c>
      <c r="BM110" s="4">
        <v>13.97</v>
      </c>
      <c r="BN110" s="4">
        <v>3.34</v>
      </c>
      <c r="BO110" s="6">
        <v>2.08</v>
      </c>
      <c r="BP110" s="7">
        <v>0</v>
      </c>
      <c r="BQ110" s="7">
        <v>0</v>
      </c>
      <c r="BR110" s="7">
        <v>0.87</v>
      </c>
      <c r="BS110" s="8">
        <v>1.1200000000000001</v>
      </c>
      <c r="BT110" s="7">
        <v>1.57</v>
      </c>
      <c r="BU110" s="8">
        <v>1.9</v>
      </c>
      <c r="BV110" s="6">
        <v>1.93</v>
      </c>
      <c r="BW110" s="7">
        <v>2.95</v>
      </c>
      <c r="BX110" s="7">
        <v>4.76</v>
      </c>
      <c r="BY110" s="7">
        <v>6.85</v>
      </c>
      <c r="BZ110" s="7">
        <v>3.37</v>
      </c>
      <c r="CA110" s="8">
        <v>2.92</v>
      </c>
      <c r="CB110" s="5">
        <v>3.51</v>
      </c>
      <c r="CC110" s="9">
        <v>6.01</v>
      </c>
      <c r="CD110" s="4">
        <v>9.6</v>
      </c>
      <c r="CE110" s="4">
        <v>14.67</v>
      </c>
      <c r="CF110" s="16">
        <v>29.4</v>
      </c>
      <c r="CG110" s="18">
        <v>32.299999999999997</v>
      </c>
      <c r="CH110" s="17">
        <v>32.590000000000003</v>
      </c>
      <c r="CI110" s="18">
        <v>34.659999999999997</v>
      </c>
      <c r="CJ110" s="17">
        <v>36.299999999999997</v>
      </c>
      <c r="CK110" s="19">
        <v>36.26</v>
      </c>
      <c r="CL110" s="17">
        <v>36.409999999999997</v>
      </c>
      <c r="CM110" s="19">
        <v>38.61</v>
      </c>
      <c r="CN110" s="18">
        <v>38.64</v>
      </c>
      <c r="CO110" s="17">
        <v>38.200000000000003</v>
      </c>
      <c r="CP110" s="17">
        <v>38.67</v>
      </c>
      <c r="CQ110" s="17">
        <v>40.19</v>
      </c>
      <c r="CR110" s="17">
        <v>42.65</v>
      </c>
      <c r="CS110" s="19">
        <v>44.39</v>
      </c>
      <c r="CT110" s="23">
        <v>46</v>
      </c>
      <c r="CU110" s="20">
        <v>46.21</v>
      </c>
      <c r="CV110" s="16">
        <v>43.79</v>
      </c>
      <c r="CW110" s="16">
        <v>41.82</v>
      </c>
      <c r="CX110" s="16">
        <v>30.11</v>
      </c>
      <c r="CY110" s="18">
        <v>32.14</v>
      </c>
      <c r="CZ110" s="17">
        <v>32.65</v>
      </c>
      <c r="DA110" s="17">
        <v>35.57</v>
      </c>
      <c r="DB110" s="17">
        <v>36.630000000000003</v>
      </c>
      <c r="DC110" s="19">
        <v>36.58</v>
      </c>
      <c r="DD110" s="17">
        <v>36.9</v>
      </c>
      <c r="DE110" s="19">
        <v>38.840000000000003</v>
      </c>
      <c r="DF110" s="18">
        <v>38.520000000000003</v>
      </c>
      <c r="DG110" s="17">
        <v>38.200000000000003</v>
      </c>
      <c r="DH110" s="17">
        <v>38.75</v>
      </c>
      <c r="DI110" s="17">
        <v>40.36</v>
      </c>
      <c r="DJ110" s="17">
        <v>42.36</v>
      </c>
      <c r="DK110" s="19">
        <v>45.05</v>
      </c>
      <c r="DL110" s="23">
        <v>47.63</v>
      </c>
      <c r="DM110" s="20">
        <v>47.11</v>
      </c>
      <c r="DN110" s="16">
        <v>44.6</v>
      </c>
      <c r="DO110" s="16">
        <v>41.05</v>
      </c>
      <c r="DP110" s="16">
        <v>-2</v>
      </c>
      <c r="DQ110" s="17">
        <v>-1</v>
      </c>
      <c r="DR110" s="17">
        <v>-2</v>
      </c>
      <c r="DS110" s="17">
        <v>-2</v>
      </c>
      <c r="DT110" s="17">
        <v>-4</v>
      </c>
      <c r="DU110" s="17">
        <v>-9</v>
      </c>
      <c r="DV110" s="17">
        <v>-16</v>
      </c>
      <c r="DW110" s="17">
        <v>-16</v>
      </c>
      <c r="DX110" s="17">
        <v>-16</v>
      </c>
      <c r="DY110" s="17">
        <v>-15</v>
      </c>
      <c r="DZ110" s="17">
        <v>-12</v>
      </c>
      <c r="EA110" s="17">
        <v>-12</v>
      </c>
      <c r="EB110" s="17">
        <v>-7</v>
      </c>
      <c r="EC110" s="17">
        <v>-1</v>
      </c>
      <c r="ED110" s="23">
        <v>3</v>
      </c>
      <c r="EE110" s="20">
        <v>2</v>
      </c>
      <c r="EF110" s="20">
        <v>0</v>
      </c>
      <c r="EG110" s="20">
        <v>0</v>
      </c>
      <c r="EI110" s="129">
        <f t="shared" si="16"/>
        <v>-8.0000000000000071E-2</v>
      </c>
      <c r="EJ110" s="129">
        <f t="shared" si="17"/>
        <v>0.5299999999999998</v>
      </c>
      <c r="EK110" s="129">
        <f t="shared" si="18"/>
        <v>2.4</v>
      </c>
      <c r="EL110" s="129">
        <f t="shared" si="19"/>
        <v>2.71</v>
      </c>
      <c r="EM110" s="129">
        <f t="shared" si="20"/>
        <v>1.0899999999999999</v>
      </c>
      <c r="EN110" s="129">
        <f t="shared" si="21"/>
        <v>-1.0000000000000009E-2</v>
      </c>
      <c r="EO110" s="129">
        <f t="shared" si="22"/>
        <v>-0.39000000000000012</v>
      </c>
      <c r="EP110" s="129">
        <f t="shared" si="23"/>
        <v>-0.44999999999999996</v>
      </c>
      <c r="EQ110" s="129">
        <f t="shared" si="24"/>
        <v>-0.60999999999999988</v>
      </c>
      <c r="ER110" s="129">
        <f t="shared" si="25"/>
        <v>-0.39000000000000012</v>
      </c>
      <c r="ES110" s="129">
        <f t="shared" si="26"/>
        <v>-1.0499999999999998</v>
      </c>
      <c r="ET110" s="129">
        <f t="shared" si="27"/>
        <v>-0.83999999999999986</v>
      </c>
      <c r="EU110" s="129">
        <f t="shared" si="28"/>
        <v>-1.52</v>
      </c>
      <c r="EV110" s="129">
        <f t="shared" si="29"/>
        <v>-0.83999999999999986</v>
      </c>
      <c r="EW110" s="129">
        <f t="shared" si="30"/>
        <v>-0.31999999999999984</v>
      </c>
    </row>
    <row r="111" spans="1:153" ht="14">
      <c r="A111" s="2" t="s">
        <v>670</v>
      </c>
      <c r="B111" s="2" t="s">
        <v>1666</v>
      </c>
      <c r="C111" s="2">
        <v>24</v>
      </c>
      <c r="D111" s="2">
        <v>7</v>
      </c>
      <c r="E111" s="2">
        <v>51287090</v>
      </c>
      <c r="F111" s="2">
        <v>160</v>
      </c>
      <c r="G111" s="2">
        <v>52.6</v>
      </c>
      <c r="H111" s="2" t="s">
        <v>167</v>
      </c>
      <c r="I111" s="2"/>
      <c r="J111" s="2" t="s">
        <v>147</v>
      </c>
      <c r="K111" s="2" t="s">
        <v>231</v>
      </c>
      <c r="L111" s="30" t="s">
        <v>168</v>
      </c>
      <c r="M111" s="30" t="s">
        <v>674</v>
      </c>
      <c r="N111" s="30"/>
      <c r="O111" s="30"/>
      <c r="P111" s="3" t="s">
        <v>17</v>
      </c>
      <c r="Q111" s="3">
        <v>32</v>
      </c>
      <c r="R111" s="2">
        <v>28</v>
      </c>
      <c r="S111" s="2">
        <v>28</v>
      </c>
      <c r="T111" s="2" t="s">
        <v>675</v>
      </c>
      <c r="U111" s="33"/>
      <c r="V111" s="3" t="s">
        <v>676</v>
      </c>
      <c r="W111" s="3">
        <v>53</v>
      </c>
      <c r="X111" s="2">
        <v>39</v>
      </c>
      <c r="Y111" s="2">
        <v>29</v>
      </c>
      <c r="Z111" s="2"/>
      <c r="AA111" s="33" t="s">
        <v>242</v>
      </c>
      <c r="AB111" s="12"/>
      <c r="AC111" s="12"/>
      <c r="AD111" s="13"/>
      <c r="AE111" s="13"/>
      <c r="AF111" s="13"/>
      <c r="AG111" s="34"/>
      <c r="AH111" s="2" t="s">
        <v>677</v>
      </c>
      <c r="AI111" s="2" t="s">
        <v>128</v>
      </c>
      <c r="AJ111" s="2" t="s">
        <v>342</v>
      </c>
      <c r="AK111" s="2" t="s">
        <v>678</v>
      </c>
      <c r="AL111" s="2" t="s">
        <v>87</v>
      </c>
      <c r="AM111" s="1" t="s">
        <v>131</v>
      </c>
      <c r="AN111" s="2" t="s">
        <v>89</v>
      </c>
      <c r="AO111" s="1" t="s">
        <v>131</v>
      </c>
      <c r="AP111" s="2" t="s">
        <v>91</v>
      </c>
      <c r="AQ111" s="1" t="s">
        <v>679</v>
      </c>
      <c r="AR111" s="2" t="s">
        <v>93</v>
      </c>
      <c r="AS111" s="14" t="s">
        <v>679</v>
      </c>
      <c r="AT111" s="13" t="s">
        <v>95</v>
      </c>
      <c r="AU111" s="1">
        <v>-2</v>
      </c>
      <c r="AV111" s="104">
        <v>3.61</v>
      </c>
      <c r="AW111" s="107">
        <v>2.72</v>
      </c>
      <c r="AX111" s="106">
        <v>2.44</v>
      </c>
      <c r="AY111" s="107">
        <v>2.39</v>
      </c>
      <c r="AZ111" s="106">
        <v>2.29</v>
      </c>
      <c r="BA111" s="108">
        <v>2.08</v>
      </c>
      <c r="BB111" s="106">
        <v>2.34</v>
      </c>
      <c r="BC111" s="108">
        <v>1.69</v>
      </c>
      <c r="BD111" s="107">
        <v>2.64</v>
      </c>
      <c r="BE111" s="106">
        <v>4.3499999999999996</v>
      </c>
      <c r="BF111" s="106">
        <v>3.56</v>
      </c>
      <c r="BG111" s="106">
        <v>4.3499999999999996</v>
      </c>
      <c r="BH111" s="106">
        <v>3.44</v>
      </c>
      <c r="BI111" s="8">
        <v>4.7300000000000004</v>
      </c>
      <c r="BJ111" s="9">
        <v>6.72</v>
      </c>
      <c r="BK111" s="9">
        <v>8.6300000000000008</v>
      </c>
      <c r="BL111" s="4">
        <v>14.32</v>
      </c>
      <c r="BM111" s="98"/>
      <c r="BN111" s="4">
        <v>3.78</v>
      </c>
      <c r="BO111" s="55">
        <v>2.84</v>
      </c>
      <c r="BP111" s="53">
        <v>1.1100000000000001</v>
      </c>
      <c r="BQ111" s="53">
        <v>0</v>
      </c>
      <c r="BR111" s="53">
        <v>2.5299999999999998</v>
      </c>
      <c r="BS111" s="54">
        <v>3</v>
      </c>
      <c r="BT111" s="53">
        <v>3.22</v>
      </c>
      <c r="BU111" s="54">
        <v>2.95</v>
      </c>
      <c r="BV111" s="55">
        <v>3.78</v>
      </c>
      <c r="BW111" s="53">
        <v>5.0599999999999996</v>
      </c>
      <c r="BX111" s="53">
        <v>4.78</v>
      </c>
      <c r="BY111" s="7">
        <v>3.88</v>
      </c>
      <c r="BZ111" s="7">
        <v>4.01</v>
      </c>
      <c r="CA111" s="8">
        <v>3.69</v>
      </c>
      <c r="CB111" s="9">
        <v>6.54</v>
      </c>
      <c r="CC111" s="9">
        <v>9.84</v>
      </c>
      <c r="CD111" s="4">
        <v>15.43</v>
      </c>
      <c r="CE111" s="98"/>
      <c r="CF111" s="16">
        <v>29.8</v>
      </c>
      <c r="CG111" s="18">
        <v>32.94</v>
      </c>
      <c r="CH111" s="17">
        <v>34.450000000000003</v>
      </c>
      <c r="CI111" s="18">
        <v>39.33</v>
      </c>
      <c r="CJ111" s="17">
        <v>38.36</v>
      </c>
      <c r="CK111" s="19">
        <v>39.119999999999997</v>
      </c>
      <c r="CL111" s="17">
        <v>39.21</v>
      </c>
      <c r="CM111" s="19">
        <v>42.68</v>
      </c>
      <c r="CN111" s="18">
        <v>41.42</v>
      </c>
      <c r="CO111" s="17">
        <v>41.14</v>
      </c>
      <c r="CP111" s="17">
        <v>40.4</v>
      </c>
      <c r="CQ111" s="17">
        <v>47.82</v>
      </c>
      <c r="CR111" s="17">
        <v>49.16</v>
      </c>
      <c r="CS111" s="19">
        <v>48.19</v>
      </c>
      <c r="CT111" s="20">
        <v>49.12</v>
      </c>
      <c r="CU111" s="20">
        <v>49.17</v>
      </c>
      <c r="CV111" s="16">
        <v>47.33</v>
      </c>
      <c r="CW111" s="100"/>
      <c r="CX111" s="16">
        <v>29.06</v>
      </c>
      <c r="CY111" s="18">
        <v>31.9</v>
      </c>
      <c r="CZ111" s="17">
        <v>34.97</v>
      </c>
      <c r="DA111" s="17">
        <v>39.33</v>
      </c>
      <c r="DB111" s="17">
        <v>38.86</v>
      </c>
      <c r="DC111" s="19">
        <v>39.799999999999997</v>
      </c>
      <c r="DD111" s="17">
        <v>40.229999999999997</v>
      </c>
      <c r="DE111" s="19">
        <v>41.91</v>
      </c>
      <c r="DF111" s="18">
        <v>42.65</v>
      </c>
      <c r="DG111" s="17">
        <v>41.79</v>
      </c>
      <c r="DH111" s="17">
        <v>40.46</v>
      </c>
      <c r="DI111" s="17">
        <v>49.84</v>
      </c>
      <c r="DJ111" s="17">
        <v>49.33</v>
      </c>
      <c r="DK111" s="19">
        <v>50.62</v>
      </c>
      <c r="DL111" s="20">
        <v>50.06</v>
      </c>
      <c r="DM111" s="20">
        <v>48.77</v>
      </c>
      <c r="DN111" s="16">
        <v>44.69</v>
      </c>
      <c r="DO111" s="100"/>
      <c r="DP111" s="16">
        <v>7</v>
      </c>
      <c r="DQ111" s="17">
        <v>6</v>
      </c>
      <c r="DR111" s="17">
        <v>4</v>
      </c>
      <c r="DS111" s="17">
        <v>4</v>
      </c>
      <c r="DT111" s="17">
        <v>-3</v>
      </c>
      <c r="DU111" s="17">
        <v>-18</v>
      </c>
      <c r="DV111" s="17">
        <v>-21</v>
      </c>
      <c r="DW111" s="17">
        <v>-28</v>
      </c>
      <c r="DX111" s="17">
        <v>-27</v>
      </c>
      <c r="DY111" s="17">
        <v>-24</v>
      </c>
      <c r="DZ111" s="17">
        <v>-20</v>
      </c>
      <c r="EA111" s="17">
        <v>-15</v>
      </c>
      <c r="EB111" s="17">
        <v>-13</v>
      </c>
      <c r="EC111" s="17">
        <v>-11</v>
      </c>
      <c r="ED111" s="20">
        <v>-6</v>
      </c>
      <c r="EE111" s="20">
        <v>-6</v>
      </c>
      <c r="EF111" s="20">
        <v>-5</v>
      </c>
      <c r="EG111" s="101"/>
      <c r="EI111" s="129">
        <f t="shared" si="16"/>
        <v>-0.16999999999999993</v>
      </c>
      <c r="EJ111" s="129">
        <f t="shared" si="17"/>
        <v>-0.11999999999999966</v>
      </c>
      <c r="EK111" s="129">
        <f t="shared" si="18"/>
        <v>1.3299999999999998</v>
      </c>
      <c r="EL111" s="129">
        <f t="shared" si="19"/>
        <v>2.39</v>
      </c>
      <c r="EM111" s="129">
        <f t="shared" si="20"/>
        <v>-0.23999999999999977</v>
      </c>
      <c r="EN111" s="129">
        <f t="shared" si="21"/>
        <v>-0.91999999999999993</v>
      </c>
      <c r="EO111" s="129">
        <f t="shared" si="22"/>
        <v>-0.88000000000000034</v>
      </c>
      <c r="EP111" s="129">
        <f t="shared" si="23"/>
        <v>-1.2600000000000002</v>
      </c>
      <c r="EQ111" s="129">
        <f t="shared" si="24"/>
        <v>-1.1399999999999997</v>
      </c>
      <c r="ER111" s="129">
        <f t="shared" si="25"/>
        <v>-0.71</v>
      </c>
      <c r="ES111" s="129">
        <f t="shared" si="26"/>
        <v>-1.2200000000000002</v>
      </c>
      <c r="ET111" s="129">
        <f t="shared" si="27"/>
        <v>0.46999999999999975</v>
      </c>
      <c r="EU111" s="129">
        <f t="shared" si="28"/>
        <v>-0.56999999999999984</v>
      </c>
      <c r="EV111" s="129">
        <f t="shared" si="29"/>
        <v>1.0400000000000005</v>
      </c>
      <c r="EW111" s="129">
        <f t="shared" si="30"/>
        <v>0.17999999999999972</v>
      </c>
    </row>
    <row r="112" spans="1:153" ht="14">
      <c r="A112" s="2" t="s">
        <v>653</v>
      </c>
      <c r="B112" s="2" t="s">
        <v>1666</v>
      </c>
      <c r="C112" s="2">
        <v>14</v>
      </c>
      <c r="D112" s="2">
        <v>8</v>
      </c>
      <c r="E112" s="2">
        <v>51539986</v>
      </c>
      <c r="F112" s="2">
        <v>156.6</v>
      </c>
      <c r="G112" s="2">
        <v>43.3</v>
      </c>
      <c r="H112" s="2" t="s">
        <v>167</v>
      </c>
      <c r="I112" s="2"/>
      <c r="J112" s="2" t="s">
        <v>147</v>
      </c>
      <c r="K112" s="2" t="s">
        <v>231</v>
      </c>
      <c r="L112" s="30"/>
      <c r="M112" s="30"/>
      <c r="N112" s="30"/>
      <c r="O112" s="30"/>
      <c r="P112" s="2" t="s">
        <v>557</v>
      </c>
      <c r="Q112" s="2">
        <v>48</v>
      </c>
      <c r="R112" s="2">
        <v>44</v>
      </c>
      <c r="S112" s="2">
        <v>41</v>
      </c>
      <c r="T112" s="2" t="s">
        <v>656</v>
      </c>
      <c r="U112" s="2" t="s">
        <v>487</v>
      </c>
      <c r="V112" s="3" t="s">
        <v>657</v>
      </c>
      <c r="W112" s="3">
        <v>62</v>
      </c>
      <c r="X112" s="2">
        <v>53</v>
      </c>
      <c r="Y112" s="2">
        <v>36</v>
      </c>
      <c r="Z112" s="2"/>
      <c r="AA112" s="33" t="s">
        <v>176</v>
      </c>
      <c r="AB112" s="3"/>
      <c r="AC112" s="3"/>
      <c r="AD112" s="2"/>
      <c r="AE112" s="2"/>
      <c r="AF112" s="2"/>
      <c r="AG112" s="33"/>
      <c r="AH112" s="2" t="s">
        <v>272</v>
      </c>
      <c r="AI112" s="2" t="s">
        <v>403</v>
      </c>
      <c r="AJ112" s="2" t="s">
        <v>281</v>
      </c>
      <c r="AK112" s="2" t="s">
        <v>658</v>
      </c>
      <c r="AL112" s="2" t="s">
        <v>87</v>
      </c>
      <c r="AM112" s="1" t="s">
        <v>131</v>
      </c>
      <c r="AN112" s="2" t="s">
        <v>89</v>
      </c>
      <c r="AO112" s="1" t="s">
        <v>131</v>
      </c>
      <c r="AP112" s="2" t="s">
        <v>91</v>
      </c>
      <c r="AQ112" s="1" t="s">
        <v>659</v>
      </c>
      <c r="AR112" s="2" t="s">
        <v>93</v>
      </c>
      <c r="AS112" s="14" t="s">
        <v>660</v>
      </c>
      <c r="AT112" s="13" t="s">
        <v>95</v>
      </c>
      <c r="AU112" s="1">
        <v>-15</v>
      </c>
      <c r="AV112" s="104">
        <v>3.83</v>
      </c>
      <c r="AW112" s="107">
        <v>3.62</v>
      </c>
      <c r="AX112" s="106">
        <v>4.22</v>
      </c>
      <c r="AY112" s="107">
        <v>2.88</v>
      </c>
      <c r="AZ112" s="106">
        <v>3.13</v>
      </c>
      <c r="BA112" s="108">
        <v>4.8600000000000003</v>
      </c>
      <c r="BB112" s="106">
        <v>2.5299999999999998</v>
      </c>
      <c r="BC112" s="108">
        <v>3.3</v>
      </c>
      <c r="BD112" s="107">
        <v>3.5</v>
      </c>
      <c r="BE112" s="106">
        <v>3.62</v>
      </c>
      <c r="BF112" s="106">
        <v>5.22</v>
      </c>
      <c r="BG112" s="106">
        <v>5.12</v>
      </c>
      <c r="BH112" s="106">
        <v>3.56</v>
      </c>
      <c r="BI112" s="8">
        <v>4.2</v>
      </c>
      <c r="BJ112" s="7">
        <v>5.55</v>
      </c>
      <c r="BK112" s="9">
        <v>6.55</v>
      </c>
      <c r="BL112" s="4">
        <v>12.42</v>
      </c>
      <c r="BM112" s="4">
        <v>16.45</v>
      </c>
      <c r="BN112" s="4">
        <v>3.28</v>
      </c>
      <c r="BO112" s="55">
        <v>3.07</v>
      </c>
      <c r="BP112" s="53">
        <v>1.39</v>
      </c>
      <c r="BQ112" s="53">
        <v>0</v>
      </c>
      <c r="BR112" s="53">
        <v>0</v>
      </c>
      <c r="BS112" s="54">
        <v>0.95</v>
      </c>
      <c r="BT112" s="53">
        <v>0.87</v>
      </c>
      <c r="BU112" s="54">
        <v>1.87</v>
      </c>
      <c r="BV112" s="55">
        <v>2.2400000000000002</v>
      </c>
      <c r="BW112" s="53">
        <v>3.13</v>
      </c>
      <c r="BX112" s="53">
        <v>5.89</v>
      </c>
      <c r="BY112" s="53">
        <v>4.37</v>
      </c>
      <c r="BZ112" s="7">
        <v>4.5999999999999996</v>
      </c>
      <c r="CA112" s="8">
        <v>4.75</v>
      </c>
      <c r="CB112" s="7">
        <v>6.88</v>
      </c>
      <c r="CC112" s="9">
        <v>7.55</v>
      </c>
      <c r="CD112" s="4">
        <v>11.89</v>
      </c>
      <c r="CE112" s="4">
        <v>16.940000000000001</v>
      </c>
      <c r="CF112" s="16">
        <v>28.75</v>
      </c>
      <c r="CG112" s="18">
        <v>30.51</v>
      </c>
      <c r="CH112" s="17">
        <v>35.39</v>
      </c>
      <c r="CI112" s="18">
        <v>37.619999999999997</v>
      </c>
      <c r="CJ112" s="17">
        <v>37.200000000000003</v>
      </c>
      <c r="CK112" s="19">
        <v>38.590000000000003</v>
      </c>
      <c r="CL112" s="17">
        <v>38.19</v>
      </c>
      <c r="CM112" s="19">
        <v>40.42</v>
      </c>
      <c r="CN112" s="18">
        <v>39.770000000000003</v>
      </c>
      <c r="CO112" s="17">
        <v>41.29</v>
      </c>
      <c r="CP112" s="17">
        <v>39.4</v>
      </c>
      <c r="CQ112" s="17">
        <v>39.49</v>
      </c>
      <c r="CR112" s="17">
        <v>49.27</v>
      </c>
      <c r="CS112" s="19">
        <v>50.12</v>
      </c>
      <c r="CT112" s="17">
        <v>49.61</v>
      </c>
      <c r="CU112" s="20">
        <v>50.14</v>
      </c>
      <c r="CV112" s="16">
        <v>45.72</v>
      </c>
      <c r="CW112" s="16">
        <v>37.159999999999997</v>
      </c>
      <c r="CX112" s="16">
        <v>28.95</v>
      </c>
      <c r="CY112" s="18">
        <v>30.42</v>
      </c>
      <c r="CZ112" s="17">
        <v>35.28</v>
      </c>
      <c r="DA112" s="17">
        <v>38.83</v>
      </c>
      <c r="DB112" s="17">
        <v>37.81</v>
      </c>
      <c r="DC112" s="19">
        <v>36.72</v>
      </c>
      <c r="DD112" s="17">
        <v>39.049999999999997</v>
      </c>
      <c r="DE112" s="19">
        <v>40.409999999999997</v>
      </c>
      <c r="DF112" s="18">
        <v>40.67</v>
      </c>
      <c r="DG112" s="17">
        <v>42.33</v>
      </c>
      <c r="DH112" s="17">
        <v>39.729999999999997</v>
      </c>
      <c r="DI112" s="17">
        <v>39.96</v>
      </c>
      <c r="DJ112" s="17">
        <v>48.95</v>
      </c>
      <c r="DK112" s="19">
        <v>50.83</v>
      </c>
      <c r="DL112" s="17">
        <v>50.48</v>
      </c>
      <c r="DM112" s="20">
        <v>50.64</v>
      </c>
      <c r="DN112" s="16">
        <v>44.63</v>
      </c>
      <c r="DO112" s="16">
        <v>35.56</v>
      </c>
      <c r="DP112" s="16">
        <v>4</v>
      </c>
      <c r="DQ112" s="17">
        <v>10</v>
      </c>
      <c r="DR112" s="17">
        <v>12</v>
      </c>
      <c r="DS112" s="17">
        <v>12</v>
      </c>
      <c r="DT112" s="17">
        <v>9</v>
      </c>
      <c r="DU112" s="17">
        <v>5</v>
      </c>
      <c r="DV112" s="17">
        <v>-1</v>
      </c>
      <c r="DW112" s="17">
        <v>-9</v>
      </c>
      <c r="DX112" s="17">
        <v>-14</v>
      </c>
      <c r="DY112" s="17">
        <v>-19</v>
      </c>
      <c r="DZ112" s="17">
        <v>-16</v>
      </c>
      <c r="EA112" s="17">
        <v>-14</v>
      </c>
      <c r="EB112" s="17">
        <v>-10</v>
      </c>
      <c r="EC112" s="17">
        <v>-8</v>
      </c>
      <c r="ED112" s="17">
        <v>0</v>
      </c>
      <c r="EE112" s="20">
        <v>4</v>
      </c>
      <c r="EF112" s="20">
        <v>3</v>
      </c>
      <c r="EG112" s="20">
        <v>3</v>
      </c>
      <c r="EI112" s="129">
        <f t="shared" si="16"/>
        <v>0.55000000000000027</v>
      </c>
      <c r="EJ112" s="129">
        <f t="shared" si="17"/>
        <v>0.55000000000000027</v>
      </c>
      <c r="EK112" s="129">
        <f t="shared" si="18"/>
        <v>2.83</v>
      </c>
      <c r="EL112" s="129">
        <f t="shared" si="19"/>
        <v>2.88</v>
      </c>
      <c r="EM112" s="129">
        <f t="shared" si="20"/>
        <v>3.13</v>
      </c>
      <c r="EN112" s="129">
        <f t="shared" si="21"/>
        <v>3.91</v>
      </c>
      <c r="EO112" s="129">
        <f t="shared" si="22"/>
        <v>1.6599999999999997</v>
      </c>
      <c r="EP112" s="129">
        <f t="shared" si="23"/>
        <v>1.4299999999999997</v>
      </c>
      <c r="EQ112" s="129">
        <f t="shared" si="24"/>
        <v>1.2599999999999998</v>
      </c>
      <c r="ER112" s="129">
        <f t="shared" si="25"/>
        <v>0.49000000000000021</v>
      </c>
      <c r="ES112" s="129">
        <f t="shared" si="26"/>
        <v>-0.66999999999999993</v>
      </c>
      <c r="ET112" s="129">
        <f t="shared" si="27"/>
        <v>0.75</v>
      </c>
      <c r="EU112" s="129">
        <f t="shared" si="28"/>
        <v>-1.0399999999999996</v>
      </c>
      <c r="EV112" s="129">
        <f t="shared" si="29"/>
        <v>-0.54999999999999982</v>
      </c>
      <c r="EW112" s="129">
        <f t="shared" si="30"/>
        <v>-1.33</v>
      </c>
    </row>
    <row r="113" spans="1:153" ht="14">
      <c r="A113" s="2" t="s">
        <v>1346</v>
      </c>
      <c r="B113" s="2" t="s">
        <v>1666</v>
      </c>
      <c r="C113" s="2">
        <v>15</v>
      </c>
      <c r="D113" s="2">
        <v>8</v>
      </c>
      <c r="E113" s="2">
        <v>37023618</v>
      </c>
      <c r="F113" s="2">
        <v>164</v>
      </c>
      <c r="G113" s="2">
        <v>64</v>
      </c>
      <c r="H113" s="2" t="s">
        <v>167</v>
      </c>
      <c r="I113" s="2"/>
      <c r="J113" s="2" t="s">
        <v>147</v>
      </c>
      <c r="K113" s="2" t="s">
        <v>231</v>
      </c>
      <c r="L113" s="30" t="s">
        <v>402</v>
      </c>
      <c r="M113" s="30"/>
      <c r="N113" s="30"/>
      <c r="O113" s="30"/>
      <c r="P113" s="3" t="s">
        <v>17</v>
      </c>
      <c r="Q113" s="3">
        <v>40</v>
      </c>
      <c r="R113" s="2">
        <v>36</v>
      </c>
      <c r="S113" s="2">
        <v>27</v>
      </c>
      <c r="T113" s="2" t="s">
        <v>1140</v>
      </c>
      <c r="U113" s="33"/>
      <c r="V113" s="3" t="s">
        <v>216</v>
      </c>
      <c r="W113" s="3">
        <v>49</v>
      </c>
      <c r="X113" s="2">
        <v>38</v>
      </c>
      <c r="Y113" s="2">
        <v>15</v>
      </c>
      <c r="Z113" s="2"/>
      <c r="AA113" s="33" t="s">
        <v>242</v>
      </c>
      <c r="AB113" s="12" t="s">
        <v>217</v>
      </c>
      <c r="AC113" s="12">
        <v>29</v>
      </c>
      <c r="AD113" s="13">
        <v>15</v>
      </c>
      <c r="AE113" s="13">
        <v>6</v>
      </c>
      <c r="AF113" s="13"/>
      <c r="AG113" s="34"/>
      <c r="AH113" s="2" t="s">
        <v>117</v>
      </c>
      <c r="AI113" s="2" t="s">
        <v>403</v>
      </c>
      <c r="AJ113" s="2" t="s">
        <v>226</v>
      </c>
      <c r="AK113" s="2" t="s">
        <v>141</v>
      </c>
      <c r="AL113" s="2" t="s">
        <v>87</v>
      </c>
      <c r="AM113" s="1" t="s">
        <v>90</v>
      </c>
      <c r="AN113" s="2" t="s">
        <v>89</v>
      </c>
      <c r="AO113" s="1" t="s">
        <v>152</v>
      </c>
      <c r="AP113" s="2" t="s">
        <v>91</v>
      </c>
      <c r="AQ113" s="1" t="s">
        <v>404</v>
      </c>
      <c r="AR113" s="2" t="s">
        <v>93</v>
      </c>
      <c r="AS113" s="14" t="s">
        <v>405</v>
      </c>
      <c r="AT113" s="15" t="s">
        <v>95</v>
      </c>
      <c r="AU113" s="1">
        <v>-14</v>
      </c>
      <c r="AV113" s="104">
        <v>2.69</v>
      </c>
      <c r="AW113" s="107">
        <v>2.91</v>
      </c>
      <c r="AX113" s="106">
        <v>2.98</v>
      </c>
      <c r="AY113" s="107">
        <v>2.5</v>
      </c>
      <c r="AZ113" s="106">
        <v>2.17</v>
      </c>
      <c r="BA113" s="108">
        <v>1.1499999999999999</v>
      </c>
      <c r="BB113" s="106">
        <v>0</v>
      </c>
      <c r="BC113" s="108">
        <v>1.1200000000000001</v>
      </c>
      <c r="BD113" s="107">
        <v>1.81</v>
      </c>
      <c r="BE113" s="106">
        <v>2.11</v>
      </c>
      <c r="BF113" s="106">
        <v>2.36</v>
      </c>
      <c r="BG113" s="106">
        <v>2.48</v>
      </c>
      <c r="BH113" s="106">
        <v>2.39</v>
      </c>
      <c r="BI113" s="41">
        <v>3.88</v>
      </c>
      <c r="BJ113" s="5">
        <v>4.6399999999999997</v>
      </c>
      <c r="BK113" s="9">
        <v>6.75</v>
      </c>
      <c r="BL113" s="4">
        <v>12.84</v>
      </c>
      <c r="BM113" s="4">
        <v>20.49</v>
      </c>
      <c r="BN113" s="4">
        <v>3.48</v>
      </c>
      <c r="BO113" s="6">
        <v>0.9</v>
      </c>
      <c r="BP113" s="7">
        <v>0</v>
      </c>
      <c r="BQ113" s="7">
        <v>0</v>
      </c>
      <c r="BR113" s="7">
        <v>0</v>
      </c>
      <c r="BS113" s="8">
        <v>1.74</v>
      </c>
      <c r="BT113" s="7">
        <v>1.99</v>
      </c>
      <c r="BU113" s="8">
        <v>1.99</v>
      </c>
      <c r="BV113" s="6">
        <v>1.93</v>
      </c>
      <c r="BW113" s="7">
        <v>2.02</v>
      </c>
      <c r="BX113" s="7">
        <v>2.98</v>
      </c>
      <c r="BY113" s="7">
        <v>2.25</v>
      </c>
      <c r="BZ113" s="7">
        <v>3.42</v>
      </c>
      <c r="CA113" s="41">
        <v>3.62</v>
      </c>
      <c r="CB113" s="5">
        <v>5.22</v>
      </c>
      <c r="CC113" s="9">
        <v>7.23</v>
      </c>
      <c r="CD113" s="4">
        <v>11.56</v>
      </c>
      <c r="CE113" s="4">
        <v>20.07</v>
      </c>
      <c r="CF113" s="16">
        <v>27.18</v>
      </c>
      <c r="CG113" s="18">
        <v>29.57</v>
      </c>
      <c r="CH113" s="17">
        <v>31.22</v>
      </c>
      <c r="CI113" s="18">
        <v>31.68</v>
      </c>
      <c r="CJ113" s="17">
        <v>32.68</v>
      </c>
      <c r="CK113" s="19">
        <v>32.700000000000003</v>
      </c>
      <c r="CL113" s="17">
        <v>34.89</v>
      </c>
      <c r="CM113" s="19">
        <v>36.380000000000003</v>
      </c>
      <c r="CN113" s="18">
        <v>36.75</v>
      </c>
      <c r="CO113" s="17">
        <v>38.630000000000003</v>
      </c>
      <c r="CP113" s="17">
        <v>37.950000000000003</v>
      </c>
      <c r="CQ113" s="17">
        <v>38.840000000000003</v>
      </c>
      <c r="CR113" s="17">
        <v>44.01</v>
      </c>
      <c r="CS113" s="42">
        <v>43.27</v>
      </c>
      <c r="CT113" s="23">
        <v>45.4</v>
      </c>
      <c r="CU113" s="20">
        <v>42.48</v>
      </c>
      <c r="CV113" s="16">
        <v>42.67</v>
      </c>
      <c r="CW113" s="16">
        <v>40.44</v>
      </c>
      <c r="CX113" s="16">
        <v>26.76</v>
      </c>
      <c r="CY113" s="18">
        <v>28.75</v>
      </c>
      <c r="CZ113" s="17">
        <v>31.23</v>
      </c>
      <c r="DA113" s="17">
        <v>32.840000000000003</v>
      </c>
      <c r="DB113" s="17">
        <v>34.1</v>
      </c>
      <c r="DC113" s="19">
        <v>33.799999999999997</v>
      </c>
      <c r="DD113" s="17">
        <v>35.18</v>
      </c>
      <c r="DE113" s="19">
        <v>37.04</v>
      </c>
      <c r="DF113" s="18">
        <v>36.270000000000003</v>
      </c>
      <c r="DG113" s="17">
        <v>37.39</v>
      </c>
      <c r="DH113" s="17">
        <v>36.29</v>
      </c>
      <c r="DI113" s="17">
        <v>38.21</v>
      </c>
      <c r="DJ113" s="17">
        <v>44.9</v>
      </c>
      <c r="DK113" s="42">
        <v>43.9</v>
      </c>
      <c r="DL113" s="23">
        <v>45.08</v>
      </c>
      <c r="DM113" s="20">
        <v>42.72</v>
      </c>
      <c r="DN113" s="16">
        <v>42.53</v>
      </c>
      <c r="DO113" s="16">
        <v>39.83</v>
      </c>
      <c r="DP113" s="16">
        <v>6</v>
      </c>
      <c r="DQ113" s="17">
        <v>6</v>
      </c>
      <c r="DR113" s="17">
        <v>9</v>
      </c>
      <c r="DS113" s="17">
        <v>9</v>
      </c>
      <c r="DT113" s="17">
        <v>3</v>
      </c>
      <c r="DU113" s="17">
        <v>0</v>
      </c>
      <c r="DV113" s="17">
        <v>-7</v>
      </c>
      <c r="DW113" s="17">
        <v>-10</v>
      </c>
      <c r="DX113" s="17">
        <v>-11</v>
      </c>
      <c r="DY113" s="17">
        <v>-8</v>
      </c>
      <c r="DZ113" s="17">
        <v>-6</v>
      </c>
      <c r="EA113" s="17">
        <v>-1</v>
      </c>
      <c r="EB113" s="17">
        <v>3</v>
      </c>
      <c r="EC113" s="23">
        <v>4</v>
      </c>
      <c r="ED113" s="23">
        <v>5</v>
      </c>
      <c r="EE113" s="20">
        <v>5</v>
      </c>
      <c r="EF113" s="20">
        <v>7</v>
      </c>
      <c r="EG113" s="20">
        <v>6</v>
      </c>
      <c r="EI113" s="129">
        <f t="shared" si="16"/>
        <v>-0.79</v>
      </c>
      <c r="EJ113" s="129">
        <f t="shared" si="17"/>
        <v>2.0100000000000002</v>
      </c>
      <c r="EK113" s="129">
        <f t="shared" si="18"/>
        <v>2.98</v>
      </c>
      <c r="EL113" s="129">
        <f t="shared" si="19"/>
        <v>2.5</v>
      </c>
      <c r="EM113" s="129">
        <f t="shared" si="20"/>
        <v>2.17</v>
      </c>
      <c r="EN113" s="129">
        <f t="shared" si="21"/>
        <v>-0.59000000000000008</v>
      </c>
      <c r="EO113" s="129">
        <f t="shared" si="22"/>
        <v>-1.99</v>
      </c>
      <c r="EP113" s="129">
        <f t="shared" si="23"/>
        <v>-0.86999999999999988</v>
      </c>
      <c r="EQ113" s="129">
        <f t="shared" si="24"/>
        <v>-0.11999999999999988</v>
      </c>
      <c r="ER113" s="129">
        <f t="shared" si="25"/>
        <v>8.9999999999999858E-2</v>
      </c>
      <c r="ES113" s="129">
        <f t="shared" si="26"/>
        <v>-0.62000000000000011</v>
      </c>
      <c r="ET113" s="129">
        <f t="shared" si="27"/>
        <v>0.22999999999999998</v>
      </c>
      <c r="EU113" s="129">
        <f t="shared" si="28"/>
        <v>-1.0299999999999998</v>
      </c>
      <c r="EV113" s="129">
        <f t="shared" si="29"/>
        <v>0.25999999999999979</v>
      </c>
      <c r="EW113" s="129">
        <f t="shared" si="30"/>
        <v>-0.58000000000000007</v>
      </c>
    </row>
    <row r="114" spans="1:153" ht="14">
      <c r="A114" s="2" t="s">
        <v>1298</v>
      </c>
      <c r="B114" s="2" t="s">
        <v>1666</v>
      </c>
      <c r="C114" s="2">
        <v>13</v>
      </c>
      <c r="D114" s="2">
        <v>1</v>
      </c>
      <c r="E114" s="2">
        <v>53248527</v>
      </c>
      <c r="F114" s="2">
        <v>155.69999999999999</v>
      </c>
      <c r="G114" s="2">
        <v>44</v>
      </c>
      <c r="H114" s="2" t="s">
        <v>167</v>
      </c>
      <c r="I114" s="2"/>
      <c r="J114" s="2" t="s">
        <v>147</v>
      </c>
      <c r="K114" s="2" t="s">
        <v>231</v>
      </c>
      <c r="L114" s="30" t="s">
        <v>168</v>
      </c>
      <c r="M114" s="30" t="s">
        <v>1264</v>
      </c>
      <c r="N114" s="30"/>
      <c r="O114" s="30"/>
      <c r="P114" s="2" t="s">
        <v>6</v>
      </c>
      <c r="Q114" s="2">
        <v>37</v>
      </c>
      <c r="R114" s="2">
        <v>38</v>
      </c>
      <c r="S114" s="2">
        <v>35</v>
      </c>
      <c r="T114" s="2" t="s">
        <v>1187</v>
      </c>
      <c r="U114" s="2"/>
      <c r="V114" s="3" t="s">
        <v>232</v>
      </c>
      <c r="W114" s="3">
        <v>69</v>
      </c>
      <c r="X114" s="2">
        <v>59</v>
      </c>
      <c r="Y114" s="2">
        <v>39</v>
      </c>
      <c r="Z114" s="2"/>
      <c r="AA114" s="33" t="s">
        <v>443</v>
      </c>
      <c r="AB114" s="3" t="s">
        <v>217</v>
      </c>
      <c r="AC114" s="3">
        <v>42</v>
      </c>
      <c r="AD114" s="2">
        <v>30</v>
      </c>
      <c r="AE114" s="2">
        <v>23</v>
      </c>
      <c r="AF114" s="2"/>
      <c r="AG114" s="33" t="s">
        <v>197</v>
      </c>
      <c r="AH114" s="2" t="s">
        <v>149</v>
      </c>
      <c r="AI114" s="2" t="s">
        <v>128</v>
      </c>
      <c r="AJ114" s="2" t="s">
        <v>140</v>
      </c>
      <c r="AK114" s="2" t="s">
        <v>106</v>
      </c>
      <c r="AL114" s="2" t="s">
        <v>87</v>
      </c>
      <c r="AM114" s="1" t="s">
        <v>176</v>
      </c>
      <c r="AN114" s="2" t="s">
        <v>89</v>
      </c>
      <c r="AO114" s="1" t="s">
        <v>152</v>
      </c>
      <c r="AP114" s="2" t="s">
        <v>91</v>
      </c>
      <c r="AQ114" s="1" t="s">
        <v>233</v>
      </c>
      <c r="AR114" s="2" t="s">
        <v>93</v>
      </c>
      <c r="AS114" s="14" t="s">
        <v>234</v>
      </c>
      <c r="AT114" s="15" t="s">
        <v>95</v>
      </c>
      <c r="AU114" s="1">
        <v>-1</v>
      </c>
      <c r="AV114" s="104">
        <v>3.13</v>
      </c>
      <c r="AW114" s="107">
        <v>2.9</v>
      </c>
      <c r="AX114" s="106">
        <v>1.87</v>
      </c>
      <c r="AY114" s="107">
        <v>1.39</v>
      </c>
      <c r="AZ114" s="106">
        <v>1.74</v>
      </c>
      <c r="BA114" s="108">
        <v>0</v>
      </c>
      <c r="BB114" s="106">
        <v>0</v>
      </c>
      <c r="BC114" s="108">
        <v>0</v>
      </c>
      <c r="BD114" s="107">
        <v>0</v>
      </c>
      <c r="BE114" s="106">
        <v>1.86</v>
      </c>
      <c r="BF114" s="106">
        <v>3.51</v>
      </c>
      <c r="BG114" s="106">
        <v>3.66</v>
      </c>
      <c r="BH114" s="106">
        <v>2.12</v>
      </c>
      <c r="BI114" s="41">
        <v>1.78</v>
      </c>
      <c r="BJ114" s="5">
        <v>3.23</v>
      </c>
      <c r="BK114" s="9">
        <v>5.23</v>
      </c>
      <c r="BL114" s="4">
        <v>12.32</v>
      </c>
      <c r="BM114" s="4">
        <v>13.05</v>
      </c>
      <c r="BN114" s="4">
        <v>4.1399999999999997</v>
      </c>
      <c r="BO114" s="6">
        <v>2.12</v>
      </c>
      <c r="BP114" s="7">
        <v>0</v>
      </c>
      <c r="BQ114" s="7">
        <v>0</v>
      </c>
      <c r="BR114" s="7">
        <v>0</v>
      </c>
      <c r="BS114" s="8">
        <v>1.24</v>
      </c>
      <c r="BT114" s="7">
        <v>1.37</v>
      </c>
      <c r="BU114" s="8">
        <v>0.63</v>
      </c>
      <c r="BV114" s="6">
        <v>0</v>
      </c>
      <c r="BW114" s="7">
        <v>0</v>
      </c>
      <c r="BX114" s="7">
        <v>3.22</v>
      </c>
      <c r="BY114" s="7">
        <v>4.5199999999999996</v>
      </c>
      <c r="BZ114" s="7">
        <v>2.86</v>
      </c>
      <c r="CA114" s="41">
        <v>2.39</v>
      </c>
      <c r="CB114" s="5">
        <v>4.7300000000000004</v>
      </c>
      <c r="CC114" s="9">
        <v>6.44</v>
      </c>
      <c r="CD114" s="4">
        <v>9.11</v>
      </c>
      <c r="CE114" s="4">
        <v>12.39</v>
      </c>
      <c r="CF114" s="16">
        <v>27.02</v>
      </c>
      <c r="CG114" s="18">
        <v>29.97</v>
      </c>
      <c r="CH114" s="17">
        <v>30.94</v>
      </c>
      <c r="CI114" s="18">
        <v>30.31</v>
      </c>
      <c r="CJ114" s="17">
        <v>31.36</v>
      </c>
      <c r="CK114" s="19">
        <v>32.450000000000003</v>
      </c>
      <c r="CL114" s="17">
        <v>32.81</v>
      </c>
      <c r="CM114" s="19">
        <v>34.21</v>
      </c>
      <c r="CN114" s="18">
        <v>35.159999999999997</v>
      </c>
      <c r="CO114" s="17">
        <v>35.08</v>
      </c>
      <c r="CP114" s="17">
        <v>36.54</v>
      </c>
      <c r="CQ114" s="17">
        <v>39.380000000000003</v>
      </c>
      <c r="CR114" s="17">
        <v>43.41</v>
      </c>
      <c r="CS114" s="42">
        <v>44.96</v>
      </c>
      <c r="CT114" s="23">
        <v>45.09</v>
      </c>
      <c r="CU114" s="20">
        <v>44.9</v>
      </c>
      <c r="CV114" s="16">
        <v>44.38</v>
      </c>
      <c r="CW114" s="16">
        <v>42.66</v>
      </c>
      <c r="CX114" s="16">
        <v>26.44</v>
      </c>
      <c r="CY114" s="18">
        <v>29.83</v>
      </c>
      <c r="CZ114" s="17">
        <v>30.95</v>
      </c>
      <c r="DA114" s="17">
        <v>30.97</v>
      </c>
      <c r="DB114" s="17">
        <v>32.49</v>
      </c>
      <c r="DC114" s="19">
        <v>32.54</v>
      </c>
      <c r="DD114" s="17">
        <v>33.409999999999997</v>
      </c>
      <c r="DE114" s="19">
        <v>34.67</v>
      </c>
      <c r="DF114" s="18">
        <v>35.15</v>
      </c>
      <c r="DG114" s="17">
        <v>35.51</v>
      </c>
      <c r="DH114" s="17">
        <v>37.369999999999997</v>
      </c>
      <c r="DI114" s="17">
        <v>39.29</v>
      </c>
      <c r="DJ114" s="17">
        <v>42.59</v>
      </c>
      <c r="DK114" s="42">
        <v>44.52</v>
      </c>
      <c r="DL114" s="23">
        <v>45.92</v>
      </c>
      <c r="DM114" s="20">
        <v>44.82</v>
      </c>
      <c r="DN114" s="16">
        <v>44.23</v>
      </c>
      <c r="DO114" s="16">
        <v>42.13</v>
      </c>
      <c r="DP114" s="16">
        <v>6</v>
      </c>
      <c r="DQ114" s="17">
        <v>11</v>
      </c>
      <c r="DR114" s="17">
        <v>14</v>
      </c>
      <c r="DS114" s="17">
        <v>8</v>
      </c>
      <c r="DT114" s="17">
        <v>5</v>
      </c>
      <c r="DU114" s="17">
        <v>0</v>
      </c>
      <c r="DV114" s="17">
        <v>-5</v>
      </c>
      <c r="DW114" s="17">
        <v>-9</v>
      </c>
      <c r="DX114" s="17">
        <v>-7</v>
      </c>
      <c r="DY114" s="17">
        <v>0</v>
      </c>
      <c r="DZ114" s="17">
        <v>4</v>
      </c>
      <c r="EA114" s="17">
        <v>11</v>
      </c>
      <c r="EB114" s="17">
        <v>15</v>
      </c>
      <c r="EC114" s="23">
        <v>14</v>
      </c>
      <c r="ED114" s="23">
        <v>13</v>
      </c>
      <c r="EE114" s="20">
        <v>9</v>
      </c>
      <c r="EF114" s="20">
        <v>7</v>
      </c>
      <c r="EG114" s="20">
        <v>6</v>
      </c>
      <c r="EI114" s="129">
        <f t="shared" si="16"/>
        <v>-1.0099999999999998</v>
      </c>
      <c r="EJ114" s="129">
        <f t="shared" si="17"/>
        <v>0.7799999999999998</v>
      </c>
      <c r="EK114" s="129">
        <f t="shared" si="18"/>
        <v>1.87</v>
      </c>
      <c r="EL114" s="129">
        <f t="shared" si="19"/>
        <v>1.39</v>
      </c>
      <c r="EM114" s="129">
        <f t="shared" si="20"/>
        <v>1.74</v>
      </c>
      <c r="EN114" s="129">
        <f t="shared" si="21"/>
        <v>-1.24</v>
      </c>
      <c r="EO114" s="129">
        <f t="shared" si="22"/>
        <v>-1.37</v>
      </c>
      <c r="EP114" s="129">
        <f t="shared" si="23"/>
        <v>-0.63</v>
      </c>
      <c r="EQ114" s="129">
        <f t="shared" si="24"/>
        <v>0</v>
      </c>
      <c r="ER114" s="129">
        <f t="shared" si="25"/>
        <v>1.86</v>
      </c>
      <c r="ES114" s="129">
        <f t="shared" si="26"/>
        <v>0.28999999999999959</v>
      </c>
      <c r="ET114" s="129">
        <f t="shared" si="27"/>
        <v>-0.85999999999999943</v>
      </c>
      <c r="EU114" s="129">
        <f t="shared" si="28"/>
        <v>-0.73999999999999977</v>
      </c>
      <c r="EV114" s="129">
        <f t="shared" si="29"/>
        <v>-0.6100000000000001</v>
      </c>
      <c r="EW114" s="129">
        <f t="shared" si="30"/>
        <v>-1.5000000000000004</v>
      </c>
    </row>
    <row r="115" spans="1:153" ht="14">
      <c r="A115" s="2" t="s">
        <v>932</v>
      </c>
      <c r="B115" s="2" t="s">
        <v>1666</v>
      </c>
      <c r="C115" s="2">
        <v>12</v>
      </c>
      <c r="D115" s="2">
        <v>4</v>
      </c>
      <c r="E115" s="2">
        <v>42509518</v>
      </c>
      <c r="F115" s="2">
        <v>157</v>
      </c>
      <c r="G115" s="2">
        <v>48.7</v>
      </c>
      <c r="H115" s="2" t="s">
        <v>167</v>
      </c>
      <c r="I115" s="2"/>
      <c r="J115" s="2" t="s">
        <v>99</v>
      </c>
      <c r="K115" s="2" t="s">
        <v>255</v>
      </c>
      <c r="L115" s="30" t="s">
        <v>598</v>
      </c>
      <c r="M115" s="30"/>
      <c r="N115" s="30"/>
      <c r="O115" s="30"/>
      <c r="P115" s="3" t="s">
        <v>6</v>
      </c>
      <c r="Q115" s="3">
        <v>30</v>
      </c>
      <c r="R115" s="2">
        <v>24</v>
      </c>
      <c r="S115" s="2">
        <v>24</v>
      </c>
      <c r="T115" s="2" t="s">
        <v>935</v>
      </c>
      <c r="U115" s="33"/>
      <c r="V115" s="3" t="s">
        <v>232</v>
      </c>
      <c r="W115" s="3">
        <v>68</v>
      </c>
      <c r="X115" s="2">
        <v>41</v>
      </c>
      <c r="Y115" s="2">
        <v>30</v>
      </c>
      <c r="Z115" s="2"/>
      <c r="AA115" s="33" t="s">
        <v>242</v>
      </c>
      <c r="AB115" s="12" t="s">
        <v>217</v>
      </c>
      <c r="AC115" s="12">
        <v>46</v>
      </c>
      <c r="AD115" s="13">
        <v>32</v>
      </c>
      <c r="AE115" s="13">
        <v>17</v>
      </c>
      <c r="AF115" s="13"/>
      <c r="AG115" s="34" t="s">
        <v>197</v>
      </c>
      <c r="AH115" s="2" t="s">
        <v>311</v>
      </c>
      <c r="AI115" s="2" t="s">
        <v>936</v>
      </c>
      <c r="AJ115" s="2" t="s">
        <v>870</v>
      </c>
      <c r="AK115" s="2" t="s">
        <v>519</v>
      </c>
      <c r="AL115" s="2" t="s">
        <v>87</v>
      </c>
      <c r="AM115" s="1"/>
      <c r="AN115" s="2" t="s">
        <v>89</v>
      </c>
      <c r="AO115" s="1"/>
      <c r="AP115" s="2" t="s">
        <v>91</v>
      </c>
      <c r="AQ115" s="1" t="s">
        <v>937</v>
      </c>
      <c r="AR115" s="2" t="s">
        <v>93</v>
      </c>
      <c r="AS115" s="14" t="s">
        <v>938</v>
      </c>
      <c r="AT115" s="14"/>
      <c r="AU115" s="1"/>
      <c r="AV115" s="104">
        <v>1.89</v>
      </c>
      <c r="AW115" s="105">
        <v>1.96</v>
      </c>
      <c r="AX115" s="109">
        <v>1.49</v>
      </c>
      <c r="AY115" s="107">
        <v>1.81</v>
      </c>
      <c r="AZ115" s="106">
        <v>1.1200000000000001</v>
      </c>
      <c r="BA115" s="108">
        <v>0.37</v>
      </c>
      <c r="BB115" s="106">
        <v>0.62</v>
      </c>
      <c r="BC115" s="108">
        <v>0.87</v>
      </c>
      <c r="BD115" s="107">
        <v>0.62</v>
      </c>
      <c r="BE115" s="106">
        <v>2.36</v>
      </c>
      <c r="BF115" s="106">
        <v>4.41</v>
      </c>
      <c r="BG115" s="106">
        <v>5.09</v>
      </c>
      <c r="BH115" s="106">
        <v>3.5</v>
      </c>
      <c r="BI115" s="8">
        <v>3.61</v>
      </c>
      <c r="BJ115" s="7">
        <v>4.3499999999999996</v>
      </c>
      <c r="BK115" s="9">
        <v>6.55</v>
      </c>
      <c r="BL115" s="4">
        <v>10.17</v>
      </c>
      <c r="BM115" s="4">
        <v>17.23</v>
      </c>
      <c r="BN115" s="4">
        <v>1.9</v>
      </c>
      <c r="BO115" s="26">
        <v>1.67</v>
      </c>
      <c r="BP115" s="25">
        <v>0</v>
      </c>
      <c r="BQ115" s="53">
        <v>0</v>
      </c>
      <c r="BR115" s="53">
        <v>0</v>
      </c>
      <c r="BS115" s="54">
        <v>0.51</v>
      </c>
      <c r="BT115" s="53">
        <v>0.49</v>
      </c>
      <c r="BU115" s="54">
        <v>1.73</v>
      </c>
      <c r="BV115" s="55">
        <v>0</v>
      </c>
      <c r="BW115" s="53">
        <v>3.22</v>
      </c>
      <c r="BX115" s="53">
        <v>4.92</v>
      </c>
      <c r="BY115" s="53">
        <v>4.12</v>
      </c>
      <c r="BZ115" s="7">
        <v>3.69</v>
      </c>
      <c r="CA115" s="8">
        <v>4.41</v>
      </c>
      <c r="CB115" s="7">
        <v>4.2</v>
      </c>
      <c r="CC115" s="9">
        <v>5.62</v>
      </c>
      <c r="CD115" s="4">
        <v>8.1199999999999992</v>
      </c>
      <c r="CE115" s="4">
        <v>16.36</v>
      </c>
      <c r="CF115" s="16">
        <v>27.62</v>
      </c>
      <c r="CG115" s="38">
        <v>31.58</v>
      </c>
      <c r="CH115" s="20">
        <v>33.08</v>
      </c>
      <c r="CI115" s="18">
        <v>34.24</v>
      </c>
      <c r="CJ115" s="17">
        <v>35.03</v>
      </c>
      <c r="CK115" s="19">
        <v>36.49</v>
      </c>
      <c r="CL115" s="17">
        <v>37.22</v>
      </c>
      <c r="CM115" s="19">
        <v>37.14</v>
      </c>
      <c r="CN115" s="18">
        <v>37.9</v>
      </c>
      <c r="CO115" s="17">
        <v>37.42</v>
      </c>
      <c r="CP115" s="17">
        <v>39.15</v>
      </c>
      <c r="CQ115" s="17">
        <v>40.229999999999997</v>
      </c>
      <c r="CR115" s="17">
        <v>44.34</v>
      </c>
      <c r="CS115" s="19">
        <v>45.22</v>
      </c>
      <c r="CT115" s="17">
        <v>47.04</v>
      </c>
      <c r="CU115" s="20">
        <v>46.64</v>
      </c>
      <c r="CV115" s="16">
        <v>44.26</v>
      </c>
      <c r="CW115" s="16">
        <v>42.31</v>
      </c>
      <c r="CX115" s="16">
        <v>27.67</v>
      </c>
      <c r="CY115" s="38">
        <v>31.89</v>
      </c>
      <c r="CZ115" s="20">
        <v>33.61</v>
      </c>
      <c r="DA115" s="17">
        <v>34.79</v>
      </c>
      <c r="DB115" s="17">
        <v>35.08</v>
      </c>
      <c r="DC115" s="19">
        <v>36.04</v>
      </c>
      <c r="DD115" s="17">
        <v>36.700000000000003</v>
      </c>
      <c r="DE115" s="19">
        <v>37.14</v>
      </c>
      <c r="DF115" s="18">
        <v>37.61</v>
      </c>
      <c r="DG115" s="17">
        <v>37.78</v>
      </c>
      <c r="DH115" s="17">
        <v>39.24</v>
      </c>
      <c r="DI115" s="17">
        <v>40.93</v>
      </c>
      <c r="DJ115" s="17">
        <v>44.11</v>
      </c>
      <c r="DK115" s="19">
        <v>45.54</v>
      </c>
      <c r="DL115" s="17">
        <v>47.81</v>
      </c>
      <c r="DM115" s="20">
        <v>46.79</v>
      </c>
      <c r="DN115" s="16">
        <v>44.16</v>
      </c>
      <c r="DO115" s="16">
        <v>42.57</v>
      </c>
      <c r="DP115" s="16">
        <v>2</v>
      </c>
      <c r="DQ115" s="20">
        <v>4</v>
      </c>
      <c r="DR115" s="20">
        <v>6</v>
      </c>
      <c r="DS115" s="17">
        <v>5</v>
      </c>
      <c r="DT115" s="17">
        <v>3</v>
      </c>
      <c r="DU115" s="17">
        <v>-1</v>
      </c>
      <c r="DV115" s="17">
        <v>-5</v>
      </c>
      <c r="DW115" s="17">
        <v>-10</v>
      </c>
      <c r="DX115" s="17">
        <v>-12</v>
      </c>
      <c r="DY115" s="17">
        <v>-11</v>
      </c>
      <c r="DZ115" s="17">
        <v>-5</v>
      </c>
      <c r="EA115" s="17">
        <v>3</v>
      </c>
      <c r="EB115" s="17">
        <v>9</v>
      </c>
      <c r="EC115" s="17">
        <v>14</v>
      </c>
      <c r="ED115" s="17">
        <v>11</v>
      </c>
      <c r="EE115" s="20">
        <v>7</v>
      </c>
      <c r="EF115" s="20">
        <v>5</v>
      </c>
      <c r="EG115" s="20">
        <v>1</v>
      </c>
      <c r="EI115" s="129">
        <f t="shared" si="16"/>
        <v>-1.0000000000000009E-2</v>
      </c>
      <c r="EJ115" s="129">
        <f t="shared" si="17"/>
        <v>0.29000000000000004</v>
      </c>
      <c r="EK115" s="129">
        <f t="shared" si="18"/>
        <v>1.49</v>
      </c>
      <c r="EL115" s="129">
        <f t="shared" si="19"/>
        <v>1.81</v>
      </c>
      <c r="EM115" s="129">
        <f t="shared" si="20"/>
        <v>1.1200000000000001</v>
      </c>
      <c r="EN115" s="129">
        <f t="shared" si="21"/>
        <v>-0.14000000000000001</v>
      </c>
      <c r="EO115" s="129">
        <f t="shared" si="22"/>
        <v>0.13</v>
      </c>
      <c r="EP115" s="129">
        <f t="shared" si="23"/>
        <v>-0.86</v>
      </c>
      <c r="EQ115" s="129">
        <f t="shared" si="24"/>
        <v>0.62</v>
      </c>
      <c r="ER115" s="129">
        <f t="shared" si="25"/>
        <v>-0.86000000000000032</v>
      </c>
      <c r="ES115" s="129">
        <f t="shared" si="26"/>
        <v>-0.50999999999999979</v>
      </c>
      <c r="ET115" s="129">
        <f t="shared" si="27"/>
        <v>0.96999999999999975</v>
      </c>
      <c r="EU115" s="129">
        <f t="shared" si="28"/>
        <v>-0.18999999999999995</v>
      </c>
      <c r="EV115" s="129">
        <f t="shared" si="29"/>
        <v>-0.80000000000000027</v>
      </c>
      <c r="EW115" s="129">
        <f t="shared" si="30"/>
        <v>0.14999999999999947</v>
      </c>
    </row>
    <row r="116" spans="1:153" ht="14">
      <c r="A116" s="2" t="s">
        <v>879</v>
      </c>
      <c r="B116" s="2" t="s">
        <v>1666</v>
      </c>
      <c r="C116" s="2">
        <v>19</v>
      </c>
      <c r="D116" s="2">
        <v>0</v>
      </c>
      <c r="E116" s="2">
        <v>50867138</v>
      </c>
      <c r="F116" s="2">
        <v>158.6</v>
      </c>
      <c r="G116" s="2">
        <v>56.3</v>
      </c>
      <c r="H116" s="2" t="s">
        <v>167</v>
      </c>
      <c r="I116" s="2"/>
      <c r="J116" s="2" t="s">
        <v>147</v>
      </c>
      <c r="K116" s="2" t="s">
        <v>255</v>
      </c>
      <c r="L116" s="30"/>
      <c r="M116" s="30"/>
      <c r="N116" s="30"/>
      <c r="O116" s="30"/>
      <c r="P116" s="3" t="s">
        <v>17</v>
      </c>
      <c r="Q116" s="3">
        <v>34</v>
      </c>
      <c r="R116" s="2">
        <v>33</v>
      </c>
      <c r="S116" s="2">
        <v>24</v>
      </c>
      <c r="T116" s="2" t="s">
        <v>881</v>
      </c>
      <c r="U116" s="33"/>
      <c r="V116" s="3" t="s">
        <v>101</v>
      </c>
      <c r="W116" s="3">
        <v>54</v>
      </c>
      <c r="X116" s="2">
        <v>37</v>
      </c>
      <c r="Y116" s="2">
        <v>37</v>
      </c>
      <c r="Z116" s="2"/>
      <c r="AA116" s="33" t="s">
        <v>443</v>
      </c>
      <c r="AB116" s="12" t="s">
        <v>138</v>
      </c>
      <c r="AC116" s="12">
        <v>38</v>
      </c>
      <c r="AD116" s="13">
        <v>26</v>
      </c>
      <c r="AE116" s="13">
        <v>9</v>
      </c>
      <c r="AF116" s="13"/>
      <c r="AG116" s="34" t="s">
        <v>180</v>
      </c>
      <c r="AH116" s="2" t="s">
        <v>83</v>
      </c>
      <c r="AI116" s="2" t="s">
        <v>383</v>
      </c>
      <c r="AJ116" s="2" t="s">
        <v>606</v>
      </c>
      <c r="AK116" s="2" t="s">
        <v>775</v>
      </c>
      <c r="AL116" s="2" t="s">
        <v>87</v>
      </c>
      <c r="AM116" s="1"/>
      <c r="AN116" s="2" t="s">
        <v>89</v>
      </c>
      <c r="AO116" s="1"/>
      <c r="AP116" s="2" t="s">
        <v>91</v>
      </c>
      <c r="AQ116" s="1" t="s">
        <v>773</v>
      </c>
      <c r="AR116" s="2" t="s">
        <v>93</v>
      </c>
      <c r="AS116" s="14" t="s">
        <v>291</v>
      </c>
      <c r="AT116" s="13" t="s">
        <v>95</v>
      </c>
      <c r="AU116" s="1">
        <v>-4</v>
      </c>
      <c r="AV116" s="104">
        <v>2.86</v>
      </c>
      <c r="AW116" s="107">
        <v>3.02</v>
      </c>
      <c r="AX116" s="106">
        <v>2.12</v>
      </c>
      <c r="AY116" s="107">
        <v>1.99</v>
      </c>
      <c r="AZ116" s="106">
        <v>2.0099999999999998</v>
      </c>
      <c r="BA116" s="108">
        <v>2.62</v>
      </c>
      <c r="BB116" s="106">
        <v>0.95</v>
      </c>
      <c r="BC116" s="108">
        <v>0</v>
      </c>
      <c r="BD116" s="107">
        <v>0.37</v>
      </c>
      <c r="BE116" s="106">
        <v>2.44</v>
      </c>
      <c r="BF116" s="106">
        <v>3.95</v>
      </c>
      <c r="BG116" s="106">
        <v>5.43</v>
      </c>
      <c r="BH116" s="106">
        <v>1.61</v>
      </c>
      <c r="BI116" s="8">
        <v>1.76</v>
      </c>
      <c r="BJ116" s="7">
        <v>4.51</v>
      </c>
      <c r="BK116" s="9">
        <v>6.13</v>
      </c>
      <c r="BL116" s="4">
        <v>11.72</v>
      </c>
      <c r="BM116" s="4">
        <v>17.48</v>
      </c>
      <c r="BN116" s="4">
        <v>2.66</v>
      </c>
      <c r="BO116" s="55">
        <v>1.78</v>
      </c>
      <c r="BP116" s="53">
        <v>0</v>
      </c>
      <c r="BQ116" s="53">
        <v>0</v>
      </c>
      <c r="BR116" s="53">
        <v>0.37</v>
      </c>
      <c r="BS116" s="54">
        <v>1.49</v>
      </c>
      <c r="BT116" s="53">
        <v>2.74</v>
      </c>
      <c r="BU116" s="54">
        <v>2.4900000000000002</v>
      </c>
      <c r="BV116" s="55">
        <v>2.36</v>
      </c>
      <c r="BW116" s="53">
        <v>3.49</v>
      </c>
      <c r="BX116" s="53">
        <v>2.98</v>
      </c>
      <c r="BY116" s="53">
        <v>5.04</v>
      </c>
      <c r="BZ116" s="7">
        <v>0.5</v>
      </c>
      <c r="CA116" s="8">
        <v>1.39</v>
      </c>
      <c r="CB116" s="7">
        <v>4.83</v>
      </c>
      <c r="CC116" s="9">
        <v>5.5</v>
      </c>
      <c r="CD116" s="4">
        <v>10.48</v>
      </c>
      <c r="CE116" s="4">
        <v>17.12</v>
      </c>
      <c r="CF116" s="16">
        <v>27.97</v>
      </c>
      <c r="CG116" s="18">
        <v>31.14</v>
      </c>
      <c r="CH116" s="17">
        <v>33.64</v>
      </c>
      <c r="CI116" s="18">
        <v>35.17</v>
      </c>
      <c r="CJ116" s="17">
        <v>35.1</v>
      </c>
      <c r="CK116" s="19">
        <v>35.979999999999997</v>
      </c>
      <c r="CL116" s="17">
        <v>37.159999999999997</v>
      </c>
      <c r="CM116" s="19">
        <v>38.18</v>
      </c>
      <c r="CN116" s="18">
        <v>38.15</v>
      </c>
      <c r="CO116" s="17">
        <v>38.97</v>
      </c>
      <c r="CP116" s="17">
        <v>39.78</v>
      </c>
      <c r="CQ116" s="17">
        <v>40.17</v>
      </c>
      <c r="CR116" s="17">
        <v>43.6</v>
      </c>
      <c r="CS116" s="19">
        <v>45.32</v>
      </c>
      <c r="CT116" s="17">
        <v>43.89</v>
      </c>
      <c r="CU116" s="20">
        <v>41.86</v>
      </c>
      <c r="CV116" s="16">
        <v>44.14</v>
      </c>
      <c r="CW116" s="16">
        <v>39.74</v>
      </c>
      <c r="CX116" s="16">
        <v>27.64</v>
      </c>
      <c r="CY116" s="18">
        <v>31.22</v>
      </c>
      <c r="CZ116" s="17">
        <v>33.68</v>
      </c>
      <c r="DA116" s="17">
        <v>35.659999999999997</v>
      </c>
      <c r="DB116" s="17">
        <v>35.51</v>
      </c>
      <c r="DC116" s="19">
        <v>35.36</v>
      </c>
      <c r="DD116" s="17">
        <v>36.700000000000003</v>
      </c>
      <c r="DE116" s="19">
        <v>37.409999999999997</v>
      </c>
      <c r="DF116" s="18">
        <v>37.520000000000003</v>
      </c>
      <c r="DG116" s="17">
        <v>38.369999999999997</v>
      </c>
      <c r="DH116" s="17">
        <v>39.630000000000003</v>
      </c>
      <c r="DI116" s="17">
        <v>40.39</v>
      </c>
      <c r="DJ116" s="17">
        <v>43.93</v>
      </c>
      <c r="DK116" s="19">
        <v>46.23</v>
      </c>
      <c r="DL116" s="17">
        <v>44.49</v>
      </c>
      <c r="DM116" s="20">
        <v>41.51</v>
      </c>
      <c r="DN116" s="16">
        <v>44.22</v>
      </c>
      <c r="DO116" s="16">
        <v>39.86</v>
      </c>
      <c r="DP116" s="16">
        <v>1</v>
      </c>
      <c r="DQ116" s="17">
        <v>3</v>
      </c>
      <c r="DR116" s="17">
        <v>4</v>
      </c>
      <c r="DS116" s="17">
        <v>5</v>
      </c>
      <c r="DT116" s="17">
        <v>2</v>
      </c>
      <c r="DU116" s="17">
        <v>-3</v>
      </c>
      <c r="DV116" s="17">
        <v>-8</v>
      </c>
      <c r="DW116" s="17">
        <v>-11</v>
      </c>
      <c r="DX116" s="17">
        <v>-7</v>
      </c>
      <c r="DY116" s="17">
        <v>-4</v>
      </c>
      <c r="DZ116" s="17">
        <v>1</v>
      </c>
      <c r="EA116" s="17">
        <v>6</v>
      </c>
      <c r="EB116" s="17">
        <v>11</v>
      </c>
      <c r="EC116" s="17">
        <v>11</v>
      </c>
      <c r="ED116" s="17">
        <v>6</v>
      </c>
      <c r="EE116" s="20">
        <v>4</v>
      </c>
      <c r="EF116" s="20">
        <v>2</v>
      </c>
      <c r="EG116" s="20">
        <v>2</v>
      </c>
      <c r="EI116" s="129">
        <f t="shared" si="16"/>
        <v>0.19999999999999973</v>
      </c>
      <c r="EJ116" s="129">
        <f t="shared" si="17"/>
        <v>1.24</v>
      </c>
      <c r="EK116" s="129">
        <f t="shared" si="18"/>
        <v>2.12</v>
      </c>
      <c r="EL116" s="129">
        <f t="shared" si="19"/>
        <v>1.99</v>
      </c>
      <c r="EM116" s="129">
        <f t="shared" si="20"/>
        <v>1.6399999999999997</v>
      </c>
      <c r="EN116" s="129">
        <f t="shared" si="21"/>
        <v>1.1300000000000001</v>
      </c>
      <c r="EO116" s="129">
        <f t="shared" si="22"/>
        <v>-1.7900000000000003</v>
      </c>
      <c r="EP116" s="129">
        <f t="shared" si="23"/>
        <v>-2.4900000000000002</v>
      </c>
      <c r="EQ116" s="129">
        <f t="shared" si="24"/>
        <v>-1.9899999999999998</v>
      </c>
      <c r="ER116" s="129">
        <f t="shared" si="25"/>
        <v>-1.0500000000000003</v>
      </c>
      <c r="ES116" s="129">
        <f t="shared" si="26"/>
        <v>0.9700000000000002</v>
      </c>
      <c r="ET116" s="129">
        <f t="shared" si="27"/>
        <v>0.38999999999999968</v>
      </c>
      <c r="EU116" s="129">
        <f t="shared" si="28"/>
        <v>1.1100000000000001</v>
      </c>
      <c r="EV116" s="129">
        <f t="shared" si="29"/>
        <v>0.37000000000000011</v>
      </c>
      <c r="EW116" s="129">
        <f t="shared" si="30"/>
        <v>-0.32000000000000028</v>
      </c>
    </row>
    <row r="117" spans="1:153" ht="14">
      <c r="A117" s="2" t="s">
        <v>734</v>
      </c>
      <c r="B117" s="2" t="s">
        <v>1666</v>
      </c>
      <c r="C117" s="2">
        <v>13</v>
      </c>
      <c r="D117" s="2">
        <v>11</v>
      </c>
      <c r="E117" s="2">
        <v>52289671</v>
      </c>
      <c r="F117" s="2">
        <v>168.7</v>
      </c>
      <c r="G117" s="2">
        <v>59</v>
      </c>
      <c r="H117" s="2" t="s">
        <v>167</v>
      </c>
      <c r="I117" s="2"/>
      <c r="J117" s="2" t="s">
        <v>147</v>
      </c>
      <c r="K117" s="2" t="s">
        <v>255</v>
      </c>
      <c r="L117" s="30"/>
      <c r="M117" s="30"/>
      <c r="N117" s="30"/>
      <c r="O117" s="30"/>
      <c r="P117" s="2" t="s">
        <v>48</v>
      </c>
      <c r="Q117" s="2">
        <v>29</v>
      </c>
      <c r="R117" s="2">
        <v>24</v>
      </c>
      <c r="S117" s="2">
        <v>25</v>
      </c>
      <c r="T117" s="2" t="s">
        <v>280</v>
      </c>
      <c r="U117" s="2"/>
      <c r="V117" s="3" t="s">
        <v>115</v>
      </c>
      <c r="W117" s="3">
        <v>62</v>
      </c>
      <c r="X117" s="2">
        <v>44</v>
      </c>
      <c r="Y117" s="2">
        <v>35</v>
      </c>
      <c r="Z117" s="2"/>
      <c r="AA117" s="33" t="s">
        <v>443</v>
      </c>
      <c r="AB117" s="3" t="s">
        <v>116</v>
      </c>
      <c r="AC117" s="3">
        <v>37</v>
      </c>
      <c r="AD117" s="2">
        <v>23</v>
      </c>
      <c r="AE117" s="2">
        <v>3</v>
      </c>
      <c r="AF117" s="2"/>
      <c r="AG117" s="33" t="s">
        <v>197</v>
      </c>
      <c r="AH117" s="2" t="s">
        <v>117</v>
      </c>
      <c r="AI117" s="2" t="s">
        <v>118</v>
      </c>
      <c r="AJ117" s="2" t="s">
        <v>312</v>
      </c>
      <c r="AK117" s="2" t="s">
        <v>397</v>
      </c>
      <c r="AL117" s="2" t="s">
        <v>87</v>
      </c>
      <c r="AM117" s="1"/>
      <c r="AN117" s="2" t="s">
        <v>89</v>
      </c>
      <c r="AO117" s="1"/>
      <c r="AP117" s="2" t="s">
        <v>91</v>
      </c>
      <c r="AQ117" s="1" t="s">
        <v>737</v>
      </c>
      <c r="AR117" s="2" t="s">
        <v>93</v>
      </c>
      <c r="AS117" s="14" t="s">
        <v>738</v>
      </c>
      <c r="AT117" s="13" t="s">
        <v>739</v>
      </c>
      <c r="AU117" s="1">
        <v>4</v>
      </c>
      <c r="AV117" s="104">
        <v>4.01</v>
      </c>
      <c r="AW117" s="107">
        <v>3.05</v>
      </c>
      <c r="AX117" s="106">
        <v>2.25</v>
      </c>
      <c r="AY117" s="107">
        <v>2.25</v>
      </c>
      <c r="AZ117" s="106">
        <v>3.11</v>
      </c>
      <c r="BA117" s="108">
        <v>2.2799999999999998</v>
      </c>
      <c r="BB117" s="106">
        <v>1.45</v>
      </c>
      <c r="BC117" s="108">
        <v>1.73</v>
      </c>
      <c r="BD117" s="107">
        <v>3.67</v>
      </c>
      <c r="BE117" s="106">
        <v>5.7</v>
      </c>
      <c r="BF117" s="106">
        <v>7.75</v>
      </c>
      <c r="BG117" s="106">
        <v>5.34</v>
      </c>
      <c r="BH117" s="106">
        <v>3.86</v>
      </c>
      <c r="BI117" s="4">
        <v>3.73</v>
      </c>
      <c r="BJ117" s="9">
        <v>5.27</v>
      </c>
      <c r="BK117" s="9">
        <v>6.29</v>
      </c>
      <c r="BL117" s="4">
        <v>11.33</v>
      </c>
      <c r="BM117" s="4">
        <v>19.18</v>
      </c>
      <c r="BN117" s="4">
        <v>2.12</v>
      </c>
      <c r="BO117" s="55">
        <v>1.07</v>
      </c>
      <c r="BP117" s="53">
        <v>0</v>
      </c>
      <c r="BQ117" s="53">
        <v>1.1200000000000001</v>
      </c>
      <c r="BR117" s="53">
        <v>2.2400000000000002</v>
      </c>
      <c r="BS117" s="54">
        <v>1.74</v>
      </c>
      <c r="BT117" s="53">
        <v>1.88</v>
      </c>
      <c r="BU117" s="54">
        <v>4.01</v>
      </c>
      <c r="BV117" s="55">
        <v>3.83</v>
      </c>
      <c r="BW117" s="53">
        <v>4.41</v>
      </c>
      <c r="BX117" s="53">
        <v>6.29</v>
      </c>
      <c r="BY117" s="53">
        <v>4.66</v>
      </c>
      <c r="BZ117" s="7">
        <v>4.49</v>
      </c>
      <c r="CA117" s="4">
        <v>4.22</v>
      </c>
      <c r="CB117" s="9">
        <v>5.0999999999999996</v>
      </c>
      <c r="CC117" s="9">
        <v>6.55</v>
      </c>
      <c r="CD117" s="4">
        <v>11.25</v>
      </c>
      <c r="CE117" s="4">
        <v>18.100000000000001</v>
      </c>
      <c r="CF117" s="16">
        <v>30.81</v>
      </c>
      <c r="CG117" s="18">
        <v>33.9</v>
      </c>
      <c r="CH117" s="17">
        <v>33.729999999999997</v>
      </c>
      <c r="CI117" s="18">
        <v>34.020000000000003</v>
      </c>
      <c r="CJ117" s="17">
        <v>34.090000000000003</v>
      </c>
      <c r="CK117" s="19">
        <v>36.630000000000003</v>
      </c>
      <c r="CL117" s="17">
        <v>37.450000000000003</v>
      </c>
      <c r="CM117" s="19">
        <v>38.11</v>
      </c>
      <c r="CN117" s="18">
        <v>39.39</v>
      </c>
      <c r="CO117" s="17">
        <v>40.53</v>
      </c>
      <c r="CP117" s="17">
        <v>42.87</v>
      </c>
      <c r="CQ117" s="17">
        <v>44.87</v>
      </c>
      <c r="CR117" s="17">
        <v>47.92</v>
      </c>
      <c r="CS117" s="16">
        <v>47.05</v>
      </c>
      <c r="CT117" s="20">
        <v>47.87</v>
      </c>
      <c r="CU117" s="20">
        <v>47.14</v>
      </c>
      <c r="CV117" s="16">
        <v>45.61</v>
      </c>
      <c r="CW117" s="16">
        <v>43.5</v>
      </c>
      <c r="CX117" s="16">
        <v>30.43</v>
      </c>
      <c r="CY117" s="18">
        <v>33.65</v>
      </c>
      <c r="CZ117" s="17">
        <v>34.19</v>
      </c>
      <c r="DA117" s="17">
        <v>33.57</v>
      </c>
      <c r="DB117" s="17">
        <v>34.96</v>
      </c>
      <c r="DC117" s="19">
        <v>36.93</v>
      </c>
      <c r="DD117" s="17">
        <v>37.380000000000003</v>
      </c>
      <c r="DE117" s="19">
        <v>38.630000000000003</v>
      </c>
      <c r="DF117" s="18">
        <v>39.28</v>
      </c>
      <c r="DG117" s="17">
        <v>40.39</v>
      </c>
      <c r="DH117" s="17">
        <v>42.13</v>
      </c>
      <c r="DI117" s="17">
        <v>45.55</v>
      </c>
      <c r="DJ117" s="17">
        <v>48.38</v>
      </c>
      <c r="DK117" s="16">
        <v>47.51</v>
      </c>
      <c r="DL117" s="20">
        <v>47.57</v>
      </c>
      <c r="DM117" s="20">
        <v>47.31</v>
      </c>
      <c r="DN117" s="16">
        <v>45.62</v>
      </c>
      <c r="DO117" s="16">
        <v>43.35</v>
      </c>
      <c r="DP117" s="16">
        <v>5</v>
      </c>
      <c r="DQ117" s="17">
        <v>6</v>
      </c>
      <c r="DR117" s="17">
        <v>4</v>
      </c>
      <c r="DS117" s="17">
        <v>0</v>
      </c>
      <c r="DT117" s="17">
        <v>-7</v>
      </c>
      <c r="DU117" s="17">
        <v>-15</v>
      </c>
      <c r="DV117" s="17">
        <v>-15</v>
      </c>
      <c r="DW117" s="17">
        <v>-17</v>
      </c>
      <c r="DX117" s="17">
        <v>-15</v>
      </c>
      <c r="DY117" s="17">
        <v>-11</v>
      </c>
      <c r="DZ117" s="17">
        <v>-7</v>
      </c>
      <c r="EA117" s="17">
        <v>0</v>
      </c>
      <c r="EB117" s="17">
        <v>1</v>
      </c>
      <c r="EC117" s="20">
        <v>2</v>
      </c>
      <c r="ED117" s="20">
        <v>4</v>
      </c>
      <c r="EE117" s="20">
        <v>3</v>
      </c>
      <c r="EF117" s="20">
        <v>1</v>
      </c>
      <c r="EG117" s="20">
        <v>1</v>
      </c>
      <c r="EI117" s="129">
        <f t="shared" si="16"/>
        <v>1.8899999999999997</v>
      </c>
      <c r="EJ117" s="129">
        <f t="shared" si="17"/>
        <v>1.9799999999999998</v>
      </c>
      <c r="EK117" s="129">
        <f t="shared" si="18"/>
        <v>2.25</v>
      </c>
      <c r="EL117" s="129">
        <f t="shared" si="19"/>
        <v>1.1299999999999999</v>
      </c>
      <c r="EM117" s="129">
        <f t="shared" si="20"/>
        <v>0.86999999999999966</v>
      </c>
      <c r="EN117" s="129">
        <f t="shared" si="21"/>
        <v>0.53999999999999981</v>
      </c>
      <c r="EO117" s="129">
        <f t="shared" si="22"/>
        <v>-0.42999999999999994</v>
      </c>
      <c r="EP117" s="129">
        <f t="shared" si="23"/>
        <v>-2.2799999999999998</v>
      </c>
      <c r="EQ117" s="129">
        <f t="shared" si="24"/>
        <v>-0.16000000000000014</v>
      </c>
      <c r="ER117" s="129">
        <f t="shared" si="25"/>
        <v>1.29</v>
      </c>
      <c r="ES117" s="129">
        <f t="shared" si="26"/>
        <v>1.46</v>
      </c>
      <c r="ET117" s="129">
        <f t="shared" si="27"/>
        <v>0.67999999999999972</v>
      </c>
      <c r="EU117" s="129">
        <f t="shared" si="28"/>
        <v>-0.63000000000000034</v>
      </c>
      <c r="EV117" s="129">
        <f t="shared" si="29"/>
        <v>-0.48999999999999977</v>
      </c>
      <c r="EW117" s="129">
        <f t="shared" si="30"/>
        <v>0.16999999999999993</v>
      </c>
    </row>
    <row r="118" spans="1:153" ht="14">
      <c r="A118" s="2" t="s">
        <v>721</v>
      </c>
      <c r="B118" s="2" t="s">
        <v>1666</v>
      </c>
      <c r="C118" s="2">
        <v>21</v>
      </c>
      <c r="D118" s="2">
        <v>4</v>
      </c>
      <c r="E118" s="2">
        <v>52370825</v>
      </c>
      <c r="F118" s="2">
        <v>151.69999999999999</v>
      </c>
      <c r="G118" s="2">
        <v>53.45</v>
      </c>
      <c r="H118" s="2" t="s">
        <v>167</v>
      </c>
      <c r="I118" s="2"/>
      <c r="J118" s="2" t="s">
        <v>79</v>
      </c>
      <c r="K118" s="2" t="s">
        <v>255</v>
      </c>
      <c r="L118" s="30"/>
      <c r="M118" s="30"/>
      <c r="N118" s="30"/>
      <c r="O118" s="30"/>
      <c r="P118" s="3" t="s">
        <v>6</v>
      </c>
      <c r="Q118" s="3">
        <v>31</v>
      </c>
      <c r="R118" s="2">
        <v>30</v>
      </c>
      <c r="S118" s="2">
        <v>28</v>
      </c>
      <c r="T118" s="2" t="s">
        <v>280</v>
      </c>
      <c r="U118" s="33"/>
      <c r="V118" s="3" t="s">
        <v>137</v>
      </c>
      <c r="W118" s="3">
        <v>65</v>
      </c>
      <c r="X118" s="2">
        <v>49</v>
      </c>
      <c r="Y118" s="2">
        <v>54</v>
      </c>
      <c r="Z118" s="2"/>
      <c r="AA118" s="33" t="s">
        <v>209</v>
      </c>
      <c r="AB118" s="12" t="s">
        <v>116</v>
      </c>
      <c r="AC118" s="12">
        <v>42</v>
      </c>
      <c r="AD118" s="13">
        <v>35</v>
      </c>
      <c r="AE118" s="13">
        <v>20</v>
      </c>
      <c r="AF118" s="13"/>
      <c r="AG118" s="34" t="s">
        <v>197</v>
      </c>
      <c r="AH118" s="2" t="s">
        <v>341</v>
      </c>
      <c r="AI118" s="2" t="s">
        <v>323</v>
      </c>
      <c r="AJ118" s="2" t="s">
        <v>281</v>
      </c>
      <c r="AK118" s="2" t="s">
        <v>106</v>
      </c>
      <c r="AL118" s="2" t="s">
        <v>87</v>
      </c>
      <c r="AM118" s="1" t="s">
        <v>131</v>
      </c>
      <c r="AN118" s="2" t="s">
        <v>89</v>
      </c>
      <c r="AO118" s="1" t="s">
        <v>197</v>
      </c>
      <c r="AP118" s="2" t="s">
        <v>91</v>
      </c>
      <c r="AQ118" s="1" t="s">
        <v>725</v>
      </c>
      <c r="AR118" s="2" t="s">
        <v>93</v>
      </c>
      <c r="AS118" s="14" t="s">
        <v>726</v>
      </c>
      <c r="AT118" s="13" t="s">
        <v>95</v>
      </c>
      <c r="AU118" s="1">
        <v>1</v>
      </c>
      <c r="AV118" s="104">
        <v>4.93</v>
      </c>
      <c r="AW118" s="107">
        <v>2.5</v>
      </c>
      <c r="AX118" s="106">
        <v>2.2000000000000002</v>
      </c>
      <c r="AY118" s="107">
        <v>2.5299999999999998</v>
      </c>
      <c r="AZ118" s="106">
        <v>0.82</v>
      </c>
      <c r="BA118" s="108">
        <v>0</v>
      </c>
      <c r="BB118" s="106">
        <v>0</v>
      </c>
      <c r="BC118" s="108">
        <v>0</v>
      </c>
      <c r="BD118" s="107">
        <v>1.77</v>
      </c>
      <c r="BE118" s="106">
        <v>3.81</v>
      </c>
      <c r="BF118" s="106">
        <v>5.97</v>
      </c>
      <c r="BG118" s="106">
        <v>6.99</v>
      </c>
      <c r="BH118" s="106">
        <v>4.12</v>
      </c>
      <c r="BI118" s="8">
        <v>2.76</v>
      </c>
      <c r="BJ118" s="7">
        <v>4.04</v>
      </c>
      <c r="BK118" s="9">
        <v>6.69</v>
      </c>
      <c r="BL118" s="4">
        <v>11</v>
      </c>
      <c r="BM118" s="4">
        <v>14.2</v>
      </c>
      <c r="BN118" s="4">
        <v>4.3499999999999996</v>
      </c>
      <c r="BO118" s="55">
        <v>3.11</v>
      </c>
      <c r="BP118" s="53">
        <v>0</v>
      </c>
      <c r="BQ118" s="53">
        <v>1.42</v>
      </c>
      <c r="BR118" s="53">
        <v>2.14</v>
      </c>
      <c r="BS118" s="54">
        <v>2.89</v>
      </c>
      <c r="BT118" s="53">
        <v>4.07</v>
      </c>
      <c r="BU118" s="54">
        <v>3.02</v>
      </c>
      <c r="BV118" s="55">
        <v>3</v>
      </c>
      <c r="BW118" s="53">
        <v>3.9</v>
      </c>
      <c r="BX118" s="53">
        <v>5.19</v>
      </c>
      <c r="BY118" s="53">
        <v>6.46</v>
      </c>
      <c r="BZ118" s="7">
        <v>3.62</v>
      </c>
      <c r="CA118" s="8">
        <v>3.81</v>
      </c>
      <c r="CB118" s="7">
        <v>4.8</v>
      </c>
      <c r="CC118" s="9">
        <v>7.94</v>
      </c>
      <c r="CD118" s="4">
        <v>11.42</v>
      </c>
      <c r="CE118" s="4">
        <v>14.55</v>
      </c>
      <c r="CF118" s="16">
        <v>21.57</v>
      </c>
      <c r="CG118" s="18">
        <v>24.9</v>
      </c>
      <c r="CH118" s="17">
        <v>28.53</v>
      </c>
      <c r="CI118" s="18">
        <v>29.24</v>
      </c>
      <c r="CJ118" s="17">
        <v>28.96</v>
      </c>
      <c r="CK118" s="19">
        <v>29.51</v>
      </c>
      <c r="CL118" s="17">
        <v>29.14</v>
      </c>
      <c r="CM118" s="19">
        <v>31.71</v>
      </c>
      <c r="CN118" s="18">
        <v>29.67</v>
      </c>
      <c r="CO118" s="17">
        <v>30.86</v>
      </c>
      <c r="CP118" s="17">
        <v>33.35</v>
      </c>
      <c r="CQ118" s="17">
        <v>33.119999999999997</v>
      </c>
      <c r="CR118" s="17">
        <v>39.26</v>
      </c>
      <c r="CS118" s="19">
        <v>47.17</v>
      </c>
      <c r="CT118" s="17">
        <v>47.68</v>
      </c>
      <c r="CU118" s="20">
        <v>47.73</v>
      </c>
      <c r="CV118" s="16">
        <v>40.68</v>
      </c>
      <c r="CW118" s="16">
        <v>44</v>
      </c>
      <c r="CX118" s="16">
        <v>21.12</v>
      </c>
      <c r="CY118" s="18">
        <v>25.91</v>
      </c>
      <c r="CZ118" s="17">
        <v>29.71</v>
      </c>
      <c r="DA118" s="17">
        <v>31.03</v>
      </c>
      <c r="DB118" s="17">
        <v>31.06</v>
      </c>
      <c r="DC118" s="19">
        <v>29.44</v>
      </c>
      <c r="DD118" s="17">
        <v>29.41</v>
      </c>
      <c r="DE118" s="19">
        <v>30.56</v>
      </c>
      <c r="DF118" s="18">
        <v>29.28</v>
      </c>
      <c r="DG118" s="17">
        <v>30.55</v>
      </c>
      <c r="DH118" s="17">
        <v>30.82</v>
      </c>
      <c r="DI118" s="17">
        <v>31.44</v>
      </c>
      <c r="DJ118" s="17">
        <v>38.049999999999997</v>
      </c>
      <c r="DK118" s="19">
        <v>46.91</v>
      </c>
      <c r="DL118" s="17">
        <v>47.35</v>
      </c>
      <c r="DM118" s="20">
        <v>45.68</v>
      </c>
      <c r="DN118" s="16">
        <v>38.26</v>
      </c>
      <c r="DO118" s="16">
        <v>40.200000000000003</v>
      </c>
      <c r="DP118" s="16">
        <v>7</v>
      </c>
      <c r="DQ118" s="17">
        <v>7</v>
      </c>
      <c r="DR118" s="17">
        <v>7</v>
      </c>
      <c r="DS118" s="17">
        <v>-7</v>
      </c>
      <c r="DT118" s="17">
        <v>-16</v>
      </c>
      <c r="DU118" s="17">
        <v>-25</v>
      </c>
      <c r="DV118" s="17">
        <v>-23</v>
      </c>
      <c r="DW118" s="17">
        <v>-26</v>
      </c>
      <c r="DX118" s="17">
        <v>-24</v>
      </c>
      <c r="DY118" s="17">
        <v>-14</v>
      </c>
      <c r="DZ118" s="17">
        <v>-5</v>
      </c>
      <c r="EA118" s="17">
        <v>2</v>
      </c>
      <c r="EB118" s="17">
        <v>10</v>
      </c>
      <c r="EC118" s="17">
        <v>11</v>
      </c>
      <c r="ED118" s="17">
        <v>6</v>
      </c>
      <c r="EE118" s="20">
        <v>2</v>
      </c>
      <c r="EF118" s="20">
        <v>6</v>
      </c>
      <c r="EG118" s="20">
        <v>5</v>
      </c>
      <c r="EI118" s="129">
        <f t="shared" si="16"/>
        <v>0.58000000000000007</v>
      </c>
      <c r="EJ118" s="129">
        <f t="shared" si="17"/>
        <v>-0.60999999999999988</v>
      </c>
      <c r="EK118" s="129">
        <f t="shared" si="18"/>
        <v>2.2000000000000002</v>
      </c>
      <c r="EL118" s="129">
        <f t="shared" si="19"/>
        <v>1.1099999999999999</v>
      </c>
      <c r="EM118" s="129">
        <f t="shared" si="20"/>
        <v>-1.3200000000000003</v>
      </c>
      <c r="EN118" s="129">
        <f t="shared" si="21"/>
        <v>-2.89</v>
      </c>
      <c r="EO118" s="129">
        <f t="shared" si="22"/>
        <v>-4.07</v>
      </c>
      <c r="EP118" s="129">
        <f t="shared" si="23"/>
        <v>-3.02</v>
      </c>
      <c r="EQ118" s="129">
        <f t="shared" si="24"/>
        <v>-1.23</v>
      </c>
      <c r="ER118" s="129">
        <f t="shared" si="25"/>
        <v>-8.9999999999999858E-2</v>
      </c>
      <c r="ES118" s="129">
        <f t="shared" si="26"/>
        <v>0.77999999999999936</v>
      </c>
      <c r="ET118" s="129">
        <f t="shared" si="27"/>
        <v>0.53000000000000025</v>
      </c>
      <c r="EU118" s="129">
        <f t="shared" si="28"/>
        <v>0.5</v>
      </c>
      <c r="EV118" s="129">
        <f t="shared" si="29"/>
        <v>-1.0500000000000003</v>
      </c>
      <c r="EW118" s="129">
        <f t="shared" si="30"/>
        <v>-0.75999999999999979</v>
      </c>
    </row>
    <row r="119" spans="1:153" ht="14">
      <c r="A119" s="2" t="s">
        <v>1305</v>
      </c>
      <c r="B119" s="2" t="s">
        <v>1666</v>
      </c>
      <c r="C119" s="2">
        <v>13</v>
      </c>
      <c r="D119" s="2">
        <v>5</v>
      </c>
      <c r="E119" s="2">
        <v>53157203</v>
      </c>
      <c r="F119" s="2">
        <v>156.30000000000001</v>
      </c>
      <c r="G119" s="2">
        <v>45.7</v>
      </c>
      <c r="H119" s="2" t="s">
        <v>167</v>
      </c>
      <c r="I119" s="2"/>
      <c r="J119" s="2" t="s">
        <v>147</v>
      </c>
      <c r="K119" s="2" t="s">
        <v>255</v>
      </c>
      <c r="L119" s="30" t="s">
        <v>168</v>
      </c>
      <c r="M119" s="30"/>
      <c r="N119" s="30"/>
      <c r="O119" s="30"/>
      <c r="P119" s="3" t="s">
        <v>17</v>
      </c>
      <c r="Q119" s="3">
        <v>43</v>
      </c>
      <c r="R119" s="2">
        <v>34</v>
      </c>
      <c r="S119" s="2">
        <v>29</v>
      </c>
      <c r="T119" s="2" t="s">
        <v>280</v>
      </c>
      <c r="U119" s="33"/>
      <c r="V119" s="3" t="s">
        <v>216</v>
      </c>
      <c r="W119" s="3">
        <v>67</v>
      </c>
      <c r="X119" s="2">
        <v>47</v>
      </c>
      <c r="Y119" s="2">
        <v>28</v>
      </c>
      <c r="Z119" s="2"/>
      <c r="AA119" s="33" t="s">
        <v>242</v>
      </c>
      <c r="AB119" s="12" t="s">
        <v>301</v>
      </c>
      <c r="AC119" s="12">
        <v>41</v>
      </c>
      <c r="AD119" s="13">
        <v>31</v>
      </c>
      <c r="AE119" s="13">
        <v>22</v>
      </c>
      <c r="AF119" s="13"/>
      <c r="AG119" s="34"/>
      <c r="AH119" s="2" t="s">
        <v>239</v>
      </c>
      <c r="AI119" s="2" t="s">
        <v>118</v>
      </c>
      <c r="AJ119" s="2" t="s">
        <v>105</v>
      </c>
      <c r="AK119" s="2" t="s">
        <v>302</v>
      </c>
      <c r="AL119" s="2" t="s">
        <v>87</v>
      </c>
      <c r="AM119" s="1" t="s">
        <v>90</v>
      </c>
      <c r="AN119" s="2" t="s">
        <v>89</v>
      </c>
      <c r="AO119" s="1" t="s">
        <v>180</v>
      </c>
      <c r="AP119" s="2" t="s">
        <v>91</v>
      </c>
      <c r="AQ119" s="1" t="s">
        <v>303</v>
      </c>
      <c r="AR119" s="2" t="s">
        <v>93</v>
      </c>
      <c r="AS119" s="14" t="s">
        <v>304</v>
      </c>
      <c r="AT119" s="15" t="s">
        <v>95</v>
      </c>
      <c r="AU119" s="1">
        <v>-7</v>
      </c>
      <c r="AV119" s="104">
        <v>3.93</v>
      </c>
      <c r="AW119" s="107">
        <v>2.9</v>
      </c>
      <c r="AX119" s="106">
        <v>2.2799999999999998</v>
      </c>
      <c r="AY119" s="107">
        <v>2.2000000000000002</v>
      </c>
      <c r="AZ119" s="106">
        <v>2.2799999999999998</v>
      </c>
      <c r="BA119" s="108">
        <v>2.99</v>
      </c>
      <c r="BB119" s="106">
        <v>2.41</v>
      </c>
      <c r="BC119" s="108">
        <v>2.02</v>
      </c>
      <c r="BD119" s="107">
        <v>2.2000000000000002</v>
      </c>
      <c r="BE119" s="106">
        <v>2.04</v>
      </c>
      <c r="BF119" s="106">
        <v>3.62</v>
      </c>
      <c r="BG119" s="106">
        <v>4.95</v>
      </c>
      <c r="BH119" s="106">
        <v>2.36</v>
      </c>
      <c r="BI119" s="8">
        <v>2.86</v>
      </c>
      <c r="BJ119" s="5">
        <v>4.2</v>
      </c>
      <c r="BK119" s="9">
        <v>5.99</v>
      </c>
      <c r="BL119" s="4">
        <v>8.16</v>
      </c>
      <c r="BM119" s="4">
        <v>14.43</v>
      </c>
      <c r="BN119" s="4">
        <v>4.3099999999999996</v>
      </c>
      <c r="BO119" s="6">
        <v>2.66</v>
      </c>
      <c r="BP119" s="7">
        <v>1.45</v>
      </c>
      <c r="BQ119" s="7">
        <v>0</v>
      </c>
      <c r="BR119" s="7">
        <v>0</v>
      </c>
      <c r="BS119" s="8">
        <v>1.27</v>
      </c>
      <c r="BT119" s="7">
        <v>1.99</v>
      </c>
      <c r="BU119" s="8">
        <v>2.36</v>
      </c>
      <c r="BV119" s="6">
        <v>2.68</v>
      </c>
      <c r="BW119" s="7">
        <v>2.62</v>
      </c>
      <c r="BX119" s="7">
        <v>3.62</v>
      </c>
      <c r="BY119" s="7">
        <v>4.43</v>
      </c>
      <c r="BZ119" s="7">
        <v>3.61</v>
      </c>
      <c r="CA119" s="8">
        <v>4.04</v>
      </c>
      <c r="CB119" s="5">
        <v>4.79</v>
      </c>
      <c r="CC119" s="9">
        <v>6.6</v>
      </c>
      <c r="CD119" s="4">
        <v>9.23</v>
      </c>
      <c r="CE119" s="4">
        <v>15.6</v>
      </c>
      <c r="CF119" s="16">
        <v>25.84</v>
      </c>
      <c r="CG119" s="18">
        <v>29.9</v>
      </c>
      <c r="CH119" s="17">
        <v>32.96</v>
      </c>
      <c r="CI119" s="18">
        <v>34.79</v>
      </c>
      <c r="CJ119" s="17">
        <v>36.61</v>
      </c>
      <c r="CK119" s="19">
        <v>36.53</v>
      </c>
      <c r="CL119" s="17">
        <v>38.85</v>
      </c>
      <c r="CM119" s="19">
        <v>40.14</v>
      </c>
      <c r="CN119" s="18">
        <v>40.049999999999997</v>
      </c>
      <c r="CO119" s="17">
        <v>40.1</v>
      </c>
      <c r="CP119" s="17">
        <v>40.96</v>
      </c>
      <c r="CQ119" s="17">
        <v>41.46</v>
      </c>
      <c r="CR119" s="17">
        <v>45.8</v>
      </c>
      <c r="CS119" s="19">
        <v>49.48</v>
      </c>
      <c r="CT119" s="23">
        <v>48.31</v>
      </c>
      <c r="CU119" s="20">
        <v>48.45</v>
      </c>
      <c r="CV119" s="16">
        <v>45.58</v>
      </c>
      <c r="CW119" s="16">
        <v>42.49</v>
      </c>
      <c r="CX119" s="16">
        <v>25.11</v>
      </c>
      <c r="CY119" s="18">
        <v>28.77</v>
      </c>
      <c r="CZ119" s="17">
        <v>32.369999999999997</v>
      </c>
      <c r="DA119" s="17">
        <v>36.71</v>
      </c>
      <c r="DB119" s="17">
        <v>37.43</v>
      </c>
      <c r="DC119" s="19">
        <v>37.270000000000003</v>
      </c>
      <c r="DD119" s="17">
        <v>39.17</v>
      </c>
      <c r="DE119" s="19">
        <v>40.6</v>
      </c>
      <c r="DF119" s="18">
        <v>41.95</v>
      </c>
      <c r="DG119" s="17">
        <v>40.880000000000003</v>
      </c>
      <c r="DH119" s="17">
        <v>40.840000000000003</v>
      </c>
      <c r="DI119" s="17">
        <v>40.9</v>
      </c>
      <c r="DJ119" s="17">
        <v>45.09</v>
      </c>
      <c r="DK119" s="19">
        <v>49.15</v>
      </c>
      <c r="DL119" s="23">
        <v>49.94</v>
      </c>
      <c r="DM119" s="20">
        <v>48.11</v>
      </c>
      <c r="DN119" s="16">
        <v>45.2</v>
      </c>
      <c r="DO119" s="16">
        <v>42.13</v>
      </c>
      <c r="DP119" s="16">
        <v>3</v>
      </c>
      <c r="DQ119" s="17">
        <v>4</v>
      </c>
      <c r="DR119" s="17">
        <v>3</v>
      </c>
      <c r="DS119" s="17">
        <v>0</v>
      </c>
      <c r="DT119" s="17">
        <v>-1</v>
      </c>
      <c r="DU119" s="17">
        <v>-7</v>
      </c>
      <c r="DV119" s="17">
        <v>-14</v>
      </c>
      <c r="DW119" s="17">
        <v>-20</v>
      </c>
      <c r="DX119" s="17">
        <v>-24</v>
      </c>
      <c r="DY119" s="17">
        <v>-22</v>
      </c>
      <c r="DZ119" s="17">
        <v>-15</v>
      </c>
      <c r="EA119" s="17">
        <v>-10</v>
      </c>
      <c r="EB119" s="17">
        <v>-1</v>
      </c>
      <c r="EC119" s="17">
        <v>4</v>
      </c>
      <c r="ED119" s="23">
        <v>4</v>
      </c>
      <c r="EE119" s="20">
        <v>3</v>
      </c>
      <c r="EF119" s="20">
        <v>0</v>
      </c>
      <c r="EG119" s="20">
        <v>0</v>
      </c>
      <c r="EI119" s="129">
        <f t="shared" si="16"/>
        <v>-0.37999999999999945</v>
      </c>
      <c r="EJ119" s="129">
        <f t="shared" si="17"/>
        <v>0.23999999999999977</v>
      </c>
      <c r="EK119" s="129">
        <f t="shared" si="18"/>
        <v>0.82999999999999985</v>
      </c>
      <c r="EL119" s="129">
        <f t="shared" si="19"/>
        <v>2.2000000000000002</v>
      </c>
      <c r="EM119" s="129">
        <f t="shared" si="20"/>
        <v>2.2799999999999998</v>
      </c>
      <c r="EN119" s="129">
        <f t="shared" si="21"/>
        <v>1.7200000000000002</v>
      </c>
      <c r="EO119" s="129">
        <f t="shared" si="22"/>
        <v>0.42000000000000015</v>
      </c>
      <c r="EP119" s="129">
        <f t="shared" si="23"/>
        <v>-0.33999999999999986</v>
      </c>
      <c r="EQ119" s="129">
        <f t="shared" si="24"/>
        <v>-0.48</v>
      </c>
      <c r="ER119" s="129">
        <f t="shared" si="25"/>
        <v>-0.58000000000000007</v>
      </c>
      <c r="ES119" s="129">
        <f t="shared" si="26"/>
        <v>0</v>
      </c>
      <c r="ET119" s="129">
        <f t="shared" si="27"/>
        <v>0.52000000000000046</v>
      </c>
      <c r="EU119" s="129">
        <f t="shared" si="28"/>
        <v>-1.25</v>
      </c>
      <c r="EV119" s="129">
        <f t="shared" si="29"/>
        <v>-1.1800000000000002</v>
      </c>
      <c r="EW119" s="129">
        <f t="shared" si="30"/>
        <v>-0.58999999999999986</v>
      </c>
    </row>
    <row r="120" spans="1:153" ht="14">
      <c r="A120" s="2" t="s">
        <v>1295</v>
      </c>
      <c r="B120" s="2" t="s">
        <v>1666</v>
      </c>
      <c r="C120" s="2">
        <v>13</v>
      </c>
      <c r="D120" s="2">
        <v>5</v>
      </c>
      <c r="E120" s="2">
        <v>53157119</v>
      </c>
      <c r="F120" s="2">
        <v>162.9</v>
      </c>
      <c r="G120" s="2">
        <v>48.6</v>
      </c>
      <c r="H120" s="2" t="s">
        <v>167</v>
      </c>
      <c r="I120" s="2"/>
      <c r="J120" s="2" t="s">
        <v>99</v>
      </c>
      <c r="K120" s="2" t="s">
        <v>215</v>
      </c>
      <c r="L120" s="30" t="s">
        <v>168</v>
      </c>
      <c r="M120" s="30"/>
      <c r="N120" s="30"/>
      <c r="O120" s="30"/>
      <c r="P120" s="3" t="s">
        <v>17</v>
      </c>
      <c r="Q120" s="3">
        <v>30</v>
      </c>
      <c r="R120" s="2">
        <v>29</v>
      </c>
      <c r="S120" s="2">
        <v>27</v>
      </c>
      <c r="T120" s="2" t="s">
        <v>271</v>
      </c>
      <c r="U120" s="33"/>
      <c r="V120" s="3" t="s">
        <v>216</v>
      </c>
      <c r="W120" s="3">
        <v>61</v>
      </c>
      <c r="X120" s="2">
        <v>41</v>
      </c>
      <c r="Y120" s="2">
        <v>35</v>
      </c>
      <c r="Z120" s="2"/>
      <c r="AA120" s="33" t="s">
        <v>242</v>
      </c>
      <c r="AB120" s="12" t="s">
        <v>217</v>
      </c>
      <c r="AC120" s="12">
        <v>49</v>
      </c>
      <c r="AD120" s="13">
        <v>28</v>
      </c>
      <c r="AE120" s="13">
        <v>23</v>
      </c>
      <c r="AF120" s="13"/>
      <c r="AG120" s="34" t="s">
        <v>197</v>
      </c>
      <c r="AH120" s="2" t="s">
        <v>218</v>
      </c>
      <c r="AI120" s="2" t="s">
        <v>219</v>
      </c>
      <c r="AJ120" s="2" t="s">
        <v>140</v>
      </c>
      <c r="AK120" s="2" t="s">
        <v>220</v>
      </c>
      <c r="AL120" s="2" t="s">
        <v>87</v>
      </c>
      <c r="AM120" s="1" t="s">
        <v>176</v>
      </c>
      <c r="AN120" s="2" t="s">
        <v>89</v>
      </c>
      <c r="AO120" s="1" t="s">
        <v>108</v>
      </c>
      <c r="AP120" s="2" t="s">
        <v>91</v>
      </c>
      <c r="AQ120" s="1" t="s">
        <v>221</v>
      </c>
      <c r="AR120" s="2" t="s">
        <v>93</v>
      </c>
      <c r="AS120" s="14" t="s">
        <v>222</v>
      </c>
      <c r="AT120" s="15" t="s">
        <v>95</v>
      </c>
      <c r="AU120" s="1">
        <v>0</v>
      </c>
      <c r="AV120" s="104">
        <v>3.34</v>
      </c>
      <c r="AW120" s="107">
        <v>3.22</v>
      </c>
      <c r="AX120" s="106">
        <v>3.38</v>
      </c>
      <c r="AY120" s="107">
        <v>3.25</v>
      </c>
      <c r="AZ120" s="106">
        <v>2.74</v>
      </c>
      <c r="BA120" s="108">
        <v>2.74</v>
      </c>
      <c r="BB120" s="106">
        <v>3.29</v>
      </c>
      <c r="BC120" s="108">
        <v>3.19</v>
      </c>
      <c r="BD120" s="107">
        <v>3.58</v>
      </c>
      <c r="BE120" s="106">
        <v>4.76</v>
      </c>
      <c r="BF120" s="106">
        <v>5.89</v>
      </c>
      <c r="BG120" s="106">
        <v>6.09</v>
      </c>
      <c r="BH120" s="106">
        <v>3.49</v>
      </c>
      <c r="BI120" s="8">
        <v>4.3499999999999996</v>
      </c>
      <c r="BJ120" s="7">
        <v>5.92</v>
      </c>
      <c r="BK120" s="9">
        <v>7.07</v>
      </c>
      <c r="BL120" s="4">
        <v>13.96</v>
      </c>
      <c r="BM120" s="4">
        <v>16.600000000000001</v>
      </c>
      <c r="BN120" s="4">
        <v>2.91</v>
      </c>
      <c r="BO120" s="6">
        <v>2.95</v>
      </c>
      <c r="BP120" s="7">
        <v>0</v>
      </c>
      <c r="BQ120" s="7">
        <v>0</v>
      </c>
      <c r="BR120" s="7">
        <v>1.54</v>
      </c>
      <c r="BS120" s="8">
        <v>2.61</v>
      </c>
      <c r="BT120" s="7">
        <v>2.48</v>
      </c>
      <c r="BU120" s="8">
        <v>3.11</v>
      </c>
      <c r="BV120" s="6">
        <v>3.12</v>
      </c>
      <c r="BW120" s="7">
        <v>4.38</v>
      </c>
      <c r="BX120" s="7">
        <v>6.34</v>
      </c>
      <c r="BY120" s="7">
        <v>7.7</v>
      </c>
      <c r="BZ120" s="7">
        <v>4.25</v>
      </c>
      <c r="CA120" s="8">
        <v>4.28</v>
      </c>
      <c r="CB120" s="7">
        <v>6.58</v>
      </c>
      <c r="CC120" s="9">
        <v>7.79</v>
      </c>
      <c r="CD120" s="4">
        <v>10.55</v>
      </c>
      <c r="CE120" s="4">
        <v>15.73</v>
      </c>
      <c r="CF120" s="16">
        <v>27.82</v>
      </c>
      <c r="CG120" s="18">
        <v>29.58</v>
      </c>
      <c r="CH120" s="17">
        <v>31.89</v>
      </c>
      <c r="CI120" s="18">
        <v>33.08</v>
      </c>
      <c r="CJ120" s="17">
        <v>35.590000000000003</v>
      </c>
      <c r="CK120" s="19">
        <v>35.47</v>
      </c>
      <c r="CL120" s="17">
        <v>35.049999999999997</v>
      </c>
      <c r="CM120" s="19">
        <v>36.92</v>
      </c>
      <c r="CN120" s="18">
        <v>37.26</v>
      </c>
      <c r="CO120" s="17">
        <v>37.44</v>
      </c>
      <c r="CP120" s="17">
        <v>38.89</v>
      </c>
      <c r="CQ120" s="17">
        <v>40.32</v>
      </c>
      <c r="CR120" s="17">
        <v>43.52</v>
      </c>
      <c r="CS120" s="19">
        <v>43.03</v>
      </c>
      <c r="CT120" s="17">
        <v>41.86</v>
      </c>
      <c r="CU120" s="20">
        <v>42.82</v>
      </c>
      <c r="CV120" s="16">
        <v>41.62</v>
      </c>
      <c r="CW120" s="16">
        <v>37.5</v>
      </c>
      <c r="CX120" s="16">
        <v>27.08</v>
      </c>
      <c r="CY120" s="18">
        <v>29.42</v>
      </c>
      <c r="CZ120" s="17">
        <v>31.08</v>
      </c>
      <c r="DA120" s="17">
        <v>33.72</v>
      </c>
      <c r="DB120" s="17">
        <v>36.24</v>
      </c>
      <c r="DC120" s="19">
        <v>36.299999999999997</v>
      </c>
      <c r="DD120" s="17">
        <v>36.01</v>
      </c>
      <c r="DE120" s="19">
        <v>36.32</v>
      </c>
      <c r="DF120" s="18">
        <v>37.770000000000003</v>
      </c>
      <c r="DG120" s="17">
        <v>37.159999999999997</v>
      </c>
      <c r="DH120" s="17">
        <v>38.020000000000003</v>
      </c>
      <c r="DI120" s="17">
        <v>40.950000000000003</v>
      </c>
      <c r="DJ120" s="17">
        <v>42.16</v>
      </c>
      <c r="DK120" s="19">
        <v>43.41</v>
      </c>
      <c r="DL120" s="17">
        <v>41.07</v>
      </c>
      <c r="DM120" s="20">
        <v>42.65</v>
      </c>
      <c r="DN120" s="16">
        <v>42.81</v>
      </c>
      <c r="DO120" s="16">
        <v>37.24</v>
      </c>
      <c r="DP120" s="16">
        <v>1</v>
      </c>
      <c r="DQ120" s="17">
        <v>0</v>
      </c>
      <c r="DR120" s="17">
        <v>1</v>
      </c>
      <c r="DS120" s="17">
        <v>1</v>
      </c>
      <c r="DT120" s="17">
        <v>0</v>
      </c>
      <c r="DU120" s="17">
        <v>0</v>
      </c>
      <c r="DV120" s="17">
        <v>-2</v>
      </c>
      <c r="DW120" s="17">
        <v>-5</v>
      </c>
      <c r="DX120" s="17">
        <v>-5</v>
      </c>
      <c r="DY120" s="17">
        <v>-5</v>
      </c>
      <c r="DZ120" s="17">
        <v>0</v>
      </c>
      <c r="EA120" s="17">
        <v>3</v>
      </c>
      <c r="EB120" s="17">
        <v>8</v>
      </c>
      <c r="EC120" s="17">
        <v>10</v>
      </c>
      <c r="ED120" s="17">
        <v>11</v>
      </c>
      <c r="EE120" s="20">
        <v>8</v>
      </c>
      <c r="EF120" s="20">
        <v>3</v>
      </c>
      <c r="EG120" s="20">
        <v>2</v>
      </c>
      <c r="EI120" s="129">
        <f t="shared" si="16"/>
        <v>0.42999999999999972</v>
      </c>
      <c r="EJ120" s="129">
        <f t="shared" si="17"/>
        <v>0.27</v>
      </c>
      <c r="EK120" s="129">
        <f t="shared" si="18"/>
        <v>3.38</v>
      </c>
      <c r="EL120" s="129">
        <f t="shared" si="19"/>
        <v>3.25</v>
      </c>
      <c r="EM120" s="129">
        <f t="shared" si="20"/>
        <v>1.2000000000000002</v>
      </c>
      <c r="EN120" s="129">
        <f t="shared" si="21"/>
        <v>0.13000000000000034</v>
      </c>
      <c r="EO120" s="129">
        <f t="shared" si="22"/>
        <v>0.81</v>
      </c>
      <c r="EP120" s="129">
        <f t="shared" si="23"/>
        <v>8.0000000000000071E-2</v>
      </c>
      <c r="EQ120" s="129">
        <f t="shared" si="24"/>
        <v>0.45999999999999996</v>
      </c>
      <c r="ER120" s="129">
        <f t="shared" si="25"/>
        <v>0.37999999999999989</v>
      </c>
      <c r="ES120" s="129">
        <f t="shared" si="26"/>
        <v>-0.45000000000000018</v>
      </c>
      <c r="ET120" s="129">
        <f t="shared" si="27"/>
        <v>-1.6100000000000003</v>
      </c>
      <c r="EU120" s="129">
        <f t="shared" si="28"/>
        <v>-0.75999999999999979</v>
      </c>
      <c r="EV120" s="129">
        <f t="shared" si="29"/>
        <v>6.9999999999999396E-2</v>
      </c>
      <c r="EW120" s="129">
        <f t="shared" si="30"/>
        <v>-0.66000000000000014</v>
      </c>
    </row>
    <row r="121" spans="1:153" ht="14">
      <c r="A121" s="2" t="s">
        <v>1116</v>
      </c>
      <c r="B121" s="2" t="s">
        <v>1666</v>
      </c>
      <c r="C121" s="2">
        <v>14</v>
      </c>
      <c r="D121" s="2">
        <v>8</v>
      </c>
      <c r="E121" s="2">
        <v>54009181</v>
      </c>
      <c r="F121" s="2">
        <v>165.3</v>
      </c>
      <c r="G121" s="2">
        <v>62.8</v>
      </c>
      <c r="H121" s="2" t="s">
        <v>167</v>
      </c>
      <c r="I121" s="2"/>
      <c r="J121" s="2" t="s">
        <v>147</v>
      </c>
      <c r="K121" s="2" t="s">
        <v>215</v>
      </c>
      <c r="L121" s="30" t="s">
        <v>168</v>
      </c>
      <c r="M121" s="30"/>
      <c r="N121" s="30"/>
      <c r="O121" s="30"/>
      <c r="P121" s="3" t="s">
        <v>6</v>
      </c>
      <c r="Q121" s="3">
        <v>41</v>
      </c>
      <c r="R121" s="2">
        <v>33</v>
      </c>
      <c r="S121" s="2">
        <v>28</v>
      </c>
      <c r="T121" s="2" t="s">
        <v>1119</v>
      </c>
      <c r="U121" s="33"/>
      <c r="V121" s="3" t="s">
        <v>232</v>
      </c>
      <c r="W121" s="3">
        <v>63</v>
      </c>
      <c r="X121" s="2">
        <v>41</v>
      </c>
      <c r="Y121" s="2">
        <v>33</v>
      </c>
      <c r="Z121" s="2"/>
      <c r="AA121" s="33" t="s">
        <v>443</v>
      </c>
      <c r="AB121" s="12" t="s">
        <v>217</v>
      </c>
      <c r="AC121" s="12">
        <v>45</v>
      </c>
      <c r="AD121" s="13">
        <v>37</v>
      </c>
      <c r="AE121" s="13">
        <v>19</v>
      </c>
      <c r="AF121" s="13"/>
      <c r="AG121" s="34" t="s">
        <v>197</v>
      </c>
      <c r="AH121" s="2" t="s">
        <v>250</v>
      </c>
      <c r="AI121" s="2" t="s">
        <v>323</v>
      </c>
      <c r="AJ121" s="2" t="s">
        <v>257</v>
      </c>
      <c r="AK121" s="2" t="s">
        <v>151</v>
      </c>
      <c r="AL121" s="2" t="s">
        <v>87</v>
      </c>
      <c r="AM121" s="1" t="s">
        <v>176</v>
      </c>
      <c r="AN121" s="2" t="s">
        <v>89</v>
      </c>
      <c r="AO121" s="1" t="s">
        <v>131</v>
      </c>
      <c r="AP121" s="2" t="s">
        <v>91</v>
      </c>
      <c r="AQ121" s="1" t="s">
        <v>1120</v>
      </c>
      <c r="AR121" s="2" t="s">
        <v>93</v>
      </c>
      <c r="AS121" s="14" t="s">
        <v>133</v>
      </c>
      <c r="AT121" s="15" t="s">
        <v>95</v>
      </c>
      <c r="AU121" s="1">
        <v>-4</v>
      </c>
      <c r="AV121" s="104">
        <v>3.28</v>
      </c>
      <c r="AW121" s="107">
        <v>2.87</v>
      </c>
      <c r="AX121" s="106">
        <v>2.37</v>
      </c>
      <c r="AY121" s="107">
        <v>2.62</v>
      </c>
      <c r="AZ121" s="106">
        <v>1.74</v>
      </c>
      <c r="BA121" s="108">
        <v>1.3</v>
      </c>
      <c r="BB121" s="106">
        <v>0</v>
      </c>
      <c r="BC121" s="108">
        <v>0</v>
      </c>
      <c r="BD121" s="107">
        <v>1.66</v>
      </c>
      <c r="BE121" s="106">
        <v>2.29</v>
      </c>
      <c r="BF121" s="106">
        <v>3.68</v>
      </c>
      <c r="BG121" s="106">
        <v>3.83</v>
      </c>
      <c r="BH121" s="106">
        <v>3.87</v>
      </c>
      <c r="BI121" s="8">
        <v>3.44</v>
      </c>
      <c r="BJ121" s="7">
        <v>4.7300000000000004</v>
      </c>
      <c r="BK121" s="9">
        <v>6.73</v>
      </c>
      <c r="BL121" s="4">
        <v>11.12</v>
      </c>
      <c r="BM121" s="4">
        <v>15.35</v>
      </c>
      <c r="BN121" s="4">
        <v>3.63</v>
      </c>
      <c r="BO121" s="6">
        <v>1.94</v>
      </c>
      <c r="BP121" s="7">
        <v>0</v>
      </c>
      <c r="BQ121" s="7">
        <v>0</v>
      </c>
      <c r="BR121" s="7">
        <v>0.84</v>
      </c>
      <c r="BS121" s="8">
        <v>3.25</v>
      </c>
      <c r="BT121" s="7">
        <v>2.8</v>
      </c>
      <c r="BU121" s="8">
        <v>3.88</v>
      </c>
      <c r="BV121" s="6">
        <v>3.65</v>
      </c>
      <c r="BW121" s="7">
        <v>4.22</v>
      </c>
      <c r="BX121" s="7">
        <v>3.11</v>
      </c>
      <c r="BY121" s="7">
        <v>3.34</v>
      </c>
      <c r="BZ121" s="7">
        <v>3.13</v>
      </c>
      <c r="CA121" s="8">
        <v>3.93</v>
      </c>
      <c r="CB121" s="7">
        <v>5.32</v>
      </c>
      <c r="CC121" s="9">
        <v>6.93</v>
      </c>
      <c r="CD121" s="4">
        <v>10.28</v>
      </c>
      <c r="CE121" s="4">
        <v>14.14</v>
      </c>
      <c r="CF121" s="16">
        <v>26.98</v>
      </c>
      <c r="CG121" s="18">
        <v>31.62</v>
      </c>
      <c r="CH121" s="17">
        <v>34.42</v>
      </c>
      <c r="CI121" s="18">
        <v>34.99</v>
      </c>
      <c r="CJ121" s="17">
        <v>36.380000000000003</v>
      </c>
      <c r="CK121" s="19">
        <v>38.659999999999997</v>
      </c>
      <c r="CL121" s="17">
        <v>39.47</v>
      </c>
      <c r="CM121" s="19">
        <v>40.08</v>
      </c>
      <c r="CN121" s="18">
        <v>39.92</v>
      </c>
      <c r="CO121" s="17">
        <v>39.840000000000003</v>
      </c>
      <c r="CP121" s="17">
        <v>40.049999999999997</v>
      </c>
      <c r="CQ121" s="17">
        <v>42.9</v>
      </c>
      <c r="CR121" s="17">
        <v>44.87</v>
      </c>
      <c r="CS121" s="19">
        <v>48.21</v>
      </c>
      <c r="CT121" s="17">
        <v>48.41</v>
      </c>
      <c r="CU121" s="20">
        <v>43.78</v>
      </c>
      <c r="CV121" s="16">
        <v>42.42</v>
      </c>
      <c r="CW121" s="16">
        <v>37.49</v>
      </c>
      <c r="CX121" s="16">
        <v>26.39</v>
      </c>
      <c r="CY121" s="18">
        <v>31.22</v>
      </c>
      <c r="CZ121" s="17">
        <v>35.229999999999997</v>
      </c>
      <c r="DA121" s="17">
        <v>36.42</v>
      </c>
      <c r="DB121" s="17">
        <v>36.82</v>
      </c>
      <c r="DC121" s="19">
        <v>38.53</v>
      </c>
      <c r="DD121" s="17">
        <v>39.01</v>
      </c>
      <c r="DE121" s="19">
        <v>39.75</v>
      </c>
      <c r="DF121" s="18">
        <v>39.01</v>
      </c>
      <c r="DG121" s="17">
        <v>39.69</v>
      </c>
      <c r="DH121" s="17">
        <v>39.96</v>
      </c>
      <c r="DI121" s="17">
        <v>42.62</v>
      </c>
      <c r="DJ121" s="17">
        <v>45.11</v>
      </c>
      <c r="DK121" s="19">
        <v>48.68</v>
      </c>
      <c r="DL121" s="17">
        <v>49.2</v>
      </c>
      <c r="DM121" s="20">
        <v>44.19</v>
      </c>
      <c r="DN121" s="16">
        <v>42.35</v>
      </c>
      <c r="DO121" s="16">
        <v>36.04</v>
      </c>
      <c r="DP121" s="16">
        <v>7</v>
      </c>
      <c r="DQ121" s="17">
        <v>10</v>
      </c>
      <c r="DR121" s="17">
        <v>10</v>
      </c>
      <c r="DS121" s="17">
        <v>8</v>
      </c>
      <c r="DT121" s="17">
        <v>4</v>
      </c>
      <c r="DU121" s="17">
        <v>-4</v>
      </c>
      <c r="DV121" s="17">
        <v>-9</v>
      </c>
      <c r="DW121" s="17">
        <v>-8</v>
      </c>
      <c r="DX121" s="17">
        <v>-7</v>
      </c>
      <c r="DY121" s="17">
        <v>-2</v>
      </c>
      <c r="DZ121" s="17">
        <v>5</v>
      </c>
      <c r="EA121" s="17">
        <v>7</v>
      </c>
      <c r="EB121" s="17">
        <v>12</v>
      </c>
      <c r="EC121" s="17">
        <v>18</v>
      </c>
      <c r="ED121" s="17">
        <v>16</v>
      </c>
      <c r="EE121" s="20">
        <v>13</v>
      </c>
      <c r="EF121" s="20">
        <v>6</v>
      </c>
      <c r="EG121" s="20">
        <v>6</v>
      </c>
      <c r="EI121" s="129">
        <f t="shared" si="16"/>
        <v>-0.35000000000000009</v>
      </c>
      <c r="EJ121" s="129">
        <f t="shared" si="17"/>
        <v>0.93000000000000016</v>
      </c>
      <c r="EK121" s="129">
        <f t="shared" si="18"/>
        <v>2.37</v>
      </c>
      <c r="EL121" s="129">
        <f t="shared" si="19"/>
        <v>2.62</v>
      </c>
      <c r="EM121" s="129">
        <f t="shared" si="20"/>
        <v>0.9</v>
      </c>
      <c r="EN121" s="129">
        <f t="shared" si="21"/>
        <v>-1.95</v>
      </c>
      <c r="EO121" s="129">
        <f t="shared" si="22"/>
        <v>-2.8</v>
      </c>
      <c r="EP121" s="129">
        <f t="shared" si="23"/>
        <v>-3.88</v>
      </c>
      <c r="EQ121" s="129">
        <f t="shared" si="24"/>
        <v>-1.99</v>
      </c>
      <c r="ER121" s="129">
        <f t="shared" si="25"/>
        <v>-1.9299999999999997</v>
      </c>
      <c r="ES121" s="129">
        <f t="shared" si="26"/>
        <v>0.57000000000000028</v>
      </c>
      <c r="ET121" s="129">
        <f t="shared" si="27"/>
        <v>0.49000000000000021</v>
      </c>
      <c r="EU121" s="129">
        <f t="shared" si="28"/>
        <v>0.74000000000000021</v>
      </c>
      <c r="EV121" s="129">
        <f t="shared" si="29"/>
        <v>-0.49000000000000021</v>
      </c>
      <c r="EW121" s="129">
        <f t="shared" si="30"/>
        <v>-0.58999999999999986</v>
      </c>
    </row>
    <row r="122" spans="1:153" ht="14">
      <c r="A122" s="2" t="s">
        <v>1321</v>
      </c>
      <c r="B122" s="2" t="s">
        <v>1666</v>
      </c>
      <c r="C122" s="2">
        <v>15</v>
      </c>
      <c r="D122" s="2">
        <v>8</v>
      </c>
      <c r="E122" s="2">
        <v>48053215</v>
      </c>
      <c r="F122" s="2">
        <v>161.30000000000001</v>
      </c>
      <c r="G122" s="2">
        <v>46.6</v>
      </c>
      <c r="H122" s="2" t="s">
        <v>167</v>
      </c>
      <c r="I122" s="2"/>
      <c r="J122" s="2" t="s">
        <v>99</v>
      </c>
      <c r="K122" s="2" t="s">
        <v>358</v>
      </c>
      <c r="L122" s="30" t="s">
        <v>168</v>
      </c>
      <c r="M122" s="30"/>
      <c r="N122" s="30"/>
      <c r="O122" s="30"/>
      <c r="P122" s="3" t="s">
        <v>6</v>
      </c>
      <c r="Q122" s="3">
        <v>25</v>
      </c>
      <c r="R122" s="2">
        <v>22</v>
      </c>
      <c r="S122" s="2">
        <v>17</v>
      </c>
      <c r="T122" s="2" t="s">
        <v>1322</v>
      </c>
      <c r="U122" s="33"/>
      <c r="V122" s="3" t="s">
        <v>137</v>
      </c>
      <c r="W122" s="3">
        <v>52</v>
      </c>
      <c r="X122" s="2">
        <v>36</v>
      </c>
      <c r="Y122" s="2">
        <v>29</v>
      </c>
      <c r="Z122" s="2"/>
      <c r="AA122" s="33" t="s">
        <v>443</v>
      </c>
      <c r="AB122" s="12" t="s">
        <v>116</v>
      </c>
      <c r="AC122" s="12">
        <v>46</v>
      </c>
      <c r="AD122" s="13">
        <v>33</v>
      </c>
      <c r="AE122" s="13">
        <v>9</v>
      </c>
      <c r="AF122" s="13"/>
      <c r="AG122" s="34" t="s">
        <v>180</v>
      </c>
      <c r="AH122" s="2" t="s">
        <v>239</v>
      </c>
      <c r="AI122" s="2" t="s">
        <v>118</v>
      </c>
      <c r="AJ122" s="2" t="s">
        <v>226</v>
      </c>
      <c r="AK122" s="2" t="s">
        <v>359</v>
      </c>
      <c r="AL122" s="2" t="s">
        <v>87</v>
      </c>
      <c r="AM122" s="1" t="s">
        <v>176</v>
      </c>
      <c r="AN122" s="2" t="s">
        <v>89</v>
      </c>
      <c r="AO122" s="1" t="s">
        <v>131</v>
      </c>
      <c r="AP122" s="2" t="s">
        <v>91</v>
      </c>
      <c r="AQ122" s="1" t="s">
        <v>360</v>
      </c>
      <c r="AR122" s="2" t="s">
        <v>93</v>
      </c>
      <c r="AS122" s="14" t="s">
        <v>361</v>
      </c>
      <c r="AT122" s="15" t="s">
        <v>95</v>
      </c>
      <c r="AU122" s="1">
        <v>0</v>
      </c>
      <c r="AV122" s="104">
        <v>5.61</v>
      </c>
      <c r="AW122" s="114">
        <v>3.71</v>
      </c>
      <c r="AX122" s="115">
        <v>3.9</v>
      </c>
      <c r="AY122" s="107">
        <v>3.48</v>
      </c>
      <c r="AZ122" s="106">
        <v>4.8</v>
      </c>
      <c r="BA122" s="108">
        <v>4.13</v>
      </c>
      <c r="BB122" s="106">
        <v>2.68</v>
      </c>
      <c r="BC122" s="108">
        <v>3.28</v>
      </c>
      <c r="BD122" s="107">
        <v>2.56</v>
      </c>
      <c r="BE122" s="106">
        <v>4.1900000000000004</v>
      </c>
      <c r="BF122" s="106">
        <v>8.6999999999999993</v>
      </c>
      <c r="BG122" s="106">
        <v>5.73</v>
      </c>
      <c r="BH122" s="106">
        <v>3.5</v>
      </c>
      <c r="BI122" s="8">
        <v>3.64</v>
      </c>
      <c r="BJ122" s="7">
        <v>3.39</v>
      </c>
      <c r="BK122" s="9">
        <v>6.11</v>
      </c>
      <c r="BL122" s="4">
        <v>10.65</v>
      </c>
      <c r="BM122" s="4">
        <v>15.21</v>
      </c>
      <c r="BN122" s="4">
        <v>5.1100000000000003</v>
      </c>
      <c r="BO122" s="39">
        <v>1.1100000000000001</v>
      </c>
      <c r="BP122" s="5">
        <v>0</v>
      </c>
      <c r="BQ122" s="7">
        <v>0</v>
      </c>
      <c r="BR122" s="7">
        <v>2.66</v>
      </c>
      <c r="BS122" s="8">
        <v>4.66</v>
      </c>
      <c r="BT122" s="7">
        <v>3.39</v>
      </c>
      <c r="BU122" s="8">
        <v>3.74</v>
      </c>
      <c r="BV122" s="6">
        <v>5.15</v>
      </c>
      <c r="BW122" s="7">
        <v>6.1</v>
      </c>
      <c r="BX122" s="7">
        <v>7.96</v>
      </c>
      <c r="BY122" s="7">
        <v>4.87</v>
      </c>
      <c r="BZ122" s="7">
        <v>2.58</v>
      </c>
      <c r="CA122" s="8">
        <v>3.28</v>
      </c>
      <c r="CB122" s="7">
        <v>3.76</v>
      </c>
      <c r="CC122" s="9">
        <v>6.78</v>
      </c>
      <c r="CD122" s="4">
        <v>8.75</v>
      </c>
      <c r="CE122" s="4">
        <v>13.59</v>
      </c>
      <c r="CF122" s="16">
        <v>28.86</v>
      </c>
      <c r="CG122" s="40">
        <v>31.3</v>
      </c>
      <c r="CH122" s="23">
        <v>34.619999999999997</v>
      </c>
      <c r="CI122" s="18">
        <v>33.159999999999997</v>
      </c>
      <c r="CJ122" s="17">
        <v>37.36</v>
      </c>
      <c r="CK122" s="19">
        <v>38.229999999999997</v>
      </c>
      <c r="CL122" s="17">
        <v>38.6</v>
      </c>
      <c r="CM122" s="19">
        <v>39.5</v>
      </c>
      <c r="CN122" s="18">
        <v>38.61</v>
      </c>
      <c r="CO122" s="17">
        <v>39.950000000000003</v>
      </c>
      <c r="CP122" s="17">
        <v>39.11</v>
      </c>
      <c r="CQ122" s="17">
        <v>42.12</v>
      </c>
      <c r="CR122" s="17">
        <v>48.22</v>
      </c>
      <c r="CS122" s="19">
        <v>50.18</v>
      </c>
      <c r="CT122" s="17">
        <v>50.31</v>
      </c>
      <c r="CU122" s="20">
        <v>48.33</v>
      </c>
      <c r="CV122" s="16">
        <v>46.89</v>
      </c>
      <c r="CW122" s="16">
        <v>40.43</v>
      </c>
      <c r="CX122" s="16">
        <v>28.65</v>
      </c>
      <c r="CY122" s="40">
        <v>30.72</v>
      </c>
      <c r="CZ122" s="23">
        <v>34.14</v>
      </c>
      <c r="DA122" s="17">
        <v>45.53</v>
      </c>
      <c r="DB122" s="17">
        <v>37.72</v>
      </c>
      <c r="DC122" s="19">
        <v>39.65</v>
      </c>
      <c r="DD122" s="17">
        <v>38.020000000000003</v>
      </c>
      <c r="DE122" s="19">
        <v>39.880000000000003</v>
      </c>
      <c r="DF122" s="18">
        <v>39.75</v>
      </c>
      <c r="DG122" s="17">
        <v>39.44</v>
      </c>
      <c r="DH122" s="17">
        <v>38.5</v>
      </c>
      <c r="DI122" s="17">
        <v>41.12</v>
      </c>
      <c r="DJ122" s="17">
        <v>48.52</v>
      </c>
      <c r="DK122" s="19">
        <v>51.57</v>
      </c>
      <c r="DL122" s="17">
        <v>51.35</v>
      </c>
      <c r="DM122" s="20">
        <v>49.07</v>
      </c>
      <c r="DN122" s="16">
        <v>46.24</v>
      </c>
      <c r="DO122" s="16">
        <v>37.270000000000003</v>
      </c>
      <c r="DP122" s="16">
        <v>11</v>
      </c>
      <c r="DQ122" s="23">
        <v>11</v>
      </c>
      <c r="DR122" s="23">
        <v>11</v>
      </c>
      <c r="DS122" s="17">
        <v>5</v>
      </c>
      <c r="DT122" s="17">
        <v>2</v>
      </c>
      <c r="DU122" s="17">
        <v>-3</v>
      </c>
      <c r="DV122" s="17">
        <v>-10</v>
      </c>
      <c r="DW122" s="17">
        <v>-14</v>
      </c>
      <c r="DX122" s="17">
        <v>-9</v>
      </c>
      <c r="DY122" s="17">
        <v>-6</v>
      </c>
      <c r="DZ122" s="17">
        <v>3</v>
      </c>
      <c r="EA122" s="17">
        <v>14</v>
      </c>
      <c r="EB122" s="17">
        <v>19</v>
      </c>
      <c r="EC122" s="17">
        <v>19</v>
      </c>
      <c r="ED122" s="17">
        <v>17</v>
      </c>
      <c r="EE122" s="20">
        <v>12</v>
      </c>
      <c r="EF122" s="20">
        <v>8</v>
      </c>
      <c r="EG122" s="20">
        <v>8</v>
      </c>
      <c r="EI122" s="129">
        <f t="shared" si="16"/>
        <v>0.5</v>
      </c>
      <c r="EJ122" s="129">
        <f t="shared" si="17"/>
        <v>2.5999999999999996</v>
      </c>
      <c r="EK122" s="129">
        <f t="shared" si="18"/>
        <v>3.9</v>
      </c>
      <c r="EL122" s="129">
        <f t="shared" si="19"/>
        <v>3.48</v>
      </c>
      <c r="EM122" s="129">
        <f t="shared" si="20"/>
        <v>2.1399999999999997</v>
      </c>
      <c r="EN122" s="129">
        <f t="shared" si="21"/>
        <v>-0.53000000000000025</v>
      </c>
      <c r="EO122" s="129">
        <f t="shared" si="22"/>
        <v>-0.71</v>
      </c>
      <c r="EP122" s="129">
        <f t="shared" si="23"/>
        <v>-0.46000000000000041</v>
      </c>
      <c r="EQ122" s="129">
        <f t="shared" si="24"/>
        <v>-2.5900000000000003</v>
      </c>
      <c r="ER122" s="129">
        <f t="shared" si="25"/>
        <v>-1.9099999999999993</v>
      </c>
      <c r="ES122" s="129">
        <f t="shared" si="26"/>
        <v>0.73999999999999932</v>
      </c>
      <c r="ET122" s="129">
        <f t="shared" si="27"/>
        <v>0.86000000000000032</v>
      </c>
      <c r="EU122" s="129">
        <f t="shared" si="28"/>
        <v>0.91999999999999993</v>
      </c>
      <c r="EV122" s="129">
        <f t="shared" si="29"/>
        <v>0.36000000000000032</v>
      </c>
      <c r="EW122" s="129">
        <f t="shared" si="30"/>
        <v>-0.36999999999999966</v>
      </c>
    </row>
    <row r="123" spans="1:153" ht="14">
      <c r="A123" s="2" t="s">
        <v>1203</v>
      </c>
      <c r="B123" s="2" t="s">
        <v>1666</v>
      </c>
      <c r="C123" s="2">
        <v>14</v>
      </c>
      <c r="D123" s="2">
        <v>5</v>
      </c>
      <c r="E123" s="2">
        <v>33913423</v>
      </c>
      <c r="F123" s="2">
        <v>153.4</v>
      </c>
      <c r="G123" s="2">
        <v>46.2</v>
      </c>
      <c r="H123" s="2" t="s">
        <v>167</v>
      </c>
      <c r="I123" s="2"/>
      <c r="J123" s="2" t="s">
        <v>99</v>
      </c>
      <c r="K123" s="2" t="s">
        <v>358</v>
      </c>
      <c r="L123" s="30"/>
      <c r="M123" s="30"/>
      <c r="N123" s="30"/>
      <c r="O123" s="30"/>
      <c r="P123" s="3" t="s">
        <v>6</v>
      </c>
      <c r="Q123" s="3">
        <v>30</v>
      </c>
      <c r="R123" s="2">
        <v>39</v>
      </c>
      <c r="S123" s="2">
        <v>25</v>
      </c>
      <c r="T123" s="2" t="s">
        <v>1205</v>
      </c>
      <c r="U123" s="33"/>
      <c r="V123" s="3" t="s">
        <v>137</v>
      </c>
      <c r="W123" s="3">
        <v>60</v>
      </c>
      <c r="X123" s="2">
        <v>49</v>
      </c>
      <c r="Y123" s="2">
        <v>39</v>
      </c>
      <c r="Z123" s="2"/>
      <c r="AA123" s="33" t="s">
        <v>443</v>
      </c>
      <c r="AB123" s="12" t="s">
        <v>116</v>
      </c>
      <c r="AC123" s="12">
        <v>41</v>
      </c>
      <c r="AD123" s="13">
        <v>39</v>
      </c>
      <c r="AE123" s="13">
        <v>22</v>
      </c>
      <c r="AF123" s="13"/>
      <c r="AG123" s="34" t="s">
        <v>197</v>
      </c>
      <c r="AH123" s="2" t="s">
        <v>218</v>
      </c>
      <c r="AI123" s="2" t="s">
        <v>248</v>
      </c>
      <c r="AJ123" s="2" t="s">
        <v>226</v>
      </c>
      <c r="AK123" s="2" t="s">
        <v>519</v>
      </c>
      <c r="AL123" s="2" t="s">
        <v>87</v>
      </c>
      <c r="AM123" s="1" t="s">
        <v>90</v>
      </c>
      <c r="AN123" s="2" t="s">
        <v>89</v>
      </c>
      <c r="AO123" s="1" t="s">
        <v>108</v>
      </c>
      <c r="AP123" s="2" t="s">
        <v>91</v>
      </c>
      <c r="AQ123" s="1" t="s">
        <v>1206</v>
      </c>
      <c r="AR123" s="2" t="s">
        <v>93</v>
      </c>
      <c r="AS123" s="14" t="s">
        <v>1207</v>
      </c>
      <c r="AT123" s="15" t="s">
        <v>95</v>
      </c>
      <c r="AU123" s="1">
        <v>0</v>
      </c>
      <c r="AV123" s="104">
        <v>4.1500000000000004</v>
      </c>
      <c r="AW123" s="107">
        <v>3.93</v>
      </c>
      <c r="AX123" s="106">
        <v>3.38</v>
      </c>
      <c r="AY123" s="107">
        <v>2.13</v>
      </c>
      <c r="AZ123" s="106">
        <v>2.44</v>
      </c>
      <c r="BA123" s="108">
        <v>2.2400000000000002</v>
      </c>
      <c r="BB123" s="106">
        <v>1.9</v>
      </c>
      <c r="BC123" s="108">
        <v>2.38</v>
      </c>
      <c r="BD123" s="107">
        <v>2.63</v>
      </c>
      <c r="BE123" s="106">
        <v>3.52</v>
      </c>
      <c r="BF123" s="106">
        <v>5.1100000000000003</v>
      </c>
      <c r="BG123" s="106">
        <v>6.98</v>
      </c>
      <c r="BH123" s="106">
        <v>4.7300000000000004</v>
      </c>
      <c r="BI123" s="8">
        <v>3.62</v>
      </c>
      <c r="BJ123" s="7">
        <v>4.76</v>
      </c>
      <c r="BK123" s="9">
        <v>6.66</v>
      </c>
      <c r="BL123" s="4">
        <v>11.72</v>
      </c>
      <c r="BM123" s="4">
        <v>13.9</v>
      </c>
      <c r="BN123" s="4">
        <v>4.7699999999999996</v>
      </c>
      <c r="BO123" s="6">
        <v>3.33</v>
      </c>
      <c r="BP123" s="7">
        <v>0.95</v>
      </c>
      <c r="BQ123" s="7">
        <v>1.34</v>
      </c>
      <c r="BR123" s="7">
        <v>1.42</v>
      </c>
      <c r="BS123" s="8">
        <v>2.37</v>
      </c>
      <c r="BT123" s="7">
        <v>2.2000000000000002</v>
      </c>
      <c r="BU123" s="8">
        <v>2.95</v>
      </c>
      <c r="BV123" s="6">
        <v>3.07</v>
      </c>
      <c r="BW123" s="7">
        <v>4.49</v>
      </c>
      <c r="BX123" s="7">
        <v>3.85</v>
      </c>
      <c r="BY123" s="7">
        <v>6.8</v>
      </c>
      <c r="BZ123" s="7">
        <v>4.72</v>
      </c>
      <c r="CA123" s="8">
        <v>4.1100000000000003</v>
      </c>
      <c r="CB123" s="7">
        <v>5.66</v>
      </c>
      <c r="CC123" s="9">
        <v>7.48</v>
      </c>
      <c r="CD123" s="4">
        <v>11.88</v>
      </c>
      <c r="CE123" s="4">
        <v>13.68</v>
      </c>
      <c r="CF123" s="16">
        <v>25.89</v>
      </c>
      <c r="CG123" s="18">
        <v>28.92</v>
      </c>
      <c r="CH123" s="17">
        <v>30.14</v>
      </c>
      <c r="CI123" s="18">
        <v>32.130000000000003</v>
      </c>
      <c r="CJ123" s="17">
        <v>32.229999999999997</v>
      </c>
      <c r="CK123" s="19">
        <v>34.61</v>
      </c>
      <c r="CL123" s="17">
        <v>36.17</v>
      </c>
      <c r="CM123" s="19">
        <v>36.14</v>
      </c>
      <c r="CN123" s="18">
        <v>36.799999999999997</v>
      </c>
      <c r="CO123" s="17">
        <v>38.08</v>
      </c>
      <c r="CP123" s="17">
        <v>37.57</v>
      </c>
      <c r="CQ123" s="17">
        <v>37.700000000000003</v>
      </c>
      <c r="CR123" s="17">
        <v>41.41</v>
      </c>
      <c r="CS123" s="19">
        <v>44.17</v>
      </c>
      <c r="CT123" s="17">
        <v>41.68</v>
      </c>
      <c r="CU123" s="20">
        <v>41.74</v>
      </c>
      <c r="CV123" s="16">
        <v>38.25</v>
      </c>
      <c r="CW123" s="16">
        <v>37.619999999999997</v>
      </c>
      <c r="CX123" s="16">
        <v>24.78</v>
      </c>
      <c r="CY123" s="18">
        <v>27.48</v>
      </c>
      <c r="CZ123" s="17">
        <v>30.29</v>
      </c>
      <c r="DA123" s="17">
        <v>32.880000000000003</v>
      </c>
      <c r="DB123" s="17">
        <v>32.92</v>
      </c>
      <c r="DC123" s="19">
        <v>35.549999999999997</v>
      </c>
      <c r="DD123" s="17">
        <v>36.840000000000003</v>
      </c>
      <c r="DE123" s="19">
        <v>36.74</v>
      </c>
      <c r="DF123" s="18">
        <v>37.36</v>
      </c>
      <c r="DG123" s="17">
        <v>38.520000000000003</v>
      </c>
      <c r="DH123" s="17">
        <v>37.869999999999997</v>
      </c>
      <c r="DI123" s="17">
        <v>38.53</v>
      </c>
      <c r="DJ123" s="17">
        <v>40.89</v>
      </c>
      <c r="DK123" s="19">
        <v>45.24</v>
      </c>
      <c r="DL123" s="17">
        <v>42.04</v>
      </c>
      <c r="DM123" s="20">
        <v>42.85</v>
      </c>
      <c r="DN123" s="16">
        <v>36.14</v>
      </c>
      <c r="DO123" s="16">
        <v>37.18</v>
      </c>
      <c r="DP123" s="16">
        <v>4</v>
      </c>
      <c r="DQ123" s="17">
        <v>6</v>
      </c>
      <c r="DR123" s="17">
        <v>8</v>
      </c>
      <c r="DS123" s="17">
        <v>4</v>
      </c>
      <c r="DT123" s="17">
        <v>-1</v>
      </c>
      <c r="DU123" s="17">
        <v>-7</v>
      </c>
      <c r="DV123" s="17">
        <v>-13</v>
      </c>
      <c r="DW123" s="17">
        <v>-19</v>
      </c>
      <c r="DX123" s="17">
        <v>-18</v>
      </c>
      <c r="DY123" s="17">
        <v>-13</v>
      </c>
      <c r="DZ123" s="17">
        <v>-4</v>
      </c>
      <c r="EA123" s="17">
        <v>5</v>
      </c>
      <c r="EB123" s="17">
        <v>11</v>
      </c>
      <c r="EC123" s="17">
        <v>14</v>
      </c>
      <c r="ED123" s="17">
        <v>14</v>
      </c>
      <c r="EE123" s="20">
        <v>14</v>
      </c>
      <c r="EF123" s="20">
        <v>12</v>
      </c>
      <c r="EG123" s="20">
        <v>12</v>
      </c>
      <c r="EI123" s="129">
        <f t="shared" si="16"/>
        <v>-0.61999999999999922</v>
      </c>
      <c r="EJ123" s="129">
        <f t="shared" si="17"/>
        <v>0.60000000000000009</v>
      </c>
      <c r="EK123" s="129">
        <f t="shared" si="18"/>
        <v>2.4299999999999997</v>
      </c>
      <c r="EL123" s="129">
        <f t="shared" si="19"/>
        <v>0.78999999999999981</v>
      </c>
      <c r="EM123" s="129">
        <f t="shared" si="20"/>
        <v>1.02</v>
      </c>
      <c r="EN123" s="129">
        <f t="shared" si="21"/>
        <v>-0.12999999999999989</v>
      </c>
      <c r="EO123" s="129">
        <f t="shared" si="22"/>
        <v>-0.30000000000000027</v>
      </c>
      <c r="EP123" s="129">
        <f t="shared" si="23"/>
        <v>-0.57000000000000028</v>
      </c>
      <c r="EQ123" s="129">
        <f t="shared" si="24"/>
        <v>-0.43999999999999995</v>
      </c>
      <c r="ER123" s="129">
        <f t="shared" si="25"/>
        <v>-0.9700000000000002</v>
      </c>
      <c r="ES123" s="129">
        <f t="shared" si="26"/>
        <v>1.2600000000000002</v>
      </c>
      <c r="ET123" s="129">
        <f t="shared" si="27"/>
        <v>0.1800000000000006</v>
      </c>
      <c r="EU123" s="129">
        <f t="shared" si="28"/>
        <v>1.0000000000000675E-2</v>
      </c>
      <c r="EV123" s="129">
        <f t="shared" si="29"/>
        <v>-0.49000000000000021</v>
      </c>
      <c r="EW123" s="129">
        <f t="shared" si="30"/>
        <v>-0.90000000000000036</v>
      </c>
    </row>
    <row r="124" spans="1:153" ht="14">
      <c r="A124" s="2" t="s">
        <v>1476</v>
      </c>
      <c r="B124" s="2" t="s">
        <v>1667</v>
      </c>
      <c r="C124" s="2">
        <v>20</v>
      </c>
      <c r="D124" s="2">
        <v>4</v>
      </c>
      <c r="E124" s="2">
        <v>51078708</v>
      </c>
      <c r="F124" s="2">
        <v>177.7</v>
      </c>
      <c r="G124" s="2">
        <v>67.2</v>
      </c>
      <c r="H124" s="2" t="s">
        <v>167</v>
      </c>
      <c r="I124" s="2"/>
      <c r="J124" s="2" t="s">
        <v>79</v>
      </c>
      <c r="K124" s="2" t="s">
        <v>169</v>
      </c>
      <c r="L124" s="30"/>
      <c r="M124" s="30"/>
      <c r="N124" s="30"/>
      <c r="O124" s="30"/>
      <c r="T124" s="2" t="s">
        <v>935</v>
      </c>
      <c r="U124" s="2"/>
      <c r="V124" s="3" t="s">
        <v>68</v>
      </c>
      <c r="W124" s="3">
        <v>65</v>
      </c>
      <c r="X124" s="2">
        <v>58</v>
      </c>
      <c r="Y124" s="2">
        <v>48</v>
      </c>
      <c r="Z124" s="2"/>
      <c r="AA124" s="33" t="s">
        <v>209</v>
      </c>
      <c r="AB124" s="3" t="s">
        <v>116</v>
      </c>
      <c r="AC124" s="3">
        <v>37</v>
      </c>
      <c r="AD124" s="2">
        <v>36</v>
      </c>
      <c r="AE124" s="2">
        <v>25</v>
      </c>
      <c r="AF124" s="2"/>
      <c r="AG124" s="33" t="s">
        <v>197</v>
      </c>
      <c r="AH124" s="2" t="s">
        <v>272</v>
      </c>
      <c r="AI124" s="2" t="s">
        <v>336</v>
      </c>
      <c r="AJ124" s="2" t="s">
        <v>712</v>
      </c>
      <c r="AK124" s="2" t="s">
        <v>302</v>
      </c>
      <c r="AL124" s="2" t="s">
        <v>87</v>
      </c>
      <c r="AM124" s="1"/>
      <c r="AN124" s="2" t="s">
        <v>89</v>
      </c>
      <c r="AO124" s="1"/>
      <c r="AP124" s="2" t="s">
        <v>91</v>
      </c>
      <c r="AQ124" s="1" t="s">
        <v>782</v>
      </c>
      <c r="AR124" s="2" t="s">
        <v>93</v>
      </c>
      <c r="AS124" s="14" t="s">
        <v>154</v>
      </c>
      <c r="AT124" s="14"/>
      <c r="AU124" s="1"/>
      <c r="AV124" s="104">
        <v>4.41</v>
      </c>
      <c r="AW124" s="105">
        <v>4.4000000000000004</v>
      </c>
      <c r="AX124" s="106">
        <v>3.83</v>
      </c>
      <c r="AY124" s="107">
        <v>3.83</v>
      </c>
      <c r="AZ124" s="106">
        <v>0.45</v>
      </c>
      <c r="BA124" s="108">
        <v>0.28000000000000003</v>
      </c>
      <c r="BB124" s="106">
        <v>0.12</v>
      </c>
      <c r="BC124" s="108">
        <v>0.83</v>
      </c>
      <c r="BD124" s="107">
        <v>2.68</v>
      </c>
      <c r="BE124" s="106">
        <v>4.8499999999999996</v>
      </c>
      <c r="BF124" s="106">
        <v>7.21</v>
      </c>
      <c r="BG124" s="106">
        <v>7.48</v>
      </c>
      <c r="BH124" s="106">
        <v>5.04</v>
      </c>
      <c r="BI124" s="4">
        <v>5.09</v>
      </c>
      <c r="BJ124" s="9">
        <v>6.49</v>
      </c>
      <c r="BK124" s="9">
        <v>8.92</v>
      </c>
      <c r="BL124" s="4">
        <v>14.56</v>
      </c>
      <c r="BM124" s="4">
        <v>19.95</v>
      </c>
      <c r="BN124" s="4">
        <v>4.66</v>
      </c>
      <c r="BO124" s="26">
        <v>5.41</v>
      </c>
      <c r="BP124" s="53">
        <v>3.58</v>
      </c>
      <c r="BQ124" s="53">
        <v>3.9</v>
      </c>
      <c r="BR124" s="53">
        <v>3.07</v>
      </c>
      <c r="BS124" s="54">
        <v>3.38</v>
      </c>
      <c r="BT124" s="53">
        <v>2.79</v>
      </c>
      <c r="BU124" s="54">
        <v>5.12</v>
      </c>
      <c r="BV124" s="55">
        <v>6.02</v>
      </c>
      <c r="BW124" s="53">
        <v>5.85</v>
      </c>
      <c r="BX124" s="53">
        <v>8.34</v>
      </c>
      <c r="BY124" s="53">
        <v>6.71</v>
      </c>
      <c r="BZ124" s="7">
        <v>5.0599999999999996</v>
      </c>
      <c r="CA124" s="4">
        <v>5.61</v>
      </c>
      <c r="CB124" s="9">
        <v>6.89</v>
      </c>
      <c r="CC124" s="9">
        <v>9.66</v>
      </c>
      <c r="CD124" s="4">
        <v>14.34</v>
      </c>
      <c r="CE124" s="4">
        <v>18.84</v>
      </c>
      <c r="CF124" s="16">
        <v>26.95</v>
      </c>
      <c r="CG124" s="38">
        <v>32.69</v>
      </c>
      <c r="CH124" s="17">
        <v>35.130000000000003</v>
      </c>
      <c r="CI124" s="18">
        <v>38.39</v>
      </c>
      <c r="CJ124" s="17">
        <v>38.270000000000003</v>
      </c>
      <c r="CK124" s="19">
        <v>39.47</v>
      </c>
      <c r="CL124" s="17">
        <v>39.729999999999997</v>
      </c>
      <c r="CM124" s="19">
        <v>41.35</v>
      </c>
      <c r="CN124" s="18">
        <v>41.74</v>
      </c>
      <c r="CO124" s="17">
        <v>42.35</v>
      </c>
      <c r="CP124" s="17">
        <v>42.8</v>
      </c>
      <c r="CQ124" s="17">
        <v>43.97</v>
      </c>
      <c r="CR124" s="17">
        <v>45.95</v>
      </c>
      <c r="CS124" s="16">
        <v>48.52</v>
      </c>
      <c r="CT124" s="20">
        <v>49.2</v>
      </c>
      <c r="CU124" s="20">
        <v>46.82</v>
      </c>
      <c r="CV124" s="16">
        <v>44.33</v>
      </c>
      <c r="CW124" s="16">
        <v>44.38</v>
      </c>
      <c r="CX124" s="16">
        <v>27.63</v>
      </c>
      <c r="CY124" s="38">
        <v>32.909999999999997</v>
      </c>
      <c r="CZ124" s="17">
        <v>36.29</v>
      </c>
      <c r="DA124" s="17">
        <v>38.22</v>
      </c>
      <c r="DB124" s="17">
        <v>38.86</v>
      </c>
      <c r="DC124" s="19">
        <v>39.119999999999997</v>
      </c>
      <c r="DD124" s="17">
        <v>39.93</v>
      </c>
      <c r="DE124" s="19">
        <v>41.46</v>
      </c>
      <c r="DF124" s="18">
        <v>41.58</v>
      </c>
      <c r="DG124" s="17">
        <v>41.87</v>
      </c>
      <c r="DH124" s="17">
        <v>43.05</v>
      </c>
      <c r="DI124" s="17">
        <v>43.72</v>
      </c>
      <c r="DJ124" s="17">
        <v>45.71</v>
      </c>
      <c r="DK124" s="16">
        <v>48.76</v>
      </c>
      <c r="DL124" s="20">
        <v>49.89</v>
      </c>
      <c r="DM124" s="20">
        <v>47.42</v>
      </c>
      <c r="DN124" s="16">
        <v>43.36</v>
      </c>
      <c r="DO124" s="16">
        <v>44.43</v>
      </c>
      <c r="DP124" s="16">
        <v>4</v>
      </c>
      <c r="DQ124" s="20">
        <v>5</v>
      </c>
      <c r="DR124" s="17">
        <v>2</v>
      </c>
      <c r="DS124" s="17">
        <v>-3</v>
      </c>
      <c r="DT124" s="17">
        <v>-8</v>
      </c>
      <c r="DU124" s="17">
        <v>-15</v>
      </c>
      <c r="DV124" s="17">
        <v>-18</v>
      </c>
      <c r="DW124" s="17">
        <v>-18</v>
      </c>
      <c r="DX124" s="17">
        <v>-16</v>
      </c>
      <c r="DY124" s="17">
        <v>-12</v>
      </c>
      <c r="DZ124" s="17">
        <v>-6</v>
      </c>
      <c r="EA124" s="17">
        <v>0</v>
      </c>
      <c r="EB124" s="17">
        <v>3</v>
      </c>
      <c r="EC124" s="20">
        <v>4</v>
      </c>
      <c r="ED124" s="20">
        <v>3</v>
      </c>
      <c r="EE124" s="20">
        <v>2</v>
      </c>
      <c r="EF124" s="20">
        <v>0</v>
      </c>
      <c r="EG124" s="20">
        <v>1</v>
      </c>
      <c r="EI124" s="129">
        <f t="shared" si="16"/>
        <v>-0.25</v>
      </c>
      <c r="EJ124" s="129">
        <f t="shared" si="17"/>
        <v>-1.0099999999999998</v>
      </c>
      <c r="EK124" s="129">
        <f t="shared" si="18"/>
        <v>0.25</v>
      </c>
      <c r="EL124" s="129">
        <f t="shared" si="19"/>
        <v>-6.999999999999984E-2</v>
      </c>
      <c r="EM124" s="129">
        <f t="shared" si="20"/>
        <v>-2.6199999999999997</v>
      </c>
      <c r="EN124" s="129">
        <f t="shared" si="21"/>
        <v>-3.0999999999999996</v>
      </c>
      <c r="EO124" s="129">
        <f t="shared" si="22"/>
        <v>-2.67</v>
      </c>
      <c r="EP124" s="129">
        <f t="shared" si="23"/>
        <v>-4.29</v>
      </c>
      <c r="EQ124" s="129">
        <f t="shared" si="24"/>
        <v>-3.3399999999999994</v>
      </c>
      <c r="ER124" s="129">
        <f t="shared" si="25"/>
        <v>-1</v>
      </c>
      <c r="ES124" s="129">
        <f t="shared" si="26"/>
        <v>-1.1299999999999999</v>
      </c>
      <c r="ET124" s="129">
        <f t="shared" si="27"/>
        <v>0.77000000000000046</v>
      </c>
      <c r="EU124" s="129">
        <f t="shared" si="28"/>
        <v>-1.9999999999999574E-2</v>
      </c>
      <c r="EV124" s="129">
        <f t="shared" si="29"/>
        <v>-0.52000000000000046</v>
      </c>
      <c r="EW124" s="129">
        <f t="shared" si="30"/>
        <v>-0.39999999999999947</v>
      </c>
    </row>
    <row r="125" spans="1:153" ht="14">
      <c r="A125" s="2" t="s">
        <v>1291</v>
      </c>
      <c r="B125" s="2" t="s">
        <v>1666</v>
      </c>
      <c r="C125" s="2">
        <v>13</v>
      </c>
      <c r="D125" s="2">
        <v>9</v>
      </c>
      <c r="E125" s="2">
        <v>53329279</v>
      </c>
      <c r="F125" s="2">
        <v>151.5</v>
      </c>
      <c r="G125" s="2">
        <v>45.9</v>
      </c>
      <c r="H125" s="2" t="s">
        <v>167</v>
      </c>
      <c r="I125" s="2"/>
      <c r="J125" s="2" t="s">
        <v>158</v>
      </c>
      <c r="K125" s="2" t="s">
        <v>169</v>
      </c>
      <c r="L125" s="30" t="s">
        <v>168</v>
      </c>
      <c r="M125" s="30"/>
      <c r="N125" s="30"/>
      <c r="O125" s="30"/>
      <c r="P125" s="3" t="s">
        <v>17</v>
      </c>
      <c r="Q125" s="3">
        <v>25</v>
      </c>
      <c r="R125" s="2">
        <v>27</v>
      </c>
      <c r="S125" s="2">
        <v>11</v>
      </c>
      <c r="T125" s="2" t="s">
        <v>1292</v>
      </c>
      <c r="U125" s="33"/>
      <c r="V125" s="3" t="s">
        <v>175</v>
      </c>
      <c r="W125" s="3">
        <v>59</v>
      </c>
      <c r="X125" s="2">
        <v>55</v>
      </c>
      <c r="Y125" s="2">
        <v>36</v>
      </c>
      <c r="Z125" s="2"/>
      <c r="AA125" s="33" t="s">
        <v>176</v>
      </c>
      <c r="AB125" s="12" t="s">
        <v>160</v>
      </c>
      <c r="AC125" s="12">
        <v>39</v>
      </c>
      <c r="AD125" s="13">
        <v>35</v>
      </c>
      <c r="AE125" s="13">
        <v>26</v>
      </c>
      <c r="AF125" s="13"/>
      <c r="AG125" s="34"/>
      <c r="AH125" s="2" t="s">
        <v>177</v>
      </c>
      <c r="AI125" s="2" t="s">
        <v>178</v>
      </c>
      <c r="AJ125" s="2" t="s">
        <v>179</v>
      </c>
      <c r="AK125" s="2" t="s">
        <v>106</v>
      </c>
      <c r="AL125" s="2" t="s">
        <v>87</v>
      </c>
      <c r="AM125" s="1" t="s">
        <v>180</v>
      </c>
      <c r="AN125" s="2" t="s">
        <v>89</v>
      </c>
      <c r="AO125" s="1" t="s">
        <v>131</v>
      </c>
      <c r="AP125" s="2" t="s">
        <v>91</v>
      </c>
      <c r="AQ125" s="1" t="s">
        <v>181</v>
      </c>
      <c r="AR125" s="2" t="s">
        <v>93</v>
      </c>
      <c r="AS125" s="14" t="s">
        <v>182</v>
      </c>
      <c r="AT125" s="15" t="s">
        <v>95</v>
      </c>
      <c r="AU125" s="1">
        <v>0</v>
      </c>
      <c r="AV125" s="104">
        <v>3.41</v>
      </c>
      <c r="AW125" s="114">
        <v>2.71</v>
      </c>
      <c r="AX125" s="115">
        <v>1.51</v>
      </c>
      <c r="AY125" s="114">
        <v>1.39</v>
      </c>
      <c r="AZ125" s="115">
        <v>1.27</v>
      </c>
      <c r="BA125" s="108">
        <v>1.66</v>
      </c>
      <c r="BB125" s="106">
        <v>1.42</v>
      </c>
      <c r="BC125" s="108">
        <v>2.3199999999999998</v>
      </c>
      <c r="BD125" s="107">
        <v>1.78</v>
      </c>
      <c r="BE125" s="106">
        <v>2.68</v>
      </c>
      <c r="BF125" s="106">
        <v>4.1100000000000003</v>
      </c>
      <c r="BG125" s="106">
        <v>4.3899999999999997</v>
      </c>
      <c r="BH125" s="106">
        <v>1.1100000000000001</v>
      </c>
      <c r="BI125" s="8">
        <v>2.92</v>
      </c>
      <c r="BJ125" s="7">
        <v>3.88</v>
      </c>
      <c r="BK125" s="9">
        <v>5.58</v>
      </c>
      <c r="BL125" s="4">
        <v>9.67</v>
      </c>
      <c r="BM125" s="4">
        <v>15.41</v>
      </c>
      <c r="BN125" s="4">
        <v>4.62</v>
      </c>
      <c r="BO125" s="39">
        <v>2.59</v>
      </c>
      <c r="BP125" s="5">
        <v>1.61</v>
      </c>
      <c r="BQ125" s="5">
        <v>0</v>
      </c>
      <c r="BR125" s="5">
        <v>0.67</v>
      </c>
      <c r="BS125" s="8">
        <v>0.9</v>
      </c>
      <c r="BT125" s="7">
        <v>0.79</v>
      </c>
      <c r="BU125" s="8">
        <v>2.36</v>
      </c>
      <c r="BV125" s="6">
        <v>0.87</v>
      </c>
      <c r="BW125" s="7">
        <v>1.66</v>
      </c>
      <c r="BX125" s="7">
        <v>3.02</v>
      </c>
      <c r="BY125" s="7">
        <v>2.68</v>
      </c>
      <c r="BZ125" s="7">
        <v>2.12</v>
      </c>
      <c r="CA125" s="8">
        <v>3.12</v>
      </c>
      <c r="CB125" s="7">
        <v>4.25</v>
      </c>
      <c r="CC125" s="9">
        <v>6.24</v>
      </c>
      <c r="CD125" s="4">
        <v>10.44</v>
      </c>
      <c r="CE125" s="4">
        <v>15.21</v>
      </c>
      <c r="CF125" s="16">
        <v>28.98</v>
      </c>
      <c r="CG125" s="40">
        <v>31.31</v>
      </c>
      <c r="CH125" s="23">
        <v>33.01</v>
      </c>
      <c r="CI125" s="40">
        <v>36.81</v>
      </c>
      <c r="CJ125" s="23">
        <v>37.19</v>
      </c>
      <c r="CK125" s="19">
        <v>38.369999999999997</v>
      </c>
      <c r="CL125" s="17">
        <v>40.56</v>
      </c>
      <c r="CM125" s="19">
        <v>40.229999999999997</v>
      </c>
      <c r="CN125" s="18">
        <v>41.5</v>
      </c>
      <c r="CO125" s="17">
        <v>42.03</v>
      </c>
      <c r="CP125" s="17">
        <v>41.51</v>
      </c>
      <c r="CQ125" s="17">
        <v>45.66</v>
      </c>
      <c r="CR125" s="17">
        <v>47.28</v>
      </c>
      <c r="CS125" s="19">
        <v>49.99</v>
      </c>
      <c r="CT125" s="17">
        <v>47.57</v>
      </c>
      <c r="CU125" s="20">
        <v>47.09</v>
      </c>
      <c r="CV125" s="16">
        <v>46.22</v>
      </c>
      <c r="CW125" s="16">
        <v>43.46</v>
      </c>
      <c r="CX125" s="16">
        <v>28.06</v>
      </c>
      <c r="CY125" s="40">
        <v>30.61</v>
      </c>
      <c r="CZ125" s="23">
        <v>33.950000000000003</v>
      </c>
      <c r="DA125" s="23">
        <v>36.020000000000003</v>
      </c>
      <c r="DB125" s="23">
        <v>36.770000000000003</v>
      </c>
      <c r="DC125" s="19">
        <v>37.69</v>
      </c>
      <c r="DD125" s="17">
        <v>41.42</v>
      </c>
      <c r="DE125" s="19">
        <v>40.549999999999997</v>
      </c>
      <c r="DF125" s="18">
        <v>41.27</v>
      </c>
      <c r="DG125" s="17">
        <v>42.33</v>
      </c>
      <c r="DH125" s="17">
        <v>41.86</v>
      </c>
      <c r="DI125" s="17">
        <v>45.07</v>
      </c>
      <c r="DJ125" s="17">
        <v>47.03</v>
      </c>
      <c r="DK125" s="19">
        <v>49.99</v>
      </c>
      <c r="DL125" s="17">
        <v>47.88</v>
      </c>
      <c r="DM125" s="20">
        <v>47.58</v>
      </c>
      <c r="DN125" s="16">
        <v>47.45</v>
      </c>
      <c r="DO125" s="16">
        <v>42.37</v>
      </c>
      <c r="DP125" s="16">
        <v>4</v>
      </c>
      <c r="DQ125" s="23">
        <v>5</v>
      </c>
      <c r="DR125" s="23">
        <v>7</v>
      </c>
      <c r="DS125" s="23">
        <v>6</v>
      </c>
      <c r="DT125" s="23">
        <v>4</v>
      </c>
      <c r="DU125" s="17">
        <v>1</v>
      </c>
      <c r="DV125" s="17">
        <v>-1</v>
      </c>
      <c r="DW125" s="17">
        <v>-4</v>
      </c>
      <c r="DX125" s="17">
        <v>-9</v>
      </c>
      <c r="DY125" s="17">
        <v>-11</v>
      </c>
      <c r="DZ125" s="17">
        <v>-17</v>
      </c>
      <c r="EA125" s="17">
        <v>-16</v>
      </c>
      <c r="EB125" s="17">
        <v>-8</v>
      </c>
      <c r="EC125" s="17">
        <v>0</v>
      </c>
      <c r="ED125" s="17">
        <v>7</v>
      </c>
      <c r="EE125" s="20">
        <v>5</v>
      </c>
      <c r="EF125" s="20">
        <v>3</v>
      </c>
      <c r="EG125" s="20">
        <v>2</v>
      </c>
      <c r="EI125" s="129">
        <f t="shared" si="16"/>
        <v>-1.21</v>
      </c>
      <c r="EJ125" s="129">
        <f t="shared" si="17"/>
        <v>0.12000000000000011</v>
      </c>
      <c r="EK125" s="129">
        <f t="shared" si="18"/>
        <v>-0.10000000000000009</v>
      </c>
      <c r="EL125" s="129">
        <f t="shared" si="19"/>
        <v>1.39</v>
      </c>
      <c r="EM125" s="129">
        <f t="shared" si="20"/>
        <v>0.6</v>
      </c>
      <c r="EN125" s="129">
        <f t="shared" si="21"/>
        <v>0.7599999999999999</v>
      </c>
      <c r="EO125" s="129">
        <f t="shared" si="22"/>
        <v>0.62999999999999989</v>
      </c>
      <c r="EP125" s="129">
        <f t="shared" si="23"/>
        <v>-4.0000000000000036E-2</v>
      </c>
      <c r="EQ125" s="129">
        <f t="shared" si="24"/>
        <v>0.91</v>
      </c>
      <c r="ER125" s="129">
        <f t="shared" si="25"/>
        <v>1.0200000000000002</v>
      </c>
      <c r="ES125" s="129">
        <f t="shared" si="26"/>
        <v>1.0900000000000003</v>
      </c>
      <c r="ET125" s="129">
        <f t="shared" si="27"/>
        <v>1.7099999999999995</v>
      </c>
      <c r="EU125" s="129">
        <f t="shared" si="28"/>
        <v>-1.01</v>
      </c>
      <c r="EV125" s="129">
        <f t="shared" si="29"/>
        <v>-0.20000000000000018</v>
      </c>
      <c r="EW125" s="129">
        <f t="shared" si="30"/>
        <v>-0.37000000000000011</v>
      </c>
    </row>
    <row r="126" spans="1:153" ht="14">
      <c r="A126" s="2" t="s">
        <v>661</v>
      </c>
      <c r="B126" s="2" t="s">
        <v>1666</v>
      </c>
      <c r="C126" s="2">
        <v>29</v>
      </c>
      <c r="D126" s="2">
        <v>11</v>
      </c>
      <c r="E126" s="2">
        <v>46543983</v>
      </c>
      <c r="F126" s="2">
        <v>163.30000000000001</v>
      </c>
      <c r="G126" s="2">
        <v>55.9</v>
      </c>
      <c r="H126" s="2" t="s">
        <v>167</v>
      </c>
      <c r="I126" s="2"/>
      <c r="J126" s="2" t="s">
        <v>79</v>
      </c>
      <c r="K126" s="2" t="s">
        <v>665</v>
      </c>
      <c r="L126" s="30" t="s">
        <v>168</v>
      </c>
      <c r="M126" s="30"/>
      <c r="N126" s="30"/>
      <c r="O126" s="30"/>
      <c r="P126" s="3" t="s">
        <v>48</v>
      </c>
      <c r="Q126" s="3">
        <v>22</v>
      </c>
      <c r="R126" s="2">
        <v>15</v>
      </c>
      <c r="S126" s="2">
        <v>16</v>
      </c>
      <c r="T126" s="2" t="s">
        <v>666</v>
      </c>
      <c r="U126" s="33"/>
      <c r="V126" s="3" t="s">
        <v>115</v>
      </c>
      <c r="W126" s="3">
        <v>49</v>
      </c>
      <c r="X126" s="2">
        <v>34</v>
      </c>
      <c r="Y126" s="2">
        <v>38</v>
      </c>
      <c r="Z126" s="2"/>
      <c r="AA126" s="33" t="s">
        <v>443</v>
      </c>
      <c r="AB126" s="12" t="s">
        <v>116</v>
      </c>
      <c r="AC126" s="12">
        <v>35</v>
      </c>
      <c r="AD126" s="13">
        <v>29</v>
      </c>
      <c r="AE126" s="13">
        <v>27</v>
      </c>
      <c r="AF126" s="13"/>
      <c r="AG126" s="34" t="s">
        <v>180</v>
      </c>
      <c r="AH126" s="2" t="s">
        <v>218</v>
      </c>
      <c r="AI126" s="2" t="s">
        <v>219</v>
      </c>
      <c r="AJ126" s="2" t="s">
        <v>667</v>
      </c>
      <c r="AK126" s="2" t="s">
        <v>141</v>
      </c>
      <c r="AL126" s="2" t="s">
        <v>87</v>
      </c>
      <c r="AM126" s="1" t="s">
        <v>176</v>
      </c>
      <c r="AN126" s="2" t="s">
        <v>89</v>
      </c>
      <c r="AO126" s="1" t="s">
        <v>197</v>
      </c>
      <c r="AP126" s="2" t="s">
        <v>91</v>
      </c>
      <c r="AQ126" s="1" t="s">
        <v>668</v>
      </c>
      <c r="AR126" s="2" t="s">
        <v>93</v>
      </c>
      <c r="AS126" s="14" t="s">
        <v>669</v>
      </c>
      <c r="AT126" s="13" t="s">
        <v>95</v>
      </c>
      <c r="AU126" s="1">
        <v>1</v>
      </c>
      <c r="AV126" s="104">
        <v>3.39</v>
      </c>
      <c r="AW126" s="114">
        <v>3.44</v>
      </c>
      <c r="AX126" s="115">
        <v>3.17</v>
      </c>
      <c r="AY126" s="107">
        <v>2.71</v>
      </c>
      <c r="AZ126" s="106">
        <v>2.06</v>
      </c>
      <c r="BA126" s="108">
        <v>3.9</v>
      </c>
      <c r="BB126" s="106">
        <v>2.06</v>
      </c>
      <c r="BC126" s="108">
        <v>2.12</v>
      </c>
      <c r="BD126" s="107">
        <v>2.8</v>
      </c>
      <c r="BE126" s="106">
        <v>2.63</v>
      </c>
      <c r="BF126" s="106">
        <v>5.23</v>
      </c>
      <c r="BG126" s="106">
        <v>7.02</v>
      </c>
      <c r="BH126" s="106">
        <v>3.36</v>
      </c>
      <c r="BI126" s="41">
        <v>4.24</v>
      </c>
      <c r="BJ126" s="9">
        <v>7.09</v>
      </c>
      <c r="BK126" s="9">
        <v>8.41</v>
      </c>
      <c r="BL126" s="4">
        <v>13.39</v>
      </c>
      <c r="BM126" s="4">
        <v>22.05</v>
      </c>
      <c r="BN126" s="4">
        <v>3.83</v>
      </c>
      <c r="BO126" s="49">
        <v>3.03</v>
      </c>
      <c r="BP126" s="47">
        <v>3.01</v>
      </c>
      <c r="BQ126" s="53">
        <v>1.45</v>
      </c>
      <c r="BR126" s="53">
        <v>2.27</v>
      </c>
      <c r="BS126" s="54">
        <v>3.6</v>
      </c>
      <c r="BT126" s="53">
        <v>3.17</v>
      </c>
      <c r="BU126" s="54">
        <v>2.88</v>
      </c>
      <c r="BV126" s="55">
        <v>3</v>
      </c>
      <c r="BW126" s="53">
        <v>3.62</v>
      </c>
      <c r="BX126" s="53">
        <v>6.43</v>
      </c>
      <c r="BY126" s="53">
        <v>6.96</v>
      </c>
      <c r="BZ126" s="7">
        <v>3.12</v>
      </c>
      <c r="CA126" s="41">
        <v>4.95</v>
      </c>
      <c r="CB126" s="9">
        <v>7.89</v>
      </c>
      <c r="CC126" s="9">
        <v>8.2899999999999991</v>
      </c>
      <c r="CD126" s="4">
        <v>13.05</v>
      </c>
      <c r="CE126" s="4">
        <v>22.14</v>
      </c>
      <c r="CF126" s="16">
        <v>28.14</v>
      </c>
      <c r="CG126" s="40">
        <v>31.33</v>
      </c>
      <c r="CH126" s="23">
        <v>33.03</v>
      </c>
      <c r="CI126" s="18">
        <v>35.25</v>
      </c>
      <c r="CJ126" s="17">
        <v>34.130000000000003</v>
      </c>
      <c r="CK126" s="19">
        <v>36.1</v>
      </c>
      <c r="CL126" s="17">
        <v>37.24</v>
      </c>
      <c r="CM126" s="19">
        <v>38.409999999999997</v>
      </c>
      <c r="CN126" s="18">
        <v>38.96</v>
      </c>
      <c r="CO126" s="17">
        <v>41.25</v>
      </c>
      <c r="CP126" s="17">
        <v>39.950000000000003</v>
      </c>
      <c r="CQ126" s="17">
        <v>40.69</v>
      </c>
      <c r="CR126" s="17">
        <v>49.93</v>
      </c>
      <c r="CS126" s="42">
        <v>50.16</v>
      </c>
      <c r="CT126" s="20">
        <v>51.7</v>
      </c>
      <c r="CU126" s="20">
        <v>48.62</v>
      </c>
      <c r="CV126" s="16">
        <v>46.85</v>
      </c>
      <c r="CW126" s="16">
        <v>47.75</v>
      </c>
      <c r="CX126" s="16">
        <v>28.91</v>
      </c>
      <c r="CY126" s="40">
        <v>31.85</v>
      </c>
      <c r="CZ126" s="23">
        <v>33.57</v>
      </c>
      <c r="DA126" s="17">
        <v>34.450000000000003</v>
      </c>
      <c r="DB126" s="17">
        <v>34.18</v>
      </c>
      <c r="DC126" s="19">
        <v>36.47</v>
      </c>
      <c r="DD126" s="17">
        <v>36.33</v>
      </c>
      <c r="DE126" s="19">
        <v>38.130000000000003</v>
      </c>
      <c r="DF126" s="18">
        <v>38.89</v>
      </c>
      <c r="DG126" s="17">
        <v>41.17</v>
      </c>
      <c r="DH126" s="17">
        <v>39.130000000000003</v>
      </c>
      <c r="DI126" s="17">
        <v>40.99</v>
      </c>
      <c r="DJ126" s="17">
        <v>49.67</v>
      </c>
      <c r="DK126" s="42">
        <v>50.7</v>
      </c>
      <c r="DL126" s="20">
        <v>50.48</v>
      </c>
      <c r="DM126" s="20">
        <v>48.66</v>
      </c>
      <c r="DN126" s="16">
        <v>46.44</v>
      </c>
      <c r="DO126" s="16">
        <v>48.01</v>
      </c>
      <c r="DP126" s="16">
        <v>14</v>
      </c>
      <c r="DQ126" s="23">
        <v>12</v>
      </c>
      <c r="DR126" s="23">
        <v>12</v>
      </c>
      <c r="DS126" s="17">
        <v>8</v>
      </c>
      <c r="DT126" s="17">
        <v>2</v>
      </c>
      <c r="DU126" s="17">
        <v>-8</v>
      </c>
      <c r="DV126" s="17">
        <v>-9</v>
      </c>
      <c r="DW126" s="17">
        <v>-12</v>
      </c>
      <c r="DX126" s="17">
        <v>-10</v>
      </c>
      <c r="DY126" s="17">
        <v>-9</v>
      </c>
      <c r="DZ126" s="17">
        <v>-1</v>
      </c>
      <c r="EA126" s="17">
        <v>2</v>
      </c>
      <c r="EB126" s="17">
        <v>8</v>
      </c>
      <c r="EC126" s="23">
        <v>9</v>
      </c>
      <c r="ED126" s="20">
        <v>10</v>
      </c>
      <c r="EE126" s="20">
        <v>8</v>
      </c>
      <c r="EF126" s="20">
        <v>7</v>
      </c>
      <c r="EG126" s="20">
        <v>2</v>
      </c>
      <c r="EI126" s="129">
        <f t="shared" si="16"/>
        <v>-0.43999999999999995</v>
      </c>
      <c r="EJ126" s="129">
        <f t="shared" si="17"/>
        <v>0.41000000000000014</v>
      </c>
      <c r="EK126" s="129">
        <f t="shared" si="18"/>
        <v>0.16000000000000014</v>
      </c>
      <c r="EL126" s="129">
        <f t="shared" si="19"/>
        <v>1.26</v>
      </c>
      <c r="EM126" s="129">
        <f t="shared" si="20"/>
        <v>-0.20999999999999996</v>
      </c>
      <c r="EN126" s="129">
        <f t="shared" si="21"/>
        <v>0.29999999999999982</v>
      </c>
      <c r="EO126" s="129">
        <f t="shared" si="22"/>
        <v>-1.1099999999999999</v>
      </c>
      <c r="EP126" s="129">
        <f t="shared" si="23"/>
        <v>-0.75999999999999979</v>
      </c>
      <c r="EQ126" s="129">
        <f t="shared" si="24"/>
        <v>-0.20000000000000018</v>
      </c>
      <c r="ER126" s="129">
        <f t="shared" si="25"/>
        <v>-0.99000000000000021</v>
      </c>
      <c r="ES126" s="129">
        <f t="shared" si="26"/>
        <v>-1.1999999999999993</v>
      </c>
      <c r="ET126" s="129">
        <f t="shared" si="27"/>
        <v>5.9999999999999609E-2</v>
      </c>
      <c r="EU126" s="129">
        <f t="shared" si="28"/>
        <v>0.23999999999999977</v>
      </c>
      <c r="EV126" s="129">
        <f t="shared" si="29"/>
        <v>-0.71</v>
      </c>
      <c r="EW126" s="129">
        <f t="shared" si="30"/>
        <v>-0.79999999999999982</v>
      </c>
    </row>
    <row r="127" spans="1:153" ht="14">
      <c r="A127" s="2" t="s">
        <v>1608</v>
      </c>
      <c r="B127" s="2" t="s">
        <v>1666</v>
      </c>
      <c r="C127" s="2">
        <v>14</v>
      </c>
      <c r="D127" s="2">
        <v>8</v>
      </c>
      <c r="E127" s="2">
        <v>49614163</v>
      </c>
      <c r="F127" s="2">
        <v>165.8</v>
      </c>
      <c r="G127" s="2">
        <v>58</v>
      </c>
      <c r="H127" s="2" t="s">
        <v>167</v>
      </c>
      <c r="I127" s="2"/>
      <c r="J127" s="2" t="s">
        <v>99</v>
      </c>
      <c r="K127" s="2" t="s">
        <v>505</v>
      </c>
      <c r="L127" s="30"/>
      <c r="M127" s="30"/>
      <c r="N127" s="30"/>
      <c r="O127" s="30"/>
      <c r="P127" s="3" t="s">
        <v>6</v>
      </c>
      <c r="Q127" s="3">
        <v>31</v>
      </c>
      <c r="R127" s="2">
        <v>24</v>
      </c>
      <c r="S127" s="2">
        <v>19</v>
      </c>
      <c r="T127" s="2" t="s">
        <v>1610</v>
      </c>
      <c r="U127" s="33"/>
      <c r="V127" s="3" t="s">
        <v>137</v>
      </c>
      <c r="W127" s="3">
        <v>65</v>
      </c>
      <c r="X127" s="2">
        <v>49</v>
      </c>
      <c r="Y127" s="2">
        <v>45</v>
      </c>
      <c r="Z127" s="2"/>
      <c r="AA127" s="33" t="s">
        <v>443</v>
      </c>
      <c r="AB127" s="12" t="s">
        <v>116</v>
      </c>
      <c r="AC127" s="12">
        <v>45</v>
      </c>
      <c r="AD127" s="13">
        <v>31</v>
      </c>
      <c r="AE127" s="13">
        <v>26</v>
      </c>
      <c r="AF127" s="13"/>
      <c r="AG127" s="34" t="s">
        <v>197</v>
      </c>
      <c r="AH127" s="2" t="s">
        <v>869</v>
      </c>
      <c r="AI127" s="2" t="s">
        <v>139</v>
      </c>
      <c r="AJ127" s="2" t="s">
        <v>1585</v>
      </c>
      <c r="AK127" s="2" t="s">
        <v>775</v>
      </c>
      <c r="AL127" s="2" t="s">
        <v>87</v>
      </c>
      <c r="AM127" s="1"/>
      <c r="AN127" s="2" t="s">
        <v>89</v>
      </c>
      <c r="AO127" s="1"/>
      <c r="AP127" s="2" t="s">
        <v>91</v>
      </c>
      <c r="AQ127" s="1" t="s">
        <v>1611</v>
      </c>
      <c r="AR127" s="2" t="s">
        <v>93</v>
      </c>
      <c r="AS127" s="14" t="s">
        <v>1612</v>
      </c>
      <c r="AT127" s="14"/>
      <c r="AU127" s="1"/>
      <c r="AV127" s="104">
        <v>3.45</v>
      </c>
      <c r="AW127" s="105">
        <v>1.89</v>
      </c>
      <c r="AX127" s="109">
        <v>1.57</v>
      </c>
      <c r="AY127" s="107">
        <v>1.74</v>
      </c>
      <c r="AZ127" s="106">
        <v>1.88</v>
      </c>
      <c r="BA127" s="108">
        <v>1.76</v>
      </c>
      <c r="BB127" s="106">
        <v>0.28000000000000003</v>
      </c>
      <c r="BC127" s="108">
        <v>0.9</v>
      </c>
      <c r="BD127" s="107">
        <v>1.78</v>
      </c>
      <c r="BE127" s="106">
        <v>2.4900000000000002</v>
      </c>
      <c r="BF127" s="106">
        <v>4.7</v>
      </c>
      <c r="BG127" s="106">
        <v>4.7300000000000004</v>
      </c>
      <c r="BH127" s="106">
        <v>2.17</v>
      </c>
      <c r="BI127" s="8">
        <v>2.08</v>
      </c>
      <c r="BJ127" s="7">
        <v>3.98</v>
      </c>
      <c r="BK127" s="9">
        <v>5.63</v>
      </c>
      <c r="BL127" s="4">
        <v>9.57</v>
      </c>
      <c r="BM127" s="4">
        <v>14.76</v>
      </c>
      <c r="BN127" s="4">
        <v>2.93</v>
      </c>
      <c r="BO127" s="26">
        <v>1.5</v>
      </c>
      <c r="BP127" s="25">
        <v>0.45</v>
      </c>
      <c r="BQ127" s="53">
        <v>0</v>
      </c>
      <c r="BR127" s="53">
        <v>0</v>
      </c>
      <c r="BS127" s="54">
        <v>1.99</v>
      </c>
      <c r="BT127" s="53">
        <v>2.44</v>
      </c>
      <c r="BU127" s="54">
        <v>1.69</v>
      </c>
      <c r="BV127" s="55">
        <v>2.12</v>
      </c>
      <c r="BW127" s="53">
        <v>3.05</v>
      </c>
      <c r="BX127" s="53">
        <v>4.2699999999999996</v>
      </c>
      <c r="BY127" s="53">
        <v>4.37</v>
      </c>
      <c r="BZ127" s="7">
        <v>0</v>
      </c>
      <c r="CA127" s="8">
        <v>1.94</v>
      </c>
      <c r="CB127" s="7">
        <v>4.22</v>
      </c>
      <c r="CC127" s="9">
        <v>5.8</v>
      </c>
      <c r="CD127" s="4">
        <v>9.58</v>
      </c>
      <c r="CE127" s="4">
        <v>13.13</v>
      </c>
      <c r="CF127" s="16">
        <v>28.27</v>
      </c>
      <c r="CG127" s="38">
        <v>31.19</v>
      </c>
      <c r="CH127" s="20">
        <v>33.96</v>
      </c>
      <c r="CI127" s="18">
        <v>35.18</v>
      </c>
      <c r="CJ127" s="17">
        <v>35.549999999999997</v>
      </c>
      <c r="CK127" s="19">
        <v>36.14</v>
      </c>
      <c r="CL127" s="17">
        <v>36.770000000000003</v>
      </c>
      <c r="CM127" s="19">
        <v>36.630000000000003</v>
      </c>
      <c r="CN127" s="18">
        <v>38.44</v>
      </c>
      <c r="CO127" s="17">
        <v>38.61</v>
      </c>
      <c r="CP127" s="17">
        <v>42.41</v>
      </c>
      <c r="CQ127" s="17">
        <v>42.55</v>
      </c>
      <c r="CR127" s="17">
        <v>47.58</v>
      </c>
      <c r="CS127" s="19">
        <v>48.8</v>
      </c>
      <c r="CT127" s="17">
        <v>51.2</v>
      </c>
      <c r="CU127" s="20">
        <v>46.7</v>
      </c>
      <c r="CV127" s="16">
        <v>45.53</v>
      </c>
      <c r="CW127" s="16">
        <v>39.51</v>
      </c>
      <c r="CX127" s="16">
        <v>28.55</v>
      </c>
      <c r="CY127" s="38">
        <v>31.25</v>
      </c>
      <c r="CZ127" s="20">
        <v>34.57</v>
      </c>
      <c r="DA127" s="17">
        <v>35.86</v>
      </c>
      <c r="DB127" s="17">
        <v>35.479999999999997</v>
      </c>
      <c r="DC127" s="19">
        <v>35.9</v>
      </c>
      <c r="DD127" s="17">
        <v>36.97</v>
      </c>
      <c r="DE127" s="19">
        <v>35.68</v>
      </c>
      <c r="DF127" s="18">
        <v>37.78</v>
      </c>
      <c r="DG127" s="17">
        <v>37.29</v>
      </c>
      <c r="DH127" s="17">
        <v>42.19</v>
      </c>
      <c r="DI127" s="17">
        <v>42.83</v>
      </c>
      <c r="DJ127" s="17">
        <v>47.6</v>
      </c>
      <c r="DK127" s="19">
        <v>48.54</v>
      </c>
      <c r="DL127" s="17">
        <v>51.08</v>
      </c>
      <c r="DM127" s="20">
        <v>46.09</v>
      </c>
      <c r="DN127" s="16">
        <v>45.2</v>
      </c>
      <c r="DO127" s="16">
        <v>38.39</v>
      </c>
      <c r="DP127" s="16">
        <v>0</v>
      </c>
      <c r="DQ127" s="20">
        <v>2</v>
      </c>
      <c r="DR127" s="20">
        <v>3</v>
      </c>
      <c r="DS127" s="17">
        <v>0</v>
      </c>
      <c r="DT127" s="17">
        <v>-3</v>
      </c>
      <c r="DU127" s="17">
        <v>-7</v>
      </c>
      <c r="DV127" s="17">
        <v>-11</v>
      </c>
      <c r="DW127" s="17">
        <v>-11</v>
      </c>
      <c r="DX127" s="17">
        <v>-13</v>
      </c>
      <c r="DY127" s="17">
        <v>-6</v>
      </c>
      <c r="DZ127" s="17">
        <v>5</v>
      </c>
      <c r="EA127" s="17">
        <v>16</v>
      </c>
      <c r="EB127" s="17">
        <v>22</v>
      </c>
      <c r="EC127" s="17">
        <v>20</v>
      </c>
      <c r="ED127" s="17">
        <v>20</v>
      </c>
      <c r="EE127" s="20">
        <v>10</v>
      </c>
      <c r="EF127" s="20">
        <v>10</v>
      </c>
      <c r="EG127" s="20">
        <v>8</v>
      </c>
      <c r="EI127" s="129">
        <f t="shared" si="16"/>
        <v>0.52</v>
      </c>
      <c r="EJ127" s="129">
        <f t="shared" si="17"/>
        <v>0.3899999999999999</v>
      </c>
      <c r="EK127" s="129">
        <f t="shared" si="18"/>
        <v>1.1200000000000001</v>
      </c>
      <c r="EL127" s="129">
        <f t="shared" si="19"/>
        <v>1.74</v>
      </c>
      <c r="EM127" s="129">
        <f t="shared" si="20"/>
        <v>1.88</v>
      </c>
      <c r="EN127" s="129">
        <f t="shared" si="21"/>
        <v>-0.22999999999999998</v>
      </c>
      <c r="EO127" s="129">
        <f t="shared" si="22"/>
        <v>-2.16</v>
      </c>
      <c r="EP127" s="129">
        <f t="shared" si="23"/>
        <v>-0.78999999999999992</v>
      </c>
      <c r="EQ127" s="129">
        <f t="shared" si="24"/>
        <v>-0.34000000000000008</v>
      </c>
      <c r="ER127" s="129">
        <f t="shared" si="25"/>
        <v>-0.55999999999999961</v>
      </c>
      <c r="ES127" s="129">
        <f t="shared" si="26"/>
        <v>0.4300000000000006</v>
      </c>
      <c r="ET127" s="129">
        <f t="shared" si="27"/>
        <v>0.36000000000000032</v>
      </c>
      <c r="EU127" s="129">
        <f t="shared" si="28"/>
        <v>2.17</v>
      </c>
      <c r="EV127" s="129">
        <f t="shared" si="29"/>
        <v>0.14000000000000012</v>
      </c>
      <c r="EW127" s="129">
        <f t="shared" si="30"/>
        <v>-0.23999999999999977</v>
      </c>
    </row>
    <row r="128" spans="1:153" ht="14">
      <c r="A128" s="2" t="s">
        <v>1057</v>
      </c>
      <c r="B128" s="2" t="s">
        <v>1666</v>
      </c>
      <c r="C128" s="2">
        <v>15</v>
      </c>
      <c r="D128" s="2">
        <v>1</v>
      </c>
      <c r="E128" s="2">
        <v>51078652</v>
      </c>
      <c r="F128" s="2">
        <v>152.9</v>
      </c>
      <c r="G128" s="2">
        <v>43</v>
      </c>
      <c r="H128" s="2" t="s">
        <v>167</v>
      </c>
      <c r="I128" s="2"/>
      <c r="J128" s="2" t="s">
        <v>99</v>
      </c>
      <c r="K128" s="2" t="s">
        <v>505</v>
      </c>
      <c r="L128" s="30"/>
      <c r="M128" s="30"/>
      <c r="N128" s="30"/>
      <c r="O128" s="30"/>
      <c r="P128" s="3" t="s">
        <v>48</v>
      </c>
      <c r="Q128" s="3">
        <v>25</v>
      </c>
      <c r="R128" s="2">
        <v>27</v>
      </c>
      <c r="S128" s="2">
        <v>18</v>
      </c>
      <c r="T128" s="2" t="s">
        <v>280</v>
      </c>
      <c r="U128" s="33"/>
      <c r="V128" s="3" t="s">
        <v>64</v>
      </c>
      <c r="W128" s="3">
        <v>60</v>
      </c>
      <c r="X128" s="2">
        <v>41</v>
      </c>
      <c r="Y128" s="2">
        <v>35</v>
      </c>
      <c r="Z128" s="2"/>
      <c r="AA128" s="33" t="s">
        <v>443</v>
      </c>
      <c r="AB128" s="12" t="s">
        <v>526</v>
      </c>
      <c r="AC128" s="12">
        <v>39</v>
      </c>
      <c r="AD128" s="13">
        <v>30</v>
      </c>
      <c r="AE128" s="13">
        <v>25</v>
      </c>
      <c r="AF128" s="13"/>
      <c r="AG128" s="34" t="s">
        <v>180</v>
      </c>
      <c r="AH128" s="2" t="s">
        <v>239</v>
      </c>
      <c r="AI128" s="2" t="s">
        <v>118</v>
      </c>
      <c r="AJ128" s="2" t="s">
        <v>606</v>
      </c>
      <c r="AK128" s="2" t="s">
        <v>120</v>
      </c>
      <c r="AL128" s="2" t="s">
        <v>87</v>
      </c>
      <c r="AM128" s="1"/>
      <c r="AN128" s="2" t="s">
        <v>89</v>
      </c>
      <c r="AO128" s="1"/>
      <c r="AP128" s="2" t="s">
        <v>91</v>
      </c>
      <c r="AQ128" s="1" t="s">
        <v>1060</v>
      </c>
      <c r="AR128" s="2" t="s">
        <v>93</v>
      </c>
      <c r="AS128" s="14" t="s">
        <v>753</v>
      </c>
      <c r="AT128" s="14"/>
      <c r="AU128" s="1"/>
      <c r="AV128" s="127">
        <v>3.97</v>
      </c>
      <c r="AW128" s="105">
        <v>3.86</v>
      </c>
      <c r="AX128" s="109">
        <v>2.75</v>
      </c>
      <c r="AY128" s="107">
        <v>2.39</v>
      </c>
      <c r="AZ128" s="106">
        <v>3.24</v>
      </c>
      <c r="BA128" s="108">
        <v>1.93</v>
      </c>
      <c r="BB128" s="106">
        <v>1.1100000000000001</v>
      </c>
      <c r="BC128" s="108">
        <v>1.39</v>
      </c>
      <c r="BD128" s="107">
        <v>1.62</v>
      </c>
      <c r="BE128" s="106">
        <v>2.39</v>
      </c>
      <c r="BF128" s="106">
        <v>3.11</v>
      </c>
      <c r="BG128" s="106">
        <v>4.97</v>
      </c>
      <c r="BH128" s="106">
        <v>3.85</v>
      </c>
      <c r="BI128" s="4">
        <v>3.12</v>
      </c>
      <c r="BJ128" s="9">
        <v>4.6100000000000003</v>
      </c>
      <c r="BK128" s="9">
        <v>5.12</v>
      </c>
      <c r="BL128" s="4">
        <v>8.5299999999999994</v>
      </c>
      <c r="BM128" s="4">
        <v>13.07</v>
      </c>
      <c r="BN128" s="12">
        <v>2.93</v>
      </c>
      <c r="BO128" s="37">
        <v>4.13</v>
      </c>
      <c r="BP128" s="25">
        <v>1.67</v>
      </c>
      <c r="BQ128" s="53">
        <v>0.7</v>
      </c>
      <c r="BR128" s="53">
        <v>1.1100000000000001</v>
      </c>
      <c r="BS128" s="54">
        <v>1.3</v>
      </c>
      <c r="BT128" s="53">
        <v>1.61</v>
      </c>
      <c r="BU128" s="54">
        <v>2.36</v>
      </c>
      <c r="BV128" s="55">
        <v>2.11</v>
      </c>
      <c r="BW128" s="53">
        <v>2.78</v>
      </c>
      <c r="BX128" s="53">
        <v>3.24</v>
      </c>
      <c r="BY128" s="53">
        <v>3.54</v>
      </c>
      <c r="BZ128" s="7">
        <v>4.13</v>
      </c>
      <c r="CA128" s="4">
        <v>4.0599999999999996</v>
      </c>
      <c r="CB128" s="9">
        <v>5.03</v>
      </c>
      <c r="CC128" s="9">
        <v>4.72</v>
      </c>
      <c r="CD128" s="4">
        <v>8.67</v>
      </c>
      <c r="CE128" s="4">
        <v>12.82</v>
      </c>
      <c r="CF128" s="34">
        <v>24.56</v>
      </c>
      <c r="CG128" s="38">
        <v>28.44</v>
      </c>
      <c r="CH128" s="20">
        <v>31.2</v>
      </c>
      <c r="CI128" s="18">
        <v>33.549999999999997</v>
      </c>
      <c r="CJ128" s="17">
        <v>33.32</v>
      </c>
      <c r="CK128" s="19">
        <v>34.090000000000003</v>
      </c>
      <c r="CL128" s="17">
        <v>34.909999999999997</v>
      </c>
      <c r="CM128" s="19">
        <v>35.07</v>
      </c>
      <c r="CN128" s="18">
        <v>35.270000000000003</v>
      </c>
      <c r="CO128" s="17">
        <v>35.07</v>
      </c>
      <c r="CP128" s="17">
        <v>36.36</v>
      </c>
      <c r="CQ128" s="17">
        <v>38.54</v>
      </c>
      <c r="CR128" s="17">
        <v>40.54</v>
      </c>
      <c r="CS128" s="16">
        <v>41.37</v>
      </c>
      <c r="CT128" s="20">
        <v>41.1</v>
      </c>
      <c r="CU128" s="20">
        <v>43.48</v>
      </c>
      <c r="CV128" s="16">
        <v>41.08</v>
      </c>
      <c r="CW128" s="16">
        <v>41.21</v>
      </c>
      <c r="CX128" s="34">
        <v>24.69</v>
      </c>
      <c r="CY128" s="38">
        <v>28.03</v>
      </c>
      <c r="CZ128" s="20">
        <v>32.5</v>
      </c>
      <c r="DA128" s="17">
        <v>33.590000000000003</v>
      </c>
      <c r="DB128" s="17">
        <v>33.47</v>
      </c>
      <c r="DC128" s="19">
        <v>34.03</v>
      </c>
      <c r="DD128" s="17">
        <v>34.06</v>
      </c>
      <c r="DE128" s="19">
        <v>34.28</v>
      </c>
      <c r="DF128" s="18">
        <v>34.9</v>
      </c>
      <c r="DG128" s="17">
        <v>35.6</v>
      </c>
      <c r="DH128" s="17">
        <v>37.15</v>
      </c>
      <c r="DI128" s="17">
        <v>38.42</v>
      </c>
      <c r="DJ128" s="17">
        <v>40.33</v>
      </c>
      <c r="DK128" s="16">
        <v>42.24</v>
      </c>
      <c r="DL128" s="20">
        <v>41.44</v>
      </c>
      <c r="DM128" s="20">
        <v>44.08</v>
      </c>
      <c r="DN128" s="16">
        <v>42.05</v>
      </c>
      <c r="DO128" s="16">
        <v>41.52</v>
      </c>
      <c r="DP128" s="34">
        <v>7</v>
      </c>
      <c r="DQ128" s="20">
        <v>7</v>
      </c>
      <c r="DR128" s="20">
        <v>8</v>
      </c>
      <c r="DS128" s="17">
        <v>7</v>
      </c>
      <c r="DT128" s="17">
        <v>3</v>
      </c>
      <c r="DU128" s="17">
        <v>-3</v>
      </c>
      <c r="DV128" s="17">
        <v>-9</v>
      </c>
      <c r="DW128" s="17">
        <v>-12</v>
      </c>
      <c r="DX128" s="17">
        <v>-14</v>
      </c>
      <c r="DY128" s="17">
        <v>-9</v>
      </c>
      <c r="DZ128" s="17">
        <v>-1</v>
      </c>
      <c r="EA128" s="17">
        <v>1</v>
      </c>
      <c r="EB128" s="17">
        <v>9</v>
      </c>
      <c r="EC128" s="20">
        <v>9</v>
      </c>
      <c r="ED128" s="20">
        <v>7</v>
      </c>
      <c r="EE128" s="20">
        <v>4</v>
      </c>
      <c r="EF128" s="20">
        <v>4</v>
      </c>
      <c r="EG128" s="20">
        <v>2</v>
      </c>
      <c r="EI128" s="129">
        <f t="shared" si="16"/>
        <v>1.04</v>
      </c>
      <c r="EJ128" s="129">
        <f t="shared" si="17"/>
        <v>-0.27</v>
      </c>
      <c r="EK128" s="129">
        <f t="shared" si="18"/>
        <v>1.08</v>
      </c>
      <c r="EL128" s="129">
        <f t="shared" si="19"/>
        <v>1.6900000000000002</v>
      </c>
      <c r="EM128" s="129">
        <f t="shared" si="20"/>
        <v>2.13</v>
      </c>
      <c r="EN128" s="129">
        <f t="shared" si="21"/>
        <v>0.62999999999999989</v>
      </c>
      <c r="EO128" s="129">
        <f t="shared" si="22"/>
        <v>-0.5</v>
      </c>
      <c r="EP128" s="129">
        <f t="shared" si="23"/>
        <v>-0.97</v>
      </c>
      <c r="EQ128" s="129">
        <f t="shared" si="24"/>
        <v>-0.48999999999999977</v>
      </c>
      <c r="ER128" s="129">
        <f t="shared" si="25"/>
        <v>-0.38999999999999968</v>
      </c>
      <c r="ES128" s="129">
        <f t="shared" si="26"/>
        <v>-0.13000000000000034</v>
      </c>
      <c r="ET128" s="129">
        <f t="shared" si="27"/>
        <v>1.4299999999999997</v>
      </c>
      <c r="EU128" s="129">
        <f t="shared" si="28"/>
        <v>-0.2799999999999998</v>
      </c>
      <c r="EV128" s="129">
        <f t="shared" si="29"/>
        <v>-0.9399999999999995</v>
      </c>
      <c r="EW128" s="129">
        <f t="shared" si="30"/>
        <v>-0.41999999999999993</v>
      </c>
    </row>
    <row r="129" spans="1:153" ht="14">
      <c r="A129" s="2" t="s">
        <v>1369</v>
      </c>
      <c r="B129" s="2" t="s">
        <v>1666</v>
      </c>
      <c r="C129" s="2">
        <v>13</v>
      </c>
      <c r="D129" s="2">
        <v>1</v>
      </c>
      <c r="E129" s="2">
        <v>46633615</v>
      </c>
      <c r="F129" s="2">
        <v>165.4</v>
      </c>
      <c r="G129" s="2">
        <v>49.9</v>
      </c>
      <c r="H129" s="2" t="s">
        <v>1370</v>
      </c>
      <c r="I129" s="2" t="s">
        <v>1250</v>
      </c>
      <c r="J129" s="2"/>
      <c r="K129" s="2" t="s">
        <v>505</v>
      </c>
      <c r="L129" s="30"/>
      <c r="M129" s="30" t="s">
        <v>503</v>
      </c>
      <c r="N129" s="30" t="s">
        <v>504</v>
      </c>
      <c r="O129" s="30"/>
      <c r="P129" s="3" t="s">
        <v>17</v>
      </c>
      <c r="Q129" s="3">
        <v>24</v>
      </c>
      <c r="R129" s="2">
        <v>23</v>
      </c>
      <c r="S129" s="2">
        <v>14</v>
      </c>
      <c r="T129" s="2" t="s">
        <v>506</v>
      </c>
      <c r="U129" s="33"/>
      <c r="V129" s="3" t="s">
        <v>101</v>
      </c>
      <c r="W129" s="3">
        <v>50</v>
      </c>
      <c r="X129" s="2">
        <v>41</v>
      </c>
      <c r="Y129" s="2">
        <v>41</v>
      </c>
      <c r="Z129" s="2"/>
      <c r="AA129" s="33" t="s">
        <v>242</v>
      </c>
      <c r="AB129" s="12" t="s">
        <v>138</v>
      </c>
      <c r="AC129" s="12">
        <v>35</v>
      </c>
      <c r="AD129" s="13">
        <v>31</v>
      </c>
      <c r="AE129" s="13">
        <v>33</v>
      </c>
      <c r="AF129" s="13"/>
      <c r="AG129" s="34" t="s">
        <v>180</v>
      </c>
      <c r="AH129" s="2" t="s">
        <v>218</v>
      </c>
      <c r="AI129" s="2" t="s">
        <v>150</v>
      </c>
      <c r="AJ129" s="2" t="s">
        <v>507</v>
      </c>
      <c r="AK129" s="2" t="s">
        <v>302</v>
      </c>
      <c r="AL129" s="2" t="s">
        <v>87</v>
      </c>
      <c r="AM129" s="1" t="s">
        <v>176</v>
      </c>
      <c r="AN129" s="2" t="s">
        <v>89</v>
      </c>
      <c r="AO129" s="1" t="s">
        <v>152</v>
      </c>
      <c r="AP129" s="2" t="s">
        <v>91</v>
      </c>
      <c r="AQ129" s="1" t="s">
        <v>508</v>
      </c>
      <c r="AR129" s="2" t="s">
        <v>93</v>
      </c>
      <c r="AS129" s="14" t="s">
        <v>509</v>
      </c>
      <c r="AT129" s="15" t="s">
        <v>95</v>
      </c>
      <c r="AU129" s="1">
        <v>1</v>
      </c>
      <c r="AV129" s="104">
        <v>3.78</v>
      </c>
      <c r="AW129" s="114">
        <v>2.99</v>
      </c>
      <c r="AX129" s="115">
        <v>2.13</v>
      </c>
      <c r="AY129" s="114">
        <v>2.61</v>
      </c>
      <c r="AZ129" s="106">
        <v>3.14</v>
      </c>
      <c r="BA129" s="108">
        <v>3.13</v>
      </c>
      <c r="BB129" s="106">
        <v>3.12</v>
      </c>
      <c r="BC129" s="108">
        <v>2.34</v>
      </c>
      <c r="BD129" s="107">
        <v>2.11</v>
      </c>
      <c r="BE129" s="106">
        <v>2.73</v>
      </c>
      <c r="BF129" s="106">
        <v>4.47</v>
      </c>
      <c r="BG129" s="106">
        <v>2.12</v>
      </c>
      <c r="BH129" s="106">
        <v>2.74</v>
      </c>
      <c r="BI129" s="8">
        <v>3.73</v>
      </c>
      <c r="BJ129" s="5">
        <v>4.97</v>
      </c>
      <c r="BK129" s="9">
        <v>9.11</v>
      </c>
      <c r="BL129" s="4">
        <v>12.11</v>
      </c>
      <c r="BM129" s="98"/>
      <c r="BN129" s="4">
        <v>4.6900000000000004</v>
      </c>
      <c r="BO129" s="39">
        <v>3.28</v>
      </c>
      <c r="BP129" s="5">
        <v>2.4700000000000002</v>
      </c>
      <c r="BQ129" s="5">
        <v>2.2400000000000002</v>
      </c>
      <c r="BR129" s="7">
        <v>2.66</v>
      </c>
      <c r="BS129" s="8">
        <v>2.13</v>
      </c>
      <c r="BT129" s="7">
        <v>2.87</v>
      </c>
      <c r="BU129" s="8">
        <v>3.23</v>
      </c>
      <c r="BV129" s="6">
        <v>3.07</v>
      </c>
      <c r="BW129" s="7">
        <v>3.18</v>
      </c>
      <c r="BX129" s="7">
        <v>4.83</v>
      </c>
      <c r="BY129" s="7">
        <v>3.07</v>
      </c>
      <c r="BZ129" s="7">
        <v>3.5</v>
      </c>
      <c r="CA129" s="8">
        <v>5.41</v>
      </c>
      <c r="CB129" s="5">
        <v>5.13</v>
      </c>
      <c r="CC129" s="9">
        <v>7.97</v>
      </c>
      <c r="CD129" s="4">
        <v>12.31</v>
      </c>
      <c r="CE129" s="98"/>
      <c r="CF129" s="16">
        <v>27.86</v>
      </c>
      <c r="CG129" s="40">
        <v>30.97</v>
      </c>
      <c r="CH129" s="23">
        <v>31.74</v>
      </c>
      <c r="CI129" s="40">
        <v>32.85</v>
      </c>
      <c r="CJ129" s="17">
        <v>34.409999999999997</v>
      </c>
      <c r="CK129" s="19">
        <v>35.53</v>
      </c>
      <c r="CL129" s="17">
        <v>39.08</v>
      </c>
      <c r="CM129" s="19">
        <v>40.75</v>
      </c>
      <c r="CN129" s="18">
        <v>38.96</v>
      </c>
      <c r="CO129" s="17">
        <v>38.799999999999997</v>
      </c>
      <c r="CP129" s="17">
        <v>40.380000000000003</v>
      </c>
      <c r="CQ129" s="17">
        <v>42.19</v>
      </c>
      <c r="CR129" s="17">
        <v>46.16</v>
      </c>
      <c r="CS129" s="19">
        <v>49.09</v>
      </c>
      <c r="CT129" s="23">
        <v>48.37</v>
      </c>
      <c r="CU129" s="20">
        <v>45.83</v>
      </c>
      <c r="CV129" s="16">
        <v>40.700000000000003</v>
      </c>
      <c r="CW129" s="100"/>
      <c r="CX129" s="16">
        <v>26.01</v>
      </c>
      <c r="CY129" s="40">
        <v>30.64</v>
      </c>
      <c r="CZ129" s="23">
        <v>32.590000000000003</v>
      </c>
      <c r="DA129" s="23">
        <v>32.909999999999997</v>
      </c>
      <c r="DB129" s="17">
        <v>35.29</v>
      </c>
      <c r="DC129" s="19">
        <v>35.36</v>
      </c>
      <c r="DD129" s="17">
        <v>38.9</v>
      </c>
      <c r="DE129" s="19">
        <v>40.89</v>
      </c>
      <c r="DF129" s="18">
        <v>38.46</v>
      </c>
      <c r="DG129" s="17">
        <v>38.4</v>
      </c>
      <c r="DH129" s="17">
        <v>40.18</v>
      </c>
      <c r="DI129" s="17">
        <v>42.19</v>
      </c>
      <c r="DJ129" s="17">
        <v>47.23</v>
      </c>
      <c r="DK129" s="19">
        <v>49.46</v>
      </c>
      <c r="DL129" s="23">
        <v>47.89</v>
      </c>
      <c r="DM129" s="20">
        <v>45.81</v>
      </c>
      <c r="DN129" s="16">
        <v>40.43</v>
      </c>
      <c r="DO129" s="100"/>
      <c r="DP129" s="16">
        <v>4</v>
      </c>
      <c r="DQ129" s="23">
        <v>4</v>
      </c>
      <c r="DR129" s="23">
        <v>5</v>
      </c>
      <c r="DS129" s="23">
        <v>4</v>
      </c>
      <c r="DT129" s="17">
        <v>0</v>
      </c>
      <c r="DU129" s="17">
        <v>-3</v>
      </c>
      <c r="DV129" s="17">
        <v>-8</v>
      </c>
      <c r="DW129" s="17">
        <v>-14</v>
      </c>
      <c r="DX129" s="17">
        <v>-13</v>
      </c>
      <c r="DY129" s="17">
        <v>-9</v>
      </c>
      <c r="DZ129" s="17">
        <v>0</v>
      </c>
      <c r="EA129" s="17">
        <v>8</v>
      </c>
      <c r="EB129" s="17">
        <v>13</v>
      </c>
      <c r="EC129" s="17">
        <v>15</v>
      </c>
      <c r="ED129" s="23">
        <v>14</v>
      </c>
      <c r="EE129" s="20">
        <v>10</v>
      </c>
      <c r="EF129" s="20">
        <v>6</v>
      </c>
      <c r="EG129" s="101"/>
      <c r="EI129" s="129">
        <f t="shared" si="16"/>
        <v>-0.91000000000000059</v>
      </c>
      <c r="EJ129" s="129">
        <f t="shared" si="17"/>
        <v>-0.28999999999999959</v>
      </c>
      <c r="EK129" s="129">
        <f t="shared" si="18"/>
        <v>-0.3400000000000003</v>
      </c>
      <c r="EL129" s="129">
        <f t="shared" si="19"/>
        <v>0.36999999999999966</v>
      </c>
      <c r="EM129" s="129">
        <f t="shared" si="20"/>
        <v>0.48</v>
      </c>
      <c r="EN129" s="129">
        <f t="shared" si="21"/>
        <v>1</v>
      </c>
      <c r="EO129" s="129">
        <f t="shared" si="22"/>
        <v>0.25</v>
      </c>
      <c r="EP129" s="129">
        <f t="shared" si="23"/>
        <v>-0.89000000000000012</v>
      </c>
      <c r="EQ129" s="129">
        <f t="shared" si="24"/>
        <v>-0.96</v>
      </c>
      <c r="ER129" s="129">
        <f t="shared" si="25"/>
        <v>-0.45000000000000018</v>
      </c>
      <c r="ES129" s="129">
        <f t="shared" si="26"/>
        <v>-0.36000000000000032</v>
      </c>
      <c r="ET129" s="129">
        <f t="shared" si="27"/>
        <v>-0.94999999999999973</v>
      </c>
      <c r="EU129" s="129">
        <f t="shared" si="28"/>
        <v>-0.75999999999999979</v>
      </c>
      <c r="EV129" s="129">
        <f t="shared" si="29"/>
        <v>-1.6800000000000002</v>
      </c>
      <c r="EW129" s="129">
        <f t="shared" si="30"/>
        <v>-0.16000000000000014</v>
      </c>
    </row>
    <row r="130" spans="1:153" ht="14">
      <c r="A130" s="2" t="s">
        <v>1507</v>
      </c>
      <c r="B130" s="2" t="s">
        <v>1666</v>
      </c>
      <c r="C130" s="2">
        <v>22</v>
      </c>
      <c r="D130" s="2">
        <v>0</v>
      </c>
      <c r="E130" s="2">
        <v>50672556</v>
      </c>
      <c r="F130" s="2">
        <v>167.1</v>
      </c>
      <c r="G130" s="2">
        <v>54.2</v>
      </c>
      <c r="H130" s="2" t="s">
        <v>167</v>
      </c>
      <c r="I130" s="2"/>
      <c r="J130" s="2"/>
      <c r="K130" s="2" t="s">
        <v>264</v>
      </c>
      <c r="L130" s="30" t="s">
        <v>168</v>
      </c>
      <c r="M130" s="30"/>
      <c r="N130" s="30"/>
      <c r="O130" s="30"/>
      <c r="T130" s="2" t="s">
        <v>280</v>
      </c>
      <c r="U130" s="68"/>
      <c r="V130" s="3" t="s">
        <v>1509</v>
      </c>
      <c r="W130" s="3">
        <v>34</v>
      </c>
      <c r="X130" s="2">
        <v>24</v>
      </c>
      <c r="Y130" s="2">
        <v>26</v>
      </c>
      <c r="AA130" s="2" t="s">
        <v>443</v>
      </c>
      <c r="AB130" s="3" t="s">
        <v>138</v>
      </c>
      <c r="AC130" s="3">
        <v>63</v>
      </c>
      <c r="AD130" s="2">
        <v>50</v>
      </c>
      <c r="AE130" s="2">
        <v>35</v>
      </c>
      <c r="AF130" s="2"/>
      <c r="AG130" s="33" t="s">
        <v>152</v>
      </c>
      <c r="AH130" s="2" t="s">
        <v>272</v>
      </c>
      <c r="AI130" s="2" t="s">
        <v>348</v>
      </c>
      <c r="AJ130" s="2" t="s">
        <v>140</v>
      </c>
      <c r="AK130" s="2" t="s">
        <v>513</v>
      </c>
      <c r="AL130" s="2" t="s">
        <v>87</v>
      </c>
      <c r="AM130" s="1"/>
      <c r="AN130" s="2" t="s">
        <v>89</v>
      </c>
      <c r="AO130" s="1"/>
      <c r="AP130" s="2" t="s">
        <v>91</v>
      </c>
      <c r="AQ130" s="1" t="s">
        <v>753</v>
      </c>
      <c r="AR130" s="2" t="s">
        <v>93</v>
      </c>
      <c r="AS130" s="14" t="s">
        <v>1510</v>
      </c>
      <c r="AT130" s="14"/>
      <c r="AU130" s="1"/>
      <c r="AV130" s="104">
        <v>2.96</v>
      </c>
      <c r="AW130" s="105">
        <v>3.45</v>
      </c>
      <c r="AX130" s="109">
        <v>1.83</v>
      </c>
      <c r="AY130" s="105">
        <v>2.36</v>
      </c>
      <c r="AZ130" s="106">
        <v>3.11</v>
      </c>
      <c r="BA130" s="108">
        <v>3.13</v>
      </c>
      <c r="BB130" s="106">
        <v>3.61</v>
      </c>
      <c r="BC130" s="108">
        <v>4.12</v>
      </c>
      <c r="BD130" s="107">
        <v>5.0999999999999996</v>
      </c>
      <c r="BE130" s="106">
        <v>6.8</v>
      </c>
      <c r="BF130" s="106">
        <v>3.61</v>
      </c>
      <c r="BG130" s="106">
        <v>4.22</v>
      </c>
      <c r="BH130" s="106">
        <v>1.93</v>
      </c>
      <c r="BI130" s="8">
        <v>3.02</v>
      </c>
      <c r="BJ130" s="7">
        <v>4.38</v>
      </c>
      <c r="BK130" s="9">
        <v>6.68</v>
      </c>
      <c r="BL130" s="4">
        <v>10.37</v>
      </c>
      <c r="BM130" s="4">
        <v>16.489999999999998</v>
      </c>
      <c r="BN130" s="4">
        <v>2.91</v>
      </c>
      <c r="BO130" s="26">
        <v>3.39</v>
      </c>
      <c r="BP130" s="25">
        <v>3.58</v>
      </c>
      <c r="BQ130" s="25">
        <v>2.83</v>
      </c>
      <c r="BR130" s="53">
        <v>2.39</v>
      </c>
      <c r="BS130" s="54">
        <v>3.51</v>
      </c>
      <c r="BT130" s="53">
        <v>3.41</v>
      </c>
      <c r="BU130" s="54">
        <v>4.25</v>
      </c>
      <c r="BV130" s="55">
        <v>5.6</v>
      </c>
      <c r="BW130" s="53">
        <v>6.46</v>
      </c>
      <c r="BX130" s="53">
        <v>6.63</v>
      </c>
      <c r="BY130" s="53">
        <v>3.07</v>
      </c>
      <c r="BZ130" s="7">
        <v>0</v>
      </c>
      <c r="CA130" s="8">
        <v>1.67</v>
      </c>
      <c r="CB130" s="7">
        <v>4.5199999999999996</v>
      </c>
      <c r="CC130" s="9">
        <v>6.44</v>
      </c>
      <c r="CD130" s="4">
        <v>9.86</v>
      </c>
      <c r="CE130" s="4">
        <v>15.44</v>
      </c>
      <c r="CF130" s="16">
        <v>25.83</v>
      </c>
      <c r="CG130" s="38">
        <v>31.3</v>
      </c>
      <c r="CH130" s="20">
        <v>34.49</v>
      </c>
      <c r="CI130" s="38">
        <v>37.01</v>
      </c>
      <c r="CJ130" s="17">
        <v>38.53</v>
      </c>
      <c r="CK130" s="19">
        <v>39.58</v>
      </c>
      <c r="CL130" s="17">
        <v>40.85</v>
      </c>
      <c r="CM130" s="19">
        <v>42.04</v>
      </c>
      <c r="CN130" s="18">
        <v>42.09</v>
      </c>
      <c r="CO130" s="17">
        <v>43.07</v>
      </c>
      <c r="CP130" s="17">
        <v>42.24</v>
      </c>
      <c r="CQ130" s="17">
        <v>45.41</v>
      </c>
      <c r="CR130" s="17">
        <v>45.7</v>
      </c>
      <c r="CS130" s="19">
        <v>45.99</v>
      </c>
      <c r="CT130" s="17">
        <v>45.98</v>
      </c>
      <c r="CU130" s="20">
        <v>43.42</v>
      </c>
      <c r="CV130" s="16">
        <v>42.9</v>
      </c>
      <c r="CW130" s="16">
        <v>43.3</v>
      </c>
      <c r="CX130" s="16">
        <v>25.67</v>
      </c>
      <c r="CY130" s="38">
        <v>31.23</v>
      </c>
      <c r="CZ130" s="20">
        <v>34.86</v>
      </c>
      <c r="DA130" s="20">
        <v>36.78</v>
      </c>
      <c r="DB130" s="17">
        <v>38.56</v>
      </c>
      <c r="DC130" s="19">
        <v>38.75</v>
      </c>
      <c r="DD130" s="17">
        <v>40.03</v>
      </c>
      <c r="DE130" s="19">
        <v>42.21</v>
      </c>
      <c r="DF130" s="18">
        <v>42.7</v>
      </c>
      <c r="DG130" s="17">
        <v>43.21</v>
      </c>
      <c r="DH130" s="17">
        <v>42.34</v>
      </c>
      <c r="DI130" s="17">
        <v>45.31</v>
      </c>
      <c r="DJ130" s="17">
        <v>45.09</v>
      </c>
      <c r="DK130" s="19">
        <v>45.84</v>
      </c>
      <c r="DL130" s="17">
        <v>45.29</v>
      </c>
      <c r="DM130" s="20">
        <v>44.33</v>
      </c>
      <c r="DN130" s="16">
        <v>42.83</v>
      </c>
      <c r="DO130" s="16">
        <v>43.1</v>
      </c>
      <c r="DP130" s="16">
        <v>0</v>
      </c>
      <c r="DQ130" s="20">
        <v>0</v>
      </c>
      <c r="DR130" s="20">
        <v>0</v>
      </c>
      <c r="DS130" s="20">
        <v>-1</v>
      </c>
      <c r="DT130" s="17">
        <v>-2</v>
      </c>
      <c r="DU130" s="17">
        <v>-4</v>
      </c>
      <c r="DV130" s="17">
        <v>-4</v>
      </c>
      <c r="DW130" s="17">
        <v>-4</v>
      </c>
      <c r="DX130" s="17">
        <v>0</v>
      </c>
      <c r="DY130" s="17">
        <v>6</v>
      </c>
      <c r="DZ130" s="17">
        <v>16</v>
      </c>
      <c r="EA130" s="17">
        <v>21</v>
      </c>
      <c r="EB130" s="17">
        <v>21</v>
      </c>
      <c r="EC130" s="17">
        <v>17</v>
      </c>
      <c r="ED130" s="17">
        <v>11</v>
      </c>
      <c r="EE130" s="20">
        <v>8</v>
      </c>
      <c r="EF130" s="20">
        <v>6</v>
      </c>
      <c r="EG130" s="20">
        <v>5</v>
      </c>
      <c r="EI130" s="129">
        <f t="shared" ref="EI130:EI193" si="31">AV130-BN130</f>
        <v>4.9999999999999822E-2</v>
      </c>
      <c r="EJ130" s="129">
        <f t="shared" ref="EJ130:EJ193" si="32">AW130-BO130</f>
        <v>6.0000000000000053E-2</v>
      </c>
      <c r="EK130" s="129">
        <f t="shared" ref="EK130:EK193" si="33">AX130-BP130</f>
        <v>-1.75</v>
      </c>
      <c r="EL130" s="129">
        <f t="shared" ref="EL130:EL193" si="34">AY130-BQ130</f>
        <v>-0.4700000000000002</v>
      </c>
      <c r="EM130" s="129">
        <f t="shared" ref="EM130:EM193" si="35">AZ130-BR130</f>
        <v>0.71999999999999975</v>
      </c>
      <c r="EN130" s="129">
        <f t="shared" ref="EN130:EN193" si="36">BA130-BS130</f>
        <v>-0.37999999999999989</v>
      </c>
      <c r="EO130" s="129">
        <f t="shared" ref="EO130:EO193" si="37">BB130-BT130</f>
        <v>0.19999999999999973</v>
      </c>
      <c r="EP130" s="129">
        <f t="shared" ref="EP130:EP193" si="38">BC130-BU130</f>
        <v>-0.12999999999999989</v>
      </c>
      <c r="EQ130" s="129">
        <f t="shared" ref="EQ130:EQ193" si="39">BD130-BV130</f>
        <v>-0.5</v>
      </c>
      <c r="ER130" s="129">
        <f t="shared" ref="ER130:ER193" si="40">BE130-BW130</f>
        <v>0.33999999999999986</v>
      </c>
      <c r="ES130" s="129">
        <f t="shared" ref="ES130:ES193" si="41">BF130-BX130</f>
        <v>-3.02</v>
      </c>
      <c r="ET130" s="129">
        <f t="shared" ref="ET130:ET193" si="42">BG130-BY130</f>
        <v>1.1499999999999999</v>
      </c>
      <c r="EU130" s="129">
        <f t="shared" ref="EU130:EU193" si="43">BH130-BZ130</f>
        <v>1.93</v>
      </c>
      <c r="EV130" s="129">
        <f t="shared" ref="EV130:EV193" si="44">BI130-CA130</f>
        <v>1.35</v>
      </c>
      <c r="EW130" s="129">
        <f t="shared" ref="EW130:EW193" si="45">BJ130-CB130</f>
        <v>-0.13999999999999968</v>
      </c>
    </row>
    <row r="131" spans="1:153" ht="14">
      <c r="A131" s="2" t="s">
        <v>1496</v>
      </c>
      <c r="B131" s="2" t="s">
        <v>1666</v>
      </c>
      <c r="C131" s="2">
        <v>22</v>
      </c>
      <c r="D131" s="2">
        <v>0</v>
      </c>
      <c r="E131" s="2">
        <v>51443566</v>
      </c>
      <c r="F131" s="2">
        <v>161.6</v>
      </c>
      <c r="G131" s="2">
        <v>62</v>
      </c>
      <c r="H131" s="2" t="s">
        <v>167</v>
      </c>
      <c r="I131" s="2"/>
      <c r="J131" s="2" t="s">
        <v>99</v>
      </c>
      <c r="K131" s="2" t="s">
        <v>264</v>
      </c>
      <c r="L131" s="30" t="s">
        <v>168</v>
      </c>
      <c r="M131" s="30" t="s">
        <v>860</v>
      </c>
      <c r="N131" s="30"/>
      <c r="O131" s="30"/>
      <c r="P131" s="2" t="s">
        <v>48</v>
      </c>
      <c r="Q131" s="2">
        <v>23</v>
      </c>
      <c r="R131" s="2">
        <v>26</v>
      </c>
      <c r="S131" s="2">
        <v>21</v>
      </c>
      <c r="T131" s="2" t="s">
        <v>280</v>
      </c>
      <c r="U131" s="2"/>
      <c r="V131" s="3" t="s">
        <v>64</v>
      </c>
      <c r="W131" s="3">
        <v>68</v>
      </c>
      <c r="X131" s="2">
        <v>51</v>
      </c>
      <c r="Y131" s="2">
        <v>42</v>
      </c>
      <c r="Z131" s="2"/>
      <c r="AA131" s="33" t="s">
        <v>209</v>
      </c>
      <c r="AB131" s="3" t="s">
        <v>126</v>
      </c>
      <c r="AC131" s="3">
        <v>51</v>
      </c>
      <c r="AD131" s="2">
        <v>40</v>
      </c>
      <c r="AE131" s="2">
        <v>29</v>
      </c>
      <c r="AF131" s="2"/>
      <c r="AG131" s="33" t="s">
        <v>180</v>
      </c>
      <c r="AH131" s="2" t="s">
        <v>127</v>
      </c>
      <c r="AI131" s="2" t="s">
        <v>219</v>
      </c>
      <c r="AJ131" s="2" t="s">
        <v>870</v>
      </c>
      <c r="AK131" s="2" t="s">
        <v>841</v>
      </c>
      <c r="AL131" s="2" t="s">
        <v>87</v>
      </c>
      <c r="AM131" s="1"/>
      <c r="AN131" s="2" t="s">
        <v>89</v>
      </c>
      <c r="AO131" s="1"/>
      <c r="AP131" s="2" t="s">
        <v>91</v>
      </c>
      <c r="AQ131" s="1" t="s">
        <v>1499</v>
      </c>
      <c r="AR131" s="2" t="s">
        <v>93</v>
      </c>
      <c r="AS131" s="14" t="s">
        <v>1500</v>
      </c>
      <c r="AT131" s="14"/>
      <c r="AU131" s="1"/>
      <c r="AV131" s="104">
        <v>3.51</v>
      </c>
      <c r="AW131" s="105">
        <v>2.95</v>
      </c>
      <c r="AX131" s="106">
        <v>1.88</v>
      </c>
      <c r="AY131" s="107">
        <v>1.86</v>
      </c>
      <c r="AZ131" s="106">
        <v>1.18</v>
      </c>
      <c r="BA131" s="108">
        <v>0.72</v>
      </c>
      <c r="BB131" s="106">
        <v>0.25</v>
      </c>
      <c r="BC131" s="108">
        <v>1.3</v>
      </c>
      <c r="BD131" s="107">
        <v>2.0099999999999998</v>
      </c>
      <c r="BE131" s="106">
        <v>3.98</v>
      </c>
      <c r="BF131" s="106">
        <v>8.2100000000000009</v>
      </c>
      <c r="BG131" s="106">
        <v>5.22</v>
      </c>
      <c r="BH131" s="106">
        <v>3.19</v>
      </c>
      <c r="BI131" s="8">
        <v>2.41</v>
      </c>
      <c r="BJ131" s="7">
        <v>6.01</v>
      </c>
      <c r="BK131" s="9">
        <v>6.43</v>
      </c>
      <c r="BL131" s="4">
        <v>11.61</v>
      </c>
      <c r="BM131" s="4">
        <v>16.260000000000002</v>
      </c>
      <c r="BN131" s="4">
        <v>3.25</v>
      </c>
      <c r="BO131" s="26">
        <v>0.56000000000000005</v>
      </c>
      <c r="BP131" s="53">
        <v>0</v>
      </c>
      <c r="BQ131" s="53">
        <v>0.25</v>
      </c>
      <c r="BR131" s="53">
        <v>2.2400000000000002</v>
      </c>
      <c r="BS131" s="54">
        <v>2.61</v>
      </c>
      <c r="BT131" s="53">
        <v>2.88</v>
      </c>
      <c r="BU131" s="54">
        <v>3.13</v>
      </c>
      <c r="BV131" s="55">
        <v>3.98</v>
      </c>
      <c r="BW131" s="53">
        <v>4.72</v>
      </c>
      <c r="BX131" s="53">
        <v>8.07</v>
      </c>
      <c r="BY131" s="53">
        <v>5.17</v>
      </c>
      <c r="BZ131" s="7">
        <v>1.58</v>
      </c>
      <c r="CA131" s="8">
        <v>3.61</v>
      </c>
      <c r="CB131" s="7">
        <v>5.59</v>
      </c>
      <c r="CC131" s="9">
        <v>6.63</v>
      </c>
      <c r="CD131" s="4">
        <v>8.9600000000000009</v>
      </c>
      <c r="CE131" s="4">
        <v>17.72</v>
      </c>
      <c r="CF131" s="16">
        <v>27.03</v>
      </c>
      <c r="CG131" s="38">
        <v>30.12</v>
      </c>
      <c r="CH131" s="17">
        <v>32.51</v>
      </c>
      <c r="CI131" s="18">
        <v>32.42</v>
      </c>
      <c r="CJ131" s="17">
        <v>32.64</v>
      </c>
      <c r="CK131" s="19">
        <v>34.72</v>
      </c>
      <c r="CL131" s="17">
        <v>34.630000000000003</v>
      </c>
      <c r="CM131" s="19">
        <v>35.799999999999997</v>
      </c>
      <c r="CN131" s="18">
        <v>38.71</v>
      </c>
      <c r="CO131" s="17">
        <v>39.35</v>
      </c>
      <c r="CP131" s="17">
        <v>41.27</v>
      </c>
      <c r="CQ131" s="17">
        <v>43.54</v>
      </c>
      <c r="CR131" s="17">
        <v>47.76</v>
      </c>
      <c r="CS131" s="19">
        <v>47.12</v>
      </c>
      <c r="CT131" s="17">
        <v>48.97</v>
      </c>
      <c r="CU131" s="20">
        <v>44.54</v>
      </c>
      <c r="CV131" s="16">
        <v>42.48</v>
      </c>
      <c r="CW131" s="16">
        <v>38.01</v>
      </c>
      <c r="CX131" s="16">
        <v>27.92</v>
      </c>
      <c r="CY131" s="38">
        <v>29.72</v>
      </c>
      <c r="CZ131" s="17">
        <v>32.409999999999997</v>
      </c>
      <c r="DA131" s="17">
        <v>32.409999999999997</v>
      </c>
      <c r="DB131" s="17">
        <v>33.28</v>
      </c>
      <c r="DC131" s="19">
        <v>34.25</v>
      </c>
      <c r="DD131" s="17">
        <v>35.31</v>
      </c>
      <c r="DE131" s="19">
        <v>36.869999999999997</v>
      </c>
      <c r="DF131" s="18">
        <v>38.57</v>
      </c>
      <c r="DG131" s="17">
        <v>39.42</v>
      </c>
      <c r="DH131" s="17">
        <v>42.57</v>
      </c>
      <c r="DI131" s="17">
        <v>43.56</v>
      </c>
      <c r="DJ131" s="17">
        <v>47.72</v>
      </c>
      <c r="DK131" s="19">
        <v>47.13</v>
      </c>
      <c r="DL131" s="17">
        <v>48.55</v>
      </c>
      <c r="DM131" s="20">
        <v>44.08</v>
      </c>
      <c r="DN131" s="16">
        <v>41.48</v>
      </c>
      <c r="DO131" s="16">
        <v>38.409999999999997</v>
      </c>
      <c r="DP131" s="16">
        <v>9</v>
      </c>
      <c r="DQ131" s="20">
        <v>8</v>
      </c>
      <c r="DR131" s="17">
        <v>5</v>
      </c>
      <c r="DS131" s="17">
        <v>1</v>
      </c>
      <c r="DT131" s="17">
        <v>-5</v>
      </c>
      <c r="DU131" s="17">
        <v>-12</v>
      </c>
      <c r="DV131" s="17">
        <v>-14</v>
      </c>
      <c r="DW131" s="17">
        <v>-12</v>
      </c>
      <c r="DX131" s="17">
        <v>-5</v>
      </c>
      <c r="DY131" s="17">
        <v>1</v>
      </c>
      <c r="DZ131" s="17">
        <v>9</v>
      </c>
      <c r="EA131" s="17">
        <v>15</v>
      </c>
      <c r="EB131" s="17">
        <v>20</v>
      </c>
      <c r="EC131" s="17">
        <v>19</v>
      </c>
      <c r="ED131" s="17">
        <v>14</v>
      </c>
      <c r="EE131" s="20">
        <v>10</v>
      </c>
      <c r="EF131" s="20">
        <v>7</v>
      </c>
      <c r="EG131" s="20">
        <v>3</v>
      </c>
      <c r="EI131" s="129">
        <f t="shared" si="31"/>
        <v>0.25999999999999979</v>
      </c>
      <c r="EJ131" s="129">
        <f t="shared" si="32"/>
        <v>2.39</v>
      </c>
      <c r="EK131" s="129">
        <f t="shared" si="33"/>
        <v>1.88</v>
      </c>
      <c r="EL131" s="129">
        <f t="shared" si="34"/>
        <v>1.61</v>
      </c>
      <c r="EM131" s="129">
        <f t="shared" si="35"/>
        <v>-1.0600000000000003</v>
      </c>
      <c r="EN131" s="129">
        <f t="shared" si="36"/>
        <v>-1.89</v>
      </c>
      <c r="EO131" s="129">
        <f t="shared" si="37"/>
        <v>-2.63</v>
      </c>
      <c r="EP131" s="129">
        <f t="shared" si="38"/>
        <v>-1.8299999999999998</v>
      </c>
      <c r="EQ131" s="129">
        <f t="shared" si="39"/>
        <v>-1.9700000000000002</v>
      </c>
      <c r="ER131" s="129">
        <f t="shared" si="40"/>
        <v>-0.73999999999999977</v>
      </c>
      <c r="ES131" s="129">
        <f t="shared" si="41"/>
        <v>0.14000000000000057</v>
      </c>
      <c r="ET131" s="129">
        <f t="shared" si="42"/>
        <v>4.9999999999999822E-2</v>
      </c>
      <c r="EU131" s="129">
        <f t="shared" si="43"/>
        <v>1.6099999999999999</v>
      </c>
      <c r="EV131" s="129">
        <f t="shared" si="44"/>
        <v>-1.1999999999999997</v>
      </c>
      <c r="EW131" s="129">
        <f t="shared" si="45"/>
        <v>0.41999999999999993</v>
      </c>
    </row>
    <row r="132" spans="1:153" ht="14">
      <c r="A132" s="2" t="s">
        <v>1110</v>
      </c>
      <c r="B132" s="2" t="s">
        <v>1666</v>
      </c>
      <c r="C132" s="2">
        <v>13</v>
      </c>
      <c r="D132" s="2">
        <v>8</v>
      </c>
      <c r="E132" s="2">
        <v>40713412</v>
      </c>
      <c r="F132" s="2">
        <v>148.69999999999999</v>
      </c>
      <c r="G132" s="2">
        <v>41.9</v>
      </c>
      <c r="H132" s="2" t="s">
        <v>167</v>
      </c>
      <c r="I132" s="2"/>
      <c r="J132" s="2" t="s">
        <v>238</v>
      </c>
      <c r="K132" s="2" t="s">
        <v>264</v>
      </c>
      <c r="L132" s="30" t="s">
        <v>860</v>
      </c>
      <c r="M132" s="30"/>
      <c r="N132" s="30"/>
      <c r="O132" s="30"/>
      <c r="P132" s="2" t="s">
        <v>48</v>
      </c>
      <c r="Q132" s="2">
        <v>23</v>
      </c>
      <c r="R132" s="2">
        <v>15</v>
      </c>
      <c r="S132" s="2">
        <v>17</v>
      </c>
      <c r="T132" s="2" t="s">
        <v>1113</v>
      </c>
      <c r="U132" s="2"/>
      <c r="V132" s="3" t="s">
        <v>115</v>
      </c>
      <c r="W132" s="3">
        <v>57</v>
      </c>
      <c r="X132" s="2">
        <v>35</v>
      </c>
      <c r="Y132" s="2">
        <v>33</v>
      </c>
      <c r="Z132" s="2"/>
      <c r="AA132" s="33" t="s">
        <v>209</v>
      </c>
      <c r="AB132" s="3" t="s">
        <v>138</v>
      </c>
      <c r="AC132" s="3">
        <v>61</v>
      </c>
      <c r="AD132" s="2">
        <v>31</v>
      </c>
      <c r="AE132" s="2">
        <v>27</v>
      </c>
      <c r="AF132" s="2"/>
      <c r="AG132" s="33" t="s">
        <v>180</v>
      </c>
      <c r="AH132" s="2" t="s">
        <v>239</v>
      </c>
      <c r="AI132" s="2" t="s">
        <v>377</v>
      </c>
      <c r="AJ132" s="2" t="s">
        <v>342</v>
      </c>
      <c r="AK132" s="2" t="s">
        <v>397</v>
      </c>
      <c r="AL132" s="2" t="s">
        <v>87</v>
      </c>
      <c r="AM132" s="1" t="s">
        <v>88</v>
      </c>
      <c r="AN132" s="2" t="s">
        <v>89</v>
      </c>
      <c r="AO132" s="1" t="s">
        <v>88</v>
      </c>
      <c r="AP132" s="2" t="s">
        <v>91</v>
      </c>
      <c r="AQ132" s="1" t="s">
        <v>1114</v>
      </c>
      <c r="AR132" s="2" t="s">
        <v>93</v>
      </c>
      <c r="AS132" s="14" t="s">
        <v>1115</v>
      </c>
      <c r="AT132" s="14"/>
      <c r="AU132" s="1"/>
      <c r="AV132" s="104">
        <v>2.39</v>
      </c>
      <c r="AW132" s="105">
        <v>1.87</v>
      </c>
      <c r="AX132" s="106">
        <v>1.62</v>
      </c>
      <c r="AY132" s="107">
        <v>2.11</v>
      </c>
      <c r="AZ132" s="106">
        <v>1.99</v>
      </c>
      <c r="BA132" s="108">
        <v>1.88</v>
      </c>
      <c r="BB132" s="106">
        <v>0.28000000000000003</v>
      </c>
      <c r="BC132" s="108">
        <v>1.1200000000000001</v>
      </c>
      <c r="BD132" s="107">
        <v>1.99</v>
      </c>
      <c r="BE132" s="106">
        <v>2.8</v>
      </c>
      <c r="BF132" s="106">
        <v>3.17</v>
      </c>
      <c r="BG132" s="106">
        <v>2.63</v>
      </c>
      <c r="BH132" s="106">
        <v>2.84</v>
      </c>
      <c r="BI132" s="8">
        <v>3.18</v>
      </c>
      <c r="BJ132" s="7">
        <v>3.56</v>
      </c>
      <c r="BK132" s="9">
        <v>6.68</v>
      </c>
      <c r="BL132" s="4">
        <v>8.9600000000000009</v>
      </c>
      <c r="BM132" s="4">
        <v>16.72</v>
      </c>
      <c r="BN132" s="4">
        <v>2.82</v>
      </c>
      <c r="BO132" s="26">
        <v>1.39</v>
      </c>
      <c r="BP132" s="53">
        <v>0.28000000000000003</v>
      </c>
      <c r="BQ132" s="53">
        <v>0.83</v>
      </c>
      <c r="BR132" s="53">
        <v>1.34</v>
      </c>
      <c r="BS132" s="54">
        <v>2.36</v>
      </c>
      <c r="BT132" s="53">
        <v>2.12</v>
      </c>
      <c r="BU132" s="54">
        <v>2.36</v>
      </c>
      <c r="BV132" s="55">
        <v>2.78</v>
      </c>
      <c r="BW132" s="53">
        <v>2.68</v>
      </c>
      <c r="BX132" s="53">
        <v>2.0499999999999998</v>
      </c>
      <c r="BY132" s="53">
        <v>2.9</v>
      </c>
      <c r="BZ132" s="7">
        <v>2.31</v>
      </c>
      <c r="CA132" s="8">
        <v>2.93</v>
      </c>
      <c r="CB132" s="7">
        <v>2.73</v>
      </c>
      <c r="CC132" s="9">
        <v>4.07</v>
      </c>
      <c r="CD132" s="4">
        <v>6.31</v>
      </c>
      <c r="CE132" s="4">
        <v>18.32</v>
      </c>
      <c r="CF132" s="16">
        <v>26.96</v>
      </c>
      <c r="CG132" s="38">
        <v>30.12</v>
      </c>
      <c r="CH132" s="17">
        <v>30.5</v>
      </c>
      <c r="CI132" s="18">
        <v>32.229999999999997</v>
      </c>
      <c r="CJ132" s="17">
        <v>34.130000000000003</v>
      </c>
      <c r="CK132" s="19">
        <v>35.35</v>
      </c>
      <c r="CL132" s="17">
        <v>36.729999999999997</v>
      </c>
      <c r="CM132" s="19">
        <v>37.19</v>
      </c>
      <c r="CN132" s="18">
        <v>37.729999999999997</v>
      </c>
      <c r="CO132" s="17">
        <v>37.44</v>
      </c>
      <c r="CP132" s="17">
        <v>38.29</v>
      </c>
      <c r="CQ132" s="17">
        <v>40.5</v>
      </c>
      <c r="CR132" s="17">
        <v>41.22</v>
      </c>
      <c r="CS132" s="19">
        <v>40.35</v>
      </c>
      <c r="CT132" s="17">
        <v>42.51</v>
      </c>
      <c r="CU132" s="20">
        <v>40.26</v>
      </c>
      <c r="CV132" s="16">
        <v>41.12</v>
      </c>
      <c r="CW132" s="16">
        <v>33.89</v>
      </c>
      <c r="CX132" s="16">
        <v>26.9</v>
      </c>
      <c r="CY132" s="38">
        <v>30.09</v>
      </c>
      <c r="CZ132" s="17">
        <v>31.46</v>
      </c>
      <c r="DA132" s="17">
        <v>33.630000000000003</v>
      </c>
      <c r="DB132" s="17">
        <v>34.14</v>
      </c>
      <c r="DC132" s="19">
        <v>35.4</v>
      </c>
      <c r="DD132" s="17">
        <v>36.1</v>
      </c>
      <c r="DE132" s="19">
        <v>37.03</v>
      </c>
      <c r="DF132" s="18">
        <v>37.5</v>
      </c>
      <c r="DG132" s="17">
        <v>38.53</v>
      </c>
      <c r="DH132" s="17">
        <v>38.24</v>
      </c>
      <c r="DI132" s="17">
        <v>40.86</v>
      </c>
      <c r="DJ132" s="17">
        <v>41.82</v>
      </c>
      <c r="DK132" s="19">
        <v>40.42</v>
      </c>
      <c r="DL132" s="17">
        <v>43.34</v>
      </c>
      <c r="DM132" s="20">
        <v>40.07</v>
      </c>
      <c r="DN132" s="16">
        <v>41.02</v>
      </c>
      <c r="DO132" s="16">
        <v>34.020000000000003</v>
      </c>
      <c r="DP132" s="16">
        <v>5</v>
      </c>
      <c r="DQ132" s="20">
        <v>5</v>
      </c>
      <c r="DR132" s="17">
        <v>8</v>
      </c>
      <c r="DS132" s="17">
        <v>7</v>
      </c>
      <c r="DT132" s="17">
        <v>2</v>
      </c>
      <c r="DU132" s="17">
        <v>0</v>
      </c>
      <c r="DV132" s="17">
        <v>-5</v>
      </c>
      <c r="DW132" s="17">
        <v>-3</v>
      </c>
      <c r="DX132" s="17">
        <v>1</v>
      </c>
      <c r="DY132" s="17">
        <v>6</v>
      </c>
      <c r="DZ132" s="17">
        <v>11</v>
      </c>
      <c r="EA132" s="17">
        <v>17</v>
      </c>
      <c r="EB132" s="17">
        <v>23</v>
      </c>
      <c r="EC132" s="17">
        <v>19</v>
      </c>
      <c r="ED132" s="17">
        <v>17</v>
      </c>
      <c r="EE132" s="20">
        <v>11</v>
      </c>
      <c r="EF132" s="20">
        <v>4</v>
      </c>
      <c r="EG132" s="20">
        <v>3</v>
      </c>
      <c r="EI132" s="129">
        <f t="shared" si="31"/>
        <v>-0.42999999999999972</v>
      </c>
      <c r="EJ132" s="129">
        <f t="shared" si="32"/>
        <v>0.4800000000000002</v>
      </c>
      <c r="EK132" s="129">
        <f t="shared" si="33"/>
        <v>1.34</v>
      </c>
      <c r="EL132" s="129">
        <f t="shared" si="34"/>
        <v>1.2799999999999998</v>
      </c>
      <c r="EM132" s="129">
        <f t="shared" si="35"/>
        <v>0.64999999999999991</v>
      </c>
      <c r="EN132" s="129">
        <f t="shared" si="36"/>
        <v>-0.48</v>
      </c>
      <c r="EO132" s="129">
        <f t="shared" si="37"/>
        <v>-1.84</v>
      </c>
      <c r="EP132" s="129">
        <f t="shared" si="38"/>
        <v>-1.2399999999999998</v>
      </c>
      <c r="EQ132" s="129">
        <f t="shared" si="39"/>
        <v>-0.78999999999999981</v>
      </c>
      <c r="ER132" s="129">
        <f t="shared" si="40"/>
        <v>0.11999999999999966</v>
      </c>
      <c r="ES132" s="129">
        <f t="shared" si="41"/>
        <v>1.1200000000000001</v>
      </c>
      <c r="ET132" s="129">
        <f t="shared" si="42"/>
        <v>-0.27</v>
      </c>
      <c r="EU132" s="129">
        <f t="shared" si="43"/>
        <v>0.5299999999999998</v>
      </c>
      <c r="EV132" s="129">
        <f t="shared" si="44"/>
        <v>0.25</v>
      </c>
      <c r="EW132" s="129">
        <f t="shared" si="45"/>
        <v>0.83000000000000007</v>
      </c>
    </row>
    <row r="133" spans="1:153" ht="14">
      <c r="A133" s="2" t="s">
        <v>1031</v>
      </c>
      <c r="B133" s="2" t="s">
        <v>1666</v>
      </c>
      <c r="C133" s="2">
        <v>18</v>
      </c>
      <c r="D133" s="2">
        <v>8</v>
      </c>
      <c r="E133" s="2">
        <v>47042755</v>
      </c>
      <c r="F133" s="2">
        <v>161.9</v>
      </c>
      <c r="G133" s="2">
        <v>57.8</v>
      </c>
      <c r="H133" s="2" t="s">
        <v>167</v>
      </c>
      <c r="I133" s="2"/>
      <c r="J133" s="2" t="s">
        <v>99</v>
      </c>
      <c r="K133" s="2" t="s">
        <v>264</v>
      </c>
      <c r="L133" s="30"/>
      <c r="M133" s="30"/>
      <c r="N133" s="30"/>
      <c r="O133" s="30"/>
      <c r="P133" s="3" t="s">
        <v>6</v>
      </c>
      <c r="Q133" s="3">
        <v>20</v>
      </c>
      <c r="R133" s="2">
        <v>16</v>
      </c>
      <c r="S133" s="2">
        <v>12</v>
      </c>
      <c r="T133" s="2" t="s">
        <v>280</v>
      </c>
      <c r="U133" s="33"/>
      <c r="V133" s="3" t="s">
        <v>232</v>
      </c>
      <c r="W133" s="3">
        <v>57</v>
      </c>
      <c r="X133" s="2">
        <v>44</v>
      </c>
      <c r="Y133" s="2">
        <v>25</v>
      </c>
      <c r="Z133" s="2"/>
      <c r="AA133" s="33" t="s">
        <v>443</v>
      </c>
      <c r="AB133" s="12" t="s">
        <v>217</v>
      </c>
      <c r="AC133" s="12">
        <v>50</v>
      </c>
      <c r="AD133" s="13">
        <v>42</v>
      </c>
      <c r="AE133" s="13">
        <v>24</v>
      </c>
      <c r="AF133" s="13"/>
      <c r="AG133" s="34" t="s">
        <v>180</v>
      </c>
      <c r="AH133" s="2" t="s">
        <v>127</v>
      </c>
      <c r="AI133" s="2" t="s">
        <v>403</v>
      </c>
      <c r="AJ133" s="2" t="s">
        <v>667</v>
      </c>
      <c r="AK133" s="2" t="s">
        <v>313</v>
      </c>
      <c r="AL133" s="2" t="s">
        <v>87</v>
      </c>
      <c r="AM133" s="1"/>
      <c r="AN133" s="2" t="s">
        <v>89</v>
      </c>
      <c r="AO133" s="1"/>
      <c r="AP133" s="2" t="s">
        <v>91</v>
      </c>
      <c r="AQ133" s="1" t="s">
        <v>122</v>
      </c>
      <c r="AR133" s="2" t="s">
        <v>855</v>
      </c>
      <c r="AS133" s="14" t="s">
        <v>782</v>
      </c>
      <c r="AT133" s="14"/>
      <c r="AU133" s="1"/>
      <c r="AV133" s="104">
        <v>2.33</v>
      </c>
      <c r="AW133" s="105">
        <v>2.0499999999999998</v>
      </c>
      <c r="AX133" s="109">
        <v>1.9</v>
      </c>
      <c r="AY133" s="107">
        <v>2.12</v>
      </c>
      <c r="AZ133" s="106">
        <v>2.12</v>
      </c>
      <c r="BA133" s="108">
        <v>2.27</v>
      </c>
      <c r="BB133" s="106">
        <v>1.54</v>
      </c>
      <c r="BC133" s="108">
        <v>1.06</v>
      </c>
      <c r="BD133" s="107">
        <v>0.95</v>
      </c>
      <c r="BE133" s="106">
        <v>3.11</v>
      </c>
      <c r="BF133" s="106">
        <v>5.07</v>
      </c>
      <c r="BG133" s="106">
        <v>5.63</v>
      </c>
      <c r="BH133" s="108">
        <v>3.86</v>
      </c>
      <c r="BI133" s="7">
        <v>4.12</v>
      </c>
      <c r="BJ133" s="7">
        <v>5.36</v>
      </c>
      <c r="BK133" s="4">
        <v>6.8</v>
      </c>
      <c r="BL133" s="4">
        <v>10.44</v>
      </c>
      <c r="BM133" s="97">
        <v>19.149999999999999</v>
      </c>
      <c r="BN133" s="4">
        <v>2.37</v>
      </c>
      <c r="BO133" s="26">
        <v>2.37</v>
      </c>
      <c r="BP133" s="25">
        <v>1.57</v>
      </c>
      <c r="BQ133" s="53">
        <v>1.1200000000000001</v>
      </c>
      <c r="BR133" s="53">
        <v>1.74</v>
      </c>
      <c r="BS133" s="54">
        <v>1.62</v>
      </c>
      <c r="BT133" s="53">
        <v>1.49</v>
      </c>
      <c r="BU133" s="54">
        <v>3.05</v>
      </c>
      <c r="BV133" s="55">
        <v>1.57</v>
      </c>
      <c r="BW133" s="53">
        <v>3.44</v>
      </c>
      <c r="BX133" s="53">
        <v>4.43</v>
      </c>
      <c r="BY133" s="53">
        <v>5.09</v>
      </c>
      <c r="BZ133" s="8">
        <v>3.33</v>
      </c>
      <c r="CA133" s="7">
        <v>3.79</v>
      </c>
      <c r="CB133" s="7">
        <v>5.95</v>
      </c>
      <c r="CC133" s="4">
        <v>6.22</v>
      </c>
      <c r="CD133" s="4">
        <v>11.13</v>
      </c>
      <c r="CE133" s="97">
        <v>18.27</v>
      </c>
      <c r="CF133" s="16">
        <v>26.75</v>
      </c>
      <c r="CG133" s="38">
        <v>30.94</v>
      </c>
      <c r="CH133" s="20">
        <v>32.520000000000003</v>
      </c>
      <c r="CI133" s="18">
        <v>34.840000000000003</v>
      </c>
      <c r="CJ133" s="17">
        <v>36.21</v>
      </c>
      <c r="CK133" s="19">
        <v>37.729999999999997</v>
      </c>
      <c r="CL133" s="17">
        <v>37.26</v>
      </c>
      <c r="CM133" s="19">
        <v>37.71</v>
      </c>
      <c r="CN133" s="18">
        <v>39.19</v>
      </c>
      <c r="CO133" s="17">
        <v>39.119999999999997</v>
      </c>
      <c r="CP133" s="17">
        <v>41.43</v>
      </c>
      <c r="CQ133" s="17">
        <v>41.22</v>
      </c>
      <c r="CR133" s="19">
        <v>44.43</v>
      </c>
      <c r="CS133" s="17">
        <v>45.59</v>
      </c>
      <c r="CT133" s="17">
        <v>48.36</v>
      </c>
      <c r="CU133" s="16">
        <v>45.36</v>
      </c>
      <c r="CV133" s="16">
        <v>43.07</v>
      </c>
      <c r="CW133" s="97">
        <v>41.88</v>
      </c>
      <c r="CX133" s="16">
        <v>26.33</v>
      </c>
      <c r="CY133" s="38">
        <v>31.13</v>
      </c>
      <c r="CZ133" s="20">
        <v>32.56</v>
      </c>
      <c r="DA133" s="17">
        <v>34.44</v>
      </c>
      <c r="DB133" s="17">
        <v>36.520000000000003</v>
      </c>
      <c r="DC133" s="19">
        <v>37.58</v>
      </c>
      <c r="DD133" s="17">
        <v>37.28</v>
      </c>
      <c r="DE133" s="19">
        <v>37.18</v>
      </c>
      <c r="DF133" s="18">
        <v>39.15</v>
      </c>
      <c r="DG133" s="17">
        <v>39.380000000000003</v>
      </c>
      <c r="DH133" s="17">
        <v>41.76</v>
      </c>
      <c r="DI133" s="17">
        <v>41.23</v>
      </c>
      <c r="DJ133" s="19">
        <v>45.34</v>
      </c>
      <c r="DK133" s="17">
        <v>45.75</v>
      </c>
      <c r="DL133" s="17">
        <v>48.27</v>
      </c>
      <c r="DM133" s="16">
        <v>45.68</v>
      </c>
      <c r="DN133" s="16">
        <v>43.15</v>
      </c>
      <c r="DO133" s="97">
        <v>41.06</v>
      </c>
      <c r="DP133" s="16">
        <v>4</v>
      </c>
      <c r="DQ133" s="20">
        <v>5</v>
      </c>
      <c r="DR133" s="20">
        <v>3</v>
      </c>
      <c r="DS133" s="17">
        <v>2</v>
      </c>
      <c r="DT133" s="17">
        <v>1</v>
      </c>
      <c r="DU133" s="17">
        <v>-5</v>
      </c>
      <c r="DV133" s="17">
        <v>-10</v>
      </c>
      <c r="DW133" s="17">
        <v>-12</v>
      </c>
      <c r="DX133" s="17">
        <v>-11</v>
      </c>
      <c r="DY133" s="17">
        <v>-9</v>
      </c>
      <c r="DZ133" s="17">
        <v>-4</v>
      </c>
      <c r="EA133" s="17">
        <v>3</v>
      </c>
      <c r="EB133" s="17">
        <v>12</v>
      </c>
      <c r="EC133" s="17">
        <v>15</v>
      </c>
      <c r="ED133" s="17">
        <v>10</v>
      </c>
      <c r="EE133" s="20">
        <v>8</v>
      </c>
      <c r="EF133" s="20">
        <v>6</v>
      </c>
      <c r="EG133" s="97">
        <v>5</v>
      </c>
      <c r="EI133" s="129">
        <f t="shared" si="31"/>
        <v>-4.0000000000000036E-2</v>
      </c>
      <c r="EJ133" s="129">
        <f t="shared" si="32"/>
        <v>-0.32000000000000028</v>
      </c>
      <c r="EK133" s="129">
        <f t="shared" si="33"/>
        <v>0.32999999999999985</v>
      </c>
      <c r="EL133" s="129">
        <f t="shared" si="34"/>
        <v>1</v>
      </c>
      <c r="EM133" s="129">
        <f t="shared" si="35"/>
        <v>0.38000000000000012</v>
      </c>
      <c r="EN133" s="129">
        <f t="shared" si="36"/>
        <v>0.64999999999999991</v>
      </c>
      <c r="EO133" s="129">
        <f t="shared" si="37"/>
        <v>5.0000000000000044E-2</v>
      </c>
      <c r="EP133" s="129">
        <f t="shared" si="38"/>
        <v>-1.9899999999999998</v>
      </c>
      <c r="EQ133" s="129">
        <f t="shared" si="39"/>
        <v>-0.62000000000000011</v>
      </c>
      <c r="ER133" s="129">
        <f t="shared" si="40"/>
        <v>-0.33000000000000007</v>
      </c>
      <c r="ES133" s="129">
        <f t="shared" si="41"/>
        <v>0.64000000000000057</v>
      </c>
      <c r="ET133" s="129">
        <f t="shared" si="42"/>
        <v>0.54</v>
      </c>
      <c r="EU133" s="129">
        <f t="shared" si="43"/>
        <v>0.5299999999999998</v>
      </c>
      <c r="EV133" s="129">
        <f t="shared" si="44"/>
        <v>0.33000000000000007</v>
      </c>
      <c r="EW133" s="129">
        <f t="shared" si="45"/>
        <v>-0.58999999999999986</v>
      </c>
    </row>
    <row r="134" spans="1:153" ht="14">
      <c r="A134" s="2" t="s">
        <v>995</v>
      </c>
      <c r="B134" s="2" t="s">
        <v>1666</v>
      </c>
      <c r="C134" s="2">
        <v>21</v>
      </c>
      <c r="D134" s="2">
        <v>0</v>
      </c>
      <c r="E134" s="2">
        <v>44988636</v>
      </c>
      <c r="F134" s="2">
        <v>160.1</v>
      </c>
      <c r="G134" s="2">
        <v>40.9</v>
      </c>
      <c r="H134" s="2" t="s">
        <v>167</v>
      </c>
      <c r="I134" s="2"/>
      <c r="J134" s="2" t="s">
        <v>238</v>
      </c>
      <c r="K134" s="2" t="s">
        <v>264</v>
      </c>
      <c r="L134" s="30" t="s">
        <v>168</v>
      </c>
      <c r="M134" s="30"/>
      <c r="N134" s="30"/>
      <c r="O134" s="30"/>
      <c r="P134" s="3" t="s">
        <v>6</v>
      </c>
      <c r="Q134" s="3">
        <v>16</v>
      </c>
      <c r="R134" s="2">
        <v>13</v>
      </c>
      <c r="S134" s="2">
        <v>3</v>
      </c>
      <c r="T134" s="2" t="s">
        <v>935</v>
      </c>
      <c r="U134" s="33"/>
      <c r="V134" s="3" t="s">
        <v>137</v>
      </c>
      <c r="W134" s="3">
        <v>49</v>
      </c>
      <c r="X134" s="2">
        <v>45</v>
      </c>
      <c r="Y134" s="2">
        <v>27</v>
      </c>
      <c r="Z134" s="2"/>
      <c r="AA134" s="33" t="s">
        <v>443</v>
      </c>
      <c r="AB134" s="12" t="s">
        <v>138</v>
      </c>
      <c r="AC134" s="12">
        <v>58</v>
      </c>
      <c r="AD134" s="13">
        <v>49</v>
      </c>
      <c r="AE134" s="13">
        <v>33</v>
      </c>
      <c r="AF134" s="13"/>
      <c r="AG134" s="34" t="s">
        <v>152</v>
      </c>
      <c r="AH134" s="2" t="s">
        <v>239</v>
      </c>
      <c r="AI134" s="2" t="s">
        <v>323</v>
      </c>
      <c r="AJ134" s="2" t="s">
        <v>281</v>
      </c>
      <c r="AK134" s="2" t="s">
        <v>130</v>
      </c>
      <c r="AL134" s="2" t="s">
        <v>87</v>
      </c>
      <c r="AM134" s="1"/>
      <c r="AN134" s="2" t="s">
        <v>89</v>
      </c>
      <c r="AO134" s="1"/>
      <c r="AP134" s="2" t="s">
        <v>91</v>
      </c>
      <c r="AQ134" s="1" t="s">
        <v>753</v>
      </c>
      <c r="AR134" s="2" t="s">
        <v>93</v>
      </c>
      <c r="AS134" s="14" t="s">
        <v>998</v>
      </c>
      <c r="AT134" s="14"/>
      <c r="AU134" s="1"/>
      <c r="AV134" s="104">
        <v>2.91</v>
      </c>
      <c r="AW134" s="105">
        <v>1.81</v>
      </c>
      <c r="AX134" s="109">
        <v>1.1499999999999999</v>
      </c>
      <c r="AY134" s="107">
        <v>1.49</v>
      </c>
      <c r="AZ134" s="106">
        <v>2.2400000000000002</v>
      </c>
      <c r="BA134" s="108">
        <v>1.76</v>
      </c>
      <c r="BB134" s="106">
        <v>1.37</v>
      </c>
      <c r="BC134" s="108">
        <v>1.34</v>
      </c>
      <c r="BD134" s="107">
        <v>0.28000000000000003</v>
      </c>
      <c r="BE134" s="106">
        <v>2.76</v>
      </c>
      <c r="BF134" s="106">
        <v>3.9</v>
      </c>
      <c r="BG134" s="106">
        <v>4.2</v>
      </c>
      <c r="BH134" s="106">
        <v>1.39</v>
      </c>
      <c r="BI134" s="8">
        <v>1.27</v>
      </c>
      <c r="BJ134" s="7">
        <v>2.98</v>
      </c>
      <c r="BK134" s="9">
        <v>4.68</v>
      </c>
      <c r="BL134" s="4">
        <v>8.07</v>
      </c>
      <c r="BM134" s="4">
        <v>12.92</v>
      </c>
      <c r="BN134" s="4">
        <v>3.11</v>
      </c>
      <c r="BO134" s="26">
        <v>0.98</v>
      </c>
      <c r="BP134" s="25">
        <v>0.39</v>
      </c>
      <c r="BQ134" s="53">
        <v>0.25</v>
      </c>
      <c r="BR134" s="53">
        <v>1.1200000000000001</v>
      </c>
      <c r="BS134" s="54">
        <v>1.62</v>
      </c>
      <c r="BT134" s="53">
        <v>1.72</v>
      </c>
      <c r="BU134" s="54">
        <v>2.66</v>
      </c>
      <c r="BV134" s="55">
        <v>2.36</v>
      </c>
      <c r="BW134" s="53">
        <v>3.36</v>
      </c>
      <c r="BX134" s="53">
        <v>3.68</v>
      </c>
      <c r="BY134" s="53">
        <v>3.18</v>
      </c>
      <c r="BZ134" s="7">
        <v>0</v>
      </c>
      <c r="CA134" s="8">
        <v>0</v>
      </c>
      <c r="CB134" s="7">
        <v>2.2799999999999998</v>
      </c>
      <c r="CC134" s="9">
        <v>4.28</v>
      </c>
      <c r="CD134" s="4">
        <v>8.41</v>
      </c>
      <c r="CE134" s="4">
        <v>12.23</v>
      </c>
      <c r="CF134" s="16">
        <v>26.16</v>
      </c>
      <c r="CG134" s="38">
        <v>29.01</v>
      </c>
      <c r="CH134" s="20">
        <v>32.200000000000003</v>
      </c>
      <c r="CI134" s="18">
        <v>33.450000000000003</v>
      </c>
      <c r="CJ134" s="17">
        <v>34.89</v>
      </c>
      <c r="CK134" s="19">
        <v>35.43</v>
      </c>
      <c r="CL134" s="17">
        <v>36.29</v>
      </c>
      <c r="CM134" s="19">
        <v>37.14</v>
      </c>
      <c r="CN134" s="18">
        <v>38.06</v>
      </c>
      <c r="CO134" s="17">
        <v>38.29</v>
      </c>
      <c r="CP134" s="17">
        <v>38.549999999999997</v>
      </c>
      <c r="CQ134" s="17">
        <v>40.61</v>
      </c>
      <c r="CR134" s="17">
        <v>42.95</v>
      </c>
      <c r="CS134" s="19">
        <v>45.49</v>
      </c>
      <c r="CT134" s="17">
        <v>44.58</v>
      </c>
      <c r="CU134" s="20">
        <v>43.21</v>
      </c>
      <c r="CV134" s="16">
        <v>45.82</v>
      </c>
      <c r="CW134" s="16">
        <v>41.24</v>
      </c>
      <c r="CX134" s="16">
        <v>26.73</v>
      </c>
      <c r="CY134" s="38">
        <v>29.66</v>
      </c>
      <c r="CZ134" s="20">
        <v>32.369999999999997</v>
      </c>
      <c r="DA134" s="17">
        <v>33.869999999999997</v>
      </c>
      <c r="DB134" s="17">
        <v>34.159999999999997</v>
      </c>
      <c r="DC134" s="19">
        <v>35.380000000000003</v>
      </c>
      <c r="DD134" s="17">
        <v>36.700000000000003</v>
      </c>
      <c r="DE134" s="19">
        <v>37.159999999999997</v>
      </c>
      <c r="DF134" s="18">
        <v>38.35</v>
      </c>
      <c r="DG134" s="17">
        <v>38.42</v>
      </c>
      <c r="DH134" s="17">
        <v>39.11</v>
      </c>
      <c r="DI134" s="17">
        <v>40.96</v>
      </c>
      <c r="DJ134" s="17">
        <v>42.36</v>
      </c>
      <c r="DK134" s="19">
        <v>45.09</v>
      </c>
      <c r="DL134" s="17">
        <v>44.15</v>
      </c>
      <c r="DM134" s="20">
        <v>42.55</v>
      </c>
      <c r="DN134" s="16">
        <v>45.27</v>
      </c>
      <c r="DO134" s="16">
        <v>41.79</v>
      </c>
      <c r="DP134" s="16">
        <v>3</v>
      </c>
      <c r="DQ134" s="20">
        <v>3</v>
      </c>
      <c r="DR134" s="20">
        <v>3</v>
      </c>
      <c r="DS134" s="17">
        <v>4</v>
      </c>
      <c r="DT134" s="17">
        <v>0</v>
      </c>
      <c r="DU134" s="17">
        <v>-2</v>
      </c>
      <c r="DV134" s="17">
        <v>-5</v>
      </c>
      <c r="DW134" s="17">
        <v>-9</v>
      </c>
      <c r="DX134" s="17">
        <v>-6</v>
      </c>
      <c r="DY134" s="17">
        <v>-1</v>
      </c>
      <c r="DZ134" s="17">
        <v>8</v>
      </c>
      <c r="EA134" s="17">
        <v>16</v>
      </c>
      <c r="EB134" s="17">
        <v>19</v>
      </c>
      <c r="EC134" s="17">
        <v>17</v>
      </c>
      <c r="ED134" s="17">
        <v>15</v>
      </c>
      <c r="EE134" s="20">
        <v>10</v>
      </c>
      <c r="EF134" s="20">
        <v>6</v>
      </c>
      <c r="EG134" s="20">
        <v>5</v>
      </c>
      <c r="EI134" s="129">
        <f t="shared" si="31"/>
        <v>-0.19999999999999973</v>
      </c>
      <c r="EJ134" s="129">
        <f t="shared" si="32"/>
        <v>0.83000000000000007</v>
      </c>
      <c r="EK134" s="129">
        <f t="shared" si="33"/>
        <v>0.7599999999999999</v>
      </c>
      <c r="EL134" s="129">
        <f t="shared" si="34"/>
        <v>1.24</v>
      </c>
      <c r="EM134" s="129">
        <f t="shared" si="35"/>
        <v>1.1200000000000001</v>
      </c>
      <c r="EN134" s="129">
        <f t="shared" si="36"/>
        <v>0.1399999999999999</v>
      </c>
      <c r="EO134" s="129">
        <f t="shared" si="37"/>
        <v>-0.34999999999999987</v>
      </c>
      <c r="EP134" s="129">
        <f t="shared" si="38"/>
        <v>-1.32</v>
      </c>
      <c r="EQ134" s="129">
        <f t="shared" si="39"/>
        <v>-2.08</v>
      </c>
      <c r="ER134" s="129">
        <f t="shared" si="40"/>
        <v>-0.60000000000000009</v>
      </c>
      <c r="ES134" s="129">
        <f t="shared" si="41"/>
        <v>0.21999999999999975</v>
      </c>
      <c r="ET134" s="129">
        <f t="shared" si="42"/>
        <v>1.02</v>
      </c>
      <c r="EU134" s="129">
        <f t="shared" si="43"/>
        <v>1.39</v>
      </c>
      <c r="EV134" s="129">
        <f t="shared" si="44"/>
        <v>1.27</v>
      </c>
      <c r="EW134" s="129">
        <f t="shared" si="45"/>
        <v>0.70000000000000018</v>
      </c>
    </row>
    <row r="135" spans="1:153" ht="14">
      <c r="A135" s="2" t="s">
        <v>967</v>
      </c>
      <c r="B135" s="2" t="s">
        <v>1666</v>
      </c>
      <c r="C135" s="2">
        <v>16</v>
      </c>
      <c r="D135" s="2">
        <v>2</v>
      </c>
      <c r="E135" s="2">
        <v>48206305</v>
      </c>
      <c r="F135" s="2">
        <v>156.69999999999999</v>
      </c>
      <c r="G135" s="2">
        <v>53.2</v>
      </c>
      <c r="H135" s="2" t="s">
        <v>167</v>
      </c>
      <c r="I135" s="2"/>
      <c r="J135" s="2" t="s">
        <v>99</v>
      </c>
      <c r="K135" s="2" t="s">
        <v>264</v>
      </c>
      <c r="L135" s="30"/>
      <c r="M135" s="30"/>
      <c r="N135" s="30"/>
      <c r="O135" s="30"/>
      <c r="P135" s="3" t="s">
        <v>6</v>
      </c>
      <c r="Q135" s="3">
        <v>23</v>
      </c>
      <c r="R135" s="2">
        <v>17</v>
      </c>
      <c r="S135" s="2">
        <v>16</v>
      </c>
      <c r="T135" s="2" t="s">
        <v>970</v>
      </c>
      <c r="U135" s="33"/>
      <c r="V135" s="3" t="s">
        <v>232</v>
      </c>
      <c r="W135" s="3">
        <v>51</v>
      </c>
      <c r="X135" s="2">
        <v>34</v>
      </c>
      <c r="Y135" s="2">
        <v>29</v>
      </c>
      <c r="Z135" s="2"/>
      <c r="AA135" s="33" t="s">
        <v>443</v>
      </c>
      <c r="AB135" s="12" t="s">
        <v>217</v>
      </c>
      <c r="AC135" s="12">
        <v>44</v>
      </c>
      <c r="AD135" s="13">
        <v>33</v>
      </c>
      <c r="AE135" s="13">
        <v>25</v>
      </c>
      <c r="AF135" s="13"/>
      <c r="AG135" s="34" t="s">
        <v>180</v>
      </c>
      <c r="AH135" s="2" t="s">
        <v>239</v>
      </c>
      <c r="AI135" s="2" t="s">
        <v>265</v>
      </c>
      <c r="AJ135" s="2" t="s">
        <v>140</v>
      </c>
      <c r="AK135" s="2" t="s">
        <v>658</v>
      </c>
      <c r="AL135" s="2" t="s">
        <v>87</v>
      </c>
      <c r="AM135" s="1"/>
      <c r="AN135" s="2" t="s">
        <v>89</v>
      </c>
      <c r="AO135" s="1"/>
      <c r="AP135" s="2" t="s">
        <v>91</v>
      </c>
      <c r="AQ135" s="1" t="s">
        <v>959</v>
      </c>
      <c r="AR135" s="2" t="s">
        <v>93</v>
      </c>
      <c r="AS135" s="14" t="s">
        <v>308</v>
      </c>
      <c r="AT135" s="14"/>
      <c r="AU135" s="1"/>
      <c r="AV135" s="104">
        <v>2.94</v>
      </c>
      <c r="AW135" s="105">
        <v>2.72</v>
      </c>
      <c r="AX135" s="109">
        <v>0.63</v>
      </c>
      <c r="AY135" s="105">
        <v>1.3</v>
      </c>
      <c r="AZ135" s="106">
        <v>1.37</v>
      </c>
      <c r="BA135" s="108">
        <v>0.76</v>
      </c>
      <c r="BB135" s="106">
        <v>1.1499999999999999</v>
      </c>
      <c r="BC135" s="108">
        <v>2.2400000000000002</v>
      </c>
      <c r="BD135" s="107">
        <v>3.34</v>
      </c>
      <c r="BE135" s="106">
        <v>3.51</v>
      </c>
      <c r="BF135" s="106">
        <v>5.73</v>
      </c>
      <c r="BG135" s="106">
        <v>5.59</v>
      </c>
      <c r="BH135" s="106">
        <v>2.98</v>
      </c>
      <c r="BI135" s="8">
        <v>3.12</v>
      </c>
      <c r="BJ135" s="7">
        <v>5.38</v>
      </c>
      <c r="BK135" s="9">
        <v>8.17</v>
      </c>
      <c r="BL135" s="4">
        <v>13.18</v>
      </c>
      <c r="BM135" s="4">
        <v>17.39</v>
      </c>
      <c r="BN135" s="4">
        <v>3.88</v>
      </c>
      <c r="BO135" s="26">
        <v>2.73</v>
      </c>
      <c r="BP135" s="25">
        <v>0.37</v>
      </c>
      <c r="BQ135" s="25">
        <v>0</v>
      </c>
      <c r="BR135" s="53">
        <v>0</v>
      </c>
      <c r="BS135" s="54">
        <v>1.24</v>
      </c>
      <c r="BT135" s="53">
        <v>1.37</v>
      </c>
      <c r="BU135" s="54">
        <v>2.12</v>
      </c>
      <c r="BV135" s="55">
        <v>3.58</v>
      </c>
      <c r="BW135" s="53">
        <v>4.25</v>
      </c>
      <c r="BX135" s="53">
        <v>5.61</v>
      </c>
      <c r="BY135" s="53">
        <v>5.22</v>
      </c>
      <c r="BZ135" s="7">
        <v>2.95</v>
      </c>
      <c r="CA135" s="8">
        <v>3.67</v>
      </c>
      <c r="CB135" s="7">
        <v>5.12</v>
      </c>
      <c r="CC135" s="9">
        <v>6.83</v>
      </c>
      <c r="CD135" s="4">
        <v>12.27</v>
      </c>
      <c r="CE135" s="4">
        <v>16.62</v>
      </c>
      <c r="CF135" s="16">
        <v>26.42</v>
      </c>
      <c r="CG135" s="38">
        <v>30.96</v>
      </c>
      <c r="CH135" s="20">
        <v>33.72</v>
      </c>
      <c r="CI135" s="38">
        <v>34.619999999999997</v>
      </c>
      <c r="CJ135" s="17">
        <v>34.72</v>
      </c>
      <c r="CK135" s="19">
        <v>35.32</v>
      </c>
      <c r="CL135" s="17">
        <v>36.72</v>
      </c>
      <c r="CM135" s="19">
        <v>37.85</v>
      </c>
      <c r="CN135" s="18">
        <v>37.42</v>
      </c>
      <c r="CO135" s="17">
        <v>37.56</v>
      </c>
      <c r="CP135" s="17">
        <v>39.46</v>
      </c>
      <c r="CQ135" s="17">
        <v>40.020000000000003</v>
      </c>
      <c r="CR135" s="17">
        <v>42.16</v>
      </c>
      <c r="CS135" s="19">
        <v>45.97</v>
      </c>
      <c r="CT135" s="17">
        <v>47.88</v>
      </c>
      <c r="CU135" s="20">
        <v>46.1</v>
      </c>
      <c r="CV135" s="16">
        <v>42.85</v>
      </c>
      <c r="CW135" s="16">
        <v>42.11</v>
      </c>
      <c r="CX135" s="16">
        <v>25.82</v>
      </c>
      <c r="CY135" s="38">
        <v>30.08</v>
      </c>
      <c r="CZ135" s="20">
        <v>33.75</v>
      </c>
      <c r="DA135" s="20">
        <v>34.729999999999997</v>
      </c>
      <c r="DB135" s="17">
        <v>34.409999999999997</v>
      </c>
      <c r="DC135" s="19">
        <v>35.31</v>
      </c>
      <c r="DD135" s="17">
        <v>36.15</v>
      </c>
      <c r="DE135" s="19">
        <v>37.380000000000003</v>
      </c>
      <c r="DF135" s="18">
        <v>37.15</v>
      </c>
      <c r="DG135" s="17">
        <v>38.17</v>
      </c>
      <c r="DH135" s="17">
        <v>39.200000000000003</v>
      </c>
      <c r="DI135" s="17">
        <v>41.03</v>
      </c>
      <c r="DJ135" s="17">
        <v>43.49</v>
      </c>
      <c r="DK135" s="19">
        <v>46.28</v>
      </c>
      <c r="DL135" s="17">
        <v>48.03</v>
      </c>
      <c r="DM135" s="20">
        <v>45.43</v>
      </c>
      <c r="DN135" s="16">
        <v>42.34</v>
      </c>
      <c r="DO135" s="16">
        <v>41.39</v>
      </c>
      <c r="DP135" s="16">
        <v>3</v>
      </c>
      <c r="DQ135" s="20">
        <v>3</v>
      </c>
      <c r="DR135" s="20">
        <v>2</v>
      </c>
      <c r="DS135" s="20">
        <v>2</v>
      </c>
      <c r="DT135" s="17">
        <v>-2</v>
      </c>
      <c r="DU135" s="17">
        <v>-6</v>
      </c>
      <c r="DV135" s="17">
        <v>-9</v>
      </c>
      <c r="DW135" s="17">
        <v>-12</v>
      </c>
      <c r="DX135" s="17">
        <v>-15</v>
      </c>
      <c r="DY135" s="17">
        <v>-8</v>
      </c>
      <c r="DZ135" s="17">
        <v>0</v>
      </c>
      <c r="EA135" s="17">
        <v>3</v>
      </c>
      <c r="EB135" s="17">
        <v>10</v>
      </c>
      <c r="EC135" s="17">
        <v>12</v>
      </c>
      <c r="ED135" s="17">
        <v>10</v>
      </c>
      <c r="EE135" s="20">
        <v>4</v>
      </c>
      <c r="EF135" s="20">
        <v>1</v>
      </c>
      <c r="EG135" s="20">
        <v>0</v>
      </c>
      <c r="EI135" s="129">
        <f t="shared" si="31"/>
        <v>-0.94</v>
      </c>
      <c r="EJ135" s="129">
        <f t="shared" si="32"/>
        <v>-9.9999999999997868E-3</v>
      </c>
      <c r="EK135" s="129">
        <f t="shared" si="33"/>
        <v>0.26</v>
      </c>
      <c r="EL135" s="129">
        <f t="shared" si="34"/>
        <v>1.3</v>
      </c>
      <c r="EM135" s="129">
        <f t="shared" si="35"/>
        <v>1.37</v>
      </c>
      <c r="EN135" s="129">
        <f t="shared" si="36"/>
        <v>-0.48</v>
      </c>
      <c r="EO135" s="129">
        <f t="shared" si="37"/>
        <v>-0.2200000000000002</v>
      </c>
      <c r="EP135" s="129">
        <f t="shared" si="38"/>
        <v>0.12000000000000011</v>
      </c>
      <c r="EQ135" s="129">
        <f t="shared" si="39"/>
        <v>-0.24000000000000021</v>
      </c>
      <c r="ER135" s="129">
        <f t="shared" si="40"/>
        <v>-0.74000000000000021</v>
      </c>
      <c r="ES135" s="129">
        <f t="shared" si="41"/>
        <v>0.12000000000000011</v>
      </c>
      <c r="ET135" s="129">
        <f t="shared" si="42"/>
        <v>0.37000000000000011</v>
      </c>
      <c r="EU135" s="129">
        <f t="shared" si="43"/>
        <v>2.9999999999999805E-2</v>
      </c>
      <c r="EV135" s="129">
        <f t="shared" si="44"/>
        <v>-0.54999999999999982</v>
      </c>
      <c r="EW135" s="129">
        <f t="shared" si="45"/>
        <v>0.25999999999999979</v>
      </c>
    </row>
    <row r="136" spans="1:153" ht="14">
      <c r="A136" s="2" t="s">
        <v>921</v>
      </c>
      <c r="B136" s="2" t="s">
        <v>1666</v>
      </c>
      <c r="C136" s="2">
        <v>13</v>
      </c>
      <c r="D136" s="2">
        <v>3</v>
      </c>
      <c r="E136" s="2">
        <v>51646428</v>
      </c>
      <c r="F136" s="2">
        <v>157</v>
      </c>
      <c r="G136" s="2">
        <v>43.7</v>
      </c>
      <c r="H136" s="2" t="s">
        <v>167</v>
      </c>
      <c r="I136" s="2"/>
      <c r="J136" s="2" t="s">
        <v>99</v>
      </c>
      <c r="K136" s="2" t="s">
        <v>264</v>
      </c>
      <c r="L136" s="30" t="s">
        <v>598</v>
      </c>
      <c r="M136" s="30"/>
      <c r="N136" s="30"/>
      <c r="O136" s="30"/>
      <c r="P136" s="3" t="s">
        <v>6</v>
      </c>
      <c r="Q136" s="3">
        <v>33</v>
      </c>
      <c r="R136" s="2">
        <v>26</v>
      </c>
      <c r="S136" s="2">
        <v>18</v>
      </c>
      <c r="T136" s="2" t="s">
        <v>280</v>
      </c>
      <c r="U136" s="33"/>
      <c r="V136" s="3" t="s">
        <v>137</v>
      </c>
      <c r="W136" s="3">
        <v>68</v>
      </c>
      <c r="X136" s="2">
        <v>37</v>
      </c>
      <c r="Y136" s="2">
        <v>35</v>
      </c>
      <c r="Z136" s="2"/>
      <c r="AA136" s="33" t="s">
        <v>443</v>
      </c>
      <c r="AB136" s="12" t="s">
        <v>116</v>
      </c>
      <c r="AC136" s="12">
        <v>53</v>
      </c>
      <c r="AD136" s="13">
        <v>35</v>
      </c>
      <c r="AE136" s="13">
        <v>29</v>
      </c>
      <c r="AF136" s="13"/>
      <c r="AG136" s="34" t="s">
        <v>180</v>
      </c>
      <c r="AH136" s="2" t="s">
        <v>177</v>
      </c>
      <c r="AI136" s="2" t="s">
        <v>288</v>
      </c>
      <c r="AJ136" s="2" t="s">
        <v>226</v>
      </c>
      <c r="AK136" s="2" t="s">
        <v>513</v>
      </c>
      <c r="AL136" s="2" t="s">
        <v>87</v>
      </c>
      <c r="AM136" s="1"/>
      <c r="AN136" s="2" t="s">
        <v>89</v>
      </c>
      <c r="AO136" s="1"/>
      <c r="AP136" s="2" t="s">
        <v>91</v>
      </c>
      <c r="AQ136" s="1" t="s">
        <v>153</v>
      </c>
      <c r="AR136" s="2" t="s">
        <v>93</v>
      </c>
      <c r="AS136" s="14" t="s">
        <v>854</v>
      </c>
      <c r="AT136" s="14"/>
      <c r="AU136" s="1"/>
      <c r="AV136" s="104">
        <v>4.2</v>
      </c>
      <c r="AW136" s="105">
        <v>3.86</v>
      </c>
      <c r="AX136" s="109">
        <v>2.92</v>
      </c>
      <c r="AY136" s="107">
        <v>3.11</v>
      </c>
      <c r="AZ136" s="106">
        <v>2.62</v>
      </c>
      <c r="BA136" s="108">
        <v>1.51</v>
      </c>
      <c r="BB136" s="106">
        <v>1.17</v>
      </c>
      <c r="BC136" s="108">
        <v>1.05</v>
      </c>
      <c r="BD136" s="107">
        <v>1.79</v>
      </c>
      <c r="BE136" s="106">
        <v>1.88</v>
      </c>
      <c r="BF136" s="106">
        <v>4.53</v>
      </c>
      <c r="BG136" s="106">
        <v>3.38</v>
      </c>
      <c r="BH136" s="106">
        <v>2.95</v>
      </c>
      <c r="BI136" s="8">
        <v>3.86</v>
      </c>
      <c r="BJ136" s="7">
        <v>5.52</v>
      </c>
      <c r="BK136" s="9">
        <v>7.08</v>
      </c>
      <c r="BL136" s="4">
        <v>15.23</v>
      </c>
      <c r="BM136" s="4">
        <v>19.2</v>
      </c>
      <c r="BN136" s="4">
        <v>3.96</v>
      </c>
      <c r="BO136" s="26">
        <v>3.74</v>
      </c>
      <c r="BP136" s="25">
        <v>1.56</v>
      </c>
      <c r="BQ136" s="53">
        <v>0.62</v>
      </c>
      <c r="BR136" s="53">
        <v>1.22</v>
      </c>
      <c r="BS136" s="54">
        <v>1.49</v>
      </c>
      <c r="BT136" s="53">
        <v>1.24</v>
      </c>
      <c r="BU136" s="54">
        <v>2.11</v>
      </c>
      <c r="BV136" s="55">
        <v>2.62</v>
      </c>
      <c r="BW136" s="53">
        <v>3.11</v>
      </c>
      <c r="BX136" s="53">
        <v>4.29</v>
      </c>
      <c r="BY136" s="53">
        <v>2.88</v>
      </c>
      <c r="BZ136" s="7">
        <v>1.69</v>
      </c>
      <c r="CA136" s="8">
        <v>4.62</v>
      </c>
      <c r="CB136" s="7">
        <v>6.73</v>
      </c>
      <c r="CC136" s="9">
        <v>8.84</v>
      </c>
      <c r="CD136" s="4">
        <v>13.89</v>
      </c>
      <c r="CE136" s="4">
        <v>20.149999999999999</v>
      </c>
      <c r="CF136" s="16">
        <v>27.67</v>
      </c>
      <c r="CG136" s="38">
        <v>31.3</v>
      </c>
      <c r="CH136" s="20">
        <v>33.479999999999997</v>
      </c>
      <c r="CI136" s="18">
        <v>35.119999999999997</v>
      </c>
      <c r="CJ136" s="17">
        <v>36.729999999999997</v>
      </c>
      <c r="CK136" s="19">
        <v>37.28</v>
      </c>
      <c r="CL136" s="17">
        <v>38.04</v>
      </c>
      <c r="CM136" s="19">
        <v>37.94</v>
      </c>
      <c r="CN136" s="18">
        <v>39.36</v>
      </c>
      <c r="CO136" s="17">
        <v>39.22</v>
      </c>
      <c r="CP136" s="17">
        <v>41.87</v>
      </c>
      <c r="CQ136" s="17">
        <v>42.62</v>
      </c>
      <c r="CR136" s="17">
        <v>42.18</v>
      </c>
      <c r="CS136" s="19">
        <v>45.53</v>
      </c>
      <c r="CT136" s="17">
        <v>48.72</v>
      </c>
      <c r="CU136" s="20">
        <v>47.62</v>
      </c>
      <c r="CV136" s="16">
        <v>42.55</v>
      </c>
      <c r="CW136" s="16">
        <v>40.14</v>
      </c>
      <c r="CX136" s="16">
        <v>27.06</v>
      </c>
      <c r="CY136" s="38">
        <v>31.55</v>
      </c>
      <c r="CZ136" s="20">
        <v>33.33</v>
      </c>
      <c r="DA136" s="17">
        <v>35.22</v>
      </c>
      <c r="DB136" s="17">
        <v>36.46</v>
      </c>
      <c r="DC136" s="19">
        <v>37.21</v>
      </c>
      <c r="DD136" s="17">
        <v>37.06</v>
      </c>
      <c r="DE136" s="19">
        <v>37.729999999999997</v>
      </c>
      <c r="DF136" s="18">
        <v>39.29</v>
      </c>
      <c r="DG136" s="17">
        <v>40.11</v>
      </c>
      <c r="DH136" s="17">
        <v>41.82</v>
      </c>
      <c r="DI136" s="17">
        <v>42.35</v>
      </c>
      <c r="DJ136" s="17">
        <v>42.11</v>
      </c>
      <c r="DK136" s="19">
        <v>45.55</v>
      </c>
      <c r="DL136" s="17">
        <v>48.75</v>
      </c>
      <c r="DM136" s="20">
        <v>46.94</v>
      </c>
      <c r="DN136" s="16">
        <v>42.66</v>
      </c>
      <c r="DO136" s="16">
        <v>40.26</v>
      </c>
      <c r="DP136" s="16">
        <v>4</v>
      </c>
      <c r="DQ136" s="20">
        <v>4</v>
      </c>
      <c r="DR136" s="20">
        <v>6</v>
      </c>
      <c r="DS136" s="17">
        <v>5</v>
      </c>
      <c r="DT136" s="17">
        <v>1</v>
      </c>
      <c r="DU136" s="17">
        <v>-6</v>
      </c>
      <c r="DV136" s="17">
        <v>-11</v>
      </c>
      <c r="DW136" s="17">
        <v>-13</v>
      </c>
      <c r="DX136" s="17">
        <v>-12</v>
      </c>
      <c r="DY136" s="17">
        <v>-4</v>
      </c>
      <c r="DZ136" s="17">
        <v>4</v>
      </c>
      <c r="EA136" s="17">
        <v>9</v>
      </c>
      <c r="EB136" s="17">
        <v>12</v>
      </c>
      <c r="EC136" s="17">
        <v>12</v>
      </c>
      <c r="ED136" s="17">
        <v>10</v>
      </c>
      <c r="EE136" s="20">
        <v>4</v>
      </c>
      <c r="EF136" s="20">
        <v>2</v>
      </c>
      <c r="EG136" s="20">
        <v>0</v>
      </c>
      <c r="EI136" s="129">
        <f t="shared" si="31"/>
        <v>0.24000000000000021</v>
      </c>
      <c r="EJ136" s="129">
        <f t="shared" si="32"/>
        <v>0.11999999999999966</v>
      </c>
      <c r="EK136" s="129">
        <f t="shared" si="33"/>
        <v>1.3599999999999999</v>
      </c>
      <c r="EL136" s="129">
        <f t="shared" si="34"/>
        <v>2.4899999999999998</v>
      </c>
      <c r="EM136" s="129">
        <f t="shared" si="35"/>
        <v>1.4000000000000001</v>
      </c>
      <c r="EN136" s="129">
        <f t="shared" si="36"/>
        <v>2.0000000000000018E-2</v>
      </c>
      <c r="EO136" s="129">
        <f t="shared" si="37"/>
        <v>-7.0000000000000062E-2</v>
      </c>
      <c r="EP136" s="129">
        <f t="shared" si="38"/>
        <v>-1.0599999999999998</v>
      </c>
      <c r="EQ136" s="129">
        <f t="shared" si="39"/>
        <v>-0.83000000000000007</v>
      </c>
      <c r="ER136" s="129">
        <f t="shared" si="40"/>
        <v>-1.23</v>
      </c>
      <c r="ES136" s="129">
        <f t="shared" si="41"/>
        <v>0.24000000000000021</v>
      </c>
      <c r="ET136" s="129">
        <f t="shared" si="42"/>
        <v>0.5</v>
      </c>
      <c r="EU136" s="129">
        <f t="shared" si="43"/>
        <v>1.2600000000000002</v>
      </c>
      <c r="EV136" s="129">
        <f t="shared" si="44"/>
        <v>-0.76000000000000023</v>
      </c>
      <c r="EW136" s="129">
        <f t="shared" si="45"/>
        <v>-1.2100000000000009</v>
      </c>
    </row>
    <row r="137" spans="1:153" ht="14">
      <c r="A137" s="2" t="s">
        <v>1355</v>
      </c>
      <c r="B137" s="2" t="s">
        <v>1666</v>
      </c>
      <c r="C137" s="2">
        <v>21</v>
      </c>
      <c r="D137" s="2">
        <v>8</v>
      </c>
      <c r="E137" s="2">
        <v>50286373</v>
      </c>
      <c r="F137" s="2">
        <v>165.8</v>
      </c>
      <c r="G137" s="2">
        <v>51.2</v>
      </c>
      <c r="H137" s="2" t="s">
        <v>167</v>
      </c>
      <c r="I137" s="2"/>
      <c r="J137" s="2" t="s">
        <v>99</v>
      </c>
      <c r="K137" s="2" t="s">
        <v>264</v>
      </c>
      <c r="L137" s="30" t="s">
        <v>1356</v>
      </c>
      <c r="M137" s="30"/>
      <c r="N137" s="30"/>
      <c r="O137" s="30"/>
      <c r="P137" s="3" t="s">
        <v>48</v>
      </c>
      <c r="Q137" s="3">
        <v>22</v>
      </c>
      <c r="R137" s="2">
        <v>20</v>
      </c>
      <c r="S137" s="2">
        <v>18</v>
      </c>
      <c r="T137" s="2" t="s">
        <v>442</v>
      </c>
      <c r="U137" s="33"/>
      <c r="V137" s="3" t="s">
        <v>115</v>
      </c>
      <c r="W137" s="3">
        <v>66</v>
      </c>
      <c r="X137" s="2">
        <v>48</v>
      </c>
      <c r="Y137" s="2">
        <v>55</v>
      </c>
      <c r="Z137" s="2"/>
      <c r="AA137" s="33" t="s">
        <v>443</v>
      </c>
      <c r="AB137" s="12" t="s">
        <v>116</v>
      </c>
      <c r="AC137" s="12">
        <v>64</v>
      </c>
      <c r="AD137" s="13">
        <v>48</v>
      </c>
      <c r="AE137" s="13">
        <v>41</v>
      </c>
      <c r="AF137" s="13"/>
      <c r="AG137" s="34" t="s">
        <v>180</v>
      </c>
      <c r="AH137" s="2" t="s">
        <v>341</v>
      </c>
      <c r="AI137" s="2" t="s">
        <v>403</v>
      </c>
      <c r="AJ137" s="2" t="s">
        <v>119</v>
      </c>
      <c r="AK137" s="2" t="s">
        <v>444</v>
      </c>
      <c r="AL137" s="2" t="s">
        <v>87</v>
      </c>
      <c r="AM137" s="1" t="s">
        <v>176</v>
      </c>
      <c r="AN137" s="2" t="s">
        <v>89</v>
      </c>
      <c r="AO137" s="1" t="s">
        <v>108</v>
      </c>
      <c r="AP137" s="2" t="s">
        <v>91</v>
      </c>
      <c r="AQ137" s="1" t="s">
        <v>445</v>
      </c>
      <c r="AR137" s="2" t="s">
        <v>93</v>
      </c>
      <c r="AS137" s="14" t="s">
        <v>446</v>
      </c>
      <c r="AT137" s="15" t="s">
        <v>95</v>
      </c>
      <c r="AU137" s="1">
        <v>3</v>
      </c>
      <c r="AV137" s="104">
        <v>4.22</v>
      </c>
      <c r="AW137" s="114">
        <v>2.87</v>
      </c>
      <c r="AX137" s="115">
        <v>2.8</v>
      </c>
      <c r="AY137" s="107">
        <v>2.71</v>
      </c>
      <c r="AZ137" s="106">
        <v>0.97</v>
      </c>
      <c r="BA137" s="108">
        <v>1.32</v>
      </c>
      <c r="BB137" s="106">
        <v>0</v>
      </c>
      <c r="BC137" s="108">
        <v>0</v>
      </c>
      <c r="BD137" s="107">
        <v>0</v>
      </c>
      <c r="BE137" s="106">
        <v>1.85</v>
      </c>
      <c r="BF137" s="106">
        <v>6.12</v>
      </c>
      <c r="BG137" s="106">
        <v>6.21</v>
      </c>
      <c r="BH137" s="106">
        <v>3.67</v>
      </c>
      <c r="BI137" s="8">
        <v>2.87</v>
      </c>
      <c r="BJ137" s="7">
        <v>5.24</v>
      </c>
      <c r="BK137" s="9">
        <v>8.4499999999999993</v>
      </c>
      <c r="BL137" s="4">
        <v>11.53</v>
      </c>
      <c r="BM137" s="4">
        <v>13.89</v>
      </c>
      <c r="BN137" s="4">
        <v>4.4000000000000004</v>
      </c>
      <c r="BO137" s="39">
        <v>0</v>
      </c>
      <c r="BP137" s="5">
        <v>0</v>
      </c>
      <c r="BQ137" s="7">
        <v>1.89</v>
      </c>
      <c r="BR137" s="7">
        <v>2.0099999999999998</v>
      </c>
      <c r="BS137" s="8">
        <v>2.2400000000000002</v>
      </c>
      <c r="BT137" s="7">
        <v>1.89</v>
      </c>
      <c r="BU137" s="8">
        <v>1.69</v>
      </c>
      <c r="BV137" s="6">
        <v>2.61</v>
      </c>
      <c r="BW137" s="7">
        <v>3.36</v>
      </c>
      <c r="BX137" s="7">
        <v>5.22</v>
      </c>
      <c r="BY137" s="7">
        <v>6.23</v>
      </c>
      <c r="BZ137" s="7">
        <v>3.44</v>
      </c>
      <c r="CA137" s="8">
        <v>3.52</v>
      </c>
      <c r="CB137" s="7">
        <v>6.25</v>
      </c>
      <c r="CC137" s="9">
        <v>6.86</v>
      </c>
      <c r="CD137" s="4">
        <v>9.51</v>
      </c>
      <c r="CE137" s="4">
        <v>13.33</v>
      </c>
      <c r="CF137" s="16">
        <v>30.41</v>
      </c>
      <c r="CG137" s="40">
        <v>32.18</v>
      </c>
      <c r="CH137" s="23">
        <v>35.28</v>
      </c>
      <c r="CI137" s="18">
        <v>35.25</v>
      </c>
      <c r="CJ137" s="17">
        <v>37.090000000000003</v>
      </c>
      <c r="CK137" s="19">
        <v>37.69</v>
      </c>
      <c r="CL137" s="17">
        <v>39.049999999999997</v>
      </c>
      <c r="CM137" s="19">
        <v>40.33</v>
      </c>
      <c r="CN137" s="18">
        <v>41.22</v>
      </c>
      <c r="CO137" s="17">
        <v>41.84</v>
      </c>
      <c r="CP137" s="17">
        <v>41.01</v>
      </c>
      <c r="CQ137" s="17">
        <v>44.55</v>
      </c>
      <c r="CR137" s="17">
        <v>47.09</v>
      </c>
      <c r="CS137" s="19">
        <v>48.73</v>
      </c>
      <c r="CT137" s="17">
        <v>49.04</v>
      </c>
      <c r="CU137" s="20">
        <v>49.64</v>
      </c>
      <c r="CV137" s="16">
        <v>46.21</v>
      </c>
      <c r="CW137" s="16">
        <v>49.26</v>
      </c>
      <c r="CX137" s="16">
        <v>30.32</v>
      </c>
      <c r="CY137" s="40">
        <v>34.450000000000003</v>
      </c>
      <c r="CZ137" s="23">
        <v>37.6</v>
      </c>
      <c r="DA137" s="17">
        <v>37.950000000000003</v>
      </c>
      <c r="DB137" s="17">
        <v>37.590000000000003</v>
      </c>
      <c r="DC137" s="19">
        <v>37.409999999999997</v>
      </c>
      <c r="DD137" s="17">
        <v>39.130000000000003</v>
      </c>
      <c r="DE137" s="19">
        <v>40.5</v>
      </c>
      <c r="DF137" s="18">
        <v>41.78</v>
      </c>
      <c r="DG137" s="17">
        <v>41.19</v>
      </c>
      <c r="DH137" s="17">
        <v>40.94</v>
      </c>
      <c r="DI137" s="17">
        <v>43.82</v>
      </c>
      <c r="DJ137" s="17">
        <v>47.03</v>
      </c>
      <c r="DK137" s="19">
        <v>46.73</v>
      </c>
      <c r="DL137" s="17">
        <v>47.78</v>
      </c>
      <c r="DM137" s="20">
        <v>49.31</v>
      </c>
      <c r="DN137" s="16">
        <v>45.79</v>
      </c>
      <c r="DO137" s="16">
        <v>48.44</v>
      </c>
      <c r="DP137" s="16">
        <v>8</v>
      </c>
      <c r="DQ137" s="23">
        <v>8</v>
      </c>
      <c r="DR137" s="23">
        <v>6</v>
      </c>
      <c r="DS137" s="17">
        <v>0</v>
      </c>
      <c r="DT137" s="17">
        <v>-1</v>
      </c>
      <c r="DU137" s="17">
        <v>-11</v>
      </c>
      <c r="DV137" s="17">
        <v>-13</v>
      </c>
      <c r="DW137" s="17">
        <v>-12</v>
      </c>
      <c r="DX137" s="17">
        <v>-12</v>
      </c>
      <c r="DY137" s="17">
        <v>-3</v>
      </c>
      <c r="DZ137" s="17">
        <v>6</v>
      </c>
      <c r="EA137" s="17">
        <v>17</v>
      </c>
      <c r="EB137" s="17">
        <v>26</v>
      </c>
      <c r="EC137" s="17">
        <v>23</v>
      </c>
      <c r="ED137" s="17">
        <v>21</v>
      </c>
      <c r="EE137" s="20">
        <v>14</v>
      </c>
      <c r="EF137" s="20">
        <v>12</v>
      </c>
      <c r="EG137" s="20">
        <v>9</v>
      </c>
      <c r="EI137" s="129">
        <f t="shared" si="31"/>
        <v>-0.1800000000000006</v>
      </c>
      <c r="EJ137" s="129">
        <f t="shared" si="32"/>
        <v>2.87</v>
      </c>
      <c r="EK137" s="129">
        <f t="shared" si="33"/>
        <v>2.8</v>
      </c>
      <c r="EL137" s="129">
        <f t="shared" si="34"/>
        <v>0.82000000000000006</v>
      </c>
      <c r="EM137" s="129">
        <f t="shared" si="35"/>
        <v>-1.0399999999999998</v>
      </c>
      <c r="EN137" s="129">
        <f t="shared" si="36"/>
        <v>-0.92000000000000015</v>
      </c>
      <c r="EO137" s="129">
        <f t="shared" si="37"/>
        <v>-1.89</v>
      </c>
      <c r="EP137" s="129">
        <f t="shared" si="38"/>
        <v>-1.69</v>
      </c>
      <c r="EQ137" s="129">
        <f t="shared" si="39"/>
        <v>-2.61</v>
      </c>
      <c r="ER137" s="129">
        <f t="shared" si="40"/>
        <v>-1.5099999999999998</v>
      </c>
      <c r="ES137" s="129">
        <f t="shared" si="41"/>
        <v>0.90000000000000036</v>
      </c>
      <c r="ET137" s="129">
        <f t="shared" si="42"/>
        <v>-2.0000000000000462E-2</v>
      </c>
      <c r="EU137" s="129">
        <f t="shared" si="43"/>
        <v>0.22999999999999998</v>
      </c>
      <c r="EV137" s="129">
        <f t="shared" si="44"/>
        <v>-0.64999999999999991</v>
      </c>
      <c r="EW137" s="129">
        <f t="shared" si="45"/>
        <v>-1.0099999999999998</v>
      </c>
    </row>
    <row r="138" spans="1:153" ht="14">
      <c r="A138" s="2" t="s">
        <v>1637</v>
      </c>
      <c r="B138" s="2" t="s">
        <v>1666</v>
      </c>
      <c r="C138" s="2">
        <v>16</v>
      </c>
      <c r="D138" s="2">
        <v>1</v>
      </c>
      <c r="E138" s="2">
        <v>51176688</v>
      </c>
      <c r="F138" s="2">
        <v>155.80000000000001</v>
      </c>
      <c r="G138" s="2">
        <v>58.6</v>
      </c>
      <c r="H138" s="2" t="s">
        <v>167</v>
      </c>
      <c r="I138" s="2"/>
      <c r="J138" s="2" t="s">
        <v>238</v>
      </c>
      <c r="K138" s="2" t="s">
        <v>114</v>
      </c>
      <c r="L138" s="30" t="s">
        <v>860</v>
      </c>
      <c r="M138" s="30" t="s">
        <v>1639</v>
      </c>
      <c r="N138" s="30"/>
      <c r="O138" s="30"/>
      <c r="P138" s="3" t="s">
        <v>6</v>
      </c>
      <c r="Q138" s="3">
        <v>18</v>
      </c>
      <c r="R138" s="2">
        <v>12</v>
      </c>
      <c r="S138" s="2">
        <v>7</v>
      </c>
      <c r="T138" s="2" t="s">
        <v>1068</v>
      </c>
      <c r="U138" s="33"/>
      <c r="V138" s="3" t="s">
        <v>137</v>
      </c>
      <c r="W138" s="3">
        <v>40</v>
      </c>
      <c r="X138" s="2">
        <v>24</v>
      </c>
      <c r="Y138" s="2">
        <v>22</v>
      </c>
      <c r="Z138" s="2"/>
      <c r="AA138" s="33" t="s">
        <v>443</v>
      </c>
      <c r="AB138" s="12" t="s">
        <v>138</v>
      </c>
      <c r="AC138" s="12">
        <v>48</v>
      </c>
      <c r="AD138" s="13">
        <v>26</v>
      </c>
      <c r="AE138" s="13">
        <v>20</v>
      </c>
      <c r="AF138" s="13"/>
      <c r="AG138" s="34" t="s">
        <v>180</v>
      </c>
      <c r="AH138" s="2" t="s">
        <v>396</v>
      </c>
      <c r="AI138" s="2" t="s">
        <v>240</v>
      </c>
      <c r="AJ138" s="2" t="s">
        <v>870</v>
      </c>
      <c r="AK138" s="2" t="s">
        <v>227</v>
      </c>
      <c r="AL138" s="2" t="s">
        <v>87</v>
      </c>
      <c r="AM138" s="1"/>
      <c r="AN138" s="2" t="s">
        <v>89</v>
      </c>
      <c r="AO138" s="1"/>
      <c r="AP138" s="2" t="s">
        <v>91</v>
      </c>
      <c r="AQ138" s="1" t="s">
        <v>1075</v>
      </c>
      <c r="AR138" s="2" t="s">
        <v>93</v>
      </c>
      <c r="AS138" s="14" t="s">
        <v>1018</v>
      </c>
      <c r="AT138" s="14"/>
      <c r="AU138" s="1"/>
      <c r="AV138" s="104">
        <v>3.31</v>
      </c>
      <c r="AW138" s="105">
        <v>2.14</v>
      </c>
      <c r="AX138" s="109">
        <v>2.12</v>
      </c>
      <c r="AY138" s="107">
        <v>2.36</v>
      </c>
      <c r="AZ138" s="106">
        <v>2.62</v>
      </c>
      <c r="BA138" s="108">
        <v>2.37</v>
      </c>
      <c r="BB138" s="106">
        <v>0.63</v>
      </c>
      <c r="BC138" s="108">
        <v>0.76</v>
      </c>
      <c r="BD138" s="107">
        <v>2.2000000000000002</v>
      </c>
      <c r="BE138" s="106">
        <v>5.97</v>
      </c>
      <c r="BF138" s="106">
        <v>6.21</v>
      </c>
      <c r="BG138" s="106">
        <v>3.51</v>
      </c>
      <c r="BH138" s="106">
        <v>2.56</v>
      </c>
      <c r="BI138" s="8">
        <v>4.92</v>
      </c>
      <c r="BJ138" s="9">
        <v>6.47</v>
      </c>
      <c r="BK138" s="9">
        <v>10.039999999999999</v>
      </c>
      <c r="BL138" s="4">
        <v>13.31</v>
      </c>
      <c r="BM138" s="98"/>
      <c r="BN138" s="4">
        <v>3.44</v>
      </c>
      <c r="BO138" s="26">
        <v>1.83</v>
      </c>
      <c r="BP138" s="25">
        <v>1.27</v>
      </c>
      <c r="BQ138" s="53">
        <v>1.25</v>
      </c>
      <c r="BR138" s="53">
        <v>2.25</v>
      </c>
      <c r="BS138" s="54">
        <v>2.86</v>
      </c>
      <c r="BT138" s="53">
        <v>1.74</v>
      </c>
      <c r="BU138" s="54">
        <v>2.23</v>
      </c>
      <c r="BV138" s="55">
        <v>2.61</v>
      </c>
      <c r="BW138" s="53">
        <v>2.86</v>
      </c>
      <c r="BX138" s="53">
        <v>6.17</v>
      </c>
      <c r="BY138" s="53">
        <v>6.56</v>
      </c>
      <c r="BZ138" s="7">
        <v>3.01</v>
      </c>
      <c r="CA138" s="8">
        <v>5.39</v>
      </c>
      <c r="CB138" s="9">
        <v>7.1</v>
      </c>
      <c r="CC138" s="9">
        <v>9.57</v>
      </c>
      <c r="CD138" s="4">
        <v>13.07</v>
      </c>
      <c r="CE138" s="98"/>
      <c r="CF138" s="16">
        <v>27.2</v>
      </c>
      <c r="CG138" s="38">
        <v>29.92</v>
      </c>
      <c r="CH138" s="20">
        <v>30.09</v>
      </c>
      <c r="CI138" s="18">
        <v>33.21</v>
      </c>
      <c r="CJ138" s="17">
        <v>34.29</v>
      </c>
      <c r="CK138" s="19">
        <v>35.57</v>
      </c>
      <c r="CL138" s="17">
        <v>36.46</v>
      </c>
      <c r="CM138" s="19">
        <v>36.14</v>
      </c>
      <c r="CN138" s="18">
        <v>37.03</v>
      </c>
      <c r="CO138" s="17">
        <v>37.159999999999997</v>
      </c>
      <c r="CP138" s="17">
        <v>38.42</v>
      </c>
      <c r="CQ138" s="17">
        <v>40.86</v>
      </c>
      <c r="CR138" s="17">
        <v>44.38</v>
      </c>
      <c r="CS138" s="19">
        <v>46.94</v>
      </c>
      <c r="CT138" s="20">
        <v>47.72</v>
      </c>
      <c r="CU138" s="20">
        <v>42.36</v>
      </c>
      <c r="CV138" s="16">
        <v>44.7</v>
      </c>
      <c r="CW138" s="100"/>
      <c r="CX138" s="16">
        <v>27.23</v>
      </c>
      <c r="CY138" s="38">
        <v>29.74</v>
      </c>
      <c r="CZ138" s="20">
        <v>30.79</v>
      </c>
      <c r="DA138" s="17">
        <v>33.71</v>
      </c>
      <c r="DB138" s="17">
        <v>34.380000000000003</v>
      </c>
      <c r="DC138" s="19">
        <v>35.299999999999997</v>
      </c>
      <c r="DD138" s="17">
        <v>36.82</v>
      </c>
      <c r="DE138" s="19">
        <v>36.32</v>
      </c>
      <c r="DF138" s="18">
        <v>37.76</v>
      </c>
      <c r="DG138" s="17">
        <v>37.020000000000003</v>
      </c>
      <c r="DH138" s="17">
        <v>38.549999999999997</v>
      </c>
      <c r="DI138" s="17">
        <v>40.14</v>
      </c>
      <c r="DJ138" s="17">
        <v>44.44</v>
      </c>
      <c r="DK138" s="19">
        <v>47.07</v>
      </c>
      <c r="DL138" s="20">
        <v>48.89</v>
      </c>
      <c r="DM138" s="20">
        <v>43.98</v>
      </c>
      <c r="DN138" s="16">
        <v>45.59</v>
      </c>
      <c r="DO138" s="100"/>
      <c r="DP138" s="16">
        <v>1</v>
      </c>
      <c r="DQ138" s="20">
        <v>4</v>
      </c>
      <c r="DR138" s="20">
        <v>4</v>
      </c>
      <c r="DS138" s="17">
        <v>2</v>
      </c>
      <c r="DT138" s="17">
        <v>0</v>
      </c>
      <c r="DU138" s="17">
        <v>-4</v>
      </c>
      <c r="DV138" s="17">
        <v>-5</v>
      </c>
      <c r="DW138" s="17">
        <v>-8</v>
      </c>
      <c r="DX138" s="17">
        <v>-2</v>
      </c>
      <c r="DY138" s="17">
        <v>7</v>
      </c>
      <c r="DZ138" s="17">
        <v>15</v>
      </c>
      <c r="EA138" s="17">
        <v>23</v>
      </c>
      <c r="EB138" s="17">
        <v>26</v>
      </c>
      <c r="EC138" s="17">
        <v>21</v>
      </c>
      <c r="ED138" s="20">
        <v>15</v>
      </c>
      <c r="EE138" s="20">
        <v>16</v>
      </c>
      <c r="EF138" s="20">
        <v>18</v>
      </c>
      <c r="EG138" s="101"/>
      <c r="EI138" s="129">
        <f t="shared" si="31"/>
        <v>-0.12999999999999989</v>
      </c>
      <c r="EJ138" s="129">
        <f t="shared" si="32"/>
        <v>0.31000000000000005</v>
      </c>
      <c r="EK138" s="129">
        <f t="shared" si="33"/>
        <v>0.85000000000000009</v>
      </c>
      <c r="EL138" s="129">
        <f t="shared" si="34"/>
        <v>1.1099999999999999</v>
      </c>
      <c r="EM138" s="129">
        <f t="shared" si="35"/>
        <v>0.37000000000000011</v>
      </c>
      <c r="EN138" s="129">
        <f t="shared" si="36"/>
        <v>-0.48999999999999977</v>
      </c>
      <c r="EO138" s="129">
        <f t="shared" si="37"/>
        <v>-1.1099999999999999</v>
      </c>
      <c r="EP138" s="129">
        <f t="shared" si="38"/>
        <v>-1.47</v>
      </c>
      <c r="EQ138" s="129">
        <f t="shared" si="39"/>
        <v>-0.4099999999999997</v>
      </c>
      <c r="ER138" s="129">
        <f t="shared" si="40"/>
        <v>3.11</v>
      </c>
      <c r="ES138" s="129">
        <f t="shared" si="41"/>
        <v>4.0000000000000036E-2</v>
      </c>
      <c r="ET138" s="129">
        <f t="shared" si="42"/>
        <v>-3.05</v>
      </c>
      <c r="EU138" s="129">
        <f t="shared" si="43"/>
        <v>-0.44999999999999973</v>
      </c>
      <c r="EV138" s="129">
        <f t="shared" si="44"/>
        <v>-0.46999999999999975</v>
      </c>
      <c r="EW138" s="129">
        <f t="shared" si="45"/>
        <v>-0.62999999999999989</v>
      </c>
    </row>
    <row r="139" spans="1:153" ht="14">
      <c r="A139" s="2" t="s">
        <v>1215</v>
      </c>
      <c r="B139" s="2" t="s">
        <v>1666</v>
      </c>
      <c r="C139" s="2">
        <v>12</v>
      </c>
      <c r="D139" s="2">
        <v>5</v>
      </c>
      <c r="E139" s="2">
        <v>50783324</v>
      </c>
      <c r="F139" s="2">
        <v>157.6</v>
      </c>
      <c r="G139" s="2">
        <v>56.9</v>
      </c>
      <c r="H139" s="2" t="s">
        <v>167</v>
      </c>
      <c r="I139" s="2"/>
      <c r="J139" s="2" t="s">
        <v>99</v>
      </c>
      <c r="K139" s="2" t="s">
        <v>114</v>
      </c>
      <c r="L139" s="30" t="s">
        <v>168</v>
      </c>
      <c r="M139" s="30"/>
      <c r="N139" s="30"/>
      <c r="O139" s="30"/>
      <c r="P139" s="3" t="s">
        <v>6</v>
      </c>
      <c r="Q139" s="3">
        <v>31</v>
      </c>
      <c r="R139" s="2">
        <v>25</v>
      </c>
      <c r="S139" s="2">
        <v>11</v>
      </c>
      <c r="T139" s="2" t="s">
        <v>1543</v>
      </c>
      <c r="U139" s="33"/>
      <c r="V139" s="3" t="s">
        <v>137</v>
      </c>
      <c r="W139" s="3">
        <v>66</v>
      </c>
      <c r="X139" s="2">
        <v>41</v>
      </c>
      <c r="Y139" s="2">
        <v>40</v>
      </c>
      <c r="Z139" s="2"/>
      <c r="AA139" s="33" t="s">
        <v>209</v>
      </c>
      <c r="AB139" s="12" t="s">
        <v>138</v>
      </c>
      <c r="AC139" s="12">
        <v>63</v>
      </c>
      <c r="AD139" s="13">
        <v>34</v>
      </c>
      <c r="AE139" s="13">
        <v>32</v>
      </c>
      <c r="AF139" s="13"/>
      <c r="AG139" s="34" t="s">
        <v>180</v>
      </c>
      <c r="AH139" s="2" t="s">
        <v>83</v>
      </c>
      <c r="AI139" s="2" t="s">
        <v>178</v>
      </c>
      <c r="AJ139" s="2" t="s">
        <v>460</v>
      </c>
      <c r="AK139" s="2" t="s">
        <v>513</v>
      </c>
      <c r="AL139" s="2" t="s">
        <v>87</v>
      </c>
      <c r="AM139" s="1"/>
      <c r="AN139" s="2" t="s">
        <v>89</v>
      </c>
      <c r="AO139" s="1"/>
      <c r="AP139" s="2" t="s">
        <v>91</v>
      </c>
      <c r="AQ139" s="1" t="s">
        <v>1540</v>
      </c>
      <c r="AR139" s="2" t="s">
        <v>93</v>
      </c>
      <c r="AS139" s="14" t="s">
        <v>1617</v>
      </c>
      <c r="AT139" s="14"/>
      <c r="AU139" s="1"/>
      <c r="AV139" s="104">
        <v>3.78</v>
      </c>
      <c r="AW139" s="105">
        <v>2.71</v>
      </c>
      <c r="AX139" s="106">
        <v>1.62</v>
      </c>
      <c r="AY139" s="107">
        <v>1.74</v>
      </c>
      <c r="AZ139" s="106">
        <v>1.76</v>
      </c>
      <c r="BA139" s="108">
        <v>1.02</v>
      </c>
      <c r="BB139" s="106">
        <v>0.66</v>
      </c>
      <c r="BC139" s="108">
        <v>0.51</v>
      </c>
      <c r="BD139" s="107">
        <v>2.12</v>
      </c>
      <c r="BE139" s="106">
        <v>2.37</v>
      </c>
      <c r="BF139" s="106">
        <v>5.74</v>
      </c>
      <c r="BG139" s="106">
        <v>4.1500000000000004</v>
      </c>
      <c r="BH139" s="106">
        <v>1.45</v>
      </c>
      <c r="BI139" s="8">
        <v>1.78</v>
      </c>
      <c r="BJ139" s="7">
        <v>2.61</v>
      </c>
      <c r="BK139" s="9">
        <v>4.37</v>
      </c>
      <c r="BL139" s="4">
        <v>7.23</v>
      </c>
      <c r="BM139" s="4">
        <v>11.94</v>
      </c>
      <c r="BN139" s="4">
        <v>3.95</v>
      </c>
      <c r="BO139" s="26">
        <v>2.73</v>
      </c>
      <c r="BP139" s="53">
        <v>0.37</v>
      </c>
      <c r="BQ139" s="53">
        <v>0.79</v>
      </c>
      <c r="BR139" s="53">
        <v>1.24</v>
      </c>
      <c r="BS139" s="54">
        <v>2.56</v>
      </c>
      <c r="BT139" s="53">
        <v>2.4500000000000002</v>
      </c>
      <c r="BU139" s="54">
        <v>2.4700000000000002</v>
      </c>
      <c r="BV139" s="55">
        <v>2.98</v>
      </c>
      <c r="BW139" s="53">
        <v>3.51</v>
      </c>
      <c r="BX139" s="53">
        <v>4.66</v>
      </c>
      <c r="BY139" s="53">
        <v>4.8</v>
      </c>
      <c r="BZ139" s="7">
        <v>2.76</v>
      </c>
      <c r="CA139" s="8">
        <v>3.17</v>
      </c>
      <c r="CB139" s="7">
        <v>3.88</v>
      </c>
      <c r="CC139" s="9">
        <v>4.0599999999999996</v>
      </c>
      <c r="CD139" s="4">
        <v>7.38</v>
      </c>
      <c r="CE139" s="4">
        <v>11.97</v>
      </c>
      <c r="CF139" s="16">
        <v>24.73</v>
      </c>
      <c r="CG139" s="38">
        <v>28.43</v>
      </c>
      <c r="CH139" s="17">
        <v>31.47</v>
      </c>
      <c r="CI139" s="18">
        <v>33.43</v>
      </c>
      <c r="CJ139" s="17">
        <v>34.81</v>
      </c>
      <c r="CK139" s="19">
        <v>34.44</v>
      </c>
      <c r="CL139" s="17">
        <v>35.25</v>
      </c>
      <c r="CM139" s="19">
        <v>35.950000000000003</v>
      </c>
      <c r="CN139" s="18">
        <v>35.9</v>
      </c>
      <c r="CO139" s="17">
        <v>37.56</v>
      </c>
      <c r="CP139" s="17">
        <v>39.15</v>
      </c>
      <c r="CQ139" s="17">
        <v>40.07</v>
      </c>
      <c r="CR139" s="17">
        <v>41.85</v>
      </c>
      <c r="CS139" s="19">
        <v>43.53</v>
      </c>
      <c r="CT139" s="17">
        <v>44.77</v>
      </c>
      <c r="CU139" s="20">
        <v>43.85</v>
      </c>
      <c r="CV139" s="16">
        <v>43.6</v>
      </c>
      <c r="CW139" s="16">
        <v>42.02</v>
      </c>
      <c r="CX139" s="16">
        <v>25.08</v>
      </c>
      <c r="CY139" s="38">
        <v>28.63</v>
      </c>
      <c r="CZ139" s="17">
        <v>31.16</v>
      </c>
      <c r="DA139" s="17">
        <v>33.28</v>
      </c>
      <c r="DB139" s="17">
        <v>34.229999999999997</v>
      </c>
      <c r="DC139" s="19">
        <v>34.159999999999997</v>
      </c>
      <c r="DD139" s="17">
        <v>35.03</v>
      </c>
      <c r="DE139" s="19">
        <v>35.15</v>
      </c>
      <c r="DF139" s="18">
        <v>35.840000000000003</v>
      </c>
      <c r="DG139" s="17">
        <v>38.380000000000003</v>
      </c>
      <c r="DH139" s="17">
        <v>38.68</v>
      </c>
      <c r="DI139" s="17">
        <v>40.340000000000003</v>
      </c>
      <c r="DJ139" s="17">
        <v>42.6</v>
      </c>
      <c r="DK139" s="19">
        <v>42.85</v>
      </c>
      <c r="DL139" s="17">
        <v>44.9</v>
      </c>
      <c r="DM139" s="20">
        <v>43.35</v>
      </c>
      <c r="DN139" s="16">
        <v>43.77</v>
      </c>
      <c r="DO139" s="16">
        <v>42.77</v>
      </c>
      <c r="DP139" s="16">
        <v>8</v>
      </c>
      <c r="DQ139" s="20">
        <v>9</v>
      </c>
      <c r="DR139" s="17">
        <v>8</v>
      </c>
      <c r="DS139" s="17">
        <v>6</v>
      </c>
      <c r="DT139" s="17">
        <v>1</v>
      </c>
      <c r="DU139" s="17">
        <v>-4</v>
      </c>
      <c r="DV139" s="17">
        <v>-10</v>
      </c>
      <c r="DW139" s="17">
        <v>-8</v>
      </c>
      <c r="DX139" s="17">
        <v>-2</v>
      </c>
      <c r="DY139" s="17">
        <v>3</v>
      </c>
      <c r="DZ139" s="17">
        <v>10</v>
      </c>
      <c r="EA139" s="17">
        <v>20</v>
      </c>
      <c r="EB139" s="17">
        <v>24</v>
      </c>
      <c r="EC139" s="17">
        <v>23</v>
      </c>
      <c r="ED139" s="17">
        <v>19</v>
      </c>
      <c r="EE139" s="20">
        <v>14</v>
      </c>
      <c r="EF139" s="20">
        <v>11</v>
      </c>
      <c r="EG139" s="20">
        <v>8</v>
      </c>
      <c r="EI139" s="129">
        <f t="shared" si="31"/>
        <v>-0.17000000000000037</v>
      </c>
      <c r="EJ139" s="129">
        <f t="shared" si="32"/>
        <v>-2.0000000000000018E-2</v>
      </c>
      <c r="EK139" s="129">
        <f t="shared" si="33"/>
        <v>1.25</v>
      </c>
      <c r="EL139" s="129">
        <f t="shared" si="34"/>
        <v>0.95</v>
      </c>
      <c r="EM139" s="129">
        <f t="shared" si="35"/>
        <v>0.52</v>
      </c>
      <c r="EN139" s="129">
        <f t="shared" si="36"/>
        <v>-1.54</v>
      </c>
      <c r="EO139" s="129">
        <f t="shared" si="37"/>
        <v>-1.79</v>
      </c>
      <c r="EP139" s="129">
        <f t="shared" si="38"/>
        <v>-1.9600000000000002</v>
      </c>
      <c r="EQ139" s="129">
        <f t="shared" si="39"/>
        <v>-0.85999999999999988</v>
      </c>
      <c r="ER139" s="129">
        <f t="shared" si="40"/>
        <v>-1.1399999999999997</v>
      </c>
      <c r="ES139" s="129">
        <f t="shared" si="41"/>
        <v>1.08</v>
      </c>
      <c r="ET139" s="129">
        <f t="shared" si="42"/>
        <v>-0.64999999999999947</v>
      </c>
      <c r="EU139" s="129">
        <f t="shared" si="43"/>
        <v>-1.3099999999999998</v>
      </c>
      <c r="EV139" s="129">
        <f t="shared" si="44"/>
        <v>-1.39</v>
      </c>
      <c r="EW139" s="129">
        <f t="shared" si="45"/>
        <v>-1.27</v>
      </c>
    </row>
    <row r="140" spans="1:153" ht="14">
      <c r="A140" s="2" t="s">
        <v>1613</v>
      </c>
      <c r="B140" s="2" t="s">
        <v>1666</v>
      </c>
      <c r="C140" s="2">
        <v>16</v>
      </c>
      <c r="D140" s="2">
        <v>4</v>
      </c>
      <c r="E140" s="2">
        <v>50166347</v>
      </c>
      <c r="F140" s="2">
        <v>157.30000000000001</v>
      </c>
      <c r="G140" s="2">
        <v>44.6</v>
      </c>
      <c r="H140" s="2" t="s">
        <v>167</v>
      </c>
      <c r="I140" s="2"/>
      <c r="J140" s="2" t="s">
        <v>99</v>
      </c>
      <c r="K140" s="2" t="s">
        <v>114</v>
      </c>
      <c r="L140" s="30" t="s">
        <v>168</v>
      </c>
      <c r="M140" s="30"/>
      <c r="N140" s="30"/>
      <c r="O140" s="30"/>
      <c r="P140" s="3" t="s">
        <v>48</v>
      </c>
      <c r="Q140" s="3">
        <v>19</v>
      </c>
      <c r="R140" s="2">
        <v>21</v>
      </c>
      <c r="S140" s="2">
        <v>13</v>
      </c>
      <c r="T140" s="2" t="s">
        <v>1119</v>
      </c>
      <c r="U140" s="33"/>
      <c r="V140" s="3" t="s">
        <v>137</v>
      </c>
      <c r="W140" s="3">
        <v>69</v>
      </c>
      <c r="X140" s="2">
        <v>52</v>
      </c>
      <c r="Y140" s="2">
        <v>51</v>
      </c>
      <c r="Z140" s="2"/>
      <c r="AA140" s="33" t="s">
        <v>443</v>
      </c>
      <c r="AB140" s="12" t="s">
        <v>116</v>
      </c>
      <c r="AC140" s="12">
        <v>59</v>
      </c>
      <c r="AD140" s="13">
        <v>45</v>
      </c>
      <c r="AE140" s="13">
        <v>30</v>
      </c>
      <c r="AF140" s="13"/>
      <c r="AG140" s="34" t="s">
        <v>180</v>
      </c>
      <c r="AH140" s="2" t="s">
        <v>869</v>
      </c>
      <c r="AI140" s="2" t="s">
        <v>348</v>
      </c>
      <c r="AJ140" s="2" t="s">
        <v>667</v>
      </c>
      <c r="AK140" s="2" t="s">
        <v>324</v>
      </c>
      <c r="AL140" s="2" t="s">
        <v>87</v>
      </c>
      <c r="AM140" s="1"/>
      <c r="AN140" s="2" t="s">
        <v>89</v>
      </c>
      <c r="AO140" s="1"/>
      <c r="AP140" s="2" t="s">
        <v>91</v>
      </c>
      <c r="AQ140" s="1" t="s">
        <v>1614</v>
      </c>
      <c r="AR140" s="2" t="s">
        <v>93</v>
      </c>
      <c r="AS140" s="14" t="s">
        <v>1615</v>
      </c>
      <c r="AT140" s="14"/>
      <c r="AU140" s="1"/>
      <c r="AV140" s="104">
        <v>3.11</v>
      </c>
      <c r="AW140" s="105">
        <v>2.13</v>
      </c>
      <c r="AX140" s="109">
        <v>1.37</v>
      </c>
      <c r="AY140" s="107">
        <v>1.27</v>
      </c>
      <c r="AZ140" s="106">
        <v>1.62</v>
      </c>
      <c r="BA140" s="108">
        <v>1.63</v>
      </c>
      <c r="BB140" s="106">
        <v>1.1200000000000001</v>
      </c>
      <c r="BC140" s="108">
        <v>1.81</v>
      </c>
      <c r="BD140" s="107">
        <v>2.5299999999999998</v>
      </c>
      <c r="BE140" s="106">
        <v>3.78</v>
      </c>
      <c r="BF140" s="106">
        <v>5.61</v>
      </c>
      <c r="BG140" s="106">
        <v>6.44</v>
      </c>
      <c r="BH140" s="106">
        <v>3.81</v>
      </c>
      <c r="BI140" s="8">
        <v>3.56</v>
      </c>
      <c r="BJ140" s="7">
        <v>4.4400000000000004</v>
      </c>
      <c r="BK140" s="9">
        <v>6.35</v>
      </c>
      <c r="BL140" s="4">
        <v>9.25</v>
      </c>
      <c r="BM140" s="4">
        <v>14.16</v>
      </c>
      <c r="BN140" s="4">
        <v>3.65</v>
      </c>
      <c r="BO140" s="26">
        <v>2.39</v>
      </c>
      <c r="BP140" s="25">
        <v>1.9</v>
      </c>
      <c r="BQ140" s="53">
        <v>1.34</v>
      </c>
      <c r="BR140" s="53">
        <v>1.39</v>
      </c>
      <c r="BS140" s="54">
        <v>1.49</v>
      </c>
      <c r="BT140" s="53">
        <v>2.98</v>
      </c>
      <c r="BU140" s="54">
        <v>2.44</v>
      </c>
      <c r="BV140" s="55">
        <v>2.37</v>
      </c>
      <c r="BW140" s="53">
        <v>3.86</v>
      </c>
      <c r="BX140" s="53">
        <v>6.27</v>
      </c>
      <c r="BY140" s="53">
        <v>6.41</v>
      </c>
      <c r="BZ140" s="7">
        <v>3.87</v>
      </c>
      <c r="CA140" s="8">
        <v>4.22</v>
      </c>
      <c r="CB140" s="7">
        <v>4.3</v>
      </c>
      <c r="CC140" s="9">
        <v>6.35</v>
      </c>
      <c r="CD140" s="4">
        <v>8.9700000000000006</v>
      </c>
      <c r="CE140" s="4">
        <v>14.41</v>
      </c>
      <c r="CF140" s="16">
        <v>24.86</v>
      </c>
      <c r="CG140" s="38">
        <v>28.39</v>
      </c>
      <c r="CH140" s="20">
        <v>30.26</v>
      </c>
      <c r="CI140" s="18">
        <v>32.11</v>
      </c>
      <c r="CJ140" s="17">
        <v>32.72</v>
      </c>
      <c r="CK140" s="19">
        <v>33.11</v>
      </c>
      <c r="CL140" s="17">
        <v>33.700000000000003</v>
      </c>
      <c r="CM140" s="19">
        <v>33.51</v>
      </c>
      <c r="CN140" s="18">
        <v>35.4</v>
      </c>
      <c r="CO140" s="17">
        <v>36.69</v>
      </c>
      <c r="CP140" s="17">
        <v>38.130000000000003</v>
      </c>
      <c r="CQ140" s="17">
        <v>39.07</v>
      </c>
      <c r="CR140" s="17">
        <v>41.02</v>
      </c>
      <c r="CS140" s="19">
        <v>41.73</v>
      </c>
      <c r="CT140" s="17">
        <v>42.14</v>
      </c>
      <c r="CU140" s="20">
        <v>41.61</v>
      </c>
      <c r="CV140" s="16">
        <v>37.53</v>
      </c>
      <c r="CW140" s="16">
        <v>39.83</v>
      </c>
      <c r="CX140" s="16">
        <v>25.44</v>
      </c>
      <c r="CY140" s="38">
        <v>27.73</v>
      </c>
      <c r="CZ140" s="20">
        <v>30.47</v>
      </c>
      <c r="DA140" s="17">
        <v>32.36</v>
      </c>
      <c r="DB140" s="17">
        <v>32.72</v>
      </c>
      <c r="DC140" s="19">
        <v>32.31</v>
      </c>
      <c r="DD140" s="17">
        <v>33.659999999999997</v>
      </c>
      <c r="DE140" s="19">
        <v>33.299999999999997</v>
      </c>
      <c r="DF140" s="18">
        <v>34.54</v>
      </c>
      <c r="DG140" s="17">
        <v>37.78</v>
      </c>
      <c r="DH140" s="17">
        <v>38.56</v>
      </c>
      <c r="DI140" s="17">
        <v>39.65</v>
      </c>
      <c r="DJ140" s="17">
        <v>41.28</v>
      </c>
      <c r="DK140" s="19">
        <v>42.71</v>
      </c>
      <c r="DL140" s="17">
        <v>42.69</v>
      </c>
      <c r="DM140" s="20">
        <v>41.07</v>
      </c>
      <c r="DN140" s="16">
        <v>38.380000000000003</v>
      </c>
      <c r="DO140" s="16">
        <v>39.299999999999997</v>
      </c>
      <c r="DP140" s="16">
        <v>4</v>
      </c>
      <c r="DQ140" s="20">
        <v>6</v>
      </c>
      <c r="DR140" s="20">
        <v>5</v>
      </c>
      <c r="DS140" s="17">
        <v>4</v>
      </c>
      <c r="DT140" s="17">
        <v>2</v>
      </c>
      <c r="DU140" s="17">
        <v>-3</v>
      </c>
      <c r="DV140" s="17">
        <v>-8</v>
      </c>
      <c r="DW140" s="17">
        <v>-16</v>
      </c>
      <c r="DX140" s="17">
        <v>-13</v>
      </c>
      <c r="DY140" s="17">
        <v>0</v>
      </c>
      <c r="DZ140" s="17">
        <v>10</v>
      </c>
      <c r="EA140" s="17">
        <v>21</v>
      </c>
      <c r="EB140" s="17">
        <v>26</v>
      </c>
      <c r="EC140" s="17">
        <v>27</v>
      </c>
      <c r="ED140" s="17">
        <v>25</v>
      </c>
      <c r="EE140" s="20">
        <v>16</v>
      </c>
      <c r="EF140" s="20">
        <v>12</v>
      </c>
      <c r="EG140" s="20">
        <v>12</v>
      </c>
      <c r="EI140" s="129">
        <f t="shared" si="31"/>
        <v>-0.54</v>
      </c>
      <c r="EJ140" s="129">
        <f t="shared" si="32"/>
        <v>-0.26000000000000023</v>
      </c>
      <c r="EK140" s="129">
        <f t="shared" si="33"/>
        <v>-0.5299999999999998</v>
      </c>
      <c r="EL140" s="129">
        <f t="shared" si="34"/>
        <v>-7.0000000000000062E-2</v>
      </c>
      <c r="EM140" s="129">
        <f t="shared" si="35"/>
        <v>0.2300000000000002</v>
      </c>
      <c r="EN140" s="129">
        <f t="shared" si="36"/>
        <v>0.1399999999999999</v>
      </c>
      <c r="EO140" s="129">
        <f t="shared" si="37"/>
        <v>-1.8599999999999999</v>
      </c>
      <c r="EP140" s="129">
        <f t="shared" si="38"/>
        <v>-0.62999999999999989</v>
      </c>
      <c r="EQ140" s="129">
        <f t="shared" si="39"/>
        <v>0.1599999999999997</v>
      </c>
      <c r="ER140" s="129">
        <f t="shared" si="40"/>
        <v>-8.0000000000000071E-2</v>
      </c>
      <c r="ES140" s="129">
        <f t="shared" si="41"/>
        <v>-0.65999999999999925</v>
      </c>
      <c r="ET140" s="129">
        <f t="shared" si="42"/>
        <v>3.0000000000000249E-2</v>
      </c>
      <c r="EU140" s="129">
        <f t="shared" si="43"/>
        <v>-6.0000000000000053E-2</v>
      </c>
      <c r="EV140" s="129">
        <f t="shared" si="44"/>
        <v>-0.6599999999999997</v>
      </c>
      <c r="EW140" s="129">
        <f t="shared" si="45"/>
        <v>0.14000000000000057</v>
      </c>
    </row>
    <row r="141" spans="1:153" ht="14">
      <c r="A141" s="2" t="s">
        <v>1604</v>
      </c>
      <c r="B141" s="2" t="s">
        <v>1666</v>
      </c>
      <c r="C141" s="2">
        <v>14</v>
      </c>
      <c r="D141" s="2">
        <v>11</v>
      </c>
      <c r="E141" s="2">
        <v>46704430</v>
      </c>
      <c r="F141" s="2">
        <v>161.4</v>
      </c>
      <c r="G141" s="2">
        <v>42.3</v>
      </c>
      <c r="H141" s="2" t="s">
        <v>167</v>
      </c>
      <c r="I141" s="2"/>
      <c r="J141" s="2" t="s">
        <v>99</v>
      </c>
      <c r="K141" s="2" t="s">
        <v>114</v>
      </c>
      <c r="L141" s="30" t="s">
        <v>168</v>
      </c>
      <c r="M141" s="30"/>
      <c r="N141" s="30"/>
      <c r="O141" s="30"/>
      <c r="P141" s="3" t="s">
        <v>6</v>
      </c>
      <c r="Q141" s="3">
        <v>26</v>
      </c>
      <c r="R141" s="2">
        <v>22</v>
      </c>
      <c r="S141" s="2">
        <v>17</v>
      </c>
      <c r="T141" s="2" t="s">
        <v>280</v>
      </c>
      <c r="U141" s="33"/>
      <c r="V141" s="3" t="s">
        <v>137</v>
      </c>
      <c r="W141" s="3">
        <v>47</v>
      </c>
      <c r="X141" s="2">
        <v>42</v>
      </c>
      <c r="Y141" s="2">
        <v>34</v>
      </c>
      <c r="Z141" s="2"/>
      <c r="AA141" s="33" t="s">
        <v>209</v>
      </c>
      <c r="AB141" s="12" t="s">
        <v>116</v>
      </c>
      <c r="AC141" s="12">
        <v>37</v>
      </c>
      <c r="AD141" s="13">
        <v>34</v>
      </c>
      <c r="AE141" s="13">
        <v>28</v>
      </c>
      <c r="AF141" s="13"/>
      <c r="AG141" s="34" t="s">
        <v>180</v>
      </c>
      <c r="AH141" s="2" t="s">
        <v>396</v>
      </c>
      <c r="AI141" s="2" t="s">
        <v>178</v>
      </c>
      <c r="AJ141" s="2" t="s">
        <v>281</v>
      </c>
      <c r="AK141" s="2" t="s">
        <v>1606</v>
      </c>
      <c r="AL141" s="2" t="s">
        <v>87</v>
      </c>
      <c r="AM141" s="1"/>
      <c r="AN141" s="2" t="s">
        <v>89</v>
      </c>
      <c r="AO141" s="1"/>
      <c r="AP141" s="2" t="s">
        <v>91</v>
      </c>
      <c r="AQ141" s="1" t="s">
        <v>1607</v>
      </c>
      <c r="AR141" s="2" t="s">
        <v>93</v>
      </c>
      <c r="AS141" s="14" t="s">
        <v>1565</v>
      </c>
      <c r="AT141" s="14"/>
      <c r="AU141" s="1"/>
      <c r="AV141" s="104">
        <v>2.93</v>
      </c>
      <c r="AW141" s="105">
        <v>1.76</v>
      </c>
      <c r="AX141" s="106">
        <v>1.61</v>
      </c>
      <c r="AY141" s="107">
        <v>0.25</v>
      </c>
      <c r="AZ141" s="106">
        <v>0</v>
      </c>
      <c r="BA141" s="108">
        <v>0</v>
      </c>
      <c r="BB141" s="106">
        <v>0</v>
      </c>
      <c r="BC141" s="108">
        <v>0.37</v>
      </c>
      <c r="BD141" s="107">
        <v>0.76</v>
      </c>
      <c r="BE141" s="106">
        <v>2.98</v>
      </c>
      <c r="BF141" s="106">
        <v>4.8499999999999996</v>
      </c>
      <c r="BG141" s="106">
        <v>3.23</v>
      </c>
      <c r="BH141" s="106">
        <v>1.99</v>
      </c>
      <c r="BI141" s="8">
        <v>2.48</v>
      </c>
      <c r="BJ141" s="7">
        <v>4.2699999999999996</v>
      </c>
      <c r="BK141" s="9">
        <v>6.24</v>
      </c>
      <c r="BL141" s="4">
        <v>10.57</v>
      </c>
      <c r="BM141" s="4">
        <v>18.47</v>
      </c>
      <c r="BN141" s="4">
        <v>2.12</v>
      </c>
      <c r="BO141" s="26">
        <v>1.22</v>
      </c>
      <c r="BP141" s="53">
        <v>0.25</v>
      </c>
      <c r="BQ141" s="53">
        <v>0.45</v>
      </c>
      <c r="BR141" s="53">
        <v>0.62</v>
      </c>
      <c r="BS141" s="54">
        <v>1.39</v>
      </c>
      <c r="BT141" s="53">
        <v>0.75</v>
      </c>
      <c r="BU141" s="54">
        <v>1.51</v>
      </c>
      <c r="BV141" s="55">
        <v>1.99</v>
      </c>
      <c r="BW141" s="53">
        <v>3.27</v>
      </c>
      <c r="BX141" s="53">
        <v>4.12</v>
      </c>
      <c r="BY141" s="53">
        <v>4.0599999999999996</v>
      </c>
      <c r="BZ141" s="7">
        <v>2.2200000000000002</v>
      </c>
      <c r="CA141" s="8">
        <v>3.23</v>
      </c>
      <c r="CB141" s="7">
        <v>5.56</v>
      </c>
      <c r="CC141" s="9">
        <v>7.13</v>
      </c>
      <c r="CD141" s="4">
        <v>9.8000000000000007</v>
      </c>
      <c r="CE141" s="4">
        <v>17.95</v>
      </c>
      <c r="CF141" s="16">
        <v>25.5</v>
      </c>
      <c r="CG141" s="38">
        <v>29.63</v>
      </c>
      <c r="CH141" s="17">
        <v>31.1</v>
      </c>
      <c r="CI141" s="18">
        <v>33.68</v>
      </c>
      <c r="CJ141" s="17">
        <v>33.700000000000003</v>
      </c>
      <c r="CK141" s="19">
        <v>35.409999999999997</v>
      </c>
      <c r="CL141" s="17">
        <v>35.25</v>
      </c>
      <c r="CM141" s="19">
        <v>35.03</v>
      </c>
      <c r="CN141" s="18">
        <v>35.479999999999997</v>
      </c>
      <c r="CO141" s="17">
        <v>36.659999999999997</v>
      </c>
      <c r="CP141" s="17">
        <v>36.06</v>
      </c>
      <c r="CQ141" s="17">
        <v>38.130000000000003</v>
      </c>
      <c r="CR141" s="17">
        <v>42.37</v>
      </c>
      <c r="CS141" s="19">
        <v>42.49</v>
      </c>
      <c r="CT141" s="17">
        <v>42.11</v>
      </c>
      <c r="CU141" s="20">
        <v>41.34</v>
      </c>
      <c r="CV141" s="16">
        <v>40.53</v>
      </c>
      <c r="CW141" s="16">
        <v>35.130000000000003</v>
      </c>
      <c r="CX141" s="16">
        <v>26.31</v>
      </c>
      <c r="CY141" s="38">
        <v>29.56</v>
      </c>
      <c r="CZ141" s="17">
        <v>31.74</v>
      </c>
      <c r="DA141" s="17">
        <v>33.28</v>
      </c>
      <c r="DB141" s="17">
        <v>33.53</v>
      </c>
      <c r="DC141" s="19">
        <v>35.409999999999997</v>
      </c>
      <c r="DD141" s="17">
        <v>34.17</v>
      </c>
      <c r="DE141" s="19">
        <v>34.9</v>
      </c>
      <c r="DF141" s="18">
        <v>36.44</v>
      </c>
      <c r="DG141" s="17">
        <v>36.729999999999997</v>
      </c>
      <c r="DH141" s="17">
        <v>36.92</v>
      </c>
      <c r="DI141" s="17">
        <v>39.06</v>
      </c>
      <c r="DJ141" s="17">
        <v>42.11</v>
      </c>
      <c r="DK141" s="19">
        <v>43.22</v>
      </c>
      <c r="DL141" s="17">
        <v>42.89</v>
      </c>
      <c r="DM141" s="20">
        <v>41.68</v>
      </c>
      <c r="DN141" s="16">
        <v>40.35</v>
      </c>
      <c r="DO141" s="16">
        <v>35.15</v>
      </c>
      <c r="DP141" s="16">
        <v>6</v>
      </c>
      <c r="DQ141" s="20">
        <v>7</v>
      </c>
      <c r="DR141" s="17">
        <v>4</v>
      </c>
      <c r="DS141" s="17">
        <v>0</v>
      </c>
      <c r="DT141" s="17">
        <v>-3</v>
      </c>
      <c r="DU141" s="17">
        <v>-7</v>
      </c>
      <c r="DV141" s="17">
        <v>-12</v>
      </c>
      <c r="DW141" s="17">
        <v>-8</v>
      </c>
      <c r="DX141" s="17">
        <v>-6</v>
      </c>
      <c r="DY141" s="17">
        <v>-3</v>
      </c>
      <c r="DZ141" s="17">
        <v>0</v>
      </c>
      <c r="EA141" s="17">
        <v>7</v>
      </c>
      <c r="EB141" s="17">
        <v>10</v>
      </c>
      <c r="EC141" s="17">
        <v>10</v>
      </c>
      <c r="ED141" s="17">
        <v>11</v>
      </c>
      <c r="EE141" s="20">
        <v>10</v>
      </c>
      <c r="EF141" s="20">
        <v>6</v>
      </c>
      <c r="EG141" s="20">
        <v>7</v>
      </c>
      <c r="EI141" s="129">
        <f t="shared" si="31"/>
        <v>0.81</v>
      </c>
      <c r="EJ141" s="129">
        <f t="shared" si="32"/>
        <v>0.54</v>
      </c>
      <c r="EK141" s="129">
        <f t="shared" si="33"/>
        <v>1.36</v>
      </c>
      <c r="EL141" s="129">
        <f t="shared" si="34"/>
        <v>-0.2</v>
      </c>
      <c r="EM141" s="129">
        <f t="shared" si="35"/>
        <v>-0.62</v>
      </c>
      <c r="EN141" s="129">
        <f t="shared" si="36"/>
        <v>-1.39</v>
      </c>
      <c r="EO141" s="129">
        <f t="shared" si="37"/>
        <v>-0.75</v>
      </c>
      <c r="EP141" s="129">
        <f t="shared" si="38"/>
        <v>-1.1400000000000001</v>
      </c>
      <c r="EQ141" s="129">
        <f t="shared" si="39"/>
        <v>-1.23</v>
      </c>
      <c r="ER141" s="129">
        <f t="shared" si="40"/>
        <v>-0.29000000000000004</v>
      </c>
      <c r="ES141" s="129">
        <f t="shared" si="41"/>
        <v>0.72999999999999954</v>
      </c>
      <c r="ET141" s="129">
        <f t="shared" si="42"/>
        <v>-0.82999999999999963</v>
      </c>
      <c r="EU141" s="129">
        <f t="shared" si="43"/>
        <v>-0.2300000000000002</v>
      </c>
      <c r="EV141" s="129">
        <f t="shared" si="44"/>
        <v>-0.75</v>
      </c>
      <c r="EW141" s="129">
        <f t="shared" si="45"/>
        <v>-1.29</v>
      </c>
    </row>
    <row r="142" spans="1:153" ht="14">
      <c r="A142" s="2" t="s">
        <v>1541</v>
      </c>
      <c r="B142" s="2" t="s">
        <v>1667</v>
      </c>
      <c r="C142" s="2">
        <v>18</v>
      </c>
      <c r="D142" s="2">
        <v>6</v>
      </c>
      <c r="E142" s="2">
        <v>50842533</v>
      </c>
      <c r="F142" s="2">
        <v>165</v>
      </c>
      <c r="G142" s="2">
        <v>49.9</v>
      </c>
      <c r="H142" s="2" t="s">
        <v>167</v>
      </c>
      <c r="I142" s="2"/>
      <c r="J142" s="2" t="s">
        <v>238</v>
      </c>
      <c r="K142" s="2" t="s">
        <v>114</v>
      </c>
      <c r="L142" s="30" t="s">
        <v>168</v>
      </c>
      <c r="M142" s="30"/>
      <c r="N142" s="30"/>
      <c r="O142" s="30"/>
      <c r="P142" s="3" t="s">
        <v>6</v>
      </c>
      <c r="Q142" s="3">
        <v>25</v>
      </c>
      <c r="R142" s="2">
        <v>23</v>
      </c>
      <c r="S142" s="2">
        <v>19</v>
      </c>
      <c r="T142" s="2" t="s">
        <v>1543</v>
      </c>
      <c r="U142" s="33"/>
      <c r="V142" s="3" t="s">
        <v>81</v>
      </c>
      <c r="W142" s="3">
        <v>55</v>
      </c>
      <c r="X142" s="2">
        <v>44</v>
      </c>
      <c r="Y142" s="2">
        <v>42</v>
      </c>
      <c r="Z142" s="2"/>
      <c r="AA142" s="33" t="s">
        <v>209</v>
      </c>
      <c r="AB142" s="12" t="s">
        <v>126</v>
      </c>
      <c r="AC142" s="12">
        <v>71</v>
      </c>
      <c r="AD142" s="13">
        <v>51</v>
      </c>
      <c r="AE142" s="13">
        <v>30</v>
      </c>
      <c r="AF142" s="13"/>
      <c r="AG142" s="34" t="s">
        <v>152</v>
      </c>
      <c r="AH142" s="2" t="s">
        <v>1046</v>
      </c>
      <c r="AI142" s="2" t="s">
        <v>251</v>
      </c>
      <c r="AJ142" s="2" t="s">
        <v>342</v>
      </c>
      <c r="AK142" s="2" t="s">
        <v>1544</v>
      </c>
      <c r="AL142" s="2" t="s">
        <v>87</v>
      </c>
      <c r="AM142" s="1"/>
      <c r="AN142" s="2" t="s">
        <v>89</v>
      </c>
      <c r="AO142" s="1"/>
      <c r="AP142" s="2" t="s">
        <v>91</v>
      </c>
      <c r="AQ142" s="1" t="s">
        <v>782</v>
      </c>
      <c r="AR142" s="2" t="s">
        <v>93</v>
      </c>
      <c r="AS142" s="14" t="s">
        <v>1081</v>
      </c>
      <c r="AT142" s="14"/>
      <c r="AU142" s="1"/>
      <c r="AV142" s="104">
        <v>3.65</v>
      </c>
      <c r="AW142" s="107">
        <v>3.33</v>
      </c>
      <c r="AX142" s="106">
        <v>4.3099999999999996</v>
      </c>
      <c r="AY142" s="107">
        <v>2.87</v>
      </c>
      <c r="AZ142" s="106">
        <v>2.9</v>
      </c>
      <c r="BA142" s="108">
        <v>1.24</v>
      </c>
      <c r="BB142" s="106">
        <v>0</v>
      </c>
      <c r="BC142" s="108">
        <v>0</v>
      </c>
      <c r="BD142" s="107">
        <v>0.28000000000000003</v>
      </c>
      <c r="BE142" s="106">
        <v>2.86</v>
      </c>
      <c r="BF142" s="106">
        <v>3.07</v>
      </c>
      <c r="BG142" s="106">
        <v>4.05</v>
      </c>
      <c r="BH142" s="106">
        <v>1.69</v>
      </c>
      <c r="BI142" s="8">
        <v>2.59</v>
      </c>
      <c r="BJ142" s="7">
        <v>4.6399999999999997</v>
      </c>
      <c r="BK142" s="9">
        <v>5.84</v>
      </c>
      <c r="BL142" s="4">
        <v>9.89</v>
      </c>
      <c r="BM142" s="4">
        <v>19.09</v>
      </c>
      <c r="BN142" s="4">
        <v>2.93</v>
      </c>
      <c r="BO142" s="55">
        <v>2.67</v>
      </c>
      <c r="BP142" s="53">
        <v>1.42</v>
      </c>
      <c r="BQ142" s="53">
        <v>0.7</v>
      </c>
      <c r="BR142" s="53">
        <v>0.95</v>
      </c>
      <c r="BS142" s="54">
        <v>1.99</v>
      </c>
      <c r="BT142" s="53">
        <v>2.4900000000000002</v>
      </c>
      <c r="BU142" s="54">
        <v>2.4900000000000002</v>
      </c>
      <c r="BV142" s="55">
        <v>3.25</v>
      </c>
      <c r="BW142" s="53">
        <v>3.54</v>
      </c>
      <c r="BX142" s="53">
        <v>2.94</v>
      </c>
      <c r="BY142" s="53">
        <v>0</v>
      </c>
      <c r="BZ142" s="7">
        <v>1.85</v>
      </c>
      <c r="CA142" s="8">
        <v>2.69</v>
      </c>
      <c r="CB142" s="7">
        <v>4.3499999999999996</v>
      </c>
      <c r="CC142" s="9">
        <v>6.06</v>
      </c>
      <c r="CD142" s="4">
        <v>8.7799999999999994</v>
      </c>
      <c r="CE142" s="4">
        <v>19.420000000000002</v>
      </c>
      <c r="CF142" s="16">
        <v>28.28</v>
      </c>
      <c r="CG142" s="18">
        <v>30.84</v>
      </c>
      <c r="CH142" s="17">
        <v>32.36</v>
      </c>
      <c r="CI142" s="18">
        <v>35.04</v>
      </c>
      <c r="CJ142" s="17">
        <v>37.24</v>
      </c>
      <c r="CK142" s="19">
        <v>38.21</v>
      </c>
      <c r="CL142" s="17">
        <v>40.46</v>
      </c>
      <c r="CM142" s="19">
        <v>40.56</v>
      </c>
      <c r="CN142" s="18">
        <v>40.71</v>
      </c>
      <c r="CO142" s="17">
        <v>40.97</v>
      </c>
      <c r="CP142" s="17">
        <v>42.31</v>
      </c>
      <c r="CQ142" s="17">
        <v>43.53</v>
      </c>
      <c r="CR142" s="17">
        <v>47.3</v>
      </c>
      <c r="CS142" s="19">
        <v>46.71</v>
      </c>
      <c r="CT142" s="17">
        <v>48.82</v>
      </c>
      <c r="CU142" s="20">
        <v>44.35</v>
      </c>
      <c r="CV142" s="16">
        <v>42.24</v>
      </c>
      <c r="CW142" s="16">
        <v>41.05</v>
      </c>
      <c r="CX142" s="16">
        <v>27.85</v>
      </c>
      <c r="CY142" s="18">
        <v>31.33</v>
      </c>
      <c r="CZ142" s="17">
        <v>33.869999999999997</v>
      </c>
      <c r="DA142" s="17">
        <v>35.630000000000003</v>
      </c>
      <c r="DB142" s="17">
        <v>37.270000000000003</v>
      </c>
      <c r="DC142" s="19">
        <v>37.47</v>
      </c>
      <c r="DD142" s="17">
        <v>39.11</v>
      </c>
      <c r="DE142" s="19">
        <v>39.130000000000003</v>
      </c>
      <c r="DF142" s="18">
        <v>39.86</v>
      </c>
      <c r="DG142" s="17">
        <v>41.02</v>
      </c>
      <c r="DH142" s="17">
        <v>42.08</v>
      </c>
      <c r="DI142" s="17">
        <v>43.18</v>
      </c>
      <c r="DJ142" s="17">
        <v>46.06</v>
      </c>
      <c r="DK142" s="19">
        <v>46.03</v>
      </c>
      <c r="DL142" s="17">
        <v>48.78</v>
      </c>
      <c r="DM142" s="20">
        <v>44.27</v>
      </c>
      <c r="DN142" s="16">
        <v>42.07</v>
      </c>
      <c r="DO142" s="16">
        <v>41.33</v>
      </c>
      <c r="DP142" s="16">
        <v>0</v>
      </c>
      <c r="DQ142" s="17">
        <v>0</v>
      </c>
      <c r="DR142" s="17">
        <v>0</v>
      </c>
      <c r="DS142" s="17">
        <v>1</v>
      </c>
      <c r="DT142" s="17">
        <v>-1</v>
      </c>
      <c r="DU142" s="17">
        <v>-4</v>
      </c>
      <c r="DV142" s="17">
        <v>-5</v>
      </c>
      <c r="DW142" s="17">
        <v>-6</v>
      </c>
      <c r="DX142" s="17">
        <v>-2</v>
      </c>
      <c r="DY142" s="17">
        <v>4</v>
      </c>
      <c r="DZ142" s="17">
        <v>15</v>
      </c>
      <c r="EA142" s="17">
        <v>24</v>
      </c>
      <c r="EB142" s="17">
        <v>27</v>
      </c>
      <c r="EC142" s="17">
        <v>19</v>
      </c>
      <c r="ED142" s="17">
        <v>13</v>
      </c>
      <c r="EE142" s="20">
        <v>8</v>
      </c>
      <c r="EF142" s="20">
        <v>5</v>
      </c>
      <c r="EG142" s="20">
        <v>5</v>
      </c>
      <c r="EI142" s="129">
        <f t="shared" si="31"/>
        <v>0.71999999999999975</v>
      </c>
      <c r="EJ142" s="129">
        <f t="shared" si="32"/>
        <v>0.66000000000000014</v>
      </c>
      <c r="EK142" s="129">
        <f t="shared" si="33"/>
        <v>2.8899999999999997</v>
      </c>
      <c r="EL142" s="129">
        <f t="shared" si="34"/>
        <v>2.17</v>
      </c>
      <c r="EM142" s="129">
        <f t="shared" si="35"/>
        <v>1.95</v>
      </c>
      <c r="EN142" s="129">
        <f t="shared" si="36"/>
        <v>-0.75</v>
      </c>
      <c r="EO142" s="129">
        <f t="shared" si="37"/>
        <v>-2.4900000000000002</v>
      </c>
      <c r="EP142" s="129">
        <f t="shared" si="38"/>
        <v>-2.4900000000000002</v>
      </c>
      <c r="EQ142" s="129">
        <f t="shared" si="39"/>
        <v>-2.9699999999999998</v>
      </c>
      <c r="ER142" s="129">
        <f t="shared" si="40"/>
        <v>-0.68000000000000016</v>
      </c>
      <c r="ES142" s="129">
        <f t="shared" si="41"/>
        <v>0.12999999999999989</v>
      </c>
      <c r="ET142" s="129">
        <f t="shared" si="42"/>
        <v>4.05</v>
      </c>
      <c r="EU142" s="129">
        <f t="shared" si="43"/>
        <v>-0.16000000000000014</v>
      </c>
      <c r="EV142" s="129">
        <f t="shared" si="44"/>
        <v>-0.10000000000000009</v>
      </c>
      <c r="EW142" s="129">
        <f t="shared" si="45"/>
        <v>0.29000000000000004</v>
      </c>
    </row>
    <row r="143" spans="1:153" ht="14">
      <c r="A143" s="2" t="s">
        <v>1539</v>
      </c>
      <c r="B143" s="2" t="s">
        <v>1666</v>
      </c>
      <c r="C143" s="2">
        <v>14</v>
      </c>
      <c r="D143" s="2">
        <v>6</v>
      </c>
      <c r="E143" s="2">
        <v>49604863</v>
      </c>
      <c r="F143" s="2">
        <v>163.5</v>
      </c>
      <c r="G143" s="2">
        <v>43</v>
      </c>
      <c r="H143" s="2" t="s">
        <v>167</v>
      </c>
      <c r="I143" s="2"/>
      <c r="J143" s="2" t="s">
        <v>99</v>
      </c>
      <c r="K143" s="2" t="s">
        <v>114</v>
      </c>
      <c r="L143" s="30"/>
      <c r="M143" s="30"/>
      <c r="N143" s="30"/>
      <c r="O143" s="30"/>
      <c r="P143" s="3" t="s">
        <v>48</v>
      </c>
      <c r="Q143" s="3">
        <v>28</v>
      </c>
      <c r="R143" s="2">
        <v>23</v>
      </c>
      <c r="S143" s="2">
        <v>21</v>
      </c>
      <c r="T143" s="2" t="s">
        <v>280</v>
      </c>
      <c r="U143" s="33"/>
      <c r="V143" s="3" t="s">
        <v>115</v>
      </c>
      <c r="W143" s="3">
        <v>58</v>
      </c>
      <c r="X143" s="2">
        <v>52</v>
      </c>
      <c r="Y143" s="2">
        <v>42</v>
      </c>
      <c r="Z143" s="2"/>
      <c r="AA143" s="33" t="s">
        <v>443</v>
      </c>
      <c r="AB143" s="12" t="s">
        <v>116</v>
      </c>
      <c r="AC143" s="12">
        <v>44</v>
      </c>
      <c r="AD143" s="13">
        <v>43</v>
      </c>
      <c r="AE143" s="13">
        <v>25</v>
      </c>
      <c r="AF143" s="13"/>
      <c r="AG143" s="34" t="s">
        <v>180</v>
      </c>
      <c r="AH143" s="2" t="s">
        <v>117</v>
      </c>
      <c r="AI143" s="2" t="s">
        <v>421</v>
      </c>
      <c r="AJ143" s="2" t="s">
        <v>667</v>
      </c>
      <c r="AK143" s="2" t="s">
        <v>1422</v>
      </c>
      <c r="AL143" s="2" t="s">
        <v>87</v>
      </c>
      <c r="AM143" s="1"/>
      <c r="AN143" s="2" t="s">
        <v>89</v>
      </c>
      <c r="AO143" s="1"/>
      <c r="AP143" s="2" t="s">
        <v>91</v>
      </c>
      <c r="AQ143" s="1" t="s">
        <v>1540</v>
      </c>
      <c r="AR143" s="2" t="s">
        <v>93</v>
      </c>
      <c r="AS143" s="14" t="s">
        <v>782</v>
      </c>
      <c r="AT143" s="14"/>
      <c r="AU143" s="1"/>
      <c r="AV143" s="104">
        <v>2.9</v>
      </c>
      <c r="AW143" s="105">
        <v>1.85</v>
      </c>
      <c r="AX143" s="106">
        <v>2.17</v>
      </c>
      <c r="AY143" s="107">
        <v>2.17</v>
      </c>
      <c r="AZ143" s="106">
        <v>1.57</v>
      </c>
      <c r="BA143" s="108">
        <v>1.96</v>
      </c>
      <c r="BB143" s="106">
        <v>1.3</v>
      </c>
      <c r="BC143" s="108">
        <v>2.02</v>
      </c>
      <c r="BD143" s="107">
        <v>2.62</v>
      </c>
      <c r="BE143" s="106">
        <v>4.0999999999999996</v>
      </c>
      <c r="BF143" s="106">
        <v>6.22</v>
      </c>
      <c r="BG143" s="106">
        <v>3.18</v>
      </c>
      <c r="BH143" s="106">
        <v>1.39</v>
      </c>
      <c r="BI143" s="8">
        <v>2.5099999999999998</v>
      </c>
      <c r="BJ143" s="7">
        <v>4.6100000000000003</v>
      </c>
      <c r="BK143" s="9">
        <v>6.46</v>
      </c>
      <c r="BL143" s="4">
        <v>9.7799999999999994</v>
      </c>
      <c r="BM143" s="4">
        <v>18.5</v>
      </c>
      <c r="BN143" s="4">
        <v>3.03</v>
      </c>
      <c r="BO143" s="26">
        <v>1.73</v>
      </c>
      <c r="BP143" s="53">
        <v>1.57</v>
      </c>
      <c r="BQ143" s="53">
        <v>0.76</v>
      </c>
      <c r="BR143" s="53">
        <v>1.76</v>
      </c>
      <c r="BS143" s="54">
        <v>2.3199999999999998</v>
      </c>
      <c r="BT143" s="53">
        <v>3.28</v>
      </c>
      <c r="BU143" s="54">
        <v>4.25</v>
      </c>
      <c r="BV143" s="55">
        <v>4.13</v>
      </c>
      <c r="BW143" s="53">
        <v>3.74</v>
      </c>
      <c r="BX143" s="53">
        <v>5.74</v>
      </c>
      <c r="BY143" s="53">
        <v>2.44</v>
      </c>
      <c r="BZ143" s="7">
        <v>1.45</v>
      </c>
      <c r="CA143" s="8">
        <v>2.56</v>
      </c>
      <c r="CB143" s="7">
        <v>4.1100000000000003</v>
      </c>
      <c r="CC143" s="9">
        <v>5.56</v>
      </c>
      <c r="CD143" s="4">
        <v>9.2200000000000006</v>
      </c>
      <c r="CE143" s="4">
        <v>18.260000000000002</v>
      </c>
      <c r="CF143" s="16">
        <v>26.7</v>
      </c>
      <c r="CG143" s="38">
        <v>31.7</v>
      </c>
      <c r="CH143" s="17">
        <v>34.770000000000003</v>
      </c>
      <c r="CI143" s="18">
        <v>35.159999999999997</v>
      </c>
      <c r="CJ143" s="17">
        <v>36.92</v>
      </c>
      <c r="CK143" s="19">
        <v>36.799999999999997</v>
      </c>
      <c r="CL143" s="17">
        <v>37.840000000000003</v>
      </c>
      <c r="CM143" s="19">
        <v>36.159999999999997</v>
      </c>
      <c r="CN143" s="18">
        <v>38.18</v>
      </c>
      <c r="CO143" s="17">
        <v>38.78</v>
      </c>
      <c r="CP143" s="17">
        <v>39.79</v>
      </c>
      <c r="CQ143" s="17">
        <v>40.659999999999997</v>
      </c>
      <c r="CR143" s="17">
        <v>44.29</v>
      </c>
      <c r="CS143" s="19">
        <v>46.48</v>
      </c>
      <c r="CT143" s="17">
        <v>48.95</v>
      </c>
      <c r="CU143" s="20">
        <v>45.75</v>
      </c>
      <c r="CV143" s="16">
        <v>40.82</v>
      </c>
      <c r="CW143" s="16">
        <v>39.58</v>
      </c>
      <c r="CX143" s="16">
        <v>26.81</v>
      </c>
      <c r="CY143" s="38">
        <v>32.94</v>
      </c>
      <c r="CZ143" s="17">
        <v>35.340000000000003</v>
      </c>
      <c r="DA143" s="17">
        <v>36.01</v>
      </c>
      <c r="DB143" s="17">
        <v>36.61</v>
      </c>
      <c r="DC143" s="19">
        <v>36.31</v>
      </c>
      <c r="DD143" s="17">
        <v>36.53</v>
      </c>
      <c r="DE143" s="19">
        <v>36.9</v>
      </c>
      <c r="DF143" s="18">
        <v>38.880000000000003</v>
      </c>
      <c r="DG143" s="17">
        <v>38.39</v>
      </c>
      <c r="DH143" s="17">
        <v>39.479999999999997</v>
      </c>
      <c r="DI143" s="17">
        <v>40.14</v>
      </c>
      <c r="DJ143" s="17">
        <v>44.42</v>
      </c>
      <c r="DK143" s="19">
        <v>46.89</v>
      </c>
      <c r="DL143" s="17">
        <v>48.54</v>
      </c>
      <c r="DM143" s="20">
        <v>45.01</v>
      </c>
      <c r="DN143" s="16">
        <v>41.09</v>
      </c>
      <c r="DO143" s="16">
        <v>39.24</v>
      </c>
      <c r="DP143" s="16">
        <v>1</v>
      </c>
      <c r="DQ143" s="20">
        <v>3</v>
      </c>
      <c r="DR143" s="17">
        <v>0</v>
      </c>
      <c r="DS143" s="17">
        <v>-2</v>
      </c>
      <c r="DT143" s="17">
        <v>-8</v>
      </c>
      <c r="DU143" s="17">
        <v>-14</v>
      </c>
      <c r="DV143" s="17">
        <v>-16</v>
      </c>
      <c r="DW143" s="17">
        <v>-16</v>
      </c>
      <c r="DX143" s="17">
        <v>-12</v>
      </c>
      <c r="DY143" s="17">
        <v>-4</v>
      </c>
      <c r="DZ143" s="17">
        <v>5</v>
      </c>
      <c r="EA143" s="17">
        <v>14</v>
      </c>
      <c r="EB143" s="17">
        <v>16</v>
      </c>
      <c r="EC143" s="17">
        <v>13</v>
      </c>
      <c r="ED143" s="17">
        <v>11</v>
      </c>
      <c r="EE143" s="20">
        <v>7</v>
      </c>
      <c r="EF143" s="20">
        <v>4</v>
      </c>
      <c r="EG143" s="20">
        <v>6</v>
      </c>
      <c r="EI143" s="129">
        <f t="shared" si="31"/>
        <v>-0.12999999999999989</v>
      </c>
      <c r="EJ143" s="129">
        <f t="shared" si="32"/>
        <v>0.12000000000000011</v>
      </c>
      <c r="EK143" s="129">
        <f t="shared" si="33"/>
        <v>0.59999999999999987</v>
      </c>
      <c r="EL143" s="129">
        <f t="shared" si="34"/>
        <v>1.41</v>
      </c>
      <c r="EM143" s="129">
        <f t="shared" si="35"/>
        <v>-0.18999999999999995</v>
      </c>
      <c r="EN143" s="129">
        <f t="shared" si="36"/>
        <v>-0.35999999999999988</v>
      </c>
      <c r="EO143" s="129">
        <f t="shared" si="37"/>
        <v>-1.9799999999999998</v>
      </c>
      <c r="EP143" s="129">
        <f t="shared" si="38"/>
        <v>-2.23</v>
      </c>
      <c r="EQ143" s="129">
        <f t="shared" si="39"/>
        <v>-1.5099999999999998</v>
      </c>
      <c r="ER143" s="129">
        <f t="shared" si="40"/>
        <v>0.35999999999999943</v>
      </c>
      <c r="ES143" s="129">
        <f t="shared" si="41"/>
        <v>0.47999999999999954</v>
      </c>
      <c r="ET143" s="129">
        <f t="shared" si="42"/>
        <v>0.74000000000000021</v>
      </c>
      <c r="EU143" s="129">
        <f t="shared" si="43"/>
        <v>-6.0000000000000053E-2</v>
      </c>
      <c r="EV143" s="129">
        <f t="shared" si="44"/>
        <v>-5.0000000000000266E-2</v>
      </c>
      <c r="EW143" s="129">
        <f t="shared" si="45"/>
        <v>0.5</v>
      </c>
    </row>
    <row r="144" spans="1:153" ht="14">
      <c r="A144" s="2" t="s">
        <v>1467</v>
      </c>
      <c r="B144" s="2" t="s">
        <v>1666</v>
      </c>
      <c r="C144" s="2">
        <v>16</v>
      </c>
      <c r="D144" s="2">
        <v>0</v>
      </c>
      <c r="E144" s="2">
        <v>45662069</v>
      </c>
      <c r="F144" s="2">
        <v>161.1</v>
      </c>
      <c r="G144" s="2">
        <v>50.5</v>
      </c>
      <c r="H144" s="2" t="s">
        <v>167</v>
      </c>
      <c r="I144" s="2"/>
      <c r="J144" s="2" t="s">
        <v>99</v>
      </c>
      <c r="K144" s="2" t="s">
        <v>114</v>
      </c>
      <c r="L144" s="30" t="s">
        <v>168</v>
      </c>
      <c r="M144" s="30" t="s">
        <v>1470</v>
      </c>
      <c r="N144" s="30"/>
      <c r="O144" s="30"/>
      <c r="P144" s="2" t="s">
        <v>6</v>
      </c>
      <c r="Q144" s="2">
        <v>31</v>
      </c>
      <c r="R144" s="2">
        <v>28</v>
      </c>
      <c r="S144" s="2">
        <v>23</v>
      </c>
      <c r="T144" s="2" t="s">
        <v>280</v>
      </c>
      <c r="U144" s="2"/>
      <c r="V144" s="3" t="s">
        <v>137</v>
      </c>
      <c r="W144" s="3">
        <v>52</v>
      </c>
      <c r="X144" s="2">
        <v>39</v>
      </c>
      <c r="Y144" s="2">
        <v>27</v>
      </c>
      <c r="Z144" s="2"/>
      <c r="AA144" s="33" t="s">
        <v>443</v>
      </c>
      <c r="AB144" s="3" t="s">
        <v>116</v>
      </c>
      <c r="AC144" s="3">
        <v>45</v>
      </c>
      <c r="AD144" s="2">
        <v>33</v>
      </c>
      <c r="AE144" s="2">
        <v>25</v>
      </c>
      <c r="AF144" s="2"/>
      <c r="AG144" s="33" t="s">
        <v>180</v>
      </c>
      <c r="AH144" s="2" t="s">
        <v>311</v>
      </c>
      <c r="AI144" s="2" t="s">
        <v>936</v>
      </c>
      <c r="AJ144" s="2" t="s">
        <v>342</v>
      </c>
      <c r="AK144" s="2" t="s">
        <v>130</v>
      </c>
      <c r="AL144" s="2" t="s">
        <v>87</v>
      </c>
      <c r="AM144" s="1"/>
      <c r="AN144" s="2" t="s">
        <v>89</v>
      </c>
      <c r="AO144" s="1"/>
      <c r="AP144" s="2" t="s">
        <v>91</v>
      </c>
      <c r="AQ144" s="1" t="s">
        <v>1471</v>
      </c>
      <c r="AR144" s="2" t="s">
        <v>93</v>
      </c>
      <c r="AS144" s="14" t="s">
        <v>782</v>
      </c>
      <c r="AT144" s="14"/>
      <c r="AU144" s="1"/>
      <c r="AV144" s="104">
        <v>2.02</v>
      </c>
      <c r="AW144" s="105">
        <v>2.8</v>
      </c>
      <c r="AX144" s="106">
        <v>2.36</v>
      </c>
      <c r="AY144" s="107">
        <v>2.5</v>
      </c>
      <c r="AZ144" s="106">
        <v>2.99</v>
      </c>
      <c r="BA144" s="108">
        <v>1.1100000000000001</v>
      </c>
      <c r="BB144" s="106">
        <v>0.56000000000000005</v>
      </c>
      <c r="BC144" s="108">
        <v>0.88</v>
      </c>
      <c r="BD144" s="107">
        <v>2.36</v>
      </c>
      <c r="BE144" s="106">
        <v>5.47</v>
      </c>
      <c r="BF144" s="106">
        <v>6.03</v>
      </c>
      <c r="BG144" s="106">
        <v>5.12</v>
      </c>
      <c r="BH144" s="106">
        <v>4.6399999999999997</v>
      </c>
      <c r="BI144" s="8">
        <v>4.97</v>
      </c>
      <c r="BJ144" s="7">
        <v>5.6</v>
      </c>
      <c r="BK144" s="9">
        <v>7.75</v>
      </c>
      <c r="BL144" s="4">
        <v>11.04</v>
      </c>
      <c r="BM144" s="4">
        <v>16.809999999999999</v>
      </c>
      <c r="BN144" s="4">
        <v>2.66</v>
      </c>
      <c r="BO144" s="26">
        <v>2.02</v>
      </c>
      <c r="BP144" s="53">
        <v>0.28000000000000003</v>
      </c>
      <c r="BQ144" s="53">
        <v>0</v>
      </c>
      <c r="BR144" s="53">
        <v>1.78</v>
      </c>
      <c r="BS144" s="54">
        <v>2.12</v>
      </c>
      <c r="BT144" s="53">
        <v>2.4900000000000002</v>
      </c>
      <c r="BU144" s="54">
        <v>2.87</v>
      </c>
      <c r="BV144" s="55">
        <v>2.62</v>
      </c>
      <c r="BW144" s="53">
        <v>5.09</v>
      </c>
      <c r="BX144" s="53">
        <v>6.48</v>
      </c>
      <c r="BY144" s="53">
        <v>5.24</v>
      </c>
      <c r="BZ144" s="7">
        <v>3.73</v>
      </c>
      <c r="CA144" s="8">
        <v>4.6900000000000004</v>
      </c>
      <c r="CB144" s="7">
        <v>5.84</v>
      </c>
      <c r="CC144" s="9">
        <v>7.45</v>
      </c>
      <c r="CD144" s="4">
        <v>10.199999999999999</v>
      </c>
      <c r="CE144" s="4">
        <v>18.09</v>
      </c>
      <c r="CF144" s="16">
        <v>28.32</v>
      </c>
      <c r="CG144" s="38">
        <v>32.28</v>
      </c>
      <c r="CH144" s="17">
        <v>34.53</v>
      </c>
      <c r="CI144" s="18">
        <v>34.71</v>
      </c>
      <c r="CJ144" s="17">
        <v>35.5</v>
      </c>
      <c r="CK144" s="19">
        <v>36.5</v>
      </c>
      <c r="CL144" s="17">
        <v>37.32</v>
      </c>
      <c r="CM144" s="19">
        <v>38.450000000000003</v>
      </c>
      <c r="CN144" s="18">
        <v>39.07</v>
      </c>
      <c r="CO144" s="17">
        <v>41.49</v>
      </c>
      <c r="CP144" s="17">
        <v>44.23</v>
      </c>
      <c r="CQ144" s="17">
        <v>47.7</v>
      </c>
      <c r="CR144" s="17">
        <v>47.38</v>
      </c>
      <c r="CS144" s="19">
        <v>47.45</v>
      </c>
      <c r="CT144" s="17">
        <v>47.31</v>
      </c>
      <c r="CU144" s="20">
        <v>44.97</v>
      </c>
      <c r="CV144" s="16">
        <v>44.58</v>
      </c>
      <c r="CW144" s="16">
        <v>41.44</v>
      </c>
      <c r="CX144" s="16">
        <v>28.59</v>
      </c>
      <c r="CY144" s="38">
        <v>32.71</v>
      </c>
      <c r="CZ144" s="17">
        <v>34.01</v>
      </c>
      <c r="DA144" s="17">
        <v>35.64</v>
      </c>
      <c r="DB144" s="17">
        <v>35.49</v>
      </c>
      <c r="DC144" s="19">
        <v>36.22</v>
      </c>
      <c r="DD144" s="17">
        <v>37.29</v>
      </c>
      <c r="DE144" s="19">
        <v>38.01</v>
      </c>
      <c r="DF144" s="18">
        <v>39.67</v>
      </c>
      <c r="DG144" s="17">
        <v>41.51</v>
      </c>
      <c r="DH144" s="17">
        <v>44.45</v>
      </c>
      <c r="DI144" s="17">
        <v>46.56</v>
      </c>
      <c r="DJ144" s="17">
        <v>47.3</v>
      </c>
      <c r="DK144" s="19">
        <v>47.31</v>
      </c>
      <c r="DL144" s="17">
        <v>48.87</v>
      </c>
      <c r="DM144" s="20">
        <v>46.89</v>
      </c>
      <c r="DN144" s="16">
        <v>43.32</v>
      </c>
      <c r="DO144" s="16">
        <v>41.86</v>
      </c>
      <c r="DP144" s="16">
        <v>3</v>
      </c>
      <c r="DQ144" s="20">
        <v>5</v>
      </c>
      <c r="DR144" s="17">
        <v>4</v>
      </c>
      <c r="DS144" s="17">
        <v>2</v>
      </c>
      <c r="DT144" s="17">
        <v>2</v>
      </c>
      <c r="DU144" s="17">
        <v>-2</v>
      </c>
      <c r="DV144" s="17">
        <v>-6</v>
      </c>
      <c r="DW144" s="17">
        <v>-9</v>
      </c>
      <c r="DX144" s="17">
        <v>-6</v>
      </c>
      <c r="DY144" s="17">
        <v>-1</v>
      </c>
      <c r="DZ144" s="17">
        <v>6</v>
      </c>
      <c r="EA144" s="17">
        <v>11</v>
      </c>
      <c r="EB144" s="17">
        <v>13</v>
      </c>
      <c r="EC144" s="17">
        <v>13</v>
      </c>
      <c r="ED144" s="17">
        <v>12</v>
      </c>
      <c r="EE144" s="20">
        <v>9</v>
      </c>
      <c r="EF144" s="20">
        <v>5</v>
      </c>
      <c r="EG144" s="20">
        <v>4</v>
      </c>
      <c r="EI144" s="129">
        <f t="shared" si="31"/>
        <v>-0.64000000000000012</v>
      </c>
      <c r="EJ144" s="129">
        <f t="shared" si="32"/>
        <v>0.7799999999999998</v>
      </c>
      <c r="EK144" s="129">
        <f t="shared" si="33"/>
        <v>2.08</v>
      </c>
      <c r="EL144" s="129">
        <f t="shared" si="34"/>
        <v>2.5</v>
      </c>
      <c r="EM144" s="129">
        <f t="shared" si="35"/>
        <v>1.2100000000000002</v>
      </c>
      <c r="EN144" s="129">
        <f t="shared" si="36"/>
        <v>-1.01</v>
      </c>
      <c r="EO144" s="129">
        <f t="shared" si="37"/>
        <v>-1.9300000000000002</v>
      </c>
      <c r="EP144" s="129">
        <f t="shared" si="38"/>
        <v>-1.9900000000000002</v>
      </c>
      <c r="EQ144" s="129">
        <f t="shared" si="39"/>
        <v>-0.26000000000000023</v>
      </c>
      <c r="ER144" s="129">
        <f t="shared" si="40"/>
        <v>0.37999999999999989</v>
      </c>
      <c r="ES144" s="129">
        <f t="shared" si="41"/>
        <v>-0.45000000000000018</v>
      </c>
      <c r="ET144" s="129">
        <f t="shared" si="42"/>
        <v>-0.12000000000000011</v>
      </c>
      <c r="EU144" s="129">
        <f t="shared" si="43"/>
        <v>0.9099999999999997</v>
      </c>
      <c r="EV144" s="129">
        <f t="shared" si="44"/>
        <v>0.27999999999999936</v>
      </c>
      <c r="EW144" s="129">
        <f t="shared" si="45"/>
        <v>-0.24000000000000021</v>
      </c>
    </row>
    <row r="145" spans="1:153" ht="14">
      <c r="A145" s="2" t="s">
        <v>1434</v>
      </c>
      <c r="B145" s="2" t="s">
        <v>1666</v>
      </c>
      <c r="C145" s="2">
        <v>22</v>
      </c>
      <c r="D145" s="2">
        <v>0</v>
      </c>
      <c r="E145" s="2">
        <v>38351549</v>
      </c>
      <c r="F145" s="2">
        <v>152.19999999999999</v>
      </c>
      <c r="G145" s="2">
        <v>58.7</v>
      </c>
      <c r="H145" s="2" t="s">
        <v>167</v>
      </c>
      <c r="I145" s="2"/>
      <c r="J145" s="2" t="s">
        <v>99</v>
      </c>
      <c r="K145" s="2" t="s">
        <v>114</v>
      </c>
      <c r="L145" s="30" t="s">
        <v>168</v>
      </c>
      <c r="M145" s="30" t="s">
        <v>772</v>
      </c>
      <c r="N145" s="30" t="s">
        <v>860</v>
      </c>
      <c r="O145" s="30"/>
      <c r="P145" s="3" t="s">
        <v>6</v>
      </c>
      <c r="Q145" s="3">
        <v>21</v>
      </c>
      <c r="R145" s="2">
        <v>21</v>
      </c>
      <c r="S145" s="2">
        <v>20</v>
      </c>
      <c r="T145" s="2" t="s">
        <v>280</v>
      </c>
      <c r="U145" s="33"/>
      <c r="V145" s="3" t="s">
        <v>137</v>
      </c>
      <c r="W145" s="3">
        <v>58</v>
      </c>
      <c r="X145" s="2">
        <v>47</v>
      </c>
      <c r="Y145" s="2">
        <v>32</v>
      </c>
      <c r="Z145" s="2"/>
      <c r="AA145" s="33" t="s">
        <v>443</v>
      </c>
      <c r="AB145" s="12" t="s">
        <v>138</v>
      </c>
      <c r="AC145" s="12">
        <v>41</v>
      </c>
      <c r="AD145" s="13">
        <v>38</v>
      </c>
      <c r="AE145" s="13">
        <v>28</v>
      </c>
      <c r="AF145" s="13"/>
      <c r="AG145" s="34" t="s">
        <v>180</v>
      </c>
      <c r="AH145" s="2" t="s">
        <v>149</v>
      </c>
      <c r="AI145" s="2" t="s">
        <v>84</v>
      </c>
      <c r="AJ145" s="2" t="s">
        <v>429</v>
      </c>
      <c r="AK145" s="2" t="s">
        <v>313</v>
      </c>
      <c r="AL145" s="2" t="s">
        <v>87</v>
      </c>
      <c r="AM145" s="1"/>
      <c r="AN145" s="2" t="s">
        <v>89</v>
      </c>
      <c r="AO145" s="1"/>
      <c r="AP145" s="2" t="s">
        <v>91</v>
      </c>
      <c r="AQ145" s="1" t="s">
        <v>1437</v>
      </c>
      <c r="AR145" s="2" t="s">
        <v>93</v>
      </c>
      <c r="AS145" s="14" t="s">
        <v>753</v>
      </c>
      <c r="AT145" s="14"/>
      <c r="AU145" s="1"/>
      <c r="AV145" s="104">
        <v>4.75</v>
      </c>
      <c r="AW145" s="105">
        <v>3.97</v>
      </c>
      <c r="AX145" s="109">
        <v>2.62</v>
      </c>
      <c r="AY145" s="107">
        <v>2.61</v>
      </c>
      <c r="AZ145" s="106">
        <v>2.2400000000000002</v>
      </c>
      <c r="BA145" s="108">
        <v>1.02</v>
      </c>
      <c r="BB145" s="106">
        <v>0</v>
      </c>
      <c r="BC145" s="108">
        <v>0</v>
      </c>
      <c r="BD145" s="107">
        <v>0</v>
      </c>
      <c r="BE145" s="106">
        <v>3.37</v>
      </c>
      <c r="BF145" s="106">
        <v>5.71</v>
      </c>
      <c r="BG145" s="106">
        <v>3.48</v>
      </c>
      <c r="BH145" s="106">
        <v>2.41</v>
      </c>
      <c r="BI145" s="8">
        <v>3.19</v>
      </c>
      <c r="BJ145" s="7">
        <v>3.87</v>
      </c>
      <c r="BK145" s="9">
        <v>8.11</v>
      </c>
      <c r="BL145" s="4">
        <v>12.93</v>
      </c>
      <c r="BM145" s="4">
        <v>15.62</v>
      </c>
      <c r="BN145" s="4">
        <v>4.2699999999999996</v>
      </c>
      <c r="BO145" s="26">
        <v>3.28</v>
      </c>
      <c r="BP145" s="25">
        <v>0.79</v>
      </c>
      <c r="BQ145" s="53">
        <v>0.25</v>
      </c>
      <c r="BR145" s="53">
        <v>1.78</v>
      </c>
      <c r="BS145" s="54">
        <v>1.37</v>
      </c>
      <c r="BT145" s="53">
        <v>1.61</v>
      </c>
      <c r="BU145" s="54">
        <v>1.74</v>
      </c>
      <c r="BV145" s="55">
        <v>3.13</v>
      </c>
      <c r="BW145" s="53">
        <v>4.22</v>
      </c>
      <c r="BX145" s="53">
        <v>5.36</v>
      </c>
      <c r="BY145" s="53">
        <v>2.86</v>
      </c>
      <c r="BZ145" s="7">
        <v>0.18</v>
      </c>
      <c r="CA145" s="8">
        <v>1.5</v>
      </c>
      <c r="CB145" s="7">
        <v>3.21</v>
      </c>
      <c r="CC145" s="9">
        <v>7.48</v>
      </c>
      <c r="CD145" s="4">
        <v>12.44</v>
      </c>
      <c r="CE145" s="4">
        <v>15.4</v>
      </c>
      <c r="CF145" s="16">
        <v>26.39</v>
      </c>
      <c r="CG145" s="38">
        <v>29.24</v>
      </c>
      <c r="CH145" s="20">
        <v>33.549999999999997</v>
      </c>
      <c r="CI145" s="18">
        <v>35.130000000000003</v>
      </c>
      <c r="CJ145" s="17">
        <v>36.369999999999997</v>
      </c>
      <c r="CK145" s="19">
        <v>37.15</v>
      </c>
      <c r="CL145" s="17">
        <v>37.159999999999997</v>
      </c>
      <c r="CM145" s="19">
        <v>38.82</v>
      </c>
      <c r="CN145" s="18">
        <v>40.14</v>
      </c>
      <c r="CO145" s="17">
        <v>41.15</v>
      </c>
      <c r="CP145" s="17">
        <v>41.75</v>
      </c>
      <c r="CQ145" s="17">
        <v>41.51</v>
      </c>
      <c r="CR145" s="17">
        <v>43.65</v>
      </c>
      <c r="CS145" s="19">
        <v>44.1</v>
      </c>
      <c r="CT145" s="17">
        <v>45.97</v>
      </c>
      <c r="CU145" s="20">
        <v>43.21</v>
      </c>
      <c r="CV145" s="16">
        <v>43.88</v>
      </c>
      <c r="CW145" s="16">
        <v>32.47</v>
      </c>
      <c r="CX145" s="16">
        <v>27.26</v>
      </c>
      <c r="CY145" s="38">
        <v>29.12</v>
      </c>
      <c r="CZ145" s="20">
        <v>33.78</v>
      </c>
      <c r="DA145" s="17">
        <v>35.31</v>
      </c>
      <c r="DB145" s="17">
        <v>36.03</v>
      </c>
      <c r="DC145" s="19">
        <v>37.35</v>
      </c>
      <c r="DD145" s="17">
        <v>37.65</v>
      </c>
      <c r="DE145" s="19">
        <v>38.51</v>
      </c>
      <c r="DF145" s="18">
        <v>39.200000000000003</v>
      </c>
      <c r="DG145" s="17">
        <v>41.35</v>
      </c>
      <c r="DH145" s="17">
        <v>42.03</v>
      </c>
      <c r="DI145" s="17">
        <v>41.66</v>
      </c>
      <c r="DJ145" s="17">
        <v>43.45</v>
      </c>
      <c r="DK145" s="19">
        <v>44.29</v>
      </c>
      <c r="DL145" s="17">
        <v>45.59</v>
      </c>
      <c r="DM145" s="20">
        <v>44.3</v>
      </c>
      <c r="DN145" s="16">
        <v>43.37</v>
      </c>
      <c r="DO145" s="16">
        <v>32.43</v>
      </c>
      <c r="DP145" s="16">
        <v>2</v>
      </c>
      <c r="DQ145" s="20">
        <v>4</v>
      </c>
      <c r="DR145" s="20">
        <v>5</v>
      </c>
      <c r="DS145" s="17">
        <v>4</v>
      </c>
      <c r="DT145" s="17">
        <v>2</v>
      </c>
      <c r="DU145" s="17">
        <v>-3</v>
      </c>
      <c r="DV145" s="17">
        <v>-7</v>
      </c>
      <c r="DW145" s="17">
        <v>-8</v>
      </c>
      <c r="DX145" s="17">
        <v>-7</v>
      </c>
      <c r="DY145" s="17">
        <v>-2</v>
      </c>
      <c r="DZ145" s="17">
        <v>5</v>
      </c>
      <c r="EA145" s="17">
        <v>10</v>
      </c>
      <c r="EB145" s="17">
        <v>15</v>
      </c>
      <c r="EC145" s="17">
        <v>15</v>
      </c>
      <c r="ED145" s="17">
        <v>11</v>
      </c>
      <c r="EE145" s="20">
        <v>7</v>
      </c>
      <c r="EF145" s="20">
        <v>5</v>
      </c>
      <c r="EG145" s="20">
        <v>0</v>
      </c>
      <c r="EI145" s="129">
        <f t="shared" si="31"/>
        <v>0.48000000000000043</v>
      </c>
      <c r="EJ145" s="129">
        <f t="shared" si="32"/>
        <v>0.69000000000000039</v>
      </c>
      <c r="EK145" s="129">
        <f t="shared" si="33"/>
        <v>1.83</v>
      </c>
      <c r="EL145" s="129">
        <f t="shared" si="34"/>
        <v>2.36</v>
      </c>
      <c r="EM145" s="129">
        <f t="shared" si="35"/>
        <v>0.46000000000000019</v>
      </c>
      <c r="EN145" s="129">
        <f t="shared" si="36"/>
        <v>-0.35000000000000009</v>
      </c>
      <c r="EO145" s="129">
        <f t="shared" si="37"/>
        <v>-1.61</v>
      </c>
      <c r="EP145" s="129">
        <f t="shared" si="38"/>
        <v>-1.74</v>
      </c>
      <c r="EQ145" s="129">
        <f t="shared" si="39"/>
        <v>-3.13</v>
      </c>
      <c r="ER145" s="129">
        <f t="shared" si="40"/>
        <v>-0.84999999999999964</v>
      </c>
      <c r="ES145" s="129">
        <f t="shared" si="41"/>
        <v>0.34999999999999964</v>
      </c>
      <c r="ET145" s="129">
        <f t="shared" si="42"/>
        <v>0.62000000000000011</v>
      </c>
      <c r="EU145" s="129">
        <f t="shared" si="43"/>
        <v>2.23</v>
      </c>
      <c r="EV145" s="129">
        <f t="shared" si="44"/>
        <v>1.69</v>
      </c>
      <c r="EW145" s="129">
        <f t="shared" si="45"/>
        <v>0.66000000000000014</v>
      </c>
    </row>
    <row r="146" spans="1:153" ht="14">
      <c r="A146" s="2" t="s">
        <v>990</v>
      </c>
      <c r="B146" s="2" t="s">
        <v>1666</v>
      </c>
      <c r="C146" s="2">
        <v>13</v>
      </c>
      <c r="D146" s="2">
        <v>8</v>
      </c>
      <c r="E146" s="2">
        <v>52022195</v>
      </c>
      <c r="F146" s="2">
        <v>163.69999999999999</v>
      </c>
      <c r="G146" s="2">
        <v>51.8</v>
      </c>
      <c r="H146" s="2" t="s">
        <v>167</v>
      </c>
      <c r="I146" s="2"/>
      <c r="J146" s="2" t="s">
        <v>238</v>
      </c>
      <c r="K146" s="2" t="s">
        <v>114</v>
      </c>
      <c r="L146" s="30" t="s">
        <v>168</v>
      </c>
      <c r="M146" s="30"/>
      <c r="N146" s="30"/>
      <c r="O146" s="30"/>
      <c r="P146" s="3" t="s">
        <v>48</v>
      </c>
      <c r="Q146" s="3">
        <v>18</v>
      </c>
      <c r="R146" s="2">
        <v>18</v>
      </c>
      <c r="S146" s="2">
        <v>13</v>
      </c>
      <c r="T146" s="2" t="s">
        <v>994</v>
      </c>
      <c r="U146" s="33"/>
      <c r="V146" s="3" t="s">
        <v>64</v>
      </c>
      <c r="W146" s="3">
        <v>56</v>
      </c>
      <c r="X146" s="2">
        <v>41</v>
      </c>
      <c r="Y146" s="2">
        <v>40</v>
      </c>
      <c r="Z146" s="2"/>
      <c r="AA146" s="33" t="s">
        <v>209</v>
      </c>
      <c r="AB146" s="12" t="s">
        <v>126</v>
      </c>
      <c r="AC146" s="12">
        <v>57</v>
      </c>
      <c r="AD146" s="13">
        <v>38</v>
      </c>
      <c r="AE146" s="13">
        <v>33</v>
      </c>
      <c r="AF146" s="13"/>
      <c r="AG146" s="34" t="s">
        <v>152</v>
      </c>
      <c r="AH146" s="2" t="s">
        <v>311</v>
      </c>
      <c r="AI146" s="2" t="s">
        <v>178</v>
      </c>
      <c r="AJ146" s="2" t="s">
        <v>342</v>
      </c>
      <c r="AK146" s="2" t="s">
        <v>86</v>
      </c>
      <c r="AL146" s="2" t="s">
        <v>87</v>
      </c>
      <c r="AM146" s="1"/>
      <c r="AN146" s="2" t="s">
        <v>89</v>
      </c>
      <c r="AO146" s="1"/>
      <c r="AP146" s="2" t="s">
        <v>91</v>
      </c>
      <c r="AQ146" s="1" t="s">
        <v>343</v>
      </c>
      <c r="AR146" s="2" t="s">
        <v>93</v>
      </c>
      <c r="AS146" s="14" t="s">
        <v>835</v>
      </c>
      <c r="AT146" s="14"/>
      <c r="AU146" s="1"/>
      <c r="AV146" s="104">
        <v>3.48</v>
      </c>
      <c r="AW146" s="105">
        <v>2.67</v>
      </c>
      <c r="AX146" s="109">
        <v>1.89</v>
      </c>
      <c r="AY146" s="107">
        <v>1.3</v>
      </c>
      <c r="AZ146" s="106">
        <v>1.25</v>
      </c>
      <c r="BA146" s="108">
        <v>0.39</v>
      </c>
      <c r="BB146" s="106">
        <v>0</v>
      </c>
      <c r="BC146" s="108">
        <v>0.25</v>
      </c>
      <c r="BD146" s="107">
        <v>0.51</v>
      </c>
      <c r="BE146" s="106">
        <v>2.4500000000000002</v>
      </c>
      <c r="BF146" s="106">
        <v>4.25</v>
      </c>
      <c r="BG146" s="106">
        <v>4.84</v>
      </c>
      <c r="BH146" s="106">
        <v>1.76</v>
      </c>
      <c r="BI146" s="8">
        <v>1.87</v>
      </c>
      <c r="BJ146" s="7">
        <v>2.61</v>
      </c>
      <c r="BK146" s="9">
        <v>4.83</v>
      </c>
      <c r="BL146" s="4">
        <v>10.17</v>
      </c>
      <c r="BM146" s="4">
        <v>15.59</v>
      </c>
      <c r="BN146" s="4">
        <v>3.86</v>
      </c>
      <c r="BO146" s="26">
        <v>2.72</v>
      </c>
      <c r="BP146" s="25">
        <v>1.1100000000000001</v>
      </c>
      <c r="BQ146" s="53">
        <v>0</v>
      </c>
      <c r="BR146" s="53">
        <v>0.76</v>
      </c>
      <c r="BS146" s="54">
        <v>1.25</v>
      </c>
      <c r="BT146" s="53">
        <v>1.25</v>
      </c>
      <c r="BU146" s="54">
        <v>1.63</v>
      </c>
      <c r="BV146" s="55">
        <v>1.49</v>
      </c>
      <c r="BW146" s="53">
        <v>2.36</v>
      </c>
      <c r="BX146" s="53">
        <v>2.86</v>
      </c>
      <c r="BY146" s="53">
        <v>4.6399999999999997</v>
      </c>
      <c r="BZ146" s="7">
        <v>1.79</v>
      </c>
      <c r="CA146" s="8">
        <v>2.34</v>
      </c>
      <c r="CB146" s="7">
        <v>2.96</v>
      </c>
      <c r="CC146" s="9">
        <v>3.73</v>
      </c>
      <c r="CD146" s="4">
        <v>9.67</v>
      </c>
      <c r="CE146" s="4">
        <v>15.24</v>
      </c>
      <c r="CF146" s="16">
        <v>26.26</v>
      </c>
      <c r="CG146" s="38">
        <v>30.64</v>
      </c>
      <c r="CH146" s="20">
        <v>33.58</v>
      </c>
      <c r="CI146" s="18">
        <v>35.18</v>
      </c>
      <c r="CJ146" s="17">
        <v>35.299999999999997</v>
      </c>
      <c r="CK146" s="19">
        <v>35.79</v>
      </c>
      <c r="CL146" s="17">
        <v>36.33</v>
      </c>
      <c r="CM146" s="19">
        <v>37.83</v>
      </c>
      <c r="CN146" s="18">
        <v>37.56</v>
      </c>
      <c r="CO146" s="17">
        <v>36.299999999999997</v>
      </c>
      <c r="CP146" s="17">
        <v>38.39</v>
      </c>
      <c r="CQ146" s="17">
        <v>39.35</v>
      </c>
      <c r="CR146" s="17">
        <v>42.8</v>
      </c>
      <c r="CS146" s="19">
        <v>43.62</v>
      </c>
      <c r="CT146" s="17">
        <v>47.85</v>
      </c>
      <c r="CU146" s="20">
        <v>45.13</v>
      </c>
      <c r="CV146" s="16">
        <v>42.55</v>
      </c>
      <c r="CW146" s="16">
        <v>39.86</v>
      </c>
      <c r="CX146" s="16">
        <v>25.88</v>
      </c>
      <c r="CY146" s="38">
        <v>30.28</v>
      </c>
      <c r="CZ146" s="20">
        <v>33.18</v>
      </c>
      <c r="DA146" s="17">
        <v>35.01</v>
      </c>
      <c r="DB146" s="17">
        <v>35.08</v>
      </c>
      <c r="DC146" s="19">
        <v>35.79</v>
      </c>
      <c r="DD146" s="17">
        <v>36.020000000000003</v>
      </c>
      <c r="DE146" s="19">
        <v>37.43</v>
      </c>
      <c r="DF146" s="18">
        <v>37.56</v>
      </c>
      <c r="DG146" s="17">
        <v>36.85</v>
      </c>
      <c r="DH146" s="17">
        <v>38.17</v>
      </c>
      <c r="DI146" s="17">
        <v>39.1</v>
      </c>
      <c r="DJ146" s="17">
        <v>42.34</v>
      </c>
      <c r="DK146" s="19">
        <v>43.73</v>
      </c>
      <c r="DL146" s="17">
        <v>48.02</v>
      </c>
      <c r="DM146" s="20">
        <v>45.38</v>
      </c>
      <c r="DN146" s="16">
        <v>41.69</v>
      </c>
      <c r="DO146" s="16">
        <v>39.950000000000003</v>
      </c>
      <c r="DP146" s="16">
        <v>5</v>
      </c>
      <c r="DQ146" s="20">
        <v>3</v>
      </c>
      <c r="DR146" s="20">
        <v>3</v>
      </c>
      <c r="DS146" s="17">
        <v>0</v>
      </c>
      <c r="DT146" s="17">
        <v>-4</v>
      </c>
      <c r="DU146" s="17">
        <v>-7</v>
      </c>
      <c r="DV146" s="17">
        <v>-8</v>
      </c>
      <c r="DW146" s="17">
        <v>-8</v>
      </c>
      <c r="DX146" s="17">
        <v>-3</v>
      </c>
      <c r="DY146" s="17">
        <v>-4</v>
      </c>
      <c r="DZ146" s="17">
        <v>14</v>
      </c>
      <c r="EA146" s="17">
        <v>15</v>
      </c>
      <c r="EB146" s="17">
        <v>18</v>
      </c>
      <c r="EC146" s="17">
        <v>17</v>
      </c>
      <c r="ED146" s="17">
        <v>12</v>
      </c>
      <c r="EE146" s="20">
        <v>7</v>
      </c>
      <c r="EF146" s="20">
        <v>5</v>
      </c>
      <c r="EG146" s="20">
        <v>3</v>
      </c>
      <c r="EI146" s="129">
        <f t="shared" si="31"/>
        <v>-0.37999999999999989</v>
      </c>
      <c r="EJ146" s="129">
        <f t="shared" si="32"/>
        <v>-5.0000000000000266E-2</v>
      </c>
      <c r="EK146" s="129">
        <f t="shared" si="33"/>
        <v>0.7799999999999998</v>
      </c>
      <c r="EL146" s="129">
        <f t="shared" si="34"/>
        <v>1.3</v>
      </c>
      <c r="EM146" s="129">
        <f t="shared" si="35"/>
        <v>0.49</v>
      </c>
      <c r="EN146" s="129">
        <f t="shared" si="36"/>
        <v>-0.86</v>
      </c>
      <c r="EO146" s="129">
        <f t="shared" si="37"/>
        <v>-1.25</v>
      </c>
      <c r="EP146" s="129">
        <f t="shared" si="38"/>
        <v>-1.38</v>
      </c>
      <c r="EQ146" s="129">
        <f t="shared" si="39"/>
        <v>-0.98</v>
      </c>
      <c r="ER146" s="129">
        <f t="shared" si="40"/>
        <v>9.0000000000000302E-2</v>
      </c>
      <c r="ES146" s="129">
        <f t="shared" si="41"/>
        <v>1.3900000000000001</v>
      </c>
      <c r="ET146" s="129">
        <f t="shared" si="42"/>
        <v>0.20000000000000018</v>
      </c>
      <c r="EU146" s="129">
        <f t="shared" si="43"/>
        <v>-3.0000000000000027E-2</v>
      </c>
      <c r="EV146" s="129">
        <f t="shared" si="44"/>
        <v>-0.46999999999999975</v>
      </c>
      <c r="EW146" s="129">
        <f t="shared" si="45"/>
        <v>-0.35000000000000009</v>
      </c>
    </row>
    <row r="147" spans="1:153" ht="14">
      <c r="A147" s="2" t="s">
        <v>768</v>
      </c>
      <c r="B147" s="2" t="s">
        <v>1666</v>
      </c>
      <c r="C147" s="2">
        <v>12</v>
      </c>
      <c r="D147" s="2">
        <v>6</v>
      </c>
      <c r="E147" s="2">
        <v>51214807</v>
      </c>
      <c r="F147" s="2">
        <v>157</v>
      </c>
      <c r="G147" s="2">
        <v>54</v>
      </c>
      <c r="H147" s="2" t="s">
        <v>167</v>
      </c>
      <c r="I147" s="2"/>
      <c r="J147" s="2" t="s">
        <v>238</v>
      </c>
      <c r="K147" s="2" t="s">
        <v>114</v>
      </c>
      <c r="L147" s="30" t="s">
        <v>168</v>
      </c>
      <c r="M147" s="30" t="s">
        <v>772</v>
      </c>
      <c r="N147" s="30"/>
      <c r="O147" s="30"/>
      <c r="P147" s="2" t="s">
        <v>6</v>
      </c>
      <c r="Q147" s="2">
        <v>17</v>
      </c>
      <c r="R147" s="2">
        <v>18</v>
      </c>
      <c r="S147" s="2">
        <v>10</v>
      </c>
      <c r="T147" s="2" t="s">
        <v>773</v>
      </c>
      <c r="U147" s="33"/>
      <c r="V147" s="3" t="s">
        <v>81</v>
      </c>
      <c r="W147" s="3">
        <v>45</v>
      </c>
      <c r="X147" s="2">
        <v>31</v>
      </c>
      <c r="Y147" s="2">
        <v>28</v>
      </c>
      <c r="Z147" s="2"/>
      <c r="AA147" s="2" t="s">
        <v>209</v>
      </c>
      <c r="AB147" s="3" t="s">
        <v>526</v>
      </c>
      <c r="AC147" s="3">
        <v>60</v>
      </c>
      <c r="AD147" s="2">
        <v>34</v>
      </c>
      <c r="AE147" s="2">
        <v>26</v>
      </c>
      <c r="AF147" s="2"/>
      <c r="AG147" s="33" t="s">
        <v>152</v>
      </c>
      <c r="AH147" s="2" t="s">
        <v>311</v>
      </c>
      <c r="AI147" s="2" t="s">
        <v>774</v>
      </c>
      <c r="AJ147" s="2" t="s">
        <v>342</v>
      </c>
      <c r="AK147" s="2" t="s">
        <v>775</v>
      </c>
      <c r="AL147" s="2" t="s">
        <v>87</v>
      </c>
      <c r="AM147" s="1"/>
      <c r="AN147" s="2" t="s">
        <v>89</v>
      </c>
      <c r="AO147" s="1"/>
      <c r="AP147" s="2" t="s">
        <v>91</v>
      </c>
      <c r="AQ147" s="1" t="s">
        <v>776</v>
      </c>
      <c r="AR147" s="2" t="s">
        <v>93</v>
      </c>
      <c r="AS147" s="14" t="s">
        <v>777</v>
      </c>
      <c r="AT147" s="13" t="s">
        <v>95</v>
      </c>
      <c r="AU147" s="1">
        <v>1</v>
      </c>
      <c r="AV147" s="104">
        <v>3.89</v>
      </c>
      <c r="AW147" s="105">
        <v>2.95</v>
      </c>
      <c r="AX147" s="109">
        <v>1.86</v>
      </c>
      <c r="AY147" s="107">
        <v>2.2400000000000002</v>
      </c>
      <c r="AZ147" s="106">
        <v>1.99</v>
      </c>
      <c r="BA147" s="108">
        <v>1.69</v>
      </c>
      <c r="BB147" s="106">
        <v>1.89</v>
      </c>
      <c r="BC147" s="108">
        <v>1.22</v>
      </c>
      <c r="BD147" s="107">
        <v>2.78</v>
      </c>
      <c r="BE147" s="106">
        <v>2.76</v>
      </c>
      <c r="BF147" s="106">
        <v>6.22</v>
      </c>
      <c r="BG147" s="106">
        <v>5.03</v>
      </c>
      <c r="BH147" s="106">
        <v>4.0999999999999996</v>
      </c>
      <c r="BI147" s="8">
        <v>5.34</v>
      </c>
      <c r="BJ147" s="9">
        <v>7.35</v>
      </c>
      <c r="BK147" s="9">
        <v>8.94</v>
      </c>
      <c r="BL147" s="4">
        <v>13.75</v>
      </c>
      <c r="BM147" s="4">
        <v>18.27</v>
      </c>
      <c r="BN147" s="4">
        <v>3.58</v>
      </c>
      <c r="BO147" s="26">
        <v>2.2400000000000002</v>
      </c>
      <c r="BP147" s="25">
        <v>1.1200000000000001</v>
      </c>
      <c r="BQ147" s="53">
        <v>0.12</v>
      </c>
      <c r="BR147" s="53">
        <v>1.1200000000000001</v>
      </c>
      <c r="BS147" s="54">
        <v>2.2400000000000002</v>
      </c>
      <c r="BT147" s="53">
        <v>2.39</v>
      </c>
      <c r="BU147" s="54">
        <v>1.78</v>
      </c>
      <c r="BV147" s="55">
        <v>1.59</v>
      </c>
      <c r="BW147" s="53">
        <v>2.89</v>
      </c>
      <c r="BX147" s="53">
        <v>4.7300000000000004</v>
      </c>
      <c r="BY147" s="53">
        <v>5.12</v>
      </c>
      <c r="BZ147" s="7">
        <v>4.75</v>
      </c>
      <c r="CA147" s="8">
        <v>5.76</v>
      </c>
      <c r="CB147" s="9">
        <v>7.93</v>
      </c>
      <c r="CC147" s="9">
        <v>9.23</v>
      </c>
      <c r="CD147" s="4">
        <v>12.71</v>
      </c>
      <c r="CE147" s="4">
        <v>18.07</v>
      </c>
      <c r="CF147" s="16">
        <v>25.31</v>
      </c>
      <c r="CG147" s="38">
        <v>28.36</v>
      </c>
      <c r="CH147" s="20">
        <v>31.31</v>
      </c>
      <c r="CI147" s="18">
        <v>34.07</v>
      </c>
      <c r="CJ147" s="17">
        <v>34.31</v>
      </c>
      <c r="CK147" s="19">
        <v>35.270000000000003</v>
      </c>
      <c r="CL147" s="17">
        <v>37.42</v>
      </c>
      <c r="CM147" s="19">
        <v>37.75</v>
      </c>
      <c r="CN147" s="18">
        <v>37.21</v>
      </c>
      <c r="CO147" s="17">
        <v>38.590000000000003</v>
      </c>
      <c r="CP147" s="17">
        <v>39.020000000000003</v>
      </c>
      <c r="CQ147" s="17">
        <v>38.15</v>
      </c>
      <c r="CR147" s="17">
        <v>39.979999999999997</v>
      </c>
      <c r="CS147" s="19">
        <v>40.14</v>
      </c>
      <c r="CT147" s="20">
        <v>41.86</v>
      </c>
      <c r="CU147" s="20">
        <v>38.06</v>
      </c>
      <c r="CV147" s="16">
        <v>39.29</v>
      </c>
      <c r="CW147" s="16">
        <v>30.67</v>
      </c>
      <c r="CX147" s="16">
        <v>25.53</v>
      </c>
      <c r="CY147" s="38">
        <v>29.78</v>
      </c>
      <c r="CZ147" s="20">
        <v>31.21</v>
      </c>
      <c r="DA147" s="17">
        <v>33.15</v>
      </c>
      <c r="DB147" s="17">
        <v>33.86</v>
      </c>
      <c r="DC147" s="19">
        <v>35.31</v>
      </c>
      <c r="DD147" s="17">
        <v>36.54</v>
      </c>
      <c r="DE147" s="19">
        <v>37.549999999999997</v>
      </c>
      <c r="DF147" s="18">
        <v>37.270000000000003</v>
      </c>
      <c r="DG147" s="17">
        <v>39.32</v>
      </c>
      <c r="DH147" s="17">
        <v>38.729999999999997</v>
      </c>
      <c r="DI147" s="17">
        <v>39.869999999999997</v>
      </c>
      <c r="DJ147" s="17">
        <v>39.950000000000003</v>
      </c>
      <c r="DK147" s="19">
        <v>40.340000000000003</v>
      </c>
      <c r="DL147" s="20">
        <v>41.96</v>
      </c>
      <c r="DM147" s="20">
        <v>38.39</v>
      </c>
      <c r="DN147" s="16">
        <v>39.58</v>
      </c>
      <c r="DO147" s="16">
        <v>29.73</v>
      </c>
      <c r="DP147" s="16">
        <v>4</v>
      </c>
      <c r="DQ147" s="20">
        <v>4</v>
      </c>
      <c r="DR147" s="20">
        <v>3</v>
      </c>
      <c r="DS147" s="17">
        <v>0</v>
      </c>
      <c r="DT147" s="17">
        <v>-2</v>
      </c>
      <c r="DU147" s="17">
        <v>-7</v>
      </c>
      <c r="DV147" s="17">
        <v>-9</v>
      </c>
      <c r="DW147" s="17">
        <v>-6</v>
      </c>
      <c r="DX147" s="17">
        <v>0</v>
      </c>
      <c r="DY147" s="17">
        <v>8</v>
      </c>
      <c r="DZ147" s="17">
        <v>13</v>
      </c>
      <c r="EA147" s="17">
        <v>17</v>
      </c>
      <c r="EB147" s="17">
        <v>20</v>
      </c>
      <c r="EC147" s="17">
        <v>19</v>
      </c>
      <c r="ED147" s="20">
        <v>11</v>
      </c>
      <c r="EE147" s="20">
        <v>7</v>
      </c>
      <c r="EF147" s="20">
        <v>5</v>
      </c>
      <c r="EG147" s="20">
        <v>2</v>
      </c>
      <c r="EI147" s="129">
        <f t="shared" si="31"/>
        <v>0.31000000000000005</v>
      </c>
      <c r="EJ147" s="129">
        <f t="shared" si="32"/>
        <v>0.71</v>
      </c>
      <c r="EK147" s="129">
        <f t="shared" si="33"/>
        <v>0.74</v>
      </c>
      <c r="EL147" s="129">
        <f t="shared" si="34"/>
        <v>2.12</v>
      </c>
      <c r="EM147" s="129">
        <f t="shared" si="35"/>
        <v>0.86999999999999988</v>
      </c>
      <c r="EN147" s="129">
        <f t="shared" si="36"/>
        <v>-0.55000000000000027</v>
      </c>
      <c r="EO147" s="129">
        <f t="shared" si="37"/>
        <v>-0.50000000000000022</v>
      </c>
      <c r="EP147" s="129">
        <f t="shared" si="38"/>
        <v>-0.56000000000000005</v>
      </c>
      <c r="EQ147" s="129">
        <f t="shared" si="39"/>
        <v>1.1899999999999997</v>
      </c>
      <c r="ER147" s="129">
        <f t="shared" si="40"/>
        <v>-0.13000000000000034</v>
      </c>
      <c r="ES147" s="129">
        <f t="shared" si="41"/>
        <v>1.4899999999999993</v>
      </c>
      <c r="ET147" s="129">
        <f t="shared" si="42"/>
        <v>-8.9999999999999858E-2</v>
      </c>
      <c r="EU147" s="129">
        <f t="shared" si="43"/>
        <v>-0.65000000000000036</v>
      </c>
      <c r="EV147" s="129">
        <f t="shared" si="44"/>
        <v>-0.41999999999999993</v>
      </c>
      <c r="EW147" s="129">
        <f t="shared" si="45"/>
        <v>-0.58000000000000007</v>
      </c>
    </row>
    <row r="148" spans="1:153" ht="14">
      <c r="A148" s="2" t="s">
        <v>425</v>
      </c>
      <c r="B148" s="2" t="s">
        <v>1666</v>
      </c>
      <c r="C148" s="2">
        <v>14</v>
      </c>
      <c r="D148" s="2">
        <v>6</v>
      </c>
      <c r="E148" s="2">
        <v>52345735</v>
      </c>
      <c r="F148" s="2">
        <v>155</v>
      </c>
      <c r="G148" s="2">
        <v>49</v>
      </c>
      <c r="H148" s="2" t="s">
        <v>167</v>
      </c>
      <c r="I148" s="2"/>
      <c r="J148" s="2" t="s">
        <v>238</v>
      </c>
      <c r="K148" s="2" t="s">
        <v>114</v>
      </c>
      <c r="L148" s="30" t="s">
        <v>168</v>
      </c>
      <c r="M148" s="30"/>
      <c r="N148" s="30"/>
      <c r="O148" s="30"/>
      <c r="P148" s="2" t="s">
        <v>17</v>
      </c>
      <c r="Q148" s="2">
        <v>22</v>
      </c>
      <c r="R148" s="2">
        <v>24</v>
      </c>
      <c r="S148" s="2">
        <v>21</v>
      </c>
      <c r="T148" s="2" t="s">
        <v>765</v>
      </c>
      <c r="U148" s="33"/>
      <c r="V148" s="3" t="s">
        <v>101</v>
      </c>
      <c r="W148" s="3">
        <v>44</v>
      </c>
      <c r="X148" s="2">
        <v>40</v>
      </c>
      <c r="Y148" s="2">
        <v>36</v>
      </c>
      <c r="Z148" s="2"/>
      <c r="AA148" s="2" t="s">
        <v>443</v>
      </c>
      <c r="AB148" s="3" t="s">
        <v>116</v>
      </c>
      <c r="AC148" s="3">
        <v>53</v>
      </c>
      <c r="AD148" s="2">
        <v>49</v>
      </c>
      <c r="AE148" s="2">
        <v>25</v>
      </c>
      <c r="AF148" s="2"/>
      <c r="AG148" s="33" t="s">
        <v>152</v>
      </c>
      <c r="AH148" s="2" t="s">
        <v>247</v>
      </c>
      <c r="AI148" s="2" t="s">
        <v>240</v>
      </c>
      <c r="AJ148" s="2" t="s">
        <v>766</v>
      </c>
      <c r="AK148" s="2" t="s">
        <v>513</v>
      </c>
      <c r="AL148" s="2" t="s">
        <v>87</v>
      </c>
      <c r="AM148" s="1"/>
      <c r="AN148" s="2" t="s">
        <v>89</v>
      </c>
      <c r="AO148" s="1"/>
      <c r="AP148" s="2" t="s">
        <v>91</v>
      </c>
      <c r="AQ148" s="1" t="s">
        <v>343</v>
      </c>
      <c r="AR148" s="2" t="s">
        <v>93</v>
      </c>
      <c r="AS148" s="14" t="s">
        <v>767</v>
      </c>
      <c r="AT148" s="13" t="s">
        <v>95</v>
      </c>
      <c r="AU148" s="1">
        <v>-5</v>
      </c>
      <c r="AV148" s="104">
        <v>2.99</v>
      </c>
      <c r="AW148" s="107">
        <v>3.28</v>
      </c>
      <c r="AX148" s="106">
        <v>2.59</v>
      </c>
      <c r="AY148" s="107">
        <v>2.02</v>
      </c>
      <c r="AZ148" s="106">
        <v>2.5</v>
      </c>
      <c r="BA148" s="108">
        <v>2.27</v>
      </c>
      <c r="BB148" s="106">
        <v>1.1200000000000001</v>
      </c>
      <c r="BC148" s="108">
        <v>1.06</v>
      </c>
      <c r="BD148" s="107">
        <v>1.1200000000000001</v>
      </c>
      <c r="BE148" s="106">
        <v>1.62</v>
      </c>
      <c r="BF148" s="106">
        <v>2.79</v>
      </c>
      <c r="BG148" s="106">
        <v>4.05</v>
      </c>
      <c r="BH148" s="106">
        <v>2.61</v>
      </c>
      <c r="BI148" s="8">
        <v>3.78</v>
      </c>
      <c r="BJ148" s="7">
        <v>5.01</v>
      </c>
      <c r="BK148" s="9">
        <v>8.2899999999999991</v>
      </c>
      <c r="BL148" s="4">
        <v>12.02</v>
      </c>
      <c r="BM148" s="4">
        <v>13.42</v>
      </c>
      <c r="BN148" s="4">
        <v>3.55</v>
      </c>
      <c r="BO148" s="55">
        <v>3.41</v>
      </c>
      <c r="BP148" s="53">
        <v>1.83</v>
      </c>
      <c r="BQ148" s="53">
        <v>0.67</v>
      </c>
      <c r="BR148" s="53">
        <v>0</v>
      </c>
      <c r="BS148" s="54">
        <v>1.27</v>
      </c>
      <c r="BT148" s="53">
        <v>1.87</v>
      </c>
      <c r="BU148" s="54">
        <v>2.66</v>
      </c>
      <c r="BV148" s="55">
        <v>1.76</v>
      </c>
      <c r="BW148" s="53">
        <v>2.48</v>
      </c>
      <c r="BX148" s="53">
        <v>3.29</v>
      </c>
      <c r="BY148" s="53">
        <v>3.62</v>
      </c>
      <c r="BZ148" s="7">
        <v>1.9</v>
      </c>
      <c r="CA148" s="8">
        <v>2.93</v>
      </c>
      <c r="CB148" s="7">
        <v>5.12</v>
      </c>
      <c r="CC148" s="9">
        <v>8.26</v>
      </c>
      <c r="CD148" s="4">
        <v>10.72</v>
      </c>
      <c r="CE148" s="4">
        <v>10.42</v>
      </c>
      <c r="CF148" s="16">
        <v>28.52</v>
      </c>
      <c r="CG148" s="18">
        <v>31.42</v>
      </c>
      <c r="CH148" s="17">
        <v>33.229999999999997</v>
      </c>
      <c r="CI148" s="18">
        <v>36.21</v>
      </c>
      <c r="CJ148" s="17">
        <v>37.35</v>
      </c>
      <c r="CK148" s="19">
        <v>37.39</v>
      </c>
      <c r="CL148" s="17">
        <v>38.72</v>
      </c>
      <c r="CM148" s="19">
        <v>39.11</v>
      </c>
      <c r="CN148" s="18">
        <v>39.200000000000003</v>
      </c>
      <c r="CO148" s="17">
        <v>40.92</v>
      </c>
      <c r="CP148" s="17">
        <v>40.71</v>
      </c>
      <c r="CQ148" s="17">
        <v>41.4</v>
      </c>
      <c r="CR148" s="17">
        <v>44.14</v>
      </c>
      <c r="CS148" s="19">
        <v>44.72</v>
      </c>
      <c r="CT148" s="17">
        <v>47.28</v>
      </c>
      <c r="CU148" s="20">
        <v>45.79</v>
      </c>
      <c r="CV148" s="16">
        <v>45.41</v>
      </c>
      <c r="CW148" s="16">
        <v>42.15</v>
      </c>
      <c r="CX148" s="16">
        <v>28.68</v>
      </c>
      <c r="CY148" s="18">
        <v>31.56</v>
      </c>
      <c r="CZ148" s="17">
        <v>34.44</v>
      </c>
      <c r="DA148" s="17">
        <v>37.07</v>
      </c>
      <c r="DB148" s="17">
        <v>37.01</v>
      </c>
      <c r="DC148" s="19">
        <v>37.64</v>
      </c>
      <c r="DD148" s="17">
        <v>38.57</v>
      </c>
      <c r="DE148" s="19">
        <v>38.9</v>
      </c>
      <c r="DF148" s="18">
        <v>39.86</v>
      </c>
      <c r="DG148" s="17">
        <v>40.22</v>
      </c>
      <c r="DH148" s="17">
        <v>41.28</v>
      </c>
      <c r="DI148" s="17">
        <v>41.73</v>
      </c>
      <c r="DJ148" s="17">
        <v>43.9</v>
      </c>
      <c r="DK148" s="19">
        <v>44.48</v>
      </c>
      <c r="DL148" s="17">
        <v>47.61</v>
      </c>
      <c r="DM148" s="20">
        <v>45.89</v>
      </c>
      <c r="DN148" s="16">
        <v>45.18</v>
      </c>
      <c r="DO148" s="16">
        <v>43.56</v>
      </c>
      <c r="DP148" s="16">
        <v>0</v>
      </c>
      <c r="DQ148" s="17">
        <v>1</v>
      </c>
      <c r="DR148" s="17">
        <v>2</v>
      </c>
      <c r="DS148" s="17">
        <v>4</v>
      </c>
      <c r="DT148" s="17">
        <v>2</v>
      </c>
      <c r="DU148" s="17">
        <v>0</v>
      </c>
      <c r="DV148" s="17">
        <v>-2</v>
      </c>
      <c r="DW148" s="17">
        <v>-5</v>
      </c>
      <c r="DX148" s="17">
        <v>-5</v>
      </c>
      <c r="DY148" s="17">
        <v>0</v>
      </c>
      <c r="DZ148" s="17">
        <v>6</v>
      </c>
      <c r="EA148" s="17">
        <v>13</v>
      </c>
      <c r="EB148" s="17">
        <v>16</v>
      </c>
      <c r="EC148" s="17">
        <v>15</v>
      </c>
      <c r="ED148" s="17">
        <v>12</v>
      </c>
      <c r="EE148" s="20">
        <v>5</v>
      </c>
      <c r="EF148" s="20">
        <v>2</v>
      </c>
      <c r="EG148" s="20">
        <v>0</v>
      </c>
      <c r="EI148" s="129">
        <f t="shared" si="31"/>
        <v>-0.55999999999999961</v>
      </c>
      <c r="EJ148" s="129">
        <f t="shared" si="32"/>
        <v>-0.13000000000000034</v>
      </c>
      <c r="EK148" s="129">
        <f t="shared" si="33"/>
        <v>0.75999999999999979</v>
      </c>
      <c r="EL148" s="129">
        <f t="shared" si="34"/>
        <v>1.35</v>
      </c>
      <c r="EM148" s="129">
        <f t="shared" si="35"/>
        <v>2.5</v>
      </c>
      <c r="EN148" s="129">
        <f t="shared" si="36"/>
        <v>1</v>
      </c>
      <c r="EO148" s="129">
        <f t="shared" si="37"/>
        <v>-0.75</v>
      </c>
      <c r="EP148" s="129">
        <f t="shared" si="38"/>
        <v>-1.6</v>
      </c>
      <c r="EQ148" s="129">
        <f t="shared" si="39"/>
        <v>-0.6399999999999999</v>
      </c>
      <c r="ER148" s="129">
        <f t="shared" si="40"/>
        <v>-0.85999999999999988</v>
      </c>
      <c r="ES148" s="129">
        <f t="shared" si="41"/>
        <v>-0.5</v>
      </c>
      <c r="ET148" s="129">
        <f t="shared" si="42"/>
        <v>0.42999999999999972</v>
      </c>
      <c r="EU148" s="129">
        <f t="shared" si="43"/>
        <v>0.71</v>
      </c>
      <c r="EV148" s="129">
        <f t="shared" si="44"/>
        <v>0.84999999999999964</v>
      </c>
      <c r="EW148" s="129">
        <f t="shared" si="45"/>
        <v>-0.11000000000000032</v>
      </c>
    </row>
    <row r="149" spans="1:153" ht="14">
      <c r="A149" s="2" t="s">
        <v>1307</v>
      </c>
      <c r="B149" s="2" t="s">
        <v>1666</v>
      </c>
      <c r="C149" s="2">
        <v>12</v>
      </c>
      <c r="D149" s="2">
        <v>11</v>
      </c>
      <c r="E149" s="2">
        <v>51892593</v>
      </c>
      <c r="F149" s="2">
        <v>146</v>
      </c>
      <c r="G149" s="2">
        <v>32.5</v>
      </c>
      <c r="H149" s="2" t="s">
        <v>167</v>
      </c>
      <c r="I149" s="2"/>
      <c r="J149" s="2" t="s">
        <v>99</v>
      </c>
      <c r="K149" s="2" t="s">
        <v>114</v>
      </c>
      <c r="L149" s="30" t="s">
        <v>168</v>
      </c>
      <c r="M149" s="30"/>
      <c r="N149" s="30"/>
      <c r="O149" s="30"/>
      <c r="P149" s="3" t="s">
        <v>6</v>
      </c>
      <c r="Q149" s="3">
        <v>25</v>
      </c>
      <c r="R149" s="2">
        <v>24</v>
      </c>
      <c r="S149" s="2">
        <v>16</v>
      </c>
      <c r="T149" s="2" t="s">
        <v>1308</v>
      </c>
      <c r="U149" s="33"/>
      <c r="V149" s="3" t="s">
        <v>137</v>
      </c>
      <c r="W149" s="3">
        <v>68</v>
      </c>
      <c r="X149" s="2">
        <v>56</v>
      </c>
      <c r="Y149" s="2">
        <v>44</v>
      </c>
      <c r="Z149" s="2"/>
      <c r="AA149" s="33" t="s">
        <v>209</v>
      </c>
      <c r="AB149" s="12" t="s">
        <v>116</v>
      </c>
      <c r="AC149" s="12">
        <v>62</v>
      </c>
      <c r="AD149" s="13">
        <v>41</v>
      </c>
      <c r="AE149" s="13">
        <v>30</v>
      </c>
      <c r="AF149" s="13"/>
      <c r="AG149" s="34" t="s">
        <v>180</v>
      </c>
      <c r="AH149" s="2" t="s">
        <v>311</v>
      </c>
      <c r="AI149" s="2" t="s">
        <v>118</v>
      </c>
      <c r="AJ149" s="2" t="s">
        <v>312</v>
      </c>
      <c r="AK149" s="2" t="s">
        <v>313</v>
      </c>
      <c r="AL149" s="2" t="s">
        <v>87</v>
      </c>
      <c r="AM149" s="1" t="s">
        <v>88</v>
      </c>
      <c r="AN149" s="2" t="s">
        <v>89</v>
      </c>
      <c r="AO149" s="1" t="s">
        <v>108</v>
      </c>
      <c r="AP149" s="2" t="s">
        <v>91</v>
      </c>
      <c r="AQ149" s="1" t="s">
        <v>314</v>
      </c>
      <c r="AR149" s="2" t="s">
        <v>93</v>
      </c>
      <c r="AS149" s="14" t="s">
        <v>211</v>
      </c>
      <c r="AT149" s="15" t="s">
        <v>95</v>
      </c>
      <c r="AU149" s="1">
        <v>0</v>
      </c>
      <c r="AV149" s="104">
        <v>3.98</v>
      </c>
      <c r="AW149" s="107">
        <v>2.5</v>
      </c>
      <c r="AX149" s="106">
        <v>1.85</v>
      </c>
      <c r="AY149" s="107">
        <v>1.34</v>
      </c>
      <c r="AZ149" s="106">
        <v>1.81</v>
      </c>
      <c r="BA149" s="108">
        <v>0</v>
      </c>
      <c r="BB149" s="106">
        <v>0</v>
      </c>
      <c r="BC149" s="108">
        <v>1.18</v>
      </c>
      <c r="BD149" s="107">
        <v>1.66</v>
      </c>
      <c r="BE149" s="106">
        <v>2.44</v>
      </c>
      <c r="BF149" s="106">
        <v>5.29</v>
      </c>
      <c r="BG149" s="106">
        <v>6.32</v>
      </c>
      <c r="BH149" s="108">
        <v>2.17</v>
      </c>
      <c r="BI149" s="7">
        <v>2.44</v>
      </c>
      <c r="BJ149" s="7">
        <v>3.74</v>
      </c>
      <c r="BK149" s="4">
        <v>5.22</v>
      </c>
      <c r="BL149" s="4">
        <v>9.77</v>
      </c>
      <c r="BM149" s="97">
        <v>11.16</v>
      </c>
      <c r="BN149" s="4">
        <v>3.88</v>
      </c>
      <c r="BO149" s="6">
        <v>2.58</v>
      </c>
      <c r="BP149" s="7">
        <v>0</v>
      </c>
      <c r="BQ149" s="7">
        <v>0</v>
      </c>
      <c r="BR149" s="7">
        <v>1.78</v>
      </c>
      <c r="BS149" s="8">
        <v>0.99</v>
      </c>
      <c r="BT149" s="7">
        <v>2.12</v>
      </c>
      <c r="BU149" s="8">
        <v>3.5</v>
      </c>
      <c r="BV149" s="6">
        <v>2.48</v>
      </c>
      <c r="BW149" s="7">
        <v>4.18</v>
      </c>
      <c r="BX149" s="7">
        <v>6.3</v>
      </c>
      <c r="BY149" s="7">
        <v>3.99</v>
      </c>
      <c r="BZ149" s="8">
        <v>2.2000000000000002</v>
      </c>
      <c r="CA149" s="7">
        <v>2.91</v>
      </c>
      <c r="CB149" s="7">
        <v>4.74</v>
      </c>
      <c r="CC149" s="4">
        <v>5.45</v>
      </c>
      <c r="CD149" s="4">
        <v>8.7100000000000009</v>
      </c>
      <c r="CE149" s="97">
        <v>12.92</v>
      </c>
      <c r="CF149" s="16">
        <v>23.39</v>
      </c>
      <c r="CG149" s="18">
        <v>28.41</v>
      </c>
      <c r="CH149" s="17">
        <v>29.26</v>
      </c>
      <c r="CI149" s="18">
        <v>29.67</v>
      </c>
      <c r="CJ149" s="17">
        <v>31.16</v>
      </c>
      <c r="CK149" s="19">
        <v>32.869999999999997</v>
      </c>
      <c r="CL149" s="17">
        <v>34.33</v>
      </c>
      <c r="CM149" s="19">
        <v>34.75</v>
      </c>
      <c r="CN149" s="18">
        <v>34.979999999999997</v>
      </c>
      <c r="CO149" s="17">
        <v>36.520000000000003</v>
      </c>
      <c r="CP149" s="17">
        <v>36.79</v>
      </c>
      <c r="CQ149" s="17">
        <v>38.61</v>
      </c>
      <c r="CR149" s="19">
        <v>40.369999999999997</v>
      </c>
      <c r="CS149" s="17">
        <v>41.89</v>
      </c>
      <c r="CT149" s="17">
        <v>44.6</v>
      </c>
      <c r="CU149" s="16">
        <v>41.46</v>
      </c>
      <c r="CV149" s="16">
        <v>36.56</v>
      </c>
      <c r="CW149" s="97">
        <v>36.520000000000003</v>
      </c>
      <c r="CX149" s="16">
        <v>24.81</v>
      </c>
      <c r="CY149" s="18">
        <v>27.5</v>
      </c>
      <c r="CZ149" s="17">
        <v>28.23</v>
      </c>
      <c r="DA149" s="17">
        <v>30.68</v>
      </c>
      <c r="DB149" s="17">
        <v>32.24</v>
      </c>
      <c r="DC149" s="19">
        <v>33.18</v>
      </c>
      <c r="DD149" s="17">
        <v>35.6</v>
      </c>
      <c r="DE149" s="19">
        <v>35.93</v>
      </c>
      <c r="DF149" s="18">
        <v>34.94</v>
      </c>
      <c r="DG149" s="17">
        <v>35.1</v>
      </c>
      <c r="DH149" s="17">
        <v>35.78</v>
      </c>
      <c r="DI149" s="17">
        <v>38.770000000000003</v>
      </c>
      <c r="DJ149" s="19">
        <v>40.76</v>
      </c>
      <c r="DK149" s="17">
        <v>41.65</v>
      </c>
      <c r="DL149" s="17">
        <v>46.28</v>
      </c>
      <c r="DM149" s="16">
        <v>41.85</v>
      </c>
      <c r="DN149" s="16">
        <v>37.17</v>
      </c>
      <c r="DO149" s="97">
        <v>35.24</v>
      </c>
      <c r="DP149" s="16">
        <v>6</v>
      </c>
      <c r="DQ149" s="17">
        <v>8</v>
      </c>
      <c r="DR149" s="17">
        <v>7</v>
      </c>
      <c r="DS149" s="17">
        <v>5</v>
      </c>
      <c r="DT149" s="17">
        <v>1</v>
      </c>
      <c r="DU149" s="17">
        <v>-2</v>
      </c>
      <c r="DV149" s="17">
        <v>-7</v>
      </c>
      <c r="DW149" s="17">
        <v>-9</v>
      </c>
      <c r="DX149" s="17">
        <v>-4</v>
      </c>
      <c r="DY149" s="17">
        <v>0</v>
      </c>
      <c r="DZ149" s="17">
        <v>14</v>
      </c>
      <c r="EA149" s="17">
        <v>22</v>
      </c>
      <c r="EB149" s="17">
        <v>28</v>
      </c>
      <c r="EC149" s="17">
        <v>27</v>
      </c>
      <c r="ED149" s="17">
        <v>26</v>
      </c>
      <c r="EE149" s="20">
        <v>16</v>
      </c>
      <c r="EF149" s="20">
        <v>13</v>
      </c>
      <c r="EG149" s="97">
        <v>13</v>
      </c>
      <c r="EI149" s="129">
        <f t="shared" si="31"/>
        <v>0.10000000000000009</v>
      </c>
      <c r="EJ149" s="129">
        <f t="shared" si="32"/>
        <v>-8.0000000000000071E-2</v>
      </c>
      <c r="EK149" s="129">
        <f t="shared" si="33"/>
        <v>1.85</v>
      </c>
      <c r="EL149" s="129">
        <f t="shared" si="34"/>
        <v>1.34</v>
      </c>
      <c r="EM149" s="129">
        <f t="shared" si="35"/>
        <v>3.0000000000000027E-2</v>
      </c>
      <c r="EN149" s="129">
        <f t="shared" si="36"/>
        <v>-0.99</v>
      </c>
      <c r="EO149" s="129">
        <f t="shared" si="37"/>
        <v>-2.12</v>
      </c>
      <c r="EP149" s="129">
        <f t="shared" si="38"/>
        <v>-2.3200000000000003</v>
      </c>
      <c r="EQ149" s="129">
        <f t="shared" si="39"/>
        <v>-0.82000000000000006</v>
      </c>
      <c r="ER149" s="129">
        <f t="shared" si="40"/>
        <v>-1.7399999999999998</v>
      </c>
      <c r="ES149" s="129">
        <f t="shared" si="41"/>
        <v>-1.0099999999999998</v>
      </c>
      <c r="ET149" s="129">
        <f t="shared" si="42"/>
        <v>2.33</v>
      </c>
      <c r="EU149" s="129">
        <f t="shared" si="43"/>
        <v>-3.0000000000000249E-2</v>
      </c>
      <c r="EV149" s="129">
        <f t="shared" si="44"/>
        <v>-0.4700000000000002</v>
      </c>
      <c r="EW149" s="129">
        <f t="shared" si="45"/>
        <v>-1</v>
      </c>
    </row>
    <row r="150" spans="1:153" ht="14">
      <c r="A150" s="2" t="s">
        <v>1293</v>
      </c>
      <c r="B150" s="2" t="s">
        <v>1666</v>
      </c>
      <c r="C150" s="2">
        <v>13</v>
      </c>
      <c r="D150" s="2">
        <v>9</v>
      </c>
      <c r="E150" s="2">
        <v>53231930</v>
      </c>
      <c r="F150" s="2">
        <v>155.69999999999999</v>
      </c>
      <c r="G150" s="2">
        <v>46.3</v>
      </c>
      <c r="H150" s="2" t="s">
        <v>167</v>
      </c>
      <c r="I150" s="2"/>
      <c r="J150" s="2" t="s">
        <v>99</v>
      </c>
      <c r="K150" s="2" t="s">
        <v>114</v>
      </c>
      <c r="L150" s="30" t="s">
        <v>168</v>
      </c>
      <c r="M150" s="30" t="s">
        <v>674</v>
      </c>
      <c r="N150" s="30"/>
      <c r="O150" s="30"/>
      <c r="P150" s="3" t="s">
        <v>6</v>
      </c>
      <c r="Q150" s="3">
        <v>22</v>
      </c>
      <c r="R150" s="2">
        <v>22</v>
      </c>
      <c r="S150" s="2">
        <v>15</v>
      </c>
      <c r="T150" s="2" t="s">
        <v>1294</v>
      </c>
      <c r="U150" s="33"/>
      <c r="V150" s="3" t="s">
        <v>137</v>
      </c>
      <c r="W150" s="3">
        <v>59</v>
      </c>
      <c r="X150" s="2">
        <v>46</v>
      </c>
      <c r="Y150" s="2">
        <v>33</v>
      </c>
      <c r="Z150" s="2"/>
      <c r="AA150" s="33" t="s">
        <v>209</v>
      </c>
      <c r="AB150" s="12" t="s">
        <v>116</v>
      </c>
      <c r="AC150" s="12">
        <v>53</v>
      </c>
      <c r="AD150" s="13">
        <v>41</v>
      </c>
      <c r="AE150" s="13">
        <v>25</v>
      </c>
      <c r="AF150" s="13"/>
      <c r="AG150" s="34" t="s">
        <v>197</v>
      </c>
      <c r="AH150" s="2" t="s">
        <v>210</v>
      </c>
      <c r="AI150" s="2" t="s">
        <v>118</v>
      </c>
      <c r="AJ150" s="2" t="s">
        <v>119</v>
      </c>
      <c r="AK150" s="2" t="s">
        <v>141</v>
      </c>
      <c r="AL150" s="2" t="s">
        <v>87</v>
      </c>
      <c r="AM150" s="1" t="s">
        <v>176</v>
      </c>
      <c r="AN150" s="2" t="s">
        <v>89</v>
      </c>
      <c r="AO150" s="1" t="s">
        <v>108</v>
      </c>
      <c r="AP150" s="2" t="s">
        <v>91</v>
      </c>
      <c r="AQ150" s="1" t="s">
        <v>211</v>
      </c>
      <c r="AR150" s="2" t="s">
        <v>93</v>
      </c>
      <c r="AS150" s="14" t="s">
        <v>110</v>
      </c>
      <c r="AT150" s="15" t="s">
        <v>95</v>
      </c>
      <c r="AU150" s="1">
        <v>0</v>
      </c>
      <c r="AV150" s="104">
        <v>4.01</v>
      </c>
      <c r="AW150" s="114">
        <v>3.28</v>
      </c>
      <c r="AX150" s="115">
        <v>3.41</v>
      </c>
      <c r="AY150" s="107">
        <v>3.02</v>
      </c>
      <c r="AZ150" s="106">
        <v>2.87</v>
      </c>
      <c r="BA150" s="108">
        <v>2.52</v>
      </c>
      <c r="BB150" s="106">
        <v>2.0699999999999998</v>
      </c>
      <c r="BC150" s="108">
        <v>2.56</v>
      </c>
      <c r="BD150" s="107">
        <v>3.21</v>
      </c>
      <c r="BE150" s="106">
        <v>4.13</v>
      </c>
      <c r="BF150" s="106">
        <v>7.96</v>
      </c>
      <c r="BG150" s="106">
        <v>4.04</v>
      </c>
      <c r="BH150" s="106">
        <v>3.18</v>
      </c>
      <c r="BI150" s="8">
        <v>5.27</v>
      </c>
      <c r="BJ150" s="9">
        <v>7.95</v>
      </c>
      <c r="BK150" s="9">
        <v>12.26</v>
      </c>
      <c r="BL150" s="4">
        <v>15.05</v>
      </c>
      <c r="BM150" s="98"/>
      <c r="BN150" s="4">
        <v>4.62</v>
      </c>
      <c r="BO150" s="39">
        <v>3.62</v>
      </c>
      <c r="BP150" s="5">
        <v>1.94</v>
      </c>
      <c r="BQ150" s="7">
        <v>1.66</v>
      </c>
      <c r="BR150" s="7">
        <v>2.88</v>
      </c>
      <c r="BS150" s="8">
        <v>2.36</v>
      </c>
      <c r="BT150" s="7">
        <v>2.87</v>
      </c>
      <c r="BU150" s="8">
        <v>3.86</v>
      </c>
      <c r="BV150" s="6">
        <v>4.0999999999999996</v>
      </c>
      <c r="BW150" s="7">
        <v>5.34</v>
      </c>
      <c r="BX150" s="7">
        <v>8.7200000000000006</v>
      </c>
      <c r="BY150" s="7">
        <v>5.39</v>
      </c>
      <c r="BZ150" s="7">
        <v>3.69</v>
      </c>
      <c r="CA150" s="8">
        <v>6.52</v>
      </c>
      <c r="CB150" s="9">
        <v>8.3699999999999992</v>
      </c>
      <c r="CC150" s="9">
        <v>12.14</v>
      </c>
      <c r="CD150" s="4">
        <v>15.23</v>
      </c>
      <c r="CE150" s="98"/>
      <c r="CF150" s="16">
        <v>28.17</v>
      </c>
      <c r="CG150" s="40">
        <v>30.96</v>
      </c>
      <c r="CH150" s="23">
        <v>32.67</v>
      </c>
      <c r="CI150" s="18">
        <v>32.630000000000003</v>
      </c>
      <c r="CJ150" s="17">
        <v>34.89</v>
      </c>
      <c r="CK150" s="19">
        <v>36.03</v>
      </c>
      <c r="CL150" s="17">
        <v>35.89</v>
      </c>
      <c r="CM150" s="19">
        <v>38.01</v>
      </c>
      <c r="CN150" s="18">
        <v>38.39</v>
      </c>
      <c r="CO150" s="17">
        <v>38.06</v>
      </c>
      <c r="CP150" s="17">
        <v>40.159999999999997</v>
      </c>
      <c r="CQ150" s="17">
        <v>43.49</v>
      </c>
      <c r="CR150" s="17">
        <v>45.52</v>
      </c>
      <c r="CS150" s="19">
        <v>45.8</v>
      </c>
      <c r="CT150" s="20">
        <v>46.97</v>
      </c>
      <c r="CU150" s="20">
        <v>43.17</v>
      </c>
      <c r="CV150" s="16">
        <v>42.32</v>
      </c>
      <c r="CW150" s="100"/>
      <c r="CX150" s="16">
        <v>28.39</v>
      </c>
      <c r="CY150" s="40">
        <v>31.12</v>
      </c>
      <c r="CZ150" s="23">
        <v>33.07</v>
      </c>
      <c r="DA150" s="17">
        <v>32.18</v>
      </c>
      <c r="DB150" s="17">
        <v>34.96</v>
      </c>
      <c r="DC150" s="19">
        <v>37.270000000000003</v>
      </c>
      <c r="DD150" s="17">
        <v>36.07</v>
      </c>
      <c r="DE150" s="19">
        <v>37.36</v>
      </c>
      <c r="DF150" s="18">
        <v>38.76</v>
      </c>
      <c r="DG150" s="17">
        <v>38.15</v>
      </c>
      <c r="DH150" s="17">
        <v>39.49</v>
      </c>
      <c r="DI150" s="17">
        <v>42.84</v>
      </c>
      <c r="DJ150" s="17">
        <v>44.96</v>
      </c>
      <c r="DK150" s="19">
        <v>46.7</v>
      </c>
      <c r="DL150" s="20">
        <v>46.75</v>
      </c>
      <c r="DM150" s="20">
        <v>42.7</v>
      </c>
      <c r="DN150" s="16">
        <v>42.14</v>
      </c>
      <c r="DO150" s="100"/>
      <c r="DP150" s="16">
        <v>1</v>
      </c>
      <c r="DQ150" s="23">
        <v>3</v>
      </c>
      <c r="DR150" s="23">
        <v>4</v>
      </c>
      <c r="DS150" s="17">
        <v>0</v>
      </c>
      <c r="DT150" s="17">
        <v>-3</v>
      </c>
      <c r="DU150" s="17">
        <v>-10</v>
      </c>
      <c r="DV150" s="17">
        <v>-15</v>
      </c>
      <c r="DW150" s="17">
        <v>-16</v>
      </c>
      <c r="DX150" s="17">
        <v>-11</v>
      </c>
      <c r="DY150" s="17">
        <v>-1</v>
      </c>
      <c r="DZ150" s="17">
        <v>8</v>
      </c>
      <c r="EA150" s="17">
        <v>13</v>
      </c>
      <c r="EB150" s="17">
        <v>18</v>
      </c>
      <c r="EC150" s="17">
        <v>17</v>
      </c>
      <c r="ED150" s="20">
        <v>13</v>
      </c>
      <c r="EE150" s="20">
        <v>11</v>
      </c>
      <c r="EF150" s="20">
        <v>11</v>
      </c>
      <c r="EG150" s="101"/>
      <c r="EI150" s="129">
        <f t="shared" si="31"/>
        <v>-0.61000000000000032</v>
      </c>
      <c r="EJ150" s="129">
        <f t="shared" si="32"/>
        <v>-0.3400000000000003</v>
      </c>
      <c r="EK150" s="129">
        <f t="shared" si="33"/>
        <v>1.4700000000000002</v>
      </c>
      <c r="EL150" s="129">
        <f t="shared" si="34"/>
        <v>1.36</v>
      </c>
      <c r="EM150" s="129">
        <f t="shared" si="35"/>
        <v>-9.9999999999997868E-3</v>
      </c>
      <c r="EN150" s="129">
        <f t="shared" si="36"/>
        <v>0.16000000000000014</v>
      </c>
      <c r="EO150" s="129">
        <f t="shared" si="37"/>
        <v>-0.80000000000000027</v>
      </c>
      <c r="EP150" s="129">
        <f t="shared" si="38"/>
        <v>-1.2999999999999998</v>
      </c>
      <c r="EQ150" s="129">
        <f t="shared" si="39"/>
        <v>-0.88999999999999968</v>
      </c>
      <c r="ER150" s="129">
        <f t="shared" si="40"/>
        <v>-1.21</v>
      </c>
      <c r="ES150" s="129">
        <f t="shared" si="41"/>
        <v>-0.76000000000000068</v>
      </c>
      <c r="ET150" s="129">
        <f t="shared" si="42"/>
        <v>-1.3499999999999996</v>
      </c>
      <c r="EU150" s="129">
        <f t="shared" si="43"/>
        <v>-0.50999999999999979</v>
      </c>
      <c r="EV150" s="129">
        <f t="shared" si="44"/>
        <v>-1.25</v>
      </c>
      <c r="EW150" s="129">
        <f t="shared" si="45"/>
        <v>-0.41999999999999904</v>
      </c>
    </row>
    <row r="151" spans="1:153" ht="14">
      <c r="A151" s="2" t="s">
        <v>1270</v>
      </c>
      <c r="B151" s="2" t="s">
        <v>1666</v>
      </c>
      <c r="C151" s="2">
        <v>19</v>
      </c>
      <c r="D151" s="2">
        <v>1</v>
      </c>
      <c r="E151" s="2">
        <v>53620763</v>
      </c>
      <c r="F151" s="2">
        <v>158.69999999999999</v>
      </c>
      <c r="G151" s="2">
        <v>53.2</v>
      </c>
      <c r="H151" s="2" t="s">
        <v>167</v>
      </c>
      <c r="I151" s="2"/>
      <c r="J151" s="2" t="s">
        <v>99</v>
      </c>
      <c r="K151" s="2" t="s">
        <v>114</v>
      </c>
      <c r="L151" s="30" t="s">
        <v>168</v>
      </c>
      <c r="M151" s="30"/>
      <c r="N151" s="30"/>
      <c r="O151" s="30"/>
      <c r="P151" s="2" t="s">
        <v>48</v>
      </c>
      <c r="Q151" s="2">
        <v>25</v>
      </c>
      <c r="R151" s="2">
        <v>24</v>
      </c>
      <c r="S151" s="2">
        <v>19</v>
      </c>
      <c r="T151" s="2" t="s">
        <v>710</v>
      </c>
      <c r="U151" s="33"/>
      <c r="V151" s="3" t="s">
        <v>115</v>
      </c>
      <c r="W151" s="3">
        <v>90</v>
      </c>
      <c r="X151" s="2">
        <v>75</v>
      </c>
      <c r="Y151" s="2">
        <v>69</v>
      </c>
      <c r="Z151" s="2"/>
      <c r="AA151" s="2" t="s">
        <v>209</v>
      </c>
      <c r="AB151" s="3" t="s">
        <v>116</v>
      </c>
      <c r="AC151" s="3">
        <v>86</v>
      </c>
      <c r="AD151" s="2">
        <v>67</v>
      </c>
      <c r="AE151" s="2">
        <v>54</v>
      </c>
      <c r="AF151" s="2"/>
      <c r="AG151" s="33" t="s">
        <v>180</v>
      </c>
      <c r="AH151" s="2" t="s">
        <v>117</v>
      </c>
      <c r="AI151" s="2" t="s">
        <v>118</v>
      </c>
      <c r="AJ151" s="2" t="s">
        <v>119</v>
      </c>
      <c r="AK151" s="2" t="s">
        <v>120</v>
      </c>
      <c r="AL151" s="2" t="s">
        <v>87</v>
      </c>
      <c r="AM151" s="1" t="s">
        <v>88</v>
      </c>
      <c r="AN151" s="2" t="s">
        <v>89</v>
      </c>
      <c r="AO151" s="1" t="s">
        <v>108</v>
      </c>
      <c r="AP151" s="2" t="s">
        <v>91</v>
      </c>
      <c r="AQ151" s="1" t="s">
        <v>121</v>
      </c>
      <c r="AR151" s="2" t="s">
        <v>93</v>
      </c>
      <c r="AS151" s="14" t="s">
        <v>122</v>
      </c>
      <c r="AT151" s="15" t="s">
        <v>95</v>
      </c>
      <c r="AU151" s="1">
        <v>8</v>
      </c>
      <c r="AV151" s="104">
        <v>5.35</v>
      </c>
      <c r="AW151" s="107">
        <v>4.0199999999999996</v>
      </c>
      <c r="AX151" s="106">
        <v>3.27</v>
      </c>
      <c r="AY151" s="107">
        <v>2.8</v>
      </c>
      <c r="AZ151" s="106">
        <v>0</v>
      </c>
      <c r="BA151" s="108">
        <v>0</v>
      </c>
      <c r="BB151" s="106">
        <v>0</v>
      </c>
      <c r="BC151" s="108">
        <v>0</v>
      </c>
      <c r="BD151" s="107">
        <v>0</v>
      </c>
      <c r="BE151" s="106">
        <v>3.23</v>
      </c>
      <c r="BF151" s="106">
        <v>5.48</v>
      </c>
      <c r="BG151" s="106">
        <v>5.37</v>
      </c>
      <c r="BH151" s="106">
        <v>1.79</v>
      </c>
      <c r="BI151" s="8">
        <v>3.28</v>
      </c>
      <c r="BJ151" s="7">
        <v>4.4800000000000004</v>
      </c>
      <c r="BK151" s="7">
        <v>6.41</v>
      </c>
      <c r="BL151" s="4">
        <v>10.44</v>
      </c>
      <c r="BM151" s="4">
        <v>13.2</v>
      </c>
      <c r="BN151" s="4">
        <v>4.75</v>
      </c>
      <c r="BO151" s="6">
        <v>0.8</v>
      </c>
      <c r="BP151" s="7">
        <v>0</v>
      </c>
      <c r="BQ151" s="7">
        <v>0</v>
      </c>
      <c r="BR151" s="7">
        <v>1.5</v>
      </c>
      <c r="BS151" s="8">
        <v>2.12</v>
      </c>
      <c r="BT151" s="7">
        <v>1.73</v>
      </c>
      <c r="BU151" s="8">
        <v>2.0499999999999998</v>
      </c>
      <c r="BV151" s="6">
        <v>2.11</v>
      </c>
      <c r="BW151" s="7">
        <v>5.31</v>
      </c>
      <c r="BX151" s="7">
        <v>5.07</v>
      </c>
      <c r="BY151" s="7">
        <v>4.17</v>
      </c>
      <c r="BZ151" s="7">
        <v>0</v>
      </c>
      <c r="CA151" s="8">
        <v>3.43</v>
      </c>
      <c r="CB151" s="7">
        <v>5.98</v>
      </c>
      <c r="CC151" s="7">
        <v>6.72</v>
      </c>
      <c r="CD151" s="4">
        <v>9.02</v>
      </c>
      <c r="CE151" s="4">
        <v>13.39</v>
      </c>
      <c r="CF151" s="16">
        <v>28.29</v>
      </c>
      <c r="CG151" s="18">
        <v>31.31</v>
      </c>
      <c r="CH151" s="17">
        <v>31.95</v>
      </c>
      <c r="CI151" s="18">
        <v>33.67</v>
      </c>
      <c r="CJ151" s="17">
        <v>36.1</v>
      </c>
      <c r="CK151" s="19">
        <v>38.340000000000003</v>
      </c>
      <c r="CL151" s="17">
        <v>40.33</v>
      </c>
      <c r="CM151" s="19">
        <v>41.13</v>
      </c>
      <c r="CN151" s="18">
        <v>40.61</v>
      </c>
      <c r="CO151" s="17">
        <v>41.74</v>
      </c>
      <c r="CP151" s="17">
        <v>41.69</v>
      </c>
      <c r="CQ151" s="17">
        <v>44.02</v>
      </c>
      <c r="CR151" s="17">
        <v>46.22</v>
      </c>
      <c r="CS151" s="19">
        <v>47.59</v>
      </c>
      <c r="CT151" s="17">
        <v>46.02</v>
      </c>
      <c r="CU151" s="17">
        <v>45.96</v>
      </c>
      <c r="CV151" s="16">
        <v>45.39</v>
      </c>
      <c r="CW151" s="16">
        <v>43.85</v>
      </c>
      <c r="CX151" s="16">
        <v>28.7</v>
      </c>
      <c r="CY151" s="18">
        <v>30.56</v>
      </c>
      <c r="CZ151" s="17">
        <v>31.75</v>
      </c>
      <c r="DA151" s="17">
        <v>34.64</v>
      </c>
      <c r="DB151" s="17">
        <v>36.82</v>
      </c>
      <c r="DC151" s="19">
        <v>39.619999999999997</v>
      </c>
      <c r="DD151" s="17">
        <v>40.14</v>
      </c>
      <c r="DE151" s="19">
        <v>40.01</v>
      </c>
      <c r="DF151" s="18">
        <v>40.19</v>
      </c>
      <c r="DG151" s="17">
        <v>40.31</v>
      </c>
      <c r="DH151" s="17">
        <v>41.14</v>
      </c>
      <c r="DI151" s="17">
        <v>44.43</v>
      </c>
      <c r="DJ151" s="17">
        <v>45.2</v>
      </c>
      <c r="DK151" s="19">
        <v>47.35</v>
      </c>
      <c r="DL151" s="17">
        <v>45.56</v>
      </c>
      <c r="DM151" s="17">
        <v>45.97</v>
      </c>
      <c r="DN151" s="16">
        <v>44.31</v>
      </c>
      <c r="DO151" s="16">
        <v>43.65</v>
      </c>
      <c r="DP151" s="16">
        <v>12</v>
      </c>
      <c r="DQ151" s="17">
        <v>12</v>
      </c>
      <c r="DR151" s="17">
        <v>9</v>
      </c>
      <c r="DS151" s="17">
        <v>1</v>
      </c>
      <c r="DT151" s="17">
        <v>-6</v>
      </c>
      <c r="DU151" s="17">
        <v>-14</v>
      </c>
      <c r="DV151" s="17">
        <v>-16</v>
      </c>
      <c r="DW151" s="17">
        <v>-12</v>
      </c>
      <c r="DX151" s="17">
        <v>-8</v>
      </c>
      <c r="DY151" s="17">
        <v>0</v>
      </c>
      <c r="DZ151" s="17">
        <v>16</v>
      </c>
      <c r="EA151" s="17">
        <v>25</v>
      </c>
      <c r="EB151" s="17">
        <v>31</v>
      </c>
      <c r="EC151" s="17">
        <v>31</v>
      </c>
      <c r="ED151" s="17">
        <v>30</v>
      </c>
      <c r="EE151" s="17">
        <v>22</v>
      </c>
      <c r="EF151" s="20">
        <v>15</v>
      </c>
      <c r="EG151" s="20">
        <v>14</v>
      </c>
      <c r="EI151" s="129">
        <f t="shared" si="31"/>
        <v>0.59999999999999964</v>
      </c>
      <c r="EJ151" s="129">
        <f t="shared" si="32"/>
        <v>3.2199999999999998</v>
      </c>
      <c r="EK151" s="129">
        <f t="shared" si="33"/>
        <v>3.27</v>
      </c>
      <c r="EL151" s="129">
        <f t="shared" si="34"/>
        <v>2.8</v>
      </c>
      <c r="EM151" s="129">
        <f t="shared" si="35"/>
        <v>-1.5</v>
      </c>
      <c r="EN151" s="129">
        <f t="shared" si="36"/>
        <v>-2.12</v>
      </c>
      <c r="EO151" s="129">
        <f t="shared" si="37"/>
        <v>-1.73</v>
      </c>
      <c r="EP151" s="129">
        <f t="shared" si="38"/>
        <v>-2.0499999999999998</v>
      </c>
      <c r="EQ151" s="129">
        <f t="shared" si="39"/>
        <v>-2.11</v>
      </c>
      <c r="ER151" s="129">
        <f t="shared" si="40"/>
        <v>-2.0799999999999996</v>
      </c>
      <c r="ES151" s="129">
        <f t="shared" si="41"/>
        <v>0.41000000000000014</v>
      </c>
      <c r="ET151" s="129">
        <f t="shared" si="42"/>
        <v>1.2000000000000002</v>
      </c>
      <c r="EU151" s="129">
        <f t="shared" si="43"/>
        <v>1.79</v>
      </c>
      <c r="EV151" s="129">
        <f t="shared" si="44"/>
        <v>-0.15000000000000036</v>
      </c>
      <c r="EW151" s="129">
        <f t="shared" si="45"/>
        <v>-1.5</v>
      </c>
    </row>
    <row r="152" spans="1:153" ht="14">
      <c r="A152" s="2" t="s">
        <v>1141</v>
      </c>
      <c r="B152" s="2" t="s">
        <v>1666</v>
      </c>
      <c r="C152" s="2">
        <v>14</v>
      </c>
      <c r="D152" s="2">
        <v>3</v>
      </c>
      <c r="E152" s="2">
        <v>52273979</v>
      </c>
      <c r="F152" s="2">
        <v>154.9</v>
      </c>
      <c r="G152" s="2">
        <v>46.1</v>
      </c>
      <c r="H152" s="2" t="s">
        <v>167</v>
      </c>
      <c r="I152" s="2"/>
      <c r="J152" s="2" t="s">
        <v>99</v>
      </c>
      <c r="K152" s="2" t="s">
        <v>114</v>
      </c>
      <c r="L152" s="30" t="s">
        <v>1143</v>
      </c>
      <c r="M152" s="30" t="s">
        <v>168</v>
      </c>
      <c r="N152" s="30"/>
      <c r="O152" s="30"/>
      <c r="P152" s="2" t="s">
        <v>48</v>
      </c>
      <c r="Q152" s="2">
        <v>17</v>
      </c>
      <c r="R152" s="2">
        <v>16</v>
      </c>
      <c r="S152" s="2">
        <v>15</v>
      </c>
      <c r="T152" s="2" t="s">
        <v>1144</v>
      </c>
      <c r="U152" s="33"/>
      <c r="V152" s="3" t="s">
        <v>64</v>
      </c>
      <c r="W152" s="3">
        <v>56</v>
      </c>
      <c r="X152" s="2">
        <v>49</v>
      </c>
      <c r="Y152" s="2">
        <v>41</v>
      </c>
      <c r="Z152" s="2"/>
      <c r="AA152" s="2" t="s">
        <v>209</v>
      </c>
      <c r="AB152" s="3" t="s">
        <v>126</v>
      </c>
      <c r="AC152" s="3">
        <v>56</v>
      </c>
      <c r="AD152" s="2">
        <v>46</v>
      </c>
      <c r="AE152" s="2">
        <v>29</v>
      </c>
      <c r="AF152" s="2"/>
      <c r="AG152" s="33" t="s">
        <v>152</v>
      </c>
      <c r="AH152" s="2" t="s">
        <v>239</v>
      </c>
      <c r="AI152" s="2" t="s">
        <v>1029</v>
      </c>
      <c r="AJ152" s="2" t="s">
        <v>642</v>
      </c>
      <c r="AK152" s="2" t="s">
        <v>313</v>
      </c>
      <c r="AL152" s="2" t="s">
        <v>87</v>
      </c>
      <c r="AM152" s="1" t="s">
        <v>88</v>
      </c>
      <c r="AN152" s="2" t="s">
        <v>89</v>
      </c>
      <c r="AO152" s="1" t="s">
        <v>131</v>
      </c>
      <c r="AP152" s="2" t="s">
        <v>91</v>
      </c>
      <c r="AQ152" s="1" t="s">
        <v>1145</v>
      </c>
      <c r="AR152" s="2" t="s">
        <v>93</v>
      </c>
      <c r="AS152" s="14" t="s">
        <v>1146</v>
      </c>
      <c r="AT152" s="15" t="s">
        <v>95</v>
      </c>
      <c r="AU152" s="1">
        <v>8</v>
      </c>
      <c r="AV152" s="104">
        <v>3.51</v>
      </c>
      <c r="AW152" s="114">
        <v>3.46</v>
      </c>
      <c r="AX152" s="106">
        <v>2.83</v>
      </c>
      <c r="AY152" s="107">
        <v>1.34</v>
      </c>
      <c r="AZ152" s="106">
        <v>0.54</v>
      </c>
      <c r="BA152" s="108">
        <v>0</v>
      </c>
      <c r="BB152" s="106">
        <v>0</v>
      </c>
      <c r="BC152" s="108">
        <v>0</v>
      </c>
      <c r="BD152" s="107">
        <v>1.27</v>
      </c>
      <c r="BE152" s="106">
        <v>1.39</v>
      </c>
      <c r="BF152" s="106">
        <v>3.33</v>
      </c>
      <c r="BG152" s="106">
        <v>3.26</v>
      </c>
      <c r="BH152" s="106">
        <v>2.87</v>
      </c>
      <c r="BI152" s="8">
        <v>3.73</v>
      </c>
      <c r="BJ152" s="7">
        <v>5.82</v>
      </c>
      <c r="BK152" s="9">
        <v>7.31</v>
      </c>
      <c r="BL152" s="4">
        <v>12.33</v>
      </c>
      <c r="BM152" s="4">
        <v>17.43</v>
      </c>
      <c r="BN152" s="4">
        <v>2.72</v>
      </c>
      <c r="BO152" s="39">
        <v>1.39</v>
      </c>
      <c r="BP152" s="7">
        <v>0</v>
      </c>
      <c r="BQ152" s="7">
        <v>1.1499999999999999</v>
      </c>
      <c r="BR152" s="7">
        <v>2.11</v>
      </c>
      <c r="BS152" s="8">
        <v>2.12</v>
      </c>
      <c r="BT152" s="7">
        <v>1.74</v>
      </c>
      <c r="BU152" s="8">
        <v>1.78</v>
      </c>
      <c r="BV152" s="6">
        <v>2.11</v>
      </c>
      <c r="BW152" s="7">
        <v>2.39</v>
      </c>
      <c r="BX152" s="7">
        <v>3.92</v>
      </c>
      <c r="BY152" s="7">
        <v>4.0599999999999996</v>
      </c>
      <c r="BZ152" s="7">
        <v>3.38</v>
      </c>
      <c r="CA152" s="8">
        <v>5.69</v>
      </c>
      <c r="CB152" s="7">
        <v>5.62</v>
      </c>
      <c r="CC152" s="9">
        <v>6.8</v>
      </c>
      <c r="CD152" s="4">
        <v>12.39</v>
      </c>
      <c r="CE152" s="4">
        <v>18.989999999999998</v>
      </c>
      <c r="CF152" s="16">
        <v>28.87</v>
      </c>
      <c r="CG152" s="40">
        <v>30.45</v>
      </c>
      <c r="CH152" s="17">
        <v>30.04</v>
      </c>
      <c r="CI152" s="18">
        <v>32.020000000000003</v>
      </c>
      <c r="CJ152" s="17">
        <v>34.79</v>
      </c>
      <c r="CK152" s="19">
        <v>36.729999999999997</v>
      </c>
      <c r="CL152" s="17">
        <v>38.479999999999997</v>
      </c>
      <c r="CM152" s="19">
        <v>37.119999999999997</v>
      </c>
      <c r="CN152" s="18">
        <v>38.96</v>
      </c>
      <c r="CO152" s="17">
        <v>38.28</v>
      </c>
      <c r="CP152" s="17">
        <v>41.06</v>
      </c>
      <c r="CQ152" s="17">
        <v>41.49</v>
      </c>
      <c r="CR152" s="17">
        <v>44.26</v>
      </c>
      <c r="CS152" s="19">
        <v>46.33</v>
      </c>
      <c r="CT152" s="17">
        <v>46.65</v>
      </c>
      <c r="CU152" s="20">
        <v>41.18</v>
      </c>
      <c r="CV152" s="16">
        <v>37.130000000000003</v>
      </c>
      <c r="CW152" s="16">
        <v>38.08</v>
      </c>
      <c r="CX152" s="16">
        <v>28.93</v>
      </c>
      <c r="CY152" s="40">
        <v>31.63</v>
      </c>
      <c r="CZ152" s="17">
        <v>31.33</v>
      </c>
      <c r="DA152" s="17">
        <v>33.32</v>
      </c>
      <c r="DB152" s="17">
        <v>35.17</v>
      </c>
      <c r="DC152" s="19">
        <v>36.770000000000003</v>
      </c>
      <c r="DD152" s="17">
        <v>38.01</v>
      </c>
      <c r="DE152" s="19">
        <v>37.89</v>
      </c>
      <c r="DF152" s="18">
        <v>39.17</v>
      </c>
      <c r="DG152" s="17">
        <v>38.29</v>
      </c>
      <c r="DH152" s="17">
        <v>40.82</v>
      </c>
      <c r="DI152" s="17">
        <v>40.75</v>
      </c>
      <c r="DJ152" s="17">
        <v>44.86</v>
      </c>
      <c r="DK152" s="19">
        <v>46.02</v>
      </c>
      <c r="DL152" s="17">
        <v>47.44</v>
      </c>
      <c r="DM152" s="20">
        <v>42.37</v>
      </c>
      <c r="DN152" s="16">
        <v>38.11</v>
      </c>
      <c r="DO152" s="16">
        <v>39.51</v>
      </c>
      <c r="DP152" s="16">
        <v>8</v>
      </c>
      <c r="DQ152" s="23">
        <v>8</v>
      </c>
      <c r="DR152" s="17">
        <v>4</v>
      </c>
      <c r="DS152" s="17">
        <v>1</v>
      </c>
      <c r="DT152" s="17">
        <v>-5</v>
      </c>
      <c r="DU152" s="17">
        <v>-7</v>
      </c>
      <c r="DV152" s="17">
        <v>-10</v>
      </c>
      <c r="DW152" s="17">
        <v>-7</v>
      </c>
      <c r="DX152" s="17">
        <v>-4</v>
      </c>
      <c r="DY152" s="17">
        <v>5</v>
      </c>
      <c r="DZ152" s="17">
        <v>12</v>
      </c>
      <c r="EA152" s="17">
        <v>17</v>
      </c>
      <c r="EB152" s="17">
        <v>20</v>
      </c>
      <c r="EC152" s="17">
        <v>19</v>
      </c>
      <c r="ED152" s="17">
        <v>12</v>
      </c>
      <c r="EE152" s="20">
        <v>5</v>
      </c>
      <c r="EF152" s="20">
        <v>5</v>
      </c>
      <c r="EG152" s="20">
        <v>5</v>
      </c>
      <c r="EI152" s="129">
        <f t="shared" si="31"/>
        <v>0.78999999999999959</v>
      </c>
      <c r="EJ152" s="129">
        <f t="shared" si="32"/>
        <v>2.0700000000000003</v>
      </c>
      <c r="EK152" s="129">
        <f t="shared" si="33"/>
        <v>2.83</v>
      </c>
      <c r="EL152" s="129">
        <f t="shared" si="34"/>
        <v>0.19000000000000017</v>
      </c>
      <c r="EM152" s="129">
        <f t="shared" si="35"/>
        <v>-1.5699999999999998</v>
      </c>
      <c r="EN152" s="129">
        <f t="shared" si="36"/>
        <v>-2.12</v>
      </c>
      <c r="EO152" s="129">
        <f t="shared" si="37"/>
        <v>-1.74</v>
      </c>
      <c r="EP152" s="129">
        <f t="shared" si="38"/>
        <v>-1.78</v>
      </c>
      <c r="EQ152" s="129">
        <f t="shared" si="39"/>
        <v>-0.83999999999999986</v>
      </c>
      <c r="ER152" s="129">
        <f t="shared" si="40"/>
        <v>-1.0000000000000002</v>
      </c>
      <c r="ES152" s="129">
        <f t="shared" si="41"/>
        <v>-0.58999999999999986</v>
      </c>
      <c r="ET152" s="129">
        <f t="shared" si="42"/>
        <v>-0.79999999999999982</v>
      </c>
      <c r="EU152" s="129">
        <f t="shared" si="43"/>
        <v>-0.50999999999999979</v>
      </c>
      <c r="EV152" s="129">
        <f t="shared" si="44"/>
        <v>-1.9600000000000004</v>
      </c>
      <c r="EW152" s="129">
        <f t="shared" si="45"/>
        <v>0.20000000000000018</v>
      </c>
    </row>
    <row r="153" spans="1:153" ht="14">
      <c r="A153" s="2" t="s">
        <v>740</v>
      </c>
      <c r="B153" s="2" t="s">
        <v>1667</v>
      </c>
      <c r="C153" s="2">
        <v>14</v>
      </c>
      <c r="D153" s="2">
        <v>6</v>
      </c>
      <c r="E153" s="2">
        <v>27525270</v>
      </c>
      <c r="F153" s="2">
        <v>166</v>
      </c>
      <c r="G153" s="2">
        <v>41.4</v>
      </c>
      <c r="H153" s="2"/>
      <c r="I153" s="2"/>
      <c r="J153" s="2" t="s">
        <v>158</v>
      </c>
      <c r="K153" s="2" t="s">
        <v>743</v>
      </c>
      <c r="L153" s="30" t="s">
        <v>598</v>
      </c>
      <c r="M153" s="30" t="s">
        <v>498</v>
      </c>
      <c r="N153" s="36"/>
      <c r="O153" s="30"/>
      <c r="P153" s="3" t="s">
        <v>6</v>
      </c>
      <c r="Q153" s="3">
        <v>25</v>
      </c>
      <c r="R153" s="2">
        <v>22</v>
      </c>
      <c r="S153" s="2">
        <v>24</v>
      </c>
      <c r="T153" s="2" t="s">
        <v>280</v>
      </c>
      <c r="U153" s="33"/>
      <c r="V153" s="3" t="s">
        <v>232</v>
      </c>
      <c r="W153" s="3">
        <v>67</v>
      </c>
      <c r="X153" s="2">
        <v>45</v>
      </c>
      <c r="Y153" s="2">
        <v>45</v>
      </c>
      <c r="Z153" s="2"/>
      <c r="AA153" s="33" t="s">
        <v>242</v>
      </c>
      <c r="AB153" s="12" t="s">
        <v>217</v>
      </c>
      <c r="AC153" s="12">
        <v>36</v>
      </c>
      <c r="AD153" s="13">
        <v>28</v>
      </c>
      <c r="AE153" s="13">
        <v>25</v>
      </c>
      <c r="AF153" s="13"/>
      <c r="AG153" s="34" t="s">
        <v>131</v>
      </c>
      <c r="AH153" s="2" t="s">
        <v>272</v>
      </c>
      <c r="AI153" s="2" t="s">
        <v>323</v>
      </c>
      <c r="AJ153" s="2" t="s">
        <v>744</v>
      </c>
      <c r="AK153" s="2" t="s">
        <v>353</v>
      </c>
      <c r="AL153" s="2" t="s">
        <v>87</v>
      </c>
      <c r="AM153" s="1"/>
      <c r="AN153" s="2" t="s">
        <v>89</v>
      </c>
      <c r="AO153" s="1"/>
      <c r="AP153" s="2" t="s">
        <v>91</v>
      </c>
      <c r="AQ153" s="1" t="s">
        <v>745</v>
      </c>
      <c r="AR153" s="2" t="s">
        <v>93</v>
      </c>
      <c r="AS153" s="14" t="s">
        <v>746</v>
      </c>
      <c r="AT153" s="13" t="s">
        <v>95</v>
      </c>
      <c r="AU153" s="1">
        <v>3</v>
      </c>
      <c r="AV153" s="104">
        <v>3.48</v>
      </c>
      <c r="AW153" s="105">
        <v>3.58</v>
      </c>
      <c r="AX153" s="109">
        <v>1.81</v>
      </c>
      <c r="AY153" s="107">
        <v>0.45</v>
      </c>
      <c r="AZ153" s="106">
        <v>0.45</v>
      </c>
      <c r="BA153" s="108">
        <v>0.39</v>
      </c>
      <c r="BB153" s="106">
        <v>0.35</v>
      </c>
      <c r="BC153" s="108">
        <v>0.83</v>
      </c>
      <c r="BD153" s="107">
        <v>1.05</v>
      </c>
      <c r="BE153" s="106">
        <v>2.2799999999999998</v>
      </c>
      <c r="BF153" s="106">
        <v>5.35</v>
      </c>
      <c r="BG153" s="106">
        <v>5.31</v>
      </c>
      <c r="BH153" s="106">
        <v>3.39</v>
      </c>
      <c r="BI153" s="8">
        <v>3.46</v>
      </c>
      <c r="BJ153" s="7">
        <v>5.54</v>
      </c>
      <c r="BK153" s="9">
        <v>6.91</v>
      </c>
      <c r="BL153" s="4">
        <v>10.83</v>
      </c>
      <c r="BM153" s="4">
        <v>19.55</v>
      </c>
      <c r="BN153" s="4">
        <v>3.55</v>
      </c>
      <c r="BO153" s="26">
        <v>4.29</v>
      </c>
      <c r="BP153" s="25">
        <v>0.25</v>
      </c>
      <c r="BQ153" s="53">
        <v>1.06</v>
      </c>
      <c r="BR153" s="53">
        <v>0.18</v>
      </c>
      <c r="BS153" s="54">
        <v>0.37</v>
      </c>
      <c r="BT153" s="53">
        <v>1.37</v>
      </c>
      <c r="BU153" s="54">
        <v>0.88</v>
      </c>
      <c r="BV153" s="55">
        <v>0.25</v>
      </c>
      <c r="BW153" s="53">
        <v>2.93</v>
      </c>
      <c r="BX153" s="53">
        <v>6.01</v>
      </c>
      <c r="BY153" s="53">
        <v>4.84</v>
      </c>
      <c r="BZ153" s="7">
        <v>3.36</v>
      </c>
      <c r="CA153" s="8">
        <v>3.92</v>
      </c>
      <c r="CB153" s="7">
        <v>6.67</v>
      </c>
      <c r="CC153" s="9">
        <v>6.85</v>
      </c>
      <c r="CD153" s="4">
        <v>9.43</v>
      </c>
      <c r="CE153" s="4">
        <v>16.7</v>
      </c>
      <c r="CF153" s="16">
        <v>26.3</v>
      </c>
      <c r="CG153" s="38">
        <v>31.35</v>
      </c>
      <c r="CH153" s="20">
        <v>32.75</v>
      </c>
      <c r="CI153" s="18">
        <v>33.770000000000003</v>
      </c>
      <c r="CJ153" s="17">
        <v>35.590000000000003</v>
      </c>
      <c r="CK153" s="19">
        <v>37.56</v>
      </c>
      <c r="CL153" s="17">
        <v>38.01</v>
      </c>
      <c r="CM153" s="19">
        <v>37.520000000000003</v>
      </c>
      <c r="CN153" s="18">
        <v>38.29</v>
      </c>
      <c r="CO153" s="17">
        <v>38.69</v>
      </c>
      <c r="CP153" s="17">
        <v>39.159999999999997</v>
      </c>
      <c r="CQ153" s="17">
        <v>40.33</v>
      </c>
      <c r="CR153" s="17">
        <v>40.43</v>
      </c>
      <c r="CS153" s="19">
        <v>42.32</v>
      </c>
      <c r="CT153" s="17">
        <v>43.27</v>
      </c>
      <c r="CU153" s="20">
        <v>40.630000000000003</v>
      </c>
      <c r="CV153" s="16">
        <v>40.950000000000003</v>
      </c>
      <c r="CW153" s="16">
        <v>41.33</v>
      </c>
      <c r="CX153" s="16">
        <v>26.54</v>
      </c>
      <c r="CY153" s="38">
        <v>31.25</v>
      </c>
      <c r="CZ153" s="20">
        <v>32.25</v>
      </c>
      <c r="DA153" s="17">
        <v>33.979999999999997</v>
      </c>
      <c r="DB153" s="17">
        <v>35.86</v>
      </c>
      <c r="DC153" s="19">
        <v>37.31</v>
      </c>
      <c r="DD153" s="17">
        <v>37.26</v>
      </c>
      <c r="DE153" s="19">
        <v>37.31</v>
      </c>
      <c r="DF153" s="18">
        <v>38.65</v>
      </c>
      <c r="DG153" s="17">
        <v>38.57</v>
      </c>
      <c r="DH153" s="17">
        <v>39.21</v>
      </c>
      <c r="DI153" s="17">
        <v>40.090000000000003</v>
      </c>
      <c r="DJ153" s="17">
        <v>40.35</v>
      </c>
      <c r="DK153" s="19">
        <v>42.15</v>
      </c>
      <c r="DL153" s="17">
        <v>42.63</v>
      </c>
      <c r="DM153" s="20">
        <v>40.51</v>
      </c>
      <c r="DN153" s="16">
        <v>40.86</v>
      </c>
      <c r="DO153" s="16">
        <v>40.549999999999997</v>
      </c>
      <c r="DP153" s="16">
        <v>1</v>
      </c>
      <c r="DQ153" s="20">
        <v>3</v>
      </c>
      <c r="DR153" s="20">
        <v>4</v>
      </c>
      <c r="DS153" s="17">
        <v>0</v>
      </c>
      <c r="DT153" s="17">
        <v>-7</v>
      </c>
      <c r="DU153" s="17">
        <v>-13</v>
      </c>
      <c r="DV153" s="17">
        <v>-19</v>
      </c>
      <c r="DW153" s="17">
        <v>-25</v>
      </c>
      <c r="DX153" s="17">
        <v>-26</v>
      </c>
      <c r="DY153" s="17">
        <v>-25</v>
      </c>
      <c r="DZ153" s="17">
        <v>-19</v>
      </c>
      <c r="EA153" s="17">
        <v>-11</v>
      </c>
      <c r="EB153" s="17">
        <v>-7</v>
      </c>
      <c r="EC153" s="17">
        <v>-4</v>
      </c>
      <c r="ED153" s="17">
        <v>1</v>
      </c>
      <c r="EE153" s="20">
        <v>1</v>
      </c>
      <c r="EF153" s="20">
        <v>0</v>
      </c>
      <c r="EG153" s="20">
        <v>0</v>
      </c>
      <c r="EI153" s="129">
        <f t="shared" si="31"/>
        <v>-6.999999999999984E-2</v>
      </c>
      <c r="EJ153" s="129">
        <f t="shared" si="32"/>
        <v>-0.71</v>
      </c>
      <c r="EK153" s="129">
        <f t="shared" si="33"/>
        <v>1.56</v>
      </c>
      <c r="EL153" s="129">
        <f t="shared" si="34"/>
        <v>-0.6100000000000001</v>
      </c>
      <c r="EM153" s="129">
        <f t="shared" si="35"/>
        <v>0.27</v>
      </c>
      <c r="EN153" s="129">
        <f t="shared" si="36"/>
        <v>2.0000000000000018E-2</v>
      </c>
      <c r="EO153" s="129">
        <f t="shared" si="37"/>
        <v>-1.02</v>
      </c>
      <c r="EP153" s="129">
        <f t="shared" si="38"/>
        <v>-5.0000000000000044E-2</v>
      </c>
      <c r="EQ153" s="129">
        <f t="shared" si="39"/>
        <v>0.8</v>
      </c>
      <c r="ER153" s="129">
        <f t="shared" si="40"/>
        <v>-0.65000000000000036</v>
      </c>
      <c r="ES153" s="129">
        <f t="shared" si="41"/>
        <v>-0.66000000000000014</v>
      </c>
      <c r="ET153" s="129">
        <f t="shared" si="42"/>
        <v>0.46999999999999975</v>
      </c>
      <c r="EU153" s="129">
        <f t="shared" si="43"/>
        <v>3.0000000000000249E-2</v>
      </c>
      <c r="EV153" s="129">
        <f t="shared" si="44"/>
        <v>-0.45999999999999996</v>
      </c>
      <c r="EW153" s="129">
        <f t="shared" si="45"/>
        <v>-1.1299999999999999</v>
      </c>
    </row>
    <row r="154" spans="1:153" ht="14">
      <c r="A154" s="2" t="s">
        <v>1365</v>
      </c>
      <c r="B154" s="2" t="s">
        <v>1666</v>
      </c>
      <c r="C154" s="2">
        <v>13</v>
      </c>
      <c r="D154" s="2">
        <v>3</v>
      </c>
      <c r="E154" s="2">
        <v>51402642</v>
      </c>
      <c r="F154" s="2">
        <v>145</v>
      </c>
      <c r="G154" s="2">
        <v>31.85</v>
      </c>
      <c r="H154" s="2" t="s">
        <v>167</v>
      </c>
      <c r="I154" s="2"/>
      <c r="J154" s="2" t="s">
        <v>147</v>
      </c>
      <c r="K154" s="2" t="s">
        <v>493</v>
      </c>
      <c r="L154" s="30" t="s">
        <v>492</v>
      </c>
      <c r="M154" s="30"/>
      <c r="N154" s="30"/>
      <c r="O154" s="30"/>
      <c r="P154" s="3" t="s">
        <v>17</v>
      </c>
      <c r="Q154" s="3">
        <v>71</v>
      </c>
      <c r="R154" s="2">
        <v>63</v>
      </c>
      <c r="S154" s="2">
        <v>62</v>
      </c>
      <c r="T154" s="2" t="s">
        <v>1366</v>
      </c>
      <c r="U154" s="33"/>
      <c r="V154" s="3" t="s">
        <v>101</v>
      </c>
      <c r="W154" s="3">
        <v>104</v>
      </c>
      <c r="X154" s="2">
        <v>91</v>
      </c>
      <c r="Y154" s="2">
        <v>95</v>
      </c>
      <c r="Z154" s="2"/>
      <c r="AA154" s="33" t="s">
        <v>242</v>
      </c>
      <c r="AB154" s="12" t="s">
        <v>116</v>
      </c>
      <c r="AC154" s="12">
        <v>41</v>
      </c>
      <c r="AD154" s="13">
        <v>38</v>
      </c>
      <c r="AE154" s="13">
        <v>40</v>
      </c>
      <c r="AF154" s="13"/>
      <c r="AG154" s="34"/>
      <c r="AH154" s="2" t="s">
        <v>210</v>
      </c>
      <c r="AI154" s="2" t="s">
        <v>494</v>
      </c>
      <c r="AJ154" s="2" t="s">
        <v>105</v>
      </c>
      <c r="AK154" s="2" t="s">
        <v>141</v>
      </c>
      <c r="AL154" s="2" t="s">
        <v>87</v>
      </c>
      <c r="AM154" s="1" t="s">
        <v>176</v>
      </c>
      <c r="AN154" s="2" t="s">
        <v>89</v>
      </c>
      <c r="AO154" s="1" t="s">
        <v>180</v>
      </c>
      <c r="AP154" s="2" t="s">
        <v>91</v>
      </c>
      <c r="AQ154" s="1" t="s">
        <v>320</v>
      </c>
      <c r="AR154" s="2" t="s">
        <v>93</v>
      </c>
      <c r="AS154" s="14" t="s">
        <v>495</v>
      </c>
      <c r="AT154" s="15" t="s">
        <v>95</v>
      </c>
      <c r="AU154" s="1">
        <v>-7</v>
      </c>
      <c r="AV154" s="104">
        <v>2.96</v>
      </c>
      <c r="AW154" s="107">
        <v>2.63</v>
      </c>
      <c r="AX154" s="106">
        <v>2.25</v>
      </c>
      <c r="AY154" s="107">
        <v>1.76</v>
      </c>
      <c r="AZ154" s="106">
        <v>1.96</v>
      </c>
      <c r="BA154" s="108">
        <v>1.5</v>
      </c>
      <c r="BB154" s="106">
        <v>0</v>
      </c>
      <c r="BC154" s="108">
        <v>0.72</v>
      </c>
      <c r="BD154" s="107">
        <v>1.94</v>
      </c>
      <c r="BE154" s="106">
        <v>2.14</v>
      </c>
      <c r="BF154" s="106">
        <v>2.3199999999999998</v>
      </c>
      <c r="BG154" s="106">
        <v>2.39</v>
      </c>
      <c r="BH154" s="106">
        <v>3.25</v>
      </c>
      <c r="BI154" s="8">
        <v>3.35</v>
      </c>
      <c r="BJ154" s="5">
        <v>3.49</v>
      </c>
      <c r="BK154" s="9">
        <v>5.34</v>
      </c>
      <c r="BL154" s="4">
        <v>9.25</v>
      </c>
      <c r="BM154" s="97">
        <v>10.84</v>
      </c>
      <c r="BN154" s="4">
        <v>2.81</v>
      </c>
      <c r="BO154" s="6">
        <v>2.04</v>
      </c>
      <c r="BP154" s="7">
        <v>0.83</v>
      </c>
      <c r="BQ154" s="7">
        <v>0</v>
      </c>
      <c r="BR154" s="7">
        <v>0</v>
      </c>
      <c r="BS154" s="8">
        <v>2.08</v>
      </c>
      <c r="BT154" s="7">
        <v>1.99</v>
      </c>
      <c r="BU154" s="8">
        <v>1.24</v>
      </c>
      <c r="BV154" s="6">
        <v>1.62</v>
      </c>
      <c r="BW154" s="7">
        <v>2.86</v>
      </c>
      <c r="BX154" s="7">
        <v>4.13</v>
      </c>
      <c r="BY154" s="7">
        <v>3.78</v>
      </c>
      <c r="BZ154" s="7">
        <v>4.0599999999999996</v>
      </c>
      <c r="CA154" s="8">
        <v>2.89</v>
      </c>
      <c r="CB154" s="5">
        <v>4.6399999999999997</v>
      </c>
      <c r="CC154" s="9">
        <v>5.31</v>
      </c>
      <c r="CD154" s="4">
        <v>8.5500000000000007</v>
      </c>
      <c r="CE154" s="97">
        <v>10.99</v>
      </c>
      <c r="CF154" s="16">
        <v>26.61</v>
      </c>
      <c r="CG154" s="18">
        <v>28.11</v>
      </c>
      <c r="CH154" s="17">
        <v>31.68</v>
      </c>
      <c r="CI154" s="18">
        <v>33.020000000000003</v>
      </c>
      <c r="CJ154" s="17">
        <v>33.869999999999997</v>
      </c>
      <c r="CK154" s="19">
        <v>35.67</v>
      </c>
      <c r="CL154" s="17">
        <v>36.049999999999997</v>
      </c>
      <c r="CM154" s="19">
        <v>36.01</v>
      </c>
      <c r="CN154" s="18">
        <v>37.130000000000003</v>
      </c>
      <c r="CO154" s="17">
        <v>36.04</v>
      </c>
      <c r="CP154" s="17">
        <v>37.33</v>
      </c>
      <c r="CQ154" s="17">
        <v>39.42</v>
      </c>
      <c r="CR154" s="17">
        <v>41.44</v>
      </c>
      <c r="CS154" s="19">
        <v>41.71</v>
      </c>
      <c r="CT154" s="23">
        <v>42.11</v>
      </c>
      <c r="CU154" s="20">
        <v>40.76</v>
      </c>
      <c r="CV154" s="16">
        <v>37.78</v>
      </c>
      <c r="CW154" s="97">
        <v>37.909999999999997</v>
      </c>
      <c r="CX154" s="16">
        <v>26.29</v>
      </c>
      <c r="CY154" s="18">
        <v>27.9</v>
      </c>
      <c r="CZ154" s="17">
        <v>31.14</v>
      </c>
      <c r="DA154" s="17">
        <v>34.840000000000003</v>
      </c>
      <c r="DB154" s="17">
        <v>36.94</v>
      </c>
      <c r="DC154" s="19">
        <v>36.659999999999997</v>
      </c>
      <c r="DD154" s="17">
        <v>35.81</v>
      </c>
      <c r="DE154" s="19">
        <v>36.840000000000003</v>
      </c>
      <c r="DF154" s="18">
        <v>36.42</v>
      </c>
      <c r="DG154" s="17">
        <v>36.68</v>
      </c>
      <c r="DH154" s="17">
        <v>37.29</v>
      </c>
      <c r="DI154" s="17">
        <v>39.159999999999997</v>
      </c>
      <c r="DJ154" s="17">
        <v>41.66</v>
      </c>
      <c r="DK154" s="19">
        <v>40.19</v>
      </c>
      <c r="DL154" s="23">
        <v>41.45</v>
      </c>
      <c r="DM154" s="20">
        <v>40.06</v>
      </c>
      <c r="DN154" s="16">
        <v>37.43</v>
      </c>
      <c r="DO154" s="97">
        <v>37.11</v>
      </c>
      <c r="DP154" s="16">
        <v>6</v>
      </c>
      <c r="DQ154" s="17">
        <v>6</v>
      </c>
      <c r="DR154" s="17">
        <v>9</v>
      </c>
      <c r="DS154" s="17">
        <v>4</v>
      </c>
      <c r="DT154" s="17">
        <v>1</v>
      </c>
      <c r="DU154" s="17">
        <v>1</v>
      </c>
      <c r="DV154" s="17">
        <v>-13</v>
      </c>
      <c r="DW154" s="17">
        <v>-20</v>
      </c>
      <c r="DX154" s="17">
        <v>-20</v>
      </c>
      <c r="DY154" s="17">
        <v>-10</v>
      </c>
      <c r="DZ154" s="17">
        <v>-3</v>
      </c>
      <c r="EA154" s="17">
        <v>4</v>
      </c>
      <c r="EB154" s="17">
        <v>7</v>
      </c>
      <c r="EC154" s="17">
        <v>7</v>
      </c>
      <c r="ED154" s="23">
        <v>7</v>
      </c>
      <c r="EE154" s="20">
        <v>5</v>
      </c>
      <c r="EF154" s="20">
        <v>4</v>
      </c>
      <c r="EG154" s="97">
        <v>3</v>
      </c>
      <c r="EI154" s="129">
        <f t="shared" si="31"/>
        <v>0.14999999999999991</v>
      </c>
      <c r="EJ154" s="129">
        <f t="shared" si="32"/>
        <v>0.58999999999999986</v>
      </c>
      <c r="EK154" s="129">
        <f t="shared" si="33"/>
        <v>1.42</v>
      </c>
      <c r="EL154" s="129">
        <f t="shared" si="34"/>
        <v>1.76</v>
      </c>
      <c r="EM154" s="129">
        <f t="shared" si="35"/>
        <v>1.96</v>
      </c>
      <c r="EN154" s="129">
        <f t="shared" si="36"/>
        <v>-0.58000000000000007</v>
      </c>
      <c r="EO154" s="129">
        <f t="shared" si="37"/>
        <v>-1.99</v>
      </c>
      <c r="EP154" s="129">
        <f t="shared" si="38"/>
        <v>-0.52</v>
      </c>
      <c r="EQ154" s="129">
        <f t="shared" si="39"/>
        <v>0.31999999999999984</v>
      </c>
      <c r="ER154" s="129">
        <f t="shared" si="40"/>
        <v>-0.71999999999999975</v>
      </c>
      <c r="ES154" s="129">
        <f t="shared" si="41"/>
        <v>-1.81</v>
      </c>
      <c r="ET154" s="129">
        <f t="shared" si="42"/>
        <v>-1.3899999999999997</v>
      </c>
      <c r="EU154" s="129">
        <f t="shared" si="43"/>
        <v>-0.80999999999999961</v>
      </c>
      <c r="EV154" s="129">
        <f t="shared" si="44"/>
        <v>0.45999999999999996</v>
      </c>
      <c r="EW154" s="129">
        <f t="shared" si="45"/>
        <v>-1.1499999999999995</v>
      </c>
    </row>
    <row r="155" spans="1:153" ht="14">
      <c r="A155" s="2" t="s">
        <v>1088</v>
      </c>
      <c r="B155" s="2" t="s">
        <v>1667</v>
      </c>
      <c r="C155" s="2">
        <v>14</v>
      </c>
      <c r="D155" s="2">
        <v>3</v>
      </c>
      <c r="E155" s="2">
        <v>51502263</v>
      </c>
      <c r="F155" s="2">
        <v>150.80000000000001</v>
      </c>
      <c r="G155" s="2">
        <v>54.3</v>
      </c>
      <c r="H155" s="2" t="s">
        <v>480</v>
      </c>
      <c r="I155" s="2"/>
      <c r="J155" s="2" t="s">
        <v>147</v>
      </c>
      <c r="K155" s="2" t="s">
        <v>471</v>
      </c>
      <c r="L155" s="30"/>
      <c r="M155" s="30"/>
      <c r="N155" s="30"/>
      <c r="O155" s="30"/>
      <c r="P155" s="3" t="s">
        <v>48</v>
      </c>
      <c r="Q155" s="3">
        <v>33</v>
      </c>
      <c r="R155" s="2">
        <v>34</v>
      </c>
      <c r="S155" s="2">
        <v>29</v>
      </c>
      <c r="T155" s="2" t="s">
        <v>280</v>
      </c>
      <c r="U155" s="33"/>
      <c r="V155" s="3" t="s">
        <v>848</v>
      </c>
      <c r="W155" s="3">
        <v>78</v>
      </c>
      <c r="X155" s="2">
        <v>59</v>
      </c>
      <c r="Y155" s="2">
        <v>55</v>
      </c>
      <c r="Z155" s="2"/>
      <c r="AA155" s="33" t="s">
        <v>242</v>
      </c>
      <c r="AB155" s="12" t="s">
        <v>217</v>
      </c>
      <c r="AC155" s="12">
        <v>46</v>
      </c>
      <c r="AD155" s="13">
        <v>36</v>
      </c>
      <c r="AE155" s="13">
        <v>26</v>
      </c>
      <c r="AF155" s="13"/>
      <c r="AG155" s="34" t="s">
        <v>197</v>
      </c>
      <c r="AH155" s="2" t="s">
        <v>177</v>
      </c>
      <c r="AI155" s="2" t="s">
        <v>262</v>
      </c>
      <c r="AJ155" s="2" t="s">
        <v>712</v>
      </c>
      <c r="AK155" s="2" t="s">
        <v>658</v>
      </c>
      <c r="AL155" s="2" t="s">
        <v>87</v>
      </c>
      <c r="AM155" s="1"/>
      <c r="AN155" s="2" t="s">
        <v>89</v>
      </c>
      <c r="AO155" s="1"/>
      <c r="AP155" s="2" t="s">
        <v>91</v>
      </c>
      <c r="AQ155" s="1" t="s">
        <v>234</v>
      </c>
      <c r="AR155" s="2" t="s">
        <v>93</v>
      </c>
      <c r="AS155" s="14" t="s">
        <v>782</v>
      </c>
      <c r="AT155" s="14"/>
      <c r="AU155" s="1"/>
      <c r="AV155" s="104">
        <v>3.17</v>
      </c>
      <c r="AW155" s="107">
        <v>2.2400000000000002</v>
      </c>
      <c r="AX155" s="106">
        <v>2.14</v>
      </c>
      <c r="AY155" s="107">
        <v>1.51</v>
      </c>
      <c r="AZ155" s="106">
        <v>2.3199999999999998</v>
      </c>
      <c r="BA155" s="108">
        <v>2.5</v>
      </c>
      <c r="BB155" s="106">
        <v>0</v>
      </c>
      <c r="BC155" s="108">
        <v>1.67</v>
      </c>
      <c r="BD155" s="107">
        <v>5.63</v>
      </c>
      <c r="BE155" s="106">
        <v>3.9</v>
      </c>
      <c r="BF155" s="106">
        <v>3.56</v>
      </c>
      <c r="BG155" s="106">
        <v>6.09</v>
      </c>
      <c r="BH155" s="106">
        <v>3.8</v>
      </c>
      <c r="BI155" s="8">
        <v>3.74</v>
      </c>
      <c r="BJ155" s="9">
        <v>6.24</v>
      </c>
      <c r="BK155" s="9">
        <v>4.9800000000000004</v>
      </c>
      <c r="BL155" s="4">
        <v>9.2799999999999994</v>
      </c>
      <c r="BM155" s="4">
        <v>17.989999999999998</v>
      </c>
      <c r="BN155" s="4">
        <v>1.94</v>
      </c>
      <c r="BO155" s="6">
        <v>2.12</v>
      </c>
      <c r="BP155" s="7">
        <v>0</v>
      </c>
      <c r="BQ155" s="7">
        <v>1.3</v>
      </c>
      <c r="BR155" s="7">
        <v>2.11</v>
      </c>
      <c r="BS155" s="8">
        <v>2.17</v>
      </c>
      <c r="BT155" s="7">
        <v>0</v>
      </c>
      <c r="BU155" s="8">
        <v>1.94</v>
      </c>
      <c r="BV155" s="6">
        <v>4.93</v>
      </c>
      <c r="BW155" s="7">
        <v>5.18</v>
      </c>
      <c r="BX155" s="7">
        <v>6.79</v>
      </c>
      <c r="BY155" s="7">
        <v>5.0999999999999996</v>
      </c>
      <c r="BZ155" s="7">
        <v>3.65</v>
      </c>
      <c r="CA155" s="8">
        <v>4.57</v>
      </c>
      <c r="CB155" s="9">
        <v>5.9</v>
      </c>
      <c r="CC155" s="9">
        <v>4.68</v>
      </c>
      <c r="CD155" s="4">
        <v>8.44</v>
      </c>
      <c r="CE155" s="4">
        <v>17.170000000000002</v>
      </c>
      <c r="CF155" s="16">
        <v>25.77</v>
      </c>
      <c r="CG155" s="18">
        <v>27.35</v>
      </c>
      <c r="CH155" s="17">
        <v>28.87</v>
      </c>
      <c r="CI155" s="18">
        <v>29.3</v>
      </c>
      <c r="CJ155" s="17">
        <v>31.83</v>
      </c>
      <c r="CK155" s="19">
        <v>31.94</v>
      </c>
      <c r="CL155" s="17">
        <v>26.64</v>
      </c>
      <c r="CM155" s="19">
        <v>29.86</v>
      </c>
      <c r="CN155" s="18">
        <v>30.73</v>
      </c>
      <c r="CO155" s="17">
        <v>32.119999999999997</v>
      </c>
      <c r="CP155" s="17">
        <v>34.24</v>
      </c>
      <c r="CQ155" s="17">
        <v>35.15</v>
      </c>
      <c r="CR155" s="17">
        <v>36.159999999999997</v>
      </c>
      <c r="CS155" s="19">
        <v>39.33</v>
      </c>
      <c r="CT155" s="20">
        <v>39.22</v>
      </c>
      <c r="CU155" s="20">
        <v>39.78</v>
      </c>
      <c r="CV155" s="16">
        <v>36.409999999999997</v>
      </c>
      <c r="CW155" s="16">
        <v>33.229999999999997</v>
      </c>
      <c r="CX155" s="16">
        <v>25.64</v>
      </c>
      <c r="CY155" s="56">
        <v>26.99</v>
      </c>
      <c r="CZ155" s="57">
        <v>28.17</v>
      </c>
      <c r="DA155" s="57">
        <v>29.57</v>
      </c>
      <c r="DB155" s="57">
        <v>32.32</v>
      </c>
      <c r="DC155" s="58">
        <v>31.54</v>
      </c>
      <c r="DD155" s="57">
        <v>27.4</v>
      </c>
      <c r="DE155" s="58">
        <v>29.13</v>
      </c>
      <c r="DF155" s="56">
        <v>30.7</v>
      </c>
      <c r="DG155" s="57">
        <v>33.29</v>
      </c>
      <c r="DH155" s="57">
        <v>34.94</v>
      </c>
      <c r="DI155" s="57">
        <v>35.799999999999997</v>
      </c>
      <c r="DJ155" s="17">
        <v>37.68</v>
      </c>
      <c r="DK155" s="19">
        <v>40.83</v>
      </c>
      <c r="DL155" s="20">
        <v>39.979999999999997</v>
      </c>
      <c r="DM155" s="20">
        <v>39.4</v>
      </c>
      <c r="DN155" s="16">
        <v>36.119999999999997</v>
      </c>
      <c r="DO155" s="16">
        <v>33.950000000000003</v>
      </c>
      <c r="DP155" s="16">
        <v>5</v>
      </c>
      <c r="DQ155" s="17">
        <v>5</v>
      </c>
      <c r="DR155" s="17">
        <v>6</v>
      </c>
      <c r="DS155" s="17">
        <v>2</v>
      </c>
      <c r="DT155" s="17">
        <v>-14</v>
      </c>
      <c r="DU155" s="17">
        <v>-23</v>
      </c>
      <c r="DV155" s="17">
        <v>-29</v>
      </c>
      <c r="DW155" s="17">
        <v>-30</v>
      </c>
      <c r="DX155" s="17">
        <v>-30</v>
      </c>
      <c r="DY155" s="17">
        <v>-28</v>
      </c>
      <c r="DZ155" s="17">
        <v>-20</v>
      </c>
      <c r="EA155" s="17">
        <v>-3</v>
      </c>
      <c r="EB155" s="17">
        <v>4</v>
      </c>
      <c r="EC155" s="17">
        <v>9</v>
      </c>
      <c r="ED155" s="20">
        <v>11</v>
      </c>
      <c r="EE155" s="20">
        <v>6</v>
      </c>
      <c r="EF155" s="20">
        <v>3</v>
      </c>
      <c r="EG155" s="20">
        <v>1</v>
      </c>
      <c r="EI155" s="129">
        <f t="shared" si="31"/>
        <v>1.23</v>
      </c>
      <c r="EJ155" s="129">
        <f t="shared" si="32"/>
        <v>0.12000000000000011</v>
      </c>
      <c r="EK155" s="129">
        <f t="shared" si="33"/>
        <v>2.14</v>
      </c>
      <c r="EL155" s="129">
        <f t="shared" si="34"/>
        <v>0.20999999999999996</v>
      </c>
      <c r="EM155" s="129">
        <f t="shared" si="35"/>
        <v>0.20999999999999996</v>
      </c>
      <c r="EN155" s="129">
        <f t="shared" si="36"/>
        <v>0.33000000000000007</v>
      </c>
      <c r="EO155" s="129">
        <f t="shared" si="37"/>
        <v>0</v>
      </c>
      <c r="EP155" s="129">
        <f t="shared" si="38"/>
        <v>-0.27</v>
      </c>
      <c r="EQ155" s="129">
        <f t="shared" si="39"/>
        <v>0.70000000000000018</v>
      </c>
      <c r="ER155" s="129">
        <f t="shared" si="40"/>
        <v>-1.2799999999999998</v>
      </c>
      <c r="ES155" s="129">
        <f t="shared" si="41"/>
        <v>-3.23</v>
      </c>
      <c r="ET155" s="129">
        <f t="shared" si="42"/>
        <v>0.99000000000000021</v>
      </c>
      <c r="EU155" s="129">
        <f t="shared" si="43"/>
        <v>0.14999999999999991</v>
      </c>
      <c r="EV155" s="129">
        <f t="shared" si="44"/>
        <v>-0.83000000000000007</v>
      </c>
      <c r="EW155" s="129">
        <f t="shared" si="45"/>
        <v>0.33999999999999986</v>
      </c>
    </row>
    <row r="156" spans="1:153" ht="14">
      <c r="A156" s="2" t="s">
        <v>1622</v>
      </c>
      <c r="B156" s="2" t="s">
        <v>1666</v>
      </c>
      <c r="C156" s="2">
        <v>12</v>
      </c>
      <c r="D156" s="2">
        <v>5</v>
      </c>
      <c r="E156" s="2">
        <v>42745345</v>
      </c>
      <c r="F156" s="2">
        <v>154.19999999999999</v>
      </c>
      <c r="G156" s="2">
        <v>42.7</v>
      </c>
      <c r="H156" s="2" t="s">
        <v>167</v>
      </c>
      <c r="I156" s="2"/>
      <c r="J156" s="2" t="s">
        <v>99</v>
      </c>
      <c r="K156" s="2" t="s">
        <v>414</v>
      </c>
      <c r="L156" s="30" t="s">
        <v>860</v>
      </c>
      <c r="M156" s="30"/>
      <c r="N156" s="30"/>
      <c r="O156" s="30"/>
      <c r="P156" s="3" t="s">
        <v>48</v>
      </c>
      <c r="Q156" s="3">
        <v>32</v>
      </c>
      <c r="R156" s="2">
        <v>33</v>
      </c>
      <c r="S156" s="2">
        <v>25</v>
      </c>
      <c r="T156" s="2" t="s">
        <v>280</v>
      </c>
      <c r="U156" s="33"/>
      <c r="V156" s="3" t="s">
        <v>115</v>
      </c>
      <c r="W156" s="3">
        <v>82</v>
      </c>
      <c r="X156" s="2">
        <v>65</v>
      </c>
      <c r="Y156" s="2">
        <v>63</v>
      </c>
      <c r="Z156" s="2"/>
      <c r="AA156" s="33" t="s">
        <v>443</v>
      </c>
      <c r="AB156" s="12" t="s">
        <v>116</v>
      </c>
      <c r="AC156" s="12">
        <v>61</v>
      </c>
      <c r="AD156" s="13">
        <v>45</v>
      </c>
      <c r="AE156" s="13">
        <v>39</v>
      </c>
      <c r="AF156" s="13"/>
      <c r="AG156" s="34" t="s">
        <v>180</v>
      </c>
      <c r="AH156" s="2" t="s">
        <v>177</v>
      </c>
      <c r="AI156" s="2" t="s">
        <v>323</v>
      </c>
      <c r="AJ156" s="2" t="s">
        <v>429</v>
      </c>
      <c r="AK156" s="2" t="s">
        <v>775</v>
      </c>
      <c r="AL156" s="2" t="s">
        <v>87</v>
      </c>
      <c r="AM156" s="1"/>
      <c r="AN156" s="2" t="s">
        <v>89</v>
      </c>
      <c r="AO156" s="1"/>
      <c r="AP156" s="2" t="s">
        <v>91</v>
      </c>
      <c r="AQ156" s="1" t="s">
        <v>782</v>
      </c>
      <c r="AR156" s="2" t="s">
        <v>93</v>
      </c>
      <c r="AS156" s="14" t="s">
        <v>1625</v>
      </c>
      <c r="AT156" s="14"/>
      <c r="AU156" s="1"/>
      <c r="AV156" s="104">
        <v>3.56</v>
      </c>
      <c r="AW156" s="105">
        <v>1.9</v>
      </c>
      <c r="AX156" s="106">
        <v>1.51</v>
      </c>
      <c r="AY156" s="107">
        <v>1.45</v>
      </c>
      <c r="AZ156" s="106">
        <v>1.1100000000000001</v>
      </c>
      <c r="BA156" s="108">
        <v>0.8</v>
      </c>
      <c r="BB156" s="106">
        <v>0.35</v>
      </c>
      <c r="BC156" s="108">
        <v>0.45</v>
      </c>
      <c r="BD156" s="107">
        <v>2.99</v>
      </c>
      <c r="BE156" s="106">
        <v>3.07</v>
      </c>
      <c r="BF156" s="106">
        <v>4.7300000000000004</v>
      </c>
      <c r="BG156" s="106">
        <v>5.35</v>
      </c>
      <c r="BH156" s="106">
        <v>2.61</v>
      </c>
      <c r="BI156" s="8">
        <v>3.23</v>
      </c>
      <c r="BJ156" s="7">
        <v>5.99</v>
      </c>
      <c r="BK156" s="9">
        <v>9.6300000000000008</v>
      </c>
      <c r="BL156" s="4">
        <v>13.8</v>
      </c>
      <c r="BM156" s="4">
        <v>18.329999999999998</v>
      </c>
      <c r="BN156" s="4">
        <v>2.5499999999999998</v>
      </c>
      <c r="BO156" s="26">
        <v>0.97</v>
      </c>
      <c r="BP156" s="53">
        <v>0</v>
      </c>
      <c r="BQ156" s="53">
        <v>0.37</v>
      </c>
      <c r="BR156" s="53">
        <v>1.57</v>
      </c>
      <c r="BS156" s="54">
        <v>1.83</v>
      </c>
      <c r="BT156" s="53">
        <v>2.06</v>
      </c>
      <c r="BU156" s="54">
        <v>2.4500000000000002</v>
      </c>
      <c r="BV156" s="55">
        <v>2.66</v>
      </c>
      <c r="BW156" s="53">
        <v>3.39</v>
      </c>
      <c r="BX156" s="53">
        <v>5.0199999999999996</v>
      </c>
      <c r="BY156" s="53">
        <v>5.46</v>
      </c>
      <c r="BZ156" s="7">
        <v>4.72</v>
      </c>
      <c r="CA156" s="8">
        <v>5.86</v>
      </c>
      <c r="CB156" s="7">
        <v>7.63</v>
      </c>
      <c r="CC156" s="9">
        <v>8.7899999999999991</v>
      </c>
      <c r="CD156" s="4">
        <v>11.77</v>
      </c>
      <c r="CE156" s="4">
        <v>17.420000000000002</v>
      </c>
      <c r="CF156" s="16">
        <v>27.2</v>
      </c>
      <c r="CG156" s="38">
        <v>29.62</v>
      </c>
      <c r="CH156" s="17">
        <v>30.55</v>
      </c>
      <c r="CI156" s="18">
        <v>32.18</v>
      </c>
      <c r="CJ156" s="17">
        <v>33.630000000000003</v>
      </c>
      <c r="CK156" s="19">
        <v>34.590000000000003</v>
      </c>
      <c r="CL156" s="17">
        <v>36.28</v>
      </c>
      <c r="CM156" s="19">
        <v>36.19</v>
      </c>
      <c r="CN156" s="18">
        <v>36.840000000000003</v>
      </c>
      <c r="CO156" s="17">
        <v>36.74</v>
      </c>
      <c r="CP156" s="17">
        <v>37.96</v>
      </c>
      <c r="CQ156" s="17">
        <v>38.5</v>
      </c>
      <c r="CR156" s="17">
        <v>41.39</v>
      </c>
      <c r="CS156" s="19">
        <v>43.23</v>
      </c>
      <c r="CT156" s="17">
        <v>45.1</v>
      </c>
      <c r="CU156" s="20">
        <v>43.44</v>
      </c>
      <c r="CV156" s="16">
        <v>42.32</v>
      </c>
      <c r="CW156" s="16">
        <v>35.869999999999997</v>
      </c>
      <c r="CX156" s="16">
        <v>27.83</v>
      </c>
      <c r="CY156" s="38">
        <v>30.23</v>
      </c>
      <c r="CZ156" s="17">
        <v>30.34</v>
      </c>
      <c r="DA156" s="17">
        <v>32.18</v>
      </c>
      <c r="DB156" s="17">
        <v>33.03</v>
      </c>
      <c r="DC156" s="19">
        <v>34.31</v>
      </c>
      <c r="DD156" s="17">
        <v>35.83</v>
      </c>
      <c r="DE156" s="19">
        <v>36.24</v>
      </c>
      <c r="DF156" s="18">
        <v>36.24</v>
      </c>
      <c r="DG156" s="17">
        <v>36.520000000000003</v>
      </c>
      <c r="DH156" s="17">
        <v>38.51</v>
      </c>
      <c r="DI156" s="17">
        <v>38.08</v>
      </c>
      <c r="DJ156" s="17">
        <v>42.11</v>
      </c>
      <c r="DK156" s="19">
        <v>43.92</v>
      </c>
      <c r="DL156" s="17">
        <v>45.2</v>
      </c>
      <c r="DM156" s="20">
        <v>44.03</v>
      </c>
      <c r="DN156" s="16">
        <v>41.71</v>
      </c>
      <c r="DO156" s="16">
        <v>36.25</v>
      </c>
      <c r="DP156" s="16">
        <v>7</v>
      </c>
      <c r="DQ156" s="20">
        <v>5</v>
      </c>
      <c r="DR156" s="17">
        <v>0</v>
      </c>
      <c r="DS156" s="17">
        <v>-6</v>
      </c>
      <c r="DT156" s="17">
        <v>-13</v>
      </c>
      <c r="DU156" s="17">
        <v>-22</v>
      </c>
      <c r="DV156" s="17">
        <v>-26</v>
      </c>
      <c r="DW156" s="17">
        <v>-28</v>
      </c>
      <c r="DX156" s="17">
        <v>-24</v>
      </c>
      <c r="DY156" s="17">
        <v>-13</v>
      </c>
      <c r="DZ156" s="17">
        <v>-1</v>
      </c>
      <c r="EA156" s="17">
        <v>-5</v>
      </c>
      <c r="EB156" s="17">
        <v>11</v>
      </c>
      <c r="EC156" s="17">
        <v>14</v>
      </c>
      <c r="ED156" s="17">
        <v>14</v>
      </c>
      <c r="EE156" s="20">
        <v>12</v>
      </c>
      <c r="EF156" s="20">
        <v>11</v>
      </c>
      <c r="EG156" s="20">
        <v>8</v>
      </c>
      <c r="EI156" s="129">
        <f t="shared" si="31"/>
        <v>1.0100000000000002</v>
      </c>
      <c r="EJ156" s="129">
        <f t="shared" si="32"/>
        <v>0.92999999999999994</v>
      </c>
      <c r="EK156" s="129">
        <f t="shared" si="33"/>
        <v>1.51</v>
      </c>
      <c r="EL156" s="129">
        <f t="shared" si="34"/>
        <v>1.08</v>
      </c>
      <c r="EM156" s="129">
        <f t="shared" si="35"/>
        <v>-0.45999999999999996</v>
      </c>
      <c r="EN156" s="129">
        <f t="shared" si="36"/>
        <v>-1.03</v>
      </c>
      <c r="EO156" s="129">
        <f t="shared" si="37"/>
        <v>-1.71</v>
      </c>
      <c r="EP156" s="129">
        <f t="shared" si="38"/>
        <v>-2</v>
      </c>
      <c r="EQ156" s="129">
        <f t="shared" si="39"/>
        <v>0.33000000000000007</v>
      </c>
      <c r="ER156" s="129">
        <f t="shared" si="40"/>
        <v>-0.32000000000000028</v>
      </c>
      <c r="ES156" s="129">
        <f t="shared" si="41"/>
        <v>-0.28999999999999915</v>
      </c>
      <c r="ET156" s="129">
        <f t="shared" si="42"/>
        <v>-0.11000000000000032</v>
      </c>
      <c r="EU156" s="129">
        <f t="shared" si="43"/>
        <v>-2.11</v>
      </c>
      <c r="EV156" s="129">
        <f t="shared" si="44"/>
        <v>-2.6300000000000003</v>
      </c>
      <c r="EW156" s="129">
        <f t="shared" si="45"/>
        <v>-1.6399999999999997</v>
      </c>
    </row>
    <row r="157" spans="1:153" ht="14">
      <c r="A157" s="2" t="s">
        <v>1545</v>
      </c>
      <c r="B157" s="2" t="s">
        <v>1666</v>
      </c>
      <c r="C157" s="2">
        <v>13</v>
      </c>
      <c r="D157" s="2">
        <v>4</v>
      </c>
      <c r="E157" s="2">
        <v>50402199</v>
      </c>
      <c r="F157" s="2">
        <v>151.1</v>
      </c>
      <c r="G157" s="2">
        <v>35.5</v>
      </c>
      <c r="H157" s="2" t="s">
        <v>167</v>
      </c>
      <c r="I157" s="2"/>
      <c r="J157" s="2" t="s">
        <v>147</v>
      </c>
      <c r="K157" s="2" t="s">
        <v>414</v>
      </c>
      <c r="L157" s="30" t="s">
        <v>168</v>
      </c>
      <c r="M157" s="30" t="s">
        <v>1548</v>
      </c>
      <c r="N157" s="30"/>
      <c r="O157" s="30"/>
      <c r="P157" s="3" t="s">
        <v>6</v>
      </c>
      <c r="Q157" s="3">
        <v>38</v>
      </c>
      <c r="R157" s="2">
        <v>31</v>
      </c>
      <c r="S157" s="2">
        <v>30</v>
      </c>
      <c r="T157" s="2" t="s">
        <v>1465</v>
      </c>
      <c r="U157" s="33"/>
      <c r="V157" s="3" t="s">
        <v>232</v>
      </c>
      <c r="W157" s="3">
        <v>71</v>
      </c>
      <c r="X157" s="2">
        <v>51</v>
      </c>
      <c r="Y157" s="2">
        <v>42</v>
      </c>
      <c r="Z157" s="2"/>
      <c r="AA157" s="33" t="s">
        <v>443</v>
      </c>
      <c r="AB157" s="12" t="s">
        <v>217</v>
      </c>
      <c r="AC157" s="12">
        <v>45</v>
      </c>
      <c r="AD157" s="13">
        <v>36</v>
      </c>
      <c r="AE157" s="13">
        <v>30</v>
      </c>
      <c r="AF157" s="13"/>
      <c r="AG157" s="34" t="s">
        <v>197</v>
      </c>
      <c r="AH157" s="2" t="s">
        <v>1456</v>
      </c>
      <c r="AI157" s="2" t="s">
        <v>1457</v>
      </c>
      <c r="AJ157" s="2" t="s">
        <v>1458</v>
      </c>
      <c r="AK157" s="2" t="s">
        <v>1459</v>
      </c>
      <c r="AL157" s="2" t="s">
        <v>87</v>
      </c>
      <c r="AM157" s="1"/>
      <c r="AN157" s="2" t="s">
        <v>89</v>
      </c>
      <c r="AO157" s="1"/>
      <c r="AP157" s="2" t="s">
        <v>91</v>
      </c>
      <c r="AQ157" s="1" t="s">
        <v>1549</v>
      </c>
      <c r="AR157" s="2" t="s">
        <v>93</v>
      </c>
      <c r="AS157" s="14" t="s">
        <v>762</v>
      </c>
      <c r="AT157" s="14"/>
      <c r="AU157" s="1"/>
      <c r="AV157" s="104">
        <v>3.04</v>
      </c>
      <c r="AW157" s="107">
        <v>2.5299999999999998</v>
      </c>
      <c r="AX157" s="106">
        <v>1.62</v>
      </c>
      <c r="AY157" s="107">
        <v>1.5</v>
      </c>
      <c r="AZ157" s="106">
        <v>1.49</v>
      </c>
      <c r="BA157" s="108">
        <v>1.63</v>
      </c>
      <c r="BB157" s="106">
        <v>1.1100000000000001</v>
      </c>
      <c r="BC157" s="108">
        <v>1.78</v>
      </c>
      <c r="BD157" s="107">
        <v>1.73</v>
      </c>
      <c r="BE157" s="106">
        <v>2.76</v>
      </c>
      <c r="BF157" s="106">
        <v>3.76</v>
      </c>
      <c r="BG157" s="106">
        <v>4.3499999999999996</v>
      </c>
      <c r="BH157" s="106">
        <v>2.12</v>
      </c>
      <c r="BI157" s="8">
        <v>2.99</v>
      </c>
      <c r="BJ157" s="7">
        <v>3.24</v>
      </c>
      <c r="BK157" s="9">
        <v>5.21</v>
      </c>
      <c r="BL157" s="4">
        <v>11.43</v>
      </c>
      <c r="BM157" s="4">
        <v>17.38</v>
      </c>
      <c r="BN157" s="4">
        <v>4.17</v>
      </c>
      <c r="BO157" s="55">
        <v>1.69</v>
      </c>
      <c r="BP157" s="53">
        <v>0.85</v>
      </c>
      <c r="BQ157" s="53">
        <v>1.45</v>
      </c>
      <c r="BR157" s="53">
        <v>1.66</v>
      </c>
      <c r="BS157" s="54">
        <v>1.5</v>
      </c>
      <c r="BT157" s="53">
        <v>1.1499999999999999</v>
      </c>
      <c r="BU157" s="54">
        <v>1.96</v>
      </c>
      <c r="BV157" s="55">
        <v>2.39</v>
      </c>
      <c r="BW157" s="53">
        <v>2.71</v>
      </c>
      <c r="BX157" s="53">
        <v>3.99</v>
      </c>
      <c r="BY157" s="53">
        <v>3.23</v>
      </c>
      <c r="BZ157" s="7">
        <v>4.32</v>
      </c>
      <c r="CA157" s="8">
        <v>3.69</v>
      </c>
      <c r="CB157" s="7">
        <v>5.1100000000000003</v>
      </c>
      <c r="CC157" s="9">
        <v>7.01</v>
      </c>
      <c r="CD157" s="4">
        <v>10.83</v>
      </c>
      <c r="CE157" s="4">
        <v>18.670000000000002</v>
      </c>
      <c r="CF157" s="16">
        <v>26.9</v>
      </c>
      <c r="CG157" s="18">
        <v>31.37</v>
      </c>
      <c r="CH157" s="17">
        <v>32.29</v>
      </c>
      <c r="CI157" s="18">
        <v>33.86</v>
      </c>
      <c r="CJ157" s="17">
        <v>35.86</v>
      </c>
      <c r="CK157" s="19">
        <v>36.700000000000003</v>
      </c>
      <c r="CL157" s="17">
        <v>37.200000000000003</v>
      </c>
      <c r="CM157" s="19">
        <v>36.28</v>
      </c>
      <c r="CN157" s="18">
        <v>37.35</v>
      </c>
      <c r="CO157" s="17">
        <v>37.770000000000003</v>
      </c>
      <c r="CP157" s="17">
        <v>39.049999999999997</v>
      </c>
      <c r="CQ157" s="17">
        <v>40.08</v>
      </c>
      <c r="CR157" s="17">
        <v>42.09</v>
      </c>
      <c r="CS157" s="19">
        <v>42.98</v>
      </c>
      <c r="CT157" s="17">
        <v>44.77</v>
      </c>
      <c r="CU157" s="20">
        <v>43.34</v>
      </c>
      <c r="CV157" s="16">
        <v>41.25</v>
      </c>
      <c r="CW157" s="16">
        <v>39.43</v>
      </c>
      <c r="CX157" s="16">
        <v>25.87</v>
      </c>
      <c r="CY157" s="18">
        <v>30.96</v>
      </c>
      <c r="CZ157" s="17">
        <v>32.75</v>
      </c>
      <c r="DA157" s="17">
        <v>34.92</v>
      </c>
      <c r="DB157" s="17">
        <v>35.46</v>
      </c>
      <c r="DC157" s="19">
        <v>36.369999999999997</v>
      </c>
      <c r="DD157" s="17">
        <v>36.659999999999997</v>
      </c>
      <c r="DE157" s="19">
        <v>36.1</v>
      </c>
      <c r="DF157" s="18">
        <v>36.4</v>
      </c>
      <c r="DG157" s="17">
        <v>37.53</v>
      </c>
      <c r="DH157" s="17">
        <v>39.270000000000003</v>
      </c>
      <c r="DI157" s="17">
        <v>39.99</v>
      </c>
      <c r="DJ157" s="17">
        <v>41.75</v>
      </c>
      <c r="DK157" s="19">
        <v>43.28</v>
      </c>
      <c r="DL157" s="17">
        <v>45.92</v>
      </c>
      <c r="DM157" s="20">
        <v>44.96</v>
      </c>
      <c r="DN157" s="16">
        <v>41.18</v>
      </c>
      <c r="DO157" s="16">
        <v>38.01</v>
      </c>
      <c r="DP157" s="16">
        <v>3</v>
      </c>
      <c r="DQ157" s="17">
        <v>4</v>
      </c>
      <c r="DR157" s="17">
        <v>4</v>
      </c>
      <c r="DS157" s="17">
        <v>2</v>
      </c>
      <c r="DT157" s="17">
        <v>0</v>
      </c>
      <c r="DU157" s="17">
        <v>-7</v>
      </c>
      <c r="DV157" s="17">
        <v>-12</v>
      </c>
      <c r="DW157" s="17">
        <v>-16</v>
      </c>
      <c r="DX157" s="17">
        <v>-17</v>
      </c>
      <c r="DY157" s="17">
        <v>-14</v>
      </c>
      <c r="DZ157" s="17">
        <v>-6</v>
      </c>
      <c r="EA157" s="17">
        <v>0</v>
      </c>
      <c r="EB157" s="17">
        <v>4</v>
      </c>
      <c r="EC157" s="17">
        <v>9</v>
      </c>
      <c r="ED157" s="17">
        <v>11</v>
      </c>
      <c r="EE157" s="20">
        <v>9</v>
      </c>
      <c r="EF157" s="20">
        <v>6</v>
      </c>
      <c r="EG157" s="20">
        <v>8</v>
      </c>
      <c r="EI157" s="129">
        <f t="shared" si="31"/>
        <v>-1.1299999999999999</v>
      </c>
      <c r="EJ157" s="129">
        <f t="shared" si="32"/>
        <v>0.83999999999999986</v>
      </c>
      <c r="EK157" s="129">
        <f t="shared" si="33"/>
        <v>0.77000000000000013</v>
      </c>
      <c r="EL157" s="129">
        <f t="shared" si="34"/>
        <v>5.0000000000000044E-2</v>
      </c>
      <c r="EM157" s="129">
        <f t="shared" si="35"/>
        <v>-0.16999999999999993</v>
      </c>
      <c r="EN157" s="129">
        <f t="shared" si="36"/>
        <v>0.12999999999999989</v>
      </c>
      <c r="EO157" s="129">
        <f t="shared" si="37"/>
        <v>-3.9999999999999813E-2</v>
      </c>
      <c r="EP157" s="129">
        <f t="shared" si="38"/>
        <v>-0.17999999999999994</v>
      </c>
      <c r="EQ157" s="129">
        <f t="shared" si="39"/>
        <v>-0.66000000000000014</v>
      </c>
      <c r="ER157" s="129">
        <f t="shared" si="40"/>
        <v>4.9999999999999822E-2</v>
      </c>
      <c r="ES157" s="129">
        <f t="shared" si="41"/>
        <v>-0.23000000000000043</v>
      </c>
      <c r="ET157" s="129">
        <f t="shared" si="42"/>
        <v>1.1199999999999997</v>
      </c>
      <c r="EU157" s="129">
        <f t="shared" si="43"/>
        <v>-2.2000000000000002</v>
      </c>
      <c r="EV157" s="129">
        <f t="shared" si="44"/>
        <v>-0.69999999999999973</v>
      </c>
      <c r="EW157" s="129">
        <f t="shared" si="45"/>
        <v>-1.87</v>
      </c>
    </row>
    <row r="158" spans="1:153" ht="14">
      <c r="A158" s="2" t="s">
        <v>961</v>
      </c>
      <c r="B158" s="2" t="s">
        <v>1666</v>
      </c>
      <c r="C158" s="2">
        <v>18</v>
      </c>
      <c r="D158" s="2">
        <v>0</v>
      </c>
      <c r="E158" s="2">
        <v>50061365</v>
      </c>
      <c r="F158" s="2">
        <v>154.80000000000001</v>
      </c>
      <c r="G158" s="2">
        <v>48.4</v>
      </c>
      <c r="H158" s="2" t="s">
        <v>167</v>
      </c>
      <c r="I158" s="2"/>
      <c r="J158" s="2" t="s">
        <v>147</v>
      </c>
      <c r="K158" s="2" t="s">
        <v>414</v>
      </c>
      <c r="L158" s="30" t="s">
        <v>168</v>
      </c>
      <c r="M158" s="30" t="s">
        <v>917</v>
      </c>
      <c r="N158" s="30"/>
      <c r="O158" s="30"/>
      <c r="P158" s="3" t="s">
        <v>6</v>
      </c>
      <c r="Q158" s="3">
        <v>30</v>
      </c>
      <c r="R158" s="2">
        <v>28</v>
      </c>
      <c r="S158" s="2">
        <v>27</v>
      </c>
      <c r="T158" s="2" t="s">
        <v>280</v>
      </c>
      <c r="U158" s="33"/>
      <c r="V158" s="3" t="s">
        <v>137</v>
      </c>
      <c r="W158" s="3">
        <v>57</v>
      </c>
      <c r="X158" s="2">
        <v>37</v>
      </c>
      <c r="Y158" s="2">
        <v>28</v>
      </c>
      <c r="Z158" s="2"/>
      <c r="AA158" s="33" t="s">
        <v>443</v>
      </c>
      <c r="AB158" s="12" t="s">
        <v>116</v>
      </c>
      <c r="AC158" s="12">
        <v>45</v>
      </c>
      <c r="AD158" s="13">
        <v>28</v>
      </c>
      <c r="AE158" s="13">
        <v>25</v>
      </c>
      <c r="AF158" s="13"/>
      <c r="AG158" s="34" t="s">
        <v>180</v>
      </c>
      <c r="AH158" s="2" t="s">
        <v>117</v>
      </c>
      <c r="AI158" s="2" t="s">
        <v>265</v>
      </c>
      <c r="AJ158" s="2" t="s">
        <v>281</v>
      </c>
      <c r="AK158" s="2" t="s">
        <v>353</v>
      </c>
      <c r="AL158" s="2" t="s">
        <v>87</v>
      </c>
      <c r="AM158" s="1"/>
      <c r="AN158" s="2" t="s">
        <v>89</v>
      </c>
      <c r="AO158" s="1"/>
      <c r="AP158" s="2" t="s">
        <v>91</v>
      </c>
      <c r="AQ158" s="1" t="s">
        <v>773</v>
      </c>
      <c r="AR158" s="2" t="s">
        <v>93</v>
      </c>
      <c r="AS158" s="14" t="s">
        <v>782</v>
      </c>
      <c r="AT158" s="14"/>
      <c r="AU158" s="1"/>
      <c r="AV158" s="104">
        <v>2.78</v>
      </c>
      <c r="AW158" s="107">
        <v>2.25</v>
      </c>
      <c r="AX158" s="106">
        <v>1.87</v>
      </c>
      <c r="AY158" s="107">
        <v>2.17</v>
      </c>
      <c r="AZ158" s="106">
        <v>3.23</v>
      </c>
      <c r="BA158" s="108">
        <v>3.29</v>
      </c>
      <c r="BB158" s="106">
        <v>2.66</v>
      </c>
      <c r="BC158" s="108">
        <v>2.14</v>
      </c>
      <c r="BD158" s="107">
        <v>3.11</v>
      </c>
      <c r="BE158" s="106">
        <v>3.73</v>
      </c>
      <c r="BF158" s="106">
        <v>5.09</v>
      </c>
      <c r="BG158" s="106">
        <v>3.6</v>
      </c>
      <c r="BH158" s="106">
        <v>3.37</v>
      </c>
      <c r="BI158" s="8">
        <v>4.82</v>
      </c>
      <c r="BJ158" s="9">
        <v>6.67</v>
      </c>
      <c r="BK158" s="9">
        <v>10.93</v>
      </c>
      <c r="BL158" s="4">
        <v>13.56</v>
      </c>
      <c r="BM158" s="98"/>
      <c r="BN158" s="4">
        <v>2.84</v>
      </c>
      <c r="BO158" s="55">
        <v>1.57</v>
      </c>
      <c r="BP158" s="53">
        <v>0.12</v>
      </c>
      <c r="BQ158" s="53">
        <v>1.69</v>
      </c>
      <c r="BR158" s="53">
        <v>2.74</v>
      </c>
      <c r="BS158" s="54">
        <v>3.11</v>
      </c>
      <c r="BT158" s="53">
        <v>2.08</v>
      </c>
      <c r="BU158" s="54">
        <v>1.1200000000000001</v>
      </c>
      <c r="BV158" s="55">
        <v>2.88</v>
      </c>
      <c r="BW158" s="53">
        <v>5.07</v>
      </c>
      <c r="BX158" s="53">
        <v>4.97</v>
      </c>
      <c r="BY158" s="7">
        <v>4.01</v>
      </c>
      <c r="BZ158" s="7">
        <v>3.06</v>
      </c>
      <c r="CA158" s="8">
        <v>5.33</v>
      </c>
      <c r="CB158" s="9">
        <v>6.56</v>
      </c>
      <c r="CC158" s="9">
        <v>11.1</v>
      </c>
      <c r="CD158" s="4">
        <v>14.93</v>
      </c>
      <c r="CE158" s="98"/>
      <c r="CF158" s="16">
        <v>29.48</v>
      </c>
      <c r="CG158" s="18">
        <v>31.86</v>
      </c>
      <c r="CH158" s="17">
        <v>33.229999999999997</v>
      </c>
      <c r="CI158" s="18">
        <v>35.840000000000003</v>
      </c>
      <c r="CJ158" s="17">
        <v>35.74</v>
      </c>
      <c r="CK158" s="19">
        <v>36.96</v>
      </c>
      <c r="CL158" s="17">
        <v>36.68</v>
      </c>
      <c r="CM158" s="19">
        <v>37.75</v>
      </c>
      <c r="CN158" s="18">
        <v>37.549999999999997</v>
      </c>
      <c r="CO158" s="17">
        <v>38.299999999999997</v>
      </c>
      <c r="CP158" s="17">
        <v>40.26</v>
      </c>
      <c r="CQ158" s="17">
        <v>41.92</v>
      </c>
      <c r="CR158" s="17">
        <v>42.68</v>
      </c>
      <c r="CS158" s="19">
        <v>45.82</v>
      </c>
      <c r="CT158" s="20">
        <v>45.29</v>
      </c>
      <c r="CU158" s="20">
        <v>43.03</v>
      </c>
      <c r="CV158" s="16">
        <v>45.32</v>
      </c>
      <c r="CW158" s="100"/>
      <c r="CX158" s="16">
        <v>29.05</v>
      </c>
      <c r="CY158" s="18">
        <v>32.06</v>
      </c>
      <c r="CZ158" s="17">
        <v>34.07</v>
      </c>
      <c r="DA158" s="17">
        <v>35.049999999999997</v>
      </c>
      <c r="DB158" s="17">
        <v>35.549999999999997</v>
      </c>
      <c r="DC158" s="19">
        <v>36.69</v>
      </c>
      <c r="DD158" s="17">
        <v>36.56</v>
      </c>
      <c r="DE158" s="19">
        <v>37.369999999999997</v>
      </c>
      <c r="DF158" s="18">
        <v>37.76</v>
      </c>
      <c r="DG158" s="17">
        <v>38.840000000000003</v>
      </c>
      <c r="DH158" s="17">
        <v>40.299999999999997</v>
      </c>
      <c r="DI158" s="17">
        <v>42.37</v>
      </c>
      <c r="DJ158" s="17">
        <v>43.23</v>
      </c>
      <c r="DK158" s="19">
        <v>45.72</v>
      </c>
      <c r="DL158" s="20">
        <v>45.39</v>
      </c>
      <c r="DM158" s="20">
        <v>44.33</v>
      </c>
      <c r="DN158" s="16">
        <v>45.82</v>
      </c>
      <c r="DO158" s="100"/>
      <c r="DP158" s="16">
        <v>3</v>
      </c>
      <c r="DQ158" s="17">
        <v>3</v>
      </c>
      <c r="DR158" s="17">
        <v>4</v>
      </c>
      <c r="DS158" s="17">
        <v>4</v>
      </c>
      <c r="DT158" s="17">
        <v>-3</v>
      </c>
      <c r="DU158" s="17">
        <v>-8</v>
      </c>
      <c r="DV158" s="17">
        <v>-11</v>
      </c>
      <c r="DW158" s="17">
        <v>-14</v>
      </c>
      <c r="DX158" s="17">
        <v>-7</v>
      </c>
      <c r="DY158" s="17">
        <v>0</v>
      </c>
      <c r="DZ158" s="17">
        <v>5</v>
      </c>
      <c r="EA158" s="17">
        <v>10</v>
      </c>
      <c r="EB158" s="17">
        <v>11</v>
      </c>
      <c r="EC158" s="17">
        <v>8</v>
      </c>
      <c r="ED158" s="20">
        <v>3</v>
      </c>
      <c r="EE158" s="20">
        <v>6</v>
      </c>
      <c r="EF158" s="20">
        <v>6</v>
      </c>
      <c r="EG158" s="101"/>
      <c r="EI158" s="129">
        <f t="shared" si="31"/>
        <v>-6.0000000000000053E-2</v>
      </c>
      <c r="EJ158" s="129">
        <f t="shared" si="32"/>
        <v>0.67999999999999994</v>
      </c>
      <c r="EK158" s="129">
        <f t="shared" si="33"/>
        <v>1.75</v>
      </c>
      <c r="EL158" s="129">
        <f t="shared" si="34"/>
        <v>0.48</v>
      </c>
      <c r="EM158" s="129">
        <f t="shared" si="35"/>
        <v>0.48999999999999977</v>
      </c>
      <c r="EN158" s="129">
        <f t="shared" si="36"/>
        <v>0.18000000000000016</v>
      </c>
      <c r="EO158" s="129">
        <f t="shared" si="37"/>
        <v>0.58000000000000007</v>
      </c>
      <c r="EP158" s="129">
        <f t="shared" si="38"/>
        <v>1.02</v>
      </c>
      <c r="EQ158" s="129">
        <f t="shared" si="39"/>
        <v>0.22999999999999998</v>
      </c>
      <c r="ER158" s="129">
        <f t="shared" si="40"/>
        <v>-1.3400000000000003</v>
      </c>
      <c r="ES158" s="129">
        <f t="shared" si="41"/>
        <v>0.12000000000000011</v>
      </c>
      <c r="ET158" s="129">
        <f t="shared" si="42"/>
        <v>-0.4099999999999997</v>
      </c>
      <c r="EU158" s="129">
        <f t="shared" si="43"/>
        <v>0.31000000000000005</v>
      </c>
      <c r="EV158" s="129">
        <f t="shared" si="44"/>
        <v>-0.50999999999999979</v>
      </c>
      <c r="EW158" s="129">
        <f t="shared" si="45"/>
        <v>0.11000000000000032</v>
      </c>
    </row>
    <row r="159" spans="1:153" ht="14">
      <c r="A159" s="2" t="s">
        <v>1360</v>
      </c>
      <c r="B159" s="2" t="s">
        <v>1666</v>
      </c>
      <c r="C159" s="2">
        <v>13</v>
      </c>
      <c r="D159" s="2">
        <v>11</v>
      </c>
      <c r="E159" s="2">
        <v>52601714</v>
      </c>
      <c r="F159" s="2">
        <v>154.6</v>
      </c>
      <c r="G159" s="2">
        <v>46.5</v>
      </c>
      <c r="H159" s="2" t="s">
        <v>167</v>
      </c>
      <c r="I159" s="2"/>
      <c r="J159" s="2" t="s">
        <v>147</v>
      </c>
      <c r="K159" s="2" t="s">
        <v>414</v>
      </c>
      <c r="L159" s="30"/>
      <c r="M159" s="30"/>
      <c r="N159" s="30"/>
      <c r="O159" s="30"/>
      <c r="P159" s="3" t="s">
        <v>6</v>
      </c>
      <c r="Q159" s="3">
        <v>37</v>
      </c>
      <c r="R159" s="2">
        <v>36</v>
      </c>
      <c r="S159" s="2">
        <v>26</v>
      </c>
      <c r="T159" s="2" t="s">
        <v>142</v>
      </c>
      <c r="U159" s="33"/>
      <c r="V159" s="3" t="s">
        <v>137</v>
      </c>
      <c r="W159" s="3">
        <v>60</v>
      </c>
      <c r="X159" s="2">
        <v>49</v>
      </c>
      <c r="Y159" s="2">
        <v>39</v>
      </c>
      <c r="Z159" s="2"/>
      <c r="AA159" s="33" t="s">
        <v>443</v>
      </c>
      <c r="AB159" s="12" t="s">
        <v>116</v>
      </c>
      <c r="AC159" s="12">
        <v>43</v>
      </c>
      <c r="AD159" s="13">
        <v>36</v>
      </c>
      <c r="AE159" s="13">
        <v>35</v>
      </c>
      <c r="AF159" s="13"/>
      <c r="AG159" s="34" t="s">
        <v>180</v>
      </c>
      <c r="AH159" s="2" t="s">
        <v>250</v>
      </c>
      <c r="AI159" s="2" t="s">
        <v>288</v>
      </c>
      <c r="AJ159" s="2" t="s">
        <v>257</v>
      </c>
      <c r="AK159" s="2" t="s">
        <v>151</v>
      </c>
      <c r="AL159" s="2" t="s">
        <v>87</v>
      </c>
      <c r="AM159" s="1" t="s">
        <v>176</v>
      </c>
      <c r="AN159" s="2" t="s">
        <v>89</v>
      </c>
      <c r="AO159" s="1" t="s">
        <v>108</v>
      </c>
      <c r="AP159" s="2" t="s">
        <v>91</v>
      </c>
      <c r="AQ159" s="1" t="s">
        <v>467</v>
      </c>
      <c r="AR159" s="2" t="s">
        <v>93</v>
      </c>
      <c r="AS159" s="14" t="s">
        <v>468</v>
      </c>
      <c r="AT159" s="15" t="s">
        <v>95</v>
      </c>
      <c r="AU159" s="1">
        <v>-3</v>
      </c>
      <c r="AV159" s="104">
        <v>2.2000000000000002</v>
      </c>
      <c r="AW159" s="107">
        <v>3.56</v>
      </c>
      <c r="AX159" s="106">
        <v>2.74</v>
      </c>
      <c r="AY159" s="107">
        <v>2.4900000000000002</v>
      </c>
      <c r="AZ159" s="106">
        <v>1.87</v>
      </c>
      <c r="BA159" s="108">
        <v>1.93</v>
      </c>
      <c r="BB159" s="106">
        <v>1.17</v>
      </c>
      <c r="BC159" s="108">
        <v>1.45</v>
      </c>
      <c r="BD159" s="107">
        <v>1.39</v>
      </c>
      <c r="BE159" s="106">
        <v>2.2400000000000002</v>
      </c>
      <c r="BF159" s="106">
        <v>6.29</v>
      </c>
      <c r="BG159" s="106">
        <v>6.43</v>
      </c>
      <c r="BH159" s="106">
        <v>4.3600000000000003</v>
      </c>
      <c r="BI159" s="8">
        <v>3.12</v>
      </c>
      <c r="BJ159" s="7">
        <v>5.09</v>
      </c>
      <c r="BK159" s="7">
        <v>5.5</v>
      </c>
      <c r="BL159" s="4">
        <v>9.5500000000000007</v>
      </c>
      <c r="BM159" s="4">
        <v>16</v>
      </c>
      <c r="BN159" s="4">
        <v>3.13</v>
      </c>
      <c r="BO159" s="6">
        <v>3.34</v>
      </c>
      <c r="BP159" s="7">
        <v>2.4700000000000002</v>
      </c>
      <c r="BQ159" s="7">
        <v>0.97</v>
      </c>
      <c r="BR159" s="7">
        <v>0.72</v>
      </c>
      <c r="BS159" s="8">
        <v>3.02</v>
      </c>
      <c r="BT159" s="7">
        <v>2.8</v>
      </c>
      <c r="BU159" s="8">
        <v>2.74</v>
      </c>
      <c r="BV159" s="6">
        <v>2.73</v>
      </c>
      <c r="BW159" s="7">
        <v>2.86</v>
      </c>
      <c r="BX159" s="7">
        <v>7.06</v>
      </c>
      <c r="BY159" s="7">
        <v>6.21</v>
      </c>
      <c r="BZ159" s="7">
        <v>4.7300000000000004</v>
      </c>
      <c r="CA159" s="8">
        <v>3.33</v>
      </c>
      <c r="CB159" s="7">
        <v>4.9000000000000004</v>
      </c>
      <c r="CC159" s="7">
        <v>6.45</v>
      </c>
      <c r="CD159" s="4">
        <v>9.6199999999999992</v>
      </c>
      <c r="CE159" s="4">
        <v>14.47</v>
      </c>
      <c r="CF159" s="16">
        <v>26.84</v>
      </c>
      <c r="CG159" s="18">
        <v>30.13</v>
      </c>
      <c r="CH159" s="17">
        <v>32.49</v>
      </c>
      <c r="CI159" s="18">
        <v>33.44</v>
      </c>
      <c r="CJ159" s="17">
        <v>37.270000000000003</v>
      </c>
      <c r="CK159" s="19">
        <v>38.5</v>
      </c>
      <c r="CL159" s="17">
        <v>38.24</v>
      </c>
      <c r="CM159" s="19">
        <v>38.08</v>
      </c>
      <c r="CN159" s="18">
        <v>38.54</v>
      </c>
      <c r="CO159" s="17">
        <v>37.54</v>
      </c>
      <c r="CP159" s="17">
        <v>37.86</v>
      </c>
      <c r="CQ159" s="17">
        <v>38.14</v>
      </c>
      <c r="CR159" s="17">
        <v>41.92</v>
      </c>
      <c r="CS159" s="19">
        <v>44.03</v>
      </c>
      <c r="CT159" s="17">
        <v>44.12</v>
      </c>
      <c r="CU159" s="17">
        <v>45.29</v>
      </c>
      <c r="CV159" s="16">
        <v>43.53</v>
      </c>
      <c r="CW159" s="16">
        <v>38.61</v>
      </c>
      <c r="CX159" s="16">
        <v>25.48</v>
      </c>
      <c r="CY159" s="18">
        <v>29.06</v>
      </c>
      <c r="CZ159" s="17">
        <v>32</v>
      </c>
      <c r="DA159" s="17">
        <v>35.119999999999997</v>
      </c>
      <c r="DB159" s="17">
        <v>37.97</v>
      </c>
      <c r="DC159" s="19">
        <v>38.1</v>
      </c>
      <c r="DD159" s="17">
        <v>38.4</v>
      </c>
      <c r="DE159" s="19">
        <v>38.770000000000003</v>
      </c>
      <c r="DF159" s="18">
        <v>38.700000000000003</v>
      </c>
      <c r="DG159" s="17">
        <v>37.47</v>
      </c>
      <c r="DH159" s="17">
        <v>37.78</v>
      </c>
      <c r="DI159" s="17">
        <v>38.78</v>
      </c>
      <c r="DJ159" s="17">
        <v>41.72</v>
      </c>
      <c r="DK159" s="19">
        <v>44.03</v>
      </c>
      <c r="DL159" s="17">
        <v>44.12</v>
      </c>
      <c r="DM159" s="17">
        <v>45.29</v>
      </c>
      <c r="DN159" s="16">
        <v>43.53</v>
      </c>
      <c r="DO159" s="16">
        <v>38.61</v>
      </c>
      <c r="DP159" s="16">
        <v>12</v>
      </c>
      <c r="DQ159" s="17">
        <v>13</v>
      </c>
      <c r="DR159" s="17">
        <v>12</v>
      </c>
      <c r="DS159" s="17">
        <v>12</v>
      </c>
      <c r="DT159" s="17">
        <v>10</v>
      </c>
      <c r="DU159" s="17">
        <v>0</v>
      </c>
      <c r="DV159" s="17">
        <v>-6</v>
      </c>
      <c r="DW159" s="17">
        <v>-8</v>
      </c>
      <c r="DX159" s="17">
        <v>-5</v>
      </c>
      <c r="DY159" s="17">
        <v>-3</v>
      </c>
      <c r="DZ159" s="17">
        <v>0</v>
      </c>
      <c r="EA159" s="17">
        <v>5</v>
      </c>
      <c r="EB159" s="17">
        <v>9</v>
      </c>
      <c r="EC159" s="17">
        <v>10</v>
      </c>
      <c r="ED159" s="17">
        <v>11</v>
      </c>
      <c r="EE159" s="17">
        <v>9</v>
      </c>
      <c r="EF159" s="20">
        <v>5</v>
      </c>
      <c r="EG159" s="20">
        <v>5</v>
      </c>
      <c r="EI159" s="129">
        <f t="shared" si="31"/>
        <v>-0.92999999999999972</v>
      </c>
      <c r="EJ159" s="129">
        <f t="shared" si="32"/>
        <v>0.2200000000000002</v>
      </c>
      <c r="EK159" s="129">
        <f t="shared" si="33"/>
        <v>0.27</v>
      </c>
      <c r="EL159" s="129">
        <f t="shared" si="34"/>
        <v>1.5200000000000002</v>
      </c>
      <c r="EM159" s="129">
        <f t="shared" si="35"/>
        <v>1.1500000000000001</v>
      </c>
      <c r="EN159" s="129">
        <f t="shared" si="36"/>
        <v>-1.0900000000000001</v>
      </c>
      <c r="EO159" s="129">
        <f t="shared" si="37"/>
        <v>-1.63</v>
      </c>
      <c r="EP159" s="129">
        <f t="shared" si="38"/>
        <v>-1.2900000000000003</v>
      </c>
      <c r="EQ159" s="129">
        <f t="shared" si="39"/>
        <v>-1.34</v>
      </c>
      <c r="ER159" s="129">
        <f t="shared" si="40"/>
        <v>-0.61999999999999966</v>
      </c>
      <c r="ES159" s="129">
        <f t="shared" si="41"/>
        <v>-0.76999999999999957</v>
      </c>
      <c r="ET159" s="129">
        <f t="shared" si="42"/>
        <v>0.21999999999999975</v>
      </c>
      <c r="EU159" s="129">
        <f t="shared" si="43"/>
        <v>-0.37000000000000011</v>
      </c>
      <c r="EV159" s="129">
        <f t="shared" si="44"/>
        <v>-0.20999999999999996</v>
      </c>
      <c r="EW159" s="129">
        <f t="shared" si="45"/>
        <v>0.1899999999999995</v>
      </c>
    </row>
    <row r="160" spans="1:153" ht="14">
      <c r="A160" s="2" t="s">
        <v>808</v>
      </c>
      <c r="B160" s="2" t="s">
        <v>1666</v>
      </c>
      <c r="C160" s="2">
        <v>19</v>
      </c>
      <c r="D160" s="2">
        <v>9</v>
      </c>
      <c r="E160" s="2">
        <v>49765566</v>
      </c>
      <c r="F160" s="2">
        <v>164.4</v>
      </c>
      <c r="G160" s="2">
        <v>51.5</v>
      </c>
      <c r="H160" s="2" t="s">
        <v>167</v>
      </c>
      <c r="I160" s="2"/>
      <c r="J160" s="2" t="s">
        <v>147</v>
      </c>
      <c r="K160" s="2" t="s">
        <v>420</v>
      </c>
      <c r="L160" s="30" t="s">
        <v>168</v>
      </c>
      <c r="M160" s="30"/>
      <c r="N160" s="30"/>
      <c r="O160" s="30"/>
      <c r="P160" s="3" t="s">
        <v>13</v>
      </c>
      <c r="Q160" s="3">
        <v>31</v>
      </c>
      <c r="R160" s="2">
        <v>30</v>
      </c>
      <c r="S160" s="2">
        <v>26</v>
      </c>
      <c r="T160" s="2" t="s">
        <v>1656</v>
      </c>
      <c r="U160" s="33"/>
      <c r="V160" s="3" t="s">
        <v>1657</v>
      </c>
      <c r="W160" s="3">
        <v>50</v>
      </c>
      <c r="X160" s="2">
        <v>43</v>
      </c>
      <c r="Y160" s="2">
        <v>31</v>
      </c>
      <c r="Z160" s="2"/>
      <c r="AA160" s="33" t="s">
        <v>242</v>
      </c>
      <c r="AB160" s="12" t="s">
        <v>217</v>
      </c>
      <c r="AC160" s="12">
        <v>53</v>
      </c>
      <c r="AD160" s="13">
        <v>38</v>
      </c>
      <c r="AE160" s="13">
        <v>31</v>
      </c>
      <c r="AF160" s="13"/>
      <c r="AG160" s="34" t="s">
        <v>180</v>
      </c>
      <c r="AH160" s="2" t="s">
        <v>869</v>
      </c>
      <c r="AI160" s="2" t="s">
        <v>421</v>
      </c>
      <c r="AJ160" s="2" t="s">
        <v>281</v>
      </c>
      <c r="AK160" s="2" t="s">
        <v>775</v>
      </c>
      <c r="AL160" s="2" t="s">
        <v>87</v>
      </c>
      <c r="AM160" s="1"/>
      <c r="AN160" s="2" t="s">
        <v>89</v>
      </c>
      <c r="AO160" s="1"/>
      <c r="AP160" s="2" t="s">
        <v>91</v>
      </c>
      <c r="AQ160" s="1" t="s">
        <v>1658</v>
      </c>
      <c r="AR160" s="2" t="s">
        <v>93</v>
      </c>
      <c r="AS160" s="14" t="s">
        <v>666</v>
      </c>
      <c r="AT160" s="14"/>
      <c r="AU160" s="1"/>
      <c r="AV160" s="104">
        <v>3.09</v>
      </c>
      <c r="AW160" s="107">
        <v>1.42</v>
      </c>
      <c r="AX160" s="106">
        <v>1.99</v>
      </c>
      <c r="AY160" s="107">
        <v>1.98</v>
      </c>
      <c r="AZ160" s="106">
        <v>2.13</v>
      </c>
      <c r="BA160" s="108">
        <v>2.86</v>
      </c>
      <c r="BB160" s="106">
        <v>3.37</v>
      </c>
      <c r="BC160" s="108">
        <v>2.74</v>
      </c>
      <c r="BD160" s="107">
        <v>2.92</v>
      </c>
      <c r="BE160" s="106">
        <v>3.35</v>
      </c>
      <c r="BF160" s="106">
        <v>3.14</v>
      </c>
      <c r="BG160" s="106">
        <v>2.74</v>
      </c>
      <c r="BH160" s="106">
        <v>1.81</v>
      </c>
      <c r="BI160" s="8">
        <v>2.25</v>
      </c>
      <c r="BJ160" s="7">
        <v>3.25</v>
      </c>
      <c r="BK160" s="9">
        <v>5.82</v>
      </c>
      <c r="BL160" s="4">
        <v>10.41</v>
      </c>
      <c r="BM160" s="4">
        <v>15.18</v>
      </c>
      <c r="BN160" s="4">
        <v>3.19</v>
      </c>
      <c r="BO160" s="55">
        <v>1.78</v>
      </c>
      <c r="BP160" s="53">
        <v>0</v>
      </c>
      <c r="BQ160" s="53">
        <v>0.25</v>
      </c>
      <c r="BR160" s="53">
        <v>0.45</v>
      </c>
      <c r="BS160" s="54">
        <v>1.34</v>
      </c>
      <c r="BT160" s="53">
        <v>1.87</v>
      </c>
      <c r="BU160" s="54">
        <v>2.98</v>
      </c>
      <c r="BV160" s="55">
        <v>2.87</v>
      </c>
      <c r="BW160" s="53">
        <v>4.38</v>
      </c>
      <c r="BX160" s="53">
        <v>4.0199999999999996</v>
      </c>
      <c r="BY160" s="53">
        <v>2.78</v>
      </c>
      <c r="BZ160" s="7">
        <v>1.07</v>
      </c>
      <c r="CA160" s="8">
        <v>2.62</v>
      </c>
      <c r="CB160" s="7">
        <v>4.72</v>
      </c>
      <c r="CC160" s="9">
        <v>6.51</v>
      </c>
      <c r="CD160" s="4">
        <v>9.27</v>
      </c>
      <c r="CE160" s="4">
        <v>15.54</v>
      </c>
      <c r="CF160" s="16">
        <v>29.27</v>
      </c>
      <c r="CG160" s="18">
        <v>31.88</v>
      </c>
      <c r="CH160" s="17">
        <v>34.72</v>
      </c>
      <c r="CI160" s="18">
        <v>35.880000000000003</v>
      </c>
      <c r="CJ160" s="17">
        <v>36.61</v>
      </c>
      <c r="CK160" s="19">
        <v>37.4</v>
      </c>
      <c r="CL160" s="17">
        <v>37.67</v>
      </c>
      <c r="CM160" s="19">
        <v>38.11</v>
      </c>
      <c r="CN160" s="18">
        <v>38.85</v>
      </c>
      <c r="CO160" s="17">
        <v>40.299999999999997</v>
      </c>
      <c r="CP160" s="17">
        <v>41.5</v>
      </c>
      <c r="CQ160" s="17">
        <v>43.24</v>
      </c>
      <c r="CR160" s="17">
        <v>46.54</v>
      </c>
      <c r="CS160" s="19">
        <v>45.54</v>
      </c>
      <c r="CT160" s="17">
        <v>47.45</v>
      </c>
      <c r="CU160" s="20">
        <v>45.34</v>
      </c>
      <c r="CV160" s="16">
        <v>43.5</v>
      </c>
      <c r="CW160" s="16">
        <v>41.22</v>
      </c>
      <c r="CX160" s="16">
        <v>29.09</v>
      </c>
      <c r="CY160" s="18">
        <v>32.17</v>
      </c>
      <c r="CZ160" s="17">
        <v>34.97</v>
      </c>
      <c r="DA160" s="17">
        <v>35.04</v>
      </c>
      <c r="DB160" s="17">
        <v>36.65</v>
      </c>
      <c r="DC160" s="19">
        <v>37.72</v>
      </c>
      <c r="DD160" s="17">
        <v>37.54</v>
      </c>
      <c r="DE160" s="19">
        <v>38.94</v>
      </c>
      <c r="DF160" s="18">
        <v>38.44</v>
      </c>
      <c r="DG160" s="17">
        <v>40.03</v>
      </c>
      <c r="DH160" s="17">
        <v>42.03</v>
      </c>
      <c r="DI160" s="17">
        <v>43.23</v>
      </c>
      <c r="DJ160" s="17">
        <v>46.86</v>
      </c>
      <c r="DK160" s="19">
        <v>45.04</v>
      </c>
      <c r="DL160" s="17">
        <v>47.19</v>
      </c>
      <c r="DM160" s="20">
        <v>45.46</v>
      </c>
      <c r="DN160" s="16">
        <v>43.32</v>
      </c>
      <c r="DO160" s="16">
        <v>40.450000000000003</v>
      </c>
      <c r="DP160" s="16">
        <v>-6</v>
      </c>
      <c r="DQ160" s="17">
        <v>-3</v>
      </c>
      <c r="DR160" s="17">
        <v>2</v>
      </c>
      <c r="DS160" s="17">
        <v>6</v>
      </c>
      <c r="DT160" s="17">
        <v>4</v>
      </c>
      <c r="DU160" s="17">
        <v>1</v>
      </c>
      <c r="DV160" s="17">
        <v>-1</v>
      </c>
      <c r="DW160" s="17">
        <v>-4</v>
      </c>
      <c r="DX160" s="17">
        <v>-7</v>
      </c>
      <c r="DY160" s="17">
        <v>-3</v>
      </c>
      <c r="DZ160" s="17">
        <v>2</v>
      </c>
      <c r="EA160" s="17">
        <v>9</v>
      </c>
      <c r="EB160" s="17">
        <v>16</v>
      </c>
      <c r="EC160" s="17">
        <v>18</v>
      </c>
      <c r="ED160" s="17">
        <v>14</v>
      </c>
      <c r="EE160" s="20">
        <v>7</v>
      </c>
      <c r="EF160" s="20">
        <v>4</v>
      </c>
      <c r="EG160" s="20">
        <v>4</v>
      </c>
      <c r="EI160" s="129">
        <f t="shared" si="31"/>
        <v>-0.10000000000000009</v>
      </c>
      <c r="EJ160" s="129">
        <f t="shared" si="32"/>
        <v>-0.3600000000000001</v>
      </c>
      <c r="EK160" s="129">
        <f t="shared" si="33"/>
        <v>1.99</v>
      </c>
      <c r="EL160" s="129">
        <f t="shared" si="34"/>
        <v>1.73</v>
      </c>
      <c r="EM160" s="129">
        <f t="shared" si="35"/>
        <v>1.68</v>
      </c>
      <c r="EN160" s="129">
        <f t="shared" si="36"/>
        <v>1.5199999999999998</v>
      </c>
      <c r="EO160" s="129">
        <f t="shared" si="37"/>
        <v>1.5</v>
      </c>
      <c r="EP160" s="129">
        <f t="shared" si="38"/>
        <v>-0.23999999999999977</v>
      </c>
      <c r="EQ160" s="129">
        <f t="shared" si="39"/>
        <v>4.9999999999999822E-2</v>
      </c>
      <c r="ER160" s="129">
        <f t="shared" si="40"/>
        <v>-1.0299999999999998</v>
      </c>
      <c r="ES160" s="129">
        <f t="shared" si="41"/>
        <v>-0.87999999999999945</v>
      </c>
      <c r="ET160" s="129">
        <f t="shared" si="42"/>
        <v>-3.9999999999999591E-2</v>
      </c>
      <c r="EU160" s="129">
        <f t="shared" si="43"/>
        <v>0.74</v>
      </c>
      <c r="EV160" s="129">
        <f t="shared" si="44"/>
        <v>-0.37000000000000011</v>
      </c>
      <c r="EW160" s="129">
        <f t="shared" si="45"/>
        <v>-1.4699999999999998</v>
      </c>
    </row>
    <row r="161" spans="1:153" ht="14">
      <c r="A161" s="2" t="s">
        <v>1483</v>
      </c>
      <c r="B161" s="2" t="s">
        <v>1666</v>
      </c>
      <c r="C161" s="2">
        <v>16</v>
      </c>
      <c r="D161" s="2">
        <v>5</v>
      </c>
      <c r="E161" s="2">
        <v>43375220</v>
      </c>
      <c r="F161" s="2">
        <v>164.4</v>
      </c>
      <c r="G161" s="2">
        <v>60.4</v>
      </c>
      <c r="H161" s="2" t="s">
        <v>167</v>
      </c>
      <c r="I161" s="2"/>
      <c r="J161" s="2" t="s">
        <v>147</v>
      </c>
      <c r="K161" s="2" t="s">
        <v>420</v>
      </c>
      <c r="L161" s="30" t="s">
        <v>168</v>
      </c>
      <c r="M161" s="30" t="s">
        <v>538</v>
      </c>
      <c r="N161" s="30" t="s">
        <v>1486</v>
      </c>
      <c r="O161" s="30"/>
      <c r="P161" s="3" t="s">
        <v>6</v>
      </c>
      <c r="Q161" s="3">
        <v>28</v>
      </c>
      <c r="R161" s="2">
        <v>27</v>
      </c>
      <c r="S161" s="2">
        <v>25</v>
      </c>
      <c r="T161" s="2" t="s">
        <v>1487</v>
      </c>
      <c r="U161" s="33"/>
      <c r="V161" s="3" t="s">
        <v>137</v>
      </c>
      <c r="W161" s="3">
        <v>61</v>
      </c>
      <c r="X161" s="2">
        <v>46</v>
      </c>
      <c r="Y161" s="2">
        <v>36</v>
      </c>
      <c r="Z161" s="2"/>
      <c r="AA161" s="33" t="s">
        <v>443</v>
      </c>
      <c r="AB161" s="12" t="s">
        <v>102</v>
      </c>
      <c r="AC161" s="12">
        <v>38</v>
      </c>
      <c r="AD161" s="13">
        <v>31</v>
      </c>
      <c r="AE161" s="13">
        <v>29</v>
      </c>
      <c r="AF161" s="13"/>
      <c r="AG161" s="34" t="s">
        <v>197</v>
      </c>
      <c r="AH161" s="2" t="s">
        <v>117</v>
      </c>
      <c r="AI161" s="2" t="s">
        <v>248</v>
      </c>
      <c r="AJ161" s="2" t="s">
        <v>429</v>
      </c>
      <c r="AK161" s="2" t="s">
        <v>841</v>
      </c>
      <c r="AL161" s="2" t="s">
        <v>87</v>
      </c>
      <c r="AM161" s="1"/>
      <c r="AN161" s="2" t="s">
        <v>89</v>
      </c>
      <c r="AO161" s="1"/>
      <c r="AP161" s="2" t="s">
        <v>91</v>
      </c>
      <c r="AQ161" s="1" t="s">
        <v>881</v>
      </c>
      <c r="AR161" s="2" t="s">
        <v>93</v>
      </c>
      <c r="AS161" s="14" t="s">
        <v>1488</v>
      </c>
      <c r="AT161" s="14"/>
      <c r="AU161" s="1"/>
      <c r="AV161" s="104">
        <v>3.44</v>
      </c>
      <c r="AW161" s="107">
        <v>3.28</v>
      </c>
      <c r="AX161" s="106">
        <v>2.92</v>
      </c>
      <c r="AY161" s="107">
        <v>2.12</v>
      </c>
      <c r="AZ161" s="106">
        <v>2.17</v>
      </c>
      <c r="BA161" s="108">
        <v>0.9</v>
      </c>
      <c r="BB161" s="106">
        <v>0</v>
      </c>
      <c r="BC161" s="108">
        <v>0</v>
      </c>
      <c r="BD161" s="107">
        <v>1.86</v>
      </c>
      <c r="BE161" s="106">
        <v>1.69</v>
      </c>
      <c r="BF161" s="106">
        <v>4.72</v>
      </c>
      <c r="BG161" s="106">
        <v>3.23</v>
      </c>
      <c r="BH161" s="106">
        <v>3.86</v>
      </c>
      <c r="BI161" s="8">
        <v>4.6399999999999997</v>
      </c>
      <c r="BJ161" s="9">
        <v>4.1500000000000004</v>
      </c>
      <c r="BK161" s="9">
        <v>7.83</v>
      </c>
      <c r="BL161" s="4">
        <v>12.68</v>
      </c>
      <c r="BM161" s="98"/>
      <c r="BN161" s="4">
        <v>2.52</v>
      </c>
      <c r="BO161" s="55">
        <v>0</v>
      </c>
      <c r="BP161" s="53">
        <v>0</v>
      </c>
      <c r="BQ161" s="53">
        <v>0.37</v>
      </c>
      <c r="BR161" s="53">
        <v>0.5</v>
      </c>
      <c r="BS161" s="54">
        <v>2.2200000000000002</v>
      </c>
      <c r="BT161" s="53">
        <v>2.12</v>
      </c>
      <c r="BU161" s="54">
        <v>1.78</v>
      </c>
      <c r="BV161" s="55">
        <v>2.37</v>
      </c>
      <c r="BW161" s="53">
        <v>2.17</v>
      </c>
      <c r="BX161" s="53">
        <v>4.8499999999999996</v>
      </c>
      <c r="BY161" s="53">
        <v>4.09</v>
      </c>
      <c r="BZ161" s="7">
        <v>2.2799999999999998</v>
      </c>
      <c r="CA161" s="8">
        <v>5.07</v>
      </c>
      <c r="CB161" s="9">
        <v>4.49</v>
      </c>
      <c r="CC161" s="9">
        <v>7.7</v>
      </c>
      <c r="CD161" s="4">
        <v>11.37</v>
      </c>
      <c r="CE161" s="98"/>
      <c r="CF161" s="16">
        <v>28.34</v>
      </c>
      <c r="CG161" s="18">
        <v>32.96</v>
      </c>
      <c r="CH161" s="17">
        <v>34.5</v>
      </c>
      <c r="CI161" s="18">
        <v>35.4</v>
      </c>
      <c r="CJ161" s="17">
        <v>35.07</v>
      </c>
      <c r="CK161" s="19">
        <v>37.659999999999997</v>
      </c>
      <c r="CL161" s="17">
        <v>37.700000000000003</v>
      </c>
      <c r="CM161" s="19">
        <v>38.69</v>
      </c>
      <c r="CN161" s="18">
        <v>38.33</v>
      </c>
      <c r="CO161" s="17">
        <v>38.479999999999997</v>
      </c>
      <c r="CP161" s="17">
        <v>40.26</v>
      </c>
      <c r="CQ161" s="17">
        <v>39.75</v>
      </c>
      <c r="CR161" s="17">
        <v>42.29</v>
      </c>
      <c r="CS161" s="19">
        <v>42.52</v>
      </c>
      <c r="CT161" s="20">
        <v>41.73</v>
      </c>
      <c r="CU161" s="20">
        <v>46.45</v>
      </c>
      <c r="CV161" s="16">
        <v>46.99</v>
      </c>
      <c r="CW161" s="100"/>
      <c r="CX161" s="16">
        <v>28.05</v>
      </c>
      <c r="CY161" s="18">
        <v>33.96</v>
      </c>
      <c r="CZ161" s="17">
        <v>34.99</v>
      </c>
      <c r="DA161" s="17">
        <v>35.270000000000003</v>
      </c>
      <c r="DB161" s="17">
        <v>35.82</v>
      </c>
      <c r="DC161" s="19">
        <v>37.28</v>
      </c>
      <c r="DD161" s="17">
        <v>37.04</v>
      </c>
      <c r="DE161" s="19">
        <v>38.76</v>
      </c>
      <c r="DF161" s="18">
        <v>38.15</v>
      </c>
      <c r="DG161" s="17">
        <v>38.61</v>
      </c>
      <c r="DH161" s="17">
        <v>40.06</v>
      </c>
      <c r="DI161" s="17">
        <v>40.39</v>
      </c>
      <c r="DJ161" s="17">
        <v>42.08</v>
      </c>
      <c r="DK161" s="19">
        <v>42.61</v>
      </c>
      <c r="DL161" s="20">
        <v>41.08</v>
      </c>
      <c r="DM161" s="20">
        <v>46.17</v>
      </c>
      <c r="DN161" s="16">
        <v>46.39</v>
      </c>
      <c r="DO161" s="100"/>
      <c r="DP161" s="16">
        <v>4</v>
      </c>
      <c r="DQ161" s="17">
        <v>3</v>
      </c>
      <c r="DR161" s="17">
        <v>3</v>
      </c>
      <c r="DS161" s="17">
        <v>0</v>
      </c>
      <c r="DT161" s="17">
        <v>-8</v>
      </c>
      <c r="DU161" s="17">
        <v>-16</v>
      </c>
      <c r="DV161" s="17">
        <v>-19</v>
      </c>
      <c r="DW161" s="17">
        <v>-21</v>
      </c>
      <c r="DX161" s="17">
        <v>-15</v>
      </c>
      <c r="DY161" s="17">
        <v>-10</v>
      </c>
      <c r="DZ161" s="17">
        <v>1</v>
      </c>
      <c r="EA161" s="17">
        <v>5</v>
      </c>
      <c r="EB161" s="17">
        <v>13</v>
      </c>
      <c r="EC161" s="17">
        <v>14</v>
      </c>
      <c r="ED161" s="20">
        <v>14</v>
      </c>
      <c r="EE161" s="20">
        <v>12</v>
      </c>
      <c r="EF161" s="20">
        <v>12</v>
      </c>
      <c r="EG161" s="101"/>
      <c r="EI161" s="129">
        <f t="shared" si="31"/>
        <v>0.91999999999999993</v>
      </c>
      <c r="EJ161" s="129">
        <f t="shared" si="32"/>
        <v>3.28</v>
      </c>
      <c r="EK161" s="129">
        <f t="shared" si="33"/>
        <v>2.92</v>
      </c>
      <c r="EL161" s="129">
        <f t="shared" si="34"/>
        <v>1.75</v>
      </c>
      <c r="EM161" s="129">
        <f t="shared" si="35"/>
        <v>1.67</v>
      </c>
      <c r="EN161" s="129">
        <f t="shared" si="36"/>
        <v>-1.3200000000000003</v>
      </c>
      <c r="EO161" s="129">
        <f t="shared" si="37"/>
        <v>-2.12</v>
      </c>
      <c r="EP161" s="129">
        <f t="shared" si="38"/>
        <v>-1.78</v>
      </c>
      <c r="EQ161" s="129">
        <f t="shared" si="39"/>
        <v>-0.51</v>
      </c>
      <c r="ER161" s="129">
        <f t="shared" si="40"/>
        <v>-0.48</v>
      </c>
      <c r="ES161" s="129">
        <f t="shared" si="41"/>
        <v>-0.12999999999999989</v>
      </c>
      <c r="ET161" s="129">
        <f t="shared" si="42"/>
        <v>-0.85999999999999988</v>
      </c>
      <c r="EU161" s="129">
        <f t="shared" si="43"/>
        <v>1.58</v>
      </c>
      <c r="EV161" s="129">
        <f t="shared" si="44"/>
        <v>-0.4300000000000006</v>
      </c>
      <c r="EW161" s="129">
        <f t="shared" si="45"/>
        <v>-0.33999999999999986</v>
      </c>
    </row>
    <row r="162" spans="1:153" ht="14">
      <c r="A162" s="2" t="s">
        <v>1480</v>
      </c>
      <c r="B162" s="2" t="s">
        <v>1666</v>
      </c>
      <c r="C162" s="2">
        <v>22</v>
      </c>
      <c r="D162" s="2">
        <v>0</v>
      </c>
      <c r="E162" s="2">
        <v>51068509</v>
      </c>
      <c r="F162" s="2">
        <v>162.6</v>
      </c>
      <c r="G162" s="2">
        <v>47</v>
      </c>
      <c r="H162" s="2" t="s">
        <v>167</v>
      </c>
      <c r="I162" s="2"/>
      <c r="J162" s="2" t="s">
        <v>147</v>
      </c>
      <c r="K162" s="2" t="s">
        <v>420</v>
      </c>
      <c r="L162" s="30" t="s">
        <v>168</v>
      </c>
      <c r="M162" s="30"/>
      <c r="N162" s="30"/>
      <c r="O162" s="30"/>
      <c r="P162" s="2" t="s">
        <v>17</v>
      </c>
      <c r="Q162" s="2">
        <v>40</v>
      </c>
      <c r="R162" s="2">
        <v>32</v>
      </c>
      <c r="S162" s="2">
        <v>29</v>
      </c>
      <c r="T162" s="2" t="s">
        <v>1038</v>
      </c>
      <c r="U162" s="2"/>
      <c r="V162" s="3" t="s">
        <v>216</v>
      </c>
      <c r="W162" s="3">
        <v>67</v>
      </c>
      <c r="X162" s="2">
        <v>56</v>
      </c>
      <c r="Y162" s="2">
        <v>54</v>
      </c>
      <c r="Z162" s="2"/>
      <c r="AA162" s="33" t="s">
        <v>443</v>
      </c>
      <c r="AB162" s="3" t="s">
        <v>217</v>
      </c>
      <c r="AC162" s="3">
        <v>50</v>
      </c>
      <c r="AD162" s="2">
        <v>34</v>
      </c>
      <c r="AE162" s="2">
        <v>32</v>
      </c>
      <c r="AF162" s="2"/>
      <c r="AG162" s="33" t="s">
        <v>180</v>
      </c>
      <c r="AH162" s="2" t="s">
        <v>83</v>
      </c>
      <c r="AI162" s="2" t="s">
        <v>352</v>
      </c>
      <c r="AJ162" s="2" t="s">
        <v>281</v>
      </c>
      <c r="AK162" s="2" t="s">
        <v>353</v>
      </c>
      <c r="AL162" s="2" t="s">
        <v>87</v>
      </c>
      <c r="AM162" s="1"/>
      <c r="AN162" s="2" t="s">
        <v>89</v>
      </c>
      <c r="AO162" s="1"/>
      <c r="AP162" s="2" t="s">
        <v>91</v>
      </c>
      <c r="AQ162" s="1" t="s">
        <v>1481</v>
      </c>
      <c r="AR162" s="2" t="s">
        <v>93</v>
      </c>
      <c r="AS162" s="14" t="s">
        <v>1482</v>
      </c>
      <c r="AT162" s="14"/>
      <c r="AU162" s="1"/>
      <c r="AV162" s="104">
        <v>3.65</v>
      </c>
      <c r="AW162" s="107">
        <v>2.83</v>
      </c>
      <c r="AX162" s="106">
        <v>3.23</v>
      </c>
      <c r="AY162" s="107">
        <v>2.5299999999999998</v>
      </c>
      <c r="AZ162" s="106">
        <v>2.76</v>
      </c>
      <c r="BA162" s="108">
        <v>1.1200000000000001</v>
      </c>
      <c r="BB162" s="106">
        <v>0.37</v>
      </c>
      <c r="BC162" s="108">
        <v>1.74</v>
      </c>
      <c r="BD162" s="107">
        <v>1.74</v>
      </c>
      <c r="BE162" s="106">
        <v>4.47</v>
      </c>
      <c r="BF162" s="106">
        <v>6.46</v>
      </c>
      <c r="BG162" s="106">
        <v>6.06</v>
      </c>
      <c r="BH162" s="106">
        <v>4.51</v>
      </c>
      <c r="BI162" s="8">
        <v>4.3600000000000003</v>
      </c>
      <c r="BJ162" s="7">
        <v>6.96</v>
      </c>
      <c r="BK162" s="9">
        <v>7.71</v>
      </c>
      <c r="BL162" s="4">
        <v>12.07</v>
      </c>
      <c r="BM162" s="4">
        <v>18.37</v>
      </c>
      <c r="BN162" s="4">
        <v>4.33</v>
      </c>
      <c r="BO162" s="55">
        <v>2.56</v>
      </c>
      <c r="BP162" s="53">
        <v>0</v>
      </c>
      <c r="BQ162" s="53">
        <v>0</v>
      </c>
      <c r="BR162" s="53">
        <v>0.35</v>
      </c>
      <c r="BS162" s="54">
        <v>2.98</v>
      </c>
      <c r="BT162" s="53">
        <v>2.88</v>
      </c>
      <c r="BU162" s="54">
        <v>3.85</v>
      </c>
      <c r="BV162" s="55">
        <v>3.77</v>
      </c>
      <c r="BW162" s="53">
        <v>5.09</v>
      </c>
      <c r="BX162" s="53">
        <v>6.19</v>
      </c>
      <c r="BY162" s="53">
        <v>4.75</v>
      </c>
      <c r="BZ162" s="7">
        <v>2.48</v>
      </c>
      <c r="CA162" s="8">
        <v>3.78</v>
      </c>
      <c r="CB162" s="7">
        <v>4.97</v>
      </c>
      <c r="CC162" s="9">
        <v>7.17</v>
      </c>
      <c r="CD162" s="4">
        <v>12.78</v>
      </c>
      <c r="CE162" s="4">
        <v>18.55</v>
      </c>
      <c r="CF162" s="16">
        <v>27.73</v>
      </c>
      <c r="CG162" s="18">
        <v>32.270000000000003</v>
      </c>
      <c r="CH162" s="17">
        <v>35.32</v>
      </c>
      <c r="CI162" s="18">
        <v>37.46</v>
      </c>
      <c r="CJ162" s="17">
        <v>37.21</v>
      </c>
      <c r="CK162" s="19">
        <v>38.86</v>
      </c>
      <c r="CL162" s="17">
        <v>39.659999999999997</v>
      </c>
      <c r="CM162" s="19">
        <v>40.11</v>
      </c>
      <c r="CN162" s="18">
        <v>39.83</v>
      </c>
      <c r="CO162" s="17">
        <v>40.46</v>
      </c>
      <c r="CP162" s="17">
        <v>42.23</v>
      </c>
      <c r="CQ162" s="17">
        <v>42.5</v>
      </c>
      <c r="CR162" s="17">
        <v>47.47</v>
      </c>
      <c r="CS162" s="19">
        <v>46.39</v>
      </c>
      <c r="CT162" s="17">
        <v>48.22</v>
      </c>
      <c r="CU162" s="20">
        <v>48.05</v>
      </c>
      <c r="CV162" s="16">
        <v>46.15</v>
      </c>
      <c r="CW162" s="16">
        <v>40.32</v>
      </c>
      <c r="CX162" s="16">
        <v>27.94</v>
      </c>
      <c r="CY162" s="18">
        <v>32.39</v>
      </c>
      <c r="CZ162" s="17">
        <v>35.46</v>
      </c>
      <c r="DA162" s="17">
        <v>37.69</v>
      </c>
      <c r="DB162" s="17">
        <v>37.869999999999997</v>
      </c>
      <c r="DC162" s="19">
        <v>38.15</v>
      </c>
      <c r="DD162" s="17">
        <v>39.26</v>
      </c>
      <c r="DE162" s="19">
        <v>39.51</v>
      </c>
      <c r="DF162" s="18">
        <v>39.75</v>
      </c>
      <c r="DG162" s="17">
        <v>40.49</v>
      </c>
      <c r="DH162" s="17">
        <v>42.59</v>
      </c>
      <c r="DI162" s="17">
        <v>42.94</v>
      </c>
      <c r="DJ162" s="17">
        <v>48.75</v>
      </c>
      <c r="DK162" s="19">
        <v>46.38</v>
      </c>
      <c r="DL162" s="17">
        <v>48.89</v>
      </c>
      <c r="DM162" s="20">
        <v>48.61</v>
      </c>
      <c r="DN162" s="16">
        <v>46.38</v>
      </c>
      <c r="DO162" s="16">
        <v>40.770000000000003</v>
      </c>
      <c r="DP162" s="16">
        <v>2</v>
      </c>
      <c r="DQ162" s="17">
        <v>3</v>
      </c>
      <c r="DR162" s="17">
        <v>5</v>
      </c>
      <c r="DS162" s="17">
        <v>6</v>
      </c>
      <c r="DT162" s="17">
        <v>4</v>
      </c>
      <c r="DU162" s="17">
        <v>0</v>
      </c>
      <c r="DV162" s="17">
        <v>-4</v>
      </c>
      <c r="DW162" s="17">
        <v>-8</v>
      </c>
      <c r="DX162" s="17">
        <v>-10</v>
      </c>
      <c r="DY162" s="17">
        <v>-6</v>
      </c>
      <c r="DZ162" s="17">
        <v>4</v>
      </c>
      <c r="EA162" s="17">
        <v>12</v>
      </c>
      <c r="EB162" s="17">
        <v>17</v>
      </c>
      <c r="EC162" s="17">
        <v>18</v>
      </c>
      <c r="ED162" s="17">
        <v>15</v>
      </c>
      <c r="EE162" s="20">
        <v>8</v>
      </c>
      <c r="EF162" s="20">
        <v>7</v>
      </c>
      <c r="EG162" s="20">
        <v>8</v>
      </c>
      <c r="EI162" s="129">
        <f t="shared" si="31"/>
        <v>-0.68000000000000016</v>
      </c>
      <c r="EJ162" s="129">
        <f t="shared" si="32"/>
        <v>0.27</v>
      </c>
      <c r="EK162" s="129">
        <f t="shared" si="33"/>
        <v>3.23</v>
      </c>
      <c r="EL162" s="129">
        <f t="shared" si="34"/>
        <v>2.5299999999999998</v>
      </c>
      <c r="EM162" s="129">
        <f t="shared" si="35"/>
        <v>2.4099999999999997</v>
      </c>
      <c r="EN162" s="129">
        <f t="shared" si="36"/>
        <v>-1.8599999999999999</v>
      </c>
      <c r="EO162" s="129">
        <f t="shared" si="37"/>
        <v>-2.5099999999999998</v>
      </c>
      <c r="EP162" s="129">
        <f t="shared" si="38"/>
        <v>-2.1100000000000003</v>
      </c>
      <c r="EQ162" s="129">
        <f t="shared" si="39"/>
        <v>-2.0300000000000002</v>
      </c>
      <c r="ER162" s="129">
        <f t="shared" si="40"/>
        <v>-0.62000000000000011</v>
      </c>
      <c r="ES162" s="129">
        <f t="shared" si="41"/>
        <v>0.26999999999999957</v>
      </c>
      <c r="ET162" s="129">
        <f t="shared" si="42"/>
        <v>1.3099999999999996</v>
      </c>
      <c r="EU162" s="129">
        <f t="shared" si="43"/>
        <v>2.0299999999999998</v>
      </c>
      <c r="EV162" s="129">
        <f t="shared" si="44"/>
        <v>0.58000000000000052</v>
      </c>
      <c r="EW162" s="129">
        <f t="shared" si="45"/>
        <v>1.9900000000000002</v>
      </c>
    </row>
    <row r="163" spans="1:153" ht="14">
      <c r="A163" s="2" t="s">
        <v>1429</v>
      </c>
      <c r="B163" s="2" t="s">
        <v>1666</v>
      </c>
      <c r="C163" s="2">
        <v>13</v>
      </c>
      <c r="D163" s="2">
        <v>1</v>
      </c>
      <c r="E163" s="2">
        <v>51631659</v>
      </c>
      <c r="F163" s="2">
        <v>161</v>
      </c>
      <c r="G163" s="2">
        <v>57</v>
      </c>
      <c r="H163" s="2" t="s">
        <v>167</v>
      </c>
      <c r="I163" s="2"/>
      <c r="J163" s="2" t="s">
        <v>147</v>
      </c>
      <c r="K163" s="2" t="s">
        <v>420</v>
      </c>
      <c r="L163" s="30" t="s">
        <v>168</v>
      </c>
      <c r="M163" s="30"/>
      <c r="N163" s="30"/>
      <c r="O163" s="30"/>
      <c r="P163" s="3" t="s">
        <v>6</v>
      </c>
      <c r="Q163" s="3">
        <v>36</v>
      </c>
      <c r="R163" s="2">
        <v>30</v>
      </c>
      <c r="S163" s="2">
        <v>30</v>
      </c>
      <c r="T163" s="2" t="s">
        <v>1431</v>
      </c>
      <c r="U163" s="33"/>
      <c r="V163" s="3" t="s">
        <v>137</v>
      </c>
      <c r="W163" s="3">
        <v>64</v>
      </c>
      <c r="X163" s="2">
        <v>51</v>
      </c>
      <c r="Y163" s="2">
        <v>29</v>
      </c>
      <c r="Z163" s="2"/>
      <c r="AA163" s="33" t="s">
        <v>443</v>
      </c>
      <c r="AB163" s="12" t="s">
        <v>116</v>
      </c>
      <c r="AC163" s="12">
        <v>50</v>
      </c>
      <c r="AD163" s="13">
        <v>41</v>
      </c>
      <c r="AE163" s="13">
        <v>33</v>
      </c>
      <c r="AF163" s="13"/>
      <c r="AG163" s="34" t="s">
        <v>180</v>
      </c>
      <c r="AH163" s="2" t="s">
        <v>239</v>
      </c>
      <c r="AI163" s="2" t="s">
        <v>936</v>
      </c>
      <c r="AJ163" s="2" t="s">
        <v>342</v>
      </c>
      <c r="AK163" s="2" t="s">
        <v>519</v>
      </c>
      <c r="AL163" s="2" t="s">
        <v>87</v>
      </c>
      <c r="AM163" s="1"/>
      <c r="AN163" s="2" t="s">
        <v>89</v>
      </c>
      <c r="AO163" s="1"/>
      <c r="AP163" s="2" t="s">
        <v>91</v>
      </c>
      <c r="AQ163" s="1" t="s">
        <v>1432</v>
      </c>
      <c r="AR163" s="2" t="s">
        <v>855</v>
      </c>
      <c r="AS163" s="14" t="s">
        <v>762</v>
      </c>
      <c r="AT163" s="14"/>
      <c r="AU163" s="1"/>
      <c r="AV163" s="104">
        <v>3.61</v>
      </c>
      <c r="AW163" s="107">
        <v>2.62</v>
      </c>
      <c r="AX163" s="106">
        <v>2.44</v>
      </c>
      <c r="AY163" s="107">
        <v>2.56</v>
      </c>
      <c r="AZ163" s="106">
        <v>1.76</v>
      </c>
      <c r="BA163" s="108">
        <v>2.17</v>
      </c>
      <c r="BB163" s="106">
        <v>1.07</v>
      </c>
      <c r="BC163" s="108">
        <v>1.28</v>
      </c>
      <c r="BD163" s="107">
        <v>2.78</v>
      </c>
      <c r="BE163" s="106">
        <v>1.78</v>
      </c>
      <c r="BF163" s="106">
        <v>3.39</v>
      </c>
      <c r="BG163" s="106">
        <v>3.51</v>
      </c>
      <c r="BH163" s="106">
        <v>1.27</v>
      </c>
      <c r="BI163" s="8">
        <v>2.5</v>
      </c>
      <c r="BJ163" s="7">
        <v>4.51</v>
      </c>
      <c r="BK163" s="9">
        <v>4.82</v>
      </c>
      <c r="BL163" s="4">
        <v>10.56</v>
      </c>
      <c r="BM163" s="4">
        <v>18.260000000000002</v>
      </c>
      <c r="BN163" s="4">
        <v>2.2799999999999998</v>
      </c>
      <c r="BO163" s="55">
        <v>1.86</v>
      </c>
      <c r="BP163" s="53">
        <v>1.89</v>
      </c>
      <c r="BQ163" s="53">
        <v>1.3</v>
      </c>
      <c r="BR163" s="53">
        <v>1.66</v>
      </c>
      <c r="BS163" s="54">
        <v>1.1200000000000001</v>
      </c>
      <c r="BT163" s="53">
        <v>1.87</v>
      </c>
      <c r="BU163" s="54">
        <v>2.74</v>
      </c>
      <c r="BV163" s="55">
        <v>2.17</v>
      </c>
      <c r="BW163" s="53">
        <v>3.22</v>
      </c>
      <c r="BX163" s="53">
        <v>5.39</v>
      </c>
      <c r="BY163" s="53">
        <v>0.95</v>
      </c>
      <c r="BZ163" s="7">
        <v>3.22</v>
      </c>
      <c r="CA163" s="8">
        <v>3.38</v>
      </c>
      <c r="CB163" s="7">
        <v>4.79</v>
      </c>
      <c r="CC163" s="9">
        <v>4.95</v>
      </c>
      <c r="CD163" s="4">
        <v>9.34</v>
      </c>
      <c r="CE163" s="4">
        <v>17.77</v>
      </c>
      <c r="CF163" s="16">
        <v>29.26</v>
      </c>
      <c r="CG163" s="18">
        <v>32.299999999999997</v>
      </c>
      <c r="CH163" s="17">
        <v>35.49</v>
      </c>
      <c r="CI163" s="18">
        <v>35.53</v>
      </c>
      <c r="CJ163" s="17">
        <v>35.78</v>
      </c>
      <c r="CK163" s="19">
        <v>37.049999999999997</v>
      </c>
      <c r="CL163" s="17">
        <v>38.770000000000003</v>
      </c>
      <c r="CM163" s="19">
        <v>38.409999999999997</v>
      </c>
      <c r="CN163" s="18">
        <v>39.19</v>
      </c>
      <c r="CO163" s="17">
        <v>39.119999999999997</v>
      </c>
      <c r="CP163" s="17">
        <v>41.44</v>
      </c>
      <c r="CQ163" s="17">
        <v>40.99</v>
      </c>
      <c r="CR163" s="17">
        <v>45.73</v>
      </c>
      <c r="CS163" s="19">
        <v>46.33</v>
      </c>
      <c r="CT163" s="17">
        <v>46.24</v>
      </c>
      <c r="CU163" s="20">
        <v>42.83</v>
      </c>
      <c r="CV163" s="16">
        <v>41.13</v>
      </c>
      <c r="CW163" s="16">
        <v>39.909999999999997</v>
      </c>
      <c r="CX163" s="16">
        <v>29.12</v>
      </c>
      <c r="CY163" s="18">
        <v>33.56</v>
      </c>
      <c r="CZ163" s="17">
        <v>35.549999999999997</v>
      </c>
      <c r="DA163" s="17">
        <v>35.549999999999997</v>
      </c>
      <c r="DB163" s="17">
        <v>36.26</v>
      </c>
      <c r="DC163" s="19">
        <v>36.909999999999997</v>
      </c>
      <c r="DD163" s="17">
        <v>38.76</v>
      </c>
      <c r="DE163" s="19">
        <v>38.08</v>
      </c>
      <c r="DF163" s="18">
        <v>39.450000000000003</v>
      </c>
      <c r="DG163" s="17">
        <v>40.020000000000003</v>
      </c>
      <c r="DH163" s="17">
        <v>41.24</v>
      </c>
      <c r="DI163" s="17">
        <v>41.48</v>
      </c>
      <c r="DJ163" s="17">
        <v>45.67</v>
      </c>
      <c r="DK163" s="19">
        <v>46.47</v>
      </c>
      <c r="DL163" s="17">
        <v>46.39</v>
      </c>
      <c r="DM163" s="20">
        <v>42.65</v>
      </c>
      <c r="DN163" s="16">
        <v>41.67</v>
      </c>
      <c r="DO163" s="16">
        <v>39.83</v>
      </c>
      <c r="DP163" s="16">
        <v>1</v>
      </c>
      <c r="DQ163" s="17">
        <v>3</v>
      </c>
      <c r="DR163" s="17">
        <v>1</v>
      </c>
      <c r="DS163" s="17">
        <v>-1</v>
      </c>
      <c r="DT163" s="17">
        <v>-6</v>
      </c>
      <c r="DU163" s="17">
        <v>-12</v>
      </c>
      <c r="DV163" s="17">
        <v>-12</v>
      </c>
      <c r="DW163" s="17">
        <v>-14</v>
      </c>
      <c r="DX163" s="17">
        <v>-14</v>
      </c>
      <c r="DY163" s="17">
        <v>-8</v>
      </c>
      <c r="DZ163" s="17">
        <v>0</v>
      </c>
      <c r="EA163" s="17">
        <v>3</v>
      </c>
      <c r="EB163" s="17">
        <v>6</v>
      </c>
      <c r="EC163" s="17">
        <v>8</v>
      </c>
      <c r="ED163" s="17">
        <v>6</v>
      </c>
      <c r="EE163" s="20">
        <v>4</v>
      </c>
      <c r="EF163" s="20">
        <v>1</v>
      </c>
      <c r="EG163" s="20">
        <v>2</v>
      </c>
      <c r="EI163" s="129">
        <f t="shared" si="31"/>
        <v>1.33</v>
      </c>
      <c r="EJ163" s="129">
        <f t="shared" si="32"/>
        <v>0.76</v>
      </c>
      <c r="EK163" s="129">
        <f t="shared" si="33"/>
        <v>0.55000000000000004</v>
      </c>
      <c r="EL163" s="129">
        <f t="shared" si="34"/>
        <v>1.26</v>
      </c>
      <c r="EM163" s="129">
        <f t="shared" si="35"/>
        <v>0.10000000000000009</v>
      </c>
      <c r="EN163" s="129">
        <f t="shared" si="36"/>
        <v>1.0499999999999998</v>
      </c>
      <c r="EO163" s="129">
        <f t="shared" si="37"/>
        <v>-0.8</v>
      </c>
      <c r="EP163" s="129">
        <f t="shared" si="38"/>
        <v>-1.4600000000000002</v>
      </c>
      <c r="EQ163" s="129">
        <f t="shared" si="39"/>
        <v>0.60999999999999988</v>
      </c>
      <c r="ER163" s="129">
        <f t="shared" si="40"/>
        <v>-1.4400000000000002</v>
      </c>
      <c r="ES163" s="129">
        <f t="shared" si="41"/>
        <v>-1.9999999999999996</v>
      </c>
      <c r="ET163" s="129">
        <f t="shared" si="42"/>
        <v>2.5599999999999996</v>
      </c>
      <c r="EU163" s="129">
        <f t="shared" si="43"/>
        <v>-1.9500000000000002</v>
      </c>
      <c r="EV163" s="129">
        <f t="shared" si="44"/>
        <v>-0.87999999999999989</v>
      </c>
      <c r="EW163" s="129">
        <f t="shared" si="45"/>
        <v>-0.28000000000000025</v>
      </c>
    </row>
    <row r="164" spans="1:153" ht="14">
      <c r="A164" s="2" t="s">
        <v>1215</v>
      </c>
      <c r="B164" s="2" t="s">
        <v>1666</v>
      </c>
      <c r="C164" s="2">
        <v>16</v>
      </c>
      <c r="D164" s="2">
        <v>8</v>
      </c>
      <c r="E164" s="2">
        <v>51608882</v>
      </c>
      <c r="F164" s="2">
        <v>159.69999999999999</v>
      </c>
      <c r="G164" s="2">
        <v>44.5</v>
      </c>
      <c r="H164" s="2" t="s">
        <v>167</v>
      </c>
      <c r="I164" s="2"/>
      <c r="J164" s="2" t="s">
        <v>147</v>
      </c>
      <c r="K164" s="2" t="s">
        <v>420</v>
      </c>
      <c r="L164" s="30" t="s">
        <v>168</v>
      </c>
      <c r="M164" s="30"/>
      <c r="N164" s="30"/>
      <c r="O164" s="30"/>
      <c r="P164" s="3" t="s">
        <v>17</v>
      </c>
      <c r="Q164" s="3">
        <v>51</v>
      </c>
      <c r="R164" s="2">
        <v>40</v>
      </c>
      <c r="S164" s="2">
        <v>42</v>
      </c>
      <c r="T164" s="2" t="s">
        <v>1392</v>
      </c>
      <c r="U164" s="33"/>
      <c r="V164" s="3" t="s">
        <v>318</v>
      </c>
      <c r="W164" s="3">
        <v>76</v>
      </c>
      <c r="X164" s="2">
        <v>59</v>
      </c>
      <c r="Y164" s="2">
        <v>41</v>
      </c>
      <c r="Z164" s="2"/>
      <c r="AA164" s="33" t="s">
        <v>88</v>
      </c>
      <c r="AB164" s="12" t="s">
        <v>261</v>
      </c>
      <c r="AC164" s="12">
        <v>45</v>
      </c>
      <c r="AD164" s="13">
        <v>38</v>
      </c>
      <c r="AE164" s="13">
        <v>27</v>
      </c>
      <c r="AF164" s="13"/>
      <c r="AG164" s="34" t="s">
        <v>197</v>
      </c>
      <c r="AH164" s="2" t="s">
        <v>272</v>
      </c>
      <c r="AI164" s="2" t="s">
        <v>323</v>
      </c>
      <c r="AJ164" s="2" t="s">
        <v>667</v>
      </c>
      <c r="AK164" s="2" t="s">
        <v>841</v>
      </c>
      <c r="AL164" s="2" t="s">
        <v>87</v>
      </c>
      <c r="AM164" s="1"/>
      <c r="AN164" s="2" t="s">
        <v>89</v>
      </c>
      <c r="AO164" s="1"/>
      <c r="AP164" s="2" t="s">
        <v>91</v>
      </c>
      <c r="AQ164" s="1" t="s">
        <v>782</v>
      </c>
      <c r="AR164" s="2" t="s">
        <v>93</v>
      </c>
      <c r="AS164" s="14" t="s">
        <v>1393</v>
      </c>
      <c r="AT164" s="14"/>
      <c r="AU164" s="1"/>
      <c r="AV164" s="104">
        <v>3.69</v>
      </c>
      <c r="AW164" s="107">
        <v>2.5299999999999998</v>
      </c>
      <c r="AX164" s="106">
        <v>2.5099999999999998</v>
      </c>
      <c r="AY164" s="107">
        <v>2.68</v>
      </c>
      <c r="AZ164" s="106">
        <v>2.74</v>
      </c>
      <c r="BA164" s="108">
        <v>2.12</v>
      </c>
      <c r="BB164" s="106">
        <v>2.66</v>
      </c>
      <c r="BC164" s="108">
        <v>1.62</v>
      </c>
      <c r="BD164" s="107">
        <v>1.1499999999999999</v>
      </c>
      <c r="BE164" s="106">
        <v>0.97</v>
      </c>
      <c r="BF164" s="106">
        <v>1.41</v>
      </c>
      <c r="BG164" s="106">
        <v>5.72</v>
      </c>
      <c r="BH164" s="106">
        <v>4.99</v>
      </c>
      <c r="BI164" s="8">
        <v>3.49</v>
      </c>
      <c r="BJ164" s="7">
        <v>5.76</v>
      </c>
      <c r="BK164" s="9">
        <v>7.34</v>
      </c>
      <c r="BL164" s="4">
        <v>11.46</v>
      </c>
      <c r="BM164" s="4">
        <v>17.940000000000001</v>
      </c>
      <c r="BN164" s="4">
        <v>4.0599999999999996</v>
      </c>
      <c r="BO164" s="55">
        <v>1.3</v>
      </c>
      <c r="BP164" s="53">
        <v>0</v>
      </c>
      <c r="BQ164" s="53">
        <v>0</v>
      </c>
      <c r="BR164" s="53">
        <v>0.25</v>
      </c>
      <c r="BS164" s="54">
        <v>1.02</v>
      </c>
      <c r="BT164" s="53">
        <v>1.37</v>
      </c>
      <c r="BU164" s="54">
        <v>2.14</v>
      </c>
      <c r="BV164" s="55">
        <v>2.44</v>
      </c>
      <c r="BW164" s="53">
        <v>2.39</v>
      </c>
      <c r="BX164" s="53">
        <v>3.11</v>
      </c>
      <c r="BY164" s="53">
        <v>4.1900000000000004</v>
      </c>
      <c r="BZ164" s="7">
        <v>5.49</v>
      </c>
      <c r="CA164" s="8">
        <v>4.0599999999999996</v>
      </c>
      <c r="CB164" s="7">
        <v>5.89</v>
      </c>
      <c r="CC164" s="9">
        <v>8.18</v>
      </c>
      <c r="CD164" s="4">
        <v>12.16</v>
      </c>
      <c r="CE164" s="4">
        <v>17.87</v>
      </c>
      <c r="CF164" s="16">
        <v>27.13</v>
      </c>
      <c r="CG164" s="18">
        <v>31.33</v>
      </c>
      <c r="CH164" s="17">
        <v>32.51</v>
      </c>
      <c r="CI164" s="18">
        <v>32.93</v>
      </c>
      <c r="CJ164" s="17">
        <v>33.6</v>
      </c>
      <c r="CK164" s="19">
        <v>34.25</v>
      </c>
      <c r="CL164" s="17">
        <v>34.33</v>
      </c>
      <c r="CM164" s="19">
        <v>35.090000000000003</v>
      </c>
      <c r="CN164" s="18">
        <v>36.380000000000003</v>
      </c>
      <c r="CO164" s="17">
        <v>37.21</v>
      </c>
      <c r="CP164" s="17">
        <v>39.270000000000003</v>
      </c>
      <c r="CQ164" s="17">
        <v>39.4</v>
      </c>
      <c r="CR164" s="17">
        <v>42.86</v>
      </c>
      <c r="CS164" s="19">
        <v>44.23</v>
      </c>
      <c r="CT164" s="17">
        <v>46.17</v>
      </c>
      <c r="CU164" s="20">
        <v>43.76</v>
      </c>
      <c r="CV164" s="16">
        <v>42.13</v>
      </c>
      <c r="CW164" s="16">
        <v>35.86</v>
      </c>
      <c r="CX164" s="16">
        <v>27.39</v>
      </c>
      <c r="CY164" s="18">
        <v>31.49</v>
      </c>
      <c r="CZ164" s="17">
        <v>32.94</v>
      </c>
      <c r="DA164" s="17">
        <v>33.94</v>
      </c>
      <c r="DB164" s="17">
        <v>34.130000000000003</v>
      </c>
      <c r="DC164" s="19">
        <v>34.619999999999997</v>
      </c>
      <c r="DD164" s="17">
        <v>34.049999999999997</v>
      </c>
      <c r="DE164" s="19">
        <v>35.770000000000003</v>
      </c>
      <c r="DF164" s="18">
        <v>36.520000000000003</v>
      </c>
      <c r="DG164" s="17">
        <v>37.4</v>
      </c>
      <c r="DH164" s="17">
        <v>39.81</v>
      </c>
      <c r="DI164" s="17">
        <v>39.39</v>
      </c>
      <c r="DJ164" s="17">
        <v>42.68</v>
      </c>
      <c r="DK164" s="19">
        <v>44.77</v>
      </c>
      <c r="DL164" s="17">
        <v>46.84</v>
      </c>
      <c r="DM164" s="20">
        <v>43.88</v>
      </c>
      <c r="DN164" s="16">
        <v>42.14</v>
      </c>
      <c r="DO164" s="16">
        <v>36.159999999999997</v>
      </c>
      <c r="DP164" s="16">
        <v>0</v>
      </c>
      <c r="DQ164" s="17">
        <v>4</v>
      </c>
      <c r="DR164" s="17">
        <v>8</v>
      </c>
      <c r="DS164" s="17">
        <v>10</v>
      </c>
      <c r="DT164" s="17">
        <v>6</v>
      </c>
      <c r="DU164" s="17">
        <v>0</v>
      </c>
      <c r="DV164" s="17">
        <v>-8</v>
      </c>
      <c r="DW164" s="17">
        <v>-15</v>
      </c>
      <c r="DX164" s="17">
        <v>-19</v>
      </c>
      <c r="DY164" s="17">
        <v>-22</v>
      </c>
      <c r="DZ164" s="17">
        <v>-17</v>
      </c>
      <c r="EA164" s="17">
        <v>-13</v>
      </c>
      <c r="EB164" s="17">
        <v>-2</v>
      </c>
      <c r="EC164" s="17">
        <v>7</v>
      </c>
      <c r="ED164" s="17">
        <v>11</v>
      </c>
      <c r="EE164" s="20">
        <v>11</v>
      </c>
      <c r="EF164" s="20">
        <v>7</v>
      </c>
      <c r="EG164" s="20">
        <v>8</v>
      </c>
      <c r="EI164" s="129">
        <f t="shared" si="31"/>
        <v>-0.36999999999999966</v>
      </c>
      <c r="EJ164" s="129">
        <f t="shared" si="32"/>
        <v>1.2299999999999998</v>
      </c>
      <c r="EK164" s="129">
        <f t="shared" si="33"/>
        <v>2.5099999999999998</v>
      </c>
      <c r="EL164" s="129">
        <f t="shared" si="34"/>
        <v>2.68</v>
      </c>
      <c r="EM164" s="129">
        <f t="shared" si="35"/>
        <v>2.4900000000000002</v>
      </c>
      <c r="EN164" s="129">
        <f t="shared" si="36"/>
        <v>1.1000000000000001</v>
      </c>
      <c r="EO164" s="129">
        <f t="shared" si="37"/>
        <v>1.29</v>
      </c>
      <c r="EP164" s="129">
        <f t="shared" si="38"/>
        <v>-0.52</v>
      </c>
      <c r="EQ164" s="129">
        <f t="shared" si="39"/>
        <v>-1.29</v>
      </c>
      <c r="ER164" s="129">
        <f t="shared" si="40"/>
        <v>-1.4200000000000002</v>
      </c>
      <c r="ES164" s="129">
        <f t="shared" si="41"/>
        <v>-1.7</v>
      </c>
      <c r="ET164" s="129">
        <f t="shared" si="42"/>
        <v>1.5299999999999994</v>
      </c>
      <c r="EU164" s="129">
        <f t="shared" si="43"/>
        <v>-0.5</v>
      </c>
      <c r="EV164" s="129">
        <f t="shared" si="44"/>
        <v>-0.5699999999999994</v>
      </c>
      <c r="EW164" s="129">
        <f t="shared" si="45"/>
        <v>-0.12999999999999989</v>
      </c>
    </row>
    <row r="165" spans="1:153" ht="14">
      <c r="A165" s="2" t="s">
        <v>733</v>
      </c>
      <c r="B165" s="2" t="s">
        <v>1666</v>
      </c>
      <c r="C165" s="2">
        <v>15</v>
      </c>
      <c r="D165" s="2">
        <v>9</v>
      </c>
      <c r="E165" s="2">
        <v>52288159</v>
      </c>
      <c r="F165" s="2">
        <v>155.80000000000001</v>
      </c>
      <c r="G165" s="2">
        <v>47.4</v>
      </c>
      <c r="H165" s="2" t="s">
        <v>167</v>
      </c>
      <c r="I165" s="2"/>
      <c r="J165" s="2" t="s">
        <v>99</v>
      </c>
      <c r="K165" s="2" t="s">
        <v>420</v>
      </c>
      <c r="L165" s="30" t="s">
        <v>168</v>
      </c>
      <c r="M165" s="30"/>
      <c r="N165" s="30"/>
      <c r="O165" s="30"/>
      <c r="P165" s="3" t="s">
        <v>17</v>
      </c>
      <c r="Q165" s="3">
        <v>41</v>
      </c>
      <c r="R165" s="2">
        <v>42</v>
      </c>
      <c r="S165" s="2">
        <v>32</v>
      </c>
      <c r="T165" s="2" t="s">
        <v>730</v>
      </c>
      <c r="U165" s="33"/>
      <c r="V165" s="3" t="s">
        <v>216</v>
      </c>
      <c r="W165" s="3">
        <v>108</v>
      </c>
      <c r="X165" s="2">
        <v>92</v>
      </c>
      <c r="Y165" s="2">
        <v>85</v>
      </c>
      <c r="Z165" s="2"/>
      <c r="AA165" s="33" t="s">
        <v>242</v>
      </c>
      <c r="AB165" s="12" t="s">
        <v>217</v>
      </c>
      <c r="AC165" s="12">
        <v>84</v>
      </c>
      <c r="AD165" s="13">
        <v>68</v>
      </c>
      <c r="AE165" s="13">
        <v>67</v>
      </c>
      <c r="AF165" s="13"/>
      <c r="AG165" s="34" t="s">
        <v>197</v>
      </c>
      <c r="AH165" s="2" t="s">
        <v>103</v>
      </c>
      <c r="AI165" s="2" t="s">
        <v>202</v>
      </c>
      <c r="AJ165" s="2" t="s">
        <v>342</v>
      </c>
      <c r="AK165" s="2" t="s">
        <v>220</v>
      </c>
      <c r="AL165" s="2" t="s">
        <v>87</v>
      </c>
      <c r="AM165" s="1"/>
      <c r="AN165" s="2" t="s">
        <v>89</v>
      </c>
      <c r="AO165" s="1"/>
      <c r="AP165" s="2" t="s">
        <v>91</v>
      </c>
      <c r="AQ165" s="1" t="s">
        <v>731</v>
      </c>
      <c r="AR165" s="2" t="s">
        <v>93</v>
      </c>
      <c r="AS165" s="14" t="s">
        <v>732</v>
      </c>
      <c r="AT165" s="13" t="s">
        <v>95</v>
      </c>
      <c r="AU165" s="1">
        <v>1</v>
      </c>
      <c r="AV165" s="104">
        <v>3.11</v>
      </c>
      <c r="AW165" s="105">
        <v>2.33</v>
      </c>
      <c r="AX165" s="106">
        <v>1.3</v>
      </c>
      <c r="AY165" s="107">
        <v>2.17</v>
      </c>
      <c r="AZ165" s="106">
        <v>1.83</v>
      </c>
      <c r="BA165" s="108">
        <v>1.17</v>
      </c>
      <c r="BB165" s="106">
        <v>0</v>
      </c>
      <c r="BC165" s="108">
        <v>0</v>
      </c>
      <c r="BD165" s="107">
        <v>1.94</v>
      </c>
      <c r="BE165" s="106">
        <v>2.02</v>
      </c>
      <c r="BF165" s="106">
        <v>1.1200000000000001</v>
      </c>
      <c r="BG165" s="106">
        <v>3.97</v>
      </c>
      <c r="BH165" s="106">
        <v>4.5</v>
      </c>
      <c r="BI165" s="8">
        <v>1.28</v>
      </c>
      <c r="BJ165" s="9">
        <v>2.83</v>
      </c>
      <c r="BK165" s="9">
        <v>5.19</v>
      </c>
      <c r="BL165" s="4">
        <v>9.84</v>
      </c>
      <c r="BM165" s="4">
        <v>16.04</v>
      </c>
      <c r="BN165" s="4">
        <v>2.4700000000000002</v>
      </c>
      <c r="BO165" s="26">
        <v>2.2000000000000002</v>
      </c>
      <c r="BP165" s="53">
        <v>0</v>
      </c>
      <c r="BQ165" s="53">
        <v>0</v>
      </c>
      <c r="BR165" s="53">
        <v>0.87</v>
      </c>
      <c r="BS165" s="54">
        <v>1.45</v>
      </c>
      <c r="BT165" s="53">
        <v>1.34</v>
      </c>
      <c r="BU165" s="54">
        <v>2.0099999999999998</v>
      </c>
      <c r="BV165" s="55">
        <v>3.24</v>
      </c>
      <c r="BW165" s="53">
        <v>2.99</v>
      </c>
      <c r="BX165" s="53">
        <v>4.3499999999999996</v>
      </c>
      <c r="BY165" s="53">
        <v>3.62</v>
      </c>
      <c r="BZ165" s="7">
        <v>1.62</v>
      </c>
      <c r="CA165" s="8">
        <v>3.08</v>
      </c>
      <c r="CB165" s="9">
        <v>5.55</v>
      </c>
      <c r="CC165" s="9">
        <v>7.29</v>
      </c>
      <c r="CD165" s="4">
        <v>9.5399999999999991</v>
      </c>
      <c r="CE165" s="4">
        <v>13.09</v>
      </c>
      <c r="CF165" s="16">
        <v>24.25</v>
      </c>
      <c r="CG165" s="38">
        <v>28.38</v>
      </c>
      <c r="CH165" s="17">
        <v>30.67</v>
      </c>
      <c r="CI165" s="18">
        <v>33.380000000000003</v>
      </c>
      <c r="CJ165" s="17">
        <v>30.1</v>
      </c>
      <c r="CK165" s="19">
        <v>32.89</v>
      </c>
      <c r="CL165" s="17">
        <v>34.19</v>
      </c>
      <c r="CM165" s="19">
        <v>35.479999999999997</v>
      </c>
      <c r="CN165" s="18">
        <v>36.520000000000003</v>
      </c>
      <c r="CO165" s="17">
        <v>36.86</v>
      </c>
      <c r="CP165" s="17">
        <v>35.01</v>
      </c>
      <c r="CQ165" s="17">
        <v>35.9</v>
      </c>
      <c r="CR165" s="17">
        <v>44.87</v>
      </c>
      <c r="CS165" s="19">
        <v>46.06</v>
      </c>
      <c r="CT165" s="20">
        <v>44.02</v>
      </c>
      <c r="CU165" s="20">
        <v>45.25</v>
      </c>
      <c r="CV165" s="16">
        <v>41.4</v>
      </c>
      <c r="CW165" s="16">
        <v>44.28</v>
      </c>
      <c r="CX165" s="16">
        <v>25.23</v>
      </c>
      <c r="CY165" s="38">
        <v>28.78</v>
      </c>
      <c r="CZ165" s="17">
        <v>29.46</v>
      </c>
      <c r="DA165" s="17">
        <v>33.39</v>
      </c>
      <c r="DB165" s="17">
        <v>31.69</v>
      </c>
      <c r="DC165" s="19">
        <v>32.729999999999997</v>
      </c>
      <c r="DD165" s="17">
        <v>36</v>
      </c>
      <c r="DE165" s="19">
        <v>37.200000000000003</v>
      </c>
      <c r="DF165" s="18">
        <v>34.42</v>
      </c>
      <c r="DG165" s="17">
        <v>35.86</v>
      </c>
      <c r="DH165" s="17">
        <v>34.659999999999997</v>
      </c>
      <c r="DI165" s="17">
        <v>36.49</v>
      </c>
      <c r="DJ165" s="17">
        <v>45.61</v>
      </c>
      <c r="DK165" s="19">
        <v>47.18</v>
      </c>
      <c r="DL165" s="20">
        <v>41.68</v>
      </c>
      <c r="DM165" s="20">
        <v>42.24</v>
      </c>
      <c r="DN165" s="16">
        <v>40.1</v>
      </c>
      <c r="DO165" s="16">
        <v>45.63</v>
      </c>
      <c r="DP165" s="16">
        <v>13</v>
      </c>
      <c r="DQ165" s="20">
        <v>10</v>
      </c>
      <c r="DR165" s="17">
        <v>7</v>
      </c>
      <c r="DS165" s="17">
        <v>0</v>
      </c>
      <c r="DT165" s="17">
        <v>-16</v>
      </c>
      <c r="DU165" s="17">
        <v>-24</v>
      </c>
      <c r="DV165" s="17">
        <v>-32</v>
      </c>
      <c r="DW165" s="17">
        <v>-36</v>
      </c>
      <c r="DX165" s="17">
        <v>-30</v>
      </c>
      <c r="DY165" s="17">
        <v>-16</v>
      </c>
      <c r="DZ165" s="17">
        <v>-9</v>
      </c>
      <c r="EA165" s="17">
        <v>4</v>
      </c>
      <c r="EB165" s="17">
        <v>22</v>
      </c>
      <c r="EC165" s="17">
        <v>28</v>
      </c>
      <c r="ED165" s="20">
        <v>27</v>
      </c>
      <c r="EE165" s="20">
        <v>23</v>
      </c>
      <c r="EF165" s="20">
        <v>20</v>
      </c>
      <c r="EG165" s="20">
        <v>16</v>
      </c>
      <c r="EI165" s="129">
        <f t="shared" si="31"/>
        <v>0.63999999999999968</v>
      </c>
      <c r="EJ165" s="129">
        <f t="shared" si="32"/>
        <v>0.12999999999999989</v>
      </c>
      <c r="EK165" s="129">
        <f t="shared" si="33"/>
        <v>1.3</v>
      </c>
      <c r="EL165" s="129">
        <f t="shared" si="34"/>
        <v>2.17</v>
      </c>
      <c r="EM165" s="129">
        <f t="shared" si="35"/>
        <v>0.96000000000000008</v>
      </c>
      <c r="EN165" s="129">
        <f t="shared" si="36"/>
        <v>-0.28000000000000003</v>
      </c>
      <c r="EO165" s="129">
        <f t="shared" si="37"/>
        <v>-1.34</v>
      </c>
      <c r="EP165" s="129">
        <f t="shared" si="38"/>
        <v>-2.0099999999999998</v>
      </c>
      <c r="EQ165" s="129">
        <f t="shared" si="39"/>
        <v>-1.3000000000000003</v>
      </c>
      <c r="ER165" s="129">
        <f t="shared" si="40"/>
        <v>-0.9700000000000002</v>
      </c>
      <c r="ES165" s="129">
        <f t="shared" si="41"/>
        <v>-3.2299999999999995</v>
      </c>
      <c r="ET165" s="129">
        <f t="shared" si="42"/>
        <v>0.35000000000000009</v>
      </c>
      <c r="EU165" s="129">
        <f t="shared" si="43"/>
        <v>2.88</v>
      </c>
      <c r="EV165" s="129">
        <f t="shared" si="44"/>
        <v>-1.8</v>
      </c>
      <c r="EW165" s="129">
        <f t="shared" si="45"/>
        <v>-2.7199999999999998</v>
      </c>
    </row>
    <row r="166" spans="1:153" ht="14">
      <c r="A166" s="2" t="s">
        <v>1352</v>
      </c>
      <c r="B166" s="2" t="s">
        <v>1666</v>
      </c>
      <c r="C166" s="2">
        <v>16</v>
      </c>
      <c r="D166" s="2">
        <v>3</v>
      </c>
      <c r="E166" s="2">
        <v>50768736</v>
      </c>
      <c r="F166" s="2">
        <v>167.2</v>
      </c>
      <c r="G166" s="2">
        <v>50</v>
      </c>
      <c r="H166" s="2" t="s">
        <v>167</v>
      </c>
      <c r="I166" s="2"/>
      <c r="J166" s="2"/>
      <c r="K166" s="24" t="s">
        <v>420</v>
      </c>
      <c r="L166" s="30" t="s">
        <v>168</v>
      </c>
      <c r="M166" s="30"/>
      <c r="N166" s="30"/>
      <c r="O166" s="30"/>
      <c r="T166" s="2" t="s">
        <v>1353</v>
      </c>
      <c r="V166" s="3" t="s">
        <v>137</v>
      </c>
      <c r="W166" s="3">
        <v>36</v>
      </c>
      <c r="X166" s="2">
        <v>36</v>
      </c>
      <c r="Y166" s="2">
        <v>29</v>
      </c>
      <c r="AA166" s="33" t="s">
        <v>209</v>
      </c>
      <c r="AB166" s="3" t="s">
        <v>138</v>
      </c>
      <c r="AC166" s="3">
        <v>45</v>
      </c>
      <c r="AD166" s="2">
        <v>30</v>
      </c>
      <c r="AE166" s="2">
        <v>20</v>
      </c>
      <c r="AF166" s="2"/>
      <c r="AG166" s="33" t="s">
        <v>152</v>
      </c>
      <c r="AH166" s="2" t="s">
        <v>218</v>
      </c>
      <c r="AI166" s="2" t="s">
        <v>421</v>
      </c>
      <c r="AJ166" s="2" t="s">
        <v>105</v>
      </c>
      <c r="AK166" s="2" t="s">
        <v>422</v>
      </c>
      <c r="AL166" s="2" t="s">
        <v>87</v>
      </c>
      <c r="AM166" s="1" t="s">
        <v>242</v>
      </c>
      <c r="AN166" s="2" t="s">
        <v>89</v>
      </c>
      <c r="AO166" s="1" t="s">
        <v>131</v>
      </c>
      <c r="AP166" s="2" t="s">
        <v>91</v>
      </c>
      <c r="AQ166" s="1" t="s">
        <v>423</v>
      </c>
      <c r="AR166" s="2" t="s">
        <v>93</v>
      </c>
      <c r="AS166" s="14" t="s">
        <v>424</v>
      </c>
      <c r="AT166" s="15" t="s">
        <v>95</v>
      </c>
      <c r="AU166" s="1">
        <v>3</v>
      </c>
      <c r="AV166" s="104">
        <v>3.61</v>
      </c>
      <c r="AW166" s="114">
        <v>4.01</v>
      </c>
      <c r="AX166" s="115">
        <v>2.75</v>
      </c>
      <c r="AY166" s="114">
        <v>2.99</v>
      </c>
      <c r="AZ166" s="106">
        <v>2.14</v>
      </c>
      <c r="BA166" s="108">
        <v>1.39</v>
      </c>
      <c r="BB166" s="106">
        <v>1.49</v>
      </c>
      <c r="BC166" s="108">
        <v>1.1200000000000001</v>
      </c>
      <c r="BD166" s="107">
        <v>1.1200000000000001</v>
      </c>
      <c r="BE166" s="106">
        <v>2.27</v>
      </c>
      <c r="BF166" s="106">
        <v>3.95</v>
      </c>
      <c r="BG166" s="106">
        <v>4.16</v>
      </c>
      <c r="BH166" s="106">
        <v>3.78</v>
      </c>
      <c r="BI166" s="8">
        <v>5.22</v>
      </c>
      <c r="BJ166" s="7">
        <v>5.59</v>
      </c>
      <c r="BK166" s="9">
        <v>8.0299999999999994</v>
      </c>
      <c r="BL166" s="4">
        <v>12.8</v>
      </c>
      <c r="BM166" s="4">
        <v>16.89</v>
      </c>
      <c r="BN166" s="4">
        <v>3.41</v>
      </c>
      <c r="BO166" s="39">
        <v>3.28</v>
      </c>
      <c r="BP166" s="5">
        <v>3.33</v>
      </c>
      <c r="BQ166" s="5">
        <v>2.41</v>
      </c>
      <c r="BR166" s="7">
        <v>1.79</v>
      </c>
      <c r="BS166" s="8">
        <v>1.34</v>
      </c>
      <c r="BT166" s="7">
        <v>1.51</v>
      </c>
      <c r="BU166" s="8">
        <v>2.14</v>
      </c>
      <c r="BV166" s="6">
        <v>3</v>
      </c>
      <c r="BW166" s="7">
        <v>4.5199999999999996</v>
      </c>
      <c r="BX166" s="7">
        <v>5.24</v>
      </c>
      <c r="BY166" s="7">
        <v>4.95</v>
      </c>
      <c r="BZ166" s="7">
        <v>4.1500000000000004</v>
      </c>
      <c r="CA166" s="8">
        <v>6.75</v>
      </c>
      <c r="CB166" s="7">
        <v>5.72</v>
      </c>
      <c r="CC166" s="9">
        <v>9.2899999999999991</v>
      </c>
      <c r="CD166" s="4">
        <v>12.26</v>
      </c>
      <c r="CE166" s="4">
        <v>15.91</v>
      </c>
      <c r="CF166" s="16">
        <v>27.07</v>
      </c>
      <c r="CG166" s="40">
        <v>31.7</v>
      </c>
      <c r="CH166" s="23">
        <v>33.15</v>
      </c>
      <c r="CI166" s="40">
        <v>33.909999999999997</v>
      </c>
      <c r="CJ166" s="17">
        <v>34.36</v>
      </c>
      <c r="CK166" s="19">
        <v>37.450000000000003</v>
      </c>
      <c r="CL166" s="17">
        <v>38.549999999999997</v>
      </c>
      <c r="CM166" s="19">
        <v>38.909999999999997</v>
      </c>
      <c r="CN166" s="18">
        <v>39.76</v>
      </c>
      <c r="CO166" s="17">
        <v>41.37</v>
      </c>
      <c r="CP166" s="17">
        <v>42.29</v>
      </c>
      <c r="CQ166" s="17">
        <v>42.17</v>
      </c>
      <c r="CR166" s="17">
        <v>47.97</v>
      </c>
      <c r="CS166" s="19">
        <v>47.09</v>
      </c>
      <c r="CT166" s="17">
        <v>48.83</v>
      </c>
      <c r="CU166" s="20">
        <v>49.35</v>
      </c>
      <c r="CV166" s="16">
        <v>46.06</v>
      </c>
      <c r="CW166" s="16">
        <v>42.77</v>
      </c>
      <c r="CX166" s="16">
        <v>27.89</v>
      </c>
      <c r="CY166" s="40">
        <v>31.75</v>
      </c>
      <c r="CZ166" s="23">
        <v>32.770000000000003</v>
      </c>
      <c r="DA166" s="23">
        <v>33.86</v>
      </c>
      <c r="DB166" s="17">
        <v>34.799999999999997</v>
      </c>
      <c r="DC166" s="19">
        <v>37.93</v>
      </c>
      <c r="DD166" s="17">
        <v>37.619999999999997</v>
      </c>
      <c r="DE166" s="19">
        <v>38.51</v>
      </c>
      <c r="DF166" s="18">
        <v>39.590000000000003</v>
      </c>
      <c r="DG166" s="17">
        <v>40.98</v>
      </c>
      <c r="DH166" s="17">
        <v>41.5</v>
      </c>
      <c r="DI166" s="17">
        <v>41.6</v>
      </c>
      <c r="DJ166" s="17">
        <v>47.11</v>
      </c>
      <c r="DK166" s="19">
        <v>46.42</v>
      </c>
      <c r="DL166" s="17">
        <v>48.44</v>
      </c>
      <c r="DM166" s="20">
        <v>49.09</v>
      </c>
      <c r="DN166" s="16">
        <v>46.61</v>
      </c>
      <c r="DO166" s="16">
        <v>41.21</v>
      </c>
      <c r="DP166" s="16">
        <v>7</v>
      </c>
      <c r="DQ166" s="23">
        <v>6</v>
      </c>
      <c r="DR166" s="23">
        <v>6</v>
      </c>
      <c r="DS166" s="23">
        <v>6</v>
      </c>
      <c r="DT166" s="17">
        <v>4</v>
      </c>
      <c r="DU166" s="17">
        <v>1</v>
      </c>
      <c r="DV166" s="17">
        <v>0</v>
      </c>
      <c r="DW166" s="17">
        <v>0</v>
      </c>
      <c r="DX166" s="17">
        <v>1</v>
      </c>
      <c r="DY166" s="17">
        <v>11</v>
      </c>
      <c r="DZ166" s="17">
        <v>14</v>
      </c>
      <c r="EA166" s="17">
        <v>21</v>
      </c>
      <c r="EB166" s="17">
        <v>22</v>
      </c>
      <c r="EC166" s="17">
        <v>20</v>
      </c>
      <c r="ED166" s="17">
        <v>16</v>
      </c>
      <c r="EE166" s="20">
        <v>13</v>
      </c>
      <c r="EF166" s="20">
        <v>12</v>
      </c>
      <c r="EG166" s="20">
        <v>12</v>
      </c>
      <c r="EI166" s="129">
        <f t="shared" si="31"/>
        <v>0.19999999999999973</v>
      </c>
      <c r="EJ166" s="129">
        <f t="shared" si="32"/>
        <v>0.73</v>
      </c>
      <c r="EK166" s="129">
        <f t="shared" si="33"/>
        <v>-0.58000000000000007</v>
      </c>
      <c r="EL166" s="129">
        <f t="shared" si="34"/>
        <v>0.58000000000000007</v>
      </c>
      <c r="EM166" s="129">
        <f t="shared" si="35"/>
        <v>0.35000000000000009</v>
      </c>
      <c r="EN166" s="129">
        <f t="shared" si="36"/>
        <v>4.9999999999999822E-2</v>
      </c>
      <c r="EO166" s="129">
        <f t="shared" si="37"/>
        <v>-2.0000000000000018E-2</v>
      </c>
      <c r="EP166" s="129">
        <f t="shared" si="38"/>
        <v>-1.02</v>
      </c>
      <c r="EQ166" s="129">
        <f t="shared" si="39"/>
        <v>-1.88</v>
      </c>
      <c r="ER166" s="129">
        <f t="shared" si="40"/>
        <v>-2.2499999999999996</v>
      </c>
      <c r="ES166" s="129">
        <f t="shared" si="41"/>
        <v>-1.29</v>
      </c>
      <c r="ET166" s="129">
        <f t="shared" si="42"/>
        <v>-0.79</v>
      </c>
      <c r="EU166" s="129">
        <f t="shared" si="43"/>
        <v>-0.37000000000000055</v>
      </c>
      <c r="EV166" s="129">
        <f t="shared" si="44"/>
        <v>-1.5300000000000002</v>
      </c>
      <c r="EW166" s="129">
        <f t="shared" si="45"/>
        <v>-0.12999999999999989</v>
      </c>
    </row>
    <row r="167" spans="1:153" ht="14">
      <c r="A167" s="2" t="s">
        <v>1163</v>
      </c>
      <c r="B167" s="2" t="s">
        <v>1666</v>
      </c>
      <c r="C167" s="2">
        <v>14</v>
      </c>
      <c r="D167" s="2">
        <v>3</v>
      </c>
      <c r="E167" s="2">
        <v>53855499</v>
      </c>
      <c r="F167" s="2">
        <v>162.1</v>
      </c>
      <c r="G167" s="2">
        <v>51.8</v>
      </c>
      <c r="H167" s="2" t="s">
        <v>167</v>
      </c>
      <c r="I167" s="2"/>
      <c r="J167" s="2" t="s">
        <v>99</v>
      </c>
      <c r="K167" s="2" t="s">
        <v>420</v>
      </c>
      <c r="L167" s="30" t="s">
        <v>168</v>
      </c>
      <c r="M167" s="30"/>
      <c r="N167" s="30"/>
      <c r="O167" s="30"/>
      <c r="P167" s="3" t="s">
        <v>17</v>
      </c>
      <c r="Q167" s="3">
        <v>31</v>
      </c>
      <c r="R167" s="2">
        <v>34</v>
      </c>
      <c r="S167" s="2">
        <v>27</v>
      </c>
      <c r="T167" s="2" t="s">
        <v>1164</v>
      </c>
      <c r="U167" s="33"/>
      <c r="V167" s="3" t="s">
        <v>216</v>
      </c>
      <c r="W167" s="3">
        <v>93</v>
      </c>
      <c r="X167" s="2">
        <v>66</v>
      </c>
      <c r="Y167" s="2">
        <v>49</v>
      </c>
      <c r="Z167" s="2"/>
      <c r="AA167" s="33" t="s">
        <v>242</v>
      </c>
      <c r="AB167" s="12" t="s">
        <v>217</v>
      </c>
      <c r="AC167" s="12">
        <v>58</v>
      </c>
      <c r="AD167" s="13">
        <v>43</v>
      </c>
      <c r="AE167" s="13">
        <v>43</v>
      </c>
      <c r="AF167" s="13"/>
      <c r="AG167" s="34" t="s">
        <v>131</v>
      </c>
      <c r="AH167" s="2" t="s">
        <v>127</v>
      </c>
      <c r="AI167" s="2" t="s">
        <v>118</v>
      </c>
      <c r="AJ167" s="2" t="s">
        <v>257</v>
      </c>
      <c r="AK167" s="2" t="s">
        <v>106</v>
      </c>
      <c r="AL167" s="2" t="s">
        <v>87</v>
      </c>
      <c r="AM167" s="1" t="s">
        <v>90</v>
      </c>
      <c r="AN167" s="2" t="s">
        <v>89</v>
      </c>
      <c r="AO167" s="1" t="s">
        <v>108</v>
      </c>
      <c r="AP167" s="2" t="s">
        <v>91</v>
      </c>
      <c r="AQ167" s="1" t="s">
        <v>349</v>
      </c>
      <c r="AR167" s="2" t="s">
        <v>93</v>
      </c>
      <c r="AS167" s="14" t="s">
        <v>1165</v>
      </c>
      <c r="AT167" s="15" t="s">
        <v>95</v>
      </c>
      <c r="AU167" s="1">
        <v>11</v>
      </c>
      <c r="AV167" s="104">
        <v>3.74</v>
      </c>
      <c r="AW167" s="114">
        <v>3.85</v>
      </c>
      <c r="AX167" s="115">
        <v>2.08</v>
      </c>
      <c r="AY167" s="107">
        <v>3.12</v>
      </c>
      <c r="AZ167" s="106">
        <v>2.2400000000000002</v>
      </c>
      <c r="BA167" s="108">
        <v>2.88</v>
      </c>
      <c r="BB167" s="106">
        <v>0.95</v>
      </c>
      <c r="BC167" s="108">
        <v>0</v>
      </c>
      <c r="BD167" s="107">
        <v>0.7</v>
      </c>
      <c r="BE167" s="106">
        <v>1.1499999999999999</v>
      </c>
      <c r="BF167" s="106">
        <v>3.58</v>
      </c>
      <c r="BG167" s="106">
        <v>5.6</v>
      </c>
      <c r="BH167" s="106">
        <v>3.29</v>
      </c>
      <c r="BI167" s="8">
        <v>3.11</v>
      </c>
      <c r="BJ167" s="7">
        <v>4.3499999999999996</v>
      </c>
      <c r="BK167" s="9">
        <v>5.99</v>
      </c>
      <c r="BL167" s="4">
        <v>11.74</v>
      </c>
      <c r="BM167" s="4">
        <v>13.19</v>
      </c>
      <c r="BN167" s="4">
        <v>4.9000000000000004</v>
      </c>
      <c r="BO167" s="39">
        <v>4.38</v>
      </c>
      <c r="BP167" s="5">
        <v>2.17</v>
      </c>
      <c r="BQ167" s="7">
        <v>1.73</v>
      </c>
      <c r="BR167" s="7">
        <v>1.54</v>
      </c>
      <c r="BS167" s="8">
        <v>1.9</v>
      </c>
      <c r="BT167" s="7">
        <v>1.88</v>
      </c>
      <c r="BU167" s="8">
        <v>1.34</v>
      </c>
      <c r="BV167" s="6">
        <v>1.1499999999999999</v>
      </c>
      <c r="BW167" s="7">
        <v>2.17</v>
      </c>
      <c r="BX167" s="7">
        <v>0.97</v>
      </c>
      <c r="BY167" s="7">
        <v>5.35</v>
      </c>
      <c r="BZ167" s="7">
        <v>3.54</v>
      </c>
      <c r="CA167" s="8">
        <v>4.2</v>
      </c>
      <c r="CB167" s="7">
        <v>5.07</v>
      </c>
      <c r="CC167" s="9">
        <v>6.29</v>
      </c>
      <c r="CD167" s="4">
        <v>10.98</v>
      </c>
      <c r="CE167" s="4">
        <v>13.25</v>
      </c>
      <c r="CF167" s="16">
        <v>26.05</v>
      </c>
      <c r="CG167" s="40">
        <v>30.96</v>
      </c>
      <c r="CH167" s="23">
        <v>31.93</v>
      </c>
      <c r="CI167" s="18">
        <v>32.340000000000003</v>
      </c>
      <c r="CJ167" s="17">
        <v>33.1</v>
      </c>
      <c r="CK167" s="19">
        <v>34.93</v>
      </c>
      <c r="CL167" s="17">
        <v>35.25</v>
      </c>
      <c r="CM167" s="19">
        <v>37.840000000000003</v>
      </c>
      <c r="CN167" s="18">
        <v>38.340000000000003</v>
      </c>
      <c r="CO167" s="17">
        <v>38.22</v>
      </c>
      <c r="CP167" s="17">
        <v>38.19</v>
      </c>
      <c r="CQ167" s="17">
        <v>41.21</v>
      </c>
      <c r="CR167" s="17">
        <v>44.23</v>
      </c>
      <c r="CS167" s="19">
        <v>44.76</v>
      </c>
      <c r="CT167" s="17">
        <v>46.95</v>
      </c>
      <c r="CU167" s="20">
        <v>44.97</v>
      </c>
      <c r="CV167" s="16">
        <v>42.85</v>
      </c>
      <c r="CW167" s="16">
        <v>44.34</v>
      </c>
      <c r="CX167" s="16">
        <v>26.01</v>
      </c>
      <c r="CY167" s="40">
        <v>29.62</v>
      </c>
      <c r="CZ167" s="23">
        <v>32.54</v>
      </c>
      <c r="DA167" s="17">
        <v>34.19</v>
      </c>
      <c r="DB167" s="17">
        <v>35.409999999999997</v>
      </c>
      <c r="DC167" s="19">
        <v>34.92</v>
      </c>
      <c r="DD167" s="17">
        <v>36.909999999999997</v>
      </c>
      <c r="DE167" s="19">
        <v>38.42</v>
      </c>
      <c r="DF167" s="18">
        <v>38.57</v>
      </c>
      <c r="DG167" s="17">
        <v>37.96</v>
      </c>
      <c r="DH167" s="17">
        <v>38.200000000000003</v>
      </c>
      <c r="DI167" s="17">
        <v>40.729999999999997</v>
      </c>
      <c r="DJ167" s="17">
        <v>44.32</v>
      </c>
      <c r="DK167" s="19">
        <v>45.13</v>
      </c>
      <c r="DL167" s="17">
        <v>48.44</v>
      </c>
      <c r="DM167" s="20">
        <v>46.18</v>
      </c>
      <c r="DN167" s="16">
        <v>42.42</v>
      </c>
      <c r="DO167" s="16">
        <v>43.48</v>
      </c>
      <c r="DP167" s="16">
        <v>5</v>
      </c>
      <c r="DQ167" s="23">
        <v>5</v>
      </c>
      <c r="DR167" s="23">
        <v>7</v>
      </c>
      <c r="DS167" s="17">
        <v>6</v>
      </c>
      <c r="DT167" s="17">
        <v>3</v>
      </c>
      <c r="DU167" s="17">
        <v>-2</v>
      </c>
      <c r="DV167" s="17">
        <v>-13</v>
      </c>
      <c r="DW167" s="17">
        <v>-19</v>
      </c>
      <c r="DX167" s="17">
        <v>-18</v>
      </c>
      <c r="DY167" s="17">
        <v>-16</v>
      </c>
      <c r="DZ167" s="17">
        <v>-8</v>
      </c>
      <c r="EA167" s="17">
        <v>-3</v>
      </c>
      <c r="EB167" s="17">
        <v>4</v>
      </c>
      <c r="EC167" s="17">
        <v>12</v>
      </c>
      <c r="ED167" s="17">
        <v>15</v>
      </c>
      <c r="EE167" s="20">
        <v>15</v>
      </c>
      <c r="EF167" s="20">
        <v>15</v>
      </c>
      <c r="EG167" s="20">
        <v>15</v>
      </c>
      <c r="EI167" s="129">
        <f t="shared" si="31"/>
        <v>-1.1600000000000001</v>
      </c>
      <c r="EJ167" s="129">
        <f t="shared" si="32"/>
        <v>-0.5299999999999998</v>
      </c>
      <c r="EK167" s="129">
        <f t="shared" si="33"/>
        <v>-8.9999999999999858E-2</v>
      </c>
      <c r="EL167" s="129">
        <f t="shared" si="34"/>
        <v>1.3900000000000001</v>
      </c>
      <c r="EM167" s="129">
        <f t="shared" si="35"/>
        <v>0.70000000000000018</v>
      </c>
      <c r="EN167" s="129">
        <f t="shared" si="36"/>
        <v>0.98</v>
      </c>
      <c r="EO167" s="129">
        <f t="shared" si="37"/>
        <v>-0.92999999999999994</v>
      </c>
      <c r="EP167" s="129">
        <f t="shared" si="38"/>
        <v>-1.34</v>
      </c>
      <c r="EQ167" s="129">
        <f t="shared" si="39"/>
        <v>-0.44999999999999996</v>
      </c>
      <c r="ER167" s="129">
        <f t="shared" si="40"/>
        <v>-1.02</v>
      </c>
      <c r="ES167" s="129">
        <f t="shared" si="41"/>
        <v>2.6100000000000003</v>
      </c>
      <c r="ET167" s="129">
        <f t="shared" si="42"/>
        <v>0.25</v>
      </c>
      <c r="EU167" s="129">
        <f t="shared" si="43"/>
        <v>-0.25</v>
      </c>
      <c r="EV167" s="129">
        <f t="shared" si="44"/>
        <v>-1.0900000000000003</v>
      </c>
      <c r="EW167" s="129">
        <f t="shared" si="45"/>
        <v>-0.72000000000000064</v>
      </c>
    </row>
    <row r="168" spans="1:153" ht="14">
      <c r="A168" s="2" t="s">
        <v>1152</v>
      </c>
      <c r="B168" s="2" t="s">
        <v>1666</v>
      </c>
      <c r="C168" s="2">
        <v>20</v>
      </c>
      <c r="D168" s="2">
        <v>3</v>
      </c>
      <c r="E168" s="2">
        <v>53387097</v>
      </c>
      <c r="F168" s="2">
        <v>166.2</v>
      </c>
      <c r="G168" s="2">
        <v>57.4</v>
      </c>
      <c r="H168" s="2" t="s">
        <v>167</v>
      </c>
      <c r="I168" s="2"/>
      <c r="J168" s="2" t="s">
        <v>147</v>
      </c>
      <c r="K168" s="2" t="s">
        <v>420</v>
      </c>
      <c r="L168" s="30" t="s">
        <v>168</v>
      </c>
      <c r="M168" s="30"/>
      <c r="N168" s="30"/>
      <c r="O168" s="30"/>
      <c r="P168" s="3" t="s">
        <v>50</v>
      </c>
      <c r="Q168" s="3">
        <v>36</v>
      </c>
      <c r="R168" s="2">
        <v>23</v>
      </c>
      <c r="S168" s="2">
        <v>26</v>
      </c>
      <c r="T168" s="2" t="s">
        <v>1155</v>
      </c>
      <c r="U168" s="33"/>
      <c r="V168" s="3" t="s">
        <v>101</v>
      </c>
      <c r="W168" s="3">
        <v>61</v>
      </c>
      <c r="X168" s="2">
        <v>50</v>
      </c>
      <c r="Y168" s="2">
        <v>37</v>
      </c>
      <c r="Z168" s="2"/>
      <c r="AA168" s="33" t="s">
        <v>242</v>
      </c>
      <c r="AB168" s="12" t="s">
        <v>116</v>
      </c>
      <c r="AC168" s="12">
        <v>48</v>
      </c>
      <c r="AD168" s="13">
        <v>41</v>
      </c>
      <c r="AE168" s="13">
        <v>27</v>
      </c>
      <c r="AF168" s="13"/>
      <c r="AG168" s="34" t="s">
        <v>180</v>
      </c>
      <c r="AH168" s="2" t="s">
        <v>1156</v>
      </c>
      <c r="AI168" s="2" t="s">
        <v>202</v>
      </c>
      <c r="AJ168" s="2" t="s">
        <v>105</v>
      </c>
      <c r="AK168" s="2" t="s">
        <v>626</v>
      </c>
      <c r="AL168" s="2" t="s">
        <v>87</v>
      </c>
      <c r="AM168" s="1" t="s">
        <v>176</v>
      </c>
      <c r="AN168" s="2" t="s">
        <v>89</v>
      </c>
      <c r="AO168" s="1" t="s">
        <v>108</v>
      </c>
      <c r="AP168" s="2" t="s">
        <v>91</v>
      </c>
      <c r="AQ168" s="1" t="s">
        <v>835</v>
      </c>
      <c r="AR168" s="2" t="s">
        <v>93</v>
      </c>
      <c r="AS168" s="14" t="s">
        <v>1157</v>
      </c>
      <c r="AT168" s="15" t="s">
        <v>95</v>
      </c>
      <c r="AU168" s="1">
        <v>-4</v>
      </c>
      <c r="AV168" s="104">
        <v>5.27</v>
      </c>
      <c r="AW168" s="107">
        <v>3.56</v>
      </c>
      <c r="AX168" s="106">
        <v>2.75</v>
      </c>
      <c r="AY168" s="107">
        <v>2.61</v>
      </c>
      <c r="AZ168" s="106">
        <v>2.78</v>
      </c>
      <c r="BA168" s="108">
        <v>2.62</v>
      </c>
      <c r="BB168" s="106">
        <v>1.69</v>
      </c>
      <c r="BC168" s="108">
        <v>2.56</v>
      </c>
      <c r="BD168" s="107">
        <v>1.81</v>
      </c>
      <c r="BE168" s="106">
        <v>4.5599999999999996</v>
      </c>
      <c r="BF168" s="106">
        <v>4.5599999999999996</v>
      </c>
      <c r="BG168" s="106">
        <v>9.5299999999999994</v>
      </c>
      <c r="BH168" s="106">
        <v>5.55</v>
      </c>
      <c r="BI168" s="8">
        <v>4.07</v>
      </c>
      <c r="BJ168" s="7">
        <v>4.9000000000000004</v>
      </c>
      <c r="BK168" s="9">
        <v>6.83</v>
      </c>
      <c r="BL168" s="4">
        <v>13.89</v>
      </c>
      <c r="BM168" s="4">
        <v>15.38</v>
      </c>
      <c r="BN168" s="4">
        <v>5.34</v>
      </c>
      <c r="BO168" s="6">
        <v>4.01</v>
      </c>
      <c r="BP168" s="7">
        <v>1.73</v>
      </c>
      <c r="BQ168" s="7">
        <v>0.83</v>
      </c>
      <c r="BR168" s="7">
        <v>0</v>
      </c>
      <c r="BS168" s="8">
        <v>0.81</v>
      </c>
      <c r="BT168" s="7">
        <v>1.86</v>
      </c>
      <c r="BU168" s="8">
        <v>3.31</v>
      </c>
      <c r="BV168" s="6">
        <v>3.98</v>
      </c>
      <c r="BW168" s="7">
        <v>5.1100000000000003</v>
      </c>
      <c r="BX168" s="7">
        <v>5.22</v>
      </c>
      <c r="BY168" s="7">
        <v>8.3699999999999992</v>
      </c>
      <c r="BZ168" s="7">
        <v>3.11</v>
      </c>
      <c r="CA168" s="8">
        <v>2.66</v>
      </c>
      <c r="CB168" s="7">
        <v>5.0599999999999996</v>
      </c>
      <c r="CC168" s="9">
        <v>6.04</v>
      </c>
      <c r="CD168" s="4">
        <v>12.38</v>
      </c>
      <c r="CE168" s="4">
        <v>16.079999999999998</v>
      </c>
      <c r="CF168" s="16">
        <v>26.3</v>
      </c>
      <c r="CG168" s="18">
        <v>31.04</v>
      </c>
      <c r="CH168" s="17">
        <v>31.99</v>
      </c>
      <c r="CI168" s="18">
        <v>36.380000000000003</v>
      </c>
      <c r="CJ168" s="17">
        <v>38.54</v>
      </c>
      <c r="CK168" s="19">
        <v>38.6</v>
      </c>
      <c r="CL168" s="17">
        <v>39.799999999999997</v>
      </c>
      <c r="CM168" s="19">
        <v>41.64</v>
      </c>
      <c r="CN168" s="18">
        <v>41.1</v>
      </c>
      <c r="CO168" s="17">
        <v>41.58</v>
      </c>
      <c r="CP168" s="17">
        <v>40.33</v>
      </c>
      <c r="CQ168" s="17">
        <v>41.38</v>
      </c>
      <c r="CR168" s="17">
        <v>45.92</v>
      </c>
      <c r="CS168" s="19">
        <v>48.82</v>
      </c>
      <c r="CT168" s="17">
        <v>49.32</v>
      </c>
      <c r="CU168" s="20">
        <v>46.76</v>
      </c>
      <c r="CV168" s="16">
        <v>45.87</v>
      </c>
      <c r="CW168" s="16">
        <v>43.32</v>
      </c>
      <c r="CX168" s="16">
        <v>26.5</v>
      </c>
      <c r="CY168" s="18">
        <v>30.44</v>
      </c>
      <c r="CZ168" s="17">
        <v>31.03</v>
      </c>
      <c r="DA168" s="17">
        <v>36.75</v>
      </c>
      <c r="DB168" s="17">
        <v>39.520000000000003</v>
      </c>
      <c r="DC168" s="19">
        <v>38.92</v>
      </c>
      <c r="DD168" s="17">
        <v>39.29</v>
      </c>
      <c r="DE168" s="19">
        <v>41.11</v>
      </c>
      <c r="DF168" s="18">
        <v>40.630000000000003</v>
      </c>
      <c r="DG168" s="17">
        <v>41.93</v>
      </c>
      <c r="DH168" s="17">
        <v>40.04</v>
      </c>
      <c r="DI168" s="17">
        <v>41.15</v>
      </c>
      <c r="DJ168" s="17">
        <v>44.96</v>
      </c>
      <c r="DK168" s="19">
        <v>47.45</v>
      </c>
      <c r="DL168" s="17">
        <v>49.77</v>
      </c>
      <c r="DM168" s="20">
        <v>46.52</v>
      </c>
      <c r="DN168" s="16">
        <v>45.65</v>
      </c>
      <c r="DO168" s="16">
        <v>41.83</v>
      </c>
      <c r="DP168" s="16">
        <v>0</v>
      </c>
      <c r="DQ168" s="17">
        <v>0</v>
      </c>
      <c r="DR168" s="17">
        <v>2</v>
      </c>
      <c r="DS168" s="17">
        <v>5</v>
      </c>
      <c r="DT168" s="17">
        <v>3</v>
      </c>
      <c r="DU168" s="17">
        <v>0</v>
      </c>
      <c r="DV168" s="17">
        <v>-2</v>
      </c>
      <c r="DW168" s="17">
        <v>-6</v>
      </c>
      <c r="DX168" s="17">
        <v>-6</v>
      </c>
      <c r="DY168" s="17">
        <v>-3</v>
      </c>
      <c r="DZ168" s="17">
        <v>1</v>
      </c>
      <c r="EA168" s="17">
        <v>11</v>
      </c>
      <c r="EB168" s="17">
        <v>18</v>
      </c>
      <c r="EC168" s="17">
        <v>20</v>
      </c>
      <c r="ED168" s="17">
        <v>18</v>
      </c>
      <c r="EE168" s="20">
        <v>13</v>
      </c>
      <c r="EF168" s="20">
        <v>10</v>
      </c>
      <c r="EG168" s="20">
        <v>10</v>
      </c>
      <c r="EI168" s="129">
        <f t="shared" si="31"/>
        <v>-7.0000000000000284E-2</v>
      </c>
      <c r="EJ168" s="129">
        <f t="shared" si="32"/>
        <v>-0.44999999999999973</v>
      </c>
      <c r="EK168" s="129">
        <f t="shared" si="33"/>
        <v>1.02</v>
      </c>
      <c r="EL168" s="129">
        <f t="shared" si="34"/>
        <v>1.7799999999999998</v>
      </c>
      <c r="EM168" s="129">
        <f t="shared" si="35"/>
        <v>2.78</v>
      </c>
      <c r="EN168" s="129">
        <f t="shared" si="36"/>
        <v>1.81</v>
      </c>
      <c r="EO168" s="129">
        <f t="shared" si="37"/>
        <v>-0.17000000000000015</v>
      </c>
      <c r="EP168" s="129">
        <f t="shared" si="38"/>
        <v>-0.75</v>
      </c>
      <c r="EQ168" s="129">
        <f t="shared" si="39"/>
        <v>-2.17</v>
      </c>
      <c r="ER168" s="129">
        <f t="shared" si="40"/>
        <v>-0.55000000000000071</v>
      </c>
      <c r="ES168" s="129">
        <f t="shared" si="41"/>
        <v>-0.66000000000000014</v>
      </c>
      <c r="ET168" s="129">
        <f t="shared" si="42"/>
        <v>1.1600000000000001</v>
      </c>
      <c r="EU168" s="129">
        <f t="shared" si="43"/>
        <v>2.44</v>
      </c>
      <c r="EV168" s="129">
        <f t="shared" si="44"/>
        <v>1.4100000000000001</v>
      </c>
      <c r="EW168" s="129">
        <f t="shared" si="45"/>
        <v>-0.15999999999999925</v>
      </c>
    </row>
    <row r="169" spans="1:153" ht="14">
      <c r="A169" s="2" t="s">
        <v>987</v>
      </c>
      <c r="B169" s="2" t="s">
        <v>1666</v>
      </c>
      <c r="C169" s="2">
        <v>18</v>
      </c>
      <c r="D169" s="2">
        <v>0</v>
      </c>
      <c r="E169" s="2">
        <v>43367058</v>
      </c>
      <c r="F169" s="2">
        <v>165.8</v>
      </c>
      <c r="G169" s="2">
        <v>45.8</v>
      </c>
      <c r="H169" s="2" t="s">
        <v>167</v>
      </c>
      <c r="I169" s="2"/>
      <c r="J169" s="2" t="s">
        <v>158</v>
      </c>
      <c r="K169" s="2" t="s">
        <v>577</v>
      </c>
      <c r="L169" s="30" t="s">
        <v>168</v>
      </c>
      <c r="M169" s="30"/>
      <c r="N169" s="30"/>
      <c r="O169" s="30"/>
      <c r="P169" s="3" t="s">
        <v>701</v>
      </c>
      <c r="Q169" s="3">
        <v>27</v>
      </c>
      <c r="R169" s="2">
        <v>19</v>
      </c>
      <c r="S169" s="2">
        <v>18</v>
      </c>
      <c r="T169" s="2" t="s">
        <v>206</v>
      </c>
      <c r="U169" s="33" t="s">
        <v>839</v>
      </c>
      <c r="V169" s="3" t="s">
        <v>704</v>
      </c>
      <c r="W169" s="3">
        <v>44</v>
      </c>
      <c r="X169" s="2">
        <v>27</v>
      </c>
      <c r="Y169" s="2">
        <v>10</v>
      </c>
      <c r="Z169" s="2"/>
      <c r="AA169" s="33" t="s">
        <v>152</v>
      </c>
      <c r="AB169" s="12"/>
      <c r="AC169" s="12"/>
      <c r="AD169" s="13"/>
      <c r="AE169" s="13"/>
      <c r="AF169" s="13"/>
      <c r="AG169" s="34"/>
      <c r="AH169" s="2" t="s">
        <v>83</v>
      </c>
      <c r="AI169" s="2" t="s">
        <v>409</v>
      </c>
      <c r="AJ169" s="2" t="s">
        <v>870</v>
      </c>
      <c r="AK169" s="2" t="s">
        <v>775</v>
      </c>
      <c r="AL169" s="2" t="s">
        <v>87</v>
      </c>
      <c r="AM169" s="1"/>
      <c r="AN169" s="2" t="s">
        <v>89</v>
      </c>
      <c r="AO169" s="1"/>
      <c r="AP169" s="2" t="s">
        <v>91</v>
      </c>
      <c r="AQ169" s="1" t="s">
        <v>753</v>
      </c>
      <c r="AR169" s="2" t="s">
        <v>93</v>
      </c>
      <c r="AS169" s="14" t="s">
        <v>989</v>
      </c>
      <c r="AT169" s="14"/>
      <c r="AU169" s="1"/>
      <c r="AV169" s="104">
        <v>2.9</v>
      </c>
      <c r="AW169" s="105">
        <v>2.2799999999999998</v>
      </c>
      <c r="AX169" s="109">
        <v>2.27</v>
      </c>
      <c r="AY169" s="105">
        <v>1.37</v>
      </c>
      <c r="AZ169" s="109">
        <v>1.1200000000000001</v>
      </c>
      <c r="BA169" s="104">
        <v>1.76</v>
      </c>
      <c r="BB169" s="106">
        <v>1.5</v>
      </c>
      <c r="BC169" s="108">
        <v>0.76</v>
      </c>
      <c r="BD169" s="107">
        <v>2.06</v>
      </c>
      <c r="BE169" s="106">
        <v>2.3199999999999998</v>
      </c>
      <c r="BF169" s="106">
        <v>1.89</v>
      </c>
      <c r="BG169" s="106">
        <v>4.3099999999999996</v>
      </c>
      <c r="BH169" s="106">
        <v>1.05</v>
      </c>
      <c r="BI169" s="8">
        <v>1.58</v>
      </c>
      <c r="BJ169" s="7">
        <v>3.96</v>
      </c>
      <c r="BK169" s="9">
        <v>4.75</v>
      </c>
      <c r="BL169" s="4">
        <v>8.3000000000000007</v>
      </c>
      <c r="BM169" s="4">
        <v>11.78</v>
      </c>
      <c r="BN169" s="4">
        <v>2.83</v>
      </c>
      <c r="BO169" s="26">
        <v>2.0499999999999998</v>
      </c>
      <c r="BP169" s="25">
        <v>0.88</v>
      </c>
      <c r="BQ169" s="25">
        <v>0.12</v>
      </c>
      <c r="BR169" s="25">
        <v>1.25</v>
      </c>
      <c r="BS169" s="12">
        <v>1.87</v>
      </c>
      <c r="BT169" s="53">
        <v>0.87</v>
      </c>
      <c r="BU169" s="54">
        <v>1.49</v>
      </c>
      <c r="BV169" s="55">
        <v>1.87</v>
      </c>
      <c r="BW169" s="53">
        <v>3.81</v>
      </c>
      <c r="BX169" s="53">
        <v>5.35</v>
      </c>
      <c r="BY169" s="53">
        <v>5.55</v>
      </c>
      <c r="BZ169" s="7">
        <v>2.17</v>
      </c>
      <c r="CA169" s="8">
        <v>2.08</v>
      </c>
      <c r="CB169" s="7">
        <v>3.87</v>
      </c>
      <c r="CC169" s="9">
        <v>5.35</v>
      </c>
      <c r="CD169" s="4">
        <v>9.43</v>
      </c>
      <c r="CE169" s="4">
        <v>11.76</v>
      </c>
      <c r="CF169" s="16">
        <v>27.98</v>
      </c>
      <c r="CG169" s="38">
        <v>32.130000000000003</v>
      </c>
      <c r="CH169" s="20">
        <v>35.43</v>
      </c>
      <c r="CI169" s="38">
        <v>36.96</v>
      </c>
      <c r="CJ169" s="20">
        <v>36.31</v>
      </c>
      <c r="CK169" s="16">
        <v>37.159999999999997</v>
      </c>
      <c r="CL169" s="17">
        <v>38.29</v>
      </c>
      <c r="CM169" s="19">
        <v>38.729999999999997</v>
      </c>
      <c r="CN169" s="18">
        <v>38.68</v>
      </c>
      <c r="CO169" s="17">
        <v>38.880000000000003</v>
      </c>
      <c r="CP169" s="17">
        <v>40.700000000000003</v>
      </c>
      <c r="CQ169" s="17">
        <v>40.57</v>
      </c>
      <c r="CR169" s="17">
        <v>45.49</v>
      </c>
      <c r="CS169" s="19">
        <v>45.39</v>
      </c>
      <c r="CT169" s="17">
        <v>45.08</v>
      </c>
      <c r="CU169" s="20">
        <v>42.46</v>
      </c>
      <c r="CV169" s="16">
        <v>40.549999999999997</v>
      </c>
      <c r="CW169" s="16">
        <v>41.86</v>
      </c>
      <c r="CX169" s="16">
        <v>27.89</v>
      </c>
      <c r="CY169" s="38">
        <v>32.450000000000003</v>
      </c>
      <c r="CZ169" s="20">
        <v>35.46</v>
      </c>
      <c r="DA169" s="20">
        <v>36.42</v>
      </c>
      <c r="DB169" s="20">
        <v>36.32</v>
      </c>
      <c r="DC169" s="16">
        <v>37.47</v>
      </c>
      <c r="DD169" s="17">
        <v>37.65</v>
      </c>
      <c r="DE169" s="19">
        <v>38.29</v>
      </c>
      <c r="DF169" s="18">
        <v>37.44</v>
      </c>
      <c r="DG169" s="17">
        <v>38.619999999999997</v>
      </c>
      <c r="DH169" s="17">
        <v>40.46</v>
      </c>
      <c r="DI169" s="17">
        <v>41.1</v>
      </c>
      <c r="DJ169" s="17">
        <v>46.39</v>
      </c>
      <c r="DK169" s="19">
        <v>45.1</v>
      </c>
      <c r="DL169" s="17">
        <v>45.5</v>
      </c>
      <c r="DM169" s="20">
        <v>43.48</v>
      </c>
      <c r="DN169" s="16">
        <v>40.29</v>
      </c>
      <c r="DO169" s="16">
        <v>41.14</v>
      </c>
      <c r="DP169" s="16">
        <v>0</v>
      </c>
      <c r="DQ169" s="20">
        <v>0</v>
      </c>
      <c r="DR169" s="20">
        <v>1</v>
      </c>
      <c r="DS169" s="20">
        <v>1</v>
      </c>
      <c r="DT169" s="20">
        <v>0</v>
      </c>
      <c r="DU169" s="20">
        <v>-1</v>
      </c>
      <c r="DV169" s="17">
        <v>-4</v>
      </c>
      <c r="DW169" s="17">
        <v>-8</v>
      </c>
      <c r="DX169" s="17">
        <v>-12</v>
      </c>
      <c r="DY169" s="17">
        <v>-17</v>
      </c>
      <c r="DZ169" s="17">
        <v>-24</v>
      </c>
      <c r="EA169" s="17">
        <v>-27</v>
      </c>
      <c r="EB169" s="17">
        <v>-28</v>
      </c>
      <c r="EC169" s="17">
        <v>-22</v>
      </c>
      <c r="ED169" s="17">
        <v>-18</v>
      </c>
      <c r="EE169" s="20">
        <v>-14</v>
      </c>
      <c r="EF169" s="20">
        <v>-12</v>
      </c>
      <c r="EG169" s="20">
        <v>-16</v>
      </c>
      <c r="EI169" s="129">
        <f t="shared" si="31"/>
        <v>6.999999999999984E-2</v>
      </c>
      <c r="EJ169" s="129">
        <f t="shared" si="32"/>
        <v>0.22999999999999998</v>
      </c>
      <c r="EK169" s="129">
        <f t="shared" si="33"/>
        <v>1.3900000000000001</v>
      </c>
      <c r="EL169" s="129">
        <f t="shared" si="34"/>
        <v>1.25</v>
      </c>
      <c r="EM169" s="129">
        <f t="shared" si="35"/>
        <v>-0.12999999999999989</v>
      </c>
      <c r="EN169" s="129">
        <f t="shared" si="36"/>
        <v>-0.1100000000000001</v>
      </c>
      <c r="EO169" s="129">
        <f t="shared" si="37"/>
        <v>0.63</v>
      </c>
      <c r="EP169" s="129">
        <f t="shared" si="38"/>
        <v>-0.73</v>
      </c>
      <c r="EQ169" s="129">
        <f t="shared" si="39"/>
        <v>0.18999999999999995</v>
      </c>
      <c r="ER169" s="129">
        <f t="shared" si="40"/>
        <v>-1.4900000000000002</v>
      </c>
      <c r="ES169" s="129">
        <f t="shared" si="41"/>
        <v>-3.46</v>
      </c>
      <c r="ET169" s="129">
        <f t="shared" si="42"/>
        <v>-1.2400000000000002</v>
      </c>
      <c r="EU169" s="129">
        <f t="shared" si="43"/>
        <v>-1.1199999999999999</v>
      </c>
      <c r="EV169" s="129">
        <f t="shared" si="44"/>
        <v>-0.5</v>
      </c>
      <c r="EW169" s="129">
        <f t="shared" si="45"/>
        <v>8.9999999999999858E-2</v>
      </c>
    </row>
    <row r="170" spans="1:153" ht="14">
      <c r="A170" s="2" t="s">
        <v>573</v>
      </c>
      <c r="B170" s="2" t="s">
        <v>1666</v>
      </c>
      <c r="C170" s="2">
        <v>16</v>
      </c>
      <c r="D170" s="2">
        <v>6</v>
      </c>
      <c r="E170" s="2">
        <v>50365182</v>
      </c>
      <c r="F170" s="2">
        <v>170.6</v>
      </c>
      <c r="G170" s="2">
        <v>61.9</v>
      </c>
      <c r="H170" s="2" t="s">
        <v>167</v>
      </c>
      <c r="I170" s="2"/>
      <c r="J170" s="2" t="s">
        <v>79</v>
      </c>
      <c r="K170" s="2" t="s">
        <v>577</v>
      </c>
      <c r="L170" s="30" t="s">
        <v>168</v>
      </c>
      <c r="M170" s="30" t="s">
        <v>576</v>
      </c>
      <c r="N170" s="30"/>
      <c r="O170" s="30"/>
      <c r="P170" s="3" t="s">
        <v>6</v>
      </c>
      <c r="Q170" s="3">
        <v>22</v>
      </c>
      <c r="R170" s="2">
        <v>23</v>
      </c>
      <c r="S170" s="2">
        <v>22</v>
      </c>
      <c r="T170" s="2" t="s">
        <v>578</v>
      </c>
      <c r="U170" s="33"/>
      <c r="V170" s="3" t="s">
        <v>260</v>
      </c>
      <c r="W170" s="3">
        <v>65</v>
      </c>
      <c r="X170" s="2">
        <v>51</v>
      </c>
      <c r="Y170" s="2">
        <v>49</v>
      </c>
      <c r="Z170" s="2"/>
      <c r="AA170" s="33" t="s">
        <v>242</v>
      </c>
      <c r="AB170" s="12" t="s">
        <v>473</v>
      </c>
      <c r="AC170" s="12">
        <v>31</v>
      </c>
      <c r="AD170" s="13">
        <v>27</v>
      </c>
      <c r="AE170" s="13">
        <v>22</v>
      </c>
      <c r="AF170" s="13"/>
      <c r="AG170" s="34"/>
      <c r="AH170" s="2" t="s">
        <v>177</v>
      </c>
      <c r="AI170" s="2" t="s">
        <v>348</v>
      </c>
      <c r="AJ170" s="2" t="s">
        <v>257</v>
      </c>
      <c r="AK170" s="2" t="s">
        <v>444</v>
      </c>
      <c r="AL170" s="2" t="s">
        <v>87</v>
      </c>
      <c r="AM170" s="1" t="s">
        <v>180</v>
      </c>
      <c r="AN170" s="2" t="s">
        <v>89</v>
      </c>
      <c r="AO170" s="1" t="s">
        <v>197</v>
      </c>
      <c r="AP170" s="2" t="s">
        <v>91</v>
      </c>
      <c r="AQ170" s="1" t="s">
        <v>442</v>
      </c>
      <c r="AR170" s="2" t="s">
        <v>93</v>
      </c>
      <c r="AS170" s="14" t="s">
        <v>579</v>
      </c>
      <c r="AT170" s="15" t="s">
        <v>95</v>
      </c>
      <c r="AU170" s="1">
        <v>6</v>
      </c>
      <c r="AV170" s="104">
        <v>4.41</v>
      </c>
      <c r="AW170" s="111">
        <v>3.23</v>
      </c>
      <c r="AX170" s="106">
        <v>2.31</v>
      </c>
      <c r="AY170" s="107">
        <v>2.58</v>
      </c>
      <c r="AZ170" s="106">
        <v>2.2799999999999998</v>
      </c>
      <c r="BA170" s="108">
        <v>2.0699999999999998</v>
      </c>
      <c r="BB170" s="106">
        <v>1.79</v>
      </c>
      <c r="BC170" s="108">
        <v>0.9</v>
      </c>
      <c r="BD170" s="107">
        <v>1.41</v>
      </c>
      <c r="BE170" s="106">
        <v>2.2000000000000002</v>
      </c>
      <c r="BF170" s="106">
        <v>4.3499999999999996</v>
      </c>
      <c r="BG170" s="106">
        <v>7.5</v>
      </c>
      <c r="BH170" s="106">
        <v>3.81</v>
      </c>
      <c r="BI170" s="8">
        <v>4.1900000000000004</v>
      </c>
      <c r="BJ170" s="9">
        <v>4.68</v>
      </c>
      <c r="BK170" s="9">
        <v>6.9</v>
      </c>
      <c r="BL170" s="4">
        <v>11.97</v>
      </c>
      <c r="BM170" s="4">
        <v>16.55</v>
      </c>
      <c r="BN170" s="4">
        <v>4.57</v>
      </c>
      <c r="BO170" s="55">
        <v>3.34</v>
      </c>
      <c r="BP170" s="7">
        <v>3.11</v>
      </c>
      <c r="BQ170" s="7">
        <v>3.39</v>
      </c>
      <c r="BR170" s="7">
        <v>2.36</v>
      </c>
      <c r="BS170" s="8">
        <v>2.0499999999999998</v>
      </c>
      <c r="BT170" s="7">
        <v>3.68</v>
      </c>
      <c r="BU170" s="8">
        <v>3.05</v>
      </c>
      <c r="BV170" s="6">
        <v>3.44</v>
      </c>
      <c r="BW170" s="7">
        <v>4.79</v>
      </c>
      <c r="BX170" s="7">
        <v>5.55</v>
      </c>
      <c r="BY170" s="7">
        <v>7.23</v>
      </c>
      <c r="BZ170" s="7">
        <v>5.5</v>
      </c>
      <c r="CA170" s="8">
        <v>5.89</v>
      </c>
      <c r="CB170" s="9">
        <v>6.17</v>
      </c>
      <c r="CC170" s="9">
        <v>7.39</v>
      </c>
      <c r="CD170" s="4">
        <v>13.79</v>
      </c>
      <c r="CE170" s="4">
        <v>14.69</v>
      </c>
      <c r="CF170" s="16">
        <v>30.25</v>
      </c>
      <c r="CG170" s="56">
        <v>33.090000000000003</v>
      </c>
      <c r="CH170" s="17">
        <v>34.74</v>
      </c>
      <c r="CI170" s="18">
        <v>34.61</v>
      </c>
      <c r="CJ170" s="17">
        <v>36.619999999999997</v>
      </c>
      <c r="CK170" s="19">
        <v>39.81</v>
      </c>
      <c r="CL170" s="17">
        <v>41.54</v>
      </c>
      <c r="CM170" s="19">
        <v>40.47</v>
      </c>
      <c r="CN170" s="18">
        <v>41.86</v>
      </c>
      <c r="CO170" s="17">
        <v>42.9</v>
      </c>
      <c r="CP170" s="17">
        <v>44.36</v>
      </c>
      <c r="CQ170" s="17">
        <v>44.78</v>
      </c>
      <c r="CR170" s="17">
        <v>19.75</v>
      </c>
      <c r="CS170" s="19">
        <v>50.63</v>
      </c>
      <c r="CT170" s="20">
        <v>53.54</v>
      </c>
      <c r="CU170" s="20">
        <v>51.46</v>
      </c>
      <c r="CV170" s="16">
        <v>50.75</v>
      </c>
      <c r="CW170" s="16">
        <v>42.56</v>
      </c>
      <c r="CX170" s="16">
        <v>30.18</v>
      </c>
      <c r="CY170" s="56">
        <v>32.61</v>
      </c>
      <c r="CZ170" s="17">
        <v>34.79</v>
      </c>
      <c r="DA170" s="17">
        <v>36.200000000000003</v>
      </c>
      <c r="DB170" s="17">
        <v>37.090000000000003</v>
      </c>
      <c r="DC170" s="19">
        <v>40.380000000000003</v>
      </c>
      <c r="DD170" s="17">
        <v>42.37</v>
      </c>
      <c r="DE170" s="19">
        <v>40.39</v>
      </c>
      <c r="DF170" s="18">
        <v>42.22</v>
      </c>
      <c r="DG170" s="17">
        <v>43.01</v>
      </c>
      <c r="DH170" s="17">
        <v>44.32</v>
      </c>
      <c r="DI170" s="17">
        <v>45.4</v>
      </c>
      <c r="DJ170" s="17">
        <v>50.46</v>
      </c>
      <c r="DK170" s="19">
        <v>51</v>
      </c>
      <c r="DL170" s="20">
        <v>54.11</v>
      </c>
      <c r="DM170" s="20">
        <v>51.66</v>
      </c>
      <c r="DN170" s="16">
        <v>50.85</v>
      </c>
      <c r="DO170" s="16">
        <v>41.19</v>
      </c>
      <c r="DP170" s="16">
        <v>4</v>
      </c>
      <c r="DQ170" s="57">
        <v>2</v>
      </c>
      <c r="DR170" s="17">
        <v>4</v>
      </c>
      <c r="DS170" s="17">
        <v>0</v>
      </c>
      <c r="DT170" s="17">
        <v>-7</v>
      </c>
      <c r="DU170" s="17">
        <v>-13</v>
      </c>
      <c r="DV170" s="17">
        <v>-20</v>
      </c>
      <c r="DW170" s="17">
        <v>-26</v>
      </c>
      <c r="DX170" s="17">
        <v>-31</v>
      </c>
      <c r="DY170" s="17">
        <v>-25</v>
      </c>
      <c r="DZ170" s="17">
        <v>-17</v>
      </c>
      <c r="EA170" s="17">
        <v>-13</v>
      </c>
      <c r="EB170" s="17">
        <v>-5</v>
      </c>
      <c r="EC170" s="17">
        <v>-1</v>
      </c>
      <c r="ED170" s="20">
        <v>5</v>
      </c>
      <c r="EE170" s="20">
        <v>2</v>
      </c>
      <c r="EF170" s="20">
        <v>2</v>
      </c>
      <c r="EG170" s="20">
        <v>3</v>
      </c>
      <c r="EI170" s="129">
        <f t="shared" si="31"/>
        <v>-0.16000000000000014</v>
      </c>
      <c r="EJ170" s="129">
        <f t="shared" si="32"/>
        <v>-0.10999999999999988</v>
      </c>
      <c r="EK170" s="129">
        <f t="shared" si="33"/>
        <v>-0.79999999999999982</v>
      </c>
      <c r="EL170" s="129">
        <f t="shared" si="34"/>
        <v>-0.81</v>
      </c>
      <c r="EM170" s="129">
        <f t="shared" si="35"/>
        <v>-8.0000000000000071E-2</v>
      </c>
      <c r="EN170" s="129">
        <f t="shared" si="36"/>
        <v>2.0000000000000018E-2</v>
      </c>
      <c r="EO170" s="129">
        <f t="shared" si="37"/>
        <v>-1.8900000000000001</v>
      </c>
      <c r="EP170" s="129">
        <f t="shared" si="38"/>
        <v>-2.15</v>
      </c>
      <c r="EQ170" s="129">
        <f t="shared" si="39"/>
        <v>-2.0300000000000002</v>
      </c>
      <c r="ER170" s="129">
        <f t="shared" si="40"/>
        <v>-2.59</v>
      </c>
      <c r="ES170" s="129">
        <f t="shared" si="41"/>
        <v>-1.2000000000000002</v>
      </c>
      <c r="ET170" s="129">
        <f t="shared" si="42"/>
        <v>0.26999999999999957</v>
      </c>
      <c r="EU170" s="129">
        <f t="shared" si="43"/>
        <v>-1.69</v>
      </c>
      <c r="EV170" s="129">
        <f t="shared" si="44"/>
        <v>-1.6999999999999993</v>
      </c>
      <c r="EW170" s="129">
        <f t="shared" si="45"/>
        <v>-1.4900000000000002</v>
      </c>
    </row>
    <row r="171" spans="1:153" ht="14">
      <c r="A171" s="2" t="s">
        <v>1632</v>
      </c>
      <c r="B171" s="2" t="s">
        <v>1666</v>
      </c>
      <c r="C171" s="2">
        <v>14</v>
      </c>
      <c r="D171" s="2">
        <v>8</v>
      </c>
      <c r="E171" s="2">
        <v>43425909</v>
      </c>
      <c r="F171" s="2">
        <v>163.1</v>
      </c>
      <c r="G171" s="2">
        <v>43.7</v>
      </c>
      <c r="H171" s="2" t="s">
        <v>167</v>
      </c>
      <c r="I171" s="2"/>
      <c r="J171" s="2" t="s">
        <v>238</v>
      </c>
      <c r="K171" s="2" t="s">
        <v>389</v>
      </c>
      <c r="L171" s="30"/>
      <c r="M171" s="30"/>
      <c r="N171" s="30"/>
      <c r="O171" s="30"/>
      <c r="P171" s="3" t="s">
        <v>6</v>
      </c>
      <c r="Q171" s="3">
        <v>9</v>
      </c>
      <c r="R171" s="2">
        <v>3</v>
      </c>
      <c r="S171" s="2">
        <v>3</v>
      </c>
      <c r="T171" s="2" t="s">
        <v>280</v>
      </c>
      <c r="U171" s="33"/>
      <c r="V171" s="3" t="s">
        <v>81</v>
      </c>
      <c r="W171" s="3">
        <v>35</v>
      </c>
      <c r="X171" s="2">
        <v>27</v>
      </c>
      <c r="Y171" s="2">
        <v>23</v>
      </c>
      <c r="Z171" s="2"/>
      <c r="AA171" s="33" t="s">
        <v>209</v>
      </c>
      <c r="AB171" s="12" t="s">
        <v>126</v>
      </c>
      <c r="AC171" s="12">
        <v>49</v>
      </c>
      <c r="AD171" s="13">
        <v>37</v>
      </c>
      <c r="AE171" s="13">
        <v>25</v>
      </c>
      <c r="AF171" s="13"/>
      <c r="AG171" s="34" t="s">
        <v>152</v>
      </c>
      <c r="AH171" s="2" t="s">
        <v>218</v>
      </c>
      <c r="AI171" s="2" t="s">
        <v>612</v>
      </c>
      <c r="AJ171" s="2" t="s">
        <v>712</v>
      </c>
      <c r="AK171" s="2" t="s">
        <v>1633</v>
      </c>
      <c r="AL171" s="2" t="s">
        <v>87</v>
      </c>
      <c r="AM171" s="1"/>
      <c r="AN171" s="2" t="s">
        <v>89</v>
      </c>
      <c r="AO171" s="1"/>
      <c r="AP171" s="2" t="s">
        <v>91</v>
      </c>
      <c r="AQ171" s="1" t="s">
        <v>1101</v>
      </c>
      <c r="AR171" s="2" t="s">
        <v>93</v>
      </c>
      <c r="AS171" s="14" t="s">
        <v>1634</v>
      </c>
      <c r="AT171" s="14"/>
      <c r="AU171" s="1"/>
      <c r="AV171" s="104">
        <v>3.48</v>
      </c>
      <c r="AW171" s="105">
        <v>2.78</v>
      </c>
      <c r="AX171" s="109">
        <v>1.83</v>
      </c>
      <c r="AY171" s="107">
        <v>1.93</v>
      </c>
      <c r="AZ171" s="106">
        <v>0.79</v>
      </c>
      <c r="BA171" s="108">
        <v>0.12</v>
      </c>
      <c r="BB171" s="106">
        <v>0</v>
      </c>
      <c r="BC171" s="108">
        <v>0</v>
      </c>
      <c r="BD171" s="107">
        <v>0</v>
      </c>
      <c r="BE171" s="106">
        <v>2.14</v>
      </c>
      <c r="BF171" s="106">
        <v>4.7300000000000004</v>
      </c>
      <c r="BG171" s="106">
        <v>4.76</v>
      </c>
      <c r="BH171" s="106">
        <v>2.63</v>
      </c>
      <c r="BI171" s="8">
        <v>3.22</v>
      </c>
      <c r="BJ171" s="7">
        <v>4.66</v>
      </c>
      <c r="BK171" s="9">
        <v>7.24</v>
      </c>
      <c r="BL171" s="4">
        <v>13.08</v>
      </c>
      <c r="BM171" s="4">
        <v>18.23</v>
      </c>
      <c r="BN171" s="4">
        <v>3.21</v>
      </c>
      <c r="BO171" s="26">
        <v>2.0699999999999998</v>
      </c>
      <c r="BP171" s="25">
        <v>1.45</v>
      </c>
      <c r="BQ171" s="53">
        <v>0.88</v>
      </c>
      <c r="BR171" s="53">
        <v>0.75</v>
      </c>
      <c r="BS171" s="54">
        <v>0.5</v>
      </c>
      <c r="BT171" s="53">
        <v>0.87</v>
      </c>
      <c r="BU171" s="54">
        <v>1.76</v>
      </c>
      <c r="BV171" s="55">
        <v>1.74</v>
      </c>
      <c r="BW171" s="53">
        <v>3.02</v>
      </c>
      <c r="BX171" s="53">
        <v>5.1100000000000003</v>
      </c>
      <c r="BY171" s="53">
        <v>4.24</v>
      </c>
      <c r="BZ171" s="7">
        <v>2.66</v>
      </c>
      <c r="CA171" s="8">
        <v>3.48</v>
      </c>
      <c r="CB171" s="7">
        <v>4.5199999999999996</v>
      </c>
      <c r="CC171" s="9">
        <v>5.74</v>
      </c>
      <c r="CD171" s="4">
        <v>11.07</v>
      </c>
      <c r="CE171" s="4">
        <v>18.45</v>
      </c>
      <c r="CF171" s="16">
        <v>26.39</v>
      </c>
      <c r="CG171" s="38">
        <v>30.91</v>
      </c>
      <c r="CH171" s="20">
        <v>32.9</v>
      </c>
      <c r="CI171" s="18">
        <v>33.93</v>
      </c>
      <c r="CJ171" s="17">
        <v>35.39</v>
      </c>
      <c r="CK171" s="19">
        <v>36.340000000000003</v>
      </c>
      <c r="CL171" s="17">
        <v>37.57</v>
      </c>
      <c r="CM171" s="19">
        <v>37.44</v>
      </c>
      <c r="CN171" s="18">
        <v>39.67</v>
      </c>
      <c r="CO171" s="17">
        <v>39.520000000000003</v>
      </c>
      <c r="CP171" s="17">
        <v>39.86</v>
      </c>
      <c r="CQ171" s="17">
        <v>41.61</v>
      </c>
      <c r="CR171" s="17">
        <v>45.93</v>
      </c>
      <c r="CS171" s="19">
        <v>45.77</v>
      </c>
      <c r="CT171" s="17">
        <v>46.62</v>
      </c>
      <c r="CU171" s="20">
        <v>44.66</v>
      </c>
      <c r="CV171" s="16">
        <v>44.31</v>
      </c>
      <c r="CW171" s="16">
        <v>42.46</v>
      </c>
      <c r="CX171" s="16">
        <v>26.49</v>
      </c>
      <c r="CY171" s="38">
        <v>31.5</v>
      </c>
      <c r="CZ171" s="20">
        <v>32.67</v>
      </c>
      <c r="DA171" s="17">
        <v>33.880000000000003</v>
      </c>
      <c r="DB171" s="17">
        <v>35.04</v>
      </c>
      <c r="DC171" s="19">
        <v>36.770000000000003</v>
      </c>
      <c r="DD171" s="17">
        <v>38.630000000000003</v>
      </c>
      <c r="DE171" s="19">
        <v>37.82</v>
      </c>
      <c r="DF171" s="18">
        <v>39.299999999999997</v>
      </c>
      <c r="DG171" s="17">
        <v>39.33</v>
      </c>
      <c r="DH171" s="17">
        <v>40.450000000000003</v>
      </c>
      <c r="DI171" s="17">
        <v>41.43</v>
      </c>
      <c r="DJ171" s="17">
        <v>45.04</v>
      </c>
      <c r="DK171" s="19">
        <v>44.86</v>
      </c>
      <c r="DL171" s="17">
        <v>47.36</v>
      </c>
      <c r="DM171" s="20">
        <v>45.97</v>
      </c>
      <c r="DN171" s="16">
        <v>44.42</v>
      </c>
      <c r="DO171" s="16">
        <v>42.79</v>
      </c>
      <c r="DP171" s="16">
        <v>0</v>
      </c>
      <c r="DQ171" s="20">
        <v>1</v>
      </c>
      <c r="DR171" s="20">
        <v>0</v>
      </c>
      <c r="DS171" s="17">
        <v>-1</v>
      </c>
      <c r="DT171" s="17">
        <v>-1</v>
      </c>
      <c r="DU171" s="17">
        <v>-3</v>
      </c>
      <c r="DV171" s="17">
        <v>-4</v>
      </c>
      <c r="DW171" s="17">
        <v>-3</v>
      </c>
      <c r="DX171" s="17">
        <v>1</v>
      </c>
      <c r="DY171" s="17">
        <v>8</v>
      </c>
      <c r="DZ171" s="17">
        <v>16</v>
      </c>
      <c r="EA171" s="17">
        <v>21</v>
      </c>
      <c r="EB171" s="17">
        <v>23</v>
      </c>
      <c r="EC171" s="17">
        <v>21</v>
      </c>
      <c r="ED171" s="17">
        <v>19</v>
      </c>
      <c r="EE171" s="20">
        <v>15</v>
      </c>
      <c r="EF171" s="20">
        <v>13</v>
      </c>
      <c r="EG171" s="20">
        <v>13</v>
      </c>
      <c r="EI171" s="129">
        <f t="shared" si="31"/>
        <v>0.27</v>
      </c>
      <c r="EJ171" s="129">
        <f t="shared" si="32"/>
        <v>0.71</v>
      </c>
      <c r="EK171" s="129">
        <f t="shared" si="33"/>
        <v>0.38000000000000012</v>
      </c>
      <c r="EL171" s="129">
        <f t="shared" si="34"/>
        <v>1.0499999999999998</v>
      </c>
      <c r="EM171" s="129">
        <f t="shared" si="35"/>
        <v>4.0000000000000036E-2</v>
      </c>
      <c r="EN171" s="129">
        <f t="shared" si="36"/>
        <v>-0.38</v>
      </c>
      <c r="EO171" s="129">
        <f t="shared" si="37"/>
        <v>-0.87</v>
      </c>
      <c r="EP171" s="129">
        <f t="shared" si="38"/>
        <v>-1.76</v>
      </c>
      <c r="EQ171" s="129">
        <f t="shared" si="39"/>
        <v>-1.74</v>
      </c>
      <c r="ER171" s="129">
        <f t="shared" si="40"/>
        <v>-0.87999999999999989</v>
      </c>
      <c r="ES171" s="129">
        <f t="shared" si="41"/>
        <v>-0.37999999999999989</v>
      </c>
      <c r="ET171" s="129">
        <f t="shared" si="42"/>
        <v>0.51999999999999957</v>
      </c>
      <c r="EU171" s="129">
        <f t="shared" si="43"/>
        <v>-3.0000000000000249E-2</v>
      </c>
      <c r="EV171" s="129">
        <f t="shared" si="44"/>
        <v>-0.25999999999999979</v>
      </c>
      <c r="EW171" s="129">
        <f t="shared" si="45"/>
        <v>0.14000000000000057</v>
      </c>
    </row>
    <row r="172" spans="1:153" ht="14">
      <c r="A172" s="2" t="s">
        <v>1579</v>
      </c>
      <c r="B172" s="2" t="s">
        <v>1666</v>
      </c>
      <c r="C172" s="2">
        <v>12</v>
      </c>
      <c r="D172" s="2">
        <v>1</v>
      </c>
      <c r="E172" s="2">
        <v>50992128</v>
      </c>
      <c r="F172" s="2">
        <v>162.6</v>
      </c>
      <c r="G172" s="2">
        <v>56.2</v>
      </c>
      <c r="H172" s="2" t="s">
        <v>167</v>
      </c>
      <c r="I172" s="2"/>
      <c r="J172" s="2" t="s">
        <v>238</v>
      </c>
      <c r="K172" s="2" t="s">
        <v>389</v>
      </c>
      <c r="L172" s="30" t="s">
        <v>168</v>
      </c>
      <c r="M172" s="30" t="s">
        <v>1581</v>
      </c>
      <c r="N172" s="30"/>
      <c r="O172" s="30"/>
      <c r="P172" s="3" t="s">
        <v>6</v>
      </c>
      <c r="Q172" s="3">
        <v>5</v>
      </c>
      <c r="R172" s="2">
        <v>7</v>
      </c>
      <c r="S172" s="2">
        <v>3</v>
      </c>
      <c r="T172" s="2" t="s">
        <v>1465</v>
      </c>
      <c r="U172" s="33"/>
      <c r="V172" s="3" t="s">
        <v>81</v>
      </c>
      <c r="W172" s="3">
        <v>33</v>
      </c>
      <c r="X172" s="2">
        <v>24</v>
      </c>
      <c r="Y172" s="2">
        <v>21</v>
      </c>
      <c r="Z172" s="2"/>
      <c r="AA172" s="33" t="s">
        <v>209</v>
      </c>
      <c r="AB172" s="12" t="s">
        <v>126</v>
      </c>
      <c r="AC172" s="12">
        <v>60</v>
      </c>
      <c r="AD172" s="13">
        <v>41</v>
      </c>
      <c r="AE172" s="13">
        <v>20</v>
      </c>
      <c r="AF172" s="13"/>
      <c r="AG172" s="34" t="s">
        <v>152</v>
      </c>
      <c r="AH172" s="2" t="s">
        <v>272</v>
      </c>
      <c r="AI172" s="2" t="s">
        <v>262</v>
      </c>
      <c r="AJ172" s="2" t="s">
        <v>559</v>
      </c>
      <c r="AK172" s="2" t="s">
        <v>227</v>
      </c>
      <c r="AL172" s="2" t="s">
        <v>87</v>
      </c>
      <c r="AM172" s="1"/>
      <c r="AN172" s="2" t="s">
        <v>89</v>
      </c>
      <c r="AO172" s="1"/>
      <c r="AP172" s="2" t="s">
        <v>91</v>
      </c>
      <c r="AQ172" s="1" t="s">
        <v>1236</v>
      </c>
      <c r="AR172" s="2" t="s">
        <v>93</v>
      </c>
      <c r="AS172" s="14" t="s">
        <v>1531</v>
      </c>
      <c r="AT172" s="14"/>
      <c r="AU172" s="1"/>
      <c r="AV172" s="104">
        <v>4.33</v>
      </c>
      <c r="AW172" s="105">
        <v>2.17</v>
      </c>
      <c r="AX172" s="109">
        <v>2.33</v>
      </c>
      <c r="AY172" s="105">
        <v>1.99</v>
      </c>
      <c r="AZ172" s="106">
        <v>2.12</v>
      </c>
      <c r="BA172" s="108">
        <v>3.14</v>
      </c>
      <c r="BB172" s="106">
        <v>1.62</v>
      </c>
      <c r="BC172" s="108">
        <v>1.87</v>
      </c>
      <c r="BD172" s="107">
        <v>1.87</v>
      </c>
      <c r="BE172" s="106">
        <v>4.68</v>
      </c>
      <c r="BF172" s="106">
        <v>6.72</v>
      </c>
      <c r="BG172" s="106">
        <v>4.0599999999999996</v>
      </c>
      <c r="BH172" s="106">
        <v>4.09</v>
      </c>
      <c r="BI172" s="8">
        <v>4.25</v>
      </c>
      <c r="BJ172" s="7">
        <v>7.08</v>
      </c>
      <c r="BK172" s="9">
        <v>8.5</v>
      </c>
      <c r="BL172" s="4">
        <v>11.06</v>
      </c>
      <c r="BM172" s="4">
        <v>19.34</v>
      </c>
      <c r="BN172" s="4">
        <v>4.13</v>
      </c>
      <c r="BO172" s="26">
        <v>2.2400000000000002</v>
      </c>
      <c r="BP172" s="25">
        <v>2.2000000000000002</v>
      </c>
      <c r="BQ172" s="25">
        <v>1.88</v>
      </c>
      <c r="BR172" s="53">
        <v>2.25</v>
      </c>
      <c r="BS172" s="54">
        <v>3.25</v>
      </c>
      <c r="BT172" s="53">
        <v>2.63</v>
      </c>
      <c r="BU172" s="54">
        <v>3.23</v>
      </c>
      <c r="BV172" s="55">
        <v>3.53</v>
      </c>
      <c r="BW172" s="53">
        <v>4.43</v>
      </c>
      <c r="BX172" s="53">
        <v>4.72</v>
      </c>
      <c r="BY172" s="53">
        <v>4.41</v>
      </c>
      <c r="BZ172" s="7">
        <v>5.01</v>
      </c>
      <c r="CA172" s="8">
        <v>5.69</v>
      </c>
      <c r="CB172" s="7">
        <v>7.18</v>
      </c>
      <c r="CC172" s="9">
        <v>7.39</v>
      </c>
      <c r="CD172" s="4">
        <v>8.94</v>
      </c>
      <c r="CE172" s="4">
        <v>19.77</v>
      </c>
      <c r="CF172" s="16">
        <v>25.43</v>
      </c>
      <c r="CG172" s="38">
        <v>30.93</v>
      </c>
      <c r="CH172" s="20">
        <v>32.42</v>
      </c>
      <c r="CI172" s="38">
        <v>33.89</v>
      </c>
      <c r="CJ172" s="17">
        <v>35.86</v>
      </c>
      <c r="CK172" s="19">
        <v>36.549999999999997</v>
      </c>
      <c r="CL172" s="17">
        <v>36.22</v>
      </c>
      <c r="CM172" s="19">
        <v>37.39</v>
      </c>
      <c r="CN172" s="18">
        <v>38.07</v>
      </c>
      <c r="CO172" s="17">
        <v>38.17</v>
      </c>
      <c r="CP172" s="17">
        <v>39.85</v>
      </c>
      <c r="CQ172" s="17">
        <v>41.72</v>
      </c>
      <c r="CR172" s="17">
        <v>47.43</v>
      </c>
      <c r="CS172" s="19">
        <v>48.4</v>
      </c>
      <c r="CT172" s="17">
        <v>46.76</v>
      </c>
      <c r="CU172" s="20">
        <v>45.29</v>
      </c>
      <c r="CV172" s="16">
        <v>43.39</v>
      </c>
      <c r="CW172" s="16">
        <v>45.12</v>
      </c>
      <c r="CX172" s="16">
        <v>25.32</v>
      </c>
      <c r="CY172" s="38">
        <v>30.17</v>
      </c>
      <c r="CZ172" s="20">
        <v>32.9</v>
      </c>
      <c r="DA172" s="20">
        <v>33.74</v>
      </c>
      <c r="DB172" s="17">
        <v>35.78</v>
      </c>
      <c r="DC172" s="19">
        <v>35.950000000000003</v>
      </c>
      <c r="DD172" s="17">
        <v>36.06</v>
      </c>
      <c r="DE172" s="19">
        <v>37.369999999999997</v>
      </c>
      <c r="DF172" s="18">
        <v>38.630000000000003</v>
      </c>
      <c r="DG172" s="17">
        <v>38.43</v>
      </c>
      <c r="DH172" s="17">
        <v>39.479999999999997</v>
      </c>
      <c r="DI172" s="17">
        <v>41.18</v>
      </c>
      <c r="DJ172" s="17">
        <v>47.1</v>
      </c>
      <c r="DK172" s="19">
        <v>48.61</v>
      </c>
      <c r="DL172" s="17">
        <v>47.07</v>
      </c>
      <c r="DM172" s="20">
        <v>44.77</v>
      </c>
      <c r="DN172" s="16">
        <v>43.33</v>
      </c>
      <c r="DO172" s="16">
        <v>45.87</v>
      </c>
      <c r="DP172" s="16">
        <v>1</v>
      </c>
      <c r="DQ172" s="20">
        <v>2</v>
      </c>
      <c r="DR172" s="20">
        <v>2</v>
      </c>
      <c r="DS172" s="20">
        <v>4</v>
      </c>
      <c r="DT172" s="17">
        <v>2</v>
      </c>
      <c r="DU172" s="17">
        <v>0</v>
      </c>
      <c r="DV172" s="17">
        <v>0</v>
      </c>
      <c r="DW172" s="17">
        <v>3</v>
      </c>
      <c r="DX172" s="17">
        <v>8</v>
      </c>
      <c r="DY172" s="17">
        <v>12</v>
      </c>
      <c r="DZ172" s="17">
        <v>19</v>
      </c>
      <c r="EA172" s="17">
        <v>22</v>
      </c>
      <c r="EB172" s="17">
        <v>25</v>
      </c>
      <c r="EC172" s="17">
        <v>18</v>
      </c>
      <c r="ED172" s="17">
        <v>10</v>
      </c>
      <c r="EE172" s="20">
        <v>5</v>
      </c>
      <c r="EF172" s="20">
        <v>3</v>
      </c>
      <c r="EG172" s="20">
        <v>2</v>
      </c>
      <c r="EI172" s="129">
        <f t="shared" si="31"/>
        <v>0.20000000000000018</v>
      </c>
      <c r="EJ172" s="129">
        <f t="shared" si="32"/>
        <v>-7.0000000000000284E-2</v>
      </c>
      <c r="EK172" s="129">
        <f t="shared" si="33"/>
        <v>0.12999999999999989</v>
      </c>
      <c r="EL172" s="129">
        <f t="shared" si="34"/>
        <v>0.1100000000000001</v>
      </c>
      <c r="EM172" s="129">
        <f t="shared" si="35"/>
        <v>-0.12999999999999989</v>
      </c>
      <c r="EN172" s="129">
        <f t="shared" si="36"/>
        <v>-0.10999999999999988</v>
      </c>
      <c r="EO172" s="129">
        <f t="shared" si="37"/>
        <v>-1.0099999999999998</v>
      </c>
      <c r="EP172" s="129">
        <f t="shared" si="38"/>
        <v>-1.3599999999999999</v>
      </c>
      <c r="EQ172" s="129">
        <f t="shared" si="39"/>
        <v>-1.6599999999999997</v>
      </c>
      <c r="ER172" s="129">
        <f t="shared" si="40"/>
        <v>0.25</v>
      </c>
      <c r="ES172" s="129">
        <f t="shared" si="41"/>
        <v>2</v>
      </c>
      <c r="ET172" s="129">
        <f t="shared" si="42"/>
        <v>-0.35000000000000053</v>
      </c>
      <c r="EU172" s="129">
        <f t="shared" si="43"/>
        <v>-0.91999999999999993</v>
      </c>
      <c r="EV172" s="129">
        <f t="shared" si="44"/>
        <v>-1.4400000000000004</v>
      </c>
      <c r="EW172" s="129">
        <f t="shared" si="45"/>
        <v>-9.9999999999999645E-2</v>
      </c>
    </row>
    <row r="173" spans="1:153" ht="14">
      <c r="A173" s="2" t="s">
        <v>1515</v>
      </c>
      <c r="B173" s="2" t="s">
        <v>1666</v>
      </c>
      <c r="C173" s="2">
        <v>19</v>
      </c>
      <c r="D173" s="2">
        <v>10</v>
      </c>
      <c r="E173" s="2">
        <v>51268912</v>
      </c>
      <c r="F173" s="2">
        <v>159.69999999999999</v>
      </c>
      <c r="G173" s="2">
        <v>49</v>
      </c>
      <c r="H173" s="2" t="s">
        <v>167</v>
      </c>
      <c r="I173" s="2"/>
      <c r="J173" s="2"/>
      <c r="K173" s="2" t="s">
        <v>389</v>
      </c>
      <c r="L173" s="30"/>
      <c r="M173" s="30"/>
      <c r="N173" s="30"/>
      <c r="O173" s="30"/>
      <c r="P173" s="3" t="s">
        <v>13</v>
      </c>
      <c r="Q173" s="3">
        <v>30</v>
      </c>
      <c r="R173" s="2">
        <v>25</v>
      </c>
      <c r="S173" s="2">
        <v>21</v>
      </c>
      <c r="T173" s="2" t="s">
        <v>280</v>
      </c>
      <c r="U173" s="33" t="s">
        <v>487</v>
      </c>
      <c r="V173" s="3" t="s">
        <v>1054</v>
      </c>
      <c r="W173" s="3">
        <v>51</v>
      </c>
      <c r="X173" s="2">
        <v>33</v>
      </c>
      <c r="Y173" s="2">
        <v>18</v>
      </c>
      <c r="Z173" s="2"/>
      <c r="AA173" s="33" t="s">
        <v>90</v>
      </c>
      <c r="AB173" s="12"/>
      <c r="AC173" s="12"/>
      <c r="AD173" s="13"/>
      <c r="AE173" s="13"/>
      <c r="AF173" s="13"/>
      <c r="AG173" s="34"/>
      <c r="AH173" s="2" t="s">
        <v>117</v>
      </c>
      <c r="AI173" s="2" t="s">
        <v>323</v>
      </c>
      <c r="AJ173" s="2" t="s">
        <v>712</v>
      </c>
      <c r="AK173" s="2" t="s">
        <v>775</v>
      </c>
      <c r="AL173" s="2" t="s">
        <v>87</v>
      </c>
      <c r="AM173" s="1"/>
      <c r="AN173" s="2" t="s">
        <v>89</v>
      </c>
      <c r="AO173" s="1"/>
      <c r="AP173" s="2" t="s">
        <v>91</v>
      </c>
      <c r="AQ173" s="1" t="s">
        <v>1517</v>
      </c>
      <c r="AR173" s="2" t="s">
        <v>93</v>
      </c>
      <c r="AS173" s="14" t="s">
        <v>1518</v>
      </c>
      <c r="AT173" s="14"/>
      <c r="AU173" s="1"/>
      <c r="AV173" s="104">
        <v>2.86</v>
      </c>
      <c r="AW173" s="107">
        <v>1.42</v>
      </c>
      <c r="AX173" s="106">
        <v>0.76</v>
      </c>
      <c r="AY173" s="107">
        <v>1.1499999999999999</v>
      </c>
      <c r="AZ173" s="106">
        <v>1.62</v>
      </c>
      <c r="BA173" s="108">
        <v>1.63</v>
      </c>
      <c r="BB173" s="106">
        <v>0.39</v>
      </c>
      <c r="BC173" s="108">
        <v>0.76</v>
      </c>
      <c r="BD173" s="107">
        <v>0.51</v>
      </c>
      <c r="BE173" s="106">
        <v>1.85</v>
      </c>
      <c r="BF173" s="106">
        <v>3.34</v>
      </c>
      <c r="BG173" s="106">
        <v>5.22</v>
      </c>
      <c r="BH173" s="106">
        <v>0.35</v>
      </c>
      <c r="BI173" s="8">
        <v>1.45</v>
      </c>
      <c r="BJ173" s="9">
        <v>3.56</v>
      </c>
      <c r="BK173" s="9">
        <v>5.67</v>
      </c>
      <c r="BL173" s="4">
        <v>10.039999999999999</v>
      </c>
      <c r="BM173" s="4">
        <v>15.4</v>
      </c>
      <c r="BN173" s="4">
        <v>3.08</v>
      </c>
      <c r="BO173" s="55">
        <v>1.56</v>
      </c>
      <c r="BP173" s="53">
        <v>1.22</v>
      </c>
      <c r="BQ173" s="53">
        <v>0</v>
      </c>
      <c r="BR173" s="53">
        <v>0</v>
      </c>
      <c r="BS173" s="54">
        <v>0.25</v>
      </c>
      <c r="BT173" s="53">
        <v>0.5</v>
      </c>
      <c r="BU173" s="54">
        <v>0.62</v>
      </c>
      <c r="BV173" s="55">
        <v>1.85</v>
      </c>
      <c r="BW173" s="53">
        <v>2.89</v>
      </c>
      <c r="BX173" s="53">
        <v>2.84</v>
      </c>
      <c r="BY173" s="53">
        <v>6.31</v>
      </c>
      <c r="BZ173" s="7">
        <v>0.37</v>
      </c>
      <c r="CA173" s="8">
        <v>2.56</v>
      </c>
      <c r="CB173" s="9">
        <v>4.3499999999999996</v>
      </c>
      <c r="CC173" s="9">
        <v>5.48</v>
      </c>
      <c r="CD173" s="4">
        <v>11.23</v>
      </c>
      <c r="CE173" s="4">
        <v>14.41</v>
      </c>
      <c r="CF173" s="16">
        <v>26.11</v>
      </c>
      <c r="CG173" s="18">
        <v>30.93</v>
      </c>
      <c r="CH173" s="17">
        <v>32.69</v>
      </c>
      <c r="CI173" s="18">
        <v>34.76</v>
      </c>
      <c r="CJ173" s="17">
        <v>35.57</v>
      </c>
      <c r="CK173" s="19">
        <v>37.450000000000003</v>
      </c>
      <c r="CL173" s="17">
        <v>37.36</v>
      </c>
      <c r="CM173" s="19">
        <v>37.19</v>
      </c>
      <c r="CN173" s="18">
        <v>37.21</v>
      </c>
      <c r="CO173" s="17">
        <v>37.86</v>
      </c>
      <c r="CP173" s="17">
        <v>38.44</v>
      </c>
      <c r="CQ173" s="17">
        <v>41.64</v>
      </c>
      <c r="CR173" s="17">
        <v>42.84</v>
      </c>
      <c r="CS173" s="19">
        <v>43.66</v>
      </c>
      <c r="CT173" s="20">
        <v>44.31</v>
      </c>
      <c r="CU173" s="20">
        <v>45.5</v>
      </c>
      <c r="CV173" s="16">
        <v>42.22</v>
      </c>
      <c r="CW173" s="16">
        <v>40.72</v>
      </c>
      <c r="CX173" s="16">
        <v>26.84</v>
      </c>
      <c r="CY173" s="18">
        <v>30.96</v>
      </c>
      <c r="CZ173" s="17">
        <v>33.630000000000003</v>
      </c>
      <c r="DA173" s="17">
        <v>35.21</v>
      </c>
      <c r="DB173" s="17">
        <v>36.619999999999997</v>
      </c>
      <c r="DC173" s="19">
        <v>36.909999999999997</v>
      </c>
      <c r="DD173" s="17">
        <v>37.65</v>
      </c>
      <c r="DE173" s="19">
        <v>37.64</v>
      </c>
      <c r="DF173" s="18">
        <v>36.549999999999997</v>
      </c>
      <c r="DG173" s="17">
        <v>37.25</v>
      </c>
      <c r="DH173" s="17">
        <v>38.83</v>
      </c>
      <c r="DI173" s="17">
        <v>41.54</v>
      </c>
      <c r="DJ173" s="17">
        <v>42.97</v>
      </c>
      <c r="DK173" s="19">
        <v>43.51</v>
      </c>
      <c r="DL173" s="20">
        <v>44.36</v>
      </c>
      <c r="DM173" s="20">
        <v>45.08</v>
      </c>
      <c r="DN173" s="16">
        <v>42.48</v>
      </c>
      <c r="DO173" s="16">
        <v>40.56</v>
      </c>
      <c r="DP173" s="16">
        <v>0</v>
      </c>
      <c r="DQ173" s="17">
        <v>1</v>
      </c>
      <c r="DR173" s="17">
        <v>3</v>
      </c>
      <c r="DS173" s="17">
        <v>4</v>
      </c>
      <c r="DT173" s="17">
        <v>1</v>
      </c>
      <c r="DU173" s="17">
        <v>-1</v>
      </c>
      <c r="DV173" s="17">
        <v>-5</v>
      </c>
      <c r="DW173" s="17">
        <v>-10</v>
      </c>
      <c r="DX173" s="17">
        <v>-16</v>
      </c>
      <c r="DY173" s="17">
        <v>-20</v>
      </c>
      <c r="DZ173" s="17">
        <v>-25</v>
      </c>
      <c r="EA173" s="17">
        <v>-26</v>
      </c>
      <c r="EB173" s="17">
        <v>-27</v>
      </c>
      <c r="EC173" s="17">
        <v>-20</v>
      </c>
      <c r="ED173" s="20">
        <v>-14</v>
      </c>
      <c r="EE173" s="20">
        <v>-10</v>
      </c>
      <c r="EF173" s="20">
        <v>-7</v>
      </c>
      <c r="EG173" s="20">
        <v>-7</v>
      </c>
      <c r="EI173" s="129">
        <f t="shared" si="31"/>
        <v>-0.2200000000000002</v>
      </c>
      <c r="EJ173" s="129">
        <f t="shared" si="32"/>
        <v>-0.14000000000000012</v>
      </c>
      <c r="EK173" s="129">
        <f t="shared" si="33"/>
        <v>-0.45999999999999996</v>
      </c>
      <c r="EL173" s="129">
        <f t="shared" si="34"/>
        <v>1.1499999999999999</v>
      </c>
      <c r="EM173" s="129">
        <f t="shared" si="35"/>
        <v>1.62</v>
      </c>
      <c r="EN173" s="129">
        <f t="shared" si="36"/>
        <v>1.38</v>
      </c>
      <c r="EO173" s="129">
        <f t="shared" si="37"/>
        <v>-0.10999999999999999</v>
      </c>
      <c r="EP173" s="129">
        <f t="shared" si="38"/>
        <v>0.14000000000000001</v>
      </c>
      <c r="EQ173" s="129">
        <f t="shared" si="39"/>
        <v>-1.34</v>
      </c>
      <c r="ER173" s="129">
        <f t="shared" si="40"/>
        <v>-1.04</v>
      </c>
      <c r="ES173" s="129">
        <f t="shared" si="41"/>
        <v>0.5</v>
      </c>
      <c r="ET173" s="129">
        <f t="shared" si="42"/>
        <v>-1.0899999999999999</v>
      </c>
      <c r="EU173" s="129">
        <f t="shared" si="43"/>
        <v>-2.0000000000000018E-2</v>
      </c>
      <c r="EV173" s="129">
        <f t="shared" si="44"/>
        <v>-1.1100000000000001</v>
      </c>
      <c r="EW173" s="129">
        <f t="shared" si="45"/>
        <v>-0.78999999999999959</v>
      </c>
    </row>
    <row r="174" spans="1:153" ht="14">
      <c r="A174" s="2" t="s">
        <v>706</v>
      </c>
      <c r="B174" s="2" t="s">
        <v>1667</v>
      </c>
      <c r="C174" s="2">
        <v>21</v>
      </c>
      <c r="D174" s="2">
        <v>6</v>
      </c>
      <c r="E174" s="2">
        <v>25299335</v>
      </c>
      <c r="F174" s="2">
        <v>181.9</v>
      </c>
      <c r="G174" s="2">
        <v>60.4</v>
      </c>
      <c r="H174" s="2" t="s">
        <v>167</v>
      </c>
      <c r="I174" s="2"/>
      <c r="J174" s="2" t="s">
        <v>238</v>
      </c>
      <c r="K174" s="2" t="s">
        <v>389</v>
      </c>
      <c r="L174" s="30" t="s">
        <v>168</v>
      </c>
      <c r="M174" s="30"/>
      <c r="N174" s="30"/>
      <c r="O174" s="30"/>
      <c r="P174" s="51"/>
      <c r="Q174" s="51"/>
      <c r="T174" s="2" t="s">
        <v>710</v>
      </c>
      <c r="U174" s="33"/>
      <c r="V174" s="3" t="s">
        <v>68</v>
      </c>
      <c r="W174" s="3">
        <v>23</v>
      </c>
      <c r="X174" s="2">
        <v>19</v>
      </c>
      <c r="Y174" s="2">
        <v>8</v>
      </c>
      <c r="AA174" s="68"/>
      <c r="AB174" s="12" t="s">
        <v>711</v>
      </c>
      <c r="AC174" s="12">
        <v>45</v>
      </c>
      <c r="AD174" s="13">
        <v>26</v>
      </c>
      <c r="AE174" s="13">
        <v>27</v>
      </c>
      <c r="AF174" s="13"/>
      <c r="AG174" s="34" t="s">
        <v>152</v>
      </c>
      <c r="AH174" s="2" t="s">
        <v>341</v>
      </c>
      <c r="AI174" s="2" t="s">
        <v>409</v>
      </c>
      <c r="AJ174" s="2" t="s">
        <v>712</v>
      </c>
      <c r="AK174" s="2" t="s">
        <v>397</v>
      </c>
      <c r="AL174" s="2" t="s">
        <v>87</v>
      </c>
      <c r="AM174" s="1" t="s">
        <v>443</v>
      </c>
      <c r="AN174" s="2" t="s">
        <v>89</v>
      </c>
      <c r="AO174" s="1" t="s">
        <v>108</v>
      </c>
      <c r="AP174" s="2" t="s">
        <v>91</v>
      </c>
      <c r="AQ174" s="1" t="s">
        <v>713</v>
      </c>
      <c r="AR174" s="2" t="s">
        <v>93</v>
      </c>
      <c r="AS174" s="14" t="s">
        <v>714</v>
      </c>
      <c r="AT174" s="13" t="s">
        <v>95</v>
      </c>
      <c r="AU174" s="1">
        <v>1</v>
      </c>
      <c r="AV174" s="104">
        <v>4.95</v>
      </c>
      <c r="AW174" s="105">
        <v>3.29</v>
      </c>
      <c r="AX174" s="115">
        <v>2.98</v>
      </c>
      <c r="AY174" s="107">
        <v>1.9</v>
      </c>
      <c r="AZ174" s="106">
        <v>1.85</v>
      </c>
      <c r="BA174" s="108">
        <v>1.85</v>
      </c>
      <c r="BB174" s="106">
        <v>2.14</v>
      </c>
      <c r="BC174" s="108">
        <v>2.39</v>
      </c>
      <c r="BD174" s="107">
        <v>2.98</v>
      </c>
      <c r="BE174" s="106">
        <v>3.56</v>
      </c>
      <c r="BF174" s="106">
        <v>4.72</v>
      </c>
      <c r="BG174" s="106">
        <v>5.03</v>
      </c>
      <c r="BH174" s="106">
        <v>3.27</v>
      </c>
      <c r="BI174" s="8">
        <v>3.66</v>
      </c>
      <c r="BJ174" s="7">
        <v>6.58</v>
      </c>
      <c r="BK174" s="9">
        <v>7.23</v>
      </c>
      <c r="BL174" s="4">
        <v>11.8</v>
      </c>
      <c r="BM174" s="4">
        <v>19.63</v>
      </c>
      <c r="BN174" s="4">
        <v>4.5</v>
      </c>
      <c r="BO174" s="26">
        <v>3.48</v>
      </c>
      <c r="BP174" s="47">
        <v>1.73</v>
      </c>
      <c r="BQ174" s="53">
        <v>2.0499999999999998</v>
      </c>
      <c r="BR174" s="53">
        <v>2.56</v>
      </c>
      <c r="BS174" s="54">
        <v>2.8</v>
      </c>
      <c r="BT174" s="53">
        <v>3.13</v>
      </c>
      <c r="BU174" s="54">
        <v>2.83</v>
      </c>
      <c r="BV174" s="55">
        <v>3.41</v>
      </c>
      <c r="BW174" s="53">
        <v>3.69</v>
      </c>
      <c r="BX174" s="53">
        <v>5.03</v>
      </c>
      <c r="BY174" s="53">
        <v>6.28</v>
      </c>
      <c r="BZ174" s="7">
        <v>3.55</v>
      </c>
      <c r="CA174" s="8">
        <v>3.26</v>
      </c>
      <c r="CB174" s="7">
        <v>5.66</v>
      </c>
      <c r="CC174" s="9">
        <v>8.68</v>
      </c>
      <c r="CD174" s="4">
        <v>11.45</v>
      </c>
      <c r="CE174" s="4">
        <v>17.09</v>
      </c>
      <c r="CF174" s="16">
        <v>31.72</v>
      </c>
      <c r="CG174" s="38">
        <v>35.78</v>
      </c>
      <c r="CH174" s="23">
        <v>37.67</v>
      </c>
      <c r="CI174" s="18">
        <v>37.6</v>
      </c>
      <c r="CJ174" s="17">
        <v>40.97</v>
      </c>
      <c r="CK174" s="19">
        <v>38.01</v>
      </c>
      <c r="CL174" s="17">
        <v>41.66</v>
      </c>
      <c r="CM174" s="19">
        <v>40.33</v>
      </c>
      <c r="CN174" s="18">
        <v>39.840000000000003</v>
      </c>
      <c r="CO174" s="17">
        <v>43.26</v>
      </c>
      <c r="CP174" s="17">
        <v>42.91</v>
      </c>
      <c r="CQ174" s="17">
        <v>41.19</v>
      </c>
      <c r="CR174" s="17">
        <v>50.15</v>
      </c>
      <c r="CS174" s="19">
        <v>48.81</v>
      </c>
      <c r="CT174" s="17">
        <v>49.81</v>
      </c>
      <c r="CU174" s="20">
        <v>49.67</v>
      </c>
      <c r="CV174" s="16">
        <v>46.3</v>
      </c>
      <c r="CW174" s="16">
        <v>38.83</v>
      </c>
      <c r="CX174" s="16">
        <v>32.46</v>
      </c>
      <c r="CY174" s="38">
        <v>37.08</v>
      </c>
      <c r="CZ174" s="23">
        <v>38.43</v>
      </c>
      <c r="DA174" s="17">
        <v>36.18</v>
      </c>
      <c r="DB174" s="17">
        <v>39.229999999999997</v>
      </c>
      <c r="DC174" s="19">
        <v>39.68</v>
      </c>
      <c r="DD174" s="17">
        <v>40.15</v>
      </c>
      <c r="DE174" s="19">
        <v>39.93</v>
      </c>
      <c r="DF174" s="18">
        <v>39.1</v>
      </c>
      <c r="DG174" s="17">
        <v>42.02</v>
      </c>
      <c r="DH174" s="17">
        <v>40.950000000000003</v>
      </c>
      <c r="DI174" s="17">
        <v>39.71</v>
      </c>
      <c r="DJ174" s="17">
        <v>48.4</v>
      </c>
      <c r="DK174" s="19">
        <v>48.45</v>
      </c>
      <c r="DL174" s="17">
        <v>48.73</v>
      </c>
      <c r="DM174" s="20">
        <v>47.13</v>
      </c>
      <c r="DN174" s="16">
        <v>44.78</v>
      </c>
      <c r="DO174" s="16">
        <v>36.67</v>
      </c>
      <c r="DP174" s="16">
        <v>10</v>
      </c>
      <c r="DQ174" s="20">
        <v>5</v>
      </c>
      <c r="DR174" s="23">
        <v>7</v>
      </c>
      <c r="DS174" s="17">
        <v>5</v>
      </c>
      <c r="DT174" s="17">
        <v>8</v>
      </c>
      <c r="DU174" s="17">
        <v>4</v>
      </c>
      <c r="DV174" s="17">
        <v>4</v>
      </c>
      <c r="DW174" s="17">
        <v>5</v>
      </c>
      <c r="DX174" s="17">
        <v>10</v>
      </c>
      <c r="DY174" s="17">
        <v>14</v>
      </c>
      <c r="DZ174" s="17">
        <v>21</v>
      </c>
      <c r="EA174" s="17">
        <v>28</v>
      </c>
      <c r="EB174" s="17">
        <v>24</v>
      </c>
      <c r="EC174" s="17">
        <v>24</v>
      </c>
      <c r="ED174" s="17">
        <v>19</v>
      </c>
      <c r="EE174" s="20">
        <v>19</v>
      </c>
      <c r="EF174" s="20">
        <v>10</v>
      </c>
      <c r="EG174" s="20">
        <v>13</v>
      </c>
      <c r="EI174" s="129">
        <f t="shared" si="31"/>
        <v>0.45000000000000018</v>
      </c>
      <c r="EJ174" s="129">
        <f t="shared" si="32"/>
        <v>-0.18999999999999995</v>
      </c>
      <c r="EK174" s="129">
        <f t="shared" si="33"/>
        <v>1.25</v>
      </c>
      <c r="EL174" s="129">
        <f t="shared" si="34"/>
        <v>-0.14999999999999991</v>
      </c>
      <c r="EM174" s="129">
        <f t="shared" si="35"/>
        <v>-0.71</v>
      </c>
      <c r="EN174" s="129">
        <f t="shared" si="36"/>
        <v>-0.94999999999999973</v>
      </c>
      <c r="EO174" s="129">
        <f t="shared" si="37"/>
        <v>-0.98999999999999977</v>
      </c>
      <c r="EP174" s="129">
        <f t="shared" si="38"/>
        <v>-0.43999999999999995</v>
      </c>
      <c r="EQ174" s="129">
        <f t="shared" si="39"/>
        <v>-0.43000000000000016</v>
      </c>
      <c r="ER174" s="129">
        <f t="shared" si="40"/>
        <v>-0.12999999999999989</v>
      </c>
      <c r="ES174" s="129">
        <f t="shared" si="41"/>
        <v>-0.3100000000000005</v>
      </c>
      <c r="ET174" s="129">
        <f t="shared" si="42"/>
        <v>-1.25</v>
      </c>
      <c r="EU174" s="129">
        <f t="shared" si="43"/>
        <v>-0.2799999999999998</v>
      </c>
      <c r="EV174" s="129">
        <f t="shared" si="44"/>
        <v>0.40000000000000036</v>
      </c>
      <c r="EW174" s="129">
        <f t="shared" si="45"/>
        <v>0.91999999999999993</v>
      </c>
    </row>
    <row r="175" spans="1:153" ht="14">
      <c r="A175" s="2" t="s">
        <v>689</v>
      </c>
      <c r="B175" s="2" t="s">
        <v>1666</v>
      </c>
      <c r="C175" s="2">
        <v>18</v>
      </c>
      <c r="D175" s="2">
        <v>9</v>
      </c>
      <c r="E175" s="2">
        <v>52158986</v>
      </c>
      <c r="F175" s="2">
        <v>165</v>
      </c>
      <c r="G175" s="2">
        <v>50.9</v>
      </c>
      <c r="H175" s="2" t="s">
        <v>167</v>
      </c>
      <c r="I175" s="2"/>
      <c r="J175" s="2" t="s">
        <v>158</v>
      </c>
      <c r="K175" s="2" t="s">
        <v>389</v>
      </c>
      <c r="L175" s="30" t="s">
        <v>649</v>
      </c>
      <c r="M175" s="30" t="s">
        <v>693</v>
      </c>
      <c r="N175" s="30"/>
      <c r="O175" s="30"/>
      <c r="P175" s="51"/>
      <c r="Q175" s="51"/>
      <c r="T175" s="2" t="s">
        <v>694</v>
      </c>
      <c r="U175" s="68"/>
      <c r="V175" s="3" t="s">
        <v>557</v>
      </c>
      <c r="W175" s="3">
        <v>22</v>
      </c>
      <c r="X175" s="2">
        <v>13</v>
      </c>
      <c r="Y175" s="2">
        <v>12</v>
      </c>
      <c r="AA175" s="33" t="s">
        <v>90</v>
      </c>
      <c r="AB175" s="12" t="s">
        <v>570</v>
      </c>
      <c r="AC175" s="12">
        <v>45</v>
      </c>
      <c r="AD175" s="13">
        <v>29</v>
      </c>
      <c r="AE175" s="13">
        <v>8</v>
      </c>
      <c r="AF175" s="13"/>
      <c r="AG175" s="34"/>
      <c r="AH175" s="2" t="s">
        <v>103</v>
      </c>
      <c r="AI175" s="2" t="s">
        <v>377</v>
      </c>
      <c r="AJ175" s="2" t="s">
        <v>695</v>
      </c>
      <c r="AK175" s="2" t="s">
        <v>532</v>
      </c>
      <c r="AL175" s="2" t="s">
        <v>87</v>
      </c>
      <c r="AM175" s="1" t="s">
        <v>107</v>
      </c>
      <c r="AN175" s="2" t="s">
        <v>89</v>
      </c>
      <c r="AO175" s="1" t="s">
        <v>131</v>
      </c>
      <c r="AP175" s="2" t="s">
        <v>91</v>
      </c>
      <c r="AQ175" s="1" t="s">
        <v>696</v>
      </c>
      <c r="AR175" s="2" t="s">
        <v>93</v>
      </c>
      <c r="AS175" s="14" t="s">
        <v>697</v>
      </c>
      <c r="AT175" s="13" t="s">
        <v>95</v>
      </c>
      <c r="AU175" s="1">
        <v>0</v>
      </c>
      <c r="AV175" s="104">
        <v>3.9</v>
      </c>
      <c r="AW175" s="105">
        <v>3.17</v>
      </c>
      <c r="AX175" s="115">
        <v>2.36</v>
      </c>
      <c r="AY175" s="114">
        <v>1.63</v>
      </c>
      <c r="AZ175" s="115">
        <v>1.93</v>
      </c>
      <c r="BA175" s="123">
        <v>1.92</v>
      </c>
      <c r="BB175" s="106">
        <v>1.65</v>
      </c>
      <c r="BC175" s="108">
        <v>0.63</v>
      </c>
      <c r="BD175" s="107">
        <v>2.2200000000000002</v>
      </c>
      <c r="BE175" s="106">
        <v>2.33</v>
      </c>
      <c r="BF175" s="106">
        <v>3.6</v>
      </c>
      <c r="BG175" s="106">
        <v>3.17</v>
      </c>
      <c r="BH175" s="106">
        <v>3.11</v>
      </c>
      <c r="BI175" s="8">
        <v>4.51</v>
      </c>
      <c r="BJ175" s="7">
        <v>5.12</v>
      </c>
      <c r="BK175" s="9">
        <v>7.94</v>
      </c>
      <c r="BL175" s="4">
        <v>14.16</v>
      </c>
      <c r="BM175" s="4">
        <v>20.11</v>
      </c>
      <c r="BN175" s="4">
        <v>4.66</v>
      </c>
      <c r="BO175" s="26">
        <v>3.17</v>
      </c>
      <c r="BP175" s="47">
        <v>0.8</v>
      </c>
      <c r="BQ175" s="47">
        <v>0.9</v>
      </c>
      <c r="BR175" s="47">
        <v>1.37</v>
      </c>
      <c r="BS175" s="48">
        <v>1.25</v>
      </c>
      <c r="BT175" s="53">
        <v>1.25</v>
      </c>
      <c r="BU175" s="54">
        <v>1.37</v>
      </c>
      <c r="BV175" s="55">
        <v>1.99</v>
      </c>
      <c r="BW175" s="53">
        <v>4.6399999999999997</v>
      </c>
      <c r="BX175" s="53">
        <v>4.5599999999999996</v>
      </c>
      <c r="BY175" s="53">
        <v>4.5</v>
      </c>
      <c r="BZ175" s="7">
        <v>3.17</v>
      </c>
      <c r="CA175" s="8">
        <v>5.27</v>
      </c>
      <c r="CB175" s="7">
        <v>5.58</v>
      </c>
      <c r="CC175" s="9">
        <v>7.95</v>
      </c>
      <c r="CD175" s="4">
        <v>14.16</v>
      </c>
      <c r="CE175" s="4">
        <v>20.100000000000001</v>
      </c>
      <c r="CF175" s="16">
        <v>27.81</v>
      </c>
      <c r="CG175" s="38">
        <v>30.5</v>
      </c>
      <c r="CH175" s="23">
        <v>32.96</v>
      </c>
      <c r="CI175" s="40">
        <v>36.200000000000003</v>
      </c>
      <c r="CJ175" s="23">
        <v>36.94</v>
      </c>
      <c r="CK175" s="42">
        <v>37.229999999999997</v>
      </c>
      <c r="CL175" s="17">
        <v>39.53</v>
      </c>
      <c r="CM175" s="19">
        <v>40.19</v>
      </c>
      <c r="CN175" s="18">
        <v>40.14</v>
      </c>
      <c r="CO175" s="17">
        <v>39.15</v>
      </c>
      <c r="CP175" s="17">
        <v>42.22</v>
      </c>
      <c r="CQ175" s="17">
        <v>40.56</v>
      </c>
      <c r="CR175" s="17">
        <v>41.88</v>
      </c>
      <c r="CS175" s="19">
        <v>48.94</v>
      </c>
      <c r="CT175" s="17">
        <v>49.89</v>
      </c>
      <c r="CU175" s="20">
        <v>47.56</v>
      </c>
      <c r="CV175" s="16">
        <v>44.38</v>
      </c>
      <c r="CW175" s="16">
        <v>33.24</v>
      </c>
      <c r="CX175" s="16">
        <v>28.31</v>
      </c>
      <c r="CY175" s="38">
        <v>31.8</v>
      </c>
      <c r="CZ175" s="23">
        <v>33.47</v>
      </c>
      <c r="DA175" s="23">
        <v>36.270000000000003</v>
      </c>
      <c r="DB175" s="23">
        <v>37.71</v>
      </c>
      <c r="DC175" s="42">
        <v>38.01</v>
      </c>
      <c r="DD175" s="17">
        <v>39.4</v>
      </c>
      <c r="DE175" s="19">
        <v>40.619999999999997</v>
      </c>
      <c r="DF175" s="18">
        <v>40.619999999999997</v>
      </c>
      <c r="DG175" s="17">
        <v>39.64</v>
      </c>
      <c r="DH175" s="17">
        <v>43.83</v>
      </c>
      <c r="DI175" s="17">
        <v>40.74</v>
      </c>
      <c r="DJ175" s="17">
        <v>42.51</v>
      </c>
      <c r="DK175" s="19">
        <v>49.72</v>
      </c>
      <c r="DL175" s="17">
        <v>49.72</v>
      </c>
      <c r="DM175" s="20">
        <v>47.81</v>
      </c>
      <c r="DN175" s="16">
        <v>44.77</v>
      </c>
      <c r="DO175" s="16">
        <v>31.83</v>
      </c>
      <c r="DP175" s="16">
        <v>4</v>
      </c>
      <c r="DQ175" s="20">
        <v>6</v>
      </c>
      <c r="DR175" s="23">
        <v>3</v>
      </c>
      <c r="DS175" s="23">
        <v>2</v>
      </c>
      <c r="DT175" s="23">
        <v>2</v>
      </c>
      <c r="DU175" s="23">
        <v>-1</v>
      </c>
      <c r="DV175" s="17">
        <v>-8</v>
      </c>
      <c r="DW175" s="17">
        <v>-11</v>
      </c>
      <c r="DX175" s="17">
        <v>-13</v>
      </c>
      <c r="DY175" s="17">
        <v>-17</v>
      </c>
      <c r="DZ175" s="17">
        <v>-17</v>
      </c>
      <c r="EA175" s="17">
        <v>-23</v>
      </c>
      <c r="EB175" s="17">
        <v>-20</v>
      </c>
      <c r="EC175" s="17">
        <v>-15</v>
      </c>
      <c r="ED175" s="17">
        <v>-12</v>
      </c>
      <c r="EE175" s="20">
        <v>-10</v>
      </c>
      <c r="EF175" s="20">
        <v>-7</v>
      </c>
      <c r="EG175" s="20">
        <v>-4</v>
      </c>
      <c r="EI175" s="129">
        <f t="shared" si="31"/>
        <v>-0.76000000000000023</v>
      </c>
      <c r="EJ175" s="129">
        <f t="shared" si="32"/>
        <v>0</v>
      </c>
      <c r="EK175" s="129">
        <f t="shared" si="33"/>
        <v>1.5599999999999998</v>
      </c>
      <c r="EL175" s="129">
        <f t="shared" si="34"/>
        <v>0.72999999999999987</v>
      </c>
      <c r="EM175" s="129">
        <f t="shared" si="35"/>
        <v>0.55999999999999983</v>
      </c>
      <c r="EN175" s="129">
        <f t="shared" si="36"/>
        <v>0.66999999999999993</v>
      </c>
      <c r="EO175" s="129">
        <f t="shared" si="37"/>
        <v>0.39999999999999991</v>
      </c>
      <c r="EP175" s="129">
        <f t="shared" si="38"/>
        <v>-0.7400000000000001</v>
      </c>
      <c r="EQ175" s="129">
        <f t="shared" si="39"/>
        <v>0.2300000000000002</v>
      </c>
      <c r="ER175" s="129">
        <f t="shared" si="40"/>
        <v>-2.3099999999999996</v>
      </c>
      <c r="ES175" s="129">
        <f t="shared" si="41"/>
        <v>-0.95999999999999952</v>
      </c>
      <c r="ET175" s="129">
        <f t="shared" si="42"/>
        <v>-1.33</v>
      </c>
      <c r="EU175" s="129">
        <f t="shared" si="43"/>
        <v>-6.0000000000000053E-2</v>
      </c>
      <c r="EV175" s="129">
        <f t="shared" si="44"/>
        <v>-0.75999999999999979</v>
      </c>
      <c r="EW175" s="129">
        <f t="shared" si="45"/>
        <v>-0.45999999999999996</v>
      </c>
    </row>
    <row r="176" spans="1:153" ht="14">
      <c r="A176" s="2" t="s">
        <v>1373</v>
      </c>
      <c r="B176" s="2" t="s">
        <v>1666</v>
      </c>
      <c r="C176" s="2">
        <v>22</v>
      </c>
      <c r="D176" s="2">
        <v>9</v>
      </c>
      <c r="E176" s="2">
        <v>45432097</v>
      </c>
      <c r="F176" s="2">
        <v>162.19999999999999</v>
      </c>
      <c r="G176" s="2">
        <v>44.8</v>
      </c>
      <c r="H176" s="2" t="s">
        <v>167</v>
      </c>
      <c r="I176" s="2"/>
      <c r="J176" s="2"/>
      <c r="K176" s="2" t="s">
        <v>389</v>
      </c>
      <c r="L176" s="30"/>
      <c r="M176" s="30"/>
      <c r="N176" s="30"/>
      <c r="O176" s="30"/>
      <c r="P176" s="51"/>
      <c r="Q176" s="51"/>
      <c r="T176" s="2" t="s">
        <v>1374</v>
      </c>
      <c r="U176" s="33"/>
      <c r="V176" s="3" t="s">
        <v>137</v>
      </c>
      <c r="W176" s="3">
        <v>24</v>
      </c>
      <c r="X176" s="2">
        <v>13</v>
      </c>
      <c r="Y176" s="2">
        <v>8</v>
      </c>
      <c r="AA176" s="68"/>
      <c r="AB176" s="12" t="s">
        <v>138</v>
      </c>
      <c r="AC176" s="12">
        <v>45</v>
      </c>
      <c r="AD176" s="13">
        <v>26</v>
      </c>
      <c r="AE176" s="13">
        <v>25</v>
      </c>
      <c r="AF176" s="13"/>
      <c r="AG176" s="34" t="s">
        <v>152</v>
      </c>
      <c r="AH176" s="2" t="s">
        <v>103</v>
      </c>
      <c r="AI176" s="2" t="s">
        <v>128</v>
      </c>
      <c r="AJ176" s="2" t="s">
        <v>342</v>
      </c>
      <c r="AK176" s="2" t="s">
        <v>519</v>
      </c>
      <c r="AL176" s="2" t="s">
        <v>87</v>
      </c>
      <c r="AM176" s="1" t="s">
        <v>242</v>
      </c>
      <c r="AN176" s="2" t="s">
        <v>89</v>
      </c>
      <c r="AO176" s="1" t="s">
        <v>108</v>
      </c>
      <c r="AP176" s="2" t="s">
        <v>91</v>
      </c>
      <c r="AQ176" s="1" t="s">
        <v>520</v>
      </c>
      <c r="AR176" s="2" t="s">
        <v>93</v>
      </c>
      <c r="AS176" s="14" t="s">
        <v>521</v>
      </c>
      <c r="AT176" s="15" t="s">
        <v>95</v>
      </c>
      <c r="AU176" s="1">
        <v>0</v>
      </c>
      <c r="AV176" s="104">
        <v>4.6900000000000004</v>
      </c>
      <c r="AW176" s="105">
        <v>2.67</v>
      </c>
      <c r="AX176" s="115">
        <v>2.0499999999999998</v>
      </c>
      <c r="AY176" s="107">
        <v>1.54</v>
      </c>
      <c r="AZ176" s="106">
        <v>1.57</v>
      </c>
      <c r="BA176" s="108">
        <v>1.81</v>
      </c>
      <c r="BB176" s="106">
        <v>1.88</v>
      </c>
      <c r="BC176" s="108">
        <v>2.39</v>
      </c>
      <c r="BD176" s="107">
        <v>1.86</v>
      </c>
      <c r="BE176" s="106">
        <v>4.97</v>
      </c>
      <c r="BF176" s="106">
        <v>4.97</v>
      </c>
      <c r="BG176" s="106">
        <v>4.62</v>
      </c>
      <c r="BH176" s="106">
        <v>2.86</v>
      </c>
      <c r="BI176" s="8">
        <v>4.24</v>
      </c>
      <c r="BJ176" s="7">
        <v>4.97</v>
      </c>
      <c r="BK176" s="9">
        <v>7.5</v>
      </c>
      <c r="BL176" s="4">
        <v>13.75</v>
      </c>
      <c r="BM176" s="4">
        <v>18.86</v>
      </c>
      <c r="BN176" s="4">
        <v>4.0999999999999996</v>
      </c>
      <c r="BO176" s="37">
        <v>2.9</v>
      </c>
      <c r="BP176" s="5">
        <v>1.94</v>
      </c>
      <c r="BQ176" s="7">
        <v>1.5</v>
      </c>
      <c r="BR176" s="7">
        <v>1.57</v>
      </c>
      <c r="BS176" s="8">
        <v>2</v>
      </c>
      <c r="BT176" s="7">
        <v>2.27</v>
      </c>
      <c r="BU176" s="8">
        <v>2.29</v>
      </c>
      <c r="BV176" s="6">
        <v>2.63</v>
      </c>
      <c r="BW176" s="7">
        <v>4.41</v>
      </c>
      <c r="BX176" s="7">
        <v>6.51</v>
      </c>
      <c r="BY176" s="7">
        <v>5.9</v>
      </c>
      <c r="BZ176" s="7">
        <v>3.18</v>
      </c>
      <c r="CA176" s="8">
        <v>2.74</v>
      </c>
      <c r="CB176" s="7">
        <v>6.14</v>
      </c>
      <c r="CC176" s="9">
        <v>8.18</v>
      </c>
      <c r="CD176" s="4">
        <v>12.48</v>
      </c>
      <c r="CE176" s="4">
        <v>19.559999999999999</v>
      </c>
      <c r="CF176" s="16">
        <v>27.16</v>
      </c>
      <c r="CG176" s="38">
        <v>31.48</v>
      </c>
      <c r="CH176" s="23">
        <v>33.159999999999997</v>
      </c>
      <c r="CI176" s="18">
        <v>35.43</v>
      </c>
      <c r="CJ176" s="17">
        <v>34.86</v>
      </c>
      <c r="CK176" s="19">
        <v>37.880000000000003</v>
      </c>
      <c r="CL176" s="17">
        <v>37.08</v>
      </c>
      <c r="CM176" s="19">
        <v>37.31</v>
      </c>
      <c r="CN176" s="18">
        <v>38.75</v>
      </c>
      <c r="CO176" s="17">
        <v>38.020000000000003</v>
      </c>
      <c r="CP176" s="17">
        <v>41.53</v>
      </c>
      <c r="CQ176" s="17">
        <v>44.23</v>
      </c>
      <c r="CR176" s="17">
        <v>47.89</v>
      </c>
      <c r="CS176" s="19">
        <v>47.99</v>
      </c>
      <c r="CT176" s="17">
        <v>50.47</v>
      </c>
      <c r="CU176" s="20">
        <v>47.05</v>
      </c>
      <c r="CV176" s="16">
        <v>44.9</v>
      </c>
      <c r="CW176" s="16">
        <v>39.31</v>
      </c>
      <c r="CX176" s="16">
        <v>26.46</v>
      </c>
      <c r="CY176" s="38">
        <v>30.57</v>
      </c>
      <c r="CZ176" s="23">
        <v>32.229999999999997</v>
      </c>
      <c r="DA176" s="17">
        <v>34.229999999999997</v>
      </c>
      <c r="DB176" s="17">
        <v>34.86</v>
      </c>
      <c r="DC176" s="19">
        <v>36.68</v>
      </c>
      <c r="DD176" s="17">
        <v>36.76</v>
      </c>
      <c r="DE176" s="19">
        <v>37.31</v>
      </c>
      <c r="DF176" s="18">
        <v>37.74</v>
      </c>
      <c r="DG176" s="17">
        <v>38.049999999999997</v>
      </c>
      <c r="DH176" s="17">
        <v>41.06</v>
      </c>
      <c r="DI176" s="17">
        <v>43.97</v>
      </c>
      <c r="DJ176" s="17">
        <v>46.53</v>
      </c>
      <c r="DK176" s="19">
        <v>47.75</v>
      </c>
      <c r="DL176" s="17">
        <v>50.53</v>
      </c>
      <c r="DM176" s="20">
        <v>46.99</v>
      </c>
      <c r="DN176" s="16">
        <v>44.27</v>
      </c>
      <c r="DO176" s="16">
        <v>37.909999999999997</v>
      </c>
      <c r="DP176" s="16">
        <v>4</v>
      </c>
      <c r="DQ176" s="20">
        <v>3</v>
      </c>
      <c r="DR176" s="23">
        <v>3</v>
      </c>
      <c r="DS176" s="17">
        <v>2</v>
      </c>
      <c r="DT176" s="17">
        <v>2</v>
      </c>
      <c r="DU176" s="17">
        <v>0</v>
      </c>
      <c r="DV176" s="17">
        <v>-1</v>
      </c>
      <c r="DW176" s="17">
        <v>0</v>
      </c>
      <c r="DX176" s="17">
        <v>5</v>
      </c>
      <c r="DY176" s="17">
        <v>8</v>
      </c>
      <c r="DZ176" s="17">
        <v>12</v>
      </c>
      <c r="EA176" s="17">
        <v>18</v>
      </c>
      <c r="EB176" s="17">
        <v>23</v>
      </c>
      <c r="EC176" s="17">
        <v>20</v>
      </c>
      <c r="ED176" s="17">
        <v>15</v>
      </c>
      <c r="EE176" s="20">
        <v>6</v>
      </c>
      <c r="EF176" s="20">
        <v>4</v>
      </c>
      <c r="EG176" s="20">
        <v>4</v>
      </c>
      <c r="EI176" s="129">
        <f t="shared" si="31"/>
        <v>0.59000000000000075</v>
      </c>
      <c r="EJ176" s="129">
        <f t="shared" si="32"/>
        <v>-0.22999999999999998</v>
      </c>
      <c r="EK176" s="129">
        <f t="shared" si="33"/>
        <v>0.10999999999999988</v>
      </c>
      <c r="EL176" s="129">
        <f t="shared" si="34"/>
        <v>4.0000000000000036E-2</v>
      </c>
      <c r="EM176" s="129">
        <f t="shared" si="35"/>
        <v>0</v>
      </c>
      <c r="EN176" s="129">
        <f t="shared" si="36"/>
        <v>-0.18999999999999995</v>
      </c>
      <c r="EO176" s="129">
        <f t="shared" si="37"/>
        <v>-0.39000000000000012</v>
      </c>
      <c r="EP176" s="129">
        <f t="shared" si="38"/>
        <v>0.10000000000000009</v>
      </c>
      <c r="EQ176" s="129">
        <f t="shared" si="39"/>
        <v>-0.7699999999999998</v>
      </c>
      <c r="ER176" s="129">
        <f t="shared" si="40"/>
        <v>0.55999999999999961</v>
      </c>
      <c r="ES176" s="129">
        <f t="shared" si="41"/>
        <v>-1.54</v>
      </c>
      <c r="ET176" s="129">
        <f t="shared" si="42"/>
        <v>-1.2800000000000002</v>
      </c>
      <c r="EU176" s="129">
        <f t="shared" si="43"/>
        <v>-0.32000000000000028</v>
      </c>
      <c r="EV176" s="129">
        <f t="shared" si="44"/>
        <v>1.5</v>
      </c>
      <c r="EW176" s="129">
        <f t="shared" si="45"/>
        <v>-1.17</v>
      </c>
    </row>
    <row r="177" spans="1:153" ht="14">
      <c r="A177" s="2" t="s">
        <v>1271</v>
      </c>
      <c r="B177" s="2" t="s">
        <v>1666</v>
      </c>
      <c r="C177" s="2">
        <v>21</v>
      </c>
      <c r="D177" s="2">
        <v>2</v>
      </c>
      <c r="E177" s="2">
        <v>53138303</v>
      </c>
      <c r="F177" s="2">
        <v>159</v>
      </c>
      <c r="G177" s="2">
        <v>49</v>
      </c>
      <c r="H177" s="2" t="s">
        <v>167</v>
      </c>
      <c r="I177" s="2"/>
      <c r="J177" s="2"/>
      <c r="K177" s="2" t="s">
        <v>389</v>
      </c>
      <c r="L177" s="30" t="s">
        <v>168</v>
      </c>
      <c r="M177" s="30"/>
      <c r="N177" s="30"/>
      <c r="O177" s="30"/>
      <c r="P177" s="51"/>
      <c r="Q177" s="51"/>
      <c r="T177" s="2" t="s">
        <v>1272</v>
      </c>
      <c r="U177" s="33"/>
      <c r="V177" s="3" t="s">
        <v>64</v>
      </c>
      <c r="W177" s="3">
        <v>23</v>
      </c>
      <c r="X177" s="2">
        <v>17</v>
      </c>
      <c r="Y177" s="2">
        <v>11</v>
      </c>
      <c r="AA177" s="68"/>
      <c r="AB177" s="12" t="s">
        <v>126</v>
      </c>
      <c r="AC177" s="12">
        <v>48</v>
      </c>
      <c r="AD177" s="13">
        <v>42</v>
      </c>
      <c r="AE177" s="13">
        <v>22</v>
      </c>
      <c r="AF177" s="13"/>
      <c r="AG177" s="34" t="s">
        <v>180</v>
      </c>
      <c r="AH177" s="2" t="s">
        <v>127</v>
      </c>
      <c r="AI177" s="2" t="s">
        <v>128</v>
      </c>
      <c r="AJ177" s="2" t="s">
        <v>129</v>
      </c>
      <c r="AK177" s="2" t="s">
        <v>130</v>
      </c>
      <c r="AL177" s="2" t="s">
        <v>87</v>
      </c>
      <c r="AM177" s="1" t="s">
        <v>131</v>
      </c>
      <c r="AN177" s="2" t="s">
        <v>89</v>
      </c>
      <c r="AO177" s="1" t="s">
        <v>131</v>
      </c>
      <c r="AP177" s="2" t="s">
        <v>91</v>
      </c>
      <c r="AQ177" s="1" t="s">
        <v>132</v>
      </c>
      <c r="AR177" s="2" t="s">
        <v>93</v>
      </c>
      <c r="AS177" s="14" t="s">
        <v>133</v>
      </c>
      <c r="AT177" s="15" t="s">
        <v>95</v>
      </c>
      <c r="AU177" s="1">
        <v>0</v>
      </c>
      <c r="AV177" s="104">
        <v>3.33</v>
      </c>
      <c r="AW177" s="114">
        <v>2.95</v>
      </c>
      <c r="AX177" s="115">
        <v>2.36</v>
      </c>
      <c r="AY177" s="114">
        <v>2.2799999999999998</v>
      </c>
      <c r="AZ177" s="106">
        <v>0</v>
      </c>
      <c r="BA177" s="108">
        <v>0.88</v>
      </c>
      <c r="BB177" s="106">
        <v>1.74</v>
      </c>
      <c r="BC177" s="108">
        <v>1.88</v>
      </c>
      <c r="BD177" s="107">
        <v>2.44</v>
      </c>
      <c r="BE177" s="106">
        <v>3.13</v>
      </c>
      <c r="BF177" s="106">
        <v>3.39</v>
      </c>
      <c r="BG177" s="106">
        <v>4.78</v>
      </c>
      <c r="BH177" s="106">
        <v>2.2000000000000002</v>
      </c>
      <c r="BI177" s="8">
        <v>2.36</v>
      </c>
      <c r="BJ177" s="7">
        <v>3.87</v>
      </c>
      <c r="BK177" s="9">
        <v>4.75</v>
      </c>
      <c r="BL177" s="4">
        <v>10.57</v>
      </c>
      <c r="BM177" s="4">
        <v>13.19</v>
      </c>
      <c r="BN177" s="4">
        <v>4.33</v>
      </c>
      <c r="BO177" s="39">
        <v>2.34</v>
      </c>
      <c r="BP177" s="5">
        <v>1.96</v>
      </c>
      <c r="BQ177" s="5">
        <v>1.9</v>
      </c>
      <c r="BR177" s="7">
        <v>2.39</v>
      </c>
      <c r="BS177" s="8">
        <v>3.12</v>
      </c>
      <c r="BT177" s="7">
        <v>2.44</v>
      </c>
      <c r="BU177" s="8">
        <v>2.12</v>
      </c>
      <c r="BV177" s="6">
        <v>2.14</v>
      </c>
      <c r="BW177" s="7">
        <v>3.17</v>
      </c>
      <c r="BX177" s="7">
        <v>3.5</v>
      </c>
      <c r="BY177" s="7">
        <v>3.38</v>
      </c>
      <c r="BZ177" s="7">
        <v>0</v>
      </c>
      <c r="CA177" s="8">
        <v>0.96</v>
      </c>
      <c r="CB177" s="7">
        <v>2.78</v>
      </c>
      <c r="CC177" s="9">
        <v>3.28</v>
      </c>
      <c r="CD177" s="4">
        <v>9.5500000000000007</v>
      </c>
      <c r="CE177" s="4">
        <v>12.8</v>
      </c>
      <c r="CF177" s="16">
        <v>28.29</v>
      </c>
      <c r="CG177" s="40">
        <v>31.87</v>
      </c>
      <c r="CH177" s="23">
        <v>33.43</v>
      </c>
      <c r="CI177" s="40">
        <v>34.979999999999997</v>
      </c>
      <c r="CJ177" s="17">
        <v>37.25</v>
      </c>
      <c r="CK177" s="19">
        <v>37.47</v>
      </c>
      <c r="CL177" s="17">
        <v>38.36</v>
      </c>
      <c r="CM177" s="19">
        <v>39.119999999999997</v>
      </c>
      <c r="CN177" s="18">
        <v>38.380000000000003</v>
      </c>
      <c r="CO177" s="17">
        <v>40.21</v>
      </c>
      <c r="CP177" s="17">
        <v>40.32</v>
      </c>
      <c r="CQ177" s="17">
        <v>42.25</v>
      </c>
      <c r="CR177" s="17">
        <v>43.41</v>
      </c>
      <c r="CS177" s="19">
        <v>46.34</v>
      </c>
      <c r="CT177" s="17">
        <v>48.71</v>
      </c>
      <c r="CU177" s="20">
        <v>47.55</v>
      </c>
      <c r="CV177" s="16">
        <v>45.9</v>
      </c>
      <c r="CW177" s="16">
        <v>46.59</v>
      </c>
      <c r="CX177" s="16">
        <v>28.1</v>
      </c>
      <c r="CY177" s="40">
        <v>30.24</v>
      </c>
      <c r="CZ177" s="23">
        <v>33.409999999999997</v>
      </c>
      <c r="DA177" s="23">
        <v>34.22</v>
      </c>
      <c r="DB177" s="17">
        <v>37.79</v>
      </c>
      <c r="DC177" s="19">
        <v>38.479999999999997</v>
      </c>
      <c r="DD177" s="17">
        <v>38.380000000000003</v>
      </c>
      <c r="DE177" s="19">
        <v>39.200000000000003</v>
      </c>
      <c r="DF177" s="18">
        <v>38.92</v>
      </c>
      <c r="DG177" s="17">
        <v>40.33</v>
      </c>
      <c r="DH177" s="17">
        <v>39.380000000000003</v>
      </c>
      <c r="DI177" s="17">
        <v>42.04</v>
      </c>
      <c r="DJ177" s="17">
        <v>43.06</v>
      </c>
      <c r="DK177" s="19">
        <v>46.11</v>
      </c>
      <c r="DL177" s="17">
        <v>49.31</v>
      </c>
      <c r="DM177" s="20">
        <v>48.33</v>
      </c>
      <c r="DN177" s="16">
        <v>45.04</v>
      </c>
      <c r="DO177" s="16">
        <v>46.83</v>
      </c>
      <c r="DP177" s="16">
        <v>3</v>
      </c>
      <c r="DQ177" s="23">
        <v>2</v>
      </c>
      <c r="DR177" s="23">
        <v>2</v>
      </c>
      <c r="DS177" s="23">
        <v>4</v>
      </c>
      <c r="DT177" s="17">
        <v>3</v>
      </c>
      <c r="DU177" s="17">
        <v>3</v>
      </c>
      <c r="DV177" s="17">
        <v>3</v>
      </c>
      <c r="DW177" s="17">
        <v>6</v>
      </c>
      <c r="DX177" s="17">
        <v>11</v>
      </c>
      <c r="DY177" s="17">
        <v>15</v>
      </c>
      <c r="DZ177" s="17">
        <v>23</v>
      </c>
      <c r="EA177" s="17">
        <v>28</v>
      </c>
      <c r="EB177" s="17">
        <v>26</v>
      </c>
      <c r="EC177" s="17">
        <v>23</v>
      </c>
      <c r="ED177" s="17">
        <v>14</v>
      </c>
      <c r="EE177" s="20">
        <v>6</v>
      </c>
      <c r="EF177" s="20">
        <v>1</v>
      </c>
      <c r="EG177" s="20">
        <v>0</v>
      </c>
      <c r="EI177" s="129">
        <f t="shared" si="31"/>
        <v>-1</v>
      </c>
      <c r="EJ177" s="129">
        <f t="shared" si="32"/>
        <v>0.61000000000000032</v>
      </c>
      <c r="EK177" s="129">
        <f t="shared" si="33"/>
        <v>0.39999999999999991</v>
      </c>
      <c r="EL177" s="129">
        <f t="shared" si="34"/>
        <v>0.37999999999999989</v>
      </c>
      <c r="EM177" s="129">
        <f t="shared" si="35"/>
        <v>-2.39</v>
      </c>
      <c r="EN177" s="129">
        <f t="shared" si="36"/>
        <v>-2.2400000000000002</v>
      </c>
      <c r="EO177" s="129">
        <f t="shared" si="37"/>
        <v>-0.7</v>
      </c>
      <c r="EP177" s="129">
        <f t="shared" si="38"/>
        <v>-0.24000000000000021</v>
      </c>
      <c r="EQ177" s="129">
        <f t="shared" si="39"/>
        <v>0.29999999999999982</v>
      </c>
      <c r="ER177" s="129">
        <f t="shared" si="40"/>
        <v>-4.0000000000000036E-2</v>
      </c>
      <c r="ES177" s="129">
        <f t="shared" si="41"/>
        <v>-0.10999999999999988</v>
      </c>
      <c r="ET177" s="129">
        <f t="shared" si="42"/>
        <v>1.4000000000000004</v>
      </c>
      <c r="EU177" s="129">
        <f t="shared" si="43"/>
        <v>2.2000000000000002</v>
      </c>
      <c r="EV177" s="129">
        <f t="shared" si="44"/>
        <v>1.4</v>
      </c>
      <c r="EW177" s="129">
        <f t="shared" si="45"/>
        <v>1.0900000000000003</v>
      </c>
    </row>
    <row r="178" spans="1:153" ht="14">
      <c r="A178" s="2" t="s">
        <v>822</v>
      </c>
      <c r="B178" s="2" t="s">
        <v>1667</v>
      </c>
      <c r="C178" s="2">
        <v>20</v>
      </c>
      <c r="D178" s="2">
        <v>0</v>
      </c>
      <c r="E178" s="2">
        <v>49224368</v>
      </c>
      <c r="F178" s="2">
        <v>166.5</v>
      </c>
      <c r="G178" s="2">
        <v>68.8</v>
      </c>
      <c r="H178" s="2" t="s">
        <v>167</v>
      </c>
      <c r="I178" s="2"/>
      <c r="J178" s="2"/>
      <c r="K178" s="2" t="s">
        <v>825</v>
      </c>
      <c r="L178" s="30"/>
      <c r="M178" s="30"/>
      <c r="N178" s="30"/>
      <c r="O178" s="30"/>
      <c r="P178" s="51"/>
      <c r="Q178" s="51"/>
      <c r="T178" s="2" t="s">
        <v>280</v>
      </c>
      <c r="U178" s="68"/>
      <c r="V178" s="3" t="s">
        <v>826</v>
      </c>
      <c r="W178" s="3">
        <v>29</v>
      </c>
      <c r="X178" s="2">
        <v>28</v>
      </c>
      <c r="Y178" s="2">
        <v>23</v>
      </c>
      <c r="AA178" s="33" t="s">
        <v>107</v>
      </c>
      <c r="AB178" s="12" t="s">
        <v>704</v>
      </c>
      <c r="AC178" s="12">
        <v>51</v>
      </c>
      <c r="AD178" s="13">
        <v>40</v>
      </c>
      <c r="AE178" s="13">
        <v>28</v>
      </c>
      <c r="AF178" s="13"/>
      <c r="AG178" s="34" t="s">
        <v>90</v>
      </c>
      <c r="AH178" s="2" t="s">
        <v>83</v>
      </c>
      <c r="AI178" s="2" t="s">
        <v>827</v>
      </c>
      <c r="AJ178" s="2" t="s">
        <v>281</v>
      </c>
      <c r="AK178" s="2" t="s">
        <v>353</v>
      </c>
      <c r="AL178" s="2" t="s">
        <v>87</v>
      </c>
      <c r="AM178" s="1"/>
      <c r="AN178" s="2" t="s">
        <v>89</v>
      </c>
      <c r="AO178" s="1"/>
      <c r="AP178" s="2" t="s">
        <v>91</v>
      </c>
      <c r="AQ178" s="1" t="s">
        <v>828</v>
      </c>
      <c r="AR178" s="2" t="s">
        <v>93</v>
      </c>
      <c r="AS178" s="14" t="s">
        <v>753</v>
      </c>
      <c r="AT178" s="13" t="s">
        <v>95</v>
      </c>
      <c r="AU178" s="1">
        <v>0</v>
      </c>
      <c r="AV178" s="104">
        <v>4.7300000000000004</v>
      </c>
      <c r="AW178" s="105">
        <v>3.67</v>
      </c>
      <c r="AX178" s="109">
        <v>3.14</v>
      </c>
      <c r="AY178" s="107">
        <v>3.11</v>
      </c>
      <c r="AZ178" s="106">
        <v>2.0499999999999998</v>
      </c>
      <c r="BA178" s="108">
        <v>1.02</v>
      </c>
      <c r="BB178" s="106">
        <v>0.62</v>
      </c>
      <c r="BC178" s="108">
        <v>2.25</v>
      </c>
      <c r="BD178" s="107">
        <v>3.73</v>
      </c>
      <c r="BE178" s="106">
        <v>5.75</v>
      </c>
      <c r="BF178" s="106">
        <v>5.9</v>
      </c>
      <c r="BG178" s="106">
        <v>4.76</v>
      </c>
      <c r="BH178" s="106">
        <v>4.3899999999999997</v>
      </c>
      <c r="BI178" s="8">
        <v>5.22</v>
      </c>
      <c r="BJ178" s="7">
        <v>7.35</v>
      </c>
      <c r="BK178" s="9">
        <v>10.01</v>
      </c>
      <c r="BL178" s="4">
        <v>16.21</v>
      </c>
      <c r="BM178" s="4">
        <v>17.48</v>
      </c>
      <c r="BN178" s="4">
        <v>3.9</v>
      </c>
      <c r="BO178" s="26">
        <v>2.72</v>
      </c>
      <c r="BP178" s="25">
        <v>3.27</v>
      </c>
      <c r="BQ178" s="53">
        <v>1.88</v>
      </c>
      <c r="BR178" s="53">
        <v>2.61</v>
      </c>
      <c r="BS178" s="54">
        <v>3.73</v>
      </c>
      <c r="BT178" s="53">
        <v>3.85</v>
      </c>
      <c r="BU178" s="54">
        <v>4.29</v>
      </c>
      <c r="BV178" s="55">
        <v>5.73</v>
      </c>
      <c r="BW178" s="53">
        <v>4.9000000000000004</v>
      </c>
      <c r="BX178" s="53">
        <v>5.22</v>
      </c>
      <c r="BY178" s="53">
        <v>3.34</v>
      </c>
      <c r="BZ178" s="7">
        <v>6.73</v>
      </c>
      <c r="CA178" s="8">
        <v>6.58</v>
      </c>
      <c r="CB178" s="7">
        <v>8.2899999999999991</v>
      </c>
      <c r="CC178" s="9">
        <v>9.32</v>
      </c>
      <c r="CD178" s="4">
        <v>13.19</v>
      </c>
      <c r="CE178" s="4">
        <v>18.28</v>
      </c>
      <c r="CF178" s="16">
        <v>29.33</v>
      </c>
      <c r="CG178" s="38">
        <v>32.54</v>
      </c>
      <c r="CH178" s="20">
        <v>36.270000000000003</v>
      </c>
      <c r="CI178" s="18">
        <v>37.28</v>
      </c>
      <c r="CJ178" s="17">
        <v>39.26</v>
      </c>
      <c r="CK178" s="19">
        <v>39.130000000000003</v>
      </c>
      <c r="CL178" s="17">
        <v>40.770000000000003</v>
      </c>
      <c r="CM178" s="19">
        <v>40.729999999999997</v>
      </c>
      <c r="CN178" s="18">
        <v>40.61</v>
      </c>
      <c r="CO178" s="17">
        <v>40.14</v>
      </c>
      <c r="CP178" s="17">
        <v>42.23</v>
      </c>
      <c r="CQ178" s="17">
        <v>42.65</v>
      </c>
      <c r="CR178" s="17">
        <v>44.76</v>
      </c>
      <c r="CS178" s="19">
        <v>46.36</v>
      </c>
      <c r="CT178" s="17">
        <v>50.44</v>
      </c>
      <c r="CU178" s="20">
        <v>47.36</v>
      </c>
      <c r="CV178" s="16">
        <v>46.44</v>
      </c>
      <c r="CW178" s="16">
        <v>46.4</v>
      </c>
      <c r="CX178" s="16">
        <v>29.34</v>
      </c>
      <c r="CY178" s="38">
        <v>32.29</v>
      </c>
      <c r="CZ178" s="20">
        <v>36.89</v>
      </c>
      <c r="DA178" s="17">
        <v>37.36</v>
      </c>
      <c r="DB178" s="17">
        <v>38.590000000000003</v>
      </c>
      <c r="DC178" s="19">
        <v>38.76</v>
      </c>
      <c r="DD178" s="17">
        <v>40.35</v>
      </c>
      <c r="DE178" s="19">
        <v>40.630000000000003</v>
      </c>
      <c r="DF178" s="18">
        <v>40.98</v>
      </c>
      <c r="DG178" s="17">
        <v>41.38</v>
      </c>
      <c r="DH178" s="17">
        <v>42.71</v>
      </c>
      <c r="DI178" s="17">
        <v>42.59</v>
      </c>
      <c r="DJ178" s="17">
        <v>44.85</v>
      </c>
      <c r="DK178" s="19">
        <v>46.64</v>
      </c>
      <c r="DL178" s="17">
        <v>50.32</v>
      </c>
      <c r="DM178" s="20">
        <v>47.17</v>
      </c>
      <c r="DN178" s="16">
        <v>47.16</v>
      </c>
      <c r="DO178" s="16">
        <v>45.34</v>
      </c>
      <c r="DP178" s="16">
        <v>0</v>
      </c>
      <c r="DQ178" s="20">
        <v>0</v>
      </c>
      <c r="DR178" s="20">
        <v>0</v>
      </c>
      <c r="DS178" s="17">
        <v>-1</v>
      </c>
      <c r="DT178" s="17">
        <v>-5</v>
      </c>
      <c r="DU178" s="17">
        <v>-7</v>
      </c>
      <c r="DV178" s="17">
        <v>-5</v>
      </c>
      <c r="DW178" s="17">
        <v>-1</v>
      </c>
      <c r="DX178" s="17">
        <v>4</v>
      </c>
      <c r="DY178" s="17">
        <v>8</v>
      </c>
      <c r="DZ178" s="17">
        <v>14</v>
      </c>
      <c r="EA178" s="17">
        <v>16</v>
      </c>
      <c r="EB178" s="17">
        <v>16</v>
      </c>
      <c r="EC178" s="17">
        <v>11</v>
      </c>
      <c r="ED178" s="17">
        <v>9</v>
      </c>
      <c r="EE178" s="20">
        <v>4</v>
      </c>
      <c r="EF178" s="20">
        <v>5</v>
      </c>
      <c r="EG178" s="20">
        <v>4</v>
      </c>
      <c r="EI178" s="129">
        <f t="shared" si="31"/>
        <v>0.83000000000000052</v>
      </c>
      <c r="EJ178" s="129">
        <f t="shared" si="32"/>
        <v>0.94999999999999973</v>
      </c>
      <c r="EK178" s="129">
        <f t="shared" si="33"/>
        <v>-0.12999999999999989</v>
      </c>
      <c r="EL178" s="129">
        <f t="shared" si="34"/>
        <v>1.23</v>
      </c>
      <c r="EM178" s="129">
        <f t="shared" si="35"/>
        <v>-0.56000000000000005</v>
      </c>
      <c r="EN178" s="129">
        <f t="shared" si="36"/>
        <v>-2.71</v>
      </c>
      <c r="EO178" s="129">
        <f t="shared" si="37"/>
        <v>-3.23</v>
      </c>
      <c r="EP178" s="129">
        <f t="shared" si="38"/>
        <v>-2.04</v>
      </c>
      <c r="EQ178" s="129">
        <f t="shared" si="39"/>
        <v>-2.0000000000000004</v>
      </c>
      <c r="ER178" s="129">
        <f t="shared" si="40"/>
        <v>0.84999999999999964</v>
      </c>
      <c r="ES178" s="129">
        <f t="shared" si="41"/>
        <v>0.6800000000000006</v>
      </c>
      <c r="ET178" s="129">
        <f t="shared" si="42"/>
        <v>1.42</v>
      </c>
      <c r="EU178" s="129">
        <f t="shared" si="43"/>
        <v>-2.3400000000000007</v>
      </c>
      <c r="EV178" s="129">
        <f t="shared" si="44"/>
        <v>-1.3600000000000003</v>
      </c>
      <c r="EW178" s="129">
        <f t="shared" si="45"/>
        <v>-0.9399999999999995</v>
      </c>
    </row>
    <row r="179" spans="1:153" ht="14">
      <c r="A179" s="2" t="s">
        <v>1595</v>
      </c>
      <c r="B179" s="2" t="s">
        <v>1666</v>
      </c>
      <c r="C179" s="2">
        <v>17</v>
      </c>
      <c r="D179" s="2">
        <v>1</v>
      </c>
      <c r="E179" s="2">
        <v>44548711</v>
      </c>
      <c r="F179" s="2">
        <v>156.9</v>
      </c>
      <c r="G179" s="2">
        <v>51.8</v>
      </c>
      <c r="H179" s="2" t="s">
        <v>167</v>
      </c>
      <c r="I179" s="2"/>
      <c r="J179" s="2" t="s">
        <v>238</v>
      </c>
      <c r="K179" s="2" t="s">
        <v>279</v>
      </c>
      <c r="L179" s="30"/>
      <c r="M179" s="30"/>
      <c r="N179" s="30"/>
      <c r="O179" s="30"/>
      <c r="P179" s="3" t="s">
        <v>6</v>
      </c>
      <c r="Q179" s="3">
        <v>4</v>
      </c>
      <c r="R179" s="2">
        <v>2</v>
      </c>
      <c r="S179" s="2">
        <v>1</v>
      </c>
      <c r="T179" s="2" t="s">
        <v>280</v>
      </c>
      <c r="U179" s="33"/>
      <c r="V179" s="3" t="s">
        <v>232</v>
      </c>
      <c r="W179" s="3">
        <v>35</v>
      </c>
      <c r="X179" s="2">
        <v>25</v>
      </c>
      <c r="Y179" s="2">
        <v>21</v>
      </c>
      <c r="Z179" s="2"/>
      <c r="AA179" s="33" t="s">
        <v>209</v>
      </c>
      <c r="AB179" s="12" t="s">
        <v>217</v>
      </c>
      <c r="AC179" s="12">
        <v>48</v>
      </c>
      <c r="AD179" s="13">
        <v>32</v>
      </c>
      <c r="AE179" s="13">
        <v>19</v>
      </c>
      <c r="AF179" s="13"/>
      <c r="AG179" s="34" t="s">
        <v>180</v>
      </c>
      <c r="AH179" s="2" t="s">
        <v>247</v>
      </c>
      <c r="AI179" s="2" t="s">
        <v>760</v>
      </c>
      <c r="AJ179" s="2" t="s">
        <v>712</v>
      </c>
      <c r="AK179" s="2" t="s">
        <v>1597</v>
      </c>
      <c r="AL179" s="2" t="s">
        <v>87</v>
      </c>
      <c r="AM179" s="1"/>
      <c r="AN179" s="2" t="s">
        <v>89</v>
      </c>
      <c r="AO179" s="1"/>
      <c r="AP179" s="2" t="s">
        <v>91</v>
      </c>
      <c r="AQ179" s="1" t="s">
        <v>1598</v>
      </c>
      <c r="AR179" s="2" t="s">
        <v>93</v>
      </c>
      <c r="AS179" s="14" t="s">
        <v>835</v>
      </c>
      <c r="AT179" s="14"/>
      <c r="AU179" s="1"/>
      <c r="AV179" s="104">
        <v>4.18</v>
      </c>
      <c r="AW179" s="105">
        <v>2.78</v>
      </c>
      <c r="AX179" s="109">
        <v>2.06</v>
      </c>
      <c r="AY179" s="105">
        <v>1.81</v>
      </c>
      <c r="AZ179" s="106">
        <v>1.27</v>
      </c>
      <c r="BA179" s="108">
        <v>0.39</v>
      </c>
      <c r="BB179" s="106">
        <v>0.37</v>
      </c>
      <c r="BC179" s="108">
        <v>1.02</v>
      </c>
      <c r="BD179" s="107">
        <v>1.74</v>
      </c>
      <c r="BE179" s="106">
        <v>2.02</v>
      </c>
      <c r="BF179" s="106">
        <v>4.01</v>
      </c>
      <c r="BG179" s="106">
        <v>6.37</v>
      </c>
      <c r="BH179" s="106">
        <v>4.66</v>
      </c>
      <c r="BI179" s="8">
        <v>3.78</v>
      </c>
      <c r="BJ179" s="7">
        <v>4.3099999999999996</v>
      </c>
      <c r="BK179" s="7">
        <v>6.63</v>
      </c>
      <c r="BL179" s="4">
        <v>11.3</v>
      </c>
      <c r="BM179" s="97">
        <v>15.23</v>
      </c>
      <c r="BN179" s="4">
        <v>3.44</v>
      </c>
      <c r="BO179" s="26">
        <v>2.86</v>
      </c>
      <c r="BP179" s="25">
        <v>2.12</v>
      </c>
      <c r="BQ179" s="25">
        <v>1.76</v>
      </c>
      <c r="BR179" s="53">
        <v>1.61</v>
      </c>
      <c r="BS179" s="54">
        <v>1.74</v>
      </c>
      <c r="BT179" s="53">
        <v>1.87</v>
      </c>
      <c r="BU179" s="54">
        <v>1.76</v>
      </c>
      <c r="BV179" s="55">
        <v>1.42</v>
      </c>
      <c r="BW179" s="53">
        <v>2.88</v>
      </c>
      <c r="BX179" s="53">
        <v>4.3099999999999996</v>
      </c>
      <c r="BY179" s="53">
        <v>6.12</v>
      </c>
      <c r="BZ179" s="7">
        <v>4.84</v>
      </c>
      <c r="CA179" s="8">
        <v>4.8899999999999997</v>
      </c>
      <c r="CB179" s="7">
        <v>5.17</v>
      </c>
      <c r="CC179" s="7">
        <v>7.03</v>
      </c>
      <c r="CD179" s="4">
        <v>11.38</v>
      </c>
      <c r="CE179" s="97">
        <v>13.62</v>
      </c>
      <c r="CF179" s="16">
        <v>26.06</v>
      </c>
      <c r="CG179" s="38">
        <v>30.3</v>
      </c>
      <c r="CH179" s="20">
        <v>32.85</v>
      </c>
      <c r="CI179" s="38">
        <v>34.89</v>
      </c>
      <c r="CJ179" s="17">
        <v>37.119999999999997</v>
      </c>
      <c r="CK179" s="19">
        <v>38.11</v>
      </c>
      <c r="CL179" s="17">
        <v>39.380000000000003</v>
      </c>
      <c r="CM179" s="19">
        <v>38.049999999999997</v>
      </c>
      <c r="CN179" s="18">
        <v>38.83</v>
      </c>
      <c r="CO179" s="17">
        <v>38.93</v>
      </c>
      <c r="CP179" s="17">
        <v>39.56</v>
      </c>
      <c r="CQ179" s="17">
        <v>40.520000000000003</v>
      </c>
      <c r="CR179" s="17">
        <v>43.68</v>
      </c>
      <c r="CS179" s="19">
        <v>46.6</v>
      </c>
      <c r="CT179" s="17">
        <v>48.19</v>
      </c>
      <c r="CU179" s="17">
        <v>46.84</v>
      </c>
      <c r="CV179" s="16">
        <v>43.11</v>
      </c>
      <c r="CW179" s="97">
        <v>42.09</v>
      </c>
      <c r="CX179" s="16">
        <v>26.86</v>
      </c>
      <c r="CY179" s="38">
        <v>30.61</v>
      </c>
      <c r="CZ179" s="20">
        <v>32.97</v>
      </c>
      <c r="DA179" s="20">
        <v>35.04</v>
      </c>
      <c r="DB179" s="17">
        <v>36.79</v>
      </c>
      <c r="DC179" s="19">
        <v>38.92</v>
      </c>
      <c r="DD179" s="17">
        <v>38.93</v>
      </c>
      <c r="DE179" s="19">
        <v>38.26</v>
      </c>
      <c r="DF179" s="18">
        <v>39.03</v>
      </c>
      <c r="DG179" s="17">
        <v>39.18</v>
      </c>
      <c r="DH179" s="17">
        <v>39.130000000000003</v>
      </c>
      <c r="DI179" s="17">
        <v>40.700000000000003</v>
      </c>
      <c r="DJ179" s="17">
        <v>43.01</v>
      </c>
      <c r="DK179" s="19">
        <v>47.02</v>
      </c>
      <c r="DL179" s="17">
        <v>48.06</v>
      </c>
      <c r="DM179" s="17">
        <v>46.34</v>
      </c>
      <c r="DN179" s="16">
        <v>43.11</v>
      </c>
      <c r="DO179" s="97">
        <v>41.17</v>
      </c>
      <c r="DP179" s="16">
        <v>0</v>
      </c>
      <c r="DQ179" s="20">
        <v>1</v>
      </c>
      <c r="DR179" s="20">
        <v>0</v>
      </c>
      <c r="DS179" s="20">
        <v>0</v>
      </c>
      <c r="DT179" s="17">
        <v>-1</v>
      </c>
      <c r="DU179" s="17">
        <v>-3</v>
      </c>
      <c r="DV179" s="17">
        <v>-5</v>
      </c>
      <c r="DW179" s="17">
        <v>-6</v>
      </c>
      <c r="DX179" s="17">
        <v>-6</v>
      </c>
      <c r="DY179" s="17">
        <v>-5</v>
      </c>
      <c r="DZ179" s="17">
        <v>0</v>
      </c>
      <c r="EA179" s="17">
        <v>6</v>
      </c>
      <c r="EB179" s="17">
        <v>12</v>
      </c>
      <c r="EC179" s="17">
        <v>14</v>
      </c>
      <c r="ED179" s="17">
        <v>11</v>
      </c>
      <c r="EE179" s="17">
        <v>8</v>
      </c>
      <c r="EF179" s="20">
        <v>3</v>
      </c>
      <c r="EG179" s="97">
        <v>2</v>
      </c>
      <c r="EI179" s="129">
        <f t="shared" si="31"/>
        <v>0.73999999999999977</v>
      </c>
      <c r="EJ179" s="129">
        <f t="shared" si="32"/>
        <v>-8.0000000000000071E-2</v>
      </c>
      <c r="EK179" s="129">
        <f t="shared" si="33"/>
        <v>-6.0000000000000053E-2</v>
      </c>
      <c r="EL179" s="129">
        <f t="shared" si="34"/>
        <v>5.0000000000000044E-2</v>
      </c>
      <c r="EM179" s="129">
        <f t="shared" si="35"/>
        <v>-0.34000000000000008</v>
      </c>
      <c r="EN179" s="129">
        <f t="shared" si="36"/>
        <v>-1.35</v>
      </c>
      <c r="EO179" s="129">
        <f t="shared" si="37"/>
        <v>-1.5</v>
      </c>
      <c r="EP179" s="129">
        <f t="shared" si="38"/>
        <v>-0.74</v>
      </c>
      <c r="EQ179" s="129">
        <f t="shared" si="39"/>
        <v>0.32000000000000006</v>
      </c>
      <c r="ER179" s="129">
        <f t="shared" si="40"/>
        <v>-0.85999999999999988</v>
      </c>
      <c r="ES179" s="129">
        <f t="shared" si="41"/>
        <v>-0.29999999999999982</v>
      </c>
      <c r="ET179" s="129">
        <f t="shared" si="42"/>
        <v>0.25</v>
      </c>
      <c r="EU179" s="129">
        <f t="shared" si="43"/>
        <v>-0.17999999999999972</v>
      </c>
      <c r="EV179" s="129">
        <f t="shared" si="44"/>
        <v>-1.1099999999999999</v>
      </c>
      <c r="EW179" s="129">
        <f t="shared" si="45"/>
        <v>-0.86000000000000032</v>
      </c>
    </row>
    <row r="180" spans="1:153" ht="14">
      <c r="A180" s="2" t="s">
        <v>1566</v>
      </c>
      <c r="B180" s="2" t="s">
        <v>1666</v>
      </c>
      <c r="C180" s="2">
        <v>15</v>
      </c>
      <c r="D180" s="2">
        <v>8</v>
      </c>
      <c r="E180" s="2">
        <v>38186163</v>
      </c>
      <c r="F180" s="2">
        <v>162.69999999999999</v>
      </c>
      <c r="G180" s="2">
        <v>51.5</v>
      </c>
      <c r="H180" s="2" t="s">
        <v>167</v>
      </c>
      <c r="I180" s="2"/>
      <c r="J180" s="2" t="s">
        <v>238</v>
      </c>
      <c r="K180" s="2" t="s">
        <v>279</v>
      </c>
      <c r="L180" s="30"/>
      <c r="M180" s="30"/>
      <c r="N180" s="30"/>
      <c r="O180" s="30"/>
      <c r="P180" s="3" t="s">
        <v>1569</v>
      </c>
      <c r="Q180" s="3">
        <v>40</v>
      </c>
      <c r="R180" s="2">
        <v>34</v>
      </c>
      <c r="S180" s="2">
        <v>19</v>
      </c>
      <c r="T180" s="2" t="s">
        <v>280</v>
      </c>
      <c r="U180" s="33" t="s">
        <v>839</v>
      </c>
      <c r="V180" s="3" t="s">
        <v>1570</v>
      </c>
      <c r="W180" s="3">
        <v>48</v>
      </c>
      <c r="X180" s="2">
        <v>32</v>
      </c>
      <c r="Y180" s="2">
        <v>27</v>
      </c>
      <c r="Z180" s="2"/>
      <c r="AA180" s="33" t="s">
        <v>90</v>
      </c>
      <c r="AB180" s="12"/>
      <c r="AC180" s="12"/>
      <c r="AD180" s="13"/>
      <c r="AE180" s="13"/>
      <c r="AF180" s="13"/>
      <c r="AG180" s="34"/>
      <c r="AH180" s="2" t="s">
        <v>247</v>
      </c>
      <c r="AI180" s="2" t="s">
        <v>336</v>
      </c>
      <c r="AJ180" s="2" t="s">
        <v>281</v>
      </c>
      <c r="AK180" s="2" t="s">
        <v>841</v>
      </c>
      <c r="AL180" s="2" t="s">
        <v>87</v>
      </c>
      <c r="AM180" s="1"/>
      <c r="AN180" s="2" t="s">
        <v>89</v>
      </c>
      <c r="AO180" s="1"/>
      <c r="AP180" s="2" t="s">
        <v>91</v>
      </c>
      <c r="AQ180" s="1" t="s">
        <v>871</v>
      </c>
      <c r="AR180" s="2" t="s">
        <v>93</v>
      </c>
      <c r="AS180" s="14" t="s">
        <v>268</v>
      </c>
      <c r="AT180" s="14"/>
      <c r="AU180" s="1"/>
      <c r="AV180" s="104">
        <v>3.16</v>
      </c>
      <c r="AW180" s="105">
        <v>3.29</v>
      </c>
      <c r="AX180" s="109">
        <v>2.4700000000000002</v>
      </c>
      <c r="AY180" s="107">
        <v>1.02</v>
      </c>
      <c r="AZ180" s="106">
        <v>0.28000000000000003</v>
      </c>
      <c r="BA180" s="108">
        <v>0.28000000000000003</v>
      </c>
      <c r="BB180" s="106">
        <v>0</v>
      </c>
      <c r="BC180" s="108">
        <v>0.75</v>
      </c>
      <c r="BD180" s="107">
        <v>2.4700000000000002</v>
      </c>
      <c r="BE180" s="106">
        <v>3.24</v>
      </c>
      <c r="BF180" s="106">
        <v>3.79</v>
      </c>
      <c r="BG180" s="106">
        <v>5.0599999999999996</v>
      </c>
      <c r="BH180" s="106">
        <v>4.12</v>
      </c>
      <c r="BI180" s="8">
        <v>5.22</v>
      </c>
      <c r="BJ180" s="7">
        <v>5.38</v>
      </c>
      <c r="BK180" s="9">
        <v>6.54</v>
      </c>
      <c r="BL180" s="4">
        <v>11.28</v>
      </c>
      <c r="BM180" s="4">
        <v>16.600000000000001</v>
      </c>
      <c r="BN180" s="4">
        <v>3.43</v>
      </c>
      <c r="BO180" s="26">
        <v>2.0099999999999998</v>
      </c>
      <c r="BP180" s="25">
        <v>1.85</v>
      </c>
      <c r="BQ180" s="53">
        <v>1.63</v>
      </c>
      <c r="BR180" s="53">
        <v>1.87</v>
      </c>
      <c r="BS180" s="54">
        <v>3.25</v>
      </c>
      <c r="BT180" s="53">
        <v>2.62</v>
      </c>
      <c r="BU180" s="54">
        <v>2.61</v>
      </c>
      <c r="BV180" s="55">
        <v>2.52</v>
      </c>
      <c r="BW180" s="53">
        <v>2.67</v>
      </c>
      <c r="BX180" s="53">
        <v>3.61</v>
      </c>
      <c r="BY180" s="53">
        <v>5.5</v>
      </c>
      <c r="BZ180" s="7">
        <v>1.78</v>
      </c>
      <c r="CA180" s="8">
        <v>3.89</v>
      </c>
      <c r="CB180" s="7">
        <v>4.32</v>
      </c>
      <c r="CC180" s="9">
        <v>5.34</v>
      </c>
      <c r="CD180" s="4">
        <v>10.85</v>
      </c>
      <c r="CE180" s="4">
        <v>14.57</v>
      </c>
      <c r="CF180" s="16">
        <v>26.17</v>
      </c>
      <c r="CG180" s="38">
        <v>28.99</v>
      </c>
      <c r="CH180" s="20">
        <v>32.15</v>
      </c>
      <c r="CI180" s="18">
        <v>35.31</v>
      </c>
      <c r="CJ180" s="17">
        <v>36.19</v>
      </c>
      <c r="CK180" s="19">
        <v>37.64</v>
      </c>
      <c r="CL180" s="17">
        <v>39.5</v>
      </c>
      <c r="CM180" s="19">
        <v>39.04</v>
      </c>
      <c r="CN180" s="18">
        <v>40.06</v>
      </c>
      <c r="CO180" s="17">
        <v>40.36</v>
      </c>
      <c r="CP180" s="17">
        <v>42.07</v>
      </c>
      <c r="CQ180" s="17">
        <v>42.09</v>
      </c>
      <c r="CR180" s="17">
        <v>42.93</v>
      </c>
      <c r="CS180" s="19">
        <v>45.76</v>
      </c>
      <c r="CT180" s="17">
        <v>45.84</v>
      </c>
      <c r="CU180" s="20">
        <v>43.37</v>
      </c>
      <c r="CV180" s="16">
        <v>42.45</v>
      </c>
      <c r="CW180" s="16">
        <v>43.14</v>
      </c>
      <c r="CX180" s="16">
        <v>25.61</v>
      </c>
      <c r="CY180" s="38">
        <v>29.94</v>
      </c>
      <c r="CZ180" s="20">
        <v>33.51</v>
      </c>
      <c r="DA180" s="17">
        <v>34.47</v>
      </c>
      <c r="DB180" s="17">
        <v>36.03</v>
      </c>
      <c r="DC180" s="19">
        <v>37.19</v>
      </c>
      <c r="DD180" s="17">
        <v>38.090000000000003</v>
      </c>
      <c r="DE180" s="19">
        <v>38.11</v>
      </c>
      <c r="DF180" s="18">
        <v>40.090000000000003</v>
      </c>
      <c r="DG180" s="17">
        <v>40.33</v>
      </c>
      <c r="DH180" s="17">
        <v>41.17</v>
      </c>
      <c r="DI180" s="17">
        <v>43.01</v>
      </c>
      <c r="DJ180" s="17">
        <v>43.4</v>
      </c>
      <c r="DK180" s="19">
        <v>45.33</v>
      </c>
      <c r="DL180" s="17">
        <v>46.43</v>
      </c>
      <c r="DM180" s="20">
        <v>43.25</v>
      </c>
      <c r="DN180" s="16">
        <v>43.39</v>
      </c>
      <c r="DO180" s="16">
        <v>43.03</v>
      </c>
      <c r="DP180" s="16">
        <v>0</v>
      </c>
      <c r="DQ180" s="20">
        <v>1</v>
      </c>
      <c r="DR180" s="20">
        <v>0</v>
      </c>
      <c r="DS180" s="17">
        <v>-2</v>
      </c>
      <c r="DT180" s="17">
        <v>-4</v>
      </c>
      <c r="DU180" s="17">
        <v>-4</v>
      </c>
      <c r="DV180" s="17">
        <v>0</v>
      </c>
      <c r="DW180" s="17">
        <v>6</v>
      </c>
      <c r="DX180" s="17">
        <v>14</v>
      </c>
      <c r="DY180" s="17">
        <v>18</v>
      </c>
      <c r="DZ180" s="17">
        <v>19</v>
      </c>
      <c r="EA180" s="17">
        <v>19</v>
      </c>
      <c r="EB180" s="17">
        <v>14</v>
      </c>
      <c r="EC180" s="17">
        <v>8</v>
      </c>
      <c r="ED180" s="17">
        <v>4</v>
      </c>
      <c r="EE180" s="20">
        <v>1</v>
      </c>
      <c r="EF180" s="20">
        <v>2</v>
      </c>
      <c r="EG180" s="20">
        <v>4</v>
      </c>
      <c r="EI180" s="129">
        <f t="shared" si="31"/>
        <v>-0.27</v>
      </c>
      <c r="EJ180" s="129">
        <f t="shared" si="32"/>
        <v>1.2800000000000002</v>
      </c>
      <c r="EK180" s="129">
        <f t="shared" si="33"/>
        <v>0.62000000000000011</v>
      </c>
      <c r="EL180" s="129">
        <f t="shared" si="34"/>
        <v>-0.60999999999999988</v>
      </c>
      <c r="EM180" s="129">
        <f t="shared" si="35"/>
        <v>-1.59</v>
      </c>
      <c r="EN180" s="129">
        <f t="shared" si="36"/>
        <v>-2.9699999999999998</v>
      </c>
      <c r="EO180" s="129">
        <f t="shared" si="37"/>
        <v>-2.62</v>
      </c>
      <c r="EP180" s="129">
        <f t="shared" si="38"/>
        <v>-1.8599999999999999</v>
      </c>
      <c r="EQ180" s="129">
        <f t="shared" si="39"/>
        <v>-4.9999999999999822E-2</v>
      </c>
      <c r="ER180" s="129">
        <f t="shared" si="40"/>
        <v>0.57000000000000028</v>
      </c>
      <c r="ES180" s="129">
        <f t="shared" si="41"/>
        <v>0.18000000000000016</v>
      </c>
      <c r="ET180" s="129">
        <f t="shared" si="42"/>
        <v>-0.44000000000000039</v>
      </c>
      <c r="EU180" s="129">
        <f t="shared" si="43"/>
        <v>2.34</v>
      </c>
      <c r="EV180" s="129">
        <f t="shared" si="44"/>
        <v>1.3299999999999996</v>
      </c>
      <c r="EW180" s="129">
        <f t="shared" si="45"/>
        <v>1.0599999999999996</v>
      </c>
    </row>
    <row r="181" spans="1:153" ht="14">
      <c r="A181" s="2" t="s">
        <v>1555</v>
      </c>
      <c r="B181" s="2" t="s">
        <v>1666</v>
      </c>
      <c r="C181" s="2">
        <v>18</v>
      </c>
      <c r="D181" s="2">
        <v>9</v>
      </c>
      <c r="E181" s="2">
        <v>50200449</v>
      </c>
      <c r="F181" s="2">
        <v>158.30000000000001</v>
      </c>
      <c r="G181" s="2">
        <v>44.9</v>
      </c>
      <c r="H181" s="2" t="s">
        <v>167</v>
      </c>
      <c r="I181" s="2"/>
      <c r="J181" s="2"/>
      <c r="K181" s="2" t="s">
        <v>279</v>
      </c>
      <c r="L181" s="30" t="s">
        <v>168</v>
      </c>
      <c r="M181" s="30"/>
      <c r="N181" s="30"/>
      <c r="O181" s="30"/>
      <c r="P181" s="3" t="s">
        <v>6</v>
      </c>
      <c r="Q181" s="3">
        <v>6</v>
      </c>
      <c r="R181" s="2">
        <v>5</v>
      </c>
      <c r="S181" s="2">
        <v>2</v>
      </c>
      <c r="T181" s="2" t="s">
        <v>909</v>
      </c>
      <c r="U181" s="33"/>
      <c r="V181" s="3" t="s">
        <v>137</v>
      </c>
      <c r="W181" s="3">
        <v>27</v>
      </c>
      <c r="X181" s="2">
        <v>21</v>
      </c>
      <c r="Y181" s="2">
        <v>21</v>
      </c>
      <c r="Z181" s="2"/>
      <c r="AA181" s="33" t="s">
        <v>443</v>
      </c>
      <c r="AB181" s="12" t="s">
        <v>116</v>
      </c>
      <c r="AC181" s="12">
        <v>47</v>
      </c>
      <c r="AD181" s="13">
        <v>38</v>
      </c>
      <c r="AE181" s="13">
        <v>25</v>
      </c>
      <c r="AF181" s="13"/>
      <c r="AG181" s="34" t="s">
        <v>180</v>
      </c>
      <c r="AH181" s="2" t="s">
        <v>256</v>
      </c>
      <c r="AI181" s="2" t="s">
        <v>774</v>
      </c>
      <c r="AJ181" s="2" t="s">
        <v>667</v>
      </c>
      <c r="AK181" s="2" t="s">
        <v>1017</v>
      </c>
      <c r="AL181" s="2" t="s">
        <v>87</v>
      </c>
      <c r="AM181" s="1"/>
      <c r="AN181" s="2" t="s">
        <v>89</v>
      </c>
      <c r="AO181" s="1"/>
      <c r="AP181" s="2" t="s">
        <v>91</v>
      </c>
      <c r="AQ181" s="1" t="s">
        <v>1559</v>
      </c>
      <c r="AR181" s="2" t="s">
        <v>93</v>
      </c>
      <c r="AS181" s="14" t="s">
        <v>1560</v>
      </c>
      <c r="AT181" s="14"/>
      <c r="AU181" s="1"/>
      <c r="AV181" s="104">
        <v>3.58</v>
      </c>
      <c r="AW181" s="105">
        <v>2.94</v>
      </c>
      <c r="AX181" s="109">
        <v>3.22</v>
      </c>
      <c r="AY181" s="105">
        <v>2.39</v>
      </c>
      <c r="AZ181" s="109">
        <v>3.11</v>
      </c>
      <c r="BA181" s="104">
        <v>2.62</v>
      </c>
      <c r="BB181" s="106">
        <v>2.87</v>
      </c>
      <c r="BC181" s="108">
        <v>2.37</v>
      </c>
      <c r="BD181" s="107">
        <v>1.51</v>
      </c>
      <c r="BE181" s="106">
        <v>1.66</v>
      </c>
      <c r="BF181" s="106">
        <v>2.2400000000000002</v>
      </c>
      <c r="BG181" s="106">
        <v>6.33</v>
      </c>
      <c r="BH181" s="106">
        <v>2.95</v>
      </c>
      <c r="BI181" s="8">
        <v>2.95</v>
      </c>
      <c r="BJ181" s="7">
        <v>4.29</v>
      </c>
      <c r="BK181" s="9">
        <v>4.9800000000000004</v>
      </c>
      <c r="BL181" s="4">
        <v>7.52</v>
      </c>
      <c r="BM181" s="4">
        <v>13.18</v>
      </c>
      <c r="BN181" s="4">
        <v>3.78</v>
      </c>
      <c r="BO181" s="26">
        <v>2.5499999999999998</v>
      </c>
      <c r="BP181" s="25">
        <v>2.2200000000000002</v>
      </c>
      <c r="BQ181" s="25">
        <v>1.78</v>
      </c>
      <c r="BR181" s="25">
        <v>1.27</v>
      </c>
      <c r="BS181" s="12">
        <v>2.44</v>
      </c>
      <c r="BT181" s="53">
        <v>2.76</v>
      </c>
      <c r="BU181" s="54">
        <v>3.27</v>
      </c>
      <c r="BV181" s="55">
        <v>2.44</v>
      </c>
      <c r="BW181" s="53">
        <v>3.44</v>
      </c>
      <c r="BX181" s="53">
        <v>3.53</v>
      </c>
      <c r="BY181" s="53">
        <v>4.82</v>
      </c>
      <c r="BZ181" s="7">
        <v>4.4000000000000004</v>
      </c>
      <c r="CA181" s="8">
        <v>3.08</v>
      </c>
      <c r="CB181" s="7">
        <v>3.63</v>
      </c>
      <c r="CC181" s="9">
        <v>4.79</v>
      </c>
      <c r="CD181" s="4">
        <v>7.18</v>
      </c>
      <c r="CE181" s="4">
        <v>12.4</v>
      </c>
      <c r="CF181" s="16">
        <v>25.54</v>
      </c>
      <c r="CG181" s="38">
        <v>29.54</v>
      </c>
      <c r="CH181" s="20">
        <v>31.3</v>
      </c>
      <c r="CI181" s="38">
        <v>33.97</v>
      </c>
      <c r="CJ181" s="20">
        <v>35.51</v>
      </c>
      <c r="CK181" s="16">
        <v>37.89</v>
      </c>
      <c r="CL181" s="17">
        <v>38.19</v>
      </c>
      <c r="CM181" s="19">
        <v>38.58</v>
      </c>
      <c r="CN181" s="18">
        <v>39.39</v>
      </c>
      <c r="CO181" s="17">
        <v>39.090000000000003</v>
      </c>
      <c r="CP181" s="17">
        <v>39.630000000000003</v>
      </c>
      <c r="CQ181" s="17">
        <v>40.47</v>
      </c>
      <c r="CR181" s="17">
        <v>43.5</v>
      </c>
      <c r="CS181" s="19">
        <v>43.03</v>
      </c>
      <c r="CT181" s="17">
        <v>45.16</v>
      </c>
      <c r="CU181" s="20">
        <v>46.36</v>
      </c>
      <c r="CV181" s="16">
        <v>44.21</v>
      </c>
      <c r="CW181" s="16">
        <v>44.54</v>
      </c>
      <c r="CX181" s="16">
        <v>25.19</v>
      </c>
      <c r="CY181" s="38">
        <v>28.95</v>
      </c>
      <c r="CZ181" s="20">
        <v>31.89</v>
      </c>
      <c r="DA181" s="20">
        <v>34.5</v>
      </c>
      <c r="DB181" s="20">
        <v>36.549999999999997</v>
      </c>
      <c r="DC181" s="16">
        <v>37.479999999999997</v>
      </c>
      <c r="DD181" s="17">
        <v>38.46</v>
      </c>
      <c r="DE181" s="19">
        <v>38.5</v>
      </c>
      <c r="DF181" s="18">
        <v>39.25</v>
      </c>
      <c r="DG181" s="17">
        <v>39.950000000000003</v>
      </c>
      <c r="DH181" s="17">
        <v>40.11</v>
      </c>
      <c r="DI181" s="17">
        <v>41.66</v>
      </c>
      <c r="DJ181" s="17">
        <v>43.83</v>
      </c>
      <c r="DK181" s="19">
        <v>44.09</v>
      </c>
      <c r="DL181" s="17">
        <v>45.26</v>
      </c>
      <c r="DM181" s="20">
        <v>46.73</v>
      </c>
      <c r="DN181" s="16">
        <v>45.96</v>
      </c>
      <c r="DO181" s="16">
        <v>45.37</v>
      </c>
      <c r="DP181" s="16">
        <v>0</v>
      </c>
      <c r="DQ181" s="20">
        <v>0</v>
      </c>
      <c r="DR181" s="20">
        <v>4</v>
      </c>
      <c r="DS181" s="20">
        <v>5</v>
      </c>
      <c r="DT181" s="20">
        <v>6</v>
      </c>
      <c r="DU181" s="20">
        <v>4</v>
      </c>
      <c r="DV181" s="17">
        <v>2</v>
      </c>
      <c r="DW181" s="17">
        <v>0</v>
      </c>
      <c r="DX181" s="17">
        <v>1</v>
      </c>
      <c r="DY181" s="17">
        <v>5</v>
      </c>
      <c r="DZ181" s="17">
        <v>14</v>
      </c>
      <c r="EA181" s="17">
        <v>20</v>
      </c>
      <c r="EB181" s="17">
        <v>25</v>
      </c>
      <c r="EC181" s="17">
        <v>25</v>
      </c>
      <c r="ED181" s="17">
        <v>23</v>
      </c>
      <c r="EE181" s="20">
        <v>15</v>
      </c>
      <c r="EF181" s="20">
        <v>12</v>
      </c>
      <c r="EG181" s="20">
        <v>13</v>
      </c>
      <c r="EI181" s="129">
        <f t="shared" si="31"/>
        <v>-0.19999999999999973</v>
      </c>
      <c r="EJ181" s="129">
        <f t="shared" si="32"/>
        <v>0.39000000000000012</v>
      </c>
      <c r="EK181" s="129">
        <f t="shared" si="33"/>
        <v>1</v>
      </c>
      <c r="EL181" s="129">
        <f t="shared" si="34"/>
        <v>0.6100000000000001</v>
      </c>
      <c r="EM181" s="129">
        <f t="shared" si="35"/>
        <v>1.8399999999999999</v>
      </c>
      <c r="EN181" s="129">
        <f t="shared" si="36"/>
        <v>0.18000000000000016</v>
      </c>
      <c r="EO181" s="129">
        <f t="shared" si="37"/>
        <v>0.11000000000000032</v>
      </c>
      <c r="EP181" s="129">
        <f t="shared" si="38"/>
        <v>-0.89999999999999991</v>
      </c>
      <c r="EQ181" s="129">
        <f t="shared" si="39"/>
        <v>-0.92999999999999994</v>
      </c>
      <c r="ER181" s="129">
        <f t="shared" si="40"/>
        <v>-1.78</v>
      </c>
      <c r="ES181" s="129">
        <f t="shared" si="41"/>
        <v>-1.2899999999999996</v>
      </c>
      <c r="ET181" s="129">
        <f t="shared" si="42"/>
        <v>1.5099999999999998</v>
      </c>
      <c r="EU181" s="129">
        <f t="shared" si="43"/>
        <v>-1.4500000000000002</v>
      </c>
      <c r="EV181" s="129">
        <f t="shared" si="44"/>
        <v>-0.12999999999999989</v>
      </c>
      <c r="EW181" s="129">
        <f t="shared" si="45"/>
        <v>0.66000000000000014</v>
      </c>
    </row>
    <row r="182" spans="1:153" ht="14">
      <c r="A182" s="2" t="s">
        <v>1034</v>
      </c>
      <c r="B182" s="2" t="s">
        <v>1666</v>
      </c>
      <c r="C182" s="2">
        <v>15</v>
      </c>
      <c r="D182" s="2">
        <v>7</v>
      </c>
      <c r="E182" s="2">
        <v>51247605</v>
      </c>
      <c r="F182" s="2">
        <v>162.30000000000001</v>
      </c>
      <c r="G182" s="2">
        <v>46.7</v>
      </c>
      <c r="H182" s="2" t="s">
        <v>167</v>
      </c>
      <c r="I182" s="2"/>
      <c r="J182" s="2" t="s">
        <v>99</v>
      </c>
      <c r="K182" s="2" t="s">
        <v>279</v>
      </c>
      <c r="L182" s="30"/>
      <c r="M182" s="30"/>
      <c r="N182" s="30"/>
      <c r="O182" s="30"/>
      <c r="P182" s="3" t="s">
        <v>17</v>
      </c>
      <c r="Q182" s="3">
        <v>26</v>
      </c>
      <c r="R182" s="2">
        <v>21</v>
      </c>
      <c r="S182" s="2">
        <v>15</v>
      </c>
      <c r="T182" s="2" t="s">
        <v>1038</v>
      </c>
      <c r="U182" s="33"/>
      <c r="V182" s="3" t="s">
        <v>216</v>
      </c>
      <c r="W182" s="3">
        <v>52</v>
      </c>
      <c r="X182" s="2">
        <v>37</v>
      </c>
      <c r="Y182" s="2">
        <v>20</v>
      </c>
      <c r="Z182" s="2"/>
      <c r="AA182" s="33" t="s">
        <v>242</v>
      </c>
      <c r="AB182" s="12" t="s">
        <v>217</v>
      </c>
      <c r="AC182" s="12">
        <v>40</v>
      </c>
      <c r="AD182" s="13">
        <v>30</v>
      </c>
      <c r="AE182" s="13">
        <v>29</v>
      </c>
      <c r="AF182" s="13"/>
      <c r="AG182" s="34" t="s">
        <v>197</v>
      </c>
      <c r="AH182" s="2" t="s">
        <v>250</v>
      </c>
      <c r="AI182" s="2" t="s">
        <v>150</v>
      </c>
      <c r="AJ182" s="2" t="s">
        <v>712</v>
      </c>
      <c r="AK182" s="2" t="s">
        <v>204</v>
      </c>
      <c r="AL182" s="2" t="s">
        <v>87</v>
      </c>
      <c r="AM182" s="1"/>
      <c r="AN182" s="2" t="s">
        <v>89</v>
      </c>
      <c r="AO182" s="1"/>
      <c r="AP182" s="2" t="s">
        <v>91</v>
      </c>
      <c r="AQ182" s="1" t="s">
        <v>753</v>
      </c>
      <c r="AR182" s="2" t="s">
        <v>93</v>
      </c>
      <c r="AS182" s="14" t="s">
        <v>782</v>
      </c>
      <c r="AT182" s="14"/>
      <c r="AU182" s="1"/>
      <c r="AV182" s="104">
        <v>4.49</v>
      </c>
      <c r="AW182" s="105">
        <v>4.57</v>
      </c>
      <c r="AX182" s="109">
        <v>4.29</v>
      </c>
      <c r="AY182" s="105">
        <v>2.98</v>
      </c>
      <c r="AZ182" s="106">
        <v>2.9</v>
      </c>
      <c r="BA182" s="108">
        <v>2.99</v>
      </c>
      <c r="BB182" s="106">
        <v>3.39</v>
      </c>
      <c r="BC182" s="108">
        <v>3.58</v>
      </c>
      <c r="BD182" s="107">
        <v>2.84</v>
      </c>
      <c r="BE182" s="106">
        <v>2.21</v>
      </c>
      <c r="BF182" s="106">
        <v>4.47</v>
      </c>
      <c r="BG182" s="106">
        <v>6.23</v>
      </c>
      <c r="BH182" s="106">
        <v>4.88</v>
      </c>
      <c r="BI182" s="4">
        <v>4.75</v>
      </c>
      <c r="BJ182" s="9">
        <v>5.66</v>
      </c>
      <c r="BK182" s="9">
        <v>6.39</v>
      </c>
      <c r="BL182" s="4">
        <v>10.29</v>
      </c>
      <c r="BM182" s="4">
        <v>13.39</v>
      </c>
      <c r="BN182" s="4">
        <v>4.93</v>
      </c>
      <c r="BO182" s="26">
        <v>2.84</v>
      </c>
      <c r="BP182" s="25">
        <v>2.12</v>
      </c>
      <c r="BQ182" s="25">
        <v>1.17</v>
      </c>
      <c r="BR182" s="53">
        <v>2.84</v>
      </c>
      <c r="BS182" s="54">
        <v>2.5299999999999998</v>
      </c>
      <c r="BT182" s="53">
        <v>3.73</v>
      </c>
      <c r="BU182" s="54">
        <v>3.51</v>
      </c>
      <c r="BV182" s="55">
        <v>4.41</v>
      </c>
      <c r="BW182" s="53">
        <v>4.5199999999999996</v>
      </c>
      <c r="BX182" s="53">
        <v>6.73</v>
      </c>
      <c r="BY182" s="53">
        <v>6.46</v>
      </c>
      <c r="BZ182" s="7">
        <v>4.18</v>
      </c>
      <c r="CA182" s="4">
        <v>4.07</v>
      </c>
      <c r="CB182" s="9">
        <v>5.33</v>
      </c>
      <c r="CC182" s="9">
        <v>5.9</v>
      </c>
      <c r="CD182" s="4">
        <v>9.0299999999999994</v>
      </c>
      <c r="CE182" s="4">
        <v>13.62</v>
      </c>
      <c r="CF182" s="16">
        <v>28.28</v>
      </c>
      <c r="CG182" s="38">
        <v>32.520000000000003</v>
      </c>
      <c r="CH182" s="20">
        <v>35.299999999999997</v>
      </c>
      <c r="CI182" s="38">
        <v>36.61</v>
      </c>
      <c r="CJ182" s="17">
        <v>36.67</v>
      </c>
      <c r="CK182" s="19">
        <v>37.81</v>
      </c>
      <c r="CL182" s="17">
        <v>38.06</v>
      </c>
      <c r="CM182" s="19">
        <v>38.85</v>
      </c>
      <c r="CN182" s="18">
        <v>39.03</v>
      </c>
      <c r="CO182" s="17">
        <v>40.729999999999997</v>
      </c>
      <c r="CP182" s="17">
        <v>41.41</v>
      </c>
      <c r="CQ182" s="17">
        <v>43.32</v>
      </c>
      <c r="CR182" s="17">
        <v>47.11</v>
      </c>
      <c r="CS182" s="16">
        <v>46.26</v>
      </c>
      <c r="CT182" s="20">
        <v>47.78</v>
      </c>
      <c r="CU182" s="20">
        <v>46.29</v>
      </c>
      <c r="CV182" s="16">
        <v>45.85</v>
      </c>
      <c r="CW182" s="16">
        <v>41.39</v>
      </c>
      <c r="CX182" s="16">
        <v>28.39</v>
      </c>
      <c r="CY182" s="38">
        <v>32.79</v>
      </c>
      <c r="CZ182" s="20">
        <v>35.020000000000003</v>
      </c>
      <c r="DA182" s="20">
        <v>36.85</v>
      </c>
      <c r="DB182" s="17">
        <v>37.17</v>
      </c>
      <c r="DC182" s="19">
        <v>37.75</v>
      </c>
      <c r="DD182" s="17">
        <v>37.92</v>
      </c>
      <c r="DE182" s="19">
        <v>38.61</v>
      </c>
      <c r="DF182" s="18">
        <v>39.29</v>
      </c>
      <c r="DG182" s="17">
        <v>40.700000000000003</v>
      </c>
      <c r="DH182" s="17">
        <v>41.41</v>
      </c>
      <c r="DI182" s="17">
        <v>43.22</v>
      </c>
      <c r="DJ182" s="17">
        <v>47.46</v>
      </c>
      <c r="DK182" s="16">
        <v>46.94</v>
      </c>
      <c r="DL182" s="20">
        <v>47.19</v>
      </c>
      <c r="DM182" s="20">
        <v>46.73</v>
      </c>
      <c r="DN182" s="16">
        <v>45.37</v>
      </c>
      <c r="DO182" s="16">
        <v>41.05</v>
      </c>
      <c r="DP182" s="16">
        <v>0</v>
      </c>
      <c r="DQ182" s="20">
        <v>1</v>
      </c>
      <c r="DR182" s="20">
        <v>4</v>
      </c>
      <c r="DS182" s="20">
        <v>4</v>
      </c>
      <c r="DT182" s="17">
        <v>2</v>
      </c>
      <c r="DU182" s="17">
        <v>0</v>
      </c>
      <c r="DV182" s="17">
        <v>-7</v>
      </c>
      <c r="DW182" s="17">
        <v>-1</v>
      </c>
      <c r="DX182" s="17">
        <v>-12</v>
      </c>
      <c r="DY182" s="17">
        <v>-13</v>
      </c>
      <c r="DZ182" s="17">
        <v>-6</v>
      </c>
      <c r="EA182" s="17">
        <v>0</v>
      </c>
      <c r="EB182" s="17">
        <v>3</v>
      </c>
      <c r="EC182" s="20">
        <v>4</v>
      </c>
      <c r="ED182" s="20">
        <v>4</v>
      </c>
      <c r="EE182" s="20">
        <v>2</v>
      </c>
      <c r="EF182" s="20">
        <v>3</v>
      </c>
      <c r="EG182" s="20">
        <v>2</v>
      </c>
      <c r="EI182" s="129">
        <f t="shared" si="31"/>
        <v>-0.4399999999999995</v>
      </c>
      <c r="EJ182" s="129">
        <f t="shared" si="32"/>
        <v>1.7300000000000004</v>
      </c>
      <c r="EK182" s="129">
        <f t="shared" si="33"/>
        <v>2.17</v>
      </c>
      <c r="EL182" s="129">
        <f t="shared" si="34"/>
        <v>1.81</v>
      </c>
      <c r="EM182" s="129">
        <f t="shared" si="35"/>
        <v>6.0000000000000053E-2</v>
      </c>
      <c r="EN182" s="129">
        <f t="shared" si="36"/>
        <v>0.46000000000000041</v>
      </c>
      <c r="EO182" s="129">
        <f t="shared" si="37"/>
        <v>-0.33999999999999986</v>
      </c>
      <c r="EP182" s="129">
        <f t="shared" si="38"/>
        <v>7.0000000000000284E-2</v>
      </c>
      <c r="EQ182" s="129">
        <f t="shared" si="39"/>
        <v>-1.5700000000000003</v>
      </c>
      <c r="ER182" s="129">
        <f t="shared" si="40"/>
        <v>-2.3099999999999996</v>
      </c>
      <c r="ES182" s="129">
        <f t="shared" si="41"/>
        <v>-2.2600000000000007</v>
      </c>
      <c r="ET182" s="129">
        <f t="shared" si="42"/>
        <v>-0.22999999999999954</v>
      </c>
      <c r="EU182" s="129">
        <f t="shared" si="43"/>
        <v>0.70000000000000018</v>
      </c>
      <c r="EV182" s="129">
        <f t="shared" si="44"/>
        <v>0.67999999999999972</v>
      </c>
      <c r="EW182" s="129">
        <f t="shared" si="45"/>
        <v>0.33000000000000007</v>
      </c>
    </row>
    <row r="183" spans="1:153" ht="14">
      <c r="A183" s="2" t="s">
        <v>1019</v>
      </c>
      <c r="B183" s="2" t="s">
        <v>1666</v>
      </c>
      <c r="C183" s="2">
        <v>18</v>
      </c>
      <c r="D183" s="2">
        <v>8</v>
      </c>
      <c r="E183" s="2">
        <v>50327128</v>
      </c>
      <c r="F183" s="2">
        <v>168</v>
      </c>
      <c r="G183" s="2">
        <v>67.5</v>
      </c>
      <c r="H183" s="2" t="s">
        <v>167</v>
      </c>
      <c r="I183" s="2"/>
      <c r="J183" s="2" t="s">
        <v>99</v>
      </c>
      <c r="K183" s="2" t="s">
        <v>279</v>
      </c>
      <c r="L183" s="30"/>
      <c r="M183" s="30"/>
      <c r="N183" s="30"/>
      <c r="O183" s="30"/>
      <c r="P183" s="3" t="s">
        <v>17</v>
      </c>
      <c r="Q183" s="3">
        <v>16</v>
      </c>
      <c r="R183" s="2">
        <v>12</v>
      </c>
      <c r="S183" s="2">
        <v>9</v>
      </c>
      <c r="T183" s="2" t="s">
        <v>280</v>
      </c>
      <c r="U183" s="33"/>
      <c r="V183" s="3" t="s">
        <v>101</v>
      </c>
      <c r="W183" s="3">
        <v>26</v>
      </c>
      <c r="X183" s="2">
        <v>19</v>
      </c>
      <c r="Y183" s="2">
        <v>17</v>
      </c>
      <c r="Z183" s="2"/>
      <c r="AA183" s="33" t="s">
        <v>209</v>
      </c>
      <c r="AB183" s="12" t="s">
        <v>138</v>
      </c>
      <c r="AC183" s="12">
        <v>46</v>
      </c>
      <c r="AD183" s="13">
        <v>29</v>
      </c>
      <c r="AE183" s="13">
        <v>23</v>
      </c>
      <c r="AF183" s="13"/>
      <c r="AG183" s="34" t="s">
        <v>180</v>
      </c>
      <c r="AH183" s="2" t="s">
        <v>239</v>
      </c>
      <c r="AI183" s="2" t="s">
        <v>202</v>
      </c>
      <c r="AJ183" s="2" t="s">
        <v>870</v>
      </c>
      <c r="AK183" s="2" t="s">
        <v>141</v>
      </c>
      <c r="AL183" s="2" t="s">
        <v>87</v>
      </c>
      <c r="AM183" s="1"/>
      <c r="AN183" s="2" t="s">
        <v>89</v>
      </c>
      <c r="AO183" s="1"/>
      <c r="AP183" s="2" t="s">
        <v>91</v>
      </c>
      <c r="AQ183" s="1" t="s">
        <v>1023</v>
      </c>
      <c r="AR183" s="2" t="s">
        <v>93</v>
      </c>
      <c r="AS183" s="14" t="s">
        <v>1024</v>
      </c>
      <c r="AT183" s="14"/>
      <c r="AU183" s="1"/>
      <c r="AV183" s="104">
        <v>3.11</v>
      </c>
      <c r="AW183" s="105">
        <v>2.71</v>
      </c>
      <c r="AX183" s="109">
        <v>1.85</v>
      </c>
      <c r="AY183" s="105">
        <v>1.39</v>
      </c>
      <c r="AZ183" s="106">
        <v>1.06</v>
      </c>
      <c r="BA183" s="108">
        <v>1.76</v>
      </c>
      <c r="BB183" s="106">
        <v>1.63</v>
      </c>
      <c r="BC183" s="108">
        <v>1.54</v>
      </c>
      <c r="BD183" s="107">
        <v>1.39</v>
      </c>
      <c r="BE183" s="106">
        <v>1.88</v>
      </c>
      <c r="BF183" s="106">
        <v>2.68</v>
      </c>
      <c r="BG183" s="106">
        <v>5.1100000000000003</v>
      </c>
      <c r="BH183" s="106">
        <v>3.17</v>
      </c>
      <c r="BI183" s="8">
        <v>3.68</v>
      </c>
      <c r="BJ183" s="7">
        <v>5.12</v>
      </c>
      <c r="BK183" s="9">
        <v>6.82</v>
      </c>
      <c r="BL183" s="4">
        <v>10.69</v>
      </c>
      <c r="BM183" s="4">
        <v>17.38</v>
      </c>
      <c r="BN183" s="4">
        <v>2.99</v>
      </c>
      <c r="BO183" s="26">
        <v>1.73</v>
      </c>
      <c r="BP183" s="25">
        <v>0.8</v>
      </c>
      <c r="BQ183" s="25">
        <v>0.56000000000000005</v>
      </c>
      <c r="BR183" s="53">
        <v>0.95</v>
      </c>
      <c r="BS183" s="54">
        <v>0.95</v>
      </c>
      <c r="BT183" s="53">
        <v>1.74</v>
      </c>
      <c r="BU183" s="54">
        <v>1.37</v>
      </c>
      <c r="BV183" s="55">
        <v>2.4900000000000002</v>
      </c>
      <c r="BW183" s="53">
        <v>2.78</v>
      </c>
      <c r="BX183" s="53">
        <v>3.11</v>
      </c>
      <c r="BY183" s="53">
        <v>5.07</v>
      </c>
      <c r="BZ183" s="7">
        <v>2.62</v>
      </c>
      <c r="CA183" s="8">
        <v>3.56</v>
      </c>
      <c r="CB183" s="7">
        <v>6.28</v>
      </c>
      <c r="CC183" s="9">
        <v>7.4</v>
      </c>
      <c r="CD183" s="4">
        <v>10.45</v>
      </c>
      <c r="CE183" s="4">
        <v>17.41</v>
      </c>
      <c r="CF183" s="16">
        <v>25.51</v>
      </c>
      <c r="CG183" s="38">
        <v>29.83</v>
      </c>
      <c r="CH183" s="20">
        <v>32.549999999999997</v>
      </c>
      <c r="CI183" s="38">
        <v>35.04</v>
      </c>
      <c r="CJ183" s="17">
        <v>36.82</v>
      </c>
      <c r="CK183" s="19">
        <v>37.76</v>
      </c>
      <c r="CL183" s="17">
        <v>38.1</v>
      </c>
      <c r="CM183" s="19">
        <v>38.86</v>
      </c>
      <c r="CN183" s="18">
        <v>38.9</v>
      </c>
      <c r="CO183" s="17">
        <v>39.33</v>
      </c>
      <c r="CP183" s="17">
        <v>39.380000000000003</v>
      </c>
      <c r="CQ183" s="17">
        <v>40.21</v>
      </c>
      <c r="CR183" s="17">
        <v>44.55</v>
      </c>
      <c r="CS183" s="19">
        <v>44.25</v>
      </c>
      <c r="CT183" s="17">
        <v>48.96</v>
      </c>
      <c r="CU183" s="20">
        <v>45.07</v>
      </c>
      <c r="CV183" s="16">
        <v>44.42</v>
      </c>
      <c r="CW183" s="16">
        <v>45.88</v>
      </c>
      <c r="CX183" s="16">
        <v>25.43</v>
      </c>
      <c r="CY183" s="38">
        <v>29.69</v>
      </c>
      <c r="CZ183" s="20">
        <v>32.380000000000003</v>
      </c>
      <c r="DA183" s="20">
        <v>35.74</v>
      </c>
      <c r="DB183" s="17">
        <v>36.46</v>
      </c>
      <c r="DC183" s="19">
        <v>37.770000000000003</v>
      </c>
      <c r="DD183" s="17">
        <v>38.24</v>
      </c>
      <c r="DE183" s="19">
        <v>38.869999999999997</v>
      </c>
      <c r="DF183" s="18">
        <v>39.57</v>
      </c>
      <c r="DG183" s="17">
        <v>39.32</v>
      </c>
      <c r="DH183" s="17">
        <v>39.64</v>
      </c>
      <c r="DI183" s="17">
        <v>41.3</v>
      </c>
      <c r="DJ183" s="17">
        <v>44.82</v>
      </c>
      <c r="DK183" s="19">
        <v>44.25</v>
      </c>
      <c r="DL183" s="17">
        <v>48.52</v>
      </c>
      <c r="DM183" s="20">
        <v>45.23</v>
      </c>
      <c r="DN183" s="16">
        <v>44.56</v>
      </c>
      <c r="DO183" s="16">
        <v>45.19</v>
      </c>
      <c r="DP183" s="16">
        <v>1</v>
      </c>
      <c r="DQ183" s="20">
        <v>1</v>
      </c>
      <c r="DR183" s="20">
        <v>2</v>
      </c>
      <c r="DS183" s="20">
        <v>3</v>
      </c>
      <c r="DT183" s="17">
        <v>2</v>
      </c>
      <c r="DU183" s="17">
        <v>0</v>
      </c>
      <c r="DV183" s="17">
        <v>-5</v>
      </c>
      <c r="DW183" s="17">
        <v>-3</v>
      </c>
      <c r="DX183" s="17">
        <v>-3</v>
      </c>
      <c r="DY183" s="17">
        <v>0</v>
      </c>
      <c r="DZ183" s="17">
        <v>7</v>
      </c>
      <c r="EA183" s="17">
        <v>11</v>
      </c>
      <c r="EB183" s="17">
        <v>15</v>
      </c>
      <c r="EC183" s="17">
        <v>18</v>
      </c>
      <c r="ED183" s="17">
        <v>13</v>
      </c>
      <c r="EE183" s="20">
        <v>6</v>
      </c>
      <c r="EF183" s="20">
        <v>0</v>
      </c>
      <c r="EG183" s="20">
        <v>0</v>
      </c>
      <c r="EI183" s="129">
        <f t="shared" si="31"/>
        <v>0.11999999999999966</v>
      </c>
      <c r="EJ183" s="129">
        <f t="shared" si="32"/>
        <v>0.98</v>
      </c>
      <c r="EK183" s="129">
        <f t="shared" si="33"/>
        <v>1.05</v>
      </c>
      <c r="EL183" s="129">
        <f t="shared" si="34"/>
        <v>0.82999999999999985</v>
      </c>
      <c r="EM183" s="129">
        <f t="shared" si="35"/>
        <v>0.1100000000000001</v>
      </c>
      <c r="EN183" s="129">
        <f t="shared" si="36"/>
        <v>0.81</v>
      </c>
      <c r="EO183" s="129">
        <f t="shared" si="37"/>
        <v>-0.1100000000000001</v>
      </c>
      <c r="EP183" s="129">
        <f t="shared" si="38"/>
        <v>0.16999999999999993</v>
      </c>
      <c r="EQ183" s="129">
        <f t="shared" si="39"/>
        <v>-1.1000000000000003</v>
      </c>
      <c r="ER183" s="129">
        <f t="shared" si="40"/>
        <v>-0.89999999999999991</v>
      </c>
      <c r="ES183" s="129">
        <f t="shared" si="41"/>
        <v>-0.42999999999999972</v>
      </c>
      <c r="ET183" s="129">
        <f t="shared" si="42"/>
        <v>4.0000000000000036E-2</v>
      </c>
      <c r="EU183" s="129">
        <f t="shared" si="43"/>
        <v>0.54999999999999982</v>
      </c>
      <c r="EV183" s="129">
        <f t="shared" si="44"/>
        <v>0.12000000000000011</v>
      </c>
      <c r="EW183" s="129">
        <f t="shared" si="45"/>
        <v>-1.1600000000000001</v>
      </c>
    </row>
    <row r="184" spans="1:153" ht="14">
      <c r="A184" s="2" t="s">
        <v>1013</v>
      </c>
      <c r="B184" s="2" t="s">
        <v>1666</v>
      </c>
      <c r="C184" s="2">
        <v>13</v>
      </c>
      <c r="D184" s="2">
        <v>9</v>
      </c>
      <c r="E184" s="2">
        <v>51670887</v>
      </c>
      <c r="F184" s="2">
        <v>153.1</v>
      </c>
      <c r="G184" s="2">
        <v>36.299999999999997</v>
      </c>
      <c r="H184" s="2" t="s">
        <v>167</v>
      </c>
      <c r="I184" s="2"/>
      <c r="J184" s="2" t="s">
        <v>238</v>
      </c>
      <c r="K184" s="2" t="s">
        <v>279</v>
      </c>
      <c r="L184" s="30"/>
      <c r="M184" s="30"/>
      <c r="N184" s="30"/>
      <c r="O184" s="30"/>
      <c r="P184" s="51"/>
      <c r="Q184" s="51"/>
      <c r="T184" s="2" t="s">
        <v>280</v>
      </c>
      <c r="U184" s="68"/>
      <c r="V184" s="3" t="s">
        <v>551</v>
      </c>
      <c r="W184" s="3">
        <v>25</v>
      </c>
      <c r="X184" s="2">
        <v>21</v>
      </c>
      <c r="Y184" s="2">
        <v>10</v>
      </c>
      <c r="AA184" s="33" t="s">
        <v>487</v>
      </c>
      <c r="AB184" s="12" t="s">
        <v>126</v>
      </c>
      <c r="AC184" s="12">
        <v>51</v>
      </c>
      <c r="AD184" s="13">
        <v>43</v>
      </c>
      <c r="AE184" s="13">
        <v>20</v>
      </c>
      <c r="AF184" s="13"/>
      <c r="AG184" s="34" t="s">
        <v>152</v>
      </c>
      <c r="AH184" s="2" t="s">
        <v>83</v>
      </c>
      <c r="AI184" s="2" t="s">
        <v>178</v>
      </c>
      <c r="AJ184" s="2" t="s">
        <v>140</v>
      </c>
      <c r="AK184" s="2" t="s">
        <v>1017</v>
      </c>
      <c r="AL184" s="2" t="s">
        <v>87</v>
      </c>
      <c r="AM184" s="1"/>
      <c r="AN184" s="2" t="s">
        <v>89</v>
      </c>
      <c r="AO184" s="1"/>
      <c r="AP184" s="2" t="s">
        <v>91</v>
      </c>
      <c r="AQ184" s="1" t="s">
        <v>814</v>
      </c>
      <c r="AR184" s="2" t="s">
        <v>93</v>
      </c>
      <c r="AS184" s="14" t="s">
        <v>1018</v>
      </c>
      <c r="AT184" s="14"/>
      <c r="AU184" s="1"/>
      <c r="AV184" s="104">
        <v>2.11</v>
      </c>
      <c r="AW184" s="105">
        <v>3.23</v>
      </c>
      <c r="AX184" s="109">
        <v>1.89</v>
      </c>
      <c r="AY184" s="105">
        <v>1.93</v>
      </c>
      <c r="AZ184" s="106">
        <v>1.1200000000000001</v>
      </c>
      <c r="BA184" s="108">
        <v>1.51</v>
      </c>
      <c r="BB184" s="106">
        <v>2.29</v>
      </c>
      <c r="BC184" s="108">
        <v>2.29</v>
      </c>
      <c r="BD184" s="107">
        <v>3.14</v>
      </c>
      <c r="BE184" s="106">
        <v>3.66</v>
      </c>
      <c r="BF184" s="106">
        <v>4.5</v>
      </c>
      <c r="BG184" s="106">
        <v>6.44</v>
      </c>
      <c r="BH184" s="106">
        <v>2.68</v>
      </c>
      <c r="BI184" s="8">
        <v>1.17</v>
      </c>
      <c r="BJ184" s="7">
        <v>3.98</v>
      </c>
      <c r="BK184" s="9">
        <v>5.15</v>
      </c>
      <c r="BL184" s="4">
        <v>10.130000000000001</v>
      </c>
      <c r="BM184" s="4">
        <v>14.9</v>
      </c>
      <c r="BN184" s="4">
        <v>2.21</v>
      </c>
      <c r="BO184" s="26">
        <v>2.12</v>
      </c>
      <c r="BP184" s="25">
        <v>2.2400000000000002</v>
      </c>
      <c r="BQ184" s="25">
        <v>2.08</v>
      </c>
      <c r="BR184" s="53">
        <v>1.51</v>
      </c>
      <c r="BS184" s="54">
        <v>2.12</v>
      </c>
      <c r="BT184" s="53">
        <v>2.76</v>
      </c>
      <c r="BU184" s="54">
        <v>2.8</v>
      </c>
      <c r="BV184" s="55">
        <v>3.18</v>
      </c>
      <c r="BW184" s="53">
        <v>4.41</v>
      </c>
      <c r="BX184" s="53">
        <v>4.03</v>
      </c>
      <c r="BY184" s="53">
        <v>4.24</v>
      </c>
      <c r="BZ184" s="7">
        <v>3.26</v>
      </c>
      <c r="CA184" s="8">
        <v>2.82</v>
      </c>
      <c r="CB184" s="7">
        <v>3.38</v>
      </c>
      <c r="CC184" s="9">
        <v>4.1100000000000003</v>
      </c>
      <c r="CD184" s="4">
        <v>9.74</v>
      </c>
      <c r="CE184" s="4">
        <v>14.42</v>
      </c>
      <c r="CF184" s="16">
        <v>25.62</v>
      </c>
      <c r="CG184" s="38">
        <v>26.44</v>
      </c>
      <c r="CH184" s="20">
        <v>30.1</v>
      </c>
      <c r="CI184" s="38">
        <v>32.6</v>
      </c>
      <c r="CJ184" s="17">
        <v>33.340000000000003</v>
      </c>
      <c r="CK184" s="19">
        <v>34.29</v>
      </c>
      <c r="CL184" s="17">
        <v>35.81</v>
      </c>
      <c r="CM184" s="19">
        <v>35.56</v>
      </c>
      <c r="CN184" s="18">
        <v>35.65</v>
      </c>
      <c r="CO184" s="17">
        <v>37.200000000000003</v>
      </c>
      <c r="CP184" s="17">
        <v>38.840000000000003</v>
      </c>
      <c r="CQ184" s="17">
        <v>38.61</v>
      </c>
      <c r="CR184" s="17">
        <v>40.29</v>
      </c>
      <c r="CS184" s="19">
        <v>39.51</v>
      </c>
      <c r="CT184" s="17">
        <v>40.82</v>
      </c>
      <c r="CU184" s="20">
        <v>40.619999999999997</v>
      </c>
      <c r="CV184" s="16">
        <v>39.68</v>
      </c>
      <c r="CW184" s="16">
        <v>38.08</v>
      </c>
      <c r="CX184" s="16">
        <v>25.29</v>
      </c>
      <c r="CY184" s="38">
        <v>26.58</v>
      </c>
      <c r="CZ184" s="20">
        <v>30.25</v>
      </c>
      <c r="DA184" s="20">
        <v>32.44</v>
      </c>
      <c r="DB184" s="17">
        <v>33.630000000000003</v>
      </c>
      <c r="DC184" s="19">
        <v>34.32</v>
      </c>
      <c r="DD184" s="17">
        <v>35.28</v>
      </c>
      <c r="DE184" s="19">
        <v>35.729999999999997</v>
      </c>
      <c r="DF184" s="18">
        <v>36.5</v>
      </c>
      <c r="DG184" s="17">
        <v>37.35</v>
      </c>
      <c r="DH184" s="17">
        <v>38.24</v>
      </c>
      <c r="DI184" s="17">
        <v>39.950000000000003</v>
      </c>
      <c r="DJ184" s="17">
        <v>40.69</v>
      </c>
      <c r="DK184" s="19">
        <v>39.840000000000003</v>
      </c>
      <c r="DL184" s="17">
        <v>41.86</v>
      </c>
      <c r="DM184" s="20">
        <v>40.22</v>
      </c>
      <c r="DN184" s="16">
        <v>39.909999999999997</v>
      </c>
      <c r="DO184" s="16">
        <v>38.14</v>
      </c>
      <c r="DP184" s="16">
        <v>0</v>
      </c>
      <c r="DQ184" s="20">
        <v>0</v>
      </c>
      <c r="DR184" s="20">
        <v>1</v>
      </c>
      <c r="DS184" s="20">
        <v>1</v>
      </c>
      <c r="DT184" s="17">
        <v>2</v>
      </c>
      <c r="DU184" s="17">
        <v>3</v>
      </c>
      <c r="DV184" s="17">
        <v>4</v>
      </c>
      <c r="DW184" s="17">
        <v>7</v>
      </c>
      <c r="DX184" s="17">
        <v>10</v>
      </c>
      <c r="DY184" s="17">
        <v>16</v>
      </c>
      <c r="DZ184" s="17">
        <v>20</v>
      </c>
      <c r="EA184" s="17">
        <v>25</v>
      </c>
      <c r="EB184" s="17">
        <v>25</v>
      </c>
      <c r="EC184" s="17">
        <v>20</v>
      </c>
      <c r="ED184" s="17">
        <v>14</v>
      </c>
      <c r="EE184" s="20">
        <v>9</v>
      </c>
      <c r="EF184" s="20">
        <v>8</v>
      </c>
      <c r="EG184" s="20">
        <v>9</v>
      </c>
      <c r="EI184" s="129">
        <f t="shared" si="31"/>
        <v>-0.10000000000000009</v>
      </c>
      <c r="EJ184" s="129">
        <f t="shared" si="32"/>
        <v>1.1099999999999999</v>
      </c>
      <c r="EK184" s="129">
        <f t="shared" si="33"/>
        <v>-0.35000000000000031</v>
      </c>
      <c r="EL184" s="129">
        <f t="shared" si="34"/>
        <v>-0.15000000000000013</v>
      </c>
      <c r="EM184" s="129">
        <f t="shared" si="35"/>
        <v>-0.3899999999999999</v>
      </c>
      <c r="EN184" s="129">
        <f t="shared" si="36"/>
        <v>-0.6100000000000001</v>
      </c>
      <c r="EO184" s="129">
        <f t="shared" si="37"/>
        <v>-0.46999999999999975</v>
      </c>
      <c r="EP184" s="129">
        <f t="shared" si="38"/>
        <v>-0.50999999999999979</v>
      </c>
      <c r="EQ184" s="129">
        <f t="shared" si="39"/>
        <v>-4.0000000000000036E-2</v>
      </c>
      <c r="ER184" s="129">
        <f t="shared" si="40"/>
        <v>-0.75</v>
      </c>
      <c r="ES184" s="129">
        <f t="shared" si="41"/>
        <v>0.46999999999999975</v>
      </c>
      <c r="ET184" s="129">
        <f t="shared" si="42"/>
        <v>2.2000000000000002</v>
      </c>
      <c r="EU184" s="129">
        <f t="shared" si="43"/>
        <v>-0.57999999999999963</v>
      </c>
      <c r="EV184" s="129">
        <f t="shared" si="44"/>
        <v>-1.65</v>
      </c>
      <c r="EW184" s="129">
        <f t="shared" si="45"/>
        <v>0.60000000000000009</v>
      </c>
    </row>
    <row r="185" spans="1:153" ht="14">
      <c r="A185" s="2" t="s">
        <v>954</v>
      </c>
      <c r="B185" s="2" t="s">
        <v>1666</v>
      </c>
      <c r="C185" s="2">
        <v>18</v>
      </c>
      <c r="D185" s="2">
        <v>0</v>
      </c>
      <c r="E185" s="2">
        <v>39251363</v>
      </c>
      <c r="F185" s="2">
        <v>162</v>
      </c>
      <c r="G185" s="2">
        <v>70</v>
      </c>
      <c r="H185" s="2" t="s">
        <v>167</v>
      </c>
      <c r="I185" s="2"/>
      <c r="J185" s="2" t="s">
        <v>238</v>
      </c>
      <c r="K185" s="2" t="s">
        <v>279</v>
      </c>
      <c r="L185" s="30" t="s">
        <v>168</v>
      </c>
      <c r="M185" s="30"/>
      <c r="N185" s="30"/>
      <c r="O185" s="30"/>
      <c r="P185" s="3" t="s">
        <v>17</v>
      </c>
      <c r="Q185" s="3">
        <v>15</v>
      </c>
      <c r="R185" s="2">
        <v>16</v>
      </c>
      <c r="S185" s="2">
        <v>13</v>
      </c>
      <c r="T185" s="2" t="s">
        <v>958</v>
      </c>
      <c r="U185" s="33"/>
      <c r="V185" s="3" t="s">
        <v>101</v>
      </c>
      <c r="W185" s="3">
        <v>35</v>
      </c>
      <c r="X185" s="2">
        <v>29</v>
      </c>
      <c r="Y185" s="2">
        <v>19</v>
      </c>
      <c r="Z185" s="2"/>
      <c r="AA185" s="33" t="s">
        <v>443</v>
      </c>
      <c r="AB185" s="12" t="s">
        <v>138</v>
      </c>
      <c r="AC185" s="12">
        <v>48</v>
      </c>
      <c r="AD185" s="13">
        <v>34</v>
      </c>
      <c r="AE185" s="13">
        <v>15</v>
      </c>
      <c r="AF185" s="13"/>
      <c r="AG185" s="34" t="s">
        <v>152</v>
      </c>
      <c r="AH185" s="2" t="s">
        <v>247</v>
      </c>
      <c r="AI185" s="2" t="s">
        <v>104</v>
      </c>
      <c r="AJ185" s="2" t="s">
        <v>119</v>
      </c>
      <c r="AK185" s="2" t="s">
        <v>686</v>
      </c>
      <c r="AL185" s="2" t="s">
        <v>87</v>
      </c>
      <c r="AM185" s="1"/>
      <c r="AN185" s="2" t="s">
        <v>89</v>
      </c>
      <c r="AO185" s="1"/>
      <c r="AP185" s="2" t="s">
        <v>91</v>
      </c>
      <c r="AQ185" s="1" t="s">
        <v>959</v>
      </c>
      <c r="AR185" s="2" t="s">
        <v>93</v>
      </c>
      <c r="AS185" s="14" t="s">
        <v>960</v>
      </c>
      <c r="AT185" s="14"/>
      <c r="AU185" s="1"/>
      <c r="AV185" s="104">
        <v>2.96</v>
      </c>
      <c r="AW185" s="105">
        <v>2.17</v>
      </c>
      <c r="AX185" s="109">
        <v>2.5</v>
      </c>
      <c r="AY185" s="105">
        <v>1.74</v>
      </c>
      <c r="AZ185" s="106">
        <v>2.2400000000000002</v>
      </c>
      <c r="BA185" s="108">
        <v>2.2400000000000002</v>
      </c>
      <c r="BB185" s="106">
        <v>1.49</v>
      </c>
      <c r="BC185" s="108">
        <v>0.87</v>
      </c>
      <c r="BD185" s="107">
        <v>0.62</v>
      </c>
      <c r="BE185" s="106">
        <v>2.0499999999999998</v>
      </c>
      <c r="BF185" s="106">
        <v>4.4800000000000004</v>
      </c>
      <c r="BG185" s="106">
        <v>2.66</v>
      </c>
      <c r="BH185" s="106">
        <v>1.81</v>
      </c>
      <c r="BI185" s="8">
        <v>3.02</v>
      </c>
      <c r="BJ185" s="7">
        <v>4.22</v>
      </c>
      <c r="BK185" s="9">
        <v>6.09</v>
      </c>
      <c r="BL185" s="4">
        <v>10.54</v>
      </c>
      <c r="BM185" s="4">
        <v>15.38</v>
      </c>
      <c r="BN185" s="4">
        <v>2.4700000000000002</v>
      </c>
      <c r="BO185" s="26">
        <v>1.79</v>
      </c>
      <c r="BP185" s="25">
        <v>0.56000000000000005</v>
      </c>
      <c r="BQ185" s="25">
        <v>0.25</v>
      </c>
      <c r="BR185" s="53">
        <v>0.51</v>
      </c>
      <c r="BS185" s="54">
        <v>2.17</v>
      </c>
      <c r="BT185" s="53">
        <v>1.27</v>
      </c>
      <c r="BU185" s="54">
        <v>2.12</v>
      </c>
      <c r="BV185" s="55">
        <v>2.14</v>
      </c>
      <c r="BW185" s="53">
        <v>2.2000000000000002</v>
      </c>
      <c r="BX185" s="53">
        <v>2.4900000000000002</v>
      </c>
      <c r="BY185" s="53">
        <v>1.83</v>
      </c>
      <c r="BZ185" s="7">
        <v>0.72</v>
      </c>
      <c r="CA185" s="8">
        <v>2.64</v>
      </c>
      <c r="CB185" s="7">
        <v>3.73</v>
      </c>
      <c r="CC185" s="9">
        <v>6.2</v>
      </c>
      <c r="CD185" s="4">
        <v>10.76</v>
      </c>
      <c r="CE185" s="4">
        <v>15.5</v>
      </c>
      <c r="CF185" s="16">
        <v>28.48</v>
      </c>
      <c r="CG185" s="38">
        <v>32.39</v>
      </c>
      <c r="CH185" s="20">
        <v>35.729999999999997</v>
      </c>
      <c r="CI185" s="38">
        <v>36.26</v>
      </c>
      <c r="CJ185" s="17">
        <v>37.020000000000003</v>
      </c>
      <c r="CK185" s="19">
        <v>38.5</v>
      </c>
      <c r="CL185" s="17">
        <v>39.67</v>
      </c>
      <c r="CM185" s="19">
        <v>40.57</v>
      </c>
      <c r="CN185" s="18">
        <v>41.04</v>
      </c>
      <c r="CO185" s="17">
        <v>40.25</v>
      </c>
      <c r="CP185" s="17">
        <v>40.380000000000003</v>
      </c>
      <c r="CQ185" s="17">
        <v>41.83</v>
      </c>
      <c r="CR185" s="17">
        <v>47.15</v>
      </c>
      <c r="CS185" s="19">
        <v>44.26</v>
      </c>
      <c r="CT185" s="17">
        <v>44.7</v>
      </c>
      <c r="CU185" s="20">
        <v>43.77</v>
      </c>
      <c r="CV185" s="16">
        <v>46.29</v>
      </c>
      <c r="CW185" s="16">
        <v>40.369999999999997</v>
      </c>
      <c r="CX185" s="16">
        <v>28.84</v>
      </c>
      <c r="CY185" s="38">
        <v>32.18</v>
      </c>
      <c r="CZ185" s="20">
        <v>35.36</v>
      </c>
      <c r="DA185" s="20">
        <v>36.619999999999997</v>
      </c>
      <c r="DB185" s="17">
        <v>37.58</v>
      </c>
      <c r="DC185" s="19">
        <v>38.380000000000003</v>
      </c>
      <c r="DD185" s="17">
        <v>39.53</v>
      </c>
      <c r="DE185" s="19">
        <v>40.770000000000003</v>
      </c>
      <c r="DF185" s="18">
        <v>40.6</v>
      </c>
      <c r="DG185" s="17">
        <v>40.909999999999997</v>
      </c>
      <c r="DH185" s="17">
        <v>40.72</v>
      </c>
      <c r="DI185" s="17">
        <v>42.14</v>
      </c>
      <c r="DJ185" s="17">
        <v>47.15</v>
      </c>
      <c r="DK185" s="19">
        <v>44.72</v>
      </c>
      <c r="DL185" s="17">
        <v>43.41</v>
      </c>
      <c r="DM185" s="20">
        <v>43.02</v>
      </c>
      <c r="DN185" s="16">
        <v>46.42</v>
      </c>
      <c r="DO185" s="16">
        <v>40.1</v>
      </c>
      <c r="DP185" s="16">
        <v>4</v>
      </c>
      <c r="DQ185" s="20">
        <v>6</v>
      </c>
      <c r="DR185" s="20">
        <v>6</v>
      </c>
      <c r="DS185" s="20">
        <v>7</v>
      </c>
      <c r="DT185" s="17">
        <v>6</v>
      </c>
      <c r="DU185" s="17">
        <v>4</v>
      </c>
      <c r="DV185" s="17">
        <v>0</v>
      </c>
      <c r="DW185" s="17">
        <v>0</v>
      </c>
      <c r="DX185" s="17">
        <v>2</v>
      </c>
      <c r="DY185" s="17">
        <v>7</v>
      </c>
      <c r="DZ185" s="17">
        <v>14</v>
      </c>
      <c r="EA185" s="17">
        <v>21</v>
      </c>
      <c r="EB185" s="17">
        <v>22</v>
      </c>
      <c r="EC185" s="17">
        <v>21</v>
      </c>
      <c r="ED185" s="17">
        <v>14</v>
      </c>
      <c r="EE185" s="20">
        <v>10</v>
      </c>
      <c r="EF185" s="20">
        <v>10</v>
      </c>
      <c r="EG185" s="20">
        <v>12</v>
      </c>
      <c r="EI185" s="129">
        <f t="shared" si="31"/>
        <v>0.48999999999999977</v>
      </c>
      <c r="EJ185" s="129">
        <f t="shared" si="32"/>
        <v>0.37999999999999989</v>
      </c>
      <c r="EK185" s="129">
        <f t="shared" si="33"/>
        <v>1.94</v>
      </c>
      <c r="EL185" s="129">
        <f t="shared" si="34"/>
        <v>1.49</v>
      </c>
      <c r="EM185" s="129">
        <f t="shared" si="35"/>
        <v>1.7300000000000002</v>
      </c>
      <c r="EN185" s="129">
        <f t="shared" si="36"/>
        <v>7.0000000000000284E-2</v>
      </c>
      <c r="EO185" s="129">
        <f t="shared" si="37"/>
        <v>0.21999999999999997</v>
      </c>
      <c r="EP185" s="129">
        <f t="shared" si="38"/>
        <v>-1.25</v>
      </c>
      <c r="EQ185" s="129">
        <f t="shared" si="39"/>
        <v>-1.52</v>
      </c>
      <c r="ER185" s="129">
        <f t="shared" si="40"/>
        <v>-0.15000000000000036</v>
      </c>
      <c r="ES185" s="129">
        <f t="shared" si="41"/>
        <v>1.9900000000000002</v>
      </c>
      <c r="ET185" s="129">
        <f t="shared" si="42"/>
        <v>0.83000000000000007</v>
      </c>
      <c r="EU185" s="129">
        <f t="shared" si="43"/>
        <v>1.0900000000000001</v>
      </c>
      <c r="EV185" s="129">
        <f t="shared" si="44"/>
        <v>0.37999999999999989</v>
      </c>
      <c r="EW185" s="129">
        <f t="shared" si="45"/>
        <v>0.48999999999999977</v>
      </c>
    </row>
    <row r="186" spans="1:153" ht="14">
      <c r="A186" s="2" t="s">
        <v>905</v>
      </c>
      <c r="B186" s="2" t="s">
        <v>1666</v>
      </c>
      <c r="C186" s="2">
        <v>15</v>
      </c>
      <c r="D186" s="2">
        <v>4</v>
      </c>
      <c r="E186" s="2">
        <v>50462711</v>
      </c>
      <c r="F186" s="2">
        <v>160</v>
      </c>
      <c r="G186" s="2">
        <v>47.5</v>
      </c>
      <c r="H186" s="2" t="s">
        <v>167</v>
      </c>
      <c r="I186" s="2"/>
      <c r="J186" s="2" t="s">
        <v>238</v>
      </c>
      <c r="K186" s="2" t="s">
        <v>279</v>
      </c>
      <c r="L186" s="30" t="s">
        <v>908</v>
      </c>
      <c r="M186" s="30" t="s">
        <v>168</v>
      </c>
      <c r="N186" s="30"/>
      <c r="O186" s="30"/>
      <c r="P186" s="3" t="s">
        <v>6</v>
      </c>
      <c r="Q186" s="3">
        <v>12</v>
      </c>
      <c r="R186" s="2">
        <v>11</v>
      </c>
      <c r="S186" s="2">
        <v>9</v>
      </c>
      <c r="T186" s="2" t="s">
        <v>909</v>
      </c>
      <c r="U186" s="33"/>
      <c r="V186" s="3" t="s">
        <v>81</v>
      </c>
      <c r="W186" s="3">
        <v>32</v>
      </c>
      <c r="X186" s="2">
        <v>25</v>
      </c>
      <c r="Y186" s="2">
        <v>21</v>
      </c>
      <c r="Z186" s="2"/>
      <c r="AA186" s="33" t="s">
        <v>209</v>
      </c>
      <c r="AB186" s="12" t="s">
        <v>526</v>
      </c>
      <c r="AC186" s="12">
        <v>49</v>
      </c>
      <c r="AD186" s="13">
        <v>31</v>
      </c>
      <c r="AE186" s="13">
        <v>17</v>
      </c>
      <c r="AF186" s="13"/>
      <c r="AG186" s="34" t="s">
        <v>152</v>
      </c>
      <c r="AH186" s="2" t="s">
        <v>272</v>
      </c>
      <c r="AI186" s="2" t="s">
        <v>150</v>
      </c>
      <c r="AJ186" s="2" t="s">
        <v>460</v>
      </c>
      <c r="AK186" s="2" t="s">
        <v>204</v>
      </c>
      <c r="AL186" s="2" t="s">
        <v>87</v>
      </c>
      <c r="AM186" s="1"/>
      <c r="AN186" s="2" t="s">
        <v>89</v>
      </c>
      <c r="AO186" s="1"/>
      <c r="AP186" s="2" t="s">
        <v>91</v>
      </c>
      <c r="AQ186" s="1" t="s">
        <v>793</v>
      </c>
      <c r="AR186" s="2" t="s">
        <v>93</v>
      </c>
      <c r="AS186" s="14" t="s">
        <v>910</v>
      </c>
      <c r="AT186" s="13" t="s">
        <v>95</v>
      </c>
      <c r="AU186" s="1">
        <v>-2</v>
      </c>
      <c r="AV186" s="104">
        <v>3.72</v>
      </c>
      <c r="AW186" s="105">
        <v>3.41</v>
      </c>
      <c r="AX186" s="109">
        <v>1.93</v>
      </c>
      <c r="AY186" s="105">
        <v>2.17</v>
      </c>
      <c r="AZ186" s="106">
        <v>2.12</v>
      </c>
      <c r="BA186" s="108">
        <v>1.87</v>
      </c>
      <c r="BB186" s="106">
        <v>1.62</v>
      </c>
      <c r="BC186" s="108">
        <v>1.37</v>
      </c>
      <c r="BD186" s="107">
        <v>1.49</v>
      </c>
      <c r="BE186" s="106">
        <v>1.37</v>
      </c>
      <c r="BF186" s="106">
        <v>2.92</v>
      </c>
      <c r="BG186" s="106">
        <v>3.45</v>
      </c>
      <c r="BH186" s="108">
        <v>3.13</v>
      </c>
      <c r="BI186" s="7">
        <v>2.5299999999999998</v>
      </c>
      <c r="BJ186" s="7">
        <v>4.3600000000000003</v>
      </c>
      <c r="BK186" s="4">
        <v>5.97</v>
      </c>
      <c r="BL186" s="4">
        <v>7.24</v>
      </c>
      <c r="BM186" s="97">
        <v>10.34</v>
      </c>
      <c r="BN186" s="4">
        <v>3.71</v>
      </c>
      <c r="BO186" s="26">
        <v>2.34</v>
      </c>
      <c r="BP186" s="25">
        <v>1.61</v>
      </c>
      <c r="BQ186" s="25">
        <v>1.57</v>
      </c>
      <c r="BR186" s="53">
        <v>2.2400000000000002</v>
      </c>
      <c r="BS186" s="54">
        <v>2.86</v>
      </c>
      <c r="BT186" s="53">
        <v>3.36</v>
      </c>
      <c r="BU186" s="54">
        <v>3.13</v>
      </c>
      <c r="BV186" s="55">
        <v>3.5</v>
      </c>
      <c r="BW186" s="53">
        <v>3.23</v>
      </c>
      <c r="BX186" s="53">
        <v>2.62</v>
      </c>
      <c r="BY186" s="53">
        <v>1.96</v>
      </c>
      <c r="BZ186" s="8">
        <v>3.43</v>
      </c>
      <c r="CA186" s="7">
        <v>3.55</v>
      </c>
      <c r="CB186" s="7">
        <v>4.49</v>
      </c>
      <c r="CC186" s="4">
        <v>5.67</v>
      </c>
      <c r="CD186" s="4">
        <v>6.64</v>
      </c>
      <c r="CE186" s="97">
        <v>9.7200000000000006</v>
      </c>
      <c r="CF186" s="16">
        <v>26.61</v>
      </c>
      <c r="CG186" s="38">
        <v>28.92</v>
      </c>
      <c r="CH186" s="20">
        <v>31.89</v>
      </c>
      <c r="CI186" s="38">
        <v>33.53</v>
      </c>
      <c r="CJ186" s="17">
        <v>34.979999999999997</v>
      </c>
      <c r="CK186" s="19">
        <v>34.1</v>
      </c>
      <c r="CL186" s="17">
        <v>36.42</v>
      </c>
      <c r="CM186" s="19">
        <v>37.58</v>
      </c>
      <c r="CN186" s="18">
        <v>37.880000000000003</v>
      </c>
      <c r="CO186" s="17">
        <v>38.65</v>
      </c>
      <c r="CP186" s="17">
        <v>38.11</v>
      </c>
      <c r="CQ186" s="17">
        <v>39.26</v>
      </c>
      <c r="CR186" s="19">
        <v>41.12</v>
      </c>
      <c r="CS186" s="17">
        <v>43.34</v>
      </c>
      <c r="CT186" s="17">
        <v>44.24</v>
      </c>
      <c r="CU186" s="16">
        <v>45.59</v>
      </c>
      <c r="CV186" s="16">
        <v>44.85</v>
      </c>
      <c r="CW186" s="97">
        <v>38.35</v>
      </c>
      <c r="CX186" s="16">
        <v>26.86</v>
      </c>
      <c r="CY186" s="38">
        <v>28.08</v>
      </c>
      <c r="CZ186" s="20">
        <v>31.23</v>
      </c>
      <c r="DA186" s="20">
        <v>33.72</v>
      </c>
      <c r="DB186" s="17">
        <v>34.130000000000003</v>
      </c>
      <c r="DC186" s="19">
        <v>34.71</v>
      </c>
      <c r="DD186" s="17">
        <v>36.979999999999997</v>
      </c>
      <c r="DE186" s="19">
        <v>36.92</v>
      </c>
      <c r="DF186" s="18">
        <v>37.880000000000003</v>
      </c>
      <c r="DG186" s="17">
        <v>39.729999999999997</v>
      </c>
      <c r="DH186" s="17">
        <v>38.56</v>
      </c>
      <c r="DI186" s="17">
        <v>40.590000000000003</v>
      </c>
      <c r="DJ186" s="19">
        <v>41.49</v>
      </c>
      <c r="DK186" s="17">
        <v>43.45</v>
      </c>
      <c r="DL186" s="17">
        <v>44.35</v>
      </c>
      <c r="DM186" s="16">
        <v>44.03</v>
      </c>
      <c r="DN186" s="16">
        <v>43.29</v>
      </c>
      <c r="DO186" s="97">
        <v>38.57</v>
      </c>
      <c r="DP186" s="16">
        <v>0</v>
      </c>
      <c r="DQ186" s="20">
        <v>0</v>
      </c>
      <c r="DR186" s="20">
        <v>3</v>
      </c>
      <c r="DS186" s="20">
        <v>2</v>
      </c>
      <c r="DT186" s="17">
        <v>0</v>
      </c>
      <c r="DU186" s="17">
        <v>-1</v>
      </c>
      <c r="DV186" s="17">
        <v>-3</v>
      </c>
      <c r="DW186" s="17">
        <v>-2</v>
      </c>
      <c r="DX186" s="17">
        <v>0</v>
      </c>
      <c r="DY186" s="17">
        <v>7</v>
      </c>
      <c r="DZ186" s="17">
        <v>15</v>
      </c>
      <c r="EA186" s="17">
        <v>18</v>
      </c>
      <c r="EB186" s="17">
        <v>20</v>
      </c>
      <c r="EC186" s="17">
        <v>19</v>
      </c>
      <c r="ED186" s="17">
        <v>15</v>
      </c>
      <c r="EE186" s="20">
        <v>10</v>
      </c>
      <c r="EF186" s="20">
        <v>2</v>
      </c>
      <c r="EG186" s="97">
        <v>3</v>
      </c>
      <c r="EI186" s="129">
        <f t="shared" si="31"/>
        <v>1.0000000000000231E-2</v>
      </c>
      <c r="EJ186" s="129">
        <f t="shared" si="32"/>
        <v>1.0700000000000003</v>
      </c>
      <c r="EK186" s="129">
        <f t="shared" si="33"/>
        <v>0.31999999999999984</v>
      </c>
      <c r="EL186" s="129">
        <f t="shared" si="34"/>
        <v>0.59999999999999987</v>
      </c>
      <c r="EM186" s="129">
        <f t="shared" si="35"/>
        <v>-0.12000000000000011</v>
      </c>
      <c r="EN186" s="129">
        <f t="shared" si="36"/>
        <v>-0.98999999999999977</v>
      </c>
      <c r="EO186" s="129">
        <f t="shared" si="37"/>
        <v>-1.7399999999999998</v>
      </c>
      <c r="EP186" s="129">
        <f t="shared" si="38"/>
        <v>-1.7599999999999998</v>
      </c>
      <c r="EQ186" s="129">
        <f t="shared" si="39"/>
        <v>-2.0099999999999998</v>
      </c>
      <c r="ER186" s="129">
        <f t="shared" si="40"/>
        <v>-1.8599999999999999</v>
      </c>
      <c r="ES186" s="129">
        <f t="shared" si="41"/>
        <v>0.29999999999999982</v>
      </c>
      <c r="ET186" s="129">
        <f t="shared" si="42"/>
        <v>1.4900000000000002</v>
      </c>
      <c r="EU186" s="129">
        <f t="shared" si="43"/>
        <v>-0.30000000000000027</v>
      </c>
      <c r="EV186" s="129">
        <f t="shared" si="44"/>
        <v>-1.02</v>
      </c>
      <c r="EW186" s="129">
        <f t="shared" si="45"/>
        <v>-0.12999999999999989</v>
      </c>
    </row>
    <row r="187" spans="1:153" ht="14">
      <c r="A187" s="2" t="s">
        <v>866</v>
      </c>
      <c r="B187" s="2" t="s">
        <v>1666</v>
      </c>
      <c r="C187" s="2">
        <v>19</v>
      </c>
      <c r="D187" s="2">
        <v>0</v>
      </c>
      <c r="E187" s="2">
        <v>40000558</v>
      </c>
      <c r="F187" s="2">
        <v>157.69999999999999</v>
      </c>
      <c r="G187" s="2">
        <v>49</v>
      </c>
      <c r="H187" s="2" t="s">
        <v>167</v>
      </c>
      <c r="I187" s="2"/>
      <c r="J187" s="2" t="s">
        <v>99</v>
      </c>
      <c r="K187" s="2" t="s">
        <v>279</v>
      </c>
      <c r="L187" s="30" t="s">
        <v>168</v>
      </c>
      <c r="M187" s="30"/>
      <c r="N187" s="30"/>
      <c r="O187" s="30"/>
      <c r="P187" s="3" t="s">
        <v>17</v>
      </c>
      <c r="Q187" s="3">
        <v>16</v>
      </c>
      <c r="R187" s="2">
        <v>10</v>
      </c>
      <c r="S187" s="2">
        <v>8</v>
      </c>
      <c r="T187" s="2" t="s">
        <v>280</v>
      </c>
      <c r="U187" s="33"/>
      <c r="V187" s="3" t="s">
        <v>101</v>
      </c>
      <c r="W187" s="3">
        <v>32</v>
      </c>
      <c r="X187" s="2">
        <v>25</v>
      </c>
      <c r="Y187" s="2">
        <v>22</v>
      </c>
      <c r="Z187" s="2"/>
      <c r="AA187" s="33" t="s">
        <v>242</v>
      </c>
      <c r="AB187" s="12" t="s">
        <v>116</v>
      </c>
      <c r="AC187" s="12">
        <v>48</v>
      </c>
      <c r="AD187" s="13">
        <v>32</v>
      </c>
      <c r="AE187" s="13">
        <v>22</v>
      </c>
      <c r="AF187" s="13"/>
      <c r="AG187" s="34" t="s">
        <v>180</v>
      </c>
      <c r="AH187" s="2" t="s">
        <v>869</v>
      </c>
      <c r="AI187" s="2" t="s">
        <v>348</v>
      </c>
      <c r="AJ187" s="2" t="s">
        <v>870</v>
      </c>
      <c r="AK187" s="2" t="s">
        <v>86</v>
      </c>
      <c r="AL187" s="2" t="s">
        <v>87</v>
      </c>
      <c r="AM187" s="1"/>
      <c r="AN187" s="2" t="s">
        <v>89</v>
      </c>
      <c r="AO187" s="1"/>
      <c r="AP187" s="2" t="s">
        <v>91</v>
      </c>
      <c r="AQ187" s="1" t="s">
        <v>871</v>
      </c>
      <c r="AR187" s="2" t="s">
        <v>93</v>
      </c>
      <c r="AS187" s="14" t="s">
        <v>872</v>
      </c>
      <c r="AT187" s="13" t="s">
        <v>95</v>
      </c>
      <c r="AU187" s="1">
        <v>-5</v>
      </c>
      <c r="AV187" s="104">
        <v>4.3099999999999996</v>
      </c>
      <c r="AW187" s="105">
        <v>2.4</v>
      </c>
      <c r="AX187" s="109">
        <v>2.27</v>
      </c>
      <c r="AY187" s="105">
        <v>1.78</v>
      </c>
      <c r="AZ187" s="109">
        <v>1.37</v>
      </c>
      <c r="BA187" s="108">
        <v>1.62</v>
      </c>
      <c r="BB187" s="106">
        <v>0.87</v>
      </c>
      <c r="BC187" s="108">
        <v>1.25</v>
      </c>
      <c r="BD187" s="107">
        <v>0.37</v>
      </c>
      <c r="BE187" s="106">
        <v>2.14</v>
      </c>
      <c r="BF187" s="106">
        <v>3.23</v>
      </c>
      <c r="BG187" s="106">
        <v>4.0199999999999996</v>
      </c>
      <c r="BH187" s="106">
        <v>2.74</v>
      </c>
      <c r="BI187" s="8">
        <v>3.42</v>
      </c>
      <c r="BJ187" s="7">
        <v>3.76</v>
      </c>
      <c r="BK187" s="9">
        <v>5.21</v>
      </c>
      <c r="BL187" s="4">
        <v>11.55</v>
      </c>
      <c r="BM187" s="4">
        <v>17.38</v>
      </c>
      <c r="BN187" s="4">
        <v>4.68</v>
      </c>
      <c r="BO187" s="26">
        <v>2.3199999999999998</v>
      </c>
      <c r="BP187" s="25">
        <v>0.45</v>
      </c>
      <c r="BQ187" s="25">
        <v>0.51</v>
      </c>
      <c r="BR187" s="25">
        <v>1.24</v>
      </c>
      <c r="BS187" s="54">
        <v>0.75</v>
      </c>
      <c r="BT187" s="53">
        <v>0.51</v>
      </c>
      <c r="BU187" s="54">
        <v>0.88</v>
      </c>
      <c r="BV187" s="55">
        <v>1.69</v>
      </c>
      <c r="BW187" s="53">
        <v>2.61</v>
      </c>
      <c r="BX187" s="53">
        <v>3.48</v>
      </c>
      <c r="BY187" s="53">
        <v>3.34</v>
      </c>
      <c r="BZ187" s="7">
        <v>1.94</v>
      </c>
      <c r="CA187" s="8">
        <v>4.2</v>
      </c>
      <c r="CB187" s="7">
        <v>4.8499999999999996</v>
      </c>
      <c r="CC187" s="9">
        <v>7.41</v>
      </c>
      <c r="CD187" s="4">
        <v>10.210000000000001</v>
      </c>
      <c r="CE187" s="4">
        <v>16.5</v>
      </c>
      <c r="CF187" s="16">
        <v>26.09</v>
      </c>
      <c r="CG187" s="38">
        <v>31.87</v>
      </c>
      <c r="CH187" s="20">
        <v>33.08</v>
      </c>
      <c r="CI187" s="38">
        <v>35.82</v>
      </c>
      <c r="CJ187" s="20">
        <v>37.07</v>
      </c>
      <c r="CK187" s="19">
        <v>37.65</v>
      </c>
      <c r="CL187" s="17">
        <v>37.33</v>
      </c>
      <c r="CM187" s="19">
        <v>38.83</v>
      </c>
      <c r="CN187" s="18">
        <v>38.79</v>
      </c>
      <c r="CO187" s="17">
        <v>39.35</v>
      </c>
      <c r="CP187" s="17">
        <v>39.25</v>
      </c>
      <c r="CQ187" s="17">
        <v>41.3</v>
      </c>
      <c r="CR187" s="17">
        <v>46.93</v>
      </c>
      <c r="CS187" s="19">
        <v>44.77</v>
      </c>
      <c r="CT187" s="17">
        <v>47.58</v>
      </c>
      <c r="CU187" s="20">
        <v>44.15</v>
      </c>
      <c r="CV187" s="16">
        <v>40.07</v>
      </c>
      <c r="CW187" s="16">
        <v>38.21</v>
      </c>
      <c r="CX187" s="16">
        <v>25.94</v>
      </c>
      <c r="CY187" s="38">
        <v>31.62</v>
      </c>
      <c r="CZ187" s="20">
        <v>33.5</v>
      </c>
      <c r="DA187" s="20">
        <v>35.979999999999997</v>
      </c>
      <c r="DB187" s="20">
        <v>36.19</v>
      </c>
      <c r="DC187" s="19">
        <v>37.54</v>
      </c>
      <c r="DD187" s="17">
        <v>37.270000000000003</v>
      </c>
      <c r="DE187" s="19">
        <v>38.71</v>
      </c>
      <c r="DF187" s="18">
        <v>38.08</v>
      </c>
      <c r="DG187" s="17">
        <v>39.06</v>
      </c>
      <c r="DH187" s="17">
        <v>39.6</v>
      </c>
      <c r="DI187" s="17">
        <v>41.62</v>
      </c>
      <c r="DJ187" s="17">
        <v>46.05</v>
      </c>
      <c r="DK187" s="19">
        <v>43.38</v>
      </c>
      <c r="DL187" s="17">
        <v>47.37</v>
      </c>
      <c r="DM187" s="20">
        <v>44.39</v>
      </c>
      <c r="DN187" s="16">
        <v>40.18</v>
      </c>
      <c r="DO187" s="16">
        <v>38.08</v>
      </c>
      <c r="DP187" s="16">
        <v>0</v>
      </c>
      <c r="DQ187" s="20">
        <v>0</v>
      </c>
      <c r="DR187" s="20">
        <v>2</v>
      </c>
      <c r="DS187" s="20">
        <v>2</v>
      </c>
      <c r="DT187" s="20">
        <v>3</v>
      </c>
      <c r="DU187" s="17">
        <v>0</v>
      </c>
      <c r="DV187" s="17">
        <v>-2</v>
      </c>
      <c r="DW187" s="17">
        <v>-5</v>
      </c>
      <c r="DX187" s="17">
        <v>-5</v>
      </c>
      <c r="DY187" s="17">
        <v>0</v>
      </c>
      <c r="DZ187" s="17">
        <v>6</v>
      </c>
      <c r="EA187" s="17">
        <v>14</v>
      </c>
      <c r="EB187" s="17">
        <v>18</v>
      </c>
      <c r="EC187" s="17">
        <v>16</v>
      </c>
      <c r="ED187" s="17">
        <v>15</v>
      </c>
      <c r="EE187" s="20">
        <v>8</v>
      </c>
      <c r="EF187" s="20">
        <v>2</v>
      </c>
      <c r="EG187" s="20">
        <v>2</v>
      </c>
      <c r="EI187" s="129">
        <f t="shared" si="31"/>
        <v>-0.37000000000000011</v>
      </c>
      <c r="EJ187" s="129">
        <f t="shared" si="32"/>
        <v>8.0000000000000071E-2</v>
      </c>
      <c r="EK187" s="129">
        <f t="shared" si="33"/>
        <v>1.82</v>
      </c>
      <c r="EL187" s="129">
        <f t="shared" si="34"/>
        <v>1.27</v>
      </c>
      <c r="EM187" s="129">
        <f t="shared" si="35"/>
        <v>0.13000000000000012</v>
      </c>
      <c r="EN187" s="129">
        <f t="shared" si="36"/>
        <v>0.87000000000000011</v>
      </c>
      <c r="EO187" s="129">
        <f t="shared" si="37"/>
        <v>0.36</v>
      </c>
      <c r="EP187" s="129">
        <f t="shared" si="38"/>
        <v>0.37</v>
      </c>
      <c r="EQ187" s="129">
        <f t="shared" si="39"/>
        <v>-1.3199999999999998</v>
      </c>
      <c r="ER187" s="129">
        <f t="shared" si="40"/>
        <v>-0.46999999999999975</v>
      </c>
      <c r="ES187" s="129">
        <f t="shared" si="41"/>
        <v>-0.25</v>
      </c>
      <c r="ET187" s="129">
        <f t="shared" si="42"/>
        <v>0.67999999999999972</v>
      </c>
      <c r="EU187" s="129">
        <f t="shared" si="43"/>
        <v>0.80000000000000027</v>
      </c>
      <c r="EV187" s="129">
        <f t="shared" si="44"/>
        <v>-0.78000000000000025</v>
      </c>
      <c r="EW187" s="129">
        <f t="shared" si="45"/>
        <v>-1.0899999999999999</v>
      </c>
    </row>
    <row r="188" spans="1:153" ht="14">
      <c r="A188" s="2" t="s">
        <v>836</v>
      </c>
      <c r="B188" s="2" t="s">
        <v>1666</v>
      </c>
      <c r="C188" s="2">
        <v>18</v>
      </c>
      <c r="D188" s="2">
        <v>0</v>
      </c>
      <c r="E188" s="2">
        <v>49614411</v>
      </c>
      <c r="F188" s="2">
        <v>163.9</v>
      </c>
      <c r="G188" s="2">
        <v>67.3</v>
      </c>
      <c r="H188" s="2" t="s">
        <v>167</v>
      </c>
      <c r="I188" s="2"/>
      <c r="J188" s="2" t="s">
        <v>238</v>
      </c>
      <c r="K188" s="2" t="s">
        <v>279</v>
      </c>
      <c r="L188" s="30"/>
      <c r="M188" s="30"/>
      <c r="N188" s="30"/>
      <c r="O188" s="30"/>
      <c r="P188" s="51"/>
      <c r="Q188" s="51"/>
      <c r="T188" s="2" t="s">
        <v>280</v>
      </c>
      <c r="U188" s="68"/>
      <c r="V188" s="3" t="s">
        <v>826</v>
      </c>
      <c r="W188" s="3">
        <v>31</v>
      </c>
      <c r="X188" s="2">
        <v>23</v>
      </c>
      <c r="Y188" s="2">
        <v>13</v>
      </c>
      <c r="AA188" s="33" t="s">
        <v>839</v>
      </c>
      <c r="AB188" s="12" t="s">
        <v>704</v>
      </c>
      <c r="AC188" s="12">
        <v>57</v>
      </c>
      <c r="AD188" s="13">
        <v>33</v>
      </c>
      <c r="AE188" s="13">
        <v>25</v>
      </c>
      <c r="AF188" s="13"/>
      <c r="AG188" s="34" t="s">
        <v>90</v>
      </c>
      <c r="AH188" s="2" t="s">
        <v>149</v>
      </c>
      <c r="AI188" s="2" t="s">
        <v>840</v>
      </c>
      <c r="AJ188" s="2" t="s">
        <v>266</v>
      </c>
      <c r="AK188" s="2" t="s">
        <v>841</v>
      </c>
      <c r="AL188" s="2" t="s">
        <v>87</v>
      </c>
      <c r="AM188" s="1"/>
      <c r="AN188" s="2" t="s">
        <v>89</v>
      </c>
      <c r="AO188" s="1"/>
      <c r="AP188" s="2" t="s">
        <v>91</v>
      </c>
      <c r="AQ188" s="1" t="s">
        <v>205</v>
      </c>
      <c r="AR188" s="2" t="s">
        <v>93</v>
      </c>
      <c r="AS188" s="14" t="s">
        <v>842</v>
      </c>
      <c r="AT188" s="13" t="s">
        <v>95</v>
      </c>
      <c r="AU188" s="1">
        <v>2</v>
      </c>
      <c r="AV188" s="104">
        <v>3.06</v>
      </c>
      <c r="AW188" s="105">
        <v>1.93</v>
      </c>
      <c r="AX188" s="109">
        <v>1.42</v>
      </c>
      <c r="AY188" s="107">
        <v>1.1200000000000001</v>
      </c>
      <c r="AZ188" s="106">
        <v>0.25</v>
      </c>
      <c r="BA188" s="108">
        <v>0.37</v>
      </c>
      <c r="BB188" s="106">
        <v>0.51</v>
      </c>
      <c r="BC188" s="108">
        <v>1.49</v>
      </c>
      <c r="BD188" s="107">
        <v>1.37</v>
      </c>
      <c r="BE188" s="106">
        <v>3.3</v>
      </c>
      <c r="BF188" s="106">
        <v>3.31</v>
      </c>
      <c r="BG188" s="106">
        <v>4.78</v>
      </c>
      <c r="BH188" s="106">
        <v>4.47</v>
      </c>
      <c r="BI188" s="8">
        <v>5.96</v>
      </c>
      <c r="BJ188" s="7">
        <v>7.68</v>
      </c>
      <c r="BK188" s="9">
        <v>8.4700000000000006</v>
      </c>
      <c r="BL188" s="4">
        <v>12.25</v>
      </c>
      <c r="BM188" s="4">
        <v>15.93</v>
      </c>
      <c r="BN188" s="4">
        <v>3.31</v>
      </c>
      <c r="BO188" s="26">
        <v>1.9</v>
      </c>
      <c r="BP188" s="25">
        <v>1.37</v>
      </c>
      <c r="BQ188" s="53">
        <v>1.25</v>
      </c>
      <c r="BR188" s="53">
        <v>0.75</v>
      </c>
      <c r="BS188" s="54">
        <v>0.75</v>
      </c>
      <c r="BT188" s="53">
        <v>1.39</v>
      </c>
      <c r="BU188" s="54">
        <v>1.62</v>
      </c>
      <c r="BV188" s="55">
        <v>2.41</v>
      </c>
      <c r="BW188" s="53">
        <v>3.22</v>
      </c>
      <c r="BX188" s="53">
        <v>3.53</v>
      </c>
      <c r="BY188" s="53">
        <v>5.5</v>
      </c>
      <c r="BZ188" s="7">
        <v>4.07</v>
      </c>
      <c r="CA188" s="8">
        <v>4.8899999999999997</v>
      </c>
      <c r="CB188" s="7">
        <v>6.41</v>
      </c>
      <c r="CC188" s="9">
        <v>7.62</v>
      </c>
      <c r="CD188" s="4">
        <v>12.22</v>
      </c>
      <c r="CE188" s="4">
        <v>15.71</v>
      </c>
      <c r="CF188" s="16">
        <v>27.8</v>
      </c>
      <c r="CG188" s="38">
        <v>31.16</v>
      </c>
      <c r="CH188" s="20">
        <v>32.520000000000003</v>
      </c>
      <c r="CI188" s="18">
        <v>33.03</v>
      </c>
      <c r="CJ188" s="17">
        <v>35.35</v>
      </c>
      <c r="CK188" s="19">
        <v>36.659999999999997</v>
      </c>
      <c r="CL188" s="17">
        <v>36.340000000000003</v>
      </c>
      <c r="CM188" s="19">
        <v>38.01</v>
      </c>
      <c r="CN188" s="18">
        <v>39.14</v>
      </c>
      <c r="CO188" s="17">
        <v>39.74</v>
      </c>
      <c r="CP188" s="17">
        <v>40.53</v>
      </c>
      <c r="CQ188" s="17">
        <v>41.95</v>
      </c>
      <c r="CR188" s="17">
        <v>44.66</v>
      </c>
      <c r="CS188" s="19">
        <v>45.49</v>
      </c>
      <c r="CT188" s="17">
        <v>46.16</v>
      </c>
      <c r="CU188" s="20">
        <v>44.61</v>
      </c>
      <c r="CV188" s="16">
        <v>45.16</v>
      </c>
      <c r="CW188" s="16">
        <v>45.77</v>
      </c>
      <c r="CX188" s="16">
        <v>27.45</v>
      </c>
      <c r="CY188" s="38">
        <v>30.29</v>
      </c>
      <c r="CZ188" s="20">
        <v>33.17</v>
      </c>
      <c r="DA188" s="17">
        <v>34.72</v>
      </c>
      <c r="DB188" s="17">
        <v>35.58</v>
      </c>
      <c r="DC188" s="19">
        <v>36.99</v>
      </c>
      <c r="DD188" s="17">
        <v>37.21</v>
      </c>
      <c r="DE188" s="19">
        <v>38.369999999999997</v>
      </c>
      <c r="DF188" s="18">
        <v>39.130000000000003</v>
      </c>
      <c r="DG188" s="17">
        <v>40.6</v>
      </c>
      <c r="DH188" s="17">
        <v>41.44</v>
      </c>
      <c r="DI188" s="17">
        <v>41.53</v>
      </c>
      <c r="DJ188" s="17">
        <v>44.33</v>
      </c>
      <c r="DK188" s="19">
        <v>45.12</v>
      </c>
      <c r="DL188" s="17">
        <v>46.17</v>
      </c>
      <c r="DM188" s="20">
        <v>43.8</v>
      </c>
      <c r="DN188" s="16">
        <v>45.13</v>
      </c>
      <c r="DO188" s="16">
        <v>45.6</v>
      </c>
      <c r="DP188" s="16">
        <v>0</v>
      </c>
      <c r="DQ188" s="20">
        <v>0</v>
      </c>
      <c r="DR188" s="20">
        <v>-2</v>
      </c>
      <c r="DS188" s="17">
        <v>-4</v>
      </c>
      <c r="DT188" s="17">
        <v>-6</v>
      </c>
      <c r="DU188" s="17">
        <v>-8</v>
      </c>
      <c r="DV188" s="17">
        <v>-6</v>
      </c>
      <c r="DW188" s="17">
        <v>-2</v>
      </c>
      <c r="DX188" s="17">
        <v>4</v>
      </c>
      <c r="DY188" s="17">
        <v>12</v>
      </c>
      <c r="DZ188" s="17">
        <v>17</v>
      </c>
      <c r="EA188" s="17">
        <v>19</v>
      </c>
      <c r="EB188" s="17">
        <v>18</v>
      </c>
      <c r="EC188" s="17">
        <v>13</v>
      </c>
      <c r="ED188" s="17">
        <v>8</v>
      </c>
      <c r="EE188" s="20">
        <v>3</v>
      </c>
      <c r="EF188" s="20">
        <v>1</v>
      </c>
      <c r="EG188" s="20">
        <v>0</v>
      </c>
      <c r="EI188" s="129">
        <f t="shared" si="31"/>
        <v>-0.25</v>
      </c>
      <c r="EJ188" s="129">
        <f t="shared" si="32"/>
        <v>3.0000000000000027E-2</v>
      </c>
      <c r="EK188" s="129">
        <f t="shared" si="33"/>
        <v>4.9999999999999822E-2</v>
      </c>
      <c r="EL188" s="129">
        <f t="shared" si="34"/>
        <v>-0.12999999999999989</v>
      </c>
      <c r="EM188" s="129">
        <f t="shared" si="35"/>
        <v>-0.5</v>
      </c>
      <c r="EN188" s="129">
        <f t="shared" si="36"/>
        <v>-0.38</v>
      </c>
      <c r="EO188" s="129">
        <f t="shared" si="37"/>
        <v>-0.87999999999999989</v>
      </c>
      <c r="EP188" s="129">
        <f t="shared" si="38"/>
        <v>-0.13000000000000012</v>
      </c>
      <c r="EQ188" s="129">
        <f t="shared" si="39"/>
        <v>-1.04</v>
      </c>
      <c r="ER188" s="129">
        <f t="shared" si="40"/>
        <v>7.9999999999999627E-2</v>
      </c>
      <c r="ES188" s="129">
        <f t="shared" si="41"/>
        <v>-0.21999999999999975</v>
      </c>
      <c r="ET188" s="129">
        <f t="shared" si="42"/>
        <v>-0.71999999999999975</v>
      </c>
      <c r="EU188" s="129">
        <f t="shared" si="43"/>
        <v>0.39999999999999947</v>
      </c>
      <c r="EV188" s="129">
        <f t="shared" si="44"/>
        <v>1.0700000000000003</v>
      </c>
      <c r="EW188" s="129">
        <f t="shared" si="45"/>
        <v>1.2699999999999996</v>
      </c>
    </row>
    <row r="189" spans="1:153" ht="14">
      <c r="A189" s="2" t="s">
        <v>802</v>
      </c>
      <c r="B189" s="2" t="s">
        <v>1666</v>
      </c>
      <c r="C189" s="2">
        <v>14</v>
      </c>
      <c r="D189" s="2">
        <v>9</v>
      </c>
      <c r="E189" s="2">
        <v>50467956</v>
      </c>
      <c r="F189" s="2">
        <v>166.8</v>
      </c>
      <c r="G189" s="2">
        <v>54</v>
      </c>
      <c r="H189" s="2" t="s">
        <v>167</v>
      </c>
      <c r="I189" s="2"/>
      <c r="J189" s="2" t="s">
        <v>238</v>
      </c>
      <c r="K189" s="2" t="s">
        <v>279</v>
      </c>
      <c r="L189" s="30"/>
      <c r="M189" s="30"/>
      <c r="N189" s="30"/>
      <c r="O189" s="30"/>
      <c r="P189" s="51"/>
      <c r="Q189" s="51"/>
      <c r="T189" s="2" t="s">
        <v>280</v>
      </c>
      <c r="U189" s="68"/>
      <c r="V189" s="3" t="s">
        <v>68</v>
      </c>
      <c r="W189" s="3">
        <v>27</v>
      </c>
      <c r="X189" s="2">
        <v>16</v>
      </c>
      <c r="Y189" s="2">
        <v>13</v>
      </c>
      <c r="AA189" s="33" t="s">
        <v>443</v>
      </c>
      <c r="AB189" s="12" t="s">
        <v>138</v>
      </c>
      <c r="AC189" s="12">
        <v>52</v>
      </c>
      <c r="AD189" s="13">
        <v>23</v>
      </c>
      <c r="AE189" s="13">
        <v>7</v>
      </c>
      <c r="AF189" s="13"/>
      <c r="AG189" s="34" t="s">
        <v>152</v>
      </c>
      <c r="AH189" s="2" t="s">
        <v>250</v>
      </c>
      <c r="AI189" s="2" t="s">
        <v>805</v>
      </c>
      <c r="AJ189" s="2" t="s">
        <v>203</v>
      </c>
      <c r="AK189" s="2" t="s">
        <v>775</v>
      </c>
      <c r="AL189" s="2" t="s">
        <v>87</v>
      </c>
      <c r="AM189" s="1"/>
      <c r="AN189" s="2" t="s">
        <v>89</v>
      </c>
      <c r="AO189" s="1"/>
      <c r="AP189" s="2" t="s">
        <v>91</v>
      </c>
      <c r="AQ189" s="1" t="s">
        <v>806</v>
      </c>
      <c r="AR189" s="2" t="s">
        <v>93</v>
      </c>
      <c r="AS189" s="14" t="s">
        <v>807</v>
      </c>
      <c r="AT189" s="13" t="s">
        <v>95</v>
      </c>
      <c r="AU189" s="1">
        <v>3</v>
      </c>
      <c r="AV189" s="104">
        <v>2.94</v>
      </c>
      <c r="AW189" s="105">
        <v>1.62</v>
      </c>
      <c r="AX189" s="109">
        <v>1.86</v>
      </c>
      <c r="AY189" s="105">
        <v>1.63</v>
      </c>
      <c r="AZ189" s="106">
        <v>1.39</v>
      </c>
      <c r="BA189" s="108">
        <v>1.1200000000000001</v>
      </c>
      <c r="BB189" s="106">
        <v>0.62</v>
      </c>
      <c r="BC189" s="108">
        <v>0.25</v>
      </c>
      <c r="BD189" s="107">
        <v>0.87</v>
      </c>
      <c r="BE189" s="106">
        <v>1.27</v>
      </c>
      <c r="BF189" s="106">
        <v>3.56</v>
      </c>
      <c r="BG189" s="106">
        <v>2.37</v>
      </c>
      <c r="BH189" s="106">
        <v>0.72</v>
      </c>
      <c r="BI189" s="8">
        <v>0.51</v>
      </c>
      <c r="BJ189" s="7">
        <v>2.61</v>
      </c>
      <c r="BK189" s="9">
        <v>3.62</v>
      </c>
      <c r="BL189" s="4">
        <v>6.48</v>
      </c>
      <c r="BM189" s="97">
        <v>10.61</v>
      </c>
      <c r="BN189" s="4">
        <v>2.82</v>
      </c>
      <c r="BO189" s="26">
        <v>1.62</v>
      </c>
      <c r="BP189" s="25">
        <v>1.1499999999999999</v>
      </c>
      <c r="BQ189" s="25">
        <v>1.1200000000000001</v>
      </c>
      <c r="BR189" s="53">
        <v>1.24</v>
      </c>
      <c r="BS189" s="54">
        <v>0.39</v>
      </c>
      <c r="BT189" s="53">
        <v>0.62</v>
      </c>
      <c r="BU189" s="54">
        <v>0.98</v>
      </c>
      <c r="BV189" s="55">
        <v>0.37</v>
      </c>
      <c r="BW189" s="53">
        <v>1.56</v>
      </c>
      <c r="BX189" s="53">
        <v>2.14</v>
      </c>
      <c r="BY189" s="53">
        <v>1.1100000000000001</v>
      </c>
      <c r="BZ189" s="7">
        <v>0</v>
      </c>
      <c r="CA189" s="8">
        <v>1.42</v>
      </c>
      <c r="CB189" s="7">
        <v>1.67</v>
      </c>
      <c r="CC189" s="9">
        <v>3.72</v>
      </c>
      <c r="CD189" s="4">
        <v>6.14</v>
      </c>
      <c r="CE189" s="97">
        <v>11.18</v>
      </c>
      <c r="CF189" s="16">
        <v>25.46</v>
      </c>
      <c r="CG189" s="38">
        <v>30.62</v>
      </c>
      <c r="CH189" s="20">
        <v>33.85</v>
      </c>
      <c r="CI189" s="38">
        <v>35.32</v>
      </c>
      <c r="CJ189" s="17">
        <v>36.119999999999997</v>
      </c>
      <c r="CK189" s="19">
        <v>38.380000000000003</v>
      </c>
      <c r="CL189" s="17">
        <v>38.08</v>
      </c>
      <c r="CM189" s="19">
        <v>38.97</v>
      </c>
      <c r="CN189" s="18">
        <v>38.72</v>
      </c>
      <c r="CO189" s="17">
        <v>38.51</v>
      </c>
      <c r="CP189" s="17">
        <v>38.69</v>
      </c>
      <c r="CQ189" s="17">
        <v>38.03</v>
      </c>
      <c r="CR189" s="17">
        <v>42.15</v>
      </c>
      <c r="CS189" s="19">
        <v>42.85</v>
      </c>
      <c r="CT189" s="17">
        <v>41.51</v>
      </c>
      <c r="CU189" s="20">
        <v>40.869999999999997</v>
      </c>
      <c r="CV189" s="16">
        <v>39.409999999999997</v>
      </c>
      <c r="CW189" s="97">
        <v>38.270000000000003</v>
      </c>
      <c r="CX189" s="16">
        <v>25.31</v>
      </c>
      <c r="CY189" s="38">
        <v>30.58</v>
      </c>
      <c r="CZ189" s="20">
        <v>33.81</v>
      </c>
      <c r="DA189" s="20">
        <v>35.08</v>
      </c>
      <c r="DB189" s="17">
        <v>36.18</v>
      </c>
      <c r="DC189" s="19">
        <v>38.299999999999997</v>
      </c>
      <c r="DD189" s="17">
        <v>38.64</v>
      </c>
      <c r="DE189" s="19">
        <v>38.74</v>
      </c>
      <c r="DF189" s="18">
        <v>38.340000000000003</v>
      </c>
      <c r="DG189" s="17">
        <v>38.75</v>
      </c>
      <c r="DH189" s="17">
        <v>38.28</v>
      </c>
      <c r="DI189" s="17">
        <v>38.14</v>
      </c>
      <c r="DJ189" s="17">
        <v>42.58</v>
      </c>
      <c r="DK189" s="19">
        <v>42.86</v>
      </c>
      <c r="DL189" s="17">
        <v>40.049999999999997</v>
      </c>
      <c r="DM189" s="20">
        <v>39.72</v>
      </c>
      <c r="DN189" s="16">
        <v>39.54</v>
      </c>
      <c r="DO189" s="97">
        <v>38.61</v>
      </c>
      <c r="DP189" s="16">
        <v>4</v>
      </c>
      <c r="DQ189" s="20">
        <v>4</v>
      </c>
      <c r="DR189" s="20">
        <v>5</v>
      </c>
      <c r="DS189" s="20">
        <v>6</v>
      </c>
      <c r="DT189" s="17">
        <v>3</v>
      </c>
      <c r="DU189" s="17">
        <v>3</v>
      </c>
      <c r="DV189" s="17">
        <v>3</v>
      </c>
      <c r="DW189" s="17">
        <v>4</v>
      </c>
      <c r="DX189" s="17">
        <v>6</v>
      </c>
      <c r="DY189" s="17">
        <v>11</v>
      </c>
      <c r="DZ189" s="17">
        <v>17</v>
      </c>
      <c r="EA189" s="17">
        <v>22</v>
      </c>
      <c r="EB189" s="17">
        <v>22</v>
      </c>
      <c r="EC189" s="17">
        <v>20</v>
      </c>
      <c r="ED189" s="17">
        <v>16</v>
      </c>
      <c r="EE189" s="20">
        <v>12</v>
      </c>
      <c r="EF189" s="20">
        <v>9</v>
      </c>
      <c r="EG189" s="97">
        <v>8</v>
      </c>
      <c r="EI189" s="129">
        <f t="shared" si="31"/>
        <v>0.12000000000000011</v>
      </c>
      <c r="EJ189" s="129">
        <f t="shared" si="32"/>
        <v>0</v>
      </c>
      <c r="EK189" s="129">
        <f t="shared" si="33"/>
        <v>0.71000000000000019</v>
      </c>
      <c r="EL189" s="129">
        <f t="shared" si="34"/>
        <v>0.50999999999999979</v>
      </c>
      <c r="EM189" s="129">
        <f t="shared" si="35"/>
        <v>0.14999999999999991</v>
      </c>
      <c r="EN189" s="129">
        <f t="shared" si="36"/>
        <v>0.73000000000000009</v>
      </c>
      <c r="EO189" s="129">
        <f t="shared" si="37"/>
        <v>0</v>
      </c>
      <c r="EP189" s="129">
        <f t="shared" si="38"/>
        <v>-0.73</v>
      </c>
      <c r="EQ189" s="129">
        <f t="shared" si="39"/>
        <v>0.5</v>
      </c>
      <c r="ER189" s="129">
        <f t="shared" si="40"/>
        <v>-0.29000000000000004</v>
      </c>
      <c r="ES189" s="129">
        <f t="shared" si="41"/>
        <v>1.42</v>
      </c>
      <c r="ET189" s="129">
        <f t="shared" si="42"/>
        <v>1.26</v>
      </c>
      <c r="EU189" s="129">
        <f t="shared" si="43"/>
        <v>0.72</v>
      </c>
      <c r="EV189" s="129">
        <f t="shared" si="44"/>
        <v>-0.90999999999999992</v>
      </c>
      <c r="EW189" s="129">
        <f t="shared" si="45"/>
        <v>0.94</v>
      </c>
    </row>
    <row r="190" spans="1:153" s="1" customFormat="1" ht="14">
      <c r="A190" s="2" t="s">
        <v>1385</v>
      </c>
      <c r="B190" s="2" t="s">
        <v>1666</v>
      </c>
      <c r="C190" s="2">
        <v>13</v>
      </c>
      <c r="D190" s="2">
        <v>4</v>
      </c>
      <c r="E190" s="2">
        <v>30362482</v>
      </c>
      <c r="F190" s="2">
        <v>153.4</v>
      </c>
      <c r="G190" s="2">
        <v>46.4</v>
      </c>
      <c r="H190" s="2" t="s">
        <v>167</v>
      </c>
      <c r="I190" s="2"/>
      <c r="J190" s="2" t="s">
        <v>238</v>
      </c>
      <c r="K190" s="2" t="s">
        <v>279</v>
      </c>
      <c r="L190" s="30" t="s">
        <v>168</v>
      </c>
      <c r="M190" s="30"/>
      <c r="N190" s="30"/>
      <c r="O190" s="30"/>
      <c r="P190" s="3" t="s">
        <v>557</v>
      </c>
      <c r="Q190" s="3">
        <v>8</v>
      </c>
      <c r="R190" s="2">
        <v>3</v>
      </c>
      <c r="S190" s="2">
        <v>1</v>
      </c>
      <c r="T190" s="2" t="s">
        <v>1386</v>
      </c>
      <c r="U190" s="33"/>
      <c r="V190" s="3" t="s">
        <v>558</v>
      </c>
      <c r="W190" s="3">
        <v>31</v>
      </c>
      <c r="X190" s="2">
        <v>30</v>
      </c>
      <c r="Y190" s="2">
        <v>23</v>
      </c>
      <c r="Z190" s="13"/>
      <c r="AA190" s="34" t="s">
        <v>242</v>
      </c>
      <c r="AB190" s="12" t="s">
        <v>217</v>
      </c>
      <c r="AC190" s="12">
        <v>61</v>
      </c>
      <c r="AD190" s="13">
        <v>41</v>
      </c>
      <c r="AE190" s="13">
        <v>35</v>
      </c>
      <c r="AF190" s="2"/>
      <c r="AG190" s="34" t="s">
        <v>180</v>
      </c>
      <c r="AH190" s="2" t="s">
        <v>177</v>
      </c>
      <c r="AI190" s="2" t="s">
        <v>248</v>
      </c>
      <c r="AJ190" s="2" t="s">
        <v>559</v>
      </c>
      <c r="AK190" s="2" t="s">
        <v>444</v>
      </c>
      <c r="AL190" s="2" t="s">
        <v>87</v>
      </c>
      <c r="AM190" s="1" t="s">
        <v>242</v>
      </c>
      <c r="AN190" s="2" t="s">
        <v>89</v>
      </c>
      <c r="AO190" s="1" t="s">
        <v>108</v>
      </c>
      <c r="AP190" s="2" t="s">
        <v>91</v>
      </c>
      <c r="AQ190" s="1" t="s">
        <v>560</v>
      </c>
      <c r="AR190" s="2" t="s">
        <v>93</v>
      </c>
      <c r="AS190" s="14" t="s">
        <v>561</v>
      </c>
      <c r="AT190" s="15" t="s">
        <v>95</v>
      </c>
      <c r="AU190" s="1">
        <v>0</v>
      </c>
      <c r="AV190" s="104">
        <v>4.66</v>
      </c>
      <c r="AW190" s="105">
        <v>3.43</v>
      </c>
      <c r="AX190" s="115">
        <v>2.52</v>
      </c>
      <c r="AY190" s="114">
        <v>2.2200000000000002</v>
      </c>
      <c r="AZ190" s="115">
        <v>1.89</v>
      </c>
      <c r="BA190" s="123">
        <v>2.08</v>
      </c>
      <c r="BB190" s="106">
        <v>2.0099999999999998</v>
      </c>
      <c r="BC190" s="108">
        <v>2.12</v>
      </c>
      <c r="BD190" s="107">
        <v>2.91</v>
      </c>
      <c r="BE190" s="106">
        <v>3.19</v>
      </c>
      <c r="BF190" s="106">
        <v>2.4700000000000002</v>
      </c>
      <c r="BG190" s="106">
        <v>3.03</v>
      </c>
      <c r="BH190" s="106">
        <v>2.04</v>
      </c>
      <c r="BI190" s="8">
        <v>2.91</v>
      </c>
      <c r="BJ190" s="7">
        <v>5.52</v>
      </c>
      <c r="BK190" s="7">
        <v>6.17</v>
      </c>
      <c r="BL190" s="4">
        <v>7.13</v>
      </c>
      <c r="BM190" s="4">
        <v>11.33</v>
      </c>
      <c r="BN190" s="4">
        <v>4.92</v>
      </c>
      <c r="BO190" s="37">
        <v>3.62</v>
      </c>
      <c r="BP190" s="5">
        <v>2.63</v>
      </c>
      <c r="BQ190" s="5">
        <v>1.89</v>
      </c>
      <c r="BR190" s="5">
        <v>1.61</v>
      </c>
      <c r="BS190" s="41">
        <v>2.78</v>
      </c>
      <c r="BT190" s="7">
        <v>2.87</v>
      </c>
      <c r="BU190" s="8">
        <v>2.56</v>
      </c>
      <c r="BV190" s="6">
        <v>2.75</v>
      </c>
      <c r="BW190" s="7">
        <v>2.39</v>
      </c>
      <c r="BX190" s="7">
        <v>2.86</v>
      </c>
      <c r="BY190" s="7">
        <v>4.88</v>
      </c>
      <c r="BZ190" s="7">
        <v>2.4</v>
      </c>
      <c r="CA190" s="8">
        <v>2.94</v>
      </c>
      <c r="CB190" s="7">
        <v>3.8</v>
      </c>
      <c r="CC190" s="7">
        <v>7.07</v>
      </c>
      <c r="CD190" s="4">
        <v>11.24</v>
      </c>
      <c r="CE190" s="4">
        <v>15.85</v>
      </c>
      <c r="CF190" s="16">
        <v>23.94</v>
      </c>
      <c r="CG190" s="38">
        <v>28.53</v>
      </c>
      <c r="CH190" s="23">
        <v>30.99</v>
      </c>
      <c r="CI190" s="40">
        <v>31.17</v>
      </c>
      <c r="CJ190" s="23">
        <v>31.8</v>
      </c>
      <c r="CK190" s="42">
        <v>33.39</v>
      </c>
      <c r="CL190" s="17">
        <v>34.770000000000003</v>
      </c>
      <c r="CM190" s="19">
        <v>35.86</v>
      </c>
      <c r="CN190" s="18">
        <v>37.1</v>
      </c>
      <c r="CO190" s="17">
        <v>39.130000000000003</v>
      </c>
      <c r="CP190" s="17">
        <v>39.6</v>
      </c>
      <c r="CQ190" s="17">
        <v>37.61</v>
      </c>
      <c r="CR190" s="17">
        <v>44.08</v>
      </c>
      <c r="CS190" s="19">
        <v>47.43</v>
      </c>
      <c r="CT190" s="17">
        <v>43.2</v>
      </c>
      <c r="CU190" s="17">
        <v>43.89</v>
      </c>
      <c r="CV190" s="16">
        <v>41.08</v>
      </c>
      <c r="CW190" s="16">
        <v>38.76</v>
      </c>
      <c r="CX190" s="16">
        <v>24.03</v>
      </c>
      <c r="CY190" s="38">
        <v>28.61</v>
      </c>
      <c r="CZ190" s="23">
        <v>30.19</v>
      </c>
      <c r="DA190" s="23">
        <v>30.88</v>
      </c>
      <c r="DB190" s="23">
        <v>31.83</v>
      </c>
      <c r="DC190" s="42">
        <v>33.770000000000003</v>
      </c>
      <c r="DD190" s="17">
        <v>34.950000000000003</v>
      </c>
      <c r="DE190" s="19">
        <v>35.32</v>
      </c>
      <c r="DF190" s="18">
        <v>36.869999999999997</v>
      </c>
      <c r="DG190" s="17">
        <v>38.53</v>
      </c>
      <c r="DH190" s="17">
        <v>40.96</v>
      </c>
      <c r="DI190" s="17">
        <v>37.83</v>
      </c>
      <c r="DJ190" s="17">
        <v>44.62</v>
      </c>
      <c r="DK190" s="19">
        <v>46.66</v>
      </c>
      <c r="DL190" s="17">
        <v>42.81</v>
      </c>
      <c r="DM190" s="17">
        <v>43.74</v>
      </c>
      <c r="DN190" s="16">
        <v>40.130000000000003</v>
      </c>
      <c r="DO190" s="16">
        <v>38.39</v>
      </c>
      <c r="DP190" s="16">
        <v>2</v>
      </c>
      <c r="DQ190" s="20">
        <v>2</v>
      </c>
      <c r="DR190" s="23">
        <v>0</v>
      </c>
      <c r="DS190" s="23">
        <v>0</v>
      </c>
      <c r="DT190" s="23">
        <v>0</v>
      </c>
      <c r="DU190" s="23">
        <v>-4</v>
      </c>
      <c r="DV190" s="17">
        <v>-4</v>
      </c>
      <c r="DW190" s="17">
        <v>-4</v>
      </c>
      <c r="DX190" s="17">
        <v>-4</v>
      </c>
      <c r="DY190" s="17">
        <v>-8</v>
      </c>
      <c r="DZ190" s="17">
        <v>-12</v>
      </c>
      <c r="EA190" s="17">
        <v>-21</v>
      </c>
      <c r="EB190" s="17">
        <v>-29</v>
      </c>
      <c r="EC190" s="17">
        <v>-27</v>
      </c>
      <c r="ED190" s="17">
        <v>-21</v>
      </c>
      <c r="EE190" s="17">
        <v>-12</v>
      </c>
      <c r="EF190" s="20">
        <v>-7</v>
      </c>
      <c r="EG190" s="20">
        <v>-7</v>
      </c>
      <c r="EI190" s="129">
        <f t="shared" si="31"/>
        <v>-0.25999999999999979</v>
      </c>
      <c r="EJ190" s="129">
        <f t="shared" si="32"/>
        <v>-0.18999999999999995</v>
      </c>
      <c r="EK190" s="129">
        <f t="shared" si="33"/>
        <v>-0.10999999999999988</v>
      </c>
      <c r="EL190" s="129">
        <f t="shared" si="34"/>
        <v>0.33000000000000029</v>
      </c>
      <c r="EM190" s="129">
        <f t="shared" si="35"/>
        <v>0.2799999999999998</v>
      </c>
      <c r="EN190" s="129">
        <f t="shared" si="36"/>
        <v>-0.69999999999999973</v>
      </c>
      <c r="EO190" s="129">
        <f t="shared" si="37"/>
        <v>-0.86000000000000032</v>
      </c>
      <c r="EP190" s="129">
        <f t="shared" si="38"/>
        <v>-0.43999999999999995</v>
      </c>
      <c r="EQ190" s="129">
        <f t="shared" si="39"/>
        <v>0.16000000000000014</v>
      </c>
      <c r="ER190" s="129">
        <f t="shared" si="40"/>
        <v>0.79999999999999982</v>
      </c>
      <c r="ES190" s="129">
        <f t="shared" si="41"/>
        <v>-0.38999999999999968</v>
      </c>
      <c r="ET190" s="129">
        <f t="shared" si="42"/>
        <v>-1.85</v>
      </c>
      <c r="EU190" s="129">
        <f t="shared" si="43"/>
        <v>-0.35999999999999988</v>
      </c>
      <c r="EV190" s="129">
        <f t="shared" si="44"/>
        <v>-2.9999999999999805E-2</v>
      </c>
      <c r="EW190" s="129">
        <f t="shared" si="45"/>
        <v>1.7199999999999998</v>
      </c>
    </row>
    <row r="191" spans="1:153" ht="14">
      <c r="A191" s="2" t="s">
        <v>1383</v>
      </c>
      <c r="B191" s="2" t="s">
        <v>1666</v>
      </c>
      <c r="C191" s="2">
        <v>14</v>
      </c>
      <c r="D191" s="2">
        <v>3</v>
      </c>
      <c r="E191" s="2">
        <v>52744712</v>
      </c>
      <c r="F191" s="2">
        <v>158.4</v>
      </c>
      <c r="G191" s="2">
        <v>47</v>
      </c>
      <c r="H191" s="2" t="s">
        <v>167</v>
      </c>
      <c r="I191" s="2"/>
      <c r="J191" s="2"/>
      <c r="K191" s="2" t="s">
        <v>279</v>
      </c>
      <c r="L191" s="30" t="s">
        <v>168</v>
      </c>
      <c r="M191" s="30"/>
      <c r="N191" s="30"/>
      <c r="O191" s="30"/>
      <c r="P191" s="51"/>
      <c r="Q191" s="51"/>
      <c r="T191" s="2" t="s">
        <v>1384</v>
      </c>
      <c r="U191" s="33"/>
      <c r="V191" s="3" t="s">
        <v>551</v>
      </c>
      <c r="W191" s="3">
        <v>33</v>
      </c>
      <c r="X191" s="2">
        <v>19</v>
      </c>
      <c r="Y191" s="2">
        <v>23</v>
      </c>
      <c r="AA191" s="68"/>
      <c r="AB191" s="12" t="s">
        <v>126</v>
      </c>
      <c r="AC191" s="12">
        <v>75</v>
      </c>
      <c r="AD191" s="13">
        <v>52</v>
      </c>
      <c r="AE191" s="13">
        <v>44</v>
      </c>
      <c r="AF191" s="13"/>
      <c r="AG191" s="34" t="s">
        <v>152</v>
      </c>
      <c r="AH191" s="2" t="s">
        <v>218</v>
      </c>
      <c r="AI191" s="2" t="s">
        <v>265</v>
      </c>
      <c r="AJ191" s="2" t="s">
        <v>129</v>
      </c>
      <c r="AK191" s="2" t="s">
        <v>359</v>
      </c>
      <c r="AL191" s="2" t="s">
        <v>87</v>
      </c>
      <c r="AM191" s="1" t="s">
        <v>443</v>
      </c>
      <c r="AN191" s="2" t="s">
        <v>89</v>
      </c>
      <c r="AO191" s="1" t="s">
        <v>108</v>
      </c>
      <c r="AP191" s="2" t="s">
        <v>91</v>
      </c>
      <c r="AQ191" s="1" t="s">
        <v>552</v>
      </c>
      <c r="AR191" s="2" t="s">
        <v>93</v>
      </c>
      <c r="AS191" s="14" t="s">
        <v>553</v>
      </c>
      <c r="AT191" s="15" t="s">
        <v>95</v>
      </c>
      <c r="AU191" s="1">
        <v>0</v>
      </c>
      <c r="AV191" s="104">
        <v>5.41</v>
      </c>
      <c r="AW191" s="105">
        <v>3.62</v>
      </c>
      <c r="AX191" s="115">
        <v>3.18</v>
      </c>
      <c r="AY191" s="107">
        <v>2.67</v>
      </c>
      <c r="AZ191" s="106">
        <v>3.07</v>
      </c>
      <c r="BA191" s="108">
        <v>2.52</v>
      </c>
      <c r="BB191" s="106">
        <v>1.42</v>
      </c>
      <c r="BC191" s="108">
        <v>2.14</v>
      </c>
      <c r="BD191" s="107">
        <v>2.74</v>
      </c>
      <c r="BE191" s="106">
        <v>4.0199999999999996</v>
      </c>
      <c r="BF191" s="106">
        <v>6.97</v>
      </c>
      <c r="BG191" s="106">
        <v>4.88</v>
      </c>
      <c r="BH191" s="106">
        <v>1.52</v>
      </c>
      <c r="BI191" s="8">
        <v>2.91</v>
      </c>
      <c r="BJ191" s="7">
        <v>3.49</v>
      </c>
      <c r="BK191" s="9">
        <v>4.97</v>
      </c>
      <c r="BL191" s="4">
        <v>11.07</v>
      </c>
      <c r="BM191" s="4">
        <v>16.97</v>
      </c>
      <c r="BN191" s="4">
        <v>5.99</v>
      </c>
      <c r="BO191" s="37">
        <v>4.5199999999999996</v>
      </c>
      <c r="BP191" s="5">
        <v>2.91</v>
      </c>
      <c r="BQ191" s="53">
        <v>2.87</v>
      </c>
      <c r="BR191" s="53">
        <v>2.14</v>
      </c>
      <c r="BS191" s="54">
        <v>3.24</v>
      </c>
      <c r="BT191" s="53">
        <v>3.36</v>
      </c>
      <c r="BU191" s="54">
        <v>3.02</v>
      </c>
      <c r="BV191" s="6">
        <v>3.38</v>
      </c>
      <c r="BW191" s="7">
        <v>4.25</v>
      </c>
      <c r="BX191" s="7">
        <v>6.34</v>
      </c>
      <c r="BY191" s="7">
        <v>3.69</v>
      </c>
      <c r="BZ191" s="7">
        <v>0</v>
      </c>
      <c r="CA191" s="8">
        <v>0</v>
      </c>
      <c r="CB191" s="7">
        <v>2.9</v>
      </c>
      <c r="CC191" s="9">
        <v>4.68</v>
      </c>
      <c r="CD191" s="4">
        <v>9.68</v>
      </c>
      <c r="CE191" s="4">
        <v>17.88</v>
      </c>
      <c r="CF191" s="16">
        <v>27.66</v>
      </c>
      <c r="CG191" s="38">
        <v>28.32</v>
      </c>
      <c r="CH191" s="23">
        <v>29.75</v>
      </c>
      <c r="CI191" s="18">
        <v>31.39</v>
      </c>
      <c r="CJ191" s="17">
        <v>32.33</v>
      </c>
      <c r="CK191" s="19">
        <v>34.57</v>
      </c>
      <c r="CL191" s="17">
        <v>35.159999999999997</v>
      </c>
      <c r="CM191" s="19">
        <v>36.369999999999997</v>
      </c>
      <c r="CN191" s="18">
        <v>36.840000000000003</v>
      </c>
      <c r="CO191" s="17">
        <v>36.270000000000003</v>
      </c>
      <c r="CP191" s="17">
        <v>37.28</v>
      </c>
      <c r="CQ191" s="17">
        <v>39.520000000000003</v>
      </c>
      <c r="CR191" s="17">
        <v>43.3</v>
      </c>
      <c r="CS191" s="19">
        <v>44.95</v>
      </c>
      <c r="CT191" s="17">
        <v>48.37</v>
      </c>
      <c r="CU191" s="20">
        <v>44.2</v>
      </c>
      <c r="CV191" s="16">
        <v>46.58</v>
      </c>
      <c r="CW191" s="16">
        <v>39.61</v>
      </c>
      <c r="CX191" s="16">
        <v>27.03</v>
      </c>
      <c r="CY191" s="38">
        <v>27.2</v>
      </c>
      <c r="CZ191" s="23">
        <v>29.69</v>
      </c>
      <c r="DA191" s="17">
        <v>31.76</v>
      </c>
      <c r="DB191" s="17">
        <v>32.96</v>
      </c>
      <c r="DC191" s="19">
        <v>34.93</v>
      </c>
      <c r="DD191" s="17">
        <v>35.31</v>
      </c>
      <c r="DE191" s="19">
        <v>36.299999999999997</v>
      </c>
      <c r="DF191" s="18">
        <v>36.979999999999997</v>
      </c>
      <c r="DG191" s="17">
        <v>35.799999999999997</v>
      </c>
      <c r="DH191" s="17">
        <v>37.159999999999997</v>
      </c>
      <c r="DI191" s="17">
        <v>38.979999999999997</v>
      </c>
      <c r="DJ191" s="17">
        <v>43.52</v>
      </c>
      <c r="DK191" s="19">
        <v>44.36</v>
      </c>
      <c r="DL191" s="17">
        <v>48.27</v>
      </c>
      <c r="DM191" s="20">
        <v>44.01</v>
      </c>
      <c r="DN191" s="16">
        <v>47.28</v>
      </c>
      <c r="DO191" s="16">
        <v>38.92</v>
      </c>
      <c r="DP191" s="16">
        <v>-2</v>
      </c>
      <c r="DQ191" s="20">
        <v>-3</v>
      </c>
      <c r="DR191" s="23">
        <v>-1</v>
      </c>
      <c r="DS191" s="17">
        <v>-1</v>
      </c>
      <c r="DT191" s="17">
        <v>-2</v>
      </c>
      <c r="DU191" s="17">
        <v>-5</v>
      </c>
      <c r="DV191" s="17">
        <v>-7</v>
      </c>
      <c r="DW191" s="17">
        <v>-3</v>
      </c>
      <c r="DX191" s="17">
        <v>0</v>
      </c>
      <c r="DY191" s="17">
        <v>8</v>
      </c>
      <c r="DZ191" s="17">
        <v>18</v>
      </c>
      <c r="EA191" s="17">
        <v>29</v>
      </c>
      <c r="EB191" s="17">
        <v>32</v>
      </c>
      <c r="EC191" s="17">
        <v>27</v>
      </c>
      <c r="ED191" s="17">
        <v>19</v>
      </c>
      <c r="EE191" s="20">
        <v>11</v>
      </c>
      <c r="EF191" s="20">
        <v>6</v>
      </c>
      <c r="EG191" s="20">
        <v>2</v>
      </c>
      <c r="EI191" s="129">
        <f t="shared" si="31"/>
        <v>-0.58000000000000007</v>
      </c>
      <c r="EJ191" s="129">
        <f t="shared" si="32"/>
        <v>-0.89999999999999947</v>
      </c>
      <c r="EK191" s="129">
        <f t="shared" si="33"/>
        <v>0.27</v>
      </c>
      <c r="EL191" s="129">
        <f t="shared" si="34"/>
        <v>-0.20000000000000018</v>
      </c>
      <c r="EM191" s="129">
        <f t="shared" si="35"/>
        <v>0.92999999999999972</v>
      </c>
      <c r="EN191" s="129">
        <f t="shared" si="36"/>
        <v>-0.7200000000000002</v>
      </c>
      <c r="EO191" s="129">
        <f t="shared" si="37"/>
        <v>-1.94</v>
      </c>
      <c r="EP191" s="129">
        <f t="shared" si="38"/>
        <v>-0.87999999999999989</v>
      </c>
      <c r="EQ191" s="129">
        <f t="shared" si="39"/>
        <v>-0.63999999999999968</v>
      </c>
      <c r="ER191" s="129">
        <f t="shared" si="40"/>
        <v>-0.23000000000000043</v>
      </c>
      <c r="ES191" s="129">
        <f t="shared" si="41"/>
        <v>0.62999999999999989</v>
      </c>
      <c r="ET191" s="129">
        <f t="shared" si="42"/>
        <v>1.19</v>
      </c>
      <c r="EU191" s="129">
        <f t="shared" si="43"/>
        <v>1.52</v>
      </c>
      <c r="EV191" s="129">
        <f t="shared" si="44"/>
        <v>2.91</v>
      </c>
      <c r="EW191" s="129">
        <f t="shared" si="45"/>
        <v>0.5900000000000003</v>
      </c>
    </row>
    <row r="192" spans="1:153" ht="14">
      <c r="A192" s="2" t="s">
        <v>1381</v>
      </c>
      <c r="B192" s="2" t="s">
        <v>1667</v>
      </c>
      <c r="C192" s="2">
        <v>15</v>
      </c>
      <c r="D192" s="2">
        <v>6</v>
      </c>
      <c r="E192" s="2">
        <v>50489723</v>
      </c>
      <c r="F192" s="2">
        <v>177.8</v>
      </c>
      <c r="G192" s="2">
        <v>56.6</v>
      </c>
      <c r="H192" s="2" t="s">
        <v>167</v>
      </c>
      <c r="I192" s="2"/>
      <c r="J192" s="2"/>
      <c r="K192" s="2" t="s">
        <v>279</v>
      </c>
      <c r="L192" s="30" t="s">
        <v>168</v>
      </c>
      <c r="M192" s="30"/>
      <c r="N192" s="30"/>
      <c r="O192" s="30"/>
      <c r="P192" s="51"/>
      <c r="Q192" s="51"/>
      <c r="T192" s="2" t="s">
        <v>1382</v>
      </c>
      <c r="U192" s="33"/>
      <c r="V192" s="3" t="s">
        <v>115</v>
      </c>
      <c r="W192" s="3">
        <v>38</v>
      </c>
      <c r="X192" s="2">
        <v>30</v>
      </c>
      <c r="Y192" s="2">
        <v>22</v>
      </c>
      <c r="AA192" s="68"/>
      <c r="AB192" s="12" t="s">
        <v>116</v>
      </c>
      <c r="AC192" s="12">
        <v>68</v>
      </c>
      <c r="AD192" s="13">
        <v>56</v>
      </c>
      <c r="AE192" s="13">
        <v>45</v>
      </c>
      <c r="AF192" s="13"/>
      <c r="AG192" s="34" t="s">
        <v>152</v>
      </c>
      <c r="AH192" s="2" t="s">
        <v>127</v>
      </c>
      <c r="AI192" s="2" t="s">
        <v>104</v>
      </c>
      <c r="AJ192" s="2" t="s">
        <v>105</v>
      </c>
      <c r="AK192" s="2" t="s">
        <v>513</v>
      </c>
      <c r="AL192" s="2" t="s">
        <v>87</v>
      </c>
      <c r="AM192" s="1" t="s">
        <v>242</v>
      </c>
      <c r="AN192" s="2" t="s">
        <v>89</v>
      </c>
      <c r="AO192" s="1" t="s">
        <v>108</v>
      </c>
      <c r="AP192" s="2" t="s">
        <v>91</v>
      </c>
      <c r="AQ192" s="1" t="s">
        <v>549</v>
      </c>
      <c r="AR192" s="2" t="s">
        <v>93</v>
      </c>
      <c r="AS192" s="14" t="s">
        <v>544</v>
      </c>
      <c r="AT192" s="15" t="s">
        <v>95</v>
      </c>
      <c r="AU192" s="1">
        <v>1</v>
      </c>
      <c r="AV192" s="104">
        <v>7.46</v>
      </c>
      <c r="AW192" s="105">
        <v>4.62</v>
      </c>
      <c r="AX192" s="115">
        <v>4.5599999999999996</v>
      </c>
      <c r="AY192" s="107">
        <v>2.91</v>
      </c>
      <c r="AZ192" s="106">
        <v>2.3199999999999998</v>
      </c>
      <c r="BA192" s="108">
        <v>3.02</v>
      </c>
      <c r="BB192" s="106">
        <v>2.39</v>
      </c>
      <c r="BC192" s="108">
        <v>2.76</v>
      </c>
      <c r="BD192" s="107">
        <v>3.44</v>
      </c>
      <c r="BE192" s="106">
        <v>5.01</v>
      </c>
      <c r="BF192" s="106">
        <v>7.97</v>
      </c>
      <c r="BG192" s="106">
        <v>8.14</v>
      </c>
      <c r="BH192" s="106">
        <v>3.78</v>
      </c>
      <c r="BI192" s="8">
        <v>3.78</v>
      </c>
      <c r="BJ192" s="7">
        <v>5.6</v>
      </c>
      <c r="BK192" s="9">
        <v>8.9600000000000009</v>
      </c>
      <c r="BL192" s="4">
        <v>12.16</v>
      </c>
      <c r="BM192" s="4">
        <v>18.13</v>
      </c>
      <c r="BN192" s="4">
        <v>7.65</v>
      </c>
      <c r="BO192" s="37">
        <v>5.59</v>
      </c>
      <c r="BP192" s="5">
        <v>4.8600000000000003</v>
      </c>
      <c r="BQ192" s="7">
        <v>4.01</v>
      </c>
      <c r="BR192" s="7">
        <v>2.92</v>
      </c>
      <c r="BS192" s="8">
        <v>3.34</v>
      </c>
      <c r="BT192" s="7">
        <v>3.37</v>
      </c>
      <c r="BU192" s="8">
        <v>3.6</v>
      </c>
      <c r="BV192" s="6">
        <v>4.29</v>
      </c>
      <c r="BW192" s="7">
        <v>6.56</v>
      </c>
      <c r="BX192" s="7">
        <v>7.67</v>
      </c>
      <c r="BY192" s="7">
        <v>8.4499999999999993</v>
      </c>
      <c r="BZ192" s="7">
        <v>3.96</v>
      </c>
      <c r="CA192" s="8">
        <v>5.73</v>
      </c>
      <c r="CB192" s="7">
        <v>6.24</v>
      </c>
      <c r="CC192" s="9">
        <v>8.69</v>
      </c>
      <c r="CD192" s="4">
        <v>11.17</v>
      </c>
      <c r="CE192" s="4">
        <v>17.440000000000001</v>
      </c>
      <c r="CF192" s="16">
        <v>29.94</v>
      </c>
      <c r="CG192" s="38">
        <v>34.97</v>
      </c>
      <c r="CH192" s="23">
        <v>36.409999999999997</v>
      </c>
      <c r="CI192" s="18">
        <v>35.82</v>
      </c>
      <c r="CJ192" s="17">
        <v>37.14</v>
      </c>
      <c r="CK192" s="19">
        <v>39.75</v>
      </c>
      <c r="CL192" s="17">
        <v>40.65</v>
      </c>
      <c r="CM192" s="19">
        <v>41.71</v>
      </c>
      <c r="CN192" s="18">
        <v>44.12</v>
      </c>
      <c r="CO192" s="17">
        <v>46.23</v>
      </c>
      <c r="CP192" s="17">
        <v>44.94</v>
      </c>
      <c r="CQ192" s="17">
        <v>45.46</v>
      </c>
      <c r="CR192" s="17">
        <v>49.85</v>
      </c>
      <c r="CS192" s="19">
        <v>50.82</v>
      </c>
      <c r="CT192" s="17">
        <v>56.96</v>
      </c>
      <c r="CU192" s="20">
        <v>51.33</v>
      </c>
      <c r="CV192" s="16">
        <v>50.57</v>
      </c>
      <c r="CW192" s="16">
        <v>48.51</v>
      </c>
      <c r="CX192" s="16">
        <v>29.29</v>
      </c>
      <c r="CY192" s="38">
        <v>34.130000000000003</v>
      </c>
      <c r="CZ192" s="23">
        <v>36.229999999999997</v>
      </c>
      <c r="DA192" s="17">
        <v>35.68</v>
      </c>
      <c r="DB192" s="17">
        <v>37.39</v>
      </c>
      <c r="DC192" s="19">
        <v>39.979999999999997</v>
      </c>
      <c r="DD192" s="17">
        <v>39.29</v>
      </c>
      <c r="DE192" s="19">
        <v>41.21</v>
      </c>
      <c r="DF192" s="18">
        <v>43.21</v>
      </c>
      <c r="DG192" s="17">
        <v>44.83</v>
      </c>
      <c r="DH192" s="17">
        <v>44.82</v>
      </c>
      <c r="DI192" s="17">
        <v>45.75</v>
      </c>
      <c r="DJ192" s="17">
        <v>48.83</v>
      </c>
      <c r="DK192" s="19">
        <v>50.79</v>
      </c>
      <c r="DL192" s="17">
        <v>57.8</v>
      </c>
      <c r="DM192" s="20">
        <v>52.01</v>
      </c>
      <c r="DN192" s="16">
        <v>51.4</v>
      </c>
      <c r="DO192" s="16">
        <v>48.08</v>
      </c>
      <c r="DP192" s="16">
        <v>8</v>
      </c>
      <c r="DQ192" s="20">
        <v>5</v>
      </c>
      <c r="DR192" s="23">
        <v>5</v>
      </c>
      <c r="DS192" s="17">
        <v>7</v>
      </c>
      <c r="DT192" s="17">
        <v>3</v>
      </c>
      <c r="DU192" s="17">
        <v>0</v>
      </c>
      <c r="DV192" s="17">
        <v>-2</v>
      </c>
      <c r="DW192" s="17">
        <v>-1</v>
      </c>
      <c r="DX192" s="17">
        <v>3</v>
      </c>
      <c r="DY192" s="17">
        <v>9</v>
      </c>
      <c r="DZ192" s="17">
        <v>18</v>
      </c>
      <c r="EA192" s="17">
        <v>29</v>
      </c>
      <c r="EB192" s="17">
        <v>28</v>
      </c>
      <c r="EC192" s="17">
        <v>26</v>
      </c>
      <c r="ED192" s="17">
        <v>22</v>
      </c>
      <c r="EE192" s="20">
        <v>16</v>
      </c>
      <c r="EF192" s="20">
        <v>12</v>
      </c>
      <c r="EG192" s="20">
        <v>11</v>
      </c>
      <c r="EI192" s="129">
        <f t="shared" si="31"/>
        <v>-0.19000000000000039</v>
      </c>
      <c r="EJ192" s="129">
        <f t="shared" si="32"/>
        <v>-0.96999999999999975</v>
      </c>
      <c r="EK192" s="129">
        <f t="shared" si="33"/>
        <v>-0.30000000000000071</v>
      </c>
      <c r="EL192" s="129">
        <f t="shared" si="34"/>
        <v>-1.0999999999999996</v>
      </c>
      <c r="EM192" s="129">
        <f t="shared" si="35"/>
        <v>-0.60000000000000009</v>
      </c>
      <c r="EN192" s="129">
        <f t="shared" si="36"/>
        <v>-0.31999999999999984</v>
      </c>
      <c r="EO192" s="129">
        <f t="shared" si="37"/>
        <v>-0.98</v>
      </c>
      <c r="EP192" s="129">
        <f t="shared" si="38"/>
        <v>-0.8400000000000003</v>
      </c>
      <c r="EQ192" s="129">
        <f t="shared" si="39"/>
        <v>-0.85000000000000009</v>
      </c>
      <c r="ER192" s="129">
        <f t="shared" si="40"/>
        <v>-1.5499999999999998</v>
      </c>
      <c r="ES192" s="129">
        <f t="shared" si="41"/>
        <v>0.29999999999999982</v>
      </c>
      <c r="ET192" s="129">
        <f t="shared" si="42"/>
        <v>-0.30999999999999872</v>
      </c>
      <c r="EU192" s="129">
        <f t="shared" si="43"/>
        <v>-0.18000000000000016</v>
      </c>
      <c r="EV192" s="129">
        <f t="shared" si="44"/>
        <v>-1.9500000000000006</v>
      </c>
      <c r="EW192" s="129">
        <f t="shared" si="45"/>
        <v>-0.64000000000000057</v>
      </c>
    </row>
    <row r="193" spans="1:153" ht="14">
      <c r="A193" s="2" t="s">
        <v>1354</v>
      </c>
      <c r="B193" s="2" t="s">
        <v>1666</v>
      </c>
      <c r="C193" s="2">
        <v>21</v>
      </c>
      <c r="D193" s="2">
        <v>3</v>
      </c>
      <c r="E193" s="2">
        <v>51884840</v>
      </c>
      <c r="F193" s="2">
        <v>166.7</v>
      </c>
      <c r="G193" s="2">
        <v>54.7</v>
      </c>
      <c r="H193" s="2" t="s">
        <v>167</v>
      </c>
      <c r="I193" s="2"/>
      <c r="J193" s="2"/>
      <c r="K193" s="2" t="s">
        <v>279</v>
      </c>
      <c r="L193" s="30" t="s">
        <v>434</v>
      </c>
      <c r="M193" s="30"/>
      <c r="N193" s="30"/>
      <c r="O193" s="30"/>
      <c r="P193" s="2"/>
      <c r="Q193" s="2"/>
      <c r="R193" s="2"/>
      <c r="S193" s="2"/>
      <c r="T193" s="2"/>
      <c r="U193" s="33"/>
      <c r="V193" s="3" t="s">
        <v>435</v>
      </c>
      <c r="W193" s="3">
        <v>26</v>
      </c>
      <c r="X193" s="2">
        <v>13</v>
      </c>
      <c r="Y193" s="2">
        <v>15</v>
      </c>
      <c r="Z193" s="2" t="s">
        <v>280</v>
      </c>
      <c r="AA193" s="2"/>
      <c r="AB193" s="3" t="s">
        <v>138</v>
      </c>
      <c r="AC193" s="3">
        <v>46</v>
      </c>
      <c r="AD193" s="2">
        <v>23</v>
      </c>
      <c r="AE193" s="2">
        <v>18</v>
      </c>
      <c r="AF193" s="2"/>
      <c r="AG193" s="33" t="s">
        <v>152</v>
      </c>
      <c r="AH193" s="2" t="s">
        <v>103</v>
      </c>
      <c r="AI193" s="2" t="s">
        <v>352</v>
      </c>
      <c r="AJ193" s="2" t="s">
        <v>342</v>
      </c>
      <c r="AK193" s="2" t="s">
        <v>436</v>
      </c>
      <c r="AL193" s="2" t="s">
        <v>87</v>
      </c>
      <c r="AM193" s="1" t="s">
        <v>209</v>
      </c>
      <c r="AN193" s="2" t="s">
        <v>89</v>
      </c>
      <c r="AO193" s="1" t="s">
        <v>108</v>
      </c>
      <c r="AP193" s="2" t="s">
        <v>91</v>
      </c>
      <c r="AQ193" s="1" t="s">
        <v>437</v>
      </c>
      <c r="AR193" s="2" t="s">
        <v>93</v>
      </c>
      <c r="AS193" s="14" t="s">
        <v>438</v>
      </c>
      <c r="AT193" s="15" t="s">
        <v>95</v>
      </c>
      <c r="AU193" s="1">
        <v>1</v>
      </c>
      <c r="AV193" s="104">
        <v>5.12</v>
      </c>
      <c r="AW193" s="114">
        <v>3.67</v>
      </c>
      <c r="AX193" s="115">
        <v>2.4500000000000002</v>
      </c>
      <c r="AY193" s="114">
        <v>2.17</v>
      </c>
      <c r="AZ193" s="115">
        <v>2.11</v>
      </c>
      <c r="BA193" s="123">
        <v>2.39</v>
      </c>
      <c r="BB193" s="115">
        <v>2.08</v>
      </c>
      <c r="BC193" s="123">
        <v>2.17</v>
      </c>
      <c r="BD193" s="114">
        <v>3.62</v>
      </c>
      <c r="BE193" s="106">
        <v>4.95</v>
      </c>
      <c r="BF193" s="106">
        <v>4.82</v>
      </c>
      <c r="BG193" s="106">
        <v>7.31</v>
      </c>
      <c r="BH193" s="106">
        <v>3.45</v>
      </c>
      <c r="BI193" s="8">
        <v>4.4800000000000004</v>
      </c>
      <c r="BJ193" s="7">
        <v>5.07</v>
      </c>
      <c r="BK193" s="9">
        <v>7.39</v>
      </c>
      <c r="BL193" s="4">
        <v>12.87</v>
      </c>
      <c r="BM193" s="4">
        <v>17.61</v>
      </c>
      <c r="BN193" s="4">
        <v>5.01</v>
      </c>
      <c r="BO193" s="39">
        <v>2.84</v>
      </c>
      <c r="BP193" s="5">
        <v>2.4500000000000002</v>
      </c>
      <c r="BQ193" s="5">
        <v>3.38</v>
      </c>
      <c r="BR193" s="5">
        <v>3.97</v>
      </c>
      <c r="BS193" s="41">
        <v>3.58</v>
      </c>
      <c r="BT193" s="5">
        <v>3.22</v>
      </c>
      <c r="BU193" s="41">
        <v>2.91</v>
      </c>
      <c r="BV193" s="39">
        <v>4.1500000000000004</v>
      </c>
      <c r="BW193" s="7">
        <v>4.76</v>
      </c>
      <c r="BX193" s="7">
        <v>6.39</v>
      </c>
      <c r="BY193" s="7">
        <v>5.45</v>
      </c>
      <c r="BZ193" s="7">
        <v>3.46</v>
      </c>
      <c r="CA193" s="8">
        <v>4.0999999999999996</v>
      </c>
      <c r="CB193" s="7">
        <v>6.01</v>
      </c>
      <c r="CC193" s="9">
        <v>6.83</v>
      </c>
      <c r="CD193" s="4">
        <v>13.75</v>
      </c>
      <c r="CE193" s="4">
        <v>15.72</v>
      </c>
      <c r="CF193" s="16">
        <v>27.61</v>
      </c>
      <c r="CG193" s="40">
        <v>29.97</v>
      </c>
      <c r="CH193" s="23">
        <v>34.700000000000003</v>
      </c>
      <c r="CI193" s="40">
        <v>35.43</v>
      </c>
      <c r="CJ193" s="23">
        <v>37.83</v>
      </c>
      <c r="CK193" s="42">
        <v>39.909999999999997</v>
      </c>
      <c r="CL193" s="23">
        <v>40.869999999999997</v>
      </c>
      <c r="CM193" s="42">
        <v>41.15</v>
      </c>
      <c r="CN193" s="40">
        <v>40.9</v>
      </c>
      <c r="CO193" s="17">
        <v>41.67</v>
      </c>
      <c r="CP193" s="17">
        <v>43.45</v>
      </c>
      <c r="CQ193" s="17">
        <v>44.17</v>
      </c>
      <c r="CR193" s="17">
        <v>50.54</v>
      </c>
      <c r="CS193" s="19">
        <v>50.51</v>
      </c>
      <c r="CT193" s="17">
        <v>51.27</v>
      </c>
      <c r="CU193" s="20">
        <v>48.24</v>
      </c>
      <c r="CV193" s="16">
        <v>47.42</v>
      </c>
      <c r="CW193" s="16">
        <v>42.99</v>
      </c>
      <c r="CX193" s="16">
        <v>28.34</v>
      </c>
      <c r="CY193" s="40">
        <v>29.55</v>
      </c>
      <c r="CZ193" s="23">
        <v>34.6</v>
      </c>
      <c r="DA193" s="23">
        <v>35.25</v>
      </c>
      <c r="DB193" s="23">
        <v>35.76</v>
      </c>
      <c r="DC193" s="42">
        <v>38.130000000000003</v>
      </c>
      <c r="DD193" s="23">
        <v>39.31</v>
      </c>
      <c r="DE193" s="42">
        <v>41</v>
      </c>
      <c r="DF193" s="40">
        <v>42.96</v>
      </c>
      <c r="DG193" s="17">
        <v>42.74</v>
      </c>
      <c r="DH193" s="17">
        <v>45.67</v>
      </c>
      <c r="DI193" s="17">
        <v>45.98</v>
      </c>
      <c r="DJ193" s="17">
        <v>49.36</v>
      </c>
      <c r="DK193" s="19">
        <v>50.97</v>
      </c>
      <c r="DL193" s="17">
        <v>50.46</v>
      </c>
      <c r="DM193" s="20">
        <v>48.26</v>
      </c>
      <c r="DN193" s="16">
        <v>48.6</v>
      </c>
      <c r="DO193" s="16">
        <v>41.83</v>
      </c>
      <c r="DP193" s="16">
        <v>3</v>
      </c>
      <c r="DQ193" s="23">
        <v>4</v>
      </c>
      <c r="DR193" s="23">
        <v>4</v>
      </c>
      <c r="DS193" s="23">
        <v>2</v>
      </c>
      <c r="DT193" s="23">
        <v>0</v>
      </c>
      <c r="DU193" s="23">
        <v>0</v>
      </c>
      <c r="DV193" s="23">
        <v>0</v>
      </c>
      <c r="DW193" s="23">
        <v>0</v>
      </c>
      <c r="DX193" s="23">
        <v>0</v>
      </c>
      <c r="DY193" s="17">
        <v>-7</v>
      </c>
      <c r="DZ193" s="17">
        <v>-17</v>
      </c>
      <c r="EA193" s="17">
        <v>-23</v>
      </c>
      <c r="EB193" s="17">
        <v>-23</v>
      </c>
      <c r="EC193" s="17">
        <v>-19</v>
      </c>
      <c r="ED193" s="17">
        <v>-14</v>
      </c>
      <c r="EE193" s="20">
        <v>-10</v>
      </c>
      <c r="EF193" s="20">
        <v>-6</v>
      </c>
      <c r="EG193" s="20">
        <v>-6</v>
      </c>
      <c r="EI193" s="129">
        <f t="shared" si="31"/>
        <v>0.11000000000000032</v>
      </c>
      <c r="EJ193" s="129">
        <f t="shared" si="32"/>
        <v>0.83000000000000007</v>
      </c>
      <c r="EK193" s="129">
        <f t="shared" si="33"/>
        <v>0</v>
      </c>
      <c r="EL193" s="129">
        <f t="shared" si="34"/>
        <v>-1.21</v>
      </c>
      <c r="EM193" s="129">
        <f t="shared" si="35"/>
        <v>-1.8600000000000003</v>
      </c>
      <c r="EN193" s="129">
        <f t="shared" si="36"/>
        <v>-1.19</v>
      </c>
      <c r="EO193" s="129">
        <f t="shared" si="37"/>
        <v>-1.1400000000000001</v>
      </c>
      <c r="EP193" s="129">
        <f t="shared" si="38"/>
        <v>-0.74000000000000021</v>
      </c>
      <c r="EQ193" s="129">
        <f t="shared" si="39"/>
        <v>-0.53000000000000025</v>
      </c>
      <c r="ER193" s="129">
        <f t="shared" si="40"/>
        <v>0.19000000000000039</v>
      </c>
      <c r="ES193" s="129">
        <f t="shared" si="41"/>
        <v>-1.5699999999999994</v>
      </c>
      <c r="ET193" s="129">
        <f t="shared" si="42"/>
        <v>1.8599999999999994</v>
      </c>
      <c r="EU193" s="129">
        <f t="shared" si="43"/>
        <v>-9.9999999999997868E-3</v>
      </c>
      <c r="EV193" s="129">
        <f t="shared" si="44"/>
        <v>0.38000000000000078</v>
      </c>
      <c r="EW193" s="129">
        <f t="shared" si="45"/>
        <v>-0.9399999999999995</v>
      </c>
    </row>
    <row r="194" spans="1:153" ht="14">
      <c r="A194" s="2" t="s">
        <v>1301</v>
      </c>
      <c r="B194" s="2" t="s">
        <v>1666</v>
      </c>
      <c r="C194" s="2">
        <v>15</v>
      </c>
      <c r="D194" s="2">
        <v>6</v>
      </c>
      <c r="E194" s="2">
        <v>27046621</v>
      </c>
      <c r="F194" s="2">
        <v>161.1</v>
      </c>
      <c r="G194" s="2">
        <v>58.9</v>
      </c>
      <c r="H194" s="2" t="s">
        <v>167</v>
      </c>
      <c r="I194" s="2"/>
      <c r="J194" s="2"/>
      <c r="K194" s="2" t="s">
        <v>279</v>
      </c>
      <c r="L194" s="30" t="s">
        <v>168</v>
      </c>
      <c r="M194" s="30" t="s">
        <v>492</v>
      </c>
      <c r="N194" s="30"/>
      <c r="O194" s="30"/>
      <c r="P194" s="3" t="s">
        <v>6</v>
      </c>
      <c r="Q194" s="3">
        <v>15</v>
      </c>
      <c r="R194" s="2">
        <v>17</v>
      </c>
      <c r="S194" s="2">
        <v>12</v>
      </c>
      <c r="T194" s="2" t="s">
        <v>280</v>
      </c>
      <c r="U194" s="33"/>
      <c r="V194" s="3" t="s">
        <v>137</v>
      </c>
      <c r="W194" s="3">
        <v>49</v>
      </c>
      <c r="X194" s="2">
        <v>44</v>
      </c>
      <c r="Y194" s="2">
        <v>19</v>
      </c>
      <c r="Z194" s="2"/>
      <c r="AA194" s="33" t="s">
        <v>209</v>
      </c>
      <c r="AB194" s="12" t="s">
        <v>116</v>
      </c>
      <c r="AC194" s="12">
        <v>65</v>
      </c>
      <c r="AD194" s="13">
        <v>57</v>
      </c>
      <c r="AE194" s="13">
        <v>25</v>
      </c>
      <c r="AF194" s="13"/>
      <c r="AG194" s="34" t="s">
        <v>180</v>
      </c>
      <c r="AH194" s="2" t="s">
        <v>239</v>
      </c>
      <c r="AI194" s="2" t="s">
        <v>248</v>
      </c>
      <c r="AJ194" s="2" t="s">
        <v>281</v>
      </c>
      <c r="AK194" s="2" t="s">
        <v>282</v>
      </c>
      <c r="AL194" s="2" t="s">
        <v>87</v>
      </c>
      <c r="AM194" s="1" t="s">
        <v>88</v>
      </c>
      <c r="AN194" s="2" t="s">
        <v>89</v>
      </c>
      <c r="AO194" s="1" t="s">
        <v>108</v>
      </c>
      <c r="AP194" s="2" t="s">
        <v>91</v>
      </c>
      <c r="AQ194" s="1" t="s">
        <v>244</v>
      </c>
      <c r="AR194" s="2" t="s">
        <v>93</v>
      </c>
      <c r="AS194" s="14" t="s">
        <v>283</v>
      </c>
      <c r="AT194" s="15" t="s">
        <v>95</v>
      </c>
      <c r="AU194" s="1">
        <v>0</v>
      </c>
      <c r="AV194" s="104">
        <v>4.7699999999999996</v>
      </c>
      <c r="AW194" s="114">
        <v>3.18</v>
      </c>
      <c r="AX194" s="115">
        <v>2.5299999999999998</v>
      </c>
      <c r="AY194" s="114">
        <v>1.27</v>
      </c>
      <c r="AZ194" s="106">
        <v>1.42</v>
      </c>
      <c r="BA194" s="108">
        <v>1.42</v>
      </c>
      <c r="BB194" s="106">
        <v>0.9</v>
      </c>
      <c r="BC194" s="108">
        <v>0</v>
      </c>
      <c r="BD194" s="107">
        <v>0.76</v>
      </c>
      <c r="BE194" s="106">
        <v>2.02</v>
      </c>
      <c r="BF194" s="106">
        <v>2.56</v>
      </c>
      <c r="BG194" s="106">
        <v>2.93</v>
      </c>
      <c r="BH194" s="106">
        <v>1.62</v>
      </c>
      <c r="BI194" s="8">
        <v>0.62</v>
      </c>
      <c r="BJ194" s="7">
        <v>3.95</v>
      </c>
      <c r="BK194" s="7">
        <v>5.25</v>
      </c>
      <c r="BL194" s="4">
        <v>10.49</v>
      </c>
      <c r="BM194" s="4">
        <v>13.39</v>
      </c>
      <c r="BN194" s="4">
        <v>4.6100000000000003</v>
      </c>
      <c r="BO194" s="39">
        <v>3.07</v>
      </c>
      <c r="BP194" s="5">
        <v>0</v>
      </c>
      <c r="BQ194" s="5">
        <v>0</v>
      </c>
      <c r="BR194" s="7">
        <v>1.61</v>
      </c>
      <c r="BS194" s="8">
        <v>1.49</v>
      </c>
      <c r="BT194" s="7">
        <v>0.95</v>
      </c>
      <c r="BU194" s="8">
        <v>1.1200000000000001</v>
      </c>
      <c r="BV194" s="6">
        <v>1.99</v>
      </c>
      <c r="BW194" s="7">
        <v>2.48</v>
      </c>
      <c r="BX194" s="7">
        <v>2.76</v>
      </c>
      <c r="BY194" s="7">
        <v>2.3199999999999998</v>
      </c>
      <c r="BZ194" s="7">
        <v>0.83</v>
      </c>
      <c r="CA194" s="8">
        <v>2.0699999999999998</v>
      </c>
      <c r="CB194" s="7">
        <v>4.17</v>
      </c>
      <c r="CC194" s="7">
        <v>5.22</v>
      </c>
      <c r="CD194" s="4">
        <v>10.34</v>
      </c>
      <c r="CE194" s="4">
        <v>12.92</v>
      </c>
      <c r="CF194" s="16">
        <v>27.61</v>
      </c>
      <c r="CG194" s="40">
        <v>28.05</v>
      </c>
      <c r="CH194" s="23">
        <v>29.74</v>
      </c>
      <c r="CI194" s="40">
        <v>31.9</v>
      </c>
      <c r="CJ194" s="17">
        <v>32.659999999999997</v>
      </c>
      <c r="CK194" s="19">
        <v>35.549999999999997</v>
      </c>
      <c r="CL194" s="17">
        <v>38.200000000000003</v>
      </c>
      <c r="CM194" s="19">
        <v>39.369999999999997</v>
      </c>
      <c r="CN194" s="18">
        <v>39.65</v>
      </c>
      <c r="CO194" s="17">
        <v>40</v>
      </c>
      <c r="CP194" s="17">
        <v>39.880000000000003</v>
      </c>
      <c r="CQ194" s="17">
        <v>39.29</v>
      </c>
      <c r="CR194" s="17">
        <v>42.43</v>
      </c>
      <c r="CS194" s="19">
        <v>47.36</v>
      </c>
      <c r="CT194" s="17">
        <v>48.12</v>
      </c>
      <c r="CU194" s="17">
        <v>43.73</v>
      </c>
      <c r="CV194" s="16">
        <v>44.58</v>
      </c>
      <c r="CW194" s="16">
        <v>45.64</v>
      </c>
      <c r="CX194" s="16">
        <v>27.66</v>
      </c>
      <c r="CY194" s="40">
        <v>28.72</v>
      </c>
      <c r="CZ194" s="23">
        <v>30.16</v>
      </c>
      <c r="DA194" s="23">
        <v>31.9</v>
      </c>
      <c r="DB194" s="17">
        <v>32.43</v>
      </c>
      <c r="DC194" s="19">
        <v>35.72</v>
      </c>
      <c r="DD194" s="17">
        <v>37.43</v>
      </c>
      <c r="DE194" s="19">
        <v>40.49</v>
      </c>
      <c r="DF194" s="18">
        <v>40.5</v>
      </c>
      <c r="DG194" s="17">
        <v>40.07</v>
      </c>
      <c r="DH194" s="17">
        <v>38.96</v>
      </c>
      <c r="DI194" s="17">
        <v>40.17</v>
      </c>
      <c r="DJ194" s="17">
        <v>42.33</v>
      </c>
      <c r="DK194" s="19">
        <v>47.68</v>
      </c>
      <c r="DL194" s="17">
        <v>49.37</v>
      </c>
      <c r="DM194" s="17">
        <v>44.72</v>
      </c>
      <c r="DN194" s="16">
        <v>44.52</v>
      </c>
      <c r="DO194" s="16">
        <v>44.23</v>
      </c>
      <c r="DP194" s="16">
        <v>0</v>
      </c>
      <c r="DQ194" s="23">
        <v>0</v>
      </c>
      <c r="DR194" s="23">
        <v>0</v>
      </c>
      <c r="DS194" s="23">
        <v>0</v>
      </c>
      <c r="DT194" s="17">
        <v>0</v>
      </c>
      <c r="DU194" s="17">
        <v>-3</v>
      </c>
      <c r="DV194" s="17">
        <v>-5</v>
      </c>
      <c r="DW194" s="17">
        <v>-7</v>
      </c>
      <c r="DX194" s="17">
        <v>-7</v>
      </c>
      <c r="DY194" s="17">
        <v>-1</v>
      </c>
      <c r="DZ194" s="17">
        <v>7</v>
      </c>
      <c r="EA194" s="17">
        <v>15</v>
      </c>
      <c r="EB194" s="17">
        <v>18</v>
      </c>
      <c r="EC194" s="17">
        <v>22</v>
      </c>
      <c r="ED194" s="17">
        <v>21</v>
      </c>
      <c r="EE194" s="17">
        <v>13</v>
      </c>
      <c r="EF194" s="20">
        <v>11</v>
      </c>
      <c r="EG194" s="20">
        <v>4</v>
      </c>
      <c r="EI194" s="129">
        <f t="shared" ref="EI194:EI209" si="46">AV194-BN194</f>
        <v>0.15999999999999925</v>
      </c>
      <c r="EJ194" s="129">
        <f t="shared" ref="EJ194:EJ209" si="47">AW194-BO194</f>
        <v>0.11000000000000032</v>
      </c>
      <c r="EK194" s="129">
        <f t="shared" ref="EK194:EK209" si="48">AX194-BP194</f>
        <v>2.5299999999999998</v>
      </c>
      <c r="EL194" s="129">
        <f t="shared" ref="EL194:EL209" si="49">AY194-BQ194</f>
        <v>1.27</v>
      </c>
      <c r="EM194" s="129">
        <f t="shared" ref="EM194:EM209" si="50">AZ194-BR194</f>
        <v>-0.19000000000000017</v>
      </c>
      <c r="EN194" s="129">
        <f t="shared" ref="EN194:EN209" si="51">BA194-BS194</f>
        <v>-7.0000000000000062E-2</v>
      </c>
      <c r="EO194" s="129">
        <f t="shared" ref="EO194:EO209" si="52">BB194-BT194</f>
        <v>-4.9999999999999933E-2</v>
      </c>
      <c r="EP194" s="129">
        <f t="shared" ref="EP194:EP209" si="53">BC194-BU194</f>
        <v>-1.1200000000000001</v>
      </c>
      <c r="EQ194" s="129">
        <f t="shared" ref="EQ194:EQ209" si="54">BD194-BV194</f>
        <v>-1.23</v>
      </c>
      <c r="ER194" s="129">
        <f t="shared" ref="ER194:ER209" si="55">BE194-BW194</f>
        <v>-0.45999999999999996</v>
      </c>
      <c r="ES194" s="129">
        <f t="shared" ref="ES194:ES209" si="56">BF194-BX194</f>
        <v>-0.19999999999999973</v>
      </c>
      <c r="ET194" s="129">
        <f t="shared" ref="ET194:ET209" si="57">BG194-BY194</f>
        <v>0.61000000000000032</v>
      </c>
      <c r="EU194" s="129">
        <f t="shared" ref="EU194:EU209" si="58">BH194-BZ194</f>
        <v>0.79000000000000015</v>
      </c>
      <c r="EV194" s="129">
        <f t="shared" ref="EV194:EV209" si="59">BI194-CA194</f>
        <v>-1.4499999999999997</v>
      </c>
      <c r="EW194" s="129">
        <f t="shared" ref="EW194:EW209" si="60">BJ194-CB194</f>
        <v>-0.21999999999999975</v>
      </c>
    </row>
    <row r="195" spans="1:153" ht="14">
      <c r="A195" s="2" t="s">
        <v>594</v>
      </c>
      <c r="B195" s="2" t="s">
        <v>1666</v>
      </c>
      <c r="C195" s="2">
        <v>15</v>
      </c>
      <c r="D195" s="2">
        <v>5</v>
      </c>
      <c r="E195" s="2">
        <v>52380170</v>
      </c>
      <c r="F195" s="2">
        <v>153</v>
      </c>
      <c r="G195" s="2">
        <v>62.2</v>
      </c>
      <c r="H195" s="2" t="s">
        <v>167</v>
      </c>
      <c r="I195" s="2"/>
      <c r="J195" s="2" t="s">
        <v>238</v>
      </c>
      <c r="K195" s="2" t="s">
        <v>376</v>
      </c>
      <c r="L195" s="30" t="s">
        <v>168</v>
      </c>
      <c r="M195" s="30"/>
      <c r="N195" s="30"/>
      <c r="O195" s="30"/>
      <c r="P195" s="3" t="s">
        <v>48</v>
      </c>
      <c r="Q195" s="3">
        <v>23</v>
      </c>
      <c r="R195" s="2">
        <v>23</v>
      </c>
      <c r="S195" s="2">
        <v>20</v>
      </c>
      <c r="T195" s="2" t="s">
        <v>590</v>
      </c>
      <c r="U195" s="33"/>
      <c r="V195" s="3" t="s">
        <v>115</v>
      </c>
      <c r="W195" s="3">
        <v>66</v>
      </c>
      <c r="X195" s="2">
        <v>53</v>
      </c>
      <c r="Y195" s="2">
        <v>42</v>
      </c>
      <c r="Z195" s="2"/>
      <c r="AA195" s="33" t="s">
        <v>209</v>
      </c>
      <c r="AB195" s="12" t="s">
        <v>116</v>
      </c>
      <c r="AC195" s="12">
        <v>71</v>
      </c>
      <c r="AD195" s="13">
        <v>53</v>
      </c>
      <c r="AE195" s="13">
        <v>43</v>
      </c>
      <c r="AF195" s="13"/>
      <c r="AG195" s="34" t="s">
        <v>180</v>
      </c>
      <c r="AH195" s="2" t="s">
        <v>591</v>
      </c>
      <c r="AI195" s="2" t="s">
        <v>265</v>
      </c>
      <c r="AJ195" s="2" t="s">
        <v>226</v>
      </c>
      <c r="AK195" s="2" t="s">
        <v>513</v>
      </c>
      <c r="AL195" s="2" t="s">
        <v>87</v>
      </c>
      <c r="AM195" s="1"/>
      <c r="AN195" s="2" t="s">
        <v>89</v>
      </c>
      <c r="AO195" s="1"/>
      <c r="AP195" s="2" t="s">
        <v>91</v>
      </c>
      <c r="AQ195" s="1" t="s">
        <v>592</v>
      </c>
      <c r="AR195" s="2" t="s">
        <v>93</v>
      </c>
      <c r="AS195" s="14" t="s">
        <v>593</v>
      </c>
      <c r="AT195" s="15" t="s">
        <v>95</v>
      </c>
      <c r="AU195" s="1">
        <v>0</v>
      </c>
      <c r="AV195" s="104">
        <v>3.93</v>
      </c>
      <c r="AW195" s="105">
        <v>3.77</v>
      </c>
      <c r="AX195" s="115">
        <v>2.41</v>
      </c>
      <c r="AY195" s="107">
        <v>2.78</v>
      </c>
      <c r="AZ195" s="106">
        <v>1.67</v>
      </c>
      <c r="BA195" s="108">
        <v>0</v>
      </c>
      <c r="BB195" s="106">
        <v>0</v>
      </c>
      <c r="BC195" s="108">
        <v>0</v>
      </c>
      <c r="BD195" s="107">
        <v>0.45</v>
      </c>
      <c r="BE195" s="106">
        <v>2.5099999999999998</v>
      </c>
      <c r="BF195" s="106">
        <v>3.54</v>
      </c>
      <c r="BG195" s="106">
        <v>4.76</v>
      </c>
      <c r="BH195" s="106">
        <v>1.83</v>
      </c>
      <c r="BI195" s="8">
        <v>2.17</v>
      </c>
      <c r="BJ195" s="7">
        <v>3.13</v>
      </c>
      <c r="BK195" s="7">
        <v>4.41</v>
      </c>
      <c r="BL195" s="4">
        <v>8.89</v>
      </c>
      <c r="BM195" s="4">
        <v>11.78</v>
      </c>
      <c r="BN195" s="4">
        <v>3.79</v>
      </c>
      <c r="BO195" s="37">
        <v>1.52</v>
      </c>
      <c r="BP195" s="5">
        <v>1.3</v>
      </c>
      <c r="BQ195" s="7">
        <v>1.78</v>
      </c>
      <c r="BR195" s="7">
        <v>1.88</v>
      </c>
      <c r="BS195" s="8">
        <v>1.88</v>
      </c>
      <c r="BT195" s="7">
        <v>1.88</v>
      </c>
      <c r="BU195" s="8">
        <v>2.36</v>
      </c>
      <c r="BV195" s="6">
        <v>3.11</v>
      </c>
      <c r="BW195" s="7">
        <v>3.9</v>
      </c>
      <c r="BX195" s="7">
        <v>4</v>
      </c>
      <c r="BY195" s="7">
        <v>2.11</v>
      </c>
      <c r="BZ195" s="7">
        <v>0.45</v>
      </c>
      <c r="CA195" s="8">
        <v>1.58</v>
      </c>
      <c r="CB195" s="7">
        <v>4.04</v>
      </c>
      <c r="CC195" s="7">
        <v>4.38</v>
      </c>
      <c r="CD195" s="4">
        <v>8.35</v>
      </c>
      <c r="CE195" s="4">
        <v>12.13</v>
      </c>
      <c r="CF195" s="16">
        <v>24.44</v>
      </c>
      <c r="CG195" s="38">
        <v>29.8</v>
      </c>
      <c r="CH195" s="23">
        <v>31.92</v>
      </c>
      <c r="CI195" s="18">
        <v>32.200000000000003</v>
      </c>
      <c r="CJ195" s="17">
        <v>34.340000000000003</v>
      </c>
      <c r="CK195" s="19">
        <v>36.22</v>
      </c>
      <c r="CL195" s="17">
        <v>37.94</v>
      </c>
      <c r="CM195" s="19">
        <v>35.119999999999997</v>
      </c>
      <c r="CN195" s="18">
        <v>37.479999999999997</v>
      </c>
      <c r="CO195" s="17">
        <v>37.020000000000003</v>
      </c>
      <c r="CP195" s="17">
        <v>37.07</v>
      </c>
      <c r="CQ195" s="17">
        <v>36.4</v>
      </c>
      <c r="CR195" s="17">
        <v>40.19</v>
      </c>
      <c r="CS195" s="19">
        <v>39.79</v>
      </c>
      <c r="CT195" s="17">
        <v>41.2</v>
      </c>
      <c r="CU195" s="17">
        <v>40.79</v>
      </c>
      <c r="CV195" s="16">
        <v>41.09</v>
      </c>
      <c r="CW195" s="16">
        <v>37.36</v>
      </c>
      <c r="CX195" s="16">
        <v>23.9</v>
      </c>
      <c r="CY195" s="38">
        <v>30.03</v>
      </c>
      <c r="CZ195" s="23">
        <v>32.31</v>
      </c>
      <c r="DA195" s="17">
        <v>33.08</v>
      </c>
      <c r="DB195" s="17">
        <v>35.35</v>
      </c>
      <c r="DC195" s="19">
        <v>36.42</v>
      </c>
      <c r="DD195" s="17">
        <v>37.409999999999997</v>
      </c>
      <c r="DE195" s="19">
        <v>35.729999999999997</v>
      </c>
      <c r="DF195" s="18">
        <v>37.369999999999997</v>
      </c>
      <c r="DG195" s="17">
        <v>36.69</v>
      </c>
      <c r="DH195" s="17">
        <v>36.06</v>
      </c>
      <c r="DI195" s="17">
        <v>36.31</v>
      </c>
      <c r="DJ195" s="17">
        <v>40.119999999999997</v>
      </c>
      <c r="DK195" s="19">
        <v>39.450000000000003</v>
      </c>
      <c r="DL195" s="17">
        <v>41.9</v>
      </c>
      <c r="DM195" s="17">
        <v>40.35</v>
      </c>
      <c r="DN195" s="16">
        <v>41.73</v>
      </c>
      <c r="DO195" s="16">
        <v>37.78</v>
      </c>
      <c r="DP195" s="16">
        <v>11</v>
      </c>
      <c r="DQ195" s="20">
        <v>8</v>
      </c>
      <c r="DR195" s="23">
        <v>4</v>
      </c>
      <c r="DS195" s="17">
        <v>0</v>
      </c>
      <c r="DT195" s="17">
        <v>-7</v>
      </c>
      <c r="DU195" s="17">
        <v>-11</v>
      </c>
      <c r="DV195" s="17">
        <v>-11</v>
      </c>
      <c r="DW195" s="17">
        <v>-8</v>
      </c>
      <c r="DX195" s="17">
        <v>-2</v>
      </c>
      <c r="DY195" s="17">
        <v>9</v>
      </c>
      <c r="DZ195" s="17">
        <v>22</v>
      </c>
      <c r="EA195" s="17">
        <v>29</v>
      </c>
      <c r="EB195" s="17">
        <v>35</v>
      </c>
      <c r="EC195" s="17">
        <v>29</v>
      </c>
      <c r="ED195" s="17">
        <v>25</v>
      </c>
      <c r="EE195" s="17">
        <v>19</v>
      </c>
      <c r="EF195" s="20">
        <v>16</v>
      </c>
      <c r="EG195" s="20">
        <v>19</v>
      </c>
      <c r="EI195" s="129">
        <f t="shared" si="46"/>
        <v>0.14000000000000012</v>
      </c>
      <c r="EJ195" s="129">
        <f t="shared" si="47"/>
        <v>2.25</v>
      </c>
      <c r="EK195" s="129">
        <f t="shared" si="48"/>
        <v>1.1100000000000001</v>
      </c>
      <c r="EL195" s="129">
        <f t="shared" si="49"/>
        <v>0.99999999999999978</v>
      </c>
      <c r="EM195" s="129">
        <f t="shared" si="50"/>
        <v>-0.20999999999999996</v>
      </c>
      <c r="EN195" s="129">
        <f t="shared" si="51"/>
        <v>-1.88</v>
      </c>
      <c r="EO195" s="129">
        <f t="shared" si="52"/>
        <v>-1.88</v>
      </c>
      <c r="EP195" s="129">
        <f t="shared" si="53"/>
        <v>-2.36</v>
      </c>
      <c r="EQ195" s="129">
        <f t="shared" si="54"/>
        <v>-2.6599999999999997</v>
      </c>
      <c r="ER195" s="129">
        <f t="shared" si="55"/>
        <v>-1.3900000000000001</v>
      </c>
      <c r="ES195" s="129">
        <f t="shared" si="56"/>
        <v>-0.45999999999999996</v>
      </c>
      <c r="ET195" s="129">
        <f t="shared" si="57"/>
        <v>2.65</v>
      </c>
      <c r="EU195" s="129">
        <f t="shared" si="58"/>
        <v>1.3800000000000001</v>
      </c>
      <c r="EV195" s="129">
        <f t="shared" si="59"/>
        <v>0.58999999999999986</v>
      </c>
      <c r="EW195" s="129">
        <f t="shared" si="60"/>
        <v>-0.91000000000000014</v>
      </c>
    </row>
    <row r="196" spans="1:153" ht="14">
      <c r="A196" s="2" t="s">
        <v>1375</v>
      </c>
      <c r="B196" s="2" t="s">
        <v>1666</v>
      </c>
      <c r="C196" s="2">
        <v>18</v>
      </c>
      <c r="D196" s="2">
        <v>6</v>
      </c>
      <c r="E196" s="2">
        <v>52782163</v>
      </c>
      <c r="F196" s="2">
        <v>151.6</v>
      </c>
      <c r="G196" s="2">
        <v>46.1</v>
      </c>
      <c r="H196" s="2" t="s">
        <v>167</v>
      </c>
      <c r="I196" s="2"/>
      <c r="J196" s="2"/>
      <c r="K196" s="2" t="s">
        <v>376</v>
      </c>
      <c r="L196" s="30" t="s">
        <v>168</v>
      </c>
      <c r="M196" s="30"/>
      <c r="N196" s="30"/>
      <c r="O196" s="30"/>
      <c r="P196" s="51"/>
      <c r="Q196" s="51"/>
      <c r="T196" s="2" t="s">
        <v>525</v>
      </c>
      <c r="U196" s="33"/>
      <c r="V196" s="3" t="s">
        <v>81</v>
      </c>
      <c r="W196" s="3">
        <v>40</v>
      </c>
      <c r="X196" s="2">
        <v>32</v>
      </c>
      <c r="Y196" s="2">
        <v>36</v>
      </c>
      <c r="AA196" s="68"/>
      <c r="AB196" s="12" t="s">
        <v>526</v>
      </c>
      <c r="AC196" s="12">
        <v>62</v>
      </c>
      <c r="AD196" s="13">
        <v>48</v>
      </c>
      <c r="AE196" s="13">
        <v>52</v>
      </c>
      <c r="AF196" s="13"/>
      <c r="AG196" s="34" t="s">
        <v>152</v>
      </c>
      <c r="AH196" s="2" t="s">
        <v>250</v>
      </c>
      <c r="AI196" s="2" t="s">
        <v>128</v>
      </c>
      <c r="AJ196" s="2" t="s">
        <v>226</v>
      </c>
      <c r="AK196" s="2" t="s">
        <v>324</v>
      </c>
      <c r="AL196" s="2" t="s">
        <v>87</v>
      </c>
      <c r="AM196" s="1" t="s">
        <v>242</v>
      </c>
      <c r="AN196" s="2" t="s">
        <v>89</v>
      </c>
      <c r="AO196" s="1" t="s">
        <v>108</v>
      </c>
      <c r="AP196" s="2" t="s">
        <v>91</v>
      </c>
      <c r="AQ196" s="1" t="s">
        <v>527</v>
      </c>
      <c r="AR196" s="2" t="s">
        <v>93</v>
      </c>
      <c r="AS196" s="14" t="s">
        <v>528</v>
      </c>
      <c r="AT196" s="15" t="s">
        <v>95</v>
      </c>
      <c r="AU196" s="1">
        <v>0</v>
      </c>
      <c r="AV196" s="104">
        <v>3.86</v>
      </c>
      <c r="AW196" s="105">
        <v>3.34</v>
      </c>
      <c r="AX196" s="110">
        <v>3.46</v>
      </c>
      <c r="AY196" s="107">
        <v>2.66</v>
      </c>
      <c r="AZ196" s="106">
        <v>2.4700000000000002</v>
      </c>
      <c r="BA196" s="108">
        <v>1.76</v>
      </c>
      <c r="BB196" s="106">
        <v>2.0499999999999998</v>
      </c>
      <c r="BC196" s="108">
        <v>1.51</v>
      </c>
      <c r="BD196" s="107">
        <v>2.87</v>
      </c>
      <c r="BE196" s="106">
        <v>4.0599999999999996</v>
      </c>
      <c r="BF196" s="106">
        <v>5.17</v>
      </c>
      <c r="BG196" s="106">
        <v>8.83</v>
      </c>
      <c r="BH196" s="106">
        <v>4.5</v>
      </c>
      <c r="BI196" s="8">
        <v>3.95</v>
      </c>
      <c r="BJ196" s="7">
        <v>5.83</v>
      </c>
      <c r="BK196" s="7">
        <v>7.12</v>
      </c>
      <c r="BL196" s="4">
        <v>10.82</v>
      </c>
      <c r="BM196" s="4">
        <v>14.47</v>
      </c>
      <c r="BN196" s="4">
        <v>3.61</v>
      </c>
      <c r="BO196" s="37">
        <v>3.12</v>
      </c>
      <c r="BP196" s="47">
        <v>2.79</v>
      </c>
      <c r="BQ196" s="7">
        <v>2.0499999999999998</v>
      </c>
      <c r="BR196" s="7">
        <v>1.9</v>
      </c>
      <c r="BS196" s="8">
        <v>2.98</v>
      </c>
      <c r="BT196" s="7">
        <v>3.24</v>
      </c>
      <c r="BU196" s="8">
        <v>4.13</v>
      </c>
      <c r="BV196" s="6">
        <v>4.2699999999999996</v>
      </c>
      <c r="BW196" s="7">
        <v>5.39</v>
      </c>
      <c r="BX196" s="7">
        <v>6.84</v>
      </c>
      <c r="BY196" s="7">
        <v>7.17</v>
      </c>
      <c r="BZ196" s="7">
        <v>4.03</v>
      </c>
      <c r="CA196" s="8">
        <v>3.69</v>
      </c>
      <c r="CB196" s="7">
        <v>5.65</v>
      </c>
      <c r="CC196" s="7">
        <v>7.78</v>
      </c>
      <c r="CD196" s="4">
        <v>10.28</v>
      </c>
      <c r="CE196" s="4">
        <v>15.99</v>
      </c>
      <c r="CF196" s="16">
        <v>26.91</v>
      </c>
      <c r="CG196" s="38">
        <v>29.38</v>
      </c>
      <c r="CH196" s="52">
        <v>31.69</v>
      </c>
      <c r="CI196" s="18">
        <v>32.94</v>
      </c>
      <c r="CJ196" s="17">
        <v>34.799999999999997</v>
      </c>
      <c r="CK196" s="19">
        <v>37.549999999999997</v>
      </c>
      <c r="CL196" s="17">
        <v>37.549999999999997</v>
      </c>
      <c r="CM196" s="19">
        <v>39.56</v>
      </c>
      <c r="CN196" s="18">
        <v>39.75</v>
      </c>
      <c r="CO196" s="17">
        <v>40.049999999999997</v>
      </c>
      <c r="CP196" s="17">
        <v>39.71</v>
      </c>
      <c r="CQ196" s="17">
        <v>41.96</v>
      </c>
      <c r="CR196" s="17">
        <v>46.65</v>
      </c>
      <c r="CS196" s="19">
        <v>49.05</v>
      </c>
      <c r="CT196" s="17">
        <v>48.05</v>
      </c>
      <c r="CU196" s="17">
        <v>47.94</v>
      </c>
      <c r="CV196" s="16">
        <v>46.72</v>
      </c>
      <c r="CW196" s="16">
        <v>49.46</v>
      </c>
      <c r="CX196" s="16">
        <v>26.39</v>
      </c>
      <c r="CY196" s="38">
        <v>29.2</v>
      </c>
      <c r="CZ196" s="52">
        <v>31.81</v>
      </c>
      <c r="DA196" s="17">
        <v>33.69</v>
      </c>
      <c r="DB196" s="17">
        <v>35.409999999999997</v>
      </c>
      <c r="DC196" s="19">
        <v>37.72</v>
      </c>
      <c r="DD196" s="17">
        <v>37.700000000000003</v>
      </c>
      <c r="DE196" s="19">
        <v>39.020000000000003</v>
      </c>
      <c r="DF196" s="18">
        <v>39.22</v>
      </c>
      <c r="DG196" s="17">
        <v>39.4</v>
      </c>
      <c r="DH196" s="17">
        <v>38.729999999999997</v>
      </c>
      <c r="DI196" s="17">
        <v>41.54</v>
      </c>
      <c r="DJ196" s="17">
        <v>45.34</v>
      </c>
      <c r="DK196" s="19">
        <v>49.28</v>
      </c>
      <c r="DL196" s="17">
        <v>48.47</v>
      </c>
      <c r="DM196" s="17">
        <v>49.89</v>
      </c>
      <c r="DN196" s="16">
        <v>47</v>
      </c>
      <c r="DO196" s="16">
        <v>49.15</v>
      </c>
      <c r="DP196" s="16">
        <v>4</v>
      </c>
      <c r="DQ196" s="20">
        <v>4</v>
      </c>
      <c r="DR196" s="52">
        <v>4</v>
      </c>
      <c r="DS196" s="17">
        <v>2</v>
      </c>
      <c r="DT196" s="17">
        <v>0</v>
      </c>
      <c r="DU196" s="17">
        <v>-5</v>
      </c>
      <c r="DV196" s="17">
        <v>-4</v>
      </c>
      <c r="DW196" s="17">
        <v>0</v>
      </c>
      <c r="DX196" s="17">
        <v>5</v>
      </c>
      <c r="DY196" s="17">
        <v>16</v>
      </c>
      <c r="DZ196" s="17">
        <v>26</v>
      </c>
      <c r="EA196" s="17">
        <v>35</v>
      </c>
      <c r="EB196" s="17">
        <v>35</v>
      </c>
      <c r="EC196" s="17">
        <v>32</v>
      </c>
      <c r="ED196" s="17">
        <v>31</v>
      </c>
      <c r="EE196" s="17">
        <v>24</v>
      </c>
      <c r="EF196" s="20">
        <v>20</v>
      </c>
      <c r="EG196" s="20">
        <v>20</v>
      </c>
      <c r="EI196" s="129">
        <f t="shared" si="46"/>
        <v>0.25</v>
      </c>
      <c r="EJ196" s="129">
        <f t="shared" si="47"/>
        <v>0.21999999999999975</v>
      </c>
      <c r="EK196" s="129">
        <f t="shared" si="48"/>
        <v>0.66999999999999993</v>
      </c>
      <c r="EL196" s="129">
        <f t="shared" si="49"/>
        <v>0.61000000000000032</v>
      </c>
      <c r="EM196" s="129">
        <f t="shared" si="50"/>
        <v>0.57000000000000028</v>
      </c>
      <c r="EN196" s="129">
        <f t="shared" si="51"/>
        <v>-1.22</v>
      </c>
      <c r="EO196" s="129">
        <f t="shared" si="52"/>
        <v>-1.1900000000000004</v>
      </c>
      <c r="EP196" s="129">
        <f t="shared" si="53"/>
        <v>-2.62</v>
      </c>
      <c r="EQ196" s="129">
        <f t="shared" si="54"/>
        <v>-1.3999999999999995</v>
      </c>
      <c r="ER196" s="129">
        <f t="shared" si="55"/>
        <v>-1.33</v>
      </c>
      <c r="ES196" s="129">
        <f t="shared" si="56"/>
        <v>-1.67</v>
      </c>
      <c r="ET196" s="129">
        <f t="shared" si="57"/>
        <v>1.6600000000000001</v>
      </c>
      <c r="EU196" s="129">
        <f t="shared" si="58"/>
        <v>0.46999999999999975</v>
      </c>
      <c r="EV196" s="129">
        <f t="shared" si="59"/>
        <v>0.26000000000000023</v>
      </c>
      <c r="EW196" s="129">
        <f t="shared" si="60"/>
        <v>0.17999999999999972</v>
      </c>
    </row>
    <row r="197" spans="1:153" ht="14">
      <c r="A197" s="2" t="s">
        <v>1345</v>
      </c>
      <c r="B197" s="2" t="s">
        <v>1667</v>
      </c>
      <c r="C197" s="2">
        <v>14</v>
      </c>
      <c r="D197" s="2">
        <v>11</v>
      </c>
      <c r="E197" s="2">
        <v>47972933</v>
      </c>
      <c r="F197" s="2">
        <v>163.80000000000001</v>
      </c>
      <c r="G197" s="2">
        <v>49.3</v>
      </c>
      <c r="H197" s="2" t="s">
        <v>167</v>
      </c>
      <c r="I197" s="2"/>
      <c r="J197" s="2"/>
      <c r="K197" s="2" t="s">
        <v>376</v>
      </c>
      <c r="L197" s="30" t="s">
        <v>168</v>
      </c>
      <c r="M197" s="30" t="s">
        <v>395</v>
      </c>
      <c r="N197" s="30"/>
      <c r="O197" s="30"/>
      <c r="P197" s="3" t="s">
        <v>6</v>
      </c>
      <c r="Q197" s="3">
        <v>21</v>
      </c>
      <c r="R197" s="2">
        <v>22</v>
      </c>
      <c r="S197" s="2">
        <v>14</v>
      </c>
      <c r="T197" s="2" t="s">
        <v>1144</v>
      </c>
      <c r="U197" s="33"/>
      <c r="V197" s="3" t="s">
        <v>137</v>
      </c>
      <c r="W197" s="3">
        <v>42</v>
      </c>
      <c r="X197" s="2">
        <v>35</v>
      </c>
      <c r="Y197" s="2">
        <v>13</v>
      </c>
      <c r="Z197" s="2"/>
      <c r="AA197" s="33" t="s">
        <v>443</v>
      </c>
      <c r="AB197" s="12" t="s">
        <v>116</v>
      </c>
      <c r="AC197" s="12">
        <v>53</v>
      </c>
      <c r="AD197" s="13">
        <v>32</v>
      </c>
      <c r="AE197" s="13">
        <v>12</v>
      </c>
      <c r="AF197" s="13"/>
      <c r="AG197" s="34" t="s">
        <v>180</v>
      </c>
      <c r="AH197" s="2" t="s">
        <v>396</v>
      </c>
      <c r="AI197" s="2" t="s">
        <v>265</v>
      </c>
      <c r="AJ197" s="2" t="s">
        <v>140</v>
      </c>
      <c r="AK197" s="2" t="s">
        <v>397</v>
      </c>
      <c r="AL197" s="2" t="s">
        <v>87</v>
      </c>
      <c r="AM197" s="1" t="s">
        <v>88</v>
      </c>
      <c r="AN197" s="2" t="s">
        <v>89</v>
      </c>
      <c r="AO197" s="1" t="s">
        <v>108</v>
      </c>
      <c r="AP197" s="2" t="s">
        <v>91</v>
      </c>
      <c r="AQ197" s="1" t="s">
        <v>398</v>
      </c>
      <c r="AR197" s="2" t="s">
        <v>93</v>
      </c>
      <c r="AS197" s="14" t="s">
        <v>399</v>
      </c>
      <c r="AT197" s="15" t="s">
        <v>95</v>
      </c>
      <c r="AU197" s="1">
        <v>-5</v>
      </c>
      <c r="AV197" s="104">
        <v>5.45</v>
      </c>
      <c r="AW197" s="114">
        <v>4.46</v>
      </c>
      <c r="AX197" s="115">
        <v>2.81</v>
      </c>
      <c r="AY197" s="114">
        <v>2.36</v>
      </c>
      <c r="AZ197" s="106">
        <v>2.61</v>
      </c>
      <c r="BA197" s="108">
        <v>3.48</v>
      </c>
      <c r="BB197" s="106">
        <v>2.39</v>
      </c>
      <c r="BC197" s="108">
        <v>2.3199999999999998</v>
      </c>
      <c r="BD197" s="107">
        <v>3.05</v>
      </c>
      <c r="BE197" s="106">
        <v>2.56</v>
      </c>
      <c r="BF197" s="106">
        <v>3.35</v>
      </c>
      <c r="BG197" s="106">
        <v>5.39</v>
      </c>
      <c r="BH197" s="106">
        <v>2.95</v>
      </c>
      <c r="BI197" s="8">
        <v>3.29</v>
      </c>
      <c r="BJ197" s="7">
        <v>6.12</v>
      </c>
      <c r="BK197" s="9">
        <v>8.57</v>
      </c>
      <c r="BL197" s="4">
        <v>16.2</v>
      </c>
      <c r="BM197" s="4">
        <v>19.739999999999998</v>
      </c>
      <c r="BN197" s="4">
        <v>6.38</v>
      </c>
      <c r="BO197" s="39">
        <v>3.67</v>
      </c>
      <c r="BP197" s="5">
        <v>0.97</v>
      </c>
      <c r="BQ197" s="5">
        <v>0.9</v>
      </c>
      <c r="BR197" s="7">
        <v>1.54</v>
      </c>
      <c r="BS197" s="8">
        <v>3.64</v>
      </c>
      <c r="BT197" s="7">
        <v>2.76</v>
      </c>
      <c r="BU197" s="8">
        <v>3.49</v>
      </c>
      <c r="BV197" s="6">
        <v>2.98</v>
      </c>
      <c r="BW197" s="7">
        <v>2.11</v>
      </c>
      <c r="BX197" s="7">
        <v>5.15</v>
      </c>
      <c r="BY197" s="7">
        <v>5.75</v>
      </c>
      <c r="BZ197" s="7">
        <v>5.28</v>
      </c>
      <c r="CA197" s="8">
        <v>5.14</v>
      </c>
      <c r="CB197" s="7">
        <v>7.48</v>
      </c>
      <c r="CC197" s="9">
        <v>9.25</v>
      </c>
      <c r="CD197" s="4">
        <v>13.47</v>
      </c>
      <c r="CE197" s="4">
        <v>19.43</v>
      </c>
      <c r="CF197" s="16">
        <v>30.27</v>
      </c>
      <c r="CG197" s="40">
        <v>32.590000000000003</v>
      </c>
      <c r="CH197" s="23">
        <v>35.22</v>
      </c>
      <c r="CI197" s="40">
        <v>37.26</v>
      </c>
      <c r="CJ197" s="17">
        <v>38.119999999999997</v>
      </c>
      <c r="CK197" s="19">
        <v>39.04</v>
      </c>
      <c r="CL197" s="17">
        <v>41.12</v>
      </c>
      <c r="CM197" s="19">
        <v>40.74</v>
      </c>
      <c r="CN197" s="18">
        <v>41.36</v>
      </c>
      <c r="CO197" s="17">
        <v>41.74</v>
      </c>
      <c r="CP197" s="17">
        <v>43.55</v>
      </c>
      <c r="CQ197" s="17">
        <v>43.61</v>
      </c>
      <c r="CR197" s="17">
        <v>48.16</v>
      </c>
      <c r="CS197" s="19">
        <v>48.96</v>
      </c>
      <c r="CT197" s="17">
        <v>51.23</v>
      </c>
      <c r="CU197" s="20">
        <v>49.56</v>
      </c>
      <c r="CV197" s="16">
        <v>48.83</v>
      </c>
      <c r="CW197" s="16">
        <v>45.31</v>
      </c>
      <c r="CX197" s="16">
        <v>29.61</v>
      </c>
      <c r="CY197" s="40">
        <v>31.73</v>
      </c>
      <c r="CZ197" s="23">
        <v>34.770000000000003</v>
      </c>
      <c r="DA197" s="23">
        <v>37.44</v>
      </c>
      <c r="DB197" s="17">
        <v>39.29</v>
      </c>
      <c r="DC197" s="19">
        <v>39.64</v>
      </c>
      <c r="DD197" s="17">
        <v>41.28</v>
      </c>
      <c r="DE197" s="19">
        <v>40.97</v>
      </c>
      <c r="DF197" s="18">
        <v>42.39</v>
      </c>
      <c r="DG197" s="17">
        <v>42.32</v>
      </c>
      <c r="DH197" s="17">
        <v>43.76</v>
      </c>
      <c r="DI197" s="17">
        <v>43.27</v>
      </c>
      <c r="DJ197" s="17">
        <v>49.3</v>
      </c>
      <c r="DK197" s="19">
        <v>48.27</v>
      </c>
      <c r="DL197" s="17">
        <v>51.13</v>
      </c>
      <c r="DM197" s="20">
        <v>50.95</v>
      </c>
      <c r="DN197" s="16">
        <v>48.48</v>
      </c>
      <c r="DO197" s="16">
        <v>44.27</v>
      </c>
      <c r="DP197" s="16">
        <v>6</v>
      </c>
      <c r="DQ197" s="23">
        <v>6</v>
      </c>
      <c r="DR197" s="23">
        <v>7</v>
      </c>
      <c r="DS197" s="23">
        <v>7</v>
      </c>
      <c r="DT197" s="17">
        <v>3</v>
      </c>
      <c r="DU197" s="17">
        <v>0</v>
      </c>
      <c r="DV197" s="17">
        <v>0</v>
      </c>
      <c r="DW197" s="17">
        <v>-2</v>
      </c>
      <c r="DX197" s="17">
        <v>-6</v>
      </c>
      <c r="DY197" s="17">
        <v>-2</v>
      </c>
      <c r="DZ197" s="17">
        <v>6</v>
      </c>
      <c r="EA197" s="17">
        <v>11</v>
      </c>
      <c r="EB197" s="17">
        <v>14</v>
      </c>
      <c r="EC197" s="17">
        <v>19</v>
      </c>
      <c r="ED197" s="17">
        <v>15</v>
      </c>
      <c r="EE197" s="20">
        <v>11</v>
      </c>
      <c r="EF197" s="20">
        <v>6</v>
      </c>
      <c r="EG197" s="20">
        <v>6</v>
      </c>
      <c r="EI197" s="129">
        <f t="shared" si="46"/>
        <v>-0.92999999999999972</v>
      </c>
      <c r="EJ197" s="129">
        <f t="shared" si="47"/>
        <v>0.79</v>
      </c>
      <c r="EK197" s="129">
        <f t="shared" si="48"/>
        <v>1.84</v>
      </c>
      <c r="EL197" s="129">
        <f t="shared" si="49"/>
        <v>1.46</v>
      </c>
      <c r="EM197" s="129">
        <f t="shared" si="50"/>
        <v>1.0699999999999998</v>
      </c>
      <c r="EN197" s="129">
        <f t="shared" si="51"/>
        <v>-0.16000000000000014</v>
      </c>
      <c r="EO197" s="129">
        <f t="shared" si="52"/>
        <v>-0.36999999999999966</v>
      </c>
      <c r="EP197" s="129">
        <f t="shared" si="53"/>
        <v>-1.1700000000000004</v>
      </c>
      <c r="EQ197" s="129">
        <f t="shared" si="54"/>
        <v>6.999999999999984E-2</v>
      </c>
      <c r="ER197" s="129">
        <f t="shared" si="55"/>
        <v>0.45000000000000018</v>
      </c>
      <c r="ES197" s="129">
        <f t="shared" si="56"/>
        <v>-1.8000000000000003</v>
      </c>
      <c r="ET197" s="129">
        <f t="shared" si="57"/>
        <v>-0.36000000000000032</v>
      </c>
      <c r="EU197" s="129">
        <f t="shared" si="58"/>
        <v>-2.33</v>
      </c>
      <c r="EV197" s="129">
        <f t="shared" si="59"/>
        <v>-1.8499999999999996</v>
      </c>
      <c r="EW197" s="129">
        <f t="shared" si="60"/>
        <v>-1.3600000000000003</v>
      </c>
    </row>
    <row r="198" spans="1:153" ht="14">
      <c r="A198" s="2" t="s">
        <v>1327</v>
      </c>
      <c r="B198" s="2" t="s">
        <v>1666</v>
      </c>
      <c r="C198" s="2">
        <v>15</v>
      </c>
      <c r="D198" s="2">
        <v>2</v>
      </c>
      <c r="E198" s="2">
        <v>50570249</v>
      </c>
      <c r="F198" s="2">
        <v>172.5</v>
      </c>
      <c r="G198" s="2">
        <v>59.4</v>
      </c>
      <c r="H198" s="2" t="s">
        <v>167</v>
      </c>
      <c r="I198" s="2"/>
      <c r="J198" s="2" t="s">
        <v>238</v>
      </c>
      <c r="K198" s="2" t="s">
        <v>376</v>
      </c>
      <c r="L198" s="30" t="s">
        <v>168</v>
      </c>
      <c r="M198" s="30"/>
      <c r="N198" s="30"/>
      <c r="O198" s="30"/>
      <c r="P198" s="2" t="s">
        <v>6</v>
      </c>
      <c r="Q198" s="2">
        <v>18</v>
      </c>
      <c r="R198" s="2">
        <v>21</v>
      </c>
      <c r="S198" s="2">
        <v>13</v>
      </c>
      <c r="T198" s="2" t="s">
        <v>1328</v>
      </c>
      <c r="U198" s="2"/>
      <c r="V198" s="3" t="s">
        <v>137</v>
      </c>
      <c r="W198" s="3">
        <v>53</v>
      </c>
      <c r="X198" s="2">
        <v>39</v>
      </c>
      <c r="Y198" s="2">
        <v>28</v>
      </c>
      <c r="Z198" s="2"/>
      <c r="AA198" s="33" t="s">
        <v>443</v>
      </c>
      <c r="AB198" s="3" t="s">
        <v>116</v>
      </c>
      <c r="AC198" s="3">
        <v>62</v>
      </c>
      <c r="AD198" s="2">
        <v>49</v>
      </c>
      <c r="AE198" s="2">
        <v>28</v>
      </c>
      <c r="AF198" s="2"/>
      <c r="AG198" s="33" t="s">
        <v>180</v>
      </c>
      <c r="AH198" s="2" t="s">
        <v>341</v>
      </c>
      <c r="AI198" s="2" t="s">
        <v>377</v>
      </c>
      <c r="AJ198" s="2" t="s">
        <v>119</v>
      </c>
      <c r="AK198" s="2" t="s">
        <v>204</v>
      </c>
      <c r="AL198" s="2" t="s">
        <v>87</v>
      </c>
      <c r="AM198" s="1" t="s">
        <v>242</v>
      </c>
      <c r="AN198" s="2" t="s">
        <v>89</v>
      </c>
      <c r="AO198" s="1" t="s">
        <v>108</v>
      </c>
      <c r="AP198" s="2" t="s">
        <v>91</v>
      </c>
      <c r="AQ198" s="1" t="s">
        <v>378</v>
      </c>
      <c r="AR198" s="2" t="s">
        <v>93</v>
      </c>
      <c r="AS198" s="14" t="s">
        <v>379</v>
      </c>
      <c r="AT198" s="15" t="s">
        <v>95</v>
      </c>
      <c r="AU198" s="1">
        <v>1</v>
      </c>
      <c r="AV198" s="104">
        <v>4.5199999999999996</v>
      </c>
      <c r="AW198" s="107">
        <v>3.45</v>
      </c>
      <c r="AX198" s="106">
        <v>3.02</v>
      </c>
      <c r="AY198" s="107">
        <v>2.12</v>
      </c>
      <c r="AZ198" s="106">
        <v>2.39</v>
      </c>
      <c r="BA198" s="108">
        <v>1.18</v>
      </c>
      <c r="BB198" s="106">
        <v>0.88</v>
      </c>
      <c r="BC198" s="108">
        <v>0</v>
      </c>
      <c r="BD198" s="107">
        <v>0.63</v>
      </c>
      <c r="BE198" s="106">
        <v>0.87</v>
      </c>
      <c r="BF198" s="106">
        <v>3.39</v>
      </c>
      <c r="BG198" s="106">
        <v>5.79</v>
      </c>
      <c r="BH198" s="106">
        <v>3.83</v>
      </c>
      <c r="BI198" s="8">
        <v>3.62</v>
      </c>
      <c r="BJ198" s="7">
        <v>5.34</v>
      </c>
      <c r="BK198" s="9">
        <v>6.12</v>
      </c>
      <c r="BL198" s="4">
        <v>14.86</v>
      </c>
      <c r="BM198" s="4">
        <v>20.11</v>
      </c>
      <c r="BN198" s="4">
        <v>4.49</v>
      </c>
      <c r="BO198" s="6">
        <v>2.4500000000000002</v>
      </c>
      <c r="BP198" s="7">
        <v>0</v>
      </c>
      <c r="BQ198" s="7">
        <v>0</v>
      </c>
      <c r="BR198" s="7">
        <v>1.63</v>
      </c>
      <c r="BS198" s="8">
        <v>2.4900000000000002</v>
      </c>
      <c r="BT198" s="7">
        <v>2.2400000000000002</v>
      </c>
      <c r="BU198" s="8">
        <v>3.68</v>
      </c>
      <c r="BV198" s="6">
        <v>3.25</v>
      </c>
      <c r="BW198" s="7">
        <v>4.25</v>
      </c>
      <c r="BX198" s="7">
        <v>4.13</v>
      </c>
      <c r="BY198" s="7">
        <v>4.17</v>
      </c>
      <c r="BZ198" s="7">
        <v>1.46</v>
      </c>
      <c r="CA198" s="8">
        <v>2.5499999999999998</v>
      </c>
      <c r="CB198" s="7">
        <v>5.13</v>
      </c>
      <c r="CC198" s="9">
        <v>8.2100000000000009</v>
      </c>
      <c r="CD198" s="4">
        <v>12.28</v>
      </c>
      <c r="CE198" s="4">
        <v>20.91</v>
      </c>
      <c r="CF198" s="16">
        <v>28.32</v>
      </c>
      <c r="CG198" s="18">
        <v>31.02</v>
      </c>
      <c r="CH198" s="17">
        <v>33.92</v>
      </c>
      <c r="CI198" s="18">
        <v>37.1</v>
      </c>
      <c r="CJ198" s="17">
        <v>37.799999999999997</v>
      </c>
      <c r="CK198" s="19">
        <v>39.35</v>
      </c>
      <c r="CL198" s="17">
        <v>40.58</v>
      </c>
      <c r="CM198" s="19">
        <v>41.49</v>
      </c>
      <c r="CN198" s="18">
        <v>43.39</v>
      </c>
      <c r="CO198" s="17">
        <v>41.76</v>
      </c>
      <c r="CP198" s="17">
        <v>42.82</v>
      </c>
      <c r="CQ198" s="17">
        <v>44.5</v>
      </c>
      <c r="CR198" s="17">
        <v>50.05</v>
      </c>
      <c r="CS198" s="19">
        <v>52.27</v>
      </c>
      <c r="CT198" s="17">
        <v>50.44</v>
      </c>
      <c r="CU198" s="20">
        <v>50.04</v>
      </c>
      <c r="CV198" s="16">
        <v>48.21</v>
      </c>
      <c r="CW198" s="16">
        <v>45.07</v>
      </c>
      <c r="CX198" s="16">
        <v>27.83</v>
      </c>
      <c r="CY198" s="18">
        <v>30.11</v>
      </c>
      <c r="CZ198" s="17">
        <v>33.15</v>
      </c>
      <c r="DA198" s="17">
        <v>37.21</v>
      </c>
      <c r="DB198" s="17">
        <v>37.76</v>
      </c>
      <c r="DC198" s="19">
        <v>39.799999999999997</v>
      </c>
      <c r="DD198" s="17">
        <v>40.630000000000003</v>
      </c>
      <c r="DE198" s="19">
        <v>41.36</v>
      </c>
      <c r="DF198" s="18">
        <v>41.87</v>
      </c>
      <c r="DG198" s="17">
        <v>41.09</v>
      </c>
      <c r="DH198" s="17">
        <v>42.74</v>
      </c>
      <c r="DI198" s="17">
        <v>44.17</v>
      </c>
      <c r="DJ198" s="17">
        <v>50.34</v>
      </c>
      <c r="DK198" s="19">
        <v>51.89</v>
      </c>
      <c r="DL198" s="17">
        <v>50.95</v>
      </c>
      <c r="DM198" s="20">
        <v>50.64</v>
      </c>
      <c r="DN198" s="16">
        <v>47.3</v>
      </c>
      <c r="DO198" s="16">
        <v>43.9</v>
      </c>
      <c r="DP198" s="16">
        <v>5</v>
      </c>
      <c r="DQ198" s="17">
        <v>6</v>
      </c>
      <c r="DR198" s="17">
        <v>6</v>
      </c>
      <c r="DS198" s="17">
        <v>5</v>
      </c>
      <c r="DT198" s="17">
        <v>0</v>
      </c>
      <c r="DU198" s="17">
        <v>-4</v>
      </c>
      <c r="DV198" s="17">
        <v>-8</v>
      </c>
      <c r="DW198" s="17">
        <v>-7</v>
      </c>
      <c r="DX198" s="17">
        <v>-4</v>
      </c>
      <c r="DY198" s="17">
        <v>4</v>
      </c>
      <c r="DZ198" s="17">
        <v>11</v>
      </c>
      <c r="EA198" s="17">
        <v>22</v>
      </c>
      <c r="EB198" s="17">
        <v>27</v>
      </c>
      <c r="EC198" s="17">
        <v>28</v>
      </c>
      <c r="ED198" s="17">
        <v>26</v>
      </c>
      <c r="EE198" s="20">
        <v>21</v>
      </c>
      <c r="EF198" s="20">
        <v>13</v>
      </c>
      <c r="EG198" s="20">
        <v>12</v>
      </c>
      <c r="EI198" s="129">
        <f t="shared" si="46"/>
        <v>2.9999999999999361E-2</v>
      </c>
      <c r="EJ198" s="129">
        <f t="shared" si="47"/>
        <v>1</v>
      </c>
      <c r="EK198" s="129">
        <f t="shared" si="48"/>
        <v>3.02</v>
      </c>
      <c r="EL198" s="129">
        <f t="shared" si="49"/>
        <v>2.12</v>
      </c>
      <c r="EM198" s="129">
        <f t="shared" si="50"/>
        <v>0.76000000000000023</v>
      </c>
      <c r="EN198" s="129">
        <f t="shared" si="51"/>
        <v>-1.3100000000000003</v>
      </c>
      <c r="EO198" s="129">
        <f t="shared" si="52"/>
        <v>-1.3600000000000003</v>
      </c>
      <c r="EP198" s="129">
        <f t="shared" si="53"/>
        <v>-3.68</v>
      </c>
      <c r="EQ198" s="129">
        <f t="shared" si="54"/>
        <v>-2.62</v>
      </c>
      <c r="ER198" s="129">
        <f t="shared" si="55"/>
        <v>-3.38</v>
      </c>
      <c r="ES198" s="129">
        <f t="shared" si="56"/>
        <v>-0.73999999999999977</v>
      </c>
      <c r="ET198" s="129">
        <f t="shared" si="57"/>
        <v>1.62</v>
      </c>
      <c r="EU198" s="129">
        <f t="shared" si="58"/>
        <v>2.37</v>
      </c>
      <c r="EV198" s="129">
        <f t="shared" si="59"/>
        <v>1.0700000000000003</v>
      </c>
      <c r="EW198" s="129">
        <f t="shared" si="60"/>
        <v>0.20999999999999996</v>
      </c>
    </row>
    <row r="199" spans="1:153" ht="14">
      <c r="A199" s="2" t="s">
        <v>1424</v>
      </c>
      <c r="B199" s="2" t="s">
        <v>1666</v>
      </c>
      <c r="C199" s="2">
        <v>20</v>
      </c>
      <c r="D199" s="2">
        <v>0</v>
      </c>
      <c r="E199" s="2">
        <v>40136510</v>
      </c>
      <c r="F199" s="2">
        <v>167.1</v>
      </c>
      <c r="G199" s="2">
        <v>52.7</v>
      </c>
      <c r="H199" s="2" t="s">
        <v>167</v>
      </c>
      <c r="I199" s="2"/>
      <c r="J199" s="2" t="s">
        <v>238</v>
      </c>
      <c r="K199" s="2" t="s">
        <v>201</v>
      </c>
      <c r="L199" s="30" t="s">
        <v>168</v>
      </c>
      <c r="M199" s="30" t="s">
        <v>860</v>
      </c>
      <c r="N199" s="30"/>
      <c r="O199" s="30"/>
      <c r="P199" s="3" t="s">
        <v>6</v>
      </c>
      <c r="Q199" s="3">
        <v>13</v>
      </c>
      <c r="R199" s="2">
        <v>12</v>
      </c>
      <c r="S199" s="2">
        <v>9</v>
      </c>
      <c r="T199" s="2" t="s">
        <v>1427</v>
      </c>
      <c r="U199" s="33"/>
      <c r="V199" s="3" t="s">
        <v>137</v>
      </c>
      <c r="W199" s="3">
        <v>52</v>
      </c>
      <c r="X199" s="2">
        <v>42</v>
      </c>
      <c r="Y199" s="2">
        <v>25</v>
      </c>
      <c r="Z199" s="2"/>
      <c r="AA199" s="33" t="s">
        <v>443</v>
      </c>
      <c r="AB199" s="12" t="s">
        <v>138</v>
      </c>
      <c r="AC199" s="12">
        <v>53</v>
      </c>
      <c r="AD199" s="13">
        <v>39</v>
      </c>
      <c r="AE199" s="13">
        <v>35</v>
      </c>
      <c r="AF199" s="13"/>
      <c r="AG199" s="34" t="s">
        <v>180</v>
      </c>
      <c r="AH199" s="2" t="s">
        <v>250</v>
      </c>
      <c r="AI199" s="2" t="s">
        <v>118</v>
      </c>
      <c r="AJ199" s="2" t="s">
        <v>429</v>
      </c>
      <c r="AK199" s="2" t="s">
        <v>245</v>
      </c>
      <c r="AL199" s="2" t="s">
        <v>87</v>
      </c>
      <c r="AM199" s="1"/>
      <c r="AN199" s="2" t="s">
        <v>89</v>
      </c>
      <c r="AO199" s="1"/>
      <c r="AP199" s="2" t="s">
        <v>91</v>
      </c>
      <c r="AQ199" s="1" t="s">
        <v>891</v>
      </c>
      <c r="AR199" s="2" t="s">
        <v>93</v>
      </c>
      <c r="AS199" s="14" t="s">
        <v>1428</v>
      </c>
      <c r="AT199" s="14"/>
      <c r="AU199" s="1"/>
      <c r="AV199" s="104">
        <v>3.65</v>
      </c>
      <c r="AW199" s="105">
        <v>2.4500000000000002</v>
      </c>
      <c r="AX199" s="109">
        <v>2.17</v>
      </c>
      <c r="AY199" s="107">
        <v>1.94</v>
      </c>
      <c r="AZ199" s="106">
        <v>1.56</v>
      </c>
      <c r="BA199" s="108">
        <v>2.0099999999999998</v>
      </c>
      <c r="BB199" s="106">
        <v>0.75</v>
      </c>
      <c r="BC199" s="108">
        <v>2.06</v>
      </c>
      <c r="BD199" s="107">
        <v>2.4700000000000002</v>
      </c>
      <c r="BE199" s="106">
        <v>4.07</v>
      </c>
      <c r="BF199" s="106">
        <v>6.74</v>
      </c>
      <c r="BG199" s="106">
        <v>4.25</v>
      </c>
      <c r="BH199" s="106">
        <v>3.36</v>
      </c>
      <c r="BI199" s="8">
        <v>5.36</v>
      </c>
      <c r="BJ199" s="7">
        <v>6.46</v>
      </c>
      <c r="BK199" s="9">
        <v>9.36</v>
      </c>
      <c r="BL199" s="4">
        <v>13.12</v>
      </c>
      <c r="BM199" s="4">
        <v>14.35</v>
      </c>
      <c r="BN199" s="4">
        <v>3.69</v>
      </c>
      <c r="BO199" s="26">
        <v>1.96</v>
      </c>
      <c r="BP199" s="25">
        <v>1.28</v>
      </c>
      <c r="BQ199" s="53">
        <v>1.1100000000000001</v>
      </c>
      <c r="BR199" s="53">
        <v>1.22</v>
      </c>
      <c r="BS199" s="54">
        <v>2.14</v>
      </c>
      <c r="BT199" s="53">
        <v>1.51</v>
      </c>
      <c r="BU199" s="54">
        <v>3.14</v>
      </c>
      <c r="BV199" s="55">
        <v>4.5999999999999996</v>
      </c>
      <c r="BW199" s="53">
        <v>4.8499999999999996</v>
      </c>
      <c r="BX199" s="53">
        <v>6.59</v>
      </c>
      <c r="BY199" s="53">
        <v>3.72</v>
      </c>
      <c r="BZ199" s="7">
        <v>3.61</v>
      </c>
      <c r="CA199" s="8">
        <v>5.07</v>
      </c>
      <c r="CB199" s="7">
        <v>7.61</v>
      </c>
      <c r="CC199" s="9">
        <v>9.91</v>
      </c>
      <c r="CD199" s="4">
        <v>12.42</v>
      </c>
      <c r="CE199" s="4">
        <v>16.399999999999999</v>
      </c>
      <c r="CF199" s="16">
        <v>26.42</v>
      </c>
      <c r="CG199" s="38">
        <v>30.65</v>
      </c>
      <c r="CH199" s="20">
        <v>33.26</v>
      </c>
      <c r="CI199" s="18">
        <v>35.549999999999997</v>
      </c>
      <c r="CJ199" s="17">
        <v>34.4</v>
      </c>
      <c r="CK199" s="19">
        <v>35.229999999999997</v>
      </c>
      <c r="CL199" s="17">
        <v>36.65</v>
      </c>
      <c r="CM199" s="19">
        <v>36.67</v>
      </c>
      <c r="CN199" s="18">
        <v>36.71</v>
      </c>
      <c r="CO199" s="17">
        <v>38.36</v>
      </c>
      <c r="CP199" s="17">
        <v>38.1</v>
      </c>
      <c r="CQ199" s="17">
        <v>41.26</v>
      </c>
      <c r="CR199" s="17">
        <v>43.84</v>
      </c>
      <c r="CS199" s="19">
        <v>43.15</v>
      </c>
      <c r="CT199" s="17">
        <v>45.22</v>
      </c>
      <c r="CU199" s="20">
        <v>43.25</v>
      </c>
      <c r="CV199" s="16">
        <v>44.53</v>
      </c>
      <c r="CW199" s="16">
        <v>38.65</v>
      </c>
      <c r="CX199" s="16">
        <v>26.74</v>
      </c>
      <c r="CY199" s="38">
        <v>30.28</v>
      </c>
      <c r="CZ199" s="20">
        <v>33.200000000000003</v>
      </c>
      <c r="DA199" s="17">
        <v>35.49</v>
      </c>
      <c r="DB199" s="17">
        <v>34.36</v>
      </c>
      <c r="DC199" s="19">
        <v>35.44</v>
      </c>
      <c r="DD199" s="17">
        <v>35.64</v>
      </c>
      <c r="DE199" s="19">
        <v>35.96</v>
      </c>
      <c r="DF199" s="18">
        <v>37.590000000000003</v>
      </c>
      <c r="DG199" s="17">
        <v>38.08</v>
      </c>
      <c r="DH199" s="17">
        <v>38.89</v>
      </c>
      <c r="DI199" s="17">
        <v>42.37</v>
      </c>
      <c r="DJ199" s="17">
        <v>43.93</v>
      </c>
      <c r="DK199" s="19">
        <v>42.63</v>
      </c>
      <c r="DL199" s="17">
        <v>45.68</v>
      </c>
      <c r="DM199" s="20">
        <v>43.74</v>
      </c>
      <c r="DN199" s="16">
        <v>44.42</v>
      </c>
      <c r="DO199" s="16">
        <v>38.590000000000003</v>
      </c>
      <c r="DP199" s="16">
        <v>1</v>
      </c>
      <c r="DQ199" s="20">
        <v>1</v>
      </c>
      <c r="DR199" s="20">
        <v>-1</v>
      </c>
      <c r="DS199" s="17">
        <v>-4</v>
      </c>
      <c r="DT199" s="17">
        <v>-6</v>
      </c>
      <c r="DU199" s="17">
        <v>-10</v>
      </c>
      <c r="DV199" s="17">
        <v>-11</v>
      </c>
      <c r="DW199" s="17">
        <v>-14</v>
      </c>
      <c r="DX199" s="17">
        <v>-11</v>
      </c>
      <c r="DY199" s="17">
        <v>-4</v>
      </c>
      <c r="DZ199" s="17">
        <v>2</v>
      </c>
      <c r="EA199" s="17">
        <v>13</v>
      </c>
      <c r="EB199" s="17">
        <v>17</v>
      </c>
      <c r="EC199" s="17">
        <v>14</v>
      </c>
      <c r="ED199" s="17">
        <v>12</v>
      </c>
      <c r="EE199" s="20">
        <v>8</v>
      </c>
      <c r="EF199" s="20">
        <v>6</v>
      </c>
      <c r="EG199" s="20">
        <v>6</v>
      </c>
      <c r="EI199" s="129">
        <f t="shared" si="46"/>
        <v>-4.0000000000000036E-2</v>
      </c>
      <c r="EJ199" s="129">
        <f t="shared" si="47"/>
        <v>0.49000000000000021</v>
      </c>
      <c r="EK199" s="129">
        <f t="shared" si="48"/>
        <v>0.8899999999999999</v>
      </c>
      <c r="EL199" s="129">
        <f t="shared" si="49"/>
        <v>0.82999999999999985</v>
      </c>
      <c r="EM199" s="129">
        <f t="shared" si="50"/>
        <v>0.34000000000000008</v>
      </c>
      <c r="EN199" s="129">
        <f t="shared" si="51"/>
        <v>-0.13000000000000034</v>
      </c>
      <c r="EO199" s="129">
        <f t="shared" si="52"/>
        <v>-0.76</v>
      </c>
      <c r="EP199" s="129">
        <f t="shared" si="53"/>
        <v>-1.08</v>
      </c>
      <c r="EQ199" s="129">
        <f t="shared" si="54"/>
        <v>-2.1299999999999994</v>
      </c>
      <c r="ER199" s="129">
        <f t="shared" si="55"/>
        <v>-0.77999999999999936</v>
      </c>
      <c r="ES199" s="129">
        <f t="shared" si="56"/>
        <v>0.15000000000000036</v>
      </c>
      <c r="ET199" s="129">
        <f t="shared" si="57"/>
        <v>0.5299999999999998</v>
      </c>
      <c r="EU199" s="129">
        <f t="shared" si="58"/>
        <v>-0.25</v>
      </c>
      <c r="EV199" s="129">
        <f t="shared" si="59"/>
        <v>0.29000000000000004</v>
      </c>
      <c r="EW199" s="129">
        <f t="shared" si="60"/>
        <v>-1.1500000000000004</v>
      </c>
    </row>
    <row r="200" spans="1:153" ht="14">
      <c r="A200" s="2" t="s">
        <v>1076</v>
      </c>
      <c r="B200" s="2" t="s">
        <v>1666</v>
      </c>
      <c r="C200" s="2">
        <v>14</v>
      </c>
      <c r="D200" s="2">
        <v>8</v>
      </c>
      <c r="E200" s="2">
        <v>51469443</v>
      </c>
      <c r="F200" s="2">
        <v>159.69999999999999</v>
      </c>
      <c r="G200" s="2">
        <v>81.5</v>
      </c>
      <c r="H200" s="2" t="s">
        <v>167</v>
      </c>
      <c r="I200" s="2"/>
      <c r="J200" s="2" t="s">
        <v>238</v>
      </c>
      <c r="K200" s="2" t="s">
        <v>201</v>
      </c>
      <c r="L200" s="30"/>
      <c r="M200" s="30"/>
      <c r="N200" s="30"/>
      <c r="O200" s="30"/>
      <c r="P200" s="3" t="s">
        <v>6</v>
      </c>
      <c r="Q200" s="3">
        <v>23</v>
      </c>
      <c r="R200" s="2">
        <v>20</v>
      </c>
      <c r="S200" s="2">
        <v>12</v>
      </c>
      <c r="T200" s="2" t="s">
        <v>283</v>
      </c>
      <c r="U200" s="33"/>
      <c r="V200" s="3" t="s">
        <v>81</v>
      </c>
      <c r="W200" s="3">
        <v>39</v>
      </c>
      <c r="X200" s="2">
        <v>25</v>
      </c>
      <c r="Y200" s="2">
        <v>25</v>
      </c>
      <c r="Z200" s="2"/>
      <c r="AA200" s="33" t="s">
        <v>107</v>
      </c>
      <c r="AB200" s="12" t="s">
        <v>126</v>
      </c>
      <c r="AC200" s="12">
        <v>64</v>
      </c>
      <c r="AD200" s="13">
        <v>38</v>
      </c>
      <c r="AE200" s="13">
        <v>25</v>
      </c>
      <c r="AF200" s="13"/>
      <c r="AG200" s="34" t="s">
        <v>90</v>
      </c>
      <c r="AH200" s="2" t="s">
        <v>869</v>
      </c>
      <c r="AI200" s="2" t="s">
        <v>774</v>
      </c>
      <c r="AJ200" s="2" t="s">
        <v>1078</v>
      </c>
      <c r="AK200" s="2" t="s">
        <v>1079</v>
      </c>
      <c r="AL200" s="2" t="s">
        <v>87</v>
      </c>
      <c r="AM200" s="1"/>
      <c r="AN200" s="2" t="s">
        <v>89</v>
      </c>
      <c r="AO200" s="1"/>
      <c r="AP200" s="2" t="s">
        <v>91</v>
      </c>
      <c r="AQ200" s="1" t="s">
        <v>1080</v>
      </c>
      <c r="AR200" s="2" t="s">
        <v>93</v>
      </c>
      <c r="AS200" s="14" t="s">
        <v>1081</v>
      </c>
      <c r="AT200" s="14"/>
      <c r="AU200" s="1"/>
      <c r="AV200" s="104">
        <v>3.38</v>
      </c>
      <c r="AW200" s="105">
        <v>2.68</v>
      </c>
      <c r="AX200" s="109">
        <v>2.29</v>
      </c>
      <c r="AY200" s="105">
        <v>1.99</v>
      </c>
      <c r="AZ200" s="106">
        <v>1.69</v>
      </c>
      <c r="BA200" s="108">
        <v>0.67</v>
      </c>
      <c r="BB200" s="106">
        <v>0.12</v>
      </c>
      <c r="BC200" s="108">
        <v>0.63</v>
      </c>
      <c r="BD200" s="107">
        <v>0.76</v>
      </c>
      <c r="BE200" s="106">
        <v>1.62</v>
      </c>
      <c r="BF200" s="106">
        <v>3.99</v>
      </c>
      <c r="BG200" s="106">
        <v>6.39</v>
      </c>
      <c r="BH200" s="106">
        <v>5.46</v>
      </c>
      <c r="BI200" s="8">
        <v>4.49</v>
      </c>
      <c r="BJ200" s="7">
        <v>6.97</v>
      </c>
      <c r="BK200" s="9">
        <v>6.07</v>
      </c>
      <c r="BL200" s="4">
        <v>10.84</v>
      </c>
      <c r="BM200" s="4">
        <v>20.73</v>
      </c>
      <c r="BN200" s="4">
        <v>2.29</v>
      </c>
      <c r="BO200" s="26">
        <v>1.34</v>
      </c>
      <c r="BP200" s="25">
        <v>0.63</v>
      </c>
      <c r="BQ200" s="25">
        <v>0.5</v>
      </c>
      <c r="BR200" s="53">
        <v>1.61</v>
      </c>
      <c r="BS200" s="54">
        <v>2.61</v>
      </c>
      <c r="BT200" s="53">
        <v>2.11</v>
      </c>
      <c r="BU200" s="54">
        <v>2.86</v>
      </c>
      <c r="BV200" s="55">
        <v>2.74</v>
      </c>
      <c r="BW200" s="53">
        <v>2.9</v>
      </c>
      <c r="BX200" s="53">
        <v>5.63</v>
      </c>
      <c r="BY200" s="53">
        <v>5.19</v>
      </c>
      <c r="BZ200" s="7">
        <v>5.65</v>
      </c>
      <c r="CA200" s="8">
        <v>2.87</v>
      </c>
      <c r="CB200" s="7">
        <v>5.66</v>
      </c>
      <c r="CC200" s="9">
        <v>6.27</v>
      </c>
      <c r="CD200" s="4">
        <v>10.01</v>
      </c>
      <c r="CE200" s="4">
        <v>20.72</v>
      </c>
      <c r="CF200" s="16">
        <v>27.96</v>
      </c>
      <c r="CG200" s="38">
        <v>31.91</v>
      </c>
      <c r="CH200" s="20">
        <v>32.590000000000003</v>
      </c>
      <c r="CI200" s="38">
        <v>35.47</v>
      </c>
      <c r="CJ200" s="17">
        <v>36.99</v>
      </c>
      <c r="CK200" s="19">
        <v>37.81</v>
      </c>
      <c r="CL200" s="17">
        <v>38.979999999999997</v>
      </c>
      <c r="CM200" s="19">
        <v>39.08</v>
      </c>
      <c r="CN200" s="18">
        <v>38.64</v>
      </c>
      <c r="CO200" s="17">
        <v>40.409999999999997</v>
      </c>
      <c r="CP200" s="17">
        <v>40.35</v>
      </c>
      <c r="CQ200" s="17">
        <v>44.26</v>
      </c>
      <c r="CR200" s="17">
        <v>47.33</v>
      </c>
      <c r="CS200" s="19">
        <v>46.77</v>
      </c>
      <c r="CT200" s="17">
        <v>46.68</v>
      </c>
      <c r="CU200" s="20">
        <v>44.98</v>
      </c>
      <c r="CV200" s="16">
        <v>43.21</v>
      </c>
      <c r="CW200" s="16">
        <v>41.2</v>
      </c>
      <c r="CX200" s="16">
        <v>27.59</v>
      </c>
      <c r="CY200" s="38">
        <v>31.89</v>
      </c>
      <c r="CZ200" s="20">
        <v>33.28</v>
      </c>
      <c r="DA200" s="20">
        <v>36.04</v>
      </c>
      <c r="DB200" s="17">
        <v>36.75</v>
      </c>
      <c r="DC200" s="19">
        <v>37.93</v>
      </c>
      <c r="DD200" s="17">
        <v>38.880000000000003</v>
      </c>
      <c r="DE200" s="19">
        <v>39.799999999999997</v>
      </c>
      <c r="DF200" s="18">
        <v>39.72</v>
      </c>
      <c r="DG200" s="17">
        <v>40.770000000000003</v>
      </c>
      <c r="DH200" s="17">
        <v>41.79</v>
      </c>
      <c r="DI200" s="17">
        <v>45.81</v>
      </c>
      <c r="DJ200" s="17">
        <v>48.41</v>
      </c>
      <c r="DK200" s="19">
        <v>46.02</v>
      </c>
      <c r="DL200" s="17">
        <v>46.26</v>
      </c>
      <c r="DM200" s="20">
        <v>45.81</v>
      </c>
      <c r="DN200" s="16">
        <v>43.83</v>
      </c>
      <c r="DO200" s="16">
        <v>40.24</v>
      </c>
      <c r="DP200" s="16">
        <v>4</v>
      </c>
      <c r="DQ200" s="20">
        <v>5</v>
      </c>
      <c r="DR200" s="20">
        <v>4</v>
      </c>
      <c r="DS200" s="20">
        <v>1</v>
      </c>
      <c r="DT200" s="17">
        <v>-1</v>
      </c>
      <c r="DU200" s="17">
        <v>-4</v>
      </c>
      <c r="DV200" s="17">
        <v>-6</v>
      </c>
      <c r="DW200" s="17">
        <v>-3</v>
      </c>
      <c r="DX200" s="17">
        <v>0</v>
      </c>
      <c r="DY200" s="17">
        <v>9</v>
      </c>
      <c r="DZ200" s="17">
        <v>16</v>
      </c>
      <c r="EA200" s="17">
        <v>20</v>
      </c>
      <c r="EB200" s="17">
        <v>19</v>
      </c>
      <c r="EC200" s="17">
        <v>9</v>
      </c>
      <c r="ED200" s="17">
        <v>0</v>
      </c>
      <c r="EE200" s="20">
        <v>-4</v>
      </c>
      <c r="EF200" s="20">
        <v>-5</v>
      </c>
      <c r="EG200" s="20">
        <v>-6</v>
      </c>
      <c r="EI200" s="129">
        <f t="shared" si="46"/>
        <v>1.0899999999999999</v>
      </c>
      <c r="EJ200" s="129">
        <f t="shared" si="47"/>
        <v>1.34</v>
      </c>
      <c r="EK200" s="129">
        <f t="shared" si="48"/>
        <v>1.6600000000000001</v>
      </c>
      <c r="EL200" s="129">
        <f t="shared" si="49"/>
        <v>1.49</v>
      </c>
      <c r="EM200" s="129">
        <f t="shared" si="50"/>
        <v>7.9999999999999849E-2</v>
      </c>
      <c r="EN200" s="129">
        <f t="shared" si="51"/>
        <v>-1.94</v>
      </c>
      <c r="EO200" s="129">
        <f t="shared" si="52"/>
        <v>-1.9899999999999998</v>
      </c>
      <c r="EP200" s="129">
        <f t="shared" si="53"/>
        <v>-2.23</v>
      </c>
      <c r="EQ200" s="129">
        <f t="shared" si="54"/>
        <v>-1.9800000000000002</v>
      </c>
      <c r="ER200" s="129">
        <f t="shared" si="55"/>
        <v>-1.2799999999999998</v>
      </c>
      <c r="ES200" s="129">
        <f t="shared" si="56"/>
        <v>-1.6399999999999997</v>
      </c>
      <c r="ET200" s="129">
        <f t="shared" si="57"/>
        <v>1.1999999999999993</v>
      </c>
      <c r="EU200" s="129">
        <f t="shared" si="58"/>
        <v>-0.19000000000000039</v>
      </c>
      <c r="EV200" s="129">
        <f t="shared" si="59"/>
        <v>1.62</v>
      </c>
      <c r="EW200" s="129">
        <f t="shared" si="60"/>
        <v>1.3099999999999996</v>
      </c>
    </row>
    <row r="201" spans="1:153" ht="14">
      <c r="A201" s="2" t="s">
        <v>1065</v>
      </c>
      <c r="B201" s="2" t="s">
        <v>1666</v>
      </c>
      <c r="C201" s="2">
        <v>12</v>
      </c>
      <c r="D201" s="2">
        <v>1</v>
      </c>
      <c r="E201" s="2">
        <v>51775597</v>
      </c>
      <c r="F201" s="2">
        <v>149.4</v>
      </c>
      <c r="G201" s="2">
        <v>39.799999999999997</v>
      </c>
      <c r="H201" s="2" t="s">
        <v>167</v>
      </c>
      <c r="I201" s="2"/>
      <c r="J201" s="2" t="s">
        <v>238</v>
      </c>
      <c r="K201" s="2" t="s">
        <v>201</v>
      </c>
      <c r="L201" s="30" t="s">
        <v>649</v>
      </c>
      <c r="M201" s="30"/>
      <c r="N201" s="30"/>
      <c r="O201" s="30"/>
      <c r="P201" s="3" t="s">
        <v>6</v>
      </c>
      <c r="Q201" s="3">
        <v>19</v>
      </c>
      <c r="R201" s="2">
        <v>17</v>
      </c>
      <c r="S201" s="2">
        <v>10</v>
      </c>
      <c r="T201" s="2" t="s">
        <v>1068</v>
      </c>
      <c r="U201" s="33"/>
      <c r="V201" s="3" t="s">
        <v>137</v>
      </c>
      <c r="W201" s="3">
        <v>64</v>
      </c>
      <c r="X201" s="2">
        <v>47</v>
      </c>
      <c r="Y201" s="2">
        <v>34</v>
      </c>
      <c r="Z201" s="2"/>
      <c r="AA201" s="33" t="s">
        <v>443</v>
      </c>
      <c r="AB201" s="12" t="s">
        <v>116</v>
      </c>
      <c r="AC201" s="12">
        <v>69</v>
      </c>
      <c r="AD201" s="13">
        <v>47</v>
      </c>
      <c r="AE201" s="13">
        <v>25</v>
      </c>
      <c r="AF201" s="13"/>
      <c r="AG201" s="34" t="s">
        <v>180</v>
      </c>
      <c r="AH201" s="2" t="s">
        <v>272</v>
      </c>
      <c r="AI201" s="2" t="s">
        <v>336</v>
      </c>
      <c r="AJ201" s="2" t="s">
        <v>695</v>
      </c>
      <c r="AK201" s="2" t="s">
        <v>324</v>
      </c>
      <c r="AL201" s="2" t="s">
        <v>87</v>
      </c>
      <c r="AM201" s="1"/>
      <c r="AN201" s="2" t="s">
        <v>89</v>
      </c>
      <c r="AO201" s="1"/>
      <c r="AP201" s="2" t="s">
        <v>91</v>
      </c>
      <c r="AQ201" s="1" t="s">
        <v>1069</v>
      </c>
      <c r="AR201" s="2" t="s">
        <v>93</v>
      </c>
      <c r="AS201" s="14" t="s">
        <v>253</v>
      </c>
      <c r="AT201" s="14"/>
      <c r="AU201" s="1"/>
      <c r="AV201" s="104">
        <v>3.71</v>
      </c>
      <c r="AW201" s="105">
        <v>3.25</v>
      </c>
      <c r="AX201" s="109">
        <v>2.46</v>
      </c>
      <c r="AY201" s="107">
        <v>1.74</v>
      </c>
      <c r="AZ201" s="106">
        <v>2.17</v>
      </c>
      <c r="BA201" s="108">
        <v>1.49</v>
      </c>
      <c r="BB201" s="106">
        <v>1.34</v>
      </c>
      <c r="BC201" s="108">
        <v>0.94</v>
      </c>
      <c r="BD201" s="107">
        <v>2.33</v>
      </c>
      <c r="BE201" s="106">
        <v>3.35</v>
      </c>
      <c r="BF201" s="106">
        <v>5.35</v>
      </c>
      <c r="BG201" s="106">
        <v>4.76</v>
      </c>
      <c r="BH201" s="106">
        <v>2.69</v>
      </c>
      <c r="BI201" s="8">
        <v>2.58</v>
      </c>
      <c r="BJ201" s="7">
        <v>3.88</v>
      </c>
      <c r="BK201" s="9">
        <v>6.42</v>
      </c>
      <c r="BL201" s="4">
        <v>9.17</v>
      </c>
      <c r="BM201" s="4">
        <v>14.23</v>
      </c>
      <c r="BN201" s="4">
        <v>3.59</v>
      </c>
      <c r="BO201" s="26">
        <v>2.99</v>
      </c>
      <c r="BP201" s="25">
        <v>1.56</v>
      </c>
      <c r="BQ201" s="53">
        <v>0.72</v>
      </c>
      <c r="BR201" s="53">
        <v>1.34</v>
      </c>
      <c r="BS201" s="54">
        <v>2.5299999999999998</v>
      </c>
      <c r="BT201" s="53">
        <v>2.66</v>
      </c>
      <c r="BU201" s="54">
        <v>1.99</v>
      </c>
      <c r="BV201" s="55">
        <v>2.88</v>
      </c>
      <c r="BW201" s="53">
        <v>3.08</v>
      </c>
      <c r="BX201" s="53">
        <v>3.1</v>
      </c>
      <c r="BY201" s="53">
        <v>3.08</v>
      </c>
      <c r="BZ201" s="7">
        <v>2.2999999999999998</v>
      </c>
      <c r="CA201" s="8">
        <v>2.97</v>
      </c>
      <c r="CB201" s="7">
        <v>3.53</v>
      </c>
      <c r="CC201" s="9">
        <v>4.37</v>
      </c>
      <c r="CD201" s="4">
        <v>6.3</v>
      </c>
      <c r="CE201" s="4">
        <v>11.12</v>
      </c>
      <c r="CF201" s="16">
        <v>26.49</v>
      </c>
      <c r="CG201" s="38">
        <v>29.41</v>
      </c>
      <c r="CH201" s="20">
        <v>31.33</v>
      </c>
      <c r="CI201" s="18">
        <v>32.950000000000003</v>
      </c>
      <c r="CJ201" s="17">
        <v>34.26</v>
      </c>
      <c r="CK201" s="19">
        <v>34.76</v>
      </c>
      <c r="CL201" s="17">
        <v>36.090000000000003</v>
      </c>
      <c r="CM201" s="19">
        <v>36.01</v>
      </c>
      <c r="CN201" s="18">
        <v>37.159999999999997</v>
      </c>
      <c r="CO201" s="17">
        <v>37.89</v>
      </c>
      <c r="CP201" s="17">
        <v>38.33</v>
      </c>
      <c r="CQ201" s="17">
        <v>40.630000000000003</v>
      </c>
      <c r="CR201" s="17">
        <v>43.35</v>
      </c>
      <c r="CS201" s="19">
        <v>44.69</v>
      </c>
      <c r="CT201" s="17">
        <v>43.3</v>
      </c>
      <c r="CU201" s="20">
        <v>42.82</v>
      </c>
      <c r="CV201" s="16">
        <v>39.29</v>
      </c>
      <c r="CW201" s="16">
        <v>35.799999999999997</v>
      </c>
      <c r="CX201" s="16">
        <v>26.5</v>
      </c>
      <c r="CY201" s="38">
        <v>29.87</v>
      </c>
      <c r="CZ201" s="20">
        <v>31.89</v>
      </c>
      <c r="DA201" s="17">
        <v>32.32</v>
      </c>
      <c r="DB201" s="17">
        <v>33.880000000000003</v>
      </c>
      <c r="DC201" s="19">
        <v>34.96</v>
      </c>
      <c r="DD201" s="17">
        <v>35.54</v>
      </c>
      <c r="DE201" s="19">
        <v>36.61</v>
      </c>
      <c r="DF201" s="18">
        <v>37.57</v>
      </c>
      <c r="DG201" s="17">
        <v>37.74</v>
      </c>
      <c r="DH201" s="17">
        <v>38.549999999999997</v>
      </c>
      <c r="DI201" s="17">
        <v>40.86</v>
      </c>
      <c r="DJ201" s="17">
        <v>43.05</v>
      </c>
      <c r="DK201" s="19">
        <v>43.39</v>
      </c>
      <c r="DL201" s="17">
        <v>43.34</v>
      </c>
      <c r="DM201" s="20">
        <v>43.11</v>
      </c>
      <c r="DN201" s="16">
        <v>40.909999999999997</v>
      </c>
      <c r="DO201" s="16">
        <v>35.869999999999997</v>
      </c>
      <c r="DP201" s="16">
        <v>3</v>
      </c>
      <c r="DQ201" s="20">
        <v>3</v>
      </c>
      <c r="DR201" s="20">
        <v>4</v>
      </c>
      <c r="DS201" s="17">
        <v>1</v>
      </c>
      <c r="DT201" s="17">
        <v>1</v>
      </c>
      <c r="DU201" s="17">
        <v>-2</v>
      </c>
      <c r="DV201" s="17">
        <v>-7</v>
      </c>
      <c r="DW201" s="17">
        <v>-8</v>
      </c>
      <c r="DX201" s="17">
        <v>-7</v>
      </c>
      <c r="DY201" s="17">
        <v>0</v>
      </c>
      <c r="DZ201" s="17">
        <v>8</v>
      </c>
      <c r="EA201" s="17">
        <v>19</v>
      </c>
      <c r="EB201" s="17">
        <v>25</v>
      </c>
      <c r="EC201" s="17">
        <v>24</v>
      </c>
      <c r="ED201" s="17">
        <v>18</v>
      </c>
      <c r="EE201" s="20">
        <v>16</v>
      </c>
      <c r="EF201" s="20">
        <v>10</v>
      </c>
      <c r="EG201" s="20">
        <v>6</v>
      </c>
      <c r="EI201" s="129">
        <f t="shared" si="46"/>
        <v>0.12000000000000011</v>
      </c>
      <c r="EJ201" s="129">
        <f t="shared" si="47"/>
        <v>0.25999999999999979</v>
      </c>
      <c r="EK201" s="129">
        <f t="shared" si="48"/>
        <v>0.89999999999999991</v>
      </c>
      <c r="EL201" s="129">
        <f t="shared" si="49"/>
        <v>1.02</v>
      </c>
      <c r="EM201" s="129">
        <f t="shared" si="50"/>
        <v>0.82999999999999985</v>
      </c>
      <c r="EN201" s="129">
        <f t="shared" si="51"/>
        <v>-1.0399999999999998</v>
      </c>
      <c r="EO201" s="129">
        <f t="shared" si="52"/>
        <v>-1.32</v>
      </c>
      <c r="EP201" s="129">
        <f t="shared" si="53"/>
        <v>-1.05</v>
      </c>
      <c r="EQ201" s="129">
        <f t="shared" si="54"/>
        <v>-0.54999999999999982</v>
      </c>
      <c r="ER201" s="129">
        <f t="shared" si="55"/>
        <v>0.27</v>
      </c>
      <c r="ES201" s="129">
        <f t="shared" si="56"/>
        <v>2.2499999999999996</v>
      </c>
      <c r="ET201" s="129">
        <f t="shared" si="57"/>
        <v>1.6799999999999997</v>
      </c>
      <c r="EU201" s="129">
        <f t="shared" si="58"/>
        <v>0.39000000000000012</v>
      </c>
      <c r="EV201" s="129">
        <f t="shared" si="59"/>
        <v>-0.39000000000000012</v>
      </c>
      <c r="EW201" s="129">
        <f t="shared" si="60"/>
        <v>0.35000000000000009</v>
      </c>
    </row>
    <row r="202" spans="1:153" ht="14">
      <c r="A202" s="2" t="s">
        <v>755</v>
      </c>
      <c r="B202" s="2" t="s">
        <v>1666</v>
      </c>
      <c r="C202" s="2">
        <v>14</v>
      </c>
      <c r="D202" s="2">
        <v>3</v>
      </c>
      <c r="E202" s="2">
        <v>51358031</v>
      </c>
      <c r="F202" s="2">
        <v>148.1</v>
      </c>
      <c r="G202" s="2">
        <v>53.3</v>
      </c>
      <c r="H202" s="2" t="s">
        <v>167</v>
      </c>
      <c r="I202" s="2"/>
      <c r="J202" s="2"/>
      <c r="K202" s="2" t="s">
        <v>201</v>
      </c>
      <c r="L202" s="30" t="s">
        <v>168</v>
      </c>
      <c r="M202" s="30" t="s">
        <v>598</v>
      </c>
      <c r="N202" s="30"/>
      <c r="O202" s="30"/>
      <c r="P202" s="51"/>
      <c r="Q202" s="51"/>
      <c r="T202" s="2" t="s">
        <v>280</v>
      </c>
      <c r="U202" s="68"/>
      <c r="V202" s="3" t="s">
        <v>551</v>
      </c>
      <c r="W202" s="3">
        <v>38</v>
      </c>
      <c r="X202" s="2">
        <v>26</v>
      </c>
      <c r="Y202" s="2">
        <v>25</v>
      </c>
      <c r="AA202" s="33" t="s">
        <v>209</v>
      </c>
      <c r="AB202" s="12" t="s">
        <v>526</v>
      </c>
      <c r="AC202" s="12">
        <v>73</v>
      </c>
      <c r="AD202" s="13">
        <v>41</v>
      </c>
      <c r="AE202" s="13">
        <v>34</v>
      </c>
      <c r="AF202" s="13"/>
      <c r="AG202" s="34" t="s">
        <v>152</v>
      </c>
      <c r="AH202" s="2" t="s">
        <v>759</v>
      </c>
      <c r="AI202" s="2" t="s">
        <v>760</v>
      </c>
      <c r="AJ202" s="2" t="s">
        <v>203</v>
      </c>
      <c r="AK202" s="2" t="s">
        <v>151</v>
      </c>
      <c r="AL202" s="2" t="s">
        <v>87</v>
      </c>
      <c r="AM202" s="1"/>
      <c r="AN202" s="2" t="s">
        <v>89</v>
      </c>
      <c r="AO202" s="1"/>
      <c r="AP202" s="2" t="s">
        <v>91</v>
      </c>
      <c r="AQ202" s="1" t="s">
        <v>761</v>
      </c>
      <c r="AR202" s="2" t="s">
        <v>93</v>
      </c>
      <c r="AS202" s="14" t="s">
        <v>762</v>
      </c>
      <c r="AT202" s="13" t="s">
        <v>95</v>
      </c>
      <c r="AU202" s="1">
        <v>5</v>
      </c>
      <c r="AV202" s="104">
        <v>2.48</v>
      </c>
      <c r="AW202" s="105">
        <v>2.2799999999999998</v>
      </c>
      <c r="AX202" s="109">
        <v>1.37</v>
      </c>
      <c r="AY202" s="107">
        <v>1.25</v>
      </c>
      <c r="AZ202" s="106">
        <v>2.02</v>
      </c>
      <c r="BA202" s="108">
        <v>1.63</v>
      </c>
      <c r="BB202" s="106">
        <v>2.0299999999999998</v>
      </c>
      <c r="BC202" s="108">
        <v>1.78</v>
      </c>
      <c r="BD202" s="107">
        <v>1.63</v>
      </c>
      <c r="BE202" s="106">
        <v>2.29</v>
      </c>
      <c r="BF202" s="106">
        <v>4.41</v>
      </c>
      <c r="BG202" s="106">
        <v>6.81</v>
      </c>
      <c r="BH202" s="106">
        <v>2.96</v>
      </c>
      <c r="BI202" s="8">
        <v>3.11</v>
      </c>
      <c r="BJ202" s="7">
        <v>4.88</v>
      </c>
      <c r="BK202" s="9">
        <v>6.46</v>
      </c>
      <c r="BL202" s="4">
        <v>8.11</v>
      </c>
      <c r="BM202" s="4">
        <v>11.66</v>
      </c>
      <c r="BN202" s="4">
        <v>3.08</v>
      </c>
      <c r="BO202" s="26">
        <v>2.56</v>
      </c>
      <c r="BP202" s="25">
        <v>2.4700000000000002</v>
      </c>
      <c r="BQ202" s="53">
        <v>1.51</v>
      </c>
      <c r="BR202" s="53">
        <v>1.62</v>
      </c>
      <c r="BS202" s="54">
        <v>2.48</v>
      </c>
      <c r="BT202" s="53">
        <v>2.87</v>
      </c>
      <c r="BU202" s="54">
        <v>3.41</v>
      </c>
      <c r="BV202" s="55">
        <v>3.24</v>
      </c>
      <c r="BW202" s="53">
        <v>3.76</v>
      </c>
      <c r="BX202" s="53">
        <v>4.7300000000000004</v>
      </c>
      <c r="BY202" s="53">
        <v>6.14</v>
      </c>
      <c r="BZ202" s="7">
        <v>2.37</v>
      </c>
      <c r="CA202" s="8">
        <v>2.9</v>
      </c>
      <c r="CB202" s="7">
        <v>5.27</v>
      </c>
      <c r="CC202" s="9">
        <v>6.41</v>
      </c>
      <c r="CD202" s="4">
        <v>7.83</v>
      </c>
      <c r="CE202" s="4">
        <v>10.41</v>
      </c>
      <c r="CF202" s="16">
        <v>25.49</v>
      </c>
      <c r="CG202" s="38">
        <v>28.85</v>
      </c>
      <c r="CH202" s="20">
        <v>29.77</v>
      </c>
      <c r="CI202" s="18">
        <v>33.25</v>
      </c>
      <c r="CJ202" s="17">
        <v>34.520000000000003</v>
      </c>
      <c r="CK202" s="19">
        <v>35.29</v>
      </c>
      <c r="CL202" s="17">
        <v>35.69</v>
      </c>
      <c r="CM202" s="19">
        <v>35.200000000000003</v>
      </c>
      <c r="CN202" s="18">
        <v>36.74</v>
      </c>
      <c r="CO202" s="17">
        <v>38.93</v>
      </c>
      <c r="CP202" s="17">
        <v>38.1</v>
      </c>
      <c r="CQ202" s="17">
        <v>39.369999999999997</v>
      </c>
      <c r="CR202" s="17">
        <v>42.72</v>
      </c>
      <c r="CS202" s="19">
        <v>46.18</v>
      </c>
      <c r="CT202" s="17">
        <v>45.09</v>
      </c>
      <c r="CU202" s="20">
        <v>45.56</v>
      </c>
      <c r="CV202" s="16">
        <v>44.37</v>
      </c>
      <c r="CW202" s="16">
        <v>43.6</v>
      </c>
      <c r="CX202" s="16">
        <v>25.65</v>
      </c>
      <c r="CY202" s="38">
        <v>28.82</v>
      </c>
      <c r="CZ202" s="20">
        <v>29.15</v>
      </c>
      <c r="DA202" s="17">
        <v>33.03</v>
      </c>
      <c r="DB202" s="17">
        <v>34.57</v>
      </c>
      <c r="DC202" s="19">
        <v>34.770000000000003</v>
      </c>
      <c r="DD202" s="17">
        <v>35.36</v>
      </c>
      <c r="DE202" s="19">
        <v>35.64</v>
      </c>
      <c r="DF202" s="18">
        <v>36.5</v>
      </c>
      <c r="DG202" s="17">
        <v>38.299999999999997</v>
      </c>
      <c r="DH202" s="17">
        <v>38.47</v>
      </c>
      <c r="DI202" s="17">
        <v>39.36</v>
      </c>
      <c r="DJ202" s="17">
        <v>42.32</v>
      </c>
      <c r="DK202" s="19">
        <v>46.38</v>
      </c>
      <c r="DL202" s="17">
        <v>45.6</v>
      </c>
      <c r="DM202" s="20">
        <v>45.49</v>
      </c>
      <c r="DN202" s="16">
        <v>44.12</v>
      </c>
      <c r="DO202" s="16">
        <v>44.2</v>
      </c>
      <c r="DP202" s="16">
        <v>1</v>
      </c>
      <c r="DQ202" s="20">
        <v>3</v>
      </c>
      <c r="DR202" s="20">
        <v>4</v>
      </c>
      <c r="DS202" s="17">
        <v>4</v>
      </c>
      <c r="DT202" s="17">
        <v>3</v>
      </c>
      <c r="DU202" s="17">
        <v>1</v>
      </c>
      <c r="DV202" s="17">
        <v>0</v>
      </c>
      <c r="DW202" s="17">
        <v>0</v>
      </c>
      <c r="DX202" s="17">
        <v>3</v>
      </c>
      <c r="DY202" s="17">
        <v>9</v>
      </c>
      <c r="DZ202" s="17">
        <v>21</v>
      </c>
      <c r="EA202" s="17">
        <v>27</v>
      </c>
      <c r="EB202" s="17">
        <v>33</v>
      </c>
      <c r="EC202" s="17">
        <v>30</v>
      </c>
      <c r="ED202" s="17">
        <v>24</v>
      </c>
      <c r="EE202" s="20">
        <v>14</v>
      </c>
      <c r="EF202" s="20">
        <v>12</v>
      </c>
      <c r="EG202" s="20">
        <v>9</v>
      </c>
      <c r="EI202" s="129">
        <f t="shared" si="46"/>
        <v>-0.60000000000000009</v>
      </c>
      <c r="EJ202" s="129">
        <f t="shared" si="47"/>
        <v>-0.28000000000000025</v>
      </c>
      <c r="EK202" s="129">
        <f t="shared" si="48"/>
        <v>-1.1000000000000001</v>
      </c>
      <c r="EL202" s="129">
        <f t="shared" si="49"/>
        <v>-0.26</v>
      </c>
      <c r="EM202" s="129">
        <f t="shared" si="50"/>
        <v>0.39999999999999991</v>
      </c>
      <c r="EN202" s="129">
        <f t="shared" si="51"/>
        <v>-0.85000000000000009</v>
      </c>
      <c r="EO202" s="129">
        <f t="shared" si="52"/>
        <v>-0.8400000000000003</v>
      </c>
      <c r="EP202" s="129">
        <f t="shared" si="53"/>
        <v>-1.6300000000000001</v>
      </c>
      <c r="EQ202" s="129">
        <f t="shared" si="54"/>
        <v>-1.6100000000000003</v>
      </c>
      <c r="ER202" s="129">
        <f t="shared" si="55"/>
        <v>-1.4699999999999998</v>
      </c>
      <c r="ES202" s="129">
        <f t="shared" si="56"/>
        <v>-0.32000000000000028</v>
      </c>
      <c r="ET202" s="129">
        <f t="shared" si="57"/>
        <v>0.66999999999999993</v>
      </c>
      <c r="EU202" s="129">
        <f t="shared" si="58"/>
        <v>0.58999999999999986</v>
      </c>
      <c r="EV202" s="129">
        <f t="shared" si="59"/>
        <v>0.20999999999999996</v>
      </c>
      <c r="EW202" s="129">
        <f t="shared" si="60"/>
        <v>-0.38999999999999968</v>
      </c>
    </row>
    <row r="203" spans="1:153" ht="14">
      <c r="A203" s="2" t="s">
        <v>698</v>
      </c>
      <c r="B203" s="2" t="s">
        <v>1666</v>
      </c>
      <c r="C203" s="2">
        <v>27</v>
      </c>
      <c r="D203" s="2">
        <v>7</v>
      </c>
      <c r="E203" s="2">
        <v>49619959</v>
      </c>
      <c r="F203" s="2">
        <v>160.80000000000001</v>
      </c>
      <c r="G203" s="2">
        <v>46</v>
      </c>
      <c r="H203" s="2" t="s">
        <v>167</v>
      </c>
      <c r="I203" s="2"/>
      <c r="J203" s="2" t="s">
        <v>158</v>
      </c>
      <c r="K203" s="2" t="s">
        <v>201</v>
      </c>
      <c r="L203" s="30"/>
      <c r="M203" s="30"/>
      <c r="N203" s="30"/>
      <c r="O203" s="30"/>
      <c r="T203" s="2" t="s">
        <v>702</v>
      </c>
      <c r="V203" s="3" t="s">
        <v>701</v>
      </c>
      <c r="W203" s="3">
        <v>31</v>
      </c>
      <c r="X203" s="2">
        <v>27</v>
      </c>
      <c r="Y203" s="2">
        <v>28</v>
      </c>
      <c r="AA203" s="33" t="s">
        <v>703</v>
      </c>
      <c r="AB203" s="3" t="s">
        <v>704</v>
      </c>
      <c r="AC203" s="3">
        <v>50</v>
      </c>
      <c r="AD203" s="2">
        <v>45</v>
      </c>
      <c r="AE203" s="2">
        <v>21</v>
      </c>
      <c r="AF203" s="2"/>
      <c r="AG203" s="33" t="s">
        <v>90</v>
      </c>
      <c r="AH203" s="2" t="s">
        <v>311</v>
      </c>
      <c r="AI203" s="2" t="s">
        <v>150</v>
      </c>
      <c r="AJ203" s="2" t="s">
        <v>257</v>
      </c>
      <c r="AK203" s="2" t="s">
        <v>519</v>
      </c>
      <c r="AL203" s="2" t="s">
        <v>87</v>
      </c>
      <c r="AM203" s="1" t="s">
        <v>197</v>
      </c>
      <c r="AN203" s="2" t="s">
        <v>89</v>
      </c>
      <c r="AO203" s="1" t="s">
        <v>131</v>
      </c>
      <c r="AP203" s="2" t="s">
        <v>91</v>
      </c>
      <c r="AQ203" s="1" t="s">
        <v>705</v>
      </c>
      <c r="AR203" s="2" t="s">
        <v>93</v>
      </c>
      <c r="AS203" s="14" t="s">
        <v>679</v>
      </c>
      <c r="AT203" s="13" t="s">
        <v>95</v>
      </c>
      <c r="AU203" s="1">
        <v>-6</v>
      </c>
      <c r="AV203" s="104">
        <v>4.22</v>
      </c>
      <c r="AW203" s="107">
        <v>3.78</v>
      </c>
      <c r="AX203" s="106">
        <v>3.22</v>
      </c>
      <c r="AY203" s="107">
        <v>2.39</v>
      </c>
      <c r="AZ203" s="106">
        <v>2.62</v>
      </c>
      <c r="BA203" s="108">
        <v>2.92</v>
      </c>
      <c r="BB203" s="106">
        <v>2.92</v>
      </c>
      <c r="BC203" s="108">
        <v>2.91</v>
      </c>
      <c r="BD203" s="107">
        <v>3</v>
      </c>
      <c r="BE203" s="106">
        <v>2.29</v>
      </c>
      <c r="BF203" s="106">
        <v>3.45</v>
      </c>
      <c r="BG203" s="106">
        <v>3.65</v>
      </c>
      <c r="BH203" s="106">
        <v>3.11</v>
      </c>
      <c r="BI203" s="8">
        <v>3.58</v>
      </c>
      <c r="BJ203" s="7">
        <v>4.16</v>
      </c>
      <c r="BK203" s="9">
        <v>6.17</v>
      </c>
      <c r="BL203" s="4">
        <v>8.2100000000000009</v>
      </c>
      <c r="BM203" s="4">
        <v>15.17</v>
      </c>
      <c r="BN203" s="4">
        <v>4.67</v>
      </c>
      <c r="BO203" s="55">
        <v>2.4700000000000002</v>
      </c>
      <c r="BP203" s="53">
        <v>0.51</v>
      </c>
      <c r="BQ203" s="53">
        <v>0</v>
      </c>
      <c r="BR203" s="53">
        <v>1.06</v>
      </c>
      <c r="BS203" s="54">
        <v>1.81</v>
      </c>
      <c r="BT203" s="53">
        <v>1.42</v>
      </c>
      <c r="BU203" s="54">
        <v>1.06</v>
      </c>
      <c r="BV203" s="55">
        <v>2.88</v>
      </c>
      <c r="BW203" s="53">
        <v>3.3</v>
      </c>
      <c r="BX203" s="53">
        <v>3.93</v>
      </c>
      <c r="BY203" s="53">
        <v>4.79</v>
      </c>
      <c r="BZ203" s="7">
        <v>3.11</v>
      </c>
      <c r="CA203" s="8">
        <v>3.27</v>
      </c>
      <c r="CB203" s="7">
        <v>4.96</v>
      </c>
      <c r="CC203" s="9">
        <v>6.91</v>
      </c>
      <c r="CD203" s="4">
        <v>9.74</v>
      </c>
      <c r="CE203" s="4">
        <v>15.49</v>
      </c>
      <c r="CF203" s="16">
        <v>27.33</v>
      </c>
      <c r="CG203" s="18">
        <v>30.06</v>
      </c>
      <c r="CH203" s="17">
        <v>33.020000000000003</v>
      </c>
      <c r="CI203" s="18">
        <v>35.630000000000003</v>
      </c>
      <c r="CJ203" s="17">
        <v>35.96</v>
      </c>
      <c r="CK203" s="19">
        <v>37.229999999999997</v>
      </c>
      <c r="CL203" s="17">
        <v>38.200000000000003</v>
      </c>
      <c r="CM203" s="19">
        <v>38.56</v>
      </c>
      <c r="CN203" s="18">
        <v>36.18</v>
      </c>
      <c r="CO203" s="17">
        <v>36.200000000000003</v>
      </c>
      <c r="CP203" s="17">
        <v>39.479999999999997</v>
      </c>
      <c r="CQ203" s="17">
        <v>39.590000000000003</v>
      </c>
      <c r="CR203" s="17">
        <v>44.73</v>
      </c>
      <c r="CS203" s="19">
        <v>44.97</v>
      </c>
      <c r="CT203" s="17">
        <v>45.41</v>
      </c>
      <c r="CU203" s="20">
        <v>47.33</v>
      </c>
      <c r="CV203" s="16">
        <v>45.88</v>
      </c>
      <c r="CW203" s="16">
        <v>42.44</v>
      </c>
      <c r="CX203" s="16">
        <v>26.34</v>
      </c>
      <c r="CY203" s="18">
        <v>30.31</v>
      </c>
      <c r="CZ203" s="17">
        <v>32.54</v>
      </c>
      <c r="DA203" s="17">
        <v>36.840000000000003</v>
      </c>
      <c r="DB203" s="17">
        <v>36.380000000000003</v>
      </c>
      <c r="DC203" s="19">
        <v>37.880000000000003</v>
      </c>
      <c r="DD203" s="17">
        <v>38.71</v>
      </c>
      <c r="DE203" s="19">
        <v>39.28</v>
      </c>
      <c r="DF203" s="18">
        <v>36.03</v>
      </c>
      <c r="DG203" s="17">
        <v>37.130000000000003</v>
      </c>
      <c r="DH203" s="17">
        <v>39.93</v>
      </c>
      <c r="DI203" s="17">
        <v>40.01</v>
      </c>
      <c r="DJ203" s="17">
        <v>44.2</v>
      </c>
      <c r="DK203" s="19">
        <v>47.44</v>
      </c>
      <c r="DL203" s="17">
        <v>46.24</v>
      </c>
      <c r="DM203" s="20">
        <v>47.56</v>
      </c>
      <c r="DN203" s="16">
        <v>45.27</v>
      </c>
      <c r="DO203" s="16">
        <v>41.27</v>
      </c>
      <c r="DP203" s="16">
        <v>-3</v>
      </c>
      <c r="DQ203" s="17">
        <v>-2</v>
      </c>
      <c r="DR203" s="17">
        <v>1</v>
      </c>
      <c r="DS203" s="17">
        <v>6</v>
      </c>
      <c r="DT203" s="17">
        <v>3</v>
      </c>
      <c r="DU203" s="17">
        <v>0</v>
      </c>
      <c r="DV203" s="17">
        <v>-2</v>
      </c>
      <c r="DW203" s="17">
        <v>-6</v>
      </c>
      <c r="DX203" s="17">
        <v>-11</v>
      </c>
      <c r="DY203" s="17">
        <v>-18</v>
      </c>
      <c r="DZ203" s="17">
        <v>-22</v>
      </c>
      <c r="EA203" s="17">
        <v>-25</v>
      </c>
      <c r="EB203" s="17">
        <v>-16</v>
      </c>
      <c r="EC203" s="17">
        <v>-9</v>
      </c>
      <c r="ED203" s="17">
        <v>-2</v>
      </c>
      <c r="EE203" s="20">
        <v>6</v>
      </c>
      <c r="EF203" s="20">
        <v>3</v>
      </c>
      <c r="EG203" s="20">
        <v>5</v>
      </c>
      <c r="EI203" s="129">
        <f t="shared" si="46"/>
        <v>-0.45000000000000018</v>
      </c>
      <c r="EJ203" s="129">
        <f t="shared" si="47"/>
        <v>1.3099999999999996</v>
      </c>
      <c r="EK203" s="129">
        <f t="shared" si="48"/>
        <v>2.71</v>
      </c>
      <c r="EL203" s="129">
        <f t="shared" si="49"/>
        <v>2.39</v>
      </c>
      <c r="EM203" s="129">
        <f t="shared" si="50"/>
        <v>1.56</v>
      </c>
      <c r="EN203" s="129">
        <f t="shared" si="51"/>
        <v>1.1099999999999999</v>
      </c>
      <c r="EO203" s="129">
        <f t="shared" si="52"/>
        <v>1.5</v>
      </c>
      <c r="EP203" s="129">
        <f t="shared" si="53"/>
        <v>1.85</v>
      </c>
      <c r="EQ203" s="129">
        <f t="shared" si="54"/>
        <v>0.12000000000000011</v>
      </c>
      <c r="ER203" s="129">
        <f t="shared" si="55"/>
        <v>-1.0099999999999998</v>
      </c>
      <c r="ES203" s="129">
        <f t="shared" si="56"/>
        <v>-0.48</v>
      </c>
      <c r="ET203" s="129">
        <f t="shared" si="57"/>
        <v>-1.1400000000000001</v>
      </c>
      <c r="EU203" s="129">
        <f t="shared" si="58"/>
        <v>0</v>
      </c>
      <c r="EV203" s="129">
        <f t="shared" si="59"/>
        <v>0.31000000000000005</v>
      </c>
      <c r="EW203" s="129">
        <f t="shared" si="60"/>
        <v>-0.79999999999999982</v>
      </c>
    </row>
    <row r="204" spans="1:153" ht="14">
      <c r="A204" s="2" t="s">
        <v>580</v>
      </c>
      <c r="B204" s="2" t="s">
        <v>1666</v>
      </c>
      <c r="C204" s="2">
        <v>23</v>
      </c>
      <c r="D204" s="2">
        <v>8</v>
      </c>
      <c r="E204" s="2">
        <v>52304657</v>
      </c>
      <c r="F204" s="2">
        <v>157.5</v>
      </c>
      <c r="G204" s="2">
        <v>47.9</v>
      </c>
      <c r="H204" s="2" t="s">
        <v>167</v>
      </c>
      <c r="I204" s="2"/>
      <c r="J204" s="2" t="s">
        <v>238</v>
      </c>
      <c r="K204" s="2" t="s">
        <v>201</v>
      </c>
      <c r="L204" s="30" t="s">
        <v>168</v>
      </c>
      <c r="M204" s="30" t="s">
        <v>584</v>
      </c>
      <c r="N204" s="30"/>
      <c r="O204" s="30"/>
      <c r="P204" s="51"/>
      <c r="Q204" s="51"/>
      <c r="T204" s="2" t="s">
        <v>585</v>
      </c>
      <c r="U204" s="68"/>
      <c r="V204" s="3" t="s">
        <v>115</v>
      </c>
      <c r="W204" s="3">
        <v>34</v>
      </c>
      <c r="X204" s="2">
        <v>34</v>
      </c>
      <c r="Y204" s="2">
        <v>25</v>
      </c>
      <c r="AA204" s="33" t="s">
        <v>242</v>
      </c>
      <c r="AB204" s="12" t="s">
        <v>116</v>
      </c>
      <c r="AC204" s="12">
        <v>48</v>
      </c>
      <c r="AD204" s="13">
        <v>43</v>
      </c>
      <c r="AE204" s="13">
        <v>28</v>
      </c>
      <c r="AF204" s="13"/>
      <c r="AG204" s="34" t="s">
        <v>197</v>
      </c>
      <c r="AH204" s="2" t="s">
        <v>149</v>
      </c>
      <c r="AI204" s="2" t="s">
        <v>150</v>
      </c>
      <c r="AJ204" s="2" t="s">
        <v>281</v>
      </c>
      <c r="AK204" s="2" t="s">
        <v>245</v>
      </c>
      <c r="AL204" s="2" t="s">
        <v>87</v>
      </c>
      <c r="AM204" s="1" t="s">
        <v>242</v>
      </c>
      <c r="AN204" s="2" t="s">
        <v>89</v>
      </c>
      <c r="AO204" s="1" t="s">
        <v>108</v>
      </c>
      <c r="AP204" s="2" t="s">
        <v>91</v>
      </c>
      <c r="AQ204" s="1" t="s">
        <v>586</v>
      </c>
      <c r="AR204" s="2" t="s">
        <v>93</v>
      </c>
      <c r="AS204" s="14" t="s">
        <v>587</v>
      </c>
      <c r="AT204" s="15" t="s">
        <v>95</v>
      </c>
      <c r="AU204" s="1">
        <v>6</v>
      </c>
      <c r="AV204" s="104">
        <v>4.3899999999999997</v>
      </c>
      <c r="AW204" s="105">
        <v>2.4500000000000002</v>
      </c>
      <c r="AX204" s="115">
        <v>1.54</v>
      </c>
      <c r="AY204" s="107">
        <v>0</v>
      </c>
      <c r="AZ204" s="106">
        <v>0</v>
      </c>
      <c r="BA204" s="108">
        <v>0.76</v>
      </c>
      <c r="BB204" s="106">
        <v>0.88</v>
      </c>
      <c r="BC204" s="108">
        <v>0</v>
      </c>
      <c r="BD204" s="107">
        <v>0.79</v>
      </c>
      <c r="BE204" s="106">
        <v>1.39</v>
      </c>
      <c r="BF204" s="106">
        <v>2.2400000000000002</v>
      </c>
      <c r="BG204" s="106">
        <v>4.88</v>
      </c>
      <c r="BH204" s="106">
        <v>3.11</v>
      </c>
      <c r="BI204" s="8">
        <v>3.56</v>
      </c>
      <c r="BJ204" s="7">
        <v>3.76</v>
      </c>
      <c r="BK204" s="7">
        <v>6.22</v>
      </c>
      <c r="BL204" s="4">
        <v>6.63</v>
      </c>
      <c r="BM204" s="4">
        <v>12.46</v>
      </c>
      <c r="BN204" s="4">
        <v>4.2300000000000004</v>
      </c>
      <c r="BO204" s="37">
        <v>2.86</v>
      </c>
      <c r="BP204" s="5">
        <v>2.06</v>
      </c>
      <c r="BQ204" s="53">
        <v>0</v>
      </c>
      <c r="BR204" s="53">
        <v>0</v>
      </c>
      <c r="BS204" s="54">
        <v>0</v>
      </c>
      <c r="BT204" s="53">
        <v>0.87</v>
      </c>
      <c r="BU204" s="8">
        <v>1.76</v>
      </c>
      <c r="BV204" s="6">
        <v>1.87</v>
      </c>
      <c r="BW204" s="7">
        <v>2.98</v>
      </c>
      <c r="BX204" s="7">
        <v>3.78</v>
      </c>
      <c r="BY204" s="7">
        <v>5.51</v>
      </c>
      <c r="BZ204" s="7">
        <v>1.85</v>
      </c>
      <c r="CA204" s="8">
        <v>2.2000000000000002</v>
      </c>
      <c r="CB204" s="7">
        <v>4.3</v>
      </c>
      <c r="CC204" s="7">
        <v>7.24</v>
      </c>
      <c r="CD204" s="4">
        <v>8.42</v>
      </c>
      <c r="CE204" s="4">
        <v>11.94</v>
      </c>
      <c r="CF204" s="16">
        <v>29.13</v>
      </c>
      <c r="CG204" s="38">
        <v>29.65</v>
      </c>
      <c r="CH204" s="23">
        <v>30.64</v>
      </c>
      <c r="CI204" s="18">
        <v>31.4</v>
      </c>
      <c r="CJ204" s="17">
        <v>32.020000000000003</v>
      </c>
      <c r="CK204" s="19">
        <v>34.11</v>
      </c>
      <c r="CL204" s="17">
        <v>34.229999999999997</v>
      </c>
      <c r="CM204" s="19">
        <v>37.35</v>
      </c>
      <c r="CN204" s="18">
        <v>36.619999999999997</v>
      </c>
      <c r="CO204" s="17">
        <v>39.21</v>
      </c>
      <c r="CP204" s="17">
        <v>37.69</v>
      </c>
      <c r="CQ204" s="17">
        <v>38.53</v>
      </c>
      <c r="CR204" s="17">
        <v>43.72</v>
      </c>
      <c r="CS204" s="19">
        <v>45.28</v>
      </c>
      <c r="CT204" s="17">
        <v>48.08</v>
      </c>
      <c r="CU204" s="17">
        <v>46.56</v>
      </c>
      <c r="CV204" s="16">
        <v>45.2</v>
      </c>
      <c r="CW204" s="16">
        <v>43.47</v>
      </c>
      <c r="CX204" s="16">
        <v>29.97</v>
      </c>
      <c r="CY204" s="38">
        <v>29.75</v>
      </c>
      <c r="CZ204" s="23">
        <v>31.09</v>
      </c>
      <c r="DA204" s="17">
        <v>31.29</v>
      </c>
      <c r="DB204" s="17">
        <v>31.74</v>
      </c>
      <c r="DC204" s="19">
        <v>33.9</v>
      </c>
      <c r="DD204" s="17">
        <v>34.71</v>
      </c>
      <c r="DE204" s="19">
        <v>37.25</v>
      </c>
      <c r="DF204" s="18">
        <v>36.65</v>
      </c>
      <c r="DG204" s="17">
        <v>38.58</v>
      </c>
      <c r="DH204" s="17">
        <v>38.119999999999997</v>
      </c>
      <c r="DI204" s="17">
        <v>38.090000000000003</v>
      </c>
      <c r="DJ204" s="17">
        <v>43.93</v>
      </c>
      <c r="DK204" s="19">
        <v>44.11</v>
      </c>
      <c r="DL204" s="17">
        <v>47.18</v>
      </c>
      <c r="DM204" s="17">
        <v>47.52</v>
      </c>
      <c r="DN204" s="16">
        <v>45.69</v>
      </c>
      <c r="DO204" s="16">
        <v>42.19</v>
      </c>
      <c r="DP204" s="16">
        <v>7</v>
      </c>
      <c r="DQ204" s="20">
        <v>6</v>
      </c>
      <c r="DR204" s="23">
        <v>6</v>
      </c>
      <c r="DS204" s="17">
        <v>3</v>
      </c>
      <c r="DT204" s="17">
        <v>3</v>
      </c>
      <c r="DU204" s="17">
        <v>0</v>
      </c>
      <c r="DV204" s="17">
        <v>-5</v>
      </c>
      <c r="DW204" s="17">
        <v>-4</v>
      </c>
      <c r="DX204" s="17">
        <v>-4</v>
      </c>
      <c r="DY204" s="17">
        <v>-1</v>
      </c>
      <c r="DZ204" s="17">
        <v>4</v>
      </c>
      <c r="EA204" s="17">
        <v>11</v>
      </c>
      <c r="EB204" s="17">
        <v>19</v>
      </c>
      <c r="EC204" s="17">
        <v>22</v>
      </c>
      <c r="ED204" s="17">
        <v>24</v>
      </c>
      <c r="EE204" s="17">
        <v>18</v>
      </c>
      <c r="EF204" s="20">
        <v>17</v>
      </c>
      <c r="EG204" s="20">
        <v>12</v>
      </c>
      <c r="EI204" s="129">
        <f t="shared" si="46"/>
        <v>0.15999999999999925</v>
      </c>
      <c r="EJ204" s="129">
        <f t="shared" si="47"/>
        <v>-0.4099999999999997</v>
      </c>
      <c r="EK204" s="129">
        <f t="shared" si="48"/>
        <v>-0.52</v>
      </c>
      <c r="EL204" s="129">
        <f t="shared" si="49"/>
        <v>0</v>
      </c>
      <c r="EM204" s="129">
        <f t="shared" si="50"/>
        <v>0</v>
      </c>
      <c r="EN204" s="129">
        <f t="shared" si="51"/>
        <v>0.76</v>
      </c>
      <c r="EO204" s="129">
        <f t="shared" si="52"/>
        <v>1.0000000000000009E-2</v>
      </c>
      <c r="EP204" s="129">
        <f t="shared" si="53"/>
        <v>-1.76</v>
      </c>
      <c r="EQ204" s="129">
        <f t="shared" si="54"/>
        <v>-1.08</v>
      </c>
      <c r="ER204" s="129">
        <f t="shared" si="55"/>
        <v>-1.59</v>
      </c>
      <c r="ES204" s="129">
        <f t="shared" si="56"/>
        <v>-1.5399999999999996</v>
      </c>
      <c r="ET204" s="129">
        <f t="shared" si="57"/>
        <v>-0.62999999999999989</v>
      </c>
      <c r="EU204" s="129">
        <f t="shared" si="58"/>
        <v>1.2599999999999998</v>
      </c>
      <c r="EV204" s="129">
        <f t="shared" si="59"/>
        <v>1.3599999999999999</v>
      </c>
      <c r="EW204" s="129">
        <f t="shared" si="60"/>
        <v>-0.54</v>
      </c>
    </row>
    <row r="205" spans="1:153" ht="14">
      <c r="A205" s="2" t="s">
        <v>1215</v>
      </c>
      <c r="B205" s="2" t="s">
        <v>1666</v>
      </c>
      <c r="C205" s="2">
        <v>14</v>
      </c>
      <c r="D205" s="2">
        <v>11</v>
      </c>
      <c r="E205" s="2">
        <v>53426017</v>
      </c>
      <c r="F205" s="2">
        <v>162.6</v>
      </c>
      <c r="G205" s="2">
        <v>48.2</v>
      </c>
      <c r="H205" s="2" t="s">
        <v>167</v>
      </c>
      <c r="I205" s="2"/>
      <c r="J205" s="2" t="s">
        <v>147</v>
      </c>
      <c r="K205" s="2" t="s">
        <v>201</v>
      </c>
      <c r="L205" s="30" t="s">
        <v>168</v>
      </c>
      <c r="M205" s="30"/>
      <c r="N205" s="30"/>
      <c r="O205" s="30"/>
      <c r="P205" s="3" t="s">
        <v>6</v>
      </c>
      <c r="Q205" s="3">
        <v>24</v>
      </c>
      <c r="R205" s="2">
        <v>18</v>
      </c>
      <c r="S205" s="2">
        <v>17</v>
      </c>
      <c r="T205" s="2" t="s">
        <v>271</v>
      </c>
      <c r="U205" s="33"/>
      <c r="V205" s="3" t="s">
        <v>137</v>
      </c>
      <c r="W205" s="3">
        <v>49</v>
      </c>
      <c r="X205" s="2">
        <v>39</v>
      </c>
      <c r="Y205" s="2">
        <v>34</v>
      </c>
      <c r="Z205" s="2"/>
      <c r="AA205" s="33" t="s">
        <v>443</v>
      </c>
      <c r="AB205" s="12" t="s">
        <v>116</v>
      </c>
      <c r="AC205" s="12">
        <v>56</v>
      </c>
      <c r="AD205" s="13">
        <v>38</v>
      </c>
      <c r="AE205" s="13">
        <v>32</v>
      </c>
      <c r="AF205" s="13"/>
      <c r="AG205" s="34" t="s">
        <v>180</v>
      </c>
      <c r="AH205" s="2" t="s">
        <v>272</v>
      </c>
      <c r="AI205" s="2" t="s">
        <v>273</v>
      </c>
      <c r="AJ205" s="2" t="s">
        <v>140</v>
      </c>
      <c r="AK205" s="2" t="s">
        <v>245</v>
      </c>
      <c r="AL205" s="2" t="s">
        <v>87</v>
      </c>
      <c r="AM205" s="1" t="s">
        <v>88</v>
      </c>
      <c r="AN205" s="2" t="s">
        <v>89</v>
      </c>
      <c r="AO205" s="1" t="s">
        <v>108</v>
      </c>
      <c r="AP205" s="2" t="s">
        <v>91</v>
      </c>
      <c r="AQ205" s="1" t="s">
        <v>274</v>
      </c>
      <c r="AR205" s="2" t="s">
        <v>93</v>
      </c>
      <c r="AS205" s="14" t="s">
        <v>275</v>
      </c>
      <c r="AT205" s="15" t="s">
        <v>95</v>
      </c>
      <c r="AU205" s="1">
        <v>-4</v>
      </c>
      <c r="AV205" s="104">
        <v>5.86</v>
      </c>
      <c r="AW205" s="107">
        <v>3.69</v>
      </c>
      <c r="AX205" s="106">
        <v>3.22</v>
      </c>
      <c r="AY205" s="107">
        <v>2.62</v>
      </c>
      <c r="AZ205" s="106">
        <v>2.78</v>
      </c>
      <c r="BA205" s="108">
        <v>2.2400000000000002</v>
      </c>
      <c r="BB205" s="106">
        <v>1.34</v>
      </c>
      <c r="BC205" s="108">
        <v>1.73</v>
      </c>
      <c r="BD205" s="107">
        <v>1.3</v>
      </c>
      <c r="BE205" s="106">
        <v>4.0999999999999996</v>
      </c>
      <c r="BF205" s="106">
        <v>7.19</v>
      </c>
      <c r="BG205" s="106">
        <v>5.83</v>
      </c>
      <c r="BH205" s="106">
        <v>4.66</v>
      </c>
      <c r="BI205" s="8">
        <v>5.15</v>
      </c>
      <c r="BJ205" s="7">
        <v>5.12</v>
      </c>
      <c r="BK205" s="7">
        <v>7.08</v>
      </c>
      <c r="BL205" s="4">
        <v>12.87</v>
      </c>
      <c r="BM205" s="4">
        <v>18.7</v>
      </c>
      <c r="BN205" s="4">
        <v>5.53</v>
      </c>
      <c r="BO205" s="6">
        <v>3.16</v>
      </c>
      <c r="BP205" s="7">
        <v>1.83</v>
      </c>
      <c r="BQ205" s="7">
        <v>2.0099999999999998</v>
      </c>
      <c r="BR205" s="7">
        <v>3.58</v>
      </c>
      <c r="BS205" s="8">
        <v>3.86</v>
      </c>
      <c r="BT205" s="7">
        <v>3.25</v>
      </c>
      <c r="BU205" s="8">
        <v>3.48</v>
      </c>
      <c r="BV205" s="6">
        <v>3.23</v>
      </c>
      <c r="BW205" s="7">
        <v>5.46</v>
      </c>
      <c r="BX205" s="7">
        <v>6.31</v>
      </c>
      <c r="BY205" s="7">
        <v>6.92</v>
      </c>
      <c r="BZ205" s="7">
        <v>3.8</v>
      </c>
      <c r="CA205" s="8">
        <v>4.83</v>
      </c>
      <c r="CB205" s="7">
        <v>7.1</v>
      </c>
      <c r="CC205" s="7">
        <v>8.07</v>
      </c>
      <c r="CD205" s="4">
        <v>11.53</v>
      </c>
      <c r="CE205" s="4">
        <v>18.61</v>
      </c>
      <c r="CF205" s="16">
        <v>29.67</v>
      </c>
      <c r="CG205" s="18">
        <v>31.03</v>
      </c>
      <c r="CH205" s="17">
        <v>32.369999999999997</v>
      </c>
      <c r="CI205" s="18">
        <v>34.380000000000003</v>
      </c>
      <c r="CJ205" s="17">
        <v>37.130000000000003</v>
      </c>
      <c r="CK205" s="19">
        <v>38.299999999999997</v>
      </c>
      <c r="CL205" s="17">
        <v>40.03</v>
      </c>
      <c r="CM205" s="19">
        <v>39.99</v>
      </c>
      <c r="CN205" s="18">
        <v>39.92</v>
      </c>
      <c r="CO205" s="17">
        <v>40.29</v>
      </c>
      <c r="CP205" s="17">
        <v>41.6</v>
      </c>
      <c r="CQ205" s="17">
        <v>43.13</v>
      </c>
      <c r="CR205" s="17">
        <v>44.8</v>
      </c>
      <c r="CS205" s="19">
        <v>47.38</v>
      </c>
      <c r="CT205" s="17">
        <v>50.21</v>
      </c>
      <c r="CU205" s="17">
        <v>46.27</v>
      </c>
      <c r="CV205" s="16">
        <v>45.81</v>
      </c>
      <c r="CW205" s="16">
        <v>43.22</v>
      </c>
      <c r="CX205" s="16">
        <v>29.61</v>
      </c>
      <c r="CY205" s="18">
        <v>31.02</v>
      </c>
      <c r="CZ205" s="17">
        <v>32.81</v>
      </c>
      <c r="DA205" s="17">
        <v>34.61</v>
      </c>
      <c r="DB205" s="17">
        <v>35.79</v>
      </c>
      <c r="DC205" s="19">
        <v>38.96</v>
      </c>
      <c r="DD205" s="17">
        <v>40.14</v>
      </c>
      <c r="DE205" s="19">
        <v>40.909999999999997</v>
      </c>
      <c r="DF205" s="18">
        <v>39.909999999999997</v>
      </c>
      <c r="DG205" s="17">
        <v>39.68</v>
      </c>
      <c r="DH205" s="17">
        <v>41.84</v>
      </c>
      <c r="DI205" s="17">
        <v>42.42</v>
      </c>
      <c r="DJ205" s="17">
        <v>44.44</v>
      </c>
      <c r="DK205" s="19">
        <v>48.34</v>
      </c>
      <c r="DL205" s="17">
        <v>51.43</v>
      </c>
      <c r="DM205" s="17">
        <v>46.83</v>
      </c>
      <c r="DN205" s="16">
        <v>45.37</v>
      </c>
      <c r="DO205" s="16">
        <v>43.4</v>
      </c>
      <c r="DP205" s="16">
        <v>4</v>
      </c>
      <c r="DQ205" s="17">
        <v>6</v>
      </c>
      <c r="DR205" s="17">
        <v>8</v>
      </c>
      <c r="DS205" s="17">
        <v>5</v>
      </c>
      <c r="DT205" s="17">
        <v>3</v>
      </c>
      <c r="DU205" s="17">
        <v>0</v>
      </c>
      <c r="DV205" s="17">
        <v>-3</v>
      </c>
      <c r="DW205" s="17">
        <v>-5</v>
      </c>
      <c r="DX205" s="17">
        <v>-2</v>
      </c>
      <c r="DY205" s="17">
        <v>4</v>
      </c>
      <c r="DZ205" s="17">
        <v>12</v>
      </c>
      <c r="EA205" s="17">
        <v>20</v>
      </c>
      <c r="EB205" s="17">
        <v>24</v>
      </c>
      <c r="EC205" s="17">
        <v>26</v>
      </c>
      <c r="ED205" s="17">
        <v>23</v>
      </c>
      <c r="EE205" s="17">
        <v>19</v>
      </c>
      <c r="EF205" s="20">
        <v>12</v>
      </c>
      <c r="EG205" s="20">
        <v>11</v>
      </c>
      <c r="EI205" s="129">
        <f t="shared" si="46"/>
        <v>0.33000000000000007</v>
      </c>
      <c r="EJ205" s="129">
        <f t="shared" si="47"/>
        <v>0.5299999999999998</v>
      </c>
      <c r="EK205" s="129">
        <f t="shared" si="48"/>
        <v>1.3900000000000001</v>
      </c>
      <c r="EL205" s="129">
        <f t="shared" si="49"/>
        <v>0.61000000000000032</v>
      </c>
      <c r="EM205" s="129">
        <f t="shared" si="50"/>
        <v>-0.80000000000000027</v>
      </c>
      <c r="EN205" s="129">
        <f t="shared" si="51"/>
        <v>-1.6199999999999997</v>
      </c>
      <c r="EO205" s="129">
        <f t="shared" si="52"/>
        <v>-1.91</v>
      </c>
      <c r="EP205" s="129">
        <f t="shared" si="53"/>
        <v>-1.75</v>
      </c>
      <c r="EQ205" s="129">
        <f t="shared" si="54"/>
        <v>-1.93</v>
      </c>
      <c r="ER205" s="129">
        <f t="shared" si="55"/>
        <v>-1.3600000000000003</v>
      </c>
      <c r="ES205" s="129">
        <f t="shared" si="56"/>
        <v>0.88000000000000078</v>
      </c>
      <c r="ET205" s="129">
        <f t="shared" si="57"/>
        <v>-1.0899999999999999</v>
      </c>
      <c r="EU205" s="129">
        <f t="shared" si="58"/>
        <v>0.86000000000000032</v>
      </c>
      <c r="EV205" s="129">
        <f t="shared" si="59"/>
        <v>0.32000000000000028</v>
      </c>
      <c r="EW205" s="129">
        <f t="shared" si="60"/>
        <v>-1.9799999999999995</v>
      </c>
    </row>
    <row r="206" spans="1:153" ht="14">
      <c r="A206" s="2" t="s">
        <v>1299</v>
      </c>
      <c r="B206" s="2" t="s">
        <v>1666</v>
      </c>
      <c r="C206" s="2">
        <v>14</v>
      </c>
      <c r="D206" s="2">
        <v>11</v>
      </c>
      <c r="E206" s="2">
        <v>53327228</v>
      </c>
      <c r="F206" s="2">
        <v>150.5</v>
      </c>
      <c r="G206" s="2">
        <v>34</v>
      </c>
      <c r="H206" s="2" t="s">
        <v>167</v>
      </c>
      <c r="I206" s="2"/>
      <c r="J206" s="2" t="s">
        <v>238</v>
      </c>
      <c r="K206" s="2" t="s">
        <v>201</v>
      </c>
      <c r="L206" s="30"/>
      <c r="M206" s="30"/>
      <c r="N206" s="30"/>
      <c r="O206" s="30"/>
      <c r="P206" s="3" t="s">
        <v>6</v>
      </c>
      <c r="Q206" s="3">
        <v>21</v>
      </c>
      <c r="R206" s="2">
        <v>19</v>
      </c>
      <c r="S206" s="2">
        <v>13</v>
      </c>
      <c r="T206" s="2" t="s">
        <v>1300</v>
      </c>
      <c r="U206" s="33"/>
      <c r="V206" s="3" t="s">
        <v>137</v>
      </c>
      <c r="W206" s="3">
        <v>58</v>
      </c>
      <c r="X206" s="2">
        <v>41</v>
      </c>
      <c r="Y206" s="2">
        <v>32</v>
      </c>
      <c r="Z206" s="2"/>
      <c r="AA206" s="33" t="s">
        <v>443</v>
      </c>
      <c r="AB206" s="12" t="s">
        <v>116</v>
      </c>
      <c r="AC206" s="12">
        <v>55</v>
      </c>
      <c r="AD206" s="13">
        <v>42</v>
      </c>
      <c r="AE206" s="13">
        <v>39</v>
      </c>
      <c r="AF206" s="13"/>
      <c r="AG206" s="34" t="s">
        <v>197</v>
      </c>
      <c r="AH206" s="2" t="s">
        <v>239</v>
      </c>
      <c r="AI206" s="2" t="s">
        <v>240</v>
      </c>
      <c r="AJ206" s="2" t="s">
        <v>241</v>
      </c>
      <c r="AK206" s="2" t="s">
        <v>151</v>
      </c>
      <c r="AL206" s="2" t="s">
        <v>87</v>
      </c>
      <c r="AM206" s="1" t="s">
        <v>242</v>
      </c>
      <c r="AN206" s="2" t="s">
        <v>89</v>
      </c>
      <c r="AO206" s="1" t="s">
        <v>108</v>
      </c>
      <c r="AP206" s="2" t="s">
        <v>91</v>
      </c>
      <c r="AQ206" s="1" t="s">
        <v>243</v>
      </c>
      <c r="AR206" s="2" t="s">
        <v>93</v>
      </c>
      <c r="AS206" s="14" t="s">
        <v>244</v>
      </c>
      <c r="AT206" s="15" t="s">
        <v>95</v>
      </c>
      <c r="AU206" s="1">
        <v>1</v>
      </c>
      <c r="AV206" s="104">
        <v>3.69</v>
      </c>
      <c r="AW206" s="114">
        <v>3.96</v>
      </c>
      <c r="AX206" s="115">
        <v>2.74</v>
      </c>
      <c r="AY206" s="114">
        <v>1.74</v>
      </c>
      <c r="AZ206" s="106">
        <v>2.61</v>
      </c>
      <c r="BA206" s="108">
        <v>2.68</v>
      </c>
      <c r="BB206" s="106">
        <v>2.17</v>
      </c>
      <c r="BC206" s="108">
        <v>2.17</v>
      </c>
      <c r="BD206" s="107">
        <v>2.71</v>
      </c>
      <c r="BE206" s="106">
        <v>3.26</v>
      </c>
      <c r="BF206" s="106">
        <v>4.0999999999999996</v>
      </c>
      <c r="BG206" s="106">
        <v>5.38</v>
      </c>
      <c r="BH206" s="106">
        <v>2.17</v>
      </c>
      <c r="BI206" s="8">
        <v>2.52</v>
      </c>
      <c r="BJ206" s="7">
        <v>3.29</v>
      </c>
      <c r="BK206" s="9">
        <v>4.8499999999999996</v>
      </c>
      <c r="BL206" s="4">
        <v>10.91</v>
      </c>
      <c r="BM206" s="4">
        <v>19.37</v>
      </c>
      <c r="BN206" s="4">
        <v>4.04</v>
      </c>
      <c r="BO206" s="39">
        <v>2.4500000000000002</v>
      </c>
      <c r="BP206" s="5">
        <v>2.71</v>
      </c>
      <c r="BQ206" s="5">
        <v>1.57</v>
      </c>
      <c r="BR206" s="7">
        <v>1.9</v>
      </c>
      <c r="BS206" s="8">
        <v>2.02</v>
      </c>
      <c r="BT206" s="7">
        <v>2.88</v>
      </c>
      <c r="BU206" s="8">
        <v>2.87</v>
      </c>
      <c r="BV206" s="6">
        <v>3.9</v>
      </c>
      <c r="BW206" s="7">
        <v>3.51</v>
      </c>
      <c r="BX206" s="7">
        <v>4.5</v>
      </c>
      <c r="BY206" s="7">
        <v>4.96</v>
      </c>
      <c r="BZ206" s="7">
        <v>3.13</v>
      </c>
      <c r="CA206" s="8">
        <v>3.53</v>
      </c>
      <c r="CB206" s="7">
        <v>5.19</v>
      </c>
      <c r="CC206" s="9">
        <v>5.93</v>
      </c>
      <c r="CD206" s="4">
        <v>10.039999999999999</v>
      </c>
      <c r="CE206" s="4">
        <v>18.89</v>
      </c>
      <c r="CF206" s="16">
        <v>26.64</v>
      </c>
      <c r="CG206" s="40">
        <v>29.92</v>
      </c>
      <c r="CH206" s="23">
        <v>31.21</v>
      </c>
      <c r="CI206" s="40">
        <v>31.43</v>
      </c>
      <c r="CJ206" s="17">
        <v>34.22</v>
      </c>
      <c r="CK206" s="19">
        <v>35.21</v>
      </c>
      <c r="CL206" s="17">
        <v>36.18</v>
      </c>
      <c r="CM206" s="19">
        <v>36.22</v>
      </c>
      <c r="CN206" s="18">
        <v>39.229999999999997</v>
      </c>
      <c r="CO206" s="17">
        <v>38.869999999999997</v>
      </c>
      <c r="CP206" s="17">
        <v>41.24</v>
      </c>
      <c r="CQ206" s="17">
        <v>41.63</v>
      </c>
      <c r="CR206" s="17">
        <v>43.38</v>
      </c>
      <c r="CS206" s="19">
        <v>44.99</v>
      </c>
      <c r="CT206" s="17">
        <v>45.19</v>
      </c>
      <c r="CU206" s="20">
        <v>42.19</v>
      </c>
      <c r="CV206" s="16">
        <v>38.409999999999997</v>
      </c>
      <c r="CW206" s="16">
        <v>35.43</v>
      </c>
      <c r="CX206" s="16">
        <v>26.04</v>
      </c>
      <c r="CY206" s="40">
        <v>28.45</v>
      </c>
      <c r="CZ206" s="23">
        <v>30.61</v>
      </c>
      <c r="DA206" s="23">
        <v>31.86</v>
      </c>
      <c r="DB206" s="17">
        <v>34.409999999999997</v>
      </c>
      <c r="DC206" s="19">
        <v>35.340000000000003</v>
      </c>
      <c r="DD206" s="17">
        <v>36.49</v>
      </c>
      <c r="DE206" s="19">
        <v>36.04</v>
      </c>
      <c r="DF206" s="18">
        <v>39.35</v>
      </c>
      <c r="DG206" s="17">
        <v>38.130000000000003</v>
      </c>
      <c r="DH206" s="17">
        <v>41.14</v>
      </c>
      <c r="DI206" s="17">
        <v>41.08</v>
      </c>
      <c r="DJ206" s="17">
        <v>43.9</v>
      </c>
      <c r="DK206" s="19">
        <v>45.96</v>
      </c>
      <c r="DL206" s="17">
        <v>46.42</v>
      </c>
      <c r="DM206" s="20">
        <v>42.55</v>
      </c>
      <c r="DN206" s="16">
        <v>39.53</v>
      </c>
      <c r="DO206" s="16">
        <v>33.799999999999997</v>
      </c>
      <c r="DP206" s="16">
        <v>3</v>
      </c>
      <c r="DQ206" s="23">
        <v>4</v>
      </c>
      <c r="DR206" s="23">
        <v>7</v>
      </c>
      <c r="DS206" s="23">
        <v>10</v>
      </c>
      <c r="DT206" s="17">
        <v>4</v>
      </c>
      <c r="DU206" s="17">
        <v>0</v>
      </c>
      <c r="DV206" s="17">
        <v>-4</v>
      </c>
      <c r="DW206" s="17">
        <v>-7</v>
      </c>
      <c r="DX206" s="17">
        <v>-4</v>
      </c>
      <c r="DY206" s="17">
        <v>0</v>
      </c>
      <c r="DZ206" s="17">
        <v>8</v>
      </c>
      <c r="EA206" s="17">
        <v>19</v>
      </c>
      <c r="EB206" s="17">
        <v>23</v>
      </c>
      <c r="EC206" s="17">
        <v>25</v>
      </c>
      <c r="ED206" s="17">
        <v>23</v>
      </c>
      <c r="EE206" s="20">
        <v>19</v>
      </c>
      <c r="EF206" s="20">
        <v>15</v>
      </c>
      <c r="EG206" s="20">
        <v>14</v>
      </c>
      <c r="EI206" s="129">
        <f t="shared" si="46"/>
        <v>-0.35000000000000009</v>
      </c>
      <c r="EJ206" s="129">
        <f t="shared" si="47"/>
        <v>1.5099999999999998</v>
      </c>
      <c r="EK206" s="129">
        <f t="shared" si="48"/>
        <v>3.0000000000000249E-2</v>
      </c>
      <c r="EL206" s="129">
        <f t="shared" si="49"/>
        <v>0.16999999999999993</v>
      </c>
      <c r="EM206" s="129">
        <f t="shared" si="50"/>
        <v>0.71</v>
      </c>
      <c r="EN206" s="129">
        <f t="shared" si="51"/>
        <v>0.66000000000000014</v>
      </c>
      <c r="EO206" s="129">
        <f t="shared" si="52"/>
        <v>-0.71</v>
      </c>
      <c r="EP206" s="129">
        <f t="shared" si="53"/>
        <v>-0.70000000000000018</v>
      </c>
      <c r="EQ206" s="129">
        <f t="shared" si="54"/>
        <v>-1.19</v>
      </c>
      <c r="ER206" s="129">
        <f t="shared" si="55"/>
        <v>-0.25</v>
      </c>
      <c r="ES206" s="129">
        <f t="shared" si="56"/>
        <v>-0.40000000000000036</v>
      </c>
      <c r="ET206" s="129">
        <f t="shared" si="57"/>
        <v>0.41999999999999993</v>
      </c>
      <c r="EU206" s="129">
        <f t="shared" si="58"/>
        <v>-0.96</v>
      </c>
      <c r="EV206" s="129">
        <f t="shared" si="59"/>
        <v>-1.0099999999999998</v>
      </c>
      <c r="EW206" s="129">
        <f t="shared" si="60"/>
        <v>-1.9000000000000004</v>
      </c>
    </row>
    <row r="207" spans="1:153" ht="14">
      <c r="A207" s="2" t="s">
        <v>1279</v>
      </c>
      <c r="B207" s="2" t="s">
        <v>1666</v>
      </c>
      <c r="C207" s="2">
        <v>12</v>
      </c>
      <c r="D207" s="2">
        <v>10</v>
      </c>
      <c r="E207" s="2">
        <v>53352697</v>
      </c>
      <c r="F207" s="2">
        <v>157.30000000000001</v>
      </c>
      <c r="G207" s="2">
        <v>43</v>
      </c>
      <c r="H207" s="2" t="s">
        <v>167</v>
      </c>
      <c r="I207" s="2"/>
      <c r="J207" s="2" t="s">
        <v>147</v>
      </c>
      <c r="K207" s="2" t="s">
        <v>201</v>
      </c>
      <c r="L207" s="30" t="s">
        <v>168</v>
      </c>
      <c r="M207" s="30"/>
      <c r="N207" s="30"/>
      <c r="O207" s="30"/>
      <c r="P207" s="3" t="s">
        <v>6</v>
      </c>
      <c r="Q207" s="3">
        <v>23</v>
      </c>
      <c r="R207" s="2">
        <v>20</v>
      </c>
      <c r="S207" s="2">
        <v>15</v>
      </c>
      <c r="T207" s="2" t="s">
        <v>1280</v>
      </c>
      <c r="U207" s="33"/>
      <c r="V207" s="3" t="s">
        <v>137</v>
      </c>
      <c r="W207" s="3">
        <v>53</v>
      </c>
      <c r="X207" s="2">
        <v>41</v>
      </c>
      <c r="Y207" s="2">
        <v>37</v>
      </c>
      <c r="Z207" s="2"/>
      <c r="AA207" s="33" t="s">
        <v>443</v>
      </c>
      <c r="AB207" s="12" t="s">
        <v>116</v>
      </c>
      <c r="AC207" s="12">
        <v>62</v>
      </c>
      <c r="AD207" s="13">
        <v>43</v>
      </c>
      <c r="AE207" s="13">
        <v>30</v>
      </c>
      <c r="AF207" s="13"/>
      <c r="AG207" s="34" t="s">
        <v>152</v>
      </c>
      <c r="AH207" s="2" t="s">
        <v>127</v>
      </c>
      <c r="AI207" s="2" t="s">
        <v>202</v>
      </c>
      <c r="AJ207" s="2" t="s">
        <v>203</v>
      </c>
      <c r="AK207" s="2" t="s">
        <v>204</v>
      </c>
      <c r="AL207" s="2" t="s">
        <v>87</v>
      </c>
      <c r="AM207" s="1" t="s">
        <v>176</v>
      </c>
      <c r="AN207" s="2" t="s">
        <v>89</v>
      </c>
      <c r="AO207" s="1" t="s">
        <v>108</v>
      </c>
      <c r="AP207" s="2" t="s">
        <v>91</v>
      </c>
      <c r="AQ207" s="1" t="s">
        <v>205</v>
      </c>
      <c r="AR207" s="2" t="s">
        <v>93</v>
      </c>
      <c r="AS207" s="14" t="s">
        <v>206</v>
      </c>
      <c r="AT207" s="15" t="s">
        <v>95</v>
      </c>
      <c r="AU207" s="1">
        <v>-7</v>
      </c>
      <c r="AV207" s="104">
        <v>4.33</v>
      </c>
      <c r="AW207" s="107">
        <v>3.84</v>
      </c>
      <c r="AX207" s="106">
        <v>2.91</v>
      </c>
      <c r="AY207" s="107">
        <v>2.4700000000000002</v>
      </c>
      <c r="AZ207" s="106">
        <v>2.9</v>
      </c>
      <c r="BA207" s="108">
        <v>2.2400000000000002</v>
      </c>
      <c r="BB207" s="106">
        <v>2.63</v>
      </c>
      <c r="BC207" s="108">
        <v>3.46</v>
      </c>
      <c r="BD207" s="107">
        <v>2.2799999999999998</v>
      </c>
      <c r="BE207" s="106">
        <v>3.85</v>
      </c>
      <c r="BF207" s="106">
        <v>5.74</v>
      </c>
      <c r="BG207" s="106">
        <v>6.14</v>
      </c>
      <c r="BH207" s="106">
        <v>2.68</v>
      </c>
      <c r="BI207" s="8">
        <v>2.87</v>
      </c>
      <c r="BJ207" s="7">
        <v>4.0199999999999996</v>
      </c>
      <c r="BK207" s="7">
        <v>6.51</v>
      </c>
      <c r="BL207" s="4">
        <v>10.61</v>
      </c>
      <c r="BM207" s="4">
        <v>17.34</v>
      </c>
      <c r="BN207" s="4">
        <v>4.66</v>
      </c>
      <c r="BO207" s="6">
        <v>3.41</v>
      </c>
      <c r="BP207" s="7">
        <v>1.52</v>
      </c>
      <c r="BQ207" s="7">
        <v>0</v>
      </c>
      <c r="BR207" s="7">
        <v>2.12</v>
      </c>
      <c r="BS207" s="8">
        <v>1.96</v>
      </c>
      <c r="BT207" s="7">
        <v>3.13</v>
      </c>
      <c r="BU207" s="8">
        <v>2.87</v>
      </c>
      <c r="BV207" s="6">
        <v>4.12</v>
      </c>
      <c r="BW207" s="7">
        <v>3.98</v>
      </c>
      <c r="BX207" s="7">
        <v>4.4400000000000004</v>
      </c>
      <c r="BY207" s="7">
        <v>4.58</v>
      </c>
      <c r="BZ207" s="7">
        <v>2.21</v>
      </c>
      <c r="CA207" s="8">
        <v>3.07</v>
      </c>
      <c r="CB207" s="7">
        <v>5.17</v>
      </c>
      <c r="CC207" s="7">
        <v>5.72</v>
      </c>
      <c r="CD207" s="4">
        <v>9.0299999999999994</v>
      </c>
      <c r="CE207" s="4">
        <v>14.86</v>
      </c>
      <c r="CF207" s="16">
        <v>26.71</v>
      </c>
      <c r="CG207" s="18">
        <v>30.53</v>
      </c>
      <c r="CH207" s="17">
        <v>34.35</v>
      </c>
      <c r="CI207" s="18">
        <v>35.94</v>
      </c>
      <c r="CJ207" s="17">
        <v>36.31</v>
      </c>
      <c r="CK207" s="19">
        <v>38.659999999999997</v>
      </c>
      <c r="CL207" s="17">
        <v>38.15</v>
      </c>
      <c r="CM207" s="19">
        <v>39.450000000000003</v>
      </c>
      <c r="CN207" s="18">
        <v>39.74</v>
      </c>
      <c r="CO207" s="17">
        <v>38.69</v>
      </c>
      <c r="CP207" s="17">
        <v>40.99</v>
      </c>
      <c r="CQ207" s="17">
        <v>44</v>
      </c>
      <c r="CR207" s="17">
        <v>47.05</v>
      </c>
      <c r="CS207" s="19">
        <v>46.18</v>
      </c>
      <c r="CT207" s="17">
        <v>49.98</v>
      </c>
      <c r="CU207" s="17">
        <v>46.93</v>
      </c>
      <c r="CV207" s="16">
        <v>43.92</v>
      </c>
      <c r="CW207" s="16">
        <v>38.33</v>
      </c>
      <c r="CX207" s="16">
        <v>25.39</v>
      </c>
      <c r="CY207" s="18">
        <v>30.05</v>
      </c>
      <c r="CZ207" s="17">
        <v>34.229999999999997</v>
      </c>
      <c r="DA207" s="17">
        <v>36.94</v>
      </c>
      <c r="DB207" s="17">
        <v>36.659999999999997</v>
      </c>
      <c r="DC207" s="19">
        <v>39.22</v>
      </c>
      <c r="DD207" s="17">
        <v>38.409999999999997</v>
      </c>
      <c r="DE207" s="19">
        <v>38.65</v>
      </c>
      <c r="DF207" s="18">
        <v>39.01</v>
      </c>
      <c r="DG207" s="17">
        <v>38.700000000000003</v>
      </c>
      <c r="DH207" s="17">
        <v>40.229999999999997</v>
      </c>
      <c r="DI207" s="17">
        <v>43.2</v>
      </c>
      <c r="DJ207" s="17">
        <v>47.32</v>
      </c>
      <c r="DK207" s="19">
        <v>46.12</v>
      </c>
      <c r="DL207" s="17">
        <v>48.74</v>
      </c>
      <c r="DM207" s="17">
        <v>46.71</v>
      </c>
      <c r="DN207" s="16">
        <v>44.2</v>
      </c>
      <c r="DO207" s="16">
        <v>37.9</v>
      </c>
      <c r="DP207" s="16">
        <v>1</v>
      </c>
      <c r="DQ207" s="17">
        <v>2</v>
      </c>
      <c r="DR207" s="17">
        <v>2</v>
      </c>
      <c r="DS207" s="17">
        <v>2</v>
      </c>
      <c r="DT207" s="17">
        <v>2</v>
      </c>
      <c r="DU207" s="17">
        <v>0</v>
      </c>
      <c r="DV207" s="17">
        <v>-3</v>
      </c>
      <c r="DW207" s="17">
        <v>-6</v>
      </c>
      <c r="DX207" s="17">
        <v>-3</v>
      </c>
      <c r="DY207" s="17">
        <v>0</v>
      </c>
      <c r="DZ207" s="17">
        <v>11</v>
      </c>
      <c r="EA207" s="17">
        <v>20</v>
      </c>
      <c r="EB207" s="17">
        <v>22</v>
      </c>
      <c r="EC207" s="17">
        <v>22</v>
      </c>
      <c r="ED207" s="17">
        <v>13</v>
      </c>
      <c r="EE207" s="17">
        <v>10</v>
      </c>
      <c r="EF207" s="20">
        <v>5</v>
      </c>
      <c r="EG207" s="20">
        <v>5</v>
      </c>
      <c r="EI207" s="129">
        <f t="shared" si="46"/>
        <v>-0.33000000000000007</v>
      </c>
      <c r="EJ207" s="129">
        <f t="shared" si="47"/>
        <v>0.42999999999999972</v>
      </c>
      <c r="EK207" s="129">
        <f t="shared" si="48"/>
        <v>1.3900000000000001</v>
      </c>
      <c r="EL207" s="129">
        <f t="shared" si="49"/>
        <v>2.4700000000000002</v>
      </c>
      <c r="EM207" s="129">
        <f t="shared" si="50"/>
        <v>0.7799999999999998</v>
      </c>
      <c r="EN207" s="129">
        <f t="shared" si="51"/>
        <v>0.28000000000000025</v>
      </c>
      <c r="EO207" s="129">
        <f t="shared" si="52"/>
        <v>-0.5</v>
      </c>
      <c r="EP207" s="129">
        <f t="shared" si="53"/>
        <v>0.58999999999999986</v>
      </c>
      <c r="EQ207" s="129">
        <f t="shared" si="54"/>
        <v>-1.8400000000000003</v>
      </c>
      <c r="ER207" s="129">
        <f t="shared" si="55"/>
        <v>-0.12999999999999989</v>
      </c>
      <c r="ES207" s="129">
        <f t="shared" si="56"/>
        <v>1.2999999999999998</v>
      </c>
      <c r="ET207" s="129">
        <f t="shared" si="57"/>
        <v>1.5599999999999996</v>
      </c>
      <c r="EU207" s="129">
        <f t="shared" si="58"/>
        <v>0.4700000000000002</v>
      </c>
      <c r="EV207" s="129">
        <f t="shared" si="59"/>
        <v>-0.19999999999999973</v>
      </c>
      <c r="EW207" s="129">
        <f t="shared" si="60"/>
        <v>-1.1500000000000004</v>
      </c>
    </row>
    <row r="208" spans="1:153" ht="14">
      <c r="A208" s="2" t="s">
        <v>1279</v>
      </c>
      <c r="B208" s="2" t="s">
        <v>1666</v>
      </c>
      <c r="C208" s="2">
        <v>12</v>
      </c>
      <c r="D208" s="2">
        <v>10</v>
      </c>
      <c r="E208" s="2">
        <v>53352697</v>
      </c>
      <c r="F208" s="2">
        <v>157.30000000000001</v>
      </c>
      <c r="G208" s="2">
        <v>43</v>
      </c>
      <c r="H208" s="2" t="s">
        <v>167</v>
      </c>
      <c r="I208" s="2"/>
      <c r="J208" s="2" t="s">
        <v>147</v>
      </c>
      <c r="K208" s="2" t="s">
        <v>201</v>
      </c>
      <c r="L208" s="30" t="s">
        <v>168</v>
      </c>
      <c r="M208" s="30"/>
      <c r="N208" s="30"/>
      <c r="O208" s="30"/>
      <c r="P208" s="3" t="s">
        <v>6</v>
      </c>
      <c r="Q208" s="3">
        <v>23</v>
      </c>
      <c r="R208" s="2">
        <v>20</v>
      </c>
      <c r="S208" s="2">
        <v>15</v>
      </c>
      <c r="T208" s="2" t="s">
        <v>1280</v>
      </c>
      <c r="U208" s="33"/>
      <c r="V208" s="3" t="s">
        <v>137</v>
      </c>
      <c r="W208" s="3">
        <v>53</v>
      </c>
      <c r="X208" s="2">
        <v>41</v>
      </c>
      <c r="Y208" s="2">
        <v>37</v>
      </c>
      <c r="Z208" s="2"/>
      <c r="AA208" s="33" t="s">
        <v>443</v>
      </c>
      <c r="AB208" s="12" t="s">
        <v>116</v>
      </c>
      <c r="AC208" s="12">
        <v>62</v>
      </c>
      <c r="AD208" s="13">
        <v>43</v>
      </c>
      <c r="AE208" s="13">
        <v>30</v>
      </c>
      <c r="AF208" s="13"/>
      <c r="AG208" s="34" t="s">
        <v>152</v>
      </c>
      <c r="AH208" s="2" t="s">
        <v>127</v>
      </c>
      <c r="AI208" s="2" t="s">
        <v>202</v>
      </c>
      <c r="AJ208" s="2" t="s">
        <v>203</v>
      </c>
      <c r="AK208" s="2" t="s">
        <v>204</v>
      </c>
      <c r="AL208" s="2" t="s">
        <v>87</v>
      </c>
      <c r="AM208" s="1" t="s">
        <v>176</v>
      </c>
      <c r="AN208" s="2" t="s">
        <v>89</v>
      </c>
      <c r="AO208" s="1" t="s">
        <v>108</v>
      </c>
      <c r="AP208" s="2" t="s">
        <v>91</v>
      </c>
      <c r="AQ208" s="1" t="s">
        <v>205</v>
      </c>
      <c r="AR208" s="2" t="s">
        <v>93</v>
      </c>
      <c r="AS208" s="14" t="s">
        <v>206</v>
      </c>
      <c r="AT208" s="15" t="s">
        <v>95</v>
      </c>
      <c r="AU208" s="1">
        <v>-7</v>
      </c>
      <c r="AV208" s="104">
        <v>4.33</v>
      </c>
      <c r="AW208" s="107">
        <v>3.84</v>
      </c>
      <c r="AX208" s="106">
        <v>2.91</v>
      </c>
      <c r="AY208" s="107">
        <v>2.4700000000000002</v>
      </c>
      <c r="AZ208" s="106">
        <v>2.9</v>
      </c>
      <c r="BA208" s="108">
        <v>2.2400000000000002</v>
      </c>
      <c r="BB208" s="106">
        <v>2.63</v>
      </c>
      <c r="BC208" s="108">
        <v>3.46</v>
      </c>
      <c r="BD208" s="107">
        <v>2.2799999999999998</v>
      </c>
      <c r="BE208" s="106">
        <v>3.85</v>
      </c>
      <c r="BF208" s="106">
        <v>5.74</v>
      </c>
      <c r="BG208" s="106">
        <v>6.14</v>
      </c>
      <c r="BH208" s="106">
        <v>2.68</v>
      </c>
      <c r="BI208" s="8">
        <v>2.87</v>
      </c>
      <c r="BJ208" s="7">
        <v>4.0199999999999996</v>
      </c>
      <c r="BK208" s="7">
        <v>6.51</v>
      </c>
      <c r="BL208" s="4">
        <v>10.61</v>
      </c>
      <c r="BM208" s="4">
        <v>17.34</v>
      </c>
      <c r="BN208" s="4">
        <v>4.66</v>
      </c>
      <c r="BO208" s="6">
        <v>3.41</v>
      </c>
      <c r="BP208" s="7">
        <v>1.52</v>
      </c>
      <c r="BQ208" s="7">
        <v>0</v>
      </c>
      <c r="BR208" s="7">
        <v>2.12</v>
      </c>
      <c r="BS208" s="8">
        <v>1.96</v>
      </c>
      <c r="BT208" s="7">
        <v>3.13</v>
      </c>
      <c r="BU208" s="8">
        <v>2.87</v>
      </c>
      <c r="BV208" s="6">
        <v>4.12</v>
      </c>
      <c r="BW208" s="7">
        <v>3.98</v>
      </c>
      <c r="BX208" s="7">
        <v>4.4400000000000004</v>
      </c>
      <c r="BY208" s="7">
        <v>4.58</v>
      </c>
      <c r="BZ208" s="7">
        <v>2.21</v>
      </c>
      <c r="CA208" s="8">
        <v>3.07</v>
      </c>
      <c r="CB208" s="7">
        <v>5.17</v>
      </c>
      <c r="CC208" s="7">
        <v>5.72</v>
      </c>
      <c r="CD208" s="4">
        <v>9.0299999999999994</v>
      </c>
      <c r="CE208" s="4">
        <v>14.86</v>
      </c>
      <c r="CF208" s="16">
        <v>26.71</v>
      </c>
      <c r="CG208" s="18">
        <v>30.53</v>
      </c>
      <c r="CH208" s="17">
        <v>34.35</v>
      </c>
      <c r="CI208" s="18">
        <v>35.94</v>
      </c>
      <c r="CJ208" s="17">
        <v>36.31</v>
      </c>
      <c r="CK208" s="19">
        <v>38.659999999999997</v>
      </c>
      <c r="CL208" s="17">
        <v>38.15</v>
      </c>
      <c r="CM208" s="19">
        <v>39.450000000000003</v>
      </c>
      <c r="CN208" s="18">
        <v>39.74</v>
      </c>
      <c r="CO208" s="17">
        <v>38.69</v>
      </c>
      <c r="CP208" s="17">
        <v>40.99</v>
      </c>
      <c r="CQ208" s="17">
        <v>44</v>
      </c>
      <c r="CR208" s="17">
        <v>47.05</v>
      </c>
      <c r="CS208" s="19">
        <v>46.18</v>
      </c>
      <c r="CT208" s="17">
        <v>49.98</v>
      </c>
      <c r="CU208" s="17">
        <v>46.93</v>
      </c>
      <c r="CV208" s="16">
        <v>43.92</v>
      </c>
      <c r="CW208" s="16">
        <v>38.33</v>
      </c>
      <c r="CX208" s="16">
        <v>25.39</v>
      </c>
      <c r="CY208" s="18">
        <v>30.05</v>
      </c>
      <c r="CZ208" s="17">
        <v>34.229999999999997</v>
      </c>
      <c r="DA208" s="17">
        <v>36.94</v>
      </c>
      <c r="DB208" s="17">
        <v>36.659999999999997</v>
      </c>
      <c r="DC208" s="19">
        <v>39.22</v>
      </c>
      <c r="DD208" s="17">
        <v>38.409999999999997</v>
      </c>
      <c r="DE208" s="19">
        <v>38.65</v>
      </c>
      <c r="DF208" s="18">
        <v>39.01</v>
      </c>
      <c r="DG208" s="17">
        <v>38.700000000000003</v>
      </c>
      <c r="DH208" s="17">
        <v>40.229999999999997</v>
      </c>
      <c r="DI208" s="17">
        <v>43.2</v>
      </c>
      <c r="DJ208" s="17">
        <v>47.32</v>
      </c>
      <c r="DK208" s="19">
        <v>46.12</v>
      </c>
      <c r="DL208" s="17">
        <v>48.74</v>
      </c>
      <c r="DM208" s="17">
        <v>46.71</v>
      </c>
      <c r="DN208" s="16">
        <v>44.2</v>
      </c>
      <c r="DO208" s="16">
        <v>37.9</v>
      </c>
      <c r="DP208" s="16">
        <v>1</v>
      </c>
      <c r="DQ208" s="17">
        <v>2</v>
      </c>
      <c r="DR208" s="17">
        <v>2</v>
      </c>
      <c r="DS208" s="17">
        <v>2</v>
      </c>
      <c r="DT208" s="17">
        <v>2</v>
      </c>
      <c r="DU208" s="17">
        <v>0</v>
      </c>
      <c r="DV208" s="17">
        <v>-3</v>
      </c>
      <c r="DW208" s="17">
        <v>-6</v>
      </c>
      <c r="DX208" s="17">
        <v>-3</v>
      </c>
      <c r="DY208" s="17">
        <v>0</v>
      </c>
      <c r="DZ208" s="17">
        <v>11</v>
      </c>
      <c r="EA208" s="17">
        <v>20</v>
      </c>
      <c r="EB208" s="17">
        <v>22</v>
      </c>
      <c r="EC208" s="17">
        <v>22</v>
      </c>
      <c r="ED208" s="17">
        <v>13</v>
      </c>
      <c r="EE208" s="17">
        <v>10</v>
      </c>
      <c r="EF208" s="20">
        <v>5</v>
      </c>
      <c r="EG208" s="20">
        <v>5</v>
      </c>
      <c r="EI208" s="129">
        <f t="shared" si="46"/>
        <v>-0.33000000000000007</v>
      </c>
      <c r="EJ208" s="129">
        <f t="shared" si="47"/>
        <v>0.42999999999999972</v>
      </c>
      <c r="EK208" s="129">
        <f t="shared" si="48"/>
        <v>1.3900000000000001</v>
      </c>
      <c r="EL208" s="129">
        <f t="shared" si="49"/>
        <v>2.4700000000000002</v>
      </c>
      <c r="EM208" s="129">
        <f t="shared" si="50"/>
        <v>0.7799999999999998</v>
      </c>
      <c r="EN208" s="129">
        <f t="shared" si="51"/>
        <v>0.28000000000000025</v>
      </c>
      <c r="EO208" s="129">
        <f t="shared" si="52"/>
        <v>-0.5</v>
      </c>
      <c r="EP208" s="129">
        <f t="shared" si="53"/>
        <v>0.58999999999999986</v>
      </c>
      <c r="EQ208" s="129">
        <f t="shared" si="54"/>
        <v>-1.8400000000000003</v>
      </c>
      <c r="ER208" s="129">
        <f t="shared" si="55"/>
        <v>-0.12999999999999989</v>
      </c>
      <c r="ES208" s="129">
        <f t="shared" si="56"/>
        <v>1.2999999999999998</v>
      </c>
      <c r="ET208" s="129">
        <f t="shared" si="57"/>
        <v>1.5599999999999996</v>
      </c>
      <c r="EU208" s="129">
        <f t="shared" si="58"/>
        <v>0.4700000000000002</v>
      </c>
      <c r="EV208" s="129">
        <f t="shared" si="59"/>
        <v>-0.19999999999999973</v>
      </c>
      <c r="EW208" s="129">
        <f t="shared" si="60"/>
        <v>-1.1500000000000004</v>
      </c>
    </row>
    <row r="209" spans="1:155" ht="14">
      <c r="A209" s="2" t="s">
        <v>1168</v>
      </c>
      <c r="B209" s="2" t="s">
        <v>1666</v>
      </c>
      <c r="C209" s="2">
        <v>17</v>
      </c>
      <c r="D209" s="2">
        <v>8</v>
      </c>
      <c r="E209" s="2">
        <v>53346041</v>
      </c>
      <c r="F209" s="2">
        <v>161.80000000000001</v>
      </c>
      <c r="G209" s="2">
        <v>53.2</v>
      </c>
      <c r="H209" s="2" t="s">
        <v>167</v>
      </c>
      <c r="I209" s="2"/>
      <c r="J209" s="2" t="s">
        <v>99</v>
      </c>
      <c r="K209" s="2" t="s">
        <v>201</v>
      </c>
      <c r="L209" s="30"/>
      <c r="M209" s="30"/>
      <c r="N209" s="30"/>
      <c r="O209" s="30"/>
      <c r="P209" s="3" t="s">
        <v>6</v>
      </c>
      <c r="Q209" s="3">
        <v>20</v>
      </c>
      <c r="R209" s="2">
        <v>13</v>
      </c>
      <c r="S209" s="2">
        <v>14</v>
      </c>
      <c r="T209" s="2" t="s">
        <v>1155</v>
      </c>
      <c r="U209" s="33"/>
      <c r="V209" s="3" t="s">
        <v>137</v>
      </c>
      <c r="W209" s="3">
        <v>57</v>
      </c>
      <c r="X209" s="2">
        <v>42</v>
      </c>
      <c r="Y209" s="2">
        <v>30</v>
      </c>
      <c r="Z209" s="2"/>
      <c r="AA209" s="33" t="s">
        <v>443</v>
      </c>
      <c r="AB209" s="12" t="s">
        <v>116</v>
      </c>
      <c r="AC209" s="12">
        <v>48</v>
      </c>
      <c r="AD209" s="13">
        <v>36</v>
      </c>
      <c r="AE209" s="13">
        <v>31</v>
      </c>
      <c r="AF209" s="13"/>
      <c r="AG209" s="34" t="s">
        <v>180</v>
      </c>
      <c r="AH209" s="2" t="s">
        <v>341</v>
      </c>
      <c r="AI209" s="2" t="s">
        <v>118</v>
      </c>
      <c r="AJ209" s="2" t="s">
        <v>105</v>
      </c>
      <c r="AK209" s="2" t="s">
        <v>444</v>
      </c>
      <c r="AL209" s="2" t="s">
        <v>87</v>
      </c>
      <c r="AM209" s="1" t="s">
        <v>176</v>
      </c>
      <c r="AN209" s="2" t="s">
        <v>89</v>
      </c>
      <c r="AO209" s="1" t="s">
        <v>108</v>
      </c>
      <c r="AP209" s="2" t="s">
        <v>91</v>
      </c>
      <c r="AQ209" s="1" t="s">
        <v>1132</v>
      </c>
      <c r="AR209" s="2" t="s">
        <v>93</v>
      </c>
      <c r="AS209" s="14" t="s">
        <v>1170</v>
      </c>
      <c r="AT209" s="15" t="s">
        <v>95</v>
      </c>
      <c r="AU209" s="1">
        <v>2</v>
      </c>
      <c r="AV209" s="104">
        <v>5.1100000000000003</v>
      </c>
      <c r="AW209" s="114">
        <v>2.87</v>
      </c>
      <c r="AX209" s="115">
        <v>1.9</v>
      </c>
      <c r="AY209" s="107">
        <v>1.76</v>
      </c>
      <c r="AZ209" s="106">
        <v>1.78</v>
      </c>
      <c r="BA209" s="108">
        <v>0.95</v>
      </c>
      <c r="BB209" s="106">
        <v>0</v>
      </c>
      <c r="BC209" s="108">
        <v>0.95</v>
      </c>
      <c r="BD209" s="107">
        <v>2.17</v>
      </c>
      <c r="BE209" s="106">
        <v>2.75</v>
      </c>
      <c r="BF209" s="106">
        <v>5.55</v>
      </c>
      <c r="BG209" s="106">
        <v>6.23</v>
      </c>
      <c r="BH209" s="106">
        <v>4.22</v>
      </c>
      <c r="BI209" s="8">
        <v>3.98</v>
      </c>
      <c r="BJ209" s="7">
        <v>5.0199999999999996</v>
      </c>
      <c r="BK209" s="9">
        <v>7.73</v>
      </c>
      <c r="BL209" s="4">
        <v>11.34</v>
      </c>
      <c r="BM209" s="4">
        <v>19.579999999999998</v>
      </c>
      <c r="BN209" s="4">
        <v>5.24</v>
      </c>
      <c r="BO209" s="39">
        <v>2.94</v>
      </c>
      <c r="BP209" s="5">
        <v>0.95</v>
      </c>
      <c r="BQ209" s="7">
        <v>0.45</v>
      </c>
      <c r="BR209" s="7">
        <v>0.99</v>
      </c>
      <c r="BS209" s="8">
        <v>2.25</v>
      </c>
      <c r="BT209" s="7">
        <v>2.66</v>
      </c>
      <c r="BU209" s="8">
        <v>3.76</v>
      </c>
      <c r="BV209" s="6">
        <v>4.0199999999999996</v>
      </c>
      <c r="BW209" s="7">
        <v>3.51</v>
      </c>
      <c r="BX209" s="7">
        <v>5.29</v>
      </c>
      <c r="BY209" s="7">
        <v>7.84</v>
      </c>
      <c r="BZ209" s="7">
        <v>5.07</v>
      </c>
      <c r="CA209" s="8">
        <v>4.5599999999999996</v>
      </c>
      <c r="CB209" s="7">
        <v>5.07</v>
      </c>
      <c r="CC209" s="9">
        <v>6.99</v>
      </c>
      <c r="CD209" s="4">
        <v>12.17</v>
      </c>
      <c r="CE209" s="4">
        <v>19.46</v>
      </c>
      <c r="CF209" s="16">
        <v>26.81</v>
      </c>
      <c r="CG209" s="40">
        <v>30.25</v>
      </c>
      <c r="CH209" s="23">
        <v>32.29</v>
      </c>
      <c r="CI209" s="18">
        <v>31.83</v>
      </c>
      <c r="CJ209" s="17">
        <v>35.549999999999997</v>
      </c>
      <c r="CK209" s="19">
        <v>36.159999999999997</v>
      </c>
      <c r="CL209" s="17">
        <v>36.17</v>
      </c>
      <c r="CM209" s="19">
        <v>37.18</v>
      </c>
      <c r="CN209" s="18">
        <v>36.71</v>
      </c>
      <c r="CO209" s="17">
        <v>37.270000000000003</v>
      </c>
      <c r="CP209" s="17">
        <v>37.06</v>
      </c>
      <c r="CQ209" s="17">
        <v>39.64</v>
      </c>
      <c r="CR209" s="17">
        <v>43.27</v>
      </c>
      <c r="CS209" s="19">
        <v>45.94</v>
      </c>
      <c r="CT209" s="17">
        <v>46.01</v>
      </c>
      <c r="CU209" s="20">
        <v>43.23</v>
      </c>
      <c r="CV209" s="16">
        <v>40.43</v>
      </c>
      <c r="CW209" s="16">
        <v>40.32</v>
      </c>
      <c r="CX209" s="16">
        <v>27.01</v>
      </c>
      <c r="CY209" s="40">
        <v>30.02</v>
      </c>
      <c r="CZ209" s="23">
        <v>31.63</v>
      </c>
      <c r="DA209" s="17">
        <v>35.25</v>
      </c>
      <c r="DB209" s="17">
        <v>36.83</v>
      </c>
      <c r="DC209" s="19">
        <v>36.19</v>
      </c>
      <c r="DD209" s="17">
        <v>36.67</v>
      </c>
      <c r="DE209" s="19">
        <v>36.97</v>
      </c>
      <c r="DF209" s="18">
        <v>36.049999999999997</v>
      </c>
      <c r="DG209" s="17">
        <v>37.450000000000003</v>
      </c>
      <c r="DH209" s="17">
        <v>37.75</v>
      </c>
      <c r="DI209" s="17">
        <v>39.81</v>
      </c>
      <c r="DJ209" s="17">
        <v>43.39</v>
      </c>
      <c r="DK209" s="19">
        <v>45.65</v>
      </c>
      <c r="DL209" s="17">
        <v>46.51</v>
      </c>
      <c r="DM209" s="20">
        <v>42.87</v>
      </c>
      <c r="DN209" s="16">
        <v>39.840000000000003</v>
      </c>
      <c r="DO209" s="16">
        <v>39.630000000000003</v>
      </c>
      <c r="DP209" s="16">
        <v>0</v>
      </c>
      <c r="DQ209" s="23">
        <v>2</v>
      </c>
      <c r="DR209" s="23">
        <v>3</v>
      </c>
      <c r="DS209" s="17">
        <v>1</v>
      </c>
      <c r="DT209" s="17">
        <v>0</v>
      </c>
      <c r="DU209" s="17">
        <v>-5</v>
      </c>
      <c r="DV209" s="17">
        <v>-10</v>
      </c>
      <c r="DW209" s="17">
        <v>-12</v>
      </c>
      <c r="DX209" s="17">
        <v>-10</v>
      </c>
      <c r="DY209" s="17">
        <v>-6</v>
      </c>
      <c r="DZ209" s="17">
        <v>11</v>
      </c>
      <c r="EA209" s="17">
        <v>15</v>
      </c>
      <c r="EB209" s="17">
        <v>18</v>
      </c>
      <c r="EC209" s="17">
        <v>18</v>
      </c>
      <c r="ED209" s="17">
        <v>18</v>
      </c>
      <c r="EE209" s="20">
        <v>9</v>
      </c>
      <c r="EF209" s="20">
        <v>6</v>
      </c>
      <c r="EG209" s="20">
        <v>6</v>
      </c>
      <c r="EI209" s="129">
        <f t="shared" si="46"/>
        <v>-0.12999999999999989</v>
      </c>
      <c r="EJ209" s="129">
        <f t="shared" si="47"/>
        <v>-6.999999999999984E-2</v>
      </c>
      <c r="EK209" s="129">
        <f t="shared" si="48"/>
        <v>0.95</v>
      </c>
      <c r="EL209" s="129">
        <f t="shared" si="49"/>
        <v>1.31</v>
      </c>
      <c r="EM209" s="129">
        <f t="shared" si="50"/>
        <v>0.79</v>
      </c>
      <c r="EN209" s="129">
        <f t="shared" si="51"/>
        <v>-1.3</v>
      </c>
      <c r="EO209" s="129">
        <f t="shared" si="52"/>
        <v>-2.66</v>
      </c>
      <c r="EP209" s="129">
        <f t="shared" si="53"/>
        <v>-2.8099999999999996</v>
      </c>
      <c r="EQ209" s="129">
        <f t="shared" si="54"/>
        <v>-1.8499999999999996</v>
      </c>
      <c r="ER209" s="129">
        <f t="shared" si="55"/>
        <v>-0.75999999999999979</v>
      </c>
      <c r="ES209" s="129">
        <f t="shared" si="56"/>
        <v>0.25999999999999979</v>
      </c>
      <c r="ET209" s="129">
        <f t="shared" si="57"/>
        <v>-1.6099999999999994</v>
      </c>
      <c r="EU209" s="129">
        <f t="shared" si="58"/>
        <v>-0.85000000000000053</v>
      </c>
      <c r="EV209" s="129">
        <f t="shared" si="59"/>
        <v>-0.57999999999999963</v>
      </c>
      <c r="EW209" s="129">
        <f t="shared" si="60"/>
        <v>-5.0000000000000711E-2</v>
      </c>
    </row>
    <row r="210" spans="1:155" s="1" customFormat="1" ht="15" thickBot="1">
      <c r="C210" s="1" t="s">
        <v>1668</v>
      </c>
      <c r="D210" s="1" t="s">
        <v>1669</v>
      </c>
      <c r="F210" s="1" t="s">
        <v>1670</v>
      </c>
      <c r="G210" s="1" t="s">
        <v>1671</v>
      </c>
      <c r="AV210" s="128" t="s">
        <v>1662</v>
      </c>
      <c r="AW210" s="128" t="s">
        <v>0</v>
      </c>
      <c r="AX210" s="128" t="s">
        <v>1</v>
      </c>
      <c r="AY210" s="128" t="s">
        <v>2</v>
      </c>
      <c r="AZ210" s="128" t="s">
        <v>3</v>
      </c>
      <c r="BA210" s="128" t="s">
        <v>4</v>
      </c>
      <c r="BB210" s="128" t="s">
        <v>5</v>
      </c>
      <c r="BC210" s="128" t="s">
        <v>18</v>
      </c>
      <c r="BD210" s="128" t="s">
        <v>19</v>
      </c>
      <c r="BE210" s="128" t="s">
        <v>20</v>
      </c>
      <c r="BF210" s="128" t="s">
        <v>21</v>
      </c>
      <c r="BG210" s="128" t="s">
        <v>22</v>
      </c>
      <c r="BH210" s="128" t="s">
        <v>1663</v>
      </c>
      <c r="BI210" s="1" t="s">
        <v>23</v>
      </c>
      <c r="BJ210" s="1" t="s">
        <v>24</v>
      </c>
      <c r="BK210" s="1" t="s">
        <v>25</v>
      </c>
      <c r="BL210" s="1" t="s">
        <v>26</v>
      </c>
      <c r="BN210" s="1" t="s">
        <v>1664</v>
      </c>
      <c r="BO210" s="1" t="s">
        <v>7</v>
      </c>
      <c r="BP210" s="1" t="s">
        <v>8</v>
      </c>
      <c r="BQ210" s="1" t="s">
        <v>9</v>
      </c>
      <c r="BR210" s="1" t="s">
        <v>10</v>
      </c>
      <c r="BS210" s="1" t="s">
        <v>11</v>
      </c>
      <c r="BT210" s="1" t="s">
        <v>12</v>
      </c>
      <c r="BU210" s="1" t="s">
        <v>27</v>
      </c>
      <c r="BV210" s="1" t="s">
        <v>28</v>
      </c>
      <c r="BW210" s="1" t="s">
        <v>29</v>
      </c>
      <c r="BX210" s="1" t="s">
        <v>30</v>
      </c>
      <c r="BY210" s="1" t="s">
        <v>31</v>
      </c>
      <c r="BZ210" s="1" t="s">
        <v>1665</v>
      </c>
      <c r="CA210" s="1" t="s">
        <v>32</v>
      </c>
      <c r="CB210" s="1" t="s">
        <v>33</v>
      </c>
      <c r="CC210" s="1" t="s">
        <v>34</v>
      </c>
      <c r="CD210" s="1" t="s">
        <v>35</v>
      </c>
      <c r="CF210" s="1" t="s">
        <v>1662</v>
      </c>
      <c r="CG210" s="1" t="s">
        <v>0</v>
      </c>
      <c r="CH210" s="1" t="s">
        <v>1</v>
      </c>
      <c r="CI210" s="1" t="s">
        <v>2</v>
      </c>
      <c r="CJ210" s="1" t="s">
        <v>3</v>
      </c>
      <c r="CK210" s="1" t="s">
        <v>4</v>
      </c>
      <c r="CL210" s="1" t="s">
        <v>5</v>
      </c>
      <c r="CM210" s="1" t="s">
        <v>18</v>
      </c>
      <c r="CN210" s="1" t="s">
        <v>19</v>
      </c>
      <c r="CO210" s="1" t="s">
        <v>20</v>
      </c>
      <c r="CP210" s="1" t="s">
        <v>21</v>
      </c>
      <c r="CQ210" s="1" t="s">
        <v>22</v>
      </c>
      <c r="CR210" s="1" t="s">
        <v>1663</v>
      </c>
      <c r="CS210" s="1" t="s">
        <v>23</v>
      </c>
      <c r="CT210" s="1" t="s">
        <v>24</v>
      </c>
      <c r="CU210" s="1" t="s">
        <v>25</v>
      </c>
      <c r="CV210" s="1" t="s">
        <v>26</v>
      </c>
      <c r="CX210" s="1" t="s">
        <v>1664</v>
      </c>
      <c r="CY210" s="1" t="s">
        <v>7</v>
      </c>
      <c r="CZ210" s="1" t="s">
        <v>8</v>
      </c>
      <c r="DA210" s="1" t="s">
        <v>9</v>
      </c>
      <c r="DB210" s="1" t="s">
        <v>10</v>
      </c>
      <c r="DC210" s="1" t="s">
        <v>11</v>
      </c>
      <c r="DD210" s="1" t="s">
        <v>12</v>
      </c>
      <c r="DE210" s="1" t="s">
        <v>27</v>
      </c>
      <c r="DF210" s="1" t="s">
        <v>28</v>
      </c>
      <c r="DG210" s="1" t="s">
        <v>29</v>
      </c>
      <c r="DH210" s="1" t="s">
        <v>30</v>
      </c>
      <c r="DI210" s="1" t="s">
        <v>31</v>
      </c>
      <c r="DJ210" s="1" t="s">
        <v>1665</v>
      </c>
      <c r="DK210" s="1" t="s">
        <v>32</v>
      </c>
      <c r="DL210" s="1" t="s">
        <v>33</v>
      </c>
      <c r="DM210" s="1" t="s">
        <v>34</v>
      </c>
      <c r="DN210" s="1" t="s">
        <v>35</v>
      </c>
      <c r="EI210" s="129" t="s">
        <v>187</v>
      </c>
      <c r="EJ210" s="129" t="s">
        <v>188</v>
      </c>
      <c r="EK210" s="129" t="s">
        <v>189</v>
      </c>
      <c r="EL210" s="129" t="s">
        <v>190</v>
      </c>
      <c r="EM210" s="129" t="s">
        <v>191</v>
      </c>
      <c r="EN210" s="129" t="s">
        <v>192</v>
      </c>
      <c r="EO210" s="129" t="s">
        <v>193</v>
      </c>
      <c r="EP210" s="129" t="s">
        <v>194</v>
      </c>
      <c r="EQ210" s="129" t="s">
        <v>195</v>
      </c>
      <c r="ER210" s="129" t="s">
        <v>196</v>
      </c>
      <c r="ES210" s="129" t="s">
        <v>1678</v>
      </c>
      <c r="ET210" s="129" t="s">
        <v>1679</v>
      </c>
      <c r="EU210" s="129" t="s">
        <v>1680</v>
      </c>
      <c r="EV210" s="129" t="s">
        <v>1681</v>
      </c>
      <c r="EW210" s="129" t="s">
        <v>1682</v>
      </c>
      <c r="EX210" s="129" t="s">
        <v>1683</v>
      </c>
      <c r="EY210" s="132" t="s">
        <v>1684</v>
      </c>
    </row>
    <row r="211" spans="1:155" s="1" customFormat="1" ht="14">
      <c r="C211" s="1">
        <f>AVERAGE(C1:C210)</f>
        <v>15.933014354066986</v>
      </c>
      <c r="D211" s="1">
        <f>AVERAGE(D1:D210)</f>
        <v>5.205741626794258</v>
      </c>
      <c r="F211" s="1">
        <f>AVERAGE(F1:F210)</f>
        <v>160.03990384615386</v>
      </c>
      <c r="G211" s="1">
        <f>AVERAGE(G1:G210)</f>
        <v>50.294230769230744</v>
      </c>
      <c r="K211" s="1">
        <f>74+49+29+16+26+15</f>
        <v>209</v>
      </c>
      <c r="AV211" s="128">
        <f t="shared" ref="AV211:CA211" si="61">AVERAGE(AV1:AV210)</f>
        <v>3.7643540669856463</v>
      </c>
      <c r="AW211" s="128">
        <f t="shared" si="61"/>
        <v>3.0857894736842093</v>
      </c>
      <c r="AX211" s="128">
        <f t="shared" si="61"/>
        <v>2.5533014354066994</v>
      </c>
      <c r="AY211" s="128">
        <f t="shared" si="61"/>
        <v>2.2337799043062212</v>
      </c>
      <c r="AZ211" s="128">
        <f t="shared" si="61"/>
        <v>2.0807177033492823</v>
      </c>
      <c r="BA211" s="128">
        <f t="shared" si="61"/>
        <v>1.8026794258373209</v>
      </c>
      <c r="BB211" s="128">
        <f t="shared" si="61"/>
        <v>1.379282296650717</v>
      </c>
      <c r="BC211" s="128">
        <f t="shared" si="61"/>
        <v>1.4809090909090912</v>
      </c>
      <c r="BD211" s="128">
        <f t="shared" si="61"/>
        <v>1.9799043062200958</v>
      </c>
      <c r="BE211" s="128">
        <f t="shared" si="61"/>
        <v>3.0949760765550236</v>
      </c>
      <c r="BF211" s="128">
        <f t="shared" si="61"/>
        <v>4.7920095693779947</v>
      </c>
      <c r="BG211" s="128">
        <f t="shared" si="61"/>
        <v>5.2213875598086137</v>
      </c>
      <c r="BH211" s="128">
        <f t="shared" si="61"/>
        <v>3.2096172248803838</v>
      </c>
      <c r="BI211" s="1">
        <f t="shared" si="61"/>
        <v>3.6123923444976098</v>
      </c>
      <c r="BJ211" s="1">
        <f t="shared" si="61"/>
        <v>5.0381818181818208</v>
      </c>
      <c r="BK211" s="1">
        <f t="shared" si="61"/>
        <v>6.9040191387559826</v>
      </c>
      <c r="BL211" s="1">
        <f t="shared" si="61"/>
        <v>11.279569377990432</v>
      </c>
      <c r="BM211" s="1">
        <f t="shared" si="61"/>
        <v>16.231526315789477</v>
      </c>
      <c r="BN211" s="1">
        <f t="shared" si="61"/>
        <v>3.7449282296650708</v>
      </c>
      <c r="BO211" s="1">
        <f t="shared" si="61"/>
        <v>2.4648803827751191</v>
      </c>
      <c r="BP211" s="1">
        <f t="shared" si="61"/>
        <v>1.1709090909090913</v>
      </c>
      <c r="BQ211" s="1">
        <f t="shared" si="61"/>
        <v>0.84248803827751206</v>
      </c>
      <c r="BR211" s="1">
        <f t="shared" si="61"/>
        <v>1.3144976076555028</v>
      </c>
      <c r="BS211" s="1">
        <f t="shared" si="61"/>
        <v>1.9366507177033494</v>
      </c>
      <c r="BT211" s="1">
        <f t="shared" si="61"/>
        <v>2.1409090909090924</v>
      </c>
      <c r="BU211" s="1">
        <f t="shared" si="61"/>
        <v>2.5061244019138775</v>
      </c>
      <c r="BV211" s="1">
        <f t="shared" si="61"/>
        <v>2.8506220095693786</v>
      </c>
      <c r="BW211" s="1">
        <f t="shared" si="61"/>
        <v>3.6324880382775118</v>
      </c>
      <c r="BX211" s="1">
        <f t="shared" si="61"/>
        <v>4.9787559808612434</v>
      </c>
      <c r="BY211" s="1">
        <f t="shared" si="61"/>
        <v>5.0126794258373222</v>
      </c>
      <c r="BZ211" s="1">
        <f t="shared" si="61"/>
        <v>3.2541626794258383</v>
      </c>
      <c r="CA211" s="1">
        <f t="shared" si="61"/>
        <v>3.8640669856459344</v>
      </c>
      <c r="CB211" s="1">
        <f t="shared" ref="CB211:DG211" si="62">AVERAGE(CB1:CB210)</f>
        <v>5.4650239234449778</v>
      </c>
      <c r="CC211" s="1">
        <f t="shared" si="62"/>
        <v>7.1422009569378035</v>
      </c>
      <c r="CD211" s="1">
        <f t="shared" si="62"/>
        <v>10.934928229665077</v>
      </c>
      <c r="CE211" s="1">
        <f t="shared" si="62"/>
        <v>16.001842105263155</v>
      </c>
      <c r="CF211" s="1">
        <f t="shared" si="62"/>
        <v>27.14076555023923</v>
      </c>
      <c r="CG211" s="1">
        <f t="shared" si="62"/>
        <v>30.858468899521547</v>
      </c>
      <c r="CH211" s="1">
        <f t="shared" si="62"/>
        <v>32.884928229665086</v>
      </c>
      <c r="CI211" s="1">
        <f t="shared" si="62"/>
        <v>34.477129186602888</v>
      </c>
      <c r="CJ211" s="1">
        <f t="shared" si="62"/>
        <v>35.460047846889971</v>
      </c>
      <c r="CK211" s="1">
        <f t="shared" si="62"/>
        <v>36.606507177033492</v>
      </c>
      <c r="CL211" s="1">
        <f t="shared" si="62"/>
        <v>37.440717703349293</v>
      </c>
      <c r="CM211" s="1">
        <f t="shared" si="62"/>
        <v>38.012440191387554</v>
      </c>
      <c r="CN211" s="1">
        <f t="shared" si="62"/>
        <v>38.454354066985644</v>
      </c>
      <c r="CO211" s="1">
        <f t="shared" si="62"/>
        <v>38.94157894736842</v>
      </c>
      <c r="CP211" s="1">
        <f t="shared" si="62"/>
        <v>39.88062200956935</v>
      </c>
      <c r="CQ211" s="1">
        <f t="shared" si="62"/>
        <v>41.157368421052595</v>
      </c>
      <c r="CR211" s="1">
        <f t="shared" si="62"/>
        <v>44.05933014354067</v>
      </c>
      <c r="CS211" s="1">
        <f t="shared" si="62"/>
        <v>45.587942583732072</v>
      </c>
      <c r="CT211" s="1">
        <f t="shared" si="62"/>
        <v>46.650430622009573</v>
      </c>
      <c r="CU211" s="1">
        <f t="shared" si="62"/>
        <v>45.214114832535913</v>
      </c>
      <c r="CV211" s="1">
        <f t="shared" si="62"/>
        <v>43.60933014354066</v>
      </c>
      <c r="CW211" s="1">
        <f t="shared" si="62"/>
        <v>40.802947368421073</v>
      </c>
      <c r="CX211" s="1">
        <f t="shared" si="62"/>
        <v>27.095502392344493</v>
      </c>
      <c r="CY211" s="1">
        <f t="shared" si="62"/>
        <v>30.742775119617203</v>
      </c>
      <c r="CZ211" s="1">
        <f t="shared" si="62"/>
        <v>33.047320574162676</v>
      </c>
      <c r="DA211" s="1">
        <f t="shared" si="62"/>
        <v>34.774928229665058</v>
      </c>
      <c r="DB211" s="1">
        <f t="shared" si="62"/>
        <v>35.673110047846883</v>
      </c>
      <c r="DC211" s="1">
        <f t="shared" si="62"/>
        <v>36.538181818181833</v>
      </c>
      <c r="DD211" s="1">
        <f t="shared" si="62"/>
        <v>37.31454545454546</v>
      </c>
      <c r="DE211" s="1">
        <f t="shared" si="62"/>
        <v>37.951531100478476</v>
      </c>
      <c r="DF211" s="1">
        <f t="shared" si="62"/>
        <v>38.4146889952153</v>
      </c>
      <c r="DG211" s="1">
        <f t="shared" si="62"/>
        <v>38.916555023923443</v>
      </c>
      <c r="DH211" s="1">
        <f t="shared" ref="DH211:DO211" si="63">AVERAGE(DH1:DH210)</f>
        <v>39.886985645932995</v>
      </c>
      <c r="DI211" s="1">
        <f t="shared" si="63"/>
        <v>41.217559808612435</v>
      </c>
      <c r="DJ211" s="1">
        <f t="shared" si="63"/>
        <v>44.368325358851664</v>
      </c>
      <c r="DK211" s="1">
        <f t="shared" si="63"/>
        <v>45.760956937799058</v>
      </c>
      <c r="DL211" s="1">
        <f t="shared" si="63"/>
        <v>46.771866028708125</v>
      </c>
      <c r="DM211" s="1">
        <f t="shared" si="63"/>
        <v>45.304736842105257</v>
      </c>
      <c r="DN211" s="1">
        <f t="shared" si="63"/>
        <v>43.559617224880405</v>
      </c>
      <c r="DO211" s="1">
        <f t="shared" si="63"/>
        <v>40.580736842105267</v>
      </c>
    </row>
    <row r="212" spans="1:155" s="1" customFormat="1" ht="14">
      <c r="C212" s="1">
        <f>STDEV(C1:C209)</f>
        <v>3.166123419041122</v>
      </c>
      <c r="D212" s="1">
        <f>STDEV(D1:D209)</f>
        <v>3.542430384506686</v>
      </c>
      <c r="F212" s="1">
        <f>STDEV(F1:F209)</f>
        <v>6.4962935542046258</v>
      </c>
      <c r="G212" s="1">
        <f>STDEV(G1:G209)</f>
        <v>8.3241044772069603</v>
      </c>
      <c r="AV212" s="128">
        <f t="shared" ref="AV212:CA212" si="64">STDEV(AV1:AV209)</f>
        <v>0.89303915464337447</v>
      </c>
      <c r="AW212" s="128">
        <f t="shared" si="64"/>
        <v>0.78475098554366396</v>
      </c>
      <c r="AX212" s="128">
        <f t="shared" si="64"/>
        <v>0.79025684118899087</v>
      </c>
      <c r="AY212" s="128">
        <f t="shared" si="64"/>
        <v>0.77683441049234381</v>
      </c>
      <c r="AZ212" s="128">
        <f t="shared" si="64"/>
        <v>0.86623853179360122</v>
      </c>
      <c r="BA212" s="128">
        <f t="shared" si="64"/>
        <v>0.98977877171135564</v>
      </c>
      <c r="BB212" s="128">
        <f t="shared" si="64"/>
        <v>1.0671993189051547</v>
      </c>
      <c r="BC212" s="128">
        <f t="shared" si="64"/>
        <v>1.0840862140901972</v>
      </c>
      <c r="BD212" s="128">
        <f t="shared" si="64"/>
        <v>1.1925896960423441</v>
      </c>
      <c r="BE212" s="128">
        <f t="shared" si="64"/>
        <v>1.3741088456222192</v>
      </c>
      <c r="BF212" s="128">
        <f t="shared" si="64"/>
        <v>1.7469299389060857</v>
      </c>
      <c r="BG212" s="128">
        <f t="shared" si="64"/>
        <v>1.4670501171366412</v>
      </c>
      <c r="BH212" s="128">
        <f t="shared" si="64"/>
        <v>1.2118104093311834</v>
      </c>
      <c r="BI212" s="1">
        <f t="shared" si="64"/>
        <v>1.1924288477155158</v>
      </c>
      <c r="BJ212" s="1">
        <f t="shared" si="64"/>
        <v>1.3140119662896623</v>
      </c>
      <c r="BK212" s="1">
        <f t="shared" si="64"/>
        <v>1.7161338816164495</v>
      </c>
      <c r="BL212" s="1">
        <f t="shared" si="64"/>
        <v>2.134728704214246</v>
      </c>
      <c r="BM212" s="1">
        <f t="shared" si="64"/>
        <v>2.8288948029543435</v>
      </c>
      <c r="BN212" s="1">
        <f t="shared" si="64"/>
        <v>0.95247457043443284</v>
      </c>
      <c r="BO212" s="1">
        <f t="shared" si="64"/>
        <v>0.96626616318845282</v>
      </c>
      <c r="BP212" s="1">
        <f t="shared" si="64"/>
        <v>0.98730481827843064</v>
      </c>
      <c r="BQ212" s="1">
        <f t="shared" si="64"/>
        <v>0.85655084894440614</v>
      </c>
      <c r="BR212" s="1">
        <f t="shared" si="64"/>
        <v>0.9026855558469038</v>
      </c>
      <c r="BS212" s="1">
        <f t="shared" si="64"/>
        <v>0.9367113490578679</v>
      </c>
      <c r="BT212" s="1">
        <f t="shared" si="64"/>
        <v>0.91948597490225636</v>
      </c>
      <c r="BU212" s="1">
        <f t="shared" si="64"/>
        <v>0.92805669786374168</v>
      </c>
      <c r="BV212" s="1">
        <f t="shared" si="64"/>
        <v>1.0710293824947545</v>
      </c>
      <c r="BW212" s="1">
        <f t="shared" si="64"/>
        <v>1.2209578251002515</v>
      </c>
      <c r="BX212" s="1">
        <f t="shared" si="64"/>
        <v>1.6062993131535659</v>
      </c>
      <c r="BY212" s="1">
        <f t="shared" si="64"/>
        <v>1.6845780964634032</v>
      </c>
      <c r="BZ212" s="1">
        <f t="shared" si="64"/>
        <v>1.5270356502892524</v>
      </c>
      <c r="CA212" s="1">
        <f t="shared" si="64"/>
        <v>1.4388501068932522</v>
      </c>
      <c r="CB212" s="1">
        <f t="shared" ref="CB212:DH212" si="65">STDEV(CB1:CB209)</f>
        <v>1.4856185983007901</v>
      </c>
      <c r="CC212" s="1">
        <f t="shared" si="65"/>
        <v>1.8505526559649765</v>
      </c>
      <c r="CD212" s="1">
        <f t="shared" si="65"/>
        <v>2.0871207899734769</v>
      </c>
      <c r="CE212" s="1">
        <f t="shared" si="65"/>
        <v>2.8679229946042222</v>
      </c>
      <c r="CF212" s="1">
        <f t="shared" si="65"/>
        <v>1.6138768384163451</v>
      </c>
      <c r="CG212" s="1">
        <f t="shared" si="65"/>
        <v>1.6642581941419117</v>
      </c>
      <c r="CH212" s="1">
        <f t="shared" si="65"/>
        <v>1.9727524016189883</v>
      </c>
      <c r="CI212" s="1">
        <f t="shared" si="65"/>
        <v>2.2946753556959374</v>
      </c>
      <c r="CJ212" s="1">
        <f t="shared" si="65"/>
        <v>1.9418672857309216</v>
      </c>
      <c r="CK212" s="1">
        <f t="shared" si="65"/>
        <v>1.9866491287506085</v>
      </c>
      <c r="CL212" s="1">
        <f t="shared" si="65"/>
        <v>2.2547078869561781</v>
      </c>
      <c r="CM212" s="1">
        <f t="shared" si="65"/>
        <v>2.1534074691931591</v>
      </c>
      <c r="CN212" s="1">
        <f t="shared" si="65"/>
        <v>2.1549138143115578</v>
      </c>
      <c r="CO212" s="1">
        <f t="shared" si="65"/>
        <v>2.1435504548835751</v>
      </c>
      <c r="CP212" s="1">
        <f t="shared" si="65"/>
        <v>2.2135398676914324</v>
      </c>
      <c r="CQ212" s="1">
        <f t="shared" si="65"/>
        <v>2.4715467873918966</v>
      </c>
      <c r="CR212" s="1">
        <f t="shared" si="65"/>
        <v>3.6915471963637727</v>
      </c>
      <c r="CS212" s="1">
        <f t="shared" si="65"/>
        <v>2.6330563325788683</v>
      </c>
      <c r="CT212" s="1">
        <f t="shared" si="65"/>
        <v>2.8421388388074544</v>
      </c>
      <c r="CU212" s="1">
        <f t="shared" si="65"/>
        <v>2.6395871811232317</v>
      </c>
      <c r="CV212" s="1">
        <f t="shared" si="65"/>
        <v>2.9023857115080074</v>
      </c>
      <c r="CW212" s="1">
        <f t="shared" si="65"/>
        <v>3.6152264336452604</v>
      </c>
      <c r="CX212" s="1">
        <f t="shared" si="65"/>
        <v>1.6313983092745517</v>
      </c>
      <c r="CY212" s="1">
        <f t="shared" si="65"/>
        <v>1.8051936163345237</v>
      </c>
      <c r="CZ212" s="1">
        <f t="shared" si="65"/>
        <v>2.1412995913714084</v>
      </c>
      <c r="DA212" s="1">
        <f t="shared" si="65"/>
        <v>2.0615901535393526</v>
      </c>
      <c r="DB212" s="1">
        <f t="shared" si="65"/>
        <v>1.9037150906806133</v>
      </c>
      <c r="DC212" s="1">
        <f t="shared" si="65"/>
        <v>2.1481878645497003</v>
      </c>
      <c r="DD212" s="1">
        <f t="shared" si="65"/>
        <v>2.1941988438684326</v>
      </c>
      <c r="DE212" s="1">
        <f t="shared" si="65"/>
        <v>2.2190791034881401</v>
      </c>
      <c r="DF212" s="1">
        <f t="shared" si="65"/>
        <v>2.1844940938533655</v>
      </c>
      <c r="DG212" s="1">
        <f t="shared" si="65"/>
        <v>2.1621231548228863</v>
      </c>
      <c r="DH212" s="1">
        <f t="shared" si="65"/>
        <v>2.3089247840600651</v>
      </c>
      <c r="DI212" s="1">
        <f t="shared" ref="DI212:DO212" si="66">STDEV(DI1:DI209)</f>
        <v>2.5177504988641606</v>
      </c>
      <c r="DJ212" s="1">
        <f t="shared" si="66"/>
        <v>2.6815592782676738</v>
      </c>
      <c r="DK212" s="1">
        <f t="shared" si="66"/>
        <v>2.6530825763233561</v>
      </c>
      <c r="DL212" s="1">
        <f t="shared" si="66"/>
        <v>2.8956628477982802</v>
      </c>
      <c r="DM212" s="1">
        <f t="shared" si="66"/>
        <v>2.7314975556937875</v>
      </c>
      <c r="DN212" s="1">
        <f t="shared" si="66"/>
        <v>2.9649218187399708</v>
      </c>
      <c r="DO212" s="1">
        <f t="shared" si="66"/>
        <v>3.7106481249373515</v>
      </c>
    </row>
    <row r="213" spans="1:155">
      <c r="C213" s="50">
        <f>MAX(C1:C209)</f>
        <v>29</v>
      </c>
    </row>
    <row r="214" spans="1:155">
      <c r="C214" s="50">
        <f>MIN(C1:C209)</f>
        <v>12</v>
      </c>
    </row>
    <row r="217" spans="1:155" ht="13" thickBot="1"/>
    <row r="218" spans="1:155" ht="14">
      <c r="AV218" s="195"/>
      <c r="AW218" s="281" t="s">
        <v>1674</v>
      </c>
      <c r="AX218" s="282"/>
      <c r="AY218" s="282"/>
      <c r="AZ218" s="281" t="s">
        <v>1675</v>
      </c>
      <c r="BA218" s="282"/>
      <c r="BB218" s="282"/>
      <c r="BC218" s="203" t="s">
        <v>1754</v>
      </c>
      <c r="BD218" s="203"/>
      <c r="BE218" s="203"/>
      <c r="BF218" s="281" t="s">
        <v>1676</v>
      </c>
      <c r="BG218" s="282"/>
      <c r="BH218" s="282"/>
      <c r="BI218" s="281" t="s">
        <v>1677</v>
      </c>
      <c r="BJ218" s="282"/>
      <c r="BK218" s="282"/>
      <c r="BL218" s="223" t="s">
        <v>1754</v>
      </c>
    </row>
    <row r="219" spans="1:155" ht="14">
      <c r="AU219" s="103"/>
      <c r="AV219" s="196" t="s">
        <v>187</v>
      </c>
      <c r="AW219" s="198">
        <v>3.7643540669856463</v>
      </c>
      <c r="AX219" s="196" t="s">
        <v>1673</v>
      </c>
      <c r="AY219" s="199">
        <v>0.89303915464337447</v>
      </c>
      <c r="AZ219" s="198">
        <v>3.7449282296650708</v>
      </c>
      <c r="BA219" s="196" t="s">
        <v>1673</v>
      </c>
      <c r="BB219" s="199">
        <v>0.95247457043443284</v>
      </c>
      <c r="BC219" s="221">
        <v>0.63576235444525586</v>
      </c>
      <c r="BD219" s="220"/>
      <c r="BE219" s="196" t="s">
        <v>187</v>
      </c>
      <c r="BF219" s="198">
        <v>27.14076555023923</v>
      </c>
      <c r="BG219" s="196" t="s">
        <v>1673</v>
      </c>
      <c r="BH219" s="199">
        <v>1.6138768384163451</v>
      </c>
      <c r="BI219" s="198">
        <v>27.095502392344493</v>
      </c>
      <c r="BJ219" s="196" t="s">
        <v>1673</v>
      </c>
      <c r="BK219" s="199">
        <v>1.6313983092745517</v>
      </c>
      <c r="BL219" s="221">
        <v>0.33768032168858508</v>
      </c>
      <c r="BM219" s="219"/>
    </row>
    <row r="220" spans="1:155" ht="14">
      <c r="AU220" s="103"/>
      <c r="AV220" s="196" t="s">
        <v>188</v>
      </c>
      <c r="AW220" s="211">
        <v>3.0857894736842093</v>
      </c>
      <c r="AX220" s="212" t="s">
        <v>1673</v>
      </c>
      <c r="AY220" s="213">
        <v>0.78475098554366396</v>
      </c>
      <c r="AZ220" s="211">
        <v>2.4648803827751191</v>
      </c>
      <c r="BA220" s="212" t="s">
        <v>1673</v>
      </c>
      <c r="BB220" s="213">
        <v>0.96626616318845282</v>
      </c>
      <c r="BC220" s="224">
        <v>1.7245977475909108E-22</v>
      </c>
      <c r="BD220" s="220"/>
      <c r="BE220" s="196" t="s">
        <v>188</v>
      </c>
      <c r="BF220" s="211">
        <v>30.858468899521547</v>
      </c>
      <c r="BG220" s="212" t="s">
        <v>1673</v>
      </c>
      <c r="BH220" s="213">
        <v>1.6642581941419117</v>
      </c>
      <c r="BI220" s="211">
        <v>30.742775119617203</v>
      </c>
      <c r="BJ220" s="212" t="s">
        <v>1673</v>
      </c>
      <c r="BK220" s="213">
        <v>1.8051936163345237</v>
      </c>
      <c r="BL220" s="224">
        <v>3.3439732872928472E-2</v>
      </c>
      <c r="BM220" s="219"/>
    </row>
    <row r="221" spans="1:155" ht="14">
      <c r="AU221" s="103"/>
      <c r="AV221" s="196" t="s">
        <v>189</v>
      </c>
      <c r="AW221" s="211">
        <v>2.5533014354066994</v>
      </c>
      <c r="AX221" s="212" t="s">
        <v>1673</v>
      </c>
      <c r="AY221" s="213">
        <v>0.79025684118899087</v>
      </c>
      <c r="AZ221" s="211">
        <v>1.1709090909090913</v>
      </c>
      <c r="BA221" s="212" t="s">
        <v>1673</v>
      </c>
      <c r="BB221" s="213">
        <v>0.98730481827843064</v>
      </c>
      <c r="BC221" s="224">
        <v>6.4052755776841162E-48</v>
      </c>
      <c r="BD221" s="220"/>
      <c r="BE221" s="196" t="s">
        <v>189</v>
      </c>
      <c r="BF221" s="211">
        <v>32.884928229665086</v>
      </c>
      <c r="BG221" s="212" t="s">
        <v>1673</v>
      </c>
      <c r="BH221" s="213">
        <v>1.9727524016189883</v>
      </c>
      <c r="BI221" s="211">
        <v>33.047320574162676</v>
      </c>
      <c r="BJ221" s="212" t="s">
        <v>1673</v>
      </c>
      <c r="BK221" s="213">
        <v>2.1412995913714084</v>
      </c>
      <c r="BL221" s="224">
        <v>4.3066343802231587E-2</v>
      </c>
      <c r="BM221" s="219"/>
    </row>
    <row r="222" spans="1:155" ht="14">
      <c r="AU222" s="103"/>
      <c r="AV222" s="196" t="s">
        <v>190</v>
      </c>
      <c r="AW222" s="211">
        <v>2.2337799043062212</v>
      </c>
      <c r="AX222" s="212" t="s">
        <v>1673</v>
      </c>
      <c r="AY222" s="213">
        <v>0.77683441049234381</v>
      </c>
      <c r="AZ222" s="211">
        <v>0.84248803827751206</v>
      </c>
      <c r="BA222" s="212" t="s">
        <v>1673</v>
      </c>
      <c r="BB222" s="213">
        <v>0.85655084894440614</v>
      </c>
      <c r="BC222" s="224">
        <v>2.2625470721708774E-50</v>
      </c>
      <c r="BD222" s="220"/>
      <c r="BE222" s="196" t="s">
        <v>190</v>
      </c>
      <c r="BF222" s="211">
        <v>34.477129186602888</v>
      </c>
      <c r="BG222" s="212" t="s">
        <v>1673</v>
      </c>
      <c r="BH222" s="213">
        <v>2.2946753556959374</v>
      </c>
      <c r="BI222" s="211">
        <v>34.774928229665058</v>
      </c>
      <c r="BJ222" s="212" t="s">
        <v>1673</v>
      </c>
      <c r="BK222" s="213">
        <v>2.0615901535393526</v>
      </c>
      <c r="BL222" s="224">
        <v>1.4174344354701713E-2</v>
      </c>
      <c r="BM222" s="219"/>
    </row>
    <row r="223" spans="1:155" ht="14">
      <c r="AU223" s="103"/>
      <c r="AV223" s="196" t="s">
        <v>191</v>
      </c>
      <c r="AW223" s="211">
        <v>2.0807177033492823</v>
      </c>
      <c r="AX223" s="212" t="s">
        <v>1673</v>
      </c>
      <c r="AY223" s="213">
        <v>0.86623853179360122</v>
      </c>
      <c r="AZ223" s="211">
        <v>1.3144976076555028</v>
      </c>
      <c r="BA223" s="212" t="s">
        <v>1673</v>
      </c>
      <c r="BB223" s="213">
        <v>0.9026855558469038</v>
      </c>
      <c r="BC223" s="224">
        <v>2.6867018760275022E-19</v>
      </c>
      <c r="BD223" s="220"/>
      <c r="BE223" s="196" t="s">
        <v>191</v>
      </c>
      <c r="BF223" s="211">
        <v>35.460047846889971</v>
      </c>
      <c r="BG223" s="212" t="s">
        <v>1673</v>
      </c>
      <c r="BH223" s="213">
        <v>1.9418672857309216</v>
      </c>
      <c r="BI223" s="211">
        <v>35.673110047846883</v>
      </c>
      <c r="BJ223" s="212" t="s">
        <v>1673</v>
      </c>
      <c r="BK223" s="213">
        <v>1.9037150906806133</v>
      </c>
      <c r="BL223" s="224">
        <v>7.9509628893789144E-6</v>
      </c>
      <c r="BM223" s="219"/>
    </row>
    <row r="224" spans="1:155" ht="14">
      <c r="AU224" s="103"/>
      <c r="AV224" s="196" t="s">
        <v>192</v>
      </c>
      <c r="AW224" s="198">
        <v>1.8026794258373209</v>
      </c>
      <c r="AX224" s="196" t="s">
        <v>1673</v>
      </c>
      <c r="AY224" s="199">
        <v>0.98977877171135564</v>
      </c>
      <c r="AZ224" s="198">
        <v>1.9366507177033494</v>
      </c>
      <c r="BA224" s="196" t="s">
        <v>1673</v>
      </c>
      <c r="BB224" s="199">
        <v>0.9367113490578679</v>
      </c>
      <c r="BC224" s="221">
        <v>7.8358807973316333E-2</v>
      </c>
      <c r="BD224" s="220"/>
      <c r="BE224" s="196" t="s">
        <v>192</v>
      </c>
      <c r="BF224" s="198">
        <v>36.606507177033492</v>
      </c>
      <c r="BG224" s="196" t="s">
        <v>1673</v>
      </c>
      <c r="BH224" s="199">
        <v>1.9866491287506085</v>
      </c>
      <c r="BI224" s="198">
        <v>36.538181818181833</v>
      </c>
      <c r="BJ224" s="196" t="s">
        <v>1673</v>
      </c>
      <c r="BK224" s="199">
        <v>2.1481878645497003</v>
      </c>
      <c r="BL224" s="221">
        <v>0.29135582056352777</v>
      </c>
      <c r="BM224" s="219"/>
    </row>
    <row r="225" spans="47:65" ht="14">
      <c r="AU225" s="103"/>
      <c r="AV225" s="196" t="s">
        <v>193</v>
      </c>
      <c r="AW225" s="211">
        <v>1.379282296650717</v>
      </c>
      <c r="AX225" s="212" t="s">
        <v>1673</v>
      </c>
      <c r="AY225" s="213">
        <v>1.0671993189051547</v>
      </c>
      <c r="AZ225" s="211">
        <v>2.1409090909090924</v>
      </c>
      <c r="BA225" s="212" t="s">
        <v>1673</v>
      </c>
      <c r="BB225" s="213">
        <v>0.91948597490225636</v>
      </c>
      <c r="BC225" s="224">
        <v>1.0703025124372608E-19</v>
      </c>
      <c r="BD225" s="220"/>
      <c r="BE225" s="196" t="s">
        <v>193</v>
      </c>
      <c r="BF225" s="211">
        <v>37.440717703349293</v>
      </c>
      <c r="BG225" s="212" t="s">
        <v>1673</v>
      </c>
      <c r="BH225" s="213">
        <v>2.2547078869561781</v>
      </c>
      <c r="BI225" s="211">
        <v>37.31454545454546</v>
      </c>
      <c r="BJ225" s="212" t="s">
        <v>1673</v>
      </c>
      <c r="BK225" s="213">
        <v>2.1941988438684326</v>
      </c>
      <c r="BL225" s="224">
        <v>4.6179898494950406E-3</v>
      </c>
      <c r="BM225" s="219"/>
    </row>
    <row r="226" spans="47:65" ht="14">
      <c r="AU226" s="103"/>
      <c r="AV226" s="196" t="s">
        <v>194</v>
      </c>
      <c r="AW226" s="211">
        <v>1.4809090909090912</v>
      </c>
      <c r="AX226" s="212" t="s">
        <v>1673</v>
      </c>
      <c r="AY226" s="213">
        <v>1.0840862140901972</v>
      </c>
      <c r="AZ226" s="211">
        <v>2.5061244019138775</v>
      </c>
      <c r="BA226" s="212" t="s">
        <v>1673</v>
      </c>
      <c r="BB226" s="213">
        <v>0.92805669786374168</v>
      </c>
      <c r="BC226" s="224">
        <v>1.1658854092147109E-37</v>
      </c>
      <c r="BD226" s="220"/>
      <c r="BE226" s="196" t="s">
        <v>194</v>
      </c>
      <c r="BF226" s="198">
        <v>38.012440191387554</v>
      </c>
      <c r="BG226" s="196" t="s">
        <v>1673</v>
      </c>
      <c r="BH226" s="199">
        <v>2.1534074691931591</v>
      </c>
      <c r="BI226" s="198">
        <v>37.951531100478476</v>
      </c>
      <c r="BJ226" s="196" t="s">
        <v>1673</v>
      </c>
      <c r="BK226" s="199">
        <v>2.2190791034881401</v>
      </c>
      <c r="BL226" s="221">
        <v>0.2212708926464369</v>
      </c>
      <c r="BM226" s="219"/>
    </row>
    <row r="227" spans="47:65" ht="14">
      <c r="AU227" s="103"/>
      <c r="AV227" s="196" t="s">
        <v>195</v>
      </c>
      <c r="AW227" s="211">
        <v>1.9799043062200958</v>
      </c>
      <c r="AX227" s="212" t="s">
        <v>1673</v>
      </c>
      <c r="AY227" s="213">
        <v>1.1925896960423441</v>
      </c>
      <c r="AZ227" s="211">
        <v>2.8506220095693786</v>
      </c>
      <c r="BA227" s="212" t="s">
        <v>1673</v>
      </c>
      <c r="BB227" s="213">
        <v>1.0710293824947545</v>
      </c>
      <c r="BC227" s="224">
        <v>1.80142678315255E-30</v>
      </c>
      <c r="BD227" s="220"/>
      <c r="BE227" s="196" t="s">
        <v>195</v>
      </c>
      <c r="BF227" s="198">
        <v>38.454354066985644</v>
      </c>
      <c r="BG227" s="196" t="s">
        <v>1673</v>
      </c>
      <c r="BH227" s="199">
        <v>2.1549138143115578</v>
      </c>
      <c r="BI227" s="198">
        <v>38.4146889952153</v>
      </c>
      <c r="BJ227" s="196" t="s">
        <v>1673</v>
      </c>
      <c r="BK227" s="199">
        <v>2.1844940938533655</v>
      </c>
      <c r="BL227" s="221">
        <v>0.48659744004879957</v>
      </c>
      <c r="BM227" s="219"/>
    </row>
    <row r="228" spans="47:65" ht="14">
      <c r="AU228" s="103"/>
      <c r="AV228" s="196" t="s">
        <v>196</v>
      </c>
      <c r="AW228" s="211">
        <v>3.0949760765550236</v>
      </c>
      <c r="AX228" s="212" t="s">
        <v>1673</v>
      </c>
      <c r="AY228" s="213">
        <v>1.3741088456222192</v>
      </c>
      <c r="AZ228" s="211">
        <v>3.6324880382775118</v>
      </c>
      <c r="BA228" s="212" t="s">
        <v>1673</v>
      </c>
      <c r="BB228" s="213">
        <v>1.2209578251002515</v>
      </c>
      <c r="BC228" s="224">
        <v>2.0406893387301641E-12</v>
      </c>
      <c r="BD228" s="220"/>
      <c r="BE228" s="196" t="s">
        <v>196</v>
      </c>
      <c r="BF228" s="198">
        <v>38.94157894736842</v>
      </c>
      <c r="BG228" s="196" t="s">
        <v>1673</v>
      </c>
      <c r="BH228" s="199">
        <v>2.1435504548835751</v>
      </c>
      <c r="BI228" s="198">
        <v>38.916555023923443</v>
      </c>
      <c r="BJ228" s="196" t="s">
        <v>1673</v>
      </c>
      <c r="BK228" s="199">
        <v>2.1621231548228863</v>
      </c>
      <c r="BL228" s="221">
        <v>0.58582514426198184</v>
      </c>
      <c r="BM228" s="219"/>
    </row>
    <row r="229" spans="47:65" ht="14">
      <c r="AU229" s="103"/>
      <c r="AV229" s="196" t="s">
        <v>1678</v>
      </c>
      <c r="AW229" s="211">
        <v>4.7920095693779947</v>
      </c>
      <c r="AX229" s="212" t="s">
        <v>1673</v>
      </c>
      <c r="AY229" s="213">
        <v>1.7469299389060857</v>
      </c>
      <c r="AZ229" s="211">
        <v>4.9787559808612434</v>
      </c>
      <c r="BA229" s="212" t="s">
        <v>1673</v>
      </c>
      <c r="BB229" s="213">
        <v>1.6062993131535659</v>
      </c>
      <c r="BC229" s="224">
        <v>2.4504537784330416E-2</v>
      </c>
      <c r="BD229" s="220"/>
      <c r="BE229" s="196" t="s">
        <v>1678</v>
      </c>
      <c r="BF229" s="198">
        <v>39.88062200956935</v>
      </c>
      <c r="BG229" s="196" t="s">
        <v>1673</v>
      </c>
      <c r="BH229" s="199">
        <v>2.2135398676914324</v>
      </c>
      <c r="BI229" s="198">
        <v>39.886985645932995</v>
      </c>
      <c r="BJ229" s="196" t="s">
        <v>1673</v>
      </c>
      <c r="BK229" s="199">
        <v>2.3089247840600651</v>
      </c>
      <c r="BL229" s="221">
        <v>0.82775061090449897</v>
      </c>
      <c r="BM229" s="219"/>
    </row>
    <row r="230" spans="47:65" ht="14">
      <c r="AU230" s="103"/>
      <c r="AV230" s="196" t="s">
        <v>1679</v>
      </c>
      <c r="AW230" s="211">
        <v>5.2213875598086137</v>
      </c>
      <c r="AX230" s="212" t="s">
        <v>1673</v>
      </c>
      <c r="AY230" s="213">
        <v>1.4670501171366412</v>
      </c>
      <c r="AZ230" s="211">
        <v>5.0126794258373222</v>
      </c>
      <c r="BA230" s="212" t="s">
        <v>1673</v>
      </c>
      <c r="BB230" s="213">
        <v>1.6845780964634032</v>
      </c>
      <c r="BC230" s="224">
        <v>1.5086103292131899E-2</v>
      </c>
      <c r="BD230" s="220"/>
      <c r="BE230" s="196" t="s">
        <v>1679</v>
      </c>
      <c r="BF230" s="198">
        <v>41.157368421052595</v>
      </c>
      <c r="BG230" s="196" t="s">
        <v>1673</v>
      </c>
      <c r="BH230" s="199">
        <v>2.4715467873918966</v>
      </c>
      <c r="BI230" s="198">
        <v>41.217559808612435</v>
      </c>
      <c r="BJ230" s="196" t="s">
        <v>1673</v>
      </c>
      <c r="BK230" s="199">
        <v>2.5177504988641606</v>
      </c>
      <c r="BL230" s="221">
        <v>0.18919996131127084</v>
      </c>
      <c r="BM230" s="219"/>
    </row>
    <row r="231" spans="47:65" ht="14">
      <c r="AU231" s="103"/>
      <c r="AV231" s="196" t="s">
        <v>1680</v>
      </c>
      <c r="AW231" s="198">
        <v>3.2096172248803838</v>
      </c>
      <c r="AX231" s="196" t="s">
        <v>1673</v>
      </c>
      <c r="AY231" s="199">
        <v>1.2118104093311834</v>
      </c>
      <c r="AZ231" s="198">
        <v>3.2541626794258383</v>
      </c>
      <c r="BA231" s="196" t="s">
        <v>1673</v>
      </c>
      <c r="BB231" s="199">
        <v>1.5270356502892524</v>
      </c>
      <c r="BC231" s="221">
        <v>0.51309053205742106</v>
      </c>
      <c r="BD231" s="220"/>
      <c r="BE231" s="196" t="s">
        <v>1680</v>
      </c>
      <c r="BF231" s="198">
        <v>44.05933014354067</v>
      </c>
      <c r="BG231" s="196" t="s">
        <v>1673</v>
      </c>
      <c r="BH231" s="199">
        <v>3.6915471963637727</v>
      </c>
      <c r="BI231" s="198">
        <v>44.368325358851664</v>
      </c>
      <c r="BJ231" s="196" t="s">
        <v>1673</v>
      </c>
      <c r="BK231" s="199">
        <v>2.6815592782676738</v>
      </c>
      <c r="BL231" s="221">
        <v>0.14103572742380246</v>
      </c>
      <c r="BM231" s="219"/>
    </row>
    <row r="232" spans="47:65" ht="14">
      <c r="AU232" s="103"/>
      <c r="AV232" s="196" t="s">
        <v>1681</v>
      </c>
      <c r="AW232" s="211">
        <v>3.6123923444976098</v>
      </c>
      <c r="AX232" s="212" t="s">
        <v>1673</v>
      </c>
      <c r="AY232" s="213">
        <v>1.1924288477155158</v>
      </c>
      <c r="AZ232" s="211">
        <v>3.8640669856459344</v>
      </c>
      <c r="BA232" s="212" t="s">
        <v>1673</v>
      </c>
      <c r="BB232" s="213">
        <v>1.4388501068932522</v>
      </c>
      <c r="BC232" s="224">
        <v>4.6548251641997423E-5</v>
      </c>
      <c r="BD232" s="220"/>
      <c r="BE232" s="196" t="s">
        <v>1681</v>
      </c>
      <c r="BF232" s="211">
        <v>45.587942583732072</v>
      </c>
      <c r="BG232" s="212" t="s">
        <v>1673</v>
      </c>
      <c r="BH232" s="213">
        <v>2.6330563325788683</v>
      </c>
      <c r="BI232" s="211">
        <v>45.760956937799058</v>
      </c>
      <c r="BJ232" s="212" t="s">
        <v>1673</v>
      </c>
      <c r="BK232" s="213">
        <v>2.6530825763233561</v>
      </c>
      <c r="BL232" s="224">
        <v>4.6015814633492818E-4</v>
      </c>
      <c r="BM232" s="219"/>
    </row>
    <row r="233" spans="47:65" ht="14">
      <c r="AU233" s="103"/>
      <c r="AV233" s="196" t="s">
        <v>1682</v>
      </c>
      <c r="AW233" s="211">
        <v>5.0381818181818208</v>
      </c>
      <c r="AX233" s="212" t="s">
        <v>1673</v>
      </c>
      <c r="AY233" s="213">
        <v>1.3140119662896623</v>
      </c>
      <c r="AZ233" s="211">
        <v>5.4650239234449778</v>
      </c>
      <c r="BA233" s="212" t="s">
        <v>1673</v>
      </c>
      <c r="BB233" s="213">
        <v>1.4856185983007901</v>
      </c>
      <c r="BC233" s="224">
        <v>4.9424677724843179E-11</v>
      </c>
      <c r="BD233" s="220"/>
      <c r="BE233" s="196" t="s">
        <v>1682</v>
      </c>
      <c r="BF233" s="211">
        <v>46.650430622009573</v>
      </c>
      <c r="BG233" s="212" t="s">
        <v>1673</v>
      </c>
      <c r="BH233" s="213">
        <v>2.8421388388074544</v>
      </c>
      <c r="BI233" s="211">
        <v>46.771866028708125</v>
      </c>
      <c r="BJ233" s="212" t="s">
        <v>1673</v>
      </c>
      <c r="BK233" s="213">
        <v>2.8956628477982802</v>
      </c>
      <c r="BL233" s="224">
        <v>9.0941452906486645E-3</v>
      </c>
      <c r="BM233" s="219"/>
    </row>
    <row r="234" spans="47:65" ht="14">
      <c r="AU234" s="103"/>
      <c r="AV234" s="196" t="s">
        <v>1683</v>
      </c>
      <c r="AW234" s="211">
        <v>6.9040191387559826</v>
      </c>
      <c r="AX234" s="212" t="s">
        <v>1673</v>
      </c>
      <c r="AY234" s="213">
        <v>1.7161338816164495</v>
      </c>
      <c r="AZ234" s="211">
        <v>7.1422009569378035</v>
      </c>
      <c r="BA234" s="212" t="s">
        <v>1673</v>
      </c>
      <c r="BB234" s="213">
        <v>1.8505526559649765</v>
      </c>
      <c r="BC234" s="224">
        <v>8.6223414991834941E-5</v>
      </c>
      <c r="BD234" s="220"/>
      <c r="BE234" s="196" t="s">
        <v>1683</v>
      </c>
      <c r="BF234" s="211">
        <v>45.214114832535913</v>
      </c>
      <c r="BG234" s="212" t="s">
        <v>1673</v>
      </c>
      <c r="BH234" s="213">
        <v>2.6395871811232317</v>
      </c>
      <c r="BI234" s="211">
        <v>45.304736842105257</v>
      </c>
      <c r="BJ234" s="212" t="s">
        <v>1673</v>
      </c>
      <c r="BK234" s="213">
        <v>2.7314975556937875</v>
      </c>
      <c r="BL234" s="224">
        <v>7.3712377304293891E-2</v>
      </c>
      <c r="BM234" s="219"/>
    </row>
    <row r="235" spans="47:65" ht="15" thickBot="1">
      <c r="AU235" s="103"/>
      <c r="AV235" s="200" t="s">
        <v>1684</v>
      </c>
      <c r="AW235" s="215">
        <v>11.279569377990432</v>
      </c>
      <c r="AX235" s="216" t="s">
        <v>1673</v>
      </c>
      <c r="AY235" s="217">
        <v>2.134728704214246</v>
      </c>
      <c r="AZ235" s="215">
        <v>10.934928229665077</v>
      </c>
      <c r="BA235" s="216" t="s">
        <v>1673</v>
      </c>
      <c r="BB235" s="217">
        <v>2.0871207899734769</v>
      </c>
      <c r="BC235" s="225">
        <v>1.1815058891515468E-5</v>
      </c>
      <c r="BD235" s="220"/>
      <c r="BE235" s="200" t="s">
        <v>1684</v>
      </c>
      <c r="BF235" s="208">
        <v>43.60933014354066</v>
      </c>
      <c r="BG235" s="200" t="s">
        <v>1673</v>
      </c>
      <c r="BH235" s="209">
        <v>2.9023857115080074</v>
      </c>
      <c r="BI235" s="208">
        <v>43.559617224880405</v>
      </c>
      <c r="BJ235" s="200" t="s">
        <v>1673</v>
      </c>
      <c r="BK235" s="209">
        <v>2.9649218187399708</v>
      </c>
      <c r="BL235" s="222">
        <v>0.33650906400062219</v>
      </c>
      <c r="BM235" s="219"/>
    </row>
    <row r="236" spans="47:65">
      <c r="AU236" s="103"/>
      <c r="AW236" s="129">
        <v>16.231526315789477</v>
      </c>
      <c r="AY236" s="129">
        <v>2.8288948029543435</v>
      </c>
      <c r="AZ236" s="129">
        <v>16.001842105263155</v>
      </c>
      <c r="BB236" s="129">
        <v>2.8679229946042222</v>
      </c>
      <c r="BF236" s="129">
        <v>40.802947368421073</v>
      </c>
      <c r="BH236" s="129">
        <v>3.6152264336452604</v>
      </c>
      <c r="BI236" s="129">
        <v>40.580736842105267</v>
      </c>
      <c r="BJ236" s="129"/>
      <c r="BK236" s="129">
        <v>3.7106481249373515</v>
      </c>
    </row>
  </sheetData>
  <sortState xmlns:xlrd2="http://schemas.microsoft.com/office/spreadsheetml/2017/richdata2" ref="A1:EK209">
    <sortCondition ref="K1:K209"/>
  </sortState>
  <mergeCells count="4">
    <mergeCell ref="AW218:AY218"/>
    <mergeCell ref="AZ218:BB218"/>
    <mergeCell ref="BF218:BH218"/>
    <mergeCell ref="BI218:BK21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10F46-A28E-4736-863D-773414612CDC}">
  <dimension ref="A1:FD279"/>
  <sheetViews>
    <sheetView topLeftCell="Z134" workbookViewId="0">
      <selection activeCell="BC180" sqref="BC180"/>
    </sheetView>
  </sheetViews>
  <sheetFormatPr baseColWidth="10" defaultColWidth="9" defaultRowHeight="12"/>
  <cols>
    <col min="1" max="1" width="6.5" style="50" bestFit="1" customWidth="1"/>
    <col min="2" max="2" width="3" style="50" bestFit="1" customWidth="1"/>
    <col min="3" max="4" width="3.1640625" style="50" bestFit="1" customWidth="1"/>
    <col min="5" max="5" width="8.5" style="50" customWidth="1"/>
    <col min="6" max="6" width="4.6640625" style="50" bestFit="1" customWidth="1"/>
    <col min="7" max="7" width="11.1640625" style="50" bestFit="1" customWidth="1"/>
    <col min="8" max="8" width="5.6640625" style="50" bestFit="1" customWidth="1"/>
    <col min="9" max="9" width="5.33203125" style="50" bestFit="1" customWidth="1"/>
    <col min="10" max="11" width="5.83203125" style="50" bestFit="1" customWidth="1"/>
    <col min="12" max="12" width="15.33203125" style="50" bestFit="1" customWidth="1"/>
    <col min="13" max="13" width="9" style="50"/>
    <col min="14" max="14" width="6.1640625" style="50" bestFit="1" customWidth="1"/>
    <col min="15" max="15" width="4.6640625" style="50" bestFit="1" customWidth="1"/>
    <col min="16" max="18" width="9.1640625" style="50" customWidth="1"/>
    <col min="19" max="19" width="6.1640625" style="50" bestFit="1" customWidth="1"/>
    <col min="20" max="20" width="9.6640625" style="50" bestFit="1" customWidth="1"/>
    <col min="21" max="22" width="3.1640625" style="50" bestFit="1" customWidth="1"/>
    <col min="23" max="23" width="6.1640625" style="50" bestFit="1" customWidth="1"/>
    <col min="24" max="24" width="10.1640625" style="50" bestFit="1" customWidth="1"/>
    <col min="25" max="25" width="4.1640625" style="50" bestFit="1" customWidth="1"/>
    <col min="26" max="26" width="6.5" style="50" bestFit="1" customWidth="1"/>
    <col min="27" max="27" width="8.33203125" style="50" bestFit="1" customWidth="1"/>
    <col min="28" max="28" width="9.1640625" style="50" bestFit="1" customWidth="1"/>
    <col min="29" max="29" width="9.5" style="50" bestFit="1" customWidth="1"/>
    <col min="30" max="30" width="9.33203125" style="50" bestFit="1" customWidth="1"/>
    <col min="31" max="31" width="6" style="50" bestFit="1" customWidth="1"/>
    <col min="32" max="32" width="6.33203125" style="50" bestFit="1" customWidth="1"/>
    <col min="33" max="33" width="5.1640625" style="50" bestFit="1" customWidth="1"/>
    <col min="34" max="34" width="4" style="50" bestFit="1" customWidth="1"/>
    <col min="35" max="35" width="4.33203125" style="50" bestFit="1" customWidth="1"/>
    <col min="36" max="36" width="9.83203125" style="50" bestFit="1" customWidth="1"/>
    <col min="37" max="37" width="7.33203125" style="50" bestFit="1" customWidth="1"/>
    <col min="38" max="38" width="9.83203125" style="50" bestFit="1" customWidth="1"/>
    <col min="39" max="40" width="9.6640625" style="50" bestFit="1" customWidth="1"/>
    <col min="41" max="41" width="10.33203125" style="50" bestFit="1" customWidth="1"/>
    <col min="42" max="42" width="7" style="50" bestFit="1" customWidth="1"/>
    <col min="43" max="44" width="9.6640625" style="50" bestFit="1" customWidth="1"/>
    <col min="45" max="45" width="4.6640625" style="50" bestFit="1" customWidth="1"/>
    <col min="46" max="46" width="7.6640625" style="50" bestFit="1" customWidth="1"/>
    <col min="47" max="47" width="12.1640625" style="50" bestFit="1" customWidth="1"/>
    <col min="48" max="48" width="5" style="129" bestFit="1" customWidth="1"/>
    <col min="49" max="49" width="5.1640625" style="129" bestFit="1" customWidth="1"/>
    <col min="50" max="51" width="5" style="129" bestFit="1" customWidth="1"/>
    <col min="52" max="52" width="5.1640625" style="129" bestFit="1" customWidth="1"/>
    <col min="53" max="54" width="5" style="129" bestFit="1" customWidth="1"/>
    <col min="55" max="55" width="5.1640625" style="129" bestFit="1" customWidth="1"/>
    <col min="56" max="56" width="5" style="129" bestFit="1" customWidth="1"/>
    <col min="57" max="59" width="5.1640625" style="129" bestFit="1" customWidth="1"/>
    <col min="60" max="60" width="5" style="129" bestFit="1" customWidth="1"/>
    <col min="61" max="62" width="5" style="50" bestFit="1" customWidth="1"/>
    <col min="63" max="65" width="5.83203125" style="50" bestFit="1" customWidth="1"/>
    <col min="66" max="68" width="5" style="50" bestFit="1" customWidth="1"/>
    <col min="69" max="79" width="5.1640625" style="50" bestFit="1" customWidth="1"/>
    <col min="80" max="80" width="5.33203125" style="50" bestFit="1" customWidth="1"/>
    <col min="81" max="119" width="5.83203125" style="50" bestFit="1" customWidth="1"/>
    <col min="120" max="123" width="3.5" style="50" bestFit="1" customWidth="1"/>
    <col min="124" max="124" width="4" style="50" bestFit="1" customWidth="1"/>
    <col min="125" max="137" width="3.83203125" style="50" bestFit="1" customWidth="1"/>
    <col min="138" max="138" width="12.6640625" style="50" bestFit="1" customWidth="1"/>
    <col min="139" max="139" width="11" style="50" bestFit="1" customWidth="1"/>
    <col min="140" max="140" width="13.6640625" style="50" bestFit="1" customWidth="1"/>
    <col min="141" max="156" width="9" style="50"/>
    <col min="157" max="157" width="9.6640625" style="50" bestFit="1" customWidth="1"/>
    <col min="158" max="159" width="3.1640625" style="50" bestFit="1" customWidth="1"/>
    <col min="160" max="160" width="6.1640625" style="50" bestFit="1" customWidth="1"/>
    <col min="161" max="16384" width="9" style="50"/>
  </cols>
  <sheetData>
    <row r="1" spans="1:160" ht="14">
      <c r="A1" s="2" t="s">
        <v>1595</v>
      </c>
      <c r="B1" s="2" t="s">
        <v>1666</v>
      </c>
      <c r="C1" s="2">
        <v>17</v>
      </c>
      <c r="D1" s="2">
        <v>1</v>
      </c>
      <c r="E1" s="2">
        <v>44548711</v>
      </c>
      <c r="F1" s="2" t="s">
        <v>91</v>
      </c>
      <c r="G1" s="1" t="s">
        <v>1598</v>
      </c>
      <c r="H1" s="14"/>
      <c r="I1" s="1"/>
      <c r="J1" s="2">
        <v>156.9</v>
      </c>
      <c r="K1" s="2">
        <v>51.8</v>
      </c>
      <c r="L1" s="2" t="s">
        <v>167</v>
      </c>
      <c r="M1" s="2"/>
      <c r="N1" s="2" t="s">
        <v>238</v>
      </c>
      <c r="O1" s="2" t="s">
        <v>279</v>
      </c>
      <c r="P1" s="30"/>
      <c r="Q1" s="30"/>
      <c r="R1" s="30"/>
      <c r="S1" s="30"/>
      <c r="T1" s="3" t="s">
        <v>6</v>
      </c>
      <c r="U1" s="3">
        <v>4</v>
      </c>
      <c r="V1" s="2">
        <v>2</v>
      </c>
      <c r="W1" s="2">
        <v>1</v>
      </c>
      <c r="X1" s="2" t="s">
        <v>280</v>
      </c>
      <c r="Y1" s="33"/>
      <c r="Z1" s="3" t="s">
        <v>232</v>
      </c>
      <c r="AA1" s="3">
        <v>35</v>
      </c>
      <c r="AB1" s="2">
        <v>25</v>
      </c>
      <c r="AC1" s="2">
        <v>21</v>
      </c>
      <c r="AD1" s="2"/>
      <c r="AE1" s="33" t="s">
        <v>209</v>
      </c>
      <c r="AF1" s="12" t="s">
        <v>217</v>
      </c>
      <c r="AG1" s="12">
        <v>48</v>
      </c>
      <c r="AH1" s="13">
        <v>32</v>
      </c>
      <c r="AI1" s="13">
        <v>19</v>
      </c>
      <c r="AJ1" s="13"/>
      <c r="AK1" s="34" t="s">
        <v>180</v>
      </c>
      <c r="AL1" s="2" t="s">
        <v>247</v>
      </c>
      <c r="AM1" s="2" t="s">
        <v>760</v>
      </c>
      <c r="AN1" s="2" t="s">
        <v>712</v>
      </c>
      <c r="AO1" s="2" t="s">
        <v>1597</v>
      </c>
      <c r="AP1" s="2" t="s">
        <v>87</v>
      </c>
      <c r="AQ1" s="1"/>
      <c r="AR1" s="2" t="s">
        <v>89</v>
      </c>
      <c r="AS1" s="1"/>
      <c r="AT1" s="2" t="s">
        <v>93</v>
      </c>
      <c r="AU1" s="14" t="s">
        <v>835</v>
      </c>
      <c r="AV1" s="14">
        <v>1</v>
      </c>
      <c r="AW1" s="104">
        <v>4.18</v>
      </c>
      <c r="AX1" s="105">
        <v>2.78</v>
      </c>
      <c r="AY1" s="109">
        <v>2.06</v>
      </c>
      <c r="AZ1" s="105">
        <v>1.81</v>
      </c>
      <c r="BA1" s="106">
        <v>1.27</v>
      </c>
      <c r="BB1" s="108">
        <v>0.39</v>
      </c>
      <c r="BC1" s="106">
        <v>0.37</v>
      </c>
      <c r="BD1" s="108">
        <v>1.02</v>
      </c>
      <c r="BE1" s="107">
        <v>1.74</v>
      </c>
      <c r="BF1" s="106">
        <v>2.02</v>
      </c>
      <c r="BG1" s="106">
        <v>4.01</v>
      </c>
      <c r="BH1" s="106">
        <v>6.37</v>
      </c>
      <c r="BI1" s="106">
        <v>4.66</v>
      </c>
      <c r="BJ1" s="8">
        <v>3.78</v>
      </c>
      <c r="BK1" s="7">
        <v>4.3099999999999996</v>
      </c>
      <c r="BL1" s="7">
        <v>6.63</v>
      </c>
      <c r="BM1" s="4">
        <v>11.3</v>
      </c>
      <c r="BN1" s="4">
        <v>15.23</v>
      </c>
      <c r="BO1" s="4">
        <v>3.44</v>
      </c>
      <c r="BP1" s="26">
        <v>2.86</v>
      </c>
      <c r="BQ1" s="25">
        <v>2.12</v>
      </c>
      <c r="BR1" s="25">
        <v>1.76</v>
      </c>
      <c r="BS1" s="53">
        <v>1.61</v>
      </c>
      <c r="BT1" s="54">
        <v>1.74</v>
      </c>
      <c r="BU1" s="53">
        <v>1.87</v>
      </c>
      <c r="BV1" s="54">
        <v>1.76</v>
      </c>
      <c r="BW1" s="55">
        <v>1.42</v>
      </c>
      <c r="BX1" s="53">
        <v>2.88</v>
      </c>
      <c r="BY1" s="53">
        <v>4.3099999999999996</v>
      </c>
      <c r="BZ1" s="53">
        <v>6.12</v>
      </c>
      <c r="CA1" s="7">
        <v>4.84</v>
      </c>
      <c r="CB1" s="8">
        <v>4.8899999999999997</v>
      </c>
      <c r="CC1" s="7">
        <v>5.17</v>
      </c>
      <c r="CD1" s="7">
        <v>7.03</v>
      </c>
      <c r="CE1" s="4">
        <v>11.38</v>
      </c>
      <c r="CF1" s="4">
        <v>13.62</v>
      </c>
      <c r="CG1" s="16">
        <v>26.06</v>
      </c>
      <c r="CH1" s="38">
        <v>30.3</v>
      </c>
      <c r="CI1" s="20">
        <v>32.85</v>
      </c>
      <c r="CJ1" s="38">
        <v>34.89</v>
      </c>
      <c r="CK1" s="17">
        <v>37.119999999999997</v>
      </c>
      <c r="CL1" s="19">
        <v>38.11</v>
      </c>
      <c r="CM1" s="17">
        <v>39.380000000000003</v>
      </c>
      <c r="CN1" s="19">
        <v>38.049999999999997</v>
      </c>
      <c r="CO1" s="18">
        <v>38.83</v>
      </c>
      <c r="CP1" s="17">
        <v>38.93</v>
      </c>
      <c r="CQ1" s="17">
        <v>39.56</v>
      </c>
      <c r="CR1" s="17">
        <v>40.520000000000003</v>
      </c>
      <c r="CS1" s="17">
        <v>43.68</v>
      </c>
      <c r="CT1" s="19">
        <v>46.6</v>
      </c>
      <c r="CU1" s="17">
        <v>48.19</v>
      </c>
      <c r="CV1" s="17">
        <v>46.84</v>
      </c>
      <c r="CW1" s="16">
        <v>43.11</v>
      </c>
      <c r="CX1" s="16">
        <v>42.09</v>
      </c>
      <c r="CY1" s="16">
        <v>26.86</v>
      </c>
      <c r="CZ1" s="38">
        <v>30.61</v>
      </c>
      <c r="DA1" s="20">
        <v>32.97</v>
      </c>
      <c r="DB1" s="20">
        <v>35.04</v>
      </c>
      <c r="DC1" s="17">
        <v>36.79</v>
      </c>
      <c r="DD1" s="19">
        <v>38.92</v>
      </c>
      <c r="DE1" s="17">
        <v>38.93</v>
      </c>
      <c r="DF1" s="19">
        <v>38.26</v>
      </c>
      <c r="DG1" s="18">
        <v>39.03</v>
      </c>
      <c r="DH1" s="17">
        <v>39.18</v>
      </c>
      <c r="DI1" s="17">
        <v>39.130000000000003</v>
      </c>
      <c r="DJ1" s="17">
        <v>40.700000000000003</v>
      </c>
      <c r="DK1" s="17">
        <v>43.01</v>
      </c>
      <c r="DL1" s="19">
        <v>47.02</v>
      </c>
      <c r="DM1" s="17">
        <v>48.06</v>
      </c>
      <c r="DN1" s="17">
        <v>46.34</v>
      </c>
      <c r="DO1" s="16">
        <v>43.11</v>
      </c>
      <c r="DP1" s="16">
        <v>41.17</v>
      </c>
      <c r="DQ1" s="16">
        <v>0</v>
      </c>
      <c r="DR1" s="20">
        <v>1</v>
      </c>
      <c r="DS1" s="20">
        <v>0</v>
      </c>
      <c r="DT1" s="20">
        <v>0</v>
      </c>
      <c r="DU1" s="17">
        <v>-1</v>
      </c>
      <c r="DV1" s="17">
        <v>-3</v>
      </c>
      <c r="DW1" s="17">
        <v>-5</v>
      </c>
      <c r="DX1" s="17">
        <v>-6</v>
      </c>
      <c r="DY1" s="17">
        <v>-6</v>
      </c>
      <c r="DZ1" s="17">
        <v>-5</v>
      </c>
      <c r="EA1" s="17">
        <v>0</v>
      </c>
      <c r="EB1" s="17">
        <v>6</v>
      </c>
      <c r="EC1" s="17">
        <v>12</v>
      </c>
      <c r="ED1" s="17">
        <v>14</v>
      </c>
      <c r="EE1" s="17">
        <v>11</v>
      </c>
      <c r="EF1" s="17">
        <v>8</v>
      </c>
      <c r="EG1" s="20">
        <v>3</v>
      </c>
      <c r="EH1" s="20">
        <v>2</v>
      </c>
      <c r="EJ1" s="129">
        <f>AW1-BO1</f>
        <v>0.73999999999999977</v>
      </c>
      <c r="EK1" s="129">
        <f t="shared" ref="EK1:EZ1" si="0">AX1-BP1</f>
        <v>-8.0000000000000071E-2</v>
      </c>
      <c r="EL1" s="129">
        <f t="shared" si="0"/>
        <v>-6.0000000000000053E-2</v>
      </c>
      <c r="EM1" s="129">
        <f t="shared" si="0"/>
        <v>5.0000000000000044E-2</v>
      </c>
      <c r="EN1" s="129">
        <f t="shared" si="0"/>
        <v>-0.34000000000000008</v>
      </c>
      <c r="EO1" s="129">
        <f t="shared" si="0"/>
        <v>-1.35</v>
      </c>
      <c r="EP1" s="129">
        <f t="shared" si="0"/>
        <v>-1.5</v>
      </c>
      <c r="EQ1" s="129">
        <f t="shared" si="0"/>
        <v>-0.74</v>
      </c>
      <c r="ER1" s="129">
        <f t="shared" si="0"/>
        <v>0.32000000000000006</v>
      </c>
      <c r="ES1" s="129">
        <f t="shared" si="0"/>
        <v>-0.85999999999999988</v>
      </c>
      <c r="ET1" s="129">
        <f t="shared" si="0"/>
        <v>-0.29999999999999982</v>
      </c>
      <c r="EU1" s="129">
        <f t="shared" si="0"/>
        <v>0.25</v>
      </c>
      <c r="EV1" s="129">
        <f t="shared" si="0"/>
        <v>-0.17999999999999972</v>
      </c>
      <c r="EW1" s="129">
        <f t="shared" si="0"/>
        <v>-1.1099999999999999</v>
      </c>
      <c r="EX1" s="129">
        <f t="shared" si="0"/>
        <v>-0.86000000000000032</v>
      </c>
      <c r="EY1" s="129">
        <f t="shared" si="0"/>
        <v>-0.40000000000000036</v>
      </c>
      <c r="EZ1" s="129">
        <f t="shared" si="0"/>
        <v>-8.0000000000000071E-2</v>
      </c>
      <c r="FA1" s="3" t="s">
        <v>6</v>
      </c>
      <c r="FB1" s="3">
        <v>4</v>
      </c>
      <c r="FC1" s="2">
        <v>2</v>
      </c>
      <c r="FD1" s="2">
        <v>1</v>
      </c>
    </row>
    <row r="2" spans="1:160" ht="14">
      <c r="A2" s="2" t="s">
        <v>1385</v>
      </c>
      <c r="B2" s="2" t="s">
        <v>1666</v>
      </c>
      <c r="C2" s="2">
        <v>13</v>
      </c>
      <c r="D2" s="2">
        <v>4</v>
      </c>
      <c r="E2" s="2">
        <v>30362482</v>
      </c>
      <c r="F2" s="2" t="s">
        <v>91</v>
      </c>
      <c r="G2" s="1" t="s">
        <v>560</v>
      </c>
      <c r="H2" s="15" t="s">
        <v>95</v>
      </c>
      <c r="I2" s="1">
        <v>0</v>
      </c>
      <c r="J2" s="2">
        <v>153.4</v>
      </c>
      <c r="K2" s="2">
        <v>46.4</v>
      </c>
      <c r="L2" s="2" t="s">
        <v>167</v>
      </c>
      <c r="M2" s="2"/>
      <c r="N2" s="2" t="s">
        <v>238</v>
      </c>
      <c r="O2" s="2" t="s">
        <v>279</v>
      </c>
      <c r="P2" s="30" t="s">
        <v>168</v>
      </c>
      <c r="Q2" s="30"/>
      <c r="R2" s="30"/>
      <c r="S2" s="30"/>
      <c r="T2" s="3" t="s">
        <v>557</v>
      </c>
      <c r="U2" s="3">
        <v>8</v>
      </c>
      <c r="V2" s="2">
        <v>3</v>
      </c>
      <c r="W2" s="2">
        <v>1</v>
      </c>
      <c r="X2" s="2" t="s">
        <v>1386</v>
      </c>
      <c r="Y2" s="33"/>
      <c r="Z2" s="3" t="s">
        <v>558</v>
      </c>
      <c r="AA2" s="3">
        <v>31</v>
      </c>
      <c r="AB2" s="2">
        <v>30</v>
      </c>
      <c r="AC2" s="2">
        <v>23</v>
      </c>
      <c r="AD2" s="2"/>
      <c r="AE2" s="33" t="s">
        <v>242</v>
      </c>
      <c r="AF2" s="12" t="s">
        <v>217</v>
      </c>
      <c r="AG2" s="12">
        <v>61</v>
      </c>
      <c r="AH2" s="13">
        <v>41</v>
      </c>
      <c r="AI2" s="13">
        <v>35</v>
      </c>
      <c r="AJ2" s="13"/>
      <c r="AK2" s="34" t="s">
        <v>180</v>
      </c>
      <c r="AL2" s="2" t="s">
        <v>177</v>
      </c>
      <c r="AM2" s="2" t="s">
        <v>248</v>
      </c>
      <c r="AN2" s="2" t="s">
        <v>559</v>
      </c>
      <c r="AO2" s="2" t="s">
        <v>444</v>
      </c>
      <c r="AP2" s="2" t="s">
        <v>87</v>
      </c>
      <c r="AQ2" s="1" t="s">
        <v>242</v>
      </c>
      <c r="AR2" s="2" t="s">
        <v>89</v>
      </c>
      <c r="AS2" s="1" t="s">
        <v>108</v>
      </c>
      <c r="AT2" s="2" t="s">
        <v>93</v>
      </c>
      <c r="AU2" s="14" t="s">
        <v>561</v>
      </c>
      <c r="AV2" s="14">
        <v>1</v>
      </c>
      <c r="AW2" s="104">
        <v>4.66</v>
      </c>
      <c r="AX2" s="105">
        <v>3.43</v>
      </c>
      <c r="AY2" s="115">
        <v>2.52</v>
      </c>
      <c r="AZ2" s="114">
        <v>2.2200000000000002</v>
      </c>
      <c r="BA2" s="115">
        <v>1.89</v>
      </c>
      <c r="BB2" s="123">
        <v>2.08</v>
      </c>
      <c r="BC2" s="106">
        <v>2.0099999999999998</v>
      </c>
      <c r="BD2" s="108">
        <v>2.12</v>
      </c>
      <c r="BE2" s="107">
        <v>2.91</v>
      </c>
      <c r="BF2" s="106">
        <v>3.19</v>
      </c>
      <c r="BG2" s="106">
        <v>2.4700000000000002</v>
      </c>
      <c r="BH2" s="106">
        <v>3.03</v>
      </c>
      <c r="BI2" s="106">
        <v>2.04</v>
      </c>
      <c r="BJ2" s="8">
        <v>2.91</v>
      </c>
      <c r="BK2" s="7">
        <v>5.52</v>
      </c>
      <c r="BL2" s="7">
        <v>6.17</v>
      </c>
      <c r="BM2" s="4">
        <v>7.13</v>
      </c>
      <c r="BN2" s="4">
        <v>11.33</v>
      </c>
      <c r="BO2" s="4">
        <v>4.92</v>
      </c>
      <c r="BP2" s="37">
        <v>3.62</v>
      </c>
      <c r="BQ2" s="5">
        <v>2.63</v>
      </c>
      <c r="BR2" s="5">
        <v>1.89</v>
      </c>
      <c r="BS2" s="5">
        <v>1.61</v>
      </c>
      <c r="BT2" s="41">
        <v>2.78</v>
      </c>
      <c r="BU2" s="7">
        <v>2.87</v>
      </c>
      <c r="BV2" s="8">
        <v>2.56</v>
      </c>
      <c r="BW2" s="6">
        <v>2.75</v>
      </c>
      <c r="BX2" s="7">
        <v>2.39</v>
      </c>
      <c r="BY2" s="7">
        <v>2.86</v>
      </c>
      <c r="BZ2" s="7">
        <v>4.88</v>
      </c>
      <c r="CA2" s="7">
        <v>2.4</v>
      </c>
      <c r="CB2" s="8">
        <v>2.94</v>
      </c>
      <c r="CC2" s="7">
        <v>3.8</v>
      </c>
      <c r="CD2" s="7">
        <v>7.07</v>
      </c>
      <c r="CE2" s="4">
        <v>11.24</v>
      </c>
      <c r="CF2" s="4">
        <v>15.85</v>
      </c>
      <c r="CG2" s="16">
        <v>23.94</v>
      </c>
      <c r="CH2" s="38">
        <v>28.53</v>
      </c>
      <c r="CI2" s="23">
        <v>30.99</v>
      </c>
      <c r="CJ2" s="40">
        <v>31.17</v>
      </c>
      <c r="CK2" s="23">
        <v>31.8</v>
      </c>
      <c r="CL2" s="42">
        <v>33.39</v>
      </c>
      <c r="CM2" s="17">
        <v>34.770000000000003</v>
      </c>
      <c r="CN2" s="19">
        <v>35.86</v>
      </c>
      <c r="CO2" s="18">
        <v>37.1</v>
      </c>
      <c r="CP2" s="17">
        <v>39.130000000000003</v>
      </c>
      <c r="CQ2" s="17">
        <v>39.6</v>
      </c>
      <c r="CR2" s="17">
        <v>37.61</v>
      </c>
      <c r="CS2" s="17">
        <v>44.08</v>
      </c>
      <c r="CT2" s="19">
        <v>47.43</v>
      </c>
      <c r="CU2" s="17">
        <v>43.2</v>
      </c>
      <c r="CV2" s="17">
        <v>43.89</v>
      </c>
      <c r="CW2" s="16">
        <v>41.08</v>
      </c>
      <c r="CX2" s="16">
        <v>38.76</v>
      </c>
      <c r="CY2" s="16">
        <v>24.03</v>
      </c>
      <c r="CZ2" s="38">
        <v>28.61</v>
      </c>
      <c r="DA2" s="23">
        <v>30.19</v>
      </c>
      <c r="DB2" s="23">
        <v>30.88</v>
      </c>
      <c r="DC2" s="23">
        <v>31.83</v>
      </c>
      <c r="DD2" s="42">
        <v>33.770000000000003</v>
      </c>
      <c r="DE2" s="17">
        <v>34.950000000000003</v>
      </c>
      <c r="DF2" s="19">
        <v>35.32</v>
      </c>
      <c r="DG2" s="18">
        <v>36.869999999999997</v>
      </c>
      <c r="DH2" s="17">
        <v>38.53</v>
      </c>
      <c r="DI2" s="17">
        <v>40.96</v>
      </c>
      <c r="DJ2" s="17">
        <v>37.83</v>
      </c>
      <c r="DK2" s="17">
        <v>44.62</v>
      </c>
      <c r="DL2" s="19">
        <v>46.66</v>
      </c>
      <c r="DM2" s="17">
        <v>42.81</v>
      </c>
      <c r="DN2" s="17">
        <v>43.74</v>
      </c>
      <c r="DO2" s="16">
        <v>40.130000000000003</v>
      </c>
      <c r="DP2" s="16">
        <v>38.39</v>
      </c>
      <c r="DQ2" s="16">
        <v>2</v>
      </c>
      <c r="DR2" s="20">
        <v>2</v>
      </c>
      <c r="DS2" s="23">
        <v>0</v>
      </c>
      <c r="DT2" s="23">
        <v>0</v>
      </c>
      <c r="DU2" s="23">
        <v>0</v>
      </c>
      <c r="DV2" s="23">
        <v>-4</v>
      </c>
      <c r="DW2" s="17">
        <v>-4</v>
      </c>
      <c r="DX2" s="17">
        <v>-4</v>
      </c>
      <c r="DY2" s="17">
        <v>-4</v>
      </c>
      <c r="DZ2" s="17">
        <v>-8</v>
      </c>
      <c r="EA2" s="17">
        <v>-12</v>
      </c>
      <c r="EB2" s="17">
        <v>-21</v>
      </c>
      <c r="EC2" s="17">
        <v>-29</v>
      </c>
      <c r="ED2" s="17">
        <v>-27</v>
      </c>
      <c r="EE2" s="17">
        <v>-21</v>
      </c>
      <c r="EF2" s="17">
        <v>-12</v>
      </c>
      <c r="EG2" s="20">
        <v>-7</v>
      </c>
      <c r="EH2" s="20">
        <v>-7</v>
      </c>
      <c r="EI2" s="1"/>
      <c r="EJ2" s="129">
        <f t="shared" ref="EJ2:EJ65" si="1">AW2-BO2</f>
        <v>-0.25999999999999979</v>
      </c>
      <c r="EK2" s="129">
        <f t="shared" ref="EK2:EK65" si="2">AX2-BP2</f>
        <v>-0.18999999999999995</v>
      </c>
      <c r="EL2" s="129">
        <f t="shared" ref="EL2:EL65" si="3">AY2-BQ2</f>
        <v>-0.10999999999999988</v>
      </c>
      <c r="EM2" s="129">
        <f t="shared" ref="EM2:EM65" si="4">AZ2-BR2</f>
        <v>0.33000000000000029</v>
      </c>
      <c r="EN2" s="129">
        <f t="shared" ref="EN2:EN65" si="5">BA2-BS2</f>
        <v>0.2799999999999998</v>
      </c>
      <c r="EO2" s="129">
        <f t="shared" ref="EO2:EO65" si="6">BB2-BT2</f>
        <v>-0.69999999999999973</v>
      </c>
      <c r="EP2" s="129">
        <f t="shared" ref="EP2:EP65" si="7">BC2-BU2</f>
        <v>-0.86000000000000032</v>
      </c>
      <c r="EQ2" s="129">
        <f t="shared" ref="EQ2:EQ65" si="8">BD2-BV2</f>
        <v>-0.43999999999999995</v>
      </c>
      <c r="ER2" s="129">
        <f t="shared" ref="ER2:ER65" si="9">BE2-BW2</f>
        <v>0.16000000000000014</v>
      </c>
      <c r="ES2" s="129">
        <f t="shared" ref="ES2:ES65" si="10">BF2-BX2</f>
        <v>0.79999999999999982</v>
      </c>
      <c r="ET2" s="129">
        <f t="shared" ref="ET2:ET65" si="11">BG2-BY2</f>
        <v>-0.38999999999999968</v>
      </c>
      <c r="EU2" s="129">
        <f t="shared" ref="EU2:EU65" si="12">BH2-BZ2</f>
        <v>-1.85</v>
      </c>
      <c r="EV2" s="129">
        <f t="shared" ref="EV2:EV65" si="13">BI2-CA2</f>
        <v>-0.35999999999999988</v>
      </c>
      <c r="EW2" s="129">
        <f t="shared" ref="EW2:EW65" si="14">BJ2-CB2</f>
        <v>-2.9999999999999805E-2</v>
      </c>
      <c r="EX2" s="129">
        <f t="shared" ref="EX2:EX65" si="15">BK2-CC2</f>
        <v>1.7199999999999998</v>
      </c>
      <c r="EY2" s="129">
        <f t="shared" ref="EY2:EY65" si="16">BL2-CD2</f>
        <v>-0.90000000000000036</v>
      </c>
      <c r="EZ2" s="129">
        <f t="shared" ref="EZ2:EZ65" si="17">BM2-CE2</f>
        <v>-4.1100000000000003</v>
      </c>
      <c r="FA2" s="3" t="s">
        <v>557</v>
      </c>
      <c r="FB2" s="3">
        <v>8</v>
      </c>
      <c r="FC2" s="2">
        <v>3</v>
      </c>
      <c r="FD2" s="2">
        <v>1</v>
      </c>
    </row>
    <row r="3" spans="1:160" ht="14">
      <c r="A3" s="2" t="s">
        <v>1555</v>
      </c>
      <c r="B3" s="2" t="s">
        <v>1666</v>
      </c>
      <c r="C3" s="2">
        <v>18</v>
      </c>
      <c r="D3" s="2">
        <v>9</v>
      </c>
      <c r="E3" s="2">
        <v>50200449</v>
      </c>
      <c r="F3" s="2" t="s">
        <v>91</v>
      </c>
      <c r="G3" s="1" t="s">
        <v>1559</v>
      </c>
      <c r="H3" s="14"/>
      <c r="I3" s="1"/>
      <c r="J3" s="2">
        <v>158.30000000000001</v>
      </c>
      <c r="K3" s="2">
        <v>44.9</v>
      </c>
      <c r="L3" s="2" t="s">
        <v>167</v>
      </c>
      <c r="M3" s="2"/>
      <c r="N3" s="2"/>
      <c r="O3" s="2" t="s">
        <v>279</v>
      </c>
      <c r="P3" s="30" t="s">
        <v>168</v>
      </c>
      <c r="Q3" s="30"/>
      <c r="R3" s="30"/>
      <c r="S3" s="30"/>
      <c r="T3" s="3" t="s">
        <v>6</v>
      </c>
      <c r="U3" s="3">
        <v>6</v>
      </c>
      <c r="V3" s="2">
        <v>5</v>
      </c>
      <c r="W3" s="2">
        <v>2</v>
      </c>
      <c r="X3" s="2" t="s">
        <v>909</v>
      </c>
      <c r="Y3" s="33"/>
      <c r="Z3" s="3" t="s">
        <v>137</v>
      </c>
      <c r="AA3" s="3">
        <v>27</v>
      </c>
      <c r="AB3" s="2">
        <v>21</v>
      </c>
      <c r="AC3" s="2">
        <v>21</v>
      </c>
      <c r="AD3" s="2"/>
      <c r="AE3" s="33" t="s">
        <v>443</v>
      </c>
      <c r="AF3" s="12" t="s">
        <v>116</v>
      </c>
      <c r="AG3" s="12">
        <v>47</v>
      </c>
      <c r="AH3" s="13">
        <v>38</v>
      </c>
      <c r="AI3" s="13">
        <v>25</v>
      </c>
      <c r="AJ3" s="13"/>
      <c r="AK3" s="34" t="s">
        <v>180</v>
      </c>
      <c r="AL3" s="2" t="s">
        <v>256</v>
      </c>
      <c r="AM3" s="2" t="s">
        <v>774</v>
      </c>
      <c r="AN3" s="2" t="s">
        <v>667</v>
      </c>
      <c r="AO3" s="2" t="s">
        <v>1017</v>
      </c>
      <c r="AP3" s="2" t="s">
        <v>87</v>
      </c>
      <c r="AQ3" s="1"/>
      <c r="AR3" s="2" t="s">
        <v>89</v>
      </c>
      <c r="AS3" s="1"/>
      <c r="AT3" s="2" t="s">
        <v>93</v>
      </c>
      <c r="AU3" s="14" t="s">
        <v>1560</v>
      </c>
      <c r="AV3" s="14">
        <v>1</v>
      </c>
      <c r="AW3" s="104">
        <v>3.58</v>
      </c>
      <c r="AX3" s="105">
        <v>2.94</v>
      </c>
      <c r="AY3" s="109">
        <v>3.22</v>
      </c>
      <c r="AZ3" s="105">
        <v>2.39</v>
      </c>
      <c r="BA3" s="109">
        <v>3.11</v>
      </c>
      <c r="BB3" s="104">
        <v>2.62</v>
      </c>
      <c r="BC3" s="106">
        <v>2.87</v>
      </c>
      <c r="BD3" s="108">
        <v>2.37</v>
      </c>
      <c r="BE3" s="107">
        <v>1.51</v>
      </c>
      <c r="BF3" s="106">
        <v>1.66</v>
      </c>
      <c r="BG3" s="106">
        <v>2.2400000000000002</v>
      </c>
      <c r="BH3" s="106">
        <v>6.33</v>
      </c>
      <c r="BI3" s="106">
        <v>2.95</v>
      </c>
      <c r="BJ3" s="8">
        <v>2.95</v>
      </c>
      <c r="BK3" s="7">
        <v>4.29</v>
      </c>
      <c r="BL3" s="9">
        <v>4.9800000000000004</v>
      </c>
      <c r="BM3" s="4">
        <v>7.52</v>
      </c>
      <c r="BN3" s="4">
        <v>13.18</v>
      </c>
      <c r="BO3" s="4">
        <v>3.78</v>
      </c>
      <c r="BP3" s="26">
        <v>2.5499999999999998</v>
      </c>
      <c r="BQ3" s="25">
        <v>2.2200000000000002</v>
      </c>
      <c r="BR3" s="25">
        <v>1.78</v>
      </c>
      <c r="BS3" s="25">
        <v>1.27</v>
      </c>
      <c r="BT3" s="12">
        <v>2.44</v>
      </c>
      <c r="BU3" s="53">
        <v>2.76</v>
      </c>
      <c r="BV3" s="54">
        <v>3.27</v>
      </c>
      <c r="BW3" s="55">
        <v>2.44</v>
      </c>
      <c r="BX3" s="53">
        <v>3.44</v>
      </c>
      <c r="BY3" s="53">
        <v>3.53</v>
      </c>
      <c r="BZ3" s="53">
        <v>4.82</v>
      </c>
      <c r="CA3" s="7">
        <v>4.4000000000000004</v>
      </c>
      <c r="CB3" s="8">
        <v>3.08</v>
      </c>
      <c r="CC3" s="7">
        <v>3.63</v>
      </c>
      <c r="CD3" s="9">
        <v>4.79</v>
      </c>
      <c r="CE3" s="4">
        <v>7.18</v>
      </c>
      <c r="CF3" s="4">
        <v>12.4</v>
      </c>
      <c r="CG3" s="16">
        <v>25.54</v>
      </c>
      <c r="CH3" s="38">
        <v>29.54</v>
      </c>
      <c r="CI3" s="20">
        <v>31.3</v>
      </c>
      <c r="CJ3" s="38">
        <v>33.97</v>
      </c>
      <c r="CK3" s="20">
        <v>35.51</v>
      </c>
      <c r="CL3" s="16">
        <v>37.89</v>
      </c>
      <c r="CM3" s="17">
        <v>38.19</v>
      </c>
      <c r="CN3" s="19">
        <v>38.58</v>
      </c>
      <c r="CO3" s="18">
        <v>39.39</v>
      </c>
      <c r="CP3" s="17">
        <v>39.090000000000003</v>
      </c>
      <c r="CQ3" s="17">
        <v>39.630000000000003</v>
      </c>
      <c r="CR3" s="17">
        <v>40.47</v>
      </c>
      <c r="CS3" s="17">
        <v>43.5</v>
      </c>
      <c r="CT3" s="19">
        <v>43.03</v>
      </c>
      <c r="CU3" s="17">
        <v>45.16</v>
      </c>
      <c r="CV3" s="20">
        <v>46.36</v>
      </c>
      <c r="CW3" s="16">
        <v>44.21</v>
      </c>
      <c r="CX3" s="16">
        <v>44.54</v>
      </c>
      <c r="CY3" s="16">
        <v>25.19</v>
      </c>
      <c r="CZ3" s="38">
        <v>28.95</v>
      </c>
      <c r="DA3" s="20">
        <v>31.89</v>
      </c>
      <c r="DB3" s="20">
        <v>34.5</v>
      </c>
      <c r="DC3" s="20">
        <v>36.549999999999997</v>
      </c>
      <c r="DD3" s="16">
        <v>37.479999999999997</v>
      </c>
      <c r="DE3" s="17">
        <v>38.46</v>
      </c>
      <c r="DF3" s="19">
        <v>38.5</v>
      </c>
      <c r="DG3" s="18">
        <v>39.25</v>
      </c>
      <c r="DH3" s="17">
        <v>39.950000000000003</v>
      </c>
      <c r="DI3" s="17">
        <v>40.11</v>
      </c>
      <c r="DJ3" s="17">
        <v>41.66</v>
      </c>
      <c r="DK3" s="17">
        <v>43.83</v>
      </c>
      <c r="DL3" s="19">
        <v>44.09</v>
      </c>
      <c r="DM3" s="17">
        <v>45.26</v>
      </c>
      <c r="DN3" s="20">
        <v>46.73</v>
      </c>
      <c r="DO3" s="16">
        <v>45.96</v>
      </c>
      <c r="DP3" s="16">
        <v>45.37</v>
      </c>
      <c r="DQ3" s="16">
        <v>0</v>
      </c>
      <c r="DR3" s="20">
        <v>0</v>
      </c>
      <c r="DS3" s="20">
        <v>4</v>
      </c>
      <c r="DT3" s="20">
        <v>5</v>
      </c>
      <c r="DU3" s="20">
        <v>6</v>
      </c>
      <c r="DV3" s="20">
        <v>4</v>
      </c>
      <c r="DW3" s="17">
        <v>2</v>
      </c>
      <c r="DX3" s="17">
        <v>0</v>
      </c>
      <c r="DY3" s="17">
        <v>1</v>
      </c>
      <c r="DZ3" s="17">
        <v>5</v>
      </c>
      <c r="EA3" s="17">
        <v>14</v>
      </c>
      <c r="EB3" s="17">
        <v>20</v>
      </c>
      <c r="EC3" s="17">
        <v>25</v>
      </c>
      <c r="ED3" s="17">
        <v>25</v>
      </c>
      <c r="EE3" s="17">
        <v>23</v>
      </c>
      <c r="EF3" s="20">
        <v>15</v>
      </c>
      <c r="EG3" s="20">
        <v>12</v>
      </c>
      <c r="EH3" s="20">
        <v>13</v>
      </c>
      <c r="EJ3" s="129">
        <f t="shared" si="1"/>
        <v>-0.19999999999999973</v>
      </c>
      <c r="EK3" s="129">
        <f t="shared" si="2"/>
        <v>0.39000000000000012</v>
      </c>
      <c r="EL3" s="129">
        <f t="shared" si="3"/>
        <v>1</v>
      </c>
      <c r="EM3" s="129">
        <f t="shared" si="4"/>
        <v>0.6100000000000001</v>
      </c>
      <c r="EN3" s="129">
        <f t="shared" si="5"/>
        <v>1.8399999999999999</v>
      </c>
      <c r="EO3" s="129">
        <f t="shared" si="6"/>
        <v>0.18000000000000016</v>
      </c>
      <c r="EP3" s="129">
        <f t="shared" si="7"/>
        <v>0.11000000000000032</v>
      </c>
      <c r="EQ3" s="129">
        <f t="shared" si="8"/>
        <v>-0.89999999999999991</v>
      </c>
      <c r="ER3" s="129">
        <f t="shared" si="9"/>
        <v>-0.92999999999999994</v>
      </c>
      <c r="ES3" s="129">
        <f t="shared" si="10"/>
        <v>-1.78</v>
      </c>
      <c r="ET3" s="129">
        <f t="shared" si="11"/>
        <v>-1.2899999999999996</v>
      </c>
      <c r="EU3" s="129">
        <f t="shared" si="12"/>
        <v>1.5099999999999998</v>
      </c>
      <c r="EV3" s="129">
        <f t="shared" si="13"/>
        <v>-1.4500000000000002</v>
      </c>
      <c r="EW3" s="129">
        <f t="shared" si="14"/>
        <v>-0.12999999999999989</v>
      </c>
      <c r="EX3" s="129">
        <f t="shared" si="15"/>
        <v>0.66000000000000014</v>
      </c>
      <c r="EY3" s="129">
        <f t="shared" si="16"/>
        <v>0.19000000000000039</v>
      </c>
      <c r="EZ3" s="129">
        <f t="shared" si="17"/>
        <v>0.33999999999999986</v>
      </c>
      <c r="FA3" s="3" t="s">
        <v>6</v>
      </c>
      <c r="FB3" s="3">
        <v>6</v>
      </c>
      <c r="FC3" s="2">
        <v>5</v>
      </c>
      <c r="FD3" s="2">
        <v>2</v>
      </c>
    </row>
    <row r="4" spans="1:160" ht="14">
      <c r="A4" s="2" t="s">
        <v>995</v>
      </c>
      <c r="B4" s="2" t="s">
        <v>1666</v>
      </c>
      <c r="C4" s="2">
        <v>21</v>
      </c>
      <c r="D4" s="2">
        <v>0</v>
      </c>
      <c r="E4" s="2">
        <v>44988636</v>
      </c>
      <c r="F4" s="2" t="s">
        <v>91</v>
      </c>
      <c r="G4" s="1" t="s">
        <v>753</v>
      </c>
      <c r="H4" s="14"/>
      <c r="I4" s="1"/>
      <c r="J4" s="2">
        <v>160.1</v>
      </c>
      <c r="K4" s="2">
        <v>40.9</v>
      </c>
      <c r="L4" s="2" t="s">
        <v>167</v>
      </c>
      <c r="M4" s="2"/>
      <c r="N4" s="2" t="s">
        <v>238</v>
      </c>
      <c r="O4" s="2" t="s">
        <v>264</v>
      </c>
      <c r="P4" s="30" t="s">
        <v>168</v>
      </c>
      <c r="Q4" s="30"/>
      <c r="R4" s="30"/>
      <c r="S4" s="30"/>
      <c r="T4" s="3" t="s">
        <v>6</v>
      </c>
      <c r="U4" s="3">
        <v>16</v>
      </c>
      <c r="V4" s="2">
        <v>13</v>
      </c>
      <c r="W4" s="2">
        <v>3</v>
      </c>
      <c r="X4" s="2" t="s">
        <v>935</v>
      </c>
      <c r="Y4" s="33"/>
      <c r="Z4" s="3" t="s">
        <v>137</v>
      </c>
      <c r="AA4" s="3">
        <v>49</v>
      </c>
      <c r="AB4" s="2">
        <v>45</v>
      </c>
      <c r="AC4" s="2">
        <v>27</v>
      </c>
      <c r="AD4" s="2"/>
      <c r="AE4" s="33" t="s">
        <v>443</v>
      </c>
      <c r="AF4" s="12" t="s">
        <v>138</v>
      </c>
      <c r="AG4" s="12">
        <v>58</v>
      </c>
      <c r="AH4" s="13">
        <v>49</v>
      </c>
      <c r="AI4" s="13">
        <v>33</v>
      </c>
      <c r="AJ4" s="13"/>
      <c r="AK4" s="34" t="s">
        <v>152</v>
      </c>
      <c r="AL4" s="2" t="s">
        <v>239</v>
      </c>
      <c r="AM4" s="2" t="s">
        <v>323</v>
      </c>
      <c r="AN4" s="2" t="s">
        <v>281</v>
      </c>
      <c r="AO4" s="2" t="s">
        <v>130</v>
      </c>
      <c r="AP4" s="2" t="s">
        <v>87</v>
      </c>
      <c r="AQ4" s="1"/>
      <c r="AR4" s="2" t="s">
        <v>89</v>
      </c>
      <c r="AS4" s="1"/>
      <c r="AT4" s="2" t="s">
        <v>93</v>
      </c>
      <c r="AU4" s="14" t="s">
        <v>998</v>
      </c>
      <c r="AV4" s="14">
        <v>1</v>
      </c>
      <c r="AW4" s="104">
        <v>2.91</v>
      </c>
      <c r="AX4" s="105">
        <v>1.81</v>
      </c>
      <c r="AY4" s="109">
        <v>1.1499999999999999</v>
      </c>
      <c r="AZ4" s="107">
        <v>1.49</v>
      </c>
      <c r="BA4" s="106">
        <v>2.2400000000000002</v>
      </c>
      <c r="BB4" s="108">
        <v>1.76</v>
      </c>
      <c r="BC4" s="106">
        <v>1.37</v>
      </c>
      <c r="BD4" s="108">
        <v>1.34</v>
      </c>
      <c r="BE4" s="107">
        <v>0.28000000000000003</v>
      </c>
      <c r="BF4" s="106">
        <v>2.76</v>
      </c>
      <c r="BG4" s="106">
        <v>3.9</v>
      </c>
      <c r="BH4" s="106">
        <v>4.2</v>
      </c>
      <c r="BI4" s="106">
        <v>1.39</v>
      </c>
      <c r="BJ4" s="8">
        <v>1.27</v>
      </c>
      <c r="BK4" s="7">
        <v>2.98</v>
      </c>
      <c r="BL4" s="9">
        <v>4.68</v>
      </c>
      <c r="BM4" s="4">
        <v>8.07</v>
      </c>
      <c r="BN4" s="97">
        <v>12.92</v>
      </c>
      <c r="BO4" s="4">
        <v>3.11</v>
      </c>
      <c r="BP4" s="26">
        <v>0.98</v>
      </c>
      <c r="BQ4" s="25">
        <v>0.39</v>
      </c>
      <c r="BR4" s="53">
        <v>0.25</v>
      </c>
      <c r="BS4" s="53">
        <v>1.1200000000000001</v>
      </c>
      <c r="BT4" s="54">
        <v>1.62</v>
      </c>
      <c r="BU4" s="53">
        <v>1.72</v>
      </c>
      <c r="BV4" s="54">
        <v>2.66</v>
      </c>
      <c r="BW4" s="55">
        <v>2.36</v>
      </c>
      <c r="BX4" s="53">
        <v>3.36</v>
      </c>
      <c r="BY4" s="53">
        <v>3.68</v>
      </c>
      <c r="BZ4" s="53">
        <v>3.18</v>
      </c>
      <c r="CA4" s="7">
        <v>0</v>
      </c>
      <c r="CB4" s="8">
        <v>0</v>
      </c>
      <c r="CC4" s="7">
        <v>2.2799999999999998</v>
      </c>
      <c r="CD4" s="9">
        <v>4.28</v>
      </c>
      <c r="CE4" s="4">
        <v>8.41</v>
      </c>
      <c r="CF4" s="97">
        <v>12.23</v>
      </c>
      <c r="CG4" s="16">
        <v>26.16</v>
      </c>
      <c r="CH4" s="38">
        <v>29.01</v>
      </c>
      <c r="CI4" s="20">
        <v>32.200000000000003</v>
      </c>
      <c r="CJ4" s="18">
        <v>33.450000000000003</v>
      </c>
      <c r="CK4" s="17">
        <v>34.89</v>
      </c>
      <c r="CL4" s="19">
        <v>35.43</v>
      </c>
      <c r="CM4" s="17">
        <v>36.29</v>
      </c>
      <c r="CN4" s="19">
        <v>37.14</v>
      </c>
      <c r="CO4" s="18">
        <v>38.06</v>
      </c>
      <c r="CP4" s="17">
        <v>38.29</v>
      </c>
      <c r="CQ4" s="17">
        <v>38.549999999999997</v>
      </c>
      <c r="CR4" s="17">
        <v>40.61</v>
      </c>
      <c r="CS4" s="17">
        <v>42.95</v>
      </c>
      <c r="CT4" s="19">
        <v>45.49</v>
      </c>
      <c r="CU4" s="17">
        <v>44.58</v>
      </c>
      <c r="CV4" s="20">
        <v>43.21</v>
      </c>
      <c r="CW4" s="16">
        <v>45.82</v>
      </c>
      <c r="CX4" s="97">
        <v>41.24</v>
      </c>
      <c r="CY4" s="16">
        <v>26.73</v>
      </c>
      <c r="CZ4" s="38">
        <v>29.66</v>
      </c>
      <c r="DA4" s="20">
        <v>32.369999999999997</v>
      </c>
      <c r="DB4" s="17">
        <v>33.869999999999997</v>
      </c>
      <c r="DC4" s="17">
        <v>34.159999999999997</v>
      </c>
      <c r="DD4" s="19">
        <v>35.380000000000003</v>
      </c>
      <c r="DE4" s="17">
        <v>36.700000000000003</v>
      </c>
      <c r="DF4" s="19">
        <v>37.159999999999997</v>
      </c>
      <c r="DG4" s="18">
        <v>38.35</v>
      </c>
      <c r="DH4" s="17">
        <v>38.42</v>
      </c>
      <c r="DI4" s="17">
        <v>39.11</v>
      </c>
      <c r="DJ4" s="17">
        <v>40.96</v>
      </c>
      <c r="DK4" s="17">
        <v>42.36</v>
      </c>
      <c r="DL4" s="19">
        <v>45.09</v>
      </c>
      <c r="DM4" s="17">
        <v>44.15</v>
      </c>
      <c r="DN4" s="20">
        <v>42.55</v>
      </c>
      <c r="DO4" s="16">
        <v>45.27</v>
      </c>
      <c r="DP4" s="97">
        <v>41.79</v>
      </c>
      <c r="DQ4" s="16">
        <v>3</v>
      </c>
      <c r="DR4" s="20">
        <v>3</v>
      </c>
      <c r="DS4" s="20">
        <v>3</v>
      </c>
      <c r="DT4" s="17">
        <v>4</v>
      </c>
      <c r="DU4" s="17">
        <v>0</v>
      </c>
      <c r="DV4" s="17">
        <v>-2</v>
      </c>
      <c r="DW4" s="17">
        <v>-5</v>
      </c>
      <c r="DX4" s="17">
        <v>-9</v>
      </c>
      <c r="DY4" s="17">
        <v>-6</v>
      </c>
      <c r="DZ4" s="17">
        <v>-1</v>
      </c>
      <c r="EA4" s="17">
        <v>8</v>
      </c>
      <c r="EB4" s="17">
        <v>16</v>
      </c>
      <c r="EC4" s="17">
        <v>19</v>
      </c>
      <c r="ED4" s="17">
        <v>17</v>
      </c>
      <c r="EE4" s="17">
        <v>15</v>
      </c>
      <c r="EF4" s="20">
        <v>10</v>
      </c>
      <c r="EG4" s="20">
        <v>6</v>
      </c>
      <c r="EH4" s="97">
        <v>5</v>
      </c>
      <c r="EJ4" s="129">
        <f t="shared" si="1"/>
        <v>-0.19999999999999973</v>
      </c>
      <c r="EK4" s="129">
        <f t="shared" si="2"/>
        <v>0.83000000000000007</v>
      </c>
      <c r="EL4" s="129">
        <f t="shared" si="3"/>
        <v>0.7599999999999999</v>
      </c>
      <c r="EM4" s="129">
        <f t="shared" si="4"/>
        <v>1.24</v>
      </c>
      <c r="EN4" s="129">
        <f t="shared" si="5"/>
        <v>1.1200000000000001</v>
      </c>
      <c r="EO4" s="129">
        <f t="shared" si="6"/>
        <v>0.1399999999999999</v>
      </c>
      <c r="EP4" s="129">
        <f t="shared" si="7"/>
        <v>-0.34999999999999987</v>
      </c>
      <c r="EQ4" s="129">
        <f t="shared" si="8"/>
        <v>-1.32</v>
      </c>
      <c r="ER4" s="129">
        <f t="shared" si="9"/>
        <v>-2.08</v>
      </c>
      <c r="ES4" s="129">
        <f t="shared" si="10"/>
        <v>-0.60000000000000009</v>
      </c>
      <c r="ET4" s="129">
        <f t="shared" si="11"/>
        <v>0.21999999999999975</v>
      </c>
      <c r="EU4" s="129">
        <f t="shared" si="12"/>
        <v>1.02</v>
      </c>
      <c r="EV4" s="129">
        <f t="shared" si="13"/>
        <v>1.39</v>
      </c>
      <c r="EW4" s="129">
        <f t="shared" si="14"/>
        <v>1.27</v>
      </c>
      <c r="EX4" s="129">
        <f t="shared" si="15"/>
        <v>0.70000000000000018</v>
      </c>
      <c r="EY4" s="129">
        <f t="shared" si="16"/>
        <v>0.39999999999999947</v>
      </c>
      <c r="EZ4" s="129">
        <f t="shared" si="17"/>
        <v>-0.33999999999999986</v>
      </c>
      <c r="FA4" s="3" t="s">
        <v>6</v>
      </c>
      <c r="FB4" s="3">
        <v>16</v>
      </c>
      <c r="FC4" s="2">
        <v>13</v>
      </c>
      <c r="FD4" s="2">
        <v>3</v>
      </c>
    </row>
    <row r="5" spans="1:160" ht="14">
      <c r="A5" s="2" t="s">
        <v>1632</v>
      </c>
      <c r="B5" s="2" t="s">
        <v>1666</v>
      </c>
      <c r="C5" s="2">
        <v>14</v>
      </c>
      <c r="D5" s="2">
        <v>8</v>
      </c>
      <c r="E5" s="2">
        <v>43425909</v>
      </c>
      <c r="F5" s="2" t="s">
        <v>91</v>
      </c>
      <c r="G5" s="1" t="s">
        <v>1101</v>
      </c>
      <c r="H5" s="14"/>
      <c r="I5" s="1"/>
      <c r="J5" s="2">
        <v>163.1</v>
      </c>
      <c r="K5" s="2">
        <v>43.7</v>
      </c>
      <c r="L5" s="2" t="s">
        <v>167</v>
      </c>
      <c r="M5" s="2"/>
      <c r="N5" s="2" t="s">
        <v>238</v>
      </c>
      <c r="O5" s="2" t="s">
        <v>389</v>
      </c>
      <c r="P5" s="30"/>
      <c r="Q5" s="30"/>
      <c r="R5" s="30"/>
      <c r="S5" s="30"/>
      <c r="T5" s="3" t="s">
        <v>6</v>
      </c>
      <c r="U5" s="3">
        <v>9</v>
      </c>
      <c r="V5" s="2">
        <v>3</v>
      </c>
      <c r="W5" s="2">
        <v>3</v>
      </c>
      <c r="X5" s="2" t="s">
        <v>280</v>
      </c>
      <c r="Y5" s="33"/>
      <c r="Z5" s="3" t="s">
        <v>81</v>
      </c>
      <c r="AA5" s="3">
        <v>35</v>
      </c>
      <c r="AB5" s="2">
        <v>27</v>
      </c>
      <c r="AC5" s="2">
        <v>23</v>
      </c>
      <c r="AD5" s="2"/>
      <c r="AE5" s="33" t="s">
        <v>209</v>
      </c>
      <c r="AF5" s="12" t="s">
        <v>126</v>
      </c>
      <c r="AG5" s="12">
        <v>49</v>
      </c>
      <c r="AH5" s="13">
        <v>37</v>
      </c>
      <c r="AI5" s="13">
        <v>25</v>
      </c>
      <c r="AJ5" s="13"/>
      <c r="AK5" s="34" t="s">
        <v>152</v>
      </c>
      <c r="AL5" s="2" t="s">
        <v>218</v>
      </c>
      <c r="AM5" s="2" t="s">
        <v>612</v>
      </c>
      <c r="AN5" s="2" t="s">
        <v>712</v>
      </c>
      <c r="AO5" s="2" t="s">
        <v>1633</v>
      </c>
      <c r="AP5" s="2" t="s">
        <v>87</v>
      </c>
      <c r="AQ5" s="1"/>
      <c r="AR5" s="2" t="s">
        <v>89</v>
      </c>
      <c r="AS5" s="1"/>
      <c r="AT5" s="2" t="s">
        <v>93</v>
      </c>
      <c r="AU5" s="14" t="s">
        <v>1634</v>
      </c>
      <c r="AV5" s="14">
        <v>1</v>
      </c>
      <c r="AW5" s="104">
        <v>3.48</v>
      </c>
      <c r="AX5" s="105">
        <v>2.78</v>
      </c>
      <c r="AY5" s="109">
        <v>1.83</v>
      </c>
      <c r="AZ5" s="107">
        <v>1.93</v>
      </c>
      <c r="BA5" s="106">
        <v>0.79</v>
      </c>
      <c r="BB5" s="108">
        <v>0.12</v>
      </c>
      <c r="BC5" s="106">
        <v>0</v>
      </c>
      <c r="BD5" s="108">
        <v>0</v>
      </c>
      <c r="BE5" s="107">
        <v>0</v>
      </c>
      <c r="BF5" s="106">
        <v>2.14</v>
      </c>
      <c r="BG5" s="106">
        <v>4.7300000000000004</v>
      </c>
      <c r="BH5" s="106">
        <v>4.76</v>
      </c>
      <c r="BI5" s="106">
        <v>2.63</v>
      </c>
      <c r="BJ5" s="8">
        <v>3.22</v>
      </c>
      <c r="BK5" s="7">
        <v>4.66</v>
      </c>
      <c r="BL5" s="9">
        <v>7.24</v>
      </c>
      <c r="BM5" s="4">
        <v>13.08</v>
      </c>
      <c r="BN5" s="4">
        <v>18.23</v>
      </c>
      <c r="BO5" s="4">
        <v>3.21</v>
      </c>
      <c r="BP5" s="26">
        <v>2.0699999999999998</v>
      </c>
      <c r="BQ5" s="25">
        <v>1.45</v>
      </c>
      <c r="BR5" s="53">
        <v>0.88</v>
      </c>
      <c r="BS5" s="53">
        <v>0.75</v>
      </c>
      <c r="BT5" s="54">
        <v>0.5</v>
      </c>
      <c r="BU5" s="53">
        <v>0.87</v>
      </c>
      <c r="BV5" s="54">
        <v>1.76</v>
      </c>
      <c r="BW5" s="55">
        <v>1.74</v>
      </c>
      <c r="BX5" s="53">
        <v>3.02</v>
      </c>
      <c r="BY5" s="53">
        <v>5.1100000000000003</v>
      </c>
      <c r="BZ5" s="53">
        <v>4.24</v>
      </c>
      <c r="CA5" s="7">
        <v>2.66</v>
      </c>
      <c r="CB5" s="8">
        <v>3.48</v>
      </c>
      <c r="CC5" s="7">
        <v>4.5199999999999996</v>
      </c>
      <c r="CD5" s="9">
        <v>5.74</v>
      </c>
      <c r="CE5" s="4">
        <v>11.07</v>
      </c>
      <c r="CF5" s="4">
        <v>18.45</v>
      </c>
      <c r="CG5" s="16">
        <v>26.39</v>
      </c>
      <c r="CH5" s="38">
        <v>30.91</v>
      </c>
      <c r="CI5" s="20">
        <v>32.9</v>
      </c>
      <c r="CJ5" s="18">
        <v>33.93</v>
      </c>
      <c r="CK5" s="17">
        <v>35.39</v>
      </c>
      <c r="CL5" s="19">
        <v>36.340000000000003</v>
      </c>
      <c r="CM5" s="17">
        <v>37.57</v>
      </c>
      <c r="CN5" s="19">
        <v>37.44</v>
      </c>
      <c r="CO5" s="18">
        <v>39.67</v>
      </c>
      <c r="CP5" s="17">
        <v>39.520000000000003</v>
      </c>
      <c r="CQ5" s="17">
        <v>39.86</v>
      </c>
      <c r="CR5" s="17">
        <v>41.61</v>
      </c>
      <c r="CS5" s="17">
        <v>45.93</v>
      </c>
      <c r="CT5" s="19">
        <v>45.77</v>
      </c>
      <c r="CU5" s="17">
        <v>46.62</v>
      </c>
      <c r="CV5" s="20">
        <v>44.66</v>
      </c>
      <c r="CW5" s="16">
        <v>44.31</v>
      </c>
      <c r="CX5" s="16">
        <v>42.46</v>
      </c>
      <c r="CY5" s="16">
        <v>26.49</v>
      </c>
      <c r="CZ5" s="38">
        <v>31.5</v>
      </c>
      <c r="DA5" s="20">
        <v>32.67</v>
      </c>
      <c r="DB5" s="17">
        <v>33.880000000000003</v>
      </c>
      <c r="DC5" s="17">
        <v>35.04</v>
      </c>
      <c r="DD5" s="19">
        <v>36.770000000000003</v>
      </c>
      <c r="DE5" s="17">
        <v>38.630000000000003</v>
      </c>
      <c r="DF5" s="19">
        <v>37.82</v>
      </c>
      <c r="DG5" s="18">
        <v>39.299999999999997</v>
      </c>
      <c r="DH5" s="17">
        <v>39.33</v>
      </c>
      <c r="DI5" s="17">
        <v>40.450000000000003</v>
      </c>
      <c r="DJ5" s="17">
        <v>41.43</v>
      </c>
      <c r="DK5" s="17">
        <v>45.04</v>
      </c>
      <c r="DL5" s="19">
        <v>44.86</v>
      </c>
      <c r="DM5" s="17">
        <v>47.36</v>
      </c>
      <c r="DN5" s="20">
        <v>45.97</v>
      </c>
      <c r="DO5" s="16">
        <v>44.42</v>
      </c>
      <c r="DP5" s="16">
        <v>42.79</v>
      </c>
      <c r="DQ5" s="16">
        <v>0</v>
      </c>
      <c r="DR5" s="20">
        <v>1</v>
      </c>
      <c r="DS5" s="20">
        <v>0</v>
      </c>
      <c r="DT5" s="17">
        <v>-1</v>
      </c>
      <c r="DU5" s="17">
        <v>-1</v>
      </c>
      <c r="DV5" s="17">
        <v>-3</v>
      </c>
      <c r="DW5" s="17">
        <v>-4</v>
      </c>
      <c r="DX5" s="17">
        <v>-3</v>
      </c>
      <c r="DY5" s="17">
        <v>1</v>
      </c>
      <c r="DZ5" s="17">
        <v>8</v>
      </c>
      <c r="EA5" s="17">
        <v>16</v>
      </c>
      <c r="EB5" s="17">
        <v>21</v>
      </c>
      <c r="EC5" s="17">
        <v>23</v>
      </c>
      <c r="ED5" s="17">
        <v>21</v>
      </c>
      <c r="EE5" s="17">
        <v>19</v>
      </c>
      <c r="EF5" s="20">
        <v>15</v>
      </c>
      <c r="EG5" s="20">
        <v>13</v>
      </c>
      <c r="EH5" s="20">
        <v>13</v>
      </c>
      <c r="EJ5" s="129">
        <f t="shared" si="1"/>
        <v>0.27</v>
      </c>
      <c r="EK5" s="129">
        <f t="shared" si="2"/>
        <v>0.71</v>
      </c>
      <c r="EL5" s="129">
        <f t="shared" si="3"/>
        <v>0.38000000000000012</v>
      </c>
      <c r="EM5" s="129">
        <f t="shared" si="4"/>
        <v>1.0499999999999998</v>
      </c>
      <c r="EN5" s="129">
        <f t="shared" si="5"/>
        <v>4.0000000000000036E-2</v>
      </c>
      <c r="EO5" s="129">
        <f t="shared" si="6"/>
        <v>-0.38</v>
      </c>
      <c r="EP5" s="129">
        <f t="shared" si="7"/>
        <v>-0.87</v>
      </c>
      <c r="EQ5" s="129">
        <f t="shared" si="8"/>
        <v>-1.76</v>
      </c>
      <c r="ER5" s="129">
        <f t="shared" si="9"/>
        <v>-1.74</v>
      </c>
      <c r="ES5" s="129">
        <f t="shared" si="10"/>
        <v>-0.87999999999999989</v>
      </c>
      <c r="ET5" s="129">
        <f t="shared" si="11"/>
        <v>-0.37999999999999989</v>
      </c>
      <c r="EU5" s="129">
        <f t="shared" si="12"/>
        <v>0.51999999999999957</v>
      </c>
      <c r="EV5" s="129">
        <f t="shared" si="13"/>
        <v>-3.0000000000000249E-2</v>
      </c>
      <c r="EW5" s="129">
        <f t="shared" si="14"/>
        <v>-0.25999999999999979</v>
      </c>
      <c r="EX5" s="129">
        <f t="shared" si="15"/>
        <v>0.14000000000000057</v>
      </c>
      <c r="EY5" s="129">
        <f t="shared" si="16"/>
        <v>1.5</v>
      </c>
      <c r="EZ5" s="129">
        <f t="shared" si="17"/>
        <v>2.0099999999999998</v>
      </c>
      <c r="FA5" s="3" t="s">
        <v>6</v>
      </c>
      <c r="FB5" s="3">
        <v>9</v>
      </c>
      <c r="FC5" s="2">
        <v>3</v>
      </c>
      <c r="FD5" s="2">
        <v>3</v>
      </c>
    </row>
    <row r="6" spans="1:160" ht="14">
      <c r="A6" s="2" t="s">
        <v>1579</v>
      </c>
      <c r="B6" s="2" t="s">
        <v>1666</v>
      </c>
      <c r="C6" s="2">
        <v>12</v>
      </c>
      <c r="D6" s="2">
        <v>1</v>
      </c>
      <c r="E6" s="2">
        <v>50992128</v>
      </c>
      <c r="F6" s="2" t="s">
        <v>91</v>
      </c>
      <c r="G6" s="1" t="s">
        <v>1236</v>
      </c>
      <c r="H6" s="14"/>
      <c r="I6" s="1"/>
      <c r="J6" s="2">
        <v>162.6</v>
      </c>
      <c r="K6" s="2">
        <v>56.2</v>
      </c>
      <c r="L6" s="2" t="s">
        <v>167</v>
      </c>
      <c r="M6" s="2"/>
      <c r="N6" s="2" t="s">
        <v>238</v>
      </c>
      <c r="O6" s="2" t="s">
        <v>389</v>
      </c>
      <c r="P6" s="30" t="s">
        <v>168</v>
      </c>
      <c r="Q6" s="30" t="s">
        <v>1581</v>
      </c>
      <c r="R6" s="30"/>
      <c r="S6" s="30"/>
      <c r="T6" s="3" t="s">
        <v>6</v>
      </c>
      <c r="U6" s="3">
        <v>5</v>
      </c>
      <c r="V6" s="2">
        <v>7</v>
      </c>
      <c r="W6" s="2">
        <v>3</v>
      </c>
      <c r="X6" s="2" t="s">
        <v>1465</v>
      </c>
      <c r="Y6" s="33"/>
      <c r="Z6" s="3" t="s">
        <v>81</v>
      </c>
      <c r="AA6" s="3">
        <v>33</v>
      </c>
      <c r="AB6" s="2">
        <v>24</v>
      </c>
      <c r="AC6" s="2">
        <v>21</v>
      </c>
      <c r="AD6" s="2"/>
      <c r="AE6" s="33" t="s">
        <v>209</v>
      </c>
      <c r="AF6" s="12" t="s">
        <v>126</v>
      </c>
      <c r="AG6" s="12">
        <v>60</v>
      </c>
      <c r="AH6" s="13">
        <v>41</v>
      </c>
      <c r="AI6" s="13">
        <v>20</v>
      </c>
      <c r="AJ6" s="13"/>
      <c r="AK6" s="34" t="s">
        <v>152</v>
      </c>
      <c r="AL6" s="2" t="s">
        <v>272</v>
      </c>
      <c r="AM6" s="2" t="s">
        <v>262</v>
      </c>
      <c r="AN6" s="2" t="s">
        <v>559</v>
      </c>
      <c r="AO6" s="2" t="s">
        <v>227</v>
      </c>
      <c r="AP6" s="2" t="s">
        <v>87</v>
      </c>
      <c r="AQ6" s="1"/>
      <c r="AR6" s="2" t="s">
        <v>89</v>
      </c>
      <c r="AS6" s="1"/>
      <c r="AT6" s="2" t="s">
        <v>93</v>
      </c>
      <c r="AU6" s="14" t="s">
        <v>1531</v>
      </c>
      <c r="AV6" s="14">
        <v>1</v>
      </c>
      <c r="AW6" s="104">
        <v>4.33</v>
      </c>
      <c r="AX6" s="105">
        <v>2.17</v>
      </c>
      <c r="AY6" s="109">
        <v>2.33</v>
      </c>
      <c r="AZ6" s="105">
        <v>1.99</v>
      </c>
      <c r="BA6" s="106">
        <v>2.12</v>
      </c>
      <c r="BB6" s="108">
        <v>3.14</v>
      </c>
      <c r="BC6" s="106">
        <v>1.62</v>
      </c>
      <c r="BD6" s="108">
        <v>1.87</v>
      </c>
      <c r="BE6" s="107">
        <v>1.87</v>
      </c>
      <c r="BF6" s="106">
        <v>4.68</v>
      </c>
      <c r="BG6" s="106">
        <v>6.72</v>
      </c>
      <c r="BH6" s="106">
        <v>4.0599999999999996</v>
      </c>
      <c r="BI6" s="106">
        <v>4.09</v>
      </c>
      <c r="BJ6" s="8">
        <v>4.25</v>
      </c>
      <c r="BK6" s="7">
        <v>7.08</v>
      </c>
      <c r="BL6" s="9">
        <v>8.5</v>
      </c>
      <c r="BM6" s="4">
        <v>11.06</v>
      </c>
      <c r="BN6" s="4">
        <v>19.34</v>
      </c>
      <c r="BO6" s="4">
        <v>4.13</v>
      </c>
      <c r="BP6" s="26">
        <v>2.2400000000000002</v>
      </c>
      <c r="BQ6" s="25">
        <v>2.2000000000000002</v>
      </c>
      <c r="BR6" s="25">
        <v>1.88</v>
      </c>
      <c r="BS6" s="53">
        <v>2.25</v>
      </c>
      <c r="BT6" s="54">
        <v>3.25</v>
      </c>
      <c r="BU6" s="53">
        <v>2.63</v>
      </c>
      <c r="BV6" s="54">
        <v>3.23</v>
      </c>
      <c r="BW6" s="55">
        <v>3.53</v>
      </c>
      <c r="BX6" s="53">
        <v>4.43</v>
      </c>
      <c r="BY6" s="53">
        <v>4.72</v>
      </c>
      <c r="BZ6" s="53">
        <v>4.41</v>
      </c>
      <c r="CA6" s="7">
        <v>5.01</v>
      </c>
      <c r="CB6" s="8">
        <v>5.69</v>
      </c>
      <c r="CC6" s="7">
        <v>7.18</v>
      </c>
      <c r="CD6" s="9">
        <v>7.39</v>
      </c>
      <c r="CE6" s="4">
        <v>8.94</v>
      </c>
      <c r="CF6" s="4">
        <v>19.77</v>
      </c>
      <c r="CG6" s="16">
        <v>25.43</v>
      </c>
      <c r="CH6" s="38">
        <v>30.93</v>
      </c>
      <c r="CI6" s="20">
        <v>32.42</v>
      </c>
      <c r="CJ6" s="38">
        <v>33.89</v>
      </c>
      <c r="CK6" s="17">
        <v>35.86</v>
      </c>
      <c r="CL6" s="19">
        <v>36.549999999999997</v>
      </c>
      <c r="CM6" s="17">
        <v>36.22</v>
      </c>
      <c r="CN6" s="19">
        <v>37.39</v>
      </c>
      <c r="CO6" s="18">
        <v>38.07</v>
      </c>
      <c r="CP6" s="17">
        <v>38.17</v>
      </c>
      <c r="CQ6" s="17">
        <v>39.85</v>
      </c>
      <c r="CR6" s="17">
        <v>41.72</v>
      </c>
      <c r="CS6" s="17">
        <v>47.43</v>
      </c>
      <c r="CT6" s="19">
        <v>48.4</v>
      </c>
      <c r="CU6" s="17">
        <v>46.76</v>
      </c>
      <c r="CV6" s="20">
        <v>45.29</v>
      </c>
      <c r="CW6" s="16">
        <v>43.39</v>
      </c>
      <c r="CX6" s="16">
        <v>45.12</v>
      </c>
      <c r="CY6" s="16">
        <v>25.32</v>
      </c>
      <c r="CZ6" s="38">
        <v>30.17</v>
      </c>
      <c r="DA6" s="20">
        <v>32.9</v>
      </c>
      <c r="DB6" s="20">
        <v>33.74</v>
      </c>
      <c r="DC6" s="17">
        <v>35.78</v>
      </c>
      <c r="DD6" s="19">
        <v>35.950000000000003</v>
      </c>
      <c r="DE6" s="17">
        <v>36.06</v>
      </c>
      <c r="DF6" s="19">
        <v>37.369999999999997</v>
      </c>
      <c r="DG6" s="18">
        <v>38.630000000000003</v>
      </c>
      <c r="DH6" s="17">
        <v>38.43</v>
      </c>
      <c r="DI6" s="17">
        <v>39.479999999999997</v>
      </c>
      <c r="DJ6" s="17">
        <v>41.18</v>
      </c>
      <c r="DK6" s="17">
        <v>47.1</v>
      </c>
      <c r="DL6" s="19">
        <v>48.61</v>
      </c>
      <c r="DM6" s="17">
        <v>47.07</v>
      </c>
      <c r="DN6" s="20">
        <v>44.77</v>
      </c>
      <c r="DO6" s="16">
        <v>43.33</v>
      </c>
      <c r="DP6" s="16">
        <v>45.87</v>
      </c>
      <c r="DQ6" s="16">
        <v>1</v>
      </c>
      <c r="DR6" s="20">
        <v>2</v>
      </c>
      <c r="DS6" s="20">
        <v>2</v>
      </c>
      <c r="DT6" s="20">
        <v>4</v>
      </c>
      <c r="DU6" s="17">
        <v>2</v>
      </c>
      <c r="DV6" s="17">
        <v>0</v>
      </c>
      <c r="DW6" s="17">
        <v>0</v>
      </c>
      <c r="DX6" s="17">
        <v>3</v>
      </c>
      <c r="DY6" s="17">
        <v>8</v>
      </c>
      <c r="DZ6" s="17">
        <v>12</v>
      </c>
      <c r="EA6" s="17">
        <v>19</v>
      </c>
      <c r="EB6" s="17">
        <v>22</v>
      </c>
      <c r="EC6" s="17">
        <v>25</v>
      </c>
      <c r="ED6" s="17">
        <v>18</v>
      </c>
      <c r="EE6" s="17">
        <v>10</v>
      </c>
      <c r="EF6" s="20">
        <v>5</v>
      </c>
      <c r="EG6" s="20">
        <v>3</v>
      </c>
      <c r="EH6" s="20">
        <v>2</v>
      </c>
      <c r="EJ6" s="129">
        <f t="shared" si="1"/>
        <v>0.20000000000000018</v>
      </c>
      <c r="EK6" s="129">
        <f t="shared" si="2"/>
        <v>-7.0000000000000284E-2</v>
      </c>
      <c r="EL6" s="129">
        <f t="shared" si="3"/>
        <v>0.12999999999999989</v>
      </c>
      <c r="EM6" s="129">
        <f t="shared" si="4"/>
        <v>0.1100000000000001</v>
      </c>
      <c r="EN6" s="129">
        <f t="shared" si="5"/>
        <v>-0.12999999999999989</v>
      </c>
      <c r="EO6" s="129">
        <f t="shared" si="6"/>
        <v>-0.10999999999999988</v>
      </c>
      <c r="EP6" s="129">
        <f t="shared" si="7"/>
        <v>-1.0099999999999998</v>
      </c>
      <c r="EQ6" s="129">
        <f t="shared" si="8"/>
        <v>-1.3599999999999999</v>
      </c>
      <c r="ER6" s="129">
        <f t="shared" si="9"/>
        <v>-1.6599999999999997</v>
      </c>
      <c r="ES6" s="129">
        <f t="shared" si="10"/>
        <v>0.25</v>
      </c>
      <c r="ET6" s="129">
        <f t="shared" si="11"/>
        <v>2</v>
      </c>
      <c r="EU6" s="129">
        <f t="shared" si="12"/>
        <v>-0.35000000000000053</v>
      </c>
      <c r="EV6" s="129">
        <f t="shared" si="13"/>
        <v>-0.91999999999999993</v>
      </c>
      <c r="EW6" s="129">
        <f t="shared" si="14"/>
        <v>-1.4400000000000004</v>
      </c>
      <c r="EX6" s="129">
        <f t="shared" si="15"/>
        <v>-9.9999999999999645E-2</v>
      </c>
      <c r="EY6" s="129">
        <f t="shared" si="16"/>
        <v>1.1100000000000003</v>
      </c>
      <c r="EZ6" s="129">
        <f t="shared" si="17"/>
        <v>2.120000000000001</v>
      </c>
      <c r="FA6" s="3" t="s">
        <v>6</v>
      </c>
      <c r="FB6" s="3">
        <v>5</v>
      </c>
      <c r="FC6" s="2">
        <v>7</v>
      </c>
      <c r="FD6" s="2">
        <v>3</v>
      </c>
    </row>
    <row r="7" spans="1:160" ht="14">
      <c r="A7" s="2" t="s">
        <v>1523</v>
      </c>
      <c r="B7" s="2" t="s">
        <v>1666</v>
      </c>
      <c r="C7" s="2">
        <v>15</v>
      </c>
      <c r="D7" s="2">
        <v>9</v>
      </c>
      <c r="E7" s="2">
        <v>50351664</v>
      </c>
      <c r="F7" s="2" t="s">
        <v>91</v>
      </c>
      <c r="G7" s="1" t="s">
        <v>1525</v>
      </c>
      <c r="H7" s="14"/>
      <c r="I7" s="1"/>
      <c r="J7" s="2">
        <v>160.69999999999999</v>
      </c>
      <c r="K7" s="2">
        <v>49.9</v>
      </c>
      <c r="L7" s="2" t="s">
        <v>167</v>
      </c>
      <c r="M7" s="2"/>
      <c r="N7" s="2" t="s">
        <v>99</v>
      </c>
      <c r="O7" s="2" t="s">
        <v>335</v>
      </c>
      <c r="P7" s="30" t="s">
        <v>168</v>
      </c>
      <c r="Q7" s="30"/>
      <c r="R7" s="30"/>
      <c r="S7" s="30"/>
      <c r="T7" s="3" t="s">
        <v>6</v>
      </c>
      <c r="U7" s="3">
        <v>15</v>
      </c>
      <c r="V7" s="2">
        <v>12</v>
      </c>
      <c r="W7" s="2">
        <v>5</v>
      </c>
      <c r="X7" s="2" t="s">
        <v>280</v>
      </c>
      <c r="Y7" s="33"/>
      <c r="Z7" s="3" t="s">
        <v>232</v>
      </c>
      <c r="AA7" s="3">
        <v>50</v>
      </c>
      <c r="AB7" s="2">
        <v>26</v>
      </c>
      <c r="AC7" s="2">
        <v>16</v>
      </c>
      <c r="AD7" s="2"/>
      <c r="AE7" s="33" t="s">
        <v>242</v>
      </c>
      <c r="AF7" s="12" t="s">
        <v>217</v>
      </c>
      <c r="AG7" s="12">
        <v>37</v>
      </c>
      <c r="AH7" s="13">
        <v>23</v>
      </c>
      <c r="AI7" s="13">
        <v>14</v>
      </c>
      <c r="AJ7" s="13"/>
      <c r="AK7" s="34" t="s">
        <v>180</v>
      </c>
      <c r="AL7" s="2" t="s">
        <v>83</v>
      </c>
      <c r="AM7" s="2" t="s">
        <v>248</v>
      </c>
      <c r="AN7" s="2" t="s">
        <v>744</v>
      </c>
      <c r="AO7" s="2" t="s">
        <v>302</v>
      </c>
      <c r="AP7" s="2" t="s">
        <v>87</v>
      </c>
      <c r="AQ7" s="1"/>
      <c r="AR7" s="2" t="s">
        <v>89</v>
      </c>
      <c r="AS7" s="1"/>
      <c r="AT7" s="2" t="s">
        <v>93</v>
      </c>
      <c r="AU7" s="14" t="s">
        <v>1526</v>
      </c>
      <c r="AV7" s="14">
        <v>1</v>
      </c>
      <c r="AW7" s="104">
        <v>3.17</v>
      </c>
      <c r="AX7" s="105">
        <v>2.78</v>
      </c>
      <c r="AY7" s="109">
        <v>2.41</v>
      </c>
      <c r="AZ7" s="107">
        <v>2.3199999999999998</v>
      </c>
      <c r="BA7" s="106">
        <v>1.78</v>
      </c>
      <c r="BB7" s="108">
        <v>1.78</v>
      </c>
      <c r="BC7" s="106">
        <v>0.12</v>
      </c>
      <c r="BD7" s="108">
        <v>0.28000000000000003</v>
      </c>
      <c r="BE7" s="107">
        <v>0.12</v>
      </c>
      <c r="BF7" s="106">
        <v>1.34</v>
      </c>
      <c r="BG7" s="106">
        <v>4.66</v>
      </c>
      <c r="BH7" s="106">
        <v>4.78</v>
      </c>
      <c r="BI7" s="106">
        <v>2.74</v>
      </c>
      <c r="BJ7" s="8">
        <v>3.98</v>
      </c>
      <c r="BK7" s="7">
        <v>4.5599999999999996</v>
      </c>
      <c r="BL7" s="9">
        <v>4.9000000000000004</v>
      </c>
      <c r="BM7" s="4">
        <v>9.74</v>
      </c>
      <c r="BN7" s="97">
        <v>14.89</v>
      </c>
      <c r="BO7" s="4">
        <v>2.64</v>
      </c>
      <c r="BP7" s="26">
        <v>1.67</v>
      </c>
      <c r="BQ7" s="25">
        <v>1.85</v>
      </c>
      <c r="BR7" s="53">
        <v>0.28000000000000003</v>
      </c>
      <c r="BS7" s="53">
        <v>0</v>
      </c>
      <c r="BT7" s="54">
        <v>0.88</v>
      </c>
      <c r="BU7" s="53">
        <v>0.37</v>
      </c>
      <c r="BV7" s="54">
        <v>1.1200000000000001</v>
      </c>
      <c r="BW7" s="55">
        <v>1.37</v>
      </c>
      <c r="BX7" s="53">
        <v>2.4900000000000002</v>
      </c>
      <c r="BY7" s="53">
        <v>4.2300000000000004</v>
      </c>
      <c r="BZ7" s="53">
        <v>3.61</v>
      </c>
      <c r="CA7" s="7">
        <v>2.2400000000000002</v>
      </c>
      <c r="CB7" s="8">
        <v>4.13</v>
      </c>
      <c r="CC7" s="7">
        <v>4.5</v>
      </c>
      <c r="CD7" s="9">
        <v>4.8899999999999997</v>
      </c>
      <c r="CE7" s="4">
        <v>8.7799999999999994</v>
      </c>
      <c r="CF7" s="97">
        <v>15.79</v>
      </c>
      <c r="CG7" s="16">
        <v>25.84</v>
      </c>
      <c r="CH7" s="38">
        <v>28.37</v>
      </c>
      <c r="CI7" s="20">
        <v>32.06</v>
      </c>
      <c r="CJ7" s="18">
        <v>33.630000000000003</v>
      </c>
      <c r="CK7" s="17">
        <v>35.369999999999997</v>
      </c>
      <c r="CL7" s="19">
        <v>36.06</v>
      </c>
      <c r="CM7" s="17">
        <v>36.630000000000003</v>
      </c>
      <c r="CN7" s="19">
        <v>37.299999999999997</v>
      </c>
      <c r="CO7" s="18">
        <v>37.869999999999997</v>
      </c>
      <c r="CP7" s="17">
        <v>37.79</v>
      </c>
      <c r="CQ7" s="17">
        <v>40.47</v>
      </c>
      <c r="CR7" s="17">
        <v>39.47</v>
      </c>
      <c r="CS7" s="17">
        <v>40.909999999999997</v>
      </c>
      <c r="CT7" s="19">
        <v>41.79</v>
      </c>
      <c r="CU7" s="17">
        <v>42.88</v>
      </c>
      <c r="CV7" s="20">
        <v>41.81</v>
      </c>
      <c r="CW7" s="16">
        <v>39.869999999999997</v>
      </c>
      <c r="CX7" s="97">
        <v>36.909999999999997</v>
      </c>
      <c r="CY7" s="16">
        <v>25.97</v>
      </c>
      <c r="CZ7" s="38">
        <v>28.52</v>
      </c>
      <c r="DA7" s="20">
        <v>32.450000000000003</v>
      </c>
      <c r="DB7" s="17">
        <v>34.83</v>
      </c>
      <c r="DC7" s="17">
        <v>35.659999999999997</v>
      </c>
      <c r="DD7" s="19">
        <v>36.18</v>
      </c>
      <c r="DE7" s="17">
        <v>36.869999999999997</v>
      </c>
      <c r="DF7" s="19">
        <v>37.26</v>
      </c>
      <c r="DG7" s="18">
        <v>37.92</v>
      </c>
      <c r="DH7" s="17">
        <v>38.119999999999997</v>
      </c>
      <c r="DI7" s="17">
        <v>40.93</v>
      </c>
      <c r="DJ7" s="17">
        <v>39.630000000000003</v>
      </c>
      <c r="DK7" s="17">
        <v>41.53</v>
      </c>
      <c r="DL7" s="19">
        <v>42.06</v>
      </c>
      <c r="DM7" s="17">
        <v>42.67</v>
      </c>
      <c r="DN7" s="20">
        <v>41.75</v>
      </c>
      <c r="DO7" s="16">
        <v>39.409999999999997</v>
      </c>
      <c r="DP7" s="97">
        <v>37.01</v>
      </c>
      <c r="DQ7" s="16">
        <v>2</v>
      </c>
      <c r="DR7" s="20">
        <v>4</v>
      </c>
      <c r="DS7" s="20">
        <v>3</v>
      </c>
      <c r="DT7" s="17">
        <v>3</v>
      </c>
      <c r="DU7" s="17">
        <v>0</v>
      </c>
      <c r="DV7" s="17">
        <v>-2</v>
      </c>
      <c r="DW7" s="17">
        <v>-6</v>
      </c>
      <c r="DX7" s="17">
        <v>-10</v>
      </c>
      <c r="DY7" s="17">
        <v>-10</v>
      </c>
      <c r="DZ7" s="17">
        <v>-6</v>
      </c>
      <c r="EA7" s="17">
        <v>0</v>
      </c>
      <c r="EB7" s="17">
        <v>2</v>
      </c>
      <c r="EC7" s="17">
        <v>4</v>
      </c>
      <c r="ED7" s="17">
        <v>7</v>
      </c>
      <c r="EE7" s="17">
        <v>6</v>
      </c>
      <c r="EF7" s="20">
        <v>4</v>
      </c>
      <c r="EG7" s="20">
        <v>2</v>
      </c>
      <c r="EH7" s="97">
        <v>2</v>
      </c>
      <c r="EJ7" s="129">
        <f t="shared" si="1"/>
        <v>0.5299999999999998</v>
      </c>
      <c r="EK7" s="129">
        <f t="shared" si="2"/>
        <v>1.1099999999999999</v>
      </c>
      <c r="EL7" s="129">
        <f t="shared" si="3"/>
        <v>0.56000000000000005</v>
      </c>
      <c r="EM7" s="129">
        <f t="shared" si="4"/>
        <v>2.04</v>
      </c>
      <c r="EN7" s="129">
        <f t="shared" si="5"/>
        <v>1.78</v>
      </c>
      <c r="EO7" s="129">
        <f t="shared" si="6"/>
        <v>0.9</v>
      </c>
      <c r="EP7" s="129">
        <f t="shared" si="7"/>
        <v>-0.25</v>
      </c>
      <c r="EQ7" s="129">
        <f t="shared" si="8"/>
        <v>-0.84000000000000008</v>
      </c>
      <c r="ER7" s="129">
        <f t="shared" si="9"/>
        <v>-1.25</v>
      </c>
      <c r="ES7" s="129">
        <f t="shared" si="10"/>
        <v>-1.1500000000000001</v>
      </c>
      <c r="ET7" s="129">
        <f t="shared" si="11"/>
        <v>0.42999999999999972</v>
      </c>
      <c r="EU7" s="129">
        <f t="shared" si="12"/>
        <v>1.1700000000000004</v>
      </c>
      <c r="EV7" s="129">
        <f t="shared" si="13"/>
        <v>0.5</v>
      </c>
      <c r="EW7" s="129">
        <f t="shared" si="14"/>
        <v>-0.14999999999999991</v>
      </c>
      <c r="EX7" s="129">
        <f t="shared" si="15"/>
        <v>5.9999999999999609E-2</v>
      </c>
      <c r="EY7" s="129">
        <f t="shared" si="16"/>
        <v>1.0000000000000675E-2</v>
      </c>
      <c r="EZ7" s="129">
        <f t="shared" si="17"/>
        <v>0.96000000000000085</v>
      </c>
      <c r="FA7" s="3" t="s">
        <v>6</v>
      </c>
      <c r="FB7" s="3">
        <v>15</v>
      </c>
      <c r="FC7" s="2">
        <v>12</v>
      </c>
      <c r="FD7" s="2">
        <v>5</v>
      </c>
    </row>
    <row r="8" spans="1:160" ht="14">
      <c r="A8" s="2" t="s">
        <v>1637</v>
      </c>
      <c r="B8" s="2" t="s">
        <v>1666</v>
      </c>
      <c r="C8" s="2">
        <v>16</v>
      </c>
      <c r="D8" s="2">
        <v>1</v>
      </c>
      <c r="E8" s="2">
        <v>51176688</v>
      </c>
      <c r="F8" s="2" t="s">
        <v>91</v>
      </c>
      <c r="G8" s="1" t="s">
        <v>1075</v>
      </c>
      <c r="H8" s="14"/>
      <c r="I8" s="1"/>
      <c r="J8" s="2">
        <v>155.80000000000001</v>
      </c>
      <c r="K8" s="2">
        <v>58.6</v>
      </c>
      <c r="L8" s="2" t="s">
        <v>167</v>
      </c>
      <c r="M8" s="2"/>
      <c r="N8" s="2" t="s">
        <v>238</v>
      </c>
      <c r="O8" s="2" t="s">
        <v>114</v>
      </c>
      <c r="P8" s="30" t="s">
        <v>860</v>
      </c>
      <c r="Q8" s="30" t="s">
        <v>1639</v>
      </c>
      <c r="R8" s="30"/>
      <c r="S8" s="30"/>
      <c r="T8" s="3" t="s">
        <v>6</v>
      </c>
      <c r="U8" s="3">
        <v>18</v>
      </c>
      <c r="V8" s="2">
        <v>12</v>
      </c>
      <c r="W8" s="2">
        <v>7</v>
      </c>
      <c r="X8" s="2" t="s">
        <v>1068</v>
      </c>
      <c r="Y8" s="33"/>
      <c r="Z8" s="3" t="s">
        <v>137</v>
      </c>
      <c r="AA8" s="3">
        <v>40</v>
      </c>
      <c r="AB8" s="2">
        <v>24</v>
      </c>
      <c r="AC8" s="2">
        <v>22</v>
      </c>
      <c r="AD8" s="2"/>
      <c r="AE8" s="33" t="s">
        <v>443</v>
      </c>
      <c r="AF8" s="12" t="s">
        <v>138</v>
      </c>
      <c r="AG8" s="12">
        <v>48</v>
      </c>
      <c r="AH8" s="13">
        <v>26</v>
      </c>
      <c r="AI8" s="13">
        <v>20</v>
      </c>
      <c r="AJ8" s="13"/>
      <c r="AK8" s="34" t="s">
        <v>180</v>
      </c>
      <c r="AL8" s="2" t="s">
        <v>396</v>
      </c>
      <c r="AM8" s="2" t="s">
        <v>240</v>
      </c>
      <c r="AN8" s="2" t="s">
        <v>870</v>
      </c>
      <c r="AO8" s="2" t="s">
        <v>227</v>
      </c>
      <c r="AP8" s="2" t="s">
        <v>87</v>
      </c>
      <c r="AQ8" s="1"/>
      <c r="AR8" s="2" t="s">
        <v>89</v>
      </c>
      <c r="AS8" s="1"/>
      <c r="AT8" s="2" t="s">
        <v>93</v>
      </c>
      <c r="AU8" s="14" t="s">
        <v>1018</v>
      </c>
      <c r="AV8" s="14">
        <v>1</v>
      </c>
      <c r="AW8" s="104">
        <v>3.31</v>
      </c>
      <c r="AX8" s="105">
        <v>2.14</v>
      </c>
      <c r="AY8" s="109">
        <v>2.12</v>
      </c>
      <c r="AZ8" s="107">
        <v>2.36</v>
      </c>
      <c r="BA8" s="106">
        <v>2.62</v>
      </c>
      <c r="BB8" s="108">
        <v>2.37</v>
      </c>
      <c r="BC8" s="106">
        <v>0.63</v>
      </c>
      <c r="BD8" s="108">
        <v>0.76</v>
      </c>
      <c r="BE8" s="107">
        <v>2.2000000000000002</v>
      </c>
      <c r="BF8" s="106">
        <v>5.97</v>
      </c>
      <c r="BG8" s="106">
        <v>6.21</v>
      </c>
      <c r="BH8" s="106">
        <v>3.51</v>
      </c>
      <c r="BI8" s="106">
        <v>2.56</v>
      </c>
      <c r="BJ8" s="8">
        <v>4.92</v>
      </c>
      <c r="BK8" s="9">
        <v>6.47</v>
      </c>
      <c r="BL8" s="9">
        <v>10.039999999999999</v>
      </c>
      <c r="BM8" s="4">
        <v>13.31</v>
      </c>
      <c r="BN8" s="98"/>
      <c r="BO8" s="4">
        <v>3.44</v>
      </c>
      <c r="BP8" s="26">
        <v>1.83</v>
      </c>
      <c r="BQ8" s="25">
        <v>1.27</v>
      </c>
      <c r="BR8" s="53">
        <v>1.25</v>
      </c>
      <c r="BS8" s="53">
        <v>2.25</v>
      </c>
      <c r="BT8" s="54">
        <v>2.86</v>
      </c>
      <c r="BU8" s="53">
        <v>1.74</v>
      </c>
      <c r="BV8" s="54">
        <v>2.23</v>
      </c>
      <c r="BW8" s="55">
        <v>2.61</v>
      </c>
      <c r="BX8" s="53">
        <v>2.86</v>
      </c>
      <c r="BY8" s="53">
        <v>6.17</v>
      </c>
      <c r="BZ8" s="53">
        <v>6.56</v>
      </c>
      <c r="CA8" s="7">
        <v>3.01</v>
      </c>
      <c r="CB8" s="8">
        <v>5.39</v>
      </c>
      <c r="CC8" s="9">
        <v>7.1</v>
      </c>
      <c r="CD8" s="9">
        <v>9.57</v>
      </c>
      <c r="CE8" s="4">
        <v>13.07</v>
      </c>
      <c r="CF8" s="98"/>
      <c r="CG8" s="16">
        <v>27.2</v>
      </c>
      <c r="CH8" s="38">
        <v>29.92</v>
      </c>
      <c r="CI8" s="20">
        <v>30.09</v>
      </c>
      <c r="CJ8" s="18">
        <v>33.21</v>
      </c>
      <c r="CK8" s="17">
        <v>34.29</v>
      </c>
      <c r="CL8" s="19">
        <v>35.57</v>
      </c>
      <c r="CM8" s="17">
        <v>36.46</v>
      </c>
      <c r="CN8" s="19">
        <v>36.14</v>
      </c>
      <c r="CO8" s="18">
        <v>37.03</v>
      </c>
      <c r="CP8" s="17">
        <v>37.159999999999997</v>
      </c>
      <c r="CQ8" s="17">
        <v>38.42</v>
      </c>
      <c r="CR8" s="17">
        <v>40.86</v>
      </c>
      <c r="CS8" s="17">
        <v>44.38</v>
      </c>
      <c r="CT8" s="19">
        <v>46.94</v>
      </c>
      <c r="CU8" s="20">
        <v>47.72</v>
      </c>
      <c r="CV8" s="20">
        <v>42.36</v>
      </c>
      <c r="CW8" s="16">
        <v>44.7</v>
      </c>
      <c r="CX8" s="100"/>
      <c r="CY8" s="16">
        <v>27.23</v>
      </c>
      <c r="CZ8" s="38">
        <v>29.74</v>
      </c>
      <c r="DA8" s="20">
        <v>30.79</v>
      </c>
      <c r="DB8" s="17">
        <v>33.71</v>
      </c>
      <c r="DC8" s="17">
        <v>34.380000000000003</v>
      </c>
      <c r="DD8" s="19">
        <v>35.299999999999997</v>
      </c>
      <c r="DE8" s="17">
        <v>36.82</v>
      </c>
      <c r="DF8" s="19">
        <v>36.32</v>
      </c>
      <c r="DG8" s="18">
        <v>37.76</v>
      </c>
      <c r="DH8" s="17">
        <v>37.020000000000003</v>
      </c>
      <c r="DI8" s="17">
        <v>38.549999999999997</v>
      </c>
      <c r="DJ8" s="17">
        <v>40.14</v>
      </c>
      <c r="DK8" s="17">
        <v>44.44</v>
      </c>
      <c r="DL8" s="19">
        <v>47.07</v>
      </c>
      <c r="DM8" s="20">
        <v>48.89</v>
      </c>
      <c r="DN8" s="20">
        <v>43.98</v>
      </c>
      <c r="DO8" s="16">
        <v>45.59</v>
      </c>
      <c r="DP8" s="100"/>
      <c r="DQ8" s="16">
        <v>1</v>
      </c>
      <c r="DR8" s="20">
        <v>4</v>
      </c>
      <c r="DS8" s="20">
        <v>4</v>
      </c>
      <c r="DT8" s="17">
        <v>2</v>
      </c>
      <c r="DU8" s="17">
        <v>0</v>
      </c>
      <c r="DV8" s="17">
        <v>-4</v>
      </c>
      <c r="DW8" s="17">
        <v>-5</v>
      </c>
      <c r="DX8" s="17">
        <v>-8</v>
      </c>
      <c r="DY8" s="17">
        <v>-2</v>
      </c>
      <c r="DZ8" s="17">
        <v>7</v>
      </c>
      <c r="EA8" s="17">
        <v>15</v>
      </c>
      <c r="EB8" s="17">
        <v>23</v>
      </c>
      <c r="EC8" s="17">
        <v>26</v>
      </c>
      <c r="ED8" s="17">
        <v>21</v>
      </c>
      <c r="EE8" s="20">
        <v>15</v>
      </c>
      <c r="EF8" s="20">
        <v>16</v>
      </c>
      <c r="EG8" s="20">
        <v>18</v>
      </c>
      <c r="EH8" s="101"/>
      <c r="EJ8" s="129">
        <f t="shared" si="1"/>
        <v>-0.12999999999999989</v>
      </c>
      <c r="EK8" s="129">
        <f t="shared" si="2"/>
        <v>0.31000000000000005</v>
      </c>
      <c r="EL8" s="129">
        <f t="shared" si="3"/>
        <v>0.85000000000000009</v>
      </c>
      <c r="EM8" s="129">
        <f t="shared" si="4"/>
        <v>1.1099999999999999</v>
      </c>
      <c r="EN8" s="129">
        <f t="shared" si="5"/>
        <v>0.37000000000000011</v>
      </c>
      <c r="EO8" s="129">
        <f t="shared" si="6"/>
        <v>-0.48999999999999977</v>
      </c>
      <c r="EP8" s="129">
        <f t="shared" si="7"/>
        <v>-1.1099999999999999</v>
      </c>
      <c r="EQ8" s="129">
        <f t="shared" si="8"/>
        <v>-1.47</v>
      </c>
      <c r="ER8" s="129">
        <f t="shared" si="9"/>
        <v>-0.4099999999999997</v>
      </c>
      <c r="ES8" s="129">
        <f t="shared" si="10"/>
        <v>3.11</v>
      </c>
      <c r="ET8" s="129">
        <f t="shared" si="11"/>
        <v>4.0000000000000036E-2</v>
      </c>
      <c r="EU8" s="129">
        <f t="shared" si="12"/>
        <v>-3.05</v>
      </c>
      <c r="EV8" s="129">
        <f t="shared" si="13"/>
        <v>-0.44999999999999973</v>
      </c>
      <c r="EW8" s="129">
        <f t="shared" si="14"/>
        <v>-0.46999999999999975</v>
      </c>
      <c r="EX8" s="129">
        <f t="shared" si="15"/>
        <v>-0.62999999999999989</v>
      </c>
      <c r="EY8" s="129">
        <f t="shared" si="16"/>
        <v>0.46999999999999886</v>
      </c>
      <c r="EZ8" s="129">
        <f t="shared" si="17"/>
        <v>0.24000000000000021</v>
      </c>
      <c r="FA8" s="3" t="s">
        <v>6</v>
      </c>
      <c r="FB8" s="3">
        <v>18</v>
      </c>
      <c r="FC8" s="2">
        <v>12</v>
      </c>
      <c r="FD8" s="2">
        <v>7</v>
      </c>
    </row>
    <row r="9" spans="1:160" ht="14">
      <c r="A9" s="2" t="s">
        <v>1472</v>
      </c>
      <c r="B9" s="2" t="s">
        <v>1666</v>
      </c>
      <c r="C9" s="2">
        <v>15</v>
      </c>
      <c r="D9" s="2">
        <v>1</v>
      </c>
      <c r="E9" s="2">
        <v>51333722</v>
      </c>
      <c r="F9" s="2" t="s">
        <v>91</v>
      </c>
      <c r="G9" s="1" t="s">
        <v>1474</v>
      </c>
      <c r="H9" s="14"/>
      <c r="I9" s="1"/>
      <c r="J9" s="2">
        <v>163.4</v>
      </c>
      <c r="K9" s="2">
        <v>49</v>
      </c>
      <c r="L9" s="2" t="s">
        <v>167</v>
      </c>
      <c r="M9" s="2"/>
      <c r="N9" s="2" t="s">
        <v>158</v>
      </c>
      <c r="O9" s="2" t="s">
        <v>80</v>
      </c>
      <c r="P9" s="30"/>
      <c r="Q9" s="30"/>
      <c r="R9" s="30"/>
      <c r="S9" s="30"/>
      <c r="T9" s="3" t="s">
        <v>6</v>
      </c>
      <c r="U9" s="3">
        <v>14</v>
      </c>
      <c r="V9" s="2">
        <v>10</v>
      </c>
      <c r="W9" s="2">
        <v>8</v>
      </c>
      <c r="X9" s="2" t="s">
        <v>1473</v>
      </c>
      <c r="Y9" s="33"/>
      <c r="Z9" s="3" t="s">
        <v>260</v>
      </c>
      <c r="AA9" s="3">
        <v>54</v>
      </c>
      <c r="AB9" s="2">
        <v>25</v>
      </c>
      <c r="AC9" s="2">
        <v>12</v>
      </c>
      <c r="AD9" s="2"/>
      <c r="AE9" s="33" t="s">
        <v>242</v>
      </c>
      <c r="AF9" s="12" t="s">
        <v>261</v>
      </c>
      <c r="AG9" s="12">
        <v>28</v>
      </c>
      <c r="AH9" s="13">
        <v>19</v>
      </c>
      <c r="AI9" s="13">
        <v>9</v>
      </c>
      <c r="AJ9" s="13"/>
      <c r="AK9" s="34" t="s">
        <v>131</v>
      </c>
      <c r="AL9" s="2" t="s">
        <v>247</v>
      </c>
      <c r="AM9" s="2" t="s">
        <v>760</v>
      </c>
      <c r="AN9" s="2" t="s">
        <v>606</v>
      </c>
      <c r="AO9" s="2" t="s">
        <v>313</v>
      </c>
      <c r="AP9" s="2" t="s">
        <v>87</v>
      </c>
      <c r="AQ9" s="1"/>
      <c r="AR9" s="2" t="s">
        <v>89</v>
      </c>
      <c r="AS9" s="1"/>
      <c r="AT9" s="2" t="s">
        <v>93</v>
      </c>
      <c r="AU9" s="14" t="s">
        <v>258</v>
      </c>
      <c r="AV9" s="14">
        <v>1</v>
      </c>
      <c r="AW9" s="104">
        <v>4.5599999999999996</v>
      </c>
      <c r="AX9" s="105">
        <v>4.62</v>
      </c>
      <c r="AY9" s="109">
        <v>2.71</v>
      </c>
      <c r="AZ9" s="107">
        <v>2.14</v>
      </c>
      <c r="BA9" s="106">
        <v>2.29</v>
      </c>
      <c r="BB9" s="108">
        <v>1.27</v>
      </c>
      <c r="BC9" s="106">
        <v>1.81</v>
      </c>
      <c r="BD9" s="108">
        <v>1.06</v>
      </c>
      <c r="BE9" s="107">
        <v>1.69</v>
      </c>
      <c r="BF9" s="106">
        <v>3.25</v>
      </c>
      <c r="BG9" s="106">
        <v>5.82</v>
      </c>
      <c r="BH9" s="106">
        <v>5.62</v>
      </c>
      <c r="BI9" s="106">
        <v>3.78</v>
      </c>
      <c r="BJ9" s="8">
        <v>4.5199999999999996</v>
      </c>
      <c r="BK9" s="9">
        <v>4.6100000000000003</v>
      </c>
      <c r="BL9" s="9">
        <v>4.8499999999999996</v>
      </c>
      <c r="BM9" s="4">
        <v>8.6300000000000008</v>
      </c>
      <c r="BN9" s="4">
        <v>13.29</v>
      </c>
      <c r="BO9" s="4">
        <v>4.8499999999999996</v>
      </c>
      <c r="BP9" s="26">
        <v>3.76</v>
      </c>
      <c r="BQ9" s="25">
        <v>2.79</v>
      </c>
      <c r="BR9" s="53">
        <v>1.76</v>
      </c>
      <c r="BS9" s="53">
        <v>1.37</v>
      </c>
      <c r="BT9" s="54">
        <v>2.13</v>
      </c>
      <c r="BU9" s="53">
        <v>2.0499999999999998</v>
      </c>
      <c r="BV9" s="54">
        <v>2.4700000000000002</v>
      </c>
      <c r="BW9" s="55">
        <v>2.29</v>
      </c>
      <c r="BX9" s="53">
        <v>5.87</v>
      </c>
      <c r="BY9" s="53">
        <v>6.74</v>
      </c>
      <c r="BZ9" s="53">
        <v>5.78</v>
      </c>
      <c r="CA9" s="7">
        <v>3.65</v>
      </c>
      <c r="CB9" s="8">
        <v>3.62</v>
      </c>
      <c r="CC9" s="9">
        <v>4.83</v>
      </c>
      <c r="CD9" s="9">
        <v>5.61</v>
      </c>
      <c r="CE9" s="4">
        <v>8.84</v>
      </c>
      <c r="CF9" s="4">
        <v>13.27</v>
      </c>
      <c r="CG9" s="16">
        <v>26.67</v>
      </c>
      <c r="CH9" s="38">
        <v>30.84</v>
      </c>
      <c r="CI9" s="20">
        <v>33.409999999999997</v>
      </c>
      <c r="CJ9" s="18">
        <v>33.6</v>
      </c>
      <c r="CK9" s="17">
        <v>34.14</v>
      </c>
      <c r="CL9" s="19">
        <v>35.89</v>
      </c>
      <c r="CM9" s="17">
        <v>35.770000000000003</v>
      </c>
      <c r="CN9" s="19">
        <v>37.9</v>
      </c>
      <c r="CO9" s="18">
        <v>38.44</v>
      </c>
      <c r="CP9" s="17">
        <v>39.29</v>
      </c>
      <c r="CQ9" s="17">
        <v>40.770000000000003</v>
      </c>
      <c r="CR9" s="17">
        <v>40.549999999999997</v>
      </c>
      <c r="CS9" s="17">
        <v>43.97</v>
      </c>
      <c r="CT9" s="19">
        <v>46.43</v>
      </c>
      <c r="CU9" s="20">
        <v>47.76</v>
      </c>
      <c r="CV9" s="20">
        <v>45.85</v>
      </c>
      <c r="CW9" s="16">
        <v>43.93</v>
      </c>
      <c r="CX9" s="16">
        <v>38.11</v>
      </c>
      <c r="CY9" s="16">
        <v>26.9</v>
      </c>
      <c r="CZ9" s="38">
        <v>30.89</v>
      </c>
      <c r="DA9" s="20">
        <v>33.090000000000003</v>
      </c>
      <c r="DB9" s="17">
        <v>33.82</v>
      </c>
      <c r="DC9" s="17">
        <v>34.380000000000003</v>
      </c>
      <c r="DD9" s="19">
        <v>35.799999999999997</v>
      </c>
      <c r="DE9" s="17">
        <v>35.79</v>
      </c>
      <c r="DF9" s="19">
        <v>37.15</v>
      </c>
      <c r="DG9" s="18">
        <v>38.67</v>
      </c>
      <c r="DH9" s="17">
        <v>39.01</v>
      </c>
      <c r="DI9" s="17">
        <v>41.01</v>
      </c>
      <c r="DJ9" s="17">
        <v>40.53</v>
      </c>
      <c r="DK9" s="17">
        <v>44.07</v>
      </c>
      <c r="DL9" s="19">
        <v>46.8</v>
      </c>
      <c r="DM9" s="20">
        <v>47.18</v>
      </c>
      <c r="DN9" s="20">
        <v>45.23</v>
      </c>
      <c r="DO9" s="16">
        <v>43.76</v>
      </c>
      <c r="DP9" s="16">
        <v>38.69</v>
      </c>
      <c r="DQ9" s="16">
        <v>3</v>
      </c>
      <c r="DR9" s="20">
        <v>2</v>
      </c>
      <c r="DS9" s="20">
        <v>1</v>
      </c>
      <c r="DT9" s="17">
        <v>0</v>
      </c>
      <c r="DU9" s="17">
        <v>-2</v>
      </c>
      <c r="DV9" s="17">
        <v>-6</v>
      </c>
      <c r="DW9" s="17">
        <v>-10</v>
      </c>
      <c r="DX9" s="17">
        <v>-12</v>
      </c>
      <c r="DY9" s="17">
        <v>-14</v>
      </c>
      <c r="DZ9" s="17">
        <v>-12</v>
      </c>
      <c r="EA9" s="17">
        <v>-10</v>
      </c>
      <c r="EB9" s="17">
        <v>-7</v>
      </c>
      <c r="EC9" s="17">
        <v>-2</v>
      </c>
      <c r="ED9" s="17">
        <v>-2</v>
      </c>
      <c r="EE9" s="20">
        <v>0</v>
      </c>
      <c r="EF9" s="20">
        <v>3</v>
      </c>
      <c r="EG9" s="20">
        <v>1</v>
      </c>
      <c r="EH9" s="20">
        <v>0</v>
      </c>
      <c r="EJ9" s="129">
        <f t="shared" si="1"/>
        <v>-0.29000000000000004</v>
      </c>
      <c r="EK9" s="129">
        <f t="shared" si="2"/>
        <v>0.86000000000000032</v>
      </c>
      <c r="EL9" s="129">
        <f t="shared" si="3"/>
        <v>-8.0000000000000071E-2</v>
      </c>
      <c r="EM9" s="129">
        <f t="shared" si="4"/>
        <v>0.38000000000000012</v>
      </c>
      <c r="EN9" s="129">
        <f t="shared" si="5"/>
        <v>0.91999999999999993</v>
      </c>
      <c r="EO9" s="129">
        <f t="shared" si="6"/>
        <v>-0.85999999999999988</v>
      </c>
      <c r="EP9" s="129">
        <f t="shared" si="7"/>
        <v>-0.23999999999999977</v>
      </c>
      <c r="EQ9" s="129">
        <f t="shared" si="8"/>
        <v>-1.4100000000000001</v>
      </c>
      <c r="ER9" s="129">
        <f t="shared" si="9"/>
        <v>-0.60000000000000009</v>
      </c>
      <c r="ES9" s="129">
        <f t="shared" si="10"/>
        <v>-2.62</v>
      </c>
      <c r="ET9" s="129">
        <f t="shared" si="11"/>
        <v>-0.91999999999999993</v>
      </c>
      <c r="EU9" s="129">
        <f t="shared" si="12"/>
        <v>-0.16000000000000014</v>
      </c>
      <c r="EV9" s="129">
        <f t="shared" si="13"/>
        <v>0.12999999999999989</v>
      </c>
      <c r="EW9" s="129">
        <f t="shared" si="14"/>
        <v>0.89999999999999947</v>
      </c>
      <c r="EX9" s="129">
        <f t="shared" si="15"/>
        <v>-0.21999999999999975</v>
      </c>
      <c r="EY9" s="129">
        <f t="shared" si="16"/>
        <v>-0.76000000000000068</v>
      </c>
      <c r="EZ9" s="129">
        <f t="shared" si="17"/>
        <v>-0.20999999999999908</v>
      </c>
      <c r="FA9" s="3" t="s">
        <v>6</v>
      </c>
      <c r="FB9" s="3">
        <v>14</v>
      </c>
      <c r="FC9" s="2">
        <v>10</v>
      </c>
      <c r="FD9" s="2">
        <v>8</v>
      </c>
    </row>
    <row r="10" spans="1:160" ht="14">
      <c r="A10" s="2" t="s">
        <v>1387</v>
      </c>
      <c r="B10" s="2" t="s">
        <v>1666</v>
      </c>
      <c r="C10" s="2">
        <v>13</v>
      </c>
      <c r="D10" s="2">
        <v>4</v>
      </c>
      <c r="E10" s="2">
        <v>49550478</v>
      </c>
      <c r="F10" s="2" t="s">
        <v>91</v>
      </c>
      <c r="G10" s="1" t="s">
        <v>1389</v>
      </c>
      <c r="H10" s="14"/>
      <c r="I10" s="1"/>
      <c r="J10" s="2">
        <v>160.6</v>
      </c>
      <c r="K10" s="2">
        <v>48.5</v>
      </c>
      <c r="L10" s="2" t="s">
        <v>167</v>
      </c>
      <c r="M10" s="2"/>
      <c r="N10" s="2" t="s">
        <v>79</v>
      </c>
      <c r="O10" s="2" t="s">
        <v>80</v>
      </c>
      <c r="P10" s="30"/>
      <c r="Q10" s="30"/>
      <c r="R10" s="30"/>
      <c r="S10" s="30"/>
      <c r="T10" s="3" t="s">
        <v>6</v>
      </c>
      <c r="U10" s="3">
        <v>16</v>
      </c>
      <c r="V10" s="2">
        <v>12</v>
      </c>
      <c r="W10" s="2">
        <v>8</v>
      </c>
      <c r="X10" s="2" t="s">
        <v>363</v>
      </c>
      <c r="Y10" s="33"/>
      <c r="Z10" s="3" t="s">
        <v>137</v>
      </c>
      <c r="AA10" s="3">
        <v>47</v>
      </c>
      <c r="AB10" s="2">
        <v>35</v>
      </c>
      <c r="AC10" s="2">
        <v>29</v>
      </c>
      <c r="AD10" s="2"/>
      <c r="AE10" s="33" t="s">
        <v>443</v>
      </c>
      <c r="AF10" s="12" t="s">
        <v>116</v>
      </c>
      <c r="AG10" s="12">
        <v>29</v>
      </c>
      <c r="AH10" s="13">
        <v>18</v>
      </c>
      <c r="AI10" s="13">
        <v>10</v>
      </c>
      <c r="AJ10" s="13"/>
      <c r="AK10" s="34" t="s">
        <v>180</v>
      </c>
      <c r="AL10" s="2" t="s">
        <v>117</v>
      </c>
      <c r="AM10" s="2" t="s">
        <v>248</v>
      </c>
      <c r="AN10" s="2" t="s">
        <v>342</v>
      </c>
      <c r="AO10" s="2" t="s">
        <v>422</v>
      </c>
      <c r="AP10" s="2" t="s">
        <v>87</v>
      </c>
      <c r="AQ10" s="1"/>
      <c r="AR10" s="2" t="s">
        <v>89</v>
      </c>
      <c r="AS10" s="1"/>
      <c r="AT10" s="2" t="s">
        <v>93</v>
      </c>
      <c r="AU10" s="14" t="s">
        <v>1320</v>
      </c>
      <c r="AV10" s="14">
        <v>1</v>
      </c>
      <c r="AW10" s="104">
        <v>3.79</v>
      </c>
      <c r="AX10" s="105">
        <v>3.06</v>
      </c>
      <c r="AY10" s="109">
        <v>3.11</v>
      </c>
      <c r="AZ10" s="107">
        <v>2.5</v>
      </c>
      <c r="BA10" s="106">
        <v>3.34</v>
      </c>
      <c r="BB10" s="108">
        <v>2.06</v>
      </c>
      <c r="BC10" s="106">
        <v>2.0099999999999998</v>
      </c>
      <c r="BD10" s="108">
        <v>2.61</v>
      </c>
      <c r="BE10" s="107">
        <v>3.11</v>
      </c>
      <c r="BF10" s="106">
        <v>4.17</v>
      </c>
      <c r="BG10" s="106">
        <v>5.15</v>
      </c>
      <c r="BH10" s="106">
        <v>5.53</v>
      </c>
      <c r="BI10" s="106">
        <v>3.31</v>
      </c>
      <c r="BJ10" s="4">
        <v>3.51</v>
      </c>
      <c r="BK10" s="9">
        <v>4.4400000000000004</v>
      </c>
      <c r="BL10" s="9">
        <v>6.99</v>
      </c>
      <c r="BM10" s="4">
        <v>10.78</v>
      </c>
      <c r="BN10" s="4">
        <v>16.34</v>
      </c>
      <c r="BO10" s="4">
        <v>3.34</v>
      </c>
      <c r="BP10" s="26">
        <v>2.9</v>
      </c>
      <c r="BQ10" s="25">
        <v>2.2400000000000002</v>
      </c>
      <c r="BR10" s="53">
        <v>0.95</v>
      </c>
      <c r="BS10" s="53">
        <v>1.62</v>
      </c>
      <c r="BT10" s="54">
        <v>1.99</v>
      </c>
      <c r="BU10" s="53">
        <v>2.37</v>
      </c>
      <c r="BV10" s="54">
        <v>2.25</v>
      </c>
      <c r="BW10" s="55">
        <v>3.17</v>
      </c>
      <c r="BX10" s="53">
        <v>4.6100000000000003</v>
      </c>
      <c r="BY10" s="53">
        <v>5.9</v>
      </c>
      <c r="BZ10" s="53">
        <v>4.7300000000000004</v>
      </c>
      <c r="CA10" s="7">
        <v>3.77</v>
      </c>
      <c r="CB10" s="4">
        <v>3.51</v>
      </c>
      <c r="CC10" s="9">
        <v>5.89</v>
      </c>
      <c r="CD10" s="9">
        <v>8.2200000000000006</v>
      </c>
      <c r="CE10" s="4">
        <v>10.91</v>
      </c>
      <c r="CF10" s="4">
        <v>16.96</v>
      </c>
      <c r="CG10" s="16">
        <v>24.78</v>
      </c>
      <c r="CH10" s="38">
        <v>29.98</v>
      </c>
      <c r="CI10" s="20">
        <v>32.06</v>
      </c>
      <c r="CJ10" s="18">
        <v>34.57</v>
      </c>
      <c r="CK10" s="17">
        <v>35.299999999999997</v>
      </c>
      <c r="CL10" s="19">
        <v>36.03</v>
      </c>
      <c r="CM10" s="17">
        <v>36.119999999999997</v>
      </c>
      <c r="CN10" s="19">
        <v>37.450000000000003</v>
      </c>
      <c r="CO10" s="18">
        <v>38.119999999999997</v>
      </c>
      <c r="CP10" s="17">
        <v>38.44</v>
      </c>
      <c r="CQ10" s="17">
        <v>40.03</v>
      </c>
      <c r="CR10" s="17">
        <v>41.52</v>
      </c>
      <c r="CS10" s="17">
        <v>42.9</v>
      </c>
      <c r="CT10" s="16">
        <v>44.16</v>
      </c>
      <c r="CU10" s="20">
        <v>48.41</v>
      </c>
      <c r="CV10" s="20">
        <v>45.49</v>
      </c>
      <c r="CW10" s="16">
        <v>42.58</v>
      </c>
      <c r="CX10" s="16">
        <v>43.55</v>
      </c>
      <c r="CY10" s="16">
        <v>25.08</v>
      </c>
      <c r="CZ10" s="38">
        <v>29.62</v>
      </c>
      <c r="DA10" s="20">
        <v>33.04</v>
      </c>
      <c r="DB10" s="17">
        <v>34.01</v>
      </c>
      <c r="DC10" s="17">
        <v>35.03</v>
      </c>
      <c r="DD10" s="19">
        <v>36.94</v>
      </c>
      <c r="DE10" s="17">
        <v>36.409999999999997</v>
      </c>
      <c r="DF10" s="19">
        <v>37.56</v>
      </c>
      <c r="DG10" s="18">
        <v>38.67</v>
      </c>
      <c r="DH10" s="17">
        <v>39.5</v>
      </c>
      <c r="DI10" s="17">
        <v>40.51</v>
      </c>
      <c r="DJ10" s="17">
        <v>41.61</v>
      </c>
      <c r="DK10" s="17">
        <v>43.98</v>
      </c>
      <c r="DL10" s="16">
        <v>44.03</v>
      </c>
      <c r="DM10" s="20">
        <v>48.43</v>
      </c>
      <c r="DN10" s="20">
        <v>45.15</v>
      </c>
      <c r="DO10" s="16">
        <v>42.89</v>
      </c>
      <c r="DP10" s="16">
        <v>43.05</v>
      </c>
      <c r="DQ10" s="16">
        <v>3</v>
      </c>
      <c r="DR10" s="20">
        <v>4</v>
      </c>
      <c r="DS10" s="20">
        <v>4</v>
      </c>
      <c r="DT10" s="17">
        <v>0</v>
      </c>
      <c r="DU10" s="17">
        <v>-6</v>
      </c>
      <c r="DV10" s="17">
        <v>-11</v>
      </c>
      <c r="DW10" s="17">
        <v>-13</v>
      </c>
      <c r="DX10" s="17">
        <v>-15</v>
      </c>
      <c r="DY10" s="17">
        <v>-15</v>
      </c>
      <c r="DZ10" s="17">
        <v>-13</v>
      </c>
      <c r="EA10" s="17">
        <v>-9</v>
      </c>
      <c r="EB10" s="17">
        <v>-4</v>
      </c>
      <c r="EC10" s="17">
        <v>0</v>
      </c>
      <c r="ED10" s="20">
        <v>2</v>
      </c>
      <c r="EE10" s="20">
        <v>2</v>
      </c>
      <c r="EF10" s="20">
        <v>0</v>
      </c>
      <c r="EG10" s="20">
        <v>1</v>
      </c>
      <c r="EH10" s="20">
        <v>2</v>
      </c>
      <c r="EJ10" s="129">
        <f t="shared" si="1"/>
        <v>0.45000000000000018</v>
      </c>
      <c r="EK10" s="129">
        <f t="shared" si="2"/>
        <v>0.16000000000000014</v>
      </c>
      <c r="EL10" s="129">
        <f t="shared" si="3"/>
        <v>0.86999999999999966</v>
      </c>
      <c r="EM10" s="129">
        <f t="shared" si="4"/>
        <v>1.55</v>
      </c>
      <c r="EN10" s="129">
        <f t="shared" si="5"/>
        <v>1.7199999999999998</v>
      </c>
      <c r="EO10" s="129">
        <f t="shared" si="6"/>
        <v>7.0000000000000062E-2</v>
      </c>
      <c r="EP10" s="129">
        <f t="shared" si="7"/>
        <v>-0.36000000000000032</v>
      </c>
      <c r="EQ10" s="129">
        <f t="shared" si="8"/>
        <v>0.35999999999999988</v>
      </c>
      <c r="ER10" s="129">
        <f t="shared" si="9"/>
        <v>-6.0000000000000053E-2</v>
      </c>
      <c r="ES10" s="129">
        <f t="shared" si="10"/>
        <v>-0.44000000000000039</v>
      </c>
      <c r="ET10" s="129">
        <f t="shared" si="11"/>
        <v>-0.75</v>
      </c>
      <c r="EU10" s="129">
        <f t="shared" si="12"/>
        <v>0.79999999999999982</v>
      </c>
      <c r="EV10" s="129">
        <f t="shared" si="13"/>
        <v>-0.45999999999999996</v>
      </c>
      <c r="EW10" s="129">
        <f t="shared" si="14"/>
        <v>0</v>
      </c>
      <c r="EX10" s="129">
        <f t="shared" si="15"/>
        <v>-1.4499999999999993</v>
      </c>
      <c r="EY10" s="129">
        <f t="shared" si="16"/>
        <v>-1.2300000000000004</v>
      </c>
      <c r="EZ10" s="129">
        <f t="shared" si="17"/>
        <v>-0.13000000000000078</v>
      </c>
      <c r="FA10" s="3" t="s">
        <v>6</v>
      </c>
      <c r="FB10" s="3">
        <v>16</v>
      </c>
      <c r="FC10" s="2">
        <v>12</v>
      </c>
      <c r="FD10" s="2">
        <v>8</v>
      </c>
    </row>
    <row r="11" spans="1:160" ht="14">
      <c r="A11" s="2" t="s">
        <v>928</v>
      </c>
      <c r="B11" s="2" t="s">
        <v>1666</v>
      </c>
      <c r="C11" s="2">
        <v>19</v>
      </c>
      <c r="D11" s="2">
        <v>0</v>
      </c>
      <c r="E11" s="2">
        <v>50137534</v>
      </c>
      <c r="F11" s="2" t="s">
        <v>91</v>
      </c>
      <c r="G11" s="1" t="s">
        <v>814</v>
      </c>
      <c r="H11" s="14"/>
      <c r="I11" s="1"/>
      <c r="J11" s="2">
        <v>156.1</v>
      </c>
      <c r="K11" s="2">
        <v>48.6</v>
      </c>
      <c r="L11" s="2" t="s">
        <v>167</v>
      </c>
      <c r="M11" s="2"/>
      <c r="N11" s="2" t="s">
        <v>99</v>
      </c>
      <c r="O11" s="2" t="s">
        <v>335</v>
      </c>
      <c r="P11" s="30" t="s">
        <v>168</v>
      </c>
      <c r="Q11" s="30"/>
      <c r="R11" s="30"/>
      <c r="S11" s="30"/>
      <c r="T11" s="3" t="s">
        <v>48</v>
      </c>
      <c r="U11" s="3">
        <v>18</v>
      </c>
      <c r="V11" s="2">
        <v>18</v>
      </c>
      <c r="W11" s="2">
        <v>9</v>
      </c>
      <c r="X11" s="2" t="s">
        <v>280</v>
      </c>
      <c r="Y11" s="33"/>
      <c r="Z11" s="3" t="s">
        <v>115</v>
      </c>
      <c r="AA11" s="3">
        <v>47</v>
      </c>
      <c r="AB11" s="2">
        <v>38</v>
      </c>
      <c r="AC11" s="2">
        <v>28</v>
      </c>
      <c r="AD11" s="2"/>
      <c r="AE11" s="33" t="s">
        <v>443</v>
      </c>
      <c r="AF11" s="12" t="s">
        <v>116</v>
      </c>
      <c r="AG11" s="12">
        <v>48</v>
      </c>
      <c r="AH11" s="13">
        <v>35</v>
      </c>
      <c r="AI11" s="13">
        <v>13</v>
      </c>
      <c r="AJ11" s="13"/>
      <c r="AK11" s="34" t="s">
        <v>180</v>
      </c>
      <c r="AL11" s="2" t="s">
        <v>247</v>
      </c>
      <c r="AM11" s="2" t="s">
        <v>240</v>
      </c>
      <c r="AN11" s="2" t="s">
        <v>342</v>
      </c>
      <c r="AO11" s="2" t="s">
        <v>151</v>
      </c>
      <c r="AP11" s="2" t="s">
        <v>87</v>
      </c>
      <c r="AQ11" s="1"/>
      <c r="AR11" s="2" t="s">
        <v>89</v>
      </c>
      <c r="AS11" s="1"/>
      <c r="AT11" s="2" t="s">
        <v>93</v>
      </c>
      <c r="AU11" s="14" t="s">
        <v>931</v>
      </c>
      <c r="AV11" s="14">
        <v>1</v>
      </c>
      <c r="AW11" s="104">
        <v>3.26</v>
      </c>
      <c r="AX11" s="105">
        <v>3.56</v>
      </c>
      <c r="AY11" s="109">
        <v>3.27</v>
      </c>
      <c r="AZ11" s="107">
        <v>2.87</v>
      </c>
      <c r="BA11" s="106">
        <v>1.66</v>
      </c>
      <c r="BB11" s="108">
        <v>1.34</v>
      </c>
      <c r="BC11" s="106">
        <v>0.62</v>
      </c>
      <c r="BD11" s="108">
        <v>1.18</v>
      </c>
      <c r="BE11" s="107">
        <v>2.2799999999999998</v>
      </c>
      <c r="BF11" s="106">
        <v>3.77</v>
      </c>
      <c r="BG11" s="106">
        <v>5.94</v>
      </c>
      <c r="BH11" s="106">
        <v>6.17</v>
      </c>
      <c r="BI11" s="106">
        <v>3.85</v>
      </c>
      <c r="BJ11" s="8">
        <v>4.0999999999999996</v>
      </c>
      <c r="BK11" s="7">
        <v>5.13</v>
      </c>
      <c r="BL11" s="9">
        <v>7.51</v>
      </c>
      <c r="BM11" s="4">
        <v>11.19</v>
      </c>
      <c r="BN11" s="4">
        <v>14.34</v>
      </c>
      <c r="BO11" s="4">
        <v>3.18</v>
      </c>
      <c r="BP11" s="26">
        <v>3.01</v>
      </c>
      <c r="BQ11" s="25">
        <v>1.59</v>
      </c>
      <c r="BR11" s="53">
        <v>1.45</v>
      </c>
      <c r="BS11" s="53">
        <v>1.42</v>
      </c>
      <c r="BT11" s="54">
        <v>1.1100000000000001</v>
      </c>
      <c r="BU11" s="53">
        <v>0.51</v>
      </c>
      <c r="BV11" s="54">
        <v>2.2400000000000002</v>
      </c>
      <c r="BW11" s="55">
        <v>3.13</v>
      </c>
      <c r="BX11" s="53">
        <v>5.31</v>
      </c>
      <c r="BY11" s="53">
        <v>4.75</v>
      </c>
      <c r="BZ11" s="53">
        <v>3.14</v>
      </c>
      <c r="CA11" s="7">
        <v>2.94</v>
      </c>
      <c r="CB11" s="8">
        <v>3.52</v>
      </c>
      <c r="CC11" s="7">
        <v>5.69</v>
      </c>
      <c r="CD11" s="9">
        <v>8.2799999999999994</v>
      </c>
      <c r="CE11" s="4">
        <v>10.59</v>
      </c>
      <c r="CF11" s="4">
        <v>15.39</v>
      </c>
      <c r="CG11" s="16">
        <v>25.47</v>
      </c>
      <c r="CH11" s="38">
        <v>28.2</v>
      </c>
      <c r="CI11" s="20">
        <v>32.76</v>
      </c>
      <c r="CJ11" s="18">
        <v>33.61</v>
      </c>
      <c r="CK11" s="17">
        <v>35.92</v>
      </c>
      <c r="CL11" s="19">
        <v>36.19</v>
      </c>
      <c r="CM11" s="17">
        <v>36.71</v>
      </c>
      <c r="CN11" s="19">
        <v>37.01</v>
      </c>
      <c r="CO11" s="18">
        <v>38.020000000000003</v>
      </c>
      <c r="CP11" s="17">
        <v>38.35</v>
      </c>
      <c r="CQ11" s="17">
        <v>39.35</v>
      </c>
      <c r="CR11" s="17">
        <v>39.78</v>
      </c>
      <c r="CS11" s="17">
        <v>41.42</v>
      </c>
      <c r="CT11" s="19">
        <v>43.71</v>
      </c>
      <c r="CU11" s="17">
        <v>47.08</v>
      </c>
      <c r="CV11" s="20">
        <v>43.48</v>
      </c>
      <c r="CW11" s="16">
        <v>41.47</v>
      </c>
      <c r="CX11" s="16">
        <v>42.45</v>
      </c>
      <c r="CY11" s="16">
        <v>25.43</v>
      </c>
      <c r="CZ11" s="38">
        <v>29.5</v>
      </c>
      <c r="DA11" s="20">
        <v>33.22</v>
      </c>
      <c r="DB11" s="17">
        <v>33.71</v>
      </c>
      <c r="DC11" s="17">
        <v>35.9</v>
      </c>
      <c r="DD11" s="19">
        <v>35.409999999999997</v>
      </c>
      <c r="DE11" s="17">
        <v>36.57</v>
      </c>
      <c r="DF11" s="19">
        <v>37.54</v>
      </c>
      <c r="DG11" s="18">
        <v>38.020000000000003</v>
      </c>
      <c r="DH11" s="17">
        <v>39.35</v>
      </c>
      <c r="DI11" s="17">
        <v>40.380000000000003</v>
      </c>
      <c r="DJ11" s="17">
        <v>40.22</v>
      </c>
      <c r="DK11" s="17">
        <v>41.11</v>
      </c>
      <c r="DL11" s="19">
        <v>44.41</v>
      </c>
      <c r="DM11" s="17">
        <v>47.84</v>
      </c>
      <c r="DN11" s="20">
        <v>43.66</v>
      </c>
      <c r="DO11" s="16">
        <v>41.11</v>
      </c>
      <c r="DP11" s="16">
        <v>42.65</v>
      </c>
      <c r="DQ11" s="16">
        <v>0</v>
      </c>
      <c r="DR11" s="20">
        <v>2</v>
      </c>
      <c r="DS11" s="20">
        <v>2</v>
      </c>
      <c r="DT11" s="17">
        <v>0</v>
      </c>
      <c r="DU11" s="17">
        <v>-2</v>
      </c>
      <c r="DV11" s="17">
        <v>-7</v>
      </c>
      <c r="DW11" s="17">
        <v>-10</v>
      </c>
      <c r="DX11" s="17">
        <v>-10</v>
      </c>
      <c r="DY11" s="17">
        <v>-7</v>
      </c>
      <c r="DZ11" s="17">
        <v>-2</v>
      </c>
      <c r="EA11" s="17">
        <v>6</v>
      </c>
      <c r="EB11" s="17">
        <v>13</v>
      </c>
      <c r="EC11" s="17">
        <v>15</v>
      </c>
      <c r="ED11" s="17">
        <v>15</v>
      </c>
      <c r="EE11" s="17">
        <v>10</v>
      </c>
      <c r="EF11" s="20">
        <v>7</v>
      </c>
      <c r="EG11" s="20">
        <v>4</v>
      </c>
      <c r="EH11" s="20">
        <v>3</v>
      </c>
      <c r="EJ11" s="129">
        <f t="shared" si="1"/>
        <v>7.9999999999999627E-2</v>
      </c>
      <c r="EK11" s="129">
        <f t="shared" si="2"/>
        <v>0.55000000000000027</v>
      </c>
      <c r="EL11" s="129">
        <f t="shared" si="3"/>
        <v>1.68</v>
      </c>
      <c r="EM11" s="129">
        <f t="shared" si="4"/>
        <v>1.4200000000000002</v>
      </c>
      <c r="EN11" s="129">
        <f t="shared" si="5"/>
        <v>0.24</v>
      </c>
      <c r="EO11" s="129">
        <f t="shared" si="6"/>
        <v>0.22999999999999998</v>
      </c>
      <c r="EP11" s="129">
        <f t="shared" si="7"/>
        <v>0.10999999999999999</v>
      </c>
      <c r="EQ11" s="129">
        <f t="shared" si="8"/>
        <v>-1.0600000000000003</v>
      </c>
      <c r="ER11" s="129">
        <f t="shared" si="9"/>
        <v>-0.85000000000000009</v>
      </c>
      <c r="ES11" s="129">
        <f t="shared" si="10"/>
        <v>-1.5399999999999996</v>
      </c>
      <c r="ET11" s="129">
        <f t="shared" si="11"/>
        <v>1.1900000000000004</v>
      </c>
      <c r="EU11" s="129">
        <f t="shared" si="12"/>
        <v>3.03</v>
      </c>
      <c r="EV11" s="129">
        <f t="shared" si="13"/>
        <v>0.91000000000000014</v>
      </c>
      <c r="EW11" s="129">
        <f t="shared" si="14"/>
        <v>0.57999999999999963</v>
      </c>
      <c r="EX11" s="129">
        <f t="shared" si="15"/>
        <v>-0.5600000000000005</v>
      </c>
      <c r="EY11" s="129">
        <f t="shared" si="16"/>
        <v>-0.76999999999999957</v>
      </c>
      <c r="EZ11" s="129">
        <f t="shared" si="17"/>
        <v>0.59999999999999964</v>
      </c>
      <c r="FA11" s="3" t="s">
        <v>48</v>
      </c>
      <c r="FB11" s="3">
        <v>18</v>
      </c>
      <c r="FC11" s="2">
        <v>18</v>
      </c>
      <c r="FD11" s="2">
        <v>9</v>
      </c>
    </row>
    <row r="12" spans="1:160" ht="14">
      <c r="A12" s="2" t="s">
        <v>1019</v>
      </c>
      <c r="B12" s="2" t="s">
        <v>1666</v>
      </c>
      <c r="C12" s="2">
        <v>18</v>
      </c>
      <c r="D12" s="2">
        <v>8</v>
      </c>
      <c r="E12" s="2">
        <v>50327128</v>
      </c>
      <c r="F12" s="2" t="s">
        <v>91</v>
      </c>
      <c r="G12" s="1" t="s">
        <v>1023</v>
      </c>
      <c r="H12" s="14"/>
      <c r="I12" s="1"/>
      <c r="J12" s="2">
        <v>168</v>
      </c>
      <c r="K12" s="2">
        <v>67.5</v>
      </c>
      <c r="L12" s="2" t="s">
        <v>167</v>
      </c>
      <c r="M12" s="2"/>
      <c r="N12" s="2" t="s">
        <v>99</v>
      </c>
      <c r="O12" s="2" t="s">
        <v>279</v>
      </c>
      <c r="P12" s="30"/>
      <c r="Q12" s="30"/>
      <c r="R12" s="30"/>
      <c r="S12" s="30"/>
      <c r="T12" s="3" t="s">
        <v>17</v>
      </c>
      <c r="U12" s="3">
        <v>16</v>
      </c>
      <c r="V12" s="2">
        <v>12</v>
      </c>
      <c r="W12" s="2">
        <v>9</v>
      </c>
      <c r="X12" s="2" t="s">
        <v>280</v>
      </c>
      <c r="Y12" s="33"/>
      <c r="Z12" s="3" t="s">
        <v>101</v>
      </c>
      <c r="AA12" s="3">
        <v>26</v>
      </c>
      <c r="AB12" s="2">
        <v>19</v>
      </c>
      <c r="AC12" s="2">
        <v>17</v>
      </c>
      <c r="AD12" s="2"/>
      <c r="AE12" s="33" t="s">
        <v>209</v>
      </c>
      <c r="AF12" s="12" t="s">
        <v>138</v>
      </c>
      <c r="AG12" s="12">
        <v>46</v>
      </c>
      <c r="AH12" s="13">
        <v>29</v>
      </c>
      <c r="AI12" s="13">
        <v>23</v>
      </c>
      <c r="AJ12" s="13"/>
      <c r="AK12" s="34" t="s">
        <v>180</v>
      </c>
      <c r="AL12" s="2" t="s">
        <v>239</v>
      </c>
      <c r="AM12" s="2" t="s">
        <v>202</v>
      </c>
      <c r="AN12" s="2" t="s">
        <v>870</v>
      </c>
      <c r="AO12" s="2" t="s">
        <v>141</v>
      </c>
      <c r="AP12" s="2" t="s">
        <v>87</v>
      </c>
      <c r="AQ12" s="1"/>
      <c r="AR12" s="2" t="s">
        <v>89</v>
      </c>
      <c r="AS12" s="1"/>
      <c r="AT12" s="2" t="s">
        <v>93</v>
      </c>
      <c r="AU12" s="14" t="s">
        <v>1024</v>
      </c>
      <c r="AV12" s="14">
        <v>1</v>
      </c>
      <c r="AW12" s="104">
        <v>3.11</v>
      </c>
      <c r="AX12" s="105">
        <v>2.71</v>
      </c>
      <c r="AY12" s="109">
        <v>1.85</v>
      </c>
      <c r="AZ12" s="105">
        <v>1.39</v>
      </c>
      <c r="BA12" s="106">
        <v>1.06</v>
      </c>
      <c r="BB12" s="108">
        <v>1.76</v>
      </c>
      <c r="BC12" s="106">
        <v>1.63</v>
      </c>
      <c r="BD12" s="108">
        <v>1.54</v>
      </c>
      <c r="BE12" s="107">
        <v>1.39</v>
      </c>
      <c r="BF12" s="106">
        <v>1.88</v>
      </c>
      <c r="BG12" s="106">
        <v>2.68</v>
      </c>
      <c r="BH12" s="106">
        <v>5.1100000000000003</v>
      </c>
      <c r="BI12" s="106">
        <v>3.17</v>
      </c>
      <c r="BJ12" s="8">
        <v>3.68</v>
      </c>
      <c r="BK12" s="7">
        <v>5.12</v>
      </c>
      <c r="BL12" s="9">
        <v>6.82</v>
      </c>
      <c r="BM12" s="4">
        <v>10.69</v>
      </c>
      <c r="BN12" s="4">
        <v>17.38</v>
      </c>
      <c r="BO12" s="4">
        <v>2.99</v>
      </c>
      <c r="BP12" s="26">
        <v>1.73</v>
      </c>
      <c r="BQ12" s="25">
        <v>0.8</v>
      </c>
      <c r="BR12" s="25">
        <v>0.56000000000000005</v>
      </c>
      <c r="BS12" s="53">
        <v>0.95</v>
      </c>
      <c r="BT12" s="54">
        <v>0.95</v>
      </c>
      <c r="BU12" s="53">
        <v>1.74</v>
      </c>
      <c r="BV12" s="54">
        <v>1.37</v>
      </c>
      <c r="BW12" s="55">
        <v>2.4900000000000002</v>
      </c>
      <c r="BX12" s="53">
        <v>2.78</v>
      </c>
      <c r="BY12" s="53">
        <v>3.11</v>
      </c>
      <c r="BZ12" s="53">
        <v>5.07</v>
      </c>
      <c r="CA12" s="7">
        <v>2.62</v>
      </c>
      <c r="CB12" s="8">
        <v>3.56</v>
      </c>
      <c r="CC12" s="7">
        <v>6.28</v>
      </c>
      <c r="CD12" s="9">
        <v>7.4</v>
      </c>
      <c r="CE12" s="4">
        <v>10.45</v>
      </c>
      <c r="CF12" s="4">
        <v>17.41</v>
      </c>
      <c r="CG12" s="16">
        <v>25.51</v>
      </c>
      <c r="CH12" s="38">
        <v>29.83</v>
      </c>
      <c r="CI12" s="20">
        <v>32.549999999999997</v>
      </c>
      <c r="CJ12" s="38">
        <v>35.04</v>
      </c>
      <c r="CK12" s="17">
        <v>36.82</v>
      </c>
      <c r="CL12" s="19">
        <v>37.76</v>
      </c>
      <c r="CM12" s="17">
        <v>38.1</v>
      </c>
      <c r="CN12" s="19">
        <v>38.86</v>
      </c>
      <c r="CO12" s="18">
        <v>38.9</v>
      </c>
      <c r="CP12" s="17">
        <v>39.33</v>
      </c>
      <c r="CQ12" s="17">
        <v>39.380000000000003</v>
      </c>
      <c r="CR12" s="17">
        <v>40.21</v>
      </c>
      <c r="CS12" s="17">
        <v>44.55</v>
      </c>
      <c r="CT12" s="19">
        <v>44.25</v>
      </c>
      <c r="CU12" s="17">
        <v>48.96</v>
      </c>
      <c r="CV12" s="20">
        <v>45.07</v>
      </c>
      <c r="CW12" s="16">
        <v>44.42</v>
      </c>
      <c r="CX12" s="16">
        <v>45.88</v>
      </c>
      <c r="CY12" s="16">
        <v>25.43</v>
      </c>
      <c r="CZ12" s="38">
        <v>29.69</v>
      </c>
      <c r="DA12" s="20">
        <v>32.380000000000003</v>
      </c>
      <c r="DB12" s="20">
        <v>35.74</v>
      </c>
      <c r="DC12" s="17">
        <v>36.46</v>
      </c>
      <c r="DD12" s="19">
        <v>37.770000000000003</v>
      </c>
      <c r="DE12" s="17">
        <v>38.24</v>
      </c>
      <c r="DF12" s="19">
        <v>38.869999999999997</v>
      </c>
      <c r="DG12" s="18">
        <v>39.57</v>
      </c>
      <c r="DH12" s="17">
        <v>39.32</v>
      </c>
      <c r="DI12" s="17">
        <v>39.64</v>
      </c>
      <c r="DJ12" s="17">
        <v>41.3</v>
      </c>
      <c r="DK12" s="17">
        <v>44.82</v>
      </c>
      <c r="DL12" s="19">
        <v>44.25</v>
      </c>
      <c r="DM12" s="17">
        <v>48.52</v>
      </c>
      <c r="DN12" s="20">
        <v>45.23</v>
      </c>
      <c r="DO12" s="16">
        <v>44.56</v>
      </c>
      <c r="DP12" s="16">
        <v>45.19</v>
      </c>
      <c r="DQ12" s="16">
        <v>1</v>
      </c>
      <c r="DR12" s="20">
        <v>1</v>
      </c>
      <c r="DS12" s="20">
        <v>2</v>
      </c>
      <c r="DT12" s="20">
        <v>3</v>
      </c>
      <c r="DU12" s="17">
        <v>2</v>
      </c>
      <c r="DV12" s="17">
        <v>0</v>
      </c>
      <c r="DW12" s="17">
        <v>-5</v>
      </c>
      <c r="DX12" s="17">
        <v>-3</v>
      </c>
      <c r="DY12" s="17">
        <v>-3</v>
      </c>
      <c r="DZ12" s="17">
        <v>0</v>
      </c>
      <c r="EA12" s="17">
        <v>7</v>
      </c>
      <c r="EB12" s="17">
        <v>11</v>
      </c>
      <c r="EC12" s="17">
        <v>15</v>
      </c>
      <c r="ED12" s="17">
        <v>18</v>
      </c>
      <c r="EE12" s="17">
        <v>13</v>
      </c>
      <c r="EF12" s="20">
        <v>6</v>
      </c>
      <c r="EG12" s="20">
        <v>0</v>
      </c>
      <c r="EH12" s="20">
        <v>0</v>
      </c>
      <c r="EJ12" s="129">
        <f t="shared" si="1"/>
        <v>0.11999999999999966</v>
      </c>
      <c r="EK12" s="129">
        <f t="shared" si="2"/>
        <v>0.98</v>
      </c>
      <c r="EL12" s="129">
        <f t="shared" si="3"/>
        <v>1.05</v>
      </c>
      <c r="EM12" s="129">
        <f t="shared" si="4"/>
        <v>0.82999999999999985</v>
      </c>
      <c r="EN12" s="129">
        <f t="shared" si="5"/>
        <v>0.1100000000000001</v>
      </c>
      <c r="EO12" s="129">
        <f t="shared" si="6"/>
        <v>0.81</v>
      </c>
      <c r="EP12" s="129">
        <f t="shared" si="7"/>
        <v>-0.1100000000000001</v>
      </c>
      <c r="EQ12" s="129">
        <f t="shared" si="8"/>
        <v>0.16999999999999993</v>
      </c>
      <c r="ER12" s="129">
        <f t="shared" si="9"/>
        <v>-1.1000000000000003</v>
      </c>
      <c r="ES12" s="129">
        <f t="shared" si="10"/>
        <v>-0.89999999999999991</v>
      </c>
      <c r="ET12" s="129">
        <f t="shared" si="11"/>
        <v>-0.42999999999999972</v>
      </c>
      <c r="EU12" s="129">
        <f t="shared" si="12"/>
        <v>4.0000000000000036E-2</v>
      </c>
      <c r="EV12" s="129">
        <f t="shared" si="13"/>
        <v>0.54999999999999982</v>
      </c>
      <c r="EW12" s="129">
        <f t="shared" si="14"/>
        <v>0.12000000000000011</v>
      </c>
      <c r="EX12" s="129">
        <f t="shared" si="15"/>
        <v>-1.1600000000000001</v>
      </c>
      <c r="EY12" s="129">
        <f t="shared" si="16"/>
        <v>-0.58000000000000007</v>
      </c>
      <c r="EZ12" s="129">
        <f t="shared" si="17"/>
        <v>0.24000000000000021</v>
      </c>
      <c r="FA12" s="3" t="s">
        <v>17</v>
      </c>
      <c r="FB12" s="3">
        <v>16</v>
      </c>
      <c r="FC12" s="2">
        <v>12</v>
      </c>
      <c r="FD12" s="2">
        <v>9</v>
      </c>
    </row>
    <row r="13" spans="1:160" ht="14">
      <c r="A13" s="2" t="s">
        <v>1424</v>
      </c>
      <c r="B13" s="2" t="s">
        <v>1666</v>
      </c>
      <c r="C13" s="2">
        <v>20</v>
      </c>
      <c r="D13" s="2">
        <v>0</v>
      </c>
      <c r="E13" s="2">
        <v>40136510</v>
      </c>
      <c r="F13" s="2" t="s">
        <v>91</v>
      </c>
      <c r="G13" s="1" t="s">
        <v>891</v>
      </c>
      <c r="H13" s="14"/>
      <c r="I13" s="1"/>
      <c r="J13" s="2">
        <v>167.1</v>
      </c>
      <c r="K13" s="2">
        <v>52.7</v>
      </c>
      <c r="L13" s="2" t="s">
        <v>167</v>
      </c>
      <c r="M13" s="2"/>
      <c r="N13" s="2" t="s">
        <v>238</v>
      </c>
      <c r="O13" s="2" t="s">
        <v>201</v>
      </c>
      <c r="P13" s="30" t="s">
        <v>168</v>
      </c>
      <c r="Q13" s="30" t="s">
        <v>860</v>
      </c>
      <c r="R13" s="30"/>
      <c r="S13" s="30"/>
      <c r="T13" s="3" t="s">
        <v>6</v>
      </c>
      <c r="U13" s="3">
        <v>13</v>
      </c>
      <c r="V13" s="2">
        <v>12</v>
      </c>
      <c r="W13" s="2">
        <v>9</v>
      </c>
      <c r="X13" s="2" t="s">
        <v>1427</v>
      </c>
      <c r="Y13" s="33"/>
      <c r="Z13" s="3" t="s">
        <v>137</v>
      </c>
      <c r="AA13" s="3">
        <v>52</v>
      </c>
      <c r="AB13" s="2">
        <v>42</v>
      </c>
      <c r="AC13" s="2">
        <v>25</v>
      </c>
      <c r="AD13" s="2"/>
      <c r="AE13" s="33" t="s">
        <v>443</v>
      </c>
      <c r="AF13" s="12" t="s">
        <v>138</v>
      </c>
      <c r="AG13" s="12">
        <v>53</v>
      </c>
      <c r="AH13" s="13">
        <v>39</v>
      </c>
      <c r="AI13" s="13">
        <v>35</v>
      </c>
      <c r="AJ13" s="13"/>
      <c r="AK13" s="34" t="s">
        <v>180</v>
      </c>
      <c r="AL13" s="2" t="s">
        <v>250</v>
      </c>
      <c r="AM13" s="2" t="s">
        <v>118</v>
      </c>
      <c r="AN13" s="2" t="s">
        <v>429</v>
      </c>
      <c r="AO13" s="2" t="s">
        <v>245</v>
      </c>
      <c r="AP13" s="2" t="s">
        <v>87</v>
      </c>
      <c r="AQ13" s="1"/>
      <c r="AR13" s="2" t="s">
        <v>89</v>
      </c>
      <c r="AS13" s="1"/>
      <c r="AT13" s="2" t="s">
        <v>93</v>
      </c>
      <c r="AU13" s="14" t="s">
        <v>1428</v>
      </c>
      <c r="AV13" s="14">
        <v>1</v>
      </c>
      <c r="AW13" s="104">
        <v>3.65</v>
      </c>
      <c r="AX13" s="105">
        <v>2.4500000000000002</v>
      </c>
      <c r="AY13" s="109">
        <v>2.17</v>
      </c>
      <c r="AZ13" s="107">
        <v>1.94</v>
      </c>
      <c r="BA13" s="106">
        <v>1.56</v>
      </c>
      <c r="BB13" s="108">
        <v>2.0099999999999998</v>
      </c>
      <c r="BC13" s="106">
        <v>0.75</v>
      </c>
      <c r="BD13" s="108">
        <v>2.06</v>
      </c>
      <c r="BE13" s="107">
        <v>2.4700000000000002</v>
      </c>
      <c r="BF13" s="106">
        <v>4.07</v>
      </c>
      <c r="BG13" s="106">
        <v>6.74</v>
      </c>
      <c r="BH13" s="106">
        <v>4.25</v>
      </c>
      <c r="BI13" s="106">
        <v>3.36</v>
      </c>
      <c r="BJ13" s="8">
        <v>5.36</v>
      </c>
      <c r="BK13" s="7">
        <v>6.46</v>
      </c>
      <c r="BL13" s="9">
        <v>9.36</v>
      </c>
      <c r="BM13" s="4">
        <v>13.12</v>
      </c>
      <c r="BN13" s="4">
        <v>14.35</v>
      </c>
      <c r="BO13" s="4">
        <v>3.69</v>
      </c>
      <c r="BP13" s="26">
        <v>1.96</v>
      </c>
      <c r="BQ13" s="25">
        <v>1.28</v>
      </c>
      <c r="BR13" s="53">
        <v>1.1100000000000001</v>
      </c>
      <c r="BS13" s="53">
        <v>1.22</v>
      </c>
      <c r="BT13" s="54">
        <v>2.14</v>
      </c>
      <c r="BU13" s="53">
        <v>1.51</v>
      </c>
      <c r="BV13" s="54">
        <v>3.14</v>
      </c>
      <c r="BW13" s="55">
        <v>4.5999999999999996</v>
      </c>
      <c r="BX13" s="53">
        <v>4.8499999999999996</v>
      </c>
      <c r="BY13" s="53">
        <v>6.59</v>
      </c>
      <c r="BZ13" s="53">
        <v>3.72</v>
      </c>
      <c r="CA13" s="7">
        <v>3.61</v>
      </c>
      <c r="CB13" s="8">
        <v>5.07</v>
      </c>
      <c r="CC13" s="7">
        <v>7.61</v>
      </c>
      <c r="CD13" s="9">
        <v>9.91</v>
      </c>
      <c r="CE13" s="4">
        <v>12.42</v>
      </c>
      <c r="CF13" s="4">
        <v>16.399999999999999</v>
      </c>
      <c r="CG13" s="16">
        <v>26.42</v>
      </c>
      <c r="CH13" s="38">
        <v>30.65</v>
      </c>
      <c r="CI13" s="20">
        <v>33.26</v>
      </c>
      <c r="CJ13" s="18">
        <v>35.549999999999997</v>
      </c>
      <c r="CK13" s="17">
        <v>34.4</v>
      </c>
      <c r="CL13" s="19">
        <v>35.229999999999997</v>
      </c>
      <c r="CM13" s="17">
        <v>36.65</v>
      </c>
      <c r="CN13" s="19">
        <v>36.67</v>
      </c>
      <c r="CO13" s="18">
        <v>36.71</v>
      </c>
      <c r="CP13" s="17">
        <v>38.36</v>
      </c>
      <c r="CQ13" s="17">
        <v>38.1</v>
      </c>
      <c r="CR13" s="17">
        <v>41.26</v>
      </c>
      <c r="CS13" s="17">
        <v>43.84</v>
      </c>
      <c r="CT13" s="19">
        <v>43.15</v>
      </c>
      <c r="CU13" s="17">
        <v>45.22</v>
      </c>
      <c r="CV13" s="20">
        <v>43.25</v>
      </c>
      <c r="CW13" s="16">
        <v>44.53</v>
      </c>
      <c r="CX13" s="16">
        <v>38.65</v>
      </c>
      <c r="CY13" s="16">
        <v>26.74</v>
      </c>
      <c r="CZ13" s="38">
        <v>30.28</v>
      </c>
      <c r="DA13" s="20">
        <v>33.200000000000003</v>
      </c>
      <c r="DB13" s="17">
        <v>35.49</v>
      </c>
      <c r="DC13" s="17">
        <v>34.36</v>
      </c>
      <c r="DD13" s="19">
        <v>35.44</v>
      </c>
      <c r="DE13" s="17">
        <v>35.64</v>
      </c>
      <c r="DF13" s="19">
        <v>35.96</v>
      </c>
      <c r="DG13" s="18">
        <v>37.590000000000003</v>
      </c>
      <c r="DH13" s="17">
        <v>38.08</v>
      </c>
      <c r="DI13" s="17">
        <v>38.89</v>
      </c>
      <c r="DJ13" s="17">
        <v>42.37</v>
      </c>
      <c r="DK13" s="17">
        <v>43.93</v>
      </c>
      <c r="DL13" s="19">
        <v>42.63</v>
      </c>
      <c r="DM13" s="17">
        <v>45.68</v>
      </c>
      <c r="DN13" s="20">
        <v>43.74</v>
      </c>
      <c r="DO13" s="16">
        <v>44.42</v>
      </c>
      <c r="DP13" s="16">
        <v>38.590000000000003</v>
      </c>
      <c r="DQ13" s="16">
        <v>1</v>
      </c>
      <c r="DR13" s="20">
        <v>1</v>
      </c>
      <c r="DS13" s="20">
        <v>-1</v>
      </c>
      <c r="DT13" s="17">
        <v>-4</v>
      </c>
      <c r="DU13" s="17">
        <v>-6</v>
      </c>
      <c r="DV13" s="17">
        <v>-10</v>
      </c>
      <c r="DW13" s="17">
        <v>-11</v>
      </c>
      <c r="DX13" s="17">
        <v>-14</v>
      </c>
      <c r="DY13" s="17">
        <v>-11</v>
      </c>
      <c r="DZ13" s="17">
        <v>-4</v>
      </c>
      <c r="EA13" s="17">
        <v>2</v>
      </c>
      <c r="EB13" s="17">
        <v>13</v>
      </c>
      <c r="EC13" s="17">
        <v>17</v>
      </c>
      <c r="ED13" s="17">
        <v>14</v>
      </c>
      <c r="EE13" s="17">
        <v>12</v>
      </c>
      <c r="EF13" s="20">
        <v>8</v>
      </c>
      <c r="EG13" s="20">
        <v>6</v>
      </c>
      <c r="EH13" s="20">
        <v>6</v>
      </c>
      <c r="EJ13" s="129">
        <f t="shared" si="1"/>
        <v>-4.0000000000000036E-2</v>
      </c>
      <c r="EK13" s="129">
        <f t="shared" si="2"/>
        <v>0.49000000000000021</v>
      </c>
      <c r="EL13" s="129">
        <f t="shared" si="3"/>
        <v>0.8899999999999999</v>
      </c>
      <c r="EM13" s="129">
        <f t="shared" si="4"/>
        <v>0.82999999999999985</v>
      </c>
      <c r="EN13" s="129">
        <f t="shared" si="5"/>
        <v>0.34000000000000008</v>
      </c>
      <c r="EO13" s="129">
        <f t="shared" si="6"/>
        <v>-0.13000000000000034</v>
      </c>
      <c r="EP13" s="129">
        <f t="shared" si="7"/>
        <v>-0.76</v>
      </c>
      <c r="EQ13" s="129">
        <f t="shared" si="8"/>
        <v>-1.08</v>
      </c>
      <c r="ER13" s="129">
        <f t="shared" si="9"/>
        <v>-2.1299999999999994</v>
      </c>
      <c r="ES13" s="129">
        <f t="shared" si="10"/>
        <v>-0.77999999999999936</v>
      </c>
      <c r="ET13" s="129">
        <f t="shared" si="11"/>
        <v>0.15000000000000036</v>
      </c>
      <c r="EU13" s="129">
        <f t="shared" si="12"/>
        <v>0.5299999999999998</v>
      </c>
      <c r="EV13" s="129">
        <f t="shared" si="13"/>
        <v>-0.25</v>
      </c>
      <c r="EW13" s="129">
        <f t="shared" si="14"/>
        <v>0.29000000000000004</v>
      </c>
      <c r="EX13" s="129">
        <f t="shared" si="15"/>
        <v>-1.1500000000000004</v>
      </c>
      <c r="EY13" s="129">
        <f t="shared" si="16"/>
        <v>-0.55000000000000071</v>
      </c>
      <c r="EZ13" s="129">
        <f t="shared" si="17"/>
        <v>0.69999999999999929</v>
      </c>
      <c r="FA13" s="3" t="s">
        <v>6</v>
      </c>
      <c r="FB13" s="3">
        <v>13</v>
      </c>
      <c r="FC13" s="2">
        <v>12</v>
      </c>
      <c r="FD13" s="2">
        <v>9</v>
      </c>
    </row>
    <row r="14" spans="1:160" ht="14">
      <c r="A14" s="2" t="s">
        <v>913</v>
      </c>
      <c r="B14" s="2" t="s">
        <v>1666</v>
      </c>
      <c r="C14" s="2">
        <v>17</v>
      </c>
      <c r="D14" s="2">
        <v>5</v>
      </c>
      <c r="E14" s="2">
        <v>50832473</v>
      </c>
      <c r="F14" s="2" t="s">
        <v>91</v>
      </c>
      <c r="G14" s="1" t="s">
        <v>290</v>
      </c>
      <c r="H14" s="14"/>
      <c r="I14" s="1"/>
      <c r="J14" s="2">
        <v>154.80000000000001</v>
      </c>
      <c r="K14" s="2">
        <v>51.5</v>
      </c>
      <c r="L14" s="2" t="s">
        <v>167</v>
      </c>
      <c r="M14" s="2"/>
      <c r="N14" s="2" t="s">
        <v>79</v>
      </c>
      <c r="O14" s="2" t="s">
        <v>80</v>
      </c>
      <c r="P14" s="30" t="s">
        <v>917</v>
      </c>
      <c r="Q14" s="30"/>
      <c r="R14" s="30"/>
      <c r="S14" s="30"/>
      <c r="T14" s="3" t="s">
        <v>6</v>
      </c>
      <c r="U14" s="3">
        <v>20</v>
      </c>
      <c r="V14" s="2">
        <v>18</v>
      </c>
      <c r="W14" s="2">
        <v>10</v>
      </c>
      <c r="X14" s="2" t="s">
        <v>918</v>
      </c>
      <c r="Y14" s="33"/>
      <c r="Z14" s="3" t="s">
        <v>137</v>
      </c>
      <c r="AA14" s="3">
        <v>56</v>
      </c>
      <c r="AB14" s="2">
        <v>41</v>
      </c>
      <c r="AC14" s="2">
        <v>25</v>
      </c>
      <c r="AD14" s="2"/>
      <c r="AE14" s="33" t="s">
        <v>443</v>
      </c>
      <c r="AF14" s="12" t="s">
        <v>116</v>
      </c>
      <c r="AG14" s="12">
        <v>27</v>
      </c>
      <c r="AH14" s="13">
        <v>18</v>
      </c>
      <c r="AI14" s="13">
        <v>6</v>
      </c>
      <c r="AJ14" s="13"/>
      <c r="AK14" s="34" t="s">
        <v>197</v>
      </c>
      <c r="AL14" s="2" t="s">
        <v>239</v>
      </c>
      <c r="AM14" s="2" t="s">
        <v>118</v>
      </c>
      <c r="AN14" s="2" t="s">
        <v>870</v>
      </c>
      <c r="AO14" s="2" t="s">
        <v>919</v>
      </c>
      <c r="AP14" s="2" t="s">
        <v>87</v>
      </c>
      <c r="AQ14" s="1"/>
      <c r="AR14" s="2" t="s">
        <v>89</v>
      </c>
      <c r="AS14" s="1"/>
      <c r="AT14" s="2" t="s">
        <v>93</v>
      </c>
      <c r="AU14" s="14" t="s">
        <v>920</v>
      </c>
      <c r="AV14" s="14">
        <v>1</v>
      </c>
      <c r="AW14" s="104">
        <v>2.94</v>
      </c>
      <c r="AX14" s="105">
        <v>2.14</v>
      </c>
      <c r="AY14" s="109">
        <v>1.1499999999999999</v>
      </c>
      <c r="AZ14" s="107">
        <v>1.1200000000000001</v>
      </c>
      <c r="BA14" s="106">
        <v>1.28</v>
      </c>
      <c r="BB14" s="108">
        <v>0.72</v>
      </c>
      <c r="BC14" s="106">
        <v>0.39</v>
      </c>
      <c r="BD14" s="108">
        <v>0.8</v>
      </c>
      <c r="BE14" s="107">
        <v>1.45</v>
      </c>
      <c r="BF14" s="106">
        <v>0.28000000000000003</v>
      </c>
      <c r="BG14" s="106">
        <v>5.35</v>
      </c>
      <c r="BH14" s="106">
        <v>4.95</v>
      </c>
      <c r="BI14" s="109">
        <v>3.05</v>
      </c>
      <c r="BJ14" s="4">
        <v>3.98</v>
      </c>
      <c r="BK14" s="9">
        <v>6.25</v>
      </c>
      <c r="BL14" s="9">
        <v>9.83</v>
      </c>
      <c r="BM14" s="4">
        <v>13.51</v>
      </c>
      <c r="BN14" s="98"/>
      <c r="BO14" s="4">
        <v>2.4700000000000002</v>
      </c>
      <c r="BP14" s="26">
        <v>0.9</v>
      </c>
      <c r="BQ14" s="25">
        <v>0.35</v>
      </c>
      <c r="BR14" s="53">
        <v>0.45</v>
      </c>
      <c r="BS14" s="53">
        <v>1.39</v>
      </c>
      <c r="BT14" s="54">
        <v>1.1200000000000001</v>
      </c>
      <c r="BU14" s="53">
        <v>1.18</v>
      </c>
      <c r="BV14" s="54">
        <v>1.76</v>
      </c>
      <c r="BW14" s="55">
        <v>2.27</v>
      </c>
      <c r="BX14" s="53">
        <v>2.56</v>
      </c>
      <c r="BY14" s="53">
        <v>4.9800000000000004</v>
      </c>
      <c r="BZ14" s="53">
        <v>5.01</v>
      </c>
      <c r="CA14" s="9">
        <v>3.67</v>
      </c>
      <c r="CB14" s="4">
        <v>5.0599999999999996</v>
      </c>
      <c r="CC14" s="9">
        <v>7.07</v>
      </c>
      <c r="CD14" s="9">
        <v>10.72</v>
      </c>
      <c r="CE14" s="4">
        <v>12.52</v>
      </c>
      <c r="CF14" s="98"/>
      <c r="CG14" s="16">
        <v>27.3</v>
      </c>
      <c r="CH14" s="38">
        <v>31.65</v>
      </c>
      <c r="CI14" s="20">
        <v>33.64</v>
      </c>
      <c r="CJ14" s="18">
        <v>33.19</v>
      </c>
      <c r="CK14" s="17">
        <v>33.79</v>
      </c>
      <c r="CL14" s="19">
        <v>35.56</v>
      </c>
      <c r="CM14" s="17">
        <v>35.659999999999997</v>
      </c>
      <c r="CN14" s="19">
        <v>36.450000000000003</v>
      </c>
      <c r="CO14" s="18">
        <v>37.61</v>
      </c>
      <c r="CP14" s="17">
        <v>38.61</v>
      </c>
      <c r="CQ14" s="17">
        <v>39.36</v>
      </c>
      <c r="CR14" s="17">
        <v>43.12</v>
      </c>
      <c r="CS14" s="20">
        <v>44.29</v>
      </c>
      <c r="CT14" s="16">
        <v>44.25</v>
      </c>
      <c r="CU14" s="20">
        <v>42.34</v>
      </c>
      <c r="CV14" s="20">
        <v>42.2</v>
      </c>
      <c r="CW14" s="16">
        <v>40.729999999999997</v>
      </c>
      <c r="CX14" s="100"/>
      <c r="CY14" s="16">
        <v>27.36</v>
      </c>
      <c r="CZ14" s="38">
        <v>32.26</v>
      </c>
      <c r="DA14" s="20">
        <v>33.22</v>
      </c>
      <c r="DB14" s="17">
        <v>33.700000000000003</v>
      </c>
      <c r="DC14" s="17">
        <v>34.51</v>
      </c>
      <c r="DD14" s="19">
        <v>35.81</v>
      </c>
      <c r="DE14" s="17">
        <v>35.53</v>
      </c>
      <c r="DF14" s="19">
        <v>36.840000000000003</v>
      </c>
      <c r="DG14" s="18">
        <v>38.26</v>
      </c>
      <c r="DH14" s="17">
        <v>39.26</v>
      </c>
      <c r="DI14" s="17">
        <v>40.340000000000003</v>
      </c>
      <c r="DJ14" s="17">
        <v>43.76</v>
      </c>
      <c r="DK14" s="20">
        <v>45.06</v>
      </c>
      <c r="DL14" s="16">
        <v>45.11</v>
      </c>
      <c r="DM14" s="20">
        <v>43.34</v>
      </c>
      <c r="DN14" s="20">
        <v>42.67</v>
      </c>
      <c r="DO14" s="16">
        <v>40.799999999999997</v>
      </c>
      <c r="DP14" s="100"/>
      <c r="DQ14" s="16">
        <v>2</v>
      </c>
      <c r="DR14" s="20">
        <v>3</v>
      </c>
      <c r="DS14" s="20">
        <v>0</v>
      </c>
      <c r="DT14" s="17">
        <v>-4</v>
      </c>
      <c r="DU14" s="17">
        <v>-8</v>
      </c>
      <c r="DV14" s="17">
        <v>-13</v>
      </c>
      <c r="DW14" s="17">
        <v>-18</v>
      </c>
      <c r="DX14" s="17">
        <v>-18</v>
      </c>
      <c r="DY14" s="17">
        <v>-17</v>
      </c>
      <c r="DZ14" s="17">
        <v>-8</v>
      </c>
      <c r="EA14" s="17">
        <v>-1</v>
      </c>
      <c r="EB14" s="17">
        <v>2</v>
      </c>
      <c r="EC14" s="20">
        <v>3</v>
      </c>
      <c r="ED14" s="20">
        <v>4</v>
      </c>
      <c r="EE14" s="20">
        <v>4</v>
      </c>
      <c r="EF14" s="20">
        <v>3</v>
      </c>
      <c r="EG14" s="20">
        <v>2</v>
      </c>
      <c r="EH14" s="101"/>
      <c r="EJ14" s="129">
        <f t="shared" si="1"/>
        <v>0.46999999999999975</v>
      </c>
      <c r="EK14" s="129">
        <f t="shared" si="2"/>
        <v>1.2400000000000002</v>
      </c>
      <c r="EL14" s="129">
        <f t="shared" si="3"/>
        <v>0.79999999999999993</v>
      </c>
      <c r="EM14" s="129">
        <f t="shared" si="4"/>
        <v>0.67000000000000015</v>
      </c>
      <c r="EN14" s="129">
        <f t="shared" si="5"/>
        <v>-0.10999999999999988</v>
      </c>
      <c r="EO14" s="129">
        <f t="shared" si="6"/>
        <v>-0.40000000000000013</v>
      </c>
      <c r="EP14" s="129">
        <f t="shared" si="7"/>
        <v>-0.78999999999999992</v>
      </c>
      <c r="EQ14" s="129">
        <f t="shared" si="8"/>
        <v>-0.96</v>
      </c>
      <c r="ER14" s="129">
        <f t="shared" si="9"/>
        <v>-0.82000000000000006</v>
      </c>
      <c r="ES14" s="129">
        <f t="shared" si="10"/>
        <v>-2.2800000000000002</v>
      </c>
      <c r="ET14" s="129">
        <f t="shared" si="11"/>
        <v>0.36999999999999922</v>
      </c>
      <c r="EU14" s="129">
        <f t="shared" si="12"/>
        <v>-5.9999999999999609E-2</v>
      </c>
      <c r="EV14" s="129">
        <f t="shared" si="13"/>
        <v>-0.62000000000000011</v>
      </c>
      <c r="EW14" s="129">
        <f t="shared" si="14"/>
        <v>-1.0799999999999996</v>
      </c>
      <c r="EX14" s="129">
        <f t="shared" si="15"/>
        <v>-0.82000000000000028</v>
      </c>
      <c r="EY14" s="129">
        <f t="shared" si="16"/>
        <v>-0.89000000000000057</v>
      </c>
      <c r="EZ14" s="129">
        <f t="shared" si="17"/>
        <v>0.99000000000000021</v>
      </c>
      <c r="FA14" s="3" t="s">
        <v>6</v>
      </c>
      <c r="FB14" s="3">
        <v>20</v>
      </c>
      <c r="FC14" s="2">
        <v>18</v>
      </c>
      <c r="FD14" s="2">
        <v>10</v>
      </c>
    </row>
    <row r="15" spans="1:160" ht="14">
      <c r="A15" s="2" t="s">
        <v>1185</v>
      </c>
      <c r="B15" s="2" t="s">
        <v>1666</v>
      </c>
      <c r="C15" s="2">
        <v>13</v>
      </c>
      <c r="D15" s="2">
        <v>7</v>
      </c>
      <c r="E15" s="2">
        <v>53151546</v>
      </c>
      <c r="F15" s="2" t="s">
        <v>91</v>
      </c>
      <c r="G15" s="1" t="s">
        <v>1188</v>
      </c>
      <c r="H15" s="15" t="s">
        <v>95</v>
      </c>
      <c r="I15" s="1">
        <v>7</v>
      </c>
      <c r="J15" s="2">
        <v>155.80000000000001</v>
      </c>
      <c r="K15" s="2">
        <v>55.3</v>
      </c>
      <c r="L15" s="2" t="s">
        <v>167</v>
      </c>
      <c r="M15" s="2"/>
      <c r="N15" s="2" t="s">
        <v>79</v>
      </c>
      <c r="O15" s="2" t="s">
        <v>819</v>
      </c>
      <c r="P15" s="30" t="s">
        <v>168</v>
      </c>
      <c r="Q15" s="30"/>
      <c r="R15" s="30"/>
      <c r="S15" s="30"/>
      <c r="T15" s="2" t="s">
        <v>6</v>
      </c>
      <c r="U15" s="2">
        <v>17</v>
      </c>
      <c r="V15" s="2">
        <v>11</v>
      </c>
      <c r="W15" s="2">
        <v>10</v>
      </c>
      <c r="X15" s="2" t="s">
        <v>1187</v>
      </c>
      <c r="Y15" s="2"/>
      <c r="Z15" s="3" t="s">
        <v>137</v>
      </c>
      <c r="AA15" s="3">
        <v>50</v>
      </c>
      <c r="AB15" s="2">
        <v>32</v>
      </c>
      <c r="AC15" s="2">
        <v>25</v>
      </c>
      <c r="AD15" s="2"/>
      <c r="AE15" s="33" t="s">
        <v>443</v>
      </c>
      <c r="AF15" s="3" t="s">
        <v>116</v>
      </c>
      <c r="AG15" s="3">
        <v>33</v>
      </c>
      <c r="AH15" s="2">
        <v>22</v>
      </c>
      <c r="AI15" s="2">
        <v>10</v>
      </c>
      <c r="AJ15" s="2"/>
      <c r="AK15" s="34" t="s">
        <v>180</v>
      </c>
      <c r="AL15" s="2" t="s">
        <v>177</v>
      </c>
      <c r="AM15" s="2" t="s">
        <v>403</v>
      </c>
      <c r="AN15" s="2" t="s">
        <v>312</v>
      </c>
      <c r="AO15" s="2" t="s">
        <v>397</v>
      </c>
      <c r="AP15" s="2" t="s">
        <v>87</v>
      </c>
      <c r="AQ15" s="1" t="s">
        <v>90</v>
      </c>
      <c r="AR15" s="2" t="s">
        <v>89</v>
      </c>
      <c r="AS15" s="1" t="s">
        <v>131</v>
      </c>
      <c r="AT15" s="2" t="s">
        <v>93</v>
      </c>
      <c r="AU15" s="14" t="s">
        <v>1189</v>
      </c>
      <c r="AV15" s="14">
        <v>1</v>
      </c>
      <c r="AW15" s="104">
        <v>3.26</v>
      </c>
      <c r="AX15" s="107">
        <v>3.22</v>
      </c>
      <c r="AY15" s="106">
        <v>2.17</v>
      </c>
      <c r="AZ15" s="107">
        <v>2.17</v>
      </c>
      <c r="BA15" s="106">
        <v>2.2200000000000002</v>
      </c>
      <c r="BB15" s="108">
        <v>1.83</v>
      </c>
      <c r="BC15" s="106">
        <v>1.86</v>
      </c>
      <c r="BD15" s="108">
        <v>1.9</v>
      </c>
      <c r="BE15" s="107">
        <v>2.62</v>
      </c>
      <c r="BF15" s="106">
        <v>2.4500000000000002</v>
      </c>
      <c r="BG15" s="106">
        <v>6.22</v>
      </c>
      <c r="BH15" s="106">
        <v>5.75</v>
      </c>
      <c r="BI15" s="106">
        <v>3.97</v>
      </c>
      <c r="BJ15" s="8">
        <v>3.48</v>
      </c>
      <c r="BK15" s="7">
        <v>4.38</v>
      </c>
      <c r="BL15" s="9">
        <v>7.73</v>
      </c>
      <c r="BM15" s="4">
        <v>12.67</v>
      </c>
      <c r="BN15" s="97">
        <v>18.57</v>
      </c>
      <c r="BO15" s="4">
        <v>4.1500000000000004</v>
      </c>
      <c r="BP15" s="6">
        <v>3.34</v>
      </c>
      <c r="BQ15" s="7">
        <v>2.2400000000000002</v>
      </c>
      <c r="BR15" s="7">
        <v>1.45</v>
      </c>
      <c r="BS15" s="7">
        <v>1.61</v>
      </c>
      <c r="BT15" s="8">
        <v>1.76</v>
      </c>
      <c r="BU15" s="7">
        <v>1.5</v>
      </c>
      <c r="BV15" s="8">
        <v>2.2400000000000002</v>
      </c>
      <c r="BW15" s="6">
        <v>2.95</v>
      </c>
      <c r="BX15" s="7">
        <v>3.34</v>
      </c>
      <c r="BY15" s="7">
        <v>7.09</v>
      </c>
      <c r="BZ15" s="7">
        <v>7.56</v>
      </c>
      <c r="CA15" s="7">
        <v>4.28</v>
      </c>
      <c r="CB15" s="8">
        <v>3.74</v>
      </c>
      <c r="CC15" s="7">
        <v>6.22</v>
      </c>
      <c r="CD15" s="9">
        <v>9.1999999999999993</v>
      </c>
      <c r="CE15" s="4">
        <v>12.07</v>
      </c>
      <c r="CF15" s="97">
        <v>18.21</v>
      </c>
      <c r="CG15" s="16">
        <v>27.62</v>
      </c>
      <c r="CH15" s="18">
        <v>28.02</v>
      </c>
      <c r="CI15" s="17">
        <v>30.98</v>
      </c>
      <c r="CJ15" s="18">
        <v>33.049999999999997</v>
      </c>
      <c r="CK15" s="17">
        <v>34.31</v>
      </c>
      <c r="CL15" s="19">
        <v>34.729999999999997</v>
      </c>
      <c r="CM15" s="17">
        <v>36.72</v>
      </c>
      <c r="CN15" s="19">
        <v>38.61</v>
      </c>
      <c r="CO15" s="18">
        <v>39.24</v>
      </c>
      <c r="CP15" s="17">
        <v>39.47</v>
      </c>
      <c r="CQ15" s="17">
        <v>39.49</v>
      </c>
      <c r="CR15" s="17">
        <v>41.25</v>
      </c>
      <c r="CS15" s="17">
        <v>44.67</v>
      </c>
      <c r="CT15" s="19">
        <v>44.74</v>
      </c>
      <c r="CU15" s="17">
        <v>44.72</v>
      </c>
      <c r="CV15" s="20">
        <v>43.75</v>
      </c>
      <c r="CW15" s="16">
        <v>44.24</v>
      </c>
      <c r="CX15" s="97">
        <v>40.299999999999997</v>
      </c>
      <c r="CY15" s="16">
        <v>27.02</v>
      </c>
      <c r="CZ15" s="18">
        <v>28.29</v>
      </c>
      <c r="DA15" s="17">
        <v>32.049999999999997</v>
      </c>
      <c r="DB15" s="17">
        <v>33.479999999999997</v>
      </c>
      <c r="DC15" s="17">
        <v>35.35</v>
      </c>
      <c r="DD15" s="19">
        <v>35.54</v>
      </c>
      <c r="DE15" s="17">
        <v>36.83</v>
      </c>
      <c r="DF15" s="19">
        <v>39.42</v>
      </c>
      <c r="DG15" s="18">
        <v>39.39</v>
      </c>
      <c r="DH15" s="17">
        <v>38.880000000000003</v>
      </c>
      <c r="DI15" s="17">
        <v>39.369999999999997</v>
      </c>
      <c r="DJ15" s="17">
        <v>41.13</v>
      </c>
      <c r="DK15" s="17">
        <v>44.75</v>
      </c>
      <c r="DL15" s="19">
        <v>44.83</v>
      </c>
      <c r="DM15" s="17">
        <v>44.77</v>
      </c>
      <c r="DN15" s="20">
        <v>43.86</v>
      </c>
      <c r="DO15" s="16">
        <v>44.05</v>
      </c>
      <c r="DP15" s="97">
        <v>40.21</v>
      </c>
      <c r="DQ15" s="16">
        <v>3</v>
      </c>
      <c r="DR15" s="17">
        <v>4</v>
      </c>
      <c r="DS15" s="17">
        <v>3</v>
      </c>
      <c r="DT15" s="17">
        <v>1</v>
      </c>
      <c r="DU15" s="17">
        <v>-2</v>
      </c>
      <c r="DV15" s="17">
        <v>-8</v>
      </c>
      <c r="DW15" s="17">
        <v>-11</v>
      </c>
      <c r="DX15" s="17">
        <v>-12</v>
      </c>
      <c r="DY15" s="17">
        <v>-11</v>
      </c>
      <c r="DZ15" s="17">
        <v>-7</v>
      </c>
      <c r="EA15" s="17">
        <v>0</v>
      </c>
      <c r="EB15" s="17">
        <v>6</v>
      </c>
      <c r="EC15" s="17">
        <v>11</v>
      </c>
      <c r="ED15" s="17">
        <v>11</v>
      </c>
      <c r="EE15" s="17">
        <v>11</v>
      </c>
      <c r="EF15" s="20">
        <v>11</v>
      </c>
      <c r="EG15" s="20">
        <v>9</v>
      </c>
      <c r="EH15" s="97">
        <v>9</v>
      </c>
      <c r="EJ15" s="129">
        <f t="shared" si="1"/>
        <v>-0.89000000000000057</v>
      </c>
      <c r="EK15" s="129">
        <f t="shared" si="2"/>
        <v>-0.11999999999999966</v>
      </c>
      <c r="EL15" s="129">
        <f t="shared" si="3"/>
        <v>-7.0000000000000284E-2</v>
      </c>
      <c r="EM15" s="129">
        <f t="shared" si="4"/>
        <v>0.72</v>
      </c>
      <c r="EN15" s="129">
        <f t="shared" si="5"/>
        <v>0.6100000000000001</v>
      </c>
      <c r="EO15" s="129">
        <f t="shared" si="6"/>
        <v>7.0000000000000062E-2</v>
      </c>
      <c r="EP15" s="129">
        <f t="shared" si="7"/>
        <v>0.3600000000000001</v>
      </c>
      <c r="EQ15" s="129">
        <f t="shared" si="8"/>
        <v>-0.3400000000000003</v>
      </c>
      <c r="ER15" s="129">
        <f t="shared" si="9"/>
        <v>-0.33000000000000007</v>
      </c>
      <c r="ES15" s="129">
        <f t="shared" si="10"/>
        <v>-0.88999999999999968</v>
      </c>
      <c r="ET15" s="129">
        <f t="shared" si="11"/>
        <v>-0.87000000000000011</v>
      </c>
      <c r="EU15" s="129">
        <f t="shared" si="12"/>
        <v>-1.8099999999999996</v>
      </c>
      <c r="EV15" s="129">
        <f t="shared" si="13"/>
        <v>-0.31000000000000005</v>
      </c>
      <c r="EW15" s="129">
        <f t="shared" si="14"/>
        <v>-0.26000000000000023</v>
      </c>
      <c r="EX15" s="129">
        <f t="shared" si="15"/>
        <v>-1.8399999999999999</v>
      </c>
      <c r="EY15" s="129">
        <f t="shared" si="16"/>
        <v>-1.4699999999999989</v>
      </c>
      <c r="EZ15" s="129">
        <f t="shared" si="17"/>
        <v>0.59999999999999964</v>
      </c>
      <c r="FA15" s="2" t="s">
        <v>6</v>
      </c>
      <c r="FB15" s="2">
        <v>17</v>
      </c>
      <c r="FC15" s="2">
        <v>11</v>
      </c>
      <c r="FD15" s="2">
        <v>10</v>
      </c>
    </row>
    <row r="16" spans="1:160" ht="14">
      <c r="A16" s="2" t="s">
        <v>896</v>
      </c>
      <c r="B16" s="2" t="s">
        <v>1666</v>
      </c>
      <c r="C16" s="2">
        <v>16</v>
      </c>
      <c r="D16" s="2">
        <v>10</v>
      </c>
      <c r="E16" s="2">
        <v>50321928</v>
      </c>
      <c r="F16" s="2" t="s">
        <v>91</v>
      </c>
      <c r="G16" s="1" t="s">
        <v>901</v>
      </c>
      <c r="H16" s="13" t="s">
        <v>95</v>
      </c>
      <c r="I16" s="1">
        <v>8</v>
      </c>
      <c r="J16" s="2">
        <v>168.6</v>
      </c>
      <c r="K16" s="2">
        <v>62.5</v>
      </c>
      <c r="L16" s="2" t="s">
        <v>167</v>
      </c>
      <c r="M16" s="2"/>
      <c r="N16" s="2" t="s">
        <v>99</v>
      </c>
      <c r="O16" s="2" t="s">
        <v>287</v>
      </c>
      <c r="P16" s="30"/>
      <c r="Q16" s="30"/>
      <c r="R16" s="30"/>
      <c r="S16" s="30"/>
      <c r="T16" s="3" t="s">
        <v>6</v>
      </c>
      <c r="U16" s="3">
        <v>13</v>
      </c>
      <c r="V16" s="2">
        <v>11</v>
      </c>
      <c r="W16" s="2">
        <v>10</v>
      </c>
      <c r="X16" s="2" t="s">
        <v>900</v>
      </c>
      <c r="Y16" s="33"/>
      <c r="Z16" s="3" t="s">
        <v>137</v>
      </c>
      <c r="AA16" s="3">
        <v>49</v>
      </c>
      <c r="AB16" s="2">
        <v>38</v>
      </c>
      <c r="AC16" s="2">
        <v>32</v>
      </c>
      <c r="AD16" s="2"/>
      <c r="AE16" s="33" t="s">
        <v>443</v>
      </c>
      <c r="AF16" s="12" t="s">
        <v>102</v>
      </c>
      <c r="AG16" s="12">
        <v>40</v>
      </c>
      <c r="AH16" s="13">
        <v>33</v>
      </c>
      <c r="AI16" s="13">
        <v>17</v>
      </c>
      <c r="AJ16" s="13"/>
      <c r="AK16" s="34" t="s">
        <v>180</v>
      </c>
      <c r="AL16" s="2" t="s">
        <v>218</v>
      </c>
      <c r="AM16" s="2" t="s">
        <v>323</v>
      </c>
      <c r="AN16" s="2" t="s">
        <v>342</v>
      </c>
      <c r="AO16" s="2" t="s">
        <v>513</v>
      </c>
      <c r="AP16" s="2" t="s">
        <v>87</v>
      </c>
      <c r="AQ16" s="1"/>
      <c r="AR16" s="2" t="s">
        <v>89</v>
      </c>
      <c r="AS16" s="1"/>
      <c r="AT16" s="2" t="s">
        <v>93</v>
      </c>
      <c r="AU16" s="14" t="s">
        <v>902</v>
      </c>
      <c r="AV16" s="14">
        <v>1</v>
      </c>
      <c r="AW16" s="104">
        <v>2.39</v>
      </c>
      <c r="AX16" s="105">
        <v>1.59</v>
      </c>
      <c r="AY16" s="109">
        <v>0</v>
      </c>
      <c r="AZ16" s="107">
        <v>1.08</v>
      </c>
      <c r="BA16" s="106">
        <v>1.02</v>
      </c>
      <c r="BB16" s="108">
        <v>0.88</v>
      </c>
      <c r="BC16" s="106">
        <v>0</v>
      </c>
      <c r="BD16" s="108">
        <v>0</v>
      </c>
      <c r="BE16" s="107">
        <v>0</v>
      </c>
      <c r="BF16" s="106">
        <v>4.75</v>
      </c>
      <c r="BG16" s="106">
        <v>4.78</v>
      </c>
      <c r="BH16" s="106">
        <v>3.24</v>
      </c>
      <c r="BI16" s="106">
        <v>1.61</v>
      </c>
      <c r="BJ16" s="8">
        <v>2.66</v>
      </c>
      <c r="BK16" s="7">
        <v>4.1100000000000003</v>
      </c>
      <c r="BL16" s="9">
        <v>6.71</v>
      </c>
      <c r="BM16" s="4">
        <v>11.63</v>
      </c>
      <c r="BN16" s="4">
        <v>15.33</v>
      </c>
      <c r="BO16" s="4">
        <v>2.29</v>
      </c>
      <c r="BP16" s="26">
        <v>0.51</v>
      </c>
      <c r="BQ16" s="25">
        <v>0</v>
      </c>
      <c r="BR16" s="53">
        <v>1.1200000000000001</v>
      </c>
      <c r="BS16" s="53">
        <v>1.1499999999999999</v>
      </c>
      <c r="BT16" s="54">
        <v>0.87</v>
      </c>
      <c r="BU16" s="53">
        <v>1.62</v>
      </c>
      <c r="BV16" s="54">
        <v>1.25</v>
      </c>
      <c r="BW16" s="55">
        <v>2.68</v>
      </c>
      <c r="BX16" s="53">
        <v>3.95</v>
      </c>
      <c r="BY16" s="53">
        <v>4.72</v>
      </c>
      <c r="BZ16" s="53">
        <v>2.73</v>
      </c>
      <c r="CA16" s="7">
        <v>1.39</v>
      </c>
      <c r="CB16" s="8">
        <v>2.0699999999999998</v>
      </c>
      <c r="CC16" s="7">
        <v>5.78</v>
      </c>
      <c r="CD16" s="9">
        <v>6.39</v>
      </c>
      <c r="CE16" s="4">
        <v>10.74</v>
      </c>
      <c r="CF16" s="4">
        <v>14.94</v>
      </c>
      <c r="CG16" s="16">
        <v>31.47</v>
      </c>
      <c r="CH16" s="38">
        <v>33.659999999999997</v>
      </c>
      <c r="CI16" s="20">
        <v>34.369999999999997</v>
      </c>
      <c r="CJ16" s="18">
        <v>35.49</v>
      </c>
      <c r="CK16" s="17">
        <v>37.15</v>
      </c>
      <c r="CL16" s="19">
        <v>38.18</v>
      </c>
      <c r="CM16" s="17">
        <v>39.47</v>
      </c>
      <c r="CN16" s="19">
        <v>40.299999999999997</v>
      </c>
      <c r="CO16" s="18">
        <v>40.270000000000003</v>
      </c>
      <c r="CP16" s="17">
        <v>41.44</v>
      </c>
      <c r="CQ16" s="17">
        <v>42.24</v>
      </c>
      <c r="CR16" s="17">
        <v>43.62</v>
      </c>
      <c r="CS16" s="17">
        <v>48.97</v>
      </c>
      <c r="CT16" s="19">
        <v>49.68</v>
      </c>
      <c r="CU16" s="17">
        <v>49.29</v>
      </c>
      <c r="CV16" s="20">
        <v>47.61</v>
      </c>
      <c r="CW16" s="16">
        <v>45.61</v>
      </c>
      <c r="CX16" s="16">
        <v>43.83</v>
      </c>
      <c r="CY16" s="16">
        <v>31.49</v>
      </c>
      <c r="CZ16" s="38">
        <v>33.56</v>
      </c>
      <c r="DA16" s="20">
        <v>34.76</v>
      </c>
      <c r="DB16" s="17">
        <v>35.200000000000003</v>
      </c>
      <c r="DC16" s="17">
        <v>37.229999999999997</v>
      </c>
      <c r="DD16" s="19">
        <v>38.25</v>
      </c>
      <c r="DE16" s="17">
        <v>39.03</v>
      </c>
      <c r="DF16" s="19">
        <v>40.85</v>
      </c>
      <c r="DG16" s="18">
        <v>40.19</v>
      </c>
      <c r="DH16" s="17">
        <v>41.32</v>
      </c>
      <c r="DI16" s="17">
        <v>42.86</v>
      </c>
      <c r="DJ16" s="17">
        <v>43.55</v>
      </c>
      <c r="DK16" s="17">
        <v>48.61</v>
      </c>
      <c r="DL16" s="19">
        <v>50.89</v>
      </c>
      <c r="DM16" s="17">
        <v>49.67</v>
      </c>
      <c r="DN16" s="20">
        <v>48.05</v>
      </c>
      <c r="DO16" s="16">
        <v>45.01</v>
      </c>
      <c r="DP16" s="16">
        <v>44.11</v>
      </c>
      <c r="DQ16" s="16">
        <v>0</v>
      </c>
      <c r="DR16" s="20">
        <v>1</v>
      </c>
      <c r="DS16" s="20">
        <v>2</v>
      </c>
      <c r="DT16" s="17">
        <v>2</v>
      </c>
      <c r="DU16" s="17">
        <v>0</v>
      </c>
      <c r="DV16" s="17">
        <v>-2</v>
      </c>
      <c r="DW16" s="17">
        <v>-6</v>
      </c>
      <c r="DX16" s="17">
        <v>-8</v>
      </c>
      <c r="DY16" s="17">
        <v>-6</v>
      </c>
      <c r="DZ16" s="17">
        <v>-2</v>
      </c>
      <c r="EA16" s="17">
        <v>6</v>
      </c>
      <c r="EB16" s="17">
        <v>13</v>
      </c>
      <c r="EC16" s="17">
        <v>15</v>
      </c>
      <c r="ED16" s="17">
        <v>15</v>
      </c>
      <c r="EE16" s="17">
        <v>11</v>
      </c>
      <c r="EF16" s="20">
        <v>8</v>
      </c>
      <c r="EG16" s="20">
        <v>6</v>
      </c>
      <c r="EH16" s="20">
        <v>10</v>
      </c>
      <c r="EJ16" s="129">
        <f t="shared" si="1"/>
        <v>0.10000000000000009</v>
      </c>
      <c r="EK16" s="129">
        <f t="shared" si="2"/>
        <v>1.08</v>
      </c>
      <c r="EL16" s="129">
        <f t="shared" si="3"/>
        <v>0</v>
      </c>
      <c r="EM16" s="129">
        <f t="shared" si="4"/>
        <v>-4.0000000000000036E-2</v>
      </c>
      <c r="EN16" s="129">
        <f t="shared" si="5"/>
        <v>-0.12999999999999989</v>
      </c>
      <c r="EO16" s="129">
        <f t="shared" si="6"/>
        <v>1.0000000000000009E-2</v>
      </c>
      <c r="EP16" s="129">
        <f t="shared" si="7"/>
        <v>-1.62</v>
      </c>
      <c r="EQ16" s="129">
        <f t="shared" si="8"/>
        <v>-1.25</v>
      </c>
      <c r="ER16" s="129">
        <f t="shared" si="9"/>
        <v>-2.68</v>
      </c>
      <c r="ES16" s="129">
        <f t="shared" si="10"/>
        <v>0.79999999999999982</v>
      </c>
      <c r="ET16" s="129">
        <f t="shared" si="11"/>
        <v>6.0000000000000497E-2</v>
      </c>
      <c r="EU16" s="129">
        <f t="shared" si="12"/>
        <v>0.51000000000000023</v>
      </c>
      <c r="EV16" s="129">
        <f t="shared" si="13"/>
        <v>0.2200000000000002</v>
      </c>
      <c r="EW16" s="129">
        <f t="shared" si="14"/>
        <v>0.5900000000000003</v>
      </c>
      <c r="EX16" s="129">
        <f t="shared" si="15"/>
        <v>-1.67</v>
      </c>
      <c r="EY16" s="129">
        <f t="shared" si="16"/>
        <v>0.32000000000000028</v>
      </c>
      <c r="EZ16" s="129">
        <f t="shared" si="17"/>
        <v>0.89000000000000057</v>
      </c>
      <c r="FA16" s="3" t="s">
        <v>6</v>
      </c>
      <c r="FB16" s="3">
        <v>13</v>
      </c>
      <c r="FC16" s="2">
        <v>11</v>
      </c>
      <c r="FD16" s="2">
        <v>10</v>
      </c>
    </row>
    <row r="17" spans="1:160" ht="14">
      <c r="A17" s="2" t="s">
        <v>768</v>
      </c>
      <c r="B17" s="2" t="s">
        <v>1666</v>
      </c>
      <c r="C17" s="2">
        <v>12</v>
      </c>
      <c r="D17" s="2">
        <v>6</v>
      </c>
      <c r="E17" s="2">
        <v>51214807</v>
      </c>
      <c r="F17" s="2" t="s">
        <v>91</v>
      </c>
      <c r="G17" s="1" t="s">
        <v>776</v>
      </c>
      <c r="H17" s="13" t="s">
        <v>95</v>
      </c>
      <c r="I17" s="1">
        <v>1</v>
      </c>
      <c r="J17" s="2">
        <v>157</v>
      </c>
      <c r="K17" s="2">
        <v>54</v>
      </c>
      <c r="L17" s="2" t="s">
        <v>167</v>
      </c>
      <c r="M17" s="2"/>
      <c r="N17" s="2" t="s">
        <v>238</v>
      </c>
      <c r="O17" s="2" t="s">
        <v>114</v>
      </c>
      <c r="P17" s="30" t="s">
        <v>168</v>
      </c>
      <c r="Q17" s="30" t="s">
        <v>772</v>
      </c>
      <c r="R17" s="30"/>
      <c r="S17" s="30"/>
      <c r="T17" s="3" t="s">
        <v>6</v>
      </c>
      <c r="U17" s="3">
        <v>17</v>
      </c>
      <c r="V17" s="2">
        <v>18</v>
      </c>
      <c r="W17" s="2">
        <v>10</v>
      </c>
      <c r="X17" s="2" t="s">
        <v>773</v>
      </c>
      <c r="Y17" s="33"/>
      <c r="Z17" s="3" t="s">
        <v>81</v>
      </c>
      <c r="AA17" s="3">
        <v>45</v>
      </c>
      <c r="AB17" s="2">
        <v>31</v>
      </c>
      <c r="AC17" s="2">
        <v>28</v>
      </c>
      <c r="AD17" s="2"/>
      <c r="AE17" s="33" t="s">
        <v>209</v>
      </c>
      <c r="AF17" s="12" t="s">
        <v>526</v>
      </c>
      <c r="AG17" s="12">
        <v>60</v>
      </c>
      <c r="AH17" s="13">
        <v>34</v>
      </c>
      <c r="AI17" s="13">
        <v>26</v>
      </c>
      <c r="AJ17" s="13"/>
      <c r="AK17" s="34" t="s">
        <v>152</v>
      </c>
      <c r="AL17" s="2" t="s">
        <v>311</v>
      </c>
      <c r="AM17" s="2" t="s">
        <v>774</v>
      </c>
      <c r="AN17" s="2" t="s">
        <v>342</v>
      </c>
      <c r="AO17" s="2" t="s">
        <v>775</v>
      </c>
      <c r="AP17" s="2" t="s">
        <v>87</v>
      </c>
      <c r="AQ17" s="1"/>
      <c r="AR17" s="2" t="s">
        <v>89</v>
      </c>
      <c r="AS17" s="1"/>
      <c r="AT17" s="2" t="s">
        <v>93</v>
      </c>
      <c r="AU17" s="14" t="s">
        <v>777</v>
      </c>
      <c r="AV17" s="14">
        <v>1</v>
      </c>
      <c r="AW17" s="104">
        <v>3.89</v>
      </c>
      <c r="AX17" s="105">
        <v>2.95</v>
      </c>
      <c r="AY17" s="109">
        <v>1.86</v>
      </c>
      <c r="AZ17" s="107">
        <v>2.2400000000000002</v>
      </c>
      <c r="BA17" s="106">
        <v>1.99</v>
      </c>
      <c r="BB17" s="108">
        <v>1.69</v>
      </c>
      <c r="BC17" s="106">
        <v>1.89</v>
      </c>
      <c r="BD17" s="108">
        <v>1.22</v>
      </c>
      <c r="BE17" s="107">
        <v>2.78</v>
      </c>
      <c r="BF17" s="106">
        <v>2.76</v>
      </c>
      <c r="BG17" s="106">
        <v>6.22</v>
      </c>
      <c r="BH17" s="106">
        <v>5.03</v>
      </c>
      <c r="BI17" s="106">
        <v>4.0999999999999996</v>
      </c>
      <c r="BJ17" s="8">
        <v>5.34</v>
      </c>
      <c r="BK17" s="9">
        <v>7.35</v>
      </c>
      <c r="BL17" s="9">
        <v>8.94</v>
      </c>
      <c r="BM17" s="4">
        <v>13.75</v>
      </c>
      <c r="BN17" s="4">
        <v>18.27</v>
      </c>
      <c r="BO17" s="4">
        <v>3.58</v>
      </c>
      <c r="BP17" s="26">
        <v>2.2400000000000002</v>
      </c>
      <c r="BQ17" s="25">
        <v>1.1200000000000001</v>
      </c>
      <c r="BR17" s="53">
        <v>0.12</v>
      </c>
      <c r="BS17" s="53">
        <v>1.1200000000000001</v>
      </c>
      <c r="BT17" s="54">
        <v>2.2400000000000002</v>
      </c>
      <c r="BU17" s="53">
        <v>2.39</v>
      </c>
      <c r="BV17" s="54">
        <v>1.78</v>
      </c>
      <c r="BW17" s="55">
        <v>1.59</v>
      </c>
      <c r="BX17" s="53">
        <v>2.89</v>
      </c>
      <c r="BY17" s="53">
        <v>4.7300000000000004</v>
      </c>
      <c r="BZ17" s="53">
        <v>5.12</v>
      </c>
      <c r="CA17" s="7">
        <v>4.75</v>
      </c>
      <c r="CB17" s="8">
        <v>5.76</v>
      </c>
      <c r="CC17" s="9">
        <v>7.93</v>
      </c>
      <c r="CD17" s="9">
        <v>9.23</v>
      </c>
      <c r="CE17" s="4">
        <v>12.71</v>
      </c>
      <c r="CF17" s="4">
        <v>18.07</v>
      </c>
      <c r="CG17" s="16">
        <v>25.31</v>
      </c>
      <c r="CH17" s="38">
        <v>28.36</v>
      </c>
      <c r="CI17" s="20">
        <v>31.31</v>
      </c>
      <c r="CJ17" s="18">
        <v>34.07</v>
      </c>
      <c r="CK17" s="17">
        <v>34.31</v>
      </c>
      <c r="CL17" s="19">
        <v>35.270000000000003</v>
      </c>
      <c r="CM17" s="17">
        <v>37.42</v>
      </c>
      <c r="CN17" s="19">
        <v>37.75</v>
      </c>
      <c r="CO17" s="18">
        <v>37.21</v>
      </c>
      <c r="CP17" s="17">
        <v>38.590000000000003</v>
      </c>
      <c r="CQ17" s="17">
        <v>39.020000000000003</v>
      </c>
      <c r="CR17" s="17">
        <v>38.15</v>
      </c>
      <c r="CS17" s="17">
        <v>39.979999999999997</v>
      </c>
      <c r="CT17" s="19">
        <v>40.14</v>
      </c>
      <c r="CU17" s="20">
        <v>41.86</v>
      </c>
      <c r="CV17" s="20">
        <v>38.06</v>
      </c>
      <c r="CW17" s="16">
        <v>39.29</v>
      </c>
      <c r="CX17" s="16">
        <v>30.67</v>
      </c>
      <c r="CY17" s="16">
        <v>25.53</v>
      </c>
      <c r="CZ17" s="38">
        <v>29.78</v>
      </c>
      <c r="DA17" s="20">
        <v>31.21</v>
      </c>
      <c r="DB17" s="17">
        <v>33.15</v>
      </c>
      <c r="DC17" s="17">
        <v>33.86</v>
      </c>
      <c r="DD17" s="19">
        <v>35.31</v>
      </c>
      <c r="DE17" s="17">
        <v>36.54</v>
      </c>
      <c r="DF17" s="19">
        <v>37.549999999999997</v>
      </c>
      <c r="DG17" s="18">
        <v>37.270000000000003</v>
      </c>
      <c r="DH17" s="17">
        <v>39.32</v>
      </c>
      <c r="DI17" s="17">
        <v>38.729999999999997</v>
      </c>
      <c r="DJ17" s="17">
        <v>39.869999999999997</v>
      </c>
      <c r="DK17" s="17">
        <v>39.950000000000003</v>
      </c>
      <c r="DL17" s="19">
        <v>40.340000000000003</v>
      </c>
      <c r="DM17" s="20">
        <v>41.96</v>
      </c>
      <c r="DN17" s="20">
        <v>38.39</v>
      </c>
      <c r="DO17" s="16">
        <v>39.58</v>
      </c>
      <c r="DP17" s="16">
        <v>29.73</v>
      </c>
      <c r="DQ17" s="16">
        <v>4</v>
      </c>
      <c r="DR17" s="20">
        <v>4</v>
      </c>
      <c r="DS17" s="20">
        <v>3</v>
      </c>
      <c r="DT17" s="17">
        <v>0</v>
      </c>
      <c r="DU17" s="17">
        <v>-2</v>
      </c>
      <c r="DV17" s="17">
        <v>-7</v>
      </c>
      <c r="DW17" s="17">
        <v>-9</v>
      </c>
      <c r="DX17" s="17">
        <v>-6</v>
      </c>
      <c r="DY17" s="17">
        <v>0</v>
      </c>
      <c r="DZ17" s="17">
        <v>8</v>
      </c>
      <c r="EA17" s="17">
        <v>13</v>
      </c>
      <c r="EB17" s="17">
        <v>17</v>
      </c>
      <c r="EC17" s="17">
        <v>20</v>
      </c>
      <c r="ED17" s="17">
        <v>19</v>
      </c>
      <c r="EE17" s="20">
        <v>11</v>
      </c>
      <c r="EF17" s="20">
        <v>7</v>
      </c>
      <c r="EG17" s="20">
        <v>5</v>
      </c>
      <c r="EH17" s="20">
        <v>2</v>
      </c>
      <c r="EJ17" s="129">
        <f t="shared" si="1"/>
        <v>0.31000000000000005</v>
      </c>
      <c r="EK17" s="129">
        <f t="shared" si="2"/>
        <v>0.71</v>
      </c>
      <c r="EL17" s="129">
        <f t="shared" si="3"/>
        <v>0.74</v>
      </c>
      <c r="EM17" s="129">
        <f t="shared" si="4"/>
        <v>2.12</v>
      </c>
      <c r="EN17" s="129">
        <f t="shared" si="5"/>
        <v>0.86999999999999988</v>
      </c>
      <c r="EO17" s="129">
        <f t="shared" si="6"/>
        <v>-0.55000000000000027</v>
      </c>
      <c r="EP17" s="129">
        <f t="shared" si="7"/>
        <v>-0.50000000000000022</v>
      </c>
      <c r="EQ17" s="129">
        <f t="shared" si="8"/>
        <v>-0.56000000000000005</v>
      </c>
      <c r="ER17" s="129">
        <f t="shared" si="9"/>
        <v>1.1899999999999997</v>
      </c>
      <c r="ES17" s="129">
        <f t="shared" si="10"/>
        <v>-0.13000000000000034</v>
      </c>
      <c r="ET17" s="129">
        <f t="shared" si="11"/>
        <v>1.4899999999999993</v>
      </c>
      <c r="EU17" s="129">
        <f t="shared" si="12"/>
        <v>-8.9999999999999858E-2</v>
      </c>
      <c r="EV17" s="129">
        <f t="shared" si="13"/>
        <v>-0.65000000000000036</v>
      </c>
      <c r="EW17" s="129">
        <f t="shared" si="14"/>
        <v>-0.41999999999999993</v>
      </c>
      <c r="EX17" s="129">
        <f t="shared" si="15"/>
        <v>-0.58000000000000007</v>
      </c>
      <c r="EY17" s="129">
        <f t="shared" si="16"/>
        <v>-0.29000000000000092</v>
      </c>
      <c r="EZ17" s="129">
        <f t="shared" si="17"/>
        <v>1.0399999999999991</v>
      </c>
      <c r="FA17" s="3" t="s">
        <v>6</v>
      </c>
      <c r="FB17" s="3">
        <v>17</v>
      </c>
      <c r="FC17" s="2">
        <v>18</v>
      </c>
      <c r="FD17" s="2">
        <v>10</v>
      </c>
    </row>
    <row r="18" spans="1:160" ht="14">
      <c r="A18" s="2" t="s">
        <v>1065</v>
      </c>
      <c r="B18" s="2" t="s">
        <v>1666</v>
      </c>
      <c r="C18" s="2">
        <v>12</v>
      </c>
      <c r="D18" s="2">
        <v>1</v>
      </c>
      <c r="E18" s="2">
        <v>51775597</v>
      </c>
      <c r="F18" s="2" t="s">
        <v>91</v>
      </c>
      <c r="G18" s="1" t="s">
        <v>1069</v>
      </c>
      <c r="H18" s="14"/>
      <c r="I18" s="1"/>
      <c r="J18" s="2">
        <v>149.4</v>
      </c>
      <c r="K18" s="2">
        <v>39.799999999999997</v>
      </c>
      <c r="L18" s="2" t="s">
        <v>167</v>
      </c>
      <c r="M18" s="2"/>
      <c r="N18" s="2" t="s">
        <v>238</v>
      </c>
      <c r="O18" s="2" t="s">
        <v>201</v>
      </c>
      <c r="P18" s="30" t="s">
        <v>649</v>
      </c>
      <c r="Q18" s="30"/>
      <c r="R18" s="30"/>
      <c r="S18" s="30"/>
      <c r="T18" s="3" t="s">
        <v>6</v>
      </c>
      <c r="U18" s="3">
        <v>19</v>
      </c>
      <c r="V18" s="2">
        <v>17</v>
      </c>
      <c r="W18" s="2">
        <v>10</v>
      </c>
      <c r="X18" s="2" t="s">
        <v>1068</v>
      </c>
      <c r="Y18" s="33"/>
      <c r="Z18" s="3" t="s">
        <v>137</v>
      </c>
      <c r="AA18" s="3">
        <v>64</v>
      </c>
      <c r="AB18" s="2">
        <v>47</v>
      </c>
      <c r="AC18" s="2">
        <v>34</v>
      </c>
      <c r="AD18" s="2"/>
      <c r="AE18" s="33" t="s">
        <v>443</v>
      </c>
      <c r="AF18" s="12" t="s">
        <v>116</v>
      </c>
      <c r="AG18" s="12">
        <v>69</v>
      </c>
      <c r="AH18" s="13">
        <v>47</v>
      </c>
      <c r="AI18" s="13">
        <v>25</v>
      </c>
      <c r="AJ18" s="13"/>
      <c r="AK18" s="34" t="s">
        <v>180</v>
      </c>
      <c r="AL18" s="2" t="s">
        <v>272</v>
      </c>
      <c r="AM18" s="2" t="s">
        <v>336</v>
      </c>
      <c r="AN18" s="2" t="s">
        <v>695</v>
      </c>
      <c r="AO18" s="2" t="s">
        <v>324</v>
      </c>
      <c r="AP18" s="2" t="s">
        <v>87</v>
      </c>
      <c r="AQ18" s="1"/>
      <c r="AR18" s="2" t="s">
        <v>89</v>
      </c>
      <c r="AS18" s="1"/>
      <c r="AT18" s="2" t="s">
        <v>93</v>
      </c>
      <c r="AU18" s="14" t="s">
        <v>253</v>
      </c>
      <c r="AV18" s="14">
        <v>1</v>
      </c>
      <c r="AW18" s="104">
        <v>3.71</v>
      </c>
      <c r="AX18" s="105">
        <v>3.25</v>
      </c>
      <c r="AY18" s="109">
        <v>2.46</v>
      </c>
      <c r="AZ18" s="107">
        <v>1.74</v>
      </c>
      <c r="BA18" s="106">
        <v>2.17</v>
      </c>
      <c r="BB18" s="108">
        <v>1.49</v>
      </c>
      <c r="BC18" s="106">
        <v>1.34</v>
      </c>
      <c r="BD18" s="108">
        <v>0.94</v>
      </c>
      <c r="BE18" s="107">
        <v>2.33</v>
      </c>
      <c r="BF18" s="106">
        <v>3.35</v>
      </c>
      <c r="BG18" s="106">
        <v>5.35</v>
      </c>
      <c r="BH18" s="106">
        <v>4.76</v>
      </c>
      <c r="BI18" s="106">
        <v>2.69</v>
      </c>
      <c r="BJ18" s="8">
        <v>2.58</v>
      </c>
      <c r="BK18" s="7">
        <v>3.88</v>
      </c>
      <c r="BL18" s="9">
        <v>6.42</v>
      </c>
      <c r="BM18" s="4">
        <v>9.17</v>
      </c>
      <c r="BN18" s="97">
        <v>14.23</v>
      </c>
      <c r="BO18" s="4">
        <v>3.59</v>
      </c>
      <c r="BP18" s="26">
        <v>2.99</v>
      </c>
      <c r="BQ18" s="25">
        <v>1.56</v>
      </c>
      <c r="BR18" s="53">
        <v>0.72</v>
      </c>
      <c r="BS18" s="53">
        <v>1.34</v>
      </c>
      <c r="BT18" s="54">
        <v>2.5299999999999998</v>
      </c>
      <c r="BU18" s="53">
        <v>2.66</v>
      </c>
      <c r="BV18" s="54">
        <v>1.99</v>
      </c>
      <c r="BW18" s="55">
        <v>2.88</v>
      </c>
      <c r="BX18" s="53">
        <v>3.08</v>
      </c>
      <c r="BY18" s="53">
        <v>3.1</v>
      </c>
      <c r="BZ18" s="53">
        <v>3.08</v>
      </c>
      <c r="CA18" s="7">
        <v>2.2999999999999998</v>
      </c>
      <c r="CB18" s="8">
        <v>2.97</v>
      </c>
      <c r="CC18" s="7">
        <v>3.53</v>
      </c>
      <c r="CD18" s="9">
        <v>4.37</v>
      </c>
      <c r="CE18" s="4">
        <v>6.3</v>
      </c>
      <c r="CF18" s="97">
        <v>11.12</v>
      </c>
      <c r="CG18" s="16">
        <v>26.49</v>
      </c>
      <c r="CH18" s="38">
        <v>29.41</v>
      </c>
      <c r="CI18" s="20">
        <v>31.33</v>
      </c>
      <c r="CJ18" s="18">
        <v>32.950000000000003</v>
      </c>
      <c r="CK18" s="17">
        <v>34.26</v>
      </c>
      <c r="CL18" s="19">
        <v>34.76</v>
      </c>
      <c r="CM18" s="17">
        <v>36.090000000000003</v>
      </c>
      <c r="CN18" s="19">
        <v>36.01</v>
      </c>
      <c r="CO18" s="18">
        <v>37.159999999999997</v>
      </c>
      <c r="CP18" s="17">
        <v>37.89</v>
      </c>
      <c r="CQ18" s="17">
        <v>38.33</v>
      </c>
      <c r="CR18" s="17">
        <v>40.630000000000003</v>
      </c>
      <c r="CS18" s="17">
        <v>43.35</v>
      </c>
      <c r="CT18" s="19">
        <v>44.69</v>
      </c>
      <c r="CU18" s="17">
        <v>43.3</v>
      </c>
      <c r="CV18" s="20">
        <v>42.82</v>
      </c>
      <c r="CW18" s="16">
        <v>39.29</v>
      </c>
      <c r="CX18" s="97">
        <v>35.799999999999997</v>
      </c>
      <c r="CY18" s="16">
        <v>26.5</v>
      </c>
      <c r="CZ18" s="38">
        <v>29.87</v>
      </c>
      <c r="DA18" s="20">
        <v>31.89</v>
      </c>
      <c r="DB18" s="17">
        <v>32.32</v>
      </c>
      <c r="DC18" s="17">
        <v>33.880000000000003</v>
      </c>
      <c r="DD18" s="19">
        <v>34.96</v>
      </c>
      <c r="DE18" s="17">
        <v>35.54</v>
      </c>
      <c r="DF18" s="19">
        <v>36.61</v>
      </c>
      <c r="DG18" s="18">
        <v>37.57</v>
      </c>
      <c r="DH18" s="17">
        <v>37.74</v>
      </c>
      <c r="DI18" s="17">
        <v>38.549999999999997</v>
      </c>
      <c r="DJ18" s="17">
        <v>40.86</v>
      </c>
      <c r="DK18" s="17">
        <v>43.05</v>
      </c>
      <c r="DL18" s="19">
        <v>43.39</v>
      </c>
      <c r="DM18" s="17">
        <v>43.34</v>
      </c>
      <c r="DN18" s="20">
        <v>43.11</v>
      </c>
      <c r="DO18" s="16">
        <v>40.909999999999997</v>
      </c>
      <c r="DP18" s="97">
        <v>35.869999999999997</v>
      </c>
      <c r="DQ18" s="16">
        <v>3</v>
      </c>
      <c r="DR18" s="20">
        <v>3</v>
      </c>
      <c r="DS18" s="20">
        <v>4</v>
      </c>
      <c r="DT18" s="17">
        <v>1</v>
      </c>
      <c r="DU18" s="17">
        <v>1</v>
      </c>
      <c r="DV18" s="17">
        <v>-2</v>
      </c>
      <c r="DW18" s="17">
        <v>-7</v>
      </c>
      <c r="DX18" s="17">
        <v>-8</v>
      </c>
      <c r="DY18" s="17">
        <v>-7</v>
      </c>
      <c r="DZ18" s="17">
        <v>0</v>
      </c>
      <c r="EA18" s="17">
        <v>8</v>
      </c>
      <c r="EB18" s="17">
        <v>19</v>
      </c>
      <c r="EC18" s="17">
        <v>25</v>
      </c>
      <c r="ED18" s="17">
        <v>24</v>
      </c>
      <c r="EE18" s="17">
        <v>18</v>
      </c>
      <c r="EF18" s="20">
        <v>16</v>
      </c>
      <c r="EG18" s="20">
        <v>10</v>
      </c>
      <c r="EH18" s="97">
        <v>6</v>
      </c>
      <c r="EJ18" s="129">
        <f t="shared" si="1"/>
        <v>0.12000000000000011</v>
      </c>
      <c r="EK18" s="129">
        <f t="shared" si="2"/>
        <v>0.25999999999999979</v>
      </c>
      <c r="EL18" s="129">
        <f t="shared" si="3"/>
        <v>0.89999999999999991</v>
      </c>
      <c r="EM18" s="129">
        <f t="shared" si="4"/>
        <v>1.02</v>
      </c>
      <c r="EN18" s="129">
        <f t="shared" si="5"/>
        <v>0.82999999999999985</v>
      </c>
      <c r="EO18" s="129">
        <f t="shared" si="6"/>
        <v>-1.0399999999999998</v>
      </c>
      <c r="EP18" s="129">
        <f t="shared" si="7"/>
        <v>-1.32</v>
      </c>
      <c r="EQ18" s="129">
        <f t="shared" si="8"/>
        <v>-1.05</v>
      </c>
      <c r="ER18" s="129">
        <f t="shared" si="9"/>
        <v>-0.54999999999999982</v>
      </c>
      <c r="ES18" s="129">
        <f t="shared" si="10"/>
        <v>0.27</v>
      </c>
      <c r="ET18" s="129">
        <f t="shared" si="11"/>
        <v>2.2499999999999996</v>
      </c>
      <c r="EU18" s="129">
        <f t="shared" si="12"/>
        <v>1.6799999999999997</v>
      </c>
      <c r="EV18" s="129">
        <f t="shared" si="13"/>
        <v>0.39000000000000012</v>
      </c>
      <c r="EW18" s="129">
        <f t="shared" si="14"/>
        <v>-0.39000000000000012</v>
      </c>
      <c r="EX18" s="129">
        <f t="shared" si="15"/>
        <v>0.35000000000000009</v>
      </c>
      <c r="EY18" s="129">
        <f t="shared" si="16"/>
        <v>2.0499999999999998</v>
      </c>
      <c r="EZ18" s="129">
        <f t="shared" si="17"/>
        <v>2.87</v>
      </c>
      <c r="FA18" s="3" t="s">
        <v>6</v>
      </c>
      <c r="FB18" s="3">
        <v>19</v>
      </c>
      <c r="FC18" s="2">
        <v>17</v>
      </c>
      <c r="FD18" s="2">
        <v>10</v>
      </c>
    </row>
    <row r="19" spans="1:160" ht="14">
      <c r="A19" s="2" t="s">
        <v>887</v>
      </c>
      <c r="B19" s="2" t="s">
        <v>1666</v>
      </c>
      <c r="C19" s="2">
        <v>15</v>
      </c>
      <c r="D19" s="2">
        <v>8</v>
      </c>
      <c r="E19" s="2">
        <v>51225054</v>
      </c>
      <c r="F19" s="2" t="s">
        <v>91</v>
      </c>
      <c r="G19" s="1" t="s">
        <v>891</v>
      </c>
      <c r="H19" s="13" t="s">
        <v>95</v>
      </c>
      <c r="I19" s="1">
        <v>3</v>
      </c>
      <c r="J19" s="2">
        <v>160.30000000000001</v>
      </c>
      <c r="K19" s="2">
        <v>43.4</v>
      </c>
      <c r="L19" s="2" t="s">
        <v>167</v>
      </c>
      <c r="M19" s="2"/>
      <c r="N19" s="2" t="s">
        <v>158</v>
      </c>
      <c r="O19" s="2" t="s">
        <v>329</v>
      </c>
      <c r="P19" s="30"/>
      <c r="Q19" s="30"/>
      <c r="R19" s="30"/>
      <c r="S19" s="30"/>
      <c r="T19" s="3" t="s">
        <v>17</v>
      </c>
      <c r="U19" s="3">
        <v>16</v>
      </c>
      <c r="V19" s="2">
        <v>13</v>
      </c>
      <c r="W19" s="2">
        <v>11</v>
      </c>
      <c r="X19" s="2" t="s">
        <v>280</v>
      </c>
      <c r="Y19" s="33"/>
      <c r="Z19" s="3" t="s">
        <v>175</v>
      </c>
      <c r="AA19" s="3">
        <v>47</v>
      </c>
      <c r="AB19" s="2">
        <v>28</v>
      </c>
      <c r="AC19" s="2">
        <v>30</v>
      </c>
      <c r="AD19" s="2"/>
      <c r="AE19" s="33" t="s">
        <v>88</v>
      </c>
      <c r="AF19" s="12" t="s">
        <v>160</v>
      </c>
      <c r="AG19" s="12">
        <v>24</v>
      </c>
      <c r="AH19" s="13">
        <v>18</v>
      </c>
      <c r="AI19" s="13">
        <v>18</v>
      </c>
      <c r="AJ19" s="13"/>
      <c r="AK19" s="34"/>
      <c r="AL19" s="2" t="s">
        <v>311</v>
      </c>
      <c r="AM19" s="2" t="s">
        <v>265</v>
      </c>
      <c r="AN19" s="2" t="s">
        <v>606</v>
      </c>
      <c r="AO19" s="2" t="s">
        <v>227</v>
      </c>
      <c r="AP19" s="2" t="s">
        <v>87</v>
      </c>
      <c r="AQ19" s="1"/>
      <c r="AR19" s="2" t="s">
        <v>89</v>
      </c>
      <c r="AS19" s="1"/>
      <c r="AT19" s="2" t="s">
        <v>93</v>
      </c>
      <c r="AU19" s="14" t="s">
        <v>753</v>
      </c>
      <c r="AV19" s="14">
        <v>1</v>
      </c>
      <c r="AW19" s="104">
        <v>4.07</v>
      </c>
      <c r="AX19" s="105">
        <v>2.71</v>
      </c>
      <c r="AY19" s="109">
        <v>1.78</v>
      </c>
      <c r="AZ19" s="105">
        <v>1.42</v>
      </c>
      <c r="BA19" s="106">
        <v>1.62</v>
      </c>
      <c r="BB19" s="108">
        <v>1.39</v>
      </c>
      <c r="BC19" s="106">
        <v>0.45</v>
      </c>
      <c r="BD19" s="108">
        <v>1.88</v>
      </c>
      <c r="BE19" s="107">
        <v>1.66</v>
      </c>
      <c r="BF19" s="106">
        <v>2.5299999999999998</v>
      </c>
      <c r="BG19" s="106">
        <v>2.9</v>
      </c>
      <c r="BH19" s="106">
        <v>5.47</v>
      </c>
      <c r="BI19" s="106">
        <v>2.02</v>
      </c>
      <c r="BJ19" s="8">
        <v>2.11</v>
      </c>
      <c r="BK19" s="7">
        <v>3.66</v>
      </c>
      <c r="BL19" s="9">
        <v>5.09</v>
      </c>
      <c r="BM19" s="4">
        <v>9.19</v>
      </c>
      <c r="BN19" s="4">
        <v>12.61</v>
      </c>
      <c r="BO19" s="4">
        <v>3.16</v>
      </c>
      <c r="BP19" s="26">
        <v>2.79</v>
      </c>
      <c r="BQ19" s="25">
        <v>1.5</v>
      </c>
      <c r="BR19" s="25">
        <v>0.83</v>
      </c>
      <c r="BS19" s="53">
        <v>0.25</v>
      </c>
      <c r="BT19" s="54">
        <v>1.62</v>
      </c>
      <c r="BU19" s="53">
        <v>0.32</v>
      </c>
      <c r="BV19" s="54">
        <v>1.27</v>
      </c>
      <c r="BW19" s="55">
        <v>1.57</v>
      </c>
      <c r="BX19" s="53">
        <v>2.91</v>
      </c>
      <c r="BY19" s="53">
        <v>7.35</v>
      </c>
      <c r="BZ19" s="53">
        <v>8.17</v>
      </c>
      <c r="CA19" s="7">
        <v>3.24</v>
      </c>
      <c r="CB19" s="8">
        <v>3.51</v>
      </c>
      <c r="CC19" s="7">
        <v>3.38</v>
      </c>
      <c r="CD19" s="9">
        <v>5.15</v>
      </c>
      <c r="CE19" s="4">
        <v>9.5299999999999994</v>
      </c>
      <c r="CF19" s="4">
        <v>11.46</v>
      </c>
      <c r="CG19" s="16">
        <v>28.39</v>
      </c>
      <c r="CH19" s="38">
        <v>31.34</v>
      </c>
      <c r="CI19" s="20">
        <v>34.159999999999997</v>
      </c>
      <c r="CJ19" s="38">
        <v>36.729999999999997</v>
      </c>
      <c r="CK19" s="17">
        <v>35.14</v>
      </c>
      <c r="CL19" s="19">
        <v>36.1</v>
      </c>
      <c r="CM19" s="17">
        <v>38.799999999999997</v>
      </c>
      <c r="CN19" s="19">
        <v>38.979999999999997</v>
      </c>
      <c r="CO19" s="18">
        <v>39.72</v>
      </c>
      <c r="CP19" s="17">
        <v>40.36</v>
      </c>
      <c r="CQ19" s="17">
        <v>41.38</v>
      </c>
      <c r="CR19" s="17">
        <v>41.14</v>
      </c>
      <c r="CS19" s="17">
        <v>43.29</v>
      </c>
      <c r="CT19" s="19">
        <v>45.1</v>
      </c>
      <c r="CU19" s="17">
        <v>48.78</v>
      </c>
      <c r="CV19" s="20">
        <v>48.22</v>
      </c>
      <c r="CW19" s="16">
        <v>43.81</v>
      </c>
      <c r="CX19" s="16">
        <v>46.09</v>
      </c>
      <c r="CY19" s="16">
        <v>28.29</v>
      </c>
      <c r="CZ19" s="38">
        <v>31.61</v>
      </c>
      <c r="DA19" s="20">
        <v>34.61</v>
      </c>
      <c r="DB19" s="20">
        <v>36.57</v>
      </c>
      <c r="DC19" s="17">
        <v>35.43</v>
      </c>
      <c r="DD19" s="19">
        <v>36.24</v>
      </c>
      <c r="DE19" s="17">
        <v>37.17</v>
      </c>
      <c r="DF19" s="19">
        <v>37.42</v>
      </c>
      <c r="DG19" s="18">
        <v>39.67</v>
      </c>
      <c r="DH19" s="17">
        <v>40.380000000000003</v>
      </c>
      <c r="DI19" s="17">
        <v>41.23</v>
      </c>
      <c r="DJ19" s="17">
        <v>41.68</v>
      </c>
      <c r="DK19" s="17">
        <v>43.27</v>
      </c>
      <c r="DL19" s="19">
        <v>45.89</v>
      </c>
      <c r="DM19" s="17">
        <v>48.62</v>
      </c>
      <c r="DN19" s="20">
        <v>49.44</v>
      </c>
      <c r="DO19" s="16">
        <v>43.44</v>
      </c>
      <c r="DP19" s="16">
        <v>45.96</v>
      </c>
      <c r="DQ19" s="16">
        <v>0</v>
      </c>
      <c r="DR19" s="20">
        <v>0</v>
      </c>
      <c r="DS19" s="20">
        <v>2</v>
      </c>
      <c r="DT19" s="20">
        <v>1</v>
      </c>
      <c r="DU19" s="17">
        <v>-1</v>
      </c>
      <c r="DV19" s="17">
        <v>-5</v>
      </c>
      <c r="DW19" s="17">
        <v>-9</v>
      </c>
      <c r="DX19" s="17">
        <v>-12</v>
      </c>
      <c r="DY19" s="17">
        <v>-17</v>
      </c>
      <c r="DZ19" s="17">
        <v>-18</v>
      </c>
      <c r="EA19" s="17">
        <v>-17</v>
      </c>
      <c r="EB19" s="17">
        <v>-16</v>
      </c>
      <c r="EC19" s="17">
        <v>-11</v>
      </c>
      <c r="ED19" s="17">
        <v>-5</v>
      </c>
      <c r="EE19" s="17">
        <v>-1</v>
      </c>
      <c r="EF19" s="20">
        <v>0</v>
      </c>
      <c r="EG19" s="20">
        <v>1</v>
      </c>
      <c r="EH19" s="20">
        <v>1</v>
      </c>
      <c r="EJ19" s="129">
        <f t="shared" si="1"/>
        <v>0.91000000000000014</v>
      </c>
      <c r="EK19" s="129">
        <f t="shared" si="2"/>
        <v>-8.0000000000000071E-2</v>
      </c>
      <c r="EL19" s="129">
        <f t="shared" si="3"/>
        <v>0.28000000000000003</v>
      </c>
      <c r="EM19" s="129">
        <f t="shared" si="4"/>
        <v>0.59</v>
      </c>
      <c r="EN19" s="129">
        <f t="shared" si="5"/>
        <v>1.37</v>
      </c>
      <c r="EO19" s="129">
        <f t="shared" si="6"/>
        <v>-0.2300000000000002</v>
      </c>
      <c r="EP19" s="129">
        <f t="shared" si="7"/>
        <v>0.13</v>
      </c>
      <c r="EQ19" s="129">
        <f t="shared" si="8"/>
        <v>0.60999999999999988</v>
      </c>
      <c r="ER19" s="129">
        <f t="shared" si="9"/>
        <v>8.9999999999999858E-2</v>
      </c>
      <c r="ES19" s="129">
        <f t="shared" si="10"/>
        <v>-0.38000000000000034</v>
      </c>
      <c r="ET19" s="129">
        <f t="shared" si="11"/>
        <v>-4.4499999999999993</v>
      </c>
      <c r="EU19" s="129">
        <f t="shared" si="12"/>
        <v>-2.7</v>
      </c>
      <c r="EV19" s="129">
        <f t="shared" si="13"/>
        <v>-1.2200000000000002</v>
      </c>
      <c r="EW19" s="129">
        <f t="shared" si="14"/>
        <v>-1.4</v>
      </c>
      <c r="EX19" s="129">
        <f t="shared" si="15"/>
        <v>0.28000000000000025</v>
      </c>
      <c r="EY19" s="129">
        <f t="shared" si="16"/>
        <v>-6.0000000000000497E-2</v>
      </c>
      <c r="EZ19" s="129">
        <f t="shared" si="17"/>
        <v>-0.33999999999999986</v>
      </c>
      <c r="FA19" s="3" t="s">
        <v>17</v>
      </c>
      <c r="FB19" s="3">
        <v>16</v>
      </c>
      <c r="FC19" s="2">
        <v>13</v>
      </c>
      <c r="FD19" s="2">
        <v>11</v>
      </c>
    </row>
    <row r="20" spans="1:160" ht="14">
      <c r="A20" s="2" t="s">
        <v>873</v>
      </c>
      <c r="B20" s="2" t="s">
        <v>1666</v>
      </c>
      <c r="C20" s="2">
        <v>14</v>
      </c>
      <c r="D20" s="2">
        <v>5</v>
      </c>
      <c r="E20" s="2">
        <v>50468625</v>
      </c>
      <c r="F20" s="2" t="s">
        <v>91</v>
      </c>
      <c r="G20" s="1" t="s">
        <v>878</v>
      </c>
      <c r="H20" s="13" t="s">
        <v>95</v>
      </c>
      <c r="I20" s="1">
        <v>2</v>
      </c>
      <c r="J20" s="2">
        <v>159.1</v>
      </c>
      <c r="K20" s="2">
        <v>54.6</v>
      </c>
      <c r="L20" s="2" t="s">
        <v>167</v>
      </c>
      <c r="M20" s="2"/>
      <c r="N20" s="2" t="s">
        <v>99</v>
      </c>
      <c r="O20" s="2" t="s">
        <v>287</v>
      </c>
      <c r="P20" s="30" t="s">
        <v>168</v>
      </c>
      <c r="Q20" s="30"/>
      <c r="R20" s="30"/>
      <c r="S20" s="30"/>
      <c r="T20" s="3" t="s">
        <v>48</v>
      </c>
      <c r="U20" s="3">
        <v>16</v>
      </c>
      <c r="V20" s="2">
        <v>14</v>
      </c>
      <c r="W20" s="2">
        <v>11</v>
      </c>
      <c r="X20" s="2" t="s">
        <v>877</v>
      </c>
      <c r="Y20" s="33"/>
      <c r="Z20" s="3" t="s">
        <v>115</v>
      </c>
      <c r="AA20" s="3">
        <v>50</v>
      </c>
      <c r="AB20" s="2">
        <v>37</v>
      </c>
      <c r="AC20" s="2">
        <v>22</v>
      </c>
      <c r="AD20" s="2"/>
      <c r="AE20" s="33" t="s">
        <v>209</v>
      </c>
      <c r="AF20" s="12" t="s">
        <v>116</v>
      </c>
      <c r="AG20" s="12">
        <v>50</v>
      </c>
      <c r="AH20" s="13">
        <v>32</v>
      </c>
      <c r="AI20" s="13">
        <v>21</v>
      </c>
      <c r="AJ20" s="13"/>
      <c r="AK20" s="34" t="s">
        <v>180</v>
      </c>
      <c r="AL20" s="2" t="s">
        <v>127</v>
      </c>
      <c r="AM20" s="2" t="s">
        <v>265</v>
      </c>
      <c r="AN20" s="2" t="s">
        <v>507</v>
      </c>
      <c r="AO20" s="2" t="s">
        <v>658</v>
      </c>
      <c r="AP20" s="2" t="s">
        <v>87</v>
      </c>
      <c r="AQ20" s="1"/>
      <c r="AR20" s="2" t="s">
        <v>89</v>
      </c>
      <c r="AS20" s="1"/>
      <c r="AT20" s="2" t="s">
        <v>93</v>
      </c>
      <c r="AU20" s="14" t="s">
        <v>710</v>
      </c>
      <c r="AV20" s="14">
        <v>1</v>
      </c>
      <c r="AW20" s="104">
        <v>4.0599999999999996</v>
      </c>
      <c r="AX20" s="105">
        <v>3.22</v>
      </c>
      <c r="AY20" s="109">
        <v>2.25</v>
      </c>
      <c r="AZ20" s="107">
        <v>1.74</v>
      </c>
      <c r="BA20" s="106">
        <v>1.66</v>
      </c>
      <c r="BB20" s="108">
        <v>1.93</v>
      </c>
      <c r="BC20" s="106">
        <v>1.5</v>
      </c>
      <c r="BD20" s="108">
        <v>2.27</v>
      </c>
      <c r="BE20" s="107">
        <v>3.64</v>
      </c>
      <c r="BF20" s="106">
        <v>5.09</v>
      </c>
      <c r="BG20" s="106">
        <v>8.1</v>
      </c>
      <c r="BH20" s="106">
        <v>6.64</v>
      </c>
      <c r="BI20" s="106">
        <v>4.07</v>
      </c>
      <c r="BJ20" s="8">
        <v>4.22</v>
      </c>
      <c r="BK20" s="7">
        <v>4.92</v>
      </c>
      <c r="BL20" s="9">
        <v>7.2</v>
      </c>
      <c r="BM20" s="4">
        <v>15.11</v>
      </c>
      <c r="BN20" s="4">
        <v>19.010000000000002</v>
      </c>
      <c r="BO20" s="4">
        <v>3.08</v>
      </c>
      <c r="BP20" s="26">
        <v>2.39</v>
      </c>
      <c r="BQ20" s="25">
        <v>0.76</v>
      </c>
      <c r="BR20" s="53">
        <v>1.56</v>
      </c>
      <c r="BS20" s="53">
        <v>1.76</v>
      </c>
      <c r="BT20" s="54">
        <v>1.66</v>
      </c>
      <c r="BU20" s="53">
        <v>2.9</v>
      </c>
      <c r="BV20" s="54">
        <v>3.29</v>
      </c>
      <c r="BW20" s="55">
        <v>3.37</v>
      </c>
      <c r="BX20" s="53">
        <v>5.04</v>
      </c>
      <c r="BY20" s="53">
        <v>7.08</v>
      </c>
      <c r="BZ20" s="53">
        <v>7.63</v>
      </c>
      <c r="CA20" s="7">
        <v>3.61</v>
      </c>
      <c r="CB20" s="8">
        <v>3.8</v>
      </c>
      <c r="CC20" s="7">
        <v>5.76</v>
      </c>
      <c r="CD20" s="9">
        <v>8.34</v>
      </c>
      <c r="CE20" s="4">
        <v>13.34</v>
      </c>
      <c r="CF20" s="4">
        <v>18.510000000000002</v>
      </c>
      <c r="CG20" s="16">
        <v>26.36</v>
      </c>
      <c r="CH20" s="38">
        <v>31.24</v>
      </c>
      <c r="CI20" s="20">
        <v>33.130000000000003</v>
      </c>
      <c r="CJ20" s="18">
        <v>34.619999999999997</v>
      </c>
      <c r="CK20" s="17">
        <v>35.409999999999997</v>
      </c>
      <c r="CL20" s="19">
        <v>36.35</v>
      </c>
      <c r="CM20" s="17">
        <v>36.93</v>
      </c>
      <c r="CN20" s="19">
        <v>37.44</v>
      </c>
      <c r="CO20" s="18">
        <v>38.590000000000003</v>
      </c>
      <c r="CP20" s="17">
        <v>39.25</v>
      </c>
      <c r="CQ20" s="17">
        <v>40.54</v>
      </c>
      <c r="CR20" s="17">
        <v>40.81</v>
      </c>
      <c r="CS20" s="17">
        <v>46.36</v>
      </c>
      <c r="CT20" s="19">
        <v>44.72</v>
      </c>
      <c r="CU20" s="17">
        <v>48.71</v>
      </c>
      <c r="CV20" s="20">
        <v>45.63</v>
      </c>
      <c r="CW20" s="16">
        <v>44.7</v>
      </c>
      <c r="CX20" s="16">
        <v>39.47</v>
      </c>
      <c r="CY20" s="16">
        <v>26.39</v>
      </c>
      <c r="CZ20" s="38">
        <v>31.31</v>
      </c>
      <c r="DA20" s="20">
        <v>33.44</v>
      </c>
      <c r="DB20" s="17">
        <v>34.46</v>
      </c>
      <c r="DC20" s="17">
        <v>35.97</v>
      </c>
      <c r="DD20" s="19">
        <v>36.61</v>
      </c>
      <c r="DE20" s="17">
        <v>36.590000000000003</v>
      </c>
      <c r="DF20" s="19">
        <v>37.909999999999997</v>
      </c>
      <c r="DG20" s="18">
        <v>38.93</v>
      </c>
      <c r="DH20" s="17">
        <v>39.130000000000003</v>
      </c>
      <c r="DI20" s="17">
        <v>40.85</v>
      </c>
      <c r="DJ20" s="17">
        <v>41.48</v>
      </c>
      <c r="DK20" s="17">
        <v>45.4</v>
      </c>
      <c r="DL20" s="19">
        <v>45.69</v>
      </c>
      <c r="DM20" s="17">
        <v>49.4</v>
      </c>
      <c r="DN20" s="20">
        <v>45.28</v>
      </c>
      <c r="DO20" s="16">
        <v>44.31</v>
      </c>
      <c r="DP20" s="16">
        <v>39.19</v>
      </c>
      <c r="DQ20" s="16">
        <v>3</v>
      </c>
      <c r="DR20" s="20">
        <v>4</v>
      </c>
      <c r="DS20" s="20">
        <v>4</v>
      </c>
      <c r="DT20" s="17">
        <v>5</v>
      </c>
      <c r="DU20" s="17">
        <v>1</v>
      </c>
      <c r="DV20" s="17">
        <v>-4</v>
      </c>
      <c r="DW20" s="17">
        <v>-9</v>
      </c>
      <c r="DX20" s="17">
        <v>-10</v>
      </c>
      <c r="DY20" s="17">
        <v>-7</v>
      </c>
      <c r="DZ20" s="17">
        <v>-4</v>
      </c>
      <c r="EA20" s="17">
        <v>3</v>
      </c>
      <c r="EB20" s="17">
        <v>9</v>
      </c>
      <c r="EC20" s="17">
        <v>12</v>
      </c>
      <c r="ED20" s="17">
        <v>13</v>
      </c>
      <c r="EE20" s="17">
        <v>11</v>
      </c>
      <c r="EF20" s="20">
        <v>6</v>
      </c>
      <c r="EG20" s="20">
        <v>4</v>
      </c>
      <c r="EH20" s="20">
        <v>3</v>
      </c>
      <c r="EJ20" s="129">
        <f t="shared" si="1"/>
        <v>0.97999999999999954</v>
      </c>
      <c r="EK20" s="129">
        <f t="shared" si="2"/>
        <v>0.83000000000000007</v>
      </c>
      <c r="EL20" s="129">
        <f t="shared" si="3"/>
        <v>1.49</v>
      </c>
      <c r="EM20" s="129">
        <f t="shared" si="4"/>
        <v>0.17999999999999994</v>
      </c>
      <c r="EN20" s="129">
        <f t="shared" si="5"/>
        <v>-0.10000000000000009</v>
      </c>
      <c r="EO20" s="129">
        <f t="shared" si="6"/>
        <v>0.27</v>
      </c>
      <c r="EP20" s="129">
        <f t="shared" si="7"/>
        <v>-1.4</v>
      </c>
      <c r="EQ20" s="129">
        <f t="shared" si="8"/>
        <v>-1.02</v>
      </c>
      <c r="ER20" s="129">
        <f t="shared" si="9"/>
        <v>0.27</v>
      </c>
      <c r="ES20" s="129">
        <f t="shared" si="10"/>
        <v>4.9999999999999822E-2</v>
      </c>
      <c r="ET20" s="129">
        <f t="shared" si="11"/>
        <v>1.0199999999999996</v>
      </c>
      <c r="EU20" s="129">
        <f t="shared" si="12"/>
        <v>-0.99000000000000021</v>
      </c>
      <c r="EV20" s="129">
        <f t="shared" si="13"/>
        <v>0.46000000000000041</v>
      </c>
      <c r="EW20" s="129">
        <f t="shared" si="14"/>
        <v>0.41999999999999993</v>
      </c>
      <c r="EX20" s="129">
        <f t="shared" si="15"/>
        <v>-0.83999999999999986</v>
      </c>
      <c r="EY20" s="129">
        <f t="shared" si="16"/>
        <v>-1.1399999999999997</v>
      </c>
      <c r="EZ20" s="129">
        <f t="shared" si="17"/>
        <v>1.7699999999999996</v>
      </c>
      <c r="FA20" s="3" t="s">
        <v>48</v>
      </c>
      <c r="FB20" s="3">
        <v>16</v>
      </c>
      <c r="FC20" s="2">
        <v>14</v>
      </c>
      <c r="FD20" s="2">
        <v>11</v>
      </c>
    </row>
    <row r="21" spans="1:160" ht="14">
      <c r="A21" s="2" t="s">
        <v>1291</v>
      </c>
      <c r="B21" s="2" t="s">
        <v>1666</v>
      </c>
      <c r="C21" s="2">
        <v>13</v>
      </c>
      <c r="D21" s="2">
        <v>9</v>
      </c>
      <c r="E21" s="2">
        <v>53329279</v>
      </c>
      <c r="F21" s="2" t="s">
        <v>91</v>
      </c>
      <c r="G21" s="1" t="s">
        <v>181</v>
      </c>
      <c r="H21" s="15" t="s">
        <v>95</v>
      </c>
      <c r="I21" s="1">
        <v>0</v>
      </c>
      <c r="J21" s="2">
        <v>151.5</v>
      </c>
      <c r="K21" s="2">
        <v>45.9</v>
      </c>
      <c r="L21" s="2" t="s">
        <v>167</v>
      </c>
      <c r="M21" s="2"/>
      <c r="N21" s="2" t="s">
        <v>158</v>
      </c>
      <c r="O21" s="2" t="s">
        <v>169</v>
      </c>
      <c r="P21" s="30" t="s">
        <v>168</v>
      </c>
      <c r="Q21" s="30"/>
      <c r="R21" s="30"/>
      <c r="S21" s="30"/>
      <c r="T21" s="3" t="s">
        <v>17</v>
      </c>
      <c r="U21" s="3">
        <v>25</v>
      </c>
      <c r="V21" s="2">
        <v>27</v>
      </c>
      <c r="W21" s="2">
        <v>11</v>
      </c>
      <c r="X21" s="2" t="s">
        <v>1292</v>
      </c>
      <c r="Y21" s="33"/>
      <c r="Z21" s="3" t="s">
        <v>175</v>
      </c>
      <c r="AA21" s="3">
        <v>59</v>
      </c>
      <c r="AB21" s="2">
        <v>55</v>
      </c>
      <c r="AC21" s="2">
        <v>36</v>
      </c>
      <c r="AD21" s="2"/>
      <c r="AE21" s="33" t="s">
        <v>176</v>
      </c>
      <c r="AF21" s="12" t="s">
        <v>160</v>
      </c>
      <c r="AG21" s="12">
        <v>39</v>
      </c>
      <c r="AH21" s="13">
        <v>35</v>
      </c>
      <c r="AI21" s="13">
        <v>26</v>
      </c>
      <c r="AJ21" s="13"/>
      <c r="AK21" s="34"/>
      <c r="AL21" s="2" t="s">
        <v>177</v>
      </c>
      <c r="AM21" s="2" t="s">
        <v>178</v>
      </c>
      <c r="AN21" s="2" t="s">
        <v>179</v>
      </c>
      <c r="AO21" s="2" t="s">
        <v>106</v>
      </c>
      <c r="AP21" s="2" t="s">
        <v>87</v>
      </c>
      <c r="AQ21" s="1" t="s">
        <v>180</v>
      </c>
      <c r="AR21" s="2" t="s">
        <v>89</v>
      </c>
      <c r="AS21" s="1" t="s">
        <v>131</v>
      </c>
      <c r="AT21" s="2" t="s">
        <v>93</v>
      </c>
      <c r="AU21" s="14" t="s">
        <v>182</v>
      </c>
      <c r="AV21" s="14">
        <v>1</v>
      </c>
      <c r="AW21" s="104">
        <v>3.41</v>
      </c>
      <c r="AX21" s="114">
        <v>2.71</v>
      </c>
      <c r="AY21" s="115">
        <v>1.51</v>
      </c>
      <c r="AZ21" s="114">
        <v>1.39</v>
      </c>
      <c r="BA21" s="115">
        <v>1.27</v>
      </c>
      <c r="BB21" s="108">
        <v>1.66</v>
      </c>
      <c r="BC21" s="106">
        <v>1.42</v>
      </c>
      <c r="BD21" s="108">
        <v>2.3199999999999998</v>
      </c>
      <c r="BE21" s="107">
        <v>1.78</v>
      </c>
      <c r="BF21" s="106">
        <v>2.68</v>
      </c>
      <c r="BG21" s="106">
        <v>4.1100000000000003</v>
      </c>
      <c r="BH21" s="106">
        <v>4.3899999999999997</v>
      </c>
      <c r="BI21" s="106">
        <v>1.1100000000000001</v>
      </c>
      <c r="BJ21" s="8">
        <v>2.92</v>
      </c>
      <c r="BK21" s="7">
        <v>3.88</v>
      </c>
      <c r="BL21" s="9">
        <v>5.58</v>
      </c>
      <c r="BM21" s="4">
        <v>9.67</v>
      </c>
      <c r="BN21" s="4">
        <v>15.41</v>
      </c>
      <c r="BO21" s="4">
        <v>4.62</v>
      </c>
      <c r="BP21" s="39">
        <v>2.59</v>
      </c>
      <c r="BQ21" s="5">
        <v>1.61</v>
      </c>
      <c r="BR21" s="5">
        <v>0</v>
      </c>
      <c r="BS21" s="5">
        <v>0.67</v>
      </c>
      <c r="BT21" s="8">
        <v>0.9</v>
      </c>
      <c r="BU21" s="7">
        <v>0.79</v>
      </c>
      <c r="BV21" s="8">
        <v>2.36</v>
      </c>
      <c r="BW21" s="6">
        <v>0.87</v>
      </c>
      <c r="BX21" s="7">
        <v>1.66</v>
      </c>
      <c r="BY21" s="7">
        <v>3.02</v>
      </c>
      <c r="BZ21" s="7">
        <v>2.68</v>
      </c>
      <c r="CA21" s="7">
        <v>2.12</v>
      </c>
      <c r="CB21" s="8">
        <v>3.12</v>
      </c>
      <c r="CC21" s="7">
        <v>4.25</v>
      </c>
      <c r="CD21" s="9">
        <v>6.24</v>
      </c>
      <c r="CE21" s="4">
        <v>10.44</v>
      </c>
      <c r="CF21" s="4">
        <v>15.21</v>
      </c>
      <c r="CG21" s="16">
        <v>28.98</v>
      </c>
      <c r="CH21" s="40">
        <v>31.31</v>
      </c>
      <c r="CI21" s="23">
        <v>33.01</v>
      </c>
      <c r="CJ21" s="40">
        <v>36.81</v>
      </c>
      <c r="CK21" s="23">
        <v>37.19</v>
      </c>
      <c r="CL21" s="19">
        <v>38.369999999999997</v>
      </c>
      <c r="CM21" s="17">
        <v>40.56</v>
      </c>
      <c r="CN21" s="19">
        <v>40.229999999999997</v>
      </c>
      <c r="CO21" s="18">
        <v>41.5</v>
      </c>
      <c r="CP21" s="17">
        <v>42.03</v>
      </c>
      <c r="CQ21" s="17">
        <v>41.51</v>
      </c>
      <c r="CR21" s="17">
        <v>45.66</v>
      </c>
      <c r="CS21" s="17">
        <v>47.28</v>
      </c>
      <c r="CT21" s="19">
        <v>49.99</v>
      </c>
      <c r="CU21" s="17">
        <v>47.57</v>
      </c>
      <c r="CV21" s="20">
        <v>47.09</v>
      </c>
      <c r="CW21" s="16">
        <v>46.22</v>
      </c>
      <c r="CX21" s="16">
        <v>43.46</v>
      </c>
      <c r="CY21" s="16">
        <v>28.06</v>
      </c>
      <c r="CZ21" s="40">
        <v>30.61</v>
      </c>
      <c r="DA21" s="23">
        <v>33.950000000000003</v>
      </c>
      <c r="DB21" s="23">
        <v>36.020000000000003</v>
      </c>
      <c r="DC21" s="23">
        <v>36.770000000000003</v>
      </c>
      <c r="DD21" s="19">
        <v>37.69</v>
      </c>
      <c r="DE21" s="17">
        <v>41.42</v>
      </c>
      <c r="DF21" s="19">
        <v>40.549999999999997</v>
      </c>
      <c r="DG21" s="18">
        <v>41.27</v>
      </c>
      <c r="DH21" s="17">
        <v>42.33</v>
      </c>
      <c r="DI21" s="17">
        <v>41.86</v>
      </c>
      <c r="DJ21" s="17">
        <v>45.07</v>
      </c>
      <c r="DK21" s="17">
        <v>47.03</v>
      </c>
      <c r="DL21" s="19">
        <v>49.99</v>
      </c>
      <c r="DM21" s="17">
        <v>47.88</v>
      </c>
      <c r="DN21" s="20">
        <v>47.58</v>
      </c>
      <c r="DO21" s="16">
        <v>47.45</v>
      </c>
      <c r="DP21" s="16">
        <v>42.37</v>
      </c>
      <c r="DQ21" s="16">
        <v>4</v>
      </c>
      <c r="DR21" s="23">
        <v>5</v>
      </c>
      <c r="DS21" s="23">
        <v>7</v>
      </c>
      <c r="DT21" s="23">
        <v>6</v>
      </c>
      <c r="DU21" s="23">
        <v>4</v>
      </c>
      <c r="DV21" s="17">
        <v>1</v>
      </c>
      <c r="DW21" s="17">
        <v>-1</v>
      </c>
      <c r="DX21" s="17">
        <v>-4</v>
      </c>
      <c r="DY21" s="17">
        <v>-9</v>
      </c>
      <c r="DZ21" s="17">
        <v>-11</v>
      </c>
      <c r="EA21" s="17">
        <v>-17</v>
      </c>
      <c r="EB21" s="17">
        <v>-16</v>
      </c>
      <c r="EC21" s="17">
        <v>-8</v>
      </c>
      <c r="ED21" s="17">
        <v>0</v>
      </c>
      <c r="EE21" s="17">
        <v>7</v>
      </c>
      <c r="EF21" s="20">
        <v>5</v>
      </c>
      <c r="EG21" s="20">
        <v>3</v>
      </c>
      <c r="EH21" s="20">
        <v>2</v>
      </c>
      <c r="EJ21" s="129">
        <f t="shared" si="1"/>
        <v>-1.21</v>
      </c>
      <c r="EK21" s="129">
        <f t="shared" si="2"/>
        <v>0.12000000000000011</v>
      </c>
      <c r="EL21" s="129">
        <f t="shared" si="3"/>
        <v>-0.10000000000000009</v>
      </c>
      <c r="EM21" s="129">
        <f t="shared" si="4"/>
        <v>1.39</v>
      </c>
      <c r="EN21" s="129">
        <f t="shared" si="5"/>
        <v>0.6</v>
      </c>
      <c r="EO21" s="129">
        <f t="shared" si="6"/>
        <v>0.7599999999999999</v>
      </c>
      <c r="EP21" s="129">
        <f t="shared" si="7"/>
        <v>0.62999999999999989</v>
      </c>
      <c r="EQ21" s="129">
        <f t="shared" si="8"/>
        <v>-4.0000000000000036E-2</v>
      </c>
      <c r="ER21" s="129">
        <f t="shared" si="9"/>
        <v>0.91</v>
      </c>
      <c r="ES21" s="129">
        <f t="shared" si="10"/>
        <v>1.0200000000000002</v>
      </c>
      <c r="ET21" s="129">
        <f t="shared" si="11"/>
        <v>1.0900000000000003</v>
      </c>
      <c r="EU21" s="129">
        <f t="shared" si="12"/>
        <v>1.7099999999999995</v>
      </c>
      <c r="EV21" s="129">
        <f t="shared" si="13"/>
        <v>-1.01</v>
      </c>
      <c r="EW21" s="129">
        <f t="shared" si="14"/>
        <v>-0.20000000000000018</v>
      </c>
      <c r="EX21" s="129">
        <f t="shared" si="15"/>
        <v>-0.37000000000000011</v>
      </c>
      <c r="EY21" s="129">
        <f t="shared" si="16"/>
        <v>-0.66000000000000014</v>
      </c>
      <c r="EZ21" s="129">
        <f t="shared" si="17"/>
        <v>-0.76999999999999957</v>
      </c>
      <c r="FA21" s="3" t="s">
        <v>17</v>
      </c>
      <c r="FB21" s="3">
        <v>25</v>
      </c>
      <c r="FC21" s="2">
        <v>27</v>
      </c>
      <c r="FD21" s="2">
        <v>11</v>
      </c>
    </row>
    <row r="22" spans="1:160" ht="14">
      <c r="A22" s="2" t="s">
        <v>1215</v>
      </c>
      <c r="B22" s="2" t="s">
        <v>1666</v>
      </c>
      <c r="C22" s="2">
        <v>12</v>
      </c>
      <c r="D22" s="2">
        <v>5</v>
      </c>
      <c r="E22" s="2">
        <v>50783324</v>
      </c>
      <c r="F22" s="2" t="s">
        <v>91</v>
      </c>
      <c r="G22" s="1" t="s">
        <v>1540</v>
      </c>
      <c r="H22" s="14"/>
      <c r="I22" s="1"/>
      <c r="J22" s="2">
        <v>157.6</v>
      </c>
      <c r="K22" s="2">
        <v>56.9</v>
      </c>
      <c r="L22" s="2" t="s">
        <v>167</v>
      </c>
      <c r="M22" s="2"/>
      <c r="N22" s="2" t="s">
        <v>99</v>
      </c>
      <c r="O22" s="2" t="s">
        <v>114</v>
      </c>
      <c r="P22" s="30" t="s">
        <v>168</v>
      </c>
      <c r="Q22" s="30"/>
      <c r="R22" s="30"/>
      <c r="S22" s="30"/>
      <c r="T22" s="3" t="s">
        <v>6</v>
      </c>
      <c r="U22" s="3">
        <v>31</v>
      </c>
      <c r="V22" s="2">
        <v>25</v>
      </c>
      <c r="W22" s="2">
        <v>11</v>
      </c>
      <c r="X22" s="2" t="s">
        <v>1543</v>
      </c>
      <c r="Y22" s="33"/>
      <c r="Z22" s="3" t="s">
        <v>137</v>
      </c>
      <c r="AA22" s="3">
        <v>66</v>
      </c>
      <c r="AB22" s="2">
        <v>41</v>
      </c>
      <c r="AC22" s="2">
        <v>40</v>
      </c>
      <c r="AD22" s="2"/>
      <c r="AE22" s="33" t="s">
        <v>209</v>
      </c>
      <c r="AF22" s="12" t="s">
        <v>138</v>
      </c>
      <c r="AG22" s="12">
        <v>63</v>
      </c>
      <c r="AH22" s="13">
        <v>34</v>
      </c>
      <c r="AI22" s="13">
        <v>32</v>
      </c>
      <c r="AJ22" s="13"/>
      <c r="AK22" s="34" t="s">
        <v>180</v>
      </c>
      <c r="AL22" s="2" t="s">
        <v>83</v>
      </c>
      <c r="AM22" s="2" t="s">
        <v>178</v>
      </c>
      <c r="AN22" s="2" t="s">
        <v>460</v>
      </c>
      <c r="AO22" s="2" t="s">
        <v>513</v>
      </c>
      <c r="AP22" s="2" t="s">
        <v>87</v>
      </c>
      <c r="AQ22" s="1"/>
      <c r="AR22" s="2" t="s">
        <v>89</v>
      </c>
      <c r="AS22" s="1"/>
      <c r="AT22" s="2" t="s">
        <v>93</v>
      </c>
      <c r="AU22" s="14" t="s">
        <v>1617</v>
      </c>
      <c r="AV22" s="14">
        <v>1</v>
      </c>
      <c r="AW22" s="104">
        <v>3.78</v>
      </c>
      <c r="AX22" s="105">
        <v>2.71</v>
      </c>
      <c r="AY22" s="106">
        <v>1.62</v>
      </c>
      <c r="AZ22" s="107">
        <v>1.74</v>
      </c>
      <c r="BA22" s="106">
        <v>1.76</v>
      </c>
      <c r="BB22" s="108">
        <v>1.02</v>
      </c>
      <c r="BC22" s="106">
        <v>0.66</v>
      </c>
      <c r="BD22" s="108">
        <v>0.51</v>
      </c>
      <c r="BE22" s="107">
        <v>2.12</v>
      </c>
      <c r="BF22" s="106">
        <v>2.37</v>
      </c>
      <c r="BG22" s="106">
        <v>5.74</v>
      </c>
      <c r="BH22" s="106">
        <v>4.1500000000000004</v>
      </c>
      <c r="BI22" s="106">
        <v>1.45</v>
      </c>
      <c r="BJ22" s="8">
        <v>1.78</v>
      </c>
      <c r="BK22" s="7">
        <v>2.61</v>
      </c>
      <c r="BL22" s="9">
        <v>4.37</v>
      </c>
      <c r="BM22" s="4">
        <v>7.23</v>
      </c>
      <c r="BN22" s="4">
        <v>11.94</v>
      </c>
      <c r="BO22" s="4">
        <v>3.95</v>
      </c>
      <c r="BP22" s="26">
        <v>2.73</v>
      </c>
      <c r="BQ22" s="53">
        <v>0.37</v>
      </c>
      <c r="BR22" s="53">
        <v>0.79</v>
      </c>
      <c r="BS22" s="53">
        <v>1.24</v>
      </c>
      <c r="BT22" s="54">
        <v>2.56</v>
      </c>
      <c r="BU22" s="53">
        <v>2.4500000000000002</v>
      </c>
      <c r="BV22" s="54">
        <v>2.4700000000000002</v>
      </c>
      <c r="BW22" s="55">
        <v>2.98</v>
      </c>
      <c r="BX22" s="53">
        <v>3.51</v>
      </c>
      <c r="BY22" s="53">
        <v>4.66</v>
      </c>
      <c r="BZ22" s="53">
        <v>4.8</v>
      </c>
      <c r="CA22" s="7">
        <v>2.76</v>
      </c>
      <c r="CB22" s="8">
        <v>3.17</v>
      </c>
      <c r="CC22" s="7">
        <v>3.88</v>
      </c>
      <c r="CD22" s="9">
        <v>4.0599999999999996</v>
      </c>
      <c r="CE22" s="4">
        <v>7.38</v>
      </c>
      <c r="CF22" s="4">
        <v>11.97</v>
      </c>
      <c r="CG22" s="16">
        <v>24.73</v>
      </c>
      <c r="CH22" s="38">
        <v>28.43</v>
      </c>
      <c r="CI22" s="17">
        <v>31.47</v>
      </c>
      <c r="CJ22" s="18">
        <v>33.43</v>
      </c>
      <c r="CK22" s="17">
        <v>34.81</v>
      </c>
      <c r="CL22" s="19">
        <v>34.44</v>
      </c>
      <c r="CM22" s="17">
        <v>35.25</v>
      </c>
      <c r="CN22" s="19">
        <v>35.950000000000003</v>
      </c>
      <c r="CO22" s="18">
        <v>35.9</v>
      </c>
      <c r="CP22" s="17">
        <v>37.56</v>
      </c>
      <c r="CQ22" s="17">
        <v>39.15</v>
      </c>
      <c r="CR22" s="17">
        <v>40.07</v>
      </c>
      <c r="CS22" s="17">
        <v>41.85</v>
      </c>
      <c r="CT22" s="19">
        <v>43.53</v>
      </c>
      <c r="CU22" s="17">
        <v>44.77</v>
      </c>
      <c r="CV22" s="20">
        <v>43.85</v>
      </c>
      <c r="CW22" s="16">
        <v>43.6</v>
      </c>
      <c r="CX22" s="16">
        <v>42.02</v>
      </c>
      <c r="CY22" s="16">
        <v>25.08</v>
      </c>
      <c r="CZ22" s="38">
        <v>28.63</v>
      </c>
      <c r="DA22" s="17">
        <v>31.16</v>
      </c>
      <c r="DB22" s="17">
        <v>33.28</v>
      </c>
      <c r="DC22" s="17">
        <v>34.229999999999997</v>
      </c>
      <c r="DD22" s="19">
        <v>34.159999999999997</v>
      </c>
      <c r="DE22" s="17">
        <v>35.03</v>
      </c>
      <c r="DF22" s="19">
        <v>35.15</v>
      </c>
      <c r="DG22" s="18">
        <v>35.840000000000003</v>
      </c>
      <c r="DH22" s="17">
        <v>38.380000000000003</v>
      </c>
      <c r="DI22" s="17">
        <v>38.68</v>
      </c>
      <c r="DJ22" s="17">
        <v>40.340000000000003</v>
      </c>
      <c r="DK22" s="17">
        <v>42.6</v>
      </c>
      <c r="DL22" s="19">
        <v>42.85</v>
      </c>
      <c r="DM22" s="17">
        <v>44.9</v>
      </c>
      <c r="DN22" s="20">
        <v>43.35</v>
      </c>
      <c r="DO22" s="16">
        <v>43.77</v>
      </c>
      <c r="DP22" s="16">
        <v>42.77</v>
      </c>
      <c r="DQ22" s="16">
        <v>8</v>
      </c>
      <c r="DR22" s="20">
        <v>9</v>
      </c>
      <c r="DS22" s="17">
        <v>8</v>
      </c>
      <c r="DT22" s="17">
        <v>6</v>
      </c>
      <c r="DU22" s="17">
        <v>1</v>
      </c>
      <c r="DV22" s="17">
        <v>-4</v>
      </c>
      <c r="DW22" s="17">
        <v>-10</v>
      </c>
      <c r="DX22" s="17">
        <v>-8</v>
      </c>
      <c r="DY22" s="17">
        <v>-2</v>
      </c>
      <c r="DZ22" s="17">
        <v>3</v>
      </c>
      <c r="EA22" s="17">
        <v>10</v>
      </c>
      <c r="EB22" s="17">
        <v>20</v>
      </c>
      <c r="EC22" s="17">
        <v>24</v>
      </c>
      <c r="ED22" s="17">
        <v>23</v>
      </c>
      <c r="EE22" s="17">
        <v>19</v>
      </c>
      <c r="EF22" s="20">
        <v>14</v>
      </c>
      <c r="EG22" s="20">
        <v>11</v>
      </c>
      <c r="EH22" s="20">
        <v>8</v>
      </c>
      <c r="EJ22" s="129">
        <f t="shared" si="1"/>
        <v>-0.17000000000000037</v>
      </c>
      <c r="EK22" s="129">
        <f t="shared" si="2"/>
        <v>-2.0000000000000018E-2</v>
      </c>
      <c r="EL22" s="129">
        <f t="shared" si="3"/>
        <v>1.25</v>
      </c>
      <c r="EM22" s="129">
        <f t="shared" si="4"/>
        <v>0.95</v>
      </c>
      <c r="EN22" s="129">
        <f t="shared" si="5"/>
        <v>0.52</v>
      </c>
      <c r="EO22" s="129">
        <f t="shared" si="6"/>
        <v>-1.54</v>
      </c>
      <c r="EP22" s="129">
        <f t="shared" si="7"/>
        <v>-1.79</v>
      </c>
      <c r="EQ22" s="129">
        <f t="shared" si="8"/>
        <v>-1.9600000000000002</v>
      </c>
      <c r="ER22" s="129">
        <f t="shared" si="9"/>
        <v>-0.85999999999999988</v>
      </c>
      <c r="ES22" s="129">
        <f t="shared" si="10"/>
        <v>-1.1399999999999997</v>
      </c>
      <c r="ET22" s="129">
        <f t="shared" si="11"/>
        <v>1.08</v>
      </c>
      <c r="EU22" s="129">
        <f t="shared" si="12"/>
        <v>-0.64999999999999947</v>
      </c>
      <c r="EV22" s="129">
        <f t="shared" si="13"/>
        <v>-1.3099999999999998</v>
      </c>
      <c r="EW22" s="129">
        <f t="shared" si="14"/>
        <v>-1.39</v>
      </c>
      <c r="EX22" s="129">
        <f t="shared" si="15"/>
        <v>-1.27</v>
      </c>
      <c r="EY22" s="129">
        <f t="shared" si="16"/>
        <v>0.3100000000000005</v>
      </c>
      <c r="EZ22" s="129">
        <f t="shared" si="17"/>
        <v>-0.14999999999999947</v>
      </c>
      <c r="FA22" s="3" t="s">
        <v>6</v>
      </c>
      <c r="FB22" s="3">
        <v>31</v>
      </c>
      <c r="FC22" s="2">
        <v>25</v>
      </c>
      <c r="FD22" s="2">
        <v>11</v>
      </c>
    </row>
    <row r="23" spans="1:160" ht="14">
      <c r="A23" s="2" t="s">
        <v>615</v>
      </c>
      <c r="B23" s="2" t="s">
        <v>1666</v>
      </c>
      <c r="C23" s="2">
        <v>13</v>
      </c>
      <c r="D23" s="2">
        <v>9</v>
      </c>
      <c r="E23" s="2">
        <v>52363492</v>
      </c>
      <c r="F23" s="2" t="s">
        <v>91</v>
      </c>
      <c r="G23" s="1" t="s">
        <v>620</v>
      </c>
      <c r="H23" s="13" t="s">
        <v>95</v>
      </c>
      <c r="I23" s="1">
        <v>13</v>
      </c>
      <c r="J23" s="2">
        <v>154.69999999999999</v>
      </c>
      <c r="K23" s="2">
        <v>46</v>
      </c>
      <c r="L23" s="2" t="s">
        <v>167</v>
      </c>
      <c r="M23" s="2"/>
      <c r="N23" s="2" t="s">
        <v>158</v>
      </c>
      <c r="O23" s="2" t="s">
        <v>329</v>
      </c>
      <c r="P23" s="30" t="s">
        <v>168</v>
      </c>
      <c r="Q23" s="30"/>
      <c r="R23" s="30"/>
      <c r="S23" s="30"/>
      <c r="T23" s="3" t="s">
        <v>48</v>
      </c>
      <c r="U23" s="3">
        <v>18</v>
      </c>
      <c r="V23" s="2">
        <v>12</v>
      </c>
      <c r="W23" s="2">
        <v>12</v>
      </c>
      <c r="X23" s="2" t="s">
        <v>618</v>
      </c>
      <c r="Y23" s="33"/>
      <c r="Z23" s="3" t="s">
        <v>619</v>
      </c>
      <c r="AA23" s="3">
        <v>66</v>
      </c>
      <c r="AB23" s="2">
        <v>38</v>
      </c>
      <c r="AC23" s="2">
        <v>29</v>
      </c>
      <c r="AD23" s="2"/>
      <c r="AE23" s="33" t="s">
        <v>443</v>
      </c>
      <c r="AF23" s="12" t="s">
        <v>261</v>
      </c>
      <c r="AG23" s="12">
        <v>42</v>
      </c>
      <c r="AH23" s="13">
        <v>30</v>
      </c>
      <c r="AI23" s="13">
        <v>10</v>
      </c>
      <c r="AJ23" s="13"/>
      <c r="AK23" s="34"/>
      <c r="AL23" s="2" t="s">
        <v>103</v>
      </c>
      <c r="AM23" s="2" t="s">
        <v>403</v>
      </c>
      <c r="AN23" s="2" t="s">
        <v>140</v>
      </c>
      <c r="AO23" s="2" t="s">
        <v>353</v>
      </c>
      <c r="AP23" s="2" t="s">
        <v>87</v>
      </c>
      <c r="AQ23" s="1" t="s">
        <v>197</v>
      </c>
      <c r="AR23" s="2" t="s">
        <v>89</v>
      </c>
      <c r="AS23" s="1" t="s">
        <v>131</v>
      </c>
      <c r="AT23" s="2" t="s">
        <v>93</v>
      </c>
      <c r="AU23" s="14" t="s">
        <v>621</v>
      </c>
      <c r="AV23" s="14">
        <v>1</v>
      </c>
      <c r="AW23" s="104">
        <v>3.79</v>
      </c>
      <c r="AX23" s="105">
        <v>3.34</v>
      </c>
      <c r="AY23" s="110">
        <v>2.92</v>
      </c>
      <c r="AZ23" s="111">
        <v>1.57</v>
      </c>
      <c r="BA23" s="112">
        <v>1.42</v>
      </c>
      <c r="BB23" s="113">
        <v>1.49</v>
      </c>
      <c r="BC23" s="112">
        <v>1.39</v>
      </c>
      <c r="BD23" s="113">
        <v>1.1100000000000001</v>
      </c>
      <c r="BE23" s="111">
        <v>0.71</v>
      </c>
      <c r="BF23" s="112">
        <v>3.89</v>
      </c>
      <c r="BG23" s="112">
        <v>2.79</v>
      </c>
      <c r="BH23" s="112">
        <v>4.5999999999999996</v>
      </c>
      <c r="BI23" s="112">
        <v>3.02</v>
      </c>
      <c r="BJ23" s="54">
        <v>2.63</v>
      </c>
      <c r="BK23" s="53">
        <v>3.27</v>
      </c>
      <c r="BL23" s="9">
        <v>5.6</v>
      </c>
      <c r="BM23" s="4">
        <v>10.61</v>
      </c>
      <c r="BN23" s="4">
        <v>10.46</v>
      </c>
      <c r="BO23" s="4">
        <v>3.52</v>
      </c>
      <c r="BP23" s="26">
        <v>2.72</v>
      </c>
      <c r="BQ23" s="47">
        <v>0.56000000000000005</v>
      </c>
      <c r="BR23" s="53">
        <v>0.5</v>
      </c>
      <c r="BS23" s="53">
        <v>1.37</v>
      </c>
      <c r="BT23" s="54">
        <v>1.74</v>
      </c>
      <c r="BU23" s="53">
        <v>1.54</v>
      </c>
      <c r="BV23" s="54">
        <v>1.89</v>
      </c>
      <c r="BW23" s="55">
        <v>2.12</v>
      </c>
      <c r="BX23" s="53">
        <v>3.74</v>
      </c>
      <c r="BY23" s="53">
        <v>5.04</v>
      </c>
      <c r="BZ23" s="53">
        <v>5.34</v>
      </c>
      <c r="CA23" s="53">
        <v>2.98</v>
      </c>
      <c r="CB23" s="54">
        <v>2.59</v>
      </c>
      <c r="CC23" s="53">
        <v>3.83</v>
      </c>
      <c r="CD23" s="9">
        <v>7.11</v>
      </c>
      <c r="CE23" s="4">
        <v>10.89</v>
      </c>
      <c r="CF23" s="4">
        <v>11.79</v>
      </c>
      <c r="CG23" s="16">
        <v>24.2</v>
      </c>
      <c r="CH23" s="38">
        <v>27.61</v>
      </c>
      <c r="CI23" s="52">
        <v>28.04</v>
      </c>
      <c r="CJ23" s="56">
        <v>30.1</v>
      </c>
      <c r="CK23" s="57">
        <v>30.68</v>
      </c>
      <c r="CL23" s="58">
        <v>31.35</v>
      </c>
      <c r="CM23" s="57">
        <v>33.549999999999997</v>
      </c>
      <c r="CN23" s="58">
        <v>34.89</v>
      </c>
      <c r="CO23" s="56">
        <v>37.090000000000003</v>
      </c>
      <c r="CP23" s="57">
        <v>36.409999999999997</v>
      </c>
      <c r="CQ23" s="57">
        <v>37.119999999999997</v>
      </c>
      <c r="CR23" s="57">
        <v>36.72</v>
      </c>
      <c r="CS23" s="57">
        <v>41.95</v>
      </c>
      <c r="CT23" s="58">
        <v>45.02</v>
      </c>
      <c r="CU23" s="57">
        <v>48.92</v>
      </c>
      <c r="CV23" s="20">
        <v>46.34</v>
      </c>
      <c r="CW23" s="16">
        <v>43.24</v>
      </c>
      <c r="CX23" s="16">
        <v>41.8</v>
      </c>
      <c r="CY23" s="16">
        <v>23</v>
      </c>
      <c r="CZ23" s="38">
        <v>27.1</v>
      </c>
      <c r="DA23" s="52">
        <v>27.97</v>
      </c>
      <c r="DB23" s="57">
        <v>30.47</v>
      </c>
      <c r="DC23" s="57">
        <v>31</v>
      </c>
      <c r="DD23" s="58">
        <v>32.17</v>
      </c>
      <c r="DE23" s="57">
        <v>34.31</v>
      </c>
      <c r="DF23" s="58">
        <v>35.4</v>
      </c>
      <c r="DG23" s="56">
        <v>37.72</v>
      </c>
      <c r="DH23" s="57">
        <v>37.270000000000003</v>
      </c>
      <c r="DI23" s="57">
        <v>37.07</v>
      </c>
      <c r="DJ23" s="57">
        <v>37.18</v>
      </c>
      <c r="DK23" s="57">
        <v>43.47</v>
      </c>
      <c r="DL23" s="58">
        <v>45.61</v>
      </c>
      <c r="DM23" s="57">
        <v>48</v>
      </c>
      <c r="DN23" s="20">
        <v>46.22</v>
      </c>
      <c r="DO23" s="16">
        <v>44.08</v>
      </c>
      <c r="DP23" s="16">
        <v>40.81</v>
      </c>
      <c r="DQ23" s="16">
        <v>7</v>
      </c>
      <c r="DR23" s="20">
        <v>6</v>
      </c>
      <c r="DS23" s="52">
        <v>3</v>
      </c>
      <c r="DT23" s="57">
        <v>-4</v>
      </c>
      <c r="DU23" s="57">
        <v>-7</v>
      </c>
      <c r="DV23" s="57">
        <v>-15</v>
      </c>
      <c r="DW23" s="57">
        <v>-19</v>
      </c>
      <c r="DX23" s="57">
        <v>-20</v>
      </c>
      <c r="DY23" s="57">
        <v>-23</v>
      </c>
      <c r="DZ23" s="57">
        <v>-23</v>
      </c>
      <c r="EA23" s="57">
        <v>-16</v>
      </c>
      <c r="EB23" s="57">
        <v>-13</v>
      </c>
      <c r="EC23" s="57">
        <v>-6</v>
      </c>
      <c r="ED23" s="57">
        <v>-1</v>
      </c>
      <c r="EE23" s="57">
        <v>2</v>
      </c>
      <c r="EF23" s="20">
        <v>3</v>
      </c>
      <c r="EG23" s="20">
        <v>2</v>
      </c>
      <c r="EH23" s="20">
        <v>2</v>
      </c>
      <c r="EJ23" s="129">
        <f t="shared" si="1"/>
        <v>0.27</v>
      </c>
      <c r="EK23" s="129">
        <f t="shared" si="2"/>
        <v>0.61999999999999966</v>
      </c>
      <c r="EL23" s="129">
        <f t="shared" si="3"/>
        <v>2.36</v>
      </c>
      <c r="EM23" s="129">
        <f t="shared" si="4"/>
        <v>1.07</v>
      </c>
      <c r="EN23" s="129">
        <f t="shared" si="5"/>
        <v>4.9999999999999822E-2</v>
      </c>
      <c r="EO23" s="129">
        <f t="shared" si="6"/>
        <v>-0.25</v>
      </c>
      <c r="EP23" s="129">
        <f t="shared" si="7"/>
        <v>-0.15000000000000013</v>
      </c>
      <c r="EQ23" s="129">
        <f t="shared" si="8"/>
        <v>-0.7799999999999998</v>
      </c>
      <c r="ER23" s="129">
        <f t="shared" si="9"/>
        <v>-1.4100000000000001</v>
      </c>
      <c r="ES23" s="129">
        <f t="shared" si="10"/>
        <v>0.14999999999999991</v>
      </c>
      <c r="ET23" s="129">
        <f t="shared" si="11"/>
        <v>-2.25</v>
      </c>
      <c r="EU23" s="129">
        <f t="shared" si="12"/>
        <v>-0.74000000000000021</v>
      </c>
      <c r="EV23" s="129">
        <f t="shared" si="13"/>
        <v>4.0000000000000036E-2</v>
      </c>
      <c r="EW23" s="129">
        <f t="shared" si="14"/>
        <v>4.0000000000000036E-2</v>
      </c>
      <c r="EX23" s="129">
        <f t="shared" si="15"/>
        <v>-0.56000000000000005</v>
      </c>
      <c r="EY23" s="129">
        <f t="shared" si="16"/>
        <v>-1.5100000000000007</v>
      </c>
      <c r="EZ23" s="129">
        <f t="shared" si="17"/>
        <v>-0.28000000000000114</v>
      </c>
      <c r="FA23" s="3" t="s">
        <v>48</v>
      </c>
      <c r="FB23" s="3">
        <v>18</v>
      </c>
      <c r="FC23" s="2">
        <v>12</v>
      </c>
      <c r="FD23" s="2">
        <v>12</v>
      </c>
    </row>
    <row r="24" spans="1:160" ht="14">
      <c r="A24" s="2" t="s">
        <v>783</v>
      </c>
      <c r="B24" s="2" t="s">
        <v>1666</v>
      </c>
      <c r="C24" s="2">
        <v>12</v>
      </c>
      <c r="D24" s="2">
        <v>9</v>
      </c>
      <c r="E24" s="2">
        <v>51955557</v>
      </c>
      <c r="F24" s="2" t="s">
        <v>91</v>
      </c>
      <c r="G24" s="1" t="s">
        <v>787</v>
      </c>
      <c r="H24" s="13" t="s">
        <v>95</v>
      </c>
      <c r="I24" s="1">
        <v>0</v>
      </c>
      <c r="J24" s="2">
        <v>150.19999999999999</v>
      </c>
      <c r="K24" s="2">
        <v>50.4</v>
      </c>
      <c r="L24" s="2" t="s">
        <v>167</v>
      </c>
      <c r="M24" s="2"/>
      <c r="N24" s="2" t="s">
        <v>158</v>
      </c>
      <c r="O24" s="2" t="s">
        <v>80</v>
      </c>
      <c r="P24" s="30"/>
      <c r="Q24" s="30" t="s">
        <v>786</v>
      </c>
      <c r="R24" s="30"/>
      <c r="S24" s="30"/>
      <c r="T24" s="3" t="s">
        <v>17</v>
      </c>
      <c r="U24" s="3">
        <v>26</v>
      </c>
      <c r="V24" s="2">
        <v>22</v>
      </c>
      <c r="W24" s="2">
        <v>12</v>
      </c>
      <c r="X24" s="2" t="s">
        <v>280</v>
      </c>
      <c r="Y24" s="33"/>
      <c r="Z24" s="3" t="s">
        <v>318</v>
      </c>
      <c r="AA24" s="3">
        <v>49</v>
      </c>
      <c r="AB24" s="2">
        <v>33</v>
      </c>
      <c r="AC24" s="2">
        <v>31</v>
      </c>
      <c r="AD24" s="2"/>
      <c r="AE24" s="33" t="s">
        <v>242</v>
      </c>
      <c r="AF24" s="12" t="s">
        <v>473</v>
      </c>
      <c r="AG24" s="12">
        <v>21</v>
      </c>
      <c r="AH24" s="13">
        <v>16</v>
      </c>
      <c r="AI24" s="13">
        <v>6</v>
      </c>
      <c r="AJ24" s="13"/>
      <c r="AK24" s="34"/>
      <c r="AL24" s="2" t="s">
        <v>149</v>
      </c>
      <c r="AM24" s="2" t="s">
        <v>178</v>
      </c>
      <c r="AN24" s="2" t="s">
        <v>257</v>
      </c>
      <c r="AO24" s="2" t="s">
        <v>775</v>
      </c>
      <c r="AP24" s="2" t="s">
        <v>87</v>
      </c>
      <c r="AQ24" s="1"/>
      <c r="AR24" s="2" t="s">
        <v>89</v>
      </c>
      <c r="AS24" s="1"/>
      <c r="AT24" s="2" t="s">
        <v>93</v>
      </c>
      <c r="AU24" s="14" t="s">
        <v>788</v>
      </c>
      <c r="AV24" s="14">
        <v>1</v>
      </c>
      <c r="AW24" s="104">
        <v>2.78</v>
      </c>
      <c r="AX24" s="105">
        <v>3.11</v>
      </c>
      <c r="AY24" s="109">
        <v>1.62</v>
      </c>
      <c r="AZ24" s="105">
        <v>1.74</v>
      </c>
      <c r="BA24" s="106">
        <v>1.88</v>
      </c>
      <c r="BB24" s="108">
        <v>1.74</v>
      </c>
      <c r="BC24" s="106">
        <v>0.76</v>
      </c>
      <c r="BD24" s="108">
        <v>1.06</v>
      </c>
      <c r="BE24" s="107">
        <v>1.66</v>
      </c>
      <c r="BF24" s="106">
        <v>2.17</v>
      </c>
      <c r="BG24" s="106">
        <v>2.41</v>
      </c>
      <c r="BH24" s="106">
        <v>3.86</v>
      </c>
      <c r="BI24" s="106">
        <v>3.62</v>
      </c>
      <c r="BJ24" s="8">
        <v>3.53</v>
      </c>
      <c r="BK24" s="9">
        <v>4.97</v>
      </c>
      <c r="BL24" s="9">
        <v>7.47</v>
      </c>
      <c r="BM24" s="4">
        <v>10.38</v>
      </c>
      <c r="BN24" s="4">
        <v>16.170000000000002</v>
      </c>
      <c r="BO24" s="4">
        <v>2.39</v>
      </c>
      <c r="BP24" s="26">
        <v>2.48</v>
      </c>
      <c r="BQ24" s="25">
        <v>1.56</v>
      </c>
      <c r="BR24" s="25">
        <v>1.1100000000000001</v>
      </c>
      <c r="BS24" s="53">
        <v>0.62</v>
      </c>
      <c r="BT24" s="54">
        <v>1.1200000000000001</v>
      </c>
      <c r="BU24" s="53">
        <v>2.13</v>
      </c>
      <c r="BV24" s="54">
        <v>1.96</v>
      </c>
      <c r="BW24" s="55">
        <v>2.68</v>
      </c>
      <c r="BX24" s="53">
        <v>3.02</v>
      </c>
      <c r="BY24" s="53">
        <v>2.17</v>
      </c>
      <c r="BZ24" s="53">
        <v>2.62</v>
      </c>
      <c r="CA24" s="7">
        <v>4.17</v>
      </c>
      <c r="CB24" s="8">
        <v>3.97</v>
      </c>
      <c r="CC24" s="9">
        <v>5.67</v>
      </c>
      <c r="CD24" s="9">
        <v>9.1999999999999993</v>
      </c>
      <c r="CE24" s="4">
        <v>10.63</v>
      </c>
      <c r="CF24" s="4">
        <v>14.58</v>
      </c>
      <c r="CG24" s="16">
        <v>24.63</v>
      </c>
      <c r="CH24" s="38">
        <v>31.42</v>
      </c>
      <c r="CI24" s="20">
        <v>32.4</v>
      </c>
      <c r="CJ24" s="38">
        <v>34.76</v>
      </c>
      <c r="CK24" s="17">
        <v>35.619999999999997</v>
      </c>
      <c r="CL24" s="19">
        <v>36.24</v>
      </c>
      <c r="CM24" s="17">
        <v>37.75</v>
      </c>
      <c r="CN24" s="19">
        <v>37.840000000000003</v>
      </c>
      <c r="CO24" s="18">
        <v>37.36</v>
      </c>
      <c r="CP24" s="17">
        <v>38.85</v>
      </c>
      <c r="CQ24" s="17">
        <v>39.25</v>
      </c>
      <c r="CR24" s="17">
        <v>39.979999999999997</v>
      </c>
      <c r="CS24" s="17">
        <v>41.54</v>
      </c>
      <c r="CT24" s="19">
        <v>44.71</v>
      </c>
      <c r="CU24" s="20">
        <v>43.94</v>
      </c>
      <c r="CV24" s="20">
        <v>43.17</v>
      </c>
      <c r="CW24" s="16">
        <v>41.68</v>
      </c>
      <c r="CX24" s="16">
        <v>38.82</v>
      </c>
      <c r="CY24" s="16">
        <v>24.03</v>
      </c>
      <c r="CZ24" s="38">
        <v>31.13</v>
      </c>
      <c r="DA24" s="20">
        <v>32.99</v>
      </c>
      <c r="DB24" s="20">
        <v>34.56</v>
      </c>
      <c r="DC24" s="17">
        <v>36.14</v>
      </c>
      <c r="DD24" s="19">
        <v>36.47</v>
      </c>
      <c r="DE24" s="17">
        <v>37.19</v>
      </c>
      <c r="DF24" s="19">
        <v>37.14</v>
      </c>
      <c r="DG24" s="18">
        <v>37.89</v>
      </c>
      <c r="DH24" s="17">
        <v>38.630000000000003</v>
      </c>
      <c r="DI24" s="17">
        <v>39.479999999999997</v>
      </c>
      <c r="DJ24" s="17">
        <v>39.56</v>
      </c>
      <c r="DK24" s="17">
        <v>41.79</v>
      </c>
      <c r="DL24" s="19">
        <v>44.34</v>
      </c>
      <c r="DM24" s="20">
        <v>43.96</v>
      </c>
      <c r="DN24" s="20">
        <v>43.85</v>
      </c>
      <c r="DO24" s="16">
        <v>41.5</v>
      </c>
      <c r="DP24" s="16">
        <v>38.369999999999997</v>
      </c>
      <c r="DQ24" s="16">
        <v>4</v>
      </c>
      <c r="DR24" s="20">
        <v>5</v>
      </c>
      <c r="DS24" s="20">
        <v>4</v>
      </c>
      <c r="DT24" s="20">
        <v>4</v>
      </c>
      <c r="DU24" s="17">
        <v>2</v>
      </c>
      <c r="DV24" s="17">
        <v>-1</v>
      </c>
      <c r="DW24" s="17">
        <v>-7</v>
      </c>
      <c r="DX24" s="17">
        <v>-10</v>
      </c>
      <c r="DY24" s="17">
        <v>-14</v>
      </c>
      <c r="DZ24" s="17">
        <v>-11</v>
      </c>
      <c r="EA24" s="17">
        <v>-5</v>
      </c>
      <c r="EB24" s="17">
        <v>-2</v>
      </c>
      <c r="EC24" s="17">
        <v>1</v>
      </c>
      <c r="ED24" s="17">
        <v>4</v>
      </c>
      <c r="EE24" s="20">
        <v>6</v>
      </c>
      <c r="EF24" s="20">
        <v>6</v>
      </c>
      <c r="EG24" s="20">
        <v>7</v>
      </c>
      <c r="EH24" s="20">
        <v>8</v>
      </c>
      <c r="EJ24" s="129">
        <f t="shared" si="1"/>
        <v>0.38999999999999968</v>
      </c>
      <c r="EK24" s="129">
        <f t="shared" si="2"/>
        <v>0.62999999999999989</v>
      </c>
      <c r="EL24" s="129">
        <f t="shared" si="3"/>
        <v>6.0000000000000053E-2</v>
      </c>
      <c r="EM24" s="129">
        <f t="shared" si="4"/>
        <v>0.62999999999999989</v>
      </c>
      <c r="EN24" s="129">
        <f t="shared" si="5"/>
        <v>1.2599999999999998</v>
      </c>
      <c r="EO24" s="129">
        <f t="shared" si="6"/>
        <v>0.61999999999999988</v>
      </c>
      <c r="EP24" s="129">
        <f t="shared" si="7"/>
        <v>-1.3699999999999999</v>
      </c>
      <c r="EQ24" s="129">
        <f t="shared" si="8"/>
        <v>-0.89999999999999991</v>
      </c>
      <c r="ER24" s="129">
        <f t="shared" si="9"/>
        <v>-1.0200000000000002</v>
      </c>
      <c r="ES24" s="129">
        <f t="shared" si="10"/>
        <v>-0.85000000000000009</v>
      </c>
      <c r="ET24" s="129">
        <f t="shared" si="11"/>
        <v>0.24000000000000021</v>
      </c>
      <c r="EU24" s="129">
        <f t="shared" si="12"/>
        <v>1.2399999999999998</v>
      </c>
      <c r="EV24" s="129">
        <f t="shared" si="13"/>
        <v>-0.54999999999999982</v>
      </c>
      <c r="EW24" s="129">
        <f t="shared" si="14"/>
        <v>-0.44000000000000039</v>
      </c>
      <c r="EX24" s="129">
        <f t="shared" si="15"/>
        <v>-0.70000000000000018</v>
      </c>
      <c r="EY24" s="129">
        <f t="shared" si="16"/>
        <v>-1.7299999999999995</v>
      </c>
      <c r="EZ24" s="129">
        <f t="shared" si="17"/>
        <v>-0.25</v>
      </c>
      <c r="FA24" s="3" t="s">
        <v>17</v>
      </c>
      <c r="FB24" s="3">
        <v>26</v>
      </c>
      <c r="FC24" s="2">
        <v>22</v>
      </c>
      <c r="FD24" s="2">
        <v>12</v>
      </c>
    </row>
    <row r="25" spans="1:160" ht="14">
      <c r="A25" s="2" t="s">
        <v>829</v>
      </c>
      <c r="B25" s="2" t="s">
        <v>1666</v>
      </c>
      <c r="C25" s="2">
        <v>18</v>
      </c>
      <c r="D25" s="2">
        <v>0</v>
      </c>
      <c r="E25" s="2">
        <v>38594074</v>
      </c>
      <c r="F25" s="2" t="s">
        <v>91</v>
      </c>
      <c r="G25" s="1" t="s">
        <v>834</v>
      </c>
      <c r="H25" s="13" t="s">
        <v>95</v>
      </c>
      <c r="I25" s="1">
        <v>4</v>
      </c>
      <c r="J25" s="2">
        <v>163.1</v>
      </c>
      <c r="K25" s="2">
        <v>50.7</v>
      </c>
      <c r="L25" s="2" t="s">
        <v>167</v>
      </c>
      <c r="M25" s="2"/>
      <c r="N25" s="2" t="s">
        <v>99</v>
      </c>
      <c r="O25" s="2" t="s">
        <v>287</v>
      </c>
      <c r="P25" s="30" t="s">
        <v>168</v>
      </c>
      <c r="Q25" s="30"/>
      <c r="R25" s="30"/>
      <c r="S25" s="30"/>
      <c r="T25" s="3" t="s">
        <v>6</v>
      </c>
      <c r="U25" s="3">
        <v>15</v>
      </c>
      <c r="V25" s="2">
        <v>16</v>
      </c>
      <c r="W25" s="2">
        <v>12</v>
      </c>
      <c r="X25" s="2" t="s">
        <v>833</v>
      </c>
      <c r="Y25" s="33"/>
      <c r="Z25" s="3" t="s">
        <v>137</v>
      </c>
      <c r="AA25" s="3">
        <v>47</v>
      </c>
      <c r="AB25" s="2">
        <v>34</v>
      </c>
      <c r="AC25" s="2">
        <v>27</v>
      </c>
      <c r="AD25" s="2"/>
      <c r="AE25" s="33" t="s">
        <v>209</v>
      </c>
      <c r="AF25" s="12" t="s">
        <v>116</v>
      </c>
      <c r="AG25" s="12">
        <v>46</v>
      </c>
      <c r="AH25" s="13">
        <v>33</v>
      </c>
      <c r="AI25" s="13">
        <v>12</v>
      </c>
      <c r="AJ25" s="13"/>
      <c r="AK25" s="34" t="s">
        <v>180</v>
      </c>
      <c r="AL25" s="2" t="s">
        <v>127</v>
      </c>
      <c r="AM25" s="2" t="s">
        <v>288</v>
      </c>
      <c r="AN25" s="2" t="s">
        <v>342</v>
      </c>
      <c r="AO25" s="2" t="s">
        <v>263</v>
      </c>
      <c r="AP25" s="2" t="s">
        <v>87</v>
      </c>
      <c r="AQ25" s="1"/>
      <c r="AR25" s="2" t="s">
        <v>89</v>
      </c>
      <c r="AS25" s="1"/>
      <c r="AT25" s="2" t="s">
        <v>93</v>
      </c>
      <c r="AU25" s="14" t="s">
        <v>835</v>
      </c>
      <c r="AV25" s="14">
        <v>1</v>
      </c>
      <c r="AW25" s="104">
        <v>4.83</v>
      </c>
      <c r="AX25" s="105">
        <v>2.78</v>
      </c>
      <c r="AY25" s="109">
        <v>3.13</v>
      </c>
      <c r="AZ25" s="107">
        <v>1.3</v>
      </c>
      <c r="BA25" s="106">
        <v>1.62</v>
      </c>
      <c r="BB25" s="108">
        <v>2.2400000000000002</v>
      </c>
      <c r="BC25" s="106">
        <v>1.51</v>
      </c>
      <c r="BD25" s="108">
        <v>3.11</v>
      </c>
      <c r="BE25" s="107">
        <v>4.2300000000000004</v>
      </c>
      <c r="BF25" s="106">
        <v>6.13</v>
      </c>
      <c r="BG25" s="106">
        <v>8.11</v>
      </c>
      <c r="BH25" s="106">
        <v>6.22</v>
      </c>
      <c r="BI25" s="106">
        <v>3.99</v>
      </c>
      <c r="BJ25" s="8">
        <v>4.13</v>
      </c>
      <c r="BK25" s="7">
        <v>5.85</v>
      </c>
      <c r="BL25" s="9">
        <v>7.71</v>
      </c>
      <c r="BM25" s="4">
        <v>13.24</v>
      </c>
      <c r="BN25" s="4">
        <v>18.16</v>
      </c>
      <c r="BO25" s="4">
        <v>5.13</v>
      </c>
      <c r="BP25" s="26">
        <v>2.2799999999999998</v>
      </c>
      <c r="BQ25" s="25">
        <v>1.63</v>
      </c>
      <c r="BR25" s="53">
        <v>0.9</v>
      </c>
      <c r="BS25" s="53">
        <v>2.12</v>
      </c>
      <c r="BT25" s="54">
        <v>2.98</v>
      </c>
      <c r="BU25" s="53">
        <v>3.44</v>
      </c>
      <c r="BV25" s="54">
        <v>3.27</v>
      </c>
      <c r="BW25" s="55">
        <v>3.97</v>
      </c>
      <c r="BX25" s="53">
        <v>5.59</v>
      </c>
      <c r="BY25" s="53">
        <v>7.73</v>
      </c>
      <c r="BZ25" s="53">
        <v>6.12</v>
      </c>
      <c r="CA25" s="7">
        <v>3.83</v>
      </c>
      <c r="CB25" s="8">
        <v>4.1500000000000004</v>
      </c>
      <c r="CC25" s="7">
        <v>6.71</v>
      </c>
      <c r="CD25" s="9">
        <v>7.56</v>
      </c>
      <c r="CE25" s="4">
        <v>11.21</v>
      </c>
      <c r="CF25" s="4">
        <v>18.059999999999999</v>
      </c>
      <c r="CG25" s="16">
        <v>27.38</v>
      </c>
      <c r="CH25" s="38">
        <v>32.299999999999997</v>
      </c>
      <c r="CI25" s="20">
        <v>34.08</v>
      </c>
      <c r="CJ25" s="18">
        <v>34.880000000000003</v>
      </c>
      <c r="CK25" s="17">
        <v>35.950000000000003</v>
      </c>
      <c r="CL25" s="19">
        <v>38.21</v>
      </c>
      <c r="CM25" s="17">
        <v>37.79</v>
      </c>
      <c r="CN25" s="19">
        <v>38.04</v>
      </c>
      <c r="CO25" s="18">
        <v>39.18</v>
      </c>
      <c r="CP25" s="17">
        <v>40.68</v>
      </c>
      <c r="CQ25" s="17">
        <v>41.02</v>
      </c>
      <c r="CR25" s="17">
        <v>42.36</v>
      </c>
      <c r="CS25" s="17">
        <v>44.74</v>
      </c>
      <c r="CT25" s="19">
        <v>46.91</v>
      </c>
      <c r="CU25" s="17">
        <v>49.15</v>
      </c>
      <c r="CV25" s="20">
        <v>47.2</v>
      </c>
      <c r="CW25" s="16">
        <v>45.29</v>
      </c>
      <c r="CX25" s="16">
        <v>40.46</v>
      </c>
      <c r="CY25" s="16">
        <v>27.22</v>
      </c>
      <c r="CZ25" s="38">
        <v>32.94</v>
      </c>
      <c r="DA25" s="20">
        <v>34.380000000000003</v>
      </c>
      <c r="DB25" s="17">
        <v>34.68</v>
      </c>
      <c r="DC25" s="17">
        <v>35.78</v>
      </c>
      <c r="DD25" s="19">
        <v>37.35</v>
      </c>
      <c r="DE25" s="17">
        <v>37.78</v>
      </c>
      <c r="DF25" s="19">
        <v>38.36</v>
      </c>
      <c r="DG25" s="18">
        <v>39.86</v>
      </c>
      <c r="DH25" s="17">
        <v>40.51</v>
      </c>
      <c r="DI25" s="17">
        <v>41.07</v>
      </c>
      <c r="DJ25" s="17">
        <v>43.55</v>
      </c>
      <c r="DK25" s="17">
        <v>44.74</v>
      </c>
      <c r="DL25" s="19">
        <v>46.71</v>
      </c>
      <c r="DM25" s="17">
        <v>49.81</v>
      </c>
      <c r="DN25" s="20">
        <v>47.73</v>
      </c>
      <c r="DO25" s="16">
        <v>45.07</v>
      </c>
      <c r="DP25" s="16">
        <v>40.17</v>
      </c>
      <c r="DQ25" s="16">
        <v>3</v>
      </c>
      <c r="DR25" s="20">
        <v>4</v>
      </c>
      <c r="DS25" s="20">
        <v>4</v>
      </c>
      <c r="DT25" s="17">
        <v>1</v>
      </c>
      <c r="DU25" s="17">
        <v>-2</v>
      </c>
      <c r="DV25" s="17">
        <v>-6</v>
      </c>
      <c r="DW25" s="17">
        <v>-7</v>
      </c>
      <c r="DX25" s="17">
        <v>-8</v>
      </c>
      <c r="DY25" s="17">
        <v>-7</v>
      </c>
      <c r="DZ25" s="17">
        <v>-1</v>
      </c>
      <c r="EA25" s="17">
        <v>6</v>
      </c>
      <c r="EB25" s="17">
        <v>10</v>
      </c>
      <c r="EC25" s="17">
        <v>14</v>
      </c>
      <c r="ED25" s="17">
        <v>18</v>
      </c>
      <c r="EE25" s="17">
        <v>16</v>
      </c>
      <c r="EF25" s="20">
        <v>13</v>
      </c>
      <c r="EG25" s="20">
        <v>6</v>
      </c>
      <c r="EH25" s="20">
        <v>9</v>
      </c>
      <c r="EJ25" s="129">
        <f t="shared" si="1"/>
        <v>-0.29999999999999982</v>
      </c>
      <c r="EK25" s="129">
        <f t="shared" si="2"/>
        <v>0.5</v>
      </c>
      <c r="EL25" s="129">
        <f t="shared" si="3"/>
        <v>1.5</v>
      </c>
      <c r="EM25" s="129">
        <f t="shared" si="4"/>
        <v>0.4</v>
      </c>
      <c r="EN25" s="129">
        <f t="shared" si="5"/>
        <v>-0.5</v>
      </c>
      <c r="EO25" s="129">
        <f t="shared" si="6"/>
        <v>-0.73999999999999977</v>
      </c>
      <c r="EP25" s="129">
        <f t="shared" si="7"/>
        <v>-1.93</v>
      </c>
      <c r="EQ25" s="129">
        <f t="shared" si="8"/>
        <v>-0.16000000000000014</v>
      </c>
      <c r="ER25" s="129">
        <f t="shared" si="9"/>
        <v>0.26000000000000023</v>
      </c>
      <c r="ES25" s="129">
        <f t="shared" si="10"/>
        <v>0.54</v>
      </c>
      <c r="ET25" s="129">
        <f t="shared" si="11"/>
        <v>0.37999999999999901</v>
      </c>
      <c r="EU25" s="129">
        <f t="shared" si="12"/>
        <v>9.9999999999999645E-2</v>
      </c>
      <c r="EV25" s="129">
        <f t="shared" si="13"/>
        <v>0.16000000000000014</v>
      </c>
      <c r="EW25" s="129">
        <f t="shared" si="14"/>
        <v>-2.0000000000000462E-2</v>
      </c>
      <c r="EX25" s="129">
        <f t="shared" si="15"/>
        <v>-0.86000000000000032</v>
      </c>
      <c r="EY25" s="129">
        <f t="shared" si="16"/>
        <v>0.15000000000000036</v>
      </c>
      <c r="EZ25" s="129">
        <f t="shared" si="17"/>
        <v>2.0299999999999994</v>
      </c>
      <c r="FA25" s="3" t="s">
        <v>6</v>
      </c>
      <c r="FB25" s="3">
        <v>15</v>
      </c>
      <c r="FC25" s="2">
        <v>16</v>
      </c>
      <c r="FD25" s="2">
        <v>12</v>
      </c>
    </row>
    <row r="26" spans="1:160" ht="14">
      <c r="A26" s="2" t="s">
        <v>1031</v>
      </c>
      <c r="B26" s="2" t="s">
        <v>1666</v>
      </c>
      <c r="C26" s="2">
        <v>18</v>
      </c>
      <c r="D26" s="2">
        <v>8</v>
      </c>
      <c r="E26" s="2">
        <v>47042755</v>
      </c>
      <c r="F26" s="2" t="s">
        <v>91</v>
      </c>
      <c r="G26" s="1" t="s">
        <v>122</v>
      </c>
      <c r="H26" s="14"/>
      <c r="I26" s="1"/>
      <c r="J26" s="2">
        <v>161.9</v>
      </c>
      <c r="K26" s="2">
        <v>57.8</v>
      </c>
      <c r="L26" s="2" t="s">
        <v>167</v>
      </c>
      <c r="M26" s="2"/>
      <c r="N26" s="2" t="s">
        <v>99</v>
      </c>
      <c r="O26" s="2" t="s">
        <v>264</v>
      </c>
      <c r="P26" s="30"/>
      <c r="Q26" s="30"/>
      <c r="R26" s="30"/>
      <c r="S26" s="30"/>
      <c r="T26" s="3" t="s">
        <v>6</v>
      </c>
      <c r="U26" s="3">
        <v>20</v>
      </c>
      <c r="V26" s="2">
        <v>16</v>
      </c>
      <c r="W26" s="2">
        <v>12</v>
      </c>
      <c r="X26" s="2" t="s">
        <v>280</v>
      </c>
      <c r="Y26" s="33"/>
      <c r="Z26" s="3" t="s">
        <v>232</v>
      </c>
      <c r="AA26" s="3">
        <v>57</v>
      </c>
      <c r="AB26" s="2">
        <v>44</v>
      </c>
      <c r="AC26" s="2">
        <v>25</v>
      </c>
      <c r="AD26" s="2"/>
      <c r="AE26" s="33" t="s">
        <v>443</v>
      </c>
      <c r="AF26" s="12" t="s">
        <v>217</v>
      </c>
      <c r="AG26" s="12">
        <v>50</v>
      </c>
      <c r="AH26" s="13">
        <v>42</v>
      </c>
      <c r="AI26" s="13">
        <v>24</v>
      </c>
      <c r="AJ26" s="13"/>
      <c r="AK26" s="34" t="s">
        <v>180</v>
      </c>
      <c r="AL26" s="2" t="s">
        <v>127</v>
      </c>
      <c r="AM26" s="2" t="s">
        <v>403</v>
      </c>
      <c r="AN26" s="2" t="s">
        <v>667</v>
      </c>
      <c r="AO26" s="2" t="s">
        <v>313</v>
      </c>
      <c r="AP26" s="2" t="s">
        <v>87</v>
      </c>
      <c r="AQ26" s="1"/>
      <c r="AR26" s="2" t="s">
        <v>89</v>
      </c>
      <c r="AS26" s="1"/>
      <c r="AT26" s="2" t="s">
        <v>855</v>
      </c>
      <c r="AU26" s="14" t="s">
        <v>782</v>
      </c>
      <c r="AV26" s="14">
        <v>1</v>
      </c>
      <c r="AW26" s="104">
        <v>2.33</v>
      </c>
      <c r="AX26" s="105">
        <v>2.0499999999999998</v>
      </c>
      <c r="AY26" s="109">
        <v>1.9</v>
      </c>
      <c r="AZ26" s="107">
        <v>2.12</v>
      </c>
      <c r="BA26" s="106">
        <v>2.12</v>
      </c>
      <c r="BB26" s="108">
        <v>2.27</v>
      </c>
      <c r="BC26" s="106">
        <v>1.54</v>
      </c>
      <c r="BD26" s="108">
        <v>1.06</v>
      </c>
      <c r="BE26" s="107">
        <v>0.95</v>
      </c>
      <c r="BF26" s="106">
        <v>3.11</v>
      </c>
      <c r="BG26" s="106">
        <v>5.07</v>
      </c>
      <c r="BH26" s="106">
        <v>5.63</v>
      </c>
      <c r="BI26" s="106">
        <v>3.86</v>
      </c>
      <c r="BJ26" s="8">
        <v>4.12</v>
      </c>
      <c r="BK26" s="7">
        <v>5.36</v>
      </c>
      <c r="BL26" s="9">
        <v>6.8</v>
      </c>
      <c r="BM26" s="4">
        <v>10.44</v>
      </c>
      <c r="BN26" s="4">
        <v>19.149999999999999</v>
      </c>
      <c r="BO26" s="4">
        <v>2.37</v>
      </c>
      <c r="BP26" s="26">
        <v>2.37</v>
      </c>
      <c r="BQ26" s="25">
        <v>1.57</v>
      </c>
      <c r="BR26" s="53">
        <v>1.1200000000000001</v>
      </c>
      <c r="BS26" s="53">
        <v>1.74</v>
      </c>
      <c r="BT26" s="54">
        <v>1.62</v>
      </c>
      <c r="BU26" s="53">
        <v>1.49</v>
      </c>
      <c r="BV26" s="54">
        <v>3.05</v>
      </c>
      <c r="BW26" s="55">
        <v>1.57</v>
      </c>
      <c r="BX26" s="53">
        <v>3.44</v>
      </c>
      <c r="BY26" s="53">
        <v>4.43</v>
      </c>
      <c r="BZ26" s="53">
        <v>5.09</v>
      </c>
      <c r="CA26" s="7">
        <v>3.33</v>
      </c>
      <c r="CB26" s="8">
        <v>3.79</v>
      </c>
      <c r="CC26" s="7">
        <v>5.95</v>
      </c>
      <c r="CD26" s="9">
        <v>6.22</v>
      </c>
      <c r="CE26" s="4">
        <v>11.13</v>
      </c>
      <c r="CF26" s="4">
        <v>18.27</v>
      </c>
      <c r="CG26" s="16">
        <v>26.75</v>
      </c>
      <c r="CH26" s="38">
        <v>30.94</v>
      </c>
      <c r="CI26" s="20">
        <v>32.520000000000003</v>
      </c>
      <c r="CJ26" s="18">
        <v>34.840000000000003</v>
      </c>
      <c r="CK26" s="17">
        <v>36.21</v>
      </c>
      <c r="CL26" s="19">
        <v>37.729999999999997</v>
      </c>
      <c r="CM26" s="17">
        <v>37.26</v>
      </c>
      <c r="CN26" s="19">
        <v>37.71</v>
      </c>
      <c r="CO26" s="18">
        <v>39.19</v>
      </c>
      <c r="CP26" s="17">
        <v>39.119999999999997</v>
      </c>
      <c r="CQ26" s="17">
        <v>41.43</v>
      </c>
      <c r="CR26" s="17">
        <v>41.22</v>
      </c>
      <c r="CS26" s="17">
        <v>44.43</v>
      </c>
      <c r="CT26" s="19">
        <v>45.59</v>
      </c>
      <c r="CU26" s="17">
        <v>48.36</v>
      </c>
      <c r="CV26" s="20">
        <v>45.36</v>
      </c>
      <c r="CW26" s="16">
        <v>43.07</v>
      </c>
      <c r="CX26" s="16">
        <v>41.88</v>
      </c>
      <c r="CY26" s="16">
        <v>26.33</v>
      </c>
      <c r="CZ26" s="38">
        <v>31.13</v>
      </c>
      <c r="DA26" s="20">
        <v>32.56</v>
      </c>
      <c r="DB26" s="17">
        <v>34.44</v>
      </c>
      <c r="DC26" s="17">
        <v>36.520000000000003</v>
      </c>
      <c r="DD26" s="19">
        <v>37.58</v>
      </c>
      <c r="DE26" s="17">
        <v>37.28</v>
      </c>
      <c r="DF26" s="19">
        <v>37.18</v>
      </c>
      <c r="DG26" s="18">
        <v>39.15</v>
      </c>
      <c r="DH26" s="17">
        <v>39.380000000000003</v>
      </c>
      <c r="DI26" s="17">
        <v>41.76</v>
      </c>
      <c r="DJ26" s="17">
        <v>41.23</v>
      </c>
      <c r="DK26" s="17">
        <v>45.34</v>
      </c>
      <c r="DL26" s="19">
        <v>45.75</v>
      </c>
      <c r="DM26" s="17">
        <v>48.27</v>
      </c>
      <c r="DN26" s="20">
        <v>45.68</v>
      </c>
      <c r="DO26" s="16">
        <v>43.15</v>
      </c>
      <c r="DP26" s="16">
        <v>41.06</v>
      </c>
      <c r="DQ26" s="16">
        <v>4</v>
      </c>
      <c r="DR26" s="20">
        <v>5</v>
      </c>
      <c r="DS26" s="20">
        <v>3</v>
      </c>
      <c r="DT26" s="17">
        <v>2</v>
      </c>
      <c r="DU26" s="17">
        <v>1</v>
      </c>
      <c r="DV26" s="17">
        <v>-5</v>
      </c>
      <c r="DW26" s="17">
        <v>-10</v>
      </c>
      <c r="DX26" s="17">
        <v>-12</v>
      </c>
      <c r="DY26" s="17">
        <v>-11</v>
      </c>
      <c r="DZ26" s="17">
        <v>-9</v>
      </c>
      <c r="EA26" s="17">
        <v>-4</v>
      </c>
      <c r="EB26" s="17">
        <v>3</v>
      </c>
      <c r="EC26" s="17">
        <v>12</v>
      </c>
      <c r="ED26" s="17">
        <v>15</v>
      </c>
      <c r="EE26" s="17">
        <v>10</v>
      </c>
      <c r="EF26" s="20">
        <v>8</v>
      </c>
      <c r="EG26" s="20">
        <v>6</v>
      </c>
      <c r="EH26" s="20">
        <v>5</v>
      </c>
      <c r="EJ26" s="129">
        <f t="shared" si="1"/>
        <v>-4.0000000000000036E-2</v>
      </c>
      <c r="EK26" s="129">
        <f t="shared" si="2"/>
        <v>-0.32000000000000028</v>
      </c>
      <c r="EL26" s="129">
        <f t="shared" si="3"/>
        <v>0.32999999999999985</v>
      </c>
      <c r="EM26" s="129">
        <f t="shared" si="4"/>
        <v>1</v>
      </c>
      <c r="EN26" s="129">
        <f t="shared" si="5"/>
        <v>0.38000000000000012</v>
      </c>
      <c r="EO26" s="129">
        <f t="shared" si="6"/>
        <v>0.64999999999999991</v>
      </c>
      <c r="EP26" s="129">
        <f t="shared" si="7"/>
        <v>5.0000000000000044E-2</v>
      </c>
      <c r="EQ26" s="129">
        <f t="shared" si="8"/>
        <v>-1.9899999999999998</v>
      </c>
      <c r="ER26" s="129">
        <f t="shared" si="9"/>
        <v>-0.62000000000000011</v>
      </c>
      <c r="ES26" s="129">
        <f t="shared" si="10"/>
        <v>-0.33000000000000007</v>
      </c>
      <c r="ET26" s="129">
        <f t="shared" si="11"/>
        <v>0.64000000000000057</v>
      </c>
      <c r="EU26" s="129">
        <f t="shared" si="12"/>
        <v>0.54</v>
      </c>
      <c r="EV26" s="129">
        <f t="shared" si="13"/>
        <v>0.5299999999999998</v>
      </c>
      <c r="EW26" s="129">
        <f t="shared" si="14"/>
        <v>0.33000000000000007</v>
      </c>
      <c r="EX26" s="129">
        <f t="shared" si="15"/>
        <v>-0.58999999999999986</v>
      </c>
      <c r="EY26" s="129">
        <f t="shared" si="16"/>
        <v>0.58000000000000007</v>
      </c>
      <c r="EZ26" s="129">
        <f t="shared" si="17"/>
        <v>-0.69000000000000128</v>
      </c>
      <c r="FA26" s="3" t="s">
        <v>6</v>
      </c>
      <c r="FB26" s="3">
        <v>20</v>
      </c>
      <c r="FC26" s="2">
        <v>16</v>
      </c>
      <c r="FD26" s="2">
        <v>12</v>
      </c>
    </row>
    <row r="27" spans="1:160" ht="14">
      <c r="A27" s="2" t="s">
        <v>1301</v>
      </c>
      <c r="B27" s="2" t="s">
        <v>1666</v>
      </c>
      <c r="C27" s="2">
        <v>15</v>
      </c>
      <c r="D27" s="2">
        <v>6</v>
      </c>
      <c r="E27" s="2">
        <v>27046621</v>
      </c>
      <c r="F27" s="2" t="s">
        <v>91</v>
      </c>
      <c r="G27" s="1" t="s">
        <v>244</v>
      </c>
      <c r="H27" s="15" t="s">
        <v>95</v>
      </c>
      <c r="I27" s="1">
        <v>0</v>
      </c>
      <c r="J27" s="2">
        <v>161.1</v>
      </c>
      <c r="K27" s="2">
        <v>58.9</v>
      </c>
      <c r="L27" s="2" t="s">
        <v>167</v>
      </c>
      <c r="M27" s="2"/>
      <c r="N27" s="2"/>
      <c r="O27" s="2" t="s">
        <v>279</v>
      </c>
      <c r="P27" s="30" t="s">
        <v>168</v>
      </c>
      <c r="Q27" s="30" t="s">
        <v>492</v>
      </c>
      <c r="R27" s="30"/>
      <c r="S27" s="30"/>
      <c r="T27" s="2" t="s">
        <v>6</v>
      </c>
      <c r="U27" s="2">
        <v>15</v>
      </c>
      <c r="V27" s="2">
        <v>17</v>
      </c>
      <c r="W27" s="2">
        <v>12</v>
      </c>
      <c r="X27" s="2" t="s">
        <v>280</v>
      </c>
      <c r="Y27" s="2"/>
      <c r="Z27" s="3" t="s">
        <v>137</v>
      </c>
      <c r="AA27" s="3">
        <v>49</v>
      </c>
      <c r="AB27" s="2">
        <v>44</v>
      </c>
      <c r="AC27" s="2">
        <v>19</v>
      </c>
      <c r="AD27" s="2"/>
      <c r="AE27" s="33" t="s">
        <v>209</v>
      </c>
      <c r="AF27" s="3" t="s">
        <v>116</v>
      </c>
      <c r="AG27" s="3">
        <v>65</v>
      </c>
      <c r="AH27" s="2">
        <v>57</v>
      </c>
      <c r="AI27" s="2">
        <v>25</v>
      </c>
      <c r="AJ27" s="2"/>
      <c r="AK27" s="33" t="s">
        <v>180</v>
      </c>
      <c r="AL27" s="2" t="s">
        <v>239</v>
      </c>
      <c r="AM27" s="2" t="s">
        <v>248</v>
      </c>
      <c r="AN27" s="2" t="s">
        <v>281</v>
      </c>
      <c r="AO27" s="2" t="s">
        <v>282</v>
      </c>
      <c r="AP27" s="2" t="s">
        <v>87</v>
      </c>
      <c r="AQ27" s="1" t="s">
        <v>88</v>
      </c>
      <c r="AR27" s="2" t="s">
        <v>89</v>
      </c>
      <c r="AS27" s="1" t="s">
        <v>108</v>
      </c>
      <c r="AT27" s="2" t="s">
        <v>93</v>
      </c>
      <c r="AU27" s="14" t="s">
        <v>283</v>
      </c>
      <c r="AV27" s="14">
        <v>1</v>
      </c>
      <c r="AW27" s="104">
        <v>4.7699999999999996</v>
      </c>
      <c r="AX27" s="114">
        <v>3.18</v>
      </c>
      <c r="AY27" s="115">
        <v>2.5299999999999998</v>
      </c>
      <c r="AZ27" s="114">
        <v>1.27</v>
      </c>
      <c r="BA27" s="106">
        <v>1.42</v>
      </c>
      <c r="BB27" s="108">
        <v>1.42</v>
      </c>
      <c r="BC27" s="106">
        <v>0.9</v>
      </c>
      <c r="BD27" s="108">
        <v>0</v>
      </c>
      <c r="BE27" s="107">
        <v>0.76</v>
      </c>
      <c r="BF27" s="106">
        <v>2.02</v>
      </c>
      <c r="BG27" s="106">
        <v>2.56</v>
      </c>
      <c r="BH27" s="106">
        <v>2.93</v>
      </c>
      <c r="BI27" s="106">
        <v>1.62</v>
      </c>
      <c r="BJ27" s="8">
        <v>0.62</v>
      </c>
      <c r="BK27" s="7">
        <v>3.95</v>
      </c>
      <c r="BL27" s="7">
        <v>5.25</v>
      </c>
      <c r="BM27" s="4">
        <v>10.49</v>
      </c>
      <c r="BN27" s="4">
        <v>13.39</v>
      </c>
      <c r="BO27" s="4">
        <v>4.6100000000000003</v>
      </c>
      <c r="BP27" s="39">
        <v>3.07</v>
      </c>
      <c r="BQ27" s="5">
        <v>0</v>
      </c>
      <c r="BR27" s="5">
        <v>0</v>
      </c>
      <c r="BS27" s="7">
        <v>1.61</v>
      </c>
      <c r="BT27" s="8">
        <v>1.49</v>
      </c>
      <c r="BU27" s="7">
        <v>0.95</v>
      </c>
      <c r="BV27" s="8">
        <v>1.1200000000000001</v>
      </c>
      <c r="BW27" s="6">
        <v>1.99</v>
      </c>
      <c r="BX27" s="7">
        <v>2.48</v>
      </c>
      <c r="BY27" s="7">
        <v>2.76</v>
      </c>
      <c r="BZ27" s="7">
        <v>2.3199999999999998</v>
      </c>
      <c r="CA27" s="7">
        <v>0.83</v>
      </c>
      <c r="CB27" s="8">
        <v>2.0699999999999998</v>
      </c>
      <c r="CC27" s="7">
        <v>4.17</v>
      </c>
      <c r="CD27" s="7">
        <v>5.22</v>
      </c>
      <c r="CE27" s="4">
        <v>10.34</v>
      </c>
      <c r="CF27" s="4">
        <v>12.92</v>
      </c>
      <c r="CG27" s="16">
        <v>27.61</v>
      </c>
      <c r="CH27" s="40">
        <v>28.05</v>
      </c>
      <c r="CI27" s="23">
        <v>29.74</v>
      </c>
      <c r="CJ27" s="40">
        <v>31.9</v>
      </c>
      <c r="CK27" s="17">
        <v>32.659999999999997</v>
      </c>
      <c r="CL27" s="19">
        <v>35.549999999999997</v>
      </c>
      <c r="CM27" s="17">
        <v>38.200000000000003</v>
      </c>
      <c r="CN27" s="19">
        <v>39.369999999999997</v>
      </c>
      <c r="CO27" s="18">
        <v>39.65</v>
      </c>
      <c r="CP27" s="17">
        <v>40</v>
      </c>
      <c r="CQ27" s="17">
        <v>39.880000000000003</v>
      </c>
      <c r="CR27" s="17">
        <v>39.29</v>
      </c>
      <c r="CS27" s="17">
        <v>42.43</v>
      </c>
      <c r="CT27" s="19">
        <v>47.36</v>
      </c>
      <c r="CU27" s="17">
        <v>48.12</v>
      </c>
      <c r="CV27" s="17">
        <v>43.73</v>
      </c>
      <c r="CW27" s="16">
        <v>44.58</v>
      </c>
      <c r="CX27" s="16">
        <v>45.64</v>
      </c>
      <c r="CY27" s="16">
        <v>27.66</v>
      </c>
      <c r="CZ27" s="40">
        <v>28.72</v>
      </c>
      <c r="DA27" s="23">
        <v>30.16</v>
      </c>
      <c r="DB27" s="23">
        <v>31.9</v>
      </c>
      <c r="DC27" s="17">
        <v>32.43</v>
      </c>
      <c r="DD27" s="19">
        <v>35.72</v>
      </c>
      <c r="DE27" s="17">
        <v>37.43</v>
      </c>
      <c r="DF27" s="19">
        <v>40.49</v>
      </c>
      <c r="DG27" s="18">
        <v>40.5</v>
      </c>
      <c r="DH27" s="17">
        <v>40.07</v>
      </c>
      <c r="DI27" s="17">
        <v>38.96</v>
      </c>
      <c r="DJ27" s="17">
        <v>40.17</v>
      </c>
      <c r="DK27" s="17">
        <v>42.33</v>
      </c>
      <c r="DL27" s="19">
        <v>47.68</v>
      </c>
      <c r="DM27" s="17">
        <v>49.37</v>
      </c>
      <c r="DN27" s="17">
        <v>44.72</v>
      </c>
      <c r="DO27" s="16">
        <v>44.52</v>
      </c>
      <c r="DP27" s="16">
        <v>44.23</v>
      </c>
      <c r="DQ27" s="16">
        <v>0</v>
      </c>
      <c r="DR27" s="23">
        <v>0</v>
      </c>
      <c r="DS27" s="23">
        <v>0</v>
      </c>
      <c r="DT27" s="23">
        <v>0</v>
      </c>
      <c r="DU27" s="17">
        <v>0</v>
      </c>
      <c r="DV27" s="17">
        <v>-3</v>
      </c>
      <c r="DW27" s="17">
        <v>-5</v>
      </c>
      <c r="DX27" s="17">
        <v>-7</v>
      </c>
      <c r="DY27" s="17">
        <v>-7</v>
      </c>
      <c r="DZ27" s="17">
        <v>-1</v>
      </c>
      <c r="EA27" s="17">
        <v>7</v>
      </c>
      <c r="EB27" s="17">
        <v>15</v>
      </c>
      <c r="EC27" s="17">
        <v>18</v>
      </c>
      <c r="ED27" s="17">
        <v>22</v>
      </c>
      <c r="EE27" s="17">
        <v>21</v>
      </c>
      <c r="EF27" s="17">
        <v>13</v>
      </c>
      <c r="EG27" s="20">
        <v>11</v>
      </c>
      <c r="EH27" s="20">
        <v>4</v>
      </c>
      <c r="EJ27" s="129">
        <f t="shared" si="1"/>
        <v>0.15999999999999925</v>
      </c>
      <c r="EK27" s="129">
        <f t="shared" si="2"/>
        <v>0.11000000000000032</v>
      </c>
      <c r="EL27" s="129">
        <f t="shared" si="3"/>
        <v>2.5299999999999998</v>
      </c>
      <c r="EM27" s="129">
        <f t="shared" si="4"/>
        <v>1.27</v>
      </c>
      <c r="EN27" s="129">
        <f t="shared" si="5"/>
        <v>-0.19000000000000017</v>
      </c>
      <c r="EO27" s="129">
        <f t="shared" si="6"/>
        <v>-7.0000000000000062E-2</v>
      </c>
      <c r="EP27" s="129">
        <f t="shared" si="7"/>
        <v>-4.9999999999999933E-2</v>
      </c>
      <c r="EQ27" s="129">
        <f t="shared" si="8"/>
        <v>-1.1200000000000001</v>
      </c>
      <c r="ER27" s="129">
        <f t="shared" si="9"/>
        <v>-1.23</v>
      </c>
      <c r="ES27" s="129">
        <f t="shared" si="10"/>
        <v>-0.45999999999999996</v>
      </c>
      <c r="ET27" s="129">
        <f t="shared" si="11"/>
        <v>-0.19999999999999973</v>
      </c>
      <c r="EU27" s="129">
        <f t="shared" si="12"/>
        <v>0.61000000000000032</v>
      </c>
      <c r="EV27" s="129">
        <f t="shared" si="13"/>
        <v>0.79000000000000015</v>
      </c>
      <c r="EW27" s="129">
        <f t="shared" si="14"/>
        <v>-1.4499999999999997</v>
      </c>
      <c r="EX27" s="129">
        <f t="shared" si="15"/>
        <v>-0.21999999999999975</v>
      </c>
      <c r="EY27" s="129">
        <f t="shared" si="16"/>
        <v>3.0000000000000249E-2</v>
      </c>
      <c r="EZ27" s="129">
        <f t="shared" si="17"/>
        <v>0.15000000000000036</v>
      </c>
      <c r="FA27" s="2" t="s">
        <v>6</v>
      </c>
      <c r="FB27" s="2">
        <v>15</v>
      </c>
      <c r="FC27" s="2">
        <v>17</v>
      </c>
      <c r="FD27" s="2">
        <v>12</v>
      </c>
    </row>
    <row r="28" spans="1:160" ht="14">
      <c r="A28" s="2" t="s">
        <v>1076</v>
      </c>
      <c r="B28" s="2" t="s">
        <v>1666</v>
      </c>
      <c r="C28" s="2">
        <v>14</v>
      </c>
      <c r="D28" s="2">
        <v>8</v>
      </c>
      <c r="E28" s="2">
        <v>51469443</v>
      </c>
      <c r="F28" s="2" t="s">
        <v>91</v>
      </c>
      <c r="G28" s="1" t="s">
        <v>1080</v>
      </c>
      <c r="H28" s="14"/>
      <c r="I28" s="1"/>
      <c r="J28" s="2">
        <v>159.69999999999999</v>
      </c>
      <c r="K28" s="2">
        <v>81.5</v>
      </c>
      <c r="L28" s="2" t="s">
        <v>167</v>
      </c>
      <c r="M28" s="2"/>
      <c r="N28" s="2" t="s">
        <v>238</v>
      </c>
      <c r="O28" s="2" t="s">
        <v>201</v>
      </c>
      <c r="P28" s="30"/>
      <c r="Q28" s="30"/>
      <c r="R28" s="30"/>
      <c r="S28" s="30"/>
      <c r="T28" s="3" t="s">
        <v>6</v>
      </c>
      <c r="U28" s="3">
        <v>23</v>
      </c>
      <c r="V28" s="2">
        <v>20</v>
      </c>
      <c r="W28" s="2">
        <v>12</v>
      </c>
      <c r="X28" s="2" t="s">
        <v>283</v>
      </c>
      <c r="Y28" s="33"/>
      <c r="Z28" s="3" t="s">
        <v>81</v>
      </c>
      <c r="AA28" s="3">
        <v>39</v>
      </c>
      <c r="AB28" s="2">
        <v>25</v>
      </c>
      <c r="AC28" s="2">
        <v>25</v>
      </c>
      <c r="AD28" s="2"/>
      <c r="AE28" s="33" t="s">
        <v>107</v>
      </c>
      <c r="AF28" s="12" t="s">
        <v>126</v>
      </c>
      <c r="AG28" s="12">
        <v>64</v>
      </c>
      <c r="AH28" s="13">
        <v>38</v>
      </c>
      <c r="AI28" s="13">
        <v>25</v>
      </c>
      <c r="AJ28" s="13"/>
      <c r="AK28" s="34" t="s">
        <v>90</v>
      </c>
      <c r="AL28" s="2" t="s">
        <v>869</v>
      </c>
      <c r="AM28" s="2" t="s">
        <v>774</v>
      </c>
      <c r="AN28" s="2" t="s">
        <v>1078</v>
      </c>
      <c r="AO28" s="2" t="s">
        <v>1079</v>
      </c>
      <c r="AP28" s="2" t="s">
        <v>87</v>
      </c>
      <c r="AQ28" s="1"/>
      <c r="AR28" s="2" t="s">
        <v>89</v>
      </c>
      <c r="AS28" s="1"/>
      <c r="AT28" s="2" t="s">
        <v>93</v>
      </c>
      <c r="AU28" s="14" t="s">
        <v>1081</v>
      </c>
      <c r="AV28" s="14">
        <v>1</v>
      </c>
      <c r="AW28" s="104">
        <v>3.38</v>
      </c>
      <c r="AX28" s="105">
        <v>2.68</v>
      </c>
      <c r="AY28" s="109">
        <v>2.29</v>
      </c>
      <c r="AZ28" s="105">
        <v>1.99</v>
      </c>
      <c r="BA28" s="106">
        <v>1.69</v>
      </c>
      <c r="BB28" s="108">
        <v>0.67</v>
      </c>
      <c r="BC28" s="106">
        <v>0.12</v>
      </c>
      <c r="BD28" s="108">
        <v>0.63</v>
      </c>
      <c r="BE28" s="107">
        <v>0.76</v>
      </c>
      <c r="BF28" s="106">
        <v>1.62</v>
      </c>
      <c r="BG28" s="106">
        <v>3.99</v>
      </c>
      <c r="BH28" s="106">
        <v>6.39</v>
      </c>
      <c r="BI28" s="106">
        <v>5.46</v>
      </c>
      <c r="BJ28" s="8">
        <v>4.49</v>
      </c>
      <c r="BK28" s="7">
        <v>6.97</v>
      </c>
      <c r="BL28" s="9">
        <v>6.07</v>
      </c>
      <c r="BM28" s="4">
        <v>10.84</v>
      </c>
      <c r="BN28" s="4">
        <v>20.73</v>
      </c>
      <c r="BO28" s="4">
        <v>2.29</v>
      </c>
      <c r="BP28" s="26">
        <v>1.34</v>
      </c>
      <c r="BQ28" s="25">
        <v>0.63</v>
      </c>
      <c r="BR28" s="25">
        <v>0.5</v>
      </c>
      <c r="BS28" s="53">
        <v>1.61</v>
      </c>
      <c r="BT28" s="54">
        <v>2.61</v>
      </c>
      <c r="BU28" s="53">
        <v>2.11</v>
      </c>
      <c r="BV28" s="54">
        <v>2.86</v>
      </c>
      <c r="BW28" s="55">
        <v>2.74</v>
      </c>
      <c r="BX28" s="53">
        <v>2.9</v>
      </c>
      <c r="BY28" s="53">
        <v>5.63</v>
      </c>
      <c r="BZ28" s="53">
        <v>5.19</v>
      </c>
      <c r="CA28" s="7">
        <v>5.65</v>
      </c>
      <c r="CB28" s="8">
        <v>2.87</v>
      </c>
      <c r="CC28" s="7">
        <v>5.66</v>
      </c>
      <c r="CD28" s="9">
        <v>6.27</v>
      </c>
      <c r="CE28" s="4">
        <v>10.01</v>
      </c>
      <c r="CF28" s="4">
        <v>20.72</v>
      </c>
      <c r="CG28" s="16">
        <v>27.96</v>
      </c>
      <c r="CH28" s="38">
        <v>31.91</v>
      </c>
      <c r="CI28" s="20">
        <v>32.590000000000003</v>
      </c>
      <c r="CJ28" s="38">
        <v>35.47</v>
      </c>
      <c r="CK28" s="17">
        <v>36.99</v>
      </c>
      <c r="CL28" s="19">
        <v>37.81</v>
      </c>
      <c r="CM28" s="17">
        <v>38.979999999999997</v>
      </c>
      <c r="CN28" s="19">
        <v>39.08</v>
      </c>
      <c r="CO28" s="18">
        <v>38.64</v>
      </c>
      <c r="CP28" s="17">
        <v>40.409999999999997</v>
      </c>
      <c r="CQ28" s="17">
        <v>40.35</v>
      </c>
      <c r="CR28" s="17">
        <v>44.26</v>
      </c>
      <c r="CS28" s="17">
        <v>47.33</v>
      </c>
      <c r="CT28" s="19">
        <v>46.77</v>
      </c>
      <c r="CU28" s="17">
        <v>46.68</v>
      </c>
      <c r="CV28" s="20">
        <v>44.98</v>
      </c>
      <c r="CW28" s="16">
        <v>43.21</v>
      </c>
      <c r="CX28" s="16">
        <v>41.2</v>
      </c>
      <c r="CY28" s="16">
        <v>27.59</v>
      </c>
      <c r="CZ28" s="38">
        <v>31.89</v>
      </c>
      <c r="DA28" s="20">
        <v>33.28</v>
      </c>
      <c r="DB28" s="20">
        <v>36.04</v>
      </c>
      <c r="DC28" s="17">
        <v>36.75</v>
      </c>
      <c r="DD28" s="19">
        <v>37.93</v>
      </c>
      <c r="DE28" s="17">
        <v>38.880000000000003</v>
      </c>
      <c r="DF28" s="19">
        <v>39.799999999999997</v>
      </c>
      <c r="DG28" s="18">
        <v>39.72</v>
      </c>
      <c r="DH28" s="17">
        <v>40.770000000000003</v>
      </c>
      <c r="DI28" s="17">
        <v>41.79</v>
      </c>
      <c r="DJ28" s="17">
        <v>45.81</v>
      </c>
      <c r="DK28" s="17">
        <v>48.41</v>
      </c>
      <c r="DL28" s="19">
        <v>46.02</v>
      </c>
      <c r="DM28" s="17">
        <v>46.26</v>
      </c>
      <c r="DN28" s="20">
        <v>45.81</v>
      </c>
      <c r="DO28" s="16">
        <v>43.83</v>
      </c>
      <c r="DP28" s="16">
        <v>40.24</v>
      </c>
      <c r="DQ28" s="16">
        <v>4</v>
      </c>
      <c r="DR28" s="20">
        <v>5</v>
      </c>
      <c r="DS28" s="20">
        <v>4</v>
      </c>
      <c r="DT28" s="20">
        <v>1</v>
      </c>
      <c r="DU28" s="17">
        <v>-1</v>
      </c>
      <c r="DV28" s="17">
        <v>-4</v>
      </c>
      <c r="DW28" s="17">
        <v>-6</v>
      </c>
      <c r="DX28" s="17">
        <v>-3</v>
      </c>
      <c r="DY28" s="17">
        <v>0</v>
      </c>
      <c r="DZ28" s="17">
        <v>9</v>
      </c>
      <c r="EA28" s="17">
        <v>16</v>
      </c>
      <c r="EB28" s="17">
        <v>20</v>
      </c>
      <c r="EC28" s="17">
        <v>19</v>
      </c>
      <c r="ED28" s="17">
        <v>9</v>
      </c>
      <c r="EE28" s="17">
        <v>0</v>
      </c>
      <c r="EF28" s="20">
        <v>-4</v>
      </c>
      <c r="EG28" s="20">
        <v>-5</v>
      </c>
      <c r="EH28" s="20">
        <v>-6</v>
      </c>
      <c r="EJ28" s="129">
        <f t="shared" si="1"/>
        <v>1.0899999999999999</v>
      </c>
      <c r="EK28" s="129">
        <f t="shared" si="2"/>
        <v>1.34</v>
      </c>
      <c r="EL28" s="129">
        <f t="shared" si="3"/>
        <v>1.6600000000000001</v>
      </c>
      <c r="EM28" s="129">
        <f t="shared" si="4"/>
        <v>1.49</v>
      </c>
      <c r="EN28" s="129">
        <f t="shared" si="5"/>
        <v>7.9999999999999849E-2</v>
      </c>
      <c r="EO28" s="129">
        <f t="shared" si="6"/>
        <v>-1.94</v>
      </c>
      <c r="EP28" s="129">
        <f t="shared" si="7"/>
        <v>-1.9899999999999998</v>
      </c>
      <c r="EQ28" s="129">
        <f t="shared" si="8"/>
        <v>-2.23</v>
      </c>
      <c r="ER28" s="129">
        <f t="shared" si="9"/>
        <v>-1.9800000000000002</v>
      </c>
      <c r="ES28" s="129">
        <f t="shared" si="10"/>
        <v>-1.2799999999999998</v>
      </c>
      <c r="ET28" s="129">
        <f t="shared" si="11"/>
        <v>-1.6399999999999997</v>
      </c>
      <c r="EU28" s="129">
        <f t="shared" si="12"/>
        <v>1.1999999999999993</v>
      </c>
      <c r="EV28" s="129">
        <f t="shared" si="13"/>
        <v>-0.19000000000000039</v>
      </c>
      <c r="EW28" s="129">
        <f t="shared" si="14"/>
        <v>1.62</v>
      </c>
      <c r="EX28" s="129">
        <f t="shared" si="15"/>
        <v>1.3099999999999996</v>
      </c>
      <c r="EY28" s="129">
        <f t="shared" si="16"/>
        <v>-0.19999999999999929</v>
      </c>
      <c r="EZ28" s="129">
        <f t="shared" si="17"/>
        <v>0.83000000000000007</v>
      </c>
      <c r="FA28" s="3" t="s">
        <v>6</v>
      </c>
      <c r="FB28" s="3">
        <v>23</v>
      </c>
      <c r="FC28" s="2">
        <v>20</v>
      </c>
      <c r="FD28" s="2">
        <v>12</v>
      </c>
    </row>
    <row r="29" spans="1:160" ht="14">
      <c r="A29" s="2" t="s">
        <v>1449</v>
      </c>
      <c r="B29" s="2" t="s">
        <v>1666</v>
      </c>
      <c r="C29" s="2">
        <v>15</v>
      </c>
      <c r="D29" s="2">
        <v>0</v>
      </c>
      <c r="E29" s="2">
        <v>46829492</v>
      </c>
      <c r="F29" s="2" t="s">
        <v>91</v>
      </c>
      <c r="G29" s="1" t="s">
        <v>1407</v>
      </c>
      <c r="H29" s="14"/>
      <c r="I29" s="1"/>
      <c r="J29" s="2">
        <v>160</v>
      </c>
      <c r="K29" s="2">
        <v>51.25</v>
      </c>
      <c r="L29" s="2" t="s">
        <v>167</v>
      </c>
      <c r="M29" s="2"/>
      <c r="N29" s="2" t="s">
        <v>79</v>
      </c>
      <c r="O29" s="2" t="s">
        <v>329</v>
      </c>
      <c r="P29" s="30"/>
      <c r="Q29" s="30"/>
      <c r="R29" s="30"/>
      <c r="S29" s="30"/>
      <c r="T29" s="3" t="s">
        <v>48</v>
      </c>
      <c r="U29" s="3">
        <v>20</v>
      </c>
      <c r="V29" s="2">
        <v>22</v>
      </c>
      <c r="W29" s="2">
        <v>13</v>
      </c>
      <c r="X29" s="2" t="s">
        <v>280</v>
      </c>
      <c r="Y29" s="33"/>
      <c r="Z29" s="3" t="s">
        <v>848</v>
      </c>
      <c r="AA29" s="3">
        <v>70</v>
      </c>
      <c r="AB29" s="2">
        <v>52</v>
      </c>
      <c r="AC29" s="2">
        <v>40</v>
      </c>
      <c r="AD29" s="2"/>
      <c r="AE29" s="33" t="s">
        <v>443</v>
      </c>
      <c r="AF29" s="12" t="s">
        <v>301</v>
      </c>
      <c r="AG29" s="12">
        <v>41</v>
      </c>
      <c r="AH29" s="13">
        <v>32</v>
      </c>
      <c r="AI29" s="13">
        <v>22</v>
      </c>
      <c r="AJ29" s="13"/>
      <c r="AK29" s="34" t="s">
        <v>197</v>
      </c>
      <c r="AL29" s="2" t="s">
        <v>272</v>
      </c>
      <c r="AM29" s="2" t="s">
        <v>265</v>
      </c>
      <c r="AN29" s="2" t="s">
        <v>460</v>
      </c>
      <c r="AO29" s="2" t="s">
        <v>422</v>
      </c>
      <c r="AP29" s="2" t="s">
        <v>87</v>
      </c>
      <c r="AQ29" s="1"/>
      <c r="AR29" s="2" t="s">
        <v>89</v>
      </c>
      <c r="AS29" s="1"/>
      <c r="AT29" s="2" t="s">
        <v>93</v>
      </c>
      <c r="AU29" s="14" t="s">
        <v>719</v>
      </c>
      <c r="AV29" s="14">
        <v>1</v>
      </c>
      <c r="AW29" s="104">
        <v>2.12</v>
      </c>
      <c r="AX29" s="105">
        <v>2.87</v>
      </c>
      <c r="AY29" s="106">
        <v>1.78</v>
      </c>
      <c r="AZ29" s="107">
        <v>1.63</v>
      </c>
      <c r="BA29" s="106">
        <v>1.69</v>
      </c>
      <c r="BB29" s="108">
        <v>0</v>
      </c>
      <c r="BC29" s="106">
        <v>0.25</v>
      </c>
      <c r="BD29" s="108">
        <v>0</v>
      </c>
      <c r="BE29" s="107">
        <v>1.45</v>
      </c>
      <c r="BF29" s="106">
        <v>5.39</v>
      </c>
      <c r="BG29" s="106">
        <v>8.6199999999999992</v>
      </c>
      <c r="BH29" s="106">
        <v>7.17</v>
      </c>
      <c r="BI29" s="106">
        <v>3.34</v>
      </c>
      <c r="BJ29" s="8">
        <v>2.74</v>
      </c>
      <c r="BK29" s="9">
        <v>5.78</v>
      </c>
      <c r="BL29" s="9">
        <v>8.17</v>
      </c>
      <c r="BM29" s="4">
        <v>11.2</v>
      </c>
      <c r="BN29" s="97">
        <v>19.72</v>
      </c>
      <c r="BO29" s="4">
        <v>1.69</v>
      </c>
      <c r="BP29" s="26">
        <v>2.04</v>
      </c>
      <c r="BQ29" s="53">
        <v>1.01</v>
      </c>
      <c r="BR29" s="53">
        <v>1.1100000000000001</v>
      </c>
      <c r="BS29" s="53">
        <v>0.63</v>
      </c>
      <c r="BT29" s="54">
        <v>1.1499999999999999</v>
      </c>
      <c r="BU29" s="53">
        <v>1.37</v>
      </c>
      <c r="BV29" s="54">
        <v>1.66</v>
      </c>
      <c r="BW29" s="55">
        <v>1.37</v>
      </c>
      <c r="BX29" s="53">
        <v>4.8499999999999996</v>
      </c>
      <c r="BY29" s="53">
        <v>7.03</v>
      </c>
      <c r="BZ29" s="53">
        <v>7.52</v>
      </c>
      <c r="CA29" s="7">
        <v>3.34</v>
      </c>
      <c r="CB29" s="8">
        <v>4.32</v>
      </c>
      <c r="CC29" s="9">
        <v>5.51</v>
      </c>
      <c r="CD29" s="9">
        <v>9.57</v>
      </c>
      <c r="CE29" s="4">
        <v>11.12</v>
      </c>
      <c r="CF29" s="97">
        <v>20.03</v>
      </c>
      <c r="CG29" s="16">
        <v>26.58</v>
      </c>
      <c r="CH29" s="38">
        <v>30.76</v>
      </c>
      <c r="CI29" s="17">
        <v>33.11</v>
      </c>
      <c r="CJ29" s="18">
        <v>33.92</v>
      </c>
      <c r="CK29" s="17">
        <v>34.35</v>
      </c>
      <c r="CL29" s="19">
        <v>36.04</v>
      </c>
      <c r="CM29" s="17">
        <v>36.74</v>
      </c>
      <c r="CN29" s="19">
        <v>36.54</v>
      </c>
      <c r="CO29" s="18">
        <v>37.520000000000003</v>
      </c>
      <c r="CP29" s="17">
        <v>40.22</v>
      </c>
      <c r="CQ29" s="17">
        <v>42.81</v>
      </c>
      <c r="CR29" s="17">
        <v>43.12</v>
      </c>
      <c r="CS29" s="17">
        <v>44.97</v>
      </c>
      <c r="CT29" s="19">
        <v>46.94</v>
      </c>
      <c r="CU29" s="20">
        <v>48.24</v>
      </c>
      <c r="CV29" s="20">
        <v>43.97</v>
      </c>
      <c r="CW29" s="16">
        <v>46.41</v>
      </c>
      <c r="CX29" s="97">
        <v>37.409999999999997</v>
      </c>
      <c r="CY29" s="16">
        <v>26.34</v>
      </c>
      <c r="CZ29" s="38">
        <v>30.65</v>
      </c>
      <c r="DA29" s="17">
        <v>33.04</v>
      </c>
      <c r="DB29" s="17">
        <v>34.99</v>
      </c>
      <c r="DC29" s="17">
        <v>34.619999999999997</v>
      </c>
      <c r="DD29" s="19">
        <v>36.35</v>
      </c>
      <c r="DE29" s="17">
        <v>36.35</v>
      </c>
      <c r="DF29" s="19">
        <v>36.78</v>
      </c>
      <c r="DG29" s="18">
        <v>37.380000000000003</v>
      </c>
      <c r="DH29" s="17">
        <v>40.93</v>
      </c>
      <c r="DI29" s="17">
        <v>43.13</v>
      </c>
      <c r="DJ29" s="17">
        <v>43.68</v>
      </c>
      <c r="DK29" s="17">
        <v>44.83</v>
      </c>
      <c r="DL29" s="19">
        <v>46.86</v>
      </c>
      <c r="DM29" s="20">
        <v>48.23</v>
      </c>
      <c r="DN29" s="20">
        <v>42.72</v>
      </c>
      <c r="DO29" s="16">
        <v>45.76</v>
      </c>
      <c r="DP29" s="97">
        <v>37.950000000000003</v>
      </c>
      <c r="DQ29" s="16">
        <v>10</v>
      </c>
      <c r="DR29" s="20">
        <v>10</v>
      </c>
      <c r="DS29" s="17">
        <v>7</v>
      </c>
      <c r="DT29" s="17">
        <v>3</v>
      </c>
      <c r="DU29" s="17">
        <v>-1</v>
      </c>
      <c r="DV29" s="17">
        <v>-8</v>
      </c>
      <c r="DW29" s="17">
        <v>-11</v>
      </c>
      <c r="DX29" s="17">
        <v>-15</v>
      </c>
      <c r="DY29" s="17">
        <v>-14</v>
      </c>
      <c r="DZ29" s="17">
        <v>-13</v>
      </c>
      <c r="EA29" s="17">
        <v>-7</v>
      </c>
      <c r="EB29" s="17">
        <v>-3</v>
      </c>
      <c r="EC29" s="17">
        <v>1</v>
      </c>
      <c r="ED29" s="17">
        <v>6</v>
      </c>
      <c r="EE29" s="20">
        <v>7</v>
      </c>
      <c r="EF29" s="20">
        <v>5</v>
      </c>
      <c r="EG29" s="20">
        <v>5</v>
      </c>
      <c r="EH29" s="97">
        <v>2</v>
      </c>
      <c r="EJ29" s="129">
        <f t="shared" si="1"/>
        <v>0.43000000000000016</v>
      </c>
      <c r="EK29" s="129">
        <f t="shared" si="2"/>
        <v>0.83000000000000007</v>
      </c>
      <c r="EL29" s="129">
        <f t="shared" si="3"/>
        <v>0.77</v>
      </c>
      <c r="EM29" s="129">
        <f t="shared" si="4"/>
        <v>0.5199999999999998</v>
      </c>
      <c r="EN29" s="129">
        <f t="shared" si="5"/>
        <v>1.06</v>
      </c>
      <c r="EO29" s="129">
        <f t="shared" si="6"/>
        <v>-1.1499999999999999</v>
      </c>
      <c r="EP29" s="129">
        <f t="shared" si="7"/>
        <v>-1.1200000000000001</v>
      </c>
      <c r="EQ29" s="129">
        <f t="shared" si="8"/>
        <v>-1.66</v>
      </c>
      <c r="ER29" s="129">
        <f t="shared" si="9"/>
        <v>7.9999999999999849E-2</v>
      </c>
      <c r="ES29" s="129">
        <f t="shared" si="10"/>
        <v>0.54</v>
      </c>
      <c r="ET29" s="129">
        <f t="shared" si="11"/>
        <v>1.589999999999999</v>
      </c>
      <c r="EU29" s="129">
        <f t="shared" si="12"/>
        <v>-0.34999999999999964</v>
      </c>
      <c r="EV29" s="129">
        <f t="shared" si="13"/>
        <v>0</v>
      </c>
      <c r="EW29" s="129">
        <f t="shared" si="14"/>
        <v>-1.58</v>
      </c>
      <c r="EX29" s="129">
        <f t="shared" si="15"/>
        <v>0.27000000000000046</v>
      </c>
      <c r="EY29" s="129">
        <f t="shared" si="16"/>
        <v>-1.4000000000000004</v>
      </c>
      <c r="EZ29" s="129">
        <f t="shared" si="17"/>
        <v>8.0000000000000071E-2</v>
      </c>
      <c r="FA29" s="3" t="s">
        <v>48</v>
      </c>
      <c r="FB29" s="3">
        <v>20</v>
      </c>
      <c r="FC29" s="2">
        <v>22</v>
      </c>
      <c r="FD29" s="2">
        <v>13</v>
      </c>
    </row>
    <row r="30" spans="1:160" ht="14">
      <c r="A30" s="2" t="s">
        <v>622</v>
      </c>
      <c r="B30" s="2" t="s">
        <v>1666</v>
      </c>
      <c r="C30" s="2">
        <v>12</v>
      </c>
      <c r="D30" s="2">
        <v>7</v>
      </c>
      <c r="E30" s="2">
        <v>52481686</v>
      </c>
      <c r="F30" s="2" t="s">
        <v>91</v>
      </c>
      <c r="G30" s="1" t="s">
        <v>627</v>
      </c>
      <c r="H30" s="13" t="s">
        <v>95</v>
      </c>
      <c r="I30" s="1">
        <v>3</v>
      </c>
      <c r="J30" s="2">
        <v>167.7</v>
      </c>
      <c r="K30" s="2">
        <v>47</v>
      </c>
      <c r="L30" s="2" t="s">
        <v>167</v>
      </c>
      <c r="M30" s="2"/>
      <c r="N30" s="2" t="s">
        <v>158</v>
      </c>
      <c r="O30" s="2" t="s">
        <v>80</v>
      </c>
      <c r="P30" s="30"/>
      <c r="Q30" s="30" t="s">
        <v>625</v>
      </c>
      <c r="R30" s="30"/>
      <c r="S30" s="30"/>
      <c r="T30" s="3" t="s">
        <v>6</v>
      </c>
      <c r="U30" s="3">
        <v>24</v>
      </c>
      <c r="V30" s="2">
        <v>21</v>
      </c>
      <c r="W30" s="2">
        <v>13</v>
      </c>
      <c r="X30" s="2" t="s">
        <v>586</v>
      </c>
      <c r="Y30" s="33"/>
      <c r="Z30" s="3" t="s">
        <v>232</v>
      </c>
      <c r="AA30" s="3">
        <v>47</v>
      </c>
      <c r="AB30" s="2">
        <v>34</v>
      </c>
      <c r="AC30" s="2">
        <v>26</v>
      </c>
      <c r="AD30" s="2"/>
      <c r="AE30" s="33" t="s">
        <v>443</v>
      </c>
      <c r="AF30" s="12" t="s">
        <v>301</v>
      </c>
      <c r="AG30" s="12">
        <v>19</v>
      </c>
      <c r="AH30" s="13">
        <v>19</v>
      </c>
      <c r="AI30" s="13">
        <v>3</v>
      </c>
      <c r="AJ30" s="13"/>
      <c r="AK30" s="34"/>
      <c r="AL30" s="2" t="s">
        <v>127</v>
      </c>
      <c r="AM30" s="2" t="s">
        <v>336</v>
      </c>
      <c r="AN30" s="2" t="s">
        <v>312</v>
      </c>
      <c r="AO30" s="2" t="s">
        <v>626</v>
      </c>
      <c r="AP30" s="2" t="s">
        <v>87</v>
      </c>
      <c r="AQ30" s="1" t="s">
        <v>180</v>
      </c>
      <c r="AR30" s="2" t="s">
        <v>89</v>
      </c>
      <c r="AS30" s="1" t="s">
        <v>180</v>
      </c>
      <c r="AT30" s="2" t="s">
        <v>93</v>
      </c>
      <c r="AU30" s="14" t="s">
        <v>442</v>
      </c>
      <c r="AV30" s="14">
        <v>1</v>
      </c>
      <c r="AW30" s="104">
        <v>2.69</v>
      </c>
      <c r="AX30" s="105">
        <v>2.3199999999999998</v>
      </c>
      <c r="AY30" s="115">
        <v>2.76</v>
      </c>
      <c r="AZ30" s="107">
        <v>0</v>
      </c>
      <c r="BA30" s="106">
        <v>0</v>
      </c>
      <c r="BB30" s="108">
        <v>0.9</v>
      </c>
      <c r="BC30" s="106">
        <v>0</v>
      </c>
      <c r="BD30" s="108">
        <v>0.9</v>
      </c>
      <c r="BE30" s="107">
        <v>1.1200000000000001</v>
      </c>
      <c r="BF30" s="106">
        <v>2.4900000000000002</v>
      </c>
      <c r="BG30" s="106">
        <v>6.07</v>
      </c>
      <c r="BH30" s="106">
        <v>5.1100000000000003</v>
      </c>
      <c r="BI30" s="106">
        <v>2.41</v>
      </c>
      <c r="BJ30" s="41">
        <v>2.31</v>
      </c>
      <c r="BK30" s="5">
        <v>4.6399999999999997</v>
      </c>
      <c r="BL30" s="9">
        <v>5.34</v>
      </c>
      <c r="BM30" s="4">
        <v>8.23</v>
      </c>
      <c r="BN30" s="4">
        <v>13.99</v>
      </c>
      <c r="BO30" s="4">
        <v>4.1399999999999997</v>
      </c>
      <c r="BP30" s="26">
        <v>2.17</v>
      </c>
      <c r="BQ30" s="47">
        <v>0</v>
      </c>
      <c r="BR30" s="53">
        <v>0</v>
      </c>
      <c r="BS30" s="53">
        <v>0</v>
      </c>
      <c r="BT30" s="54">
        <v>1.24</v>
      </c>
      <c r="BU30" s="53">
        <v>1.88</v>
      </c>
      <c r="BV30" s="54">
        <v>1.74</v>
      </c>
      <c r="BW30" s="55">
        <v>2.4900000000000002</v>
      </c>
      <c r="BX30" s="53">
        <v>2.25</v>
      </c>
      <c r="BY30" s="53">
        <v>7.01</v>
      </c>
      <c r="BZ30" s="53">
        <v>6.03</v>
      </c>
      <c r="CA30" s="7">
        <v>2.74</v>
      </c>
      <c r="CB30" s="41">
        <v>2.36</v>
      </c>
      <c r="CC30" s="5">
        <v>4.41</v>
      </c>
      <c r="CD30" s="9">
        <v>5.79</v>
      </c>
      <c r="CE30" s="4">
        <v>9.1999999999999993</v>
      </c>
      <c r="CF30" s="4">
        <v>13.45</v>
      </c>
      <c r="CG30" s="16">
        <v>28.12</v>
      </c>
      <c r="CH30" s="38">
        <v>31.66</v>
      </c>
      <c r="CI30" s="23">
        <v>33.840000000000003</v>
      </c>
      <c r="CJ30" s="18">
        <v>34.409999999999997</v>
      </c>
      <c r="CK30" s="17">
        <v>36.97</v>
      </c>
      <c r="CL30" s="19">
        <v>37.9</v>
      </c>
      <c r="CM30" s="17">
        <v>39.049999999999997</v>
      </c>
      <c r="CN30" s="19">
        <v>39.64</v>
      </c>
      <c r="CO30" s="18">
        <v>39.01</v>
      </c>
      <c r="CP30" s="17">
        <v>40.11</v>
      </c>
      <c r="CQ30" s="17">
        <v>41.1</v>
      </c>
      <c r="CR30" s="17">
        <v>41.83</v>
      </c>
      <c r="CS30" s="17">
        <v>44.65</v>
      </c>
      <c r="CT30" s="42">
        <v>46.21</v>
      </c>
      <c r="CU30" s="23">
        <v>48.14</v>
      </c>
      <c r="CV30" s="20">
        <v>49.14</v>
      </c>
      <c r="CW30" s="16">
        <v>47.65</v>
      </c>
      <c r="CX30" s="16">
        <v>41.44</v>
      </c>
      <c r="CY30" s="16">
        <v>28.08</v>
      </c>
      <c r="CZ30" s="38">
        <v>31.27</v>
      </c>
      <c r="DA30" s="23">
        <v>32.51</v>
      </c>
      <c r="DB30" s="17">
        <v>34.590000000000003</v>
      </c>
      <c r="DC30" s="17">
        <v>35.64</v>
      </c>
      <c r="DD30" s="19">
        <v>37.96</v>
      </c>
      <c r="DE30" s="17">
        <v>38.78</v>
      </c>
      <c r="DF30" s="19">
        <v>39.770000000000003</v>
      </c>
      <c r="DG30" s="18">
        <v>39.04</v>
      </c>
      <c r="DH30" s="17">
        <v>40.28</v>
      </c>
      <c r="DI30" s="17">
        <v>40.86</v>
      </c>
      <c r="DJ30" s="17">
        <v>40.700000000000003</v>
      </c>
      <c r="DK30" s="17">
        <v>46.09</v>
      </c>
      <c r="DL30" s="42">
        <v>46.51</v>
      </c>
      <c r="DM30" s="23">
        <v>49.23</v>
      </c>
      <c r="DN30" s="20">
        <v>50.3</v>
      </c>
      <c r="DO30" s="16">
        <v>47.41</v>
      </c>
      <c r="DP30" s="16">
        <v>40.700000000000003</v>
      </c>
      <c r="DQ30" s="16">
        <v>9</v>
      </c>
      <c r="DR30" s="20">
        <v>9</v>
      </c>
      <c r="DS30" s="23">
        <v>9</v>
      </c>
      <c r="DT30" s="17">
        <v>5</v>
      </c>
      <c r="DU30" s="17">
        <v>2</v>
      </c>
      <c r="DV30" s="17">
        <v>-5</v>
      </c>
      <c r="DW30" s="17">
        <v>-6</v>
      </c>
      <c r="DX30" s="17">
        <v>-8</v>
      </c>
      <c r="DY30" s="17">
        <v>-6</v>
      </c>
      <c r="DZ30" s="17">
        <v>-6</v>
      </c>
      <c r="EA30" s="17">
        <v>0</v>
      </c>
      <c r="EB30" s="17">
        <v>3</v>
      </c>
      <c r="EC30" s="17">
        <v>4</v>
      </c>
      <c r="ED30" s="23">
        <v>5</v>
      </c>
      <c r="EE30" s="23">
        <v>6</v>
      </c>
      <c r="EF30" s="20">
        <v>7</v>
      </c>
      <c r="EG30" s="20">
        <v>7</v>
      </c>
      <c r="EH30" s="20">
        <v>8</v>
      </c>
      <c r="EJ30" s="129">
        <f t="shared" si="1"/>
        <v>-1.4499999999999997</v>
      </c>
      <c r="EK30" s="129">
        <f t="shared" si="2"/>
        <v>0.14999999999999991</v>
      </c>
      <c r="EL30" s="129">
        <f t="shared" si="3"/>
        <v>2.76</v>
      </c>
      <c r="EM30" s="129">
        <f t="shared" si="4"/>
        <v>0</v>
      </c>
      <c r="EN30" s="129">
        <f t="shared" si="5"/>
        <v>0</v>
      </c>
      <c r="EO30" s="129">
        <f t="shared" si="6"/>
        <v>-0.33999999999999997</v>
      </c>
      <c r="EP30" s="129">
        <f t="shared" si="7"/>
        <v>-1.88</v>
      </c>
      <c r="EQ30" s="129">
        <f t="shared" si="8"/>
        <v>-0.84</v>
      </c>
      <c r="ER30" s="129">
        <f t="shared" si="9"/>
        <v>-1.37</v>
      </c>
      <c r="ES30" s="129">
        <f t="shared" si="10"/>
        <v>0.24000000000000021</v>
      </c>
      <c r="ET30" s="129">
        <f t="shared" si="11"/>
        <v>-0.9399999999999995</v>
      </c>
      <c r="EU30" s="129">
        <f t="shared" si="12"/>
        <v>-0.91999999999999993</v>
      </c>
      <c r="EV30" s="129">
        <f t="shared" si="13"/>
        <v>-0.33000000000000007</v>
      </c>
      <c r="EW30" s="129">
        <f t="shared" si="14"/>
        <v>-4.9999999999999822E-2</v>
      </c>
      <c r="EX30" s="129">
        <f t="shared" si="15"/>
        <v>0.22999999999999954</v>
      </c>
      <c r="EY30" s="129">
        <f t="shared" si="16"/>
        <v>-0.45000000000000018</v>
      </c>
      <c r="EZ30" s="129">
        <f t="shared" si="17"/>
        <v>-0.96999999999999886</v>
      </c>
      <c r="FA30" s="3" t="s">
        <v>6</v>
      </c>
      <c r="FB30" s="3">
        <v>24</v>
      </c>
      <c r="FC30" s="2">
        <v>21</v>
      </c>
      <c r="FD30" s="2">
        <v>13</v>
      </c>
    </row>
    <row r="31" spans="1:160" ht="14">
      <c r="A31" s="2" t="s">
        <v>1007</v>
      </c>
      <c r="B31" s="2" t="s">
        <v>1666</v>
      </c>
      <c r="C31" s="2">
        <v>15</v>
      </c>
      <c r="D31" s="2">
        <v>3</v>
      </c>
      <c r="E31" s="2">
        <v>45810534</v>
      </c>
      <c r="F31" s="2" t="s">
        <v>91</v>
      </c>
      <c r="G31" s="1" t="s">
        <v>1011</v>
      </c>
      <c r="H31" s="14"/>
      <c r="I31" s="1"/>
      <c r="J31" s="2">
        <v>152.80000000000001</v>
      </c>
      <c r="K31" s="2">
        <v>54.1</v>
      </c>
      <c r="L31" s="2" t="s">
        <v>167</v>
      </c>
      <c r="M31" s="2"/>
      <c r="N31" s="2" t="s">
        <v>79</v>
      </c>
      <c r="O31" s="2" t="s">
        <v>100</v>
      </c>
      <c r="P31" s="30" t="s">
        <v>538</v>
      </c>
      <c r="Q31" s="30"/>
      <c r="R31" s="30"/>
      <c r="S31" s="30"/>
      <c r="T31" s="3" t="s">
        <v>6</v>
      </c>
      <c r="U31" s="3">
        <v>18</v>
      </c>
      <c r="V31" s="2">
        <v>20</v>
      </c>
      <c r="W31" s="2">
        <v>13</v>
      </c>
      <c r="X31" s="2" t="s">
        <v>280</v>
      </c>
      <c r="Y31" s="33"/>
      <c r="Z31" s="3" t="s">
        <v>137</v>
      </c>
      <c r="AA31" s="3">
        <v>54</v>
      </c>
      <c r="AB31" s="2">
        <v>45</v>
      </c>
      <c r="AC31" s="2">
        <v>37</v>
      </c>
      <c r="AD31" s="2"/>
      <c r="AE31" s="33" t="s">
        <v>443</v>
      </c>
      <c r="AF31" s="12" t="s">
        <v>116</v>
      </c>
      <c r="AG31" s="12">
        <v>38</v>
      </c>
      <c r="AH31" s="13">
        <v>29</v>
      </c>
      <c r="AI31" s="13">
        <v>20</v>
      </c>
      <c r="AJ31" s="13"/>
      <c r="AK31" s="34" t="s">
        <v>197</v>
      </c>
      <c r="AL31" s="2" t="s">
        <v>759</v>
      </c>
      <c r="AM31" s="2" t="s">
        <v>251</v>
      </c>
      <c r="AN31" s="2" t="s">
        <v>257</v>
      </c>
      <c r="AO31" s="2" t="s">
        <v>513</v>
      </c>
      <c r="AP31" s="2" t="s">
        <v>87</v>
      </c>
      <c r="AQ31" s="1"/>
      <c r="AR31" s="2" t="s">
        <v>89</v>
      </c>
      <c r="AS31" s="1"/>
      <c r="AT31" s="2" t="s">
        <v>93</v>
      </c>
      <c r="AU31" s="14" t="s">
        <v>1012</v>
      </c>
      <c r="AV31" s="14">
        <v>1</v>
      </c>
      <c r="AW31" s="104">
        <v>3.28</v>
      </c>
      <c r="AX31" s="105">
        <v>1.74</v>
      </c>
      <c r="AY31" s="109">
        <v>3.46</v>
      </c>
      <c r="AZ31" s="107">
        <v>2.99</v>
      </c>
      <c r="BA31" s="106">
        <v>3.23</v>
      </c>
      <c r="BB31" s="108">
        <v>1.1200000000000001</v>
      </c>
      <c r="BC31" s="106">
        <v>0.56000000000000005</v>
      </c>
      <c r="BD31" s="108">
        <v>0.95</v>
      </c>
      <c r="BE31" s="107">
        <v>2.08</v>
      </c>
      <c r="BF31" s="106">
        <v>5.84</v>
      </c>
      <c r="BG31" s="106">
        <v>6.24</v>
      </c>
      <c r="BH31" s="106">
        <v>3.85</v>
      </c>
      <c r="BI31" s="106">
        <v>3.49</v>
      </c>
      <c r="BJ31" s="4">
        <v>3.76</v>
      </c>
      <c r="BK31" s="9">
        <v>6.33</v>
      </c>
      <c r="BL31" s="9">
        <v>9.67</v>
      </c>
      <c r="BM31" s="4">
        <v>11.19</v>
      </c>
      <c r="BN31" s="1"/>
      <c r="BO31" s="4">
        <v>3.08</v>
      </c>
      <c r="BP31" s="26">
        <v>1.45</v>
      </c>
      <c r="BQ31" s="25">
        <v>0.88</v>
      </c>
      <c r="BR31" s="53">
        <v>1.3</v>
      </c>
      <c r="BS31" s="53">
        <v>2.25</v>
      </c>
      <c r="BT31" s="54">
        <v>2.2400000000000002</v>
      </c>
      <c r="BU31" s="53">
        <v>1.74</v>
      </c>
      <c r="BV31" s="54">
        <v>2.3199999999999998</v>
      </c>
      <c r="BW31" s="55">
        <v>3.46</v>
      </c>
      <c r="BX31" s="53">
        <v>6.34</v>
      </c>
      <c r="BY31" s="53">
        <v>6.61</v>
      </c>
      <c r="BZ31" s="53">
        <v>2.78</v>
      </c>
      <c r="CA31" s="7">
        <v>1.96</v>
      </c>
      <c r="CB31" s="4">
        <v>4.18</v>
      </c>
      <c r="CC31" s="9">
        <v>6.11</v>
      </c>
      <c r="CD31" s="9">
        <v>9.69</v>
      </c>
      <c r="CE31" s="4">
        <v>12.98</v>
      </c>
      <c r="CF31" s="1"/>
      <c r="CG31" s="16">
        <v>30.41</v>
      </c>
      <c r="CH31" s="38">
        <v>34.020000000000003</v>
      </c>
      <c r="CI31" s="20">
        <v>35.35</v>
      </c>
      <c r="CJ31" s="18">
        <v>35.61</v>
      </c>
      <c r="CK31" s="17">
        <v>36.880000000000003</v>
      </c>
      <c r="CL31" s="19">
        <v>38.76</v>
      </c>
      <c r="CM31" s="17">
        <v>39.92</v>
      </c>
      <c r="CN31" s="19">
        <v>39.29</v>
      </c>
      <c r="CO31" s="18">
        <v>40.82</v>
      </c>
      <c r="CP31" s="17">
        <v>41.71</v>
      </c>
      <c r="CQ31" s="17">
        <v>42.85</v>
      </c>
      <c r="CR31" s="17">
        <v>45.03</v>
      </c>
      <c r="CS31" s="17">
        <v>46.16</v>
      </c>
      <c r="CT31" s="16">
        <v>46.7</v>
      </c>
      <c r="CU31" s="20">
        <v>46.25</v>
      </c>
      <c r="CV31" s="20">
        <v>44.29</v>
      </c>
      <c r="CW31" s="16">
        <v>45.22</v>
      </c>
      <c r="CX31" s="1"/>
      <c r="CY31" s="16">
        <v>30.23</v>
      </c>
      <c r="CZ31" s="38">
        <v>34.229999999999997</v>
      </c>
      <c r="DA31" s="20">
        <v>35.64</v>
      </c>
      <c r="DB31" s="17">
        <v>35.75</v>
      </c>
      <c r="DC31" s="17">
        <v>36.54</v>
      </c>
      <c r="DD31" s="19">
        <v>38.43</v>
      </c>
      <c r="DE31" s="17">
        <v>39.07</v>
      </c>
      <c r="DF31" s="19">
        <v>39.619999999999997</v>
      </c>
      <c r="DG31" s="18">
        <v>40.4</v>
      </c>
      <c r="DH31" s="17">
        <v>42.19</v>
      </c>
      <c r="DI31" s="17">
        <v>42.16</v>
      </c>
      <c r="DJ31" s="17">
        <v>45.46</v>
      </c>
      <c r="DK31" s="17">
        <v>45.14</v>
      </c>
      <c r="DL31" s="16">
        <v>46.88</v>
      </c>
      <c r="DM31" s="20">
        <v>46.04</v>
      </c>
      <c r="DN31" s="20">
        <v>44.3</v>
      </c>
      <c r="DO31" s="16">
        <v>45.48</v>
      </c>
      <c r="DP31" s="1"/>
      <c r="DQ31" s="16">
        <v>3</v>
      </c>
      <c r="DR31" s="20">
        <v>5</v>
      </c>
      <c r="DS31" s="20">
        <v>6</v>
      </c>
      <c r="DT31" s="17">
        <v>5</v>
      </c>
      <c r="DU31" s="17">
        <v>0</v>
      </c>
      <c r="DV31" s="17">
        <v>-3</v>
      </c>
      <c r="DW31" s="17">
        <v>-7</v>
      </c>
      <c r="DX31" s="17">
        <v>-8</v>
      </c>
      <c r="DY31" s="17">
        <v>-8</v>
      </c>
      <c r="DZ31" s="17">
        <v>-1</v>
      </c>
      <c r="EA31" s="17">
        <v>7</v>
      </c>
      <c r="EB31" s="17">
        <v>10</v>
      </c>
      <c r="EC31" s="17">
        <v>12</v>
      </c>
      <c r="ED31" s="20">
        <v>8</v>
      </c>
      <c r="EE31" s="20">
        <v>5</v>
      </c>
      <c r="EF31" s="20">
        <v>2</v>
      </c>
      <c r="EG31" s="20">
        <v>4</v>
      </c>
      <c r="EH31" s="1"/>
      <c r="EJ31" s="129">
        <f t="shared" si="1"/>
        <v>0.19999999999999973</v>
      </c>
      <c r="EK31" s="129">
        <f t="shared" si="2"/>
        <v>0.29000000000000004</v>
      </c>
      <c r="EL31" s="129">
        <f t="shared" si="3"/>
        <v>2.58</v>
      </c>
      <c r="EM31" s="129">
        <f t="shared" si="4"/>
        <v>1.6900000000000002</v>
      </c>
      <c r="EN31" s="129">
        <f t="shared" si="5"/>
        <v>0.98</v>
      </c>
      <c r="EO31" s="129">
        <f t="shared" si="6"/>
        <v>-1.1200000000000001</v>
      </c>
      <c r="EP31" s="129">
        <f t="shared" si="7"/>
        <v>-1.18</v>
      </c>
      <c r="EQ31" s="129">
        <f t="shared" si="8"/>
        <v>-1.3699999999999999</v>
      </c>
      <c r="ER31" s="129">
        <f t="shared" si="9"/>
        <v>-1.38</v>
      </c>
      <c r="ES31" s="129">
        <f t="shared" si="10"/>
        <v>-0.5</v>
      </c>
      <c r="ET31" s="129">
        <f t="shared" si="11"/>
        <v>-0.37000000000000011</v>
      </c>
      <c r="EU31" s="129">
        <f t="shared" si="12"/>
        <v>1.0700000000000003</v>
      </c>
      <c r="EV31" s="129">
        <f t="shared" si="13"/>
        <v>1.5300000000000002</v>
      </c>
      <c r="EW31" s="129">
        <f t="shared" si="14"/>
        <v>-0.41999999999999993</v>
      </c>
      <c r="EX31" s="129">
        <f t="shared" si="15"/>
        <v>0.21999999999999975</v>
      </c>
      <c r="EY31" s="129">
        <f t="shared" si="16"/>
        <v>-1.9999999999999574E-2</v>
      </c>
      <c r="EZ31" s="129">
        <f t="shared" si="17"/>
        <v>-1.7900000000000009</v>
      </c>
      <c r="FA31" s="3" t="s">
        <v>6</v>
      </c>
      <c r="FB31" s="3">
        <v>18</v>
      </c>
      <c r="FC31" s="2">
        <v>20</v>
      </c>
      <c r="FD31" s="2">
        <v>13</v>
      </c>
    </row>
    <row r="32" spans="1:160" ht="14">
      <c r="A32" s="2" t="s">
        <v>646</v>
      </c>
      <c r="B32" s="2" t="s">
        <v>1666</v>
      </c>
      <c r="C32" s="2">
        <v>13</v>
      </c>
      <c r="D32" s="2">
        <v>5</v>
      </c>
      <c r="E32" s="2">
        <v>40516200</v>
      </c>
      <c r="F32" s="2" t="s">
        <v>91</v>
      </c>
      <c r="G32" s="1" t="s">
        <v>651</v>
      </c>
      <c r="H32" s="13" t="s">
        <v>95</v>
      </c>
      <c r="I32" s="1">
        <v>0</v>
      </c>
      <c r="J32" s="2">
        <v>162.5</v>
      </c>
      <c r="K32" s="2">
        <v>55</v>
      </c>
      <c r="L32" s="2" t="s">
        <v>167</v>
      </c>
      <c r="M32" s="2"/>
      <c r="N32" s="2" t="s">
        <v>99</v>
      </c>
      <c r="O32" s="2" t="s">
        <v>287</v>
      </c>
      <c r="P32" s="30" t="s">
        <v>649</v>
      </c>
      <c r="Q32" s="30" t="s">
        <v>598</v>
      </c>
      <c r="R32" s="30"/>
      <c r="S32" s="30"/>
      <c r="T32" s="2" t="s">
        <v>6</v>
      </c>
      <c r="U32" s="2">
        <v>17</v>
      </c>
      <c r="V32" s="2">
        <v>21</v>
      </c>
      <c r="W32" s="2">
        <v>13</v>
      </c>
      <c r="X32" s="2" t="s">
        <v>650</v>
      </c>
      <c r="Y32" s="2"/>
      <c r="Z32" s="3" t="s">
        <v>137</v>
      </c>
      <c r="AA32" s="3">
        <v>44</v>
      </c>
      <c r="AB32" s="2">
        <v>35</v>
      </c>
      <c r="AC32" s="2">
        <v>28</v>
      </c>
      <c r="AD32" s="2"/>
      <c r="AE32" s="33" t="s">
        <v>209</v>
      </c>
      <c r="AF32" s="3" t="s">
        <v>116</v>
      </c>
      <c r="AG32" s="3">
        <v>50</v>
      </c>
      <c r="AH32" s="2">
        <v>35</v>
      </c>
      <c r="AI32" s="2">
        <v>21</v>
      </c>
      <c r="AJ32" s="2"/>
      <c r="AK32" s="33" t="s">
        <v>180</v>
      </c>
      <c r="AL32" s="2" t="s">
        <v>599</v>
      </c>
      <c r="AM32" s="2" t="s">
        <v>128</v>
      </c>
      <c r="AN32" s="2" t="s">
        <v>606</v>
      </c>
      <c r="AO32" s="2" t="s">
        <v>204</v>
      </c>
      <c r="AP32" s="2" t="s">
        <v>87</v>
      </c>
      <c r="AQ32" s="1" t="s">
        <v>176</v>
      </c>
      <c r="AR32" s="2" t="s">
        <v>89</v>
      </c>
      <c r="AS32" s="1" t="s">
        <v>108</v>
      </c>
      <c r="AT32" s="2" t="s">
        <v>93</v>
      </c>
      <c r="AU32" s="14" t="s">
        <v>652</v>
      </c>
      <c r="AV32" s="14">
        <v>1</v>
      </c>
      <c r="AW32" s="104">
        <v>3.31</v>
      </c>
      <c r="AX32" s="105">
        <v>3.22</v>
      </c>
      <c r="AY32" s="115">
        <v>2.02</v>
      </c>
      <c r="AZ32" s="111">
        <v>2.74</v>
      </c>
      <c r="BA32" s="112">
        <v>1.76</v>
      </c>
      <c r="BB32" s="113">
        <v>1.22</v>
      </c>
      <c r="BC32" s="112">
        <v>1.39</v>
      </c>
      <c r="BD32" s="113">
        <v>0</v>
      </c>
      <c r="BE32" s="111">
        <v>0.72</v>
      </c>
      <c r="BF32" s="112">
        <v>1.39</v>
      </c>
      <c r="BG32" s="112">
        <v>4.51</v>
      </c>
      <c r="BH32" s="112">
        <v>5.84</v>
      </c>
      <c r="BI32" s="112">
        <v>2.88</v>
      </c>
      <c r="BJ32" s="54">
        <v>4.8499999999999996</v>
      </c>
      <c r="BK32" s="53">
        <v>4.8</v>
      </c>
      <c r="BL32" s="9">
        <v>7.63</v>
      </c>
      <c r="BM32" s="4">
        <v>13.14</v>
      </c>
      <c r="BN32" s="4">
        <v>17.739999999999998</v>
      </c>
      <c r="BO32" s="4">
        <v>3.51</v>
      </c>
      <c r="BP32" s="26">
        <v>3.33</v>
      </c>
      <c r="BQ32" s="47">
        <v>2.0099999999999998</v>
      </c>
      <c r="BR32" s="53">
        <v>1.96</v>
      </c>
      <c r="BS32" s="53">
        <v>0</v>
      </c>
      <c r="BT32" s="54">
        <v>1.81</v>
      </c>
      <c r="BU32" s="53">
        <v>2.68</v>
      </c>
      <c r="BV32" s="54">
        <v>2.76</v>
      </c>
      <c r="BW32" s="55">
        <v>2.4900000000000002</v>
      </c>
      <c r="BX32" s="53">
        <v>3.23</v>
      </c>
      <c r="BY32" s="53">
        <v>4.49</v>
      </c>
      <c r="BZ32" s="53">
        <v>5.35</v>
      </c>
      <c r="CA32" s="53">
        <v>2.76</v>
      </c>
      <c r="CB32" s="54">
        <v>6.24</v>
      </c>
      <c r="CC32" s="53">
        <v>4.84</v>
      </c>
      <c r="CD32" s="9">
        <v>7.17</v>
      </c>
      <c r="CE32" s="4">
        <v>13.25</v>
      </c>
      <c r="CF32" s="4">
        <v>17.37</v>
      </c>
      <c r="CG32" s="16">
        <v>27.18</v>
      </c>
      <c r="CH32" s="38">
        <v>30.67</v>
      </c>
      <c r="CI32" s="23">
        <v>30.25</v>
      </c>
      <c r="CJ32" s="56">
        <v>31.73</v>
      </c>
      <c r="CK32" s="57">
        <v>33.65</v>
      </c>
      <c r="CL32" s="58">
        <v>34.69</v>
      </c>
      <c r="CM32" s="57">
        <v>35.31</v>
      </c>
      <c r="CN32" s="58">
        <v>38.409999999999997</v>
      </c>
      <c r="CO32" s="56">
        <v>39.08</v>
      </c>
      <c r="CP32" s="57">
        <v>38.22</v>
      </c>
      <c r="CQ32" s="57">
        <v>37.22</v>
      </c>
      <c r="CR32" s="57">
        <v>37.67</v>
      </c>
      <c r="CS32" s="57">
        <v>47.04</v>
      </c>
      <c r="CT32" s="58">
        <v>51.02</v>
      </c>
      <c r="CU32" s="57">
        <v>49.23</v>
      </c>
      <c r="CV32" s="20">
        <v>48.12</v>
      </c>
      <c r="CW32" s="16">
        <v>47.35</v>
      </c>
      <c r="CX32" s="16">
        <v>47.17</v>
      </c>
      <c r="CY32" s="16">
        <v>27.91</v>
      </c>
      <c r="CZ32" s="38">
        <v>30.6</v>
      </c>
      <c r="DA32" s="23">
        <v>30.95</v>
      </c>
      <c r="DB32" s="57">
        <v>32.69</v>
      </c>
      <c r="DC32" s="57">
        <v>34.590000000000003</v>
      </c>
      <c r="DD32" s="58">
        <v>33.979999999999997</v>
      </c>
      <c r="DE32" s="57">
        <v>35.799999999999997</v>
      </c>
      <c r="DF32" s="58">
        <v>37.69</v>
      </c>
      <c r="DG32" s="56">
        <v>39.5</v>
      </c>
      <c r="DH32" s="57">
        <v>38.659999999999997</v>
      </c>
      <c r="DI32" s="57">
        <v>36.21</v>
      </c>
      <c r="DJ32" s="57">
        <v>37.47</v>
      </c>
      <c r="DK32" s="57">
        <v>47.57</v>
      </c>
      <c r="DL32" s="58">
        <v>51.54</v>
      </c>
      <c r="DM32" s="57">
        <v>49.77</v>
      </c>
      <c r="DN32" s="20">
        <v>49</v>
      </c>
      <c r="DO32" s="16">
        <v>48.27</v>
      </c>
      <c r="DP32" s="16">
        <v>48.84</v>
      </c>
      <c r="DQ32" s="16">
        <v>9</v>
      </c>
      <c r="DR32" s="20">
        <v>5</v>
      </c>
      <c r="DS32" s="23">
        <v>5</v>
      </c>
      <c r="DT32" s="57">
        <v>4</v>
      </c>
      <c r="DU32" s="57">
        <v>-4</v>
      </c>
      <c r="DV32" s="57">
        <v>-11</v>
      </c>
      <c r="DW32" s="57">
        <v>-11</v>
      </c>
      <c r="DX32" s="57">
        <v>-11</v>
      </c>
      <c r="DY32" s="57">
        <v>-12</v>
      </c>
      <c r="DZ32" s="57">
        <v>-6</v>
      </c>
      <c r="EA32" s="57">
        <v>1</v>
      </c>
      <c r="EB32" s="57">
        <v>5</v>
      </c>
      <c r="EC32" s="57">
        <v>7</v>
      </c>
      <c r="ED32" s="57">
        <v>12</v>
      </c>
      <c r="EE32" s="57">
        <v>10</v>
      </c>
      <c r="EF32" s="20">
        <v>6</v>
      </c>
      <c r="EG32" s="20">
        <v>4</v>
      </c>
      <c r="EH32" s="20">
        <v>4</v>
      </c>
      <c r="EJ32" s="129">
        <f t="shared" si="1"/>
        <v>-0.19999999999999973</v>
      </c>
      <c r="EK32" s="129">
        <f t="shared" si="2"/>
        <v>-0.10999999999999988</v>
      </c>
      <c r="EL32" s="129">
        <f t="shared" si="3"/>
        <v>1.0000000000000231E-2</v>
      </c>
      <c r="EM32" s="129">
        <f t="shared" si="4"/>
        <v>0.78000000000000025</v>
      </c>
      <c r="EN32" s="129">
        <f t="shared" si="5"/>
        <v>1.76</v>
      </c>
      <c r="EO32" s="129">
        <f t="shared" si="6"/>
        <v>-0.59000000000000008</v>
      </c>
      <c r="EP32" s="129">
        <f t="shared" si="7"/>
        <v>-1.2900000000000003</v>
      </c>
      <c r="EQ32" s="129">
        <f t="shared" si="8"/>
        <v>-2.76</v>
      </c>
      <c r="ER32" s="129">
        <f t="shared" si="9"/>
        <v>-1.7700000000000002</v>
      </c>
      <c r="ES32" s="129">
        <f t="shared" si="10"/>
        <v>-1.84</v>
      </c>
      <c r="ET32" s="129">
        <f t="shared" si="11"/>
        <v>1.9999999999999574E-2</v>
      </c>
      <c r="EU32" s="129">
        <f t="shared" si="12"/>
        <v>0.49000000000000021</v>
      </c>
      <c r="EV32" s="129">
        <f t="shared" si="13"/>
        <v>0.12000000000000011</v>
      </c>
      <c r="EW32" s="129">
        <f t="shared" si="14"/>
        <v>-1.3900000000000006</v>
      </c>
      <c r="EX32" s="129">
        <f t="shared" si="15"/>
        <v>-4.0000000000000036E-2</v>
      </c>
      <c r="EY32" s="129">
        <f t="shared" si="16"/>
        <v>0.45999999999999996</v>
      </c>
      <c r="EZ32" s="129">
        <f t="shared" si="17"/>
        <v>-0.10999999999999943</v>
      </c>
      <c r="FA32" s="2" t="s">
        <v>6</v>
      </c>
      <c r="FB32" s="2">
        <v>17</v>
      </c>
      <c r="FC32" s="2">
        <v>21</v>
      </c>
      <c r="FD32" s="2">
        <v>13</v>
      </c>
    </row>
    <row r="33" spans="1:160" ht="14">
      <c r="A33" s="2" t="s">
        <v>1303</v>
      </c>
      <c r="B33" s="2" t="s">
        <v>1666</v>
      </c>
      <c r="C33" s="2">
        <v>16</v>
      </c>
      <c r="D33" s="2">
        <v>4</v>
      </c>
      <c r="E33" s="2">
        <v>53135304</v>
      </c>
      <c r="F33" s="2" t="s">
        <v>91</v>
      </c>
      <c r="G33" s="1" t="s">
        <v>297</v>
      </c>
      <c r="H33" s="15" t="s">
        <v>95</v>
      </c>
      <c r="I33" s="1">
        <v>6</v>
      </c>
      <c r="J33" s="2">
        <v>150.9</v>
      </c>
      <c r="K33" s="2">
        <v>38</v>
      </c>
      <c r="L33" s="2" t="s">
        <v>167</v>
      </c>
      <c r="M33" s="2"/>
      <c r="N33" s="2" t="s">
        <v>99</v>
      </c>
      <c r="O33" s="2" t="s">
        <v>287</v>
      </c>
      <c r="P33" s="30" t="s">
        <v>168</v>
      </c>
      <c r="Q33" s="30" t="s">
        <v>503</v>
      </c>
      <c r="R33" s="30"/>
      <c r="S33" s="30"/>
      <c r="T33" s="3" t="s">
        <v>6</v>
      </c>
      <c r="U33" s="3">
        <v>18</v>
      </c>
      <c r="V33" s="2">
        <v>17</v>
      </c>
      <c r="W33" s="2">
        <v>13</v>
      </c>
      <c r="X33" s="2" t="s">
        <v>1304</v>
      </c>
      <c r="Y33" s="33"/>
      <c r="Z33" s="3" t="s">
        <v>137</v>
      </c>
      <c r="AA33" s="3">
        <v>60</v>
      </c>
      <c r="AB33" s="2">
        <v>49</v>
      </c>
      <c r="AC33" s="2">
        <v>30</v>
      </c>
      <c r="AD33" s="2"/>
      <c r="AE33" s="33" t="s">
        <v>242</v>
      </c>
      <c r="AF33" s="12" t="s">
        <v>138</v>
      </c>
      <c r="AG33" s="12">
        <v>46</v>
      </c>
      <c r="AH33" s="13">
        <v>46</v>
      </c>
      <c r="AI33" s="13">
        <v>10</v>
      </c>
      <c r="AJ33" s="13"/>
      <c r="AK33" s="34" t="s">
        <v>180</v>
      </c>
      <c r="AL33" s="2" t="s">
        <v>272</v>
      </c>
      <c r="AM33" s="2" t="s">
        <v>288</v>
      </c>
      <c r="AN33" s="2" t="s">
        <v>295</v>
      </c>
      <c r="AO33" s="2" t="s">
        <v>296</v>
      </c>
      <c r="AP33" s="2" t="s">
        <v>87</v>
      </c>
      <c r="AQ33" s="1" t="s">
        <v>88</v>
      </c>
      <c r="AR33" s="2" t="s">
        <v>89</v>
      </c>
      <c r="AS33" s="1" t="s">
        <v>131</v>
      </c>
      <c r="AT33" s="2" t="s">
        <v>93</v>
      </c>
      <c r="AU33" s="14" t="s">
        <v>298</v>
      </c>
      <c r="AV33" s="14">
        <v>1</v>
      </c>
      <c r="AW33" s="104">
        <v>4.5</v>
      </c>
      <c r="AX33" s="114">
        <v>3.46</v>
      </c>
      <c r="AY33" s="115">
        <v>2.37</v>
      </c>
      <c r="AZ33" s="107">
        <v>2.17</v>
      </c>
      <c r="BA33" s="106">
        <v>1.34</v>
      </c>
      <c r="BB33" s="108">
        <v>0</v>
      </c>
      <c r="BC33" s="106">
        <v>0.83</v>
      </c>
      <c r="BD33" s="108">
        <v>1.52</v>
      </c>
      <c r="BE33" s="107">
        <v>2.2799999999999998</v>
      </c>
      <c r="BF33" s="106">
        <v>6.35</v>
      </c>
      <c r="BG33" s="106">
        <v>6.78</v>
      </c>
      <c r="BH33" s="106">
        <v>5.78</v>
      </c>
      <c r="BI33" s="106">
        <v>3.36</v>
      </c>
      <c r="BJ33" s="8">
        <v>3.85</v>
      </c>
      <c r="BK33" s="7">
        <v>6.15</v>
      </c>
      <c r="BL33" s="9">
        <v>8.81</v>
      </c>
      <c r="BM33" s="4">
        <v>14.59</v>
      </c>
      <c r="BN33" s="98"/>
      <c r="BO33" s="4">
        <v>4.03</v>
      </c>
      <c r="BP33" s="39">
        <v>3.02</v>
      </c>
      <c r="BQ33" s="5">
        <v>0.88</v>
      </c>
      <c r="BR33" s="7">
        <v>0.88</v>
      </c>
      <c r="BS33" s="7">
        <v>3.11</v>
      </c>
      <c r="BT33" s="8">
        <v>3.25</v>
      </c>
      <c r="BU33" s="7">
        <v>2.66</v>
      </c>
      <c r="BV33" s="8">
        <v>3.85</v>
      </c>
      <c r="BW33" s="6">
        <v>4.51</v>
      </c>
      <c r="BX33" s="7">
        <v>5.98</v>
      </c>
      <c r="BY33" s="7">
        <v>7.05</v>
      </c>
      <c r="BZ33" s="7">
        <v>5.45</v>
      </c>
      <c r="CA33" s="7">
        <v>2.91</v>
      </c>
      <c r="CB33" s="8">
        <v>5.63</v>
      </c>
      <c r="CC33" s="7">
        <v>5.89</v>
      </c>
      <c r="CD33" s="9">
        <v>8.36</v>
      </c>
      <c r="CE33" s="4">
        <v>14.96</v>
      </c>
      <c r="CF33" s="98"/>
      <c r="CG33" s="16">
        <v>25.93</v>
      </c>
      <c r="CH33" s="40">
        <v>28.6</v>
      </c>
      <c r="CI33" s="23">
        <v>30.12</v>
      </c>
      <c r="CJ33" s="18">
        <v>51.28</v>
      </c>
      <c r="CK33" s="17">
        <v>32.369999999999997</v>
      </c>
      <c r="CL33" s="19">
        <v>34.42</v>
      </c>
      <c r="CM33" s="17">
        <v>34.159999999999997</v>
      </c>
      <c r="CN33" s="19">
        <v>35.43</v>
      </c>
      <c r="CO33" s="18">
        <v>34.65</v>
      </c>
      <c r="CP33" s="17">
        <v>34.020000000000003</v>
      </c>
      <c r="CQ33" s="17">
        <v>36.49</v>
      </c>
      <c r="CR33" s="17">
        <v>38.14</v>
      </c>
      <c r="CS33" s="17">
        <v>42.61</v>
      </c>
      <c r="CT33" s="19">
        <v>45.67</v>
      </c>
      <c r="CU33" s="17">
        <v>44.21</v>
      </c>
      <c r="CV33" s="20">
        <v>40.159999999999997</v>
      </c>
      <c r="CW33" s="16">
        <v>38.909999999999997</v>
      </c>
      <c r="CX33" s="100"/>
      <c r="CY33" s="16">
        <v>26.63</v>
      </c>
      <c r="CZ33" s="40">
        <v>27.57</v>
      </c>
      <c r="DA33" s="23">
        <v>29.83</v>
      </c>
      <c r="DB33" s="17">
        <v>32.35</v>
      </c>
      <c r="DC33" s="17">
        <v>32.89</v>
      </c>
      <c r="DD33" s="19">
        <v>33.79</v>
      </c>
      <c r="DE33" s="17">
        <v>34.119999999999997</v>
      </c>
      <c r="DF33" s="19">
        <v>35.28</v>
      </c>
      <c r="DG33" s="18">
        <v>34.54</v>
      </c>
      <c r="DH33" s="17">
        <v>34.17</v>
      </c>
      <c r="DI33" s="17">
        <v>36.04</v>
      </c>
      <c r="DJ33" s="17">
        <v>38.85</v>
      </c>
      <c r="DK33" s="17">
        <v>43.1</v>
      </c>
      <c r="DL33" s="19">
        <v>45.16</v>
      </c>
      <c r="DM33" s="17">
        <v>45.32</v>
      </c>
      <c r="DN33" s="20">
        <v>40.56</v>
      </c>
      <c r="DO33" s="16">
        <v>37.94</v>
      </c>
      <c r="DP33" s="100"/>
      <c r="DQ33" s="16">
        <v>3</v>
      </c>
      <c r="DR33" s="23">
        <v>6</v>
      </c>
      <c r="DS33" s="23">
        <v>3</v>
      </c>
      <c r="DT33" s="17">
        <v>0</v>
      </c>
      <c r="DU33" s="17">
        <v>-5</v>
      </c>
      <c r="DV33" s="17">
        <v>-10</v>
      </c>
      <c r="DW33" s="17">
        <v>-11</v>
      </c>
      <c r="DX33" s="17">
        <v>-8</v>
      </c>
      <c r="DY33" s="17">
        <v>-6</v>
      </c>
      <c r="DZ33" s="17">
        <v>0</v>
      </c>
      <c r="EA33" s="17">
        <v>7</v>
      </c>
      <c r="EB33" s="17">
        <v>14</v>
      </c>
      <c r="EC33" s="17">
        <v>19</v>
      </c>
      <c r="ED33" s="17">
        <v>17</v>
      </c>
      <c r="EE33" s="17">
        <v>14</v>
      </c>
      <c r="EF33" s="20">
        <v>13</v>
      </c>
      <c r="EG33" s="20">
        <v>14</v>
      </c>
      <c r="EH33" s="101"/>
      <c r="EJ33" s="129">
        <f t="shared" si="1"/>
        <v>0.46999999999999975</v>
      </c>
      <c r="EK33" s="129">
        <f t="shared" si="2"/>
        <v>0.43999999999999995</v>
      </c>
      <c r="EL33" s="129">
        <f t="shared" si="3"/>
        <v>1.4900000000000002</v>
      </c>
      <c r="EM33" s="129">
        <f t="shared" si="4"/>
        <v>1.29</v>
      </c>
      <c r="EN33" s="129">
        <f t="shared" si="5"/>
        <v>-1.7699999999999998</v>
      </c>
      <c r="EO33" s="129">
        <f t="shared" si="6"/>
        <v>-3.25</v>
      </c>
      <c r="EP33" s="129">
        <f t="shared" si="7"/>
        <v>-1.83</v>
      </c>
      <c r="EQ33" s="129">
        <f t="shared" si="8"/>
        <v>-2.33</v>
      </c>
      <c r="ER33" s="129">
        <f t="shared" si="9"/>
        <v>-2.23</v>
      </c>
      <c r="ES33" s="129">
        <f t="shared" si="10"/>
        <v>0.36999999999999922</v>
      </c>
      <c r="ET33" s="129">
        <f t="shared" si="11"/>
        <v>-0.26999999999999957</v>
      </c>
      <c r="EU33" s="129">
        <f t="shared" si="12"/>
        <v>0.33000000000000007</v>
      </c>
      <c r="EV33" s="129">
        <f t="shared" si="13"/>
        <v>0.44999999999999973</v>
      </c>
      <c r="EW33" s="129">
        <f t="shared" si="14"/>
        <v>-1.7799999999999998</v>
      </c>
      <c r="EX33" s="129">
        <f t="shared" si="15"/>
        <v>0.26000000000000068</v>
      </c>
      <c r="EY33" s="129">
        <f t="shared" si="16"/>
        <v>0.45000000000000107</v>
      </c>
      <c r="EZ33" s="129">
        <f t="shared" si="17"/>
        <v>-0.37000000000000099</v>
      </c>
      <c r="FA33" s="3" t="s">
        <v>6</v>
      </c>
      <c r="FB33" s="3">
        <v>18</v>
      </c>
      <c r="FC33" s="2">
        <v>17</v>
      </c>
      <c r="FD33" s="2">
        <v>13</v>
      </c>
    </row>
    <row r="34" spans="1:160" ht="14">
      <c r="A34" s="2" t="s">
        <v>1613</v>
      </c>
      <c r="B34" s="2" t="s">
        <v>1666</v>
      </c>
      <c r="C34" s="2">
        <v>16</v>
      </c>
      <c r="D34" s="2">
        <v>4</v>
      </c>
      <c r="E34" s="2">
        <v>50166347</v>
      </c>
      <c r="F34" s="2" t="s">
        <v>91</v>
      </c>
      <c r="G34" s="1" t="s">
        <v>1614</v>
      </c>
      <c r="H34" s="14"/>
      <c r="I34" s="1"/>
      <c r="J34" s="2">
        <v>157.30000000000001</v>
      </c>
      <c r="K34" s="2">
        <v>44.6</v>
      </c>
      <c r="L34" s="2" t="s">
        <v>167</v>
      </c>
      <c r="M34" s="2"/>
      <c r="N34" s="2" t="s">
        <v>99</v>
      </c>
      <c r="O34" s="2" t="s">
        <v>114</v>
      </c>
      <c r="P34" s="30" t="s">
        <v>168</v>
      </c>
      <c r="Q34" s="30"/>
      <c r="R34" s="30"/>
      <c r="S34" s="30"/>
      <c r="T34" s="3" t="s">
        <v>48</v>
      </c>
      <c r="U34" s="3">
        <v>19</v>
      </c>
      <c r="V34" s="2">
        <v>21</v>
      </c>
      <c r="W34" s="2">
        <v>13</v>
      </c>
      <c r="X34" s="2" t="s">
        <v>1119</v>
      </c>
      <c r="Y34" s="33"/>
      <c r="Z34" s="3" t="s">
        <v>137</v>
      </c>
      <c r="AA34" s="3">
        <v>69</v>
      </c>
      <c r="AB34" s="2">
        <v>52</v>
      </c>
      <c r="AC34" s="2">
        <v>51</v>
      </c>
      <c r="AD34" s="2"/>
      <c r="AE34" s="33" t="s">
        <v>443</v>
      </c>
      <c r="AF34" s="12" t="s">
        <v>116</v>
      </c>
      <c r="AG34" s="12">
        <v>59</v>
      </c>
      <c r="AH34" s="13">
        <v>45</v>
      </c>
      <c r="AI34" s="13">
        <v>30</v>
      </c>
      <c r="AJ34" s="13"/>
      <c r="AK34" s="34" t="s">
        <v>180</v>
      </c>
      <c r="AL34" s="2" t="s">
        <v>869</v>
      </c>
      <c r="AM34" s="2" t="s">
        <v>348</v>
      </c>
      <c r="AN34" s="2" t="s">
        <v>667</v>
      </c>
      <c r="AO34" s="2" t="s">
        <v>324</v>
      </c>
      <c r="AP34" s="2" t="s">
        <v>87</v>
      </c>
      <c r="AQ34" s="1"/>
      <c r="AR34" s="2" t="s">
        <v>89</v>
      </c>
      <c r="AS34" s="1"/>
      <c r="AT34" s="2" t="s">
        <v>93</v>
      </c>
      <c r="AU34" s="14" t="s">
        <v>1615</v>
      </c>
      <c r="AV34" s="14">
        <v>1</v>
      </c>
      <c r="AW34" s="104">
        <v>3.11</v>
      </c>
      <c r="AX34" s="105">
        <v>2.13</v>
      </c>
      <c r="AY34" s="109">
        <v>1.37</v>
      </c>
      <c r="AZ34" s="107">
        <v>1.27</v>
      </c>
      <c r="BA34" s="106">
        <v>1.62</v>
      </c>
      <c r="BB34" s="108">
        <v>1.63</v>
      </c>
      <c r="BC34" s="106">
        <v>1.1200000000000001</v>
      </c>
      <c r="BD34" s="108">
        <v>1.81</v>
      </c>
      <c r="BE34" s="107">
        <v>2.5299999999999998</v>
      </c>
      <c r="BF34" s="106">
        <v>3.78</v>
      </c>
      <c r="BG34" s="106">
        <v>5.61</v>
      </c>
      <c r="BH34" s="106">
        <v>6.44</v>
      </c>
      <c r="BI34" s="106">
        <v>3.81</v>
      </c>
      <c r="BJ34" s="8">
        <v>3.56</v>
      </c>
      <c r="BK34" s="7">
        <v>4.4400000000000004</v>
      </c>
      <c r="BL34" s="9">
        <v>6.35</v>
      </c>
      <c r="BM34" s="4">
        <v>9.25</v>
      </c>
      <c r="BN34" s="97">
        <v>14.16</v>
      </c>
      <c r="BO34" s="4">
        <v>3.65</v>
      </c>
      <c r="BP34" s="26">
        <v>2.39</v>
      </c>
      <c r="BQ34" s="25">
        <v>1.9</v>
      </c>
      <c r="BR34" s="53">
        <v>1.34</v>
      </c>
      <c r="BS34" s="53">
        <v>1.39</v>
      </c>
      <c r="BT34" s="54">
        <v>1.49</v>
      </c>
      <c r="BU34" s="53">
        <v>2.98</v>
      </c>
      <c r="BV34" s="54">
        <v>2.44</v>
      </c>
      <c r="BW34" s="55">
        <v>2.37</v>
      </c>
      <c r="BX34" s="53">
        <v>3.86</v>
      </c>
      <c r="BY34" s="53">
        <v>6.27</v>
      </c>
      <c r="BZ34" s="53">
        <v>6.41</v>
      </c>
      <c r="CA34" s="7">
        <v>3.87</v>
      </c>
      <c r="CB34" s="8">
        <v>4.22</v>
      </c>
      <c r="CC34" s="7">
        <v>4.3</v>
      </c>
      <c r="CD34" s="9">
        <v>6.35</v>
      </c>
      <c r="CE34" s="4">
        <v>8.9700000000000006</v>
      </c>
      <c r="CF34" s="97">
        <v>14.41</v>
      </c>
      <c r="CG34" s="16">
        <v>24.86</v>
      </c>
      <c r="CH34" s="38">
        <v>28.39</v>
      </c>
      <c r="CI34" s="20">
        <v>30.26</v>
      </c>
      <c r="CJ34" s="18">
        <v>32.11</v>
      </c>
      <c r="CK34" s="17">
        <v>32.72</v>
      </c>
      <c r="CL34" s="19">
        <v>33.11</v>
      </c>
      <c r="CM34" s="17">
        <v>33.700000000000003</v>
      </c>
      <c r="CN34" s="19">
        <v>33.51</v>
      </c>
      <c r="CO34" s="18">
        <v>35.4</v>
      </c>
      <c r="CP34" s="17">
        <v>36.69</v>
      </c>
      <c r="CQ34" s="17">
        <v>38.130000000000003</v>
      </c>
      <c r="CR34" s="17">
        <v>39.07</v>
      </c>
      <c r="CS34" s="17">
        <v>41.02</v>
      </c>
      <c r="CT34" s="19">
        <v>41.73</v>
      </c>
      <c r="CU34" s="17">
        <v>42.14</v>
      </c>
      <c r="CV34" s="20">
        <v>41.61</v>
      </c>
      <c r="CW34" s="16">
        <v>37.53</v>
      </c>
      <c r="CX34" s="97">
        <v>39.83</v>
      </c>
      <c r="CY34" s="16">
        <v>25.44</v>
      </c>
      <c r="CZ34" s="38">
        <v>27.73</v>
      </c>
      <c r="DA34" s="20">
        <v>30.47</v>
      </c>
      <c r="DB34" s="17">
        <v>32.36</v>
      </c>
      <c r="DC34" s="17">
        <v>32.72</v>
      </c>
      <c r="DD34" s="19">
        <v>32.31</v>
      </c>
      <c r="DE34" s="17">
        <v>33.659999999999997</v>
      </c>
      <c r="DF34" s="19">
        <v>33.299999999999997</v>
      </c>
      <c r="DG34" s="18">
        <v>34.54</v>
      </c>
      <c r="DH34" s="17">
        <v>37.78</v>
      </c>
      <c r="DI34" s="17">
        <v>38.56</v>
      </c>
      <c r="DJ34" s="17">
        <v>39.65</v>
      </c>
      <c r="DK34" s="17">
        <v>41.28</v>
      </c>
      <c r="DL34" s="19">
        <v>42.71</v>
      </c>
      <c r="DM34" s="17">
        <v>42.69</v>
      </c>
      <c r="DN34" s="20">
        <v>41.07</v>
      </c>
      <c r="DO34" s="16">
        <v>38.380000000000003</v>
      </c>
      <c r="DP34" s="97">
        <v>39.299999999999997</v>
      </c>
      <c r="DQ34" s="16">
        <v>4</v>
      </c>
      <c r="DR34" s="20">
        <v>6</v>
      </c>
      <c r="DS34" s="20">
        <v>5</v>
      </c>
      <c r="DT34" s="17">
        <v>4</v>
      </c>
      <c r="DU34" s="17">
        <v>2</v>
      </c>
      <c r="DV34" s="17">
        <v>-3</v>
      </c>
      <c r="DW34" s="17">
        <v>-8</v>
      </c>
      <c r="DX34" s="17">
        <v>-16</v>
      </c>
      <c r="DY34" s="17">
        <v>-13</v>
      </c>
      <c r="DZ34" s="17">
        <v>0</v>
      </c>
      <c r="EA34" s="17">
        <v>10</v>
      </c>
      <c r="EB34" s="17">
        <v>21</v>
      </c>
      <c r="EC34" s="17">
        <v>26</v>
      </c>
      <c r="ED34" s="17">
        <v>27</v>
      </c>
      <c r="EE34" s="17">
        <v>25</v>
      </c>
      <c r="EF34" s="20">
        <v>16</v>
      </c>
      <c r="EG34" s="20">
        <v>12</v>
      </c>
      <c r="EH34" s="97">
        <v>12</v>
      </c>
      <c r="EJ34" s="129">
        <f t="shared" si="1"/>
        <v>-0.54</v>
      </c>
      <c r="EK34" s="129">
        <f t="shared" si="2"/>
        <v>-0.26000000000000023</v>
      </c>
      <c r="EL34" s="129">
        <f t="shared" si="3"/>
        <v>-0.5299999999999998</v>
      </c>
      <c r="EM34" s="129">
        <f t="shared" si="4"/>
        <v>-7.0000000000000062E-2</v>
      </c>
      <c r="EN34" s="129">
        <f t="shared" si="5"/>
        <v>0.2300000000000002</v>
      </c>
      <c r="EO34" s="129">
        <f t="shared" si="6"/>
        <v>0.1399999999999999</v>
      </c>
      <c r="EP34" s="129">
        <f t="shared" si="7"/>
        <v>-1.8599999999999999</v>
      </c>
      <c r="EQ34" s="129">
        <f t="shared" si="8"/>
        <v>-0.62999999999999989</v>
      </c>
      <c r="ER34" s="129">
        <f t="shared" si="9"/>
        <v>0.1599999999999997</v>
      </c>
      <c r="ES34" s="129">
        <f t="shared" si="10"/>
        <v>-8.0000000000000071E-2</v>
      </c>
      <c r="ET34" s="129">
        <f t="shared" si="11"/>
        <v>-0.65999999999999925</v>
      </c>
      <c r="EU34" s="129">
        <f t="shared" si="12"/>
        <v>3.0000000000000249E-2</v>
      </c>
      <c r="EV34" s="129">
        <f t="shared" si="13"/>
        <v>-6.0000000000000053E-2</v>
      </c>
      <c r="EW34" s="129">
        <f t="shared" si="14"/>
        <v>-0.6599999999999997</v>
      </c>
      <c r="EX34" s="129">
        <f t="shared" si="15"/>
        <v>0.14000000000000057</v>
      </c>
      <c r="EY34" s="129">
        <f t="shared" si="16"/>
        <v>0</v>
      </c>
      <c r="EZ34" s="129">
        <f t="shared" si="17"/>
        <v>0.27999999999999936</v>
      </c>
      <c r="FA34" s="3" t="s">
        <v>48</v>
      </c>
      <c r="FB34" s="3">
        <v>19</v>
      </c>
      <c r="FC34" s="2">
        <v>21</v>
      </c>
      <c r="FD34" s="2">
        <v>13</v>
      </c>
    </row>
    <row r="35" spans="1:160" ht="14">
      <c r="A35" s="2" t="s">
        <v>990</v>
      </c>
      <c r="B35" s="2" t="s">
        <v>1666</v>
      </c>
      <c r="C35" s="2">
        <v>13</v>
      </c>
      <c r="D35" s="2">
        <v>8</v>
      </c>
      <c r="E35" s="2">
        <v>52022195</v>
      </c>
      <c r="F35" s="2" t="s">
        <v>91</v>
      </c>
      <c r="G35" s="1" t="s">
        <v>343</v>
      </c>
      <c r="H35" s="14"/>
      <c r="I35" s="1"/>
      <c r="J35" s="2">
        <v>163.69999999999999</v>
      </c>
      <c r="K35" s="2">
        <v>51.8</v>
      </c>
      <c r="L35" s="2" t="s">
        <v>167</v>
      </c>
      <c r="M35" s="2"/>
      <c r="N35" s="2" t="s">
        <v>238</v>
      </c>
      <c r="O35" s="2" t="s">
        <v>114</v>
      </c>
      <c r="P35" s="30" t="s">
        <v>168</v>
      </c>
      <c r="Q35" s="30"/>
      <c r="R35" s="30"/>
      <c r="S35" s="30"/>
      <c r="T35" s="3" t="s">
        <v>48</v>
      </c>
      <c r="U35" s="3">
        <v>18</v>
      </c>
      <c r="V35" s="2">
        <v>18</v>
      </c>
      <c r="W35" s="2">
        <v>13</v>
      </c>
      <c r="X35" s="2" t="s">
        <v>994</v>
      </c>
      <c r="Y35" s="33"/>
      <c r="Z35" s="3" t="s">
        <v>64</v>
      </c>
      <c r="AA35" s="3">
        <v>56</v>
      </c>
      <c r="AB35" s="2">
        <v>41</v>
      </c>
      <c r="AC35" s="2">
        <v>40</v>
      </c>
      <c r="AD35" s="2"/>
      <c r="AE35" s="33" t="s">
        <v>209</v>
      </c>
      <c r="AF35" s="12" t="s">
        <v>126</v>
      </c>
      <c r="AG35" s="12">
        <v>57</v>
      </c>
      <c r="AH35" s="13">
        <v>38</v>
      </c>
      <c r="AI35" s="13">
        <v>33</v>
      </c>
      <c r="AJ35" s="13"/>
      <c r="AK35" s="34" t="s">
        <v>152</v>
      </c>
      <c r="AL35" s="2" t="s">
        <v>311</v>
      </c>
      <c r="AM35" s="2" t="s">
        <v>178</v>
      </c>
      <c r="AN35" s="2" t="s">
        <v>342</v>
      </c>
      <c r="AO35" s="2" t="s">
        <v>86</v>
      </c>
      <c r="AP35" s="2" t="s">
        <v>87</v>
      </c>
      <c r="AQ35" s="1"/>
      <c r="AR35" s="2" t="s">
        <v>89</v>
      </c>
      <c r="AS35" s="1"/>
      <c r="AT35" s="2" t="s">
        <v>93</v>
      </c>
      <c r="AU35" s="14" t="s">
        <v>835</v>
      </c>
      <c r="AV35" s="14">
        <v>1</v>
      </c>
      <c r="AW35" s="104">
        <v>3.48</v>
      </c>
      <c r="AX35" s="105">
        <v>2.67</v>
      </c>
      <c r="AY35" s="109">
        <v>1.89</v>
      </c>
      <c r="AZ35" s="107">
        <v>1.3</v>
      </c>
      <c r="BA35" s="106">
        <v>1.25</v>
      </c>
      <c r="BB35" s="108">
        <v>0.39</v>
      </c>
      <c r="BC35" s="106">
        <v>0</v>
      </c>
      <c r="BD35" s="108">
        <v>0.25</v>
      </c>
      <c r="BE35" s="107">
        <v>0.51</v>
      </c>
      <c r="BF35" s="106">
        <v>2.4500000000000002</v>
      </c>
      <c r="BG35" s="106">
        <v>4.25</v>
      </c>
      <c r="BH35" s="106">
        <v>4.84</v>
      </c>
      <c r="BI35" s="106">
        <v>1.76</v>
      </c>
      <c r="BJ35" s="8">
        <v>1.87</v>
      </c>
      <c r="BK35" s="7">
        <v>2.61</v>
      </c>
      <c r="BL35" s="9">
        <v>4.83</v>
      </c>
      <c r="BM35" s="4">
        <v>10.17</v>
      </c>
      <c r="BN35" s="4">
        <v>15.59</v>
      </c>
      <c r="BO35" s="4">
        <v>3.86</v>
      </c>
      <c r="BP35" s="26">
        <v>2.72</v>
      </c>
      <c r="BQ35" s="25">
        <v>1.1100000000000001</v>
      </c>
      <c r="BR35" s="53">
        <v>0</v>
      </c>
      <c r="BS35" s="53">
        <v>0.76</v>
      </c>
      <c r="BT35" s="54">
        <v>1.25</v>
      </c>
      <c r="BU35" s="53">
        <v>1.25</v>
      </c>
      <c r="BV35" s="54">
        <v>1.63</v>
      </c>
      <c r="BW35" s="55">
        <v>1.49</v>
      </c>
      <c r="BX35" s="53">
        <v>2.36</v>
      </c>
      <c r="BY35" s="53">
        <v>2.86</v>
      </c>
      <c r="BZ35" s="53">
        <v>4.6399999999999997</v>
      </c>
      <c r="CA35" s="7">
        <v>1.79</v>
      </c>
      <c r="CB35" s="8">
        <v>2.34</v>
      </c>
      <c r="CC35" s="7">
        <v>2.96</v>
      </c>
      <c r="CD35" s="9">
        <v>3.73</v>
      </c>
      <c r="CE35" s="4">
        <v>9.67</v>
      </c>
      <c r="CF35" s="4">
        <v>15.24</v>
      </c>
      <c r="CG35" s="16">
        <v>26.26</v>
      </c>
      <c r="CH35" s="38">
        <v>30.64</v>
      </c>
      <c r="CI35" s="20">
        <v>33.58</v>
      </c>
      <c r="CJ35" s="18">
        <v>35.18</v>
      </c>
      <c r="CK35" s="17">
        <v>35.299999999999997</v>
      </c>
      <c r="CL35" s="19">
        <v>35.79</v>
      </c>
      <c r="CM35" s="17">
        <v>36.33</v>
      </c>
      <c r="CN35" s="19">
        <v>37.83</v>
      </c>
      <c r="CO35" s="18">
        <v>37.56</v>
      </c>
      <c r="CP35" s="17">
        <v>36.299999999999997</v>
      </c>
      <c r="CQ35" s="17">
        <v>38.39</v>
      </c>
      <c r="CR35" s="17">
        <v>39.35</v>
      </c>
      <c r="CS35" s="17">
        <v>42.8</v>
      </c>
      <c r="CT35" s="19">
        <v>43.62</v>
      </c>
      <c r="CU35" s="17">
        <v>47.85</v>
      </c>
      <c r="CV35" s="20">
        <v>45.13</v>
      </c>
      <c r="CW35" s="16">
        <v>42.55</v>
      </c>
      <c r="CX35" s="16">
        <v>39.86</v>
      </c>
      <c r="CY35" s="16">
        <v>25.88</v>
      </c>
      <c r="CZ35" s="38">
        <v>30.28</v>
      </c>
      <c r="DA35" s="20">
        <v>33.18</v>
      </c>
      <c r="DB35" s="17">
        <v>35.01</v>
      </c>
      <c r="DC35" s="17">
        <v>35.08</v>
      </c>
      <c r="DD35" s="19">
        <v>35.79</v>
      </c>
      <c r="DE35" s="17">
        <v>36.020000000000003</v>
      </c>
      <c r="DF35" s="19">
        <v>37.43</v>
      </c>
      <c r="DG35" s="18">
        <v>37.56</v>
      </c>
      <c r="DH35" s="17">
        <v>36.85</v>
      </c>
      <c r="DI35" s="17">
        <v>38.17</v>
      </c>
      <c r="DJ35" s="17">
        <v>39.1</v>
      </c>
      <c r="DK35" s="17">
        <v>42.34</v>
      </c>
      <c r="DL35" s="19">
        <v>43.73</v>
      </c>
      <c r="DM35" s="17">
        <v>48.02</v>
      </c>
      <c r="DN35" s="20">
        <v>45.38</v>
      </c>
      <c r="DO35" s="16">
        <v>41.69</v>
      </c>
      <c r="DP35" s="16">
        <v>39.950000000000003</v>
      </c>
      <c r="DQ35" s="16">
        <v>5</v>
      </c>
      <c r="DR35" s="20">
        <v>3</v>
      </c>
      <c r="DS35" s="20">
        <v>3</v>
      </c>
      <c r="DT35" s="17">
        <v>0</v>
      </c>
      <c r="DU35" s="17">
        <v>-4</v>
      </c>
      <c r="DV35" s="17">
        <v>-7</v>
      </c>
      <c r="DW35" s="17">
        <v>-8</v>
      </c>
      <c r="DX35" s="17">
        <v>-8</v>
      </c>
      <c r="DY35" s="17">
        <v>-3</v>
      </c>
      <c r="DZ35" s="17">
        <v>-4</v>
      </c>
      <c r="EA35" s="17">
        <v>14</v>
      </c>
      <c r="EB35" s="17">
        <v>15</v>
      </c>
      <c r="EC35" s="17">
        <v>18</v>
      </c>
      <c r="ED35" s="17">
        <v>17</v>
      </c>
      <c r="EE35" s="17">
        <v>12</v>
      </c>
      <c r="EF35" s="20">
        <v>7</v>
      </c>
      <c r="EG35" s="20">
        <v>5</v>
      </c>
      <c r="EH35" s="20">
        <v>3</v>
      </c>
      <c r="EJ35" s="129">
        <f t="shared" si="1"/>
        <v>-0.37999999999999989</v>
      </c>
      <c r="EK35" s="129">
        <f t="shared" si="2"/>
        <v>-5.0000000000000266E-2</v>
      </c>
      <c r="EL35" s="129">
        <f t="shared" si="3"/>
        <v>0.7799999999999998</v>
      </c>
      <c r="EM35" s="129">
        <f t="shared" si="4"/>
        <v>1.3</v>
      </c>
      <c r="EN35" s="129">
        <f t="shared" si="5"/>
        <v>0.49</v>
      </c>
      <c r="EO35" s="129">
        <f t="shared" si="6"/>
        <v>-0.86</v>
      </c>
      <c r="EP35" s="129">
        <f t="shared" si="7"/>
        <v>-1.25</v>
      </c>
      <c r="EQ35" s="129">
        <f t="shared" si="8"/>
        <v>-1.38</v>
      </c>
      <c r="ER35" s="129">
        <f t="shared" si="9"/>
        <v>-0.98</v>
      </c>
      <c r="ES35" s="129">
        <f t="shared" si="10"/>
        <v>9.0000000000000302E-2</v>
      </c>
      <c r="ET35" s="129">
        <f t="shared" si="11"/>
        <v>1.3900000000000001</v>
      </c>
      <c r="EU35" s="129">
        <f t="shared" si="12"/>
        <v>0.20000000000000018</v>
      </c>
      <c r="EV35" s="129">
        <f t="shared" si="13"/>
        <v>-3.0000000000000027E-2</v>
      </c>
      <c r="EW35" s="129">
        <f t="shared" si="14"/>
        <v>-0.46999999999999975</v>
      </c>
      <c r="EX35" s="129">
        <f t="shared" si="15"/>
        <v>-0.35000000000000009</v>
      </c>
      <c r="EY35" s="129">
        <f t="shared" si="16"/>
        <v>1.1000000000000001</v>
      </c>
      <c r="EZ35" s="129">
        <f t="shared" si="17"/>
        <v>0.5</v>
      </c>
      <c r="FA35" s="3" t="s">
        <v>48</v>
      </c>
      <c r="FB35" s="3">
        <v>18</v>
      </c>
      <c r="FC35" s="2">
        <v>18</v>
      </c>
      <c r="FD35" s="2">
        <v>13</v>
      </c>
    </row>
    <row r="36" spans="1:160" ht="14">
      <c r="A36" s="2" t="s">
        <v>954</v>
      </c>
      <c r="B36" s="2" t="s">
        <v>1666</v>
      </c>
      <c r="C36" s="2">
        <v>18</v>
      </c>
      <c r="D36" s="2">
        <v>0</v>
      </c>
      <c r="E36" s="2">
        <v>39251363</v>
      </c>
      <c r="F36" s="2" t="s">
        <v>91</v>
      </c>
      <c r="G36" s="1" t="s">
        <v>959</v>
      </c>
      <c r="H36" s="14"/>
      <c r="I36" s="1"/>
      <c r="J36" s="2">
        <v>162</v>
      </c>
      <c r="K36" s="2">
        <v>70</v>
      </c>
      <c r="L36" s="2" t="s">
        <v>167</v>
      </c>
      <c r="M36" s="2"/>
      <c r="N36" s="2" t="s">
        <v>238</v>
      </c>
      <c r="O36" s="2" t="s">
        <v>279</v>
      </c>
      <c r="P36" s="30" t="s">
        <v>168</v>
      </c>
      <c r="Q36" s="30"/>
      <c r="R36" s="30"/>
      <c r="S36" s="30"/>
      <c r="T36" s="3" t="s">
        <v>17</v>
      </c>
      <c r="U36" s="3">
        <v>15</v>
      </c>
      <c r="V36" s="2">
        <v>16</v>
      </c>
      <c r="W36" s="2">
        <v>13</v>
      </c>
      <c r="X36" s="2" t="s">
        <v>958</v>
      </c>
      <c r="Y36" s="33"/>
      <c r="Z36" s="3" t="s">
        <v>101</v>
      </c>
      <c r="AA36" s="3">
        <v>35</v>
      </c>
      <c r="AB36" s="2">
        <v>29</v>
      </c>
      <c r="AC36" s="2">
        <v>19</v>
      </c>
      <c r="AD36" s="2"/>
      <c r="AE36" s="33" t="s">
        <v>443</v>
      </c>
      <c r="AF36" s="12" t="s">
        <v>138</v>
      </c>
      <c r="AG36" s="12">
        <v>48</v>
      </c>
      <c r="AH36" s="13">
        <v>34</v>
      </c>
      <c r="AI36" s="13">
        <v>15</v>
      </c>
      <c r="AJ36" s="13"/>
      <c r="AK36" s="34" t="s">
        <v>152</v>
      </c>
      <c r="AL36" s="2" t="s">
        <v>247</v>
      </c>
      <c r="AM36" s="2" t="s">
        <v>104</v>
      </c>
      <c r="AN36" s="2" t="s">
        <v>119</v>
      </c>
      <c r="AO36" s="2" t="s">
        <v>686</v>
      </c>
      <c r="AP36" s="2" t="s">
        <v>87</v>
      </c>
      <c r="AQ36" s="1"/>
      <c r="AR36" s="2" t="s">
        <v>89</v>
      </c>
      <c r="AS36" s="1"/>
      <c r="AT36" s="2" t="s">
        <v>93</v>
      </c>
      <c r="AU36" s="14" t="s">
        <v>960</v>
      </c>
      <c r="AV36" s="14">
        <v>1</v>
      </c>
      <c r="AW36" s="104">
        <v>2.96</v>
      </c>
      <c r="AX36" s="105">
        <v>2.17</v>
      </c>
      <c r="AY36" s="109">
        <v>2.5</v>
      </c>
      <c r="AZ36" s="105">
        <v>1.74</v>
      </c>
      <c r="BA36" s="106">
        <v>2.2400000000000002</v>
      </c>
      <c r="BB36" s="108">
        <v>2.2400000000000002</v>
      </c>
      <c r="BC36" s="106">
        <v>1.49</v>
      </c>
      <c r="BD36" s="108">
        <v>0.87</v>
      </c>
      <c r="BE36" s="107">
        <v>0.62</v>
      </c>
      <c r="BF36" s="106">
        <v>2.0499999999999998</v>
      </c>
      <c r="BG36" s="106">
        <v>4.4800000000000004</v>
      </c>
      <c r="BH36" s="106">
        <v>2.66</v>
      </c>
      <c r="BI36" s="106">
        <v>1.81</v>
      </c>
      <c r="BJ36" s="8">
        <v>3.02</v>
      </c>
      <c r="BK36" s="7">
        <v>4.22</v>
      </c>
      <c r="BL36" s="9">
        <v>6.09</v>
      </c>
      <c r="BM36" s="4">
        <v>10.54</v>
      </c>
      <c r="BN36" s="4">
        <v>15.38</v>
      </c>
      <c r="BO36" s="4">
        <v>2.4700000000000002</v>
      </c>
      <c r="BP36" s="26">
        <v>1.79</v>
      </c>
      <c r="BQ36" s="25">
        <v>0.56000000000000005</v>
      </c>
      <c r="BR36" s="25">
        <v>0.25</v>
      </c>
      <c r="BS36" s="53">
        <v>0.51</v>
      </c>
      <c r="BT36" s="54">
        <v>2.17</v>
      </c>
      <c r="BU36" s="53">
        <v>1.27</v>
      </c>
      <c r="BV36" s="54">
        <v>2.12</v>
      </c>
      <c r="BW36" s="55">
        <v>2.14</v>
      </c>
      <c r="BX36" s="53">
        <v>2.2000000000000002</v>
      </c>
      <c r="BY36" s="53">
        <v>2.4900000000000002</v>
      </c>
      <c r="BZ36" s="53">
        <v>1.83</v>
      </c>
      <c r="CA36" s="7">
        <v>0.72</v>
      </c>
      <c r="CB36" s="8">
        <v>2.64</v>
      </c>
      <c r="CC36" s="7">
        <v>3.73</v>
      </c>
      <c r="CD36" s="9">
        <v>6.2</v>
      </c>
      <c r="CE36" s="4">
        <v>10.76</v>
      </c>
      <c r="CF36" s="4">
        <v>15.5</v>
      </c>
      <c r="CG36" s="16">
        <v>28.48</v>
      </c>
      <c r="CH36" s="38">
        <v>32.39</v>
      </c>
      <c r="CI36" s="20">
        <v>35.729999999999997</v>
      </c>
      <c r="CJ36" s="38">
        <v>36.26</v>
      </c>
      <c r="CK36" s="17">
        <v>37.020000000000003</v>
      </c>
      <c r="CL36" s="19">
        <v>38.5</v>
      </c>
      <c r="CM36" s="17">
        <v>39.67</v>
      </c>
      <c r="CN36" s="19">
        <v>40.57</v>
      </c>
      <c r="CO36" s="18">
        <v>41.04</v>
      </c>
      <c r="CP36" s="17">
        <v>40.25</v>
      </c>
      <c r="CQ36" s="17">
        <v>40.380000000000003</v>
      </c>
      <c r="CR36" s="17">
        <v>41.83</v>
      </c>
      <c r="CS36" s="17">
        <v>47.15</v>
      </c>
      <c r="CT36" s="19">
        <v>44.26</v>
      </c>
      <c r="CU36" s="17">
        <v>44.7</v>
      </c>
      <c r="CV36" s="20">
        <v>43.77</v>
      </c>
      <c r="CW36" s="16">
        <v>46.29</v>
      </c>
      <c r="CX36" s="16">
        <v>40.369999999999997</v>
      </c>
      <c r="CY36" s="16">
        <v>28.84</v>
      </c>
      <c r="CZ36" s="38">
        <v>32.18</v>
      </c>
      <c r="DA36" s="20">
        <v>35.36</v>
      </c>
      <c r="DB36" s="20">
        <v>36.619999999999997</v>
      </c>
      <c r="DC36" s="17">
        <v>37.58</v>
      </c>
      <c r="DD36" s="19">
        <v>38.380000000000003</v>
      </c>
      <c r="DE36" s="17">
        <v>39.53</v>
      </c>
      <c r="DF36" s="19">
        <v>40.770000000000003</v>
      </c>
      <c r="DG36" s="18">
        <v>40.6</v>
      </c>
      <c r="DH36" s="17">
        <v>40.909999999999997</v>
      </c>
      <c r="DI36" s="17">
        <v>40.72</v>
      </c>
      <c r="DJ36" s="17">
        <v>42.14</v>
      </c>
      <c r="DK36" s="17">
        <v>47.15</v>
      </c>
      <c r="DL36" s="19">
        <v>44.72</v>
      </c>
      <c r="DM36" s="17">
        <v>43.41</v>
      </c>
      <c r="DN36" s="20">
        <v>43.02</v>
      </c>
      <c r="DO36" s="16">
        <v>46.42</v>
      </c>
      <c r="DP36" s="16">
        <v>40.1</v>
      </c>
      <c r="DQ36" s="16">
        <v>4</v>
      </c>
      <c r="DR36" s="20">
        <v>6</v>
      </c>
      <c r="DS36" s="20">
        <v>6</v>
      </c>
      <c r="DT36" s="20">
        <v>7</v>
      </c>
      <c r="DU36" s="17">
        <v>6</v>
      </c>
      <c r="DV36" s="17">
        <v>4</v>
      </c>
      <c r="DW36" s="17">
        <v>0</v>
      </c>
      <c r="DX36" s="17">
        <v>0</v>
      </c>
      <c r="DY36" s="17">
        <v>2</v>
      </c>
      <c r="DZ36" s="17">
        <v>7</v>
      </c>
      <c r="EA36" s="17">
        <v>14</v>
      </c>
      <c r="EB36" s="17">
        <v>21</v>
      </c>
      <c r="EC36" s="17">
        <v>22</v>
      </c>
      <c r="ED36" s="17">
        <v>21</v>
      </c>
      <c r="EE36" s="17">
        <v>14</v>
      </c>
      <c r="EF36" s="20">
        <v>10</v>
      </c>
      <c r="EG36" s="20">
        <v>10</v>
      </c>
      <c r="EH36" s="20">
        <v>12</v>
      </c>
      <c r="EJ36" s="129">
        <f t="shared" si="1"/>
        <v>0.48999999999999977</v>
      </c>
      <c r="EK36" s="129">
        <f t="shared" si="2"/>
        <v>0.37999999999999989</v>
      </c>
      <c r="EL36" s="129">
        <f t="shared" si="3"/>
        <v>1.94</v>
      </c>
      <c r="EM36" s="129">
        <f t="shared" si="4"/>
        <v>1.49</v>
      </c>
      <c r="EN36" s="129">
        <f t="shared" si="5"/>
        <v>1.7300000000000002</v>
      </c>
      <c r="EO36" s="129">
        <f t="shared" si="6"/>
        <v>7.0000000000000284E-2</v>
      </c>
      <c r="EP36" s="129">
        <f t="shared" si="7"/>
        <v>0.21999999999999997</v>
      </c>
      <c r="EQ36" s="129">
        <f t="shared" si="8"/>
        <v>-1.25</v>
      </c>
      <c r="ER36" s="129">
        <f t="shared" si="9"/>
        <v>-1.52</v>
      </c>
      <c r="ES36" s="129">
        <f t="shared" si="10"/>
        <v>-0.15000000000000036</v>
      </c>
      <c r="ET36" s="129">
        <f t="shared" si="11"/>
        <v>1.9900000000000002</v>
      </c>
      <c r="EU36" s="129">
        <f t="shared" si="12"/>
        <v>0.83000000000000007</v>
      </c>
      <c r="EV36" s="129">
        <f t="shared" si="13"/>
        <v>1.0900000000000001</v>
      </c>
      <c r="EW36" s="129">
        <f t="shared" si="14"/>
        <v>0.37999999999999989</v>
      </c>
      <c r="EX36" s="129">
        <f t="shared" si="15"/>
        <v>0.48999999999999977</v>
      </c>
      <c r="EY36" s="129">
        <f t="shared" si="16"/>
        <v>-0.11000000000000032</v>
      </c>
      <c r="EZ36" s="129">
        <f t="shared" si="17"/>
        <v>-0.22000000000000064</v>
      </c>
      <c r="FA36" s="3" t="s">
        <v>17</v>
      </c>
      <c r="FB36" s="3">
        <v>15</v>
      </c>
      <c r="FC36" s="2">
        <v>16</v>
      </c>
      <c r="FD36" s="2">
        <v>13</v>
      </c>
    </row>
    <row r="37" spans="1:160" ht="14">
      <c r="A37" s="2" t="s">
        <v>1327</v>
      </c>
      <c r="B37" s="2" t="s">
        <v>1666</v>
      </c>
      <c r="C37" s="2">
        <v>15</v>
      </c>
      <c r="D37" s="2">
        <v>2</v>
      </c>
      <c r="E37" s="2">
        <v>50570249</v>
      </c>
      <c r="F37" s="2" t="s">
        <v>91</v>
      </c>
      <c r="G37" s="1" t="s">
        <v>378</v>
      </c>
      <c r="H37" s="15" t="s">
        <v>95</v>
      </c>
      <c r="I37" s="1">
        <v>1</v>
      </c>
      <c r="J37" s="2">
        <v>172.5</v>
      </c>
      <c r="K37" s="2">
        <v>59.4</v>
      </c>
      <c r="L37" s="2" t="s">
        <v>167</v>
      </c>
      <c r="M37" s="2"/>
      <c r="N37" s="2" t="s">
        <v>238</v>
      </c>
      <c r="O37" s="2" t="s">
        <v>376</v>
      </c>
      <c r="P37" s="30" t="s">
        <v>168</v>
      </c>
      <c r="Q37" s="30"/>
      <c r="R37" s="30"/>
      <c r="S37" s="30"/>
      <c r="T37" s="3" t="s">
        <v>6</v>
      </c>
      <c r="U37" s="3">
        <v>18</v>
      </c>
      <c r="V37" s="2">
        <v>21</v>
      </c>
      <c r="W37" s="2">
        <v>13</v>
      </c>
      <c r="X37" s="2" t="s">
        <v>1328</v>
      </c>
      <c r="Y37" s="33"/>
      <c r="Z37" s="3" t="s">
        <v>137</v>
      </c>
      <c r="AA37" s="3">
        <v>53</v>
      </c>
      <c r="AB37" s="2">
        <v>39</v>
      </c>
      <c r="AC37" s="2">
        <v>28</v>
      </c>
      <c r="AD37" s="2"/>
      <c r="AE37" s="33" t="s">
        <v>443</v>
      </c>
      <c r="AF37" s="12" t="s">
        <v>116</v>
      </c>
      <c r="AG37" s="12">
        <v>62</v>
      </c>
      <c r="AH37" s="13">
        <v>49</v>
      </c>
      <c r="AI37" s="13">
        <v>28</v>
      </c>
      <c r="AJ37" s="13"/>
      <c r="AK37" s="34" t="s">
        <v>180</v>
      </c>
      <c r="AL37" s="2" t="s">
        <v>341</v>
      </c>
      <c r="AM37" s="2" t="s">
        <v>377</v>
      </c>
      <c r="AN37" s="2" t="s">
        <v>119</v>
      </c>
      <c r="AO37" s="2" t="s">
        <v>204</v>
      </c>
      <c r="AP37" s="2" t="s">
        <v>87</v>
      </c>
      <c r="AQ37" s="1" t="s">
        <v>242</v>
      </c>
      <c r="AR37" s="2" t="s">
        <v>89</v>
      </c>
      <c r="AS37" s="1" t="s">
        <v>108</v>
      </c>
      <c r="AT37" s="2" t="s">
        <v>93</v>
      </c>
      <c r="AU37" s="14" t="s">
        <v>379</v>
      </c>
      <c r="AV37" s="14">
        <v>1</v>
      </c>
      <c r="AW37" s="104">
        <v>4.5199999999999996</v>
      </c>
      <c r="AX37" s="107">
        <v>3.45</v>
      </c>
      <c r="AY37" s="106">
        <v>3.02</v>
      </c>
      <c r="AZ37" s="107">
        <v>2.12</v>
      </c>
      <c r="BA37" s="106">
        <v>2.39</v>
      </c>
      <c r="BB37" s="108">
        <v>1.18</v>
      </c>
      <c r="BC37" s="106">
        <v>0.88</v>
      </c>
      <c r="BD37" s="108">
        <v>0</v>
      </c>
      <c r="BE37" s="107">
        <v>0.63</v>
      </c>
      <c r="BF37" s="106">
        <v>0.87</v>
      </c>
      <c r="BG37" s="106">
        <v>3.39</v>
      </c>
      <c r="BH37" s="106">
        <v>5.79</v>
      </c>
      <c r="BI37" s="106">
        <v>3.83</v>
      </c>
      <c r="BJ37" s="8">
        <v>3.62</v>
      </c>
      <c r="BK37" s="7">
        <v>5.34</v>
      </c>
      <c r="BL37" s="9">
        <v>6.12</v>
      </c>
      <c r="BM37" s="4">
        <v>14.86</v>
      </c>
      <c r="BN37" s="97">
        <v>20.11</v>
      </c>
      <c r="BO37" s="4">
        <v>4.49</v>
      </c>
      <c r="BP37" s="6">
        <v>2.4500000000000002</v>
      </c>
      <c r="BQ37" s="7">
        <v>0</v>
      </c>
      <c r="BR37" s="7">
        <v>0</v>
      </c>
      <c r="BS37" s="7">
        <v>1.63</v>
      </c>
      <c r="BT37" s="8">
        <v>2.4900000000000002</v>
      </c>
      <c r="BU37" s="7">
        <v>2.2400000000000002</v>
      </c>
      <c r="BV37" s="8">
        <v>3.68</v>
      </c>
      <c r="BW37" s="6">
        <v>3.25</v>
      </c>
      <c r="BX37" s="7">
        <v>4.25</v>
      </c>
      <c r="BY37" s="7">
        <v>4.13</v>
      </c>
      <c r="BZ37" s="7">
        <v>4.17</v>
      </c>
      <c r="CA37" s="7">
        <v>1.46</v>
      </c>
      <c r="CB37" s="8">
        <v>2.5499999999999998</v>
      </c>
      <c r="CC37" s="7">
        <v>5.13</v>
      </c>
      <c r="CD37" s="9">
        <v>8.2100000000000009</v>
      </c>
      <c r="CE37" s="4">
        <v>12.28</v>
      </c>
      <c r="CF37" s="97">
        <v>20.91</v>
      </c>
      <c r="CG37" s="16">
        <v>28.32</v>
      </c>
      <c r="CH37" s="18">
        <v>31.02</v>
      </c>
      <c r="CI37" s="17">
        <v>33.92</v>
      </c>
      <c r="CJ37" s="18">
        <v>37.1</v>
      </c>
      <c r="CK37" s="17">
        <v>37.799999999999997</v>
      </c>
      <c r="CL37" s="19">
        <v>39.35</v>
      </c>
      <c r="CM37" s="17">
        <v>40.58</v>
      </c>
      <c r="CN37" s="19">
        <v>41.49</v>
      </c>
      <c r="CO37" s="18">
        <v>43.39</v>
      </c>
      <c r="CP37" s="17">
        <v>41.76</v>
      </c>
      <c r="CQ37" s="17">
        <v>42.82</v>
      </c>
      <c r="CR37" s="17">
        <v>44.5</v>
      </c>
      <c r="CS37" s="17">
        <v>50.05</v>
      </c>
      <c r="CT37" s="19">
        <v>52.27</v>
      </c>
      <c r="CU37" s="17">
        <v>50.44</v>
      </c>
      <c r="CV37" s="20">
        <v>50.04</v>
      </c>
      <c r="CW37" s="16">
        <v>48.21</v>
      </c>
      <c r="CX37" s="97">
        <v>45.07</v>
      </c>
      <c r="CY37" s="16">
        <v>27.83</v>
      </c>
      <c r="CZ37" s="18">
        <v>30.11</v>
      </c>
      <c r="DA37" s="17">
        <v>33.15</v>
      </c>
      <c r="DB37" s="17">
        <v>37.21</v>
      </c>
      <c r="DC37" s="17">
        <v>37.76</v>
      </c>
      <c r="DD37" s="19">
        <v>39.799999999999997</v>
      </c>
      <c r="DE37" s="17">
        <v>40.630000000000003</v>
      </c>
      <c r="DF37" s="19">
        <v>41.36</v>
      </c>
      <c r="DG37" s="18">
        <v>41.87</v>
      </c>
      <c r="DH37" s="17">
        <v>41.09</v>
      </c>
      <c r="DI37" s="17">
        <v>42.74</v>
      </c>
      <c r="DJ37" s="17">
        <v>44.17</v>
      </c>
      <c r="DK37" s="17">
        <v>50.34</v>
      </c>
      <c r="DL37" s="19">
        <v>51.89</v>
      </c>
      <c r="DM37" s="17">
        <v>50.95</v>
      </c>
      <c r="DN37" s="20">
        <v>50.64</v>
      </c>
      <c r="DO37" s="16">
        <v>47.3</v>
      </c>
      <c r="DP37" s="97">
        <v>43.9</v>
      </c>
      <c r="DQ37" s="16">
        <v>5</v>
      </c>
      <c r="DR37" s="17">
        <v>6</v>
      </c>
      <c r="DS37" s="17">
        <v>6</v>
      </c>
      <c r="DT37" s="17">
        <v>5</v>
      </c>
      <c r="DU37" s="17">
        <v>0</v>
      </c>
      <c r="DV37" s="17">
        <v>-4</v>
      </c>
      <c r="DW37" s="17">
        <v>-8</v>
      </c>
      <c r="DX37" s="17">
        <v>-7</v>
      </c>
      <c r="DY37" s="17">
        <v>-4</v>
      </c>
      <c r="DZ37" s="17">
        <v>4</v>
      </c>
      <c r="EA37" s="17">
        <v>11</v>
      </c>
      <c r="EB37" s="17">
        <v>22</v>
      </c>
      <c r="EC37" s="17">
        <v>27</v>
      </c>
      <c r="ED37" s="17">
        <v>28</v>
      </c>
      <c r="EE37" s="17">
        <v>26</v>
      </c>
      <c r="EF37" s="20">
        <v>21</v>
      </c>
      <c r="EG37" s="20">
        <v>13</v>
      </c>
      <c r="EH37" s="97">
        <v>12</v>
      </c>
      <c r="EJ37" s="129">
        <f t="shared" si="1"/>
        <v>2.9999999999999361E-2</v>
      </c>
      <c r="EK37" s="129">
        <f t="shared" si="2"/>
        <v>1</v>
      </c>
      <c r="EL37" s="129">
        <f t="shared" si="3"/>
        <v>3.02</v>
      </c>
      <c r="EM37" s="129">
        <f t="shared" si="4"/>
        <v>2.12</v>
      </c>
      <c r="EN37" s="129">
        <f t="shared" si="5"/>
        <v>0.76000000000000023</v>
      </c>
      <c r="EO37" s="129">
        <f t="shared" si="6"/>
        <v>-1.3100000000000003</v>
      </c>
      <c r="EP37" s="129">
        <f t="shared" si="7"/>
        <v>-1.3600000000000003</v>
      </c>
      <c r="EQ37" s="129">
        <f t="shared" si="8"/>
        <v>-3.68</v>
      </c>
      <c r="ER37" s="129">
        <f t="shared" si="9"/>
        <v>-2.62</v>
      </c>
      <c r="ES37" s="129">
        <f t="shared" si="10"/>
        <v>-3.38</v>
      </c>
      <c r="ET37" s="129">
        <f t="shared" si="11"/>
        <v>-0.73999999999999977</v>
      </c>
      <c r="EU37" s="129">
        <f t="shared" si="12"/>
        <v>1.62</v>
      </c>
      <c r="EV37" s="129">
        <f t="shared" si="13"/>
        <v>2.37</v>
      </c>
      <c r="EW37" s="129">
        <f t="shared" si="14"/>
        <v>1.0700000000000003</v>
      </c>
      <c r="EX37" s="129">
        <f t="shared" si="15"/>
        <v>0.20999999999999996</v>
      </c>
      <c r="EY37" s="129">
        <f t="shared" si="16"/>
        <v>-2.0900000000000007</v>
      </c>
      <c r="EZ37" s="129">
        <f t="shared" si="17"/>
        <v>2.58</v>
      </c>
      <c r="FA37" s="3" t="s">
        <v>6</v>
      </c>
      <c r="FB37" s="3">
        <v>18</v>
      </c>
      <c r="FC37" s="2">
        <v>21</v>
      </c>
      <c r="FD37" s="2">
        <v>13</v>
      </c>
    </row>
    <row r="38" spans="1:160" ht="14">
      <c r="A38" s="2" t="s">
        <v>1299</v>
      </c>
      <c r="B38" s="2" t="s">
        <v>1666</v>
      </c>
      <c r="C38" s="2">
        <v>14</v>
      </c>
      <c r="D38" s="2">
        <v>11</v>
      </c>
      <c r="E38" s="2">
        <v>53327228</v>
      </c>
      <c r="F38" s="2" t="s">
        <v>91</v>
      </c>
      <c r="G38" s="1" t="s">
        <v>243</v>
      </c>
      <c r="H38" s="15" t="s">
        <v>95</v>
      </c>
      <c r="I38" s="1">
        <v>1</v>
      </c>
      <c r="J38" s="2">
        <v>150.5</v>
      </c>
      <c r="K38" s="2">
        <v>34</v>
      </c>
      <c r="L38" s="2" t="s">
        <v>167</v>
      </c>
      <c r="M38" s="2"/>
      <c r="N38" s="2" t="s">
        <v>238</v>
      </c>
      <c r="O38" s="2" t="s">
        <v>201</v>
      </c>
      <c r="P38" s="30"/>
      <c r="Q38" s="30"/>
      <c r="R38" s="30"/>
      <c r="S38" s="30"/>
      <c r="T38" s="3" t="s">
        <v>6</v>
      </c>
      <c r="U38" s="3">
        <v>21</v>
      </c>
      <c r="V38" s="2">
        <v>19</v>
      </c>
      <c r="W38" s="2">
        <v>13</v>
      </c>
      <c r="X38" s="2" t="s">
        <v>1300</v>
      </c>
      <c r="Y38" s="33"/>
      <c r="Z38" s="3" t="s">
        <v>137</v>
      </c>
      <c r="AA38" s="3">
        <v>58</v>
      </c>
      <c r="AB38" s="2">
        <v>41</v>
      </c>
      <c r="AC38" s="2">
        <v>32</v>
      </c>
      <c r="AD38" s="2"/>
      <c r="AE38" s="33" t="s">
        <v>443</v>
      </c>
      <c r="AF38" s="12" t="s">
        <v>116</v>
      </c>
      <c r="AG38" s="12">
        <v>55</v>
      </c>
      <c r="AH38" s="13">
        <v>42</v>
      </c>
      <c r="AI38" s="13">
        <v>39</v>
      </c>
      <c r="AJ38" s="13"/>
      <c r="AK38" s="34" t="s">
        <v>197</v>
      </c>
      <c r="AL38" s="2" t="s">
        <v>239</v>
      </c>
      <c r="AM38" s="2" t="s">
        <v>240</v>
      </c>
      <c r="AN38" s="2" t="s">
        <v>241</v>
      </c>
      <c r="AO38" s="2" t="s">
        <v>151</v>
      </c>
      <c r="AP38" s="2" t="s">
        <v>87</v>
      </c>
      <c r="AQ38" s="1" t="s">
        <v>242</v>
      </c>
      <c r="AR38" s="2" t="s">
        <v>89</v>
      </c>
      <c r="AS38" s="1" t="s">
        <v>108</v>
      </c>
      <c r="AT38" s="2" t="s">
        <v>93</v>
      </c>
      <c r="AU38" s="14" t="s">
        <v>244</v>
      </c>
      <c r="AV38" s="14">
        <v>1</v>
      </c>
      <c r="AW38" s="104">
        <v>3.69</v>
      </c>
      <c r="AX38" s="114">
        <v>3.96</v>
      </c>
      <c r="AY38" s="115">
        <v>2.74</v>
      </c>
      <c r="AZ38" s="114">
        <v>1.74</v>
      </c>
      <c r="BA38" s="106">
        <v>2.61</v>
      </c>
      <c r="BB38" s="108">
        <v>2.68</v>
      </c>
      <c r="BC38" s="106">
        <v>2.17</v>
      </c>
      <c r="BD38" s="108">
        <v>2.17</v>
      </c>
      <c r="BE38" s="107">
        <v>2.71</v>
      </c>
      <c r="BF38" s="106">
        <v>3.26</v>
      </c>
      <c r="BG38" s="106">
        <v>4.0999999999999996</v>
      </c>
      <c r="BH38" s="106">
        <v>5.38</v>
      </c>
      <c r="BI38" s="106">
        <v>2.17</v>
      </c>
      <c r="BJ38" s="8">
        <v>2.52</v>
      </c>
      <c r="BK38" s="7">
        <v>3.29</v>
      </c>
      <c r="BL38" s="9">
        <v>4.8499999999999996</v>
      </c>
      <c r="BM38" s="4">
        <v>10.91</v>
      </c>
      <c r="BN38" s="4">
        <v>19.37</v>
      </c>
      <c r="BO38" s="4">
        <v>4.04</v>
      </c>
      <c r="BP38" s="39">
        <v>2.4500000000000002</v>
      </c>
      <c r="BQ38" s="5">
        <v>2.71</v>
      </c>
      <c r="BR38" s="5">
        <v>1.57</v>
      </c>
      <c r="BS38" s="7">
        <v>1.9</v>
      </c>
      <c r="BT38" s="8">
        <v>2.02</v>
      </c>
      <c r="BU38" s="7">
        <v>2.88</v>
      </c>
      <c r="BV38" s="8">
        <v>2.87</v>
      </c>
      <c r="BW38" s="6">
        <v>3.9</v>
      </c>
      <c r="BX38" s="7">
        <v>3.51</v>
      </c>
      <c r="BY38" s="7">
        <v>4.5</v>
      </c>
      <c r="BZ38" s="7">
        <v>4.96</v>
      </c>
      <c r="CA38" s="7">
        <v>3.13</v>
      </c>
      <c r="CB38" s="8">
        <v>3.53</v>
      </c>
      <c r="CC38" s="7">
        <v>5.19</v>
      </c>
      <c r="CD38" s="9">
        <v>5.93</v>
      </c>
      <c r="CE38" s="4">
        <v>10.039999999999999</v>
      </c>
      <c r="CF38" s="4">
        <v>18.89</v>
      </c>
      <c r="CG38" s="16">
        <v>26.64</v>
      </c>
      <c r="CH38" s="40">
        <v>29.92</v>
      </c>
      <c r="CI38" s="23">
        <v>31.21</v>
      </c>
      <c r="CJ38" s="40">
        <v>31.43</v>
      </c>
      <c r="CK38" s="17">
        <v>34.22</v>
      </c>
      <c r="CL38" s="19">
        <v>35.21</v>
      </c>
      <c r="CM38" s="17">
        <v>36.18</v>
      </c>
      <c r="CN38" s="19">
        <v>36.22</v>
      </c>
      <c r="CO38" s="18">
        <v>39.229999999999997</v>
      </c>
      <c r="CP38" s="17">
        <v>38.869999999999997</v>
      </c>
      <c r="CQ38" s="17">
        <v>41.24</v>
      </c>
      <c r="CR38" s="17">
        <v>41.63</v>
      </c>
      <c r="CS38" s="17">
        <v>43.38</v>
      </c>
      <c r="CT38" s="19">
        <v>44.99</v>
      </c>
      <c r="CU38" s="17">
        <v>45.19</v>
      </c>
      <c r="CV38" s="20">
        <v>42.19</v>
      </c>
      <c r="CW38" s="16">
        <v>38.409999999999997</v>
      </c>
      <c r="CX38" s="16">
        <v>35.43</v>
      </c>
      <c r="CY38" s="16">
        <v>26.04</v>
      </c>
      <c r="CZ38" s="40">
        <v>28.45</v>
      </c>
      <c r="DA38" s="23">
        <v>30.61</v>
      </c>
      <c r="DB38" s="23">
        <v>31.86</v>
      </c>
      <c r="DC38" s="17">
        <v>34.409999999999997</v>
      </c>
      <c r="DD38" s="19">
        <v>35.340000000000003</v>
      </c>
      <c r="DE38" s="17">
        <v>36.49</v>
      </c>
      <c r="DF38" s="19">
        <v>36.04</v>
      </c>
      <c r="DG38" s="18">
        <v>39.35</v>
      </c>
      <c r="DH38" s="17">
        <v>38.130000000000003</v>
      </c>
      <c r="DI38" s="17">
        <v>41.14</v>
      </c>
      <c r="DJ38" s="17">
        <v>41.08</v>
      </c>
      <c r="DK38" s="17">
        <v>43.9</v>
      </c>
      <c r="DL38" s="19">
        <v>45.96</v>
      </c>
      <c r="DM38" s="17">
        <v>46.42</v>
      </c>
      <c r="DN38" s="20">
        <v>42.55</v>
      </c>
      <c r="DO38" s="16">
        <v>39.53</v>
      </c>
      <c r="DP38" s="16">
        <v>33.799999999999997</v>
      </c>
      <c r="DQ38" s="16">
        <v>3</v>
      </c>
      <c r="DR38" s="23">
        <v>4</v>
      </c>
      <c r="DS38" s="23">
        <v>7</v>
      </c>
      <c r="DT38" s="23">
        <v>10</v>
      </c>
      <c r="DU38" s="17">
        <v>4</v>
      </c>
      <c r="DV38" s="17">
        <v>0</v>
      </c>
      <c r="DW38" s="17">
        <v>-4</v>
      </c>
      <c r="DX38" s="17">
        <v>-7</v>
      </c>
      <c r="DY38" s="17">
        <v>-4</v>
      </c>
      <c r="DZ38" s="17">
        <v>0</v>
      </c>
      <c r="EA38" s="17">
        <v>8</v>
      </c>
      <c r="EB38" s="17">
        <v>19</v>
      </c>
      <c r="EC38" s="17">
        <v>23</v>
      </c>
      <c r="ED38" s="17">
        <v>25</v>
      </c>
      <c r="EE38" s="17">
        <v>23</v>
      </c>
      <c r="EF38" s="20">
        <v>19</v>
      </c>
      <c r="EG38" s="20">
        <v>15</v>
      </c>
      <c r="EH38" s="20">
        <v>14</v>
      </c>
      <c r="EJ38" s="129">
        <f t="shared" si="1"/>
        <v>-0.35000000000000009</v>
      </c>
      <c r="EK38" s="129">
        <f t="shared" si="2"/>
        <v>1.5099999999999998</v>
      </c>
      <c r="EL38" s="129">
        <f t="shared" si="3"/>
        <v>3.0000000000000249E-2</v>
      </c>
      <c r="EM38" s="129">
        <f t="shared" si="4"/>
        <v>0.16999999999999993</v>
      </c>
      <c r="EN38" s="129">
        <f t="shared" si="5"/>
        <v>0.71</v>
      </c>
      <c r="EO38" s="129">
        <f t="shared" si="6"/>
        <v>0.66000000000000014</v>
      </c>
      <c r="EP38" s="129">
        <f t="shared" si="7"/>
        <v>-0.71</v>
      </c>
      <c r="EQ38" s="129">
        <f t="shared" si="8"/>
        <v>-0.70000000000000018</v>
      </c>
      <c r="ER38" s="129">
        <f t="shared" si="9"/>
        <v>-1.19</v>
      </c>
      <c r="ES38" s="129">
        <f t="shared" si="10"/>
        <v>-0.25</v>
      </c>
      <c r="ET38" s="129">
        <f t="shared" si="11"/>
        <v>-0.40000000000000036</v>
      </c>
      <c r="EU38" s="129">
        <f t="shared" si="12"/>
        <v>0.41999999999999993</v>
      </c>
      <c r="EV38" s="129">
        <f t="shared" si="13"/>
        <v>-0.96</v>
      </c>
      <c r="EW38" s="129">
        <f t="shared" si="14"/>
        <v>-1.0099999999999998</v>
      </c>
      <c r="EX38" s="129">
        <f t="shared" si="15"/>
        <v>-1.9000000000000004</v>
      </c>
      <c r="EY38" s="129">
        <f t="shared" si="16"/>
        <v>-1.08</v>
      </c>
      <c r="EZ38" s="129">
        <f t="shared" si="17"/>
        <v>0.87000000000000099</v>
      </c>
      <c r="FA38" s="3" t="s">
        <v>6</v>
      </c>
      <c r="FB38" s="3">
        <v>21</v>
      </c>
      <c r="FC38" s="2">
        <v>19</v>
      </c>
      <c r="FD38" s="2">
        <v>13</v>
      </c>
    </row>
    <row r="39" spans="1:160" ht="14">
      <c r="A39" s="2" t="s">
        <v>1039</v>
      </c>
      <c r="B39" s="2" t="s">
        <v>1666</v>
      </c>
      <c r="C39" s="2">
        <v>15</v>
      </c>
      <c r="D39" s="2">
        <v>10</v>
      </c>
      <c r="E39" s="2">
        <v>50099841</v>
      </c>
      <c r="F39" s="2" t="s">
        <v>91</v>
      </c>
      <c r="G39" s="1" t="s">
        <v>1041</v>
      </c>
      <c r="H39" s="14"/>
      <c r="I39" s="1"/>
      <c r="J39" s="2">
        <v>161.30000000000001</v>
      </c>
      <c r="K39" s="2">
        <v>43.4</v>
      </c>
      <c r="L39" s="2" t="s">
        <v>167</v>
      </c>
      <c r="M39" s="2"/>
      <c r="N39" s="2" t="s">
        <v>79</v>
      </c>
      <c r="O39" s="2" t="s">
        <v>80</v>
      </c>
      <c r="P39" s="30"/>
      <c r="Q39" s="30"/>
      <c r="R39" s="30"/>
      <c r="S39" s="30"/>
      <c r="T39" s="2" t="s">
        <v>6</v>
      </c>
      <c r="U39" s="2">
        <v>29</v>
      </c>
      <c r="V39" s="2">
        <v>24</v>
      </c>
      <c r="W39" s="2">
        <v>14</v>
      </c>
      <c r="X39" s="2" t="s">
        <v>280</v>
      </c>
      <c r="Y39" s="33"/>
      <c r="Z39" s="3" t="s">
        <v>137</v>
      </c>
      <c r="AA39" s="3">
        <v>62</v>
      </c>
      <c r="AB39" s="2">
        <v>49</v>
      </c>
      <c r="AC39" s="2">
        <v>37</v>
      </c>
      <c r="AD39" s="2"/>
      <c r="AE39" s="33" t="s">
        <v>443</v>
      </c>
      <c r="AF39" s="3" t="s">
        <v>116</v>
      </c>
      <c r="AG39" s="3">
        <v>31</v>
      </c>
      <c r="AH39" s="2">
        <v>23</v>
      </c>
      <c r="AI39" s="2">
        <v>9</v>
      </c>
      <c r="AJ39" s="13"/>
      <c r="AK39" s="34" t="s">
        <v>197</v>
      </c>
      <c r="AL39" s="2" t="s">
        <v>117</v>
      </c>
      <c r="AM39" s="2" t="s">
        <v>240</v>
      </c>
      <c r="AN39" s="2" t="s">
        <v>342</v>
      </c>
      <c r="AO39" s="2" t="s">
        <v>444</v>
      </c>
      <c r="AP39" s="2" t="s">
        <v>87</v>
      </c>
      <c r="AQ39" s="1"/>
      <c r="AR39" s="2" t="s">
        <v>89</v>
      </c>
      <c r="AS39" s="1"/>
      <c r="AT39" s="2" t="s">
        <v>93</v>
      </c>
      <c r="AU39" s="14" t="s">
        <v>998</v>
      </c>
      <c r="AV39" s="14">
        <v>1</v>
      </c>
      <c r="AW39" s="104">
        <v>5.94</v>
      </c>
      <c r="AX39" s="105">
        <v>3.97</v>
      </c>
      <c r="AY39" s="109">
        <v>2.68</v>
      </c>
      <c r="AZ39" s="107">
        <v>1.88</v>
      </c>
      <c r="BA39" s="106">
        <v>1.3</v>
      </c>
      <c r="BB39" s="108">
        <v>0.39</v>
      </c>
      <c r="BC39" s="106">
        <v>0</v>
      </c>
      <c r="BD39" s="108">
        <v>0.37</v>
      </c>
      <c r="BE39" s="107">
        <v>1.24</v>
      </c>
      <c r="BF39" s="106">
        <v>3.06</v>
      </c>
      <c r="BG39" s="106">
        <v>3.14</v>
      </c>
      <c r="BH39" s="106">
        <v>5.07</v>
      </c>
      <c r="BI39" s="106">
        <v>4.29</v>
      </c>
      <c r="BJ39" s="4">
        <v>4.3099999999999996</v>
      </c>
      <c r="BK39" s="9">
        <v>6.18</v>
      </c>
      <c r="BL39" s="9">
        <v>6.83</v>
      </c>
      <c r="BM39" s="4">
        <v>11.11</v>
      </c>
      <c r="BN39" s="4">
        <v>17.989999999999998</v>
      </c>
      <c r="BO39" s="4">
        <v>5.17</v>
      </c>
      <c r="BP39" s="26">
        <v>2.56</v>
      </c>
      <c r="BQ39" s="25">
        <v>0.72</v>
      </c>
      <c r="BR39" s="53">
        <v>0.67</v>
      </c>
      <c r="BS39" s="53">
        <v>2.36</v>
      </c>
      <c r="BT39" s="54">
        <v>2.86</v>
      </c>
      <c r="BU39" s="53">
        <v>2.27</v>
      </c>
      <c r="BV39" s="54">
        <v>2.48</v>
      </c>
      <c r="BW39" s="55">
        <v>2.61</v>
      </c>
      <c r="BX39" s="53">
        <v>3.19</v>
      </c>
      <c r="BY39" s="53">
        <v>3.23</v>
      </c>
      <c r="BZ39" s="53">
        <v>4.95</v>
      </c>
      <c r="CA39" s="7">
        <v>3.85</v>
      </c>
      <c r="CB39" s="4">
        <v>3.89</v>
      </c>
      <c r="CC39" s="9">
        <v>6.07</v>
      </c>
      <c r="CD39" s="9">
        <v>7.2</v>
      </c>
      <c r="CE39" s="4">
        <v>11.53</v>
      </c>
      <c r="CF39" s="4">
        <v>19.12</v>
      </c>
      <c r="CG39" s="16">
        <v>26.84</v>
      </c>
      <c r="CH39" s="38">
        <v>32.450000000000003</v>
      </c>
      <c r="CI39" s="20">
        <v>33.92</v>
      </c>
      <c r="CJ39" s="18">
        <v>35.380000000000003</v>
      </c>
      <c r="CK39" s="17">
        <v>36.06</v>
      </c>
      <c r="CL39" s="19">
        <v>37.229999999999997</v>
      </c>
      <c r="CM39" s="17">
        <v>37.11</v>
      </c>
      <c r="CN39" s="19">
        <v>38.33</v>
      </c>
      <c r="CO39" s="18">
        <v>38.770000000000003</v>
      </c>
      <c r="CP39" s="17">
        <v>38.69</v>
      </c>
      <c r="CQ39" s="17">
        <v>40.49</v>
      </c>
      <c r="CR39" s="17">
        <v>41.23</v>
      </c>
      <c r="CS39" s="17">
        <v>43.91</v>
      </c>
      <c r="CT39" s="16">
        <v>44.58</v>
      </c>
      <c r="CU39" s="20">
        <v>46.76</v>
      </c>
      <c r="CV39" s="20">
        <v>48.02</v>
      </c>
      <c r="CW39" s="16">
        <v>46.33</v>
      </c>
      <c r="CX39" s="16">
        <v>39.43</v>
      </c>
      <c r="CY39" s="16">
        <v>26.95</v>
      </c>
      <c r="CZ39" s="38">
        <v>33.28</v>
      </c>
      <c r="DA39" s="20">
        <v>34.299999999999997</v>
      </c>
      <c r="DB39" s="17">
        <v>35.14</v>
      </c>
      <c r="DC39" s="17">
        <v>35.89</v>
      </c>
      <c r="DD39" s="19">
        <v>36.200000000000003</v>
      </c>
      <c r="DE39" s="17">
        <v>36.729999999999997</v>
      </c>
      <c r="DF39" s="19">
        <v>37.700000000000003</v>
      </c>
      <c r="DG39" s="18">
        <v>37.590000000000003</v>
      </c>
      <c r="DH39" s="17">
        <v>39.409999999999997</v>
      </c>
      <c r="DI39" s="17">
        <v>40.200000000000003</v>
      </c>
      <c r="DJ39" s="17">
        <v>41.77</v>
      </c>
      <c r="DK39" s="17">
        <v>44.21</v>
      </c>
      <c r="DL39" s="16">
        <v>44.21</v>
      </c>
      <c r="DM39" s="20">
        <v>45.47</v>
      </c>
      <c r="DN39" s="20">
        <v>47.65</v>
      </c>
      <c r="DO39" s="16">
        <v>45.92</v>
      </c>
      <c r="DP39" s="16">
        <v>39.049999999999997</v>
      </c>
      <c r="DQ39" s="16">
        <v>1</v>
      </c>
      <c r="DR39" s="20">
        <v>4</v>
      </c>
      <c r="DS39" s="20">
        <v>2</v>
      </c>
      <c r="DT39" s="17">
        <v>2</v>
      </c>
      <c r="DU39" s="17">
        <v>-4</v>
      </c>
      <c r="DV39" s="17">
        <v>-8</v>
      </c>
      <c r="DW39" s="17">
        <v>-13</v>
      </c>
      <c r="DX39" s="17">
        <v>-15</v>
      </c>
      <c r="DY39" s="17">
        <v>-13</v>
      </c>
      <c r="DZ39" s="17">
        <v>-8</v>
      </c>
      <c r="EA39" s="17">
        <v>-2</v>
      </c>
      <c r="EB39" s="17">
        <v>1</v>
      </c>
      <c r="EC39" s="17">
        <v>2</v>
      </c>
      <c r="ED39" s="20">
        <v>4</v>
      </c>
      <c r="EE39" s="20">
        <v>2</v>
      </c>
      <c r="EF39" s="20">
        <v>1</v>
      </c>
      <c r="EG39" s="20">
        <v>0</v>
      </c>
      <c r="EH39" s="20">
        <v>0</v>
      </c>
      <c r="EJ39" s="129">
        <f t="shared" si="1"/>
        <v>0.77000000000000046</v>
      </c>
      <c r="EK39" s="129">
        <f t="shared" si="2"/>
        <v>1.4100000000000001</v>
      </c>
      <c r="EL39" s="129">
        <f t="shared" si="3"/>
        <v>1.9600000000000002</v>
      </c>
      <c r="EM39" s="129">
        <f t="shared" si="4"/>
        <v>1.21</v>
      </c>
      <c r="EN39" s="129">
        <f t="shared" si="5"/>
        <v>-1.0599999999999998</v>
      </c>
      <c r="EO39" s="129">
        <f t="shared" si="6"/>
        <v>-2.4699999999999998</v>
      </c>
      <c r="EP39" s="129">
        <f t="shared" si="7"/>
        <v>-2.27</v>
      </c>
      <c r="EQ39" s="129">
        <f t="shared" si="8"/>
        <v>-2.11</v>
      </c>
      <c r="ER39" s="129">
        <f t="shared" si="9"/>
        <v>-1.3699999999999999</v>
      </c>
      <c r="ES39" s="129">
        <f t="shared" si="10"/>
        <v>-0.12999999999999989</v>
      </c>
      <c r="ET39" s="129">
        <f t="shared" si="11"/>
        <v>-8.9999999999999858E-2</v>
      </c>
      <c r="EU39" s="129">
        <f t="shared" si="12"/>
        <v>0.12000000000000011</v>
      </c>
      <c r="EV39" s="129">
        <f t="shared" si="13"/>
        <v>0.43999999999999995</v>
      </c>
      <c r="EW39" s="129">
        <f t="shared" si="14"/>
        <v>0.41999999999999948</v>
      </c>
      <c r="EX39" s="129">
        <f t="shared" si="15"/>
        <v>0.10999999999999943</v>
      </c>
      <c r="EY39" s="129">
        <f t="shared" si="16"/>
        <v>-0.37000000000000011</v>
      </c>
      <c r="EZ39" s="129">
        <f t="shared" si="17"/>
        <v>-0.41999999999999993</v>
      </c>
      <c r="FA39" s="2" t="s">
        <v>6</v>
      </c>
      <c r="FB39" s="2">
        <v>29</v>
      </c>
      <c r="FC39" s="2">
        <v>24</v>
      </c>
      <c r="FD39" s="2">
        <v>14</v>
      </c>
    </row>
    <row r="40" spans="1:160" ht="14">
      <c r="A40" s="2" t="s">
        <v>1367</v>
      </c>
      <c r="B40" s="2" t="s">
        <v>1666</v>
      </c>
      <c r="C40" s="2">
        <v>14</v>
      </c>
      <c r="D40" s="2">
        <v>2</v>
      </c>
      <c r="E40" s="2">
        <v>52943247</v>
      </c>
      <c r="F40" s="2" t="s">
        <v>91</v>
      </c>
      <c r="G40" s="1" t="s">
        <v>499</v>
      </c>
      <c r="H40" s="15" t="s">
        <v>95</v>
      </c>
      <c r="I40" s="1">
        <v>5</v>
      </c>
      <c r="J40" s="2">
        <v>139.9</v>
      </c>
      <c r="K40" s="2">
        <v>31.3</v>
      </c>
      <c r="L40" s="2" t="s">
        <v>167</v>
      </c>
      <c r="M40" s="2"/>
      <c r="N40" s="2" t="s">
        <v>158</v>
      </c>
      <c r="O40" s="2" t="s">
        <v>80</v>
      </c>
      <c r="P40" s="30" t="s">
        <v>168</v>
      </c>
      <c r="Q40" s="30" t="s">
        <v>498</v>
      </c>
      <c r="R40" s="30"/>
      <c r="S40" s="30"/>
      <c r="T40" s="3" t="s">
        <v>6</v>
      </c>
      <c r="U40" s="3">
        <v>19</v>
      </c>
      <c r="V40" s="2">
        <v>16</v>
      </c>
      <c r="W40" s="2">
        <v>14</v>
      </c>
      <c r="X40" s="2" t="s">
        <v>1368</v>
      </c>
      <c r="Y40" s="33"/>
      <c r="Z40" s="3" t="s">
        <v>232</v>
      </c>
      <c r="AA40" s="3">
        <v>53</v>
      </c>
      <c r="AB40" s="2">
        <v>31</v>
      </c>
      <c r="AC40" s="2">
        <v>31</v>
      </c>
      <c r="AD40" s="2"/>
      <c r="AE40" s="33" t="s">
        <v>242</v>
      </c>
      <c r="AF40" s="12" t="s">
        <v>217</v>
      </c>
      <c r="AG40" s="12">
        <v>32</v>
      </c>
      <c r="AH40" s="13">
        <v>20</v>
      </c>
      <c r="AI40" s="13">
        <v>13</v>
      </c>
      <c r="AJ40" s="13"/>
      <c r="AK40" s="34" t="s">
        <v>197</v>
      </c>
      <c r="AL40" s="2" t="s">
        <v>272</v>
      </c>
      <c r="AM40" s="2" t="s">
        <v>118</v>
      </c>
      <c r="AN40" s="2" t="s">
        <v>85</v>
      </c>
      <c r="AO40" s="2" t="s">
        <v>313</v>
      </c>
      <c r="AP40" s="2" t="s">
        <v>87</v>
      </c>
      <c r="AQ40" s="1" t="s">
        <v>152</v>
      </c>
      <c r="AR40" s="2" t="s">
        <v>89</v>
      </c>
      <c r="AS40" s="1" t="s">
        <v>180</v>
      </c>
      <c r="AT40" s="2" t="s">
        <v>93</v>
      </c>
      <c r="AU40" s="14" t="s">
        <v>500</v>
      </c>
      <c r="AV40" s="14">
        <v>1</v>
      </c>
      <c r="AW40" s="104">
        <v>2.34</v>
      </c>
      <c r="AX40" s="114">
        <v>2.2000000000000002</v>
      </c>
      <c r="AY40" s="115">
        <v>1.81</v>
      </c>
      <c r="AZ40" s="107">
        <v>1.54</v>
      </c>
      <c r="BA40" s="106">
        <v>2</v>
      </c>
      <c r="BB40" s="108">
        <v>1.54</v>
      </c>
      <c r="BC40" s="106">
        <v>1.67</v>
      </c>
      <c r="BD40" s="108">
        <v>2.56</v>
      </c>
      <c r="BE40" s="107">
        <v>2</v>
      </c>
      <c r="BF40" s="106">
        <v>3.17</v>
      </c>
      <c r="BG40" s="106">
        <v>5.48</v>
      </c>
      <c r="BH40" s="106">
        <v>3.06</v>
      </c>
      <c r="BI40" s="106">
        <v>2.61</v>
      </c>
      <c r="BJ40" s="8">
        <v>3</v>
      </c>
      <c r="BK40" s="5">
        <v>4.38</v>
      </c>
      <c r="BL40" s="9">
        <v>5.72</v>
      </c>
      <c r="BM40" s="4">
        <v>10.86</v>
      </c>
      <c r="BN40" s="4">
        <v>17.77</v>
      </c>
      <c r="BO40" s="4">
        <v>3.11</v>
      </c>
      <c r="BP40" s="39">
        <v>2.17</v>
      </c>
      <c r="BQ40" s="5">
        <v>2.2799999999999998</v>
      </c>
      <c r="BR40" s="7">
        <v>1.85</v>
      </c>
      <c r="BS40" s="7">
        <v>0</v>
      </c>
      <c r="BT40" s="8">
        <v>1.74</v>
      </c>
      <c r="BU40" s="7">
        <v>1.47</v>
      </c>
      <c r="BV40" s="8">
        <v>1.5</v>
      </c>
      <c r="BW40" s="6">
        <v>2.8</v>
      </c>
      <c r="BX40" s="7">
        <v>5.5</v>
      </c>
      <c r="BY40" s="7">
        <v>4.18</v>
      </c>
      <c r="BZ40" s="7">
        <v>2.98</v>
      </c>
      <c r="CA40" s="7">
        <v>3.53</v>
      </c>
      <c r="CB40" s="8">
        <v>4.37</v>
      </c>
      <c r="CC40" s="5">
        <v>6.46</v>
      </c>
      <c r="CD40" s="9">
        <v>6.41</v>
      </c>
      <c r="CE40" s="4">
        <v>10.53</v>
      </c>
      <c r="CF40" s="4">
        <v>15.36</v>
      </c>
      <c r="CG40" s="16">
        <v>25.73</v>
      </c>
      <c r="CH40" s="40">
        <v>28.31</v>
      </c>
      <c r="CI40" s="23">
        <v>28.85</v>
      </c>
      <c r="CJ40" s="18">
        <v>31.22</v>
      </c>
      <c r="CK40" s="17">
        <v>32.520000000000003</v>
      </c>
      <c r="CL40" s="19">
        <v>33.25</v>
      </c>
      <c r="CM40" s="17">
        <v>34.03</v>
      </c>
      <c r="CN40" s="19">
        <v>35.83</v>
      </c>
      <c r="CO40" s="18">
        <v>34.130000000000003</v>
      </c>
      <c r="CP40" s="17">
        <v>34.11</v>
      </c>
      <c r="CQ40" s="17">
        <v>32.31</v>
      </c>
      <c r="CR40" s="17">
        <v>36.409999999999997</v>
      </c>
      <c r="CS40" s="17">
        <v>39.92</v>
      </c>
      <c r="CT40" s="19">
        <v>40.43</v>
      </c>
      <c r="CU40" s="23">
        <v>41.78</v>
      </c>
      <c r="CV40" s="20">
        <v>40.74</v>
      </c>
      <c r="CW40" s="16">
        <v>38.5</v>
      </c>
      <c r="CX40" s="16">
        <v>38.83</v>
      </c>
      <c r="CY40" s="16">
        <v>26.76</v>
      </c>
      <c r="CZ40" s="40">
        <v>28.56</v>
      </c>
      <c r="DA40" s="23">
        <v>29.23</v>
      </c>
      <c r="DB40" s="17">
        <v>31.84</v>
      </c>
      <c r="DC40" s="17">
        <v>31.91</v>
      </c>
      <c r="DD40" s="19">
        <v>33.729999999999997</v>
      </c>
      <c r="DE40" s="17">
        <v>34.54</v>
      </c>
      <c r="DF40" s="19">
        <v>35.270000000000003</v>
      </c>
      <c r="DG40" s="18">
        <v>35.07</v>
      </c>
      <c r="DH40" s="17">
        <v>34.159999999999997</v>
      </c>
      <c r="DI40" s="17">
        <v>32.19</v>
      </c>
      <c r="DJ40" s="17">
        <v>36.36</v>
      </c>
      <c r="DK40" s="17">
        <v>38.56</v>
      </c>
      <c r="DL40" s="19">
        <v>40.01</v>
      </c>
      <c r="DM40" s="23">
        <v>40.770000000000003</v>
      </c>
      <c r="DN40" s="20">
        <v>40.15</v>
      </c>
      <c r="DO40" s="16">
        <v>36.869999999999997</v>
      </c>
      <c r="DP40" s="16">
        <v>36.729999999999997</v>
      </c>
      <c r="DQ40" s="16">
        <v>5</v>
      </c>
      <c r="DR40" s="23">
        <v>5</v>
      </c>
      <c r="DS40" s="23">
        <v>5</v>
      </c>
      <c r="DT40" s="17">
        <v>3</v>
      </c>
      <c r="DU40" s="17">
        <v>1</v>
      </c>
      <c r="DV40" s="17">
        <v>-4</v>
      </c>
      <c r="DW40" s="17">
        <v>-9</v>
      </c>
      <c r="DX40" s="17">
        <v>-15</v>
      </c>
      <c r="DY40" s="17">
        <v>-14</v>
      </c>
      <c r="DZ40" s="17">
        <v>-12</v>
      </c>
      <c r="EA40" s="17">
        <v>-12</v>
      </c>
      <c r="EB40" s="17">
        <v>-5</v>
      </c>
      <c r="EC40" s="17">
        <v>0</v>
      </c>
      <c r="ED40" s="17">
        <v>3</v>
      </c>
      <c r="EE40" s="23">
        <v>7</v>
      </c>
      <c r="EF40" s="20">
        <v>8</v>
      </c>
      <c r="EG40" s="20">
        <v>9</v>
      </c>
      <c r="EH40" s="20">
        <v>8</v>
      </c>
      <c r="EJ40" s="129">
        <f t="shared" si="1"/>
        <v>-0.77</v>
      </c>
      <c r="EK40" s="129">
        <f t="shared" si="2"/>
        <v>3.0000000000000249E-2</v>
      </c>
      <c r="EL40" s="129">
        <f t="shared" si="3"/>
        <v>-0.46999999999999975</v>
      </c>
      <c r="EM40" s="129">
        <f t="shared" si="4"/>
        <v>-0.31000000000000005</v>
      </c>
      <c r="EN40" s="129">
        <f t="shared" si="5"/>
        <v>2</v>
      </c>
      <c r="EO40" s="129">
        <f t="shared" si="6"/>
        <v>-0.19999999999999996</v>
      </c>
      <c r="EP40" s="129">
        <f t="shared" si="7"/>
        <v>0.19999999999999996</v>
      </c>
      <c r="EQ40" s="129">
        <f t="shared" si="8"/>
        <v>1.06</v>
      </c>
      <c r="ER40" s="129">
        <f t="shared" si="9"/>
        <v>-0.79999999999999982</v>
      </c>
      <c r="ES40" s="129">
        <f t="shared" si="10"/>
        <v>-2.33</v>
      </c>
      <c r="ET40" s="129">
        <f t="shared" si="11"/>
        <v>1.3000000000000007</v>
      </c>
      <c r="EU40" s="129">
        <f t="shared" si="12"/>
        <v>8.0000000000000071E-2</v>
      </c>
      <c r="EV40" s="129">
        <f t="shared" si="13"/>
        <v>-0.91999999999999993</v>
      </c>
      <c r="EW40" s="129">
        <f t="shared" si="14"/>
        <v>-1.37</v>
      </c>
      <c r="EX40" s="129">
        <f t="shared" si="15"/>
        <v>-2.08</v>
      </c>
      <c r="EY40" s="129">
        <f t="shared" si="16"/>
        <v>-0.69000000000000039</v>
      </c>
      <c r="EZ40" s="129">
        <f t="shared" si="17"/>
        <v>0.33000000000000007</v>
      </c>
      <c r="FA40" s="3" t="s">
        <v>6</v>
      </c>
      <c r="FB40" s="3">
        <v>19</v>
      </c>
      <c r="FC40" s="2">
        <v>16</v>
      </c>
      <c r="FD40" s="2">
        <v>14</v>
      </c>
    </row>
    <row r="41" spans="1:160" ht="14">
      <c r="A41" s="2" t="s">
        <v>1061</v>
      </c>
      <c r="B41" s="2" t="s">
        <v>1666</v>
      </c>
      <c r="C41" s="2">
        <v>12</v>
      </c>
      <c r="D41" s="2">
        <v>10</v>
      </c>
      <c r="E41" s="2">
        <v>36085707</v>
      </c>
      <c r="F41" s="2" t="s">
        <v>91</v>
      </c>
      <c r="G41" s="1" t="s">
        <v>878</v>
      </c>
      <c r="H41" s="14"/>
      <c r="I41" s="1"/>
      <c r="J41" s="2">
        <v>151.9</v>
      </c>
      <c r="K41" s="2">
        <v>44</v>
      </c>
      <c r="L41" s="2" t="s">
        <v>167</v>
      </c>
      <c r="M41" s="2"/>
      <c r="N41" s="2" t="s">
        <v>99</v>
      </c>
      <c r="O41" s="2" t="s">
        <v>335</v>
      </c>
      <c r="P41" s="30"/>
      <c r="Q41" s="30"/>
      <c r="R41" s="30"/>
      <c r="S41" s="30"/>
      <c r="T41" s="3" t="s">
        <v>6</v>
      </c>
      <c r="U41" s="3">
        <v>29</v>
      </c>
      <c r="V41" s="2">
        <v>20</v>
      </c>
      <c r="W41" s="2">
        <v>14</v>
      </c>
      <c r="X41" s="2" t="s">
        <v>280</v>
      </c>
      <c r="Y41" s="33"/>
      <c r="Z41" s="3" t="s">
        <v>232</v>
      </c>
      <c r="AA41" s="3">
        <v>51</v>
      </c>
      <c r="AB41" s="2">
        <v>32</v>
      </c>
      <c r="AC41" s="2">
        <v>20</v>
      </c>
      <c r="AD41" s="2"/>
      <c r="AE41" s="33" t="s">
        <v>242</v>
      </c>
      <c r="AF41" s="12" t="s">
        <v>217</v>
      </c>
      <c r="AG41" s="12">
        <v>39</v>
      </c>
      <c r="AH41" s="13">
        <v>31</v>
      </c>
      <c r="AI41" s="13">
        <v>18</v>
      </c>
      <c r="AJ41" s="13"/>
      <c r="AK41" s="34" t="s">
        <v>197</v>
      </c>
      <c r="AL41" s="2" t="s">
        <v>311</v>
      </c>
      <c r="AM41" s="2" t="s">
        <v>1063</v>
      </c>
      <c r="AN41" s="2" t="s">
        <v>507</v>
      </c>
      <c r="AO41" s="2" t="s">
        <v>1017</v>
      </c>
      <c r="AP41" s="2" t="s">
        <v>87</v>
      </c>
      <c r="AQ41" s="1"/>
      <c r="AR41" s="2" t="s">
        <v>89</v>
      </c>
      <c r="AS41" s="1"/>
      <c r="AT41" s="2" t="s">
        <v>93</v>
      </c>
      <c r="AU41" s="14" t="s">
        <v>1064</v>
      </c>
      <c r="AV41" s="14">
        <v>1</v>
      </c>
      <c r="AW41" s="104">
        <v>4.6100000000000003</v>
      </c>
      <c r="AX41" s="105">
        <v>3.31</v>
      </c>
      <c r="AY41" s="109">
        <v>2.48</v>
      </c>
      <c r="AZ41" s="107">
        <v>2.76</v>
      </c>
      <c r="BA41" s="106">
        <v>2.98</v>
      </c>
      <c r="BB41" s="108">
        <v>2.99</v>
      </c>
      <c r="BC41" s="106">
        <v>3.05</v>
      </c>
      <c r="BD41" s="108">
        <v>2.78</v>
      </c>
      <c r="BE41" s="107">
        <v>3.13</v>
      </c>
      <c r="BF41" s="106">
        <v>2.11</v>
      </c>
      <c r="BG41" s="106">
        <v>5.4</v>
      </c>
      <c r="BH41" s="106">
        <v>5.94</v>
      </c>
      <c r="BI41" s="106">
        <v>4.01</v>
      </c>
      <c r="BJ41" s="4">
        <v>5.09</v>
      </c>
      <c r="BK41" s="9">
        <v>6.09</v>
      </c>
      <c r="BL41" s="9">
        <v>9.1999999999999993</v>
      </c>
      <c r="BM41" s="4">
        <v>11.81</v>
      </c>
      <c r="BN41" s="4">
        <v>17.66</v>
      </c>
      <c r="BO41" s="4">
        <v>4.6500000000000004</v>
      </c>
      <c r="BP41" s="26">
        <v>3.38</v>
      </c>
      <c r="BQ41" s="25">
        <v>1.06</v>
      </c>
      <c r="BR41" s="53">
        <v>0.63</v>
      </c>
      <c r="BS41" s="53">
        <v>2.13</v>
      </c>
      <c r="BT41" s="54">
        <v>2.87</v>
      </c>
      <c r="BU41" s="53">
        <v>2.98</v>
      </c>
      <c r="BV41" s="54">
        <v>3.37</v>
      </c>
      <c r="BW41" s="55">
        <v>3.9</v>
      </c>
      <c r="BX41" s="53">
        <v>4.16</v>
      </c>
      <c r="BY41" s="53">
        <v>5.41</v>
      </c>
      <c r="BZ41" s="53">
        <v>5.22</v>
      </c>
      <c r="CA41" s="7">
        <v>5.22</v>
      </c>
      <c r="CB41" s="4">
        <v>6.61</v>
      </c>
      <c r="CC41" s="9">
        <v>8.2899999999999991</v>
      </c>
      <c r="CD41" s="9">
        <v>8.84</v>
      </c>
      <c r="CE41" s="4">
        <v>10.9</v>
      </c>
      <c r="CF41" s="4">
        <v>16.739999999999998</v>
      </c>
      <c r="CG41" s="16">
        <v>27.91</v>
      </c>
      <c r="CH41" s="38">
        <v>32.03</v>
      </c>
      <c r="CI41" s="20">
        <v>34.21</v>
      </c>
      <c r="CJ41" s="18">
        <v>36.25</v>
      </c>
      <c r="CK41" s="17">
        <v>36.65</v>
      </c>
      <c r="CL41" s="19">
        <v>36.75</v>
      </c>
      <c r="CM41" s="17">
        <v>37.83</v>
      </c>
      <c r="CN41" s="19">
        <v>38.78</v>
      </c>
      <c r="CO41" s="18">
        <v>38.200000000000003</v>
      </c>
      <c r="CP41" s="17">
        <v>39.14</v>
      </c>
      <c r="CQ41" s="17">
        <v>40.369999999999997</v>
      </c>
      <c r="CR41" s="17">
        <v>45.09</v>
      </c>
      <c r="CS41" s="17">
        <v>44.99</v>
      </c>
      <c r="CT41" s="16">
        <v>46.58</v>
      </c>
      <c r="CU41" s="20">
        <v>46.49</v>
      </c>
      <c r="CV41" s="20">
        <v>43.23</v>
      </c>
      <c r="CW41" s="16">
        <v>43.32</v>
      </c>
      <c r="CX41" s="16">
        <v>42.93</v>
      </c>
      <c r="CY41" s="16">
        <v>27.34</v>
      </c>
      <c r="CZ41" s="38">
        <v>32.33</v>
      </c>
      <c r="DA41" s="20">
        <v>34.299999999999997</v>
      </c>
      <c r="DB41" s="17">
        <v>36.39</v>
      </c>
      <c r="DC41" s="17">
        <v>36.15</v>
      </c>
      <c r="DD41" s="19">
        <v>36.799999999999997</v>
      </c>
      <c r="DE41" s="17">
        <v>37.14</v>
      </c>
      <c r="DF41" s="19">
        <v>38.69</v>
      </c>
      <c r="DG41" s="18">
        <v>38.42</v>
      </c>
      <c r="DH41" s="17">
        <v>39.880000000000003</v>
      </c>
      <c r="DI41" s="17">
        <v>40.729999999999997</v>
      </c>
      <c r="DJ41" s="17">
        <v>44.43</v>
      </c>
      <c r="DK41" s="17">
        <v>45.53</v>
      </c>
      <c r="DL41" s="16">
        <v>46.67</v>
      </c>
      <c r="DM41" s="20">
        <v>46.4</v>
      </c>
      <c r="DN41" s="20">
        <v>43.45</v>
      </c>
      <c r="DO41" s="16">
        <v>43.17</v>
      </c>
      <c r="DP41" s="16">
        <v>42.44</v>
      </c>
      <c r="DQ41" s="16">
        <v>0</v>
      </c>
      <c r="DR41" s="20">
        <v>1</v>
      </c>
      <c r="DS41" s="20">
        <v>2</v>
      </c>
      <c r="DT41" s="17">
        <v>0</v>
      </c>
      <c r="DU41" s="17">
        <v>0</v>
      </c>
      <c r="DV41" s="17">
        <v>-3</v>
      </c>
      <c r="DW41" s="17">
        <v>-9</v>
      </c>
      <c r="DX41" s="17">
        <v>-14</v>
      </c>
      <c r="DY41" s="17">
        <v>-16</v>
      </c>
      <c r="DZ41" s="17">
        <v>-12</v>
      </c>
      <c r="EA41" s="17">
        <v>-8</v>
      </c>
      <c r="EB41" s="17">
        <v>-2</v>
      </c>
      <c r="EC41" s="17">
        <v>6</v>
      </c>
      <c r="ED41" s="20">
        <v>11</v>
      </c>
      <c r="EE41" s="20">
        <v>12</v>
      </c>
      <c r="EF41" s="20">
        <v>9</v>
      </c>
      <c r="EG41" s="20">
        <v>8</v>
      </c>
      <c r="EH41" s="20">
        <v>8</v>
      </c>
      <c r="EJ41" s="129">
        <f t="shared" si="1"/>
        <v>-4.0000000000000036E-2</v>
      </c>
      <c r="EK41" s="129">
        <f t="shared" si="2"/>
        <v>-6.999999999999984E-2</v>
      </c>
      <c r="EL41" s="129">
        <f t="shared" si="3"/>
        <v>1.42</v>
      </c>
      <c r="EM41" s="129">
        <f t="shared" si="4"/>
        <v>2.13</v>
      </c>
      <c r="EN41" s="129">
        <f t="shared" si="5"/>
        <v>0.85000000000000009</v>
      </c>
      <c r="EO41" s="129">
        <f t="shared" si="6"/>
        <v>0.12000000000000011</v>
      </c>
      <c r="EP41" s="129">
        <f t="shared" si="7"/>
        <v>6.999999999999984E-2</v>
      </c>
      <c r="EQ41" s="129">
        <f t="shared" si="8"/>
        <v>-0.5900000000000003</v>
      </c>
      <c r="ER41" s="129">
        <f t="shared" si="9"/>
        <v>-0.77</v>
      </c>
      <c r="ES41" s="129">
        <f t="shared" si="10"/>
        <v>-2.0500000000000003</v>
      </c>
      <c r="ET41" s="129">
        <f t="shared" si="11"/>
        <v>-9.9999999999997868E-3</v>
      </c>
      <c r="EU41" s="129">
        <f t="shared" si="12"/>
        <v>0.72000000000000064</v>
      </c>
      <c r="EV41" s="129">
        <f t="shared" si="13"/>
        <v>-1.21</v>
      </c>
      <c r="EW41" s="129">
        <f t="shared" si="14"/>
        <v>-1.5200000000000005</v>
      </c>
      <c r="EX41" s="129">
        <f t="shared" si="15"/>
        <v>-2.1999999999999993</v>
      </c>
      <c r="EY41" s="129">
        <f t="shared" si="16"/>
        <v>0.35999999999999943</v>
      </c>
      <c r="EZ41" s="129">
        <f t="shared" si="17"/>
        <v>0.91000000000000014</v>
      </c>
      <c r="FA41" s="3" t="s">
        <v>6</v>
      </c>
      <c r="FB41" s="3">
        <v>29</v>
      </c>
      <c r="FC41" s="2">
        <v>20</v>
      </c>
      <c r="FD41" s="2">
        <v>14</v>
      </c>
    </row>
    <row r="42" spans="1:160" ht="14">
      <c r="A42" s="2" t="s">
        <v>1369</v>
      </c>
      <c r="B42" s="2" t="s">
        <v>1666</v>
      </c>
      <c r="C42" s="2">
        <v>13</v>
      </c>
      <c r="D42" s="2">
        <v>1</v>
      </c>
      <c r="E42" s="2">
        <v>46633615</v>
      </c>
      <c r="F42" s="2" t="s">
        <v>91</v>
      </c>
      <c r="G42" s="1" t="s">
        <v>508</v>
      </c>
      <c r="H42" s="15" t="s">
        <v>95</v>
      </c>
      <c r="I42" s="1">
        <v>1</v>
      </c>
      <c r="J42" s="2">
        <v>165.4</v>
      </c>
      <c r="K42" s="2">
        <v>49.9</v>
      </c>
      <c r="L42" s="2" t="s">
        <v>1370</v>
      </c>
      <c r="M42" s="2" t="s">
        <v>1250</v>
      </c>
      <c r="N42" s="2"/>
      <c r="O42" s="2" t="s">
        <v>505</v>
      </c>
      <c r="P42" s="30"/>
      <c r="Q42" s="30" t="s">
        <v>503</v>
      </c>
      <c r="R42" s="30" t="s">
        <v>504</v>
      </c>
      <c r="S42" s="30"/>
      <c r="T42" s="3" t="s">
        <v>17</v>
      </c>
      <c r="U42" s="3">
        <v>24</v>
      </c>
      <c r="V42" s="2">
        <v>23</v>
      </c>
      <c r="W42" s="2">
        <v>14</v>
      </c>
      <c r="X42" s="2" t="s">
        <v>506</v>
      </c>
      <c r="Y42" s="33"/>
      <c r="Z42" s="3" t="s">
        <v>101</v>
      </c>
      <c r="AA42" s="3">
        <v>50</v>
      </c>
      <c r="AB42" s="2">
        <v>41</v>
      </c>
      <c r="AC42" s="2">
        <v>41</v>
      </c>
      <c r="AD42" s="2"/>
      <c r="AE42" s="33" t="s">
        <v>242</v>
      </c>
      <c r="AF42" s="12" t="s">
        <v>138</v>
      </c>
      <c r="AG42" s="12">
        <v>35</v>
      </c>
      <c r="AH42" s="13">
        <v>31</v>
      </c>
      <c r="AI42" s="13">
        <v>33</v>
      </c>
      <c r="AJ42" s="13"/>
      <c r="AK42" s="34" t="s">
        <v>180</v>
      </c>
      <c r="AL42" s="2" t="s">
        <v>218</v>
      </c>
      <c r="AM42" s="2" t="s">
        <v>150</v>
      </c>
      <c r="AN42" s="2" t="s">
        <v>507</v>
      </c>
      <c r="AO42" s="2" t="s">
        <v>302</v>
      </c>
      <c r="AP42" s="2" t="s">
        <v>87</v>
      </c>
      <c r="AQ42" s="1" t="s">
        <v>176</v>
      </c>
      <c r="AR42" s="2" t="s">
        <v>89</v>
      </c>
      <c r="AS42" s="1" t="s">
        <v>152</v>
      </c>
      <c r="AT42" s="2" t="s">
        <v>93</v>
      </c>
      <c r="AU42" s="14" t="s">
        <v>509</v>
      </c>
      <c r="AV42" s="14">
        <v>1</v>
      </c>
      <c r="AW42" s="104">
        <v>3.78</v>
      </c>
      <c r="AX42" s="114">
        <v>2.99</v>
      </c>
      <c r="AY42" s="115">
        <v>2.13</v>
      </c>
      <c r="AZ42" s="114">
        <v>2.61</v>
      </c>
      <c r="BA42" s="106">
        <v>3.14</v>
      </c>
      <c r="BB42" s="108">
        <v>3.13</v>
      </c>
      <c r="BC42" s="106">
        <v>3.12</v>
      </c>
      <c r="BD42" s="108">
        <v>2.34</v>
      </c>
      <c r="BE42" s="107">
        <v>2.11</v>
      </c>
      <c r="BF42" s="106">
        <v>2.73</v>
      </c>
      <c r="BG42" s="106">
        <v>4.47</v>
      </c>
      <c r="BH42" s="106">
        <v>2.12</v>
      </c>
      <c r="BI42" s="106">
        <v>2.74</v>
      </c>
      <c r="BJ42" s="8">
        <v>3.73</v>
      </c>
      <c r="BK42" s="5">
        <v>4.97</v>
      </c>
      <c r="BL42" s="9">
        <v>9.11</v>
      </c>
      <c r="BM42" s="4">
        <v>12.11</v>
      </c>
      <c r="BN42" s="98"/>
      <c r="BO42" s="4">
        <v>4.6900000000000004</v>
      </c>
      <c r="BP42" s="39">
        <v>3.28</v>
      </c>
      <c r="BQ42" s="5">
        <v>2.4700000000000002</v>
      </c>
      <c r="BR42" s="5">
        <v>2.2400000000000002</v>
      </c>
      <c r="BS42" s="7">
        <v>2.66</v>
      </c>
      <c r="BT42" s="8">
        <v>2.13</v>
      </c>
      <c r="BU42" s="7">
        <v>2.87</v>
      </c>
      <c r="BV42" s="8">
        <v>3.23</v>
      </c>
      <c r="BW42" s="6">
        <v>3.07</v>
      </c>
      <c r="BX42" s="7">
        <v>3.18</v>
      </c>
      <c r="BY42" s="7">
        <v>4.83</v>
      </c>
      <c r="BZ42" s="7">
        <v>3.07</v>
      </c>
      <c r="CA42" s="7">
        <v>3.5</v>
      </c>
      <c r="CB42" s="8">
        <v>5.41</v>
      </c>
      <c r="CC42" s="5">
        <v>5.13</v>
      </c>
      <c r="CD42" s="9">
        <v>7.97</v>
      </c>
      <c r="CE42" s="4">
        <v>12.31</v>
      </c>
      <c r="CF42" s="98"/>
      <c r="CG42" s="16">
        <v>27.86</v>
      </c>
      <c r="CH42" s="40">
        <v>30.97</v>
      </c>
      <c r="CI42" s="23">
        <v>31.74</v>
      </c>
      <c r="CJ42" s="40">
        <v>32.85</v>
      </c>
      <c r="CK42" s="17">
        <v>34.409999999999997</v>
      </c>
      <c r="CL42" s="19">
        <v>35.53</v>
      </c>
      <c r="CM42" s="17">
        <v>39.08</v>
      </c>
      <c r="CN42" s="19">
        <v>40.75</v>
      </c>
      <c r="CO42" s="18">
        <v>38.96</v>
      </c>
      <c r="CP42" s="17">
        <v>38.799999999999997</v>
      </c>
      <c r="CQ42" s="17">
        <v>40.380000000000003</v>
      </c>
      <c r="CR42" s="17">
        <v>42.19</v>
      </c>
      <c r="CS42" s="17">
        <v>46.16</v>
      </c>
      <c r="CT42" s="19">
        <v>49.09</v>
      </c>
      <c r="CU42" s="23">
        <v>48.37</v>
      </c>
      <c r="CV42" s="20">
        <v>45.83</v>
      </c>
      <c r="CW42" s="16">
        <v>40.700000000000003</v>
      </c>
      <c r="CX42" s="100"/>
      <c r="CY42" s="16">
        <v>26.01</v>
      </c>
      <c r="CZ42" s="40">
        <v>30.64</v>
      </c>
      <c r="DA42" s="23">
        <v>32.590000000000003</v>
      </c>
      <c r="DB42" s="23">
        <v>32.909999999999997</v>
      </c>
      <c r="DC42" s="17">
        <v>35.29</v>
      </c>
      <c r="DD42" s="19">
        <v>35.36</v>
      </c>
      <c r="DE42" s="17">
        <v>38.9</v>
      </c>
      <c r="DF42" s="19">
        <v>40.89</v>
      </c>
      <c r="DG42" s="18">
        <v>38.46</v>
      </c>
      <c r="DH42" s="17">
        <v>38.4</v>
      </c>
      <c r="DI42" s="17">
        <v>40.18</v>
      </c>
      <c r="DJ42" s="17">
        <v>42.19</v>
      </c>
      <c r="DK42" s="17">
        <v>47.23</v>
      </c>
      <c r="DL42" s="19">
        <v>49.46</v>
      </c>
      <c r="DM42" s="23">
        <v>47.89</v>
      </c>
      <c r="DN42" s="20">
        <v>45.81</v>
      </c>
      <c r="DO42" s="16">
        <v>40.43</v>
      </c>
      <c r="DP42" s="100"/>
      <c r="DQ42" s="16">
        <v>4</v>
      </c>
      <c r="DR42" s="23">
        <v>4</v>
      </c>
      <c r="DS42" s="23">
        <v>5</v>
      </c>
      <c r="DT42" s="23">
        <v>4</v>
      </c>
      <c r="DU42" s="17">
        <v>0</v>
      </c>
      <c r="DV42" s="17">
        <v>-3</v>
      </c>
      <c r="DW42" s="17">
        <v>-8</v>
      </c>
      <c r="DX42" s="17">
        <v>-14</v>
      </c>
      <c r="DY42" s="17">
        <v>-13</v>
      </c>
      <c r="DZ42" s="17">
        <v>-9</v>
      </c>
      <c r="EA42" s="17">
        <v>0</v>
      </c>
      <c r="EB42" s="17">
        <v>8</v>
      </c>
      <c r="EC42" s="17">
        <v>13</v>
      </c>
      <c r="ED42" s="17">
        <v>15</v>
      </c>
      <c r="EE42" s="23">
        <v>14</v>
      </c>
      <c r="EF42" s="20">
        <v>10</v>
      </c>
      <c r="EG42" s="20">
        <v>6</v>
      </c>
      <c r="EH42" s="101"/>
      <c r="EJ42" s="129">
        <f t="shared" si="1"/>
        <v>-0.91000000000000059</v>
      </c>
      <c r="EK42" s="129">
        <f t="shared" si="2"/>
        <v>-0.28999999999999959</v>
      </c>
      <c r="EL42" s="129">
        <f t="shared" si="3"/>
        <v>-0.3400000000000003</v>
      </c>
      <c r="EM42" s="129">
        <f t="shared" si="4"/>
        <v>0.36999999999999966</v>
      </c>
      <c r="EN42" s="129">
        <f t="shared" si="5"/>
        <v>0.48</v>
      </c>
      <c r="EO42" s="129">
        <f t="shared" si="6"/>
        <v>1</v>
      </c>
      <c r="EP42" s="129">
        <f t="shared" si="7"/>
        <v>0.25</v>
      </c>
      <c r="EQ42" s="129">
        <f t="shared" si="8"/>
        <v>-0.89000000000000012</v>
      </c>
      <c r="ER42" s="129">
        <f t="shared" si="9"/>
        <v>-0.96</v>
      </c>
      <c r="ES42" s="129">
        <f t="shared" si="10"/>
        <v>-0.45000000000000018</v>
      </c>
      <c r="ET42" s="129">
        <f t="shared" si="11"/>
        <v>-0.36000000000000032</v>
      </c>
      <c r="EU42" s="129">
        <f t="shared" si="12"/>
        <v>-0.94999999999999973</v>
      </c>
      <c r="EV42" s="129">
        <f t="shared" si="13"/>
        <v>-0.75999999999999979</v>
      </c>
      <c r="EW42" s="129">
        <f t="shared" si="14"/>
        <v>-1.6800000000000002</v>
      </c>
      <c r="EX42" s="129">
        <f t="shared" si="15"/>
        <v>-0.16000000000000014</v>
      </c>
      <c r="EY42" s="129">
        <f t="shared" si="16"/>
        <v>1.1399999999999997</v>
      </c>
      <c r="EZ42" s="129">
        <f t="shared" si="17"/>
        <v>-0.20000000000000107</v>
      </c>
      <c r="FA42" s="3" t="s">
        <v>17</v>
      </c>
      <c r="FB42" s="3">
        <v>24</v>
      </c>
      <c r="FC42" s="2">
        <v>23</v>
      </c>
      <c r="FD42" s="2">
        <v>14</v>
      </c>
    </row>
    <row r="43" spans="1:160" ht="14">
      <c r="A43" s="2" t="s">
        <v>1168</v>
      </c>
      <c r="B43" s="2" t="s">
        <v>1666</v>
      </c>
      <c r="C43" s="2">
        <v>17</v>
      </c>
      <c r="D43" s="2">
        <v>8</v>
      </c>
      <c r="E43" s="2">
        <v>53346041</v>
      </c>
      <c r="F43" s="2" t="s">
        <v>91</v>
      </c>
      <c r="G43" s="1" t="s">
        <v>1132</v>
      </c>
      <c r="H43" s="15" t="s">
        <v>95</v>
      </c>
      <c r="I43" s="1">
        <v>2</v>
      </c>
      <c r="J43" s="2">
        <v>161.80000000000001</v>
      </c>
      <c r="K43" s="2">
        <v>53.2</v>
      </c>
      <c r="L43" s="2" t="s">
        <v>167</v>
      </c>
      <c r="M43" s="2"/>
      <c r="N43" s="2" t="s">
        <v>99</v>
      </c>
      <c r="O43" s="2" t="s">
        <v>201</v>
      </c>
      <c r="P43" s="30"/>
      <c r="Q43" s="30"/>
      <c r="R43" s="30"/>
      <c r="S43" s="30"/>
      <c r="T43" s="3" t="s">
        <v>6</v>
      </c>
      <c r="U43" s="3">
        <v>20</v>
      </c>
      <c r="V43" s="2">
        <v>13</v>
      </c>
      <c r="W43" s="2">
        <v>14</v>
      </c>
      <c r="X43" s="2" t="s">
        <v>1155</v>
      </c>
      <c r="Y43" s="33"/>
      <c r="Z43" s="3" t="s">
        <v>137</v>
      </c>
      <c r="AA43" s="3">
        <v>57</v>
      </c>
      <c r="AB43" s="2">
        <v>42</v>
      </c>
      <c r="AC43" s="2">
        <v>30</v>
      </c>
      <c r="AD43" s="2"/>
      <c r="AE43" s="33" t="s">
        <v>443</v>
      </c>
      <c r="AF43" s="12" t="s">
        <v>116</v>
      </c>
      <c r="AG43" s="12">
        <v>48</v>
      </c>
      <c r="AH43" s="13">
        <v>36</v>
      </c>
      <c r="AI43" s="13">
        <v>31</v>
      </c>
      <c r="AJ43" s="13"/>
      <c r="AK43" s="34" t="s">
        <v>180</v>
      </c>
      <c r="AL43" s="2" t="s">
        <v>341</v>
      </c>
      <c r="AM43" s="2" t="s">
        <v>118</v>
      </c>
      <c r="AN43" s="2" t="s">
        <v>105</v>
      </c>
      <c r="AO43" s="2" t="s">
        <v>444</v>
      </c>
      <c r="AP43" s="2" t="s">
        <v>87</v>
      </c>
      <c r="AQ43" s="1" t="s">
        <v>176</v>
      </c>
      <c r="AR43" s="2" t="s">
        <v>89</v>
      </c>
      <c r="AS43" s="1" t="s">
        <v>108</v>
      </c>
      <c r="AT43" s="2" t="s">
        <v>93</v>
      </c>
      <c r="AU43" s="14" t="s">
        <v>1170</v>
      </c>
      <c r="AV43" s="14">
        <v>1</v>
      </c>
      <c r="AW43" s="104">
        <v>5.1100000000000003</v>
      </c>
      <c r="AX43" s="114">
        <v>2.87</v>
      </c>
      <c r="AY43" s="115">
        <v>1.9</v>
      </c>
      <c r="AZ43" s="107">
        <v>1.76</v>
      </c>
      <c r="BA43" s="106">
        <v>1.78</v>
      </c>
      <c r="BB43" s="108">
        <v>0.95</v>
      </c>
      <c r="BC43" s="106">
        <v>0</v>
      </c>
      <c r="BD43" s="108">
        <v>0.95</v>
      </c>
      <c r="BE43" s="107">
        <v>2.17</v>
      </c>
      <c r="BF43" s="106">
        <v>2.75</v>
      </c>
      <c r="BG43" s="106">
        <v>5.55</v>
      </c>
      <c r="BH43" s="106">
        <v>6.23</v>
      </c>
      <c r="BI43" s="106">
        <v>4.22</v>
      </c>
      <c r="BJ43" s="7">
        <v>3.98</v>
      </c>
      <c r="BK43" s="7">
        <v>5.0199999999999996</v>
      </c>
      <c r="BL43" s="9">
        <v>7.73</v>
      </c>
      <c r="BM43" s="4">
        <v>11.34</v>
      </c>
      <c r="BN43" s="4">
        <v>19.579999999999998</v>
      </c>
      <c r="BO43" s="4">
        <v>5.24</v>
      </c>
      <c r="BP43" s="39">
        <v>2.94</v>
      </c>
      <c r="BQ43" s="5">
        <v>0.95</v>
      </c>
      <c r="BR43" s="7">
        <v>0.45</v>
      </c>
      <c r="BS43" s="7">
        <v>0.99</v>
      </c>
      <c r="BT43" s="8">
        <v>2.25</v>
      </c>
      <c r="BU43" s="7">
        <v>2.66</v>
      </c>
      <c r="BV43" s="8">
        <v>3.76</v>
      </c>
      <c r="BW43" s="6">
        <v>4.0199999999999996</v>
      </c>
      <c r="BX43" s="7">
        <v>3.51</v>
      </c>
      <c r="BY43" s="7">
        <v>5.29</v>
      </c>
      <c r="BZ43" s="7">
        <v>7.84</v>
      </c>
      <c r="CA43" s="7">
        <v>5.07</v>
      </c>
      <c r="CB43" s="7">
        <v>4.5599999999999996</v>
      </c>
      <c r="CC43" s="7">
        <v>5.07</v>
      </c>
      <c r="CD43" s="9">
        <v>6.99</v>
      </c>
      <c r="CE43" s="4">
        <v>12.17</v>
      </c>
      <c r="CF43" s="4">
        <v>19.46</v>
      </c>
      <c r="CG43" s="16">
        <v>26.81</v>
      </c>
      <c r="CH43" s="40">
        <v>30.25</v>
      </c>
      <c r="CI43" s="5">
        <v>32.29</v>
      </c>
      <c r="CJ43" s="7">
        <v>31.83</v>
      </c>
      <c r="CK43" s="17">
        <v>35.549999999999997</v>
      </c>
      <c r="CL43" s="19">
        <v>36.159999999999997</v>
      </c>
      <c r="CM43" s="17">
        <v>36.17</v>
      </c>
      <c r="CN43" s="19">
        <v>37.18</v>
      </c>
      <c r="CO43" s="18">
        <v>36.71</v>
      </c>
      <c r="CP43" s="17">
        <v>37.270000000000003</v>
      </c>
      <c r="CQ43" s="17">
        <v>37.06</v>
      </c>
      <c r="CR43" s="17">
        <v>39.64</v>
      </c>
      <c r="CS43" s="7">
        <v>43.27</v>
      </c>
      <c r="CT43" s="7">
        <v>45.94</v>
      </c>
      <c r="CU43" s="17">
        <v>46.01</v>
      </c>
      <c r="CV43" s="20">
        <v>43.23</v>
      </c>
      <c r="CW43" s="16">
        <v>40.43</v>
      </c>
      <c r="CX43" s="16">
        <v>40.32</v>
      </c>
      <c r="CY43" s="16">
        <v>27.01</v>
      </c>
      <c r="CZ43" s="40">
        <v>30.02</v>
      </c>
      <c r="DA43" s="5">
        <v>31.63</v>
      </c>
      <c r="DB43" s="7">
        <v>35.25</v>
      </c>
      <c r="DC43" s="17">
        <v>36.83</v>
      </c>
      <c r="DD43" s="19">
        <v>36.19</v>
      </c>
      <c r="DE43" s="17">
        <v>36.67</v>
      </c>
      <c r="DF43" s="19">
        <v>36.97</v>
      </c>
      <c r="DG43" s="18">
        <v>36.049999999999997</v>
      </c>
      <c r="DH43" s="17">
        <v>37.450000000000003</v>
      </c>
      <c r="DI43" s="17">
        <v>37.75</v>
      </c>
      <c r="DJ43" s="17">
        <v>39.81</v>
      </c>
      <c r="DK43" s="7">
        <v>43.39</v>
      </c>
      <c r="DL43" s="7">
        <v>45.65</v>
      </c>
      <c r="DM43" s="17">
        <v>46.51</v>
      </c>
      <c r="DN43" s="20">
        <v>42.87</v>
      </c>
      <c r="DO43" s="16">
        <v>39.840000000000003</v>
      </c>
      <c r="DP43" s="16">
        <v>39.630000000000003</v>
      </c>
      <c r="DQ43" s="16">
        <v>0</v>
      </c>
      <c r="DR43" s="40">
        <v>2</v>
      </c>
      <c r="DS43" s="23">
        <v>3</v>
      </c>
      <c r="DT43" s="17">
        <v>1</v>
      </c>
      <c r="DU43" s="17">
        <v>0</v>
      </c>
      <c r="DV43" s="19">
        <v>-5</v>
      </c>
      <c r="DW43" s="17">
        <v>-10</v>
      </c>
      <c r="DX43" s="19">
        <v>-12</v>
      </c>
      <c r="DY43" s="18">
        <v>-10</v>
      </c>
      <c r="DZ43" s="17">
        <v>-6</v>
      </c>
      <c r="EA43" s="17">
        <v>11</v>
      </c>
      <c r="EB43" s="17">
        <v>15</v>
      </c>
      <c r="EC43" s="17">
        <v>18</v>
      </c>
      <c r="ED43" s="19">
        <v>18</v>
      </c>
      <c r="EE43" s="17">
        <v>18</v>
      </c>
      <c r="EF43" s="20">
        <v>9</v>
      </c>
      <c r="EG43" s="16">
        <v>6</v>
      </c>
      <c r="EH43" s="16">
        <v>6</v>
      </c>
      <c r="EJ43" s="129">
        <f t="shared" si="1"/>
        <v>-0.12999999999999989</v>
      </c>
      <c r="EK43" s="129">
        <f t="shared" si="2"/>
        <v>-6.999999999999984E-2</v>
      </c>
      <c r="EL43" s="129">
        <f t="shared" si="3"/>
        <v>0.95</v>
      </c>
      <c r="EM43" s="129">
        <f t="shared" si="4"/>
        <v>1.31</v>
      </c>
      <c r="EN43" s="129">
        <f t="shared" si="5"/>
        <v>0.79</v>
      </c>
      <c r="EO43" s="129">
        <f t="shared" si="6"/>
        <v>-1.3</v>
      </c>
      <c r="EP43" s="129">
        <f t="shared" si="7"/>
        <v>-2.66</v>
      </c>
      <c r="EQ43" s="129">
        <f t="shared" si="8"/>
        <v>-2.8099999999999996</v>
      </c>
      <c r="ER43" s="129">
        <f t="shared" si="9"/>
        <v>-1.8499999999999996</v>
      </c>
      <c r="ES43" s="129">
        <f t="shared" si="10"/>
        <v>-0.75999999999999979</v>
      </c>
      <c r="ET43" s="129">
        <f t="shared" si="11"/>
        <v>0.25999999999999979</v>
      </c>
      <c r="EU43" s="129">
        <f t="shared" si="12"/>
        <v>-1.6099999999999994</v>
      </c>
      <c r="EV43" s="129">
        <f t="shared" si="13"/>
        <v>-0.85000000000000053</v>
      </c>
      <c r="EW43" s="129">
        <f t="shared" si="14"/>
        <v>-0.57999999999999963</v>
      </c>
      <c r="EX43" s="129">
        <f t="shared" si="15"/>
        <v>-5.0000000000000711E-2</v>
      </c>
      <c r="EY43" s="129">
        <f t="shared" si="16"/>
        <v>0.74000000000000021</v>
      </c>
      <c r="EZ43" s="129">
        <f t="shared" si="17"/>
        <v>-0.83000000000000007</v>
      </c>
      <c r="FA43" s="3" t="s">
        <v>6</v>
      </c>
      <c r="FB43" s="3">
        <v>20</v>
      </c>
      <c r="FC43" s="2">
        <v>13</v>
      </c>
      <c r="FD43" s="2">
        <v>14</v>
      </c>
    </row>
    <row r="44" spans="1:160" ht="14">
      <c r="A44" s="2" t="s">
        <v>949</v>
      </c>
      <c r="B44" s="2" t="s">
        <v>1666</v>
      </c>
      <c r="C44" s="2">
        <v>15</v>
      </c>
      <c r="D44" s="2">
        <v>8</v>
      </c>
      <c r="E44" s="2">
        <v>49647118</v>
      </c>
      <c r="F44" s="2" t="s">
        <v>91</v>
      </c>
      <c r="G44" s="1" t="s">
        <v>320</v>
      </c>
      <c r="H44" s="14"/>
      <c r="I44" s="1"/>
      <c r="J44" s="2">
        <v>165.2</v>
      </c>
      <c r="K44" s="2">
        <v>51.4</v>
      </c>
      <c r="L44" s="2" t="s">
        <v>167</v>
      </c>
      <c r="M44" s="2"/>
      <c r="N44" s="2" t="s">
        <v>79</v>
      </c>
      <c r="O44" s="2" t="s">
        <v>329</v>
      </c>
      <c r="P44" s="30"/>
      <c r="Q44" s="30"/>
      <c r="R44" s="30"/>
      <c r="S44" s="30"/>
      <c r="T44" s="3" t="s">
        <v>17</v>
      </c>
      <c r="U44" s="3">
        <v>28</v>
      </c>
      <c r="V44" s="2">
        <v>19</v>
      </c>
      <c r="W44" s="2">
        <v>15</v>
      </c>
      <c r="X44" s="2" t="s">
        <v>280</v>
      </c>
      <c r="Y44" s="33"/>
      <c r="Z44" s="3" t="s">
        <v>318</v>
      </c>
      <c r="AA44" s="3">
        <v>45</v>
      </c>
      <c r="AB44" s="2">
        <v>32</v>
      </c>
      <c r="AC44" s="2">
        <v>23</v>
      </c>
      <c r="AD44" s="2"/>
      <c r="AE44" s="33" t="s">
        <v>88</v>
      </c>
      <c r="AF44" s="12" t="s">
        <v>261</v>
      </c>
      <c r="AG44" s="12">
        <v>29</v>
      </c>
      <c r="AH44" s="13">
        <v>21</v>
      </c>
      <c r="AI44" s="13">
        <v>7</v>
      </c>
      <c r="AJ44" s="13"/>
      <c r="AK44" s="34" t="s">
        <v>131</v>
      </c>
      <c r="AL44" s="2" t="s">
        <v>272</v>
      </c>
      <c r="AM44" s="2" t="s">
        <v>265</v>
      </c>
      <c r="AN44" s="2" t="s">
        <v>342</v>
      </c>
      <c r="AO44" s="2" t="s">
        <v>953</v>
      </c>
      <c r="AP44" s="2" t="s">
        <v>87</v>
      </c>
      <c r="AQ44" s="1"/>
      <c r="AR44" s="2" t="s">
        <v>89</v>
      </c>
      <c r="AS44" s="1"/>
      <c r="AT44" s="2" t="s">
        <v>93</v>
      </c>
      <c r="AU44" s="14" t="s">
        <v>283</v>
      </c>
      <c r="AV44" s="14">
        <v>1</v>
      </c>
      <c r="AW44" s="104">
        <v>4.13</v>
      </c>
      <c r="AX44" s="105">
        <v>2.75</v>
      </c>
      <c r="AY44" s="109">
        <v>1.99</v>
      </c>
      <c r="AZ44" s="107">
        <v>1.39</v>
      </c>
      <c r="BA44" s="106">
        <v>2.2400000000000002</v>
      </c>
      <c r="BB44" s="108">
        <v>1.1200000000000001</v>
      </c>
      <c r="BC44" s="106">
        <v>1.42</v>
      </c>
      <c r="BD44" s="108">
        <v>1.18</v>
      </c>
      <c r="BE44" s="107">
        <v>2.14</v>
      </c>
      <c r="BF44" s="106">
        <v>3.88</v>
      </c>
      <c r="BG44" s="106">
        <v>7.38</v>
      </c>
      <c r="BH44" s="106">
        <v>7.26</v>
      </c>
      <c r="BI44" s="106">
        <v>2.89</v>
      </c>
      <c r="BJ44" s="8">
        <v>4.41</v>
      </c>
      <c r="BK44" s="9">
        <v>5.78</v>
      </c>
      <c r="BL44" s="9">
        <v>6.97</v>
      </c>
      <c r="BM44" s="4">
        <v>10.78</v>
      </c>
      <c r="BN44" s="4">
        <v>18.82</v>
      </c>
      <c r="BO44" s="4">
        <v>3.78</v>
      </c>
      <c r="BP44" s="26">
        <v>2.2200000000000002</v>
      </c>
      <c r="BQ44" s="25">
        <v>1.1100000000000001</v>
      </c>
      <c r="BR44" s="53">
        <v>0.62</v>
      </c>
      <c r="BS44" s="53">
        <v>0.9</v>
      </c>
      <c r="BT44" s="54">
        <v>1.25</v>
      </c>
      <c r="BU44" s="53">
        <v>1.86</v>
      </c>
      <c r="BV44" s="54">
        <v>2.27</v>
      </c>
      <c r="BW44" s="55">
        <v>1.9</v>
      </c>
      <c r="BX44" s="53">
        <v>3.07</v>
      </c>
      <c r="BY44" s="53">
        <v>6.93</v>
      </c>
      <c r="BZ44" s="53">
        <v>7.94</v>
      </c>
      <c r="CA44" s="7">
        <v>3.64</v>
      </c>
      <c r="CB44" s="8">
        <v>4.34</v>
      </c>
      <c r="CC44" s="9">
        <v>5.66</v>
      </c>
      <c r="CD44" s="9">
        <v>7.78</v>
      </c>
      <c r="CE44" s="4">
        <v>11.63</v>
      </c>
      <c r="CF44" s="4">
        <v>17.190000000000001</v>
      </c>
      <c r="CG44" s="16">
        <v>26.32</v>
      </c>
      <c r="CH44" s="38">
        <v>33.08</v>
      </c>
      <c r="CI44" s="20">
        <v>34.770000000000003</v>
      </c>
      <c r="CJ44" s="18">
        <v>35.43</v>
      </c>
      <c r="CK44" s="17">
        <v>36.1</v>
      </c>
      <c r="CL44" s="19">
        <v>36.17</v>
      </c>
      <c r="CM44" s="17">
        <v>37.28</v>
      </c>
      <c r="CN44" s="19">
        <v>38.409999999999997</v>
      </c>
      <c r="CO44" s="18">
        <v>39.729999999999997</v>
      </c>
      <c r="CP44" s="17">
        <v>39.57</v>
      </c>
      <c r="CQ44" s="17">
        <v>39.36</v>
      </c>
      <c r="CR44" s="17">
        <v>40.25</v>
      </c>
      <c r="CS44" s="17">
        <v>41.99</v>
      </c>
      <c r="CT44" s="19">
        <v>43.4</v>
      </c>
      <c r="CU44" s="20">
        <v>45.58</v>
      </c>
      <c r="CV44" s="20">
        <v>43.39</v>
      </c>
      <c r="CW44" s="16">
        <v>43.07</v>
      </c>
      <c r="CX44" s="16">
        <v>41.67</v>
      </c>
      <c r="CY44" s="16">
        <v>26.78</v>
      </c>
      <c r="CZ44" s="38">
        <v>33.54</v>
      </c>
      <c r="DA44" s="20">
        <v>34.75</v>
      </c>
      <c r="DB44" s="17">
        <v>35.36</v>
      </c>
      <c r="DC44" s="17">
        <v>36.19</v>
      </c>
      <c r="DD44" s="19">
        <v>35.29</v>
      </c>
      <c r="DE44" s="17">
        <v>37.020000000000003</v>
      </c>
      <c r="DF44" s="19">
        <v>37.64</v>
      </c>
      <c r="DG44" s="18">
        <v>38.28</v>
      </c>
      <c r="DH44" s="17">
        <v>38.659999999999997</v>
      </c>
      <c r="DI44" s="17">
        <v>39.799999999999997</v>
      </c>
      <c r="DJ44" s="17">
        <v>40.869999999999997</v>
      </c>
      <c r="DK44" s="17">
        <v>41.92</v>
      </c>
      <c r="DL44" s="19">
        <v>44.29</v>
      </c>
      <c r="DM44" s="20">
        <v>45.9</v>
      </c>
      <c r="DN44" s="20">
        <v>43.25</v>
      </c>
      <c r="DO44" s="16">
        <v>42.57</v>
      </c>
      <c r="DP44" s="16">
        <v>40.89</v>
      </c>
      <c r="DQ44" s="16">
        <v>0</v>
      </c>
      <c r="DR44" s="20">
        <v>1</v>
      </c>
      <c r="DS44" s="20">
        <v>1</v>
      </c>
      <c r="DT44" s="17">
        <v>0</v>
      </c>
      <c r="DU44" s="17">
        <v>-2</v>
      </c>
      <c r="DV44" s="17">
        <v>-7</v>
      </c>
      <c r="DW44" s="17">
        <v>-10</v>
      </c>
      <c r="DX44" s="17">
        <v>-10</v>
      </c>
      <c r="DY44" s="17">
        <v>-12</v>
      </c>
      <c r="DZ44" s="17">
        <v>-13</v>
      </c>
      <c r="EA44" s="17">
        <v>-13</v>
      </c>
      <c r="EB44" s="17">
        <v>-10</v>
      </c>
      <c r="EC44" s="17">
        <v>-4</v>
      </c>
      <c r="ED44" s="17">
        <v>-2</v>
      </c>
      <c r="EE44" s="20">
        <v>2</v>
      </c>
      <c r="EF44" s="20">
        <v>1</v>
      </c>
      <c r="EG44" s="20">
        <v>0</v>
      </c>
      <c r="EH44" s="20">
        <v>0</v>
      </c>
      <c r="EJ44" s="129">
        <f t="shared" si="1"/>
        <v>0.35000000000000009</v>
      </c>
      <c r="EK44" s="129">
        <f t="shared" si="2"/>
        <v>0.5299999999999998</v>
      </c>
      <c r="EL44" s="129">
        <f t="shared" si="3"/>
        <v>0.87999999999999989</v>
      </c>
      <c r="EM44" s="129">
        <f t="shared" si="4"/>
        <v>0.76999999999999991</v>
      </c>
      <c r="EN44" s="129">
        <f t="shared" si="5"/>
        <v>1.3400000000000003</v>
      </c>
      <c r="EO44" s="129">
        <f t="shared" si="6"/>
        <v>-0.12999999999999989</v>
      </c>
      <c r="EP44" s="129">
        <f t="shared" si="7"/>
        <v>-0.44000000000000017</v>
      </c>
      <c r="EQ44" s="129">
        <f t="shared" si="8"/>
        <v>-1.0900000000000001</v>
      </c>
      <c r="ER44" s="129">
        <f t="shared" si="9"/>
        <v>0.24000000000000021</v>
      </c>
      <c r="ES44" s="129">
        <f t="shared" si="10"/>
        <v>0.81</v>
      </c>
      <c r="ET44" s="129">
        <f t="shared" si="11"/>
        <v>0.45000000000000018</v>
      </c>
      <c r="EU44" s="129">
        <f t="shared" si="12"/>
        <v>-0.6800000000000006</v>
      </c>
      <c r="EV44" s="129">
        <f t="shared" si="13"/>
        <v>-0.75</v>
      </c>
      <c r="EW44" s="129">
        <f t="shared" si="14"/>
        <v>7.0000000000000284E-2</v>
      </c>
      <c r="EX44" s="129">
        <f t="shared" si="15"/>
        <v>0.12000000000000011</v>
      </c>
      <c r="EY44" s="129">
        <f t="shared" si="16"/>
        <v>-0.8100000000000005</v>
      </c>
      <c r="EZ44" s="129">
        <f t="shared" si="17"/>
        <v>-0.85000000000000142</v>
      </c>
      <c r="FA44" s="3" t="s">
        <v>17</v>
      </c>
      <c r="FB44" s="3">
        <v>28</v>
      </c>
      <c r="FC44" s="2">
        <v>19</v>
      </c>
      <c r="FD44" s="2">
        <v>15</v>
      </c>
    </row>
    <row r="45" spans="1:160" ht="14">
      <c r="A45" s="2" t="s">
        <v>1042</v>
      </c>
      <c r="B45" s="2" t="s">
        <v>1666</v>
      </c>
      <c r="C45" s="2">
        <v>15</v>
      </c>
      <c r="D45" s="2">
        <v>1</v>
      </c>
      <c r="E45" s="2">
        <v>51622237</v>
      </c>
      <c r="F45" s="2" t="s">
        <v>91</v>
      </c>
      <c r="G45" s="1" t="s">
        <v>1047</v>
      </c>
      <c r="H45" s="14"/>
      <c r="I45" s="1"/>
      <c r="J45" s="2">
        <v>159</v>
      </c>
      <c r="K45" s="2">
        <v>55.8</v>
      </c>
      <c r="L45" s="2" t="s">
        <v>167</v>
      </c>
      <c r="M45" s="2"/>
      <c r="N45" s="2" t="s">
        <v>79</v>
      </c>
      <c r="O45" s="2" t="s">
        <v>80</v>
      </c>
      <c r="P45" s="30"/>
      <c r="Q45" s="30"/>
      <c r="R45" s="30"/>
      <c r="S45" s="30"/>
      <c r="T45" s="2" t="s">
        <v>17</v>
      </c>
      <c r="U45" s="2">
        <v>23</v>
      </c>
      <c r="V45" s="2">
        <v>21</v>
      </c>
      <c r="W45" s="2">
        <v>15</v>
      </c>
      <c r="X45" s="2" t="s">
        <v>1045</v>
      </c>
      <c r="Y45" s="2"/>
      <c r="Z45" s="3" t="s">
        <v>318</v>
      </c>
      <c r="AA45" s="3">
        <v>49</v>
      </c>
      <c r="AB45" s="2">
        <v>31</v>
      </c>
      <c r="AC45" s="2">
        <v>17</v>
      </c>
      <c r="AD45" s="2"/>
      <c r="AE45" s="33" t="s">
        <v>443</v>
      </c>
      <c r="AF45" s="3" t="s">
        <v>473</v>
      </c>
      <c r="AG45" s="3">
        <v>29</v>
      </c>
      <c r="AH45" s="2">
        <v>22</v>
      </c>
      <c r="AI45" s="2">
        <v>5</v>
      </c>
      <c r="AJ45" s="2"/>
      <c r="AK45" s="33" t="s">
        <v>197</v>
      </c>
      <c r="AL45" s="2" t="s">
        <v>1046</v>
      </c>
      <c r="AM45" s="2" t="s">
        <v>336</v>
      </c>
      <c r="AN45" s="2" t="s">
        <v>812</v>
      </c>
      <c r="AO45" s="2" t="s">
        <v>313</v>
      </c>
      <c r="AP45" s="2" t="s">
        <v>87</v>
      </c>
      <c r="AQ45" s="1"/>
      <c r="AR45" s="2" t="s">
        <v>89</v>
      </c>
      <c r="AS45" s="1"/>
      <c r="AT45" s="2" t="s">
        <v>93</v>
      </c>
      <c r="AU45" s="14" t="s">
        <v>477</v>
      </c>
      <c r="AV45" s="14">
        <v>1</v>
      </c>
      <c r="AW45" s="104">
        <v>4.24</v>
      </c>
      <c r="AX45" s="105">
        <v>2.62</v>
      </c>
      <c r="AY45" s="109">
        <v>3.05</v>
      </c>
      <c r="AZ45" s="107">
        <v>3.24</v>
      </c>
      <c r="BA45" s="106">
        <v>2.76</v>
      </c>
      <c r="BB45" s="108">
        <v>2.8</v>
      </c>
      <c r="BC45" s="106">
        <v>2.2799999999999998</v>
      </c>
      <c r="BD45" s="108">
        <v>0</v>
      </c>
      <c r="BE45" s="107">
        <v>1.57</v>
      </c>
      <c r="BF45" s="106">
        <v>3.02</v>
      </c>
      <c r="BG45" s="106">
        <v>6.95</v>
      </c>
      <c r="BH45" s="106">
        <v>5.7</v>
      </c>
      <c r="BI45" s="106">
        <v>3.56</v>
      </c>
      <c r="BJ45" s="9">
        <v>3.8</v>
      </c>
      <c r="BK45" s="4">
        <v>4.91</v>
      </c>
      <c r="BL45" s="9">
        <v>6.21</v>
      </c>
      <c r="BM45" s="9">
        <v>13.55</v>
      </c>
      <c r="BN45" s="4">
        <v>17.989999999999998</v>
      </c>
      <c r="BO45" s="4">
        <v>3.62</v>
      </c>
      <c r="BP45" s="26">
        <v>2.52</v>
      </c>
      <c r="BQ45" s="25">
        <v>1.78</v>
      </c>
      <c r="BR45" s="53">
        <v>1.96</v>
      </c>
      <c r="BS45" s="53">
        <v>1.88</v>
      </c>
      <c r="BT45" s="54">
        <v>1.87</v>
      </c>
      <c r="BU45" s="53">
        <v>2.13</v>
      </c>
      <c r="BV45" s="54">
        <v>2.4900000000000002</v>
      </c>
      <c r="BW45" s="55">
        <v>2.66</v>
      </c>
      <c r="BX45" s="53">
        <v>2.3199999999999998</v>
      </c>
      <c r="BY45" s="53">
        <v>5.6</v>
      </c>
      <c r="BZ45" s="53">
        <v>4.91</v>
      </c>
      <c r="CA45" s="7">
        <v>3.3</v>
      </c>
      <c r="CB45" s="9">
        <v>2.63</v>
      </c>
      <c r="CC45" s="4">
        <v>5.17</v>
      </c>
      <c r="CD45" s="9">
        <v>6.95</v>
      </c>
      <c r="CE45" s="9">
        <v>12.51</v>
      </c>
      <c r="CF45" s="4">
        <v>19.43</v>
      </c>
      <c r="CG45" s="16">
        <v>27.73</v>
      </c>
      <c r="CH45" s="38">
        <v>31.03</v>
      </c>
      <c r="CI45" s="20">
        <v>35.19</v>
      </c>
      <c r="CJ45" s="18">
        <v>37.14</v>
      </c>
      <c r="CK45" s="17">
        <v>38.130000000000003</v>
      </c>
      <c r="CL45" s="19">
        <v>38.89</v>
      </c>
      <c r="CM45" s="17">
        <v>39.64</v>
      </c>
      <c r="CN45" s="19">
        <v>40.21</v>
      </c>
      <c r="CO45" s="18">
        <v>39.880000000000003</v>
      </c>
      <c r="CP45" s="17">
        <v>39.6</v>
      </c>
      <c r="CQ45" s="17">
        <v>39.46</v>
      </c>
      <c r="CR45" s="17">
        <v>41.05</v>
      </c>
      <c r="CS45" s="17">
        <v>44.8</v>
      </c>
      <c r="CT45" s="20">
        <v>44.23</v>
      </c>
      <c r="CU45" s="16">
        <v>45.71</v>
      </c>
      <c r="CV45" s="20">
        <v>43.85</v>
      </c>
      <c r="CW45" s="20">
        <v>41.66</v>
      </c>
      <c r="CX45" s="16">
        <v>39.24</v>
      </c>
      <c r="CY45" s="16">
        <v>28.56</v>
      </c>
      <c r="CZ45" s="38">
        <v>30.94</v>
      </c>
      <c r="DA45" s="20">
        <v>35.08</v>
      </c>
      <c r="DB45" s="17">
        <v>37.590000000000003</v>
      </c>
      <c r="DC45" s="17">
        <v>38.11</v>
      </c>
      <c r="DD45" s="19">
        <v>38.44</v>
      </c>
      <c r="DE45" s="17">
        <v>39.5</v>
      </c>
      <c r="DF45" s="19">
        <v>40.57</v>
      </c>
      <c r="DG45" s="18">
        <v>39.36</v>
      </c>
      <c r="DH45" s="17">
        <v>39.270000000000003</v>
      </c>
      <c r="DI45" s="17">
        <v>39.54</v>
      </c>
      <c r="DJ45" s="17">
        <v>42.29</v>
      </c>
      <c r="DK45" s="17">
        <v>44.17</v>
      </c>
      <c r="DL45" s="20">
        <v>45.92</v>
      </c>
      <c r="DM45" s="16">
        <v>44.27</v>
      </c>
      <c r="DN45" s="20">
        <v>44.27</v>
      </c>
      <c r="DO45" s="20">
        <v>41.77</v>
      </c>
      <c r="DP45" s="16">
        <v>39.39</v>
      </c>
      <c r="DQ45" s="16">
        <v>0</v>
      </c>
      <c r="DR45" s="20">
        <v>2</v>
      </c>
      <c r="DS45" s="20">
        <v>3</v>
      </c>
      <c r="DT45" s="17">
        <v>3</v>
      </c>
      <c r="DU45" s="17">
        <v>0</v>
      </c>
      <c r="DV45" s="17">
        <v>-6</v>
      </c>
      <c r="DW45" s="17">
        <v>-12</v>
      </c>
      <c r="DX45" s="17">
        <v>-14</v>
      </c>
      <c r="DY45" s="17">
        <v>-13</v>
      </c>
      <c r="DZ45" s="17">
        <v>-13</v>
      </c>
      <c r="EA45" s="17">
        <v>-12</v>
      </c>
      <c r="EB45" s="17">
        <v>-7</v>
      </c>
      <c r="EC45" s="17">
        <v>0</v>
      </c>
      <c r="ED45" s="20">
        <v>1</v>
      </c>
      <c r="EE45" s="20">
        <v>3</v>
      </c>
      <c r="EF45" s="20">
        <v>1</v>
      </c>
      <c r="EG45" s="20">
        <v>1</v>
      </c>
      <c r="EH45" s="20">
        <v>4</v>
      </c>
      <c r="EJ45" s="129">
        <f t="shared" si="1"/>
        <v>0.62000000000000011</v>
      </c>
      <c r="EK45" s="129">
        <f t="shared" si="2"/>
        <v>0.10000000000000009</v>
      </c>
      <c r="EL45" s="129">
        <f t="shared" si="3"/>
        <v>1.2699999999999998</v>
      </c>
      <c r="EM45" s="129">
        <f t="shared" si="4"/>
        <v>1.2800000000000002</v>
      </c>
      <c r="EN45" s="129">
        <f t="shared" si="5"/>
        <v>0.87999999999999989</v>
      </c>
      <c r="EO45" s="129">
        <f t="shared" si="6"/>
        <v>0.92999999999999972</v>
      </c>
      <c r="EP45" s="129">
        <f t="shared" si="7"/>
        <v>0.14999999999999991</v>
      </c>
      <c r="EQ45" s="129">
        <f t="shared" si="8"/>
        <v>-2.4900000000000002</v>
      </c>
      <c r="ER45" s="129">
        <f t="shared" si="9"/>
        <v>-1.0900000000000001</v>
      </c>
      <c r="ES45" s="129">
        <f t="shared" si="10"/>
        <v>0.70000000000000018</v>
      </c>
      <c r="ET45" s="129">
        <f t="shared" si="11"/>
        <v>1.3500000000000005</v>
      </c>
      <c r="EU45" s="129">
        <f t="shared" si="12"/>
        <v>0.79</v>
      </c>
      <c r="EV45" s="129">
        <f t="shared" si="13"/>
        <v>0.26000000000000023</v>
      </c>
      <c r="EW45" s="129">
        <f t="shared" si="14"/>
        <v>1.17</v>
      </c>
      <c r="EX45" s="129">
        <f t="shared" si="15"/>
        <v>-0.25999999999999979</v>
      </c>
      <c r="EY45" s="129">
        <f t="shared" si="16"/>
        <v>-0.74000000000000021</v>
      </c>
      <c r="EZ45" s="129">
        <f t="shared" si="17"/>
        <v>1.0400000000000009</v>
      </c>
      <c r="FA45" s="2" t="s">
        <v>17</v>
      </c>
      <c r="FB45" s="2">
        <v>23</v>
      </c>
      <c r="FC45" s="2">
        <v>21</v>
      </c>
      <c r="FD45" s="2">
        <v>15</v>
      </c>
    </row>
    <row r="46" spans="1:160" ht="14">
      <c r="A46" s="2" t="s">
        <v>603</v>
      </c>
      <c r="B46" s="2" t="s">
        <v>1666</v>
      </c>
      <c r="C46" s="2">
        <v>13</v>
      </c>
      <c r="D46" s="2">
        <v>6</v>
      </c>
      <c r="E46" s="2">
        <v>49877870</v>
      </c>
      <c r="F46" s="2" t="s">
        <v>91</v>
      </c>
      <c r="G46" s="1" t="s">
        <v>607</v>
      </c>
      <c r="H46" s="13" t="s">
        <v>95</v>
      </c>
      <c r="I46" s="1">
        <v>0</v>
      </c>
      <c r="J46" s="2">
        <v>155.5</v>
      </c>
      <c r="K46" s="2">
        <v>45.2</v>
      </c>
      <c r="L46" s="2" t="s">
        <v>167</v>
      </c>
      <c r="M46" s="2"/>
      <c r="N46" s="2" t="s">
        <v>99</v>
      </c>
      <c r="O46" s="2" t="s">
        <v>287</v>
      </c>
      <c r="P46" s="30"/>
      <c r="Q46" s="30"/>
      <c r="R46" s="30"/>
      <c r="S46" s="30"/>
      <c r="T46" s="3" t="s">
        <v>6</v>
      </c>
      <c r="U46" s="3">
        <v>22</v>
      </c>
      <c r="V46" s="2">
        <v>17</v>
      </c>
      <c r="W46" s="2">
        <v>15</v>
      </c>
      <c r="X46" s="2" t="s">
        <v>605</v>
      </c>
      <c r="Y46" s="33"/>
      <c r="Z46" s="3" t="s">
        <v>232</v>
      </c>
      <c r="AA46" s="3">
        <v>56</v>
      </c>
      <c r="AB46" s="2">
        <v>32</v>
      </c>
      <c r="AC46" s="2">
        <v>33</v>
      </c>
      <c r="AD46" s="2"/>
      <c r="AE46" s="33" t="s">
        <v>242</v>
      </c>
      <c r="AF46" s="12" t="s">
        <v>217</v>
      </c>
      <c r="AG46" s="12">
        <v>40</v>
      </c>
      <c r="AH46" s="13">
        <v>34</v>
      </c>
      <c r="AI46" s="13">
        <v>20</v>
      </c>
      <c r="AJ46" s="13"/>
      <c r="AK46" s="34" t="s">
        <v>180</v>
      </c>
      <c r="AL46" s="2" t="s">
        <v>272</v>
      </c>
      <c r="AM46" s="2" t="s">
        <v>323</v>
      </c>
      <c r="AN46" s="2" t="s">
        <v>606</v>
      </c>
      <c r="AO46" s="2" t="s">
        <v>245</v>
      </c>
      <c r="AP46" s="2" t="s">
        <v>87</v>
      </c>
      <c r="AQ46" s="1" t="s">
        <v>88</v>
      </c>
      <c r="AR46" s="2" t="s">
        <v>89</v>
      </c>
      <c r="AS46" s="1" t="s">
        <v>108</v>
      </c>
      <c r="AT46" s="2" t="s">
        <v>93</v>
      </c>
      <c r="AU46" s="14" t="s">
        <v>608</v>
      </c>
      <c r="AV46" s="14">
        <v>1</v>
      </c>
      <c r="AW46" s="104">
        <v>3.09</v>
      </c>
      <c r="AX46" s="105">
        <v>2.31</v>
      </c>
      <c r="AY46" s="115">
        <v>2.52</v>
      </c>
      <c r="AZ46" s="107">
        <v>2.08</v>
      </c>
      <c r="BA46" s="106">
        <v>2.36</v>
      </c>
      <c r="BB46" s="108">
        <v>1.74</v>
      </c>
      <c r="BC46" s="106">
        <v>0.67</v>
      </c>
      <c r="BD46" s="108">
        <v>1.39</v>
      </c>
      <c r="BE46" s="107">
        <v>0.72</v>
      </c>
      <c r="BF46" s="106">
        <v>0.67</v>
      </c>
      <c r="BG46" s="106">
        <v>1.25</v>
      </c>
      <c r="BH46" s="106">
        <v>4.38</v>
      </c>
      <c r="BI46" s="106">
        <v>1.25</v>
      </c>
      <c r="BJ46" s="8">
        <v>0.99</v>
      </c>
      <c r="BK46" s="7">
        <v>1.49</v>
      </c>
      <c r="BL46" s="9">
        <v>3.11</v>
      </c>
      <c r="BM46" s="4">
        <v>9.64</v>
      </c>
      <c r="BN46" s="4">
        <v>11.62</v>
      </c>
      <c r="BO46" s="4">
        <v>2.83</v>
      </c>
      <c r="BP46" s="26">
        <v>2.02</v>
      </c>
      <c r="BQ46" s="47">
        <v>1.32</v>
      </c>
      <c r="BR46" s="53">
        <v>0.67</v>
      </c>
      <c r="BS46" s="53">
        <v>0.97</v>
      </c>
      <c r="BT46" s="54">
        <v>2.12</v>
      </c>
      <c r="BU46" s="53">
        <v>1.93</v>
      </c>
      <c r="BV46" s="54">
        <v>2.12</v>
      </c>
      <c r="BW46" s="55">
        <v>0.87</v>
      </c>
      <c r="BX46" s="53">
        <v>2.2400000000000002</v>
      </c>
      <c r="BY46" s="53">
        <v>2.99</v>
      </c>
      <c r="BZ46" s="53">
        <v>4.3899999999999997</v>
      </c>
      <c r="CA46" s="7">
        <v>1.1100000000000001</v>
      </c>
      <c r="CB46" s="8">
        <v>0.62</v>
      </c>
      <c r="CC46" s="7">
        <v>2.0699999999999998</v>
      </c>
      <c r="CD46" s="9">
        <v>3.33</v>
      </c>
      <c r="CE46" s="4">
        <v>8.41</v>
      </c>
      <c r="CF46" s="4">
        <v>13.09</v>
      </c>
      <c r="CG46" s="16">
        <v>26.28</v>
      </c>
      <c r="CH46" s="38">
        <v>30.94</v>
      </c>
      <c r="CI46" s="23">
        <v>33.200000000000003</v>
      </c>
      <c r="CJ46" s="18">
        <v>34.119999999999997</v>
      </c>
      <c r="CK46" s="17">
        <v>35.25</v>
      </c>
      <c r="CL46" s="19">
        <v>36.299999999999997</v>
      </c>
      <c r="CM46" s="17">
        <v>37.729999999999997</v>
      </c>
      <c r="CN46" s="19">
        <v>38.18</v>
      </c>
      <c r="CO46" s="18">
        <v>39.01</v>
      </c>
      <c r="CP46" s="17">
        <v>38.93</v>
      </c>
      <c r="CQ46" s="17">
        <v>41.51</v>
      </c>
      <c r="CR46" s="17">
        <v>37.26</v>
      </c>
      <c r="CS46" s="17">
        <v>45.13</v>
      </c>
      <c r="CT46" s="19">
        <v>46.93</v>
      </c>
      <c r="CU46" s="17">
        <v>47.95</v>
      </c>
      <c r="CV46" s="20">
        <v>48.72</v>
      </c>
      <c r="CW46" s="16">
        <v>45.73</v>
      </c>
      <c r="CX46" s="16">
        <v>39.11</v>
      </c>
      <c r="CY46" s="16">
        <v>26.93</v>
      </c>
      <c r="CZ46" s="38">
        <v>29.61</v>
      </c>
      <c r="DA46" s="23">
        <v>33.47</v>
      </c>
      <c r="DB46" s="17">
        <v>34.94</v>
      </c>
      <c r="DC46" s="17">
        <v>35.450000000000003</v>
      </c>
      <c r="DD46" s="19">
        <v>36.630000000000003</v>
      </c>
      <c r="DE46" s="17">
        <v>37.78</v>
      </c>
      <c r="DF46" s="19">
        <v>38.450000000000003</v>
      </c>
      <c r="DG46" s="18">
        <v>38.159999999999997</v>
      </c>
      <c r="DH46" s="17">
        <v>38.53</v>
      </c>
      <c r="DI46" s="17">
        <v>40.07</v>
      </c>
      <c r="DJ46" s="17">
        <v>36.18</v>
      </c>
      <c r="DK46" s="17">
        <v>45.65</v>
      </c>
      <c r="DL46" s="19">
        <v>46.71</v>
      </c>
      <c r="DM46" s="17">
        <v>48.29</v>
      </c>
      <c r="DN46" s="20">
        <v>47.42</v>
      </c>
      <c r="DO46" s="16">
        <v>45.58</v>
      </c>
      <c r="DP46" s="16">
        <v>37.270000000000003</v>
      </c>
      <c r="DQ46" s="16">
        <v>3</v>
      </c>
      <c r="DR46" s="20">
        <v>6</v>
      </c>
      <c r="DS46" s="23">
        <v>16</v>
      </c>
      <c r="DT46" s="17">
        <v>11</v>
      </c>
      <c r="DU46" s="17">
        <v>6</v>
      </c>
      <c r="DV46" s="17">
        <v>-2</v>
      </c>
      <c r="DW46" s="17">
        <v>-9</v>
      </c>
      <c r="DX46" s="17">
        <v>-12</v>
      </c>
      <c r="DY46" s="17">
        <v>-12</v>
      </c>
      <c r="DZ46" s="17">
        <v>-8</v>
      </c>
      <c r="EA46" s="17">
        <v>0</v>
      </c>
      <c r="EB46" s="17">
        <v>6</v>
      </c>
      <c r="EC46" s="17">
        <v>12</v>
      </c>
      <c r="ED46" s="17">
        <v>14</v>
      </c>
      <c r="EE46" s="17">
        <v>17</v>
      </c>
      <c r="EF46" s="20">
        <v>12</v>
      </c>
      <c r="EG46" s="20">
        <v>10</v>
      </c>
      <c r="EH46" s="20">
        <v>8</v>
      </c>
      <c r="EJ46" s="129">
        <f t="shared" si="1"/>
        <v>0.25999999999999979</v>
      </c>
      <c r="EK46" s="129">
        <f t="shared" si="2"/>
        <v>0.29000000000000004</v>
      </c>
      <c r="EL46" s="129">
        <f t="shared" si="3"/>
        <v>1.2</v>
      </c>
      <c r="EM46" s="129">
        <f t="shared" si="4"/>
        <v>1.4100000000000001</v>
      </c>
      <c r="EN46" s="129">
        <f t="shared" si="5"/>
        <v>1.39</v>
      </c>
      <c r="EO46" s="129">
        <f t="shared" si="6"/>
        <v>-0.38000000000000012</v>
      </c>
      <c r="EP46" s="129">
        <f t="shared" si="7"/>
        <v>-1.2599999999999998</v>
      </c>
      <c r="EQ46" s="129">
        <f t="shared" si="8"/>
        <v>-0.7300000000000002</v>
      </c>
      <c r="ER46" s="129">
        <f t="shared" si="9"/>
        <v>-0.15000000000000002</v>
      </c>
      <c r="ES46" s="129">
        <f t="shared" si="10"/>
        <v>-1.5700000000000003</v>
      </c>
      <c r="ET46" s="129">
        <f t="shared" si="11"/>
        <v>-1.7400000000000002</v>
      </c>
      <c r="EU46" s="129">
        <f t="shared" si="12"/>
        <v>-9.9999999999997868E-3</v>
      </c>
      <c r="EV46" s="129">
        <f t="shared" si="13"/>
        <v>0.1399999999999999</v>
      </c>
      <c r="EW46" s="129">
        <f t="shared" si="14"/>
        <v>0.37</v>
      </c>
      <c r="EX46" s="129">
        <f t="shared" si="15"/>
        <v>-0.57999999999999985</v>
      </c>
      <c r="EY46" s="129">
        <f t="shared" si="16"/>
        <v>-0.2200000000000002</v>
      </c>
      <c r="EZ46" s="129">
        <f t="shared" si="17"/>
        <v>1.2300000000000004</v>
      </c>
      <c r="FA46" s="3" t="s">
        <v>6</v>
      </c>
      <c r="FB46" s="3">
        <v>22</v>
      </c>
      <c r="FC46" s="2">
        <v>17</v>
      </c>
      <c r="FD46" s="2">
        <v>15</v>
      </c>
    </row>
    <row r="47" spans="1:160" ht="14">
      <c r="A47" s="2" t="s">
        <v>1311</v>
      </c>
      <c r="B47" s="2" t="s">
        <v>1666</v>
      </c>
      <c r="C47" s="2">
        <v>14</v>
      </c>
      <c r="D47" s="2">
        <v>5</v>
      </c>
      <c r="E47" s="2">
        <v>52998557</v>
      </c>
      <c r="F47" s="2" t="s">
        <v>91</v>
      </c>
      <c r="G47" s="1" t="s">
        <v>325</v>
      </c>
      <c r="H47" s="15" t="s">
        <v>95</v>
      </c>
      <c r="I47" s="1">
        <v>0</v>
      </c>
      <c r="J47" s="2">
        <v>159</v>
      </c>
      <c r="K47" s="2">
        <v>49.5</v>
      </c>
      <c r="L47" s="2" t="s">
        <v>167</v>
      </c>
      <c r="M47" s="2"/>
      <c r="N47" s="2" t="s">
        <v>99</v>
      </c>
      <c r="O47" s="2" t="s">
        <v>287</v>
      </c>
      <c r="P47" s="30"/>
      <c r="Q47" s="30"/>
      <c r="R47" s="30"/>
      <c r="S47" s="30"/>
      <c r="T47" s="3" t="s">
        <v>6</v>
      </c>
      <c r="U47" s="3">
        <v>31</v>
      </c>
      <c r="V47" s="2">
        <v>28</v>
      </c>
      <c r="W47" s="2">
        <v>15</v>
      </c>
      <c r="X47" s="2" t="s">
        <v>666</v>
      </c>
      <c r="Y47" s="33"/>
      <c r="Z47" s="3" t="s">
        <v>137</v>
      </c>
      <c r="AA47" s="3">
        <v>53</v>
      </c>
      <c r="AB47" s="2">
        <v>48</v>
      </c>
      <c r="AC47" s="2">
        <v>25</v>
      </c>
      <c r="AD47" s="2"/>
      <c r="AE47" s="33" t="s">
        <v>443</v>
      </c>
      <c r="AF47" s="12" t="s">
        <v>116</v>
      </c>
      <c r="AG47" s="12">
        <v>42</v>
      </c>
      <c r="AH47" s="13">
        <v>29</v>
      </c>
      <c r="AI47" s="13">
        <v>10</v>
      </c>
      <c r="AJ47" s="13"/>
      <c r="AK47" s="34" t="s">
        <v>180</v>
      </c>
      <c r="AL47" s="2" t="s">
        <v>272</v>
      </c>
      <c r="AM47" s="2" t="s">
        <v>323</v>
      </c>
      <c r="AN47" s="2" t="s">
        <v>105</v>
      </c>
      <c r="AO47" s="2" t="s">
        <v>324</v>
      </c>
      <c r="AP47" s="2" t="s">
        <v>87</v>
      </c>
      <c r="AQ47" s="1" t="s">
        <v>176</v>
      </c>
      <c r="AR47" s="2" t="s">
        <v>89</v>
      </c>
      <c r="AS47" s="1" t="s">
        <v>108</v>
      </c>
      <c r="AT47" s="2" t="s">
        <v>93</v>
      </c>
      <c r="AU47" s="14" t="s">
        <v>326</v>
      </c>
      <c r="AV47" s="14">
        <v>1</v>
      </c>
      <c r="AW47" s="104">
        <v>5.1100000000000003</v>
      </c>
      <c r="AX47" s="107">
        <v>2.0499999999999998</v>
      </c>
      <c r="AY47" s="106">
        <v>2.99</v>
      </c>
      <c r="AZ47" s="107">
        <v>1.9</v>
      </c>
      <c r="BA47" s="106">
        <v>2.02</v>
      </c>
      <c r="BB47" s="108">
        <v>0.67</v>
      </c>
      <c r="BC47" s="106">
        <v>1.96</v>
      </c>
      <c r="BD47" s="108">
        <v>1.85</v>
      </c>
      <c r="BE47" s="107">
        <v>2.08</v>
      </c>
      <c r="BF47" s="106">
        <v>3.51</v>
      </c>
      <c r="BG47" s="106">
        <v>5.47</v>
      </c>
      <c r="BH47" s="106">
        <v>5.23</v>
      </c>
      <c r="BI47" s="106">
        <v>2.41</v>
      </c>
      <c r="BJ47" s="8">
        <v>3</v>
      </c>
      <c r="BK47" s="7">
        <v>4.2699999999999996</v>
      </c>
      <c r="BL47" s="9">
        <v>6.38</v>
      </c>
      <c r="BM47" s="4">
        <v>12.87</v>
      </c>
      <c r="BN47" s="4">
        <v>19.28</v>
      </c>
      <c r="BO47" s="4">
        <v>4.83</v>
      </c>
      <c r="BP47" s="6">
        <v>2.63</v>
      </c>
      <c r="BQ47" s="7">
        <v>1.22</v>
      </c>
      <c r="BR47" s="7">
        <v>0.72</v>
      </c>
      <c r="BS47" s="7">
        <v>1.5</v>
      </c>
      <c r="BT47" s="8">
        <v>1.93</v>
      </c>
      <c r="BU47" s="7">
        <v>2.4900000000000002</v>
      </c>
      <c r="BV47" s="8">
        <v>3.25</v>
      </c>
      <c r="BW47" s="6">
        <v>3.14</v>
      </c>
      <c r="BX47" s="7">
        <v>3.85</v>
      </c>
      <c r="BY47" s="7">
        <v>6.1</v>
      </c>
      <c r="BZ47" s="7">
        <v>4.16</v>
      </c>
      <c r="CA47" s="7">
        <v>3.8</v>
      </c>
      <c r="CB47" s="8">
        <v>3.97</v>
      </c>
      <c r="CC47" s="7">
        <v>5.79</v>
      </c>
      <c r="CD47" s="9">
        <v>7.45</v>
      </c>
      <c r="CE47" s="4">
        <v>11.02</v>
      </c>
      <c r="CF47" s="4">
        <v>18.920000000000002</v>
      </c>
      <c r="CG47" s="16">
        <v>24.77</v>
      </c>
      <c r="CH47" s="18">
        <v>29.91</v>
      </c>
      <c r="CI47" s="17">
        <v>32.24</v>
      </c>
      <c r="CJ47" s="18">
        <v>35.39</v>
      </c>
      <c r="CK47" s="17">
        <v>37.28</v>
      </c>
      <c r="CL47" s="19">
        <v>37.299999999999997</v>
      </c>
      <c r="CM47" s="17">
        <v>38.799999999999997</v>
      </c>
      <c r="CN47" s="19">
        <v>38.68</v>
      </c>
      <c r="CO47" s="18">
        <v>37.6</v>
      </c>
      <c r="CP47" s="17">
        <v>37.76</v>
      </c>
      <c r="CQ47" s="17">
        <v>39.75</v>
      </c>
      <c r="CR47" s="17">
        <v>40.25</v>
      </c>
      <c r="CS47" s="17">
        <v>45.71</v>
      </c>
      <c r="CT47" s="19">
        <v>47.95</v>
      </c>
      <c r="CU47" s="17">
        <v>46.47</v>
      </c>
      <c r="CV47" s="20">
        <v>47.13</v>
      </c>
      <c r="CW47" s="16">
        <v>45.76</v>
      </c>
      <c r="CX47" s="16">
        <v>42.52</v>
      </c>
      <c r="CY47" s="16">
        <v>23.65</v>
      </c>
      <c r="CZ47" s="18">
        <v>29.45</v>
      </c>
      <c r="DA47" s="17">
        <v>32.049999999999997</v>
      </c>
      <c r="DB47" s="17">
        <v>36.270000000000003</v>
      </c>
      <c r="DC47" s="17">
        <v>37.119999999999997</v>
      </c>
      <c r="DD47" s="19">
        <v>37.03</v>
      </c>
      <c r="DE47" s="17">
        <v>38.54</v>
      </c>
      <c r="DF47" s="19">
        <v>38.4</v>
      </c>
      <c r="DG47" s="18">
        <v>38.32</v>
      </c>
      <c r="DH47" s="17">
        <v>38.44</v>
      </c>
      <c r="DI47" s="17">
        <v>38.799999999999997</v>
      </c>
      <c r="DJ47" s="17">
        <v>40.07</v>
      </c>
      <c r="DK47" s="17">
        <v>46.32</v>
      </c>
      <c r="DL47" s="19">
        <v>47.61</v>
      </c>
      <c r="DM47" s="17">
        <v>45.65</v>
      </c>
      <c r="DN47" s="20">
        <v>47.22</v>
      </c>
      <c r="DO47" s="16">
        <v>45.32</v>
      </c>
      <c r="DP47" s="16">
        <v>40.630000000000003</v>
      </c>
      <c r="DQ47" s="16">
        <v>9</v>
      </c>
      <c r="DR47" s="17">
        <v>10</v>
      </c>
      <c r="DS47" s="17">
        <v>13</v>
      </c>
      <c r="DT47" s="17">
        <v>10</v>
      </c>
      <c r="DU47" s="17">
        <v>6</v>
      </c>
      <c r="DV47" s="17">
        <v>0</v>
      </c>
      <c r="DW47" s="17">
        <v>-5</v>
      </c>
      <c r="DX47" s="17">
        <v>-7</v>
      </c>
      <c r="DY47" s="17">
        <v>-7</v>
      </c>
      <c r="DZ47" s="17">
        <v>-2</v>
      </c>
      <c r="EA47" s="17">
        <v>2</v>
      </c>
      <c r="EB47" s="17">
        <v>8</v>
      </c>
      <c r="EC47" s="17">
        <v>8</v>
      </c>
      <c r="ED47" s="17">
        <v>10</v>
      </c>
      <c r="EE47" s="17">
        <v>10</v>
      </c>
      <c r="EF47" s="20">
        <v>9</v>
      </c>
      <c r="EG47" s="20">
        <v>8</v>
      </c>
      <c r="EH47" s="20">
        <v>7</v>
      </c>
      <c r="EJ47" s="129">
        <f t="shared" si="1"/>
        <v>0.28000000000000025</v>
      </c>
      <c r="EK47" s="129">
        <f t="shared" si="2"/>
        <v>-0.58000000000000007</v>
      </c>
      <c r="EL47" s="129">
        <f t="shared" si="3"/>
        <v>1.7700000000000002</v>
      </c>
      <c r="EM47" s="129">
        <f t="shared" si="4"/>
        <v>1.18</v>
      </c>
      <c r="EN47" s="129">
        <f t="shared" si="5"/>
        <v>0.52</v>
      </c>
      <c r="EO47" s="129">
        <f t="shared" si="6"/>
        <v>-1.2599999999999998</v>
      </c>
      <c r="EP47" s="129">
        <f t="shared" si="7"/>
        <v>-0.53000000000000025</v>
      </c>
      <c r="EQ47" s="129">
        <f t="shared" si="8"/>
        <v>-1.4</v>
      </c>
      <c r="ER47" s="129">
        <f t="shared" si="9"/>
        <v>-1.06</v>
      </c>
      <c r="ES47" s="129">
        <f t="shared" si="10"/>
        <v>-0.3400000000000003</v>
      </c>
      <c r="ET47" s="129">
        <f t="shared" si="11"/>
        <v>-0.62999999999999989</v>
      </c>
      <c r="EU47" s="129">
        <f t="shared" si="12"/>
        <v>1.0700000000000003</v>
      </c>
      <c r="EV47" s="129">
        <f t="shared" si="13"/>
        <v>-1.3899999999999997</v>
      </c>
      <c r="EW47" s="129">
        <f t="shared" si="14"/>
        <v>-0.9700000000000002</v>
      </c>
      <c r="EX47" s="129">
        <f t="shared" si="15"/>
        <v>-1.5200000000000005</v>
      </c>
      <c r="EY47" s="129">
        <f t="shared" si="16"/>
        <v>-1.0700000000000003</v>
      </c>
      <c r="EZ47" s="129">
        <f t="shared" si="17"/>
        <v>1.8499999999999996</v>
      </c>
      <c r="FA47" s="3" t="s">
        <v>6</v>
      </c>
      <c r="FB47" s="3">
        <v>31</v>
      </c>
      <c r="FC47" s="2">
        <v>28</v>
      </c>
      <c r="FD47" s="2">
        <v>15</v>
      </c>
    </row>
    <row r="48" spans="1:160" ht="14">
      <c r="A48" s="2" t="s">
        <v>1293</v>
      </c>
      <c r="B48" s="2" t="s">
        <v>1666</v>
      </c>
      <c r="C48" s="2">
        <v>13</v>
      </c>
      <c r="D48" s="2">
        <v>9</v>
      </c>
      <c r="E48" s="2">
        <v>53231930</v>
      </c>
      <c r="F48" s="2" t="s">
        <v>91</v>
      </c>
      <c r="G48" s="1" t="s">
        <v>211</v>
      </c>
      <c r="H48" s="15" t="s">
        <v>95</v>
      </c>
      <c r="I48" s="1">
        <v>0</v>
      </c>
      <c r="J48" s="2">
        <v>155.69999999999999</v>
      </c>
      <c r="K48" s="2">
        <v>46.3</v>
      </c>
      <c r="L48" s="2" t="s">
        <v>167</v>
      </c>
      <c r="M48" s="2"/>
      <c r="N48" s="2" t="s">
        <v>99</v>
      </c>
      <c r="O48" s="2" t="s">
        <v>114</v>
      </c>
      <c r="P48" s="30" t="s">
        <v>168</v>
      </c>
      <c r="Q48" s="30" t="s">
        <v>674</v>
      </c>
      <c r="R48" s="30"/>
      <c r="S48" s="30"/>
      <c r="T48" s="3" t="s">
        <v>6</v>
      </c>
      <c r="U48" s="3">
        <v>22</v>
      </c>
      <c r="V48" s="2">
        <v>22</v>
      </c>
      <c r="W48" s="2">
        <v>15</v>
      </c>
      <c r="X48" s="2" t="s">
        <v>1294</v>
      </c>
      <c r="Y48" s="33"/>
      <c r="Z48" s="3" t="s">
        <v>137</v>
      </c>
      <c r="AA48" s="3">
        <v>59</v>
      </c>
      <c r="AB48" s="2">
        <v>46</v>
      </c>
      <c r="AC48" s="2">
        <v>33</v>
      </c>
      <c r="AD48" s="2"/>
      <c r="AE48" s="33" t="s">
        <v>209</v>
      </c>
      <c r="AF48" s="12" t="s">
        <v>116</v>
      </c>
      <c r="AG48" s="12">
        <v>53</v>
      </c>
      <c r="AH48" s="13">
        <v>41</v>
      </c>
      <c r="AI48" s="13">
        <v>25</v>
      </c>
      <c r="AJ48" s="13"/>
      <c r="AK48" s="34" t="s">
        <v>197</v>
      </c>
      <c r="AL48" s="2" t="s">
        <v>210</v>
      </c>
      <c r="AM48" s="2" t="s">
        <v>118</v>
      </c>
      <c r="AN48" s="2" t="s">
        <v>119</v>
      </c>
      <c r="AO48" s="2" t="s">
        <v>141</v>
      </c>
      <c r="AP48" s="2" t="s">
        <v>87</v>
      </c>
      <c r="AQ48" s="1" t="s">
        <v>176</v>
      </c>
      <c r="AR48" s="2" t="s">
        <v>89</v>
      </c>
      <c r="AS48" s="1" t="s">
        <v>108</v>
      </c>
      <c r="AT48" s="2" t="s">
        <v>93</v>
      </c>
      <c r="AU48" s="14" t="s">
        <v>110</v>
      </c>
      <c r="AV48" s="14">
        <v>1</v>
      </c>
      <c r="AW48" s="104">
        <v>4.01</v>
      </c>
      <c r="AX48" s="114">
        <v>3.28</v>
      </c>
      <c r="AY48" s="115">
        <v>3.41</v>
      </c>
      <c r="AZ48" s="107">
        <v>3.02</v>
      </c>
      <c r="BA48" s="106">
        <v>2.87</v>
      </c>
      <c r="BB48" s="108">
        <v>2.52</v>
      </c>
      <c r="BC48" s="106">
        <v>2.0699999999999998</v>
      </c>
      <c r="BD48" s="108">
        <v>2.56</v>
      </c>
      <c r="BE48" s="107">
        <v>3.21</v>
      </c>
      <c r="BF48" s="106">
        <v>4.13</v>
      </c>
      <c r="BG48" s="106">
        <v>7.96</v>
      </c>
      <c r="BH48" s="106">
        <v>4.04</v>
      </c>
      <c r="BI48" s="106">
        <v>3.18</v>
      </c>
      <c r="BJ48" s="8">
        <v>5.27</v>
      </c>
      <c r="BK48" s="9">
        <v>7.95</v>
      </c>
      <c r="BL48" s="9">
        <v>12.26</v>
      </c>
      <c r="BM48" s="4">
        <v>15.05</v>
      </c>
      <c r="BN48" s="98"/>
      <c r="BO48" s="4">
        <v>4.62</v>
      </c>
      <c r="BP48" s="39">
        <v>3.62</v>
      </c>
      <c r="BQ48" s="5">
        <v>1.94</v>
      </c>
      <c r="BR48" s="7">
        <v>1.66</v>
      </c>
      <c r="BS48" s="7">
        <v>2.88</v>
      </c>
      <c r="BT48" s="8">
        <v>2.36</v>
      </c>
      <c r="BU48" s="7">
        <v>2.87</v>
      </c>
      <c r="BV48" s="8">
        <v>3.86</v>
      </c>
      <c r="BW48" s="6">
        <v>4.0999999999999996</v>
      </c>
      <c r="BX48" s="7">
        <v>5.34</v>
      </c>
      <c r="BY48" s="7">
        <v>8.7200000000000006</v>
      </c>
      <c r="BZ48" s="7">
        <v>5.39</v>
      </c>
      <c r="CA48" s="7">
        <v>3.69</v>
      </c>
      <c r="CB48" s="8">
        <v>6.52</v>
      </c>
      <c r="CC48" s="9">
        <v>8.3699999999999992</v>
      </c>
      <c r="CD48" s="9">
        <v>12.14</v>
      </c>
      <c r="CE48" s="4">
        <v>15.23</v>
      </c>
      <c r="CF48" s="98"/>
      <c r="CG48" s="16">
        <v>28.17</v>
      </c>
      <c r="CH48" s="40">
        <v>30.96</v>
      </c>
      <c r="CI48" s="23">
        <v>32.67</v>
      </c>
      <c r="CJ48" s="18">
        <v>32.630000000000003</v>
      </c>
      <c r="CK48" s="17">
        <v>34.89</v>
      </c>
      <c r="CL48" s="19">
        <v>36.03</v>
      </c>
      <c r="CM48" s="17">
        <v>35.89</v>
      </c>
      <c r="CN48" s="19">
        <v>38.01</v>
      </c>
      <c r="CO48" s="18">
        <v>38.39</v>
      </c>
      <c r="CP48" s="17">
        <v>38.06</v>
      </c>
      <c r="CQ48" s="17">
        <v>40.159999999999997</v>
      </c>
      <c r="CR48" s="17">
        <v>43.49</v>
      </c>
      <c r="CS48" s="17">
        <v>45.52</v>
      </c>
      <c r="CT48" s="19">
        <v>45.8</v>
      </c>
      <c r="CU48" s="20">
        <v>46.97</v>
      </c>
      <c r="CV48" s="20">
        <v>43.17</v>
      </c>
      <c r="CW48" s="16">
        <v>42.32</v>
      </c>
      <c r="CX48" s="100"/>
      <c r="CY48" s="16">
        <v>28.39</v>
      </c>
      <c r="CZ48" s="40">
        <v>31.12</v>
      </c>
      <c r="DA48" s="23">
        <v>33.07</v>
      </c>
      <c r="DB48" s="17">
        <v>32.18</v>
      </c>
      <c r="DC48" s="17">
        <v>34.96</v>
      </c>
      <c r="DD48" s="19">
        <v>37.270000000000003</v>
      </c>
      <c r="DE48" s="17">
        <v>36.07</v>
      </c>
      <c r="DF48" s="19">
        <v>37.36</v>
      </c>
      <c r="DG48" s="18">
        <v>38.76</v>
      </c>
      <c r="DH48" s="17">
        <v>38.15</v>
      </c>
      <c r="DI48" s="17">
        <v>39.49</v>
      </c>
      <c r="DJ48" s="17">
        <v>42.84</v>
      </c>
      <c r="DK48" s="17">
        <v>44.96</v>
      </c>
      <c r="DL48" s="19">
        <v>46.7</v>
      </c>
      <c r="DM48" s="20">
        <v>46.75</v>
      </c>
      <c r="DN48" s="20">
        <v>42.7</v>
      </c>
      <c r="DO48" s="16">
        <v>42.14</v>
      </c>
      <c r="DP48" s="100"/>
      <c r="DQ48" s="16">
        <v>1</v>
      </c>
      <c r="DR48" s="23">
        <v>3</v>
      </c>
      <c r="DS48" s="23">
        <v>4</v>
      </c>
      <c r="DT48" s="17">
        <v>0</v>
      </c>
      <c r="DU48" s="17">
        <v>-3</v>
      </c>
      <c r="DV48" s="17">
        <v>-10</v>
      </c>
      <c r="DW48" s="17">
        <v>-15</v>
      </c>
      <c r="DX48" s="17">
        <v>-16</v>
      </c>
      <c r="DY48" s="17">
        <v>-11</v>
      </c>
      <c r="DZ48" s="17">
        <v>-1</v>
      </c>
      <c r="EA48" s="17">
        <v>8</v>
      </c>
      <c r="EB48" s="17">
        <v>13</v>
      </c>
      <c r="EC48" s="17">
        <v>18</v>
      </c>
      <c r="ED48" s="17">
        <v>17</v>
      </c>
      <c r="EE48" s="20">
        <v>13</v>
      </c>
      <c r="EF48" s="20">
        <v>11</v>
      </c>
      <c r="EG48" s="20">
        <v>11</v>
      </c>
      <c r="EH48" s="101"/>
      <c r="EJ48" s="129">
        <f t="shared" si="1"/>
        <v>-0.61000000000000032</v>
      </c>
      <c r="EK48" s="129">
        <f t="shared" si="2"/>
        <v>-0.3400000000000003</v>
      </c>
      <c r="EL48" s="129">
        <f t="shared" si="3"/>
        <v>1.4700000000000002</v>
      </c>
      <c r="EM48" s="129">
        <f t="shared" si="4"/>
        <v>1.36</v>
      </c>
      <c r="EN48" s="129">
        <f t="shared" si="5"/>
        <v>-9.9999999999997868E-3</v>
      </c>
      <c r="EO48" s="129">
        <f t="shared" si="6"/>
        <v>0.16000000000000014</v>
      </c>
      <c r="EP48" s="129">
        <f t="shared" si="7"/>
        <v>-0.80000000000000027</v>
      </c>
      <c r="EQ48" s="129">
        <f t="shared" si="8"/>
        <v>-1.2999999999999998</v>
      </c>
      <c r="ER48" s="129">
        <f t="shared" si="9"/>
        <v>-0.88999999999999968</v>
      </c>
      <c r="ES48" s="129">
        <f t="shared" si="10"/>
        <v>-1.21</v>
      </c>
      <c r="ET48" s="129">
        <f t="shared" si="11"/>
        <v>-0.76000000000000068</v>
      </c>
      <c r="EU48" s="129">
        <f t="shared" si="12"/>
        <v>-1.3499999999999996</v>
      </c>
      <c r="EV48" s="129">
        <f t="shared" si="13"/>
        <v>-0.50999999999999979</v>
      </c>
      <c r="EW48" s="129">
        <f t="shared" si="14"/>
        <v>-1.25</v>
      </c>
      <c r="EX48" s="129">
        <f t="shared" si="15"/>
        <v>-0.41999999999999904</v>
      </c>
      <c r="EY48" s="129">
        <f t="shared" si="16"/>
        <v>0.11999999999999922</v>
      </c>
      <c r="EZ48" s="129">
        <f t="shared" si="17"/>
        <v>-0.17999999999999972</v>
      </c>
      <c r="FA48" s="3" t="s">
        <v>6</v>
      </c>
      <c r="FB48" s="3">
        <v>22</v>
      </c>
      <c r="FC48" s="2">
        <v>22</v>
      </c>
      <c r="FD48" s="2">
        <v>15</v>
      </c>
    </row>
    <row r="49" spans="1:160" ht="14">
      <c r="A49" s="2" t="s">
        <v>1141</v>
      </c>
      <c r="B49" s="2" t="s">
        <v>1666</v>
      </c>
      <c r="C49" s="2">
        <v>14</v>
      </c>
      <c r="D49" s="2">
        <v>3</v>
      </c>
      <c r="E49" s="2">
        <v>52273979</v>
      </c>
      <c r="F49" s="2" t="s">
        <v>91</v>
      </c>
      <c r="G49" s="1" t="s">
        <v>1145</v>
      </c>
      <c r="H49" s="15" t="s">
        <v>95</v>
      </c>
      <c r="I49" s="1">
        <v>8</v>
      </c>
      <c r="J49" s="2">
        <v>154.9</v>
      </c>
      <c r="K49" s="2">
        <v>46.1</v>
      </c>
      <c r="L49" s="2" t="s">
        <v>167</v>
      </c>
      <c r="M49" s="2"/>
      <c r="N49" s="2" t="s">
        <v>99</v>
      </c>
      <c r="O49" s="2" t="s">
        <v>114</v>
      </c>
      <c r="P49" s="30" t="s">
        <v>1143</v>
      </c>
      <c r="Q49" s="30" t="s">
        <v>168</v>
      </c>
      <c r="R49" s="30"/>
      <c r="S49" s="30"/>
      <c r="T49" s="3" t="s">
        <v>48</v>
      </c>
      <c r="U49" s="3">
        <v>17</v>
      </c>
      <c r="V49" s="2">
        <v>16</v>
      </c>
      <c r="W49" s="2">
        <v>15</v>
      </c>
      <c r="X49" s="2" t="s">
        <v>1144</v>
      </c>
      <c r="Y49" s="33"/>
      <c r="Z49" s="3" t="s">
        <v>64</v>
      </c>
      <c r="AA49" s="3">
        <v>56</v>
      </c>
      <c r="AB49" s="2">
        <v>49</v>
      </c>
      <c r="AC49" s="2">
        <v>41</v>
      </c>
      <c r="AD49" s="2"/>
      <c r="AE49" s="33" t="s">
        <v>209</v>
      </c>
      <c r="AF49" s="12" t="s">
        <v>126</v>
      </c>
      <c r="AG49" s="12">
        <v>56</v>
      </c>
      <c r="AH49" s="13">
        <v>46</v>
      </c>
      <c r="AI49" s="13">
        <v>29</v>
      </c>
      <c r="AJ49" s="13"/>
      <c r="AK49" s="34" t="s">
        <v>152</v>
      </c>
      <c r="AL49" s="2" t="s">
        <v>239</v>
      </c>
      <c r="AM49" s="2" t="s">
        <v>1029</v>
      </c>
      <c r="AN49" s="2" t="s">
        <v>642</v>
      </c>
      <c r="AO49" s="2" t="s">
        <v>313</v>
      </c>
      <c r="AP49" s="2" t="s">
        <v>87</v>
      </c>
      <c r="AQ49" s="1" t="s">
        <v>88</v>
      </c>
      <c r="AR49" s="2" t="s">
        <v>89</v>
      </c>
      <c r="AS49" s="1" t="s">
        <v>131</v>
      </c>
      <c r="AT49" s="2" t="s">
        <v>93</v>
      </c>
      <c r="AU49" s="14" t="s">
        <v>1146</v>
      </c>
      <c r="AV49" s="14">
        <v>1</v>
      </c>
      <c r="AW49" s="104">
        <v>3.51</v>
      </c>
      <c r="AX49" s="114">
        <v>3.46</v>
      </c>
      <c r="AY49" s="106">
        <v>2.83</v>
      </c>
      <c r="AZ49" s="107">
        <v>1.34</v>
      </c>
      <c r="BA49" s="106">
        <v>0.54</v>
      </c>
      <c r="BB49" s="108">
        <v>0</v>
      </c>
      <c r="BC49" s="106">
        <v>0</v>
      </c>
      <c r="BD49" s="108">
        <v>0</v>
      </c>
      <c r="BE49" s="107">
        <v>1.27</v>
      </c>
      <c r="BF49" s="106">
        <v>1.39</v>
      </c>
      <c r="BG49" s="106">
        <v>3.33</v>
      </c>
      <c r="BH49" s="106">
        <v>3.26</v>
      </c>
      <c r="BI49" s="106">
        <v>2.87</v>
      </c>
      <c r="BJ49" s="8">
        <v>3.73</v>
      </c>
      <c r="BK49" s="7">
        <v>5.82</v>
      </c>
      <c r="BL49" s="9">
        <v>7.31</v>
      </c>
      <c r="BM49" s="4">
        <v>12.33</v>
      </c>
      <c r="BN49" s="4">
        <v>17.43</v>
      </c>
      <c r="BO49" s="4">
        <v>2.72</v>
      </c>
      <c r="BP49" s="39">
        <v>1.39</v>
      </c>
      <c r="BQ49" s="7">
        <v>0</v>
      </c>
      <c r="BR49" s="7">
        <v>1.1499999999999999</v>
      </c>
      <c r="BS49" s="7">
        <v>2.11</v>
      </c>
      <c r="BT49" s="8">
        <v>2.12</v>
      </c>
      <c r="BU49" s="7">
        <v>1.74</v>
      </c>
      <c r="BV49" s="8">
        <v>1.78</v>
      </c>
      <c r="BW49" s="6">
        <v>2.11</v>
      </c>
      <c r="BX49" s="7">
        <v>2.39</v>
      </c>
      <c r="BY49" s="7">
        <v>3.92</v>
      </c>
      <c r="BZ49" s="7">
        <v>4.0599999999999996</v>
      </c>
      <c r="CA49" s="7">
        <v>3.38</v>
      </c>
      <c r="CB49" s="8">
        <v>5.69</v>
      </c>
      <c r="CC49" s="7">
        <v>5.62</v>
      </c>
      <c r="CD49" s="9">
        <v>6.8</v>
      </c>
      <c r="CE49" s="4">
        <v>12.39</v>
      </c>
      <c r="CF49" s="4">
        <v>18.989999999999998</v>
      </c>
      <c r="CG49" s="16">
        <v>28.87</v>
      </c>
      <c r="CH49" s="40">
        <v>30.45</v>
      </c>
      <c r="CI49" s="17">
        <v>30.04</v>
      </c>
      <c r="CJ49" s="18">
        <v>32.020000000000003</v>
      </c>
      <c r="CK49" s="17">
        <v>34.79</v>
      </c>
      <c r="CL49" s="19">
        <v>36.729999999999997</v>
      </c>
      <c r="CM49" s="17">
        <v>38.479999999999997</v>
      </c>
      <c r="CN49" s="19">
        <v>37.119999999999997</v>
      </c>
      <c r="CO49" s="18">
        <v>38.96</v>
      </c>
      <c r="CP49" s="17">
        <v>38.28</v>
      </c>
      <c r="CQ49" s="17">
        <v>41.06</v>
      </c>
      <c r="CR49" s="17">
        <v>41.49</v>
      </c>
      <c r="CS49" s="17">
        <v>44.26</v>
      </c>
      <c r="CT49" s="19">
        <v>46.33</v>
      </c>
      <c r="CU49" s="17">
        <v>46.65</v>
      </c>
      <c r="CV49" s="20">
        <v>41.18</v>
      </c>
      <c r="CW49" s="16">
        <v>37.130000000000003</v>
      </c>
      <c r="CX49" s="16">
        <v>38.08</v>
      </c>
      <c r="CY49" s="16">
        <v>28.93</v>
      </c>
      <c r="CZ49" s="40">
        <v>31.63</v>
      </c>
      <c r="DA49" s="17">
        <v>31.33</v>
      </c>
      <c r="DB49" s="17">
        <v>33.32</v>
      </c>
      <c r="DC49" s="17">
        <v>35.17</v>
      </c>
      <c r="DD49" s="19">
        <v>36.770000000000003</v>
      </c>
      <c r="DE49" s="17">
        <v>38.01</v>
      </c>
      <c r="DF49" s="19">
        <v>37.89</v>
      </c>
      <c r="DG49" s="18">
        <v>39.17</v>
      </c>
      <c r="DH49" s="17">
        <v>38.29</v>
      </c>
      <c r="DI49" s="17">
        <v>40.82</v>
      </c>
      <c r="DJ49" s="17">
        <v>40.75</v>
      </c>
      <c r="DK49" s="17">
        <v>44.86</v>
      </c>
      <c r="DL49" s="19">
        <v>46.02</v>
      </c>
      <c r="DM49" s="17">
        <v>47.44</v>
      </c>
      <c r="DN49" s="20">
        <v>42.37</v>
      </c>
      <c r="DO49" s="16">
        <v>38.11</v>
      </c>
      <c r="DP49" s="16">
        <v>39.51</v>
      </c>
      <c r="DQ49" s="16">
        <v>8</v>
      </c>
      <c r="DR49" s="23">
        <v>8</v>
      </c>
      <c r="DS49" s="17">
        <v>4</v>
      </c>
      <c r="DT49" s="17">
        <v>1</v>
      </c>
      <c r="DU49" s="17">
        <v>-5</v>
      </c>
      <c r="DV49" s="17">
        <v>-7</v>
      </c>
      <c r="DW49" s="17">
        <v>-10</v>
      </c>
      <c r="DX49" s="17">
        <v>-7</v>
      </c>
      <c r="DY49" s="17">
        <v>-4</v>
      </c>
      <c r="DZ49" s="17">
        <v>5</v>
      </c>
      <c r="EA49" s="17">
        <v>12</v>
      </c>
      <c r="EB49" s="17">
        <v>17</v>
      </c>
      <c r="EC49" s="17">
        <v>20</v>
      </c>
      <c r="ED49" s="17">
        <v>19</v>
      </c>
      <c r="EE49" s="17">
        <v>12</v>
      </c>
      <c r="EF49" s="20">
        <v>5</v>
      </c>
      <c r="EG49" s="20">
        <v>5</v>
      </c>
      <c r="EH49" s="20">
        <v>5</v>
      </c>
      <c r="EJ49" s="129">
        <f t="shared" si="1"/>
        <v>0.78999999999999959</v>
      </c>
      <c r="EK49" s="129">
        <f t="shared" si="2"/>
        <v>2.0700000000000003</v>
      </c>
      <c r="EL49" s="129">
        <f t="shared" si="3"/>
        <v>2.83</v>
      </c>
      <c r="EM49" s="129">
        <f t="shared" si="4"/>
        <v>0.19000000000000017</v>
      </c>
      <c r="EN49" s="129">
        <f t="shared" si="5"/>
        <v>-1.5699999999999998</v>
      </c>
      <c r="EO49" s="129">
        <f t="shared" si="6"/>
        <v>-2.12</v>
      </c>
      <c r="EP49" s="129">
        <f t="shared" si="7"/>
        <v>-1.74</v>
      </c>
      <c r="EQ49" s="129">
        <f t="shared" si="8"/>
        <v>-1.78</v>
      </c>
      <c r="ER49" s="129">
        <f t="shared" si="9"/>
        <v>-0.83999999999999986</v>
      </c>
      <c r="ES49" s="129">
        <f t="shared" si="10"/>
        <v>-1.0000000000000002</v>
      </c>
      <c r="ET49" s="129">
        <f t="shared" si="11"/>
        <v>-0.58999999999999986</v>
      </c>
      <c r="EU49" s="129">
        <f t="shared" si="12"/>
        <v>-0.79999999999999982</v>
      </c>
      <c r="EV49" s="129">
        <f t="shared" si="13"/>
        <v>-0.50999999999999979</v>
      </c>
      <c r="EW49" s="129">
        <f t="shared" si="14"/>
        <v>-1.9600000000000004</v>
      </c>
      <c r="EX49" s="129">
        <f t="shared" si="15"/>
        <v>0.20000000000000018</v>
      </c>
      <c r="EY49" s="129">
        <f t="shared" si="16"/>
        <v>0.50999999999999979</v>
      </c>
      <c r="EZ49" s="129">
        <f t="shared" si="17"/>
        <v>-6.0000000000000497E-2</v>
      </c>
      <c r="FA49" s="3" t="s">
        <v>48</v>
      </c>
      <c r="FB49" s="3">
        <v>17</v>
      </c>
      <c r="FC49" s="2">
        <v>16</v>
      </c>
      <c r="FD49" s="2">
        <v>15</v>
      </c>
    </row>
    <row r="50" spans="1:160" ht="14">
      <c r="A50" s="2" t="s">
        <v>1034</v>
      </c>
      <c r="B50" s="2" t="s">
        <v>1666</v>
      </c>
      <c r="C50" s="2">
        <v>15</v>
      </c>
      <c r="D50" s="2">
        <v>7</v>
      </c>
      <c r="E50" s="2">
        <v>51247605</v>
      </c>
      <c r="F50" s="2" t="s">
        <v>91</v>
      </c>
      <c r="G50" s="1" t="s">
        <v>753</v>
      </c>
      <c r="H50" s="14"/>
      <c r="I50" s="1"/>
      <c r="J50" s="2">
        <v>162.30000000000001</v>
      </c>
      <c r="K50" s="2">
        <v>46.7</v>
      </c>
      <c r="L50" s="2" t="s">
        <v>167</v>
      </c>
      <c r="M50" s="2"/>
      <c r="N50" s="2" t="s">
        <v>99</v>
      </c>
      <c r="O50" s="2" t="s">
        <v>279</v>
      </c>
      <c r="P50" s="30"/>
      <c r="Q50" s="30"/>
      <c r="R50" s="30"/>
      <c r="S50" s="30"/>
      <c r="T50" s="3" t="s">
        <v>17</v>
      </c>
      <c r="U50" s="3">
        <v>26</v>
      </c>
      <c r="V50" s="2">
        <v>21</v>
      </c>
      <c r="W50" s="2">
        <v>15</v>
      </c>
      <c r="X50" s="2" t="s">
        <v>1038</v>
      </c>
      <c r="Y50" s="33"/>
      <c r="Z50" s="3" t="s">
        <v>216</v>
      </c>
      <c r="AA50" s="3">
        <v>52</v>
      </c>
      <c r="AB50" s="2">
        <v>37</v>
      </c>
      <c r="AC50" s="2">
        <v>20</v>
      </c>
      <c r="AD50" s="2"/>
      <c r="AE50" s="33" t="s">
        <v>242</v>
      </c>
      <c r="AF50" s="12" t="s">
        <v>217</v>
      </c>
      <c r="AG50" s="12">
        <v>40</v>
      </c>
      <c r="AH50" s="13">
        <v>30</v>
      </c>
      <c r="AI50" s="13">
        <v>29</v>
      </c>
      <c r="AJ50" s="13"/>
      <c r="AK50" s="34" t="s">
        <v>197</v>
      </c>
      <c r="AL50" s="2" t="s">
        <v>250</v>
      </c>
      <c r="AM50" s="2" t="s">
        <v>150</v>
      </c>
      <c r="AN50" s="2" t="s">
        <v>712</v>
      </c>
      <c r="AO50" s="2" t="s">
        <v>204</v>
      </c>
      <c r="AP50" s="2" t="s">
        <v>87</v>
      </c>
      <c r="AQ50" s="1"/>
      <c r="AR50" s="2" t="s">
        <v>89</v>
      </c>
      <c r="AS50" s="1"/>
      <c r="AT50" s="2" t="s">
        <v>93</v>
      </c>
      <c r="AU50" s="14" t="s">
        <v>782</v>
      </c>
      <c r="AV50" s="14">
        <v>1</v>
      </c>
      <c r="AW50" s="104">
        <v>4.49</v>
      </c>
      <c r="AX50" s="105">
        <v>4.57</v>
      </c>
      <c r="AY50" s="109">
        <v>4.29</v>
      </c>
      <c r="AZ50" s="105">
        <v>2.98</v>
      </c>
      <c r="BA50" s="106">
        <v>2.9</v>
      </c>
      <c r="BB50" s="108">
        <v>2.99</v>
      </c>
      <c r="BC50" s="106">
        <v>3.39</v>
      </c>
      <c r="BD50" s="108">
        <v>3.58</v>
      </c>
      <c r="BE50" s="107">
        <v>2.84</v>
      </c>
      <c r="BF50" s="106">
        <v>2.21</v>
      </c>
      <c r="BG50" s="106">
        <v>4.47</v>
      </c>
      <c r="BH50" s="106">
        <v>6.23</v>
      </c>
      <c r="BI50" s="106">
        <v>4.88</v>
      </c>
      <c r="BJ50" s="4">
        <v>4.75</v>
      </c>
      <c r="BK50" s="9">
        <v>5.66</v>
      </c>
      <c r="BL50" s="9">
        <v>6.39</v>
      </c>
      <c r="BM50" s="4">
        <v>10.29</v>
      </c>
      <c r="BN50" s="97">
        <v>13.39</v>
      </c>
      <c r="BO50" s="4">
        <v>4.93</v>
      </c>
      <c r="BP50" s="26">
        <v>2.84</v>
      </c>
      <c r="BQ50" s="25">
        <v>2.12</v>
      </c>
      <c r="BR50" s="25">
        <v>1.17</v>
      </c>
      <c r="BS50" s="53">
        <v>2.84</v>
      </c>
      <c r="BT50" s="54">
        <v>2.5299999999999998</v>
      </c>
      <c r="BU50" s="53">
        <v>3.73</v>
      </c>
      <c r="BV50" s="54">
        <v>3.51</v>
      </c>
      <c r="BW50" s="55">
        <v>4.41</v>
      </c>
      <c r="BX50" s="53">
        <v>4.5199999999999996</v>
      </c>
      <c r="BY50" s="53">
        <v>6.73</v>
      </c>
      <c r="BZ50" s="53">
        <v>6.46</v>
      </c>
      <c r="CA50" s="7">
        <v>4.18</v>
      </c>
      <c r="CB50" s="4">
        <v>4.07</v>
      </c>
      <c r="CC50" s="9">
        <v>5.33</v>
      </c>
      <c r="CD50" s="9">
        <v>5.9</v>
      </c>
      <c r="CE50" s="4">
        <v>9.0299999999999994</v>
      </c>
      <c r="CF50" s="97">
        <v>13.62</v>
      </c>
      <c r="CG50" s="16">
        <v>28.28</v>
      </c>
      <c r="CH50" s="38">
        <v>32.520000000000003</v>
      </c>
      <c r="CI50" s="20">
        <v>35.299999999999997</v>
      </c>
      <c r="CJ50" s="38">
        <v>36.61</v>
      </c>
      <c r="CK50" s="17">
        <v>36.67</v>
      </c>
      <c r="CL50" s="19">
        <v>37.81</v>
      </c>
      <c r="CM50" s="17">
        <v>38.06</v>
      </c>
      <c r="CN50" s="19">
        <v>38.85</v>
      </c>
      <c r="CO50" s="18">
        <v>39.03</v>
      </c>
      <c r="CP50" s="17">
        <v>40.729999999999997</v>
      </c>
      <c r="CQ50" s="17">
        <v>41.41</v>
      </c>
      <c r="CR50" s="17">
        <v>43.32</v>
      </c>
      <c r="CS50" s="17">
        <v>47.11</v>
      </c>
      <c r="CT50" s="16">
        <v>46.26</v>
      </c>
      <c r="CU50" s="20">
        <v>47.78</v>
      </c>
      <c r="CV50" s="20">
        <v>46.29</v>
      </c>
      <c r="CW50" s="16">
        <v>45.85</v>
      </c>
      <c r="CX50" s="97">
        <v>41.39</v>
      </c>
      <c r="CY50" s="16">
        <v>28.39</v>
      </c>
      <c r="CZ50" s="38">
        <v>32.79</v>
      </c>
      <c r="DA50" s="20">
        <v>35.020000000000003</v>
      </c>
      <c r="DB50" s="20">
        <v>36.85</v>
      </c>
      <c r="DC50" s="17">
        <v>37.17</v>
      </c>
      <c r="DD50" s="19">
        <v>37.75</v>
      </c>
      <c r="DE50" s="17">
        <v>37.92</v>
      </c>
      <c r="DF50" s="19">
        <v>38.61</v>
      </c>
      <c r="DG50" s="18">
        <v>39.29</v>
      </c>
      <c r="DH50" s="17">
        <v>40.700000000000003</v>
      </c>
      <c r="DI50" s="17">
        <v>41.41</v>
      </c>
      <c r="DJ50" s="17">
        <v>43.22</v>
      </c>
      <c r="DK50" s="17">
        <v>47.46</v>
      </c>
      <c r="DL50" s="16">
        <v>46.94</v>
      </c>
      <c r="DM50" s="20">
        <v>47.19</v>
      </c>
      <c r="DN50" s="20">
        <v>46.73</v>
      </c>
      <c r="DO50" s="16">
        <v>45.37</v>
      </c>
      <c r="DP50" s="97">
        <v>41.05</v>
      </c>
      <c r="DQ50" s="16">
        <v>0</v>
      </c>
      <c r="DR50" s="20">
        <v>1</v>
      </c>
      <c r="DS50" s="20">
        <v>4</v>
      </c>
      <c r="DT50" s="20">
        <v>4</v>
      </c>
      <c r="DU50" s="17">
        <v>2</v>
      </c>
      <c r="DV50" s="17">
        <v>0</v>
      </c>
      <c r="DW50" s="17">
        <v>-7</v>
      </c>
      <c r="DX50" s="17">
        <v>-1</v>
      </c>
      <c r="DY50" s="17">
        <v>-12</v>
      </c>
      <c r="DZ50" s="17">
        <v>-13</v>
      </c>
      <c r="EA50" s="17">
        <v>-6</v>
      </c>
      <c r="EB50" s="17">
        <v>0</v>
      </c>
      <c r="EC50" s="17">
        <v>3</v>
      </c>
      <c r="ED50" s="20">
        <v>4</v>
      </c>
      <c r="EE50" s="20">
        <v>4</v>
      </c>
      <c r="EF50" s="20">
        <v>2</v>
      </c>
      <c r="EG50" s="20">
        <v>3</v>
      </c>
      <c r="EH50" s="97">
        <v>2</v>
      </c>
      <c r="EJ50" s="129">
        <f t="shared" si="1"/>
        <v>-0.4399999999999995</v>
      </c>
      <c r="EK50" s="129">
        <f t="shared" si="2"/>
        <v>1.7300000000000004</v>
      </c>
      <c r="EL50" s="129">
        <f t="shared" si="3"/>
        <v>2.17</v>
      </c>
      <c r="EM50" s="129">
        <f t="shared" si="4"/>
        <v>1.81</v>
      </c>
      <c r="EN50" s="129">
        <f t="shared" si="5"/>
        <v>6.0000000000000053E-2</v>
      </c>
      <c r="EO50" s="129">
        <f t="shared" si="6"/>
        <v>0.46000000000000041</v>
      </c>
      <c r="EP50" s="129">
        <f t="shared" si="7"/>
        <v>-0.33999999999999986</v>
      </c>
      <c r="EQ50" s="129">
        <f t="shared" si="8"/>
        <v>7.0000000000000284E-2</v>
      </c>
      <c r="ER50" s="129">
        <f t="shared" si="9"/>
        <v>-1.5700000000000003</v>
      </c>
      <c r="ES50" s="129">
        <f t="shared" si="10"/>
        <v>-2.3099999999999996</v>
      </c>
      <c r="ET50" s="129">
        <f t="shared" si="11"/>
        <v>-2.2600000000000007</v>
      </c>
      <c r="EU50" s="129">
        <f t="shared" si="12"/>
        <v>-0.22999999999999954</v>
      </c>
      <c r="EV50" s="129">
        <f t="shared" si="13"/>
        <v>0.70000000000000018</v>
      </c>
      <c r="EW50" s="129">
        <f t="shared" si="14"/>
        <v>0.67999999999999972</v>
      </c>
      <c r="EX50" s="129">
        <f t="shared" si="15"/>
        <v>0.33000000000000007</v>
      </c>
      <c r="EY50" s="129">
        <f t="shared" si="16"/>
        <v>0.48999999999999932</v>
      </c>
      <c r="EZ50" s="129">
        <f t="shared" si="17"/>
        <v>1.2599999999999998</v>
      </c>
      <c r="FA50" s="3" t="s">
        <v>17</v>
      </c>
      <c r="FB50" s="3">
        <v>26</v>
      </c>
      <c r="FC50" s="2">
        <v>21</v>
      </c>
      <c r="FD50" s="2">
        <v>15</v>
      </c>
    </row>
    <row r="51" spans="1:160" ht="14">
      <c r="A51" s="2" t="s">
        <v>1659</v>
      </c>
      <c r="B51" s="2" t="s">
        <v>1666</v>
      </c>
      <c r="C51" s="2">
        <v>20</v>
      </c>
      <c r="D51" s="2">
        <v>1</v>
      </c>
      <c r="E51" s="2">
        <v>44764188</v>
      </c>
      <c r="F51" s="2" t="s">
        <v>91</v>
      </c>
      <c r="G51" s="1" t="s">
        <v>1220</v>
      </c>
      <c r="H51" s="14"/>
      <c r="I51" s="1"/>
      <c r="J51" s="2">
        <v>165.1</v>
      </c>
      <c r="K51" s="2">
        <v>62.8</v>
      </c>
      <c r="L51" s="2" t="s">
        <v>167</v>
      </c>
      <c r="M51" s="2"/>
      <c r="N51" s="2" t="s">
        <v>79</v>
      </c>
      <c r="O51" s="2" t="s">
        <v>80</v>
      </c>
      <c r="P51" s="30"/>
      <c r="Q51" s="30"/>
      <c r="R51" s="30"/>
      <c r="S51" s="30"/>
      <c r="T51" s="3" t="s">
        <v>6</v>
      </c>
      <c r="U51" s="3">
        <v>29</v>
      </c>
      <c r="V51" s="2">
        <v>25</v>
      </c>
      <c r="W51" s="2">
        <v>16</v>
      </c>
      <c r="X51" s="2" t="s">
        <v>1465</v>
      </c>
      <c r="Y51" s="33"/>
      <c r="Z51" s="3" t="s">
        <v>232</v>
      </c>
      <c r="AA51" s="3">
        <v>45</v>
      </c>
      <c r="AB51" s="2">
        <v>31</v>
      </c>
      <c r="AC51" s="2">
        <v>22</v>
      </c>
      <c r="AD51" s="2"/>
      <c r="AE51" s="33" t="s">
        <v>443</v>
      </c>
      <c r="AF51" s="12" t="s">
        <v>217</v>
      </c>
      <c r="AG51" s="12">
        <v>24</v>
      </c>
      <c r="AH51" s="13">
        <v>17</v>
      </c>
      <c r="AI51" s="13">
        <v>8</v>
      </c>
      <c r="AJ51" s="13"/>
      <c r="AK51" s="34" t="s">
        <v>197</v>
      </c>
      <c r="AL51" s="2" t="s">
        <v>127</v>
      </c>
      <c r="AM51" s="2" t="s">
        <v>128</v>
      </c>
      <c r="AN51" s="2" t="s">
        <v>800</v>
      </c>
      <c r="AO51" s="2" t="s">
        <v>513</v>
      </c>
      <c r="AP51" s="2" t="s">
        <v>87</v>
      </c>
      <c r="AQ51" s="1"/>
      <c r="AR51" s="2" t="s">
        <v>89</v>
      </c>
      <c r="AS51" s="1"/>
      <c r="AT51" s="2" t="s">
        <v>93</v>
      </c>
      <c r="AU51" s="14">
        <v>0</v>
      </c>
      <c r="AV51" s="14">
        <v>1</v>
      </c>
      <c r="AW51" s="104">
        <v>2.83</v>
      </c>
      <c r="AX51" s="105">
        <v>3.06</v>
      </c>
      <c r="AY51" s="106">
        <v>2.83</v>
      </c>
      <c r="AZ51" s="107">
        <v>1.96</v>
      </c>
      <c r="BA51" s="106">
        <v>2.5299999999999998</v>
      </c>
      <c r="BB51" s="108">
        <v>2.89</v>
      </c>
      <c r="BC51" s="106">
        <v>1.85</v>
      </c>
      <c r="BD51" s="108">
        <v>2.17</v>
      </c>
      <c r="BE51" s="107">
        <v>1.88</v>
      </c>
      <c r="BF51" s="106">
        <v>4.5999999999999996</v>
      </c>
      <c r="BG51" s="106">
        <v>5.98</v>
      </c>
      <c r="BH51" s="106">
        <v>5.47</v>
      </c>
      <c r="BI51" s="106">
        <v>4.07</v>
      </c>
      <c r="BJ51" s="8">
        <v>4.38</v>
      </c>
      <c r="BK51" s="9">
        <v>6.39</v>
      </c>
      <c r="BL51" s="9">
        <v>7.55</v>
      </c>
      <c r="BM51" s="4">
        <v>13.17</v>
      </c>
      <c r="BN51" s="4">
        <v>18.7</v>
      </c>
      <c r="BO51" s="4">
        <v>3.21</v>
      </c>
      <c r="BP51" s="26">
        <v>2.29</v>
      </c>
      <c r="BQ51" s="53">
        <v>0.39</v>
      </c>
      <c r="BR51" s="53">
        <v>0.76</v>
      </c>
      <c r="BS51" s="53">
        <v>2.2400000000000002</v>
      </c>
      <c r="BT51" s="54">
        <v>2.2400000000000002</v>
      </c>
      <c r="BU51" s="53">
        <v>2.31</v>
      </c>
      <c r="BV51" s="54">
        <v>2.78</v>
      </c>
      <c r="BW51" s="55">
        <v>3.51</v>
      </c>
      <c r="BX51" s="53">
        <v>4.5999999999999996</v>
      </c>
      <c r="BY51" s="53">
        <v>5.19</v>
      </c>
      <c r="BZ51" s="53">
        <v>4.1900000000000004</v>
      </c>
      <c r="CA51" s="7">
        <v>4.37</v>
      </c>
      <c r="CB51" s="8">
        <v>4.5199999999999996</v>
      </c>
      <c r="CC51" s="9">
        <v>7.23</v>
      </c>
      <c r="CD51" s="9">
        <v>7.78</v>
      </c>
      <c r="CE51" s="4">
        <v>12.34</v>
      </c>
      <c r="CF51" s="4">
        <v>17.34</v>
      </c>
      <c r="CG51" s="16">
        <v>29.22</v>
      </c>
      <c r="CH51" s="38">
        <v>31.43</v>
      </c>
      <c r="CI51" s="17">
        <v>33.25</v>
      </c>
      <c r="CJ51" s="18">
        <v>34.56</v>
      </c>
      <c r="CK51" s="17">
        <v>35.49</v>
      </c>
      <c r="CL51" s="19">
        <v>36.26</v>
      </c>
      <c r="CM51" s="17">
        <v>37.5</v>
      </c>
      <c r="CN51" s="19">
        <v>37.22</v>
      </c>
      <c r="CO51" s="18">
        <v>38.19</v>
      </c>
      <c r="CP51" s="17">
        <v>40.18</v>
      </c>
      <c r="CQ51" s="17">
        <v>40.659999999999997</v>
      </c>
      <c r="CR51" s="17">
        <v>41.16</v>
      </c>
      <c r="CS51" s="17">
        <v>44.03</v>
      </c>
      <c r="CT51" s="19">
        <v>45.96</v>
      </c>
      <c r="CU51" s="20">
        <v>47.08</v>
      </c>
      <c r="CV51" s="20">
        <v>47.6</v>
      </c>
      <c r="CW51" s="16">
        <v>43.99</v>
      </c>
      <c r="CX51" s="16">
        <v>42.35</v>
      </c>
      <c r="CY51" s="16">
        <v>29.52</v>
      </c>
      <c r="CZ51" s="38">
        <v>31.34</v>
      </c>
      <c r="DA51" s="17">
        <v>33.549999999999997</v>
      </c>
      <c r="DB51" s="17">
        <v>34.659999999999997</v>
      </c>
      <c r="DC51" s="17">
        <v>35.700000000000003</v>
      </c>
      <c r="DD51" s="19">
        <v>36.14</v>
      </c>
      <c r="DE51" s="17">
        <v>37.159999999999997</v>
      </c>
      <c r="DF51" s="19">
        <v>37.39</v>
      </c>
      <c r="DG51" s="18">
        <v>38.28</v>
      </c>
      <c r="DH51" s="17">
        <v>40.83</v>
      </c>
      <c r="DI51" s="17">
        <v>40.69</v>
      </c>
      <c r="DJ51" s="17">
        <v>41.01</v>
      </c>
      <c r="DK51" s="17">
        <v>44.76</v>
      </c>
      <c r="DL51" s="19">
        <v>45.66</v>
      </c>
      <c r="DM51" s="20">
        <v>47.82</v>
      </c>
      <c r="DN51" s="20">
        <v>47.07</v>
      </c>
      <c r="DO51" s="16">
        <v>43.66</v>
      </c>
      <c r="DP51" s="16">
        <v>42.2</v>
      </c>
      <c r="DQ51" s="16">
        <v>5</v>
      </c>
      <c r="DR51" s="20">
        <v>5</v>
      </c>
      <c r="DS51" s="17">
        <v>6</v>
      </c>
      <c r="DT51" s="17">
        <v>4</v>
      </c>
      <c r="DU51" s="17">
        <v>0</v>
      </c>
      <c r="DV51" s="17">
        <v>-6</v>
      </c>
      <c r="DW51" s="17">
        <v>-11</v>
      </c>
      <c r="DX51" s="17">
        <v>-13</v>
      </c>
      <c r="DY51" s="17">
        <v>-13</v>
      </c>
      <c r="DZ51" s="17">
        <v>-9</v>
      </c>
      <c r="EA51" s="17">
        <v>-5</v>
      </c>
      <c r="EB51" s="17">
        <v>0</v>
      </c>
      <c r="EC51" s="17">
        <v>1</v>
      </c>
      <c r="ED51" s="17">
        <v>4</v>
      </c>
      <c r="EE51" s="20">
        <v>6</v>
      </c>
      <c r="EF51" s="20">
        <v>3</v>
      </c>
      <c r="EG51" s="20">
        <v>3</v>
      </c>
      <c r="EH51" s="20">
        <v>4</v>
      </c>
      <c r="EJ51" s="129">
        <f t="shared" si="1"/>
        <v>-0.37999999999999989</v>
      </c>
      <c r="EK51" s="129">
        <f t="shared" si="2"/>
        <v>0.77</v>
      </c>
      <c r="EL51" s="129">
        <f t="shared" si="3"/>
        <v>2.44</v>
      </c>
      <c r="EM51" s="129">
        <f t="shared" si="4"/>
        <v>1.2</v>
      </c>
      <c r="EN51" s="129">
        <f t="shared" si="5"/>
        <v>0.28999999999999959</v>
      </c>
      <c r="EO51" s="129">
        <f t="shared" si="6"/>
        <v>0.64999999999999991</v>
      </c>
      <c r="EP51" s="129">
        <f t="shared" si="7"/>
        <v>-0.45999999999999996</v>
      </c>
      <c r="EQ51" s="129">
        <f t="shared" si="8"/>
        <v>-0.60999999999999988</v>
      </c>
      <c r="ER51" s="129">
        <f t="shared" si="9"/>
        <v>-1.63</v>
      </c>
      <c r="ES51" s="129">
        <f t="shared" si="10"/>
        <v>0</v>
      </c>
      <c r="ET51" s="129">
        <f t="shared" si="11"/>
        <v>0.79</v>
      </c>
      <c r="EU51" s="129">
        <f t="shared" si="12"/>
        <v>1.2799999999999994</v>
      </c>
      <c r="EV51" s="129">
        <f t="shared" si="13"/>
        <v>-0.29999999999999982</v>
      </c>
      <c r="EW51" s="129">
        <f t="shared" si="14"/>
        <v>-0.13999999999999968</v>
      </c>
      <c r="EX51" s="129">
        <f t="shared" si="15"/>
        <v>-0.84000000000000075</v>
      </c>
      <c r="EY51" s="129">
        <f t="shared" si="16"/>
        <v>-0.23000000000000043</v>
      </c>
      <c r="EZ51" s="129">
        <f t="shared" si="17"/>
        <v>0.83000000000000007</v>
      </c>
      <c r="FA51" s="3" t="s">
        <v>6</v>
      </c>
      <c r="FB51" s="3">
        <v>29</v>
      </c>
      <c r="FC51" s="2">
        <v>25</v>
      </c>
      <c r="FD51" s="2">
        <v>16</v>
      </c>
    </row>
    <row r="52" spans="1:160" ht="14">
      <c r="A52" s="2" t="s">
        <v>1532</v>
      </c>
      <c r="B52" s="2" t="s">
        <v>1666</v>
      </c>
      <c r="C52" s="2">
        <v>14</v>
      </c>
      <c r="D52" s="2">
        <v>5</v>
      </c>
      <c r="E52" s="2">
        <v>50202685</v>
      </c>
      <c r="F52" s="2" t="s">
        <v>91</v>
      </c>
      <c r="G52" s="1" t="s">
        <v>1537</v>
      </c>
      <c r="H52" s="14"/>
      <c r="I52" s="1"/>
      <c r="J52" s="2">
        <v>157.1</v>
      </c>
      <c r="K52" s="2">
        <v>46.9</v>
      </c>
      <c r="L52" s="2" t="s">
        <v>167</v>
      </c>
      <c r="M52" s="2"/>
      <c r="N52" s="2" t="s">
        <v>158</v>
      </c>
      <c r="O52" s="2" t="s">
        <v>80</v>
      </c>
      <c r="P52" s="30"/>
      <c r="Q52" s="30"/>
      <c r="R52" s="30"/>
      <c r="S52" s="30"/>
      <c r="T52" s="3" t="s">
        <v>15</v>
      </c>
      <c r="U52" s="3">
        <v>24</v>
      </c>
      <c r="V52" s="2">
        <v>23</v>
      </c>
      <c r="W52" s="2">
        <v>16</v>
      </c>
      <c r="X52" s="2" t="s">
        <v>280</v>
      </c>
      <c r="Y52" s="33"/>
      <c r="Z52" s="3" t="s">
        <v>159</v>
      </c>
      <c r="AA52" s="3">
        <v>51</v>
      </c>
      <c r="AB52" s="2">
        <v>34</v>
      </c>
      <c r="AC52" s="2">
        <v>28</v>
      </c>
      <c r="AD52" s="2"/>
      <c r="AE52" s="33" t="s">
        <v>88</v>
      </c>
      <c r="AF52" s="12"/>
      <c r="AG52" s="12"/>
      <c r="AH52" s="13"/>
      <c r="AI52" s="13"/>
      <c r="AJ52" s="13"/>
      <c r="AK52" s="34"/>
      <c r="AL52" s="2" t="s">
        <v>247</v>
      </c>
      <c r="AM52" s="2" t="s">
        <v>118</v>
      </c>
      <c r="AN52" s="2" t="s">
        <v>744</v>
      </c>
      <c r="AO52" s="2" t="s">
        <v>1536</v>
      </c>
      <c r="AP52" s="2" t="s">
        <v>87</v>
      </c>
      <c r="AQ52" s="1"/>
      <c r="AR52" s="2" t="s">
        <v>89</v>
      </c>
      <c r="AS52" s="1"/>
      <c r="AT52" s="2" t="s">
        <v>93</v>
      </c>
      <c r="AU52" s="14" t="s">
        <v>1538</v>
      </c>
      <c r="AV52" s="14">
        <v>1</v>
      </c>
      <c r="AW52" s="104">
        <v>3.63</v>
      </c>
      <c r="AX52" s="105">
        <v>3.62</v>
      </c>
      <c r="AY52" s="106">
        <v>3.14</v>
      </c>
      <c r="AZ52" s="107">
        <v>2.61</v>
      </c>
      <c r="BA52" s="106">
        <v>2.5</v>
      </c>
      <c r="BB52" s="108">
        <v>2.88</v>
      </c>
      <c r="BC52" s="106">
        <v>2.36</v>
      </c>
      <c r="BD52" s="108">
        <v>1.34</v>
      </c>
      <c r="BE52" s="107">
        <v>0.8</v>
      </c>
      <c r="BF52" s="106">
        <v>1.62</v>
      </c>
      <c r="BG52" s="106">
        <v>1.93</v>
      </c>
      <c r="BH52" s="106">
        <v>3.62</v>
      </c>
      <c r="BI52" s="106">
        <v>2.89</v>
      </c>
      <c r="BJ52" s="8">
        <v>3.72</v>
      </c>
      <c r="BK52" s="7">
        <v>5.26</v>
      </c>
      <c r="BL52" s="9">
        <v>6.48</v>
      </c>
      <c r="BM52" s="4">
        <v>11.68</v>
      </c>
      <c r="BN52" s="4">
        <v>16.010000000000002</v>
      </c>
      <c r="BO52" s="4">
        <v>3.71</v>
      </c>
      <c r="BP52" s="26">
        <v>3.31</v>
      </c>
      <c r="BQ52" s="53">
        <v>0.67</v>
      </c>
      <c r="BR52" s="53">
        <v>0.25</v>
      </c>
      <c r="BS52" s="53">
        <v>0.18</v>
      </c>
      <c r="BT52" s="54">
        <v>0.88</v>
      </c>
      <c r="BU52" s="53">
        <v>0.99</v>
      </c>
      <c r="BV52" s="54">
        <v>1.54</v>
      </c>
      <c r="BW52" s="55">
        <v>2.0499999999999998</v>
      </c>
      <c r="BX52" s="53">
        <v>2.66</v>
      </c>
      <c r="BY52" s="53">
        <v>2.89</v>
      </c>
      <c r="BZ52" s="53">
        <v>4.87</v>
      </c>
      <c r="CA52" s="7">
        <v>3.12</v>
      </c>
      <c r="CB52" s="8">
        <v>4.22</v>
      </c>
      <c r="CC52" s="7">
        <v>5.87</v>
      </c>
      <c r="CD52" s="9">
        <v>6.38</v>
      </c>
      <c r="CE52" s="4">
        <v>10.65</v>
      </c>
      <c r="CF52" s="4">
        <v>15.44</v>
      </c>
      <c r="CG52" s="16">
        <v>26.33</v>
      </c>
      <c r="CH52" s="38">
        <v>30.66</v>
      </c>
      <c r="CI52" s="17">
        <v>31.36</v>
      </c>
      <c r="CJ52" s="18">
        <v>32.9</v>
      </c>
      <c r="CK52" s="17">
        <v>33.340000000000003</v>
      </c>
      <c r="CL52" s="19">
        <v>34.61</v>
      </c>
      <c r="CM52" s="17">
        <v>36.17</v>
      </c>
      <c r="CN52" s="19">
        <v>36.72</v>
      </c>
      <c r="CO52" s="18">
        <v>36.47</v>
      </c>
      <c r="CP52" s="17">
        <v>37.69</v>
      </c>
      <c r="CQ52" s="17">
        <v>38.33</v>
      </c>
      <c r="CR52" s="17">
        <v>39.5</v>
      </c>
      <c r="CS52" s="17">
        <v>43.55</v>
      </c>
      <c r="CT52" s="19">
        <v>43.64</v>
      </c>
      <c r="CU52" s="17">
        <v>46.62</v>
      </c>
      <c r="CV52" s="20">
        <v>44.46</v>
      </c>
      <c r="CW52" s="16">
        <v>42.07</v>
      </c>
      <c r="CX52" s="16">
        <v>42.9</v>
      </c>
      <c r="CY52" s="16">
        <v>26.06</v>
      </c>
      <c r="CZ52" s="38">
        <v>30.03</v>
      </c>
      <c r="DA52" s="17">
        <v>31.03</v>
      </c>
      <c r="DB52" s="17">
        <v>32.270000000000003</v>
      </c>
      <c r="DC52" s="17">
        <v>33.76</v>
      </c>
      <c r="DD52" s="19">
        <v>35.25</v>
      </c>
      <c r="DE52" s="17">
        <v>36.1</v>
      </c>
      <c r="DF52" s="19">
        <v>36.049999999999997</v>
      </c>
      <c r="DG52" s="18">
        <v>35.51</v>
      </c>
      <c r="DH52" s="17">
        <v>37.299999999999997</v>
      </c>
      <c r="DI52" s="17">
        <v>38.49</v>
      </c>
      <c r="DJ52" s="17">
        <v>39.61</v>
      </c>
      <c r="DK52" s="17">
        <v>43.1</v>
      </c>
      <c r="DL52" s="19">
        <v>44.13</v>
      </c>
      <c r="DM52" s="17">
        <v>46.13</v>
      </c>
      <c r="DN52" s="20">
        <v>45.86</v>
      </c>
      <c r="DO52" s="16">
        <v>42.56</v>
      </c>
      <c r="DP52" s="16">
        <v>42.68</v>
      </c>
      <c r="DQ52" s="16">
        <v>0</v>
      </c>
      <c r="DR52" s="20">
        <v>1</v>
      </c>
      <c r="DS52" s="17">
        <v>2</v>
      </c>
      <c r="DT52" s="17">
        <v>1</v>
      </c>
      <c r="DU52" s="17">
        <v>-1</v>
      </c>
      <c r="DV52" s="17">
        <v>-4</v>
      </c>
      <c r="DW52" s="17">
        <v>-10</v>
      </c>
      <c r="DX52" s="17">
        <v>-16</v>
      </c>
      <c r="DY52" s="17">
        <v>-18</v>
      </c>
      <c r="DZ52" s="17">
        <v>-21</v>
      </c>
      <c r="EA52" s="17">
        <v>-21</v>
      </c>
      <c r="EB52" s="17">
        <v>-19</v>
      </c>
      <c r="EC52" s="17">
        <v>-13</v>
      </c>
      <c r="ED52" s="17">
        <v>-8</v>
      </c>
      <c r="EE52" s="17">
        <v>-1</v>
      </c>
      <c r="EF52" s="20">
        <v>-1</v>
      </c>
      <c r="EG52" s="20">
        <v>0</v>
      </c>
      <c r="EH52" s="20">
        <v>0</v>
      </c>
      <c r="EJ52" s="129">
        <f t="shared" si="1"/>
        <v>-8.0000000000000071E-2</v>
      </c>
      <c r="EK52" s="129">
        <f t="shared" si="2"/>
        <v>0.31000000000000005</v>
      </c>
      <c r="EL52" s="129">
        <f t="shared" si="3"/>
        <v>2.4700000000000002</v>
      </c>
      <c r="EM52" s="129">
        <f t="shared" si="4"/>
        <v>2.36</v>
      </c>
      <c r="EN52" s="129">
        <f t="shared" si="5"/>
        <v>2.3199999999999998</v>
      </c>
      <c r="EO52" s="129">
        <f t="shared" si="6"/>
        <v>2</v>
      </c>
      <c r="EP52" s="129">
        <f t="shared" si="7"/>
        <v>1.3699999999999999</v>
      </c>
      <c r="EQ52" s="129">
        <f t="shared" si="8"/>
        <v>-0.19999999999999996</v>
      </c>
      <c r="ER52" s="129">
        <f t="shared" si="9"/>
        <v>-1.2499999999999998</v>
      </c>
      <c r="ES52" s="129">
        <f t="shared" si="10"/>
        <v>-1.04</v>
      </c>
      <c r="ET52" s="129">
        <f t="shared" si="11"/>
        <v>-0.96000000000000019</v>
      </c>
      <c r="EU52" s="129">
        <f t="shared" si="12"/>
        <v>-1.25</v>
      </c>
      <c r="EV52" s="129">
        <f t="shared" si="13"/>
        <v>-0.22999999999999998</v>
      </c>
      <c r="EW52" s="129">
        <f t="shared" si="14"/>
        <v>-0.49999999999999956</v>
      </c>
      <c r="EX52" s="129">
        <f t="shared" si="15"/>
        <v>-0.61000000000000032</v>
      </c>
      <c r="EY52" s="129">
        <f t="shared" si="16"/>
        <v>0.10000000000000053</v>
      </c>
      <c r="EZ52" s="129">
        <f t="shared" si="17"/>
        <v>1.0299999999999994</v>
      </c>
      <c r="FA52" s="3" t="s">
        <v>15</v>
      </c>
      <c r="FB52" s="3">
        <v>24</v>
      </c>
      <c r="FC52" s="2">
        <v>23</v>
      </c>
      <c r="FD52" s="2">
        <v>16</v>
      </c>
    </row>
    <row r="53" spans="1:160" ht="14">
      <c r="A53" s="2" t="s">
        <v>1084</v>
      </c>
      <c r="B53" s="2" t="s">
        <v>1666</v>
      </c>
      <c r="C53" s="2">
        <v>16</v>
      </c>
      <c r="D53" s="2">
        <v>4</v>
      </c>
      <c r="E53" s="2">
        <v>50905061</v>
      </c>
      <c r="F53" s="2" t="s">
        <v>91</v>
      </c>
      <c r="G53" s="1" t="s">
        <v>787</v>
      </c>
      <c r="H53" s="14"/>
      <c r="I53" s="1"/>
      <c r="J53" s="2">
        <v>164</v>
      </c>
      <c r="K53" s="2">
        <v>52.7</v>
      </c>
      <c r="L53" s="2" t="s">
        <v>167</v>
      </c>
      <c r="M53" s="2"/>
      <c r="N53" s="2" t="s">
        <v>79</v>
      </c>
      <c r="O53" s="2" t="s">
        <v>819</v>
      </c>
      <c r="P53" s="30"/>
      <c r="Q53" s="30"/>
      <c r="R53" s="30"/>
      <c r="S53" s="30"/>
      <c r="T53" s="3" t="s">
        <v>17</v>
      </c>
      <c r="U53" s="3">
        <v>31</v>
      </c>
      <c r="V53" s="2">
        <v>26</v>
      </c>
      <c r="W53" s="2">
        <v>16</v>
      </c>
      <c r="X53" s="2" t="s">
        <v>280</v>
      </c>
      <c r="Y53" s="33"/>
      <c r="Z53" s="3" t="s">
        <v>216</v>
      </c>
      <c r="AA53" s="3">
        <v>52</v>
      </c>
      <c r="AB53" s="2">
        <v>34</v>
      </c>
      <c r="AC53" s="2">
        <v>14</v>
      </c>
      <c r="AD53" s="2"/>
      <c r="AE53" s="33" t="s">
        <v>242</v>
      </c>
      <c r="AF53" s="12" t="s">
        <v>217</v>
      </c>
      <c r="AG53" s="12">
        <v>39</v>
      </c>
      <c r="AH53" s="13">
        <v>20</v>
      </c>
      <c r="AI53" s="13">
        <v>10</v>
      </c>
      <c r="AJ53" s="13"/>
      <c r="AK53" s="34" t="s">
        <v>197</v>
      </c>
      <c r="AL53" s="2" t="s">
        <v>177</v>
      </c>
      <c r="AM53" s="2" t="s">
        <v>403</v>
      </c>
      <c r="AN53" s="2" t="s">
        <v>606</v>
      </c>
      <c r="AO53" s="2" t="s">
        <v>422</v>
      </c>
      <c r="AP53" s="2" t="s">
        <v>87</v>
      </c>
      <c r="AQ53" s="1"/>
      <c r="AR53" s="2" t="s">
        <v>89</v>
      </c>
      <c r="AS53" s="1"/>
      <c r="AT53" s="2" t="s">
        <v>93</v>
      </c>
      <c r="AU53" s="14" t="s">
        <v>1087</v>
      </c>
      <c r="AV53" s="14">
        <v>1</v>
      </c>
      <c r="AW53" s="104">
        <v>4.49</v>
      </c>
      <c r="AX53" s="105">
        <v>3.95</v>
      </c>
      <c r="AY53" s="109">
        <v>3.38</v>
      </c>
      <c r="AZ53" s="107">
        <v>2.41</v>
      </c>
      <c r="BA53" s="106">
        <v>1.83</v>
      </c>
      <c r="BB53" s="108">
        <v>1.34</v>
      </c>
      <c r="BC53" s="106">
        <v>0.39</v>
      </c>
      <c r="BD53" s="108">
        <v>0.8</v>
      </c>
      <c r="BE53" s="107">
        <v>1.62</v>
      </c>
      <c r="BF53" s="106">
        <v>1.69</v>
      </c>
      <c r="BG53" s="106">
        <v>1.87</v>
      </c>
      <c r="BH53" s="106">
        <v>3.9</v>
      </c>
      <c r="BI53" s="106">
        <v>5.04</v>
      </c>
      <c r="BJ53" s="4">
        <v>7.15</v>
      </c>
      <c r="BK53" s="9">
        <v>7.12</v>
      </c>
      <c r="BL53" s="9">
        <v>8.7799999999999994</v>
      </c>
      <c r="BM53" s="4">
        <v>11.74</v>
      </c>
      <c r="BN53" s="4">
        <v>15.31</v>
      </c>
      <c r="BO53" s="4">
        <v>4.41</v>
      </c>
      <c r="BP53" s="26">
        <v>3.9</v>
      </c>
      <c r="BQ53" s="25">
        <v>1.45</v>
      </c>
      <c r="BR53" s="53">
        <v>0.97</v>
      </c>
      <c r="BS53" s="53">
        <v>0.45</v>
      </c>
      <c r="BT53" s="54">
        <v>1.22</v>
      </c>
      <c r="BU53" s="53">
        <v>1.37</v>
      </c>
      <c r="BV53" s="54">
        <v>1.49</v>
      </c>
      <c r="BW53" s="55">
        <v>1.66</v>
      </c>
      <c r="BX53" s="53">
        <v>1.99</v>
      </c>
      <c r="BY53" s="53">
        <v>3.76</v>
      </c>
      <c r="BZ53" s="53">
        <v>3.73</v>
      </c>
      <c r="CA53" s="7">
        <v>7.15</v>
      </c>
      <c r="CB53" s="4">
        <v>7.07</v>
      </c>
      <c r="CC53" s="9">
        <v>8.2200000000000006</v>
      </c>
      <c r="CD53" s="9">
        <v>9.9499999999999993</v>
      </c>
      <c r="CE53" s="4">
        <v>12.44</v>
      </c>
      <c r="CF53" s="4">
        <v>14.23</v>
      </c>
      <c r="CG53" s="16">
        <v>27.41</v>
      </c>
      <c r="CH53" s="38">
        <v>32.33</v>
      </c>
      <c r="CI53" s="20">
        <v>35.08</v>
      </c>
      <c r="CJ53" s="18">
        <v>35.06</v>
      </c>
      <c r="CK53" s="17">
        <v>36.44</v>
      </c>
      <c r="CL53" s="19">
        <v>37.119999999999997</v>
      </c>
      <c r="CM53" s="17">
        <v>37.020000000000003</v>
      </c>
      <c r="CN53" s="19">
        <v>37.090000000000003</v>
      </c>
      <c r="CO53" s="18">
        <v>38.549999999999997</v>
      </c>
      <c r="CP53" s="17">
        <v>40.04</v>
      </c>
      <c r="CQ53" s="17">
        <v>40.369999999999997</v>
      </c>
      <c r="CR53" s="17">
        <v>42.33</v>
      </c>
      <c r="CS53" s="17">
        <v>45.42</v>
      </c>
      <c r="CT53" s="16">
        <v>45.63</v>
      </c>
      <c r="CU53" s="20">
        <v>50.55</v>
      </c>
      <c r="CV53" s="20">
        <v>48.48</v>
      </c>
      <c r="CW53" s="16">
        <v>47.3</v>
      </c>
      <c r="CX53" s="16">
        <v>39.97</v>
      </c>
      <c r="CY53" s="16">
        <v>27.46</v>
      </c>
      <c r="CZ53" s="38">
        <v>32.729999999999997</v>
      </c>
      <c r="DA53" s="20">
        <v>35.33</v>
      </c>
      <c r="DB53" s="17">
        <v>35.75</v>
      </c>
      <c r="DC53" s="17">
        <v>36.78</v>
      </c>
      <c r="DD53" s="19">
        <v>36.68</v>
      </c>
      <c r="DE53" s="17">
        <v>36.9</v>
      </c>
      <c r="DF53" s="19">
        <v>37.75</v>
      </c>
      <c r="DG53" s="18">
        <v>38.159999999999997</v>
      </c>
      <c r="DH53" s="17">
        <v>40.25</v>
      </c>
      <c r="DI53" s="17">
        <v>41.21</v>
      </c>
      <c r="DJ53" s="17">
        <v>42.87</v>
      </c>
      <c r="DK53" s="17">
        <v>45.9</v>
      </c>
      <c r="DL53" s="16">
        <v>45.44</v>
      </c>
      <c r="DM53" s="20">
        <v>51.02</v>
      </c>
      <c r="DN53" s="20">
        <v>48.78</v>
      </c>
      <c r="DO53" s="16">
        <v>47.68</v>
      </c>
      <c r="DP53" s="16">
        <v>39.11</v>
      </c>
      <c r="DQ53" s="16">
        <v>0</v>
      </c>
      <c r="DR53" s="20">
        <v>2</v>
      </c>
      <c r="DS53" s="20">
        <v>5</v>
      </c>
      <c r="DT53" s="17">
        <v>3</v>
      </c>
      <c r="DU53" s="17">
        <v>-2</v>
      </c>
      <c r="DV53" s="17">
        <v>-8</v>
      </c>
      <c r="DW53" s="17">
        <v>-11</v>
      </c>
      <c r="DX53" s="17">
        <v>-14</v>
      </c>
      <c r="DY53" s="17">
        <v>-15</v>
      </c>
      <c r="DZ53" s="17">
        <v>-15</v>
      </c>
      <c r="EA53" s="17">
        <v>-6</v>
      </c>
      <c r="EB53" s="17">
        <v>-1</v>
      </c>
      <c r="EC53" s="17">
        <v>3</v>
      </c>
      <c r="ED53" s="20">
        <v>5</v>
      </c>
      <c r="EE53" s="20">
        <v>5</v>
      </c>
      <c r="EF53" s="20">
        <v>4</v>
      </c>
      <c r="EG53" s="20">
        <v>0</v>
      </c>
      <c r="EH53" s="20">
        <v>2</v>
      </c>
      <c r="EJ53" s="129">
        <f t="shared" si="1"/>
        <v>8.0000000000000071E-2</v>
      </c>
      <c r="EK53" s="129">
        <f t="shared" si="2"/>
        <v>5.0000000000000266E-2</v>
      </c>
      <c r="EL53" s="129">
        <f t="shared" si="3"/>
        <v>1.93</v>
      </c>
      <c r="EM53" s="129">
        <f t="shared" si="4"/>
        <v>1.4400000000000002</v>
      </c>
      <c r="EN53" s="129">
        <f t="shared" si="5"/>
        <v>1.3800000000000001</v>
      </c>
      <c r="EO53" s="129">
        <f t="shared" si="6"/>
        <v>0.12000000000000011</v>
      </c>
      <c r="EP53" s="129">
        <f t="shared" si="7"/>
        <v>-0.98000000000000009</v>
      </c>
      <c r="EQ53" s="129">
        <f t="shared" si="8"/>
        <v>-0.69</v>
      </c>
      <c r="ER53" s="129">
        <f t="shared" si="9"/>
        <v>-3.9999999999999813E-2</v>
      </c>
      <c r="ES53" s="129">
        <f t="shared" si="10"/>
        <v>-0.30000000000000004</v>
      </c>
      <c r="ET53" s="129">
        <f t="shared" si="11"/>
        <v>-1.8899999999999997</v>
      </c>
      <c r="EU53" s="129">
        <f t="shared" si="12"/>
        <v>0.16999999999999993</v>
      </c>
      <c r="EV53" s="129">
        <f t="shared" si="13"/>
        <v>-2.1100000000000003</v>
      </c>
      <c r="EW53" s="129">
        <f t="shared" si="14"/>
        <v>8.0000000000000071E-2</v>
      </c>
      <c r="EX53" s="129">
        <f t="shared" si="15"/>
        <v>-1.1000000000000005</v>
      </c>
      <c r="EY53" s="129">
        <f t="shared" si="16"/>
        <v>-1.17</v>
      </c>
      <c r="EZ53" s="129">
        <f t="shared" si="17"/>
        <v>-0.69999999999999929</v>
      </c>
      <c r="FA53" s="3" t="s">
        <v>17</v>
      </c>
      <c r="FB53" s="3">
        <v>31</v>
      </c>
      <c r="FC53" s="2">
        <v>26</v>
      </c>
      <c r="FD53" s="2">
        <v>16</v>
      </c>
    </row>
    <row r="54" spans="1:160" ht="14">
      <c r="A54" s="2" t="s">
        <v>1243</v>
      </c>
      <c r="B54" s="2" t="s">
        <v>1666</v>
      </c>
      <c r="C54" s="2">
        <v>13</v>
      </c>
      <c r="D54" s="2">
        <v>1</v>
      </c>
      <c r="E54" s="2">
        <v>53612692</v>
      </c>
      <c r="F54" s="2" t="s">
        <v>91</v>
      </c>
      <c r="G54" s="1" t="s">
        <v>579</v>
      </c>
      <c r="H54" s="15" t="s">
        <v>95</v>
      </c>
      <c r="I54" s="1">
        <v>0</v>
      </c>
      <c r="J54" s="2">
        <v>160</v>
      </c>
      <c r="K54" s="2">
        <v>41.8</v>
      </c>
      <c r="L54" s="2" t="s">
        <v>167</v>
      </c>
      <c r="M54" s="2"/>
      <c r="N54" s="2" t="s">
        <v>99</v>
      </c>
      <c r="O54" s="2" t="s">
        <v>100</v>
      </c>
      <c r="P54" s="30" t="s">
        <v>543</v>
      </c>
      <c r="Q54" s="30"/>
      <c r="R54" s="30"/>
      <c r="S54" s="30"/>
      <c r="T54" s="3" t="s">
        <v>17</v>
      </c>
      <c r="U54" s="3">
        <v>28</v>
      </c>
      <c r="V54" s="2">
        <v>28</v>
      </c>
      <c r="W54" s="2">
        <v>16</v>
      </c>
      <c r="X54" s="2" t="s">
        <v>1045</v>
      </c>
      <c r="Y54" s="33"/>
      <c r="Z54" s="3" t="s">
        <v>216</v>
      </c>
      <c r="AA54" s="3">
        <v>55</v>
      </c>
      <c r="AB54" s="2">
        <v>40</v>
      </c>
      <c r="AC54" s="2">
        <v>21</v>
      </c>
      <c r="AD54" s="2"/>
      <c r="AE54" s="33" t="s">
        <v>242</v>
      </c>
      <c r="AF54" s="12" t="s">
        <v>301</v>
      </c>
      <c r="AG54" s="12">
        <v>39</v>
      </c>
      <c r="AH54" s="13">
        <v>20</v>
      </c>
      <c r="AI54" s="13">
        <v>9</v>
      </c>
      <c r="AJ54" s="13"/>
      <c r="AK54" s="34" t="s">
        <v>197</v>
      </c>
      <c r="AL54" s="2" t="s">
        <v>177</v>
      </c>
      <c r="AM54" s="2" t="s">
        <v>118</v>
      </c>
      <c r="AN54" s="2" t="s">
        <v>342</v>
      </c>
      <c r="AO54" s="2" t="s">
        <v>267</v>
      </c>
      <c r="AP54" s="2" t="s">
        <v>87</v>
      </c>
      <c r="AQ54" s="1" t="s">
        <v>90</v>
      </c>
      <c r="AR54" s="2" t="s">
        <v>89</v>
      </c>
      <c r="AS54" s="1" t="s">
        <v>108</v>
      </c>
      <c r="AT54" s="2" t="s">
        <v>93</v>
      </c>
      <c r="AU54" s="14" t="s">
        <v>572</v>
      </c>
      <c r="AV54" s="14">
        <v>1</v>
      </c>
      <c r="AW54" s="104">
        <v>5.03</v>
      </c>
      <c r="AX54" s="114">
        <v>3.77</v>
      </c>
      <c r="AY54" s="115">
        <v>3.13</v>
      </c>
      <c r="AZ54" s="114">
        <v>2.5099999999999998</v>
      </c>
      <c r="BA54" s="106">
        <v>1.9</v>
      </c>
      <c r="BB54" s="108">
        <v>1.69</v>
      </c>
      <c r="BC54" s="106">
        <v>0.95</v>
      </c>
      <c r="BD54" s="108">
        <v>1.52</v>
      </c>
      <c r="BE54" s="107">
        <v>2.34</v>
      </c>
      <c r="BF54" s="106">
        <v>2.56</v>
      </c>
      <c r="BG54" s="106">
        <v>2.84</v>
      </c>
      <c r="BH54" s="106">
        <v>5.24</v>
      </c>
      <c r="BI54" s="106">
        <v>4.05</v>
      </c>
      <c r="BJ54" s="41">
        <v>4.1900000000000004</v>
      </c>
      <c r="BK54" s="5">
        <v>4.8</v>
      </c>
      <c r="BL54" s="9">
        <v>5.75</v>
      </c>
      <c r="BM54" s="4">
        <v>8.0500000000000007</v>
      </c>
      <c r="BN54" s="4">
        <v>10.8</v>
      </c>
      <c r="BO54" s="4">
        <v>4.5999999999999996</v>
      </c>
      <c r="BP54" s="39">
        <v>5.2</v>
      </c>
      <c r="BQ54" s="5">
        <v>2.68</v>
      </c>
      <c r="BR54" s="5">
        <v>0</v>
      </c>
      <c r="BS54" s="7">
        <v>0</v>
      </c>
      <c r="BT54" s="8">
        <v>0</v>
      </c>
      <c r="BU54" s="7">
        <v>1.87</v>
      </c>
      <c r="BV54" s="8">
        <v>2.25</v>
      </c>
      <c r="BW54" s="6">
        <v>2.74</v>
      </c>
      <c r="BX54" s="7">
        <v>2.56</v>
      </c>
      <c r="BY54" s="7">
        <v>2.83</v>
      </c>
      <c r="BZ54" s="7">
        <v>4.05</v>
      </c>
      <c r="CA54" s="7">
        <v>3.5</v>
      </c>
      <c r="CB54" s="41">
        <v>3.38</v>
      </c>
      <c r="CC54" s="5">
        <v>4.7300000000000004</v>
      </c>
      <c r="CD54" s="9">
        <v>7.55</v>
      </c>
      <c r="CE54" s="4">
        <v>9.1300000000000008</v>
      </c>
      <c r="CF54" s="4">
        <v>11.4</v>
      </c>
      <c r="CG54" s="16">
        <v>28.84</v>
      </c>
      <c r="CH54" s="40">
        <v>30.84</v>
      </c>
      <c r="CI54" s="23">
        <v>31.69</v>
      </c>
      <c r="CJ54" s="40">
        <v>34.11</v>
      </c>
      <c r="CK54" s="17">
        <v>34.47</v>
      </c>
      <c r="CL54" s="19">
        <v>35.96</v>
      </c>
      <c r="CM54" s="17">
        <v>37.94</v>
      </c>
      <c r="CN54" s="19">
        <v>39.21</v>
      </c>
      <c r="CO54" s="18">
        <v>40.479999999999997</v>
      </c>
      <c r="CP54" s="17">
        <v>40.61</v>
      </c>
      <c r="CQ54" s="17">
        <v>40.44</v>
      </c>
      <c r="CR54" s="17">
        <v>42.98</v>
      </c>
      <c r="CS54" s="17">
        <v>43.82</v>
      </c>
      <c r="CT54" s="42">
        <v>44.51</v>
      </c>
      <c r="CU54" s="23">
        <v>46.39</v>
      </c>
      <c r="CV54" s="20">
        <v>46.51</v>
      </c>
      <c r="CW54" s="16">
        <v>44.79</v>
      </c>
      <c r="CX54" s="16">
        <v>41.33</v>
      </c>
      <c r="CY54" s="16">
        <v>28.16</v>
      </c>
      <c r="CZ54" s="40">
        <v>29.54</v>
      </c>
      <c r="DA54" s="23">
        <v>32.369999999999997</v>
      </c>
      <c r="DB54" s="23">
        <v>34.69</v>
      </c>
      <c r="DC54" s="17">
        <v>34.450000000000003</v>
      </c>
      <c r="DD54" s="19">
        <v>35.979999999999997</v>
      </c>
      <c r="DE54" s="17">
        <v>38.01</v>
      </c>
      <c r="DF54" s="19">
        <v>39.409999999999997</v>
      </c>
      <c r="DG54" s="18">
        <v>41.29</v>
      </c>
      <c r="DH54" s="17">
        <v>40.409999999999997</v>
      </c>
      <c r="DI54" s="17">
        <v>40.619999999999997</v>
      </c>
      <c r="DJ54" s="17">
        <v>43.2</v>
      </c>
      <c r="DK54" s="17">
        <v>44.04</v>
      </c>
      <c r="DL54" s="42">
        <v>45.34</v>
      </c>
      <c r="DM54" s="23">
        <v>47.33</v>
      </c>
      <c r="DN54" s="20">
        <v>47.02</v>
      </c>
      <c r="DO54" s="16">
        <v>44.43</v>
      </c>
      <c r="DP54" s="16">
        <v>40.57</v>
      </c>
      <c r="DQ54" s="16">
        <v>0</v>
      </c>
      <c r="DR54" s="23">
        <v>2</v>
      </c>
      <c r="DS54" s="23">
        <v>3</v>
      </c>
      <c r="DT54" s="23">
        <v>3</v>
      </c>
      <c r="DU54" s="17">
        <v>1</v>
      </c>
      <c r="DV54" s="17">
        <v>0</v>
      </c>
      <c r="DW54" s="17">
        <v>-7</v>
      </c>
      <c r="DX54" s="17">
        <v>-12</v>
      </c>
      <c r="DY54" s="17">
        <v>-13</v>
      </c>
      <c r="DZ54" s="17">
        <v>-15</v>
      </c>
      <c r="EA54" s="17">
        <v>-10</v>
      </c>
      <c r="EB54" s="17">
        <v>-6</v>
      </c>
      <c r="EC54" s="17">
        <v>0</v>
      </c>
      <c r="ED54" s="23">
        <v>2</v>
      </c>
      <c r="EE54" s="23">
        <v>3</v>
      </c>
      <c r="EF54" s="20">
        <v>1</v>
      </c>
      <c r="EG54" s="20">
        <v>0</v>
      </c>
      <c r="EH54" s="20">
        <v>0</v>
      </c>
      <c r="EJ54" s="129">
        <f t="shared" si="1"/>
        <v>0.4300000000000006</v>
      </c>
      <c r="EK54" s="129">
        <f t="shared" si="2"/>
        <v>-1.4300000000000002</v>
      </c>
      <c r="EL54" s="129">
        <f t="shared" si="3"/>
        <v>0.44999999999999973</v>
      </c>
      <c r="EM54" s="129">
        <f t="shared" si="4"/>
        <v>2.5099999999999998</v>
      </c>
      <c r="EN54" s="129">
        <f t="shared" si="5"/>
        <v>1.9</v>
      </c>
      <c r="EO54" s="129">
        <f t="shared" si="6"/>
        <v>1.69</v>
      </c>
      <c r="EP54" s="129">
        <f t="shared" si="7"/>
        <v>-0.92000000000000015</v>
      </c>
      <c r="EQ54" s="129">
        <f t="shared" si="8"/>
        <v>-0.73</v>
      </c>
      <c r="ER54" s="129">
        <f t="shared" si="9"/>
        <v>-0.40000000000000036</v>
      </c>
      <c r="ES54" s="129">
        <f t="shared" si="10"/>
        <v>0</v>
      </c>
      <c r="ET54" s="129">
        <f t="shared" si="11"/>
        <v>9.9999999999997868E-3</v>
      </c>
      <c r="EU54" s="129">
        <f t="shared" si="12"/>
        <v>1.1900000000000004</v>
      </c>
      <c r="EV54" s="129">
        <f t="shared" si="13"/>
        <v>0.54999999999999982</v>
      </c>
      <c r="EW54" s="129">
        <f t="shared" si="14"/>
        <v>0.8100000000000005</v>
      </c>
      <c r="EX54" s="129">
        <f t="shared" si="15"/>
        <v>6.9999999999999396E-2</v>
      </c>
      <c r="EY54" s="129">
        <f t="shared" si="16"/>
        <v>-1.7999999999999998</v>
      </c>
      <c r="EZ54" s="129">
        <f t="shared" si="17"/>
        <v>-1.08</v>
      </c>
      <c r="FA54" s="3" t="s">
        <v>17</v>
      </c>
      <c r="FB54" s="3">
        <v>28</v>
      </c>
      <c r="FC54" s="2">
        <v>28</v>
      </c>
      <c r="FD54" s="2">
        <v>16</v>
      </c>
    </row>
    <row r="55" spans="1:160" ht="14">
      <c r="A55" s="2" t="s">
        <v>595</v>
      </c>
      <c r="B55" s="2" t="s">
        <v>1666</v>
      </c>
      <c r="C55" s="2">
        <v>12</v>
      </c>
      <c r="D55" s="2">
        <v>11</v>
      </c>
      <c r="E55" s="2">
        <v>46818858</v>
      </c>
      <c r="F55" s="2" t="s">
        <v>91</v>
      </c>
      <c r="G55" s="1" t="s">
        <v>600</v>
      </c>
      <c r="H55" s="15" t="s">
        <v>602</v>
      </c>
      <c r="I55" s="1">
        <v>1</v>
      </c>
      <c r="J55" s="2">
        <v>155.69999999999999</v>
      </c>
      <c r="K55" s="2">
        <v>39.1</v>
      </c>
      <c r="L55" s="2" t="s">
        <v>167</v>
      </c>
      <c r="M55" s="2"/>
      <c r="N55" s="2" t="s">
        <v>99</v>
      </c>
      <c r="O55" s="2" t="s">
        <v>335</v>
      </c>
      <c r="P55" s="30" t="s">
        <v>598</v>
      </c>
      <c r="Q55" s="30"/>
      <c r="R55" s="30"/>
      <c r="S55" s="30"/>
      <c r="T55" s="3" t="s">
        <v>48</v>
      </c>
      <c r="U55" s="3">
        <v>26</v>
      </c>
      <c r="V55" s="2">
        <v>19</v>
      </c>
      <c r="W55" s="2">
        <v>16</v>
      </c>
      <c r="X55" s="2" t="s">
        <v>553</v>
      </c>
      <c r="Y55" s="33"/>
      <c r="Z55" s="3" t="s">
        <v>64</v>
      </c>
      <c r="AA55" s="3">
        <v>59</v>
      </c>
      <c r="AB55" s="2">
        <v>38</v>
      </c>
      <c r="AC55" s="2">
        <v>38</v>
      </c>
      <c r="AD55" s="2"/>
      <c r="AE55" s="33" t="s">
        <v>443</v>
      </c>
      <c r="AF55" s="12" t="s">
        <v>526</v>
      </c>
      <c r="AG55" s="12">
        <v>48</v>
      </c>
      <c r="AH55" s="13">
        <v>31</v>
      </c>
      <c r="AI55" s="13">
        <v>22</v>
      </c>
      <c r="AJ55" s="13"/>
      <c r="AK55" s="34" t="s">
        <v>180</v>
      </c>
      <c r="AL55" s="2" t="s">
        <v>599</v>
      </c>
      <c r="AM55" s="2" t="s">
        <v>409</v>
      </c>
      <c r="AN55" s="2" t="s">
        <v>342</v>
      </c>
      <c r="AO55" s="2" t="s">
        <v>359</v>
      </c>
      <c r="AP55" s="2" t="s">
        <v>87</v>
      </c>
      <c r="AQ55" s="1" t="s">
        <v>176</v>
      </c>
      <c r="AR55" s="2" t="s">
        <v>89</v>
      </c>
      <c r="AS55" s="1" t="s">
        <v>108</v>
      </c>
      <c r="AT55" s="2" t="s">
        <v>93</v>
      </c>
      <c r="AU55" s="14" t="s">
        <v>601</v>
      </c>
      <c r="AV55" s="14">
        <v>1</v>
      </c>
      <c r="AW55" s="104">
        <v>2.17</v>
      </c>
      <c r="AX55" s="105">
        <v>2.5299999999999998</v>
      </c>
      <c r="AY55" s="115">
        <v>1.54</v>
      </c>
      <c r="AZ55" s="107">
        <v>1.73</v>
      </c>
      <c r="BA55" s="106">
        <v>0.5</v>
      </c>
      <c r="BB55" s="108">
        <v>0.62</v>
      </c>
      <c r="BC55" s="106">
        <v>0</v>
      </c>
      <c r="BD55" s="108">
        <v>0.35</v>
      </c>
      <c r="BE55" s="107">
        <v>0</v>
      </c>
      <c r="BF55" s="106">
        <v>2.12</v>
      </c>
      <c r="BG55" s="106">
        <v>2.88</v>
      </c>
      <c r="BH55" s="106">
        <v>4.5</v>
      </c>
      <c r="BI55" s="106">
        <v>2.14</v>
      </c>
      <c r="BJ55" s="8">
        <v>2.0099999999999998</v>
      </c>
      <c r="BK55" s="7">
        <v>3.34</v>
      </c>
      <c r="BL55" s="9">
        <v>3.87</v>
      </c>
      <c r="BM55" s="4">
        <v>8.08</v>
      </c>
      <c r="BN55" s="4">
        <v>12.85</v>
      </c>
      <c r="BO55" s="4">
        <v>2.63</v>
      </c>
      <c r="BP55" s="37">
        <v>0</v>
      </c>
      <c r="BQ55" s="5">
        <v>0.32</v>
      </c>
      <c r="BR55" s="7">
        <v>0.41</v>
      </c>
      <c r="BS55" s="7">
        <v>1.57</v>
      </c>
      <c r="BT55" s="8">
        <v>2.14</v>
      </c>
      <c r="BU55" s="7">
        <v>2.11</v>
      </c>
      <c r="BV55" s="8">
        <v>2.4900000000000002</v>
      </c>
      <c r="BW55" s="6">
        <v>2.17</v>
      </c>
      <c r="BX55" s="7">
        <v>1.9</v>
      </c>
      <c r="BY55" s="7">
        <v>3.54</v>
      </c>
      <c r="BZ55" s="7">
        <v>3.41</v>
      </c>
      <c r="CA55" s="7">
        <v>2.12</v>
      </c>
      <c r="CB55" s="8">
        <v>2.04</v>
      </c>
      <c r="CC55" s="7">
        <v>4.07</v>
      </c>
      <c r="CD55" s="9">
        <v>5.98</v>
      </c>
      <c r="CE55" s="4">
        <v>7.06</v>
      </c>
      <c r="CF55" s="4">
        <v>12.23</v>
      </c>
      <c r="CG55" s="16">
        <v>28.05</v>
      </c>
      <c r="CH55" s="38">
        <v>30.52</v>
      </c>
      <c r="CI55" s="23">
        <v>32.15</v>
      </c>
      <c r="CJ55" s="18">
        <v>34.25</v>
      </c>
      <c r="CK55" s="17">
        <v>34.229999999999997</v>
      </c>
      <c r="CL55" s="19">
        <v>34.130000000000003</v>
      </c>
      <c r="CM55" s="17">
        <v>37.53</v>
      </c>
      <c r="CN55" s="19">
        <v>38.229999999999997</v>
      </c>
      <c r="CO55" s="18">
        <v>37.97</v>
      </c>
      <c r="CP55" s="17">
        <v>36.42</v>
      </c>
      <c r="CQ55" s="17">
        <v>37.9</v>
      </c>
      <c r="CR55" s="17">
        <v>35.78</v>
      </c>
      <c r="CS55" s="17">
        <v>43.24</v>
      </c>
      <c r="CT55" s="19">
        <v>45</v>
      </c>
      <c r="CU55" s="17">
        <v>46.46</v>
      </c>
      <c r="CV55" s="20">
        <v>44.26</v>
      </c>
      <c r="CW55" s="16">
        <v>42.44</v>
      </c>
      <c r="CX55" s="16">
        <v>38.880000000000003</v>
      </c>
      <c r="CY55" s="16">
        <v>27.35</v>
      </c>
      <c r="CZ55" s="38">
        <v>31.78</v>
      </c>
      <c r="DA55" s="23">
        <v>33.22</v>
      </c>
      <c r="DB55" s="17">
        <v>35.82</v>
      </c>
      <c r="DC55" s="17">
        <v>34.83</v>
      </c>
      <c r="DD55" s="19">
        <v>34.590000000000003</v>
      </c>
      <c r="DE55" s="17">
        <v>37.71</v>
      </c>
      <c r="DF55" s="19">
        <v>38.14</v>
      </c>
      <c r="DG55" s="18">
        <v>37.79</v>
      </c>
      <c r="DH55" s="17">
        <v>36.33</v>
      </c>
      <c r="DI55" s="17">
        <v>38.85</v>
      </c>
      <c r="DJ55" s="17">
        <v>35.880000000000003</v>
      </c>
      <c r="DK55" s="17">
        <v>43.48</v>
      </c>
      <c r="DL55" s="19">
        <v>45.92</v>
      </c>
      <c r="DM55" s="17">
        <v>46.58</v>
      </c>
      <c r="DN55" s="20">
        <v>43.11</v>
      </c>
      <c r="DO55" s="16">
        <v>42.9</v>
      </c>
      <c r="DP55" s="16">
        <v>38.03</v>
      </c>
      <c r="DQ55" s="16">
        <v>11</v>
      </c>
      <c r="DR55" s="20">
        <v>12</v>
      </c>
      <c r="DS55" s="23">
        <v>12</v>
      </c>
      <c r="DT55" s="17">
        <v>7</v>
      </c>
      <c r="DU55" s="17">
        <v>-2</v>
      </c>
      <c r="DV55" s="17">
        <v>-9</v>
      </c>
      <c r="DW55" s="17">
        <v>-11</v>
      </c>
      <c r="DX55" s="17">
        <v>-11</v>
      </c>
      <c r="DY55" s="17">
        <v>-8</v>
      </c>
      <c r="DZ55" s="17">
        <v>-5</v>
      </c>
      <c r="EA55" s="17">
        <v>6</v>
      </c>
      <c r="EB55" s="17">
        <v>14</v>
      </c>
      <c r="EC55" s="17">
        <v>22</v>
      </c>
      <c r="ED55" s="17">
        <v>22</v>
      </c>
      <c r="EE55" s="17">
        <v>22</v>
      </c>
      <c r="EF55" s="20">
        <v>20</v>
      </c>
      <c r="EG55" s="20">
        <v>19</v>
      </c>
      <c r="EH55" s="20">
        <v>23</v>
      </c>
      <c r="EJ55" s="129">
        <f t="shared" si="1"/>
        <v>-0.45999999999999996</v>
      </c>
      <c r="EK55" s="129">
        <f t="shared" si="2"/>
        <v>2.5299999999999998</v>
      </c>
      <c r="EL55" s="129">
        <f t="shared" si="3"/>
        <v>1.22</v>
      </c>
      <c r="EM55" s="129">
        <f t="shared" si="4"/>
        <v>1.32</v>
      </c>
      <c r="EN55" s="129">
        <f t="shared" si="5"/>
        <v>-1.07</v>
      </c>
      <c r="EO55" s="129">
        <f t="shared" si="6"/>
        <v>-1.52</v>
      </c>
      <c r="EP55" s="129">
        <f t="shared" si="7"/>
        <v>-2.11</v>
      </c>
      <c r="EQ55" s="129">
        <f t="shared" si="8"/>
        <v>-2.14</v>
      </c>
      <c r="ER55" s="129">
        <f t="shared" si="9"/>
        <v>-2.17</v>
      </c>
      <c r="ES55" s="129">
        <f t="shared" si="10"/>
        <v>0.2200000000000002</v>
      </c>
      <c r="ET55" s="129">
        <f t="shared" si="11"/>
        <v>-0.66000000000000014</v>
      </c>
      <c r="EU55" s="129">
        <f t="shared" si="12"/>
        <v>1.0899999999999999</v>
      </c>
      <c r="EV55" s="129">
        <f t="shared" si="13"/>
        <v>2.0000000000000018E-2</v>
      </c>
      <c r="EW55" s="129">
        <f t="shared" si="14"/>
        <v>-3.0000000000000249E-2</v>
      </c>
      <c r="EX55" s="129">
        <f t="shared" si="15"/>
        <v>-0.73000000000000043</v>
      </c>
      <c r="EY55" s="129">
        <f t="shared" si="16"/>
        <v>-2.1100000000000003</v>
      </c>
      <c r="EZ55" s="129">
        <f t="shared" si="17"/>
        <v>1.0200000000000005</v>
      </c>
      <c r="FA55" s="3" t="s">
        <v>48</v>
      </c>
      <c r="FB55" s="3">
        <v>26</v>
      </c>
      <c r="FC55" s="2">
        <v>19</v>
      </c>
      <c r="FD55" s="2">
        <v>16</v>
      </c>
    </row>
    <row r="56" spans="1:160" ht="14">
      <c r="A56" s="2" t="s">
        <v>1319</v>
      </c>
      <c r="B56" s="2" t="s">
        <v>1666</v>
      </c>
      <c r="C56" s="2">
        <v>15</v>
      </c>
      <c r="D56" s="2">
        <v>3</v>
      </c>
      <c r="E56" s="2">
        <v>43503241</v>
      </c>
      <c r="F56" s="2" t="s">
        <v>91</v>
      </c>
      <c r="G56" s="1" t="s">
        <v>354</v>
      </c>
      <c r="H56" s="15" t="s">
        <v>95</v>
      </c>
      <c r="I56" s="1">
        <v>1</v>
      </c>
      <c r="J56" s="2">
        <v>166.4</v>
      </c>
      <c r="K56" s="2">
        <v>59.3</v>
      </c>
      <c r="L56" s="2" t="s">
        <v>167</v>
      </c>
      <c r="M56" s="2"/>
      <c r="N56" s="2" t="s">
        <v>79</v>
      </c>
      <c r="O56" s="2" t="s">
        <v>148</v>
      </c>
      <c r="P56" s="30"/>
      <c r="Q56" s="30"/>
      <c r="R56" s="30"/>
      <c r="S56" s="30"/>
      <c r="T56" s="3" t="s">
        <v>6</v>
      </c>
      <c r="U56" s="3">
        <v>21</v>
      </c>
      <c r="V56" s="2">
        <v>19</v>
      </c>
      <c r="W56" s="2">
        <v>16</v>
      </c>
      <c r="X56" s="2" t="s">
        <v>1320</v>
      </c>
      <c r="Y56" s="33"/>
      <c r="Z56" s="3" t="s">
        <v>232</v>
      </c>
      <c r="AA56" s="3">
        <v>45</v>
      </c>
      <c r="AB56" s="2">
        <v>32</v>
      </c>
      <c r="AC56" s="2">
        <v>22</v>
      </c>
      <c r="AD56" s="2"/>
      <c r="AE56" s="33" t="s">
        <v>242</v>
      </c>
      <c r="AF56" s="12" t="s">
        <v>217</v>
      </c>
      <c r="AG56" s="12">
        <v>28</v>
      </c>
      <c r="AH56" s="13">
        <v>26</v>
      </c>
      <c r="AI56" s="13">
        <v>9</v>
      </c>
      <c r="AJ56" s="13"/>
      <c r="AK56" s="34"/>
      <c r="AL56" s="2" t="s">
        <v>177</v>
      </c>
      <c r="AM56" s="2" t="s">
        <v>352</v>
      </c>
      <c r="AN56" s="2" t="s">
        <v>119</v>
      </c>
      <c r="AO56" s="2" t="s">
        <v>353</v>
      </c>
      <c r="AP56" s="2" t="s">
        <v>87</v>
      </c>
      <c r="AQ56" s="1" t="s">
        <v>176</v>
      </c>
      <c r="AR56" s="2" t="s">
        <v>89</v>
      </c>
      <c r="AS56" s="1" t="s">
        <v>180</v>
      </c>
      <c r="AT56" s="2" t="s">
        <v>93</v>
      </c>
      <c r="AU56" s="14" t="s">
        <v>355</v>
      </c>
      <c r="AV56" s="14">
        <v>1</v>
      </c>
      <c r="AW56" s="116">
        <v>5.52</v>
      </c>
      <c r="AX56" s="135">
        <v>4.4000000000000004</v>
      </c>
      <c r="AY56" s="136">
        <v>3.8</v>
      </c>
      <c r="AZ56" s="135">
        <v>2.2400000000000002</v>
      </c>
      <c r="BA56" s="119">
        <v>2.84</v>
      </c>
      <c r="BB56" s="120">
        <v>2.72</v>
      </c>
      <c r="BC56" s="119">
        <v>3.17</v>
      </c>
      <c r="BD56" s="120">
        <v>3.79</v>
      </c>
      <c r="BE56" s="121">
        <v>4.13</v>
      </c>
      <c r="BF56" s="119">
        <v>4.0199999999999996</v>
      </c>
      <c r="BG56" s="119">
        <v>8.58</v>
      </c>
      <c r="BH56" s="119">
        <v>6.86</v>
      </c>
      <c r="BI56" s="119">
        <v>5.89</v>
      </c>
      <c r="BJ56" s="19">
        <v>6.03</v>
      </c>
      <c r="BK56" s="23">
        <v>6.9</v>
      </c>
      <c r="BL56" s="20">
        <v>7.5</v>
      </c>
      <c r="BM56" s="16">
        <v>13.11</v>
      </c>
      <c r="BN56" s="16">
        <v>18.18</v>
      </c>
      <c r="BO56" s="16">
        <v>5.04</v>
      </c>
      <c r="BP56" s="40">
        <v>3.45</v>
      </c>
      <c r="BQ56" s="23">
        <v>2.33</v>
      </c>
      <c r="BR56" s="23">
        <v>2.2400000000000002</v>
      </c>
      <c r="BS56" s="17">
        <v>2.36</v>
      </c>
      <c r="BT56" s="19">
        <v>3.53</v>
      </c>
      <c r="BU56" s="17">
        <v>3.6</v>
      </c>
      <c r="BV56" s="19">
        <v>4.24</v>
      </c>
      <c r="BW56" s="18">
        <v>3.98</v>
      </c>
      <c r="BX56" s="17">
        <v>4.5</v>
      </c>
      <c r="BY56" s="17">
        <v>8.48</v>
      </c>
      <c r="BZ56" s="17">
        <v>6.48</v>
      </c>
      <c r="CA56" s="17">
        <v>5.63</v>
      </c>
      <c r="CB56" s="19">
        <v>7.34</v>
      </c>
      <c r="CC56" s="23">
        <v>7.27</v>
      </c>
      <c r="CD56" s="20">
        <v>8.9499999999999993</v>
      </c>
      <c r="CE56" s="16">
        <v>13.44</v>
      </c>
      <c r="CF56" s="16">
        <v>16.78</v>
      </c>
      <c r="CG56" s="4">
        <v>26.17</v>
      </c>
      <c r="CH56" s="39">
        <v>31.14</v>
      </c>
      <c r="CI56" s="5">
        <v>33.92</v>
      </c>
      <c r="CJ56" s="39">
        <v>33.69</v>
      </c>
      <c r="CK56" s="7">
        <v>35.79</v>
      </c>
      <c r="CL56" s="8">
        <v>38.299999999999997</v>
      </c>
      <c r="CM56" s="7">
        <v>39.119999999999997</v>
      </c>
      <c r="CN56" s="8">
        <v>40.28</v>
      </c>
      <c r="CO56" s="6">
        <v>40.07</v>
      </c>
      <c r="CP56" s="7">
        <v>41.34</v>
      </c>
      <c r="CQ56" s="7">
        <v>43.63</v>
      </c>
      <c r="CR56" s="7">
        <v>43.34</v>
      </c>
      <c r="CS56" s="7">
        <v>48.15</v>
      </c>
      <c r="CT56" s="8">
        <v>50.68</v>
      </c>
      <c r="CU56" s="5">
        <v>50.98</v>
      </c>
      <c r="CV56" s="9">
        <v>49.56</v>
      </c>
      <c r="CW56" s="4">
        <v>49.29</v>
      </c>
      <c r="CX56" s="4">
        <v>42.8</v>
      </c>
      <c r="CY56" s="4">
        <v>27.41</v>
      </c>
      <c r="CZ56" s="39">
        <v>31.47</v>
      </c>
      <c r="DA56" s="5">
        <v>32.72</v>
      </c>
      <c r="DB56" s="5">
        <v>33.630000000000003</v>
      </c>
      <c r="DC56" s="7">
        <v>35.619999999999997</v>
      </c>
      <c r="DD56" s="8">
        <v>38.22</v>
      </c>
      <c r="DE56" s="7">
        <v>39.03</v>
      </c>
      <c r="DF56" s="8">
        <v>40.49</v>
      </c>
      <c r="DG56" s="6">
        <v>40.44</v>
      </c>
      <c r="DH56" s="7">
        <v>41.36</v>
      </c>
      <c r="DI56" s="7">
        <v>43.32</v>
      </c>
      <c r="DJ56" s="7">
        <v>42.25</v>
      </c>
      <c r="DK56" s="7">
        <v>47.5</v>
      </c>
      <c r="DL56" s="8">
        <v>50.4</v>
      </c>
      <c r="DM56" s="5">
        <v>51.53</v>
      </c>
      <c r="DN56" s="9">
        <v>49.99</v>
      </c>
      <c r="DO56" s="4">
        <v>48.38</v>
      </c>
      <c r="DP56" s="4">
        <v>41.73</v>
      </c>
      <c r="DQ56" s="16">
        <v>3</v>
      </c>
      <c r="DR56" s="23">
        <v>5</v>
      </c>
      <c r="DS56" s="23">
        <v>6</v>
      </c>
      <c r="DT56" s="23">
        <v>3</v>
      </c>
      <c r="DU56" s="17">
        <v>1</v>
      </c>
      <c r="DV56" s="17">
        <v>-2</v>
      </c>
      <c r="DW56" s="17">
        <v>-7</v>
      </c>
      <c r="DX56" s="17">
        <v>-10</v>
      </c>
      <c r="DY56" s="17">
        <v>-10</v>
      </c>
      <c r="DZ56" s="17">
        <v>-8</v>
      </c>
      <c r="EA56" s="17">
        <v>0</v>
      </c>
      <c r="EB56" s="17">
        <v>1</v>
      </c>
      <c r="EC56" s="17">
        <v>3</v>
      </c>
      <c r="ED56" s="17">
        <v>4</v>
      </c>
      <c r="EE56" s="23">
        <v>7</v>
      </c>
      <c r="EF56" s="20">
        <v>5</v>
      </c>
      <c r="EG56" s="20">
        <v>4</v>
      </c>
      <c r="EH56" s="20">
        <v>4</v>
      </c>
      <c r="EJ56" s="129">
        <f t="shared" si="1"/>
        <v>0.47999999999999954</v>
      </c>
      <c r="EK56" s="129">
        <f t="shared" si="2"/>
        <v>0.95000000000000018</v>
      </c>
      <c r="EL56" s="129">
        <f t="shared" si="3"/>
        <v>1.4699999999999998</v>
      </c>
      <c r="EM56" s="129">
        <f t="shared" si="4"/>
        <v>0</v>
      </c>
      <c r="EN56" s="129">
        <f t="shared" si="5"/>
        <v>0.48</v>
      </c>
      <c r="EO56" s="129">
        <f t="shared" si="6"/>
        <v>-0.80999999999999961</v>
      </c>
      <c r="EP56" s="129">
        <f t="shared" si="7"/>
        <v>-0.43000000000000016</v>
      </c>
      <c r="EQ56" s="129">
        <f t="shared" si="8"/>
        <v>-0.45000000000000018</v>
      </c>
      <c r="ER56" s="129">
        <f t="shared" si="9"/>
        <v>0.14999999999999991</v>
      </c>
      <c r="ES56" s="129">
        <f t="shared" si="10"/>
        <v>-0.48000000000000043</v>
      </c>
      <c r="ET56" s="129">
        <f t="shared" si="11"/>
        <v>9.9999999999999645E-2</v>
      </c>
      <c r="EU56" s="129">
        <f t="shared" si="12"/>
        <v>0.37999999999999989</v>
      </c>
      <c r="EV56" s="129">
        <f t="shared" si="13"/>
        <v>0.25999999999999979</v>
      </c>
      <c r="EW56" s="129">
        <f t="shared" si="14"/>
        <v>-1.3099999999999996</v>
      </c>
      <c r="EX56" s="129">
        <f t="shared" si="15"/>
        <v>-0.36999999999999922</v>
      </c>
      <c r="EY56" s="129">
        <f t="shared" si="16"/>
        <v>-1.4499999999999993</v>
      </c>
      <c r="EZ56" s="129">
        <f t="shared" si="17"/>
        <v>-0.33000000000000007</v>
      </c>
      <c r="FA56" s="3" t="s">
        <v>6</v>
      </c>
      <c r="FB56" s="3">
        <v>21</v>
      </c>
      <c r="FC56" s="2">
        <v>19</v>
      </c>
      <c r="FD56" s="2">
        <v>16</v>
      </c>
    </row>
    <row r="57" spans="1:160" ht="14">
      <c r="A57" s="2" t="s">
        <v>661</v>
      </c>
      <c r="B57" s="2" t="s">
        <v>1666</v>
      </c>
      <c r="C57" s="2">
        <v>29</v>
      </c>
      <c r="D57" s="2">
        <v>11</v>
      </c>
      <c r="E57" s="2">
        <v>46543983</v>
      </c>
      <c r="F57" s="2" t="s">
        <v>91</v>
      </c>
      <c r="G57" s="1" t="s">
        <v>668</v>
      </c>
      <c r="H57" s="13" t="s">
        <v>95</v>
      </c>
      <c r="I57" s="1">
        <v>1</v>
      </c>
      <c r="J57" s="2">
        <v>163.30000000000001</v>
      </c>
      <c r="K57" s="2">
        <v>55.9</v>
      </c>
      <c r="L57" s="2" t="s">
        <v>167</v>
      </c>
      <c r="M57" s="2"/>
      <c r="N57" s="2" t="s">
        <v>79</v>
      </c>
      <c r="O57" s="2" t="s">
        <v>665</v>
      </c>
      <c r="P57" s="30" t="s">
        <v>168</v>
      </c>
      <c r="Q57" s="30"/>
      <c r="R57" s="30"/>
      <c r="S57" s="30"/>
      <c r="T57" s="3" t="s">
        <v>48</v>
      </c>
      <c r="U57" s="3">
        <v>22</v>
      </c>
      <c r="V57" s="2">
        <v>15</v>
      </c>
      <c r="W57" s="2">
        <v>16</v>
      </c>
      <c r="X57" s="2" t="s">
        <v>666</v>
      </c>
      <c r="Y57" s="33"/>
      <c r="Z57" s="3" t="s">
        <v>115</v>
      </c>
      <c r="AA57" s="3">
        <v>49</v>
      </c>
      <c r="AB57" s="2">
        <v>34</v>
      </c>
      <c r="AC57" s="2">
        <v>38</v>
      </c>
      <c r="AD57" s="2"/>
      <c r="AE57" s="33" t="s">
        <v>443</v>
      </c>
      <c r="AF57" s="12" t="s">
        <v>116</v>
      </c>
      <c r="AG57" s="12">
        <v>35</v>
      </c>
      <c r="AH57" s="13">
        <v>29</v>
      </c>
      <c r="AI57" s="13">
        <v>27</v>
      </c>
      <c r="AJ57" s="13"/>
      <c r="AK57" s="34" t="s">
        <v>180</v>
      </c>
      <c r="AL57" s="2" t="s">
        <v>218</v>
      </c>
      <c r="AM57" s="2" t="s">
        <v>219</v>
      </c>
      <c r="AN57" s="2" t="s">
        <v>667</v>
      </c>
      <c r="AO57" s="2" t="s">
        <v>141</v>
      </c>
      <c r="AP57" s="2" t="s">
        <v>87</v>
      </c>
      <c r="AQ57" s="1" t="s">
        <v>176</v>
      </c>
      <c r="AR57" s="2" t="s">
        <v>89</v>
      </c>
      <c r="AS57" s="1" t="s">
        <v>197</v>
      </c>
      <c r="AT57" s="2" t="s">
        <v>93</v>
      </c>
      <c r="AU57" s="14" t="s">
        <v>669</v>
      </c>
      <c r="AV57" s="14">
        <v>1</v>
      </c>
      <c r="AW57" s="104">
        <v>3.39</v>
      </c>
      <c r="AX57" s="114">
        <v>3.44</v>
      </c>
      <c r="AY57" s="115">
        <v>3.17</v>
      </c>
      <c r="AZ57" s="107">
        <v>2.71</v>
      </c>
      <c r="BA57" s="106">
        <v>2.06</v>
      </c>
      <c r="BB57" s="108">
        <v>3.9</v>
      </c>
      <c r="BC57" s="106">
        <v>2.06</v>
      </c>
      <c r="BD57" s="108">
        <v>2.12</v>
      </c>
      <c r="BE57" s="107">
        <v>2.8</v>
      </c>
      <c r="BF57" s="106">
        <v>2.63</v>
      </c>
      <c r="BG57" s="106">
        <v>5.23</v>
      </c>
      <c r="BH57" s="106">
        <v>7.02</v>
      </c>
      <c r="BI57" s="106">
        <v>3.36</v>
      </c>
      <c r="BJ57" s="41">
        <v>4.24</v>
      </c>
      <c r="BK57" s="9">
        <v>7.09</v>
      </c>
      <c r="BL57" s="9">
        <v>8.41</v>
      </c>
      <c r="BM57" s="4">
        <v>13.39</v>
      </c>
      <c r="BN57" s="4">
        <v>22.05</v>
      </c>
      <c r="BO57" s="4">
        <v>3.83</v>
      </c>
      <c r="BP57" s="49">
        <v>3.03</v>
      </c>
      <c r="BQ57" s="47">
        <v>3.01</v>
      </c>
      <c r="BR57" s="53">
        <v>1.45</v>
      </c>
      <c r="BS57" s="53">
        <v>2.27</v>
      </c>
      <c r="BT57" s="54">
        <v>3.6</v>
      </c>
      <c r="BU57" s="53">
        <v>3.17</v>
      </c>
      <c r="BV57" s="54">
        <v>2.88</v>
      </c>
      <c r="BW57" s="55">
        <v>3</v>
      </c>
      <c r="BX57" s="53">
        <v>3.62</v>
      </c>
      <c r="BY57" s="53">
        <v>6.43</v>
      </c>
      <c r="BZ57" s="53">
        <v>6.96</v>
      </c>
      <c r="CA57" s="7">
        <v>3.12</v>
      </c>
      <c r="CB57" s="41">
        <v>4.95</v>
      </c>
      <c r="CC57" s="9">
        <v>7.89</v>
      </c>
      <c r="CD57" s="9">
        <v>8.2899999999999991</v>
      </c>
      <c r="CE57" s="4">
        <v>13.05</v>
      </c>
      <c r="CF57" s="4">
        <v>22.14</v>
      </c>
      <c r="CG57" s="16">
        <v>28.14</v>
      </c>
      <c r="CH57" s="40">
        <v>31.33</v>
      </c>
      <c r="CI57" s="23">
        <v>33.03</v>
      </c>
      <c r="CJ57" s="18">
        <v>35.25</v>
      </c>
      <c r="CK57" s="17">
        <v>34.130000000000003</v>
      </c>
      <c r="CL57" s="19">
        <v>36.1</v>
      </c>
      <c r="CM57" s="17">
        <v>37.24</v>
      </c>
      <c r="CN57" s="19">
        <v>38.409999999999997</v>
      </c>
      <c r="CO57" s="18">
        <v>38.96</v>
      </c>
      <c r="CP57" s="17">
        <v>41.25</v>
      </c>
      <c r="CQ57" s="17">
        <v>39.950000000000003</v>
      </c>
      <c r="CR57" s="17">
        <v>40.69</v>
      </c>
      <c r="CS57" s="17">
        <v>49.93</v>
      </c>
      <c r="CT57" s="42">
        <v>50.16</v>
      </c>
      <c r="CU57" s="20">
        <v>51.7</v>
      </c>
      <c r="CV57" s="20">
        <v>48.62</v>
      </c>
      <c r="CW57" s="16">
        <v>46.85</v>
      </c>
      <c r="CX57" s="16">
        <v>47.75</v>
      </c>
      <c r="CY57" s="16">
        <v>28.91</v>
      </c>
      <c r="CZ57" s="40">
        <v>31.85</v>
      </c>
      <c r="DA57" s="23">
        <v>33.57</v>
      </c>
      <c r="DB57" s="17">
        <v>34.450000000000003</v>
      </c>
      <c r="DC57" s="17">
        <v>34.18</v>
      </c>
      <c r="DD57" s="19">
        <v>36.47</v>
      </c>
      <c r="DE57" s="17">
        <v>36.33</v>
      </c>
      <c r="DF57" s="19">
        <v>38.130000000000003</v>
      </c>
      <c r="DG57" s="18">
        <v>38.89</v>
      </c>
      <c r="DH57" s="17">
        <v>41.17</v>
      </c>
      <c r="DI57" s="17">
        <v>39.130000000000003</v>
      </c>
      <c r="DJ57" s="17">
        <v>40.99</v>
      </c>
      <c r="DK57" s="17">
        <v>49.67</v>
      </c>
      <c r="DL57" s="42">
        <v>50.7</v>
      </c>
      <c r="DM57" s="20">
        <v>50.48</v>
      </c>
      <c r="DN57" s="20">
        <v>48.66</v>
      </c>
      <c r="DO57" s="16">
        <v>46.44</v>
      </c>
      <c r="DP57" s="16">
        <v>48.01</v>
      </c>
      <c r="DQ57" s="16">
        <v>14</v>
      </c>
      <c r="DR57" s="23">
        <v>12</v>
      </c>
      <c r="DS57" s="23">
        <v>12</v>
      </c>
      <c r="DT57" s="17">
        <v>8</v>
      </c>
      <c r="DU57" s="17">
        <v>2</v>
      </c>
      <c r="DV57" s="17">
        <v>-8</v>
      </c>
      <c r="DW57" s="17">
        <v>-9</v>
      </c>
      <c r="DX57" s="17">
        <v>-12</v>
      </c>
      <c r="DY57" s="17">
        <v>-10</v>
      </c>
      <c r="DZ57" s="17">
        <v>-9</v>
      </c>
      <c r="EA57" s="17">
        <v>-1</v>
      </c>
      <c r="EB57" s="17">
        <v>2</v>
      </c>
      <c r="EC57" s="17">
        <v>8</v>
      </c>
      <c r="ED57" s="23">
        <v>9</v>
      </c>
      <c r="EE57" s="20">
        <v>10</v>
      </c>
      <c r="EF57" s="20">
        <v>8</v>
      </c>
      <c r="EG57" s="20">
        <v>7</v>
      </c>
      <c r="EH57" s="20">
        <v>2</v>
      </c>
      <c r="EJ57" s="129">
        <f t="shared" si="1"/>
        <v>-0.43999999999999995</v>
      </c>
      <c r="EK57" s="129">
        <f t="shared" si="2"/>
        <v>0.41000000000000014</v>
      </c>
      <c r="EL57" s="129">
        <f t="shared" si="3"/>
        <v>0.16000000000000014</v>
      </c>
      <c r="EM57" s="129">
        <f t="shared" si="4"/>
        <v>1.26</v>
      </c>
      <c r="EN57" s="129">
        <f t="shared" si="5"/>
        <v>-0.20999999999999996</v>
      </c>
      <c r="EO57" s="129">
        <f t="shared" si="6"/>
        <v>0.29999999999999982</v>
      </c>
      <c r="EP57" s="129">
        <f t="shared" si="7"/>
        <v>-1.1099999999999999</v>
      </c>
      <c r="EQ57" s="129">
        <f t="shared" si="8"/>
        <v>-0.75999999999999979</v>
      </c>
      <c r="ER57" s="129">
        <f t="shared" si="9"/>
        <v>-0.20000000000000018</v>
      </c>
      <c r="ES57" s="129">
        <f t="shared" si="10"/>
        <v>-0.99000000000000021</v>
      </c>
      <c r="ET57" s="129">
        <f t="shared" si="11"/>
        <v>-1.1999999999999993</v>
      </c>
      <c r="EU57" s="129">
        <f t="shared" si="12"/>
        <v>5.9999999999999609E-2</v>
      </c>
      <c r="EV57" s="129">
        <f t="shared" si="13"/>
        <v>0.23999999999999977</v>
      </c>
      <c r="EW57" s="129">
        <f t="shared" si="14"/>
        <v>-0.71</v>
      </c>
      <c r="EX57" s="129">
        <f t="shared" si="15"/>
        <v>-0.79999999999999982</v>
      </c>
      <c r="EY57" s="129">
        <f t="shared" si="16"/>
        <v>0.12000000000000099</v>
      </c>
      <c r="EZ57" s="129">
        <f t="shared" si="17"/>
        <v>0.33999999999999986</v>
      </c>
      <c r="FA57" s="3" t="s">
        <v>48</v>
      </c>
      <c r="FB57" s="3">
        <v>22</v>
      </c>
      <c r="FC57" s="2">
        <v>15</v>
      </c>
      <c r="FD57" s="2">
        <v>16</v>
      </c>
    </row>
    <row r="58" spans="1:160" ht="14">
      <c r="A58" s="2" t="s">
        <v>967</v>
      </c>
      <c r="B58" s="2" t="s">
        <v>1666</v>
      </c>
      <c r="C58" s="2">
        <v>16</v>
      </c>
      <c r="D58" s="2">
        <v>2</v>
      </c>
      <c r="E58" s="2">
        <v>48206305</v>
      </c>
      <c r="F58" s="2" t="s">
        <v>91</v>
      </c>
      <c r="G58" s="1" t="s">
        <v>959</v>
      </c>
      <c r="H58" s="14"/>
      <c r="I58" s="1"/>
      <c r="J58" s="2">
        <v>156.69999999999999</v>
      </c>
      <c r="K58" s="2">
        <v>53.2</v>
      </c>
      <c r="L58" s="2" t="s">
        <v>167</v>
      </c>
      <c r="M58" s="2"/>
      <c r="N58" s="2" t="s">
        <v>99</v>
      </c>
      <c r="O58" s="2" t="s">
        <v>264</v>
      </c>
      <c r="P58" s="30"/>
      <c r="Q58" s="30"/>
      <c r="R58" s="30"/>
      <c r="S58" s="30"/>
      <c r="T58" s="3" t="s">
        <v>6</v>
      </c>
      <c r="U58" s="3">
        <v>23</v>
      </c>
      <c r="V58" s="2">
        <v>17</v>
      </c>
      <c r="W58" s="2">
        <v>16</v>
      </c>
      <c r="X58" s="2" t="s">
        <v>970</v>
      </c>
      <c r="Y58" s="33"/>
      <c r="Z58" s="3" t="s">
        <v>232</v>
      </c>
      <c r="AA58" s="3">
        <v>51</v>
      </c>
      <c r="AB58" s="2">
        <v>34</v>
      </c>
      <c r="AC58" s="2">
        <v>29</v>
      </c>
      <c r="AD58" s="2"/>
      <c r="AE58" s="33" t="s">
        <v>443</v>
      </c>
      <c r="AF58" s="12" t="s">
        <v>217</v>
      </c>
      <c r="AG58" s="12">
        <v>44</v>
      </c>
      <c r="AH58" s="13">
        <v>33</v>
      </c>
      <c r="AI58" s="13">
        <v>25</v>
      </c>
      <c r="AJ58" s="13"/>
      <c r="AK58" s="34" t="s">
        <v>180</v>
      </c>
      <c r="AL58" s="2" t="s">
        <v>239</v>
      </c>
      <c r="AM58" s="2" t="s">
        <v>265</v>
      </c>
      <c r="AN58" s="2" t="s">
        <v>140</v>
      </c>
      <c r="AO58" s="2" t="s">
        <v>658</v>
      </c>
      <c r="AP58" s="2" t="s">
        <v>87</v>
      </c>
      <c r="AQ58" s="1"/>
      <c r="AR58" s="2" t="s">
        <v>89</v>
      </c>
      <c r="AS58" s="1"/>
      <c r="AT58" s="2" t="s">
        <v>93</v>
      </c>
      <c r="AU58" s="14" t="s">
        <v>308</v>
      </c>
      <c r="AV58" s="14">
        <v>1</v>
      </c>
      <c r="AW58" s="104">
        <v>2.94</v>
      </c>
      <c r="AX58" s="105">
        <v>2.72</v>
      </c>
      <c r="AY58" s="109">
        <v>0.63</v>
      </c>
      <c r="AZ58" s="105">
        <v>1.3</v>
      </c>
      <c r="BA58" s="106">
        <v>1.37</v>
      </c>
      <c r="BB58" s="108">
        <v>0.76</v>
      </c>
      <c r="BC58" s="106">
        <v>1.1499999999999999</v>
      </c>
      <c r="BD58" s="108">
        <v>2.2400000000000002</v>
      </c>
      <c r="BE58" s="107">
        <v>3.34</v>
      </c>
      <c r="BF58" s="106">
        <v>3.51</v>
      </c>
      <c r="BG58" s="106">
        <v>5.73</v>
      </c>
      <c r="BH58" s="106">
        <v>5.59</v>
      </c>
      <c r="BI58" s="106">
        <v>2.98</v>
      </c>
      <c r="BJ58" s="8">
        <v>3.12</v>
      </c>
      <c r="BK58" s="7">
        <v>5.38</v>
      </c>
      <c r="BL58" s="9">
        <v>8.17</v>
      </c>
      <c r="BM58" s="4">
        <v>13.18</v>
      </c>
      <c r="BN58" s="4">
        <v>17.39</v>
      </c>
      <c r="BO58" s="4">
        <v>3.88</v>
      </c>
      <c r="BP58" s="26">
        <v>2.73</v>
      </c>
      <c r="BQ58" s="25">
        <v>0.37</v>
      </c>
      <c r="BR58" s="25">
        <v>0</v>
      </c>
      <c r="BS58" s="53">
        <v>0</v>
      </c>
      <c r="BT58" s="54">
        <v>1.24</v>
      </c>
      <c r="BU58" s="53">
        <v>1.37</v>
      </c>
      <c r="BV58" s="54">
        <v>2.12</v>
      </c>
      <c r="BW58" s="55">
        <v>3.58</v>
      </c>
      <c r="BX58" s="53">
        <v>4.25</v>
      </c>
      <c r="BY58" s="53">
        <v>5.61</v>
      </c>
      <c r="BZ58" s="53">
        <v>5.22</v>
      </c>
      <c r="CA58" s="7">
        <v>2.95</v>
      </c>
      <c r="CB58" s="8">
        <v>3.67</v>
      </c>
      <c r="CC58" s="7">
        <v>5.12</v>
      </c>
      <c r="CD58" s="9">
        <v>6.83</v>
      </c>
      <c r="CE58" s="4">
        <v>12.27</v>
      </c>
      <c r="CF58" s="4">
        <v>16.62</v>
      </c>
      <c r="CG58" s="16">
        <v>26.42</v>
      </c>
      <c r="CH58" s="38">
        <v>30.96</v>
      </c>
      <c r="CI58" s="20">
        <v>33.72</v>
      </c>
      <c r="CJ58" s="38">
        <v>34.619999999999997</v>
      </c>
      <c r="CK58" s="17">
        <v>34.72</v>
      </c>
      <c r="CL58" s="19">
        <v>35.32</v>
      </c>
      <c r="CM58" s="17">
        <v>36.72</v>
      </c>
      <c r="CN58" s="19">
        <v>37.85</v>
      </c>
      <c r="CO58" s="18">
        <v>37.42</v>
      </c>
      <c r="CP58" s="17">
        <v>37.56</v>
      </c>
      <c r="CQ58" s="17">
        <v>39.46</v>
      </c>
      <c r="CR58" s="17">
        <v>40.020000000000003</v>
      </c>
      <c r="CS58" s="17">
        <v>42.16</v>
      </c>
      <c r="CT58" s="19">
        <v>45.97</v>
      </c>
      <c r="CU58" s="17">
        <v>47.88</v>
      </c>
      <c r="CV58" s="20">
        <v>46.1</v>
      </c>
      <c r="CW58" s="16">
        <v>42.85</v>
      </c>
      <c r="CX58" s="16">
        <v>42.11</v>
      </c>
      <c r="CY58" s="16">
        <v>25.82</v>
      </c>
      <c r="CZ58" s="38">
        <v>30.08</v>
      </c>
      <c r="DA58" s="20">
        <v>33.75</v>
      </c>
      <c r="DB58" s="20">
        <v>34.729999999999997</v>
      </c>
      <c r="DC58" s="17">
        <v>34.409999999999997</v>
      </c>
      <c r="DD58" s="19">
        <v>35.31</v>
      </c>
      <c r="DE58" s="17">
        <v>36.15</v>
      </c>
      <c r="DF58" s="19">
        <v>37.380000000000003</v>
      </c>
      <c r="DG58" s="18">
        <v>37.15</v>
      </c>
      <c r="DH58" s="17">
        <v>38.17</v>
      </c>
      <c r="DI58" s="17">
        <v>39.200000000000003</v>
      </c>
      <c r="DJ58" s="17">
        <v>41.03</v>
      </c>
      <c r="DK58" s="17">
        <v>43.49</v>
      </c>
      <c r="DL58" s="19">
        <v>46.28</v>
      </c>
      <c r="DM58" s="17">
        <v>48.03</v>
      </c>
      <c r="DN58" s="20">
        <v>45.43</v>
      </c>
      <c r="DO58" s="16">
        <v>42.34</v>
      </c>
      <c r="DP58" s="16">
        <v>41.39</v>
      </c>
      <c r="DQ58" s="16">
        <v>3</v>
      </c>
      <c r="DR58" s="20">
        <v>3</v>
      </c>
      <c r="DS58" s="20">
        <v>2</v>
      </c>
      <c r="DT58" s="20">
        <v>2</v>
      </c>
      <c r="DU58" s="17">
        <v>-2</v>
      </c>
      <c r="DV58" s="17">
        <v>-6</v>
      </c>
      <c r="DW58" s="17">
        <v>-9</v>
      </c>
      <c r="DX58" s="17">
        <v>-12</v>
      </c>
      <c r="DY58" s="17">
        <v>-15</v>
      </c>
      <c r="DZ58" s="17">
        <v>-8</v>
      </c>
      <c r="EA58" s="17">
        <v>0</v>
      </c>
      <c r="EB58" s="17">
        <v>3</v>
      </c>
      <c r="EC58" s="17">
        <v>10</v>
      </c>
      <c r="ED58" s="17">
        <v>12</v>
      </c>
      <c r="EE58" s="17">
        <v>10</v>
      </c>
      <c r="EF58" s="20">
        <v>4</v>
      </c>
      <c r="EG58" s="20">
        <v>1</v>
      </c>
      <c r="EH58" s="20">
        <v>0</v>
      </c>
      <c r="EJ58" s="129">
        <f t="shared" si="1"/>
        <v>-0.94</v>
      </c>
      <c r="EK58" s="129">
        <f t="shared" si="2"/>
        <v>-9.9999999999997868E-3</v>
      </c>
      <c r="EL58" s="129">
        <f t="shared" si="3"/>
        <v>0.26</v>
      </c>
      <c r="EM58" s="129">
        <f t="shared" si="4"/>
        <v>1.3</v>
      </c>
      <c r="EN58" s="129">
        <f t="shared" si="5"/>
        <v>1.37</v>
      </c>
      <c r="EO58" s="129">
        <f t="shared" si="6"/>
        <v>-0.48</v>
      </c>
      <c r="EP58" s="129">
        <f t="shared" si="7"/>
        <v>-0.2200000000000002</v>
      </c>
      <c r="EQ58" s="129">
        <f t="shared" si="8"/>
        <v>0.12000000000000011</v>
      </c>
      <c r="ER58" s="129">
        <f t="shared" si="9"/>
        <v>-0.24000000000000021</v>
      </c>
      <c r="ES58" s="129">
        <f t="shared" si="10"/>
        <v>-0.74000000000000021</v>
      </c>
      <c r="ET58" s="129">
        <f t="shared" si="11"/>
        <v>0.12000000000000011</v>
      </c>
      <c r="EU58" s="129">
        <f t="shared" si="12"/>
        <v>0.37000000000000011</v>
      </c>
      <c r="EV58" s="129">
        <f t="shared" si="13"/>
        <v>2.9999999999999805E-2</v>
      </c>
      <c r="EW58" s="129">
        <f t="shared" si="14"/>
        <v>-0.54999999999999982</v>
      </c>
      <c r="EX58" s="129">
        <f t="shared" si="15"/>
        <v>0.25999999999999979</v>
      </c>
      <c r="EY58" s="129">
        <f t="shared" si="16"/>
        <v>1.3399999999999999</v>
      </c>
      <c r="EZ58" s="129">
        <f t="shared" si="17"/>
        <v>0.91000000000000014</v>
      </c>
      <c r="FA58" s="3" t="s">
        <v>6</v>
      </c>
      <c r="FB58" s="3">
        <v>23</v>
      </c>
      <c r="FC58" s="2">
        <v>17</v>
      </c>
      <c r="FD58" s="2">
        <v>16</v>
      </c>
    </row>
    <row r="59" spans="1:160" ht="14">
      <c r="A59" s="2" t="s">
        <v>1307</v>
      </c>
      <c r="B59" s="2" t="s">
        <v>1666</v>
      </c>
      <c r="C59" s="2">
        <v>12</v>
      </c>
      <c r="D59" s="2">
        <v>11</v>
      </c>
      <c r="E59" s="2">
        <v>51892593</v>
      </c>
      <c r="F59" s="2" t="s">
        <v>91</v>
      </c>
      <c r="G59" s="1" t="s">
        <v>314</v>
      </c>
      <c r="H59" s="15" t="s">
        <v>95</v>
      </c>
      <c r="I59" s="1">
        <v>0</v>
      </c>
      <c r="J59" s="2">
        <v>146</v>
      </c>
      <c r="K59" s="2">
        <v>32.5</v>
      </c>
      <c r="L59" s="2" t="s">
        <v>167</v>
      </c>
      <c r="M59" s="2"/>
      <c r="N59" s="2" t="s">
        <v>99</v>
      </c>
      <c r="O59" s="2" t="s">
        <v>114</v>
      </c>
      <c r="P59" s="30" t="s">
        <v>168</v>
      </c>
      <c r="Q59" s="30"/>
      <c r="R59" s="30"/>
      <c r="S59" s="30"/>
      <c r="T59" s="3" t="s">
        <v>6</v>
      </c>
      <c r="U59" s="3">
        <v>25</v>
      </c>
      <c r="V59" s="2">
        <v>24</v>
      </c>
      <c r="W59" s="2">
        <v>16</v>
      </c>
      <c r="X59" s="2" t="s">
        <v>1308</v>
      </c>
      <c r="Y59" s="33"/>
      <c r="Z59" s="3" t="s">
        <v>137</v>
      </c>
      <c r="AA59" s="3">
        <v>68</v>
      </c>
      <c r="AB59" s="2">
        <v>56</v>
      </c>
      <c r="AC59" s="2">
        <v>44</v>
      </c>
      <c r="AD59" s="2"/>
      <c r="AE59" s="33" t="s">
        <v>209</v>
      </c>
      <c r="AF59" s="12" t="s">
        <v>116</v>
      </c>
      <c r="AG59" s="12">
        <v>62</v>
      </c>
      <c r="AH59" s="13">
        <v>41</v>
      </c>
      <c r="AI59" s="13">
        <v>30</v>
      </c>
      <c r="AJ59" s="13"/>
      <c r="AK59" s="34" t="s">
        <v>180</v>
      </c>
      <c r="AL59" s="2" t="s">
        <v>311</v>
      </c>
      <c r="AM59" s="2" t="s">
        <v>118</v>
      </c>
      <c r="AN59" s="2" t="s">
        <v>312</v>
      </c>
      <c r="AO59" s="2" t="s">
        <v>313</v>
      </c>
      <c r="AP59" s="2" t="s">
        <v>87</v>
      </c>
      <c r="AQ59" s="1" t="s">
        <v>88</v>
      </c>
      <c r="AR59" s="2" t="s">
        <v>89</v>
      </c>
      <c r="AS59" s="1" t="s">
        <v>108</v>
      </c>
      <c r="AT59" s="2" t="s">
        <v>93</v>
      </c>
      <c r="AU59" s="14" t="s">
        <v>211</v>
      </c>
      <c r="AV59" s="14">
        <v>1</v>
      </c>
      <c r="AW59" s="104">
        <v>3.98</v>
      </c>
      <c r="AX59" s="107">
        <v>2.5</v>
      </c>
      <c r="AY59" s="106">
        <v>1.85</v>
      </c>
      <c r="AZ59" s="107">
        <v>1.34</v>
      </c>
      <c r="BA59" s="106">
        <v>1.81</v>
      </c>
      <c r="BB59" s="108">
        <v>0</v>
      </c>
      <c r="BC59" s="106">
        <v>0</v>
      </c>
      <c r="BD59" s="108">
        <v>1.18</v>
      </c>
      <c r="BE59" s="107">
        <v>1.66</v>
      </c>
      <c r="BF59" s="106">
        <v>2.44</v>
      </c>
      <c r="BG59" s="106">
        <v>5.29</v>
      </c>
      <c r="BH59" s="106">
        <v>6.32</v>
      </c>
      <c r="BI59" s="106">
        <v>2.17</v>
      </c>
      <c r="BJ59" s="8">
        <v>2.44</v>
      </c>
      <c r="BK59" s="7">
        <v>3.74</v>
      </c>
      <c r="BL59" s="9">
        <v>5.22</v>
      </c>
      <c r="BM59" s="4">
        <v>9.77</v>
      </c>
      <c r="BN59" s="4">
        <v>11.16</v>
      </c>
      <c r="BO59" s="4">
        <v>3.88</v>
      </c>
      <c r="BP59" s="6">
        <v>2.58</v>
      </c>
      <c r="BQ59" s="7">
        <v>0</v>
      </c>
      <c r="BR59" s="7">
        <v>0</v>
      </c>
      <c r="BS59" s="7">
        <v>1.78</v>
      </c>
      <c r="BT59" s="8">
        <v>0.99</v>
      </c>
      <c r="BU59" s="7">
        <v>2.12</v>
      </c>
      <c r="BV59" s="8">
        <v>3.5</v>
      </c>
      <c r="BW59" s="6">
        <v>2.48</v>
      </c>
      <c r="BX59" s="7">
        <v>4.18</v>
      </c>
      <c r="BY59" s="7">
        <v>6.3</v>
      </c>
      <c r="BZ59" s="7">
        <v>3.99</v>
      </c>
      <c r="CA59" s="7">
        <v>2.2000000000000002</v>
      </c>
      <c r="CB59" s="8">
        <v>2.91</v>
      </c>
      <c r="CC59" s="7">
        <v>4.74</v>
      </c>
      <c r="CD59" s="9">
        <v>5.45</v>
      </c>
      <c r="CE59" s="4">
        <v>8.7100000000000009</v>
      </c>
      <c r="CF59" s="4">
        <v>12.92</v>
      </c>
      <c r="CG59" s="16">
        <v>23.39</v>
      </c>
      <c r="CH59" s="18">
        <v>28.41</v>
      </c>
      <c r="CI59" s="17">
        <v>29.26</v>
      </c>
      <c r="CJ59" s="18">
        <v>29.67</v>
      </c>
      <c r="CK59" s="17">
        <v>31.16</v>
      </c>
      <c r="CL59" s="19">
        <v>32.869999999999997</v>
      </c>
      <c r="CM59" s="17">
        <v>34.33</v>
      </c>
      <c r="CN59" s="19">
        <v>34.75</v>
      </c>
      <c r="CO59" s="18">
        <v>34.979999999999997</v>
      </c>
      <c r="CP59" s="17">
        <v>36.520000000000003</v>
      </c>
      <c r="CQ59" s="17">
        <v>36.79</v>
      </c>
      <c r="CR59" s="17">
        <v>38.61</v>
      </c>
      <c r="CS59" s="17">
        <v>40.369999999999997</v>
      </c>
      <c r="CT59" s="19">
        <v>41.89</v>
      </c>
      <c r="CU59" s="17">
        <v>44.6</v>
      </c>
      <c r="CV59" s="20">
        <v>41.46</v>
      </c>
      <c r="CW59" s="16">
        <v>36.56</v>
      </c>
      <c r="CX59" s="16">
        <v>36.520000000000003</v>
      </c>
      <c r="CY59" s="16">
        <v>24.81</v>
      </c>
      <c r="CZ59" s="18">
        <v>27.5</v>
      </c>
      <c r="DA59" s="17">
        <v>28.23</v>
      </c>
      <c r="DB59" s="17">
        <v>30.68</v>
      </c>
      <c r="DC59" s="17">
        <v>32.24</v>
      </c>
      <c r="DD59" s="19">
        <v>33.18</v>
      </c>
      <c r="DE59" s="17">
        <v>35.6</v>
      </c>
      <c r="DF59" s="19">
        <v>35.93</v>
      </c>
      <c r="DG59" s="18">
        <v>34.94</v>
      </c>
      <c r="DH59" s="17">
        <v>35.1</v>
      </c>
      <c r="DI59" s="17">
        <v>35.78</v>
      </c>
      <c r="DJ59" s="17">
        <v>38.770000000000003</v>
      </c>
      <c r="DK59" s="17">
        <v>40.76</v>
      </c>
      <c r="DL59" s="19">
        <v>41.65</v>
      </c>
      <c r="DM59" s="17">
        <v>46.28</v>
      </c>
      <c r="DN59" s="20">
        <v>41.85</v>
      </c>
      <c r="DO59" s="16">
        <v>37.17</v>
      </c>
      <c r="DP59" s="16">
        <v>35.24</v>
      </c>
      <c r="DQ59" s="16">
        <v>6</v>
      </c>
      <c r="DR59" s="17">
        <v>8</v>
      </c>
      <c r="DS59" s="17">
        <v>7</v>
      </c>
      <c r="DT59" s="17">
        <v>5</v>
      </c>
      <c r="DU59" s="17">
        <v>1</v>
      </c>
      <c r="DV59" s="17">
        <v>-2</v>
      </c>
      <c r="DW59" s="17">
        <v>-7</v>
      </c>
      <c r="DX59" s="17">
        <v>-9</v>
      </c>
      <c r="DY59" s="17">
        <v>-4</v>
      </c>
      <c r="DZ59" s="17">
        <v>0</v>
      </c>
      <c r="EA59" s="17">
        <v>14</v>
      </c>
      <c r="EB59" s="17">
        <v>22</v>
      </c>
      <c r="EC59" s="17">
        <v>28</v>
      </c>
      <c r="ED59" s="17">
        <v>27</v>
      </c>
      <c r="EE59" s="17">
        <v>26</v>
      </c>
      <c r="EF59" s="20">
        <v>16</v>
      </c>
      <c r="EG59" s="20">
        <v>13</v>
      </c>
      <c r="EH59" s="20">
        <v>13</v>
      </c>
      <c r="EJ59" s="129">
        <f t="shared" si="1"/>
        <v>0.10000000000000009</v>
      </c>
      <c r="EK59" s="129">
        <f t="shared" si="2"/>
        <v>-8.0000000000000071E-2</v>
      </c>
      <c r="EL59" s="129">
        <f t="shared" si="3"/>
        <v>1.85</v>
      </c>
      <c r="EM59" s="129">
        <f t="shared" si="4"/>
        <v>1.34</v>
      </c>
      <c r="EN59" s="129">
        <f t="shared" si="5"/>
        <v>3.0000000000000027E-2</v>
      </c>
      <c r="EO59" s="129">
        <f t="shared" si="6"/>
        <v>-0.99</v>
      </c>
      <c r="EP59" s="129">
        <f t="shared" si="7"/>
        <v>-2.12</v>
      </c>
      <c r="EQ59" s="129">
        <f t="shared" si="8"/>
        <v>-2.3200000000000003</v>
      </c>
      <c r="ER59" s="129">
        <f t="shared" si="9"/>
        <v>-0.82000000000000006</v>
      </c>
      <c r="ES59" s="129">
        <f t="shared" si="10"/>
        <v>-1.7399999999999998</v>
      </c>
      <c r="ET59" s="129">
        <f t="shared" si="11"/>
        <v>-1.0099999999999998</v>
      </c>
      <c r="EU59" s="129">
        <f t="shared" si="12"/>
        <v>2.33</v>
      </c>
      <c r="EV59" s="129">
        <f t="shared" si="13"/>
        <v>-3.0000000000000249E-2</v>
      </c>
      <c r="EW59" s="129">
        <f t="shared" si="14"/>
        <v>-0.4700000000000002</v>
      </c>
      <c r="EX59" s="129">
        <f t="shared" si="15"/>
        <v>-1</v>
      </c>
      <c r="EY59" s="129">
        <f t="shared" si="16"/>
        <v>-0.23000000000000043</v>
      </c>
      <c r="EZ59" s="129">
        <f t="shared" si="17"/>
        <v>1.0599999999999987</v>
      </c>
      <c r="FA59" s="3" t="s">
        <v>6</v>
      </c>
      <c r="FB59" s="3">
        <v>25</v>
      </c>
      <c r="FC59" s="2">
        <v>24</v>
      </c>
      <c r="FD59" s="2">
        <v>16</v>
      </c>
    </row>
    <row r="60" spans="1:160" ht="14">
      <c r="A60" s="2" t="s">
        <v>1221</v>
      </c>
      <c r="B60" s="2" t="s">
        <v>1666</v>
      </c>
      <c r="C60" s="2">
        <v>17</v>
      </c>
      <c r="D60" s="2">
        <v>4</v>
      </c>
      <c r="E60" s="2">
        <v>53628130</v>
      </c>
      <c r="F60" s="2" t="s">
        <v>91</v>
      </c>
      <c r="G60" s="1" t="s">
        <v>244</v>
      </c>
      <c r="H60" s="15" t="s">
        <v>95</v>
      </c>
      <c r="I60" s="1">
        <v>10</v>
      </c>
      <c r="J60" s="2">
        <v>152.6</v>
      </c>
      <c r="K60" s="2">
        <v>41.75</v>
      </c>
      <c r="L60" s="2" t="s">
        <v>167</v>
      </c>
      <c r="M60" s="2"/>
      <c r="N60" s="2" t="s">
        <v>158</v>
      </c>
      <c r="O60" s="2" t="s">
        <v>329</v>
      </c>
      <c r="P60" s="30" t="s">
        <v>1224</v>
      </c>
      <c r="Q60" s="30" t="s">
        <v>1225</v>
      </c>
      <c r="R60" s="30"/>
      <c r="S60" s="30"/>
      <c r="T60" s="3" t="s">
        <v>6</v>
      </c>
      <c r="U60" s="3">
        <v>28</v>
      </c>
      <c r="V60" s="2">
        <v>25</v>
      </c>
      <c r="W60" s="2">
        <v>17</v>
      </c>
      <c r="X60" s="2" t="s">
        <v>442</v>
      </c>
      <c r="Y60" s="33"/>
      <c r="Z60" s="3" t="s">
        <v>260</v>
      </c>
      <c r="AA60" s="3">
        <v>83</v>
      </c>
      <c r="AB60" s="2">
        <v>66</v>
      </c>
      <c r="AC60" s="2">
        <v>34</v>
      </c>
      <c r="AD60" s="2"/>
      <c r="AE60" s="33" t="s">
        <v>242</v>
      </c>
      <c r="AF60" s="12" t="s">
        <v>261</v>
      </c>
      <c r="AG60" s="12">
        <v>42</v>
      </c>
      <c r="AH60" s="13">
        <v>27</v>
      </c>
      <c r="AI60" s="13">
        <v>15</v>
      </c>
      <c r="AJ60" s="13"/>
      <c r="AK60" s="34"/>
      <c r="AL60" s="2" t="s">
        <v>272</v>
      </c>
      <c r="AM60" s="2" t="s">
        <v>265</v>
      </c>
      <c r="AN60" s="2" t="s">
        <v>342</v>
      </c>
      <c r="AO60" s="2" t="s">
        <v>331</v>
      </c>
      <c r="AP60" s="2" t="s">
        <v>87</v>
      </c>
      <c r="AQ60" s="1" t="s">
        <v>180</v>
      </c>
      <c r="AR60" s="2" t="s">
        <v>89</v>
      </c>
      <c r="AS60" s="1" t="s">
        <v>131</v>
      </c>
      <c r="AT60" s="2" t="s">
        <v>93</v>
      </c>
      <c r="AU60" s="14" t="s">
        <v>1226</v>
      </c>
      <c r="AV60" s="14">
        <v>1</v>
      </c>
      <c r="AW60" s="104">
        <v>4.28</v>
      </c>
      <c r="AX60" s="114">
        <v>2.91</v>
      </c>
      <c r="AY60" s="115">
        <v>1.74</v>
      </c>
      <c r="AZ60" s="107">
        <v>1.5</v>
      </c>
      <c r="BA60" s="106">
        <v>1.1100000000000001</v>
      </c>
      <c r="BB60" s="108">
        <v>0</v>
      </c>
      <c r="BC60" s="106">
        <v>0</v>
      </c>
      <c r="BD60" s="108">
        <v>0</v>
      </c>
      <c r="BE60" s="107">
        <v>0</v>
      </c>
      <c r="BF60" s="106">
        <v>1.42</v>
      </c>
      <c r="BG60" s="106">
        <v>2.33</v>
      </c>
      <c r="BH60" s="106">
        <v>7.1</v>
      </c>
      <c r="BI60" s="106">
        <v>2.2400000000000002</v>
      </c>
      <c r="BJ60" s="8">
        <v>3.74</v>
      </c>
      <c r="BK60" s="7">
        <v>5.82</v>
      </c>
      <c r="BL60" s="9">
        <v>5.97</v>
      </c>
      <c r="BM60" s="4">
        <v>9.3000000000000007</v>
      </c>
      <c r="BN60" s="4">
        <v>12.69</v>
      </c>
      <c r="BO60" s="4">
        <v>4.58</v>
      </c>
      <c r="BP60" s="39">
        <v>1.62</v>
      </c>
      <c r="BQ60" s="5">
        <v>0.72</v>
      </c>
      <c r="BR60" s="7">
        <v>0</v>
      </c>
      <c r="BS60" s="7">
        <v>0.87</v>
      </c>
      <c r="BT60" s="8">
        <v>1.57</v>
      </c>
      <c r="BU60" s="7">
        <v>1.69</v>
      </c>
      <c r="BV60" s="8">
        <v>1.73</v>
      </c>
      <c r="BW60" s="6">
        <v>2.11</v>
      </c>
      <c r="BX60" s="7">
        <v>3.28</v>
      </c>
      <c r="BY60" s="7">
        <v>4.22</v>
      </c>
      <c r="BZ60" s="7">
        <v>4.3600000000000003</v>
      </c>
      <c r="CA60" s="7">
        <v>1.74</v>
      </c>
      <c r="CB60" s="8">
        <v>2.88</v>
      </c>
      <c r="CC60" s="7">
        <v>5.07</v>
      </c>
      <c r="CD60" s="9">
        <v>5.87</v>
      </c>
      <c r="CE60" s="4">
        <v>9.11</v>
      </c>
      <c r="CF60" s="4">
        <v>12.3</v>
      </c>
      <c r="CG60" s="16">
        <v>26.92</v>
      </c>
      <c r="CH60" s="40">
        <v>28.41</v>
      </c>
      <c r="CI60" s="23">
        <v>28.65</v>
      </c>
      <c r="CJ60" s="18">
        <v>30.07</v>
      </c>
      <c r="CK60" s="17">
        <v>32.549999999999997</v>
      </c>
      <c r="CL60" s="19">
        <v>33.89</v>
      </c>
      <c r="CM60" s="17">
        <v>34.43</v>
      </c>
      <c r="CN60" s="19">
        <v>34.17</v>
      </c>
      <c r="CO60" s="18">
        <v>34.869999999999997</v>
      </c>
      <c r="CP60" s="17">
        <v>35.31</v>
      </c>
      <c r="CQ60" s="17">
        <v>36.78</v>
      </c>
      <c r="CR60" s="17">
        <v>37.11</v>
      </c>
      <c r="CS60" s="17">
        <v>42.62</v>
      </c>
      <c r="CT60" s="19">
        <v>41.78</v>
      </c>
      <c r="CU60" s="17">
        <v>42.56</v>
      </c>
      <c r="CV60" s="20">
        <v>42.34</v>
      </c>
      <c r="CW60" s="16">
        <v>38.89</v>
      </c>
      <c r="CX60" s="16">
        <v>32.11</v>
      </c>
      <c r="CY60" s="16">
        <v>27.47</v>
      </c>
      <c r="CZ60" s="40">
        <v>29.13</v>
      </c>
      <c r="DA60" s="23">
        <v>18.95</v>
      </c>
      <c r="DB60" s="17">
        <v>31.06</v>
      </c>
      <c r="DC60" s="17">
        <v>32.659999999999997</v>
      </c>
      <c r="DD60" s="19">
        <v>34.840000000000003</v>
      </c>
      <c r="DE60" s="17">
        <v>35.25</v>
      </c>
      <c r="DF60" s="19">
        <v>34.119999999999997</v>
      </c>
      <c r="DG60" s="18">
        <v>34.67</v>
      </c>
      <c r="DH60" s="17">
        <v>35.200000000000003</v>
      </c>
      <c r="DI60" s="17">
        <v>36.700000000000003</v>
      </c>
      <c r="DJ60" s="17">
        <v>36.840000000000003</v>
      </c>
      <c r="DK60" s="17">
        <v>42.17</v>
      </c>
      <c r="DL60" s="19">
        <v>41.84</v>
      </c>
      <c r="DM60" s="17">
        <v>43.92</v>
      </c>
      <c r="DN60" s="20">
        <v>43.59</v>
      </c>
      <c r="DO60" s="16">
        <v>39.67</v>
      </c>
      <c r="DP60" s="16">
        <v>32.18</v>
      </c>
      <c r="DQ60" s="16">
        <v>7</v>
      </c>
      <c r="DR60" s="23">
        <v>6</v>
      </c>
      <c r="DS60" s="23">
        <v>6</v>
      </c>
      <c r="DT60" s="17">
        <v>2</v>
      </c>
      <c r="DU60" s="17">
        <v>-5</v>
      </c>
      <c r="DV60" s="17">
        <v>-16</v>
      </c>
      <c r="DW60" s="17">
        <v>-21</v>
      </c>
      <c r="DX60" s="17">
        <v>-26</v>
      </c>
      <c r="DY60" s="17">
        <v>-25</v>
      </c>
      <c r="DZ60" s="17">
        <v>-25</v>
      </c>
      <c r="EA60" s="17">
        <v>-22</v>
      </c>
      <c r="EB60" s="17">
        <v>-15</v>
      </c>
      <c r="EC60" s="17">
        <v>-8</v>
      </c>
      <c r="ED60" s="17">
        <v>-5</v>
      </c>
      <c r="EE60" s="17">
        <v>1</v>
      </c>
      <c r="EF60" s="20">
        <v>2</v>
      </c>
      <c r="EG60" s="20">
        <v>1</v>
      </c>
      <c r="EH60" s="20">
        <v>0</v>
      </c>
      <c r="EJ60" s="129">
        <f t="shared" si="1"/>
        <v>-0.29999999999999982</v>
      </c>
      <c r="EK60" s="129">
        <f t="shared" si="2"/>
        <v>1.29</v>
      </c>
      <c r="EL60" s="129">
        <f t="shared" si="3"/>
        <v>1.02</v>
      </c>
      <c r="EM60" s="129">
        <f t="shared" si="4"/>
        <v>1.5</v>
      </c>
      <c r="EN60" s="129">
        <f t="shared" si="5"/>
        <v>0.2400000000000001</v>
      </c>
      <c r="EO60" s="129">
        <f t="shared" si="6"/>
        <v>-1.57</v>
      </c>
      <c r="EP60" s="129">
        <f t="shared" si="7"/>
        <v>-1.69</v>
      </c>
      <c r="EQ60" s="129">
        <f t="shared" si="8"/>
        <v>-1.73</v>
      </c>
      <c r="ER60" s="129">
        <f t="shared" si="9"/>
        <v>-2.11</v>
      </c>
      <c r="ES60" s="129">
        <f t="shared" si="10"/>
        <v>-1.8599999999999999</v>
      </c>
      <c r="ET60" s="129">
        <f t="shared" si="11"/>
        <v>-1.8899999999999997</v>
      </c>
      <c r="EU60" s="129">
        <f t="shared" si="12"/>
        <v>2.7399999999999993</v>
      </c>
      <c r="EV60" s="129">
        <f t="shared" si="13"/>
        <v>0.50000000000000022</v>
      </c>
      <c r="EW60" s="129">
        <f t="shared" si="14"/>
        <v>0.86000000000000032</v>
      </c>
      <c r="EX60" s="129">
        <f t="shared" si="15"/>
        <v>0.75</v>
      </c>
      <c r="EY60" s="129">
        <f t="shared" si="16"/>
        <v>9.9999999999999645E-2</v>
      </c>
      <c r="EZ60" s="129">
        <f t="shared" si="17"/>
        <v>0.19000000000000128</v>
      </c>
      <c r="FA60" s="3" t="s">
        <v>6</v>
      </c>
      <c r="FB60" s="3">
        <v>28</v>
      </c>
      <c r="FC60" s="2">
        <v>25</v>
      </c>
      <c r="FD60" s="2">
        <v>17</v>
      </c>
    </row>
    <row r="61" spans="1:160" ht="14">
      <c r="A61" s="2" t="s">
        <v>1647</v>
      </c>
      <c r="B61" s="2" t="s">
        <v>1666</v>
      </c>
      <c r="C61" s="2">
        <v>19</v>
      </c>
      <c r="D61" s="2">
        <v>1</v>
      </c>
      <c r="E61" s="2">
        <v>40543257</v>
      </c>
      <c r="F61" s="2" t="s">
        <v>91</v>
      </c>
      <c r="G61" s="1" t="s">
        <v>1650</v>
      </c>
      <c r="H61" s="14"/>
      <c r="I61" s="1"/>
      <c r="J61" s="2">
        <v>168</v>
      </c>
      <c r="K61" s="2">
        <v>61.3</v>
      </c>
      <c r="L61" s="2" t="s">
        <v>167</v>
      </c>
      <c r="M61" s="2"/>
      <c r="N61" s="2" t="s">
        <v>158</v>
      </c>
      <c r="O61" s="2" t="s">
        <v>80</v>
      </c>
      <c r="P61" s="30" t="s">
        <v>860</v>
      </c>
      <c r="Q61" s="30" t="s">
        <v>772</v>
      </c>
      <c r="R61" s="30"/>
      <c r="S61" s="30"/>
      <c r="T61" s="3" t="s">
        <v>48</v>
      </c>
      <c r="U61" s="3">
        <v>23</v>
      </c>
      <c r="V61" s="2">
        <v>23</v>
      </c>
      <c r="W61" s="2">
        <v>17</v>
      </c>
      <c r="X61" s="2" t="s">
        <v>1038</v>
      </c>
      <c r="Y61" s="33"/>
      <c r="Z61" s="3" t="s">
        <v>848</v>
      </c>
      <c r="AA61" s="3">
        <v>47</v>
      </c>
      <c r="AB61" s="2">
        <v>30</v>
      </c>
      <c r="AC61" s="2">
        <v>25</v>
      </c>
      <c r="AD61" s="2"/>
      <c r="AE61" s="33" t="s">
        <v>443</v>
      </c>
      <c r="AF61" s="12" t="s">
        <v>217</v>
      </c>
      <c r="AG61" s="12">
        <v>25</v>
      </c>
      <c r="AH61" s="13">
        <v>17</v>
      </c>
      <c r="AI61" s="13">
        <v>10</v>
      </c>
      <c r="AJ61" s="13"/>
      <c r="AK61" s="34" t="s">
        <v>131</v>
      </c>
      <c r="AL61" s="2" t="s">
        <v>759</v>
      </c>
      <c r="AM61" s="2" t="s">
        <v>840</v>
      </c>
      <c r="AN61" s="2" t="s">
        <v>642</v>
      </c>
      <c r="AO61" s="2" t="s">
        <v>151</v>
      </c>
      <c r="AP61" s="2" t="s">
        <v>87</v>
      </c>
      <c r="AQ61" s="1"/>
      <c r="AR61" s="2" t="s">
        <v>89</v>
      </c>
      <c r="AS61" s="1"/>
      <c r="AT61" s="2" t="s">
        <v>93</v>
      </c>
      <c r="AU61" s="14" t="s">
        <v>776</v>
      </c>
      <c r="AV61" s="14">
        <v>1</v>
      </c>
      <c r="AW61" s="104">
        <v>3.56</v>
      </c>
      <c r="AX61" s="105">
        <v>2.66</v>
      </c>
      <c r="AY61" s="106">
        <v>2.61</v>
      </c>
      <c r="AZ61" s="107">
        <v>2.95</v>
      </c>
      <c r="BA61" s="106">
        <v>3.61</v>
      </c>
      <c r="BB61" s="108">
        <v>3.61</v>
      </c>
      <c r="BC61" s="106">
        <v>3.86</v>
      </c>
      <c r="BD61" s="108">
        <v>4.24</v>
      </c>
      <c r="BE61" s="107">
        <v>5.31</v>
      </c>
      <c r="BF61" s="106">
        <v>7.72</v>
      </c>
      <c r="BG61" s="106">
        <v>7.84</v>
      </c>
      <c r="BH61" s="106">
        <v>6.26</v>
      </c>
      <c r="BI61" s="106">
        <v>5.7</v>
      </c>
      <c r="BJ61" s="4">
        <v>6.48</v>
      </c>
      <c r="BK61" s="9">
        <v>7.94</v>
      </c>
      <c r="BL61" s="9">
        <v>11.4</v>
      </c>
      <c r="BM61" s="4">
        <v>13.87</v>
      </c>
      <c r="BN61" s="98"/>
      <c r="BO61" s="4">
        <v>4.22</v>
      </c>
      <c r="BP61" s="26">
        <v>2.56</v>
      </c>
      <c r="BQ61" s="53">
        <v>2.63</v>
      </c>
      <c r="BR61" s="53">
        <v>2.48</v>
      </c>
      <c r="BS61" s="53">
        <v>3.73</v>
      </c>
      <c r="BT61" s="54">
        <v>3.56</v>
      </c>
      <c r="BU61" s="53">
        <v>3.18</v>
      </c>
      <c r="BV61" s="54">
        <v>4.6399999999999997</v>
      </c>
      <c r="BW61" s="55">
        <v>6.07</v>
      </c>
      <c r="BX61" s="53">
        <v>7.94</v>
      </c>
      <c r="BY61" s="53">
        <v>7.72</v>
      </c>
      <c r="BZ61" s="53">
        <v>7.26</v>
      </c>
      <c r="CA61" s="7">
        <v>5.78</v>
      </c>
      <c r="CB61" s="4">
        <v>6.78</v>
      </c>
      <c r="CC61" s="9">
        <v>8.26</v>
      </c>
      <c r="CD61" s="9">
        <v>12.56</v>
      </c>
      <c r="CE61" s="4">
        <v>14.41</v>
      </c>
      <c r="CF61" s="98"/>
      <c r="CG61" s="16">
        <v>28.67</v>
      </c>
      <c r="CH61" s="38">
        <v>32.04</v>
      </c>
      <c r="CI61" s="17">
        <v>34.200000000000003</v>
      </c>
      <c r="CJ61" s="18">
        <v>34.590000000000003</v>
      </c>
      <c r="CK61" s="17">
        <v>35.72</v>
      </c>
      <c r="CL61" s="19">
        <v>36.090000000000003</v>
      </c>
      <c r="CM61" s="17">
        <v>37.64</v>
      </c>
      <c r="CN61" s="19">
        <v>37.69</v>
      </c>
      <c r="CO61" s="18">
        <v>40.22</v>
      </c>
      <c r="CP61" s="17">
        <v>39.69</v>
      </c>
      <c r="CQ61" s="17">
        <v>41.05</v>
      </c>
      <c r="CR61" s="17">
        <v>44.79</v>
      </c>
      <c r="CS61" s="17">
        <v>45.97</v>
      </c>
      <c r="CT61" s="16">
        <v>47.54</v>
      </c>
      <c r="CU61" s="20">
        <v>46.58</v>
      </c>
      <c r="CV61" s="20">
        <v>47.71</v>
      </c>
      <c r="CW61" s="16">
        <v>48.74</v>
      </c>
      <c r="CX61" s="100"/>
      <c r="CY61" s="16">
        <v>28.41</v>
      </c>
      <c r="CZ61" s="38">
        <v>32.69</v>
      </c>
      <c r="DA61" s="17">
        <v>34.11</v>
      </c>
      <c r="DB61" s="17">
        <v>34.96</v>
      </c>
      <c r="DC61" s="17">
        <v>35.33</v>
      </c>
      <c r="DD61" s="19">
        <v>36.520000000000003</v>
      </c>
      <c r="DE61" s="17">
        <v>37.020000000000003</v>
      </c>
      <c r="DF61" s="19">
        <v>37.049999999999997</v>
      </c>
      <c r="DG61" s="18">
        <v>39.18</v>
      </c>
      <c r="DH61" s="17">
        <v>39.520000000000003</v>
      </c>
      <c r="DI61" s="17">
        <v>41.22</v>
      </c>
      <c r="DJ61" s="17">
        <v>45.39</v>
      </c>
      <c r="DK61" s="17">
        <v>45.79</v>
      </c>
      <c r="DL61" s="16">
        <v>47.84</v>
      </c>
      <c r="DM61" s="20">
        <v>46.76</v>
      </c>
      <c r="DN61" s="20">
        <v>47.72</v>
      </c>
      <c r="DO61" s="16">
        <v>48.97</v>
      </c>
      <c r="DP61" s="100"/>
      <c r="DQ61" s="16">
        <v>0</v>
      </c>
      <c r="DR61" s="20">
        <v>1</v>
      </c>
      <c r="DS61" s="17">
        <v>1</v>
      </c>
      <c r="DT61" s="17">
        <v>0</v>
      </c>
      <c r="DU61" s="17">
        <v>-2</v>
      </c>
      <c r="DV61" s="17">
        <v>-5</v>
      </c>
      <c r="DW61" s="17">
        <v>-10</v>
      </c>
      <c r="DX61" s="17">
        <v>-14</v>
      </c>
      <c r="DY61" s="17">
        <v>-12</v>
      </c>
      <c r="DZ61" s="17">
        <v>-11</v>
      </c>
      <c r="EA61" s="17">
        <v>-10</v>
      </c>
      <c r="EB61" s="17">
        <v>-4</v>
      </c>
      <c r="EC61" s="17">
        <v>0</v>
      </c>
      <c r="ED61" s="20">
        <v>1</v>
      </c>
      <c r="EE61" s="20">
        <v>1</v>
      </c>
      <c r="EF61" s="20">
        <v>1</v>
      </c>
      <c r="EG61" s="20">
        <v>0</v>
      </c>
      <c r="EH61" s="101"/>
      <c r="EJ61" s="129">
        <f t="shared" si="1"/>
        <v>-0.6599999999999997</v>
      </c>
      <c r="EK61" s="129">
        <f t="shared" si="2"/>
        <v>0.10000000000000009</v>
      </c>
      <c r="EL61" s="129">
        <f t="shared" si="3"/>
        <v>-2.0000000000000018E-2</v>
      </c>
      <c r="EM61" s="129">
        <f t="shared" si="4"/>
        <v>0.4700000000000002</v>
      </c>
      <c r="EN61" s="129">
        <f t="shared" si="5"/>
        <v>-0.12000000000000011</v>
      </c>
      <c r="EO61" s="129">
        <f t="shared" si="6"/>
        <v>4.9999999999999822E-2</v>
      </c>
      <c r="EP61" s="129">
        <f t="shared" si="7"/>
        <v>0.67999999999999972</v>
      </c>
      <c r="EQ61" s="129">
        <f t="shared" si="8"/>
        <v>-0.39999999999999947</v>
      </c>
      <c r="ER61" s="129">
        <f t="shared" si="9"/>
        <v>-0.76000000000000068</v>
      </c>
      <c r="ES61" s="129">
        <f t="shared" si="10"/>
        <v>-0.22000000000000064</v>
      </c>
      <c r="ET61" s="129">
        <f t="shared" si="11"/>
        <v>0.12000000000000011</v>
      </c>
      <c r="EU61" s="129">
        <f t="shared" si="12"/>
        <v>-1</v>
      </c>
      <c r="EV61" s="129">
        <f t="shared" si="13"/>
        <v>-8.0000000000000071E-2</v>
      </c>
      <c r="EW61" s="129">
        <f t="shared" si="14"/>
        <v>-0.29999999999999982</v>
      </c>
      <c r="EX61" s="129">
        <f t="shared" si="15"/>
        <v>-0.3199999999999994</v>
      </c>
      <c r="EY61" s="129">
        <f t="shared" si="16"/>
        <v>-1.1600000000000001</v>
      </c>
      <c r="EZ61" s="129">
        <f t="shared" si="17"/>
        <v>-0.54000000000000092</v>
      </c>
      <c r="FA61" s="3" t="s">
        <v>48</v>
      </c>
      <c r="FB61" s="3">
        <v>23</v>
      </c>
      <c r="FC61" s="2">
        <v>23</v>
      </c>
      <c r="FD61" s="2">
        <v>17</v>
      </c>
    </row>
    <row r="62" spans="1:160" ht="14">
      <c r="A62" s="2" t="s">
        <v>1635</v>
      </c>
      <c r="B62" s="2" t="s">
        <v>1666</v>
      </c>
      <c r="C62" s="2">
        <v>19</v>
      </c>
      <c r="D62" s="2">
        <v>4</v>
      </c>
      <c r="E62" s="2">
        <v>50124420</v>
      </c>
      <c r="F62" s="2" t="s">
        <v>91</v>
      </c>
      <c r="G62" s="1" t="s">
        <v>1038</v>
      </c>
      <c r="H62" s="14"/>
      <c r="I62" s="1"/>
      <c r="J62" s="2">
        <v>162.30000000000001</v>
      </c>
      <c r="K62" s="2">
        <v>53.4</v>
      </c>
      <c r="L62" s="2" t="s">
        <v>167</v>
      </c>
      <c r="M62" s="2"/>
      <c r="N62" s="2" t="s">
        <v>99</v>
      </c>
      <c r="O62" s="2" t="s">
        <v>335</v>
      </c>
      <c r="P62" s="30" t="s">
        <v>168</v>
      </c>
      <c r="Q62" s="30"/>
      <c r="R62" s="30"/>
      <c r="S62" s="30"/>
      <c r="T62" s="3" t="s">
        <v>6</v>
      </c>
      <c r="U62" s="3">
        <v>33</v>
      </c>
      <c r="V62" s="2">
        <v>23</v>
      </c>
      <c r="W62" s="2">
        <v>17</v>
      </c>
      <c r="X62" s="2" t="s">
        <v>280</v>
      </c>
      <c r="Y62" s="33"/>
      <c r="Z62" s="3" t="s">
        <v>137</v>
      </c>
      <c r="AA62" s="3">
        <v>51</v>
      </c>
      <c r="AB62" s="2">
        <v>33</v>
      </c>
      <c r="AC62" s="2">
        <v>25</v>
      </c>
      <c r="AD62" s="2"/>
      <c r="AE62" s="33" t="s">
        <v>443</v>
      </c>
      <c r="AF62" s="12" t="s">
        <v>116</v>
      </c>
      <c r="AG62" s="12">
        <v>40</v>
      </c>
      <c r="AH62" s="13">
        <v>26</v>
      </c>
      <c r="AI62" s="13">
        <v>13</v>
      </c>
      <c r="AJ62" s="13"/>
      <c r="AK62" s="34" t="s">
        <v>180</v>
      </c>
      <c r="AL62" s="2" t="s">
        <v>117</v>
      </c>
      <c r="AM62" s="2" t="s">
        <v>383</v>
      </c>
      <c r="AN62" s="2" t="s">
        <v>667</v>
      </c>
      <c r="AO62" s="2" t="s">
        <v>151</v>
      </c>
      <c r="AP62" s="2" t="s">
        <v>87</v>
      </c>
      <c r="AQ62" s="1"/>
      <c r="AR62" s="2" t="s">
        <v>89</v>
      </c>
      <c r="AS62" s="1"/>
      <c r="AT62" s="2" t="s">
        <v>93</v>
      </c>
      <c r="AU62" s="14" t="s">
        <v>1207</v>
      </c>
      <c r="AV62" s="14">
        <v>1</v>
      </c>
      <c r="AW62" s="104">
        <v>3.22</v>
      </c>
      <c r="AX62" s="105">
        <v>3.54</v>
      </c>
      <c r="AY62" s="106">
        <v>3.8</v>
      </c>
      <c r="AZ62" s="107">
        <v>2.98</v>
      </c>
      <c r="BA62" s="106">
        <v>3.61</v>
      </c>
      <c r="BB62" s="108">
        <v>3.53</v>
      </c>
      <c r="BC62" s="106">
        <v>3.22</v>
      </c>
      <c r="BD62" s="108">
        <v>3.68</v>
      </c>
      <c r="BE62" s="107">
        <v>4.25</v>
      </c>
      <c r="BF62" s="106">
        <v>5.01</v>
      </c>
      <c r="BG62" s="106">
        <v>5.59</v>
      </c>
      <c r="BH62" s="106">
        <v>4.9000000000000004</v>
      </c>
      <c r="BI62" s="106">
        <v>3.76</v>
      </c>
      <c r="BJ62" s="8">
        <v>3.62</v>
      </c>
      <c r="BK62" s="7">
        <v>5.66</v>
      </c>
      <c r="BL62" s="9">
        <v>8.01</v>
      </c>
      <c r="BM62" s="4">
        <v>12.39</v>
      </c>
      <c r="BN62" s="4">
        <v>18.82</v>
      </c>
      <c r="BO62" s="4">
        <v>3.34</v>
      </c>
      <c r="BP62" s="26">
        <v>3.07</v>
      </c>
      <c r="BQ62" s="53">
        <v>1.81</v>
      </c>
      <c r="BR62" s="53">
        <v>1.39</v>
      </c>
      <c r="BS62" s="53">
        <v>3.37</v>
      </c>
      <c r="BT62" s="54">
        <v>3.76</v>
      </c>
      <c r="BU62" s="53">
        <v>3.81</v>
      </c>
      <c r="BV62" s="54">
        <v>4.28</v>
      </c>
      <c r="BW62" s="55">
        <v>4.29</v>
      </c>
      <c r="BX62" s="53">
        <v>5.74</v>
      </c>
      <c r="BY62" s="53">
        <v>5.73</v>
      </c>
      <c r="BZ62" s="53">
        <v>4.87</v>
      </c>
      <c r="CA62" s="7">
        <v>3.65</v>
      </c>
      <c r="CB62" s="8">
        <v>4.67</v>
      </c>
      <c r="CC62" s="7">
        <v>6.12</v>
      </c>
      <c r="CD62" s="9">
        <v>7.67</v>
      </c>
      <c r="CE62" s="4">
        <v>11.65</v>
      </c>
      <c r="CF62" s="4">
        <v>17.5</v>
      </c>
      <c r="CG62" s="16">
        <v>24.68</v>
      </c>
      <c r="CH62" s="38">
        <v>28.99</v>
      </c>
      <c r="CI62" s="17">
        <v>30.4</v>
      </c>
      <c r="CJ62" s="18">
        <v>32.01</v>
      </c>
      <c r="CK62" s="17">
        <v>33.229999999999997</v>
      </c>
      <c r="CL62" s="19">
        <v>34.97</v>
      </c>
      <c r="CM62" s="17">
        <v>36.119999999999997</v>
      </c>
      <c r="CN62" s="19">
        <v>37.229999999999997</v>
      </c>
      <c r="CO62" s="18">
        <v>39.450000000000003</v>
      </c>
      <c r="CP62" s="17">
        <v>41.75</v>
      </c>
      <c r="CQ62" s="17">
        <v>42.26</v>
      </c>
      <c r="CR62" s="17">
        <v>42.97</v>
      </c>
      <c r="CS62" s="17">
        <v>44.74</v>
      </c>
      <c r="CT62" s="19">
        <v>46.37</v>
      </c>
      <c r="CU62" s="17">
        <v>47.28</v>
      </c>
      <c r="CV62" s="20">
        <v>44.23</v>
      </c>
      <c r="CW62" s="16">
        <v>43.88</v>
      </c>
      <c r="CX62" s="16">
        <v>39.18</v>
      </c>
      <c r="CY62" s="16">
        <v>24.29</v>
      </c>
      <c r="CZ62" s="38">
        <v>28.72</v>
      </c>
      <c r="DA62" s="17">
        <v>30.2</v>
      </c>
      <c r="DB62" s="17">
        <v>32.21</v>
      </c>
      <c r="DC62" s="17">
        <v>33.200000000000003</v>
      </c>
      <c r="DD62" s="19">
        <v>34.33</v>
      </c>
      <c r="DE62" s="17">
        <v>35.909999999999997</v>
      </c>
      <c r="DF62" s="19">
        <v>36.89</v>
      </c>
      <c r="DG62" s="18">
        <v>39.5</v>
      </c>
      <c r="DH62" s="17">
        <v>41.89</v>
      </c>
      <c r="DI62" s="17">
        <v>42.78</v>
      </c>
      <c r="DJ62" s="17">
        <v>43.48</v>
      </c>
      <c r="DK62" s="17">
        <v>44.75</v>
      </c>
      <c r="DL62" s="19">
        <v>46.52</v>
      </c>
      <c r="DM62" s="17">
        <v>47.96</v>
      </c>
      <c r="DN62" s="20">
        <v>44.04</v>
      </c>
      <c r="DO62" s="16">
        <v>43.73</v>
      </c>
      <c r="DP62" s="16">
        <v>39.71</v>
      </c>
      <c r="DQ62" s="16">
        <v>1</v>
      </c>
      <c r="DR62" s="20">
        <v>1</v>
      </c>
      <c r="DS62" s="17">
        <v>1</v>
      </c>
      <c r="DT62" s="17">
        <v>0</v>
      </c>
      <c r="DU62" s="17">
        <v>-2</v>
      </c>
      <c r="DV62" s="17">
        <v>-6</v>
      </c>
      <c r="DW62" s="17">
        <v>-9</v>
      </c>
      <c r="DX62" s="17">
        <v>-12</v>
      </c>
      <c r="DY62" s="17">
        <v>-15</v>
      </c>
      <c r="DZ62" s="17">
        <v>-10</v>
      </c>
      <c r="EA62" s="17">
        <v>-4</v>
      </c>
      <c r="EB62" s="17">
        <v>-1</v>
      </c>
      <c r="EC62" s="17">
        <v>3</v>
      </c>
      <c r="ED62" s="17">
        <v>6</v>
      </c>
      <c r="EE62" s="17">
        <v>4</v>
      </c>
      <c r="EF62" s="20">
        <v>3</v>
      </c>
      <c r="EG62" s="20">
        <v>2</v>
      </c>
      <c r="EH62" s="20">
        <v>0</v>
      </c>
      <c r="EJ62" s="129">
        <f t="shared" si="1"/>
        <v>-0.11999999999999966</v>
      </c>
      <c r="EK62" s="129">
        <f t="shared" si="2"/>
        <v>0.4700000000000002</v>
      </c>
      <c r="EL62" s="129">
        <f t="shared" si="3"/>
        <v>1.9899999999999998</v>
      </c>
      <c r="EM62" s="129">
        <f t="shared" si="4"/>
        <v>1.59</v>
      </c>
      <c r="EN62" s="129">
        <f t="shared" si="5"/>
        <v>0.23999999999999977</v>
      </c>
      <c r="EO62" s="129">
        <f t="shared" si="6"/>
        <v>-0.22999999999999998</v>
      </c>
      <c r="EP62" s="129">
        <f t="shared" si="7"/>
        <v>-0.58999999999999986</v>
      </c>
      <c r="EQ62" s="129">
        <f t="shared" si="8"/>
        <v>-0.60000000000000009</v>
      </c>
      <c r="ER62" s="129">
        <f t="shared" si="9"/>
        <v>-4.0000000000000036E-2</v>
      </c>
      <c r="ES62" s="129">
        <f t="shared" si="10"/>
        <v>-0.73000000000000043</v>
      </c>
      <c r="ET62" s="129">
        <f t="shared" si="11"/>
        <v>-0.14000000000000057</v>
      </c>
      <c r="EU62" s="129">
        <f t="shared" si="12"/>
        <v>3.0000000000000249E-2</v>
      </c>
      <c r="EV62" s="129">
        <f t="shared" si="13"/>
        <v>0.10999999999999988</v>
      </c>
      <c r="EW62" s="129">
        <f t="shared" si="14"/>
        <v>-1.0499999999999998</v>
      </c>
      <c r="EX62" s="129">
        <f t="shared" si="15"/>
        <v>-0.45999999999999996</v>
      </c>
      <c r="EY62" s="129">
        <f t="shared" si="16"/>
        <v>0.33999999999999986</v>
      </c>
      <c r="EZ62" s="129">
        <f t="shared" si="17"/>
        <v>0.74000000000000021</v>
      </c>
      <c r="FA62" s="3" t="s">
        <v>6</v>
      </c>
      <c r="FB62" s="3">
        <v>33</v>
      </c>
      <c r="FC62" s="2">
        <v>23</v>
      </c>
      <c r="FD62" s="2">
        <v>17</v>
      </c>
    </row>
    <row r="63" spans="1:160" ht="14">
      <c r="A63" s="2" t="s">
        <v>1082</v>
      </c>
      <c r="B63" s="2" t="s">
        <v>1666</v>
      </c>
      <c r="C63" s="2">
        <v>14</v>
      </c>
      <c r="D63" s="2">
        <v>10</v>
      </c>
      <c r="E63" s="2">
        <v>51490980</v>
      </c>
      <c r="F63" s="2" t="s">
        <v>91</v>
      </c>
      <c r="G63" s="1" t="s">
        <v>1083</v>
      </c>
      <c r="H63" s="14"/>
      <c r="I63" s="1"/>
      <c r="J63" s="2">
        <v>159.69999999999999</v>
      </c>
      <c r="K63" s="2">
        <v>59.3</v>
      </c>
      <c r="L63" s="2" t="s">
        <v>167</v>
      </c>
      <c r="M63" s="2"/>
      <c r="N63" s="2" t="s">
        <v>99</v>
      </c>
      <c r="O63" s="2" t="s">
        <v>335</v>
      </c>
      <c r="P63" s="30" t="s">
        <v>168</v>
      </c>
      <c r="Q63" s="30"/>
      <c r="R63" s="30"/>
      <c r="S63" s="30"/>
      <c r="T63" s="3" t="s">
        <v>17</v>
      </c>
      <c r="U63" s="3">
        <v>31</v>
      </c>
      <c r="V63" s="2">
        <v>23</v>
      </c>
      <c r="W63" s="2">
        <v>17</v>
      </c>
      <c r="X63" s="2" t="s">
        <v>1038</v>
      </c>
      <c r="Y63" s="33"/>
      <c r="Z63" s="3" t="s">
        <v>216</v>
      </c>
      <c r="AA63" s="3">
        <v>54</v>
      </c>
      <c r="AB63" s="2">
        <v>40</v>
      </c>
      <c r="AC63" s="2">
        <v>35</v>
      </c>
      <c r="AD63" s="2"/>
      <c r="AE63" s="33" t="s">
        <v>242</v>
      </c>
      <c r="AF63" s="12" t="s">
        <v>217</v>
      </c>
      <c r="AG63" s="12">
        <v>48</v>
      </c>
      <c r="AH63" s="13">
        <v>31</v>
      </c>
      <c r="AI63" s="13">
        <v>20</v>
      </c>
      <c r="AJ63" s="13"/>
      <c r="AK63" s="34" t="s">
        <v>197</v>
      </c>
      <c r="AL63" s="2" t="s">
        <v>149</v>
      </c>
      <c r="AM63" s="2" t="s">
        <v>348</v>
      </c>
      <c r="AN63" s="2" t="s">
        <v>870</v>
      </c>
      <c r="AO63" s="2" t="s">
        <v>86</v>
      </c>
      <c r="AP63" s="2" t="s">
        <v>87</v>
      </c>
      <c r="AQ63" s="1"/>
      <c r="AR63" s="2" t="s">
        <v>89</v>
      </c>
      <c r="AS63" s="1"/>
      <c r="AT63" s="2" t="s">
        <v>93</v>
      </c>
      <c r="AU63" s="14" t="s">
        <v>762</v>
      </c>
      <c r="AV63" s="14">
        <v>1</v>
      </c>
      <c r="AW63" s="122">
        <v>4.29</v>
      </c>
      <c r="AX63" s="104">
        <v>3.77</v>
      </c>
      <c r="AY63" s="105">
        <v>2.78</v>
      </c>
      <c r="AZ63" s="109">
        <v>2.4900000000000002</v>
      </c>
      <c r="BA63" s="107">
        <v>1.87</v>
      </c>
      <c r="BB63" s="106">
        <v>1.02</v>
      </c>
      <c r="BC63" s="108">
        <v>0.95</v>
      </c>
      <c r="BD63" s="106">
        <v>2.2400000000000002</v>
      </c>
      <c r="BE63" s="108">
        <v>2.62</v>
      </c>
      <c r="BF63" s="107">
        <v>3.12</v>
      </c>
      <c r="BG63" s="106">
        <v>3.9</v>
      </c>
      <c r="BH63" s="106">
        <v>5.09</v>
      </c>
      <c r="BI63" s="106">
        <v>4.22</v>
      </c>
      <c r="BJ63" s="8">
        <v>3.36</v>
      </c>
      <c r="BK63" s="7">
        <v>5.9</v>
      </c>
      <c r="BL63" s="9">
        <v>8.4499999999999993</v>
      </c>
      <c r="BM63" s="4">
        <v>11.44</v>
      </c>
      <c r="BN63" s="4">
        <v>14.15</v>
      </c>
      <c r="BO63" s="96">
        <v>4.33</v>
      </c>
      <c r="BP63" s="12">
        <v>3.11</v>
      </c>
      <c r="BQ63" s="26">
        <v>2.17</v>
      </c>
      <c r="BR63" s="25">
        <v>0.35</v>
      </c>
      <c r="BS63" s="53">
        <v>1.1499999999999999</v>
      </c>
      <c r="BT63" s="53">
        <v>1.39</v>
      </c>
      <c r="BU63" s="54">
        <v>1.78</v>
      </c>
      <c r="BV63" s="53">
        <v>2.37</v>
      </c>
      <c r="BW63" s="54">
        <v>3.29</v>
      </c>
      <c r="BX63" s="55">
        <v>3.58</v>
      </c>
      <c r="BY63" s="53">
        <v>3.23</v>
      </c>
      <c r="BZ63" s="53">
        <v>5.1100000000000003</v>
      </c>
      <c r="CA63" s="7">
        <v>5.33</v>
      </c>
      <c r="CB63" s="8">
        <v>5.66</v>
      </c>
      <c r="CC63" s="7">
        <v>6.94</v>
      </c>
      <c r="CD63" s="9">
        <v>8.74</v>
      </c>
      <c r="CE63" s="4">
        <v>11.61</v>
      </c>
      <c r="CF63" s="4">
        <v>12.2</v>
      </c>
      <c r="CG63" s="99">
        <v>27.49</v>
      </c>
      <c r="CH63" s="16">
        <v>32.25</v>
      </c>
      <c r="CI63" s="38">
        <v>34.299999999999997</v>
      </c>
      <c r="CJ63" s="20">
        <v>37.14</v>
      </c>
      <c r="CK63" s="18">
        <v>39.18</v>
      </c>
      <c r="CL63" s="17">
        <v>39.770000000000003</v>
      </c>
      <c r="CM63" s="19">
        <v>41.15</v>
      </c>
      <c r="CN63" s="17">
        <v>39.840000000000003</v>
      </c>
      <c r="CO63" s="19">
        <v>39.17</v>
      </c>
      <c r="CP63" s="18">
        <v>40.1</v>
      </c>
      <c r="CQ63" s="17">
        <v>40.69</v>
      </c>
      <c r="CR63" s="17">
        <v>42.62</v>
      </c>
      <c r="CS63" s="17">
        <v>44.68</v>
      </c>
      <c r="CT63" s="19">
        <v>46.62</v>
      </c>
      <c r="CU63" s="17">
        <v>47.94</v>
      </c>
      <c r="CV63" s="20">
        <v>48.24</v>
      </c>
      <c r="CW63" s="16">
        <v>47.73</v>
      </c>
      <c r="CX63" s="16">
        <v>45.95</v>
      </c>
      <c r="CY63" s="99">
        <v>28.62</v>
      </c>
      <c r="CZ63" s="16">
        <v>32.83</v>
      </c>
      <c r="DA63" s="38">
        <v>35.28</v>
      </c>
      <c r="DB63" s="20">
        <v>37.76</v>
      </c>
      <c r="DC63" s="17">
        <v>39.19</v>
      </c>
      <c r="DD63" s="17">
        <v>39.75</v>
      </c>
      <c r="DE63" s="19">
        <v>40.82</v>
      </c>
      <c r="DF63" s="17">
        <v>39.44</v>
      </c>
      <c r="DG63" s="19">
        <v>39.49</v>
      </c>
      <c r="DH63" s="18">
        <v>41.62</v>
      </c>
      <c r="DI63" s="17">
        <v>40.32</v>
      </c>
      <c r="DJ63" s="17">
        <v>43.05</v>
      </c>
      <c r="DK63" s="17">
        <v>45.3</v>
      </c>
      <c r="DL63" s="19">
        <v>46.86</v>
      </c>
      <c r="DM63" s="17">
        <v>47.55</v>
      </c>
      <c r="DN63" s="20">
        <v>48.82</v>
      </c>
      <c r="DO63" s="16">
        <v>48.06</v>
      </c>
      <c r="DP63" s="16">
        <v>45.06</v>
      </c>
      <c r="DQ63" s="99">
        <v>6</v>
      </c>
      <c r="DR63" s="16">
        <v>8</v>
      </c>
      <c r="DS63" s="20">
        <v>9</v>
      </c>
      <c r="DT63" s="20">
        <v>10</v>
      </c>
      <c r="DU63" s="17">
        <v>8</v>
      </c>
      <c r="DV63" s="17">
        <v>4</v>
      </c>
      <c r="DW63" s="17">
        <v>-1</v>
      </c>
      <c r="DX63" s="17">
        <v>-9</v>
      </c>
      <c r="DY63" s="17">
        <v>-8</v>
      </c>
      <c r="DZ63" s="17">
        <v>-7</v>
      </c>
      <c r="EA63" s="17">
        <v>-3</v>
      </c>
      <c r="EB63" s="17">
        <v>2</v>
      </c>
      <c r="EC63" s="17">
        <v>13</v>
      </c>
      <c r="ED63" s="17">
        <v>18</v>
      </c>
      <c r="EE63" s="17">
        <v>18</v>
      </c>
      <c r="EF63" s="20">
        <v>16</v>
      </c>
      <c r="EG63" s="20">
        <v>13</v>
      </c>
      <c r="EH63" s="20">
        <v>13</v>
      </c>
      <c r="EJ63" s="129">
        <f t="shared" si="1"/>
        <v>-4.0000000000000036E-2</v>
      </c>
      <c r="EK63" s="129">
        <f t="shared" si="2"/>
        <v>0.66000000000000014</v>
      </c>
      <c r="EL63" s="129">
        <f t="shared" si="3"/>
        <v>0.60999999999999988</v>
      </c>
      <c r="EM63" s="129">
        <f t="shared" si="4"/>
        <v>2.14</v>
      </c>
      <c r="EN63" s="129">
        <f t="shared" si="5"/>
        <v>0.7200000000000002</v>
      </c>
      <c r="EO63" s="129">
        <f t="shared" si="6"/>
        <v>-0.36999999999999988</v>
      </c>
      <c r="EP63" s="129">
        <f t="shared" si="7"/>
        <v>-0.83000000000000007</v>
      </c>
      <c r="EQ63" s="129">
        <f t="shared" si="8"/>
        <v>-0.12999999999999989</v>
      </c>
      <c r="ER63" s="129">
        <f t="shared" si="9"/>
        <v>-0.66999999999999993</v>
      </c>
      <c r="ES63" s="129">
        <f t="shared" si="10"/>
        <v>-0.45999999999999996</v>
      </c>
      <c r="ET63" s="129">
        <f t="shared" si="11"/>
        <v>0.66999999999999993</v>
      </c>
      <c r="EU63" s="129">
        <f t="shared" si="12"/>
        <v>-2.0000000000000462E-2</v>
      </c>
      <c r="EV63" s="129">
        <f t="shared" si="13"/>
        <v>-1.1100000000000003</v>
      </c>
      <c r="EW63" s="129">
        <f t="shared" si="14"/>
        <v>-2.3000000000000003</v>
      </c>
      <c r="EX63" s="129">
        <f t="shared" si="15"/>
        <v>-1.04</v>
      </c>
      <c r="EY63" s="129">
        <f t="shared" si="16"/>
        <v>-0.29000000000000092</v>
      </c>
      <c r="EZ63" s="129">
        <f t="shared" si="17"/>
        <v>-0.16999999999999993</v>
      </c>
      <c r="FA63" s="3" t="s">
        <v>17</v>
      </c>
      <c r="FB63" s="3">
        <v>31</v>
      </c>
      <c r="FC63" s="2">
        <v>23</v>
      </c>
      <c r="FD63" s="2">
        <v>17</v>
      </c>
    </row>
    <row r="64" spans="1:160" ht="14">
      <c r="A64" s="2" t="s">
        <v>1178</v>
      </c>
      <c r="B64" s="2" t="s">
        <v>1666</v>
      </c>
      <c r="C64" s="2">
        <v>13</v>
      </c>
      <c r="D64" s="2">
        <v>2</v>
      </c>
      <c r="E64" s="2">
        <v>53848787</v>
      </c>
      <c r="F64" s="2" t="s">
        <v>91</v>
      </c>
      <c r="G64" s="1" t="s">
        <v>1180</v>
      </c>
      <c r="H64" s="15" t="s">
        <v>95</v>
      </c>
      <c r="I64" s="1">
        <v>0</v>
      </c>
      <c r="J64" s="2">
        <v>167.6</v>
      </c>
      <c r="K64" s="2">
        <v>45.3</v>
      </c>
      <c r="L64" s="2" t="s">
        <v>167</v>
      </c>
      <c r="M64" s="2"/>
      <c r="N64" s="2" t="s">
        <v>158</v>
      </c>
      <c r="O64" s="2" t="s">
        <v>335</v>
      </c>
      <c r="P64" s="30" t="s">
        <v>168</v>
      </c>
      <c r="Q64" s="30"/>
      <c r="R64" s="30"/>
      <c r="S64" s="30"/>
      <c r="T64" s="3" t="s">
        <v>17</v>
      </c>
      <c r="U64" s="3">
        <v>25</v>
      </c>
      <c r="V64" s="2">
        <v>20</v>
      </c>
      <c r="W64" s="2">
        <v>17</v>
      </c>
      <c r="X64" s="2" t="s">
        <v>280</v>
      </c>
      <c r="Y64" s="33"/>
      <c r="Z64" s="3" t="s">
        <v>175</v>
      </c>
      <c r="AA64" s="3">
        <v>48</v>
      </c>
      <c r="AB64" s="2">
        <v>32</v>
      </c>
      <c r="AC64" s="2">
        <v>6</v>
      </c>
      <c r="AD64" s="2"/>
      <c r="AE64" s="33" t="s">
        <v>88</v>
      </c>
      <c r="AF64" s="12" t="s">
        <v>160</v>
      </c>
      <c r="AG64" s="12">
        <v>14</v>
      </c>
      <c r="AH64" s="13">
        <v>6</v>
      </c>
      <c r="AI64" s="13">
        <v>3</v>
      </c>
      <c r="AJ64" s="13"/>
      <c r="AK64" s="34"/>
      <c r="AL64" s="2" t="s">
        <v>239</v>
      </c>
      <c r="AM64" s="2" t="s">
        <v>178</v>
      </c>
      <c r="AN64" s="2" t="s">
        <v>140</v>
      </c>
      <c r="AO64" s="2" t="s">
        <v>519</v>
      </c>
      <c r="AP64" s="2" t="s">
        <v>87</v>
      </c>
      <c r="AQ64" s="1" t="s">
        <v>839</v>
      </c>
      <c r="AR64" s="2" t="s">
        <v>89</v>
      </c>
      <c r="AS64" s="1" t="s">
        <v>131</v>
      </c>
      <c r="AT64" s="2" t="s">
        <v>93</v>
      </c>
      <c r="AU64" s="14" t="s">
        <v>1181</v>
      </c>
      <c r="AV64" s="14">
        <v>1</v>
      </c>
      <c r="AW64" s="104">
        <v>6.2</v>
      </c>
      <c r="AX64" s="114">
        <v>4.1900000000000004</v>
      </c>
      <c r="AY64" s="115">
        <v>3.29</v>
      </c>
      <c r="AZ64" s="114">
        <v>3.13</v>
      </c>
      <c r="BA64" s="106">
        <v>3.12</v>
      </c>
      <c r="BB64" s="108">
        <v>3.44</v>
      </c>
      <c r="BC64" s="106">
        <v>3.62</v>
      </c>
      <c r="BD64" s="108">
        <v>2.9</v>
      </c>
      <c r="BE64" s="107">
        <v>4.0599999999999996</v>
      </c>
      <c r="BF64" s="106">
        <v>4.6100000000000003</v>
      </c>
      <c r="BG64" s="106">
        <v>7.67</v>
      </c>
      <c r="BH64" s="106">
        <v>7.17</v>
      </c>
      <c r="BI64" s="106">
        <v>4.72</v>
      </c>
      <c r="BJ64" s="8">
        <v>4.8600000000000003</v>
      </c>
      <c r="BK64" s="7">
        <v>6.35</v>
      </c>
      <c r="BL64" s="9">
        <v>7.95</v>
      </c>
      <c r="BM64" s="4">
        <v>12.82</v>
      </c>
      <c r="BN64" s="4">
        <v>19.07</v>
      </c>
      <c r="BO64" s="4">
        <v>5.71</v>
      </c>
      <c r="BP64" s="39">
        <v>3.13</v>
      </c>
      <c r="BQ64" s="5">
        <v>2.2200000000000002</v>
      </c>
      <c r="BR64" s="5">
        <v>0</v>
      </c>
      <c r="BS64" s="7">
        <v>1.78</v>
      </c>
      <c r="BT64" s="8">
        <v>2.36</v>
      </c>
      <c r="BU64" s="7">
        <v>3.5</v>
      </c>
      <c r="BV64" s="8">
        <v>3.76</v>
      </c>
      <c r="BW64" s="6">
        <v>4.87</v>
      </c>
      <c r="BX64" s="7">
        <v>5.22</v>
      </c>
      <c r="BY64" s="7">
        <v>8.68</v>
      </c>
      <c r="BZ64" s="7">
        <v>4.68</v>
      </c>
      <c r="CA64" s="7">
        <v>4.17</v>
      </c>
      <c r="CB64" s="8">
        <v>4.9800000000000004</v>
      </c>
      <c r="CC64" s="7">
        <v>5.1100000000000003</v>
      </c>
      <c r="CD64" s="9">
        <v>8.84</v>
      </c>
      <c r="CE64" s="4">
        <v>15.25</v>
      </c>
      <c r="CF64" s="4">
        <v>18.62</v>
      </c>
      <c r="CG64" s="16">
        <v>27.85</v>
      </c>
      <c r="CH64" s="40">
        <v>32.67</v>
      </c>
      <c r="CI64" s="23">
        <v>34.04</v>
      </c>
      <c r="CJ64" s="40">
        <v>36.4</v>
      </c>
      <c r="CK64" s="17">
        <v>37.54</v>
      </c>
      <c r="CL64" s="19">
        <v>39.92</v>
      </c>
      <c r="CM64" s="17">
        <v>40.11</v>
      </c>
      <c r="CN64" s="19">
        <v>40.4</v>
      </c>
      <c r="CO64" s="18">
        <v>40.99</v>
      </c>
      <c r="CP64" s="17">
        <v>40.270000000000003</v>
      </c>
      <c r="CQ64" s="17">
        <v>41.05</v>
      </c>
      <c r="CR64" s="17">
        <v>43.23</v>
      </c>
      <c r="CS64" s="17">
        <v>45.03</v>
      </c>
      <c r="CT64" s="19">
        <v>46.81</v>
      </c>
      <c r="CU64" s="17">
        <v>49.11</v>
      </c>
      <c r="CV64" s="20">
        <v>46.22</v>
      </c>
      <c r="CW64" s="16">
        <v>46.99</v>
      </c>
      <c r="CX64" s="16">
        <v>41.33</v>
      </c>
      <c r="CY64" s="16">
        <v>25.89</v>
      </c>
      <c r="CZ64" s="40">
        <v>32</v>
      </c>
      <c r="DA64" s="23">
        <v>34.020000000000003</v>
      </c>
      <c r="DB64" s="23">
        <v>37.15</v>
      </c>
      <c r="DC64" s="17">
        <v>38.49</v>
      </c>
      <c r="DD64" s="19">
        <v>40.049999999999997</v>
      </c>
      <c r="DE64" s="17">
        <v>40.78</v>
      </c>
      <c r="DF64" s="19">
        <v>40.200000000000003</v>
      </c>
      <c r="DG64" s="18">
        <v>41.7</v>
      </c>
      <c r="DH64" s="17">
        <v>40.35</v>
      </c>
      <c r="DI64" s="17">
        <v>41.94</v>
      </c>
      <c r="DJ64" s="17">
        <v>42.99</v>
      </c>
      <c r="DK64" s="17">
        <v>45.96</v>
      </c>
      <c r="DL64" s="19">
        <v>46.19</v>
      </c>
      <c r="DM64" s="17">
        <v>49.07</v>
      </c>
      <c r="DN64" s="20">
        <v>47.22</v>
      </c>
      <c r="DO64" s="16">
        <v>46.18</v>
      </c>
      <c r="DP64" s="16">
        <v>41.51</v>
      </c>
      <c r="DQ64" s="16">
        <v>5</v>
      </c>
      <c r="DR64" s="23">
        <v>5</v>
      </c>
      <c r="DS64" s="23">
        <v>5</v>
      </c>
      <c r="DT64" s="23">
        <v>6</v>
      </c>
      <c r="DU64" s="17">
        <v>2</v>
      </c>
      <c r="DV64" s="17">
        <v>0</v>
      </c>
      <c r="DW64" s="17">
        <v>-7</v>
      </c>
      <c r="DX64" s="17">
        <v>-13</v>
      </c>
      <c r="DY64" s="17">
        <v>-13</v>
      </c>
      <c r="DZ64" s="17">
        <v>-15</v>
      </c>
      <c r="EA64" s="17">
        <v>-17</v>
      </c>
      <c r="EB64" s="17">
        <v>-17</v>
      </c>
      <c r="EC64" s="17">
        <v>-17</v>
      </c>
      <c r="ED64" s="17">
        <v>-14</v>
      </c>
      <c r="EE64" s="17">
        <v>-11</v>
      </c>
      <c r="EF64" s="20">
        <v>-6</v>
      </c>
      <c r="EG64" s="20">
        <v>-6</v>
      </c>
      <c r="EH64" s="20">
        <v>-6</v>
      </c>
      <c r="EJ64" s="129">
        <f t="shared" si="1"/>
        <v>0.49000000000000021</v>
      </c>
      <c r="EK64" s="129">
        <f t="shared" si="2"/>
        <v>1.0600000000000005</v>
      </c>
      <c r="EL64" s="129">
        <f t="shared" si="3"/>
        <v>1.0699999999999998</v>
      </c>
      <c r="EM64" s="129">
        <f t="shared" si="4"/>
        <v>3.13</v>
      </c>
      <c r="EN64" s="129">
        <f t="shared" si="5"/>
        <v>1.34</v>
      </c>
      <c r="EO64" s="129">
        <f t="shared" si="6"/>
        <v>1.08</v>
      </c>
      <c r="EP64" s="129">
        <f t="shared" si="7"/>
        <v>0.12000000000000011</v>
      </c>
      <c r="EQ64" s="129">
        <f t="shared" si="8"/>
        <v>-0.85999999999999988</v>
      </c>
      <c r="ER64" s="129">
        <f t="shared" si="9"/>
        <v>-0.8100000000000005</v>
      </c>
      <c r="ES64" s="129">
        <f t="shared" si="10"/>
        <v>-0.60999999999999943</v>
      </c>
      <c r="ET64" s="129">
        <f t="shared" si="11"/>
        <v>-1.0099999999999998</v>
      </c>
      <c r="EU64" s="129">
        <f t="shared" si="12"/>
        <v>2.4900000000000002</v>
      </c>
      <c r="EV64" s="129">
        <f t="shared" si="13"/>
        <v>0.54999999999999982</v>
      </c>
      <c r="EW64" s="129">
        <f t="shared" si="14"/>
        <v>-0.12000000000000011</v>
      </c>
      <c r="EX64" s="129">
        <f t="shared" si="15"/>
        <v>1.2399999999999993</v>
      </c>
      <c r="EY64" s="129">
        <f t="shared" si="16"/>
        <v>-0.88999999999999968</v>
      </c>
      <c r="EZ64" s="129">
        <f t="shared" si="17"/>
        <v>-2.4299999999999997</v>
      </c>
      <c r="FA64" s="3" t="s">
        <v>17</v>
      </c>
      <c r="FB64" s="3">
        <v>25</v>
      </c>
      <c r="FC64" s="2">
        <v>20</v>
      </c>
      <c r="FD64" s="2">
        <v>17</v>
      </c>
    </row>
    <row r="65" spans="1:160" ht="14">
      <c r="A65" s="2" t="s">
        <v>1137</v>
      </c>
      <c r="B65" s="2" t="s">
        <v>1666</v>
      </c>
      <c r="C65" s="2">
        <v>17</v>
      </c>
      <c r="D65" s="2">
        <v>5</v>
      </c>
      <c r="E65" s="2">
        <v>52465420</v>
      </c>
      <c r="F65" s="2" t="s">
        <v>91</v>
      </c>
      <c r="G65" s="1" t="s">
        <v>1139</v>
      </c>
      <c r="H65" s="15" t="s">
        <v>95</v>
      </c>
      <c r="I65" s="1">
        <v>0</v>
      </c>
      <c r="J65" s="2">
        <v>160</v>
      </c>
      <c r="K65" s="2">
        <v>49.6</v>
      </c>
      <c r="L65" s="2" t="s">
        <v>167</v>
      </c>
      <c r="M65" s="2"/>
      <c r="N65" s="2" t="s">
        <v>99</v>
      </c>
      <c r="O65" s="2" t="s">
        <v>335</v>
      </c>
      <c r="P65" s="30" t="s">
        <v>168</v>
      </c>
      <c r="Q65" s="30"/>
      <c r="R65" s="30"/>
      <c r="S65" s="30"/>
      <c r="T65" s="3" t="s">
        <v>17</v>
      </c>
      <c r="U65" s="3">
        <v>22</v>
      </c>
      <c r="V65" s="2">
        <v>18</v>
      </c>
      <c r="W65" s="2">
        <v>17</v>
      </c>
      <c r="X65" s="2" t="s">
        <v>862</v>
      </c>
      <c r="Y65" s="33"/>
      <c r="Z65" s="3" t="s">
        <v>216</v>
      </c>
      <c r="AA65" s="3">
        <v>51</v>
      </c>
      <c r="AB65" s="2">
        <v>45</v>
      </c>
      <c r="AC65" s="2">
        <v>28</v>
      </c>
      <c r="AD65" s="2"/>
      <c r="AE65" s="33" t="s">
        <v>242</v>
      </c>
      <c r="AF65" s="12" t="s">
        <v>217</v>
      </c>
      <c r="AG65" s="12">
        <v>45</v>
      </c>
      <c r="AH65" s="13">
        <v>40</v>
      </c>
      <c r="AI65" s="13">
        <v>22</v>
      </c>
      <c r="AJ65" s="13"/>
      <c r="AK65" s="34" t="s">
        <v>197</v>
      </c>
      <c r="AL65" s="2" t="s">
        <v>341</v>
      </c>
      <c r="AM65" s="2" t="s">
        <v>178</v>
      </c>
      <c r="AN65" s="2" t="s">
        <v>559</v>
      </c>
      <c r="AO65" s="2" t="s">
        <v>130</v>
      </c>
      <c r="AP65" s="2" t="s">
        <v>87</v>
      </c>
      <c r="AQ65" s="1" t="s">
        <v>90</v>
      </c>
      <c r="AR65" s="2" t="s">
        <v>89</v>
      </c>
      <c r="AS65" s="1" t="s">
        <v>108</v>
      </c>
      <c r="AT65" s="2" t="s">
        <v>93</v>
      </c>
      <c r="AU65" s="14" t="s">
        <v>1140</v>
      </c>
      <c r="AV65" s="14">
        <v>1</v>
      </c>
      <c r="AW65" s="104">
        <v>4.13</v>
      </c>
      <c r="AX65" s="107">
        <v>2.67</v>
      </c>
      <c r="AY65" s="106">
        <v>1.51</v>
      </c>
      <c r="AZ65" s="107">
        <v>0.99</v>
      </c>
      <c r="BA65" s="106">
        <v>1.99</v>
      </c>
      <c r="BB65" s="108">
        <v>1.74</v>
      </c>
      <c r="BC65" s="106">
        <v>1.74</v>
      </c>
      <c r="BD65" s="108">
        <v>0</v>
      </c>
      <c r="BE65" s="107">
        <v>1.63</v>
      </c>
      <c r="BF65" s="106">
        <v>2.92</v>
      </c>
      <c r="BG65" s="106">
        <v>2.98</v>
      </c>
      <c r="BH65" s="106">
        <v>4.51</v>
      </c>
      <c r="BI65" s="106">
        <v>1.9</v>
      </c>
      <c r="BJ65" s="8">
        <v>2.62</v>
      </c>
      <c r="BK65" s="7">
        <v>2.56</v>
      </c>
      <c r="BL65" s="9">
        <v>4.62</v>
      </c>
      <c r="BM65" s="4">
        <v>10.220000000000001</v>
      </c>
      <c r="BN65" s="4">
        <v>11.75</v>
      </c>
      <c r="BO65" s="4">
        <v>4.13</v>
      </c>
      <c r="BP65" s="6">
        <v>2.2799999999999998</v>
      </c>
      <c r="BQ65" s="7">
        <v>0.9</v>
      </c>
      <c r="BR65" s="7">
        <v>0</v>
      </c>
      <c r="BS65" s="7">
        <v>0</v>
      </c>
      <c r="BT65" s="8">
        <v>0</v>
      </c>
      <c r="BU65" s="7">
        <v>1.87</v>
      </c>
      <c r="BV65" s="8">
        <v>2.25</v>
      </c>
      <c r="BW65" s="6">
        <v>2.41</v>
      </c>
      <c r="BX65" s="7">
        <v>3.6</v>
      </c>
      <c r="BY65" s="7">
        <v>3.62</v>
      </c>
      <c r="BZ65" s="7">
        <v>5.29</v>
      </c>
      <c r="CA65" s="7">
        <v>0</v>
      </c>
      <c r="CB65" s="8">
        <v>1.28</v>
      </c>
      <c r="CC65" s="7">
        <v>3.08</v>
      </c>
      <c r="CD65" s="9">
        <v>4.72</v>
      </c>
      <c r="CE65" s="4">
        <v>9.5</v>
      </c>
      <c r="CF65" s="4">
        <v>9.24</v>
      </c>
      <c r="CG65" s="16">
        <v>29.55</v>
      </c>
      <c r="CH65" s="18">
        <v>31.27</v>
      </c>
      <c r="CI65" s="17">
        <v>33.82</v>
      </c>
      <c r="CJ65" s="18">
        <v>35.380000000000003</v>
      </c>
      <c r="CK65" s="17">
        <v>36.270000000000003</v>
      </c>
      <c r="CL65" s="19">
        <v>38.33</v>
      </c>
      <c r="CM65" s="17">
        <v>37.65</v>
      </c>
      <c r="CN65" s="19">
        <v>37.65</v>
      </c>
      <c r="CO65" s="18">
        <v>38.049999999999997</v>
      </c>
      <c r="CP65" s="17">
        <v>38.270000000000003</v>
      </c>
      <c r="CQ65" s="17">
        <v>40.450000000000003</v>
      </c>
      <c r="CR65" s="17">
        <v>41.61</v>
      </c>
      <c r="CS65" s="17">
        <v>42.22</v>
      </c>
      <c r="CT65" s="19">
        <v>43.92</v>
      </c>
      <c r="CU65" s="17">
        <v>44.35</v>
      </c>
      <c r="CV65" s="20">
        <v>41.58</v>
      </c>
      <c r="CW65" s="16">
        <v>40.24</v>
      </c>
      <c r="CX65" s="16">
        <v>37.049999999999997</v>
      </c>
      <c r="CY65" s="16">
        <v>28.55</v>
      </c>
      <c r="CZ65" s="18">
        <v>30.15</v>
      </c>
      <c r="DA65" s="17">
        <v>33.03</v>
      </c>
      <c r="DB65" s="17">
        <v>34.96</v>
      </c>
      <c r="DC65" s="17">
        <v>37.090000000000003</v>
      </c>
      <c r="DD65" s="19">
        <v>38.770000000000003</v>
      </c>
      <c r="DE65" s="17">
        <v>38.14</v>
      </c>
      <c r="DF65" s="19">
        <v>38.74</v>
      </c>
      <c r="DG65" s="18">
        <v>38.96</v>
      </c>
      <c r="DH65" s="17">
        <v>38.299999999999997</v>
      </c>
      <c r="DI65" s="17">
        <v>40.35</v>
      </c>
      <c r="DJ65" s="17">
        <v>42.01</v>
      </c>
      <c r="DK65" s="17">
        <v>43.44</v>
      </c>
      <c r="DL65" s="19">
        <v>44.71</v>
      </c>
      <c r="DM65" s="17">
        <v>45.72</v>
      </c>
      <c r="DN65" s="20">
        <v>42.01</v>
      </c>
      <c r="DO65" s="16">
        <v>41.04</v>
      </c>
      <c r="DP65" s="16">
        <v>37.67</v>
      </c>
      <c r="DQ65" s="16">
        <v>0</v>
      </c>
      <c r="DR65" s="17">
        <v>1</v>
      </c>
      <c r="DS65" s="17">
        <v>3</v>
      </c>
      <c r="DT65" s="17">
        <v>4</v>
      </c>
      <c r="DU65" s="17">
        <v>7</v>
      </c>
      <c r="DV65" s="17">
        <v>3</v>
      </c>
      <c r="DW65" s="17">
        <v>0</v>
      </c>
      <c r="DX65" s="17">
        <v>-1</v>
      </c>
      <c r="DY65" s="17">
        <v>-3</v>
      </c>
      <c r="DZ65" s="17">
        <v>-2</v>
      </c>
      <c r="EA65" s="17">
        <v>0</v>
      </c>
      <c r="EB65" s="17">
        <v>9</v>
      </c>
      <c r="EC65" s="17">
        <v>17</v>
      </c>
      <c r="ED65" s="17">
        <v>21</v>
      </c>
      <c r="EE65" s="17">
        <v>21</v>
      </c>
      <c r="EF65" s="20">
        <v>17</v>
      </c>
      <c r="EG65" s="20">
        <v>10</v>
      </c>
      <c r="EH65" s="20">
        <v>10</v>
      </c>
      <c r="EJ65" s="129">
        <f t="shared" si="1"/>
        <v>0</v>
      </c>
      <c r="EK65" s="129">
        <f t="shared" si="2"/>
        <v>0.39000000000000012</v>
      </c>
      <c r="EL65" s="129">
        <f t="shared" si="3"/>
        <v>0.61</v>
      </c>
      <c r="EM65" s="129">
        <f t="shared" si="4"/>
        <v>0.99</v>
      </c>
      <c r="EN65" s="129">
        <f t="shared" si="5"/>
        <v>1.99</v>
      </c>
      <c r="EO65" s="129">
        <f t="shared" si="6"/>
        <v>1.74</v>
      </c>
      <c r="EP65" s="129">
        <f t="shared" si="7"/>
        <v>-0.13000000000000012</v>
      </c>
      <c r="EQ65" s="129">
        <f t="shared" si="8"/>
        <v>-2.25</v>
      </c>
      <c r="ER65" s="129">
        <f t="shared" si="9"/>
        <v>-0.78000000000000025</v>
      </c>
      <c r="ES65" s="129">
        <f t="shared" si="10"/>
        <v>-0.68000000000000016</v>
      </c>
      <c r="ET65" s="129">
        <f t="shared" si="11"/>
        <v>-0.64000000000000012</v>
      </c>
      <c r="EU65" s="129">
        <f t="shared" si="12"/>
        <v>-0.78000000000000025</v>
      </c>
      <c r="EV65" s="129">
        <f t="shared" si="13"/>
        <v>1.9</v>
      </c>
      <c r="EW65" s="129">
        <f t="shared" si="14"/>
        <v>1.34</v>
      </c>
      <c r="EX65" s="129">
        <f t="shared" si="15"/>
        <v>-0.52</v>
      </c>
      <c r="EY65" s="129">
        <f t="shared" si="16"/>
        <v>-9.9999999999999645E-2</v>
      </c>
      <c r="EZ65" s="129">
        <f t="shared" si="17"/>
        <v>0.72000000000000064</v>
      </c>
      <c r="FA65" s="3" t="s">
        <v>17</v>
      </c>
      <c r="FB65" s="3">
        <v>22</v>
      </c>
      <c r="FC65" s="2">
        <v>18</v>
      </c>
      <c r="FD65" s="2">
        <v>17</v>
      </c>
    </row>
    <row r="66" spans="1:160" ht="14">
      <c r="A66" s="2" t="s">
        <v>1321</v>
      </c>
      <c r="B66" s="2" t="s">
        <v>1666</v>
      </c>
      <c r="C66" s="2">
        <v>15</v>
      </c>
      <c r="D66" s="2">
        <v>8</v>
      </c>
      <c r="E66" s="2">
        <v>48053215</v>
      </c>
      <c r="F66" s="2" t="s">
        <v>91</v>
      </c>
      <c r="G66" s="1" t="s">
        <v>360</v>
      </c>
      <c r="H66" s="15" t="s">
        <v>95</v>
      </c>
      <c r="I66" s="1">
        <v>0</v>
      </c>
      <c r="J66" s="2">
        <v>161.30000000000001</v>
      </c>
      <c r="K66" s="2">
        <v>46.6</v>
      </c>
      <c r="L66" s="2" t="s">
        <v>167</v>
      </c>
      <c r="M66" s="2"/>
      <c r="N66" s="2" t="s">
        <v>99</v>
      </c>
      <c r="O66" s="2" t="s">
        <v>358</v>
      </c>
      <c r="P66" s="30" t="s">
        <v>168</v>
      </c>
      <c r="Q66" s="30"/>
      <c r="R66" s="30"/>
      <c r="S66" s="30"/>
      <c r="T66" s="3" t="s">
        <v>6</v>
      </c>
      <c r="U66" s="3">
        <v>25</v>
      </c>
      <c r="V66" s="2">
        <v>22</v>
      </c>
      <c r="W66" s="2">
        <v>17</v>
      </c>
      <c r="X66" s="2" t="s">
        <v>1322</v>
      </c>
      <c r="Y66" s="33"/>
      <c r="Z66" s="3" t="s">
        <v>137</v>
      </c>
      <c r="AA66" s="3">
        <v>52</v>
      </c>
      <c r="AB66" s="2">
        <v>36</v>
      </c>
      <c r="AC66" s="2">
        <v>29</v>
      </c>
      <c r="AD66" s="2"/>
      <c r="AE66" s="33" t="s">
        <v>443</v>
      </c>
      <c r="AF66" s="12" t="s">
        <v>116</v>
      </c>
      <c r="AG66" s="12">
        <v>46</v>
      </c>
      <c r="AH66" s="13">
        <v>33</v>
      </c>
      <c r="AI66" s="13">
        <v>9</v>
      </c>
      <c r="AJ66" s="13"/>
      <c r="AK66" s="34" t="s">
        <v>180</v>
      </c>
      <c r="AL66" s="2" t="s">
        <v>239</v>
      </c>
      <c r="AM66" s="2" t="s">
        <v>118</v>
      </c>
      <c r="AN66" s="2" t="s">
        <v>226</v>
      </c>
      <c r="AO66" s="2" t="s">
        <v>359</v>
      </c>
      <c r="AP66" s="2" t="s">
        <v>87</v>
      </c>
      <c r="AQ66" s="1" t="s">
        <v>176</v>
      </c>
      <c r="AR66" s="2" t="s">
        <v>89</v>
      </c>
      <c r="AS66" s="1" t="s">
        <v>131</v>
      </c>
      <c r="AT66" s="2" t="s">
        <v>93</v>
      </c>
      <c r="AU66" s="14" t="s">
        <v>361</v>
      </c>
      <c r="AV66" s="14">
        <v>1</v>
      </c>
      <c r="AW66" s="104">
        <v>5.61</v>
      </c>
      <c r="AX66" s="114">
        <v>3.71</v>
      </c>
      <c r="AY66" s="115">
        <v>3.9</v>
      </c>
      <c r="AZ66" s="107">
        <v>3.48</v>
      </c>
      <c r="BA66" s="106">
        <v>4.8</v>
      </c>
      <c r="BB66" s="108">
        <v>4.13</v>
      </c>
      <c r="BC66" s="106">
        <v>2.68</v>
      </c>
      <c r="BD66" s="108">
        <v>3.28</v>
      </c>
      <c r="BE66" s="107">
        <v>2.56</v>
      </c>
      <c r="BF66" s="106">
        <v>4.1900000000000004</v>
      </c>
      <c r="BG66" s="106">
        <v>8.6999999999999993</v>
      </c>
      <c r="BH66" s="106">
        <v>5.73</v>
      </c>
      <c r="BI66" s="106">
        <v>3.5</v>
      </c>
      <c r="BJ66" s="8">
        <v>3.64</v>
      </c>
      <c r="BK66" s="7">
        <v>3.39</v>
      </c>
      <c r="BL66" s="9">
        <v>6.11</v>
      </c>
      <c r="BM66" s="4">
        <v>10.65</v>
      </c>
      <c r="BN66" s="4">
        <v>15.21</v>
      </c>
      <c r="BO66" s="4">
        <v>5.1100000000000003</v>
      </c>
      <c r="BP66" s="39">
        <v>1.1100000000000001</v>
      </c>
      <c r="BQ66" s="5">
        <v>0</v>
      </c>
      <c r="BR66" s="7">
        <v>0</v>
      </c>
      <c r="BS66" s="7">
        <v>2.66</v>
      </c>
      <c r="BT66" s="8">
        <v>4.66</v>
      </c>
      <c r="BU66" s="7">
        <v>3.39</v>
      </c>
      <c r="BV66" s="8">
        <v>3.74</v>
      </c>
      <c r="BW66" s="6">
        <v>5.15</v>
      </c>
      <c r="BX66" s="7">
        <v>6.1</v>
      </c>
      <c r="BY66" s="7">
        <v>7.96</v>
      </c>
      <c r="BZ66" s="7">
        <v>4.87</v>
      </c>
      <c r="CA66" s="7">
        <v>2.58</v>
      </c>
      <c r="CB66" s="8">
        <v>3.28</v>
      </c>
      <c r="CC66" s="7">
        <v>3.76</v>
      </c>
      <c r="CD66" s="9">
        <v>6.78</v>
      </c>
      <c r="CE66" s="4">
        <v>8.75</v>
      </c>
      <c r="CF66" s="4">
        <v>13.59</v>
      </c>
      <c r="CG66" s="16">
        <v>28.86</v>
      </c>
      <c r="CH66" s="40">
        <v>31.3</v>
      </c>
      <c r="CI66" s="23">
        <v>34.619999999999997</v>
      </c>
      <c r="CJ66" s="18">
        <v>33.159999999999997</v>
      </c>
      <c r="CK66" s="17">
        <v>37.36</v>
      </c>
      <c r="CL66" s="19">
        <v>38.229999999999997</v>
      </c>
      <c r="CM66" s="17">
        <v>38.6</v>
      </c>
      <c r="CN66" s="19">
        <v>39.5</v>
      </c>
      <c r="CO66" s="18">
        <v>38.61</v>
      </c>
      <c r="CP66" s="17">
        <v>39.950000000000003</v>
      </c>
      <c r="CQ66" s="17">
        <v>39.11</v>
      </c>
      <c r="CR66" s="17">
        <v>42.12</v>
      </c>
      <c r="CS66" s="17">
        <v>48.22</v>
      </c>
      <c r="CT66" s="19">
        <v>50.18</v>
      </c>
      <c r="CU66" s="17">
        <v>50.31</v>
      </c>
      <c r="CV66" s="20">
        <v>48.33</v>
      </c>
      <c r="CW66" s="16">
        <v>46.89</v>
      </c>
      <c r="CX66" s="16">
        <v>40.43</v>
      </c>
      <c r="CY66" s="16">
        <v>28.65</v>
      </c>
      <c r="CZ66" s="40">
        <v>30.72</v>
      </c>
      <c r="DA66" s="23">
        <v>34.14</v>
      </c>
      <c r="DB66" s="17">
        <v>45.53</v>
      </c>
      <c r="DC66" s="17">
        <v>37.72</v>
      </c>
      <c r="DD66" s="19">
        <v>39.65</v>
      </c>
      <c r="DE66" s="17">
        <v>38.020000000000003</v>
      </c>
      <c r="DF66" s="19">
        <v>39.880000000000003</v>
      </c>
      <c r="DG66" s="18">
        <v>39.75</v>
      </c>
      <c r="DH66" s="17">
        <v>39.44</v>
      </c>
      <c r="DI66" s="17">
        <v>38.5</v>
      </c>
      <c r="DJ66" s="17">
        <v>41.12</v>
      </c>
      <c r="DK66" s="17">
        <v>48.52</v>
      </c>
      <c r="DL66" s="19">
        <v>51.57</v>
      </c>
      <c r="DM66" s="17">
        <v>51.35</v>
      </c>
      <c r="DN66" s="20">
        <v>49.07</v>
      </c>
      <c r="DO66" s="16">
        <v>46.24</v>
      </c>
      <c r="DP66" s="16">
        <v>37.270000000000003</v>
      </c>
      <c r="DQ66" s="16">
        <v>11</v>
      </c>
      <c r="DR66" s="23">
        <v>11</v>
      </c>
      <c r="DS66" s="23">
        <v>11</v>
      </c>
      <c r="DT66" s="17">
        <v>5</v>
      </c>
      <c r="DU66" s="17">
        <v>2</v>
      </c>
      <c r="DV66" s="17">
        <v>-3</v>
      </c>
      <c r="DW66" s="17">
        <v>-10</v>
      </c>
      <c r="DX66" s="17">
        <v>-14</v>
      </c>
      <c r="DY66" s="17">
        <v>-9</v>
      </c>
      <c r="DZ66" s="17">
        <v>-6</v>
      </c>
      <c r="EA66" s="17">
        <v>3</v>
      </c>
      <c r="EB66" s="17">
        <v>14</v>
      </c>
      <c r="EC66" s="17">
        <v>19</v>
      </c>
      <c r="ED66" s="17">
        <v>19</v>
      </c>
      <c r="EE66" s="17">
        <v>17</v>
      </c>
      <c r="EF66" s="20">
        <v>12</v>
      </c>
      <c r="EG66" s="20">
        <v>8</v>
      </c>
      <c r="EH66" s="20">
        <v>8</v>
      </c>
      <c r="EJ66" s="129">
        <f t="shared" ref="EJ66:EJ129" si="18">AW66-BO66</f>
        <v>0.5</v>
      </c>
      <c r="EK66" s="129">
        <f t="shared" ref="EK66:EK129" si="19">AX66-BP66</f>
        <v>2.5999999999999996</v>
      </c>
      <c r="EL66" s="129">
        <f t="shared" ref="EL66:EL129" si="20">AY66-BQ66</f>
        <v>3.9</v>
      </c>
      <c r="EM66" s="129">
        <f t="shared" ref="EM66:EM129" si="21">AZ66-BR66</f>
        <v>3.48</v>
      </c>
      <c r="EN66" s="129">
        <f t="shared" ref="EN66:EN129" si="22">BA66-BS66</f>
        <v>2.1399999999999997</v>
      </c>
      <c r="EO66" s="129">
        <f t="shared" ref="EO66:EO129" si="23">BB66-BT66</f>
        <v>-0.53000000000000025</v>
      </c>
      <c r="EP66" s="129">
        <f t="shared" ref="EP66:EP129" si="24">BC66-BU66</f>
        <v>-0.71</v>
      </c>
      <c r="EQ66" s="129">
        <f t="shared" ref="EQ66:EQ129" si="25">BD66-BV66</f>
        <v>-0.46000000000000041</v>
      </c>
      <c r="ER66" s="129">
        <f t="shared" ref="ER66:ER129" si="26">BE66-BW66</f>
        <v>-2.5900000000000003</v>
      </c>
      <c r="ES66" s="129">
        <f t="shared" ref="ES66:ES129" si="27">BF66-BX66</f>
        <v>-1.9099999999999993</v>
      </c>
      <c r="ET66" s="129">
        <f t="shared" ref="ET66:ET129" si="28">BG66-BY66</f>
        <v>0.73999999999999932</v>
      </c>
      <c r="EU66" s="129">
        <f t="shared" ref="EU66:EU129" si="29">BH66-BZ66</f>
        <v>0.86000000000000032</v>
      </c>
      <c r="EV66" s="129">
        <f t="shared" ref="EV66:EV129" si="30">BI66-CA66</f>
        <v>0.91999999999999993</v>
      </c>
      <c r="EW66" s="129">
        <f t="shared" ref="EW66:EW129" si="31">BJ66-CB66</f>
        <v>0.36000000000000032</v>
      </c>
      <c r="EX66" s="129">
        <f t="shared" ref="EX66:EX129" si="32">BK66-CC66</f>
        <v>-0.36999999999999966</v>
      </c>
      <c r="EY66" s="129">
        <f t="shared" ref="EY66:EY129" si="33">BL66-CD66</f>
        <v>-0.66999999999999993</v>
      </c>
      <c r="EZ66" s="129">
        <f t="shared" ref="EZ66:EZ129" si="34">BM66-CE66</f>
        <v>1.9000000000000004</v>
      </c>
      <c r="FA66" s="3" t="s">
        <v>6</v>
      </c>
      <c r="FB66" s="3">
        <v>25</v>
      </c>
      <c r="FC66" s="2">
        <v>22</v>
      </c>
      <c r="FD66" s="2">
        <v>17</v>
      </c>
    </row>
    <row r="67" spans="1:160" ht="14">
      <c r="A67" s="2" t="s">
        <v>1110</v>
      </c>
      <c r="B67" s="2" t="s">
        <v>1666</v>
      </c>
      <c r="C67" s="2">
        <v>13</v>
      </c>
      <c r="D67" s="2">
        <v>8</v>
      </c>
      <c r="E67" s="2">
        <v>40713412</v>
      </c>
      <c r="F67" s="2" t="s">
        <v>91</v>
      </c>
      <c r="G67" s="1" t="s">
        <v>1114</v>
      </c>
      <c r="H67" s="14"/>
      <c r="I67" s="1"/>
      <c r="J67" s="2">
        <v>148.69999999999999</v>
      </c>
      <c r="K67" s="2">
        <v>41.9</v>
      </c>
      <c r="L67" s="2" t="s">
        <v>167</v>
      </c>
      <c r="M67" s="2"/>
      <c r="N67" s="2" t="s">
        <v>238</v>
      </c>
      <c r="O67" s="2" t="s">
        <v>264</v>
      </c>
      <c r="P67" s="30" t="s">
        <v>860</v>
      </c>
      <c r="Q67" s="30"/>
      <c r="R67" s="30"/>
      <c r="S67" s="30"/>
      <c r="T67" s="3" t="s">
        <v>48</v>
      </c>
      <c r="U67" s="3">
        <v>23</v>
      </c>
      <c r="V67" s="2">
        <v>15</v>
      </c>
      <c r="W67" s="2">
        <v>17</v>
      </c>
      <c r="X67" s="2" t="s">
        <v>1113</v>
      </c>
      <c r="Y67" s="33"/>
      <c r="Z67" s="3" t="s">
        <v>115</v>
      </c>
      <c r="AA67" s="3">
        <v>57</v>
      </c>
      <c r="AB67" s="2">
        <v>35</v>
      </c>
      <c r="AC67" s="2">
        <v>33</v>
      </c>
      <c r="AD67" s="2"/>
      <c r="AE67" s="33" t="s">
        <v>209</v>
      </c>
      <c r="AF67" s="12" t="s">
        <v>138</v>
      </c>
      <c r="AG67" s="12">
        <v>61</v>
      </c>
      <c r="AH67" s="13">
        <v>31</v>
      </c>
      <c r="AI67" s="13">
        <v>27</v>
      </c>
      <c r="AJ67" s="13"/>
      <c r="AK67" s="34" t="s">
        <v>180</v>
      </c>
      <c r="AL67" s="2" t="s">
        <v>239</v>
      </c>
      <c r="AM67" s="2" t="s">
        <v>377</v>
      </c>
      <c r="AN67" s="2" t="s">
        <v>342</v>
      </c>
      <c r="AO67" s="2" t="s">
        <v>397</v>
      </c>
      <c r="AP67" s="2" t="s">
        <v>87</v>
      </c>
      <c r="AQ67" s="1" t="s">
        <v>88</v>
      </c>
      <c r="AR67" s="2" t="s">
        <v>89</v>
      </c>
      <c r="AS67" s="1" t="s">
        <v>88</v>
      </c>
      <c r="AT67" s="2" t="s">
        <v>93</v>
      </c>
      <c r="AU67" s="14" t="s">
        <v>1115</v>
      </c>
      <c r="AV67" s="14">
        <v>1</v>
      </c>
      <c r="AW67" s="104">
        <v>2.39</v>
      </c>
      <c r="AX67" s="105">
        <v>1.87</v>
      </c>
      <c r="AY67" s="106">
        <v>1.62</v>
      </c>
      <c r="AZ67" s="107">
        <v>2.11</v>
      </c>
      <c r="BA67" s="106">
        <v>1.99</v>
      </c>
      <c r="BB67" s="108">
        <v>1.88</v>
      </c>
      <c r="BC67" s="106">
        <v>0.28000000000000003</v>
      </c>
      <c r="BD67" s="108">
        <v>1.1200000000000001</v>
      </c>
      <c r="BE67" s="107">
        <v>1.99</v>
      </c>
      <c r="BF67" s="106">
        <v>2.8</v>
      </c>
      <c r="BG67" s="106">
        <v>3.17</v>
      </c>
      <c r="BH67" s="106">
        <v>2.63</v>
      </c>
      <c r="BI67" s="106">
        <v>2.84</v>
      </c>
      <c r="BJ67" s="8">
        <v>3.18</v>
      </c>
      <c r="BK67" s="7">
        <v>3.56</v>
      </c>
      <c r="BL67" s="9">
        <v>6.68</v>
      </c>
      <c r="BM67" s="4">
        <v>8.9600000000000009</v>
      </c>
      <c r="BN67" s="4">
        <v>16.72</v>
      </c>
      <c r="BO67" s="4">
        <v>2.82</v>
      </c>
      <c r="BP67" s="26">
        <v>1.39</v>
      </c>
      <c r="BQ67" s="53">
        <v>0.28000000000000003</v>
      </c>
      <c r="BR67" s="53">
        <v>0.83</v>
      </c>
      <c r="BS67" s="53">
        <v>1.34</v>
      </c>
      <c r="BT67" s="54">
        <v>2.36</v>
      </c>
      <c r="BU67" s="53">
        <v>2.12</v>
      </c>
      <c r="BV67" s="54">
        <v>2.36</v>
      </c>
      <c r="BW67" s="55">
        <v>2.78</v>
      </c>
      <c r="BX67" s="53">
        <v>2.68</v>
      </c>
      <c r="BY67" s="53">
        <v>2.0499999999999998</v>
      </c>
      <c r="BZ67" s="53">
        <v>2.9</v>
      </c>
      <c r="CA67" s="7">
        <v>2.31</v>
      </c>
      <c r="CB67" s="8">
        <v>2.93</v>
      </c>
      <c r="CC67" s="7">
        <v>2.73</v>
      </c>
      <c r="CD67" s="9">
        <v>4.07</v>
      </c>
      <c r="CE67" s="4">
        <v>6.31</v>
      </c>
      <c r="CF67" s="4">
        <v>18.32</v>
      </c>
      <c r="CG67" s="16">
        <v>26.96</v>
      </c>
      <c r="CH67" s="38">
        <v>30.12</v>
      </c>
      <c r="CI67" s="17">
        <v>30.5</v>
      </c>
      <c r="CJ67" s="18">
        <v>32.229999999999997</v>
      </c>
      <c r="CK67" s="17">
        <v>34.130000000000003</v>
      </c>
      <c r="CL67" s="19">
        <v>35.35</v>
      </c>
      <c r="CM67" s="17">
        <v>36.729999999999997</v>
      </c>
      <c r="CN67" s="19">
        <v>37.19</v>
      </c>
      <c r="CO67" s="18">
        <v>37.729999999999997</v>
      </c>
      <c r="CP67" s="17">
        <v>37.44</v>
      </c>
      <c r="CQ67" s="17">
        <v>38.29</v>
      </c>
      <c r="CR67" s="17">
        <v>40.5</v>
      </c>
      <c r="CS67" s="17">
        <v>41.22</v>
      </c>
      <c r="CT67" s="19">
        <v>40.35</v>
      </c>
      <c r="CU67" s="17">
        <v>42.51</v>
      </c>
      <c r="CV67" s="20">
        <v>40.26</v>
      </c>
      <c r="CW67" s="16">
        <v>41.12</v>
      </c>
      <c r="CX67" s="16">
        <v>33.89</v>
      </c>
      <c r="CY67" s="16">
        <v>26.9</v>
      </c>
      <c r="CZ67" s="38">
        <v>30.09</v>
      </c>
      <c r="DA67" s="17">
        <v>31.46</v>
      </c>
      <c r="DB67" s="17">
        <v>33.630000000000003</v>
      </c>
      <c r="DC67" s="17">
        <v>34.14</v>
      </c>
      <c r="DD67" s="19">
        <v>35.4</v>
      </c>
      <c r="DE67" s="17">
        <v>36.1</v>
      </c>
      <c r="DF67" s="19">
        <v>37.03</v>
      </c>
      <c r="DG67" s="18">
        <v>37.5</v>
      </c>
      <c r="DH67" s="17">
        <v>38.53</v>
      </c>
      <c r="DI67" s="17">
        <v>38.24</v>
      </c>
      <c r="DJ67" s="17">
        <v>40.86</v>
      </c>
      <c r="DK67" s="17">
        <v>41.82</v>
      </c>
      <c r="DL67" s="19">
        <v>40.42</v>
      </c>
      <c r="DM67" s="17">
        <v>43.34</v>
      </c>
      <c r="DN67" s="20">
        <v>40.07</v>
      </c>
      <c r="DO67" s="16">
        <v>41.02</v>
      </c>
      <c r="DP67" s="16">
        <v>34.020000000000003</v>
      </c>
      <c r="DQ67" s="16">
        <v>5</v>
      </c>
      <c r="DR67" s="20">
        <v>5</v>
      </c>
      <c r="DS67" s="17">
        <v>8</v>
      </c>
      <c r="DT67" s="17">
        <v>7</v>
      </c>
      <c r="DU67" s="17">
        <v>2</v>
      </c>
      <c r="DV67" s="17">
        <v>0</v>
      </c>
      <c r="DW67" s="17">
        <v>-5</v>
      </c>
      <c r="DX67" s="17">
        <v>-3</v>
      </c>
      <c r="DY67" s="17">
        <v>1</v>
      </c>
      <c r="DZ67" s="17">
        <v>6</v>
      </c>
      <c r="EA67" s="17">
        <v>11</v>
      </c>
      <c r="EB67" s="17">
        <v>17</v>
      </c>
      <c r="EC67" s="17">
        <v>23</v>
      </c>
      <c r="ED67" s="17">
        <v>19</v>
      </c>
      <c r="EE67" s="17">
        <v>17</v>
      </c>
      <c r="EF67" s="20">
        <v>11</v>
      </c>
      <c r="EG67" s="20">
        <v>4</v>
      </c>
      <c r="EH67" s="20">
        <v>3</v>
      </c>
      <c r="EJ67" s="129">
        <f t="shared" si="18"/>
        <v>-0.42999999999999972</v>
      </c>
      <c r="EK67" s="129">
        <f t="shared" si="19"/>
        <v>0.4800000000000002</v>
      </c>
      <c r="EL67" s="129">
        <f t="shared" si="20"/>
        <v>1.34</v>
      </c>
      <c r="EM67" s="129">
        <f t="shared" si="21"/>
        <v>1.2799999999999998</v>
      </c>
      <c r="EN67" s="129">
        <f t="shared" si="22"/>
        <v>0.64999999999999991</v>
      </c>
      <c r="EO67" s="129">
        <f t="shared" si="23"/>
        <v>-0.48</v>
      </c>
      <c r="EP67" s="129">
        <f t="shared" si="24"/>
        <v>-1.84</v>
      </c>
      <c r="EQ67" s="129">
        <f t="shared" si="25"/>
        <v>-1.2399999999999998</v>
      </c>
      <c r="ER67" s="129">
        <f t="shared" si="26"/>
        <v>-0.78999999999999981</v>
      </c>
      <c r="ES67" s="129">
        <f t="shared" si="27"/>
        <v>0.11999999999999966</v>
      </c>
      <c r="ET67" s="129">
        <f t="shared" si="28"/>
        <v>1.1200000000000001</v>
      </c>
      <c r="EU67" s="129">
        <f t="shared" si="29"/>
        <v>-0.27</v>
      </c>
      <c r="EV67" s="129">
        <f t="shared" si="30"/>
        <v>0.5299999999999998</v>
      </c>
      <c r="EW67" s="129">
        <f t="shared" si="31"/>
        <v>0.25</v>
      </c>
      <c r="EX67" s="129">
        <f t="shared" si="32"/>
        <v>0.83000000000000007</v>
      </c>
      <c r="EY67" s="129">
        <f t="shared" si="33"/>
        <v>2.6099999999999994</v>
      </c>
      <c r="EZ67" s="129">
        <f t="shared" si="34"/>
        <v>2.6500000000000012</v>
      </c>
      <c r="FA67" s="3" t="s">
        <v>48</v>
      </c>
      <c r="FB67" s="3">
        <v>23</v>
      </c>
      <c r="FC67" s="2">
        <v>15</v>
      </c>
      <c r="FD67" s="2">
        <v>17</v>
      </c>
    </row>
    <row r="68" spans="1:160" ht="14">
      <c r="A68" s="2" t="s">
        <v>1604</v>
      </c>
      <c r="B68" s="2" t="s">
        <v>1666</v>
      </c>
      <c r="C68" s="2">
        <v>14</v>
      </c>
      <c r="D68" s="2">
        <v>11</v>
      </c>
      <c r="E68" s="2">
        <v>46704430</v>
      </c>
      <c r="F68" s="2" t="s">
        <v>91</v>
      </c>
      <c r="G68" s="1" t="s">
        <v>1607</v>
      </c>
      <c r="H68" s="14"/>
      <c r="I68" s="1"/>
      <c r="J68" s="2">
        <v>161.4</v>
      </c>
      <c r="K68" s="2">
        <v>42.3</v>
      </c>
      <c r="L68" s="2" t="s">
        <v>167</v>
      </c>
      <c r="M68" s="2"/>
      <c r="N68" s="2" t="s">
        <v>99</v>
      </c>
      <c r="O68" s="2" t="s">
        <v>114</v>
      </c>
      <c r="P68" s="30" t="s">
        <v>168</v>
      </c>
      <c r="Q68" s="30"/>
      <c r="R68" s="30"/>
      <c r="S68" s="30"/>
      <c r="T68" s="3" t="s">
        <v>6</v>
      </c>
      <c r="U68" s="3">
        <v>26</v>
      </c>
      <c r="V68" s="2">
        <v>22</v>
      </c>
      <c r="W68" s="2">
        <v>17</v>
      </c>
      <c r="X68" s="2" t="s">
        <v>280</v>
      </c>
      <c r="Y68" s="33"/>
      <c r="Z68" s="3" t="s">
        <v>137</v>
      </c>
      <c r="AA68" s="3">
        <v>47</v>
      </c>
      <c r="AB68" s="2">
        <v>42</v>
      </c>
      <c r="AC68" s="2">
        <v>34</v>
      </c>
      <c r="AD68" s="2"/>
      <c r="AE68" s="33" t="s">
        <v>209</v>
      </c>
      <c r="AF68" s="12" t="s">
        <v>116</v>
      </c>
      <c r="AG68" s="12">
        <v>37</v>
      </c>
      <c r="AH68" s="13">
        <v>34</v>
      </c>
      <c r="AI68" s="13">
        <v>28</v>
      </c>
      <c r="AJ68" s="13"/>
      <c r="AK68" s="34" t="s">
        <v>180</v>
      </c>
      <c r="AL68" s="2" t="s">
        <v>396</v>
      </c>
      <c r="AM68" s="2" t="s">
        <v>178</v>
      </c>
      <c r="AN68" s="2" t="s">
        <v>281</v>
      </c>
      <c r="AO68" s="2" t="s">
        <v>1606</v>
      </c>
      <c r="AP68" s="2" t="s">
        <v>87</v>
      </c>
      <c r="AQ68" s="1"/>
      <c r="AR68" s="2" t="s">
        <v>89</v>
      </c>
      <c r="AS68" s="1"/>
      <c r="AT68" s="2" t="s">
        <v>93</v>
      </c>
      <c r="AU68" s="14" t="s">
        <v>1565</v>
      </c>
      <c r="AV68" s="14">
        <v>1</v>
      </c>
      <c r="AW68" s="104">
        <v>2.93</v>
      </c>
      <c r="AX68" s="105">
        <v>1.76</v>
      </c>
      <c r="AY68" s="106">
        <v>1.61</v>
      </c>
      <c r="AZ68" s="107">
        <v>0.25</v>
      </c>
      <c r="BA68" s="106">
        <v>0</v>
      </c>
      <c r="BB68" s="108">
        <v>0</v>
      </c>
      <c r="BC68" s="106">
        <v>0</v>
      </c>
      <c r="BD68" s="108">
        <v>0.37</v>
      </c>
      <c r="BE68" s="107">
        <v>0.76</v>
      </c>
      <c r="BF68" s="106">
        <v>2.98</v>
      </c>
      <c r="BG68" s="106">
        <v>4.8499999999999996</v>
      </c>
      <c r="BH68" s="106">
        <v>3.23</v>
      </c>
      <c r="BI68" s="106">
        <v>1.99</v>
      </c>
      <c r="BJ68" s="8">
        <v>2.48</v>
      </c>
      <c r="BK68" s="7">
        <v>4.2699999999999996</v>
      </c>
      <c r="BL68" s="9">
        <v>6.24</v>
      </c>
      <c r="BM68" s="4">
        <v>10.57</v>
      </c>
      <c r="BN68" s="4">
        <v>18.47</v>
      </c>
      <c r="BO68" s="4">
        <v>2.12</v>
      </c>
      <c r="BP68" s="26">
        <v>1.22</v>
      </c>
      <c r="BQ68" s="53">
        <v>0.25</v>
      </c>
      <c r="BR68" s="53">
        <v>0.45</v>
      </c>
      <c r="BS68" s="53">
        <v>0.62</v>
      </c>
      <c r="BT68" s="54">
        <v>1.39</v>
      </c>
      <c r="BU68" s="53">
        <v>0.75</v>
      </c>
      <c r="BV68" s="54">
        <v>1.51</v>
      </c>
      <c r="BW68" s="55">
        <v>1.99</v>
      </c>
      <c r="BX68" s="53">
        <v>3.27</v>
      </c>
      <c r="BY68" s="53">
        <v>4.12</v>
      </c>
      <c r="BZ68" s="53">
        <v>4.0599999999999996</v>
      </c>
      <c r="CA68" s="7">
        <v>2.2200000000000002</v>
      </c>
      <c r="CB68" s="8">
        <v>3.23</v>
      </c>
      <c r="CC68" s="7">
        <v>5.56</v>
      </c>
      <c r="CD68" s="9">
        <v>7.13</v>
      </c>
      <c r="CE68" s="4">
        <v>9.8000000000000007</v>
      </c>
      <c r="CF68" s="4">
        <v>17.95</v>
      </c>
      <c r="CG68" s="16">
        <v>25.5</v>
      </c>
      <c r="CH68" s="38">
        <v>29.63</v>
      </c>
      <c r="CI68" s="17">
        <v>31.1</v>
      </c>
      <c r="CJ68" s="18">
        <v>33.68</v>
      </c>
      <c r="CK68" s="17">
        <v>33.700000000000003</v>
      </c>
      <c r="CL68" s="19">
        <v>35.409999999999997</v>
      </c>
      <c r="CM68" s="17">
        <v>35.25</v>
      </c>
      <c r="CN68" s="19">
        <v>35.03</v>
      </c>
      <c r="CO68" s="18">
        <v>35.479999999999997</v>
      </c>
      <c r="CP68" s="17">
        <v>36.659999999999997</v>
      </c>
      <c r="CQ68" s="17">
        <v>36.06</v>
      </c>
      <c r="CR68" s="17">
        <v>38.130000000000003</v>
      </c>
      <c r="CS68" s="17">
        <v>42.37</v>
      </c>
      <c r="CT68" s="19">
        <v>42.49</v>
      </c>
      <c r="CU68" s="17">
        <v>42.11</v>
      </c>
      <c r="CV68" s="20">
        <v>41.34</v>
      </c>
      <c r="CW68" s="16">
        <v>40.53</v>
      </c>
      <c r="CX68" s="16">
        <v>35.130000000000003</v>
      </c>
      <c r="CY68" s="16">
        <v>26.31</v>
      </c>
      <c r="CZ68" s="38">
        <v>29.56</v>
      </c>
      <c r="DA68" s="17">
        <v>31.74</v>
      </c>
      <c r="DB68" s="17">
        <v>33.28</v>
      </c>
      <c r="DC68" s="17">
        <v>33.53</v>
      </c>
      <c r="DD68" s="19">
        <v>35.409999999999997</v>
      </c>
      <c r="DE68" s="17">
        <v>34.17</v>
      </c>
      <c r="DF68" s="19">
        <v>34.9</v>
      </c>
      <c r="DG68" s="18">
        <v>36.44</v>
      </c>
      <c r="DH68" s="17">
        <v>36.729999999999997</v>
      </c>
      <c r="DI68" s="17">
        <v>36.92</v>
      </c>
      <c r="DJ68" s="17">
        <v>39.06</v>
      </c>
      <c r="DK68" s="17">
        <v>42.11</v>
      </c>
      <c r="DL68" s="19">
        <v>43.22</v>
      </c>
      <c r="DM68" s="17">
        <v>42.89</v>
      </c>
      <c r="DN68" s="20">
        <v>41.68</v>
      </c>
      <c r="DO68" s="16">
        <v>40.35</v>
      </c>
      <c r="DP68" s="16">
        <v>35.15</v>
      </c>
      <c r="DQ68" s="16">
        <v>6</v>
      </c>
      <c r="DR68" s="20">
        <v>7</v>
      </c>
      <c r="DS68" s="17">
        <v>4</v>
      </c>
      <c r="DT68" s="17">
        <v>0</v>
      </c>
      <c r="DU68" s="17">
        <v>-3</v>
      </c>
      <c r="DV68" s="17">
        <v>-7</v>
      </c>
      <c r="DW68" s="17">
        <v>-12</v>
      </c>
      <c r="DX68" s="17">
        <v>-8</v>
      </c>
      <c r="DY68" s="17">
        <v>-6</v>
      </c>
      <c r="DZ68" s="17">
        <v>-3</v>
      </c>
      <c r="EA68" s="17">
        <v>0</v>
      </c>
      <c r="EB68" s="17">
        <v>7</v>
      </c>
      <c r="EC68" s="17">
        <v>10</v>
      </c>
      <c r="ED68" s="17">
        <v>10</v>
      </c>
      <c r="EE68" s="17">
        <v>11</v>
      </c>
      <c r="EF68" s="20">
        <v>10</v>
      </c>
      <c r="EG68" s="20">
        <v>6</v>
      </c>
      <c r="EH68" s="20">
        <v>7</v>
      </c>
      <c r="EJ68" s="129">
        <f t="shared" si="18"/>
        <v>0.81</v>
      </c>
      <c r="EK68" s="129">
        <f t="shared" si="19"/>
        <v>0.54</v>
      </c>
      <c r="EL68" s="129">
        <f t="shared" si="20"/>
        <v>1.36</v>
      </c>
      <c r="EM68" s="129">
        <f t="shared" si="21"/>
        <v>-0.2</v>
      </c>
      <c r="EN68" s="129">
        <f t="shared" si="22"/>
        <v>-0.62</v>
      </c>
      <c r="EO68" s="129">
        <f t="shared" si="23"/>
        <v>-1.39</v>
      </c>
      <c r="EP68" s="129">
        <f t="shared" si="24"/>
        <v>-0.75</v>
      </c>
      <c r="EQ68" s="129">
        <f t="shared" si="25"/>
        <v>-1.1400000000000001</v>
      </c>
      <c r="ER68" s="129">
        <f t="shared" si="26"/>
        <v>-1.23</v>
      </c>
      <c r="ES68" s="129">
        <f t="shared" si="27"/>
        <v>-0.29000000000000004</v>
      </c>
      <c r="ET68" s="129">
        <f t="shared" si="28"/>
        <v>0.72999999999999954</v>
      </c>
      <c r="EU68" s="129">
        <f t="shared" si="29"/>
        <v>-0.82999999999999963</v>
      </c>
      <c r="EV68" s="129">
        <f t="shared" si="30"/>
        <v>-0.2300000000000002</v>
      </c>
      <c r="EW68" s="129">
        <f t="shared" si="31"/>
        <v>-0.75</v>
      </c>
      <c r="EX68" s="129">
        <f t="shared" si="32"/>
        <v>-1.29</v>
      </c>
      <c r="EY68" s="129">
        <f t="shared" si="33"/>
        <v>-0.88999999999999968</v>
      </c>
      <c r="EZ68" s="129">
        <f t="shared" si="34"/>
        <v>0.76999999999999957</v>
      </c>
      <c r="FA68" s="3" t="s">
        <v>6</v>
      </c>
      <c r="FB68" s="3">
        <v>26</v>
      </c>
      <c r="FC68" s="2">
        <v>22</v>
      </c>
      <c r="FD68" s="2">
        <v>17</v>
      </c>
    </row>
    <row r="69" spans="1:160" ht="14">
      <c r="A69" s="2" t="s">
        <v>1644</v>
      </c>
      <c r="B69" s="2" t="s">
        <v>1666</v>
      </c>
      <c r="C69" s="2">
        <v>14</v>
      </c>
      <c r="D69" s="2">
        <v>7</v>
      </c>
      <c r="E69" s="2">
        <v>49930980</v>
      </c>
      <c r="F69" s="2" t="s">
        <v>91</v>
      </c>
      <c r="G69" s="1" t="s">
        <v>1140</v>
      </c>
      <c r="H69" s="14"/>
      <c r="I69" s="1"/>
      <c r="J69" s="2">
        <v>153.69999999999999</v>
      </c>
      <c r="K69" s="2">
        <v>72.5</v>
      </c>
      <c r="L69" s="2" t="s">
        <v>167</v>
      </c>
      <c r="M69" s="2"/>
      <c r="N69" s="2" t="s">
        <v>158</v>
      </c>
      <c r="O69" s="2" t="s">
        <v>80</v>
      </c>
      <c r="P69" s="30"/>
      <c r="Q69" s="30"/>
      <c r="R69" s="30"/>
      <c r="S69" s="30"/>
      <c r="T69" s="2" t="s">
        <v>17</v>
      </c>
      <c r="U69" s="2">
        <v>36</v>
      </c>
      <c r="V69" s="2">
        <v>26</v>
      </c>
      <c r="W69" s="2">
        <v>18</v>
      </c>
      <c r="X69" s="2" t="s">
        <v>1646</v>
      </c>
      <c r="Y69" s="2"/>
      <c r="Z69" s="3" t="s">
        <v>216</v>
      </c>
      <c r="AA69" s="3">
        <v>53</v>
      </c>
      <c r="AB69" s="2">
        <v>35</v>
      </c>
      <c r="AC69" s="2">
        <v>21</v>
      </c>
      <c r="AD69" s="2"/>
      <c r="AE69" s="33" t="s">
        <v>242</v>
      </c>
      <c r="AF69" s="3" t="s">
        <v>217</v>
      </c>
      <c r="AG69" s="3">
        <v>24</v>
      </c>
      <c r="AH69" s="2">
        <v>17</v>
      </c>
      <c r="AI69" s="2">
        <v>12</v>
      </c>
      <c r="AJ69" s="2"/>
      <c r="AK69" s="33" t="s">
        <v>131</v>
      </c>
      <c r="AL69" s="2" t="s">
        <v>869</v>
      </c>
      <c r="AM69" s="2" t="s">
        <v>421</v>
      </c>
      <c r="AN69" s="2" t="s">
        <v>870</v>
      </c>
      <c r="AO69" s="2" t="s">
        <v>120</v>
      </c>
      <c r="AP69" s="2" t="s">
        <v>87</v>
      </c>
      <c r="AQ69" s="1"/>
      <c r="AR69" s="2" t="s">
        <v>89</v>
      </c>
      <c r="AS69" s="1"/>
      <c r="AT69" s="2" t="s">
        <v>93</v>
      </c>
      <c r="AU69" s="14">
        <v>0</v>
      </c>
      <c r="AV69" s="14">
        <v>1</v>
      </c>
      <c r="AW69" s="104">
        <v>2.69</v>
      </c>
      <c r="AX69" s="105">
        <v>2.79</v>
      </c>
      <c r="AY69" s="106">
        <v>3.11</v>
      </c>
      <c r="AZ69" s="107">
        <v>1.88</v>
      </c>
      <c r="BA69" s="106">
        <v>2.74</v>
      </c>
      <c r="BB69" s="108">
        <v>2.02</v>
      </c>
      <c r="BC69" s="106">
        <v>1.42</v>
      </c>
      <c r="BD69" s="108">
        <v>1.32</v>
      </c>
      <c r="BE69" s="107">
        <v>1.42</v>
      </c>
      <c r="BF69" s="106">
        <v>0.73</v>
      </c>
      <c r="BG69" s="106">
        <v>2.84</v>
      </c>
      <c r="BH69" s="106">
        <v>4.5999999999999996</v>
      </c>
      <c r="BI69" s="106">
        <v>2.29</v>
      </c>
      <c r="BJ69" s="8">
        <v>2.88</v>
      </c>
      <c r="BK69" s="9">
        <v>2.4700000000000002</v>
      </c>
      <c r="BL69" s="9">
        <v>6.12</v>
      </c>
      <c r="BM69" s="4">
        <v>11.07</v>
      </c>
      <c r="BN69" s="4">
        <v>15.75</v>
      </c>
      <c r="BO69" s="4">
        <v>2.2799999999999998</v>
      </c>
      <c r="BP69" s="26">
        <v>2.02</v>
      </c>
      <c r="BQ69" s="53">
        <v>1.24</v>
      </c>
      <c r="BR69" s="53">
        <v>0.62</v>
      </c>
      <c r="BS69" s="53">
        <v>0.45</v>
      </c>
      <c r="BT69" s="54">
        <v>1.93</v>
      </c>
      <c r="BU69" s="53">
        <v>1.74</v>
      </c>
      <c r="BV69" s="54">
        <v>2.37</v>
      </c>
      <c r="BW69" s="55">
        <v>2.63</v>
      </c>
      <c r="BX69" s="53">
        <v>3.37</v>
      </c>
      <c r="BY69" s="53">
        <v>4.1100000000000003</v>
      </c>
      <c r="BZ69" s="53">
        <v>4.6100000000000003</v>
      </c>
      <c r="CA69" s="7">
        <v>3.58</v>
      </c>
      <c r="CB69" s="8">
        <v>3.39</v>
      </c>
      <c r="CC69" s="9">
        <v>6.44</v>
      </c>
      <c r="CD69" s="9">
        <v>6.65</v>
      </c>
      <c r="CE69" s="4">
        <v>10.61</v>
      </c>
      <c r="CF69" s="4">
        <v>14.31</v>
      </c>
      <c r="CG69" s="16">
        <v>23.56</v>
      </c>
      <c r="CH69" s="38">
        <v>27.69</v>
      </c>
      <c r="CI69" s="17">
        <v>29.9</v>
      </c>
      <c r="CJ69" s="18">
        <v>32.33</v>
      </c>
      <c r="CK69" s="17">
        <v>33.840000000000003</v>
      </c>
      <c r="CL69" s="19">
        <v>35.549999999999997</v>
      </c>
      <c r="CM69" s="17">
        <v>36.11</v>
      </c>
      <c r="CN69" s="19">
        <v>36.89</v>
      </c>
      <c r="CO69" s="18">
        <v>36.47</v>
      </c>
      <c r="CP69" s="17">
        <v>37.5</v>
      </c>
      <c r="CQ69" s="17">
        <v>38.64</v>
      </c>
      <c r="CR69" s="17">
        <v>39.119999999999997</v>
      </c>
      <c r="CS69" s="17">
        <v>41.31</v>
      </c>
      <c r="CT69" s="19">
        <v>43.23</v>
      </c>
      <c r="CU69" s="20">
        <v>42.49</v>
      </c>
      <c r="CV69" s="20">
        <v>42.44</v>
      </c>
      <c r="CW69" s="16">
        <v>40.32</v>
      </c>
      <c r="CX69" s="16">
        <v>38.35</v>
      </c>
      <c r="CY69" s="16">
        <v>24.45</v>
      </c>
      <c r="CZ69" s="38">
        <v>27.74</v>
      </c>
      <c r="DA69" s="17">
        <v>30.72</v>
      </c>
      <c r="DB69" s="17">
        <v>32.700000000000003</v>
      </c>
      <c r="DC69" s="17">
        <v>33.07</v>
      </c>
      <c r="DD69" s="19">
        <v>35.229999999999997</v>
      </c>
      <c r="DE69" s="17">
        <v>36.15</v>
      </c>
      <c r="DF69" s="19">
        <v>36.270000000000003</v>
      </c>
      <c r="DG69" s="18">
        <v>36.909999999999997</v>
      </c>
      <c r="DH69" s="17">
        <v>37.76</v>
      </c>
      <c r="DI69" s="17">
        <v>38.17</v>
      </c>
      <c r="DJ69" s="17">
        <v>39.299999999999997</v>
      </c>
      <c r="DK69" s="17">
        <v>41.24</v>
      </c>
      <c r="DL69" s="19">
        <v>43.27</v>
      </c>
      <c r="DM69" s="20">
        <v>42.57</v>
      </c>
      <c r="DN69" s="20">
        <v>42.47</v>
      </c>
      <c r="DO69" s="16">
        <v>40.229999999999997</v>
      </c>
      <c r="DP69" s="16">
        <v>38.950000000000003</v>
      </c>
      <c r="DQ69" s="16">
        <v>3</v>
      </c>
      <c r="DR69" s="20">
        <v>4</v>
      </c>
      <c r="DS69" s="17">
        <v>6</v>
      </c>
      <c r="DT69" s="17">
        <v>6</v>
      </c>
      <c r="DU69" s="17">
        <v>3</v>
      </c>
      <c r="DV69" s="17">
        <v>0</v>
      </c>
      <c r="DW69" s="17">
        <v>-7</v>
      </c>
      <c r="DX69" s="17">
        <v>-12</v>
      </c>
      <c r="DY69" s="17">
        <v>-14</v>
      </c>
      <c r="DZ69" s="17">
        <v>-12</v>
      </c>
      <c r="EA69" s="17">
        <v>-8</v>
      </c>
      <c r="EB69" s="17">
        <v>-4</v>
      </c>
      <c r="EC69" s="17">
        <v>-1</v>
      </c>
      <c r="ED69" s="17">
        <v>5</v>
      </c>
      <c r="EE69" s="20">
        <v>9</v>
      </c>
      <c r="EF69" s="20">
        <v>10</v>
      </c>
      <c r="EG69" s="20">
        <v>10</v>
      </c>
      <c r="EH69" s="20">
        <v>12</v>
      </c>
      <c r="EJ69" s="129">
        <f t="shared" si="18"/>
        <v>0.41000000000000014</v>
      </c>
      <c r="EK69" s="129">
        <f t="shared" si="19"/>
        <v>0.77</v>
      </c>
      <c r="EL69" s="129">
        <f t="shared" si="20"/>
        <v>1.8699999999999999</v>
      </c>
      <c r="EM69" s="129">
        <f t="shared" si="21"/>
        <v>1.2599999999999998</v>
      </c>
      <c r="EN69" s="129">
        <f t="shared" si="22"/>
        <v>2.29</v>
      </c>
      <c r="EO69" s="129">
        <f t="shared" si="23"/>
        <v>9.000000000000008E-2</v>
      </c>
      <c r="EP69" s="129">
        <f t="shared" si="24"/>
        <v>-0.32000000000000006</v>
      </c>
      <c r="EQ69" s="129">
        <f t="shared" si="25"/>
        <v>-1.05</v>
      </c>
      <c r="ER69" s="129">
        <f t="shared" si="26"/>
        <v>-1.21</v>
      </c>
      <c r="ES69" s="129">
        <f t="shared" si="27"/>
        <v>-2.64</v>
      </c>
      <c r="ET69" s="129">
        <f t="shared" si="28"/>
        <v>-1.2700000000000005</v>
      </c>
      <c r="EU69" s="129">
        <f t="shared" si="29"/>
        <v>-1.0000000000000675E-2</v>
      </c>
      <c r="EV69" s="129">
        <f t="shared" si="30"/>
        <v>-1.29</v>
      </c>
      <c r="EW69" s="129">
        <f t="shared" si="31"/>
        <v>-0.51000000000000023</v>
      </c>
      <c r="EX69" s="129">
        <f t="shared" si="32"/>
        <v>-3.97</v>
      </c>
      <c r="EY69" s="129">
        <f t="shared" si="33"/>
        <v>-0.53000000000000025</v>
      </c>
      <c r="EZ69" s="129">
        <f t="shared" si="34"/>
        <v>0.46000000000000085</v>
      </c>
      <c r="FA69" s="2" t="s">
        <v>17</v>
      </c>
      <c r="FB69" s="2">
        <v>36</v>
      </c>
      <c r="FC69" s="2">
        <v>26</v>
      </c>
      <c r="FD69" s="2">
        <v>18</v>
      </c>
    </row>
    <row r="70" spans="1:160" ht="14">
      <c r="A70" s="2" t="s">
        <v>1640</v>
      </c>
      <c r="B70" s="2" t="s">
        <v>1666</v>
      </c>
      <c r="C70" s="2">
        <v>20</v>
      </c>
      <c r="D70" s="2">
        <v>5</v>
      </c>
      <c r="E70" s="2">
        <v>41700914</v>
      </c>
      <c r="F70" s="2" t="s">
        <v>91</v>
      </c>
      <c r="G70" s="1" t="s">
        <v>849</v>
      </c>
      <c r="H70" s="14"/>
      <c r="I70" s="1"/>
      <c r="J70" s="2">
        <v>158.4</v>
      </c>
      <c r="K70" s="2">
        <v>42.5</v>
      </c>
      <c r="L70" s="2" t="s">
        <v>167</v>
      </c>
      <c r="M70" s="2"/>
      <c r="N70" s="2" t="s">
        <v>158</v>
      </c>
      <c r="O70" s="2" t="s">
        <v>80</v>
      </c>
      <c r="P70" s="30" t="s">
        <v>168</v>
      </c>
      <c r="Q70" s="30"/>
      <c r="R70" s="30"/>
      <c r="S70" s="30"/>
      <c r="T70" s="3" t="s">
        <v>6</v>
      </c>
      <c r="U70" s="3">
        <v>27</v>
      </c>
      <c r="V70" s="2">
        <v>21</v>
      </c>
      <c r="W70" s="2">
        <v>18</v>
      </c>
      <c r="X70" s="2" t="s">
        <v>1643</v>
      </c>
      <c r="Y70" s="33"/>
      <c r="Z70" s="3" t="s">
        <v>486</v>
      </c>
      <c r="AA70" s="3">
        <v>46</v>
      </c>
      <c r="AB70" s="2">
        <v>34</v>
      </c>
      <c r="AC70" s="2">
        <v>20</v>
      </c>
      <c r="AD70" s="2"/>
      <c r="AE70" s="33" t="s">
        <v>242</v>
      </c>
      <c r="AF70" s="12" t="s">
        <v>160</v>
      </c>
      <c r="AG70" s="12">
        <v>12</v>
      </c>
      <c r="AH70" s="13">
        <v>13</v>
      </c>
      <c r="AI70" s="13">
        <v>7</v>
      </c>
      <c r="AJ70" s="13"/>
      <c r="AK70" s="34" t="s">
        <v>108</v>
      </c>
      <c r="AL70" s="2" t="s">
        <v>311</v>
      </c>
      <c r="AM70" s="2" t="s">
        <v>383</v>
      </c>
      <c r="AN70" s="2" t="s">
        <v>429</v>
      </c>
      <c r="AO70" s="2" t="s">
        <v>313</v>
      </c>
      <c r="AP70" s="2" t="s">
        <v>87</v>
      </c>
      <c r="AQ70" s="1"/>
      <c r="AR70" s="2" t="s">
        <v>89</v>
      </c>
      <c r="AS70" s="1"/>
      <c r="AT70" s="2" t="s">
        <v>93</v>
      </c>
      <c r="AU70" s="14" t="s">
        <v>938</v>
      </c>
      <c r="AV70" s="14">
        <v>1</v>
      </c>
      <c r="AW70" s="104">
        <v>3.51</v>
      </c>
      <c r="AX70" s="105">
        <v>2.68</v>
      </c>
      <c r="AY70" s="109">
        <v>1.78</v>
      </c>
      <c r="AZ70" s="107">
        <v>2.12</v>
      </c>
      <c r="BA70" s="106">
        <v>1.59</v>
      </c>
      <c r="BB70" s="108">
        <v>0.87</v>
      </c>
      <c r="BC70" s="106">
        <v>0.72</v>
      </c>
      <c r="BD70" s="108">
        <v>0.39</v>
      </c>
      <c r="BE70" s="107">
        <v>1.34</v>
      </c>
      <c r="BF70" s="106">
        <v>3.88</v>
      </c>
      <c r="BG70" s="106">
        <v>7.31</v>
      </c>
      <c r="BH70" s="106">
        <v>8.3800000000000008</v>
      </c>
      <c r="BI70" s="106">
        <v>4.33</v>
      </c>
      <c r="BJ70" s="8">
        <v>5.01</v>
      </c>
      <c r="BK70" s="7">
        <v>6.18</v>
      </c>
      <c r="BL70" s="9">
        <v>7.11</v>
      </c>
      <c r="BM70" s="4">
        <v>11.35</v>
      </c>
      <c r="BN70" s="97">
        <v>14.85</v>
      </c>
      <c r="BO70" s="4">
        <v>3.16</v>
      </c>
      <c r="BP70" s="26">
        <v>1.77</v>
      </c>
      <c r="BQ70" s="25">
        <v>0.33</v>
      </c>
      <c r="BR70" s="53">
        <v>0.83</v>
      </c>
      <c r="BS70" s="53">
        <v>1.27</v>
      </c>
      <c r="BT70" s="54">
        <v>1.51</v>
      </c>
      <c r="BU70" s="53">
        <v>1.1499999999999999</v>
      </c>
      <c r="BV70" s="54">
        <v>1.39</v>
      </c>
      <c r="BW70" s="55">
        <v>1.74</v>
      </c>
      <c r="BX70" s="53">
        <v>3.29</v>
      </c>
      <c r="BY70" s="53">
        <v>7.33</v>
      </c>
      <c r="BZ70" s="53">
        <v>8.41</v>
      </c>
      <c r="CA70" s="7">
        <v>3.53</v>
      </c>
      <c r="CB70" s="8">
        <v>4.3899999999999997</v>
      </c>
      <c r="CC70" s="7">
        <v>5.91</v>
      </c>
      <c r="CD70" s="9">
        <v>7.43</v>
      </c>
      <c r="CE70" s="4">
        <v>11.22</v>
      </c>
      <c r="CF70" s="97">
        <v>14.85</v>
      </c>
      <c r="CG70" s="16">
        <v>24.91</v>
      </c>
      <c r="CH70" s="38">
        <v>30.64</v>
      </c>
      <c r="CI70" s="20">
        <v>31.21</v>
      </c>
      <c r="CJ70" s="18">
        <v>32.04</v>
      </c>
      <c r="CK70" s="17">
        <v>31.8</v>
      </c>
      <c r="CL70" s="19">
        <v>33.92</v>
      </c>
      <c r="CM70" s="17">
        <v>34.92</v>
      </c>
      <c r="CN70" s="19">
        <v>35.78</v>
      </c>
      <c r="CO70" s="18">
        <v>37.159999999999997</v>
      </c>
      <c r="CP70" s="17">
        <v>37.53</v>
      </c>
      <c r="CQ70" s="17">
        <v>38.33</v>
      </c>
      <c r="CR70" s="17">
        <v>42.02</v>
      </c>
      <c r="CS70" s="17">
        <v>45.51</v>
      </c>
      <c r="CT70" s="19">
        <v>47.1</v>
      </c>
      <c r="CU70" s="17">
        <v>46.57</v>
      </c>
      <c r="CV70" s="20">
        <v>44.52</v>
      </c>
      <c r="CW70" s="16">
        <v>44.24</v>
      </c>
      <c r="CX70" s="97">
        <v>42.71</v>
      </c>
      <c r="CY70" s="16">
        <v>24.56</v>
      </c>
      <c r="CZ70" s="38">
        <v>30.54</v>
      </c>
      <c r="DA70" s="20">
        <v>31.62</v>
      </c>
      <c r="DB70" s="17">
        <v>32.18</v>
      </c>
      <c r="DC70" s="17">
        <v>31.72</v>
      </c>
      <c r="DD70" s="19">
        <v>33.5</v>
      </c>
      <c r="DE70" s="17">
        <v>34.54</v>
      </c>
      <c r="DF70" s="19">
        <v>35.4</v>
      </c>
      <c r="DG70" s="18">
        <v>37.03</v>
      </c>
      <c r="DH70" s="17">
        <v>37.1</v>
      </c>
      <c r="DI70" s="17">
        <v>38.049999999999997</v>
      </c>
      <c r="DJ70" s="17">
        <v>42.22</v>
      </c>
      <c r="DK70" s="17">
        <v>45.79</v>
      </c>
      <c r="DL70" s="19">
        <v>48.27</v>
      </c>
      <c r="DM70" s="17">
        <v>47.73</v>
      </c>
      <c r="DN70" s="20">
        <v>44.01</v>
      </c>
      <c r="DO70" s="16">
        <v>44.22</v>
      </c>
      <c r="DP70" s="97">
        <v>42.01</v>
      </c>
      <c r="DQ70" s="16">
        <v>5</v>
      </c>
      <c r="DR70" s="20">
        <v>4</v>
      </c>
      <c r="DS70" s="20">
        <v>5</v>
      </c>
      <c r="DT70" s="17">
        <v>3</v>
      </c>
      <c r="DU70" s="17">
        <v>0</v>
      </c>
      <c r="DV70" s="17">
        <v>-4</v>
      </c>
      <c r="DW70" s="17">
        <v>-7</v>
      </c>
      <c r="DX70" s="17">
        <v>-8</v>
      </c>
      <c r="DY70" s="17">
        <v>-8</v>
      </c>
      <c r="DZ70" s="17">
        <v>-10</v>
      </c>
      <c r="EA70" s="17">
        <v>-9</v>
      </c>
      <c r="EB70" s="17">
        <v>-6</v>
      </c>
      <c r="EC70" s="17">
        <v>-6</v>
      </c>
      <c r="ED70" s="17">
        <v>-5</v>
      </c>
      <c r="EE70" s="17">
        <v>-4</v>
      </c>
      <c r="EF70" s="20">
        <v>0</v>
      </c>
      <c r="EG70" s="20">
        <v>0</v>
      </c>
      <c r="EH70" s="97">
        <v>0</v>
      </c>
      <c r="EJ70" s="129">
        <f t="shared" si="18"/>
        <v>0.34999999999999964</v>
      </c>
      <c r="EK70" s="129">
        <f t="shared" si="19"/>
        <v>0.91000000000000014</v>
      </c>
      <c r="EL70" s="129">
        <f t="shared" si="20"/>
        <v>1.45</v>
      </c>
      <c r="EM70" s="129">
        <f t="shared" si="21"/>
        <v>1.29</v>
      </c>
      <c r="EN70" s="129">
        <f t="shared" si="22"/>
        <v>0.32000000000000006</v>
      </c>
      <c r="EO70" s="129">
        <f t="shared" si="23"/>
        <v>-0.64</v>
      </c>
      <c r="EP70" s="129">
        <f t="shared" si="24"/>
        <v>-0.42999999999999994</v>
      </c>
      <c r="EQ70" s="129">
        <f t="shared" si="25"/>
        <v>-0.99999999999999989</v>
      </c>
      <c r="ER70" s="129">
        <f t="shared" si="26"/>
        <v>-0.39999999999999991</v>
      </c>
      <c r="ES70" s="129">
        <f t="shared" si="27"/>
        <v>0.58999999999999986</v>
      </c>
      <c r="ET70" s="129">
        <f t="shared" si="28"/>
        <v>-2.0000000000000462E-2</v>
      </c>
      <c r="EU70" s="129">
        <f t="shared" si="29"/>
        <v>-2.9999999999999361E-2</v>
      </c>
      <c r="EV70" s="129">
        <f t="shared" si="30"/>
        <v>0.80000000000000027</v>
      </c>
      <c r="EW70" s="129">
        <f t="shared" si="31"/>
        <v>0.62000000000000011</v>
      </c>
      <c r="EX70" s="129">
        <f t="shared" si="32"/>
        <v>0.26999999999999957</v>
      </c>
      <c r="EY70" s="129">
        <f t="shared" si="33"/>
        <v>-0.3199999999999994</v>
      </c>
      <c r="EZ70" s="129">
        <f t="shared" si="34"/>
        <v>0.12999999999999901</v>
      </c>
      <c r="FA70" s="3" t="s">
        <v>6</v>
      </c>
      <c r="FB70" s="3">
        <v>27</v>
      </c>
      <c r="FC70" s="2">
        <v>21</v>
      </c>
      <c r="FD70" s="2">
        <v>18</v>
      </c>
    </row>
    <row r="71" spans="1:160" ht="14">
      <c r="A71" s="2" t="s">
        <v>1302</v>
      </c>
      <c r="B71" s="2" t="s">
        <v>1666</v>
      </c>
      <c r="C71" s="2">
        <v>13</v>
      </c>
      <c r="D71" s="2">
        <v>3</v>
      </c>
      <c r="E71" s="2">
        <v>51331997</v>
      </c>
      <c r="F71" s="2" t="s">
        <v>91</v>
      </c>
      <c r="G71" s="1" t="s">
        <v>290</v>
      </c>
      <c r="H71" s="15" t="s">
        <v>95</v>
      </c>
      <c r="I71" s="1">
        <v>0</v>
      </c>
      <c r="J71" s="2">
        <v>161.19999999999999</v>
      </c>
      <c r="K71" s="2">
        <v>52.9</v>
      </c>
      <c r="L71" s="2" t="s">
        <v>167</v>
      </c>
      <c r="M71" s="2"/>
      <c r="N71" s="2" t="s">
        <v>99</v>
      </c>
      <c r="O71" s="2" t="s">
        <v>287</v>
      </c>
      <c r="P71" s="30" t="s">
        <v>168</v>
      </c>
      <c r="Q71" s="30"/>
      <c r="R71" s="30"/>
      <c r="S71" s="30"/>
      <c r="T71" s="3" t="s">
        <v>6</v>
      </c>
      <c r="U71" s="3">
        <v>27</v>
      </c>
      <c r="V71" s="2">
        <v>23</v>
      </c>
      <c r="W71" s="2">
        <v>18</v>
      </c>
      <c r="X71" s="2" t="s">
        <v>710</v>
      </c>
      <c r="Y71" s="33"/>
      <c r="Z71" s="3" t="s">
        <v>137</v>
      </c>
      <c r="AA71" s="3">
        <v>56</v>
      </c>
      <c r="AB71" s="2">
        <v>35</v>
      </c>
      <c r="AC71" s="2">
        <v>19</v>
      </c>
      <c r="AD71" s="2"/>
      <c r="AE71" s="33" t="s">
        <v>443</v>
      </c>
      <c r="AF71" s="12" t="s">
        <v>116</v>
      </c>
      <c r="AG71" s="12">
        <v>46</v>
      </c>
      <c r="AH71" s="13">
        <v>27</v>
      </c>
      <c r="AI71" s="13">
        <v>1</v>
      </c>
      <c r="AJ71" s="13"/>
      <c r="AK71" s="34" t="s">
        <v>180</v>
      </c>
      <c r="AL71" s="2" t="s">
        <v>177</v>
      </c>
      <c r="AM71" s="2" t="s">
        <v>288</v>
      </c>
      <c r="AN71" s="2" t="s">
        <v>289</v>
      </c>
      <c r="AO71" s="2" t="s">
        <v>141</v>
      </c>
      <c r="AP71" s="2" t="s">
        <v>87</v>
      </c>
      <c r="AQ71" s="1" t="s">
        <v>90</v>
      </c>
      <c r="AR71" s="2" t="s">
        <v>89</v>
      </c>
      <c r="AS71" s="1" t="s">
        <v>131</v>
      </c>
      <c r="AT71" s="2" t="s">
        <v>93</v>
      </c>
      <c r="AU71" s="14" t="s">
        <v>291</v>
      </c>
      <c r="AV71" s="14">
        <v>1</v>
      </c>
      <c r="AW71" s="104">
        <v>3.09</v>
      </c>
      <c r="AX71" s="107">
        <v>2.12</v>
      </c>
      <c r="AY71" s="106">
        <v>2.56</v>
      </c>
      <c r="AZ71" s="107">
        <v>2.13</v>
      </c>
      <c r="BA71" s="106">
        <v>2.41</v>
      </c>
      <c r="BB71" s="108">
        <v>1.85</v>
      </c>
      <c r="BC71" s="106">
        <v>1.93</v>
      </c>
      <c r="BD71" s="108">
        <v>0</v>
      </c>
      <c r="BE71" s="107">
        <v>0.9</v>
      </c>
      <c r="BF71" s="106">
        <v>2.39</v>
      </c>
      <c r="BG71" s="106">
        <v>3.49</v>
      </c>
      <c r="BH71" s="106">
        <v>3.51</v>
      </c>
      <c r="BI71" s="115">
        <v>2.4900000000000002</v>
      </c>
      <c r="BJ71" s="41">
        <v>2.99</v>
      </c>
      <c r="BK71" s="5">
        <v>5.12</v>
      </c>
      <c r="BL71" s="9">
        <v>6.48</v>
      </c>
      <c r="BM71" s="4">
        <v>11.17</v>
      </c>
      <c r="BN71" s="4">
        <v>15.95</v>
      </c>
      <c r="BO71" s="4">
        <v>2.91</v>
      </c>
      <c r="BP71" s="6">
        <v>1.62</v>
      </c>
      <c r="BQ71" s="7">
        <v>0</v>
      </c>
      <c r="BR71" s="7">
        <v>0</v>
      </c>
      <c r="BS71" s="7">
        <v>0.88</v>
      </c>
      <c r="BT71" s="8">
        <v>1.37</v>
      </c>
      <c r="BU71" s="7">
        <v>1.25</v>
      </c>
      <c r="BV71" s="8">
        <v>1.62</v>
      </c>
      <c r="BW71" s="6">
        <v>3.25</v>
      </c>
      <c r="BX71" s="7">
        <v>3.36</v>
      </c>
      <c r="BY71" s="7">
        <v>4.8600000000000003</v>
      </c>
      <c r="BZ71" s="7">
        <v>4.47</v>
      </c>
      <c r="CA71" s="5">
        <v>2.56</v>
      </c>
      <c r="CB71" s="41">
        <v>3.07</v>
      </c>
      <c r="CC71" s="5">
        <v>5.1100000000000003</v>
      </c>
      <c r="CD71" s="9">
        <v>7.17</v>
      </c>
      <c r="CE71" s="4">
        <v>10.09</v>
      </c>
      <c r="CF71" s="4">
        <v>14.84</v>
      </c>
      <c r="CG71" s="16">
        <v>28.89</v>
      </c>
      <c r="CH71" s="18">
        <v>31.11</v>
      </c>
      <c r="CI71" s="17">
        <v>32.43</v>
      </c>
      <c r="CJ71" s="18">
        <v>33.11</v>
      </c>
      <c r="CK71" s="17">
        <v>35.03</v>
      </c>
      <c r="CL71" s="19">
        <v>36.729999999999997</v>
      </c>
      <c r="CM71" s="17">
        <v>37.72</v>
      </c>
      <c r="CN71" s="19">
        <v>37.71</v>
      </c>
      <c r="CO71" s="18">
        <v>38.14</v>
      </c>
      <c r="CP71" s="17">
        <v>38.53</v>
      </c>
      <c r="CQ71" s="17">
        <v>39.479999999999997</v>
      </c>
      <c r="CR71" s="17">
        <v>40.79</v>
      </c>
      <c r="CS71" s="23">
        <v>43.9</v>
      </c>
      <c r="CT71" s="42">
        <v>45.12</v>
      </c>
      <c r="CU71" s="23">
        <v>49.35</v>
      </c>
      <c r="CV71" s="20">
        <v>48.03</v>
      </c>
      <c r="CW71" s="16">
        <v>45.37</v>
      </c>
      <c r="CX71" s="16">
        <v>42.22</v>
      </c>
      <c r="CY71" s="16">
        <v>27.34</v>
      </c>
      <c r="CZ71" s="18">
        <v>31.01</v>
      </c>
      <c r="DA71" s="17">
        <v>33.64</v>
      </c>
      <c r="DB71" s="17">
        <v>34.770000000000003</v>
      </c>
      <c r="DC71" s="17">
        <v>35.950000000000003</v>
      </c>
      <c r="DD71" s="19">
        <v>36.770000000000003</v>
      </c>
      <c r="DE71" s="17">
        <v>37.64</v>
      </c>
      <c r="DF71" s="19">
        <v>38.630000000000003</v>
      </c>
      <c r="DG71" s="18">
        <v>37.799999999999997</v>
      </c>
      <c r="DH71" s="17">
        <v>38.630000000000003</v>
      </c>
      <c r="DI71" s="17">
        <v>39.01</v>
      </c>
      <c r="DJ71" s="17">
        <v>40.799999999999997</v>
      </c>
      <c r="DK71" s="23">
        <v>43.39</v>
      </c>
      <c r="DL71" s="42">
        <v>45.28</v>
      </c>
      <c r="DM71" s="23">
        <v>49.77</v>
      </c>
      <c r="DN71" s="20">
        <v>48.15</v>
      </c>
      <c r="DO71" s="16">
        <v>45.77</v>
      </c>
      <c r="DP71" s="16">
        <v>42.17</v>
      </c>
      <c r="DQ71" s="16">
        <v>3</v>
      </c>
      <c r="DR71" s="17">
        <v>4</v>
      </c>
      <c r="DS71" s="17">
        <v>4</v>
      </c>
      <c r="DT71" s="17">
        <v>1</v>
      </c>
      <c r="DU71" s="17">
        <v>0</v>
      </c>
      <c r="DV71" s="17">
        <v>-5</v>
      </c>
      <c r="DW71" s="17">
        <v>-9</v>
      </c>
      <c r="DX71" s="17">
        <v>-10</v>
      </c>
      <c r="DY71" s="17">
        <v>-9</v>
      </c>
      <c r="DZ71" s="17">
        <v>-4</v>
      </c>
      <c r="EA71" s="17">
        <v>0</v>
      </c>
      <c r="EB71" s="17">
        <v>5</v>
      </c>
      <c r="EC71" s="23">
        <v>6</v>
      </c>
      <c r="ED71" s="23">
        <v>6</v>
      </c>
      <c r="EE71" s="23">
        <v>6</v>
      </c>
      <c r="EF71" s="20">
        <v>2</v>
      </c>
      <c r="EG71" s="20">
        <v>0</v>
      </c>
      <c r="EH71" s="20">
        <v>0</v>
      </c>
      <c r="EJ71" s="129">
        <f t="shared" si="18"/>
        <v>0.17999999999999972</v>
      </c>
      <c r="EK71" s="129">
        <f t="shared" si="19"/>
        <v>0.5</v>
      </c>
      <c r="EL71" s="129">
        <f t="shared" si="20"/>
        <v>2.56</v>
      </c>
      <c r="EM71" s="129">
        <f t="shared" si="21"/>
        <v>2.13</v>
      </c>
      <c r="EN71" s="129">
        <f t="shared" si="22"/>
        <v>1.5300000000000002</v>
      </c>
      <c r="EO71" s="129">
        <f t="shared" si="23"/>
        <v>0.48</v>
      </c>
      <c r="EP71" s="129">
        <f t="shared" si="24"/>
        <v>0.67999999999999994</v>
      </c>
      <c r="EQ71" s="129">
        <f t="shared" si="25"/>
        <v>-1.62</v>
      </c>
      <c r="ER71" s="129">
        <f t="shared" si="26"/>
        <v>-2.35</v>
      </c>
      <c r="ES71" s="129">
        <f t="shared" si="27"/>
        <v>-0.96999999999999975</v>
      </c>
      <c r="ET71" s="129">
        <f t="shared" si="28"/>
        <v>-1.37</v>
      </c>
      <c r="EU71" s="129">
        <f t="shared" si="29"/>
        <v>-0.96</v>
      </c>
      <c r="EV71" s="129">
        <f t="shared" si="30"/>
        <v>-6.999999999999984E-2</v>
      </c>
      <c r="EW71" s="129">
        <f t="shared" si="31"/>
        <v>-7.9999999999999627E-2</v>
      </c>
      <c r="EX71" s="129">
        <f t="shared" si="32"/>
        <v>9.9999999999997868E-3</v>
      </c>
      <c r="EY71" s="129">
        <f t="shared" si="33"/>
        <v>-0.6899999999999995</v>
      </c>
      <c r="EZ71" s="129">
        <f t="shared" si="34"/>
        <v>1.08</v>
      </c>
      <c r="FA71" s="3" t="s">
        <v>6</v>
      </c>
      <c r="FB71" s="3">
        <v>27</v>
      </c>
      <c r="FC71" s="2">
        <v>23</v>
      </c>
      <c r="FD71" s="2">
        <v>18</v>
      </c>
    </row>
    <row r="72" spans="1:160" ht="14">
      <c r="A72" s="2" t="s">
        <v>1394</v>
      </c>
      <c r="B72" s="2" t="s">
        <v>1666</v>
      </c>
      <c r="C72" s="2">
        <v>13</v>
      </c>
      <c r="D72" s="2">
        <v>6</v>
      </c>
      <c r="E72" s="2">
        <v>51653875</v>
      </c>
      <c r="F72" s="2" t="s">
        <v>91</v>
      </c>
      <c r="G72" s="1" t="s">
        <v>1075</v>
      </c>
      <c r="H72" s="14"/>
      <c r="I72" s="1"/>
      <c r="J72" s="2">
        <v>150.4</v>
      </c>
      <c r="K72" s="2">
        <v>40.9</v>
      </c>
      <c r="L72" s="2" t="s">
        <v>167</v>
      </c>
      <c r="M72" s="2"/>
      <c r="N72" s="2" t="s">
        <v>99</v>
      </c>
      <c r="O72" s="2" t="s">
        <v>335</v>
      </c>
      <c r="P72" s="30" t="s">
        <v>168</v>
      </c>
      <c r="Q72" s="30"/>
      <c r="R72" s="30"/>
      <c r="S72" s="30"/>
      <c r="T72" s="3" t="s">
        <v>17</v>
      </c>
      <c r="U72" s="3">
        <v>29</v>
      </c>
      <c r="V72" s="2">
        <v>19</v>
      </c>
      <c r="W72" s="2">
        <v>18</v>
      </c>
      <c r="X72" s="2" t="s">
        <v>280</v>
      </c>
      <c r="Y72" s="33"/>
      <c r="Z72" s="3" t="s">
        <v>216</v>
      </c>
      <c r="AA72" s="3">
        <v>47</v>
      </c>
      <c r="AB72" s="2">
        <v>29</v>
      </c>
      <c r="AC72" s="2">
        <v>22</v>
      </c>
      <c r="AD72" s="2"/>
      <c r="AE72" s="33" t="s">
        <v>242</v>
      </c>
      <c r="AF72" s="12" t="s">
        <v>217</v>
      </c>
      <c r="AG72" s="12">
        <v>43</v>
      </c>
      <c r="AH72" s="13">
        <v>26</v>
      </c>
      <c r="AI72" s="13">
        <v>16</v>
      </c>
      <c r="AJ72" s="13"/>
      <c r="AK72" s="34" t="s">
        <v>180</v>
      </c>
      <c r="AL72" s="2" t="s">
        <v>239</v>
      </c>
      <c r="AM72" s="2" t="s">
        <v>248</v>
      </c>
      <c r="AN72" s="2" t="s">
        <v>429</v>
      </c>
      <c r="AO72" s="2" t="s">
        <v>397</v>
      </c>
      <c r="AP72" s="2" t="s">
        <v>87</v>
      </c>
      <c r="AQ72" s="1"/>
      <c r="AR72" s="2" t="s">
        <v>89</v>
      </c>
      <c r="AS72" s="1"/>
      <c r="AT72" s="2" t="s">
        <v>93</v>
      </c>
      <c r="AU72" s="14" t="s">
        <v>326</v>
      </c>
      <c r="AV72" s="14">
        <v>1</v>
      </c>
      <c r="AW72" s="104">
        <v>3.13</v>
      </c>
      <c r="AX72" s="105">
        <v>3.22</v>
      </c>
      <c r="AY72" s="109">
        <v>2.87</v>
      </c>
      <c r="AZ72" s="107">
        <v>2.13</v>
      </c>
      <c r="BA72" s="106">
        <v>2.36</v>
      </c>
      <c r="BB72" s="108">
        <v>2.27</v>
      </c>
      <c r="BC72" s="106">
        <v>2.5299999999999998</v>
      </c>
      <c r="BD72" s="108">
        <v>2.56</v>
      </c>
      <c r="BE72" s="107">
        <v>0.95</v>
      </c>
      <c r="BF72" s="106">
        <v>1.9</v>
      </c>
      <c r="BG72" s="106">
        <v>2.62</v>
      </c>
      <c r="BH72" s="106">
        <v>5.39</v>
      </c>
      <c r="BI72" s="106">
        <v>2.39</v>
      </c>
      <c r="BJ72" s="8">
        <v>3.02</v>
      </c>
      <c r="BK72" s="7">
        <v>5.01</v>
      </c>
      <c r="BL72" s="9">
        <v>6.11</v>
      </c>
      <c r="BM72" s="4">
        <v>8.64</v>
      </c>
      <c r="BN72" s="4">
        <v>13.85</v>
      </c>
      <c r="BO72" s="4">
        <v>3.24</v>
      </c>
      <c r="BP72" s="26">
        <v>1.81</v>
      </c>
      <c r="BQ72" s="25">
        <v>1.85</v>
      </c>
      <c r="BR72" s="53">
        <v>1.39</v>
      </c>
      <c r="BS72" s="53">
        <v>1.57</v>
      </c>
      <c r="BT72" s="54">
        <v>1.99</v>
      </c>
      <c r="BU72" s="53">
        <v>1.99</v>
      </c>
      <c r="BV72" s="54">
        <v>3.23</v>
      </c>
      <c r="BW72" s="55">
        <v>2.41</v>
      </c>
      <c r="BX72" s="53">
        <v>2.63</v>
      </c>
      <c r="BY72" s="53">
        <v>2.25</v>
      </c>
      <c r="BZ72" s="53">
        <v>5.74</v>
      </c>
      <c r="CA72" s="7">
        <v>3.06</v>
      </c>
      <c r="CB72" s="8">
        <v>2.36</v>
      </c>
      <c r="CC72" s="7">
        <v>3.52</v>
      </c>
      <c r="CD72" s="9">
        <v>5.15</v>
      </c>
      <c r="CE72" s="4">
        <v>8.61</v>
      </c>
      <c r="CF72" s="4">
        <v>12.36</v>
      </c>
      <c r="CG72" s="16">
        <v>26.7</v>
      </c>
      <c r="CH72" s="38">
        <v>28.37</v>
      </c>
      <c r="CI72" s="20">
        <v>31.88</v>
      </c>
      <c r="CJ72" s="18">
        <v>32.520000000000003</v>
      </c>
      <c r="CK72" s="17">
        <v>32.96</v>
      </c>
      <c r="CL72" s="19">
        <v>33.51</v>
      </c>
      <c r="CM72" s="17">
        <v>34.020000000000003</v>
      </c>
      <c r="CN72" s="19">
        <v>35.75</v>
      </c>
      <c r="CO72" s="18">
        <v>36.18</v>
      </c>
      <c r="CP72" s="17">
        <v>36.29</v>
      </c>
      <c r="CQ72" s="17">
        <v>36.880000000000003</v>
      </c>
      <c r="CR72" s="17">
        <v>38.56</v>
      </c>
      <c r="CS72" s="17">
        <v>40.76</v>
      </c>
      <c r="CT72" s="19">
        <v>43.48</v>
      </c>
      <c r="CU72" s="17">
        <v>43.22</v>
      </c>
      <c r="CV72" s="20">
        <v>40.840000000000003</v>
      </c>
      <c r="CW72" s="16">
        <v>39.630000000000003</v>
      </c>
      <c r="CX72" s="16">
        <v>37.14</v>
      </c>
      <c r="CY72" s="16">
        <v>26.55</v>
      </c>
      <c r="CZ72" s="38">
        <v>28.44</v>
      </c>
      <c r="DA72" s="20">
        <v>32.090000000000003</v>
      </c>
      <c r="DB72" s="17">
        <v>32.729999999999997</v>
      </c>
      <c r="DC72" s="17">
        <v>32.799999999999997</v>
      </c>
      <c r="DD72" s="19">
        <v>33.200000000000003</v>
      </c>
      <c r="DE72" s="17">
        <v>34.409999999999997</v>
      </c>
      <c r="DF72" s="19">
        <v>35.53</v>
      </c>
      <c r="DG72" s="18">
        <v>35.65</v>
      </c>
      <c r="DH72" s="17">
        <v>36.08</v>
      </c>
      <c r="DI72" s="17">
        <v>36.630000000000003</v>
      </c>
      <c r="DJ72" s="17">
        <v>39.31</v>
      </c>
      <c r="DK72" s="17">
        <v>40.29</v>
      </c>
      <c r="DL72" s="19">
        <v>42.77</v>
      </c>
      <c r="DM72" s="17">
        <v>42.88</v>
      </c>
      <c r="DN72" s="20">
        <v>40.98</v>
      </c>
      <c r="DO72" s="16">
        <v>39.549999999999997</v>
      </c>
      <c r="DP72" s="16">
        <v>37.58</v>
      </c>
      <c r="DQ72" s="16">
        <v>0</v>
      </c>
      <c r="DR72" s="20">
        <v>2</v>
      </c>
      <c r="DS72" s="20">
        <v>3</v>
      </c>
      <c r="DT72" s="17">
        <v>2</v>
      </c>
      <c r="DU72" s="17">
        <v>1</v>
      </c>
      <c r="DV72" s="17">
        <v>-3</v>
      </c>
      <c r="DW72" s="17">
        <v>-7</v>
      </c>
      <c r="DX72" s="17">
        <v>-9</v>
      </c>
      <c r="DY72" s="17">
        <v>-11</v>
      </c>
      <c r="DZ72" s="17">
        <v>-8</v>
      </c>
      <c r="EA72" s="17">
        <v>-4</v>
      </c>
      <c r="EB72" s="17">
        <v>1</v>
      </c>
      <c r="EC72" s="17">
        <v>9</v>
      </c>
      <c r="ED72" s="17">
        <v>11</v>
      </c>
      <c r="EE72" s="17">
        <v>10</v>
      </c>
      <c r="EF72" s="20">
        <v>7</v>
      </c>
      <c r="EG72" s="20">
        <v>6</v>
      </c>
      <c r="EH72" s="20">
        <v>6</v>
      </c>
      <c r="EJ72" s="129">
        <f t="shared" si="18"/>
        <v>-0.11000000000000032</v>
      </c>
      <c r="EK72" s="129">
        <f t="shared" si="19"/>
        <v>1.4100000000000001</v>
      </c>
      <c r="EL72" s="129">
        <f t="shared" si="20"/>
        <v>1.02</v>
      </c>
      <c r="EM72" s="129">
        <f t="shared" si="21"/>
        <v>0.74</v>
      </c>
      <c r="EN72" s="129">
        <f t="shared" si="22"/>
        <v>0.78999999999999981</v>
      </c>
      <c r="EO72" s="129">
        <f t="shared" si="23"/>
        <v>0.28000000000000003</v>
      </c>
      <c r="EP72" s="129">
        <f t="shared" si="24"/>
        <v>0.53999999999999981</v>
      </c>
      <c r="EQ72" s="129">
        <f t="shared" si="25"/>
        <v>-0.66999999999999993</v>
      </c>
      <c r="ER72" s="129">
        <f t="shared" si="26"/>
        <v>-1.4600000000000002</v>
      </c>
      <c r="ES72" s="129">
        <f t="shared" si="27"/>
        <v>-0.73</v>
      </c>
      <c r="ET72" s="129">
        <f t="shared" si="28"/>
        <v>0.37000000000000011</v>
      </c>
      <c r="EU72" s="129">
        <f t="shared" si="29"/>
        <v>-0.35000000000000053</v>
      </c>
      <c r="EV72" s="129">
        <f t="shared" si="30"/>
        <v>-0.66999999999999993</v>
      </c>
      <c r="EW72" s="129">
        <f t="shared" si="31"/>
        <v>0.66000000000000014</v>
      </c>
      <c r="EX72" s="129">
        <f t="shared" si="32"/>
        <v>1.4899999999999998</v>
      </c>
      <c r="EY72" s="129">
        <f t="shared" si="33"/>
        <v>0.96</v>
      </c>
      <c r="EZ72" s="129">
        <f t="shared" si="34"/>
        <v>3.0000000000001137E-2</v>
      </c>
      <c r="FA72" s="3" t="s">
        <v>17</v>
      </c>
      <c r="FB72" s="3">
        <v>29</v>
      </c>
      <c r="FC72" s="2">
        <v>19</v>
      </c>
      <c r="FD72" s="2">
        <v>18</v>
      </c>
    </row>
    <row r="73" spans="1:160" ht="14">
      <c r="A73" s="2" t="s">
        <v>1057</v>
      </c>
      <c r="B73" s="2" t="s">
        <v>1666</v>
      </c>
      <c r="C73" s="2">
        <v>15</v>
      </c>
      <c r="D73" s="2">
        <v>1</v>
      </c>
      <c r="E73" s="2">
        <v>51078652</v>
      </c>
      <c r="F73" s="2" t="s">
        <v>91</v>
      </c>
      <c r="G73" s="1" t="s">
        <v>1060</v>
      </c>
      <c r="H73" s="14"/>
      <c r="I73" s="1"/>
      <c r="J73" s="2">
        <v>152.9</v>
      </c>
      <c r="K73" s="2">
        <v>43</v>
      </c>
      <c r="L73" s="2" t="s">
        <v>167</v>
      </c>
      <c r="M73" s="2"/>
      <c r="N73" s="2" t="s">
        <v>99</v>
      </c>
      <c r="O73" s="2" t="s">
        <v>505</v>
      </c>
      <c r="P73" s="30"/>
      <c r="Q73" s="30"/>
      <c r="R73" s="30"/>
      <c r="S73" s="30"/>
      <c r="T73" s="3" t="s">
        <v>48</v>
      </c>
      <c r="U73" s="3">
        <v>25</v>
      </c>
      <c r="V73" s="2">
        <v>27</v>
      </c>
      <c r="W73" s="2">
        <v>18</v>
      </c>
      <c r="X73" s="2" t="s">
        <v>280</v>
      </c>
      <c r="Y73" s="33"/>
      <c r="Z73" s="3" t="s">
        <v>64</v>
      </c>
      <c r="AA73" s="3">
        <v>60</v>
      </c>
      <c r="AB73" s="2">
        <v>41</v>
      </c>
      <c r="AC73" s="2">
        <v>35</v>
      </c>
      <c r="AD73" s="2"/>
      <c r="AE73" s="33" t="s">
        <v>443</v>
      </c>
      <c r="AF73" s="12" t="s">
        <v>526</v>
      </c>
      <c r="AG73" s="12">
        <v>39</v>
      </c>
      <c r="AH73" s="13">
        <v>30</v>
      </c>
      <c r="AI73" s="13">
        <v>25</v>
      </c>
      <c r="AJ73" s="13"/>
      <c r="AK73" s="34" t="s">
        <v>180</v>
      </c>
      <c r="AL73" s="2" t="s">
        <v>239</v>
      </c>
      <c r="AM73" s="2" t="s">
        <v>118</v>
      </c>
      <c r="AN73" s="2" t="s">
        <v>606</v>
      </c>
      <c r="AO73" s="2" t="s">
        <v>120</v>
      </c>
      <c r="AP73" s="2" t="s">
        <v>87</v>
      </c>
      <c r="AQ73" s="1"/>
      <c r="AR73" s="2" t="s">
        <v>89</v>
      </c>
      <c r="AS73" s="1"/>
      <c r="AT73" s="2" t="s">
        <v>93</v>
      </c>
      <c r="AU73" s="14" t="s">
        <v>753</v>
      </c>
      <c r="AV73" s="14">
        <v>1</v>
      </c>
      <c r="AW73" s="127">
        <v>3.97</v>
      </c>
      <c r="AX73" s="105">
        <v>3.86</v>
      </c>
      <c r="AY73" s="109">
        <v>2.75</v>
      </c>
      <c r="AZ73" s="107">
        <v>2.39</v>
      </c>
      <c r="BA73" s="106">
        <v>3.24</v>
      </c>
      <c r="BB73" s="108">
        <v>1.93</v>
      </c>
      <c r="BC73" s="106">
        <v>1.1100000000000001</v>
      </c>
      <c r="BD73" s="108">
        <v>1.39</v>
      </c>
      <c r="BE73" s="107">
        <v>1.62</v>
      </c>
      <c r="BF73" s="106">
        <v>2.39</v>
      </c>
      <c r="BG73" s="106">
        <v>3.11</v>
      </c>
      <c r="BH73" s="106">
        <v>4.97</v>
      </c>
      <c r="BI73" s="106">
        <v>3.85</v>
      </c>
      <c r="BJ73" s="4">
        <v>3.12</v>
      </c>
      <c r="BK73" s="9">
        <v>4.6100000000000003</v>
      </c>
      <c r="BL73" s="9">
        <v>5.12</v>
      </c>
      <c r="BM73" s="4">
        <v>8.5299999999999994</v>
      </c>
      <c r="BN73" s="4">
        <v>13.07</v>
      </c>
      <c r="BO73" s="12">
        <v>2.93</v>
      </c>
      <c r="BP73" s="37">
        <v>4.13</v>
      </c>
      <c r="BQ73" s="25">
        <v>1.67</v>
      </c>
      <c r="BR73" s="53">
        <v>0.7</v>
      </c>
      <c r="BS73" s="53">
        <v>1.1100000000000001</v>
      </c>
      <c r="BT73" s="54">
        <v>1.3</v>
      </c>
      <c r="BU73" s="53">
        <v>1.61</v>
      </c>
      <c r="BV73" s="54">
        <v>2.36</v>
      </c>
      <c r="BW73" s="55">
        <v>2.11</v>
      </c>
      <c r="BX73" s="53">
        <v>2.78</v>
      </c>
      <c r="BY73" s="53">
        <v>3.24</v>
      </c>
      <c r="BZ73" s="53">
        <v>3.54</v>
      </c>
      <c r="CA73" s="7">
        <v>4.13</v>
      </c>
      <c r="CB73" s="4">
        <v>4.0599999999999996</v>
      </c>
      <c r="CC73" s="9">
        <v>5.03</v>
      </c>
      <c r="CD73" s="9">
        <v>4.72</v>
      </c>
      <c r="CE73" s="4">
        <v>8.67</v>
      </c>
      <c r="CF73" s="4">
        <v>12.82</v>
      </c>
      <c r="CG73" s="34">
        <v>24.56</v>
      </c>
      <c r="CH73" s="38">
        <v>28.44</v>
      </c>
      <c r="CI73" s="20">
        <v>31.2</v>
      </c>
      <c r="CJ73" s="18">
        <v>33.549999999999997</v>
      </c>
      <c r="CK73" s="17">
        <v>33.32</v>
      </c>
      <c r="CL73" s="19">
        <v>34.090000000000003</v>
      </c>
      <c r="CM73" s="17">
        <v>34.909999999999997</v>
      </c>
      <c r="CN73" s="19">
        <v>35.07</v>
      </c>
      <c r="CO73" s="18">
        <v>35.270000000000003</v>
      </c>
      <c r="CP73" s="17">
        <v>35.07</v>
      </c>
      <c r="CQ73" s="17">
        <v>36.36</v>
      </c>
      <c r="CR73" s="17">
        <v>38.54</v>
      </c>
      <c r="CS73" s="17">
        <v>40.54</v>
      </c>
      <c r="CT73" s="16">
        <v>41.37</v>
      </c>
      <c r="CU73" s="20">
        <v>41.1</v>
      </c>
      <c r="CV73" s="20">
        <v>43.48</v>
      </c>
      <c r="CW73" s="16">
        <v>41.08</v>
      </c>
      <c r="CX73" s="16">
        <v>41.21</v>
      </c>
      <c r="CY73" s="34">
        <v>24.69</v>
      </c>
      <c r="CZ73" s="38">
        <v>28.03</v>
      </c>
      <c r="DA73" s="20">
        <v>32.5</v>
      </c>
      <c r="DB73" s="17">
        <v>33.590000000000003</v>
      </c>
      <c r="DC73" s="17">
        <v>33.47</v>
      </c>
      <c r="DD73" s="19">
        <v>34.03</v>
      </c>
      <c r="DE73" s="17">
        <v>34.06</v>
      </c>
      <c r="DF73" s="19">
        <v>34.28</v>
      </c>
      <c r="DG73" s="18">
        <v>34.9</v>
      </c>
      <c r="DH73" s="17">
        <v>35.6</v>
      </c>
      <c r="DI73" s="17">
        <v>37.15</v>
      </c>
      <c r="DJ73" s="17">
        <v>38.42</v>
      </c>
      <c r="DK73" s="17">
        <v>40.33</v>
      </c>
      <c r="DL73" s="16">
        <v>42.24</v>
      </c>
      <c r="DM73" s="20">
        <v>41.44</v>
      </c>
      <c r="DN73" s="20">
        <v>44.08</v>
      </c>
      <c r="DO73" s="16">
        <v>42.05</v>
      </c>
      <c r="DP73" s="16">
        <v>41.52</v>
      </c>
      <c r="DQ73" s="34">
        <v>7</v>
      </c>
      <c r="DR73" s="20">
        <v>7</v>
      </c>
      <c r="DS73" s="20">
        <v>8</v>
      </c>
      <c r="DT73" s="17">
        <v>7</v>
      </c>
      <c r="DU73" s="17">
        <v>3</v>
      </c>
      <c r="DV73" s="17">
        <v>-3</v>
      </c>
      <c r="DW73" s="17">
        <v>-9</v>
      </c>
      <c r="DX73" s="17">
        <v>-12</v>
      </c>
      <c r="DY73" s="17">
        <v>-14</v>
      </c>
      <c r="DZ73" s="17">
        <v>-9</v>
      </c>
      <c r="EA73" s="17">
        <v>-1</v>
      </c>
      <c r="EB73" s="17">
        <v>1</v>
      </c>
      <c r="EC73" s="17">
        <v>9</v>
      </c>
      <c r="ED73" s="20">
        <v>9</v>
      </c>
      <c r="EE73" s="20">
        <v>7</v>
      </c>
      <c r="EF73" s="20">
        <v>4</v>
      </c>
      <c r="EG73" s="20">
        <v>4</v>
      </c>
      <c r="EH73" s="20">
        <v>2</v>
      </c>
      <c r="EJ73" s="129">
        <f t="shared" si="18"/>
        <v>1.04</v>
      </c>
      <c r="EK73" s="129">
        <f t="shared" si="19"/>
        <v>-0.27</v>
      </c>
      <c r="EL73" s="129">
        <f t="shared" si="20"/>
        <v>1.08</v>
      </c>
      <c r="EM73" s="129">
        <f t="shared" si="21"/>
        <v>1.6900000000000002</v>
      </c>
      <c r="EN73" s="129">
        <f t="shared" si="22"/>
        <v>2.13</v>
      </c>
      <c r="EO73" s="129">
        <f t="shared" si="23"/>
        <v>0.62999999999999989</v>
      </c>
      <c r="EP73" s="129">
        <f t="shared" si="24"/>
        <v>-0.5</v>
      </c>
      <c r="EQ73" s="129">
        <f t="shared" si="25"/>
        <v>-0.97</v>
      </c>
      <c r="ER73" s="129">
        <f t="shared" si="26"/>
        <v>-0.48999999999999977</v>
      </c>
      <c r="ES73" s="129">
        <f t="shared" si="27"/>
        <v>-0.38999999999999968</v>
      </c>
      <c r="ET73" s="129">
        <f t="shared" si="28"/>
        <v>-0.13000000000000034</v>
      </c>
      <c r="EU73" s="129">
        <f t="shared" si="29"/>
        <v>1.4299999999999997</v>
      </c>
      <c r="EV73" s="129">
        <f t="shared" si="30"/>
        <v>-0.2799999999999998</v>
      </c>
      <c r="EW73" s="129">
        <f t="shared" si="31"/>
        <v>-0.9399999999999995</v>
      </c>
      <c r="EX73" s="129">
        <f t="shared" si="32"/>
        <v>-0.41999999999999993</v>
      </c>
      <c r="EY73" s="129">
        <f t="shared" si="33"/>
        <v>0.40000000000000036</v>
      </c>
      <c r="EZ73" s="129">
        <f t="shared" si="34"/>
        <v>-0.14000000000000057</v>
      </c>
      <c r="FA73" s="3" t="s">
        <v>48</v>
      </c>
      <c r="FB73" s="3">
        <v>25</v>
      </c>
      <c r="FC73" s="2">
        <v>27</v>
      </c>
      <c r="FD73" s="2">
        <v>18</v>
      </c>
    </row>
    <row r="74" spans="1:160" ht="14">
      <c r="A74" s="2" t="s">
        <v>921</v>
      </c>
      <c r="B74" s="2" t="s">
        <v>1666</v>
      </c>
      <c r="C74" s="2">
        <v>13</v>
      </c>
      <c r="D74" s="2">
        <v>3</v>
      </c>
      <c r="E74" s="2">
        <v>51646428</v>
      </c>
      <c r="F74" s="2" t="s">
        <v>91</v>
      </c>
      <c r="G74" s="1" t="s">
        <v>153</v>
      </c>
      <c r="H74" s="14"/>
      <c r="I74" s="1"/>
      <c r="J74" s="2">
        <v>157</v>
      </c>
      <c r="K74" s="2">
        <v>43.7</v>
      </c>
      <c r="L74" s="2" t="s">
        <v>167</v>
      </c>
      <c r="M74" s="2"/>
      <c r="N74" s="2" t="s">
        <v>99</v>
      </c>
      <c r="O74" s="2" t="s">
        <v>264</v>
      </c>
      <c r="P74" s="30" t="s">
        <v>598</v>
      </c>
      <c r="Q74" s="30"/>
      <c r="R74" s="30"/>
      <c r="S74" s="30"/>
      <c r="T74" s="3" t="s">
        <v>6</v>
      </c>
      <c r="U74" s="3">
        <v>33</v>
      </c>
      <c r="V74" s="2">
        <v>26</v>
      </c>
      <c r="W74" s="2">
        <v>18</v>
      </c>
      <c r="X74" s="2" t="s">
        <v>280</v>
      </c>
      <c r="Y74" s="33"/>
      <c r="Z74" s="3" t="s">
        <v>137</v>
      </c>
      <c r="AA74" s="3">
        <v>68</v>
      </c>
      <c r="AB74" s="2">
        <v>37</v>
      </c>
      <c r="AC74" s="2">
        <v>35</v>
      </c>
      <c r="AD74" s="2"/>
      <c r="AE74" s="33" t="s">
        <v>443</v>
      </c>
      <c r="AF74" s="12" t="s">
        <v>116</v>
      </c>
      <c r="AG74" s="12">
        <v>53</v>
      </c>
      <c r="AH74" s="13">
        <v>35</v>
      </c>
      <c r="AI74" s="13">
        <v>29</v>
      </c>
      <c r="AJ74" s="13"/>
      <c r="AK74" s="34" t="s">
        <v>180</v>
      </c>
      <c r="AL74" s="2" t="s">
        <v>177</v>
      </c>
      <c r="AM74" s="2" t="s">
        <v>288</v>
      </c>
      <c r="AN74" s="2" t="s">
        <v>226</v>
      </c>
      <c r="AO74" s="2" t="s">
        <v>513</v>
      </c>
      <c r="AP74" s="2" t="s">
        <v>87</v>
      </c>
      <c r="AQ74" s="1"/>
      <c r="AR74" s="2" t="s">
        <v>89</v>
      </c>
      <c r="AS74" s="1"/>
      <c r="AT74" s="2" t="s">
        <v>93</v>
      </c>
      <c r="AU74" s="14" t="s">
        <v>854</v>
      </c>
      <c r="AV74" s="14">
        <v>1</v>
      </c>
      <c r="AW74" s="104">
        <v>4.2</v>
      </c>
      <c r="AX74" s="105">
        <v>3.86</v>
      </c>
      <c r="AY74" s="109">
        <v>2.92</v>
      </c>
      <c r="AZ74" s="107">
        <v>3.11</v>
      </c>
      <c r="BA74" s="106">
        <v>2.62</v>
      </c>
      <c r="BB74" s="108">
        <v>1.51</v>
      </c>
      <c r="BC74" s="106">
        <v>1.17</v>
      </c>
      <c r="BD74" s="108">
        <v>1.05</v>
      </c>
      <c r="BE74" s="107">
        <v>1.79</v>
      </c>
      <c r="BF74" s="106">
        <v>1.88</v>
      </c>
      <c r="BG74" s="106">
        <v>4.53</v>
      </c>
      <c r="BH74" s="106">
        <v>3.38</v>
      </c>
      <c r="BI74" s="106">
        <v>2.95</v>
      </c>
      <c r="BJ74" s="8">
        <v>3.86</v>
      </c>
      <c r="BK74" s="7">
        <v>5.52</v>
      </c>
      <c r="BL74" s="9">
        <v>7.08</v>
      </c>
      <c r="BM74" s="4">
        <v>15.23</v>
      </c>
      <c r="BN74" s="4">
        <v>19.2</v>
      </c>
      <c r="BO74" s="4">
        <v>3.96</v>
      </c>
      <c r="BP74" s="26">
        <v>3.74</v>
      </c>
      <c r="BQ74" s="25">
        <v>1.56</v>
      </c>
      <c r="BR74" s="53">
        <v>0.62</v>
      </c>
      <c r="BS74" s="53">
        <v>1.22</v>
      </c>
      <c r="BT74" s="54">
        <v>1.49</v>
      </c>
      <c r="BU74" s="53">
        <v>1.24</v>
      </c>
      <c r="BV74" s="54">
        <v>2.11</v>
      </c>
      <c r="BW74" s="55">
        <v>2.62</v>
      </c>
      <c r="BX74" s="53">
        <v>3.11</v>
      </c>
      <c r="BY74" s="53">
        <v>4.29</v>
      </c>
      <c r="BZ74" s="53">
        <v>2.88</v>
      </c>
      <c r="CA74" s="7">
        <v>1.69</v>
      </c>
      <c r="CB74" s="8">
        <v>4.62</v>
      </c>
      <c r="CC74" s="7">
        <v>6.73</v>
      </c>
      <c r="CD74" s="9">
        <v>8.84</v>
      </c>
      <c r="CE74" s="4">
        <v>13.89</v>
      </c>
      <c r="CF74" s="4">
        <v>20.149999999999999</v>
      </c>
      <c r="CG74" s="16">
        <v>27.67</v>
      </c>
      <c r="CH74" s="38">
        <v>31.3</v>
      </c>
      <c r="CI74" s="20">
        <v>33.479999999999997</v>
      </c>
      <c r="CJ74" s="18">
        <v>35.119999999999997</v>
      </c>
      <c r="CK74" s="17">
        <v>36.729999999999997</v>
      </c>
      <c r="CL74" s="19">
        <v>37.28</v>
      </c>
      <c r="CM74" s="17">
        <v>38.04</v>
      </c>
      <c r="CN74" s="19">
        <v>37.94</v>
      </c>
      <c r="CO74" s="18">
        <v>39.36</v>
      </c>
      <c r="CP74" s="17">
        <v>39.22</v>
      </c>
      <c r="CQ74" s="17">
        <v>41.87</v>
      </c>
      <c r="CR74" s="17">
        <v>42.62</v>
      </c>
      <c r="CS74" s="17">
        <v>42.18</v>
      </c>
      <c r="CT74" s="19">
        <v>45.53</v>
      </c>
      <c r="CU74" s="17">
        <v>48.72</v>
      </c>
      <c r="CV74" s="20">
        <v>47.62</v>
      </c>
      <c r="CW74" s="16">
        <v>42.55</v>
      </c>
      <c r="CX74" s="16">
        <v>40.14</v>
      </c>
      <c r="CY74" s="16">
        <v>27.06</v>
      </c>
      <c r="CZ74" s="38">
        <v>31.55</v>
      </c>
      <c r="DA74" s="20">
        <v>33.33</v>
      </c>
      <c r="DB74" s="17">
        <v>35.22</v>
      </c>
      <c r="DC74" s="17">
        <v>36.46</v>
      </c>
      <c r="DD74" s="19">
        <v>37.21</v>
      </c>
      <c r="DE74" s="17">
        <v>37.06</v>
      </c>
      <c r="DF74" s="19">
        <v>37.729999999999997</v>
      </c>
      <c r="DG74" s="18">
        <v>39.29</v>
      </c>
      <c r="DH74" s="17">
        <v>40.11</v>
      </c>
      <c r="DI74" s="17">
        <v>41.82</v>
      </c>
      <c r="DJ74" s="17">
        <v>42.35</v>
      </c>
      <c r="DK74" s="17">
        <v>42.11</v>
      </c>
      <c r="DL74" s="19">
        <v>45.55</v>
      </c>
      <c r="DM74" s="17">
        <v>48.75</v>
      </c>
      <c r="DN74" s="20">
        <v>46.94</v>
      </c>
      <c r="DO74" s="16">
        <v>42.66</v>
      </c>
      <c r="DP74" s="16">
        <v>40.26</v>
      </c>
      <c r="DQ74" s="16">
        <v>4</v>
      </c>
      <c r="DR74" s="20">
        <v>4</v>
      </c>
      <c r="DS74" s="20">
        <v>6</v>
      </c>
      <c r="DT74" s="17">
        <v>5</v>
      </c>
      <c r="DU74" s="17">
        <v>1</v>
      </c>
      <c r="DV74" s="17">
        <v>-6</v>
      </c>
      <c r="DW74" s="17">
        <v>-11</v>
      </c>
      <c r="DX74" s="17">
        <v>-13</v>
      </c>
      <c r="DY74" s="17">
        <v>-12</v>
      </c>
      <c r="DZ74" s="17">
        <v>-4</v>
      </c>
      <c r="EA74" s="17">
        <v>4</v>
      </c>
      <c r="EB74" s="17">
        <v>9</v>
      </c>
      <c r="EC74" s="17">
        <v>12</v>
      </c>
      <c r="ED74" s="17">
        <v>12</v>
      </c>
      <c r="EE74" s="17">
        <v>10</v>
      </c>
      <c r="EF74" s="20">
        <v>4</v>
      </c>
      <c r="EG74" s="20">
        <v>2</v>
      </c>
      <c r="EH74" s="20">
        <v>0</v>
      </c>
      <c r="EJ74" s="129">
        <f t="shared" si="18"/>
        <v>0.24000000000000021</v>
      </c>
      <c r="EK74" s="129">
        <f t="shared" si="19"/>
        <v>0.11999999999999966</v>
      </c>
      <c r="EL74" s="129">
        <f t="shared" si="20"/>
        <v>1.3599999999999999</v>
      </c>
      <c r="EM74" s="129">
        <f t="shared" si="21"/>
        <v>2.4899999999999998</v>
      </c>
      <c r="EN74" s="129">
        <f t="shared" si="22"/>
        <v>1.4000000000000001</v>
      </c>
      <c r="EO74" s="129">
        <f t="shared" si="23"/>
        <v>2.0000000000000018E-2</v>
      </c>
      <c r="EP74" s="129">
        <f t="shared" si="24"/>
        <v>-7.0000000000000062E-2</v>
      </c>
      <c r="EQ74" s="129">
        <f t="shared" si="25"/>
        <v>-1.0599999999999998</v>
      </c>
      <c r="ER74" s="129">
        <f t="shared" si="26"/>
        <v>-0.83000000000000007</v>
      </c>
      <c r="ES74" s="129">
        <f t="shared" si="27"/>
        <v>-1.23</v>
      </c>
      <c r="ET74" s="129">
        <f t="shared" si="28"/>
        <v>0.24000000000000021</v>
      </c>
      <c r="EU74" s="129">
        <f t="shared" si="29"/>
        <v>0.5</v>
      </c>
      <c r="EV74" s="129">
        <f t="shared" si="30"/>
        <v>1.2600000000000002</v>
      </c>
      <c r="EW74" s="129">
        <f t="shared" si="31"/>
        <v>-0.76000000000000023</v>
      </c>
      <c r="EX74" s="129">
        <f t="shared" si="32"/>
        <v>-1.2100000000000009</v>
      </c>
      <c r="EY74" s="129">
        <f t="shared" si="33"/>
        <v>-1.7599999999999998</v>
      </c>
      <c r="EZ74" s="129">
        <f t="shared" si="34"/>
        <v>1.3399999999999999</v>
      </c>
      <c r="FA74" s="3" t="s">
        <v>6</v>
      </c>
      <c r="FB74" s="3">
        <v>33</v>
      </c>
      <c r="FC74" s="2">
        <v>26</v>
      </c>
      <c r="FD74" s="2">
        <v>18</v>
      </c>
    </row>
    <row r="75" spans="1:160" ht="14">
      <c r="A75" s="2" t="s">
        <v>1355</v>
      </c>
      <c r="B75" s="2" t="s">
        <v>1666</v>
      </c>
      <c r="C75" s="2">
        <v>21</v>
      </c>
      <c r="D75" s="2">
        <v>8</v>
      </c>
      <c r="E75" s="2">
        <v>50286373</v>
      </c>
      <c r="F75" s="2" t="s">
        <v>91</v>
      </c>
      <c r="G75" s="1" t="s">
        <v>445</v>
      </c>
      <c r="H75" s="15" t="s">
        <v>95</v>
      </c>
      <c r="I75" s="1">
        <v>3</v>
      </c>
      <c r="J75" s="2">
        <v>165.8</v>
      </c>
      <c r="K75" s="2">
        <v>51.2</v>
      </c>
      <c r="L75" s="2" t="s">
        <v>167</v>
      </c>
      <c r="M75" s="2"/>
      <c r="N75" s="2" t="s">
        <v>99</v>
      </c>
      <c r="O75" s="2" t="s">
        <v>264</v>
      </c>
      <c r="P75" s="30" t="s">
        <v>1356</v>
      </c>
      <c r="Q75" s="30"/>
      <c r="R75" s="30"/>
      <c r="S75" s="30"/>
      <c r="T75" s="3" t="s">
        <v>48</v>
      </c>
      <c r="U75" s="3">
        <v>22</v>
      </c>
      <c r="V75" s="2">
        <v>20</v>
      </c>
      <c r="W75" s="2">
        <v>18</v>
      </c>
      <c r="X75" s="2" t="s">
        <v>442</v>
      </c>
      <c r="Y75" s="33"/>
      <c r="Z75" s="3" t="s">
        <v>115</v>
      </c>
      <c r="AA75" s="3">
        <v>66</v>
      </c>
      <c r="AB75" s="2">
        <v>48</v>
      </c>
      <c r="AC75" s="2">
        <v>55</v>
      </c>
      <c r="AD75" s="2"/>
      <c r="AE75" s="33" t="s">
        <v>443</v>
      </c>
      <c r="AF75" s="12" t="s">
        <v>116</v>
      </c>
      <c r="AG75" s="12">
        <v>64</v>
      </c>
      <c r="AH75" s="13">
        <v>48</v>
      </c>
      <c r="AI75" s="13">
        <v>41</v>
      </c>
      <c r="AJ75" s="13"/>
      <c r="AK75" s="34" t="s">
        <v>180</v>
      </c>
      <c r="AL75" s="2" t="s">
        <v>341</v>
      </c>
      <c r="AM75" s="2" t="s">
        <v>403</v>
      </c>
      <c r="AN75" s="2" t="s">
        <v>119</v>
      </c>
      <c r="AO75" s="2" t="s">
        <v>444</v>
      </c>
      <c r="AP75" s="2" t="s">
        <v>87</v>
      </c>
      <c r="AQ75" s="1" t="s">
        <v>176</v>
      </c>
      <c r="AR75" s="2" t="s">
        <v>89</v>
      </c>
      <c r="AS75" s="1" t="s">
        <v>108</v>
      </c>
      <c r="AT75" s="2" t="s">
        <v>93</v>
      </c>
      <c r="AU75" s="14" t="s">
        <v>446</v>
      </c>
      <c r="AV75" s="14">
        <v>1</v>
      </c>
      <c r="AW75" s="104">
        <v>4.22</v>
      </c>
      <c r="AX75" s="114">
        <v>2.87</v>
      </c>
      <c r="AY75" s="115">
        <v>2.8</v>
      </c>
      <c r="AZ75" s="107">
        <v>2.71</v>
      </c>
      <c r="BA75" s="106">
        <v>0.97</v>
      </c>
      <c r="BB75" s="108">
        <v>1.32</v>
      </c>
      <c r="BC75" s="106">
        <v>0</v>
      </c>
      <c r="BD75" s="108">
        <v>0</v>
      </c>
      <c r="BE75" s="107">
        <v>0</v>
      </c>
      <c r="BF75" s="106">
        <v>1.85</v>
      </c>
      <c r="BG75" s="106">
        <v>6.12</v>
      </c>
      <c r="BH75" s="106">
        <v>6.21</v>
      </c>
      <c r="BI75" s="106">
        <v>3.67</v>
      </c>
      <c r="BJ75" s="8">
        <v>2.87</v>
      </c>
      <c r="BK75" s="7">
        <v>5.24</v>
      </c>
      <c r="BL75" s="9">
        <v>8.4499999999999993</v>
      </c>
      <c r="BM75" s="4">
        <v>11.53</v>
      </c>
      <c r="BN75" s="4">
        <v>13.89</v>
      </c>
      <c r="BO75" s="4">
        <v>4.4000000000000004</v>
      </c>
      <c r="BP75" s="39">
        <v>0</v>
      </c>
      <c r="BQ75" s="5">
        <v>0</v>
      </c>
      <c r="BR75" s="7">
        <v>1.89</v>
      </c>
      <c r="BS75" s="7">
        <v>2.0099999999999998</v>
      </c>
      <c r="BT75" s="8">
        <v>2.2400000000000002</v>
      </c>
      <c r="BU75" s="7">
        <v>1.89</v>
      </c>
      <c r="BV75" s="8">
        <v>1.69</v>
      </c>
      <c r="BW75" s="6">
        <v>2.61</v>
      </c>
      <c r="BX75" s="7">
        <v>3.36</v>
      </c>
      <c r="BY75" s="7">
        <v>5.22</v>
      </c>
      <c r="BZ75" s="7">
        <v>6.23</v>
      </c>
      <c r="CA75" s="7">
        <v>3.44</v>
      </c>
      <c r="CB75" s="8">
        <v>3.52</v>
      </c>
      <c r="CC75" s="7">
        <v>6.25</v>
      </c>
      <c r="CD75" s="9">
        <v>6.86</v>
      </c>
      <c r="CE75" s="4">
        <v>9.51</v>
      </c>
      <c r="CF75" s="4">
        <v>13.33</v>
      </c>
      <c r="CG75" s="16">
        <v>30.41</v>
      </c>
      <c r="CH75" s="40">
        <v>32.18</v>
      </c>
      <c r="CI75" s="23">
        <v>35.28</v>
      </c>
      <c r="CJ75" s="18">
        <v>35.25</v>
      </c>
      <c r="CK75" s="17">
        <v>37.090000000000003</v>
      </c>
      <c r="CL75" s="19">
        <v>37.69</v>
      </c>
      <c r="CM75" s="17">
        <v>39.049999999999997</v>
      </c>
      <c r="CN75" s="19">
        <v>40.33</v>
      </c>
      <c r="CO75" s="18">
        <v>41.22</v>
      </c>
      <c r="CP75" s="17">
        <v>41.84</v>
      </c>
      <c r="CQ75" s="17">
        <v>41.01</v>
      </c>
      <c r="CR75" s="17">
        <v>44.55</v>
      </c>
      <c r="CS75" s="17">
        <v>47.09</v>
      </c>
      <c r="CT75" s="19">
        <v>48.73</v>
      </c>
      <c r="CU75" s="17">
        <v>49.04</v>
      </c>
      <c r="CV75" s="20">
        <v>49.64</v>
      </c>
      <c r="CW75" s="16">
        <v>46.21</v>
      </c>
      <c r="CX75" s="16">
        <v>49.26</v>
      </c>
      <c r="CY75" s="16">
        <v>30.32</v>
      </c>
      <c r="CZ75" s="40">
        <v>34.450000000000003</v>
      </c>
      <c r="DA75" s="23">
        <v>37.6</v>
      </c>
      <c r="DB75" s="17">
        <v>37.950000000000003</v>
      </c>
      <c r="DC75" s="17">
        <v>37.590000000000003</v>
      </c>
      <c r="DD75" s="19">
        <v>37.409999999999997</v>
      </c>
      <c r="DE75" s="17">
        <v>39.130000000000003</v>
      </c>
      <c r="DF75" s="19">
        <v>40.5</v>
      </c>
      <c r="DG75" s="18">
        <v>41.78</v>
      </c>
      <c r="DH75" s="17">
        <v>41.19</v>
      </c>
      <c r="DI75" s="17">
        <v>40.94</v>
      </c>
      <c r="DJ75" s="17">
        <v>43.82</v>
      </c>
      <c r="DK75" s="17">
        <v>47.03</v>
      </c>
      <c r="DL75" s="19">
        <v>46.73</v>
      </c>
      <c r="DM75" s="17">
        <v>47.78</v>
      </c>
      <c r="DN75" s="20">
        <v>49.31</v>
      </c>
      <c r="DO75" s="16">
        <v>45.79</v>
      </c>
      <c r="DP75" s="16">
        <v>48.44</v>
      </c>
      <c r="DQ75" s="16">
        <v>8</v>
      </c>
      <c r="DR75" s="23">
        <v>8</v>
      </c>
      <c r="DS75" s="23">
        <v>6</v>
      </c>
      <c r="DT75" s="17">
        <v>0</v>
      </c>
      <c r="DU75" s="17">
        <v>-1</v>
      </c>
      <c r="DV75" s="17">
        <v>-11</v>
      </c>
      <c r="DW75" s="17">
        <v>-13</v>
      </c>
      <c r="DX75" s="17">
        <v>-12</v>
      </c>
      <c r="DY75" s="17">
        <v>-12</v>
      </c>
      <c r="DZ75" s="17">
        <v>-3</v>
      </c>
      <c r="EA75" s="17">
        <v>6</v>
      </c>
      <c r="EB75" s="17">
        <v>17</v>
      </c>
      <c r="EC75" s="17">
        <v>26</v>
      </c>
      <c r="ED75" s="17">
        <v>23</v>
      </c>
      <c r="EE75" s="17">
        <v>21</v>
      </c>
      <c r="EF75" s="20">
        <v>14</v>
      </c>
      <c r="EG75" s="20">
        <v>12</v>
      </c>
      <c r="EH75" s="20">
        <v>9</v>
      </c>
      <c r="EJ75" s="129">
        <f t="shared" si="18"/>
        <v>-0.1800000000000006</v>
      </c>
      <c r="EK75" s="129">
        <f t="shared" si="19"/>
        <v>2.87</v>
      </c>
      <c r="EL75" s="129">
        <f t="shared" si="20"/>
        <v>2.8</v>
      </c>
      <c r="EM75" s="129">
        <f t="shared" si="21"/>
        <v>0.82000000000000006</v>
      </c>
      <c r="EN75" s="129">
        <f t="shared" si="22"/>
        <v>-1.0399999999999998</v>
      </c>
      <c r="EO75" s="129">
        <f t="shared" si="23"/>
        <v>-0.92000000000000015</v>
      </c>
      <c r="EP75" s="129">
        <f t="shared" si="24"/>
        <v>-1.89</v>
      </c>
      <c r="EQ75" s="129">
        <f t="shared" si="25"/>
        <v>-1.69</v>
      </c>
      <c r="ER75" s="129">
        <f t="shared" si="26"/>
        <v>-2.61</v>
      </c>
      <c r="ES75" s="129">
        <f t="shared" si="27"/>
        <v>-1.5099999999999998</v>
      </c>
      <c r="ET75" s="129">
        <f t="shared" si="28"/>
        <v>0.90000000000000036</v>
      </c>
      <c r="EU75" s="129">
        <f t="shared" si="29"/>
        <v>-2.0000000000000462E-2</v>
      </c>
      <c r="EV75" s="129">
        <f t="shared" si="30"/>
        <v>0.22999999999999998</v>
      </c>
      <c r="EW75" s="129">
        <f t="shared" si="31"/>
        <v>-0.64999999999999991</v>
      </c>
      <c r="EX75" s="129">
        <f t="shared" si="32"/>
        <v>-1.0099999999999998</v>
      </c>
      <c r="EY75" s="129">
        <f t="shared" si="33"/>
        <v>1.589999999999999</v>
      </c>
      <c r="EZ75" s="129">
        <f t="shared" si="34"/>
        <v>2.0199999999999996</v>
      </c>
      <c r="FA75" s="3" t="s">
        <v>48</v>
      </c>
      <c r="FB75" s="3">
        <v>22</v>
      </c>
      <c r="FC75" s="2">
        <v>20</v>
      </c>
      <c r="FD75" s="2">
        <v>18</v>
      </c>
    </row>
    <row r="76" spans="1:160" ht="14">
      <c r="A76" s="2" t="s">
        <v>987</v>
      </c>
      <c r="B76" s="2" t="s">
        <v>1666</v>
      </c>
      <c r="C76" s="2">
        <v>18</v>
      </c>
      <c r="D76" s="2">
        <v>0</v>
      </c>
      <c r="E76" s="2">
        <v>43367058</v>
      </c>
      <c r="F76" s="2" t="s">
        <v>91</v>
      </c>
      <c r="G76" s="1" t="s">
        <v>753</v>
      </c>
      <c r="H76" s="14"/>
      <c r="I76" s="1"/>
      <c r="J76" s="2">
        <v>165.8</v>
      </c>
      <c r="K76" s="2">
        <v>45.8</v>
      </c>
      <c r="L76" s="2" t="s">
        <v>167</v>
      </c>
      <c r="M76" s="2"/>
      <c r="N76" s="2" t="s">
        <v>158</v>
      </c>
      <c r="O76" s="2" t="s">
        <v>577</v>
      </c>
      <c r="P76" s="30" t="s">
        <v>168</v>
      </c>
      <c r="Q76" s="30"/>
      <c r="R76" s="30"/>
      <c r="S76" s="30"/>
      <c r="T76" s="3" t="s">
        <v>701</v>
      </c>
      <c r="U76" s="3">
        <v>27</v>
      </c>
      <c r="V76" s="2">
        <v>19</v>
      </c>
      <c r="W76" s="2">
        <v>18</v>
      </c>
      <c r="X76" s="2" t="s">
        <v>206</v>
      </c>
      <c r="Y76" s="33" t="s">
        <v>839</v>
      </c>
      <c r="Z76" s="3" t="s">
        <v>704</v>
      </c>
      <c r="AA76" s="3">
        <v>44</v>
      </c>
      <c r="AB76" s="2">
        <v>27</v>
      </c>
      <c r="AC76" s="2">
        <v>10</v>
      </c>
      <c r="AD76" s="2"/>
      <c r="AE76" s="33" t="s">
        <v>152</v>
      </c>
      <c r="AF76" s="12"/>
      <c r="AG76" s="12"/>
      <c r="AH76" s="13"/>
      <c r="AI76" s="13"/>
      <c r="AJ76" s="13"/>
      <c r="AK76" s="34"/>
      <c r="AL76" s="2" t="s">
        <v>83</v>
      </c>
      <c r="AM76" s="2" t="s">
        <v>409</v>
      </c>
      <c r="AN76" s="2" t="s">
        <v>870</v>
      </c>
      <c r="AO76" s="2" t="s">
        <v>775</v>
      </c>
      <c r="AP76" s="2" t="s">
        <v>87</v>
      </c>
      <c r="AQ76" s="1"/>
      <c r="AR76" s="2" t="s">
        <v>89</v>
      </c>
      <c r="AS76" s="1"/>
      <c r="AT76" s="2" t="s">
        <v>93</v>
      </c>
      <c r="AU76" s="14" t="s">
        <v>989</v>
      </c>
      <c r="AV76" s="14">
        <v>1</v>
      </c>
      <c r="AW76" s="104">
        <v>2.9</v>
      </c>
      <c r="AX76" s="105">
        <v>2.2799999999999998</v>
      </c>
      <c r="AY76" s="109">
        <v>2.27</v>
      </c>
      <c r="AZ76" s="105">
        <v>1.37</v>
      </c>
      <c r="BA76" s="109">
        <v>1.1200000000000001</v>
      </c>
      <c r="BB76" s="104">
        <v>1.76</v>
      </c>
      <c r="BC76" s="106">
        <v>1.5</v>
      </c>
      <c r="BD76" s="108">
        <v>0.76</v>
      </c>
      <c r="BE76" s="107">
        <v>2.06</v>
      </c>
      <c r="BF76" s="106">
        <v>2.3199999999999998</v>
      </c>
      <c r="BG76" s="106">
        <v>1.89</v>
      </c>
      <c r="BH76" s="106">
        <v>4.3099999999999996</v>
      </c>
      <c r="BI76" s="106">
        <v>1.05</v>
      </c>
      <c r="BJ76" s="8">
        <v>1.58</v>
      </c>
      <c r="BK76" s="7">
        <v>3.96</v>
      </c>
      <c r="BL76" s="9">
        <v>4.75</v>
      </c>
      <c r="BM76" s="4">
        <v>8.3000000000000007</v>
      </c>
      <c r="BN76" s="4">
        <v>11.78</v>
      </c>
      <c r="BO76" s="4">
        <v>2.83</v>
      </c>
      <c r="BP76" s="26">
        <v>2.0499999999999998</v>
      </c>
      <c r="BQ76" s="25">
        <v>0.88</v>
      </c>
      <c r="BR76" s="25">
        <v>0.12</v>
      </c>
      <c r="BS76" s="25">
        <v>1.25</v>
      </c>
      <c r="BT76" s="12">
        <v>1.87</v>
      </c>
      <c r="BU76" s="53">
        <v>0.87</v>
      </c>
      <c r="BV76" s="54">
        <v>1.49</v>
      </c>
      <c r="BW76" s="55">
        <v>1.87</v>
      </c>
      <c r="BX76" s="53">
        <v>3.81</v>
      </c>
      <c r="BY76" s="53">
        <v>5.35</v>
      </c>
      <c r="BZ76" s="53">
        <v>5.55</v>
      </c>
      <c r="CA76" s="7">
        <v>2.17</v>
      </c>
      <c r="CB76" s="8">
        <v>2.08</v>
      </c>
      <c r="CC76" s="7">
        <v>3.87</v>
      </c>
      <c r="CD76" s="9">
        <v>5.35</v>
      </c>
      <c r="CE76" s="4">
        <v>9.43</v>
      </c>
      <c r="CF76" s="4">
        <v>11.76</v>
      </c>
      <c r="CG76" s="16">
        <v>27.98</v>
      </c>
      <c r="CH76" s="38">
        <v>32.130000000000003</v>
      </c>
      <c r="CI76" s="20">
        <v>35.43</v>
      </c>
      <c r="CJ76" s="38">
        <v>36.96</v>
      </c>
      <c r="CK76" s="20">
        <v>36.31</v>
      </c>
      <c r="CL76" s="16">
        <v>37.159999999999997</v>
      </c>
      <c r="CM76" s="17">
        <v>38.29</v>
      </c>
      <c r="CN76" s="19">
        <v>38.729999999999997</v>
      </c>
      <c r="CO76" s="18">
        <v>38.68</v>
      </c>
      <c r="CP76" s="17">
        <v>38.880000000000003</v>
      </c>
      <c r="CQ76" s="17">
        <v>40.700000000000003</v>
      </c>
      <c r="CR76" s="17">
        <v>40.57</v>
      </c>
      <c r="CS76" s="17">
        <v>45.49</v>
      </c>
      <c r="CT76" s="19">
        <v>45.39</v>
      </c>
      <c r="CU76" s="17">
        <v>45.08</v>
      </c>
      <c r="CV76" s="20">
        <v>42.46</v>
      </c>
      <c r="CW76" s="16">
        <v>40.549999999999997</v>
      </c>
      <c r="CX76" s="16">
        <v>41.86</v>
      </c>
      <c r="CY76" s="16">
        <v>27.89</v>
      </c>
      <c r="CZ76" s="38">
        <v>32.450000000000003</v>
      </c>
      <c r="DA76" s="20">
        <v>35.46</v>
      </c>
      <c r="DB76" s="20">
        <v>36.42</v>
      </c>
      <c r="DC76" s="20">
        <v>36.32</v>
      </c>
      <c r="DD76" s="16">
        <v>37.47</v>
      </c>
      <c r="DE76" s="17">
        <v>37.65</v>
      </c>
      <c r="DF76" s="19">
        <v>38.29</v>
      </c>
      <c r="DG76" s="18">
        <v>37.44</v>
      </c>
      <c r="DH76" s="17">
        <v>38.619999999999997</v>
      </c>
      <c r="DI76" s="17">
        <v>40.46</v>
      </c>
      <c r="DJ76" s="17">
        <v>41.1</v>
      </c>
      <c r="DK76" s="17">
        <v>46.39</v>
      </c>
      <c r="DL76" s="19">
        <v>45.1</v>
      </c>
      <c r="DM76" s="17">
        <v>45.5</v>
      </c>
      <c r="DN76" s="20">
        <v>43.48</v>
      </c>
      <c r="DO76" s="16">
        <v>40.29</v>
      </c>
      <c r="DP76" s="16">
        <v>41.14</v>
      </c>
      <c r="DQ76" s="16">
        <v>0</v>
      </c>
      <c r="DR76" s="20">
        <v>0</v>
      </c>
      <c r="DS76" s="20">
        <v>1</v>
      </c>
      <c r="DT76" s="20">
        <v>1</v>
      </c>
      <c r="DU76" s="20">
        <v>0</v>
      </c>
      <c r="DV76" s="20">
        <v>-1</v>
      </c>
      <c r="DW76" s="17">
        <v>-4</v>
      </c>
      <c r="DX76" s="17">
        <v>-8</v>
      </c>
      <c r="DY76" s="17">
        <v>-12</v>
      </c>
      <c r="DZ76" s="17">
        <v>-17</v>
      </c>
      <c r="EA76" s="17">
        <v>-24</v>
      </c>
      <c r="EB76" s="17">
        <v>-27</v>
      </c>
      <c r="EC76" s="17">
        <v>-28</v>
      </c>
      <c r="ED76" s="17">
        <v>-22</v>
      </c>
      <c r="EE76" s="17">
        <v>-18</v>
      </c>
      <c r="EF76" s="20">
        <v>-14</v>
      </c>
      <c r="EG76" s="20">
        <v>-12</v>
      </c>
      <c r="EH76" s="20">
        <v>-16</v>
      </c>
      <c r="EJ76" s="129">
        <f t="shared" si="18"/>
        <v>6.999999999999984E-2</v>
      </c>
      <c r="EK76" s="129">
        <f t="shared" si="19"/>
        <v>0.22999999999999998</v>
      </c>
      <c r="EL76" s="129">
        <f t="shared" si="20"/>
        <v>1.3900000000000001</v>
      </c>
      <c r="EM76" s="129">
        <f t="shared" si="21"/>
        <v>1.25</v>
      </c>
      <c r="EN76" s="129">
        <f t="shared" si="22"/>
        <v>-0.12999999999999989</v>
      </c>
      <c r="EO76" s="129">
        <f t="shared" si="23"/>
        <v>-0.1100000000000001</v>
      </c>
      <c r="EP76" s="129">
        <f t="shared" si="24"/>
        <v>0.63</v>
      </c>
      <c r="EQ76" s="129">
        <f t="shared" si="25"/>
        <v>-0.73</v>
      </c>
      <c r="ER76" s="129">
        <f t="shared" si="26"/>
        <v>0.18999999999999995</v>
      </c>
      <c r="ES76" s="129">
        <f t="shared" si="27"/>
        <v>-1.4900000000000002</v>
      </c>
      <c r="ET76" s="129">
        <f t="shared" si="28"/>
        <v>-3.46</v>
      </c>
      <c r="EU76" s="129">
        <f t="shared" si="29"/>
        <v>-1.2400000000000002</v>
      </c>
      <c r="EV76" s="129">
        <f t="shared" si="30"/>
        <v>-1.1199999999999999</v>
      </c>
      <c r="EW76" s="129">
        <f t="shared" si="31"/>
        <v>-0.5</v>
      </c>
      <c r="EX76" s="129">
        <f t="shared" si="32"/>
        <v>8.9999999999999858E-2</v>
      </c>
      <c r="EY76" s="129">
        <f t="shared" si="33"/>
        <v>-0.59999999999999964</v>
      </c>
      <c r="EZ76" s="129">
        <f t="shared" si="34"/>
        <v>-1.129999999999999</v>
      </c>
      <c r="FA76" s="3" t="s">
        <v>701</v>
      </c>
      <c r="FB76" s="3">
        <v>27</v>
      </c>
      <c r="FC76" s="2">
        <v>19</v>
      </c>
      <c r="FD76" s="2">
        <v>18</v>
      </c>
    </row>
    <row r="77" spans="1:160" ht="14">
      <c r="A77" s="2" t="s">
        <v>1618</v>
      </c>
      <c r="B77" s="2" t="s">
        <v>1666</v>
      </c>
      <c r="C77" s="2">
        <v>15</v>
      </c>
      <c r="D77" s="2">
        <v>9</v>
      </c>
      <c r="E77" s="2">
        <v>51280354</v>
      </c>
      <c r="F77" s="2" t="s">
        <v>91</v>
      </c>
      <c r="G77" s="1" t="s">
        <v>814</v>
      </c>
      <c r="H77" s="14"/>
      <c r="I77" s="1"/>
      <c r="J77" s="2">
        <v>165.7</v>
      </c>
      <c r="K77" s="2">
        <v>45.4</v>
      </c>
      <c r="L77" s="2" t="s">
        <v>167</v>
      </c>
      <c r="M77" s="2"/>
      <c r="N77" s="2" t="s">
        <v>158</v>
      </c>
      <c r="O77" s="2" t="s">
        <v>80</v>
      </c>
      <c r="P77" s="30"/>
      <c r="Q77" s="30"/>
      <c r="R77" s="30"/>
      <c r="S77" s="30"/>
      <c r="T77" s="3" t="s">
        <v>6</v>
      </c>
      <c r="U77" s="3">
        <v>26</v>
      </c>
      <c r="V77" s="2">
        <v>22</v>
      </c>
      <c r="W77" s="2">
        <v>19</v>
      </c>
      <c r="X77" s="2" t="s">
        <v>1162</v>
      </c>
      <c r="Y77" s="33"/>
      <c r="Z77" s="3" t="s">
        <v>260</v>
      </c>
      <c r="AA77" s="3">
        <v>53</v>
      </c>
      <c r="AB77" s="2">
        <v>33</v>
      </c>
      <c r="AC77" s="2">
        <v>23</v>
      </c>
      <c r="AD77" s="2"/>
      <c r="AE77" s="33" t="s">
        <v>88</v>
      </c>
      <c r="AF77" s="12" t="s">
        <v>261</v>
      </c>
      <c r="AG77" s="12">
        <v>22</v>
      </c>
      <c r="AH77" s="13">
        <v>14</v>
      </c>
      <c r="AI77" s="13">
        <v>10</v>
      </c>
      <c r="AJ77" s="13"/>
      <c r="AK77" s="34" t="s">
        <v>108</v>
      </c>
      <c r="AL77" s="2" t="s">
        <v>247</v>
      </c>
      <c r="AM77" s="2" t="s">
        <v>409</v>
      </c>
      <c r="AN77" s="2" t="s">
        <v>429</v>
      </c>
      <c r="AO77" s="2" t="s">
        <v>302</v>
      </c>
      <c r="AP77" s="2" t="s">
        <v>87</v>
      </c>
      <c r="AQ77" s="1"/>
      <c r="AR77" s="2" t="s">
        <v>89</v>
      </c>
      <c r="AS77" s="1"/>
      <c r="AT77" s="2" t="s">
        <v>93</v>
      </c>
      <c r="AU77" s="14" t="s">
        <v>1621</v>
      </c>
      <c r="AV77" s="14">
        <v>1</v>
      </c>
      <c r="AW77" s="104">
        <v>3.78</v>
      </c>
      <c r="AX77" s="105">
        <v>1.83</v>
      </c>
      <c r="AY77" s="109">
        <v>2.17</v>
      </c>
      <c r="AZ77" s="107">
        <v>1.66</v>
      </c>
      <c r="BA77" s="106">
        <v>1.66</v>
      </c>
      <c r="BB77" s="108">
        <v>1.39</v>
      </c>
      <c r="BC77" s="106">
        <v>1.07</v>
      </c>
      <c r="BD77" s="108">
        <v>1.67</v>
      </c>
      <c r="BE77" s="107">
        <v>1.28</v>
      </c>
      <c r="BF77" s="106">
        <v>3.74</v>
      </c>
      <c r="BG77" s="106">
        <v>6.44</v>
      </c>
      <c r="BH77" s="106">
        <v>7.08</v>
      </c>
      <c r="BI77" s="106">
        <v>3.17</v>
      </c>
      <c r="BJ77" s="8">
        <v>4.1100000000000003</v>
      </c>
      <c r="BK77" s="9">
        <v>4.13</v>
      </c>
      <c r="BL77" s="9">
        <v>5.44</v>
      </c>
      <c r="BM77" s="4">
        <v>8.48</v>
      </c>
      <c r="BN77" s="4">
        <v>15.61</v>
      </c>
      <c r="BO77" s="4">
        <v>3.69</v>
      </c>
      <c r="BP77" s="26">
        <v>2.0099999999999998</v>
      </c>
      <c r="BQ77" s="25">
        <v>1.54</v>
      </c>
      <c r="BR77" s="53">
        <v>0.35</v>
      </c>
      <c r="BS77" s="53">
        <v>1.69</v>
      </c>
      <c r="BT77" s="54">
        <v>1.25</v>
      </c>
      <c r="BU77" s="53">
        <v>1.25</v>
      </c>
      <c r="BV77" s="54">
        <v>1.45</v>
      </c>
      <c r="BW77" s="55">
        <v>1.78</v>
      </c>
      <c r="BX77" s="53">
        <v>2.89</v>
      </c>
      <c r="BY77" s="53">
        <v>6.32</v>
      </c>
      <c r="BZ77" s="53">
        <v>5.85</v>
      </c>
      <c r="CA77" s="7">
        <v>3.12</v>
      </c>
      <c r="CB77" s="8">
        <v>3.62</v>
      </c>
      <c r="CC77" s="9">
        <v>4.78</v>
      </c>
      <c r="CD77" s="9">
        <v>6.51</v>
      </c>
      <c r="CE77" s="4">
        <v>9.7799999999999994</v>
      </c>
      <c r="CF77" s="4">
        <v>15.81</v>
      </c>
      <c r="CG77" s="16">
        <v>25.89</v>
      </c>
      <c r="CH77" s="38">
        <v>28.52</v>
      </c>
      <c r="CI77" s="20">
        <v>30.25</v>
      </c>
      <c r="CJ77" s="18">
        <v>32.06</v>
      </c>
      <c r="CK77" s="17">
        <v>33.42</v>
      </c>
      <c r="CL77" s="19">
        <v>33.24</v>
      </c>
      <c r="CM77" s="17">
        <v>33.880000000000003</v>
      </c>
      <c r="CN77" s="19">
        <v>33.549999999999997</v>
      </c>
      <c r="CO77" s="18">
        <v>32.94</v>
      </c>
      <c r="CP77" s="17">
        <v>35.15</v>
      </c>
      <c r="CQ77" s="17">
        <v>36.770000000000003</v>
      </c>
      <c r="CR77" s="17">
        <v>37.39</v>
      </c>
      <c r="CS77" s="17">
        <v>40.44</v>
      </c>
      <c r="CT77" s="19">
        <v>42.24</v>
      </c>
      <c r="CU77" s="20">
        <v>42.96</v>
      </c>
      <c r="CV77" s="20">
        <v>41.5</v>
      </c>
      <c r="CW77" s="16">
        <v>40.520000000000003</v>
      </c>
      <c r="CX77" s="16">
        <v>37.97</v>
      </c>
      <c r="CY77" s="16">
        <v>25.76</v>
      </c>
      <c r="CZ77" s="38">
        <v>28.05</v>
      </c>
      <c r="DA77" s="20">
        <v>30.36</v>
      </c>
      <c r="DB77" s="17">
        <v>33.21</v>
      </c>
      <c r="DC77" s="17">
        <v>33.619999999999997</v>
      </c>
      <c r="DD77" s="19">
        <v>33.81</v>
      </c>
      <c r="DE77" s="17">
        <v>33.24</v>
      </c>
      <c r="DF77" s="19">
        <v>32.590000000000003</v>
      </c>
      <c r="DG77" s="18">
        <v>32.21</v>
      </c>
      <c r="DH77" s="17">
        <v>34.92</v>
      </c>
      <c r="DI77" s="17">
        <v>36.270000000000003</v>
      </c>
      <c r="DJ77" s="17">
        <v>37.42</v>
      </c>
      <c r="DK77" s="17">
        <v>40.43</v>
      </c>
      <c r="DL77" s="19">
        <v>42.05</v>
      </c>
      <c r="DM77" s="20">
        <v>43.7</v>
      </c>
      <c r="DN77" s="20">
        <v>41.78</v>
      </c>
      <c r="DO77" s="16">
        <v>40.85</v>
      </c>
      <c r="DP77" s="16">
        <v>38.1</v>
      </c>
      <c r="DQ77" s="16">
        <v>4</v>
      </c>
      <c r="DR77" s="20">
        <v>4</v>
      </c>
      <c r="DS77" s="20">
        <v>3</v>
      </c>
      <c r="DT77" s="17">
        <v>2</v>
      </c>
      <c r="DU77" s="17">
        <v>-2</v>
      </c>
      <c r="DV77" s="17">
        <v>-8</v>
      </c>
      <c r="DW77" s="17">
        <v>-14</v>
      </c>
      <c r="DX77" s="17">
        <v>-18</v>
      </c>
      <c r="DY77" s="17">
        <v>-23</v>
      </c>
      <c r="DZ77" s="17">
        <v>-21</v>
      </c>
      <c r="EA77" s="17">
        <v>-17</v>
      </c>
      <c r="EB77" s="17">
        <v>-17</v>
      </c>
      <c r="EC77" s="17">
        <v>-14</v>
      </c>
      <c r="ED77" s="17">
        <v>-11</v>
      </c>
      <c r="EE77" s="20">
        <v>-7</v>
      </c>
      <c r="EF77" s="20">
        <v>-7</v>
      </c>
      <c r="EG77" s="20">
        <v>-9</v>
      </c>
      <c r="EH77" s="20">
        <v>-12</v>
      </c>
      <c r="EJ77" s="129">
        <f t="shared" si="18"/>
        <v>8.9999999999999858E-2</v>
      </c>
      <c r="EK77" s="129">
        <f t="shared" si="19"/>
        <v>-0.17999999999999972</v>
      </c>
      <c r="EL77" s="129">
        <f t="shared" si="20"/>
        <v>0.62999999999999989</v>
      </c>
      <c r="EM77" s="129">
        <f t="shared" si="21"/>
        <v>1.31</v>
      </c>
      <c r="EN77" s="129">
        <f t="shared" si="22"/>
        <v>-3.0000000000000027E-2</v>
      </c>
      <c r="EO77" s="129">
        <f t="shared" si="23"/>
        <v>0.1399999999999999</v>
      </c>
      <c r="EP77" s="129">
        <f t="shared" si="24"/>
        <v>-0.17999999999999994</v>
      </c>
      <c r="EQ77" s="129">
        <f t="shared" si="25"/>
        <v>0.21999999999999997</v>
      </c>
      <c r="ER77" s="129">
        <f t="shared" si="26"/>
        <v>-0.5</v>
      </c>
      <c r="ES77" s="129">
        <f t="shared" si="27"/>
        <v>0.85000000000000009</v>
      </c>
      <c r="ET77" s="129">
        <f t="shared" si="28"/>
        <v>0.12000000000000011</v>
      </c>
      <c r="EU77" s="129">
        <f t="shared" si="29"/>
        <v>1.2300000000000004</v>
      </c>
      <c r="EV77" s="129">
        <f t="shared" si="30"/>
        <v>4.9999999999999822E-2</v>
      </c>
      <c r="EW77" s="129">
        <f t="shared" si="31"/>
        <v>0.49000000000000021</v>
      </c>
      <c r="EX77" s="129">
        <f t="shared" si="32"/>
        <v>-0.65000000000000036</v>
      </c>
      <c r="EY77" s="129">
        <f t="shared" si="33"/>
        <v>-1.0699999999999994</v>
      </c>
      <c r="EZ77" s="129">
        <f t="shared" si="34"/>
        <v>-1.2999999999999989</v>
      </c>
      <c r="FA77" s="3" t="s">
        <v>6</v>
      </c>
      <c r="FB77" s="3">
        <v>26</v>
      </c>
      <c r="FC77" s="2">
        <v>22</v>
      </c>
      <c r="FD77" s="2">
        <v>19</v>
      </c>
    </row>
    <row r="78" spans="1:160" ht="14">
      <c r="A78" s="2" t="s">
        <v>1608</v>
      </c>
      <c r="B78" s="2" t="s">
        <v>1666</v>
      </c>
      <c r="C78" s="2">
        <v>14</v>
      </c>
      <c r="D78" s="2">
        <v>8</v>
      </c>
      <c r="E78" s="2">
        <v>49614163</v>
      </c>
      <c r="F78" s="2" t="s">
        <v>91</v>
      </c>
      <c r="G78" s="1" t="s">
        <v>1611</v>
      </c>
      <c r="H78" s="14"/>
      <c r="I78" s="1"/>
      <c r="J78" s="2">
        <v>165.8</v>
      </c>
      <c r="K78" s="2">
        <v>58</v>
      </c>
      <c r="L78" s="2" t="s">
        <v>167</v>
      </c>
      <c r="M78" s="2"/>
      <c r="N78" s="2" t="s">
        <v>99</v>
      </c>
      <c r="O78" s="2" t="s">
        <v>505</v>
      </c>
      <c r="P78" s="30"/>
      <c r="Q78" s="30"/>
      <c r="R78" s="30"/>
      <c r="S78" s="30"/>
      <c r="T78" s="3" t="s">
        <v>6</v>
      </c>
      <c r="U78" s="3">
        <v>31</v>
      </c>
      <c r="V78" s="2">
        <v>24</v>
      </c>
      <c r="W78" s="2">
        <v>19</v>
      </c>
      <c r="X78" s="2" t="s">
        <v>1610</v>
      </c>
      <c r="Y78" s="33"/>
      <c r="Z78" s="3" t="s">
        <v>137</v>
      </c>
      <c r="AA78" s="3">
        <v>65</v>
      </c>
      <c r="AB78" s="2">
        <v>49</v>
      </c>
      <c r="AC78" s="2">
        <v>45</v>
      </c>
      <c r="AD78" s="2"/>
      <c r="AE78" s="33" t="s">
        <v>443</v>
      </c>
      <c r="AF78" s="12" t="s">
        <v>116</v>
      </c>
      <c r="AG78" s="12">
        <v>45</v>
      </c>
      <c r="AH78" s="13">
        <v>31</v>
      </c>
      <c r="AI78" s="13">
        <v>26</v>
      </c>
      <c r="AJ78" s="13"/>
      <c r="AK78" s="34" t="s">
        <v>197</v>
      </c>
      <c r="AL78" s="2" t="s">
        <v>869</v>
      </c>
      <c r="AM78" s="2" t="s">
        <v>139</v>
      </c>
      <c r="AN78" s="2" t="s">
        <v>1585</v>
      </c>
      <c r="AO78" s="2" t="s">
        <v>775</v>
      </c>
      <c r="AP78" s="2" t="s">
        <v>87</v>
      </c>
      <c r="AQ78" s="1"/>
      <c r="AR78" s="2" t="s">
        <v>89</v>
      </c>
      <c r="AS78" s="1"/>
      <c r="AT78" s="2" t="s">
        <v>93</v>
      </c>
      <c r="AU78" s="14" t="s">
        <v>1612</v>
      </c>
      <c r="AV78" s="14">
        <v>1</v>
      </c>
      <c r="AW78" s="104">
        <v>3.45</v>
      </c>
      <c r="AX78" s="105">
        <v>1.89</v>
      </c>
      <c r="AY78" s="109">
        <v>1.57</v>
      </c>
      <c r="AZ78" s="107">
        <v>1.74</v>
      </c>
      <c r="BA78" s="106">
        <v>1.88</v>
      </c>
      <c r="BB78" s="108">
        <v>1.76</v>
      </c>
      <c r="BC78" s="106">
        <v>0.28000000000000003</v>
      </c>
      <c r="BD78" s="108">
        <v>0.9</v>
      </c>
      <c r="BE78" s="107">
        <v>1.78</v>
      </c>
      <c r="BF78" s="106">
        <v>2.4900000000000002</v>
      </c>
      <c r="BG78" s="106">
        <v>4.7</v>
      </c>
      <c r="BH78" s="106">
        <v>4.7300000000000004</v>
      </c>
      <c r="BI78" s="106">
        <v>2.17</v>
      </c>
      <c r="BJ78" s="8">
        <v>2.08</v>
      </c>
      <c r="BK78" s="7">
        <v>3.98</v>
      </c>
      <c r="BL78" s="9">
        <v>5.63</v>
      </c>
      <c r="BM78" s="4">
        <v>9.57</v>
      </c>
      <c r="BN78" s="4">
        <v>14.76</v>
      </c>
      <c r="BO78" s="4">
        <v>2.93</v>
      </c>
      <c r="BP78" s="26">
        <v>1.5</v>
      </c>
      <c r="BQ78" s="25">
        <v>0.45</v>
      </c>
      <c r="BR78" s="53">
        <v>0</v>
      </c>
      <c r="BS78" s="53">
        <v>0</v>
      </c>
      <c r="BT78" s="54">
        <v>1.99</v>
      </c>
      <c r="BU78" s="53">
        <v>2.44</v>
      </c>
      <c r="BV78" s="54">
        <v>1.69</v>
      </c>
      <c r="BW78" s="55">
        <v>2.12</v>
      </c>
      <c r="BX78" s="53">
        <v>3.05</v>
      </c>
      <c r="BY78" s="53">
        <v>4.2699999999999996</v>
      </c>
      <c r="BZ78" s="53">
        <v>4.37</v>
      </c>
      <c r="CA78" s="7">
        <v>0</v>
      </c>
      <c r="CB78" s="8">
        <v>1.94</v>
      </c>
      <c r="CC78" s="7">
        <v>4.22</v>
      </c>
      <c r="CD78" s="9">
        <v>5.8</v>
      </c>
      <c r="CE78" s="4">
        <v>9.58</v>
      </c>
      <c r="CF78" s="4">
        <v>13.13</v>
      </c>
      <c r="CG78" s="16">
        <v>28.27</v>
      </c>
      <c r="CH78" s="38">
        <v>31.19</v>
      </c>
      <c r="CI78" s="20">
        <v>33.96</v>
      </c>
      <c r="CJ78" s="18">
        <v>35.18</v>
      </c>
      <c r="CK78" s="17">
        <v>35.549999999999997</v>
      </c>
      <c r="CL78" s="19">
        <v>36.14</v>
      </c>
      <c r="CM78" s="17">
        <v>36.770000000000003</v>
      </c>
      <c r="CN78" s="19">
        <v>36.630000000000003</v>
      </c>
      <c r="CO78" s="18">
        <v>38.44</v>
      </c>
      <c r="CP78" s="17">
        <v>38.61</v>
      </c>
      <c r="CQ78" s="17">
        <v>42.41</v>
      </c>
      <c r="CR78" s="17">
        <v>42.55</v>
      </c>
      <c r="CS78" s="17">
        <v>47.58</v>
      </c>
      <c r="CT78" s="19">
        <v>48.8</v>
      </c>
      <c r="CU78" s="17">
        <v>51.2</v>
      </c>
      <c r="CV78" s="20">
        <v>46.7</v>
      </c>
      <c r="CW78" s="16">
        <v>45.53</v>
      </c>
      <c r="CX78" s="16">
        <v>39.51</v>
      </c>
      <c r="CY78" s="16">
        <v>28.55</v>
      </c>
      <c r="CZ78" s="38">
        <v>31.25</v>
      </c>
      <c r="DA78" s="20">
        <v>34.57</v>
      </c>
      <c r="DB78" s="17">
        <v>35.86</v>
      </c>
      <c r="DC78" s="17">
        <v>35.479999999999997</v>
      </c>
      <c r="DD78" s="19">
        <v>35.9</v>
      </c>
      <c r="DE78" s="17">
        <v>36.97</v>
      </c>
      <c r="DF78" s="19">
        <v>35.68</v>
      </c>
      <c r="DG78" s="18">
        <v>37.78</v>
      </c>
      <c r="DH78" s="17">
        <v>37.29</v>
      </c>
      <c r="DI78" s="17">
        <v>42.19</v>
      </c>
      <c r="DJ78" s="17">
        <v>42.83</v>
      </c>
      <c r="DK78" s="17">
        <v>47.6</v>
      </c>
      <c r="DL78" s="19">
        <v>48.54</v>
      </c>
      <c r="DM78" s="17">
        <v>51.08</v>
      </c>
      <c r="DN78" s="20">
        <v>46.09</v>
      </c>
      <c r="DO78" s="16">
        <v>45.2</v>
      </c>
      <c r="DP78" s="16">
        <v>38.39</v>
      </c>
      <c r="DQ78" s="16">
        <v>0</v>
      </c>
      <c r="DR78" s="20">
        <v>2</v>
      </c>
      <c r="DS78" s="20">
        <v>3</v>
      </c>
      <c r="DT78" s="17">
        <v>0</v>
      </c>
      <c r="DU78" s="17">
        <v>-3</v>
      </c>
      <c r="DV78" s="17">
        <v>-7</v>
      </c>
      <c r="DW78" s="17">
        <v>-11</v>
      </c>
      <c r="DX78" s="17">
        <v>-11</v>
      </c>
      <c r="DY78" s="17">
        <v>-13</v>
      </c>
      <c r="DZ78" s="17">
        <v>-6</v>
      </c>
      <c r="EA78" s="17">
        <v>5</v>
      </c>
      <c r="EB78" s="17">
        <v>16</v>
      </c>
      <c r="EC78" s="17">
        <v>22</v>
      </c>
      <c r="ED78" s="17">
        <v>20</v>
      </c>
      <c r="EE78" s="17">
        <v>20</v>
      </c>
      <c r="EF78" s="20">
        <v>10</v>
      </c>
      <c r="EG78" s="20">
        <v>10</v>
      </c>
      <c r="EH78" s="20">
        <v>8</v>
      </c>
      <c r="EJ78" s="129">
        <f t="shared" si="18"/>
        <v>0.52</v>
      </c>
      <c r="EK78" s="129">
        <f t="shared" si="19"/>
        <v>0.3899999999999999</v>
      </c>
      <c r="EL78" s="129">
        <f t="shared" si="20"/>
        <v>1.1200000000000001</v>
      </c>
      <c r="EM78" s="129">
        <f t="shared" si="21"/>
        <v>1.74</v>
      </c>
      <c r="EN78" s="129">
        <f t="shared" si="22"/>
        <v>1.88</v>
      </c>
      <c r="EO78" s="129">
        <f t="shared" si="23"/>
        <v>-0.22999999999999998</v>
      </c>
      <c r="EP78" s="129">
        <f t="shared" si="24"/>
        <v>-2.16</v>
      </c>
      <c r="EQ78" s="129">
        <f t="shared" si="25"/>
        <v>-0.78999999999999992</v>
      </c>
      <c r="ER78" s="129">
        <f t="shared" si="26"/>
        <v>-0.34000000000000008</v>
      </c>
      <c r="ES78" s="129">
        <f t="shared" si="27"/>
        <v>-0.55999999999999961</v>
      </c>
      <c r="ET78" s="129">
        <f t="shared" si="28"/>
        <v>0.4300000000000006</v>
      </c>
      <c r="EU78" s="129">
        <f t="shared" si="29"/>
        <v>0.36000000000000032</v>
      </c>
      <c r="EV78" s="129">
        <f t="shared" si="30"/>
        <v>2.17</v>
      </c>
      <c r="EW78" s="129">
        <f t="shared" si="31"/>
        <v>0.14000000000000012</v>
      </c>
      <c r="EX78" s="129">
        <f t="shared" si="32"/>
        <v>-0.23999999999999977</v>
      </c>
      <c r="EY78" s="129">
        <f t="shared" si="33"/>
        <v>-0.16999999999999993</v>
      </c>
      <c r="EZ78" s="129">
        <f t="shared" si="34"/>
        <v>-9.9999999999997868E-3</v>
      </c>
      <c r="FA78" s="3" t="s">
        <v>6</v>
      </c>
      <c r="FB78" s="3">
        <v>31</v>
      </c>
      <c r="FC78" s="2">
        <v>24</v>
      </c>
      <c r="FD78" s="2">
        <v>19</v>
      </c>
    </row>
    <row r="79" spans="1:160" ht="14">
      <c r="A79" s="2" t="s">
        <v>1541</v>
      </c>
      <c r="B79" s="2" t="s">
        <v>1667</v>
      </c>
      <c r="C79" s="2">
        <v>18</v>
      </c>
      <c r="D79" s="2">
        <v>6</v>
      </c>
      <c r="E79" s="2">
        <v>50842533</v>
      </c>
      <c r="F79" s="2" t="s">
        <v>91</v>
      </c>
      <c r="G79" s="1" t="s">
        <v>782</v>
      </c>
      <c r="H79" s="14"/>
      <c r="I79" s="1"/>
      <c r="J79" s="2">
        <v>165</v>
      </c>
      <c r="K79" s="2">
        <v>49.9</v>
      </c>
      <c r="L79" s="2" t="s">
        <v>167</v>
      </c>
      <c r="M79" s="2"/>
      <c r="N79" s="2" t="s">
        <v>238</v>
      </c>
      <c r="O79" s="2" t="s">
        <v>114</v>
      </c>
      <c r="P79" s="30" t="s">
        <v>168</v>
      </c>
      <c r="Q79" s="30"/>
      <c r="R79" s="30"/>
      <c r="S79" s="30"/>
      <c r="T79" s="3" t="s">
        <v>6</v>
      </c>
      <c r="U79" s="3">
        <v>25</v>
      </c>
      <c r="V79" s="2">
        <v>23</v>
      </c>
      <c r="W79" s="2">
        <v>19</v>
      </c>
      <c r="X79" s="2" t="s">
        <v>1543</v>
      </c>
      <c r="Y79" s="33"/>
      <c r="Z79" s="3" t="s">
        <v>81</v>
      </c>
      <c r="AA79" s="3">
        <v>55</v>
      </c>
      <c r="AB79" s="2">
        <v>44</v>
      </c>
      <c r="AC79" s="2">
        <v>42</v>
      </c>
      <c r="AD79" s="2"/>
      <c r="AE79" s="33" t="s">
        <v>209</v>
      </c>
      <c r="AF79" s="12" t="s">
        <v>126</v>
      </c>
      <c r="AG79" s="12">
        <v>71</v>
      </c>
      <c r="AH79" s="13">
        <v>51</v>
      </c>
      <c r="AI79" s="13">
        <v>30</v>
      </c>
      <c r="AJ79" s="13"/>
      <c r="AK79" s="34" t="s">
        <v>152</v>
      </c>
      <c r="AL79" s="2" t="s">
        <v>1046</v>
      </c>
      <c r="AM79" s="2" t="s">
        <v>251</v>
      </c>
      <c r="AN79" s="2" t="s">
        <v>342</v>
      </c>
      <c r="AO79" s="2" t="s">
        <v>1544</v>
      </c>
      <c r="AP79" s="2" t="s">
        <v>87</v>
      </c>
      <c r="AQ79" s="1"/>
      <c r="AR79" s="2" t="s">
        <v>89</v>
      </c>
      <c r="AS79" s="1"/>
      <c r="AT79" s="2" t="s">
        <v>93</v>
      </c>
      <c r="AU79" s="14" t="s">
        <v>1081</v>
      </c>
      <c r="AV79" s="14">
        <v>1</v>
      </c>
      <c r="AW79" s="104">
        <v>3.65</v>
      </c>
      <c r="AX79" s="107">
        <v>3.33</v>
      </c>
      <c r="AY79" s="106">
        <v>4.3099999999999996</v>
      </c>
      <c r="AZ79" s="107">
        <v>2.87</v>
      </c>
      <c r="BA79" s="106">
        <v>2.9</v>
      </c>
      <c r="BB79" s="108">
        <v>1.24</v>
      </c>
      <c r="BC79" s="106">
        <v>0</v>
      </c>
      <c r="BD79" s="108">
        <v>0</v>
      </c>
      <c r="BE79" s="107">
        <v>0.28000000000000003</v>
      </c>
      <c r="BF79" s="106">
        <v>2.86</v>
      </c>
      <c r="BG79" s="106">
        <v>3.07</v>
      </c>
      <c r="BH79" s="106">
        <v>4.05</v>
      </c>
      <c r="BI79" s="106">
        <v>1.69</v>
      </c>
      <c r="BJ79" s="8">
        <v>2.59</v>
      </c>
      <c r="BK79" s="7">
        <v>4.6399999999999997</v>
      </c>
      <c r="BL79" s="9">
        <v>5.84</v>
      </c>
      <c r="BM79" s="4">
        <v>9.89</v>
      </c>
      <c r="BN79" s="4">
        <v>19.09</v>
      </c>
      <c r="BO79" s="4">
        <v>2.93</v>
      </c>
      <c r="BP79" s="55">
        <v>2.67</v>
      </c>
      <c r="BQ79" s="53">
        <v>1.42</v>
      </c>
      <c r="BR79" s="53">
        <v>0.7</v>
      </c>
      <c r="BS79" s="53">
        <v>0.95</v>
      </c>
      <c r="BT79" s="54">
        <v>1.99</v>
      </c>
      <c r="BU79" s="53">
        <v>2.4900000000000002</v>
      </c>
      <c r="BV79" s="54">
        <v>2.4900000000000002</v>
      </c>
      <c r="BW79" s="55">
        <v>3.25</v>
      </c>
      <c r="BX79" s="53">
        <v>3.54</v>
      </c>
      <c r="BY79" s="53">
        <v>2.94</v>
      </c>
      <c r="BZ79" s="53">
        <v>0</v>
      </c>
      <c r="CA79" s="7">
        <v>1.85</v>
      </c>
      <c r="CB79" s="8">
        <v>2.69</v>
      </c>
      <c r="CC79" s="7">
        <v>4.3499999999999996</v>
      </c>
      <c r="CD79" s="9">
        <v>6.06</v>
      </c>
      <c r="CE79" s="4">
        <v>8.7799999999999994</v>
      </c>
      <c r="CF79" s="4">
        <v>19.420000000000002</v>
      </c>
      <c r="CG79" s="16">
        <v>28.28</v>
      </c>
      <c r="CH79" s="18">
        <v>30.84</v>
      </c>
      <c r="CI79" s="17">
        <v>32.36</v>
      </c>
      <c r="CJ79" s="18">
        <v>35.04</v>
      </c>
      <c r="CK79" s="17">
        <v>37.24</v>
      </c>
      <c r="CL79" s="19">
        <v>38.21</v>
      </c>
      <c r="CM79" s="17">
        <v>40.46</v>
      </c>
      <c r="CN79" s="19">
        <v>40.56</v>
      </c>
      <c r="CO79" s="18">
        <v>40.71</v>
      </c>
      <c r="CP79" s="17">
        <v>40.97</v>
      </c>
      <c r="CQ79" s="17">
        <v>42.31</v>
      </c>
      <c r="CR79" s="17">
        <v>43.53</v>
      </c>
      <c r="CS79" s="17">
        <v>47.3</v>
      </c>
      <c r="CT79" s="19">
        <v>46.71</v>
      </c>
      <c r="CU79" s="17">
        <v>48.82</v>
      </c>
      <c r="CV79" s="20">
        <v>44.35</v>
      </c>
      <c r="CW79" s="16">
        <v>42.24</v>
      </c>
      <c r="CX79" s="16">
        <v>41.05</v>
      </c>
      <c r="CY79" s="16">
        <v>27.85</v>
      </c>
      <c r="CZ79" s="18">
        <v>31.33</v>
      </c>
      <c r="DA79" s="17">
        <v>33.869999999999997</v>
      </c>
      <c r="DB79" s="17">
        <v>35.630000000000003</v>
      </c>
      <c r="DC79" s="17">
        <v>37.270000000000003</v>
      </c>
      <c r="DD79" s="19">
        <v>37.47</v>
      </c>
      <c r="DE79" s="17">
        <v>39.11</v>
      </c>
      <c r="DF79" s="19">
        <v>39.130000000000003</v>
      </c>
      <c r="DG79" s="18">
        <v>39.86</v>
      </c>
      <c r="DH79" s="17">
        <v>41.02</v>
      </c>
      <c r="DI79" s="17">
        <v>42.08</v>
      </c>
      <c r="DJ79" s="17">
        <v>43.18</v>
      </c>
      <c r="DK79" s="17">
        <v>46.06</v>
      </c>
      <c r="DL79" s="19">
        <v>46.03</v>
      </c>
      <c r="DM79" s="17">
        <v>48.78</v>
      </c>
      <c r="DN79" s="20">
        <v>44.27</v>
      </c>
      <c r="DO79" s="16">
        <v>42.07</v>
      </c>
      <c r="DP79" s="16">
        <v>41.33</v>
      </c>
      <c r="DQ79" s="16">
        <v>0</v>
      </c>
      <c r="DR79" s="17">
        <v>0</v>
      </c>
      <c r="DS79" s="17">
        <v>0</v>
      </c>
      <c r="DT79" s="17">
        <v>1</v>
      </c>
      <c r="DU79" s="17">
        <v>-1</v>
      </c>
      <c r="DV79" s="17">
        <v>-4</v>
      </c>
      <c r="DW79" s="17">
        <v>-5</v>
      </c>
      <c r="DX79" s="17">
        <v>-6</v>
      </c>
      <c r="DY79" s="17">
        <v>-2</v>
      </c>
      <c r="DZ79" s="17">
        <v>4</v>
      </c>
      <c r="EA79" s="17">
        <v>15</v>
      </c>
      <c r="EB79" s="17">
        <v>24</v>
      </c>
      <c r="EC79" s="17">
        <v>27</v>
      </c>
      <c r="ED79" s="17">
        <v>19</v>
      </c>
      <c r="EE79" s="17">
        <v>13</v>
      </c>
      <c r="EF79" s="20">
        <v>8</v>
      </c>
      <c r="EG79" s="20">
        <v>5</v>
      </c>
      <c r="EH79" s="20">
        <v>5</v>
      </c>
      <c r="EJ79" s="129">
        <f t="shared" si="18"/>
        <v>0.71999999999999975</v>
      </c>
      <c r="EK79" s="129">
        <f t="shared" si="19"/>
        <v>0.66000000000000014</v>
      </c>
      <c r="EL79" s="129">
        <f t="shared" si="20"/>
        <v>2.8899999999999997</v>
      </c>
      <c r="EM79" s="129">
        <f t="shared" si="21"/>
        <v>2.17</v>
      </c>
      <c r="EN79" s="129">
        <f t="shared" si="22"/>
        <v>1.95</v>
      </c>
      <c r="EO79" s="129">
        <f t="shared" si="23"/>
        <v>-0.75</v>
      </c>
      <c r="EP79" s="129">
        <f t="shared" si="24"/>
        <v>-2.4900000000000002</v>
      </c>
      <c r="EQ79" s="129">
        <f t="shared" si="25"/>
        <v>-2.4900000000000002</v>
      </c>
      <c r="ER79" s="129">
        <f t="shared" si="26"/>
        <v>-2.9699999999999998</v>
      </c>
      <c r="ES79" s="129">
        <f t="shared" si="27"/>
        <v>-0.68000000000000016</v>
      </c>
      <c r="ET79" s="129">
        <f t="shared" si="28"/>
        <v>0.12999999999999989</v>
      </c>
      <c r="EU79" s="129">
        <f t="shared" si="29"/>
        <v>4.05</v>
      </c>
      <c r="EV79" s="129">
        <f t="shared" si="30"/>
        <v>-0.16000000000000014</v>
      </c>
      <c r="EW79" s="129">
        <f t="shared" si="31"/>
        <v>-0.10000000000000009</v>
      </c>
      <c r="EX79" s="129">
        <f t="shared" si="32"/>
        <v>0.29000000000000004</v>
      </c>
      <c r="EY79" s="129">
        <f t="shared" si="33"/>
        <v>-0.21999999999999975</v>
      </c>
      <c r="EZ79" s="129">
        <f t="shared" si="34"/>
        <v>1.1100000000000012</v>
      </c>
      <c r="FA79" s="3" t="s">
        <v>6</v>
      </c>
      <c r="FB79" s="3">
        <v>25</v>
      </c>
      <c r="FC79" s="2">
        <v>23</v>
      </c>
      <c r="FD79" s="2">
        <v>19</v>
      </c>
    </row>
    <row r="80" spans="1:160" ht="14">
      <c r="A80" s="2" t="s">
        <v>1270</v>
      </c>
      <c r="B80" s="2" t="s">
        <v>1666</v>
      </c>
      <c r="C80" s="2">
        <v>19</v>
      </c>
      <c r="D80" s="2">
        <v>1</v>
      </c>
      <c r="E80" s="2">
        <v>53620763</v>
      </c>
      <c r="F80" s="2" t="s">
        <v>91</v>
      </c>
      <c r="G80" s="1" t="s">
        <v>121</v>
      </c>
      <c r="H80" s="15" t="s">
        <v>95</v>
      </c>
      <c r="I80" s="1">
        <v>8</v>
      </c>
      <c r="J80" s="2">
        <v>158.69999999999999</v>
      </c>
      <c r="K80" s="2">
        <v>53.2</v>
      </c>
      <c r="L80" s="2" t="s">
        <v>167</v>
      </c>
      <c r="M80" s="2"/>
      <c r="N80" s="2" t="s">
        <v>99</v>
      </c>
      <c r="O80" s="2" t="s">
        <v>114</v>
      </c>
      <c r="P80" s="30" t="s">
        <v>168</v>
      </c>
      <c r="Q80" s="30"/>
      <c r="R80" s="30"/>
      <c r="S80" s="30"/>
      <c r="T80" s="3" t="s">
        <v>48</v>
      </c>
      <c r="U80" s="3">
        <v>25</v>
      </c>
      <c r="V80" s="2">
        <v>24</v>
      </c>
      <c r="W80" s="2">
        <v>19</v>
      </c>
      <c r="X80" s="2" t="s">
        <v>710</v>
      </c>
      <c r="Y80" s="33"/>
      <c r="Z80" s="3" t="s">
        <v>115</v>
      </c>
      <c r="AA80" s="3">
        <v>90</v>
      </c>
      <c r="AB80" s="2">
        <v>75</v>
      </c>
      <c r="AC80" s="2">
        <v>69</v>
      </c>
      <c r="AD80" s="2"/>
      <c r="AE80" s="33" t="s">
        <v>209</v>
      </c>
      <c r="AF80" s="12" t="s">
        <v>116</v>
      </c>
      <c r="AG80" s="12">
        <v>86</v>
      </c>
      <c r="AH80" s="13">
        <v>67</v>
      </c>
      <c r="AI80" s="13">
        <v>54</v>
      </c>
      <c r="AJ80" s="13"/>
      <c r="AK80" s="34" t="s">
        <v>180</v>
      </c>
      <c r="AL80" s="2" t="s">
        <v>117</v>
      </c>
      <c r="AM80" s="2" t="s">
        <v>118</v>
      </c>
      <c r="AN80" s="2" t="s">
        <v>119</v>
      </c>
      <c r="AO80" s="2" t="s">
        <v>120</v>
      </c>
      <c r="AP80" s="2" t="s">
        <v>87</v>
      </c>
      <c r="AQ80" s="1" t="s">
        <v>88</v>
      </c>
      <c r="AR80" s="2" t="s">
        <v>89</v>
      </c>
      <c r="AS80" s="1" t="s">
        <v>108</v>
      </c>
      <c r="AT80" s="2" t="s">
        <v>93</v>
      </c>
      <c r="AU80" s="14" t="s">
        <v>122</v>
      </c>
      <c r="AV80" s="14">
        <v>1</v>
      </c>
      <c r="AW80" s="104">
        <v>5.35</v>
      </c>
      <c r="AX80" s="107">
        <v>4.0199999999999996</v>
      </c>
      <c r="AY80" s="106">
        <v>3.27</v>
      </c>
      <c r="AZ80" s="107">
        <v>2.8</v>
      </c>
      <c r="BA80" s="106">
        <v>0</v>
      </c>
      <c r="BB80" s="108">
        <v>0</v>
      </c>
      <c r="BC80" s="106">
        <v>0</v>
      </c>
      <c r="BD80" s="108">
        <v>0</v>
      </c>
      <c r="BE80" s="107">
        <v>0</v>
      </c>
      <c r="BF80" s="106">
        <v>3.23</v>
      </c>
      <c r="BG80" s="106">
        <v>5.48</v>
      </c>
      <c r="BH80" s="106">
        <v>5.37</v>
      </c>
      <c r="BI80" s="106">
        <v>1.79</v>
      </c>
      <c r="BJ80" s="8">
        <v>3.28</v>
      </c>
      <c r="BK80" s="7">
        <v>4.4800000000000004</v>
      </c>
      <c r="BL80" s="7">
        <v>6.41</v>
      </c>
      <c r="BM80" s="4">
        <v>10.44</v>
      </c>
      <c r="BN80" s="4">
        <v>13.2</v>
      </c>
      <c r="BO80" s="4">
        <v>4.75</v>
      </c>
      <c r="BP80" s="6">
        <v>0.8</v>
      </c>
      <c r="BQ80" s="7">
        <v>0</v>
      </c>
      <c r="BR80" s="7">
        <v>0</v>
      </c>
      <c r="BS80" s="7">
        <v>1.5</v>
      </c>
      <c r="BT80" s="8">
        <v>2.12</v>
      </c>
      <c r="BU80" s="7">
        <v>1.73</v>
      </c>
      <c r="BV80" s="8">
        <v>2.0499999999999998</v>
      </c>
      <c r="BW80" s="6">
        <v>2.11</v>
      </c>
      <c r="BX80" s="7">
        <v>5.31</v>
      </c>
      <c r="BY80" s="7">
        <v>5.07</v>
      </c>
      <c r="BZ80" s="7">
        <v>4.17</v>
      </c>
      <c r="CA80" s="7">
        <v>0</v>
      </c>
      <c r="CB80" s="8">
        <v>3.43</v>
      </c>
      <c r="CC80" s="7">
        <v>5.98</v>
      </c>
      <c r="CD80" s="7">
        <v>6.72</v>
      </c>
      <c r="CE80" s="4">
        <v>9.02</v>
      </c>
      <c r="CF80" s="4">
        <v>13.39</v>
      </c>
      <c r="CG80" s="16">
        <v>28.29</v>
      </c>
      <c r="CH80" s="18">
        <v>31.31</v>
      </c>
      <c r="CI80" s="17">
        <v>31.95</v>
      </c>
      <c r="CJ80" s="18">
        <v>33.67</v>
      </c>
      <c r="CK80" s="17">
        <v>36.1</v>
      </c>
      <c r="CL80" s="19">
        <v>38.340000000000003</v>
      </c>
      <c r="CM80" s="17">
        <v>40.33</v>
      </c>
      <c r="CN80" s="19">
        <v>41.13</v>
      </c>
      <c r="CO80" s="18">
        <v>40.61</v>
      </c>
      <c r="CP80" s="17">
        <v>41.74</v>
      </c>
      <c r="CQ80" s="17">
        <v>41.69</v>
      </c>
      <c r="CR80" s="17">
        <v>44.02</v>
      </c>
      <c r="CS80" s="17">
        <v>46.22</v>
      </c>
      <c r="CT80" s="19">
        <v>47.59</v>
      </c>
      <c r="CU80" s="17">
        <v>46.02</v>
      </c>
      <c r="CV80" s="17">
        <v>45.96</v>
      </c>
      <c r="CW80" s="16">
        <v>45.39</v>
      </c>
      <c r="CX80" s="16">
        <v>43.85</v>
      </c>
      <c r="CY80" s="16">
        <v>28.7</v>
      </c>
      <c r="CZ80" s="18">
        <v>30.56</v>
      </c>
      <c r="DA80" s="17">
        <v>31.75</v>
      </c>
      <c r="DB80" s="17">
        <v>34.64</v>
      </c>
      <c r="DC80" s="17">
        <v>36.82</v>
      </c>
      <c r="DD80" s="19">
        <v>39.619999999999997</v>
      </c>
      <c r="DE80" s="17">
        <v>40.14</v>
      </c>
      <c r="DF80" s="19">
        <v>40.01</v>
      </c>
      <c r="DG80" s="18">
        <v>40.19</v>
      </c>
      <c r="DH80" s="17">
        <v>40.31</v>
      </c>
      <c r="DI80" s="17">
        <v>41.14</v>
      </c>
      <c r="DJ80" s="17">
        <v>44.43</v>
      </c>
      <c r="DK80" s="17">
        <v>45.2</v>
      </c>
      <c r="DL80" s="19">
        <v>47.35</v>
      </c>
      <c r="DM80" s="17">
        <v>45.56</v>
      </c>
      <c r="DN80" s="17">
        <v>45.97</v>
      </c>
      <c r="DO80" s="16">
        <v>44.31</v>
      </c>
      <c r="DP80" s="16">
        <v>43.65</v>
      </c>
      <c r="DQ80" s="16">
        <v>12</v>
      </c>
      <c r="DR80" s="17">
        <v>12</v>
      </c>
      <c r="DS80" s="17">
        <v>9</v>
      </c>
      <c r="DT80" s="17">
        <v>1</v>
      </c>
      <c r="DU80" s="17">
        <v>-6</v>
      </c>
      <c r="DV80" s="17">
        <v>-14</v>
      </c>
      <c r="DW80" s="17">
        <v>-16</v>
      </c>
      <c r="DX80" s="17">
        <v>-12</v>
      </c>
      <c r="DY80" s="17">
        <v>-8</v>
      </c>
      <c r="DZ80" s="17">
        <v>0</v>
      </c>
      <c r="EA80" s="17">
        <v>16</v>
      </c>
      <c r="EB80" s="17">
        <v>25</v>
      </c>
      <c r="EC80" s="17">
        <v>31</v>
      </c>
      <c r="ED80" s="17">
        <v>31</v>
      </c>
      <c r="EE80" s="17">
        <v>30</v>
      </c>
      <c r="EF80" s="17">
        <v>22</v>
      </c>
      <c r="EG80" s="20">
        <v>15</v>
      </c>
      <c r="EH80" s="20">
        <v>14</v>
      </c>
      <c r="EJ80" s="129">
        <f t="shared" si="18"/>
        <v>0.59999999999999964</v>
      </c>
      <c r="EK80" s="129">
        <f t="shared" si="19"/>
        <v>3.2199999999999998</v>
      </c>
      <c r="EL80" s="129">
        <f t="shared" si="20"/>
        <v>3.27</v>
      </c>
      <c r="EM80" s="129">
        <f t="shared" si="21"/>
        <v>2.8</v>
      </c>
      <c r="EN80" s="129">
        <f t="shared" si="22"/>
        <v>-1.5</v>
      </c>
      <c r="EO80" s="129">
        <f t="shared" si="23"/>
        <v>-2.12</v>
      </c>
      <c r="EP80" s="129">
        <f t="shared" si="24"/>
        <v>-1.73</v>
      </c>
      <c r="EQ80" s="129">
        <f t="shared" si="25"/>
        <v>-2.0499999999999998</v>
      </c>
      <c r="ER80" s="129">
        <f t="shared" si="26"/>
        <v>-2.11</v>
      </c>
      <c r="ES80" s="129">
        <f t="shared" si="27"/>
        <v>-2.0799999999999996</v>
      </c>
      <c r="ET80" s="129">
        <f t="shared" si="28"/>
        <v>0.41000000000000014</v>
      </c>
      <c r="EU80" s="129">
        <f t="shared" si="29"/>
        <v>1.2000000000000002</v>
      </c>
      <c r="EV80" s="129">
        <f t="shared" si="30"/>
        <v>1.79</v>
      </c>
      <c r="EW80" s="129">
        <f t="shared" si="31"/>
        <v>-0.15000000000000036</v>
      </c>
      <c r="EX80" s="129">
        <f t="shared" si="32"/>
        <v>-1.5</v>
      </c>
      <c r="EY80" s="129">
        <f t="shared" si="33"/>
        <v>-0.30999999999999961</v>
      </c>
      <c r="EZ80" s="129">
        <f t="shared" si="34"/>
        <v>1.42</v>
      </c>
      <c r="FA80" s="3" t="s">
        <v>48</v>
      </c>
      <c r="FB80" s="3">
        <v>25</v>
      </c>
      <c r="FC80" s="2">
        <v>24</v>
      </c>
      <c r="FD80" s="2">
        <v>19</v>
      </c>
    </row>
    <row r="81" spans="1:160" ht="14">
      <c r="A81" s="2" t="s">
        <v>1566</v>
      </c>
      <c r="B81" s="2" t="s">
        <v>1666</v>
      </c>
      <c r="C81" s="2">
        <v>15</v>
      </c>
      <c r="D81" s="2">
        <v>8</v>
      </c>
      <c r="E81" s="2">
        <v>38186163</v>
      </c>
      <c r="F81" s="2" t="s">
        <v>91</v>
      </c>
      <c r="G81" s="1" t="s">
        <v>871</v>
      </c>
      <c r="H81" s="14"/>
      <c r="I81" s="1"/>
      <c r="J81" s="2">
        <v>162.69999999999999</v>
      </c>
      <c r="K81" s="2">
        <v>51.5</v>
      </c>
      <c r="L81" s="2" t="s">
        <v>167</v>
      </c>
      <c r="M81" s="2"/>
      <c r="N81" s="2" t="s">
        <v>238</v>
      </c>
      <c r="O81" s="2" t="s">
        <v>279</v>
      </c>
      <c r="P81" s="30"/>
      <c r="Q81" s="30"/>
      <c r="R81" s="30"/>
      <c r="S81" s="30"/>
      <c r="T81" s="3" t="s">
        <v>1569</v>
      </c>
      <c r="U81" s="3">
        <v>40</v>
      </c>
      <c r="V81" s="2">
        <v>34</v>
      </c>
      <c r="W81" s="2">
        <v>19</v>
      </c>
      <c r="X81" s="2" t="s">
        <v>280</v>
      </c>
      <c r="Y81" s="33" t="s">
        <v>839</v>
      </c>
      <c r="Z81" s="3" t="s">
        <v>1570</v>
      </c>
      <c r="AA81" s="3">
        <v>48</v>
      </c>
      <c r="AB81" s="2">
        <v>32</v>
      </c>
      <c r="AC81" s="2">
        <v>27</v>
      </c>
      <c r="AD81" s="2"/>
      <c r="AE81" s="33" t="s">
        <v>90</v>
      </c>
      <c r="AF81" s="12"/>
      <c r="AG81" s="12"/>
      <c r="AH81" s="13"/>
      <c r="AI81" s="13"/>
      <c r="AJ81" s="13"/>
      <c r="AK81" s="34"/>
      <c r="AL81" s="2" t="s">
        <v>247</v>
      </c>
      <c r="AM81" s="2" t="s">
        <v>336</v>
      </c>
      <c r="AN81" s="2" t="s">
        <v>281</v>
      </c>
      <c r="AO81" s="2" t="s">
        <v>841</v>
      </c>
      <c r="AP81" s="2" t="s">
        <v>87</v>
      </c>
      <c r="AQ81" s="1"/>
      <c r="AR81" s="2" t="s">
        <v>89</v>
      </c>
      <c r="AS81" s="1"/>
      <c r="AT81" s="2" t="s">
        <v>93</v>
      </c>
      <c r="AU81" s="14" t="s">
        <v>268</v>
      </c>
      <c r="AV81" s="14">
        <v>1</v>
      </c>
      <c r="AW81" s="104">
        <v>3.16</v>
      </c>
      <c r="AX81" s="105">
        <v>3.29</v>
      </c>
      <c r="AY81" s="109">
        <v>2.4700000000000002</v>
      </c>
      <c r="AZ81" s="107">
        <v>1.02</v>
      </c>
      <c r="BA81" s="106">
        <v>0.28000000000000003</v>
      </c>
      <c r="BB81" s="108">
        <v>0.28000000000000003</v>
      </c>
      <c r="BC81" s="106">
        <v>0</v>
      </c>
      <c r="BD81" s="108">
        <v>0.75</v>
      </c>
      <c r="BE81" s="107">
        <v>2.4700000000000002</v>
      </c>
      <c r="BF81" s="106">
        <v>3.24</v>
      </c>
      <c r="BG81" s="106">
        <v>3.79</v>
      </c>
      <c r="BH81" s="106">
        <v>5.0599999999999996</v>
      </c>
      <c r="BI81" s="106">
        <v>4.12</v>
      </c>
      <c r="BJ81" s="8">
        <v>5.22</v>
      </c>
      <c r="BK81" s="7">
        <v>5.38</v>
      </c>
      <c r="BL81" s="9">
        <v>6.54</v>
      </c>
      <c r="BM81" s="4">
        <v>11.28</v>
      </c>
      <c r="BN81" s="4">
        <v>16.600000000000001</v>
      </c>
      <c r="BO81" s="4">
        <v>3.43</v>
      </c>
      <c r="BP81" s="26">
        <v>2.0099999999999998</v>
      </c>
      <c r="BQ81" s="25">
        <v>1.85</v>
      </c>
      <c r="BR81" s="53">
        <v>1.63</v>
      </c>
      <c r="BS81" s="53">
        <v>1.87</v>
      </c>
      <c r="BT81" s="54">
        <v>3.25</v>
      </c>
      <c r="BU81" s="53">
        <v>2.62</v>
      </c>
      <c r="BV81" s="54">
        <v>2.61</v>
      </c>
      <c r="BW81" s="55">
        <v>2.52</v>
      </c>
      <c r="BX81" s="53">
        <v>2.67</v>
      </c>
      <c r="BY81" s="53">
        <v>3.61</v>
      </c>
      <c r="BZ81" s="53">
        <v>5.5</v>
      </c>
      <c r="CA81" s="7">
        <v>1.78</v>
      </c>
      <c r="CB81" s="8">
        <v>3.89</v>
      </c>
      <c r="CC81" s="7">
        <v>4.32</v>
      </c>
      <c r="CD81" s="9">
        <v>5.34</v>
      </c>
      <c r="CE81" s="4">
        <v>10.85</v>
      </c>
      <c r="CF81" s="4">
        <v>14.57</v>
      </c>
      <c r="CG81" s="16">
        <v>26.17</v>
      </c>
      <c r="CH81" s="38">
        <v>28.99</v>
      </c>
      <c r="CI81" s="20">
        <v>32.15</v>
      </c>
      <c r="CJ81" s="18">
        <v>35.31</v>
      </c>
      <c r="CK81" s="17">
        <v>36.19</v>
      </c>
      <c r="CL81" s="19">
        <v>37.64</v>
      </c>
      <c r="CM81" s="17">
        <v>39.5</v>
      </c>
      <c r="CN81" s="19">
        <v>39.04</v>
      </c>
      <c r="CO81" s="18">
        <v>40.06</v>
      </c>
      <c r="CP81" s="17">
        <v>40.36</v>
      </c>
      <c r="CQ81" s="17">
        <v>42.07</v>
      </c>
      <c r="CR81" s="17">
        <v>42.09</v>
      </c>
      <c r="CS81" s="17">
        <v>42.93</v>
      </c>
      <c r="CT81" s="19">
        <v>45.76</v>
      </c>
      <c r="CU81" s="17">
        <v>45.84</v>
      </c>
      <c r="CV81" s="20">
        <v>43.37</v>
      </c>
      <c r="CW81" s="16">
        <v>42.45</v>
      </c>
      <c r="CX81" s="16">
        <v>43.14</v>
      </c>
      <c r="CY81" s="16">
        <v>25.61</v>
      </c>
      <c r="CZ81" s="38">
        <v>29.94</v>
      </c>
      <c r="DA81" s="20">
        <v>33.51</v>
      </c>
      <c r="DB81" s="17">
        <v>34.47</v>
      </c>
      <c r="DC81" s="17">
        <v>36.03</v>
      </c>
      <c r="DD81" s="19">
        <v>37.19</v>
      </c>
      <c r="DE81" s="17">
        <v>38.090000000000003</v>
      </c>
      <c r="DF81" s="19">
        <v>38.11</v>
      </c>
      <c r="DG81" s="18">
        <v>40.090000000000003</v>
      </c>
      <c r="DH81" s="17">
        <v>40.33</v>
      </c>
      <c r="DI81" s="17">
        <v>41.17</v>
      </c>
      <c r="DJ81" s="17">
        <v>43.01</v>
      </c>
      <c r="DK81" s="17">
        <v>43.4</v>
      </c>
      <c r="DL81" s="19">
        <v>45.33</v>
      </c>
      <c r="DM81" s="17">
        <v>46.43</v>
      </c>
      <c r="DN81" s="20">
        <v>43.25</v>
      </c>
      <c r="DO81" s="16">
        <v>43.39</v>
      </c>
      <c r="DP81" s="16">
        <v>43.03</v>
      </c>
      <c r="DQ81" s="16">
        <v>0</v>
      </c>
      <c r="DR81" s="20">
        <v>1</v>
      </c>
      <c r="DS81" s="20">
        <v>0</v>
      </c>
      <c r="DT81" s="17">
        <v>-2</v>
      </c>
      <c r="DU81" s="17">
        <v>-4</v>
      </c>
      <c r="DV81" s="17">
        <v>-4</v>
      </c>
      <c r="DW81" s="17">
        <v>0</v>
      </c>
      <c r="DX81" s="17">
        <v>6</v>
      </c>
      <c r="DY81" s="17">
        <v>14</v>
      </c>
      <c r="DZ81" s="17">
        <v>18</v>
      </c>
      <c r="EA81" s="17">
        <v>19</v>
      </c>
      <c r="EB81" s="17">
        <v>19</v>
      </c>
      <c r="EC81" s="17">
        <v>14</v>
      </c>
      <c r="ED81" s="17">
        <v>8</v>
      </c>
      <c r="EE81" s="17">
        <v>4</v>
      </c>
      <c r="EF81" s="20">
        <v>1</v>
      </c>
      <c r="EG81" s="20">
        <v>2</v>
      </c>
      <c r="EH81" s="20">
        <v>4</v>
      </c>
      <c r="EJ81" s="129">
        <f t="shared" si="18"/>
        <v>-0.27</v>
      </c>
      <c r="EK81" s="129">
        <f t="shared" si="19"/>
        <v>1.2800000000000002</v>
      </c>
      <c r="EL81" s="129">
        <f t="shared" si="20"/>
        <v>0.62000000000000011</v>
      </c>
      <c r="EM81" s="129">
        <f t="shared" si="21"/>
        <v>-0.60999999999999988</v>
      </c>
      <c r="EN81" s="129">
        <f t="shared" si="22"/>
        <v>-1.59</v>
      </c>
      <c r="EO81" s="129">
        <f t="shared" si="23"/>
        <v>-2.9699999999999998</v>
      </c>
      <c r="EP81" s="129">
        <f t="shared" si="24"/>
        <v>-2.62</v>
      </c>
      <c r="EQ81" s="129">
        <f t="shared" si="25"/>
        <v>-1.8599999999999999</v>
      </c>
      <c r="ER81" s="129">
        <f t="shared" si="26"/>
        <v>-4.9999999999999822E-2</v>
      </c>
      <c r="ES81" s="129">
        <f t="shared" si="27"/>
        <v>0.57000000000000028</v>
      </c>
      <c r="ET81" s="129">
        <f t="shared" si="28"/>
        <v>0.18000000000000016</v>
      </c>
      <c r="EU81" s="129">
        <f t="shared" si="29"/>
        <v>-0.44000000000000039</v>
      </c>
      <c r="EV81" s="129">
        <f t="shared" si="30"/>
        <v>2.34</v>
      </c>
      <c r="EW81" s="129">
        <f t="shared" si="31"/>
        <v>1.3299999999999996</v>
      </c>
      <c r="EX81" s="129">
        <f t="shared" si="32"/>
        <v>1.0599999999999996</v>
      </c>
      <c r="EY81" s="129">
        <f t="shared" si="33"/>
        <v>1.2000000000000002</v>
      </c>
      <c r="EZ81" s="129">
        <f t="shared" si="34"/>
        <v>0.42999999999999972</v>
      </c>
      <c r="FA81" s="3" t="s">
        <v>1569</v>
      </c>
      <c r="FB81" s="3">
        <v>40</v>
      </c>
      <c r="FC81" s="2">
        <v>34</v>
      </c>
      <c r="FD81" s="2">
        <v>19</v>
      </c>
    </row>
    <row r="82" spans="1:160" ht="14">
      <c r="A82" s="2" t="s">
        <v>1519</v>
      </c>
      <c r="B82" s="2" t="s">
        <v>1666</v>
      </c>
      <c r="C82" s="2">
        <v>15</v>
      </c>
      <c r="D82" s="2">
        <v>9</v>
      </c>
      <c r="E82" s="2">
        <v>50444566</v>
      </c>
      <c r="F82" s="2" t="s">
        <v>91</v>
      </c>
      <c r="G82" s="1" t="s">
        <v>1188</v>
      </c>
      <c r="H82" s="14"/>
      <c r="I82" s="1"/>
      <c r="J82" s="2">
        <v>157.5</v>
      </c>
      <c r="K82" s="2">
        <v>53.4</v>
      </c>
      <c r="L82" s="2" t="s">
        <v>167</v>
      </c>
      <c r="M82" s="2"/>
      <c r="N82" s="2" t="s">
        <v>79</v>
      </c>
      <c r="O82" s="2" t="s">
        <v>329</v>
      </c>
      <c r="P82" s="30" t="s">
        <v>168</v>
      </c>
      <c r="Q82" s="30" t="s">
        <v>538</v>
      </c>
      <c r="R82" s="30"/>
      <c r="S82" s="30"/>
      <c r="T82" s="3" t="s">
        <v>48</v>
      </c>
      <c r="U82" s="3">
        <v>23</v>
      </c>
      <c r="V82" s="2">
        <v>22</v>
      </c>
      <c r="W82" s="2">
        <v>20</v>
      </c>
      <c r="X82" s="2" t="s">
        <v>965</v>
      </c>
      <c r="Y82" s="33"/>
      <c r="Z82" s="3" t="s">
        <v>115</v>
      </c>
      <c r="AA82" s="3">
        <v>52</v>
      </c>
      <c r="AB82" s="2">
        <v>39</v>
      </c>
      <c r="AC82" s="2">
        <v>31</v>
      </c>
      <c r="AD82" s="2"/>
      <c r="AE82" s="33" t="s">
        <v>209</v>
      </c>
      <c r="AF82" s="12" t="s">
        <v>116</v>
      </c>
      <c r="AG82" s="12">
        <v>29</v>
      </c>
      <c r="AH82" s="13">
        <v>17</v>
      </c>
      <c r="AI82" s="13">
        <v>12</v>
      </c>
      <c r="AJ82" s="13"/>
      <c r="AK82" s="34" t="s">
        <v>180</v>
      </c>
      <c r="AL82" s="2" t="s">
        <v>272</v>
      </c>
      <c r="AM82" s="2" t="s">
        <v>288</v>
      </c>
      <c r="AN82" s="2" t="s">
        <v>1521</v>
      </c>
      <c r="AO82" s="2" t="s">
        <v>397</v>
      </c>
      <c r="AP82" s="2" t="s">
        <v>87</v>
      </c>
      <c r="AQ82" s="1"/>
      <c r="AR82" s="2" t="s">
        <v>89</v>
      </c>
      <c r="AS82" s="1"/>
      <c r="AT82" s="2" t="s">
        <v>93</v>
      </c>
      <c r="AU82" s="14" t="s">
        <v>1522</v>
      </c>
      <c r="AV82" s="14">
        <v>1</v>
      </c>
      <c r="AW82" s="104">
        <v>2.84</v>
      </c>
      <c r="AX82" s="105">
        <v>2.0099999999999998</v>
      </c>
      <c r="AY82" s="106">
        <v>1.3</v>
      </c>
      <c r="AZ82" s="107">
        <v>0.51</v>
      </c>
      <c r="BA82" s="106">
        <v>0</v>
      </c>
      <c r="BB82" s="108">
        <v>0</v>
      </c>
      <c r="BC82" s="106">
        <v>0</v>
      </c>
      <c r="BD82" s="108">
        <v>0.51</v>
      </c>
      <c r="BE82" s="107">
        <v>2.2400000000000002</v>
      </c>
      <c r="BF82" s="106">
        <v>4.43</v>
      </c>
      <c r="BG82" s="106">
        <v>5.09</v>
      </c>
      <c r="BH82" s="106">
        <v>4.16</v>
      </c>
      <c r="BI82" s="109">
        <v>2.44</v>
      </c>
      <c r="BJ82" s="4">
        <v>3.46</v>
      </c>
      <c r="BK82" s="9">
        <v>4.91</v>
      </c>
      <c r="BL82" s="9">
        <v>7.35</v>
      </c>
      <c r="BM82" s="4">
        <v>11.58</v>
      </c>
      <c r="BN82" s="98"/>
      <c r="BO82" s="4">
        <v>1.67</v>
      </c>
      <c r="BP82" s="26">
        <v>0</v>
      </c>
      <c r="BQ82" s="53">
        <v>0</v>
      </c>
      <c r="BR82" s="53">
        <v>0.12</v>
      </c>
      <c r="BS82" s="53">
        <v>1.37</v>
      </c>
      <c r="BT82" s="54">
        <v>1.69</v>
      </c>
      <c r="BU82" s="53">
        <v>1.45</v>
      </c>
      <c r="BV82" s="54">
        <v>1.45</v>
      </c>
      <c r="BW82" s="55">
        <v>2.31</v>
      </c>
      <c r="BX82" s="53">
        <v>4.4800000000000004</v>
      </c>
      <c r="BY82" s="53">
        <v>5.73</v>
      </c>
      <c r="BZ82" s="53">
        <v>4.62</v>
      </c>
      <c r="CA82" s="9">
        <v>2.52</v>
      </c>
      <c r="CB82" s="4">
        <v>3.65</v>
      </c>
      <c r="CC82" s="9">
        <v>4.6399999999999997</v>
      </c>
      <c r="CD82" s="9">
        <v>7.45</v>
      </c>
      <c r="CE82" s="4">
        <v>10.72</v>
      </c>
      <c r="CF82" s="98"/>
      <c r="CG82" s="16">
        <v>27.35</v>
      </c>
      <c r="CH82" s="38">
        <v>31.9</v>
      </c>
      <c r="CI82" s="17">
        <v>33.21</v>
      </c>
      <c r="CJ82" s="18">
        <v>33.020000000000003</v>
      </c>
      <c r="CK82" s="17">
        <v>34.75</v>
      </c>
      <c r="CL82" s="19">
        <v>35.21</v>
      </c>
      <c r="CM82" s="17">
        <v>35.94</v>
      </c>
      <c r="CN82" s="19">
        <v>35.47</v>
      </c>
      <c r="CO82" s="18">
        <v>35.75</v>
      </c>
      <c r="CP82" s="17">
        <v>37.659999999999997</v>
      </c>
      <c r="CQ82" s="17">
        <v>38.659999999999997</v>
      </c>
      <c r="CR82" s="17">
        <v>39.340000000000003</v>
      </c>
      <c r="CS82" s="20">
        <v>41.6</v>
      </c>
      <c r="CT82" s="16">
        <v>42.25</v>
      </c>
      <c r="CU82" s="20">
        <v>43.17</v>
      </c>
      <c r="CV82" s="20">
        <v>42.33</v>
      </c>
      <c r="CW82" s="16">
        <v>42.93</v>
      </c>
      <c r="CX82" s="100"/>
      <c r="CY82" s="16">
        <v>27.36</v>
      </c>
      <c r="CZ82" s="38">
        <v>31.71</v>
      </c>
      <c r="DA82" s="17">
        <v>33.380000000000003</v>
      </c>
      <c r="DB82" s="17">
        <v>33.94</v>
      </c>
      <c r="DC82" s="17">
        <v>34.04</v>
      </c>
      <c r="DD82" s="19">
        <v>35.97</v>
      </c>
      <c r="DE82" s="17">
        <v>35.51</v>
      </c>
      <c r="DF82" s="19">
        <v>34.619999999999997</v>
      </c>
      <c r="DG82" s="18">
        <v>35.950000000000003</v>
      </c>
      <c r="DH82" s="17">
        <v>37.299999999999997</v>
      </c>
      <c r="DI82" s="17">
        <v>38.369999999999997</v>
      </c>
      <c r="DJ82" s="17">
        <v>39.46</v>
      </c>
      <c r="DK82" s="20">
        <v>42.09</v>
      </c>
      <c r="DL82" s="16">
        <v>42.95</v>
      </c>
      <c r="DM82" s="20">
        <v>43.9</v>
      </c>
      <c r="DN82" s="20">
        <v>42.86</v>
      </c>
      <c r="DO82" s="16">
        <v>43.78</v>
      </c>
      <c r="DP82" s="100"/>
      <c r="DQ82" s="16">
        <v>3</v>
      </c>
      <c r="DR82" s="20">
        <v>1</v>
      </c>
      <c r="DS82" s="17">
        <v>-1</v>
      </c>
      <c r="DT82" s="17">
        <v>-8</v>
      </c>
      <c r="DU82" s="17">
        <v>-13</v>
      </c>
      <c r="DV82" s="17">
        <v>-18</v>
      </c>
      <c r="DW82" s="17">
        <v>-20</v>
      </c>
      <c r="DX82" s="17">
        <v>-19</v>
      </c>
      <c r="DY82" s="17">
        <v>-17</v>
      </c>
      <c r="DZ82" s="17">
        <v>-12</v>
      </c>
      <c r="EA82" s="17">
        <v>-6</v>
      </c>
      <c r="EB82" s="17">
        <v>0</v>
      </c>
      <c r="EC82" s="20">
        <v>1</v>
      </c>
      <c r="ED82" s="20">
        <v>3</v>
      </c>
      <c r="EE82" s="20">
        <v>2</v>
      </c>
      <c r="EF82" s="20">
        <v>2</v>
      </c>
      <c r="EG82" s="20">
        <v>1</v>
      </c>
      <c r="EH82" s="101"/>
      <c r="EJ82" s="129">
        <f t="shared" si="18"/>
        <v>1.17</v>
      </c>
      <c r="EK82" s="129">
        <f t="shared" si="19"/>
        <v>2.0099999999999998</v>
      </c>
      <c r="EL82" s="129">
        <f t="shared" si="20"/>
        <v>1.3</v>
      </c>
      <c r="EM82" s="129">
        <f t="shared" si="21"/>
        <v>0.39</v>
      </c>
      <c r="EN82" s="129">
        <f t="shared" si="22"/>
        <v>-1.37</v>
      </c>
      <c r="EO82" s="129">
        <f t="shared" si="23"/>
        <v>-1.69</v>
      </c>
      <c r="EP82" s="129">
        <f t="shared" si="24"/>
        <v>-1.45</v>
      </c>
      <c r="EQ82" s="129">
        <f t="shared" si="25"/>
        <v>-0.94</v>
      </c>
      <c r="ER82" s="129">
        <f t="shared" si="26"/>
        <v>-6.999999999999984E-2</v>
      </c>
      <c r="ES82" s="129">
        <f t="shared" si="27"/>
        <v>-5.0000000000000711E-2</v>
      </c>
      <c r="ET82" s="129">
        <f t="shared" si="28"/>
        <v>-0.64000000000000057</v>
      </c>
      <c r="EU82" s="129">
        <f t="shared" si="29"/>
        <v>-0.45999999999999996</v>
      </c>
      <c r="EV82" s="129">
        <f t="shared" si="30"/>
        <v>-8.0000000000000071E-2</v>
      </c>
      <c r="EW82" s="129">
        <f t="shared" si="31"/>
        <v>-0.18999999999999995</v>
      </c>
      <c r="EX82" s="129">
        <f t="shared" si="32"/>
        <v>0.27000000000000046</v>
      </c>
      <c r="EY82" s="129">
        <f t="shared" si="33"/>
        <v>-0.10000000000000053</v>
      </c>
      <c r="EZ82" s="129">
        <f t="shared" si="34"/>
        <v>0.85999999999999943</v>
      </c>
      <c r="FA82" s="3" t="s">
        <v>48</v>
      </c>
      <c r="FB82" s="3">
        <v>23</v>
      </c>
      <c r="FC82" s="2">
        <v>22</v>
      </c>
      <c r="FD82" s="2">
        <v>20</v>
      </c>
    </row>
    <row r="83" spans="1:160" ht="14">
      <c r="A83" s="2" t="s">
        <v>843</v>
      </c>
      <c r="B83" s="2" t="s">
        <v>1666</v>
      </c>
      <c r="C83" s="2">
        <v>13</v>
      </c>
      <c r="D83" s="2">
        <v>1</v>
      </c>
      <c r="E83" s="2">
        <v>49958818</v>
      </c>
      <c r="F83" s="2" t="s">
        <v>91</v>
      </c>
      <c r="G83" s="1" t="s">
        <v>849</v>
      </c>
      <c r="H83" s="13" t="s">
        <v>95</v>
      </c>
      <c r="I83" s="1">
        <v>2</v>
      </c>
      <c r="J83" s="2">
        <v>155.9</v>
      </c>
      <c r="K83" s="2">
        <v>40.6</v>
      </c>
      <c r="L83" s="2" t="s">
        <v>167</v>
      </c>
      <c r="M83" s="2"/>
      <c r="N83" s="2" t="s">
        <v>79</v>
      </c>
      <c r="O83" s="2" t="s">
        <v>819</v>
      </c>
      <c r="P83" s="30" t="s">
        <v>168</v>
      </c>
      <c r="Q83" s="30"/>
      <c r="R83" s="30" t="s">
        <v>798</v>
      </c>
      <c r="S83" s="30"/>
      <c r="T83" s="3" t="s">
        <v>48</v>
      </c>
      <c r="U83" s="3">
        <v>30</v>
      </c>
      <c r="V83" s="2">
        <v>20</v>
      </c>
      <c r="W83" s="2">
        <v>20</v>
      </c>
      <c r="X83" s="2" t="s">
        <v>847</v>
      </c>
      <c r="Y83" s="33"/>
      <c r="Z83" s="3" t="s">
        <v>848</v>
      </c>
      <c r="AA83" s="3">
        <v>61</v>
      </c>
      <c r="AB83" s="2">
        <v>31</v>
      </c>
      <c r="AC83" s="2">
        <v>29</v>
      </c>
      <c r="AD83" s="2"/>
      <c r="AE83" s="33" t="s">
        <v>443</v>
      </c>
      <c r="AF83" s="12" t="s">
        <v>217</v>
      </c>
      <c r="AG83" s="12">
        <v>39</v>
      </c>
      <c r="AH83" s="13">
        <v>22</v>
      </c>
      <c r="AI83" s="13">
        <v>21</v>
      </c>
      <c r="AJ83" s="13"/>
      <c r="AK83" s="34" t="s">
        <v>197</v>
      </c>
      <c r="AL83" s="2" t="s">
        <v>239</v>
      </c>
      <c r="AM83" s="2" t="s">
        <v>262</v>
      </c>
      <c r="AN83" s="2" t="s">
        <v>342</v>
      </c>
      <c r="AO83" s="2" t="s">
        <v>444</v>
      </c>
      <c r="AP83" s="2" t="s">
        <v>87</v>
      </c>
      <c r="AQ83" s="1"/>
      <c r="AR83" s="2" t="s">
        <v>89</v>
      </c>
      <c r="AS83" s="1"/>
      <c r="AT83" s="2" t="s">
        <v>93</v>
      </c>
      <c r="AU83" s="14" t="s">
        <v>753</v>
      </c>
      <c r="AV83" s="14">
        <v>1</v>
      </c>
      <c r="AW83" s="104">
        <v>3.03</v>
      </c>
      <c r="AX83" s="105">
        <v>2.79</v>
      </c>
      <c r="AY83" s="106">
        <v>2.63</v>
      </c>
      <c r="AZ83" s="107">
        <v>1.27</v>
      </c>
      <c r="BA83" s="106">
        <v>1.61</v>
      </c>
      <c r="BB83" s="108">
        <v>1.52</v>
      </c>
      <c r="BC83" s="106">
        <v>0.45</v>
      </c>
      <c r="BD83" s="108">
        <v>0.45</v>
      </c>
      <c r="BE83" s="107">
        <v>1.69</v>
      </c>
      <c r="BF83" s="106">
        <v>1.65</v>
      </c>
      <c r="BG83" s="106">
        <v>2.95</v>
      </c>
      <c r="BH83" s="106">
        <v>3.66</v>
      </c>
      <c r="BI83" s="106">
        <v>0.45</v>
      </c>
      <c r="BJ83" s="8">
        <v>0.56000000000000005</v>
      </c>
      <c r="BK83" s="7">
        <v>2.87</v>
      </c>
      <c r="BL83" s="9">
        <v>5.27</v>
      </c>
      <c r="BM83" s="4">
        <v>10.14</v>
      </c>
      <c r="BN83" s="4">
        <v>13.79</v>
      </c>
      <c r="BO83" s="4">
        <v>2.99</v>
      </c>
      <c r="BP83" s="26">
        <v>2.12</v>
      </c>
      <c r="BQ83" s="53">
        <v>1.17</v>
      </c>
      <c r="BR83" s="53">
        <v>1.39</v>
      </c>
      <c r="BS83" s="53">
        <v>1.39</v>
      </c>
      <c r="BT83" s="54">
        <v>1.5</v>
      </c>
      <c r="BU83" s="53">
        <v>1.37</v>
      </c>
      <c r="BV83" s="54">
        <v>1.63</v>
      </c>
      <c r="BW83" s="55">
        <v>1.57</v>
      </c>
      <c r="BX83" s="53">
        <v>1.9</v>
      </c>
      <c r="BY83" s="53">
        <v>3.64</v>
      </c>
      <c r="BZ83" s="53">
        <v>4.04</v>
      </c>
      <c r="CA83" s="7">
        <v>0.67</v>
      </c>
      <c r="CB83" s="8">
        <v>1.69</v>
      </c>
      <c r="CC83" s="7">
        <v>4.7300000000000004</v>
      </c>
      <c r="CD83" s="9">
        <v>6.06</v>
      </c>
      <c r="CE83" s="4">
        <v>9.66</v>
      </c>
      <c r="CF83" s="4">
        <v>12.93</v>
      </c>
      <c r="CG83" s="16">
        <v>27.38</v>
      </c>
      <c r="CH83" s="38">
        <v>30.56</v>
      </c>
      <c r="CI83" s="17">
        <v>34.479999999999997</v>
      </c>
      <c r="CJ83" s="18">
        <v>35.32</v>
      </c>
      <c r="CK83" s="17">
        <v>35.19</v>
      </c>
      <c r="CL83" s="19">
        <v>36.049999999999997</v>
      </c>
      <c r="CM83" s="17">
        <v>36.9</v>
      </c>
      <c r="CN83" s="19">
        <v>36.909999999999997</v>
      </c>
      <c r="CO83" s="18">
        <v>36.94</v>
      </c>
      <c r="CP83" s="17">
        <v>37.22</v>
      </c>
      <c r="CQ83" s="17">
        <v>38.979999999999997</v>
      </c>
      <c r="CR83" s="17">
        <v>39.299999999999997</v>
      </c>
      <c r="CS83" s="17">
        <v>42.03</v>
      </c>
      <c r="CT83" s="19">
        <v>42.66</v>
      </c>
      <c r="CU83" s="17">
        <v>44.32</v>
      </c>
      <c r="CV83" s="20">
        <v>43.52</v>
      </c>
      <c r="CW83" s="16">
        <v>39.46</v>
      </c>
      <c r="CX83" s="16">
        <v>37.32</v>
      </c>
      <c r="CY83" s="16">
        <v>27.75</v>
      </c>
      <c r="CZ83" s="38">
        <v>30.67</v>
      </c>
      <c r="DA83" s="17">
        <v>34.94</v>
      </c>
      <c r="DB83" s="17">
        <v>35.57</v>
      </c>
      <c r="DC83" s="17">
        <v>35.549999999999997</v>
      </c>
      <c r="DD83" s="19">
        <v>36.770000000000003</v>
      </c>
      <c r="DE83" s="17">
        <v>36.549999999999997</v>
      </c>
      <c r="DF83" s="19">
        <v>36.9</v>
      </c>
      <c r="DG83" s="18">
        <v>36.770000000000003</v>
      </c>
      <c r="DH83" s="17">
        <v>37.85</v>
      </c>
      <c r="DI83" s="17">
        <v>38.82</v>
      </c>
      <c r="DJ83" s="17">
        <v>40.1</v>
      </c>
      <c r="DK83" s="17">
        <v>42.46</v>
      </c>
      <c r="DL83" s="19">
        <v>43.88</v>
      </c>
      <c r="DM83" s="17">
        <v>44.65</v>
      </c>
      <c r="DN83" s="20">
        <v>43.61</v>
      </c>
      <c r="DO83" s="16">
        <v>39.74</v>
      </c>
      <c r="DP83" s="16">
        <v>37.21</v>
      </c>
      <c r="DQ83" s="16">
        <v>6</v>
      </c>
      <c r="DR83" s="20">
        <v>6</v>
      </c>
      <c r="DS83" s="17">
        <v>5</v>
      </c>
      <c r="DT83" s="17">
        <v>1</v>
      </c>
      <c r="DU83" s="17">
        <v>-7</v>
      </c>
      <c r="DV83" s="17">
        <v>-15</v>
      </c>
      <c r="DW83" s="17">
        <v>-17</v>
      </c>
      <c r="DX83" s="17">
        <v>-19</v>
      </c>
      <c r="DY83" s="17">
        <v>-14</v>
      </c>
      <c r="DZ83" s="17">
        <v>-12</v>
      </c>
      <c r="EA83" s="17">
        <v>-7</v>
      </c>
      <c r="EB83" s="17">
        <v>-1</v>
      </c>
      <c r="EC83" s="17">
        <v>1</v>
      </c>
      <c r="ED83" s="17">
        <v>4</v>
      </c>
      <c r="EE83" s="17">
        <v>7</v>
      </c>
      <c r="EF83" s="20">
        <v>6</v>
      </c>
      <c r="EG83" s="20">
        <v>5</v>
      </c>
      <c r="EH83" s="20">
        <v>8</v>
      </c>
      <c r="EJ83" s="129">
        <f t="shared" si="18"/>
        <v>3.9999999999999591E-2</v>
      </c>
      <c r="EK83" s="129">
        <f t="shared" si="19"/>
        <v>0.66999999999999993</v>
      </c>
      <c r="EL83" s="129">
        <f t="shared" si="20"/>
        <v>1.46</v>
      </c>
      <c r="EM83" s="129">
        <f t="shared" si="21"/>
        <v>-0.11999999999999988</v>
      </c>
      <c r="EN83" s="129">
        <f t="shared" si="22"/>
        <v>0.2200000000000002</v>
      </c>
      <c r="EO83" s="129">
        <f t="shared" si="23"/>
        <v>2.0000000000000018E-2</v>
      </c>
      <c r="EP83" s="129">
        <f t="shared" si="24"/>
        <v>-0.92000000000000015</v>
      </c>
      <c r="EQ83" s="129">
        <f t="shared" si="25"/>
        <v>-1.18</v>
      </c>
      <c r="ER83" s="129">
        <f t="shared" si="26"/>
        <v>0.11999999999999988</v>
      </c>
      <c r="ES83" s="129">
        <f t="shared" si="27"/>
        <v>-0.25</v>
      </c>
      <c r="ET83" s="129">
        <f t="shared" si="28"/>
        <v>-0.69</v>
      </c>
      <c r="EU83" s="129">
        <f t="shared" si="29"/>
        <v>-0.37999999999999989</v>
      </c>
      <c r="EV83" s="129">
        <f t="shared" si="30"/>
        <v>-0.22000000000000003</v>
      </c>
      <c r="EW83" s="129">
        <f t="shared" si="31"/>
        <v>-1.1299999999999999</v>
      </c>
      <c r="EX83" s="129">
        <f t="shared" si="32"/>
        <v>-1.8600000000000003</v>
      </c>
      <c r="EY83" s="129">
        <f t="shared" si="33"/>
        <v>-0.79</v>
      </c>
      <c r="EZ83" s="129">
        <f t="shared" si="34"/>
        <v>0.48000000000000043</v>
      </c>
      <c r="FA83" s="3" t="s">
        <v>48</v>
      </c>
      <c r="FB83" s="3">
        <v>30</v>
      </c>
      <c r="FC83" s="2">
        <v>20</v>
      </c>
      <c r="FD83" s="2">
        <v>20</v>
      </c>
    </row>
    <row r="84" spans="1:160" ht="14">
      <c r="A84" s="2" t="s">
        <v>939</v>
      </c>
      <c r="B84" s="2" t="s">
        <v>1666</v>
      </c>
      <c r="C84" s="2">
        <v>20</v>
      </c>
      <c r="D84" s="2">
        <v>0</v>
      </c>
      <c r="E84" s="2">
        <v>40958316</v>
      </c>
      <c r="F84" s="2" t="s">
        <v>91</v>
      </c>
      <c r="G84" s="1" t="s">
        <v>943</v>
      </c>
      <c r="H84" s="14"/>
      <c r="I84" s="1"/>
      <c r="J84" s="2">
        <v>157.4</v>
      </c>
      <c r="K84" s="2">
        <v>48</v>
      </c>
      <c r="L84" s="2" t="s">
        <v>167</v>
      </c>
      <c r="M84" s="2"/>
      <c r="N84" s="2" t="s">
        <v>79</v>
      </c>
      <c r="O84" s="2" t="s">
        <v>100</v>
      </c>
      <c r="P84" s="30" t="s">
        <v>168</v>
      </c>
      <c r="Q84" s="30"/>
      <c r="R84" s="30"/>
      <c r="S84" s="30"/>
      <c r="T84" s="3" t="s">
        <v>6</v>
      </c>
      <c r="U84" s="3">
        <v>33</v>
      </c>
      <c r="V84" s="2">
        <v>25</v>
      </c>
      <c r="W84" s="2">
        <v>20</v>
      </c>
      <c r="X84" s="2" t="s">
        <v>773</v>
      </c>
      <c r="Y84" s="33"/>
      <c r="Z84" s="3" t="s">
        <v>232</v>
      </c>
      <c r="AA84" s="3">
        <v>50</v>
      </c>
      <c r="AB84" s="2">
        <v>33</v>
      </c>
      <c r="AC84" s="2">
        <v>24</v>
      </c>
      <c r="AD84" s="2"/>
      <c r="AE84" s="33" t="s">
        <v>443</v>
      </c>
      <c r="AF84" s="12" t="s">
        <v>217</v>
      </c>
      <c r="AG84" s="12">
        <v>32</v>
      </c>
      <c r="AH84" s="13">
        <v>26</v>
      </c>
      <c r="AI84" s="13">
        <v>9</v>
      </c>
      <c r="AJ84" s="13"/>
      <c r="AK84" s="34" t="s">
        <v>197</v>
      </c>
      <c r="AL84" s="2" t="s">
        <v>239</v>
      </c>
      <c r="AM84" s="2" t="s">
        <v>118</v>
      </c>
      <c r="AN84" s="2" t="s">
        <v>667</v>
      </c>
      <c r="AO84" s="2" t="s">
        <v>151</v>
      </c>
      <c r="AP84" s="2" t="s">
        <v>87</v>
      </c>
      <c r="AQ84" s="1"/>
      <c r="AR84" s="2" t="s">
        <v>89</v>
      </c>
      <c r="AS84" s="1"/>
      <c r="AT84" s="2" t="s">
        <v>93</v>
      </c>
      <c r="AU84" s="14" t="s">
        <v>782</v>
      </c>
      <c r="AV84" s="14">
        <v>1</v>
      </c>
      <c r="AW84" s="104">
        <v>3.11</v>
      </c>
      <c r="AX84" s="105">
        <v>2.59</v>
      </c>
      <c r="AY84" s="106">
        <v>2.41</v>
      </c>
      <c r="AZ84" s="107">
        <v>2.11</v>
      </c>
      <c r="BA84" s="106">
        <v>1.49</v>
      </c>
      <c r="BB84" s="108">
        <v>1.24</v>
      </c>
      <c r="BC84" s="106">
        <v>0.88</v>
      </c>
      <c r="BD84" s="108">
        <v>0</v>
      </c>
      <c r="BE84" s="107">
        <v>0.25</v>
      </c>
      <c r="BF84" s="106">
        <v>1.63</v>
      </c>
      <c r="BG84" s="106">
        <v>3.73</v>
      </c>
      <c r="BH84" s="106">
        <v>5.39</v>
      </c>
      <c r="BI84" s="106">
        <v>1.74</v>
      </c>
      <c r="BJ84" s="4">
        <v>2.88</v>
      </c>
      <c r="BK84" s="9">
        <v>3.34</v>
      </c>
      <c r="BL84" s="9">
        <v>3.66</v>
      </c>
      <c r="BM84" s="4">
        <v>8.34</v>
      </c>
      <c r="BN84" s="4">
        <v>16.34</v>
      </c>
      <c r="BO84" s="4">
        <v>3.09</v>
      </c>
      <c r="BP84" s="26">
        <v>2.2400000000000002</v>
      </c>
      <c r="BQ84" s="53">
        <v>0</v>
      </c>
      <c r="BR84" s="53">
        <v>0.5</v>
      </c>
      <c r="BS84" s="53">
        <v>1.25</v>
      </c>
      <c r="BT84" s="54">
        <v>1.37</v>
      </c>
      <c r="BU84" s="53">
        <v>1.74</v>
      </c>
      <c r="BV84" s="54">
        <v>2.36</v>
      </c>
      <c r="BW84" s="55">
        <v>2.39</v>
      </c>
      <c r="BX84" s="53">
        <v>1.87</v>
      </c>
      <c r="BY84" s="53">
        <v>3.23</v>
      </c>
      <c r="BZ84" s="53">
        <v>5.09</v>
      </c>
      <c r="CA84" s="7">
        <v>1.69</v>
      </c>
      <c r="CB84" s="4">
        <v>2.2799999999999998</v>
      </c>
      <c r="CC84" s="9">
        <v>4.29</v>
      </c>
      <c r="CD84" s="9">
        <v>5.54</v>
      </c>
      <c r="CE84" s="4">
        <v>7.73</v>
      </c>
      <c r="CF84" s="4">
        <v>18.12</v>
      </c>
      <c r="CG84" s="16">
        <v>26.89</v>
      </c>
      <c r="CH84" s="38">
        <v>28.44</v>
      </c>
      <c r="CI84" s="17">
        <v>32.29</v>
      </c>
      <c r="CJ84" s="18">
        <v>34.57</v>
      </c>
      <c r="CK84" s="17">
        <v>35.659999999999997</v>
      </c>
      <c r="CL84" s="19">
        <v>36.33</v>
      </c>
      <c r="CM84" s="17">
        <v>36.57</v>
      </c>
      <c r="CN84" s="19">
        <v>37.9</v>
      </c>
      <c r="CO84" s="18">
        <v>38.549999999999997</v>
      </c>
      <c r="CP84" s="17">
        <v>38.92</v>
      </c>
      <c r="CQ84" s="17">
        <v>40.880000000000003</v>
      </c>
      <c r="CR84" s="17">
        <v>41.14</v>
      </c>
      <c r="CS84" s="17">
        <v>42.66</v>
      </c>
      <c r="CT84" s="16">
        <v>45.78</v>
      </c>
      <c r="CU84" s="20">
        <v>46.24</v>
      </c>
      <c r="CV84" s="20">
        <v>45.43</v>
      </c>
      <c r="CW84" s="16">
        <v>42.32</v>
      </c>
      <c r="CX84" s="16">
        <v>38.520000000000003</v>
      </c>
      <c r="CY84" s="16">
        <v>26.64</v>
      </c>
      <c r="CZ84" s="38">
        <v>28.91</v>
      </c>
      <c r="DA84" s="17">
        <v>32.36</v>
      </c>
      <c r="DB84" s="17">
        <v>35.340000000000003</v>
      </c>
      <c r="DC84" s="17">
        <v>35.11</v>
      </c>
      <c r="DD84" s="19">
        <v>36.979999999999997</v>
      </c>
      <c r="DE84" s="17">
        <v>36.619999999999997</v>
      </c>
      <c r="DF84" s="19">
        <v>37.01</v>
      </c>
      <c r="DG84" s="18">
        <v>38.01</v>
      </c>
      <c r="DH84" s="17">
        <v>38.81</v>
      </c>
      <c r="DI84" s="17">
        <v>41.29</v>
      </c>
      <c r="DJ84" s="17">
        <v>41.31</v>
      </c>
      <c r="DK84" s="17">
        <v>43.99</v>
      </c>
      <c r="DL84" s="16">
        <v>46.59</v>
      </c>
      <c r="DM84" s="20">
        <v>46.98</v>
      </c>
      <c r="DN84" s="20">
        <v>45.18</v>
      </c>
      <c r="DO84" s="16">
        <v>42.5</v>
      </c>
      <c r="DP84" s="16">
        <v>38.880000000000003</v>
      </c>
      <c r="DQ84" s="16">
        <v>1</v>
      </c>
      <c r="DR84" s="20">
        <v>4</v>
      </c>
      <c r="DS84" s="17">
        <v>5</v>
      </c>
      <c r="DT84" s="17">
        <v>5</v>
      </c>
      <c r="DU84" s="17">
        <v>0</v>
      </c>
      <c r="DV84" s="17">
        <v>-2</v>
      </c>
      <c r="DW84" s="17">
        <v>-7</v>
      </c>
      <c r="DX84" s="17">
        <v>-10</v>
      </c>
      <c r="DY84" s="17">
        <v>-8</v>
      </c>
      <c r="DZ84" s="17">
        <v>-6</v>
      </c>
      <c r="EA84" s="17">
        <v>-2</v>
      </c>
      <c r="EB84" s="17">
        <v>1</v>
      </c>
      <c r="EC84" s="17">
        <v>5</v>
      </c>
      <c r="ED84" s="20">
        <v>7</v>
      </c>
      <c r="EE84" s="20">
        <v>5</v>
      </c>
      <c r="EF84" s="20">
        <v>4</v>
      </c>
      <c r="EG84" s="20">
        <v>3</v>
      </c>
      <c r="EH84" s="20">
        <v>2</v>
      </c>
      <c r="EJ84" s="129">
        <f t="shared" si="18"/>
        <v>2.0000000000000018E-2</v>
      </c>
      <c r="EK84" s="129">
        <f t="shared" si="19"/>
        <v>0.34999999999999964</v>
      </c>
      <c r="EL84" s="129">
        <f t="shared" si="20"/>
        <v>2.41</v>
      </c>
      <c r="EM84" s="129">
        <f t="shared" si="21"/>
        <v>1.6099999999999999</v>
      </c>
      <c r="EN84" s="129">
        <f t="shared" si="22"/>
        <v>0.24</v>
      </c>
      <c r="EO84" s="129">
        <f t="shared" si="23"/>
        <v>-0.13000000000000012</v>
      </c>
      <c r="EP84" s="129">
        <f t="shared" si="24"/>
        <v>-0.86</v>
      </c>
      <c r="EQ84" s="129">
        <f t="shared" si="25"/>
        <v>-2.36</v>
      </c>
      <c r="ER84" s="129">
        <f t="shared" si="26"/>
        <v>-2.14</v>
      </c>
      <c r="ES84" s="129">
        <f t="shared" si="27"/>
        <v>-0.24000000000000021</v>
      </c>
      <c r="ET84" s="129">
        <f t="shared" si="28"/>
        <v>0.5</v>
      </c>
      <c r="EU84" s="129">
        <f t="shared" si="29"/>
        <v>0.29999999999999982</v>
      </c>
      <c r="EV84" s="129">
        <f t="shared" si="30"/>
        <v>5.0000000000000044E-2</v>
      </c>
      <c r="EW84" s="129">
        <f t="shared" si="31"/>
        <v>0.60000000000000009</v>
      </c>
      <c r="EX84" s="129">
        <f t="shared" si="32"/>
        <v>-0.95000000000000018</v>
      </c>
      <c r="EY84" s="129">
        <f t="shared" si="33"/>
        <v>-1.88</v>
      </c>
      <c r="EZ84" s="129">
        <f t="shared" si="34"/>
        <v>0.60999999999999943</v>
      </c>
      <c r="FA84" s="3" t="s">
        <v>6</v>
      </c>
      <c r="FB84" s="3">
        <v>33</v>
      </c>
      <c r="FC84" s="2">
        <v>25</v>
      </c>
      <c r="FD84" s="2">
        <v>20</v>
      </c>
    </row>
    <row r="85" spans="1:160" ht="14">
      <c r="A85" s="2" t="s">
        <v>1434</v>
      </c>
      <c r="B85" s="2" t="s">
        <v>1666</v>
      </c>
      <c r="C85" s="2">
        <v>22</v>
      </c>
      <c r="D85" s="2">
        <v>0</v>
      </c>
      <c r="E85" s="2">
        <v>38351549</v>
      </c>
      <c r="F85" s="2" t="s">
        <v>91</v>
      </c>
      <c r="G85" s="1" t="s">
        <v>1437</v>
      </c>
      <c r="H85" s="14"/>
      <c r="I85" s="1"/>
      <c r="J85" s="2">
        <v>152.19999999999999</v>
      </c>
      <c r="K85" s="2">
        <v>58.7</v>
      </c>
      <c r="L85" s="2" t="s">
        <v>167</v>
      </c>
      <c r="M85" s="2"/>
      <c r="N85" s="2" t="s">
        <v>99</v>
      </c>
      <c r="O85" s="2" t="s">
        <v>114</v>
      </c>
      <c r="P85" s="30" t="s">
        <v>168</v>
      </c>
      <c r="Q85" s="30" t="s">
        <v>772</v>
      </c>
      <c r="R85" s="30" t="s">
        <v>860</v>
      </c>
      <c r="S85" s="30"/>
      <c r="T85" s="3" t="s">
        <v>6</v>
      </c>
      <c r="U85" s="3">
        <v>21</v>
      </c>
      <c r="V85" s="2">
        <v>21</v>
      </c>
      <c r="W85" s="2">
        <v>20</v>
      </c>
      <c r="X85" s="2" t="s">
        <v>280</v>
      </c>
      <c r="Y85" s="33"/>
      <c r="Z85" s="3" t="s">
        <v>137</v>
      </c>
      <c r="AA85" s="3">
        <v>58</v>
      </c>
      <c r="AB85" s="2">
        <v>47</v>
      </c>
      <c r="AC85" s="2">
        <v>32</v>
      </c>
      <c r="AD85" s="2"/>
      <c r="AE85" s="33" t="s">
        <v>443</v>
      </c>
      <c r="AF85" s="12" t="s">
        <v>138</v>
      </c>
      <c r="AG85" s="12">
        <v>41</v>
      </c>
      <c r="AH85" s="13">
        <v>38</v>
      </c>
      <c r="AI85" s="13">
        <v>28</v>
      </c>
      <c r="AJ85" s="13"/>
      <c r="AK85" s="34" t="s">
        <v>180</v>
      </c>
      <c r="AL85" s="2" t="s">
        <v>149</v>
      </c>
      <c r="AM85" s="2" t="s">
        <v>84</v>
      </c>
      <c r="AN85" s="2" t="s">
        <v>429</v>
      </c>
      <c r="AO85" s="2" t="s">
        <v>313</v>
      </c>
      <c r="AP85" s="2" t="s">
        <v>87</v>
      </c>
      <c r="AQ85" s="1"/>
      <c r="AR85" s="2" t="s">
        <v>89</v>
      </c>
      <c r="AS85" s="1"/>
      <c r="AT85" s="2" t="s">
        <v>93</v>
      </c>
      <c r="AU85" s="14" t="s">
        <v>753</v>
      </c>
      <c r="AV85" s="14">
        <v>1</v>
      </c>
      <c r="AW85" s="104">
        <v>4.75</v>
      </c>
      <c r="AX85" s="105">
        <v>3.97</v>
      </c>
      <c r="AY85" s="109">
        <v>2.62</v>
      </c>
      <c r="AZ85" s="107">
        <v>2.61</v>
      </c>
      <c r="BA85" s="106">
        <v>2.2400000000000002</v>
      </c>
      <c r="BB85" s="108">
        <v>1.02</v>
      </c>
      <c r="BC85" s="106">
        <v>0</v>
      </c>
      <c r="BD85" s="108">
        <v>0</v>
      </c>
      <c r="BE85" s="107">
        <v>0</v>
      </c>
      <c r="BF85" s="106">
        <v>3.37</v>
      </c>
      <c r="BG85" s="106">
        <v>5.71</v>
      </c>
      <c r="BH85" s="106">
        <v>3.48</v>
      </c>
      <c r="BI85" s="106">
        <v>2.41</v>
      </c>
      <c r="BJ85" s="8">
        <v>3.19</v>
      </c>
      <c r="BK85" s="7">
        <v>3.87</v>
      </c>
      <c r="BL85" s="9">
        <v>8.11</v>
      </c>
      <c r="BM85" s="4">
        <v>12.93</v>
      </c>
      <c r="BN85" s="4">
        <v>15.62</v>
      </c>
      <c r="BO85" s="4">
        <v>4.2699999999999996</v>
      </c>
      <c r="BP85" s="26">
        <v>3.28</v>
      </c>
      <c r="BQ85" s="25">
        <v>0.79</v>
      </c>
      <c r="BR85" s="53">
        <v>0.25</v>
      </c>
      <c r="BS85" s="53">
        <v>1.78</v>
      </c>
      <c r="BT85" s="54">
        <v>1.37</v>
      </c>
      <c r="BU85" s="53">
        <v>1.61</v>
      </c>
      <c r="BV85" s="54">
        <v>1.74</v>
      </c>
      <c r="BW85" s="55">
        <v>3.13</v>
      </c>
      <c r="BX85" s="53">
        <v>4.22</v>
      </c>
      <c r="BY85" s="53">
        <v>5.36</v>
      </c>
      <c r="BZ85" s="53">
        <v>2.86</v>
      </c>
      <c r="CA85" s="7">
        <v>0.18</v>
      </c>
      <c r="CB85" s="8">
        <v>1.5</v>
      </c>
      <c r="CC85" s="7">
        <v>3.21</v>
      </c>
      <c r="CD85" s="9">
        <v>7.48</v>
      </c>
      <c r="CE85" s="4">
        <v>12.44</v>
      </c>
      <c r="CF85" s="4">
        <v>15.4</v>
      </c>
      <c r="CG85" s="16">
        <v>26.39</v>
      </c>
      <c r="CH85" s="38">
        <v>29.24</v>
      </c>
      <c r="CI85" s="20">
        <v>33.549999999999997</v>
      </c>
      <c r="CJ85" s="18">
        <v>35.130000000000003</v>
      </c>
      <c r="CK85" s="17">
        <v>36.369999999999997</v>
      </c>
      <c r="CL85" s="19">
        <v>37.15</v>
      </c>
      <c r="CM85" s="17">
        <v>37.159999999999997</v>
      </c>
      <c r="CN85" s="19">
        <v>38.82</v>
      </c>
      <c r="CO85" s="18">
        <v>40.14</v>
      </c>
      <c r="CP85" s="17">
        <v>41.15</v>
      </c>
      <c r="CQ85" s="17">
        <v>41.75</v>
      </c>
      <c r="CR85" s="17">
        <v>41.51</v>
      </c>
      <c r="CS85" s="17">
        <v>43.65</v>
      </c>
      <c r="CT85" s="19">
        <v>44.1</v>
      </c>
      <c r="CU85" s="17">
        <v>45.97</v>
      </c>
      <c r="CV85" s="20">
        <v>43.21</v>
      </c>
      <c r="CW85" s="16">
        <v>43.88</v>
      </c>
      <c r="CX85" s="16">
        <v>32.47</v>
      </c>
      <c r="CY85" s="16">
        <v>27.26</v>
      </c>
      <c r="CZ85" s="38">
        <v>29.12</v>
      </c>
      <c r="DA85" s="20">
        <v>33.78</v>
      </c>
      <c r="DB85" s="17">
        <v>35.31</v>
      </c>
      <c r="DC85" s="17">
        <v>36.03</v>
      </c>
      <c r="DD85" s="19">
        <v>37.35</v>
      </c>
      <c r="DE85" s="17">
        <v>37.65</v>
      </c>
      <c r="DF85" s="19">
        <v>38.51</v>
      </c>
      <c r="DG85" s="18">
        <v>39.200000000000003</v>
      </c>
      <c r="DH85" s="17">
        <v>41.35</v>
      </c>
      <c r="DI85" s="17">
        <v>42.03</v>
      </c>
      <c r="DJ85" s="17">
        <v>41.66</v>
      </c>
      <c r="DK85" s="17">
        <v>43.45</v>
      </c>
      <c r="DL85" s="19">
        <v>44.29</v>
      </c>
      <c r="DM85" s="17">
        <v>45.59</v>
      </c>
      <c r="DN85" s="20">
        <v>44.3</v>
      </c>
      <c r="DO85" s="16">
        <v>43.37</v>
      </c>
      <c r="DP85" s="16">
        <v>32.43</v>
      </c>
      <c r="DQ85" s="16">
        <v>2</v>
      </c>
      <c r="DR85" s="20">
        <v>4</v>
      </c>
      <c r="DS85" s="20">
        <v>5</v>
      </c>
      <c r="DT85" s="17">
        <v>4</v>
      </c>
      <c r="DU85" s="17">
        <v>2</v>
      </c>
      <c r="DV85" s="17">
        <v>-3</v>
      </c>
      <c r="DW85" s="17">
        <v>-7</v>
      </c>
      <c r="DX85" s="17">
        <v>-8</v>
      </c>
      <c r="DY85" s="17">
        <v>-7</v>
      </c>
      <c r="DZ85" s="17">
        <v>-2</v>
      </c>
      <c r="EA85" s="17">
        <v>5</v>
      </c>
      <c r="EB85" s="17">
        <v>10</v>
      </c>
      <c r="EC85" s="17">
        <v>15</v>
      </c>
      <c r="ED85" s="17">
        <v>15</v>
      </c>
      <c r="EE85" s="17">
        <v>11</v>
      </c>
      <c r="EF85" s="20">
        <v>7</v>
      </c>
      <c r="EG85" s="20">
        <v>5</v>
      </c>
      <c r="EH85" s="20">
        <v>0</v>
      </c>
      <c r="EJ85" s="129">
        <f t="shared" si="18"/>
        <v>0.48000000000000043</v>
      </c>
      <c r="EK85" s="129">
        <f t="shared" si="19"/>
        <v>0.69000000000000039</v>
      </c>
      <c r="EL85" s="129">
        <f t="shared" si="20"/>
        <v>1.83</v>
      </c>
      <c r="EM85" s="129">
        <f t="shared" si="21"/>
        <v>2.36</v>
      </c>
      <c r="EN85" s="129">
        <f t="shared" si="22"/>
        <v>0.46000000000000019</v>
      </c>
      <c r="EO85" s="129">
        <f t="shared" si="23"/>
        <v>-0.35000000000000009</v>
      </c>
      <c r="EP85" s="129">
        <f t="shared" si="24"/>
        <v>-1.61</v>
      </c>
      <c r="EQ85" s="129">
        <f t="shared" si="25"/>
        <v>-1.74</v>
      </c>
      <c r="ER85" s="129">
        <f t="shared" si="26"/>
        <v>-3.13</v>
      </c>
      <c r="ES85" s="129">
        <f t="shared" si="27"/>
        <v>-0.84999999999999964</v>
      </c>
      <c r="ET85" s="129">
        <f t="shared" si="28"/>
        <v>0.34999999999999964</v>
      </c>
      <c r="EU85" s="129">
        <f t="shared" si="29"/>
        <v>0.62000000000000011</v>
      </c>
      <c r="EV85" s="129">
        <f t="shared" si="30"/>
        <v>2.23</v>
      </c>
      <c r="EW85" s="129">
        <f t="shared" si="31"/>
        <v>1.69</v>
      </c>
      <c r="EX85" s="129">
        <f t="shared" si="32"/>
        <v>0.66000000000000014</v>
      </c>
      <c r="EY85" s="129">
        <f t="shared" si="33"/>
        <v>0.62999999999999901</v>
      </c>
      <c r="EZ85" s="129">
        <f t="shared" si="34"/>
        <v>0.49000000000000021</v>
      </c>
      <c r="FA85" s="3" t="s">
        <v>6</v>
      </c>
      <c r="FB85" s="3">
        <v>21</v>
      </c>
      <c r="FC85" s="2">
        <v>21</v>
      </c>
      <c r="FD85" s="2">
        <v>20</v>
      </c>
    </row>
    <row r="86" spans="1:160" ht="14">
      <c r="A86" s="2" t="s">
        <v>594</v>
      </c>
      <c r="B86" s="2" t="s">
        <v>1666</v>
      </c>
      <c r="C86" s="2">
        <v>15</v>
      </c>
      <c r="D86" s="2">
        <v>5</v>
      </c>
      <c r="E86" s="2">
        <v>52380170</v>
      </c>
      <c r="F86" s="2" t="s">
        <v>91</v>
      </c>
      <c r="G86" s="1" t="s">
        <v>592</v>
      </c>
      <c r="H86" s="15" t="s">
        <v>95</v>
      </c>
      <c r="I86" s="1">
        <v>0</v>
      </c>
      <c r="J86" s="2">
        <v>153</v>
      </c>
      <c r="K86" s="2">
        <v>62.2</v>
      </c>
      <c r="L86" s="2" t="s">
        <v>167</v>
      </c>
      <c r="M86" s="2"/>
      <c r="N86" s="2" t="s">
        <v>238</v>
      </c>
      <c r="O86" s="2" t="s">
        <v>376</v>
      </c>
      <c r="P86" s="30" t="s">
        <v>168</v>
      </c>
      <c r="Q86" s="30"/>
      <c r="R86" s="30"/>
      <c r="S86" s="30"/>
      <c r="T86" s="3" t="s">
        <v>48</v>
      </c>
      <c r="U86" s="3">
        <v>23</v>
      </c>
      <c r="V86" s="2">
        <v>23</v>
      </c>
      <c r="W86" s="2">
        <v>20</v>
      </c>
      <c r="X86" s="2" t="s">
        <v>590</v>
      </c>
      <c r="Y86" s="33"/>
      <c r="Z86" s="3" t="s">
        <v>115</v>
      </c>
      <c r="AA86" s="3">
        <v>66</v>
      </c>
      <c r="AB86" s="2">
        <v>53</v>
      </c>
      <c r="AC86" s="2">
        <v>42</v>
      </c>
      <c r="AD86" s="2"/>
      <c r="AE86" s="33" t="s">
        <v>209</v>
      </c>
      <c r="AF86" s="12" t="s">
        <v>116</v>
      </c>
      <c r="AG86" s="12">
        <v>71</v>
      </c>
      <c r="AH86" s="13">
        <v>53</v>
      </c>
      <c r="AI86" s="13">
        <v>43</v>
      </c>
      <c r="AJ86" s="13"/>
      <c r="AK86" s="34" t="s">
        <v>180</v>
      </c>
      <c r="AL86" s="2" t="s">
        <v>591</v>
      </c>
      <c r="AM86" s="2" t="s">
        <v>265</v>
      </c>
      <c r="AN86" s="2" t="s">
        <v>226</v>
      </c>
      <c r="AO86" s="2" t="s">
        <v>513</v>
      </c>
      <c r="AP86" s="2" t="s">
        <v>87</v>
      </c>
      <c r="AQ86" s="1"/>
      <c r="AR86" s="2" t="s">
        <v>89</v>
      </c>
      <c r="AS86" s="1"/>
      <c r="AT86" s="2" t="s">
        <v>93</v>
      </c>
      <c r="AU86" s="14" t="s">
        <v>593</v>
      </c>
      <c r="AV86" s="14">
        <v>1</v>
      </c>
      <c r="AW86" s="104">
        <v>3.93</v>
      </c>
      <c r="AX86" s="105">
        <v>3.77</v>
      </c>
      <c r="AY86" s="115">
        <v>2.41</v>
      </c>
      <c r="AZ86" s="107">
        <v>2.78</v>
      </c>
      <c r="BA86" s="106">
        <v>1.67</v>
      </c>
      <c r="BB86" s="108">
        <v>0</v>
      </c>
      <c r="BC86" s="106">
        <v>0</v>
      </c>
      <c r="BD86" s="108">
        <v>0</v>
      </c>
      <c r="BE86" s="107">
        <v>0.45</v>
      </c>
      <c r="BF86" s="106">
        <v>2.5099999999999998</v>
      </c>
      <c r="BG86" s="106">
        <v>3.54</v>
      </c>
      <c r="BH86" s="106">
        <v>4.76</v>
      </c>
      <c r="BI86" s="106">
        <v>1.83</v>
      </c>
      <c r="BJ86" s="8">
        <v>2.17</v>
      </c>
      <c r="BK86" s="7">
        <v>3.13</v>
      </c>
      <c r="BL86" s="7">
        <v>4.41</v>
      </c>
      <c r="BM86" s="4">
        <v>8.89</v>
      </c>
      <c r="BN86" s="4">
        <v>11.78</v>
      </c>
      <c r="BO86" s="4">
        <v>3.79</v>
      </c>
      <c r="BP86" s="37">
        <v>1.52</v>
      </c>
      <c r="BQ86" s="5">
        <v>1.3</v>
      </c>
      <c r="BR86" s="7">
        <v>1.78</v>
      </c>
      <c r="BS86" s="7">
        <v>1.88</v>
      </c>
      <c r="BT86" s="8">
        <v>1.88</v>
      </c>
      <c r="BU86" s="7">
        <v>1.88</v>
      </c>
      <c r="BV86" s="8">
        <v>2.36</v>
      </c>
      <c r="BW86" s="6">
        <v>3.11</v>
      </c>
      <c r="BX86" s="7">
        <v>3.9</v>
      </c>
      <c r="BY86" s="7">
        <v>4</v>
      </c>
      <c r="BZ86" s="7">
        <v>2.11</v>
      </c>
      <c r="CA86" s="7">
        <v>0.45</v>
      </c>
      <c r="CB86" s="8">
        <v>1.58</v>
      </c>
      <c r="CC86" s="7">
        <v>4.04</v>
      </c>
      <c r="CD86" s="7">
        <v>4.38</v>
      </c>
      <c r="CE86" s="4">
        <v>8.35</v>
      </c>
      <c r="CF86" s="4">
        <v>12.13</v>
      </c>
      <c r="CG86" s="16">
        <v>24.44</v>
      </c>
      <c r="CH86" s="38">
        <v>29.8</v>
      </c>
      <c r="CI86" s="23">
        <v>31.92</v>
      </c>
      <c r="CJ86" s="18">
        <v>32.200000000000003</v>
      </c>
      <c r="CK86" s="17">
        <v>34.340000000000003</v>
      </c>
      <c r="CL86" s="19">
        <v>36.22</v>
      </c>
      <c r="CM86" s="17">
        <v>37.94</v>
      </c>
      <c r="CN86" s="19">
        <v>35.119999999999997</v>
      </c>
      <c r="CO86" s="18">
        <v>37.479999999999997</v>
      </c>
      <c r="CP86" s="17">
        <v>37.020000000000003</v>
      </c>
      <c r="CQ86" s="17">
        <v>37.07</v>
      </c>
      <c r="CR86" s="17">
        <v>36.4</v>
      </c>
      <c r="CS86" s="17">
        <v>40.19</v>
      </c>
      <c r="CT86" s="19">
        <v>39.79</v>
      </c>
      <c r="CU86" s="17">
        <v>41.2</v>
      </c>
      <c r="CV86" s="17">
        <v>40.79</v>
      </c>
      <c r="CW86" s="16">
        <v>41.09</v>
      </c>
      <c r="CX86" s="16">
        <v>37.36</v>
      </c>
      <c r="CY86" s="16">
        <v>23.9</v>
      </c>
      <c r="CZ86" s="38">
        <v>30.03</v>
      </c>
      <c r="DA86" s="23">
        <v>32.31</v>
      </c>
      <c r="DB86" s="17">
        <v>33.08</v>
      </c>
      <c r="DC86" s="17">
        <v>35.35</v>
      </c>
      <c r="DD86" s="19">
        <v>36.42</v>
      </c>
      <c r="DE86" s="17">
        <v>37.409999999999997</v>
      </c>
      <c r="DF86" s="19">
        <v>35.729999999999997</v>
      </c>
      <c r="DG86" s="18">
        <v>37.369999999999997</v>
      </c>
      <c r="DH86" s="17">
        <v>36.69</v>
      </c>
      <c r="DI86" s="17">
        <v>36.06</v>
      </c>
      <c r="DJ86" s="17">
        <v>36.31</v>
      </c>
      <c r="DK86" s="17">
        <v>40.119999999999997</v>
      </c>
      <c r="DL86" s="19">
        <v>39.450000000000003</v>
      </c>
      <c r="DM86" s="17">
        <v>41.9</v>
      </c>
      <c r="DN86" s="17">
        <v>40.35</v>
      </c>
      <c r="DO86" s="16">
        <v>41.73</v>
      </c>
      <c r="DP86" s="16">
        <v>37.78</v>
      </c>
      <c r="DQ86" s="16">
        <v>11</v>
      </c>
      <c r="DR86" s="20">
        <v>8</v>
      </c>
      <c r="DS86" s="23">
        <v>4</v>
      </c>
      <c r="DT86" s="17">
        <v>0</v>
      </c>
      <c r="DU86" s="17">
        <v>-7</v>
      </c>
      <c r="DV86" s="17">
        <v>-11</v>
      </c>
      <c r="DW86" s="17">
        <v>-11</v>
      </c>
      <c r="DX86" s="17">
        <v>-8</v>
      </c>
      <c r="DY86" s="17">
        <v>-2</v>
      </c>
      <c r="DZ86" s="17">
        <v>9</v>
      </c>
      <c r="EA86" s="17">
        <v>22</v>
      </c>
      <c r="EB86" s="17">
        <v>29</v>
      </c>
      <c r="EC86" s="17">
        <v>35</v>
      </c>
      <c r="ED86" s="17">
        <v>29</v>
      </c>
      <c r="EE86" s="17">
        <v>25</v>
      </c>
      <c r="EF86" s="17">
        <v>19</v>
      </c>
      <c r="EG86" s="20">
        <v>16</v>
      </c>
      <c r="EH86" s="20">
        <v>19</v>
      </c>
      <c r="EJ86" s="129">
        <f t="shared" si="18"/>
        <v>0.14000000000000012</v>
      </c>
      <c r="EK86" s="129">
        <f t="shared" si="19"/>
        <v>2.25</v>
      </c>
      <c r="EL86" s="129">
        <f t="shared" si="20"/>
        <v>1.1100000000000001</v>
      </c>
      <c r="EM86" s="129">
        <f t="shared" si="21"/>
        <v>0.99999999999999978</v>
      </c>
      <c r="EN86" s="129">
        <f t="shared" si="22"/>
        <v>-0.20999999999999996</v>
      </c>
      <c r="EO86" s="129">
        <f t="shared" si="23"/>
        <v>-1.88</v>
      </c>
      <c r="EP86" s="129">
        <f t="shared" si="24"/>
        <v>-1.88</v>
      </c>
      <c r="EQ86" s="129">
        <f t="shared" si="25"/>
        <v>-2.36</v>
      </c>
      <c r="ER86" s="129">
        <f t="shared" si="26"/>
        <v>-2.6599999999999997</v>
      </c>
      <c r="ES86" s="129">
        <f t="shared" si="27"/>
        <v>-1.3900000000000001</v>
      </c>
      <c r="ET86" s="129">
        <f t="shared" si="28"/>
        <v>-0.45999999999999996</v>
      </c>
      <c r="EU86" s="129">
        <f t="shared" si="29"/>
        <v>2.65</v>
      </c>
      <c r="EV86" s="129">
        <f t="shared" si="30"/>
        <v>1.3800000000000001</v>
      </c>
      <c r="EW86" s="129">
        <f t="shared" si="31"/>
        <v>0.58999999999999986</v>
      </c>
      <c r="EX86" s="129">
        <f t="shared" si="32"/>
        <v>-0.91000000000000014</v>
      </c>
      <c r="EY86" s="129">
        <f t="shared" si="33"/>
        <v>3.0000000000000249E-2</v>
      </c>
      <c r="EZ86" s="129">
        <f t="shared" si="34"/>
        <v>0.54000000000000092</v>
      </c>
      <c r="FA86" s="3" t="s">
        <v>48</v>
      </c>
      <c r="FB86" s="3">
        <v>23</v>
      </c>
      <c r="FC86" s="2">
        <v>23</v>
      </c>
      <c r="FD86" s="2">
        <v>20</v>
      </c>
    </row>
    <row r="87" spans="1:160" ht="14">
      <c r="A87" s="2" t="s">
        <v>1158</v>
      </c>
      <c r="B87" s="2" t="s">
        <v>1666</v>
      </c>
      <c r="C87" s="2">
        <v>15</v>
      </c>
      <c r="D87" s="2">
        <v>1</v>
      </c>
      <c r="E87" s="2">
        <v>52274299</v>
      </c>
      <c r="F87" s="2" t="s">
        <v>91</v>
      </c>
      <c r="G87" s="1" t="s">
        <v>1161</v>
      </c>
      <c r="H87" s="15" t="s">
        <v>95</v>
      </c>
      <c r="I87" s="1">
        <v>2</v>
      </c>
      <c r="J87" s="2">
        <v>160.6</v>
      </c>
      <c r="K87" s="2">
        <v>52.1</v>
      </c>
      <c r="L87" s="2" t="s">
        <v>167</v>
      </c>
      <c r="M87" s="2"/>
      <c r="N87" s="2" t="s">
        <v>79</v>
      </c>
      <c r="O87" s="2" t="s">
        <v>329</v>
      </c>
      <c r="P87" s="30" t="s">
        <v>1129</v>
      </c>
      <c r="Q87" s="30"/>
      <c r="R87" s="30"/>
      <c r="S87" s="30"/>
      <c r="T87" s="3" t="s">
        <v>48</v>
      </c>
      <c r="U87" s="3">
        <v>29</v>
      </c>
      <c r="V87" s="2">
        <v>24</v>
      </c>
      <c r="W87" s="2">
        <v>21</v>
      </c>
      <c r="X87" s="2" t="s">
        <v>1160</v>
      </c>
      <c r="Y87" s="33"/>
      <c r="Z87" s="3" t="s">
        <v>848</v>
      </c>
      <c r="AA87" s="3">
        <v>54</v>
      </c>
      <c r="AB87" s="2">
        <v>44</v>
      </c>
      <c r="AC87" s="2">
        <v>34</v>
      </c>
      <c r="AD87" s="2"/>
      <c r="AE87" s="33" t="s">
        <v>443</v>
      </c>
      <c r="AF87" s="12" t="s">
        <v>217</v>
      </c>
      <c r="AG87" s="12">
        <v>29</v>
      </c>
      <c r="AH87" s="13">
        <v>29</v>
      </c>
      <c r="AI87" s="13">
        <v>14</v>
      </c>
      <c r="AJ87" s="13"/>
      <c r="AK87" s="34" t="s">
        <v>180</v>
      </c>
      <c r="AL87" s="2" t="s">
        <v>177</v>
      </c>
      <c r="AM87" s="2" t="s">
        <v>403</v>
      </c>
      <c r="AN87" s="2" t="s">
        <v>226</v>
      </c>
      <c r="AO87" s="2" t="s">
        <v>626</v>
      </c>
      <c r="AP87" s="2" t="s">
        <v>87</v>
      </c>
      <c r="AQ87" s="1" t="s">
        <v>180</v>
      </c>
      <c r="AR87" s="2" t="s">
        <v>89</v>
      </c>
      <c r="AS87" s="1" t="s">
        <v>152</v>
      </c>
      <c r="AT87" s="2" t="s">
        <v>93</v>
      </c>
      <c r="AU87" s="14" t="s">
        <v>1162</v>
      </c>
      <c r="AV87" s="14">
        <v>1</v>
      </c>
      <c r="AW87" s="104">
        <v>4.1100000000000003</v>
      </c>
      <c r="AX87" s="107">
        <v>4.25</v>
      </c>
      <c r="AY87" s="106">
        <v>3.37</v>
      </c>
      <c r="AZ87" s="107">
        <v>2.83</v>
      </c>
      <c r="BA87" s="106">
        <v>2.52</v>
      </c>
      <c r="BB87" s="108">
        <v>2.17</v>
      </c>
      <c r="BC87" s="106">
        <v>2.76</v>
      </c>
      <c r="BD87" s="108">
        <v>3.03</v>
      </c>
      <c r="BE87" s="107">
        <v>3.28</v>
      </c>
      <c r="BF87" s="106">
        <v>4.29</v>
      </c>
      <c r="BG87" s="106">
        <v>4.76</v>
      </c>
      <c r="BH87" s="106">
        <v>5.49</v>
      </c>
      <c r="BI87" s="106">
        <v>4.28</v>
      </c>
      <c r="BJ87" s="41">
        <v>5.41</v>
      </c>
      <c r="BK87" s="5">
        <v>9.09</v>
      </c>
      <c r="BL87" s="9">
        <v>11.12</v>
      </c>
      <c r="BM87" s="4">
        <v>14.47</v>
      </c>
      <c r="BN87" s="4">
        <v>19.059999999999999</v>
      </c>
      <c r="BO87" s="4">
        <v>5.12</v>
      </c>
      <c r="BP87" s="6">
        <v>3.56</v>
      </c>
      <c r="BQ87" s="7">
        <v>0.88</v>
      </c>
      <c r="BR87" s="7">
        <v>2.02</v>
      </c>
      <c r="BS87" s="7">
        <v>2.27</v>
      </c>
      <c r="BT87" s="8">
        <v>2.78</v>
      </c>
      <c r="BU87" s="7">
        <v>2.78</v>
      </c>
      <c r="BV87" s="8">
        <v>3.11</v>
      </c>
      <c r="BW87" s="6">
        <v>3.98</v>
      </c>
      <c r="BX87" s="7">
        <v>4.97</v>
      </c>
      <c r="BY87" s="7">
        <v>4.43</v>
      </c>
      <c r="BZ87" s="7">
        <v>6.59</v>
      </c>
      <c r="CA87" s="7">
        <v>5.82</v>
      </c>
      <c r="CB87" s="41">
        <v>5.7</v>
      </c>
      <c r="CC87" s="5">
        <v>9.32</v>
      </c>
      <c r="CD87" s="9">
        <v>10.220000000000001</v>
      </c>
      <c r="CE87" s="4">
        <v>14.11</v>
      </c>
      <c r="CF87" s="4">
        <v>16.72</v>
      </c>
      <c r="CG87" s="16">
        <v>26.28</v>
      </c>
      <c r="CH87" s="18">
        <v>29.45</v>
      </c>
      <c r="CI87" s="17">
        <v>31.2</v>
      </c>
      <c r="CJ87" s="18">
        <v>31.58</v>
      </c>
      <c r="CK87" s="17">
        <v>34.369999999999997</v>
      </c>
      <c r="CL87" s="19">
        <v>35.299999999999997</v>
      </c>
      <c r="CM87" s="17">
        <v>36.89</v>
      </c>
      <c r="CN87" s="19">
        <v>37.119999999999997</v>
      </c>
      <c r="CO87" s="18">
        <v>37.71</v>
      </c>
      <c r="CP87" s="17">
        <v>36.450000000000003</v>
      </c>
      <c r="CQ87" s="17">
        <v>38.99</v>
      </c>
      <c r="CR87" s="17">
        <v>39.71</v>
      </c>
      <c r="CS87" s="17">
        <v>43.47</v>
      </c>
      <c r="CT87" s="42">
        <v>44.55</v>
      </c>
      <c r="CU87" s="23">
        <v>43.58</v>
      </c>
      <c r="CV87" s="20">
        <v>44.03</v>
      </c>
      <c r="CW87" s="16">
        <v>40.85</v>
      </c>
      <c r="CX87" s="16">
        <v>32.51</v>
      </c>
      <c r="CY87" s="16">
        <v>27.17</v>
      </c>
      <c r="CZ87" s="18">
        <v>30.15</v>
      </c>
      <c r="DA87" s="17">
        <v>32.33</v>
      </c>
      <c r="DB87" s="17">
        <v>32.82</v>
      </c>
      <c r="DC87" s="17">
        <v>34.18</v>
      </c>
      <c r="DD87" s="19">
        <v>35.4</v>
      </c>
      <c r="DE87" s="17">
        <v>36.83</v>
      </c>
      <c r="DF87" s="19">
        <v>37.08</v>
      </c>
      <c r="DG87" s="18">
        <v>37.14</v>
      </c>
      <c r="DH87" s="17">
        <v>36.409999999999997</v>
      </c>
      <c r="DI87" s="17">
        <v>39.520000000000003</v>
      </c>
      <c r="DJ87" s="17">
        <v>40.85</v>
      </c>
      <c r="DK87" s="17">
        <v>43.41</v>
      </c>
      <c r="DL87" s="42">
        <v>44.54</v>
      </c>
      <c r="DM87" s="23">
        <v>42.57</v>
      </c>
      <c r="DN87" s="20">
        <v>44.67</v>
      </c>
      <c r="DO87" s="16">
        <v>40.53</v>
      </c>
      <c r="DP87" s="16">
        <v>33.06</v>
      </c>
      <c r="DQ87" s="16">
        <v>6</v>
      </c>
      <c r="DR87" s="17">
        <v>7</v>
      </c>
      <c r="DS87" s="17">
        <v>4</v>
      </c>
      <c r="DT87" s="17">
        <v>0</v>
      </c>
      <c r="DU87" s="17">
        <v>-7</v>
      </c>
      <c r="DV87" s="17">
        <v>-11</v>
      </c>
      <c r="DW87" s="17">
        <v>-14</v>
      </c>
      <c r="DX87" s="17">
        <v>-15</v>
      </c>
      <c r="DY87" s="17">
        <v>-13</v>
      </c>
      <c r="DZ87" s="17">
        <v>-9</v>
      </c>
      <c r="EA87" s="17">
        <v>-6</v>
      </c>
      <c r="EB87" s="17">
        <v>0</v>
      </c>
      <c r="EC87" s="17">
        <v>3</v>
      </c>
      <c r="ED87" s="23">
        <v>5</v>
      </c>
      <c r="EE87" s="23">
        <v>4</v>
      </c>
      <c r="EF87" s="20">
        <v>1</v>
      </c>
      <c r="EG87" s="20">
        <v>1</v>
      </c>
      <c r="EH87" s="20">
        <v>0</v>
      </c>
      <c r="EJ87" s="129">
        <f t="shared" si="18"/>
        <v>-1.0099999999999998</v>
      </c>
      <c r="EK87" s="129">
        <f t="shared" si="19"/>
        <v>0.69</v>
      </c>
      <c r="EL87" s="129">
        <f t="shared" si="20"/>
        <v>2.4900000000000002</v>
      </c>
      <c r="EM87" s="129">
        <f t="shared" si="21"/>
        <v>0.81</v>
      </c>
      <c r="EN87" s="129">
        <f t="shared" si="22"/>
        <v>0.25</v>
      </c>
      <c r="EO87" s="129">
        <f t="shared" si="23"/>
        <v>-0.60999999999999988</v>
      </c>
      <c r="EP87" s="129">
        <f t="shared" si="24"/>
        <v>-2.0000000000000018E-2</v>
      </c>
      <c r="EQ87" s="129">
        <f t="shared" si="25"/>
        <v>-8.0000000000000071E-2</v>
      </c>
      <c r="ER87" s="129">
        <f t="shared" si="26"/>
        <v>-0.70000000000000018</v>
      </c>
      <c r="ES87" s="129">
        <f t="shared" si="27"/>
        <v>-0.67999999999999972</v>
      </c>
      <c r="ET87" s="129">
        <f t="shared" si="28"/>
        <v>0.33000000000000007</v>
      </c>
      <c r="EU87" s="129">
        <f t="shared" si="29"/>
        <v>-1.0999999999999996</v>
      </c>
      <c r="EV87" s="129">
        <f t="shared" si="30"/>
        <v>-1.54</v>
      </c>
      <c r="EW87" s="129">
        <f t="shared" si="31"/>
        <v>-0.29000000000000004</v>
      </c>
      <c r="EX87" s="129">
        <f t="shared" si="32"/>
        <v>-0.23000000000000043</v>
      </c>
      <c r="EY87" s="129">
        <f t="shared" si="33"/>
        <v>0.89999999999999858</v>
      </c>
      <c r="EZ87" s="129">
        <f t="shared" si="34"/>
        <v>0.36000000000000121</v>
      </c>
      <c r="FA87" s="3" t="s">
        <v>48</v>
      </c>
      <c r="FB87" s="3">
        <v>29</v>
      </c>
      <c r="FC87" s="2">
        <v>24</v>
      </c>
      <c r="FD87" s="2">
        <v>21</v>
      </c>
    </row>
    <row r="88" spans="1:160" ht="14">
      <c r="A88" s="2" t="s">
        <v>1408</v>
      </c>
      <c r="B88" s="2" t="s">
        <v>1666</v>
      </c>
      <c r="C88" s="2">
        <v>24</v>
      </c>
      <c r="D88" s="2">
        <v>0</v>
      </c>
      <c r="E88" s="2">
        <v>51124579</v>
      </c>
      <c r="F88" s="2" t="s">
        <v>91</v>
      </c>
      <c r="G88" s="1" t="s">
        <v>782</v>
      </c>
      <c r="H88" s="14"/>
      <c r="I88" s="1"/>
      <c r="J88" s="2">
        <v>152</v>
      </c>
      <c r="K88" s="2">
        <v>36.6</v>
      </c>
      <c r="L88" s="2" t="s">
        <v>167</v>
      </c>
      <c r="M88" s="2"/>
      <c r="N88" s="2" t="s">
        <v>158</v>
      </c>
      <c r="O88" s="2" t="s">
        <v>80</v>
      </c>
      <c r="P88" s="30" t="s">
        <v>860</v>
      </c>
      <c r="Q88" s="30" t="s">
        <v>772</v>
      </c>
      <c r="R88" s="30"/>
      <c r="S88" s="30"/>
      <c r="T88" s="3" t="s">
        <v>6</v>
      </c>
      <c r="U88" s="3">
        <v>28</v>
      </c>
      <c r="V88" s="2">
        <v>24</v>
      </c>
      <c r="W88" s="2">
        <v>21</v>
      </c>
      <c r="X88" s="2" t="s">
        <v>280</v>
      </c>
      <c r="Y88" s="33"/>
      <c r="Z88" s="3" t="s">
        <v>232</v>
      </c>
      <c r="AA88" s="3">
        <v>53</v>
      </c>
      <c r="AB88" s="2">
        <v>51</v>
      </c>
      <c r="AC88" s="2">
        <v>26</v>
      </c>
      <c r="AD88" s="2"/>
      <c r="AE88" s="33" t="s">
        <v>443</v>
      </c>
      <c r="AF88" s="12" t="s">
        <v>217</v>
      </c>
      <c r="AG88" s="12">
        <v>25</v>
      </c>
      <c r="AH88" s="13">
        <v>24</v>
      </c>
      <c r="AI88" s="13">
        <v>18</v>
      </c>
      <c r="AJ88" s="13"/>
      <c r="AK88" s="34" t="s">
        <v>131</v>
      </c>
      <c r="AL88" s="2" t="s">
        <v>759</v>
      </c>
      <c r="AM88" s="2" t="s">
        <v>240</v>
      </c>
      <c r="AN88" s="2" t="s">
        <v>642</v>
      </c>
      <c r="AO88" s="2" t="s">
        <v>302</v>
      </c>
      <c r="AP88" s="2" t="s">
        <v>87</v>
      </c>
      <c r="AQ88" s="1"/>
      <c r="AR88" s="2" t="s">
        <v>89</v>
      </c>
      <c r="AS88" s="1"/>
      <c r="AT88" s="2" t="s">
        <v>93</v>
      </c>
      <c r="AU88" s="14" t="s">
        <v>1402</v>
      </c>
      <c r="AV88" s="14">
        <v>1</v>
      </c>
      <c r="AW88" s="104">
        <v>3.17</v>
      </c>
      <c r="AX88" s="105">
        <v>2.36</v>
      </c>
      <c r="AY88" s="106">
        <v>2.25</v>
      </c>
      <c r="AZ88" s="107">
        <v>2.12</v>
      </c>
      <c r="BA88" s="106">
        <v>2.74</v>
      </c>
      <c r="BB88" s="108">
        <v>1.42</v>
      </c>
      <c r="BC88" s="106">
        <v>1.34</v>
      </c>
      <c r="BD88" s="108">
        <v>0</v>
      </c>
      <c r="BE88" s="107">
        <v>0.28000000000000003</v>
      </c>
      <c r="BF88" s="106">
        <v>2.06</v>
      </c>
      <c r="BG88" s="106">
        <v>5.01</v>
      </c>
      <c r="BH88" s="106">
        <v>3.96</v>
      </c>
      <c r="BI88" s="106">
        <v>1.67</v>
      </c>
      <c r="BJ88" s="8">
        <v>1.93</v>
      </c>
      <c r="BK88" s="9">
        <v>3.93</v>
      </c>
      <c r="BL88" s="9">
        <v>7.06</v>
      </c>
      <c r="BM88" s="4">
        <v>11.11</v>
      </c>
      <c r="BN88" s="98"/>
      <c r="BO88" s="4">
        <v>2.72</v>
      </c>
      <c r="BP88" s="26">
        <v>1.78</v>
      </c>
      <c r="BQ88" s="53">
        <v>1.1200000000000001</v>
      </c>
      <c r="BR88" s="53">
        <v>0.28000000000000003</v>
      </c>
      <c r="BS88" s="53">
        <v>1.1200000000000001</v>
      </c>
      <c r="BT88" s="54">
        <v>1.39</v>
      </c>
      <c r="BU88" s="53">
        <v>1.69</v>
      </c>
      <c r="BV88" s="54">
        <v>1.67</v>
      </c>
      <c r="BW88" s="55">
        <v>1.81</v>
      </c>
      <c r="BX88" s="53">
        <v>2.68</v>
      </c>
      <c r="BY88" s="53">
        <v>4.6900000000000004</v>
      </c>
      <c r="BZ88" s="53">
        <v>3.83</v>
      </c>
      <c r="CA88" s="7">
        <v>1.5</v>
      </c>
      <c r="CB88" s="8">
        <v>2.02</v>
      </c>
      <c r="CC88" s="9">
        <v>3.34</v>
      </c>
      <c r="CD88" s="9">
        <v>7.07</v>
      </c>
      <c r="CE88" s="4">
        <v>10.56</v>
      </c>
      <c r="CF88" s="98"/>
      <c r="CG88" s="16">
        <v>26.1</v>
      </c>
      <c r="CH88" s="38">
        <v>30.91</v>
      </c>
      <c r="CI88" s="17">
        <v>32.67</v>
      </c>
      <c r="CJ88" s="18">
        <v>33.799999999999997</v>
      </c>
      <c r="CK88" s="17">
        <v>34.32</v>
      </c>
      <c r="CL88" s="19">
        <v>36.06</v>
      </c>
      <c r="CM88" s="17">
        <v>36.5</v>
      </c>
      <c r="CN88" s="19">
        <v>35.9</v>
      </c>
      <c r="CO88" s="18">
        <v>36.56</v>
      </c>
      <c r="CP88" s="17">
        <v>36.19</v>
      </c>
      <c r="CQ88" s="17">
        <v>37.049999999999997</v>
      </c>
      <c r="CR88" s="17">
        <v>38.770000000000003</v>
      </c>
      <c r="CS88" s="17">
        <v>42.54</v>
      </c>
      <c r="CT88" s="19">
        <v>42.28</v>
      </c>
      <c r="CU88" s="20">
        <v>40.520000000000003</v>
      </c>
      <c r="CV88" s="20">
        <v>42.37</v>
      </c>
      <c r="CW88" s="16">
        <v>43.43</v>
      </c>
      <c r="CX88" s="100"/>
      <c r="CY88" s="16">
        <v>26.25</v>
      </c>
      <c r="CZ88" s="38">
        <v>31.07</v>
      </c>
      <c r="DA88" s="17">
        <v>32.97</v>
      </c>
      <c r="DB88" s="17">
        <v>33.96</v>
      </c>
      <c r="DC88" s="17">
        <v>34.08</v>
      </c>
      <c r="DD88" s="19">
        <v>35.049999999999997</v>
      </c>
      <c r="DE88" s="17">
        <v>35.25</v>
      </c>
      <c r="DF88" s="19">
        <v>35.159999999999997</v>
      </c>
      <c r="DG88" s="18">
        <v>36.57</v>
      </c>
      <c r="DH88" s="17">
        <v>36.22</v>
      </c>
      <c r="DI88" s="17">
        <v>37.01</v>
      </c>
      <c r="DJ88" s="17">
        <v>38.51</v>
      </c>
      <c r="DK88" s="17">
        <v>42.8</v>
      </c>
      <c r="DL88" s="19">
        <v>42.56</v>
      </c>
      <c r="DM88" s="20">
        <v>40.78</v>
      </c>
      <c r="DN88" s="20">
        <v>42.85</v>
      </c>
      <c r="DO88" s="16">
        <v>43.78</v>
      </c>
      <c r="DP88" s="100"/>
      <c r="DQ88" s="16">
        <v>1</v>
      </c>
      <c r="DR88" s="20">
        <v>2</v>
      </c>
      <c r="DS88" s="17">
        <v>4</v>
      </c>
      <c r="DT88" s="17">
        <v>2</v>
      </c>
      <c r="DU88" s="17">
        <v>0</v>
      </c>
      <c r="DV88" s="17">
        <v>-8</v>
      </c>
      <c r="DW88" s="17">
        <v>-18</v>
      </c>
      <c r="DX88" s="17">
        <v>-22</v>
      </c>
      <c r="DY88" s="17">
        <v>-22</v>
      </c>
      <c r="DZ88" s="17">
        <v>-21</v>
      </c>
      <c r="EA88" s="17">
        <v>-17</v>
      </c>
      <c r="EB88" s="17">
        <v>-9</v>
      </c>
      <c r="EC88" s="17">
        <v>-5</v>
      </c>
      <c r="ED88" s="17">
        <v>-4</v>
      </c>
      <c r="EE88" s="20">
        <v>-1</v>
      </c>
      <c r="EF88" s="20">
        <v>-2</v>
      </c>
      <c r="EG88" s="20">
        <v>0</v>
      </c>
      <c r="EH88" s="101"/>
      <c r="EJ88" s="129">
        <f t="shared" si="18"/>
        <v>0.44999999999999973</v>
      </c>
      <c r="EK88" s="129">
        <f t="shared" si="19"/>
        <v>0.57999999999999985</v>
      </c>
      <c r="EL88" s="129">
        <f t="shared" si="20"/>
        <v>1.1299999999999999</v>
      </c>
      <c r="EM88" s="129">
        <f t="shared" si="21"/>
        <v>1.84</v>
      </c>
      <c r="EN88" s="129">
        <f t="shared" si="22"/>
        <v>1.62</v>
      </c>
      <c r="EO88" s="129">
        <f t="shared" si="23"/>
        <v>3.0000000000000027E-2</v>
      </c>
      <c r="EP88" s="129">
        <f t="shared" si="24"/>
        <v>-0.34999999999999987</v>
      </c>
      <c r="EQ88" s="129">
        <f t="shared" si="25"/>
        <v>-1.67</v>
      </c>
      <c r="ER88" s="129">
        <f t="shared" si="26"/>
        <v>-1.53</v>
      </c>
      <c r="ES88" s="129">
        <f t="shared" si="27"/>
        <v>-0.62000000000000011</v>
      </c>
      <c r="ET88" s="129">
        <f t="shared" si="28"/>
        <v>0.3199999999999994</v>
      </c>
      <c r="EU88" s="129">
        <f t="shared" si="29"/>
        <v>0.12999999999999989</v>
      </c>
      <c r="EV88" s="129">
        <f t="shared" si="30"/>
        <v>0.16999999999999993</v>
      </c>
      <c r="EW88" s="129">
        <f t="shared" si="31"/>
        <v>-9.000000000000008E-2</v>
      </c>
      <c r="EX88" s="129">
        <f t="shared" si="32"/>
        <v>0.5900000000000003</v>
      </c>
      <c r="EY88" s="129">
        <f t="shared" si="33"/>
        <v>-1.0000000000000675E-2</v>
      </c>
      <c r="EZ88" s="129">
        <f t="shared" si="34"/>
        <v>0.54999999999999893</v>
      </c>
      <c r="FA88" s="3" t="s">
        <v>6</v>
      </c>
      <c r="FB88" s="3">
        <v>28</v>
      </c>
      <c r="FC88" s="2">
        <v>24</v>
      </c>
      <c r="FD88" s="2">
        <v>21</v>
      </c>
    </row>
    <row r="89" spans="1:160" ht="14">
      <c r="A89" s="2" t="s">
        <v>924</v>
      </c>
      <c r="B89" s="2" t="s">
        <v>1666</v>
      </c>
      <c r="C89" s="2">
        <v>17</v>
      </c>
      <c r="D89" s="2">
        <v>10</v>
      </c>
      <c r="E89" s="2">
        <v>39852052</v>
      </c>
      <c r="F89" s="2" t="s">
        <v>91</v>
      </c>
      <c r="G89" s="1" t="s">
        <v>132</v>
      </c>
      <c r="H89" s="14"/>
      <c r="I89" s="1"/>
      <c r="J89" s="2">
        <v>163.1</v>
      </c>
      <c r="K89" s="2">
        <v>58.1</v>
      </c>
      <c r="L89" s="2" t="s">
        <v>167</v>
      </c>
      <c r="M89" s="2"/>
      <c r="N89" s="2" t="s">
        <v>79</v>
      </c>
      <c r="O89" s="2" t="s">
        <v>80</v>
      </c>
      <c r="P89" s="30" t="s">
        <v>927</v>
      </c>
      <c r="Q89" s="30"/>
      <c r="R89" s="30"/>
      <c r="S89" s="30"/>
      <c r="T89" s="3" t="s">
        <v>6</v>
      </c>
      <c r="U89" s="3">
        <v>23</v>
      </c>
      <c r="V89" s="2">
        <v>23</v>
      </c>
      <c r="W89" s="2">
        <v>21</v>
      </c>
      <c r="X89" s="2" t="s">
        <v>446</v>
      </c>
      <c r="Y89" s="33"/>
      <c r="Z89" s="3" t="s">
        <v>137</v>
      </c>
      <c r="AA89" s="3">
        <v>46</v>
      </c>
      <c r="AB89" s="2">
        <v>38</v>
      </c>
      <c r="AC89" s="2">
        <v>25</v>
      </c>
      <c r="AD89" s="2"/>
      <c r="AE89" s="33" t="s">
        <v>443</v>
      </c>
      <c r="AF89" s="12" t="s">
        <v>138</v>
      </c>
      <c r="AG89" s="12">
        <v>29</v>
      </c>
      <c r="AH89" s="13">
        <v>22</v>
      </c>
      <c r="AI89" s="13">
        <v>10</v>
      </c>
      <c r="AJ89" s="13"/>
      <c r="AK89" s="34" t="s">
        <v>180</v>
      </c>
      <c r="AL89" s="2" t="s">
        <v>272</v>
      </c>
      <c r="AM89" s="2" t="s">
        <v>118</v>
      </c>
      <c r="AN89" s="2" t="s">
        <v>281</v>
      </c>
      <c r="AO89" s="2" t="s">
        <v>151</v>
      </c>
      <c r="AP89" s="2" t="s">
        <v>87</v>
      </c>
      <c r="AQ89" s="1"/>
      <c r="AR89" s="2" t="s">
        <v>89</v>
      </c>
      <c r="AS89" s="1"/>
      <c r="AT89" s="2" t="s">
        <v>93</v>
      </c>
      <c r="AU89" s="14" t="s">
        <v>835</v>
      </c>
      <c r="AV89" s="14">
        <v>1</v>
      </c>
      <c r="AW89" s="104">
        <v>3.24</v>
      </c>
      <c r="AX89" s="105">
        <v>3.11</v>
      </c>
      <c r="AY89" s="109">
        <v>3.07</v>
      </c>
      <c r="AZ89" s="107">
        <v>2.88</v>
      </c>
      <c r="BA89" s="106">
        <v>1.93</v>
      </c>
      <c r="BB89" s="108">
        <v>1.22</v>
      </c>
      <c r="BC89" s="106">
        <v>0.25</v>
      </c>
      <c r="BD89" s="108">
        <v>1.22</v>
      </c>
      <c r="BE89" s="107">
        <v>3.17</v>
      </c>
      <c r="BF89" s="106">
        <v>2.95</v>
      </c>
      <c r="BG89" s="106">
        <v>4.78</v>
      </c>
      <c r="BH89" s="106">
        <v>7.31</v>
      </c>
      <c r="BI89" s="106">
        <v>4.5199999999999996</v>
      </c>
      <c r="BJ89" s="4">
        <v>5.15</v>
      </c>
      <c r="BK89" s="9">
        <v>7.84</v>
      </c>
      <c r="BL89" s="9">
        <v>7.98</v>
      </c>
      <c r="BM89" s="4">
        <v>11.37</v>
      </c>
      <c r="BN89" s="4">
        <v>20.66</v>
      </c>
      <c r="BO89" s="4">
        <v>3.17</v>
      </c>
      <c r="BP89" s="26">
        <v>1.79</v>
      </c>
      <c r="BQ89" s="25">
        <v>0.72</v>
      </c>
      <c r="BR89" s="53">
        <v>0.5</v>
      </c>
      <c r="BS89" s="53">
        <v>1.25</v>
      </c>
      <c r="BT89" s="54">
        <v>1.88</v>
      </c>
      <c r="BU89" s="53">
        <v>1.88</v>
      </c>
      <c r="BV89" s="54">
        <v>3.22</v>
      </c>
      <c r="BW89" s="55">
        <v>3.98</v>
      </c>
      <c r="BX89" s="53">
        <v>4.01</v>
      </c>
      <c r="BY89" s="53">
        <v>4.13</v>
      </c>
      <c r="BZ89" s="53">
        <v>6.21</v>
      </c>
      <c r="CA89" s="7">
        <v>4.72</v>
      </c>
      <c r="CB89" s="4">
        <v>5.67</v>
      </c>
      <c r="CC89" s="9">
        <v>6.56</v>
      </c>
      <c r="CD89" s="9">
        <v>7.8</v>
      </c>
      <c r="CE89" s="4">
        <v>10.28</v>
      </c>
      <c r="CF89" s="4">
        <v>20.309999999999999</v>
      </c>
      <c r="CG89" s="16">
        <v>29.11</v>
      </c>
      <c r="CH89" s="38">
        <v>34.71</v>
      </c>
      <c r="CI89" s="20">
        <v>36.630000000000003</v>
      </c>
      <c r="CJ89" s="18">
        <v>37.54</v>
      </c>
      <c r="CK89" s="17">
        <v>38.119999999999997</v>
      </c>
      <c r="CL89" s="19">
        <v>39.28</v>
      </c>
      <c r="CM89" s="17">
        <v>41.36</v>
      </c>
      <c r="CN89" s="19">
        <v>41.33</v>
      </c>
      <c r="CO89" s="18">
        <v>41.32</v>
      </c>
      <c r="CP89" s="17">
        <v>41.6</v>
      </c>
      <c r="CQ89" s="17">
        <v>43.25</v>
      </c>
      <c r="CR89" s="17">
        <v>44.37</v>
      </c>
      <c r="CS89" s="17">
        <v>47.24</v>
      </c>
      <c r="CT89" s="16">
        <v>47.82</v>
      </c>
      <c r="CU89" s="20">
        <v>48.06</v>
      </c>
      <c r="CV89" s="20">
        <v>48.47</v>
      </c>
      <c r="CW89" s="16">
        <v>48.55</v>
      </c>
      <c r="CX89" s="16">
        <v>42.27</v>
      </c>
      <c r="CY89" s="16">
        <v>28.12</v>
      </c>
      <c r="CZ89" s="38">
        <v>34.71</v>
      </c>
      <c r="DA89" s="20">
        <v>36.49</v>
      </c>
      <c r="DB89" s="17">
        <v>37.380000000000003</v>
      </c>
      <c r="DC89" s="17">
        <v>38.17</v>
      </c>
      <c r="DD89" s="19">
        <v>39.270000000000003</v>
      </c>
      <c r="DE89" s="17">
        <v>40.98</v>
      </c>
      <c r="DF89" s="19">
        <v>40.35</v>
      </c>
      <c r="DG89" s="18">
        <v>41.15</v>
      </c>
      <c r="DH89" s="17">
        <v>42.43</v>
      </c>
      <c r="DI89" s="17">
        <v>43.26</v>
      </c>
      <c r="DJ89" s="17">
        <v>45.58</v>
      </c>
      <c r="DK89" s="17">
        <v>47.74</v>
      </c>
      <c r="DL89" s="16">
        <v>47.25</v>
      </c>
      <c r="DM89" s="20">
        <v>47.6</v>
      </c>
      <c r="DN89" s="20">
        <v>49.24</v>
      </c>
      <c r="DO89" s="16">
        <v>47.61</v>
      </c>
      <c r="DP89" s="16">
        <v>42.61</v>
      </c>
      <c r="DQ89" s="16">
        <v>3</v>
      </c>
      <c r="DR89" s="20">
        <v>4</v>
      </c>
      <c r="DS89" s="20">
        <v>5</v>
      </c>
      <c r="DT89" s="17">
        <v>2</v>
      </c>
      <c r="DU89" s="17">
        <v>-4</v>
      </c>
      <c r="DV89" s="17">
        <v>-10</v>
      </c>
      <c r="DW89" s="17">
        <v>-15</v>
      </c>
      <c r="DX89" s="17">
        <v>-16</v>
      </c>
      <c r="DY89" s="17">
        <v>-12</v>
      </c>
      <c r="DZ89" s="17">
        <v>-8</v>
      </c>
      <c r="EA89" s="17">
        <v>-3</v>
      </c>
      <c r="EB89" s="17">
        <v>0</v>
      </c>
      <c r="EC89" s="17">
        <v>2</v>
      </c>
      <c r="ED89" s="20">
        <v>4</v>
      </c>
      <c r="EE89" s="20">
        <v>4</v>
      </c>
      <c r="EF89" s="20">
        <v>1</v>
      </c>
      <c r="EG89" s="20">
        <v>2</v>
      </c>
      <c r="EH89" s="20">
        <v>-2</v>
      </c>
      <c r="EJ89" s="129">
        <f t="shared" si="18"/>
        <v>7.0000000000000284E-2</v>
      </c>
      <c r="EK89" s="129">
        <f t="shared" si="19"/>
        <v>1.3199999999999998</v>
      </c>
      <c r="EL89" s="129">
        <f t="shared" si="20"/>
        <v>2.3499999999999996</v>
      </c>
      <c r="EM89" s="129">
        <f t="shared" si="21"/>
        <v>2.38</v>
      </c>
      <c r="EN89" s="129">
        <f t="shared" si="22"/>
        <v>0.67999999999999994</v>
      </c>
      <c r="EO89" s="129">
        <f t="shared" si="23"/>
        <v>-0.65999999999999992</v>
      </c>
      <c r="EP89" s="129">
        <f t="shared" si="24"/>
        <v>-1.63</v>
      </c>
      <c r="EQ89" s="129">
        <f t="shared" si="25"/>
        <v>-2</v>
      </c>
      <c r="ER89" s="129">
        <f t="shared" si="26"/>
        <v>-0.81</v>
      </c>
      <c r="ES89" s="129">
        <f t="shared" si="27"/>
        <v>-1.0599999999999996</v>
      </c>
      <c r="ET89" s="129">
        <f t="shared" si="28"/>
        <v>0.65000000000000036</v>
      </c>
      <c r="EU89" s="129">
        <f t="shared" si="29"/>
        <v>1.0999999999999996</v>
      </c>
      <c r="EV89" s="129">
        <f t="shared" si="30"/>
        <v>-0.20000000000000018</v>
      </c>
      <c r="EW89" s="129">
        <f t="shared" si="31"/>
        <v>-0.51999999999999957</v>
      </c>
      <c r="EX89" s="129">
        <f t="shared" si="32"/>
        <v>1.2800000000000002</v>
      </c>
      <c r="EY89" s="129">
        <f t="shared" si="33"/>
        <v>0.1800000000000006</v>
      </c>
      <c r="EZ89" s="129">
        <f t="shared" si="34"/>
        <v>1.0899999999999999</v>
      </c>
      <c r="FA89" s="3" t="s">
        <v>6</v>
      </c>
      <c r="FB89" s="3">
        <v>23</v>
      </c>
      <c r="FC89" s="2">
        <v>23</v>
      </c>
      <c r="FD89" s="2">
        <v>21</v>
      </c>
    </row>
    <row r="90" spans="1:160" ht="14">
      <c r="A90" s="2" t="s">
        <v>1257</v>
      </c>
      <c r="B90" s="2" t="s">
        <v>1666</v>
      </c>
      <c r="C90" s="2">
        <v>21</v>
      </c>
      <c r="D90" s="2">
        <v>11</v>
      </c>
      <c r="E90" s="2">
        <v>38175891</v>
      </c>
      <c r="F90" s="2" t="s">
        <v>91</v>
      </c>
      <c r="G90" s="1" t="s">
        <v>1261</v>
      </c>
      <c r="H90" s="15" t="s">
        <v>95</v>
      </c>
      <c r="I90" s="1">
        <v>1</v>
      </c>
      <c r="J90" s="2">
        <v>153</v>
      </c>
      <c r="K90" s="2">
        <v>35.299999999999997</v>
      </c>
      <c r="L90" s="2" t="s">
        <v>167</v>
      </c>
      <c r="M90" s="2"/>
      <c r="N90" s="2" t="s">
        <v>158</v>
      </c>
      <c r="O90" s="2" t="s">
        <v>80</v>
      </c>
      <c r="P90" s="30" t="s">
        <v>1258</v>
      </c>
      <c r="Q90" s="30"/>
      <c r="R90" s="30"/>
      <c r="S90" s="30"/>
      <c r="T90" s="3" t="s">
        <v>6</v>
      </c>
      <c r="U90" s="3">
        <v>27</v>
      </c>
      <c r="V90" s="2">
        <v>26</v>
      </c>
      <c r="W90" s="2">
        <v>21</v>
      </c>
      <c r="X90" s="2" t="s">
        <v>1259</v>
      </c>
      <c r="Y90" s="33"/>
      <c r="Z90" s="3" t="s">
        <v>232</v>
      </c>
      <c r="AA90" s="3">
        <v>55</v>
      </c>
      <c r="AB90" s="2">
        <v>42</v>
      </c>
      <c r="AC90" s="2">
        <v>26</v>
      </c>
      <c r="AD90" s="2"/>
      <c r="AE90" s="33" t="s">
        <v>242</v>
      </c>
      <c r="AF90" s="12" t="s">
        <v>217</v>
      </c>
      <c r="AG90" s="12">
        <v>21</v>
      </c>
      <c r="AH90" s="13">
        <v>14</v>
      </c>
      <c r="AI90" s="13">
        <v>4</v>
      </c>
      <c r="AJ90" s="13"/>
      <c r="AK90" s="34"/>
      <c r="AL90" s="2" t="s">
        <v>149</v>
      </c>
      <c r="AM90" s="2" t="s">
        <v>409</v>
      </c>
      <c r="AN90" s="2" t="s">
        <v>1260</v>
      </c>
      <c r="AO90" s="2" t="s">
        <v>353</v>
      </c>
      <c r="AP90" s="2" t="s">
        <v>87</v>
      </c>
      <c r="AQ90" s="1" t="s">
        <v>839</v>
      </c>
      <c r="AR90" s="2" t="s">
        <v>89</v>
      </c>
      <c r="AS90" s="1" t="s">
        <v>197</v>
      </c>
      <c r="AT90" s="2" t="s">
        <v>93</v>
      </c>
      <c r="AU90" s="14" t="s">
        <v>1262</v>
      </c>
      <c r="AV90" s="14">
        <v>1</v>
      </c>
      <c r="AW90" s="104">
        <v>3.93</v>
      </c>
      <c r="AX90" s="107">
        <v>2.92</v>
      </c>
      <c r="AY90" s="106">
        <v>1.87</v>
      </c>
      <c r="AZ90" s="107">
        <v>1.87</v>
      </c>
      <c r="BA90" s="106">
        <v>1.74</v>
      </c>
      <c r="BB90" s="108">
        <v>1.94</v>
      </c>
      <c r="BC90" s="106">
        <v>1.45</v>
      </c>
      <c r="BD90" s="108">
        <v>2.04</v>
      </c>
      <c r="BE90" s="107">
        <v>2.31</v>
      </c>
      <c r="BF90" s="106">
        <v>5.72</v>
      </c>
      <c r="BG90" s="106">
        <v>6.14</v>
      </c>
      <c r="BH90" s="106">
        <v>3.69</v>
      </c>
      <c r="BI90" s="106">
        <v>2.2400000000000002</v>
      </c>
      <c r="BJ90" s="8">
        <v>2.11</v>
      </c>
      <c r="BK90" s="5">
        <v>3.9</v>
      </c>
      <c r="BL90" s="9">
        <v>6.17</v>
      </c>
      <c r="BM90" s="4">
        <v>8.91</v>
      </c>
      <c r="BN90" s="98"/>
      <c r="BO90" s="4">
        <v>3.63</v>
      </c>
      <c r="BP90" s="6">
        <v>2.11</v>
      </c>
      <c r="BQ90" s="7">
        <v>0.95</v>
      </c>
      <c r="BR90" s="7">
        <v>0</v>
      </c>
      <c r="BS90" s="7">
        <v>1.62</v>
      </c>
      <c r="BT90" s="8">
        <v>1.73</v>
      </c>
      <c r="BU90" s="7">
        <v>2.4</v>
      </c>
      <c r="BV90" s="8">
        <v>2.56</v>
      </c>
      <c r="BW90" s="6">
        <v>2.5</v>
      </c>
      <c r="BX90" s="7">
        <v>4.34</v>
      </c>
      <c r="BY90" s="7">
        <v>6.84</v>
      </c>
      <c r="BZ90" s="7">
        <v>4.66</v>
      </c>
      <c r="CA90" s="7">
        <v>1.74</v>
      </c>
      <c r="CB90" s="8">
        <v>2.95</v>
      </c>
      <c r="CC90" s="5">
        <v>4.71</v>
      </c>
      <c r="CD90" s="9">
        <v>6.85</v>
      </c>
      <c r="CE90" s="4">
        <v>9.74</v>
      </c>
      <c r="CF90" s="98"/>
      <c r="CG90" s="16">
        <v>26.26</v>
      </c>
      <c r="CH90" s="18">
        <v>28.56</v>
      </c>
      <c r="CI90" s="17">
        <v>30.89</v>
      </c>
      <c r="CJ90" s="18">
        <v>33.04</v>
      </c>
      <c r="CK90" s="17">
        <v>35.04</v>
      </c>
      <c r="CL90" s="19">
        <v>35.85</v>
      </c>
      <c r="CM90" s="17">
        <v>37.22</v>
      </c>
      <c r="CN90" s="19">
        <v>37.01</v>
      </c>
      <c r="CO90" s="18">
        <v>38.770000000000003</v>
      </c>
      <c r="CP90" s="17">
        <v>38.58</v>
      </c>
      <c r="CQ90" s="17">
        <v>38.159999999999997</v>
      </c>
      <c r="CR90" s="17">
        <v>42.07</v>
      </c>
      <c r="CS90" s="17">
        <v>41.47</v>
      </c>
      <c r="CT90" s="19">
        <v>44.46</v>
      </c>
      <c r="CU90" s="23">
        <v>45.29</v>
      </c>
      <c r="CV90" s="20">
        <v>45.44</v>
      </c>
      <c r="CW90" s="16">
        <v>44.74</v>
      </c>
      <c r="CX90" s="100"/>
      <c r="CY90" s="16">
        <v>25.86</v>
      </c>
      <c r="CZ90" s="18">
        <v>28.6</v>
      </c>
      <c r="DA90" s="17">
        <v>31.9</v>
      </c>
      <c r="DB90" s="17">
        <v>33.590000000000003</v>
      </c>
      <c r="DC90" s="17">
        <v>35.229999999999997</v>
      </c>
      <c r="DD90" s="19">
        <v>36.32</v>
      </c>
      <c r="DE90" s="17">
        <v>37.1</v>
      </c>
      <c r="DF90" s="19">
        <v>37.81</v>
      </c>
      <c r="DG90" s="18">
        <v>39.22</v>
      </c>
      <c r="DH90" s="17">
        <v>38.57</v>
      </c>
      <c r="DI90" s="17">
        <v>38.71</v>
      </c>
      <c r="DJ90" s="17">
        <v>41.96</v>
      </c>
      <c r="DK90" s="17">
        <v>41.11</v>
      </c>
      <c r="DL90" s="19">
        <v>44.95</v>
      </c>
      <c r="DM90" s="23">
        <v>45.13</v>
      </c>
      <c r="DN90" s="20">
        <v>46.25</v>
      </c>
      <c r="DO90" s="16">
        <v>43.39</v>
      </c>
      <c r="DP90" s="100"/>
      <c r="DQ90" s="16">
        <v>4</v>
      </c>
      <c r="DR90" s="17">
        <v>6</v>
      </c>
      <c r="DS90" s="17">
        <v>6</v>
      </c>
      <c r="DT90" s="17">
        <v>3</v>
      </c>
      <c r="DU90" s="17">
        <v>0</v>
      </c>
      <c r="DV90" s="17">
        <v>-9</v>
      </c>
      <c r="DW90" s="17">
        <v>-14</v>
      </c>
      <c r="DX90" s="17">
        <v>-22</v>
      </c>
      <c r="DY90" s="17">
        <v>-23</v>
      </c>
      <c r="DZ90" s="17">
        <v>-21</v>
      </c>
      <c r="EA90" s="17">
        <v>-18</v>
      </c>
      <c r="EB90" s="17">
        <v>-11</v>
      </c>
      <c r="EC90" s="17">
        <v>-8</v>
      </c>
      <c r="ED90" s="17">
        <v>-3</v>
      </c>
      <c r="EE90" s="23">
        <v>0</v>
      </c>
      <c r="EF90" s="20">
        <v>0</v>
      </c>
      <c r="EG90" s="20">
        <v>0</v>
      </c>
      <c r="EH90" s="101"/>
      <c r="EJ90" s="129">
        <f t="shared" si="18"/>
        <v>0.30000000000000027</v>
      </c>
      <c r="EK90" s="129">
        <f t="shared" si="19"/>
        <v>0.81</v>
      </c>
      <c r="EL90" s="129">
        <f t="shared" si="20"/>
        <v>0.92000000000000015</v>
      </c>
      <c r="EM90" s="129">
        <f t="shared" si="21"/>
        <v>1.87</v>
      </c>
      <c r="EN90" s="129">
        <f t="shared" si="22"/>
        <v>0.11999999999999988</v>
      </c>
      <c r="EO90" s="129">
        <f t="shared" si="23"/>
        <v>0.20999999999999996</v>
      </c>
      <c r="EP90" s="129">
        <f t="shared" si="24"/>
        <v>-0.95</v>
      </c>
      <c r="EQ90" s="129">
        <f t="shared" si="25"/>
        <v>-0.52</v>
      </c>
      <c r="ER90" s="129">
        <f t="shared" si="26"/>
        <v>-0.18999999999999995</v>
      </c>
      <c r="ES90" s="129">
        <f t="shared" si="27"/>
        <v>1.38</v>
      </c>
      <c r="ET90" s="129">
        <f t="shared" si="28"/>
        <v>-0.70000000000000018</v>
      </c>
      <c r="EU90" s="129">
        <f t="shared" si="29"/>
        <v>-0.9700000000000002</v>
      </c>
      <c r="EV90" s="129">
        <f t="shared" si="30"/>
        <v>0.50000000000000022</v>
      </c>
      <c r="EW90" s="129">
        <f t="shared" si="31"/>
        <v>-0.8400000000000003</v>
      </c>
      <c r="EX90" s="129">
        <f t="shared" si="32"/>
        <v>-0.81</v>
      </c>
      <c r="EY90" s="129">
        <f t="shared" si="33"/>
        <v>-0.67999999999999972</v>
      </c>
      <c r="EZ90" s="129">
        <f t="shared" si="34"/>
        <v>-0.83000000000000007</v>
      </c>
      <c r="FA90" s="3" t="s">
        <v>6</v>
      </c>
      <c r="FB90" s="3">
        <v>27</v>
      </c>
      <c r="FC90" s="2">
        <v>26</v>
      </c>
      <c r="FD90" s="2">
        <v>21</v>
      </c>
    </row>
    <row r="91" spans="1:160" ht="14">
      <c r="A91" s="2" t="s">
        <v>1403</v>
      </c>
      <c r="B91" s="2" t="s">
        <v>1666</v>
      </c>
      <c r="C91" s="2">
        <v>14</v>
      </c>
      <c r="D91" s="2">
        <v>6</v>
      </c>
      <c r="E91" s="2">
        <v>51640576</v>
      </c>
      <c r="F91" s="2" t="s">
        <v>91</v>
      </c>
      <c r="G91" s="1" t="s">
        <v>1407</v>
      </c>
      <c r="H91" s="14"/>
      <c r="I91" s="1"/>
      <c r="J91" s="2">
        <v>161.80000000000001</v>
      </c>
      <c r="K91" s="2">
        <v>46.6</v>
      </c>
      <c r="L91" s="2" t="s">
        <v>167</v>
      </c>
      <c r="M91" s="2"/>
      <c r="N91" s="2" t="s">
        <v>79</v>
      </c>
      <c r="O91" s="2" t="s">
        <v>819</v>
      </c>
      <c r="P91" s="30" t="s">
        <v>859</v>
      </c>
      <c r="Q91" s="30"/>
      <c r="R91" s="30"/>
      <c r="S91" s="30"/>
      <c r="T91" s="3" t="s">
        <v>6</v>
      </c>
      <c r="U91" s="3">
        <v>29</v>
      </c>
      <c r="V91" s="2">
        <v>21</v>
      </c>
      <c r="W91" s="2">
        <v>21</v>
      </c>
      <c r="X91" s="2" t="s">
        <v>1406</v>
      </c>
      <c r="Y91" s="33"/>
      <c r="Z91" s="3" t="s">
        <v>232</v>
      </c>
      <c r="AA91" s="3">
        <v>50</v>
      </c>
      <c r="AB91" s="2">
        <v>29</v>
      </c>
      <c r="AC91" s="2">
        <v>28</v>
      </c>
      <c r="AD91" s="2"/>
      <c r="AE91" s="33" t="s">
        <v>443</v>
      </c>
      <c r="AF91" s="12" t="s">
        <v>217</v>
      </c>
      <c r="AG91" s="12">
        <v>31</v>
      </c>
      <c r="AH91" s="13">
        <v>21</v>
      </c>
      <c r="AI91" s="13">
        <v>18</v>
      </c>
      <c r="AJ91" s="13"/>
      <c r="AK91" s="34" t="s">
        <v>180</v>
      </c>
      <c r="AL91" s="2" t="s">
        <v>250</v>
      </c>
      <c r="AM91" s="2" t="s">
        <v>128</v>
      </c>
      <c r="AN91" s="2" t="s">
        <v>606</v>
      </c>
      <c r="AO91" s="2" t="s">
        <v>841</v>
      </c>
      <c r="AP91" s="2" t="s">
        <v>87</v>
      </c>
      <c r="AQ91" s="1"/>
      <c r="AR91" s="2" t="s">
        <v>89</v>
      </c>
      <c r="AS91" s="1"/>
      <c r="AT91" s="2" t="s">
        <v>93</v>
      </c>
      <c r="AU91" s="14" t="s">
        <v>854</v>
      </c>
      <c r="AV91" s="14">
        <v>1</v>
      </c>
      <c r="AW91" s="104">
        <v>4.07</v>
      </c>
      <c r="AX91" s="105">
        <v>4.43</v>
      </c>
      <c r="AY91" s="109">
        <v>3.95</v>
      </c>
      <c r="AZ91" s="107">
        <v>3.5</v>
      </c>
      <c r="BA91" s="106">
        <v>2.25</v>
      </c>
      <c r="BB91" s="108">
        <v>3.44</v>
      </c>
      <c r="BC91" s="106">
        <v>1.86</v>
      </c>
      <c r="BD91" s="108">
        <v>2.13</v>
      </c>
      <c r="BE91" s="107">
        <v>2.8</v>
      </c>
      <c r="BF91" s="106">
        <v>4.4800000000000004</v>
      </c>
      <c r="BG91" s="106">
        <v>7.4</v>
      </c>
      <c r="BH91" s="106">
        <v>3.98</v>
      </c>
      <c r="BI91" s="106">
        <v>3.25</v>
      </c>
      <c r="BJ91" s="4">
        <v>4.37</v>
      </c>
      <c r="BK91" s="9">
        <v>5.82</v>
      </c>
      <c r="BL91" s="9">
        <v>6.23</v>
      </c>
      <c r="BM91" s="4">
        <v>12.61</v>
      </c>
      <c r="BN91" s="4">
        <v>17.36</v>
      </c>
      <c r="BO91" s="4">
        <v>4.92</v>
      </c>
      <c r="BP91" s="26">
        <v>2.61</v>
      </c>
      <c r="BQ91" s="25">
        <v>0.87</v>
      </c>
      <c r="BR91" s="53">
        <v>1.1200000000000001</v>
      </c>
      <c r="BS91" s="53">
        <v>2.08</v>
      </c>
      <c r="BT91" s="54">
        <v>2.37</v>
      </c>
      <c r="BU91" s="53">
        <v>4.49</v>
      </c>
      <c r="BV91" s="54">
        <v>2.62</v>
      </c>
      <c r="BW91" s="55">
        <v>3.71</v>
      </c>
      <c r="BX91" s="53">
        <v>3.98</v>
      </c>
      <c r="BY91" s="53">
        <v>5.21</v>
      </c>
      <c r="BZ91" s="53">
        <v>3.9</v>
      </c>
      <c r="CA91" s="7">
        <v>3.86</v>
      </c>
      <c r="CB91" s="4">
        <v>4.3899999999999997</v>
      </c>
      <c r="CC91" s="9">
        <v>6.12</v>
      </c>
      <c r="CD91" s="9">
        <v>6.6</v>
      </c>
      <c r="CE91" s="4">
        <v>10.38</v>
      </c>
      <c r="CF91" s="4">
        <v>17.43</v>
      </c>
      <c r="CG91" s="16">
        <v>26.65</v>
      </c>
      <c r="CH91" s="38">
        <v>31.82</v>
      </c>
      <c r="CI91" s="20">
        <v>35.33</v>
      </c>
      <c r="CJ91" s="18">
        <v>36.340000000000003</v>
      </c>
      <c r="CK91" s="17">
        <v>36.24</v>
      </c>
      <c r="CL91" s="19">
        <v>37.42</v>
      </c>
      <c r="CM91" s="17">
        <v>37.409999999999997</v>
      </c>
      <c r="CN91" s="19">
        <v>39.29</v>
      </c>
      <c r="CO91" s="18">
        <v>38.42</v>
      </c>
      <c r="CP91" s="17">
        <v>39.06</v>
      </c>
      <c r="CQ91" s="17">
        <v>40.28</v>
      </c>
      <c r="CR91" s="17">
        <v>42.03</v>
      </c>
      <c r="CS91" s="17">
        <v>45.26</v>
      </c>
      <c r="CT91" s="16">
        <v>45.32</v>
      </c>
      <c r="CU91" s="20">
        <v>46.86</v>
      </c>
      <c r="CV91" s="20">
        <v>45.53</v>
      </c>
      <c r="CW91" s="16">
        <v>41.77</v>
      </c>
      <c r="CX91" s="16">
        <v>37.6</v>
      </c>
      <c r="CY91" s="16">
        <v>26.62</v>
      </c>
      <c r="CZ91" s="38">
        <v>31.33</v>
      </c>
      <c r="DA91" s="20">
        <v>35.090000000000003</v>
      </c>
      <c r="DB91" s="17">
        <v>36.450000000000003</v>
      </c>
      <c r="DC91" s="17">
        <v>36.81</v>
      </c>
      <c r="DD91" s="19">
        <v>36.94</v>
      </c>
      <c r="DE91" s="17">
        <v>36.99</v>
      </c>
      <c r="DF91" s="19">
        <v>38.130000000000003</v>
      </c>
      <c r="DG91" s="18">
        <v>38.090000000000003</v>
      </c>
      <c r="DH91" s="17">
        <v>39.44</v>
      </c>
      <c r="DI91" s="17">
        <v>40.33</v>
      </c>
      <c r="DJ91" s="17">
        <v>42.57</v>
      </c>
      <c r="DK91" s="17">
        <v>45.58</v>
      </c>
      <c r="DL91" s="16">
        <v>45.37</v>
      </c>
      <c r="DM91" s="20">
        <v>46.35</v>
      </c>
      <c r="DN91" s="20">
        <v>44.75</v>
      </c>
      <c r="DO91" s="16">
        <v>41.02</v>
      </c>
      <c r="DP91" s="16">
        <v>38.53</v>
      </c>
      <c r="DQ91" s="16">
        <v>4</v>
      </c>
      <c r="DR91" s="20">
        <v>7</v>
      </c>
      <c r="DS91" s="20">
        <v>8</v>
      </c>
      <c r="DT91" s="17">
        <v>6</v>
      </c>
      <c r="DU91" s="17">
        <v>3</v>
      </c>
      <c r="DV91" s="17">
        <v>0</v>
      </c>
      <c r="DW91" s="17">
        <v>-3</v>
      </c>
      <c r="DX91" s="17">
        <v>-8</v>
      </c>
      <c r="DY91" s="17">
        <v>-7</v>
      </c>
      <c r="DZ91" s="17">
        <v>-5</v>
      </c>
      <c r="EA91" s="17">
        <v>-1</v>
      </c>
      <c r="EB91" s="17">
        <v>2</v>
      </c>
      <c r="EC91" s="17">
        <v>4</v>
      </c>
      <c r="ED91" s="20">
        <v>6</v>
      </c>
      <c r="EE91" s="20">
        <v>6</v>
      </c>
      <c r="EF91" s="20">
        <v>3</v>
      </c>
      <c r="EG91" s="20">
        <v>0</v>
      </c>
      <c r="EH91" s="20">
        <v>-3</v>
      </c>
      <c r="EJ91" s="129">
        <f t="shared" si="18"/>
        <v>-0.84999999999999964</v>
      </c>
      <c r="EK91" s="129">
        <f t="shared" si="19"/>
        <v>1.8199999999999998</v>
      </c>
      <c r="EL91" s="129">
        <f t="shared" si="20"/>
        <v>3.08</v>
      </c>
      <c r="EM91" s="129">
        <f t="shared" si="21"/>
        <v>2.38</v>
      </c>
      <c r="EN91" s="129">
        <f t="shared" si="22"/>
        <v>0.16999999999999993</v>
      </c>
      <c r="EO91" s="129">
        <f t="shared" si="23"/>
        <v>1.0699999999999998</v>
      </c>
      <c r="EP91" s="129">
        <f t="shared" si="24"/>
        <v>-2.63</v>
      </c>
      <c r="EQ91" s="129">
        <f t="shared" si="25"/>
        <v>-0.49000000000000021</v>
      </c>
      <c r="ER91" s="129">
        <f t="shared" si="26"/>
        <v>-0.91000000000000014</v>
      </c>
      <c r="ES91" s="129">
        <f t="shared" si="27"/>
        <v>0.50000000000000044</v>
      </c>
      <c r="ET91" s="129">
        <f t="shared" si="28"/>
        <v>2.1900000000000004</v>
      </c>
      <c r="EU91" s="129">
        <f t="shared" si="29"/>
        <v>8.0000000000000071E-2</v>
      </c>
      <c r="EV91" s="129">
        <f t="shared" si="30"/>
        <v>-0.60999999999999988</v>
      </c>
      <c r="EW91" s="129">
        <f t="shared" si="31"/>
        <v>-1.9999999999999574E-2</v>
      </c>
      <c r="EX91" s="129">
        <f t="shared" si="32"/>
        <v>-0.29999999999999982</v>
      </c>
      <c r="EY91" s="129">
        <f t="shared" si="33"/>
        <v>-0.36999999999999922</v>
      </c>
      <c r="EZ91" s="129">
        <f t="shared" si="34"/>
        <v>2.2299999999999986</v>
      </c>
      <c r="FA91" s="3" t="s">
        <v>6</v>
      </c>
      <c r="FB91" s="3">
        <v>29</v>
      </c>
      <c r="FC91" s="2">
        <v>21</v>
      </c>
      <c r="FD91" s="2">
        <v>21</v>
      </c>
    </row>
    <row r="92" spans="1:160" ht="14">
      <c r="A92" s="2" t="s">
        <v>1371</v>
      </c>
      <c r="B92" s="2" t="s">
        <v>1666</v>
      </c>
      <c r="C92" s="2">
        <v>17</v>
      </c>
      <c r="D92" s="2">
        <v>2</v>
      </c>
      <c r="E92" s="2">
        <v>52915280</v>
      </c>
      <c r="F92" s="2" t="s">
        <v>91</v>
      </c>
      <c r="G92" s="1" t="s">
        <v>514</v>
      </c>
      <c r="H92" s="15" t="s">
        <v>95</v>
      </c>
      <c r="I92" s="1">
        <v>0</v>
      </c>
      <c r="J92" s="2">
        <v>160.1</v>
      </c>
      <c r="K92" s="2">
        <v>54.8</v>
      </c>
      <c r="L92" s="2" t="s">
        <v>167</v>
      </c>
      <c r="M92" s="2"/>
      <c r="N92" s="2" t="s">
        <v>147</v>
      </c>
      <c r="O92" s="2" t="s">
        <v>100</v>
      </c>
      <c r="P92" s="30" t="s">
        <v>168</v>
      </c>
      <c r="Q92" s="30"/>
      <c r="R92" s="30"/>
      <c r="S92" s="30"/>
      <c r="T92" s="3" t="s">
        <v>6</v>
      </c>
      <c r="U92" s="3">
        <v>30</v>
      </c>
      <c r="V92" s="2">
        <v>30</v>
      </c>
      <c r="W92" s="2">
        <v>21</v>
      </c>
      <c r="X92" s="2" t="s">
        <v>1372</v>
      </c>
      <c r="Y92" s="33"/>
      <c r="Z92" s="3" t="s">
        <v>232</v>
      </c>
      <c r="AA92" s="3">
        <v>48</v>
      </c>
      <c r="AB92" s="2">
        <v>32</v>
      </c>
      <c r="AC92" s="2">
        <v>30</v>
      </c>
      <c r="AD92" s="2"/>
      <c r="AE92" s="33" t="s">
        <v>443</v>
      </c>
      <c r="AF92" s="12" t="s">
        <v>217</v>
      </c>
      <c r="AG92" s="12">
        <v>33</v>
      </c>
      <c r="AH92" s="13">
        <v>27</v>
      </c>
      <c r="AI92" s="13">
        <v>22</v>
      </c>
      <c r="AJ92" s="13"/>
      <c r="AK92" s="34" t="s">
        <v>197</v>
      </c>
      <c r="AL92" s="2" t="s">
        <v>149</v>
      </c>
      <c r="AM92" s="2" t="s">
        <v>336</v>
      </c>
      <c r="AN92" s="2" t="s">
        <v>266</v>
      </c>
      <c r="AO92" s="2" t="s">
        <v>513</v>
      </c>
      <c r="AP92" s="2" t="s">
        <v>87</v>
      </c>
      <c r="AQ92" s="1" t="s">
        <v>176</v>
      </c>
      <c r="AR92" s="2" t="s">
        <v>89</v>
      </c>
      <c r="AS92" s="1" t="s">
        <v>176</v>
      </c>
      <c r="AT92" s="2" t="s">
        <v>93</v>
      </c>
      <c r="AU92" s="14" t="s">
        <v>515</v>
      </c>
      <c r="AV92" s="14">
        <v>1</v>
      </c>
      <c r="AW92" s="104">
        <v>3.61</v>
      </c>
      <c r="AX92" s="107">
        <v>3.3</v>
      </c>
      <c r="AY92" s="106">
        <v>2.83</v>
      </c>
      <c r="AZ92" s="107">
        <v>3</v>
      </c>
      <c r="BA92" s="106">
        <v>2.02</v>
      </c>
      <c r="BB92" s="108">
        <v>0.83</v>
      </c>
      <c r="BC92" s="106">
        <v>0</v>
      </c>
      <c r="BD92" s="108">
        <v>0</v>
      </c>
      <c r="BE92" s="107">
        <v>0.42</v>
      </c>
      <c r="BF92" s="106">
        <v>1.89</v>
      </c>
      <c r="BG92" s="106">
        <v>7.05</v>
      </c>
      <c r="BH92" s="106">
        <v>3.73</v>
      </c>
      <c r="BI92" s="106">
        <v>1.76</v>
      </c>
      <c r="BJ92" s="41">
        <v>3.98</v>
      </c>
      <c r="BK92" s="9">
        <v>4.1500000000000004</v>
      </c>
      <c r="BL92" s="9">
        <v>5.54</v>
      </c>
      <c r="BM92" s="4">
        <v>13.51</v>
      </c>
      <c r="BN92" s="4">
        <v>21.56</v>
      </c>
      <c r="BO92" s="4">
        <v>4.3099999999999996</v>
      </c>
      <c r="BP92" s="6">
        <v>2.2400000000000002</v>
      </c>
      <c r="BQ92" s="7">
        <v>0</v>
      </c>
      <c r="BR92" s="7">
        <v>0</v>
      </c>
      <c r="BS92" s="7">
        <v>1.54</v>
      </c>
      <c r="BT92" s="8">
        <v>2.14</v>
      </c>
      <c r="BU92" s="7">
        <v>1.76</v>
      </c>
      <c r="BV92" s="8">
        <v>1.99</v>
      </c>
      <c r="BW92" s="6">
        <v>2.86</v>
      </c>
      <c r="BX92" s="7">
        <v>3.66</v>
      </c>
      <c r="BY92" s="7">
        <v>4.8600000000000003</v>
      </c>
      <c r="BZ92" s="7">
        <v>7.39</v>
      </c>
      <c r="CA92" s="7">
        <v>2.72</v>
      </c>
      <c r="CB92" s="41">
        <v>5.07</v>
      </c>
      <c r="CC92" s="9">
        <v>6.65</v>
      </c>
      <c r="CD92" s="9">
        <v>5.55</v>
      </c>
      <c r="CE92" s="4">
        <v>13.33</v>
      </c>
      <c r="CF92" s="4">
        <v>20.309999999999999</v>
      </c>
      <c r="CG92" s="16">
        <v>26.8</v>
      </c>
      <c r="CH92" s="18">
        <v>29.67</v>
      </c>
      <c r="CI92" s="17">
        <v>32.659999999999997</v>
      </c>
      <c r="CJ92" s="18">
        <v>33.090000000000003</v>
      </c>
      <c r="CK92" s="17">
        <v>34.82</v>
      </c>
      <c r="CL92" s="19">
        <v>36.31</v>
      </c>
      <c r="CM92" s="17">
        <v>36.46</v>
      </c>
      <c r="CN92" s="19">
        <v>37.479999999999997</v>
      </c>
      <c r="CO92" s="18">
        <v>38.24</v>
      </c>
      <c r="CP92" s="17">
        <v>37.29</v>
      </c>
      <c r="CQ92" s="17">
        <v>37.78</v>
      </c>
      <c r="CR92" s="17">
        <v>39.270000000000003</v>
      </c>
      <c r="CS92" s="17">
        <v>46.45</v>
      </c>
      <c r="CT92" s="42">
        <v>47.14</v>
      </c>
      <c r="CU92" s="20">
        <v>49.33</v>
      </c>
      <c r="CV92" s="20">
        <v>44.27</v>
      </c>
      <c r="CW92" s="16">
        <v>43.69</v>
      </c>
      <c r="CX92" s="16">
        <v>36.39</v>
      </c>
      <c r="CY92" s="16">
        <v>26.59</v>
      </c>
      <c r="CZ92" s="18">
        <v>28.66</v>
      </c>
      <c r="DA92" s="17">
        <v>32.130000000000003</v>
      </c>
      <c r="DB92" s="17">
        <v>33.35</v>
      </c>
      <c r="DC92" s="17">
        <v>35.770000000000003</v>
      </c>
      <c r="DD92" s="19">
        <v>36.28</v>
      </c>
      <c r="DE92" s="17">
        <v>36.28</v>
      </c>
      <c r="DF92" s="19">
        <v>36.770000000000003</v>
      </c>
      <c r="DG92" s="18">
        <v>37.909999999999997</v>
      </c>
      <c r="DH92" s="17">
        <v>37.76</v>
      </c>
      <c r="DI92" s="17">
        <v>37.39</v>
      </c>
      <c r="DJ92" s="17">
        <v>39.65</v>
      </c>
      <c r="DK92" s="17">
        <v>45.93</v>
      </c>
      <c r="DL92" s="42">
        <v>47.05</v>
      </c>
      <c r="DM92" s="20">
        <v>49.61</v>
      </c>
      <c r="DN92" s="20">
        <v>44.03</v>
      </c>
      <c r="DO92" s="16">
        <v>44.55</v>
      </c>
      <c r="DP92" s="16">
        <v>36.19</v>
      </c>
      <c r="DQ92" s="16">
        <v>1</v>
      </c>
      <c r="DR92" s="17">
        <v>3</v>
      </c>
      <c r="DS92" s="17">
        <v>6</v>
      </c>
      <c r="DT92" s="17">
        <v>6</v>
      </c>
      <c r="DU92" s="17">
        <v>2</v>
      </c>
      <c r="DV92" s="17">
        <v>-5</v>
      </c>
      <c r="DW92" s="17">
        <v>-10</v>
      </c>
      <c r="DX92" s="17">
        <v>-12</v>
      </c>
      <c r="DY92" s="17">
        <v>-10</v>
      </c>
      <c r="DZ92" s="17">
        <v>-7</v>
      </c>
      <c r="EA92" s="17">
        <v>0</v>
      </c>
      <c r="EB92" s="17">
        <v>2</v>
      </c>
      <c r="EC92" s="17">
        <v>8</v>
      </c>
      <c r="ED92" s="23">
        <v>13</v>
      </c>
      <c r="EE92" s="20">
        <v>14</v>
      </c>
      <c r="EF92" s="20">
        <v>10</v>
      </c>
      <c r="EG92" s="20">
        <v>5</v>
      </c>
      <c r="EH92" s="20">
        <v>5</v>
      </c>
      <c r="EJ92" s="129">
        <f t="shared" si="18"/>
        <v>-0.69999999999999973</v>
      </c>
      <c r="EK92" s="129">
        <f t="shared" si="19"/>
        <v>1.0599999999999996</v>
      </c>
      <c r="EL92" s="129">
        <f t="shared" si="20"/>
        <v>2.83</v>
      </c>
      <c r="EM92" s="129">
        <f t="shared" si="21"/>
        <v>3</v>
      </c>
      <c r="EN92" s="129">
        <f t="shared" si="22"/>
        <v>0.48</v>
      </c>
      <c r="EO92" s="129">
        <f t="shared" si="23"/>
        <v>-1.31</v>
      </c>
      <c r="EP92" s="129">
        <f t="shared" si="24"/>
        <v>-1.76</v>
      </c>
      <c r="EQ92" s="129">
        <f t="shared" si="25"/>
        <v>-1.99</v>
      </c>
      <c r="ER92" s="129">
        <f t="shared" si="26"/>
        <v>-2.44</v>
      </c>
      <c r="ES92" s="129">
        <f t="shared" si="27"/>
        <v>-1.7700000000000002</v>
      </c>
      <c r="ET92" s="129">
        <f t="shared" si="28"/>
        <v>2.1899999999999995</v>
      </c>
      <c r="EU92" s="129">
        <f t="shared" si="29"/>
        <v>-3.6599999999999997</v>
      </c>
      <c r="EV92" s="129">
        <f t="shared" si="30"/>
        <v>-0.96000000000000019</v>
      </c>
      <c r="EW92" s="129">
        <f t="shared" si="31"/>
        <v>-1.0900000000000003</v>
      </c>
      <c r="EX92" s="129">
        <f t="shared" si="32"/>
        <v>-2.5</v>
      </c>
      <c r="EY92" s="129">
        <f t="shared" si="33"/>
        <v>-9.9999999999997868E-3</v>
      </c>
      <c r="EZ92" s="129">
        <f t="shared" si="34"/>
        <v>0.17999999999999972</v>
      </c>
      <c r="FA92" s="3" t="s">
        <v>6</v>
      </c>
      <c r="FB92" s="3">
        <v>30</v>
      </c>
      <c r="FC92" s="2">
        <v>30</v>
      </c>
      <c r="FD92" s="2">
        <v>21</v>
      </c>
    </row>
    <row r="93" spans="1:160" ht="14">
      <c r="A93" s="2" t="s">
        <v>1496</v>
      </c>
      <c r="B93" s="2" t="s">
        <v>1666</v>
      </c>
      <c r="C93" s="2">
        <v>22</v>
      </c>
      <c r="D93" s="2">
        <v>0</v>
      </c>
      <c r="E93" s="2">
        <v>51443566</v>
      </c>
      <c r="F93" s="2" t="s">
        <v>91</v>
      </c>
      <c r="G93" s="1" t="s">
        <v>1499</v>
      </c>
      <c r="H93" s="14"/>
      <c r="I93" s="1"/>
      <c r="J93" s="2">
        <v>161.6</v>
      </c>
      <c r="K93" s="2">
        <v>62</v>
      </c>
      <c r="L93" s="2" t="s">
        <v>167</v>
      </c>
      <c r="M93" s="2"/>
      <c r="N93" s="2" t="s">
        <v>99</v>
      </c>
      <c r="O93" s="2" t="s">
        <v>264</v>
      </c>
      <c r="P93" s="30" t="s">
        <v>168</v>
      </c>
      <c r="Q93" s="30" t="s">
        <v>860</v>
      </c>
      <c r="R93" s="30"/>
      <c r="S93" s="30"/>
      <c r="T93" s="3" t="s">
        <v>48</v>
      </c>
      <c r="U93" s="3">
        <v>23</v>
      </c>
      <c r="V93" s="2">
        <v>26</v>
      </c>
      <c r="W93" s="2">
        <v>21</v>
      </c>
      <c r="X93" s="2" t="s">
        <v>280</v>
      </c>
      <c r="Y93" s="33"/>
      <c r="Z93" s="3" t="s">
        <v>64</v>
      </c>
      <c r="AA93" s="3">
        <v>68</v>
      </c>
      <c r="AB93" s="2">
        <v>51</v>
      </c>
      <c r="AC93" s="2">
        <v>42</v>
      </c>
      <c r="AD93" s="2"/>
      <c r="AE93" s="33" t="s">
        <v>209</v>
      </c>
      <c r="AF93" s="12" t="s">
        <v>126</v>
      </c>
      <c r="AG93" s="12">
        <v>51</v>
      </c>
      <c r="AH93" s="13">
        <v>40</v>
      </c>
      <c r="AI93" s="13">
        <v>29</v>
      </c>
      <c r="AJ93" s="13"/>
      <c r="AK93" s="34" t="s">
        <v>180</v>
      </c>
      <c r="AL93" s="2" t="s">
        <v>127</v>
      </c>
      <c r="AM93" s="2" t="s">
        <v>219</v>
      </c>
      <c r="AN93" s="2" t="s">
        <v>870</v>
      </c>
      <c r="AO93" s="2" t="s">
        <v>841</v>
      </c>
      <c r="AP93" s="2" t="s">
        <v>87</v>
      </c>
      <c r="AQ93" s="1"/>
      <c r="AR93" s="2" t="s">
        <v>89</v>
      </c>
      <c r="AS93" s="1"/>
      <c r="AT93" s="2" t="s">
        <v>93</v>
      </c>
      <c r="AU93" s="14" t="s">
        <v>1500</v>
      </c>
      <c r="AV93" s="14">
        <v>1</v>
      </c>
      <c r="AW93" s="104">
        <v>3.51</v>
      </c>
      <c r="AX93" s="105">
        <v>2.95</v>
      </c>
      <c r="AY93" s="106">
        <v>1.88</v>
      </c>
      <c r="AZ93" s="107">
        <v>1.86</v>
      </c>
      <c r="BA93" s="106">
        <v>1.18</v>
      </c>
      <c r="BB93" s="108">
        <v>0.72</v>
      </c>
      <c r="BC93" s="106">
        <v>0.25</v>
      </c>
      <c r="BD93" s="108">
        <v>1.3</v>
      </c>
      <c r="BE93" s="107">
        <v>2.0099999999999998</v>
      </c>
      <c r="BF93" s="106">
        <v>3.98</v>
      </c>
      <c r="BG93" s="106">
        <v>8.2100000000000009</v>
      </c>
      <c r="BH93" s="106">
        <v>5.22</v>
      </c>
      <c r="BI93" s="106">
        <v>3.19</v>
      </c>
      <c r="BJ93" s="8">
        <v>2.41</v>
      </c>
      <c r="BK93" s="7">
        <v>6.01</v>
      </c>
      <c r="BL93" s="9">
        <v>6.43</v>
      </c>
      <c r="BM93" s="4">
        <v>11.61</v>
      </c>
      <c r="BN93" s="4">
        <v>16.260000000000002</v>
      </c>
      <c r="BO93" s="4">
        <v>3.25</v>
      </c>
      <c r="BP93" s="26">
        <v>0.56000000000000005</v>
      </c>
      <c r="BQ93" s="53">
        <v>0</v>
      </c>
      <c r="BR93" s="53">
        <v>0.25</v>
      </c>
      <c r="BS93" s="53">
        <v>2.2400000000000002</v>
      </c>
      <c r="BT93" s="54">
        <v>2.61</v>
      </c>
      <c r="BU93" s="53">
        <v>2.88</v>
      </c>
      <c r="BV93" s="54">
        <v>3.13</v>
      </c>
      <c r="BW93" s="55">
        <v>3.98</v>
      </c>
      <c r="BX93" s="53">
        <v>4.72</v>
      </c>
      <c r="BY93" s="53">
        <v>8.07</v>
      </c>
      <c r="BZ93" s="53">
        <v>5.17</v>
      </c>
      <c r="CA93" s="7">
        <v>1.58</v>
      </c>
      <c r="CB93" s="8">
        <v>3.61</v>
      </c>
      <c r="CC93" s="7">
        <v>5.59</v>
      </c>
      <c r="CD93" s="9">
        <v>6.63</v>
      </c>
      <c r="CE93" s="4">
        <v>8.9600000000000009</v>
      </c>
      <c r="CF93" s="4">
        <v>17.72</v>
      </c>
      <c r="CG93" s="16">
        <v>27.03</v>
      </c>
      <c r="CH93" s="38">
        <v>30.12</v>
      </c>
      <c r="CI93" s="17">
        <v>32.51</v>
      </c>
      <c r="CJ93" s="18">
        <v>32.42</v>
      </c>
      <c r="CK93" s="17">
        <v>32.64</v>
      </c>
      <c r="CL93" s="19">
        <v>34.72</v>
      </c>
      <c r="CM93" s="17">
        <v>34.630000000000003</v>
      </c>
      <c r="CN93" s="19">
        <v>35.799999999999997</v>
      </c>
      <c r="CO93" s="18">
        <v>38.71</v>
      </c>
      <c r="CP93" s="17">
        <v>39.35</v>
      </c>
      <c r="CQ93" s="17">
        <v>41.27</v>
      </c>
      <c r="CR93" s="17">
        <v>43.54</v>
      </c>
      <c r="CS93" s="17">
        <v>47.76</v>
      </c>
      <c r="CT93" s="19">
        <v>47.12</v>
      </c>
      <c r="CU93" s="17">
        <v>48.97</v>
      </c>
      <c r="CV93" s="20">
        <v>44.54</v>
      </c>
      <c r="CW93" s="16">
        <v>42.48</v>
      </c>
      <c r="CX93" s="16">
        <v>38.01</v>
      </c>
      <c r="CY93" s="16">
        <v>27.92</v>
      </c>
      <c r="CZ93" s="38">
        <v>29.72</v>
      </c>
      <c r="DA93" s="17">
        <v>32.409999999999997</v>
      </c>
      <c r="DB93" s="17">
        <v>32.409999999999997</v>
      </c>
      <c r="DC93" s="17">
        <v>33.28</v>
      </c>
      <c r="DD93" s="19">
        <v>34.25</v>
      </c>
      <c r="DE93" s="17">
        <v>35.31</v>
      </c>
      <c r="DF93" s="19">
        <v>36.869999999999997</v>
      </c>
      <c r="DG93" s="18">
        <v>38.57</v>
      </c>
      <c r="DH93" s="17">
        <v>39.42</v>
      </c>
      <c r="DI93" s="17">
        <v>42.57</v>
      </c>
      <c r="DJ93" s="17">
        <v>43.56</v>
      </c>
      <c r="DK93" s="17">
        <v>47.72</v>
      </c>
      <c r="DL93" s="19">
        <v>47.13</v>
      </c>
      <c r="DM93" s="17">
        <v>48.55</v>
      </c>
      <c r="DN93" s="20">
        <v>44.08</v>
      </c>
      <c r="DO93" s="16">
        <v>41.48</v>
      </c>
      <c r="DP93" s="16">
        <v>38.409999999999997</v>
      </c>
      <c r="DQ93" s="16">
        <v>9</v>
      </c>
      <c r="DR93" s="20">
        <v>8</v>
      </c>
      <c r="DS93" s="17">
        <v>5</v>
      </c>
      <c r="DT93" s="17">
        <v>1</v>
      </c>
      <c r="DU93" s="17">
        <v>-5</v>
      </c>
      <c r="DV93" s="17">
        <v>-12</v>
      </c>
      <c r="DW93" s="17">
        <v>-14</v>
      </c>
      <c r="DX93" s="17">
        <v>-12</v>
      </c>
      <c r="DY93" s="17">
        <v>-5</v>
      </c>
      <c r="DZ93" s="17">
        <v>1</v>
      </c>
      <c r="EA93" s="17">
        <v>9</v>
      </c>
      <c r="EB93" s="17">
        <v>15</v>
      </c>
      <c r="EC93" s="17">
        <v>20</v>
      </c>
      <c r="ED93" s="17">
        <v>19</v>
      </c>
      <c r="EE93" s="17">
        <v>14</v>
      </c>
      <c r="EF93" s="20">
        <v>10</v>
      </c>
      <c r="EG93" s="20">
        <v>7</v>
      </c>
      <c r="EH93" s="20">
        <v>3</v>
      </c>
      <c r="EJ93" s="129">
        <f t="shared" si="18"/>
        <v>0.25999999999999979</v>
      </c>
      <c r="EK93" s="129">
        <f t="shared" si="19"/>
        <v>2.39</v>
      </c>
      <c r="EL93" s="129">
        <f t="shared" si="20"/>
        <v>1.88</v>
      </c>
      <c r="EM93" s="129">
        <f t="shared" si="21"/>
        <v>1.61</v>
      </c>
      <c r="EN93" s="129">
        <f t="shared" si="22"/>
        <v>-1.0600000000000003</v>
      </c>
      <c r="EO93" s="129">
        <f t="shared" si="23"/>
        <v>-1.89</v>
      </c>
      <c r="EP93" s="129">
        <f t="shared" si="24"/>
        <v>-2.63</v>
      </c>
      <c r="EQ93" s="129">
        <f t="shared" si="25"/>
        <v>-1.8299999999999998</v>
      </c>
      <c r="ER93" s="129">
        <f t="shared" si="26"/>
        <v>-1.9700000000000002</v>
      </c>
      <c r="ES93" s="129">
        <f t="shared" si="27"/>
        <v>-0.73999999999999977</v>
      </c>
      <c r="ET93" s="129">
        <f t="shared" si="28"/>
        <v>0.14000000000000057</v>
      </c>
      <c r="EU93" s="129">
        <f t="shared" si="29"/>
        <v>4.9999999999999822E-2</v>
      </c>
      <c r="EV93" s="129">
        <f t="shared" si="30"/>
        <v>1.6099999999999999</v>
      </c>
      <c r="EW93" s="129">
        <f t="shared" si="31"/>
        <v>-1.1999999999999997</v>
      </c>
      <c r="EX93" s="129">
        <f t="shared" si="32"/>
        <v>0.41999999999999993</v>
      </c>
      <c r="EY93" s="129">
        <f t="shared" si="33"/>
        <v>-0.20000000000000018</v>
      </c>
      <c r="EZ93" s="129">
        <f t="shared" si="34"/>
        <v>2.6499999999999986</v>
      </c>
      <c r="FA93" s="3" t="s">
        <v>48</v>
      </c>
      <c r="FB93" s="3">
        <v>23</v>
      </c>
      <c r="FC93" s="2">
        <v>26</v>
      </c>
      <c r="FD93" s="2">
        <v>21</v>
      </c>
    </row>
    <row r="94" spans="1:160" ht="14">
      <c r="A94" s="2" t="s">
        <v>1539</v>
      </c>
      <c r="B94" s="2" t="s">
        <v>1666</v>
      </c>
      <c r="C94" s="2">
        <v>14</v>
      </c>
      <c r="D94" s="2">
        <v>6</v>
      </c>
      <c r="E94" s="2">
        <v>49604863</v>
      </c>
      <c r="F94" s="2" t="s">
        <v>91</v>
      </c>
      <c r="G94" s="1" t="s">
        <v>1540</v>
      </c>
      <c r="H94" s="14"/>
      <c r="I94" s="1"/>
      <c r="J94" s="2">
        <v>163.5</v>
      </c>
      <c r="K94" s="2">
        <v>43</v>
      </c>
      <c r="L94" s="2" t="s">
        <v>167</v>
      </c>
      <c r="M94" s="2"/>
      <c r="N94" s="2" t="s">
        <v>99</v>
      </c>
      <c r="O94" s="2" t="s">
        <v>114</v>
      </c>
      <c r="P94" s="30"/>
      <c r="Q94" s="30"/>
      <c r="R94" s="30"/>
      <c r="S94" s="30"/>
      <c r="T94" s="3" t="s">
        <v>48</v>
      </c>
      <c r="U94" s="3">
        <v>28</v>
      </c>
      <c r="V94" s="2">
        <v>23</v>
      </c>
      <c r="W94" s="2">
        <v>21</v>
      </c>
      <c r="X94" s="2" t="s">
        <v>280</v>
      </c>
      <c r="Y94" s="33"/>
      <c r="Z94" s="3" t="s">
        <v>115</v>
      </c>
      <c r="AA94" s="3">
        <v>58</v>
      </c>
      <c r="AB94" s="2">
        <v>52</v>
      </c>
      <c r="AC94" s="2">
        <v>42</v>
      </c>
      <c r="AD94" s="2"/>
      <c r="AE94" s="33" t="s">
        <v>443</v>
      </c>
      <c r="AF94" s="12" t="s">
        <v>116</v>
      </c>
      <c r="AG94" s="12">
        <v>44</v>
      </c>
      <c r="AH94" s="13">
        <v>43</v>
      </c>
      <c r="AI94" s="13">
        <v>25</v>
      </c>
      <c r="AJ94" s="13"/>
      <c r="AK94" s="34" t="s">
        <v>180</v>
      </c>
      <c r="AL94" s="2" t="s">
        <v>117</v>
      </c>
      <c r="AM94" s="2" t="s">
        <v>421</v>
      </c>
      <c r="AN94" s="2" t="s">
        <v>667</v>
      </c>
      <c r="AO94" s="2" t="s">
        <v>1422</v>
      </c>
      <c r="AP94" s="2" t="s">
        <v>87</v>
      </c>
      <c r="AQ94" s="1"/>
      <c r="AR94" s="2" t="s">
        <v>89</v>
      </c>
      <c r="AS94" s="1"/>
      <c r="AT94" s="2" t="s">
        <v>93</v>
      </c>
      <c r="AU94" s="14" t="s">
        <v>782</v>
      </c>
      <c r="AV94" s="14">
        <v>1</v>
      </c>
      <c r="AW94" s="104">
        <v>2.9</v>
      </c>
      <c r="AX94" s="105">
        <v>1.85</v>
      </c>
      <c r="AY94" s="106">
        <v>2.17</v>
      </c>
      <c r="AZ94" s="107">
        <v>2.17</v>
      </c>
      <c r="BA94" s="106">
        <v>1.57</v>
      </c>
      <c r="BB94" s="108">
        <v>1.96</v>
      </c>
      <c r="BC94" s="106">
        <v>1.3</v>
      </c>
      <c r="BD94" s="108">
        <v>2.02</v>
      </c>
      <c r="BE94" s="107">
        <v>2.62</v>
      </c>
      <c r="BF94" s="106">
        <v>4.0999999999999996</v>
      </c>
      <c r="BG94" s="106">
        <v>6.22</v>
      </c>
      <c r="BH94" s="106">
        <v>3.18</v>
      </c>
      <c r="BI94" s="106">
        <v>1.39</v>
      </c>
      <c r="BJ94" s="8">
        <v>2.5099999999999998</v>
      </c>
      <c r="BK94" s="7">
        <v>4.6100000000000003</v>
      </c>
      <c r="BL94" s="9">
        <v>6.46</v>
      </c>
      <c r="BM94" s="4">
        <v>9.7799999999999994</v>
      </c>
      <c r="BN94" s="4">
        <v>18.5</v>
      </c>
      <c r="BO94" s="4">
        <v>3.03</v>
      </c>
      <c r="BP94" s="26">
        <v>1.73</v>
      </c>
      <c r="BQ94" s="53">
        <v>1.57</v>
      </c>
      <c r="BR94" s="53">
        <v>0.76</v>
      </c>
      <c r="BS94" s="53">
        <v>1.76</v>
      </c>
      <c r="BT94" s="54">
        <v>2.3199999999999998</v>
      </c>
      <c r="BU94" s="53">
        <v>3.28</v>
      </c>
      <c r="BV94" s="54">
        <v>4.25</v>
      </c>
      <c r="BW94" s="55">
        <v>4.13</v>
      </c>
      <c r="BX94" s="53">
        <v>3.74</v>
      </c>
      <c r="BY94" s="53">
        <v>5.74</v>
      </c>
      <c r="BZ94" s="53">
        <v>2.44</v>
      </c>
      <c r="CA94" s="7">
        <v>1.45</v>
      </c>
      <c r="CB94" s="8">
        <v>2.56</v>
      </c>
      <c r="CC94" s="7">
        <v>4.1100000000000003</v>
      </c>
      <c r="CD94" s="9">
        <v>5.56</v>
      </c>
      <c r="CE94" s="4">
        <v>9.2200000000000006</v>
      </c>
      <c r="CF94" s="4">
        <v>18.260000000000002</v>
      </c>
      <c r="CG94" s="16">
        <v>26.7</v>
      </c>
      <c r="CH94" s="38">
        <v>31.7</v>
      </c>
      <c r="CI94" s="17">
        <v>34.770000000000003</v>
      </c>
      <c r="CJ94" s="18">
        <v>35.159999999999997</v>
      </c>
      <c r="CK94" s="17">
        <v>36.92</v>
      </c>
      <c r="CL94" s="19">
        <v>36.799999999999997</v>
      </c>
      <c r="CM94" s="17">
        <v>37.840000000000003</v>
      </c>
      <c r="CN94" s="19">
        <v>36.159999999999997</v>
      </c>
      <c r="CO94" s="18">
        <v>38.18</v>
      </c>
      <c r="CP94" s="17">
        <v>38.78</v>
      </c>
      <c r="CQ94" s="17">
        <v>39.79</v>
      </c>
      <c r="CR94" s="17">
        <v>40.659999999999997</v>
      </c>
      <c r="CS94" s="17">
        <v>44.29</v>
      </c>
      <c r="CT94" s="19">
        <v>46.48</v>
      </c>
      <c r="CU94" s="17">
        <v>48.95</v>
      </c>
      <c r="CV94" s="20">
        <v>45.75</v>
      </c>
      <c r="CW94" s="16">
        <v>40.82</v>
      </c>
      <c r="CX94" s="16">
        <v>39.58</v>
      </c>
      <c r="CY94" s="16">
        <v>26.81</v>
      </c>
      <c r="CZ94" s="38">
        <v>32.94</v>
      </c>
      <c r="DA94" s="17">
        <v>35.340000000000003</v>
      </c>
      <c r="DB94" s="17">
        <v>36.01</v>
      </c>
      <c r="DC94" s="17">
        <v>36.61</v>
      </c>
      <c r="DD94" s="19">
        <v>36.31</v>
      </c>
      <c r="DE94" s="17">
        <v>36.53</v>
      </c>
      <c r="DF94" s="19">
        <v>36.9</v>
      </c>
      <c r="DG94" s="18">
        <v>38.880000000000003</v>
      </c>
      <c r="DH94" s="17">
        <v>38.39</v>
      </c>
      <c r="DI94" s="17">
        <v>39.479999999999997</v>
      </c>
      <c r="DJ94" s="17">
        <v>40.14</v>
      </c>
      <c r="DK94" s="17">
        <v>44.42</v>
      </c>
      <c r="DL94" s="19">
        <v>46.89</v>
      </c>
      <c r="DM94" s="17">
        <v>48.54</v>
      </c>
      <c r="DN94" s="20">
        <v>45.01</v>
      </c>
      <c r="DO94" s="16">
        <v>41.09</v>
      </c>
      <c r="DP94" s="16">
        <v>39.24</v>
      </c>
      <c r="DQ94" s="16">
        <v>1</v>
      </c>
      <c r="DR94" s="20">
        <v>3</v>
      </c>
      <c r="DS94" s="17">
        <v>0</v>
      </c>
      <c r="DT94" s="17">
        <v>-2</v>
      </c>
      <c r="DU94" s="17">
        <v>-8</v>
      </c>
      <c r="DV94" s="17">
        <v>-14</v>
      </c>
      <c r="DW94" s="17">
        <v>-16</v>
      </c>
      <c r="DX94" s="17">
        <v>-16</v>
      </c>
      <c r="DY94" s="17">
        <v>-12</v>
      </c>
      <c r="DZ94" s="17">
        <v>-4</v>
      </c>
      <c r="EA94" s="17">
        <v>5</v>
      </c>
      <c r="EB94" s="17">
        <v>14</v>
      </c>
      <c r="EC94" s="17">
        <v>16</v>
      </c>
      <c r="ED94" s="17">
        <v>13</v>
      </c>
      <c r="EE94" s="17">
        <v>11</v>
      </c>
      <c r="EF94" s="20">
        <v>7</v>
      </c>
      <c r="EG94" s="20">
        <v>4</v>
      </c>
      <c r="EH94" s="20">
        <v>6</v>
      </c>
      <c r="EJ94" s="129">
        <f t="shared" si="18"/>
        <v>-0.12999999999999989</v>
      </c>
      <c r="EK94" s="129">
        <f t="shared" si="19"/>
        <v>0.12000000000000011</v>
      </c>
      <c r="EL94" s="129">
        <f t="shared" si="20"/>
        <v>0.59999999999999987</v>
      </c>
      <c r="EM94" s="129">
        <f t="shared" si="21"/>
        <v>1.41</v>
      </c>
      <c r="EN94" s="129">
        <f t="shared" si="22"/>
        <v>-0.18999999999999995</v>
      </c>
      <c r="EO94" s="129">
        <f t="shared" si="23"/>
        <v>-0.35999999999999988</v>
      </c>
      <c r="EP94" s="129">
        <f t="shared" si="24"/>
        <v>-1.9799999999999998</v>
      </c>
      <c r="EQ94" s="129">
        <f t="shared" si="25"/>
        <v>-2.23</v>
      </c>
      <c r="ER94" s="129">
        <f t="shared" si="26"/>
        <v>-1.5099999999999998</v>
      </c>
      <c r="ES94" s="129">
        <f t="shared" si="27"/>
        <v>0.35999999999999943</v>
      </c>
      <c r="ET94" s="129">
        <f t="shared" si="28"/>
        <v>0.47999999999999954</v>
      </c>
      <c r="EU94" s="129">
        <f t="shared" si="29"/>
        <v>0.74000000000000021</v>
      </c>
      <c r="EV94" s="129">
        <f t="shared" si="30"/>
        <v>-6.0000000000000053E-2</v>
      </c>
      <c r="EW94" s="129">
        <f t="shared" si="31"/>
        <v>-5.0000000000000266E-2</v>
      </c>
      <c r="EX94" s="129">
        <f t="shared" si="32"/>
        <v>0.5</v>
      </c>
      <c r="EY94" s="129">
        <f t="shared" si="33"/>
        <v>0.90000000000000036</v>
      </c>
      <c r="EZ94" s="129">
        <f t="shared" si="34"/>
        <v>0.55999999999999872</v>
      </c>
      <c r="FA94" s="3" t="s">
        <v>48</v>
      </c>
      <c r="FB94" s="3">
        <v>28</v>
      </c>
      <c r="FC94" s="2">
        <v>23</v>
      </c>
      <c r="FD94" s="2">
        <v>21</v>
      </c>
    </row>
    <row r="95" spans="1:160" ht="14">
      <c r="A95" s="2" t="s">
        <v>1515</v>
      </c>
      <c r="B95" s="2" t="s">
        <v>1666</v>
      </c>
      <c r="C95" s="2">
        <v>19</v>
      </c>
      <c r="D95" s="2">
        <v>10</v>
      </c>
      <c r="E95" s="2">
        <v>51268912</v>
      </c>
      <c r="F95" s="2" t="s">
        <v>91</v>
      </c>
      <c r="G95" s="1" t="s">
        <v>1517</v>
      </c>
      <c r="H95" s="14"/>
      <c r="I95" s="1"/>
      <c r="J95" s="2">
        <v>159.69999999999999</v>
      </c>
      <c r="K95" s="2">
        <v>49</v>
      </c>
      <c r="L95" s="2" t="s">
        <v>167</v>
      </c>
      <c r="M95" s="2"/>
      <c r="N95" s="2"/>
      <c r="O95" s="2" t="s">
        <v>389</v>
      </c>
      <c r="P95" s="30"/>
      <c r="Q95" s="30"/>
      <c r="R95" s="30"/>
      <c r="S95" s="30"/>
      <c r="T95" s="3" t="s">
        <v>13</v>
      </c>
      <c r="U95" s="3">
        <v>30</v>
      </c>
      <c r="V95" s="2">
        <v>25</v>
      </c>
      <c r="W95" s="2">
        <v>21</v>
      </c>
      <c r="X95" s="2" t="s">
        <v>280</v>
      </c>
      <c r="Y95" s="33" t="s">
        <v>487</v>
      </c>
      <c r="Z95" s="3" t="s">
        <v>1054</v>
      </c>
      <c r="AA95" s="3">
        <v>51</v>
      </c>
      <c r="AB95" s="2">
        <v>33</v>
      </c>
      <c r="AC95" s="2">
        <v>18</v>
      </c>
      <c r="AD95" s="2"/>
      <c r="AE95" s="33" t="s">
        <v>90</v>
      </c>
      <c r="AF95" s="12"/>
      <c r="AG95" s="12"/>
      <c r="AH95" s="13"/>
      <c r="AI95" s="13"/>
      <c r="AJ95" s="13"/>
      <c r="AK95" s="34"/>
      <c r="AL95" s="2" t="s">
        <v>117</v>
      </c>
      <c r="AM95" s="2" t="s">
        <v>323</v>
      </c>
      <c r="AN95" s="2" t="s">
        <v>712</v>
      </c>
      <c r="AO95" s="2" t="s">
        <v>775</v>
      </c>
      <c r="AP95" s="2" t="s">
        <v>87</v>
      </c>
      <c r="AQ95" s="1"/>
      <c r="AR95" s="2" t="s">
        <v>89</v>
      </c>
      <c r="AS95" s="1"/>
      <c r="AT95" s="2" t="s">
        <v>93</v>
      </c>
      <c r="AU95" s="14" t="s">
        <v>1518</v>
      </c>
      <c r="AV95" s="14">
        <v>1</v>
      </c>
      <c r="AW95" s="104">
        <v>2.86</v>
      </c>
      <c r="AX95" s="107">
        <v>1.42</v>
      </c>
      <c r="AY95" s="106">
        <v>0.76</v>
      </c>
      <c r="AZ95" s="107">
        <v>1.1499999999999999</v>
      </c>
      <c r="BA95" s="106">
        <v>1.62</v>
      </c>
      <c r="BB95" s="108">
        <v>1.63</v>
      </c>
      <c r="BC95" s="106">
        <v>0.39</v>
      </c>
      <c r="BD95" s="108">
        <v>0.76</v>
      </c>
      <c r="BE95" s="107">
        <v>0.51</v>
      </c>
      <c r="BF95" s="106">
        <v>1.85</v>
      </c>
      <c r="BG95" s="106">
        <v>3.34</v>
      </c>
      <c r="BH95" s="106">
        <v>5.22</v>
      </c>
      <c r="BI95" s="106">
        <v>0.35</v>
      </c>
      <c r="BJ95" s="8">
        <v>1.45</v>
      </c>
      <c r="BK95" s="9">
        <v>3.56</v>
      </c>
      <c r="BL95" s="9">
        <v>5.67</v>
      </c>
      <c r="BM95" s="4">
        <v>10.039999999999999</v>
      </c>
      <c r="BN95" s="4">
        <v>15.4</v>
      </c>
      <c r="BO95" s="4">
        <v>3.08</v>
      </c>
      <c r="BP95" s="55">
        <v>1.56</v>
      </c>
      <c r="BQ95" s="53">
        <v>1.22</v>
      </c>
      <c r="BR95" s="53">
        <v>0</v>
      </c>
      <c r="BS95" s="53">
        <v>0</v>
      </c>
      <c r="BT95" s="54">
        <v>0.25</v>
      </c>
      <c r="BU95" s="53">
        <v>0.5</v>
      </c>
      <c r="BV95" s="54">
        <v>0.62</v>
      </c>
      <c r="BW95" s="55">
        <v>1.85</v>
      </c>
      <c r="BX95" s="53">
        <v>2.89</v>
      </c>
      <c r="BY95" s="53">
        <v>2.84</v>
      </c>
      <c r="BZ95" s="53">
        <v>6.31</v>
      </c>
      <c r="CA95" s="7">
        <v>0.37</v>
      </c>
      <c r="CB95" s="8">
        <v>2.56</v>
      </c>
      <c r="CC95" s="9">
        <v>4.3499999999999996</v>
      </c>
      <c r="CD95" s="9">
        <v>5.48</v>
      </c>
      <c r="CE95" s="4">
        <v>11.23</v>
      </c>
      <c r="CF95" s="4">
        <v>14.41</v>
      </c>
      <c r="CG95" s="16">
        <v>26.11</v>
      </c>
      <c r="CH95" s="18">
        <v>30.93</v>
      </c>
      <c r="CI95" s="17">
        <v>32.69</v>
      </c>
      <c r="CJ95" s="18">
        <v>34.76</v>
      </c>
      <c r="CK95" s="17">
        <v>35.57</v>
      </c>
      <c r="CL95" s="19">
        <v>37.450000000000003</v>
      </c>
      <c r="CM95" s="17">
        <v>37.36</v>
      </c>
      <c r="CN95" s="19">
        <v>37.19</v>
      </c>
      <c r="CO95" s="18">
        <v>37.21</v>
      </c>
      <c r="CP95" s="17">
        <v>37.86</v>
      </c>
      <c r="CQ95" s="17">
        <v>38.44</v>
      </c>
      <c r="CR95" s="17">
        <v>41.64</v>
      </c>
      <c r="CS95" s="17">
        <v>42.84</v>
      </c>
      <c r="CT95" s="19">
        <v>43.66</v>
      </c>
      <c r="CU95" s="20">
        <v>44.31</v>
      </c>
      <c r="CV95" s="20">
        <v>45.5</v>
      </c>
      <c r="CW95" s="16">
        <v>42.22</v>
      </c>
      <c r="CX95" s="16">
        <v>40.72</v>
      </c>
      <c r="CY95" s="16">
        <v>26.84</v>
      </c>
      <c r="CZ95" s="18">
        <v>30.96</v>
      </c>
      <c r="DA95" s="17">
        <v>33.630000000000003</v>
      </c>
      <c r="DB95" s="17">
        <v>35.21</v>
      </c>
      <c r="DC95" s="17">
        <v>36.619999999999997</v>
      </c>
      <c r="DD95" s="19">
        <v>36.909999999999997</v>
      </c>
      <c r="DE95" s="17">
        <v>37.65</v>
      </c>
      <c r="DF95" s="19">
        <v>37.64</v>
      </c>
      <c r="DG95" s="18">
        <v>36.549999999999997</v>
      </c>
      <c r="DH95" s="17">
        <v>37.25</v>
      </c>
      <c r="DI95" s="17">
        <v>38.83</v>
      </c>
      <c r="DJ95" s="17">
        <v>41.54</v>
      </c>
      <c r="DK95" s="17">
        <v>42.97</v>
      </c>
      <c r="DL95" s="19">
        <v>43.51</v>
      </c>
      <c r="DM95" s="20">
        <v>44.36</v>
      </c>
      <c r="DN95" s="20">
        <v>45.08</v>
      </c>
      <c r="DO95" s="16">
        <v>42.48</v>
      </c>
      <c r="DP95" s="16">
        <v>40.56</v>
      </c>
      <c r="DQ95" s="16">
        <v>0</v>
      </c>
      <c r="DR95" s="17">
        <v>1</v>
      </c>
      <c r="DS95" s="17">
        <v>3</v>
      </c>
      <c r="DT95" s="17">
        <v>4</v>
      </c>
      <c r="DU95" s="17">
        <v>1</v>
      </c>
      <c r="DV95" s="17">
        <v>-1</v>
      </c>
      <c r="DW95" s="17">
        <v>-5</v>
      </c>
      <c r="DX95" s="17">
        <v>-10</v>
      </c>
      <c r="DY95" s="17">
        <v>-16</v>
      </c>
      <c r="DZ95" s="17">
        <v>-20</v>
      </c>
      <c r="EA95" s="17">
        <v>-25</v>
      </c>
      <c r="EB95" s="17">
        <v>-26</v>
      </c>
      <c r="EC95" s="17">
        <v>-27</v>
      </c>
      <c r="ED95" s="17">
        <v>-20</v>
      </c>
      <c r="EE95" s="20">
        <v>-14</v>
      </c>
      <c r="EF95" s="20">
        <v>-10</v>
      </c>
      <c r="EG95" s="20">
        <v>-7</v>
      </c>
      <c r="EH95" s="20">
        <v>-7</v>
      </c>
      <c r="EJ95" s="129">
        <f t="shared" si="18"/>
        <v>-0.2200000000000002</v>
      </c>
      <c r="EK95" s="129">
        <f t="shared" si="19"/>
        <v>-0.14000000000000012</v>
      </c>
      <c r="EL95" s="129">
        <f t="shared" si="20"/>
        <v>-0.45999999999999996</v>
      </c>
      <c r="EM95" s="129">
        <f t="shared" si="21"/>
        <v>1.1499999999999999</v>
      </c>
      <c r="EN95" s="129">
        <f t="shared" si="22"/>
        <v>1.62</v>
      </c>
      <c r="EO95" s="129">
        <f t="shared" si="23"/>
        <v>1.38</v>
      </c>
      <c r="EP95" s="129">
        <f t="shared" si="24"/>
        <v>-0.10999999999999999</v>
      </c>
      <c r="EQ95" s="129">
        <f t="shared" si="25"/>
        <v>0.14000000000000001</v>
      </c>
      <c r="ER95" s="129">
        <f t="shared" si="26"/>
        <v>-1.34</v>
      </c>
      <c r="ES95" s="129">
        <f t="shared" si="27"/>
        <v>-1.04</v>
      </c>
      <c r="ET95" s="129">
        <f t="shared" si="28"/>
        <v>0.5</v>
      </c>
      <c r="EU95" s="129">
        <f t="shared" si="29"/>
        <v>-1.0899999999999999</v>
      </c>
      <c r="EV95" s="129">
        <f t="shared" si="30"/>
        <v>-2.0000000000000018E-2</v>
      </c>
      <c r="EW95" s="129">
        <f t="shared" si="31"/>
        <v>-1.1100000000000001</v>
      </c>
      <c r="EX95" s="129">
        <f t="shared" si="32"/>
        <v>-0.78999999999999959</v>
      </c>
      <c r="EY95" s="129">
        <f t="shared" si="33"/>
        <v>0.1899999999999995</v>
      </c>
      <c r="EZ95" s="129">
        <f t="shared" si="34"/>
        <v>-1.1900000000000013</v>
      </c>
      <c r="FA95" s="3" t="s">
        <v>13</v>
      </c>
      <c r="FB95" s="3">
        <v>30</v>
      </c>
      <c r="FC95" s="2">
        <v>25</v>
      </c>
      <c r="FD95" s="2">
        <v>21</v>
      </c>
    </row>
    <row r="96" spans="1:160" ht="14">
      <c r="A96" s="2" t="s">
        <v>808</v>
      </c>
      <c r="B96" s="2" t="s">
        <v>1666</v>
      </c>
      <c r="C96" s="2">
        <v>17</v>
      </c>
      <c r="D96" s="2">
        <v>9</v>
      </c>
      <c r="E96" s="2">
        <v>52160686</v>
      </c>
      <c r="F96" s="2" t="s">
        <v>91</v>
      </c>
      <c r="G96" s="1" t="s">
        <v>813</v>
      </c>
      <c r="H96" s="13" t="s">
        <v>95</v>
      </c>
      <c r="I96" s="1">
        <v>0</v>
      </c>
      <c r="J96" s="2">
        <v>153.30000000000001</v>
      </c>
      <c r="K96" s="2">
        <v>43.5</v>
      </c>
      <c r="L96" s="2" t="s">
        <v>167</v>
      </c>
      <c r="M96" s="2"/>
      <c r="N96" s="2" t="s">
        <v>79</v>
      </c>
      <c r="O96" s="2" t="s">
        <v>329</v>
      </c>
      <c r="P96" s="30"/>
      <c r="Q96" s="30"/>
      <c r="R96" s="30"/>
      <c r="S96" s="30"/>
      <c r="T96" s="2" t="s">
        <v>17</v>
      </c>
      <c r="U96" s="2">
        <v>27</v>
      </c>
      <c r="V96" s="2">
        <v>26</v>
      </c>
      <c r="W96" s="2">
        <v>22</v>
      </c>
      <c r="X96" s="2" t="s">
        <v>280</v>
      </c>
      <c r="Y96" s="2"/>
      <c r="Z96" s="3" t="s">
        <v>216</v>
      </c>
      <c r="AA96" s="3">
        <v>56</v>
      </c>
      <c r="AB96" s="2">
        <v>38</v>
      </c>
      <c r="AC96" s="2">
        <v>30</v>
      </c>
      <c r="AD96" s="2"/>
      <c r="AE96" s="33" t="s">
        <v>242</v>
      </c>
      <c r="AF96" s="3" t="s">
        <v>217</v>
      </c>
      <c r="AG96" s="3">
        <v>32</v>
      </c>
      <c r="AH96" s="2">
        <v>30</v>
      </c>
      <c r="AI96" s="2">
        <v>22</v>
      </c>
      <c r="AJ96" s="2"/>
      <c r="AK96" s="33" t="s">
        <v>197</v>
      </c>
      <c r="AL96" s="2" t="s">
        <v>117</v>
      </c>
      <c r="AM96" s="2" t="s">
        <v>403</v>
      </c>
      <c r="AN96" s="2" t="s">
        <v>812</v>
      </c>
      <c r="AO96" s="2" t="s">
        <v>422</v>
      </c>
      <c r="AP96" s="2" t="s">
        <v>87</v>
      </c>
      <c r="AQ96" s="1"/>
      <c r="AR96" s="2" t="s">
        <v>89</v>
      </c>
      <c r="AS96" s="1"/>
      <c r="AT96" s="2" t="s">
        <v>93</v>
      </c>
      <c r="AU96" s="14" t="s">
        <v>814</v>
      </c>
      <c r="AV96" s="14">
        <v>1</v>
      </c>
      <c r="AW96" s="104">
        <v>4.0599999999999996</v>
      </c>
      <c r="AX96" s="105">
        <v>3.27</v>
      </c>
      <c r="AY96" s="109">
        <v>3.25</v>
      </c>
      <c r="AZ96" s="107">
        <v>3.36</v>
      </c>
      <c r="BA96" s="106">
        <v>3.25</v>
      </c>
      <c r="BB96" s="108">
        <v>2.13</v>
      </c>
      <c r="BC96" s="106">
        <v>1.18</v>
      </c>
      <c r="BD96" s="108">
        <v>0.88</v>
      </c>
      <c r="BE96" s="107">
        <v>2.74</v>
      </c>
      <c r="BF96" s="106">
        <v>4.18</v>
      </c>
      <c r="BG96" s="106">
        <v>4.4800000000000004</v>
      </c>
      <c r="BH96" s="106">
        <v>6.87</v>
      </c>
      <c r="BI96" s="106">
        <v>5.73</v>
      </c>
      <c r="BJ96" s="8">
        <v>3.71</v>
      </c>
      <c r="BK96" s="9">
        <v>5.75</v>
      </c>
      <c r="BL96" s="9">
        <v>7.29</v>
      </c>
      <c r="BM96" s="4">
        <v>10.5</v>
      </c>
      <c r="BN96" s="4">
        <v>16.03</v>
      </c>
      <c r="BO96" s="4">
        <v>3.24</v>
      </c>
      <c r="BP96" s="26">
        <v>3.56</v>
      </c>
      <c r="BQ96" s="25">
        <v>1.49</v>
      </c>
      <c r="BR96" s="53">
        <v>0.18</v>
      </c>
      <c r="BS96" s="53">
        <v>1.37</v>
      </c>
      <c r="BT96" s="54">
        <v>1.24</v>
      </c>
      <c r="BU96" s="53">
        <v>1.42</v>
      </c>
      <c r="BV96" s="54">
        <v>2.44</v>
      </c>
      <c r="BW96" s="55">
        <v>3.28</v>
      </c>
      <c r="BX96" s="53">
        <v>5.58</v>
      </c>
      <c r="BY96" s="53">
        <v>5.96</v>
      </c>
      <c r="BZ96" s="53">
        <v>7.19</v>
      </c>
      <c r="CA96" s="7">
        <v>6.48</v>
      </c>
      <c r="CB96" s="8">
        <v>4.09</v>
      </c>
      <c r="CC96" s="9">
        <v>5.58</v>
      </c>
      <c r="CD96" s="9">
        <v>7.82</v>
      </c>
      <c r="CE96" s="4">
        <v>10.34</v>
      </c>
      <c r="CF96" s="4">
        <v>14.96</v>
      </c>
      <c r="CG96" s="16">
        <v>27.35</v>
      </c>
      <c r="CH96" s="38">
        <v>30.78</v>
      </c>
      <c r="CI96" s="20">
        <v>32.93</v>
      </c>
      <c r="CJ96" s="18">
        <v>33.22</v>
      </c>
      <c r="CK96" s="17">
        <v>34.54</v>
      </c>
      <c r="CL96" s="19">
        <v>34.1</v>
      </c>
      <c r="CM96" s="17">
        <v>34.21</v>
      </c>
      <c r="CN96" s="19">
        <v>35.159999999999997</v>
      </c>
      <c r="CO96" s="18">
        <v>35.19</v>
      </c>
      <c r="CP96" s="17">
        <v>36.24</v>
      </c>
      <c r="CQ96" s="17">
        <v>37.76</v>
      </c>
      <c r="CR96" s="17">
        <v>39.15</v>
      </c>
      <c r="CS96" s="17">
        <v>41.51</v>
      </c>
      <c r="CT96" s="19">
        <v>40.93</v>
      </c>
      <c r="CU96" s="20">
        <v>42.1</v>
      </c>
      <c r="CV96" s="20">
        <v>41.84</v>
      </c>
      <c r="CW96" s="16">
        <v>38.85</v>
      </c>
      <c r="CX96" s="16">
        <v>39.67</v>
      </c>
      <c r="CY96" s="16">
        <v>27.01</v>
      </c>
      <c r="CZ96" s="38">
        <v>30.96</v>
      </c>
      <c r="DA96" s="20">
        <v>32.65</v>
      </c>
      <c r="DB96" s="17">
        <v>33.840000000000003</v>
      </c>
      <c r="DC96" s="17">
        <v>34.14</v>
      </c>
      <c r="DD96" s="19">
        <v>34.51</v>
      </c>
      <c r="DE96" s="17">
        <v>34.07</v>
      </c>
      <c r="DF96" s="19">
        <v>35.39</v>
      </c>
      <c r="DG96" s="18">
        <v>35.9</v>
      </c>
      <c r="DH96" s="17">
        <v>36.21</v>
      </c>
      <c r="DI96" s="17">
        <v>37.64</v>
      </c>
      <c r="DJ96" s="17">
        <v>39.19</v>
      </c>
      <c r="DK96" s="17">
        <v>41.03</v>
      </c>
      <c r="DL96" s="19">
        <v>40.01</v>
      </c>
      <c r="DM96" s="20">
        <v>43.18</v>
      </c>
      <c r="DN96" s="20">
        <v>41.44</v>
      </c>
      <c r="DO96" s="16">
        <v>41.61</v>
      </c>
      <c r="DP96" s="16">
        <v>38.85</v>
      </c>
      <c r="DQ96" s="16">
        <v>3</v>
      </c>
      <c r="DR96" s="20">
        <v>3</v>
      </c>
      <c r="DS96" s="20">
        <v>5</v>
      </c>
      <c r="DT96" s="17">
        <v>2</v>
      </c>
      <c r="DU96" s="17">
        <v>0</v>
      </c>
      <c r="DV96" s="17">
        <v>-7</v>
      </c>
      <c r="DW96" s="17">
        <v>-15</v>
      </c>
      <c r="DX96" s="17">
        <v>-17</v>
      </c>
      <c r="DY96" s="17">
        <v>-17</v>
      </c>
      <c r="DZ96" s="17">
        <v>-13</v>
      </c>
      <c r="EA96" s="17">
        <v>-10</v>
      </c>
      <c r="EB96" s="17">
        <v>-6</v>
      </c>
      <c r="EC96" s="17">
        <v>-3</v>
      </c>
      <c r="ED96" s="17">
        <v>0</v>
      </c>
      <c r="EE96" s="20">
        <v>1</v>
      </c>
      <c r="EF96" s="20">
        <v>2</v>
      </c>
      <c r="EG96" s="20">
        <v>0</v>
      </c>
      <c r="EH96" s="20">
        <v>1</v>
      </c>
      <c r="EJ96" s="129">
        <f t="shared" si="18"/>
        <v>0.8199999999999994</v>
      </c>
      <c r="EK96" s="129">
        <f t="shared" si="19"/>
        <v>-0.29000000000000004</v>
      </c>
      <c r="EL96" s="129">
        <f t="shared" si="20"/>
        <v>1.76</v>
      </c>
      <c r="EM96" s="129">
        <f t="shared" si="21"/>
        <v>3.1799999999999997</v>
      </c>
      <c r="EN96" s="129">
        <f t="shared" si="22"/>
        <v>1.88</v>
      </c>
      <c r="EO96" s="129">
        <f t="shared" si="23"/>
        <v>0.8899999999999999</v>
      </c>
      <c r="EP96" s="129">
        <f t="shared" si="24"/>
        <v>-0.24</v>
      </c>
      <c r="EQ96" s="129">
        <f t="shared" si="25"/>
        <v>-1.56</v>
      </c>
      <c r="ER96" s="129">
        <f t="shared" si="26"/>
        <v>-0.53999999999999959</v>
      </c>
      <c r="ES96" s="129">
        <f t="shared" si="27"/>
        <v>-1.4000000000000004</v>
      </c>
      <c r="ET96" s="129">
        <f t="shared" si="28"/>
        <v>-1.4799999999999995</v>
      </c>
      <c r="EU96" s="129">
        <f t="shared" si="29"/>
        <v>-0.32000000000000028</v>
      </c>
      <c r="EV96" s="129">
        <f t="shared" si="30"/>
        <v>-0.75</v>
      </c>
      <c r="EW96" s="129">
        <f t="shared" si="31"/>
        <v>-0.37999999999999989</v>
      </c>
      <c r="EX96" s="129">
        <f t="shared" si="32"/>
        <v>0.16999999999999993</v>
      </c>
      <c r="EY96" s="129">
        <f t="shared" si="33"/>
        <v>-0.53000000000000025</v>
      </c>
      <c r="EZ96" s="129">
        <f t="shared" si="34"/>
        <v>0.16000000000000014</v>
      </c>
      <c r="FA96" s="2" t="s">
        <v>17</v>
      </c>
      <c r="FB96" s="2">
        <v>27</v>
      </c>
      <c r="FC96" s="2">
        <v>26</v>
      </c>
      <c r="FD96" s="2">
        <v>22</v>
      </c>
    </row>
    <row r="97" spans="1:160" ht="14">
      <c r="A97" s="2" t="s">
        <v>974</v>
      </c>
      <c r="B97" s="2" t="s">
        <v>1667</v>
      </c>
      <c r="C97" s="2">
        <v>17</v>
      </c>
      <c r="D97" s="2">
        <v>11</v>
      </c>
      <c r="E97" s="2">
        <v>52017054</v>
      </c>
      <c r="F97" s="2" t="s">
        <v>91</v>
      </c>
      <c r="G97" s="1" t="s">
        <v>320</v>
      </c>
      <c r="H97" s="14"/>
      <c r="I97" s="1"/>
      <c r="J97" s="2">
        <v>165.5</v>
      </c>
      <c r="K97" s="2">
        <v>53</v>
      </c>
      <c r="L97" s="2" t="s">
        <v>167</v>
      </c>
      <c r="M97" s="2"/>
      <c r="N97" s="2" t="s">
        <v>79</v>
      </c>
      <c r="O97" s="2" t="s">
        <v>80</v>
      </c>
      <c r="P97" s="30"/>
      <c r="Q97" s="30"/>
      <c r="R97" s="30"/>
      <c r="S97" s="30"/>
      <c r="T97" s="3" t="s">
        <v>6</v>
      </c>
      <c r="U97" s="3">
        <v>27</v>
      </c>
      <c r="V97" s="2">
        <v>21</v>
      </c>
      <c r="W97" s="2">
        <v>22</v>
      </c>
      <c r="X97" s="2" t="s">
        <v>978</v>
      </c>
      <c r="Y97" s="33"/>
      <c r="Z97" s="3" t="s">
        <v>232</v>
      </c>
      <c r="AA97" s="3">
        <v>47</v>
      </c>
      <c r="AB97" s="2">
        <v>32</v>
      </c>
      <c r="AC97" s="2">
        <v>22</v>
      </c>
      <c r="AD97" s="2"/>
      <c r="AE97" s="33" t="s">
        <v>443</v>
      </c>
      <c r="AF97" s="12" t="s">
        <v>217</v>
      </c>
      <c r="AG97" s="12">
        <v>23</v>
      </c>
      <c r="AH97" s="13">
        <v>15</v>
      </c>
      <c r="AI97" s="13">
        <v>4</v>
      </c>
      <c r="AJ97" s="13"/>
      <c r="AK97" s="34" t="s">
        <v>131</v>
      </c>
      <c r="AL97" s="2" t="s">
        <v>869</v>
      </c>
      <c r="AM97" s="2" t="s">
        <v>118</v>
      </c>
      <c r="AN97" s="2" t="s">
        <v>712</v>
      </c>
      <c r="AO97" s="2" t="s">
        <v>444</v>
      </c>
      <c r="AP97" s="2" t="s">
        <v>87</v>
      </c>
      <c r="AQ97" s="1"/>
      <c r="AR97" s="2" t="s">
        <v>89</v>
      </c>
      <c r="AS97" s="1"/>
      <c r="AT97" s="2" t="s">
        <v>93</v>
      </c>
      <c r="AU97" s="14" t="s">
        <v>979</v>
      </c>
      <c r="AV97" s="14">
        <v>1</v>
      </c>
      <c r="AW97" s="104">
        <v>4.3099999999999996</v>
      </c>
      <c r="AX97" s="105">
        <v>4.78</v>
      </c>
      <c r="AY97" s="106">
        <v>3.85</v>
      </c>
      <c r="AZ97" s="107">
        <v>2.12</v>
      </c>
      <c r="BA97" s="106">
        <v>1.61</v>
      </c>
      <c r="BB97" s="108">
        <v>1.61</v>
      </c>
      <c r="BC97" s="106">
        <v>1.24</v>
      </c>
      <c r="BD97" s="108">
        <v>1.69</v>
      </c>
      <c r="BE97" s="107">
        <v>1.78</v>
      </c>
      <c r="BF97" s="106">
        <v>2.5299999999999998</v>
      </c>
      <c r="BG97" s="106">
        <v>4.7300000000000004</v>
      </c>
      <c r="BH97" s="106">
        <v>6.59</v>
      </c>
      <c r="BI97" s="106">
        <v>4.6399999999999997</v>
      </c>
      <c r="BJ97" s="4">
        <v>5.17</v>
      </c>
      <c r="BK97" s="9">
        <v>5.68</v>
      </c>
      <c r="BL97" s="9">
        <v>6.92</v>
      </c>
      <c r="BM97" s="4">
        <v>8.81</v>
      </c>
      <c r="BN97" s="4">
        <v>15.72</v>
      </c>
      <c r="BO97" s="4">
        <v>3.01</v>
      </c>
      <c r="BP97" s="26">
        <v>2.12</v>
      </c>
      <c r="BQ97" s="53">
        <v>1.1499999999999999</v>
      </c>
      <c r="BR97" s="53">
        <v>0.12</v>
      </c>
      <c r="BS97" s="53">
        <v>0.39</v>
      </c>
      <c r="BT97" s="54">
        <v>1.37</v>
      </c>
      <c r="BU97" s="53">
        <v>2.12</v>
      </c>
      <c r="BV97" s="54">
        <v>2.5299999999999998</v>
      </c>
      <c r="BW97" s="55">
        <v>2.74</v>
      </c>
      <c r="BX97" s="53">
        <v>2.61</v>
      </c>
      <c r="BY97" s="53">
        <v>2.74</v>
      </c>
      <c r="BZ97" s="53">
        <v>4.12</v>
      </c>
      <c r="CA97" s="7">
        <v>4.01</v>
      </c>
      <c r="CB97" s="4">
        <v>5.07</v>
      </c>
      <c r="CC97" s="9">
        <v>6.18</v>
      </c>
      <c r="CD97" s="9">
        <v>7.08</v>
      </c>
      <c r="CE97" s="4">
        <v>9.08</v>
      </c>
      <c r="CF97" s="4">
        <v>15.22</v>
      </c>
      <c r="CG97" s="16">
        <v>26.49</v>
      </c>
      <c r="CH97" s="38">
        <v>32.92</v>
      </c>
      <c r="CI97" s="17">
        <v>35.590000000000003</v>
      </c>
      <c r="CJ97" s="18">
        <v>36.29</v>
      </c>
      <c r="CK97" s="17">
        <v>36.450000000000003</v>
      </c>
      <c r="CL97" s="19">
        <v>37.21</v>
      </c>
      <c r="CM97" s="17">
        <v>39.06</v>
      </c>
      <c r="CN97" s="19">
        <v>39.49</v>
      </c>
      <c r="CO97" s="18">
        <v>40.380000000000003</v>
      </c>
      <c r="CP97" s="17">
        <v>41.34</v>
      </c>
      <c r="CQ97" s="17">
        <v>40.82</v>
      </c>
      <c r="CR97" s="17">
        <v>41.91</v>
      </c>
      <c r="CS97" s="17">
        <v>46.21</v>
      </c>
      <c r="CT97" s="16">
        <v>48.49</v>
      </c>
      <c r="CU97" s="20">
        <v>48.34</v>
      </c>
      <c r="CV97" s="20">
        <v>46.9</v>
      </c>
      <c r="CW97" s="16">
        <v>46.45</v>
      </c>
      <c r="CX97" s="16">
        <v>42.71</v>
      </c>
      <c r="CY97" s="16">
        <v>27.6</v>
      </c>
      <c r="CZ97" s="38">
        <v>33.53</v>
      </c>
      <c r="DA97" s="17">
        <v>35.229999999999997</v>
      </c>
      <c r="DB97" s="17">
        <v>36.619999999999997</v>
      </c>
      <c r="DC97" s="17">
        <v>36.82</v>
      </c>
      <c r="DD97" s="19">
        <v>36.15</v>
      </c>
      <c r="DE97" s="17">
        <v>38.51</v>
      </c>
      <c r="DF97" s="19">
        <v>39.25</v>
      </c>
      <c r="DG97" s="18">
        <v>40.369999999999997</v>
      </c>
      <c r="DH97" s="17">
        <v>40.78</v>
      </c>
      <c r="DI97" s="17">
        <v>40.81</v>
      </c>
      <c r="DJ97" s="17">
        <v>41.15</v>
      </c>
      <c r="DK97" s="17">
        <v>46.75</v>
      </c>
      <c r="DL97" s="16">
        <v>48.54</v>
      </c>
      <c r="DM97" s="20">
        <v>48.74</v>
      </c>
      <c r="DN97" s="20">
        <v>46.94</v>
      </c>
      <c r="DO97" s="16">
        <v>46.25</v>
      </c>
      <c r="DP97" s="16">
        <v>42.42</v>
      </c>
      <c r="DQ97" s="16">
        <v>1</v>
      </c>
      <c r="DR97" s="20">
        <v>2</v>
      </c>
      <c r="DS97" s="17">
        <v>3</v>
      </c>
      <c r="DT97" s="17">
        <v>1</v>
      </c>
      <c r="DU97" s="17">
        <v>-2</v>
      </c>
      <c r="DV97" s="17">
        <v>-8</v>
      </c>
      <c r="DW97" s="17">
        <v>-10</v>
      </c>
      <c r="DX97" s="17">
        <v>-11</v>
      </c>
      <c r="DY97" s="17">
        <v>-11</v>
      </c>
      <c r="DZ97" s="17">
        <v>-10</v>
      </c>
      <c r="EA97" s="17">
        <v>-6</v>
      </c>
      <c r="EB97" s="17">
        <v>-2</v>
      </c>
      <c r="EC97" s="17">
        <v>1</v>
      </c>
      <c r="ED97" s="20">
        <v>1</v>
      </c>
      <c r="EE97" s="20">
        <v>0</v>
      </c>
      <c r="EF97" s="20">
        <v>-1</v>
      </c>
      <c r="EG97" s="20">
        <v>-4</v>
      </c>
      <c r="EH97" s="20">
        <v>-3</v>
      </c>
      <c r="EJ97" s="129">
        <f t="shared" si="18"/>
        <v>1.2999999999999998</v>
      </c>
      <c r="EK97" s="129">
        <f t="shared" si="19"/>
        <v>2.66</v>
      </c>
      <c r="EL97" s="129">
        <f t="shared" si="20"/>
        <v>2.7</v>
      </c>
      <c r="EM97" s="129">
        <f t="shared" si="21"/>
        <v>2</v>
      </c>
      <c r="EN97" s="129">
        <f t="shared" si="22"/>
        <v>1.2200000000000002</v>
      </c>
      <c r="EO97" s="129">
        <f t="shared" si="23"/>
        <v>0.24</v>
      </c>
      <c r="EP97" s="129">
        <f t="shared" si="24"/>
        <v>-0.88000000000000012</v>
      </c>
      <c r="EQ97" s="129">
        <f t="shared" si="25"/>
        <v>-0.83999999999999986</v>
      </c>
      <c r="ER97" s="129">
        <f t="shared" si="26"/>
        <v>-0.96000000000000019</v>
      </c>
      <c r="ES97" s="129">
        <f t="shared" si="27"/>
        <v>-8.0000000000000071E-2</v>
      </c>
      <c r="ET97" s="129">
        <f t="shared" si="28"/>
        <v>1.9900000000000002</v>
      </c>
      <c r="EU97" s="129">
        <f t="shared" si="29"/>
        <v>2.4699999999999998</v>
      </c>
      <c r="EV97" s="129">
        <f t="shared" si="30"/>
        <v>0.62999999999999989</v>
      </c>
      <c r="EW97" s="129">
        <f t="shared" si="31"/>
        <v>9.9999999999999645E-2</v>
      </c>
      <c r="EX97" s="129">
        <f t="shared" si="32"/>
        <v>-0.5</v>
      </c>
      <c r="EY97" s="129">
        <f t="shared" si="33"/>
        <v>-0.16000000000000014</v>
      </c>
      <c r="EZ97" s="129">
        <f t="shared" si="34"/>
        <v>-0.26999999999999957</v>
      </c>
      <c r="FA97" s="3" t="s">
        <v>6</v>
      </c>
      <c r="FB97" s="3">
        <v>27</v>
      </c>
      <c r="FC97" s="2">
        <v>21</v>
      </c>
      <c r="FD97" s="2">
        <v>22</v>
      </c>
    </row>
    <row r="98" spans="1:160" ht="14">
      <c r="A98" s="2" t="s">
        <v>1215</v>
      </c>
      <c r="B98" s="2" t="s">
        <v>1666</v>
      </c>
      <c r="C98" s="2">
        <v>17</v>
      </c>
      <c r="D98" s="2">
        <v>10</v>
      </c>
      <c r="E98" s="2">
        <v>53737320</v>
      </c>
      <c r="F98" s="2" t="s">
        <v>91</v>
      </c>
      <c r="G98" s="1" t="s">
        <v>1217</v>
      </c>
      <c r="H98" s="15" t="s">
        <v>95</v>
      </c>
      <c r="I98" s="1">
        <v>1</v>
      </c>
      <c r="J98" s="2">
        <v>168.5</v>
      </c>
      <c r="K98" s="2">
        <v>58.8</v>
      </c>
      <c r="L98" s="2" t="s">
        <v>167</v>
      </c>
      <c r="M98" s="2"/>
      <c r="N98" s="2" t="s">
        <v>99</v>
      </c>
      <c r="O98" s="2" t="s">
        <v>819</v>
      </c>
      <c r="P98" s="30" t="s">
        <v>168</v>
      </c>
      <c r="Q98" s="30" t="s">
        <v>1129</v>
      </c>
      <c r="R98" s="30"/>
      <c r="S98" s="30"/>
      <c r="T98" s="3" t="s">
        <v>6</v>
      </c>
      <c r="U98" s="3">
        <v>28</v>
      </c>
      <c r="V98" s="2">
        <v>25</v>
      </c>
      <c r="W98" s="2">
        <v>22</v>
      </c>
      <c r="X98" s="2" t="s">
        <v>280</v>
      </c>
      <c r="Y98" s="33"/>
      <c r="Z98" s="3" t="s">
        <v>137</v>
      </c>
      <c r="AA98" s="3">
        <v>64</v>
      </c>
      <c r="AB98" s="2">
        <v>48</v>
      </c>
      <c r="AC98" s="2">
        <v>39</v>
      </c>
      <c r="AD98" s="2"/>
      <c r="AE98" s="33" t="s">
        <v>443</v>
      </c>
      <c r="AF98" s="12" t="s">
        <v>116</v>
      </c>
      <c r="AG98" s="12">
        <v>38</v>
      </c>
      <c r="AH98" s="13">
        <v>29</v>
      </c>
      <c r="AI98" s="13">
        <v>19</v>
      </c>
      <c r="AJ98" s="13"/>
      <c r="AK98" s="34" t="s">
        <v>197</v>
      </c>
      <c r="AL98" s="2" t="s">
        <v>117</v>
      </c>
      <c r="AM98" s="2" t="s">
        <v>403</v>
      </c>
      <c r="AN98" s="2" t="s">
        <v>460</v>
      </c>
      <c r="AO98" s="2" t="s">
        <v>106</v>
      </c>
      <c r="AP98" s="2" t="s">
        <v>87</v>
      </c>
      <c r="AQ98" s="1" t="s">
        <v>176</v>
      </c>
      <c r="AR98" s="2" t="s">
        <v>89</v>
      </c>
      <c r="AS98" s="1" t="s">
        <v>131</v>
      </c>
      <c r="AT98" s="2" t="s">
        <v>93</v>
      </c>
      <c r="AU98" s="14" t="s">
        <v>959</v>
      </c>
      <c r="AV98" s="14">
        <v>1</v>
      </c>
      <c r="AW98" s="104">
        <v>4.4800000000000004</v>
      </c>
      <c r="AX98" s="114">
        <v>3.87</v>
      </c>
      <c r="AY98" s="106">
        <v>2.4900000000000002</v>
      </c>
      <c r="AZ98" s="107">
        <v>3.05</v>
      </c>
      <c r="BA98" s="106">
        <v>3.83</v>
      </c>
      <c r="BB98" s="108">
        <v>3.44</v>
      </c>
      <c r="BC98" s="106">
        <v>3.17</v>
      </c>
      <c r="BD98" s="108">
        <v>1.34</v>
      </c>
      <c r="BE98" s="107">
        <v>1.5</v>
      </c>
      <c r="BF98" s="106">
        <v>5.01</v>
      </c>
      <c r="BG98" s="106">
        <v>6.78</v>
      </c>
      <c r="BH98" s="106">
        <v>6.41</v>
      </c>
      <c r="BI98" s="106">
        <v>3.13</v>
      </c>
      <c r="BJ98" s="41">
        <v>4.53</v>
      </c>
      <c r="BK98" s="5">
        <v>5.12</v>
      </c>
      <c r="BL98" s="9">
        <v>6.98</v>
      </c>
      <c r="BM98" s="4">
        <v>11.45</v>
      </c>
      <c r="BN98" s="4">
        <v>19.510000000000002</v>
      </c>
      <c r="BO98" s="4">
        <v>4.13</v>
      </c>
      <c r="BP98" s="39">
        <v>1.86</v>
      </c>
      <c r="BQ98" s="7">
        <v>0</v>
      </c>
      <c r="BR98" s="7">
        <v>0.87</v>
      </c>
      <c r="BS98" s="7">
        <v>1.92</v>
      </c>
      <c r="BT98" s="8">
        <v>3.5</v>
      </c>
      <c r="BU98" s="7">
        <v>2.87</v>
      </c>
      <c r="BV98" s="8">
        <v>2.72</v>
      </c>
      <c r="BW98" s="6">
        <v>3.5</v>
      </c>
      <c r="BX98" s="7">
        <v>3.07</v>
      </c>
      <c r="BY98" s="7">
        <v>4.68</v>
      </c>
      <c r="BZ98" s="7">
        <v>5.47</v>
      </c>
      <c r="CA98" s="7">
        <v>2.2799999999999998</v>
      </c>
      <c r="CB98" s="41">
        <v>3.74</v>
      </c>
      <c r="CC98" s="5">
        <v>6.48</v>
      </c>
      <c r="CD98" s="9">
        <v>7.73</v>
      </c>
      <c r="CE98" s="4">
        <v>9.9700000000000006</v>
      </c>
      <c r="CF98" s="4">
        <v>19.420000000000002</v>
      </c>
      <c r="CG98" s="16">
        <v>29.85</v>
      </c>
      <c r="CH98" s="40">
        <v>32.39</v>
      </c>
      <c r="CI98" s="17">
        <v>32.619999999999997</v>
      </c>
      <c r="CJ98" s="18">
        <v>34.06</v>
      </c>
      <c r="CK98" s="17">
        <v>34.6</v>
      </c>
      <c r="CL98" s="19">
        <v>37.44</v>
      </c>
      <c r="CM98" s="17">
        <v>37.299999999999997</v>
      </c>
      <c r="CN98" s="19">
        <v>38.340000000000003</v>
      </c>
      <c r="CO98" s="18">
        <v>38.729999999999997</v>
      </c>
      <c r="CP98" s="17">
        <v>39.520000000000003</v>
      </c>
      <c r="CQ98" s="17">
        <v>41.85</v>
      </c>
      <c r="CR98" s="17">
        <v>42.26</v>
      </c>
      <c r="CS98" s="17">
        <v>46.73</v>
      </c>
      <c r="CT98" s="42">
        <v>49.79</v>
      </c>
      <c r="CU98" s="23">
        <v>49.29</v>
      </c>
      <c r="CV98" s="20">
        <v>47.7</v>
      </c>
      <c r="CW98" s="16">
        <v>41.89</v>
      </c>
      <c r="CX98" s="16">
        <v>38.46</v>
      </c>
      <c r="CY98" s="16">
        <v>29.12</v>
      </c>
      <c r="CZ98" s="40">
        <v>33.03</v>
      </c>
      <c r="DA98" s="17">
        <v>33.28</v>
      </c>
      <c r="DB98" s="17">
        <v>34.89</v>
      </c>
      <c r="DC98" s="17">
        <v>35.54</v>
      </c>
      <c r="DD98" s="19">
        <v>38.79</v>
      </c>
      <c r="DE98" s="17">
        <v>37.630000000000003</v>
      </c>
      <c r="DF98" s="19">
        <v>37.130000000000003</v>
      </c>
      <c r="DG98" s="18">
        <v>37.840000000000003</v>
      </c>
      <c r="DH98" s="17">
        <v>38.79</v>
      </c>
      <c r="DI98" s="17">
        <v>42.13</v>
      </c>
      <c r="DJ98" s="17">
        <v>43.36</v>
      </c>
      <c r="DK98" s="17">
        <v>45.85</v>
      </c>
      <c r="DL98" s="42">
        <v>49.29</v>
      </c>
      <c r="DM98" s="23">
        <v>48.05</v>
      </c>
      <c r="DN98" s="20">
        <v>48.61</v>
      </c>
      <c r="DO98" s="16">
        <v>39.47</v>
      </c>
      <c r="DP98" s="16">
        <v>39.76</v>
      </c>
      <c r="DQ98" s="16">
        <v>10</v>
      </c>
      <c r="DR98" s="23">
        <v>10</v>
      </c>
      <c r="DS98" s="17">
        <v>5</v>
      </c>
      <c r="DT98" s="17">
        <v>0</v>
      </c>
      <c r="DU98" s="17">
        <v>-3</v>
      </c>
      <c r="DV98" s="17">
        <v>-11</v>
      </c>
      <c r="DW98" s="17">
        <v>-18</v>
      </c>
      <c r="DX98" s="17">
        <v>-19</v>
      </c>
      <c r="DY98" s="17">
        <v>-17</v>
      </c>
      <c r="DZ98" s="17">
        <v>-11</v>
      </c>
      <c r="EA98" s="17">
        <v>-2</v>
      </c>
      <c r="EB98" s="17">
        <v>2</v>
      </c>
      <c r="EC98" s="17">
        <v>6</v>
      </c>
      <c r="ED98" s="23">
        <v>8</v>
      </c>
      <c r="EE98" s="23">
        <v>9</v>
      </c>
      <c r="EF98" s="20">
        <v>8</v>
      </c>
      <c r="EG98" s="20">
        <v>7</v>
      </c>
      <c r="EH98" s="20">
        <v>0</v>
      </c>
      <c r="EJ98" s="129">
        <f t="shared" si="18"/>
        <v>0.35000000000000053</v>
      </c>
      <c r="EK98" s="129">
        <f t="shared" si="19"/>
        <v>2.0099999999999998</v>
      </c>
      <c r="EL98" s="129">
        <f t="shared" si="20"/>
        <v>2.4900000000000002</v>
      </c>
      <c r="EM98" s="129">
        <f t="shared" si="21"/>
        <v>2.1799999999999997</v>
      </c>
      <c r="EN98" s="129">
        <f t="shared" si="22"/>
        <v>1.9100000000000001</v>
      </c>
      <c r="EO98" s="129">
        <f t="shared" si="23"/>
        <v>-6.0000000000000053E-2</v>
      </c>
      <c r="EP98" s="129">
        <f t="shared" si="24"/>
        <v>0.29999999999999982</v>
      </c>
      <c r="EQ98" s="129">
        <f t="shared" si="25"/>
        <v>-1.3800000000000001</v>
      </c>
      <c r="ER98" s="129">
        <f t="shared" si="26"/>
        <v>-2</v>
      </c>
      <c r="ES98" s="129">
        <f t="shared" si="27"/>
        <v>1.94</v>
      </c>
      <c r="ET98" s="129">
        <f t="shared" si="28"/>
        <v>2.1000000000000005</v>
      </c>
      <c r="EU98" s="129">
        <f t="shared" si="29"/>
        <v>0.94000000000000039</v>
      </c>
      <c r="EV98" s="129">
        <f t="shared" si="30"/>
        <v>0.85000000000000009</v>
      </c>
      <c r="EW98" s="129">
        <f t="shared" si="31"/>
        <v>0.79</v>
      </c>
      <c r="EX98" s="129">
        <f t="shared" si="32"/>
        <v>-1.3600000000000003</v>
      </c>
      <c r="EY98" s="129">
        <f t="shared" si="33"/>
        <v>-0.75</v>
      </c>
      <c r="EZ98" s="129">
        <f t="shared" si="34"/>
        <v>1.4799999999999986</v>
      </c>
      <c r="FA98" s="3" t="s">
        <v>6</v>
      </c>
      <c r="FB98" s="3">
        <v>28</v>
      </c>
      <c r="FC98" s="2">
        <v>25</v>
      </c>
      <c r="FD98" s="2">
        <v>22</v>
      </c>
    </row>
    <row r="99" spans="1:160" ht="14">
      <c r="A99" s="2" t="s">
        <v>1475</v>
      </c>
      <c r="B99" s="2" t="s">
        <v>1666</v>
      </c>
      <c r="C99" s="2">
        <v>16</v>
      </c>
      <c r="D99" s="2">
        <v>8</v>
      </c>
      <c r="E99" s="2">
        <v>51465713</v>
      </c>
      <c r="F99" s="2" t="s">
        <v>91</v>
      </c>
      <c r="G99" s="1" t="s">
        <v>243</v>
      </c>
      <c r="H99" s="14"/>
      <c r="I99" s="1"/>
      <c r="J99" s="2">
        <v>163.9</v>
      </c>
      <c r="K99" s="2">
        <v>50</v>
      </c>
      <c r="L99" s="2" t="s">
        <v>167</v>
      </c>
      <c r="M99" s="2"/>
      <c r="N99" s="2" t="s">
        <v>99</v>
      </c>
      <c r="O99" s="2" t="s">
        <v>287</v>
      </c>
      <c r="P99" s="30" t="s">
        <v>168</v>
      </c>
      <c r="Q99" s="30"/>
      <c r="R99" s="30"/>
      <c r="S99" s="30"/>
      <c r="T99" s="2" t="s">
        <v>6</v>
      </c>
      <c r="U99" s="2">
        <v>29</v>
      </c>
      <c r="V99" s="2">
        <v>25</v>
      </c>
      <c r="W99" s="2">
        <v>22</v>
      </c>
      <c r="X99" s="2" t="s">
        <v>280</v>
      </c>
      <c r="Y99" s="2"/>
      <c r="Z99" s="3" t="s">
        <v>137</v>
      </c>
      <c r="AA99" s="3">
        <v>57</v>
      </c>
      <c r="AB99" s="2">
        <v>43</v>
      </c>
      <c r="AC99" s="2">
        <v>33</v>
      </c>
      <c r="AD99" s="2"/>
      <c r="AE99" s="33" t="s">
        <v>443</v>
      </c>
      <c r="AF99" s="3" t="s">
        <v>116</v>
      </c>
      <c r="AG99" s="3">
        <v>43</v>
      </c>
      <c r="AH99" s="2">
        <v>32</v>
      </c>
      <c r="AI99" s="2">
        <v>19</v>
      </c>
      <c r="AJ99" s="2"/>
      <c r="AK99" s="33" t="s">
        <v>180</v>
      </c>
      <c r="AL99" s="2" t="s">
        <v>250</v>
      </c>
      <c r="AM99" s="2" t="s">
        <v>323</v>
      </c>
      <c r="AN99" s="2" t="s">
        <v>870</v>
      </c>
      <c r="AO99" s="2" t="s">
        <v>227</v>
      </c>
      <c r="AP99" s="2" t="s">
        <v>87</v>
      </c>
      <c r="AQ99" s="1"/>
      <c r="AR99" s="2" t="s">
        <v>89</v>
      </c>
      <c r="AS99" s="1"/>
      <c r="AT99" s="2" t="s">
        <v>93</v>
      </c>
      <c r="AU99" s="14" t="s">
        <v>782</v>
      </c>
      <c r="AV99" s="14">
        <v>1</v>
      </c>
      <c r="AW99" s="104">
        <v>2.84</v>
      </c>
      <c r="AX99" s="105">
        <v>3.44</v>
      </c>
      <c r="AY99" s="106">
        <v>2.48</v>
      </c>
      <c r="AZ99" s="107">
        <v>2.4900000000000002</v>
      </c>
      <c r="BA99" s="106">
        <v>2.48</v>
      </c>
      <c r="BB99" s="108">
        <v>1.34</v>
      </c>
      <c r="BC99" s="106">
        <v>1.34</v>
      </c>
      <c r="BD99" s="108">
        <v>2.61</v>
      </c>
      <c r="BE99" s="107">
        <v>2.95</v>
      </c>
      <c r="BF99" s="106">
        <v>3.76</v>
      </c>
      <c r="BG99" s="106">
        <v>4.3499999999999996</v>
      </c>
      <c r="BH99" s="106">
        <v>6.35</v>
      </c>
      <c r="BI99" s="106">
        <v>5.1100000000000003</v>
      </c>
      <c r="BJ99" s="8">
        <v>4.01</v>
      </c>
      <c r="BK99" s="7">
        <v>5.68</v>
      </c>
      <c r="BL99" s="9">
        <v>6.04</v>
      </c>
      <c r="BM99" s="4">
        <v>10.68</v>
      </c>
      <c r="BN99" s="4">
        <v>9.75</v>
      </c>
      <c r="BO99" s="4">
        <v>3.45</v>
      </c>
      <c r="BP99" s="26">
        <v>3.44</v>
      </c>
      <c r="BQ99" s="53">
        <v>0.62</v>
      </c>
      <c r="BR99" s="53">
        <v>1.62</v>
      </c>
      <c r="BS99" s="53">
        <v>1.24</v>
      </c>
      <c r="BT99" s="54">
        <v>2.78</v>
      </c>
      <c r="BU99" s="53">
        <v>2.74</v>
      </c>
      <c r="BV99" s="54">
        <v>2.68</v>
      </c>
      <c r="BW99" s="55">
        <v>3.58</v>
      </c>
      <c r="BX99" s="53">
        <v>3.62</v>
      </c>
      <c r="BY99" s="53">
        <v>2.86</v>
      </c>
      <c r="BZ99" s="53">
        <v>3.98</v>
      </c>
      <c r="CA99" s="7">
        <v>5.14</v>
      </c>
      <c r="CB99" s="8">
        <v>5.57</v>
      </c>
      <c r="CC99" s="7">
        <v>6.44</v>
      </c>
      <c r="CD99" s="9">
        <v>6.52</v>
      </c>
      <c r="CE99" s="4">
        <v>10.4</v>
      </c>
      <c r="CF99" s="4">
        <v>9.89</v>
      </c>
      <c r="CG99" s="16">
        <v>26.13</v>
      </c>
      <c r="CH99" s="38">
        <v>31.24</v>
      </c>
      <c r="CI99" s="17">
        <v>32.49</v>
      </c>
      <c r="CJ99" s="18">
        <v>33.29</v>
      </c>
      <c r="CK99" s="17">
        <v>35.36</v>
      </c>
      <c r="CL99" s="19">
        <v>36.270000000000003</v>
      </c>
      <c r="CM99" s="17">
        <v>36.39</v>
      </c>
      <c r="CN99" s="19">
        <v>37.5</v>
      </c>
      <c r="CO99" s="18">
        <v>38.01</v>
      </c>
      <c r="CP99" s="17">
        <v>38.729999999999997</v>
      </c>
      <c r="CQ99" s="17">
        <v>39.619999999999997</v>
      </c>
      <c r="CR99" s="17">
        <v>40.090000000000003</v>
      </c>
      <c r="CS99" s="17">
        <v>45.47</v>
      </c>
      <c r="CT99" s="19">
        <v>45.09</v>
      </c>
      <c r="CU99" s="17">
        <v>44.73</v>
      </c>
      <c r="CV99" s="20">
        <v>45.6</v>
      </c>
      <c r="CW99" s="16">
        <v>43.39</v>
      </c>
      <c r="CX99" s="16">
        <v>42.97</v>
      </c>
      <c r="CY99" s="16">
        <v>26.3</v>
      </c>
      <c r="CZ99" s="38">
        <v>31.55</v>
      </c>
      <c r="DA99" s="17">
        <v>32.1</v>
      </c>
      <c r="DB99" s="17">
        <v>33.74</v>
      </c>
      <c r="DC99" s="17">
        <v>35.51</v>
      </c>
      <c r="DD99" s="19">
        <v>35.78</v>
      </c>
      <c r="DE99" s="17">
        <v>36.4</v>
      </c>
      <c r="DF99" s="19">
        <v>37.28</v>
      </c>
      <c r="DG99" s="18">
        <v>38.01</v>
      </c>
      <c r="DH99" s="17">
        <v>38.85</v>
      </c>
      <c r="DI99" s="17">
        <v>39.46</v>
      </c>
      <c r="DJ99" s="17">
        <v>41.25</v>
      </c>
      <c r="DK99" s="17">
        <v>44.25</v>
      </c>
      <c r="DL99" s="19">
        <v>44.08</v>
      </c>
      <c r="DM99" s="17">
        <v>44.66</v>
      </c>
      <c r="DN99" s="20">
        <v>45.53</v>
      </c>
      <c r="DO99" s="16">
        <v>43.11</v>
      </c>
      <c r="DP99" s="16">
        <v>42.55</v>
      </c>
      <c r="DQ99" s="16">
        <v>2</v>
      </c>
      <c r="DR99" s="20">
        <v>2</v>
      </c>
      <c r="DS99" s="17">
        <v>1</v>
      </c>
      <c r="DT99" s="17">
        <v>0</v>
      </c>
      <c r="DU99" s="17">
        <v>-4</v>
      </c>
      <c r="DV99" s="17">
        <v>-9</v>
      </c>
      <c r="DW99" s="17">
        <v>-11</v>
      </c>
      <c r="DX99" s="17">
        <v>-16</v>
      </c>
      <c r="DY99" s="17">
        <v>-13</v>
      </c>
      <c r="DZ99" s="17">
        <v>-6</v>
      </c>
      <c r="EA99" s="17">
        <v>0</v>
      </c>
      <c r="EB99" s="17">
        <v>5</v>
      </c>
      <c r="EC99" s="17">
        <v>10</v>
      </c>
      <c r="ED99" s="17">
        <v>11</v>
      </c>
      <c r="EE99" s="17">
        <v>7</v>
      </c>
      <c r="EF99" s="20">
        <v>3</v>
      </c>
      <c r="EG99" s="20">
        <v>0</v>
      </c>
      <c r="EH99" s="20">
        <v>-1</v>
      </c>
      <c r="EJ99" s="129">
        <f t="shared" si="18"/>
        <v>-0.61000000000000032</v>
      </c>
      <c r="EK99" s="129">
        <f t="shared" si="19"/>
        <v>0</v>
      </c>
      <c r="EL99" s="129">
        <f t="shared" si="20"/>
        <v>1.8599999999999999</v>
      </c>
      <c r="EM99" s="129">
        <f t="shared" si="21"/>
        <v>0.87000000000000011</v>
      </c>
      <c r="EN99" s="129">
        <f t="shared" si="22"/>
        <v>1.24</v>
      </c>
      <c r="EO99" s="129">
        <f t="shared" si="23"/>
        <v>-1.4399999999999997</v>
      </c>
      <c r="EP99" s="129">
        <f t="shared" si="24"/>
        <v>-1.4000000000000001</v>
      </c>
      <c r="EQ99" s="129">
        <f t="shared" si="25"/>
        <v>-7.0000000000000284E-2</v>
      </c>
      <c r="ER99" s="129">
        <f t="shared" si="26"/>
        <v>-0.62999999999999989</v>
      </c>
      <c r="ES99" s="129">
        <f t="shared" si="27"/>
        <v>0.13999999999999968</v>
      </c>
      <c r="ET99" s="129">
        <f t="shared" si="28"/>
        <v>1.4899999999999998</v>
      </c>
      <c r="EU99" s="129">
        <f t="shared" si="29"/>
        <v>2.3699999999999997</v>
      </c>
      <c r="EV99" s="129">
        <f t="shared" si="30"/>
        <v>-2.9999999999999361E-2</v>
      </c>
      <c r="EW99" s="129">
        <f t="shared" si="31"/>
        <v>-1.5600000000000005</v>
      </c>
      <c r="EX99" s="129">
        <f t="shared" si="32"/>
        <v>-0.76000000000000068</v>
      </c>
      <c r="EY99" s="129">
        <f t="shared" si="33"/>
        <v>-0.47999999999999954</v>
      </c>
      <c r="EZ99" s="129">
        <f t="shared" si="34"/>
        <v>0.27999999999999936</v>
      </c>
      <c r="FA99" s="2" t="s">
        <v>6</v>
      </c>
      <c r="FB99" s="2">
        <v>29</v>
      </c>
      <c r="FC99" s="2">
        <v>25</v>
      </c>
      <c r="FD99" s="2">
        <v>22</v>
      </c>
    </row>
    <row r="100" spans="1:160" ht="14">
      <c r="A100" s="2" t="s">
        <v>1237</v>
      </c>
      <c r="B100" s="2" t="s">
        <v>1666</v>
      </c>
      <c r="C100" s="2">
        <v>14</v>
      </c>
      <c r="D100" s="2">
        <v>9</v>
      </c>
      <c r="E100" s="2">
        <v>51415035</v>
      </c>
      <c r="F100" s="2" t="s">
        <v>91</v>
      </c>
      <c r="G100" s="1" t="s">
        <v>1241</v>
      </c>
      <c r="H100" s="15" t="s">
        <v>95</v>
      </c>
      <c r="I100" s="1">
        <v>6</v>
      </c>
      <c r="J100" s="2">
        <v>160.5</v>
      </c>
      <c r="K100" s="2">
        <v>48.95</v>
      </c>
      <c r="L100" s="2" t="s">
        <v>167</v>
      </c>
      <c r="M100" s="2"/>
      <c r="N100" s="2" t="s">
        <v>99</v>
      </c>
      <c r="O100" s="2" t="s">
        <v>335</v>
      </c>
      <c r="P100" s="30" t="s">
        <v>168</v>
      </c>
      <c r="Q100" s="30"/>
      <c r="R100" s="30"/>
      <c r="S100" s="30"/>
      <c r="T100" s="3" t="s">
        <v>6</v>
      </c>
      <c r="U100" s="3">
        <v>33</v>
      </c>
      <c r="V100" s="2">
        <v>26</v>
      </c>
      <c r="W100" s="2">
        <v>22</v>
      </c>
      <c r="X100" s="2" t="s">
        <v>1240</v>
      </c>
      <c r="Y100" s="33"/>
      <c r="Z100" s="3" t="s">
        <v>137</v>
      </c>
      <c r="AA100" s="3">
        <v>70</v>
      </c>
      <c r="AB100" s="2">
        <v>54</v>
      </c>
      <c r="AC100" s="2">
        <v>35</v>
      </c>
      <c r="AD100" s="2"/>
      <c r="AE100" s="33" t="s">
        <v>443</v>
      </c>
      <c r="AF100" s="12" t="s">
        <v>116</v>
      </c>
      <c r="AG100" s="12">
        <v>62</v>
      </c>
      <c r="AH100" s="13">
        <v>41</v>
      </c>
      <c r="AI100" s="13">
        <v>16</v>
      </c>
      <c r="AJ100" s="13"/>
      <c r="AK100" s="34" t="s">
        <v>180</v>
      </c>
      <c r="AL100" s="2" t="s">
        <v>103</v>
      </c>
      <c r="AM100" s="2" t="s">
        <v>383</v>
      </c>
      <c r="AN100" s="2" t="s">
        <v>85</v>
      </c>
      <c r="AO100" s="2" t="s">
        <v>296</v>
      </c>
      <c r="AP100" s="2" t="s">
        <v>87</v>
      </c>
      <c r="AQ100" s="1" t="s">
        <v>90</v>
      </c>
      <c r="AR100" s="2" t="s">
        <v>89</v>
      </c>
      <c r="AS100" s="1" t="s">
        <v>108</v>
      </c>
      <c r="AT100" s="2" t="s">
        <v>93</v>
      </c>
      <c r="AU100" s="14" t="s">
        <v>1242</v>
      </c>
      <c r="AV100" s="14">
        <v>1</v>
      </c>
      <c r="AW100" s="104">
        <v>4.91</v>
      </c>
      <c r="AX100" s="107">
        <v>3.53</v>
      </c>
      <c r="AY100" s="106">
        <v>2.86</v>
      </c>
      <c r="AZ100" s="107">
        <v>2.99</v>
      </c>
      <c r="BA100" s="106">
        <v>2.08</v>
      </c>
      <c r="BB100" s="108">
        <v>1.89</v>
      </c>
      <c r="BC100" s="106">
        <v>0</v>
      </c>
      <c r="BD100" s="108">
        <v>0</v>
      </c>
      <c r="BE100" s="107">
        <v>0.83</v>
      </c>
      <c r="BF100" s="106">
        <v>2.62</v>
      </c>
      <c r="BG100" s="106">
        <v>3.64</v>
      </c>
      <c r="BH100" s="106">
        <v>4.8899999999999997</v>
      </c>
      <c r="BI100" s="106">
        <v>2.2000000000000002</v>
      </c>
      <c r="BJ100" s="8">
        <v>2.2000000000000002</v>
      </c>
      <c r="BK100" s="7">
        <v>4.72</v>
      </c>
      <c r="BL100" s="9">
        <v>6.33</v>
      </c>
      <c r="BM100" s="4">
        <v>8.77</v>
      </c>
      <c r="BN100" s="4">
        <v>15.65</v>
      </c>
      <c r="BO100" s="4">
        <v>4.4800000000000004</v>
      </c>
      <c r="BP100" s="6">
        <v>1.96</v>
      </c>
      <c r="BQ100" s="7">
        <v>0</v>
      </c>
      <c r="BR100" s="7">
        <v>1.3</v>
      </c>
      <c r="BS100" s="7">
        <v>1.1499999999999999</v>
      </c>
      <c r="BT100" s="8">
        <v>1.37</v>
      </c>
      <c r="BU100" s="7">
        <v>1.9</v>
      </c>
      <c r="BV100" s="8">
        <v>1.81</v>
      </c>
      <c r="BW100" s="6">
        <v>1.9</v>
      </c>
      <c r="BX100" s="7">
        <v>2.8</v>
      </c>
      <c r="BY100" s="7">
        <v>5.62</v>
      </c>
      <c r="BZ100" s="7">
        <v>4.7300000000000004</v>
      </c>
      <c r="CA100" s="7">
        <v>2.11</v>
      </c>
      <c r="CB100" s="8">
        <v>0.9</v>
      </c>
      <c r="CC100" s="7">
        <v>3.48</v>
      </c>
      <c r="CD100" s="9">
        <v>5.47</v>
      </c>
      <c r="CE100" s="4">
        <v>7.93</v>
      </c>
      <c r="CF100" s="4">
        <v>14.38</v>
      </c>
      <c r="CG100" s="16">
        <v>25.49</v>
      </c>
      <c r="CH100" s="18">
        <v>30.51</v>
      </c>
      <c r="CI100" s="17">
        <v>31.35</v>
      </c>
      <c r="CJ100" s="18">
        <v>32.07</v>
      </c>
      <c r="CK100" s="17">
        <v>35.04</v>
      </c>
      <c r="CL100" s="19">
        <v>35.31</v>
      </c>
      <c r="CM100" s="17">
        <v>36.67</v>
      </c>
      <c r="CN100" s="19">
        <v>37.619999999999997</v>
      </c>
      <c r="CO100" s="18">
        <v>36.03</v>
      </c>
      <c r="CP100" s="17">
        <v>36.6</v>
      </c>
      <c r="CQ100" s="17">
        <v>40.68</v>
      </c>
      <c r="CR100" s="17">
        <v>40.78</v>
      </c>
      <c r="CS100" s="17">
        <v>43.39</v>
      </c>
      <c r="CT100" s="19">
        <v>45.34</v>
      </c>
      <c r="CU100" s="17">
        <v>46.84</v>
      </c>
      <c r="CV100" s="20">
        <v>43.38</v>
      </c>
      <c r="CW100" s="16">
        <v>43.05</v>
      </c>
      <c r="CX100" s="16">
        <v>35.85</v>
      </c>
      <c r="CY100" s="16">
        <v>25.91</v>
      </c>
      <c r="CZ100" s="18">
        <v>30.07</v>
      </c>
      <c r="DA100" s="17">
        <v>32.380000000000003</v>
      </c>
      <c r="DB100" s="17">
        <v>32.880000000000003</v>
      </c>
      <c r="DC100" s="17">
        <v>35.049999999999997</v>
      </c>
      <c r="DD100" s="19">
        <v>35.18</v>
      </c>
      <c r="DE100" s="17">
        <v>36.549999999999997</v>
      </c>
      <c r="DF100" s="19">
        <v>36.49</v>
      </c>
      <c r="DG100" s="18">
        <v>35.78</v>
      </c>
      <c r="DH100" s="17">
        <v>36.369999999999997</v>
      </c>
      <c r="DI100" s="17">
        <v>40.08</v>
      </c>
      <c r="DJ100" s="17">
        <v>40.119999999999997</v>
      </c>
      <c r="DK100" s="17">
        <v>43.73</v>
      </c>
      <c r="DL100" s="19">
        <v>46.73</v>
      </c>
      <c r="DM100" s="17">
        <v>47.89</v>
      </c>
      <c r="DN100" s="20">
        <v>42.54</v>
      </c>
      <c r="DO100" s="16">
        <v>43.62</v>
      </c>
      <c r="DP100" s="16">
        <v>35.869999999999997</v>
      </c>
      <c r="DQ100" s="16">
        <v>8</v>
      </c>
      <c r="DR100" s="17">
        <v>11</v>
      </c>
      <c r="DS100" s="17">
        <v>8</v>
      </c>
      <c r="DT100" s="17">
        <v>4</v>
      </c>
      <c r="DU100" s="17">
        <v>0</v>
      </c>
      <c r="DV100" s="17">
        <v>-4</v>
      </c>
      <c r="DW100" s="17">
        <v>-9</v>
      </c>
      <c r="DX100" s="17">
        <v>-10</v>
      </c>
      <c r="DY100" s="17">
        <v>-7</v>
      </c>
      <c r="DZ100" s="17">
        <v>-1</v>
      </c>
      <c r="EA100" s="17">
        <v>4</v>
      </c>
      <c r="EB100" s="17">
        <v>13</v>
      </c>
      <c r="EC100" s="17">
        <v>20</v>
      </c>
      <c r="ED100" s="17">
        <v>20</v>
      </c>
      <c r="EE100" s="17">
        <v>18</v>
      </c>
      <c r="EF100" s="20">
        <v>14</v>
      </c>
      <c r="EG100" s="20">
        <v>9</v>
      </c>
      <c r="EH100" s="20">
        <v>6</v>
      </c>
      <c r="EJ100" s="129">
        <f t="shared" si="18"/>
        <v>0.42999999999999972</v>
      </c>
      <c r="EK100" s="129">
        <f t="shared" si="19"/>
        <v>1.5699999999999998</v>
      </c>
      <c r="EL100" s="129">
        <f t="shared" si="20"/>
        <v>2.86</v>
      </c>
      <c r="EM100" s="129">
        <f t="shared" si="21"/>
        <v>1.6900000000000002</v>
      </c>
      <c r="EN100" s="129">
        <f t="shared" si="22"/>
        <v>0.93000000000000016</v>
      </c>
      <c r="EO100" s="129">
        <f t="shared" si="23"/>
        <v>0.5199999999999998</v>
      </c>
      <c r="EP100" s="129">
        <f t="shared" si="24"/>
        <v>-1.9</v>
      </c>
      <c r="EQ100" s="129">
        <f t="shared" si="25"/>
        <v>-1.81</v>
      </c>
      <c r="ER100" s="129">
        <f t="shared" si="26"/>
        <v>-1.0699999999999998</v>
      </c>
      <c r="ES100" s="129">
        <f t="shared" si="27"/>
        <v>-0.17999999999999972</v>
      </c>
      <c r="ET100" s="129">
        <f t="shared" si="28"/>
        <v>-1.98</v>
      </c>
      <c r="EU100" s="129">
        <f t="shared" si="29"/>
        <v>0.15999999999999925</v>
      </c>
      <c r="EV100" s="129">
        <f t="shared" si="30"/>
        <v>9.0000000000000302E-2</v>
      </c>
      <c r="EW100" s="129">
        <f t="shared" si="31"/>
        <v>1.3000000000000003</v>
      </c>
      <c r="EX100" s="129">
        <f t="shared" si="32"/>
        <v>1.2399999999999998</v>
      </c>
      <c r="EY100" s="129">
        <f t="shared" si="33"/>
        <v>0.86000000000000032</v>
      </c>
      <c r="EZ100" s="129">
        <f t="shared" si="34"/>
        <v>0.83999999999999986</v>
      </c>
      <c r="FA100" s="3" t="s">
        <v>6</v>
      </c>
      <c r="FB100" s="3">
        <v>33</v>
      </c>
      <c r="FC100" s="2">
        <v>26</v>
      </c>
      <c r="FD100" s="2">
        <v>22</v>
      </c>
    </row>
    <row r="101" spans="1:160" ht="14">
      <c r="A101" s="2" t="s">
        <v>573</v>
      </c>
      <c r="B101" s="2" t="s">
        <v>1666</v>
      </c>
      <c r="C101" s="2">
        <v>16</v>
      </c>
      <c r="D101" s="2">
        <v>6</v>
      </c>
      <c r="E101" s="2">
        <v>50365182</v>
      </c>
      <c r="F101" s="2" t="s">
        <v>91</v>
      </c>
      <c r="G101" s="1" t="s">
        <v>442</v>
      </c>
      <c r="H101" s="15" t="s">
        <v>95</v>
      </c>
      <c r="I101" s="1">
        <v>6</v>
      </c>
      <c r="J101" s="2">
        <v>170.6</v>
      </c>
      <c r="K101" s="2">
        <v>61.9</v>
      </c>
      <c r="L101" s="2" t="s">
        <v>167</v>
      </c>
      <c r="M101" s="2"/>
      <c r="N101" s="2" t="s">
        <v>79</v>
      </c>
      <c r="O101" s="2" t="s">
        <v>577</v>
      </c>
      <c r="P101" s="30" t="s">
        <v>168</v>
      </c>
      <c r="Q101" s="30" t="s">
        <v>576</v>
      </c>
      <c r="R101" s="30"/>
      <c r="S101" s="30"/>
      <c r="T101" s="3" t="s">
        <v>6</v>
      </c>
      <c r="U101" s="3">
        <v>22</v>
      </c>
      <c r="V101" s="2">
        <v>23</v>
      </c>
      <c r="W101" s="2">
        <v>22</v>
      </c>
      <c r="X101" s="2" t="s">
        <v>578</v>
      </c>
      <c r="Y101" s="33"/>
      <c r="Z101" s="3" t="s">
        <v>260</v>
      </c>
      <c r="AA101" s="3">
        <v>65</v>
      </c>
      <c r="AB101" s="2">
        <v>51</v>
      </c>
      <c r="AC101" s="2">
        <v>49</v>
      </c>
      <c r="AD101" s="2"/>
      <c r="AE101" s="33" t="s">
        <v>242</v>
      </c>
      <c r="AF101" s="12" t="s">
        <v>473</v>
      </c>
      <c r="AG101" s="12">
        <v>31</v>
      </c>
      <c r="AH101" s="13">
        <v>27</v>
      </c>
      <c r="AI101" s="13">
        <v>22</v>
      </c>
      <c r="AJ101" s="13"/>
      <c r="AK101" s="34"/>
      <c r="AL101" s="2" t="s">
        <v>177</v>
      </c>
      <c r="AM101" s="2" t="s">
        <v>348</v>
      </c>
      <c r="AN101" s="2" t="s">
        <v>257</v>
      </c>
      <c r="AO101" s="2" t="s">
        <v>444</v>
      </c>
      <c r="AP101" s="2" t="s">
        <v>87</v>
      </c>
      <c r="AQ101" s="1" t="s">
        <v>180</v>
      </c>
      <c r="AR101" s="2" t="s">
        <v>89</v>
      </c>
      <c r="AS101" s="1" t="s">
        <v>197</v>
      </c>
      <c r="AT101" s="2" t="s">
        <v>93</v>
      </c>
      <c r="AU101" s="14" t="s">
        <v>579</v>
      </c>
      <c r="AV101" s="14">
        <v>1</v>
      </c>
      <c r="AW101" s="104">
        <v>4.41</v>
      </c>
      <c r="AX101" s="111">
        <v>3.23</v>
      </c>
      <c r="AY101" s="106">
        <v>2.31</v>
      </c>
      <c r="AZ101" s="107">
        <v>2.58</v>
      </c>
      <c r="BA101" s="106">
        <v>2.2799999999999998</v>
      </c>
      <c r="BB101" s="108">
        <v>2.0699999999999998</v>
      </c>
      <c r="BC101" s="106">
        <v>1.79</v>
      </c>
      <c r="BD101" s="108">
        <v>0.9</v>
      </c>
      <c r="BE101" s="107">
        <v>1.41</v>
      </c>
      <c r="BF101" s="106">
        <v>2.2000000000000002</v>
      </c>
      <c r="BG101" s="106">
        <v>4.3499999999999996</v>
      </c>
      <c r="BH101" s="106">
        <v>7.5</v>
      </c>
      <c r="BI101" s="106">
        <v>3.81</v>
      </c>
      <c r="BJ101" s="8">
        <v>4.1900000000000004</v>
      </c>
      <c r="BK101" s="9">
        <v>4.68</v>
      </c>
      <c r="BL101" s="9">
        <v>6.9</v>
      </c>
      <c r="BM101" s="4">
        <v>11.97</v>
      </c>
      <c r="BN101" s="4">
        <v>16.55</v>
      </c>
      <c r="BO101" s="4">
        <v>4.57</v>
      </c>
      <c r="BP101" s="55">
        <v>3.34</v>
      </c>
      <c r="BQ101" s="7">
        <v>3.11</v>
      </c>
      <c r="BR101" s="7">
        <v>3.39</v>
      </c>
      <c r="BS101" s="7">
        <v>2.36</v>
      </c>
      <c r="BT101" s="8">
        <v>2.0499999999999998</v>
      </c>
      <c r="BU101" s="7">
        <v>3.68</v>
      </c>
      <c r="BV101" s="8">
        <v>3.05</v>
      </c>
      <c r="BW101" s="6">
        <v>3.44</v>
      </c>
      <c r="BX101" s="7">
        <v>4.79</v>
      </c>
      <c r="BY101" s="7">
        <v>5.55</v>
      </c>
      <c r="BZ101" s="7">
        <v>7.23</v>
      </c>
      <c r="CA101" s="7">
        <v>5.5</v>
      </c>
      <c r="CB101" s="8">
        <v>5.89</v>
      </c>
      <c r="CC101" s="9">
        <v>6.17</v>
      </c>
      <c r="CD101" s="9">
        <v>7.39</v>
      </c>
      <c r="CE101" s="4">
        <v>13.79</v>
      </c>
      <c r="CF101" s="4">
        <v>14.69</v>
      </c>
      <c r="CG101" s="16">
        <v>30.25</v>
      </c>
      <c r="CH101" s="56">
        <v>33.090000000000003</v>
      </c>
      <c r="CI101" s="17">
        <v>34.74</v>
      </c>
      <c r="CJ101" s="18">
        <v>34.61</v>
      </c>
      <c r="CK101" s="17">
        <v>36.619999999999997</v>
      </c>
      <c r="CL101" s="19">
        <v>39.81</v>
      </c>
      <c r="CM101" s="17">
        <v>41.54</v>
      </c>
      <c r="CN101" s="19">
        <v>40.47</v>
      </c>
      <c r="CO101" s="18">
        <v>41.86</v>
      </c>
      <c r="CP101" s="17">
        <v>42.9</v>
      </c>
      <c r="CQ101" s="17">
        <v>44.36</v>
      </c>
      <c r="CR101" s="17">
        <v>44.78</v>
      </c>
      <c r="CS101" s="17">
        <v>19.75</v>
      </c>
      <c r="CT101" s="19">
        <v>50.63</v>
      </c>
      <c r="CU101" s="20">
        <v>53.54</v>
      </c>
      <c r="CV101" s="20">
        <v>51.46</v>
      </c>
      <c r="CW101" s="16">
        <v>50.75</v>
      </c>
      <c r="CX101" s="16">
        <v>42.56</v>
      </c>
      <c r="CY101" s="16">
        <v>30.18</v>
      </c>
      <c r="CZ101" s="56">
        <v>32.61</v>
      </c>
      <c r="DA101" s="17">
        <v>34.79</v>
      </c>
      <c r="DB101" s="17">
        <v>36.200000000000003</v>
      </c>
      <c r="DC101" s="17">
        <v>37.090000000000003</v>
      </c>
      <c r="DD101" s="19">
        <v>40.380000000000003</v>
      </c>
      <c r="DE101" s="17">
        <v>42.37</v>
      </c>
      <c r="DF101" s="19">
        <v>40.39</v>
      </c>
      <c r="DG101" s="18">
        <v>42.22</v>
      </c>
      <c r="DH101" s="17">
        <v>43.01</v>
      </c>
      <c r="DI101" s="17">
        <v>44.32</v>
      </c>
      <c r="DJ101" s="17">
        <v>45.4</v>
      </c>
      <c r="DK101" s="17">
        <v>50.46</v>
      </c>
      <c r="DL101" s="19">
        <v>51</v>
      </c>
      <c r="DM101" s="20">
        <v>54.11</v>
      </c>
      <c r="DN101" s="20">
        <v>51.66</v>
      </c>
      <c r="DO101" s="16">
        <v>50.85</v>
      </c>
      <c r="DP101" s="16">
        <v>41.19</v>
      </c>
      <c r="DQ101" s="16">
        <v>4</v>
      </c>
      <c r="DR101" s="57">
        <v>2</v>
      </c>
      <c r="DS101" s="17">
        <v>4</v>
      </c>
      <c r="DT101" s="17">
        <v>0</v>
      </c>
      <c r="DU101" s="17">
        <v>-7</v>
      </c>
      <c r="DV101" s="17">
        <v>-13</v>
      </c>
      <c r="DW101" s="17">
        <v>-20</v>
      </c>
      <c r="DX101" s="17">
        <v>-26</v>
      </c>
      <c r="DY101" s="17">
        <v>-31</v>
      </c>
      <c r="DZ101" s="17">
        <v>-25</v>
      </c>
      <c r="EA101" s="17">
        <v>-17</v>
      </c>
      <c r="EB101" s="17">
        <v>-13</v>
      </c>
      <c r="EC101" s="17">
        <v>-5</v>
      </c>
      <c r="ED101" s="17">
        <v>-1</v>
      </c>
      <c r="EE101" s="20">
        <v>5</v>
      </c>
      <c r="EF101" s="20">
        <v>2</v>
      </c>
      <c r="EG101" s="20">
        <v>2</v>
      </c>
      <c r="EH101" s="20">
        <v>3</v>
      </c>
      <c r="EJ101" s="129">
        <f t="shared" si="18"/>
        <v>-0.16000000000000014</v>
      </c>
      <c r="EK101" s="129">
        <f t="shared" si="19"/>
        <v>-0.10999999999999988</v>
      </c>
      <c r="EL101" s="129">
        <f t="shared" si="20"/>
        <v>-0.79999999999999982</v>
      </c>
      <c r="EM101" s="129">
        <f t="shared" si="21"/>
        <v>-0.81</v>
      </c>
      <c r="EN101" s="129">
        <f t="shared" si="22"/>
        <v>-8.0000000000000071E-2</v>
      </c>
      <c r="EO101" s="129">
        <f t="shared" si="23"/>
        <v>2.0000000000000018E-2</v>
      </c>
      <c r="EP101" s="129">
        <f t="shared" si="24"/>
        <v>-1.8900000000000001</v>
      </c>
      <c r="EQ101" s="129">
        <f t="shared" si="25"/>
        <v>-2.15</v>
      </c>
      <c r="ER101" s="129">
        <f t="shared" si="26"/>
        <v>-2.0300000000000002</v>
      </c>
      <c r="ES101" s="129">
        <f t="shared" si="27"/>
        <v>-2.59</v>
      </c>
      <c r="ET101" s="129">
        <f t="shared" si="28"/>
        <v>-1.2000000000000002</v>
      </c>
      <c r="EU101" s="129">
        <f t="shared" si="29"/>
        <v>0.26999999999999957</v>
      </c>
      <c r="EV101" s="129">
        <f t="shared" si="30"/>
        <v>-1.69</v>
      </c>
      <c r="EW101" s="129">
        <f t="shared" si="31"/>
        <v>-1.6999999999999993</v>
      </c>
      <c r="EX101" s="129">
        <f t="shared" si="32"/>
        <v>-1.4900000000000002</v>
      </c>
      <c r="EY101" s="129">
        <f t="shared" si="33"/>
        <v>-0.48999999999999932</v>
      </c>
      <c r="EZ101" s="129">
        <f t="shared" si="34"/>
        <v>-1.8199999999999985</v>
      </c>
      <c r="FA101" s="3" t="s">
        <v>6</v>
      </c>
      <c r="FB101" s="3">
        <v>22</v>
      </c>
      <c r="FC101" s="2">
        <v>23</v>
      </c>
      <c r="FD101" s="2">
        <v>22</v>
      </c>
    </row>
    <row r="102" spans="1:160" ht="14">
      <c r="A102" s="2" t="s">
        <v>1048</v>
      </c>
      <c r="B102" s="2" t="s">
        <v>1666</v>
      </c>
      <c r="C102" s="2">
        <v>18</v>
      </c>
      <c r="D102" s="2">
        <v>1</v>
      </c>
      <c r="E102" s="2">
        <v>42130169</v>
      </c>
      <c r="F102" s="2" t="s">
        <v>91</v>
      </c>
      <c r="G102" s="1" t="s">
        <v>1056</v>
      </c>
      <c r="H102" s="14"/>
      <c r="I102" s="1"/>
      <c r="J102" s="2">
        <v>149.4</v>
      </c>
      <c r="K102" s="2">
        <v>45.3</v>
      </c>
      <c r="L102" s="2" t="s">
        <v>167</v>
      </c>
      <c r="M102" s="2"/>
      <c r="N102" s="2" t="s">
        <v>158</v>
      </c>
      <c r="O102" s="2" t="s">
        <v>329</v>
      </c>
      <c r="P102" s="30" t="s">
        <v>1052</v>
      </c>
      <c r="Q102" s="30" t="s">
        <v>1053</v>
      </c>
      <c r="R102" s="30"/>
      <c r="S102" s="30"/>
      <c r="T102" s="3" t="s">
        <v>15</v>
      </c>
      <c r="U102" s="3">
        <v>30</v>
      </c>
      <c r="V102" s="2">
        <v>30</v>
      </c>
      <c r="W102" s="2">
        <v>23</v>
      </c>
      <c r="X102" s="2" t="s">
        <v>280</v>
      </c>
      <c r="Y102" s="33"/>
      <c r="Z102" s="3" t="s">
        <v>1054</v>
      </c>
      <c r="AA102" s="3">
        <v>63</v>
      </c>
      <c r="AB102" s="2">
        <v>41</v>
      </c>
      <c r="AC102" s="2">
        <v>31</v>
      </c>
      <c r="AD102" s="2"/>
      <c r="AE102" s="33" t="s">
        <v>88</v>
      </c>
      <c r="AF102" s="12"/>
      <c r="AG102" s="12"/>
      <c r="AH102" s="13"/>
      <c r="AI102" s="13"/>
      <c r="AJ102" s="13"/>
      <c r="AK102" s="34"/>
      <c r="AL102" s="2" t="s">
        <v>149</v>
      </c>
      <c r="AM102" s="2" t="s">
        <v>265</v>
      </c>
      <c r="AN102" s="2" t="s">
        <v>1055</v>
      </c>
      <c r="AO102" s="2" t="s">
        <v>919</v>
      </c>
      <c r="AP102" s="2" t="s">
        <v>87</v>
      </c>
      <c r="AQ102" s="1" t="s">
        <v>108</v>
      </c>
      <c r="AR102" s="2" t="s">
        <v>89</v>
      </c>
      <c r="AS102" s="1" t="s">
        <v>108</v>
      </c>
      <c r="AT102" s="2" t="s">
        <v>93</v>
      </c>
      <c r="AU102" s="14" t="s">
        <v>753</v>
      </c>
      <c r="AV102" s="14">
        <v>1</v>
      </c>
      <c r="AW102" s="104">
        <v>4.83</v>
      </c>
      <c r="AX102" s="105">
        <v>4.6100000000000003</v>
      </c>
      <c r="AY102" s="106">
        <v>3.31</v>
      </c>
      <c r="AZ102" s="107">
        <v>3.25</v>
      </c>
      <c r="BA102" s="106">
        <v>3.25</v>
      </c>
      <c r="BB102" s="108">
        <v>1.85</v>
      </c>
      <c r="BC102" s="106">
        <v>1.5</v>
      </c>
      <c r="BD102" s="108">
        <v>0.56000000000000005</v>
      </c>
      <c r="BE102" s="107">
        <v>1.59</v>
      </c>
      <c r="BF102" s="106">
        <v>2.84</v>
      </c>
      <c r="BG102" s="106">
        <v>5.78</v>
      </c>
      <c r="BH102" s="106">
        <v>6.86</v>
      </c>
      <c r="BI102" s="106">
        <v>6.29</v>
      </c>
      <c r="BJ102" s="8">
        <v>3.28</v>
      </c>
      <c r="BK102" s="7">
        <v>4.3099999999999996</v>
      </c>
      <c r="BL102" s="9">
        <v>4.62</v>
      </c>
      <c r="BM102" s="4">
        <v>7.01</v>
      </c>
      <c r="BN102" s="4">
        <v>7.1</v>
      </c>
      <c r="BO102" s="4">
        <v>4.5</v>
      </c>
      <c r="BP102" s="26">
        <v>3.62</v>
      </c>
      <c r="BQ102" s="53">
        <v>2.88</v>
      </c>
      <c r="BR102" s="53">
        <v>0</v>
      </c>
      <c r="BS102" s="53">
        <v>0</v>
      </c>
      <c r="BT102" s="54">
        <v>0.75</v>
      </c>
      <c r="BU102" s="53">
        <v>1.39</v>
      </c>
      <c r="BV102" s="54">
        <v>2.41</v>
      </c>
      <c r="BW102" s="55">
        <v>2.2000000000000002</v>
      </c>
      <c r="BX102" s="53">
        <v>4.76</v>
      </c>
      <c r="BY102" s="53">
        <v>6.51</v>
      </c>
      <c r="BZ102" s="53">
        <v>6.41</v>
      </c>
      <c r="CA102" s="7">
        <v>5.48</v>
      </c>
      <c r="CB102" s="8">
        <v>3.98</v>
      </c>
      <c r="CC102" s="7">
        <v>3.76</v>
      </c>
      <c r="CD102" s="9">
        <v>4.49</v>
      </c>
      <c r="CE102" s="4">
        <v>8.48</v>
      </c>
      <c r="CF102" s="4">
        <v>8.74</v>
      </c>
      <c r="CG102" s="16">
        <v>27.2</v>
      </c>
      <c r="CH102" s="38">
        <v>32.29</v>
      </c>
      <c r="CI102" s="17">
        <v>35.770000000000003</v>
      </c>
      <c r="CJ102" s="18">
        <v>37.270000000000003</v>
      </c>
      <c r="CK102" s="17">
        <v>37.72</v>
      </c>
      <c r="CL102" s="19">
        <v>37.61</v>
      </c>
      <c r="CM102" s="17">
        <v>37.5</v>
      </c>
      <c r="CN102" s="19">
        <v>38.11</v>
      </c>
      <c r="CO102" s="18">
        <v>37.43</v>
      </c>
      <c r="CP102" s="17">
        <v>38.299999999999997</v>
      </c>
      <c r="CQ102" s="17">
        <v>38.43</v>
      </c>
      <c r="CR102" s="17">
        <v>40.83</v>
      </c>
      <c r="CS102" s="17">
        <v>40.69</v>
      </c>
      <c r="CT102" s="19">
        <v>41.38</v>
      </c>
      <c r="CU102" s="17">
        <v>45.53</v>
      </c>
      <c r="CV102" s="20">
        <v>46.52</v>
      </c>
      <c r="CW102" s="16">
        <v>45.11</v>
      </c>
      <c r="CX102" s="16">
        <v>41.53</v>
      </c>
      <c r="CY102" s="16">
        <v>27.61</v>
      </c>
      <c r="CZ102" s="38">
        <v>33.08</v>
      </c>
      <c r="DA102" s="17">
        <v>35.909999999999997</v>
      </c>
      <c r="DB102" s="17">
        <v>37.28</v>
      </c>
      <c r="DC102" s="17">
        <v>37.17</v>
      </c>
      <c r="DD102" s="19">
        <v>37.770000000000003</v>
      </c>
      <c r="DE102" s="17">
        <v>37.31</v>
      </c>
      <c r="DF102" s="19">
        <v>38.69</v>
      </c>
      <c r="DG102" s="18">
        <v>37.79</v>
      </c>
      <c r="DH102" s="17">
        <v>37.950000000000003</v>
      </c>
      <c r="DI102" s="17">
        <v>39.270000000000003</v>
      </c>
      <c r="DJ102" s="17">
        <v>39.369999999999997</v>
      </c>
      <c r="DK102" s="17">
        <v>40.43</v>
      </c>
      <c r="DL102" s="19">
        <v>41.11</v>
      </c>
      <c r="DM102" s="17">
        <v>45.42</v>
      </c>
      <c r="DN102" s="20">
        <v>45.92</v>
      </c>
      <c r="DO102" s="16">
        <v>46.52</v>
      </c>
      <c r="DP102" s="16">
        <v>42.22</v>
      </c>
      <c r="DQ102" s="16">
        <v>1</v>
      </c>
      <c r="DR102" s="20">
        <v>4</v>
      </c>
      <c r="DS102" s="17">
        <v>2</v>
      </c>
      <c r="DT102" s="17">
        <v>0</v>
      </c>
      <c r="DU102" s="17">
        <v>0</v>
      </c>
      <c r="DV102" s="17">
        <v>-8</v>
      </c>
      <c r="DW102" s="17">
        <v>-12</v>
      </c>
      <c r="DX102" s="17">
        <v>-20</v>
      </c>
      <c r="DY102" s="17">
        <v>-24</v>
      </c>
      <c r="DZ102" s="17">
        <v>-26</v>
      </c>
      <c r="EA102" s="17">
        <v>-25</v>
      </c>
      <c r="EB102" s="17">
        <v>-23</v>
      </c>
      <c r="EC102" s="17">
        <v>-20</v>
      </c>
      <c r="ED102" s="17">
        <v>-20</v>
      </c>
      <c r="EE102" s="17">
        <v>-15</v>
      </c>
      <c r="EF102" s="20">
        <v>-13</v>
      </c>
      <c r="EG102" s="20">
        <v>-9</v>
      </c>
      <c r="EH102" s="20">
        <v>-11</v>
      </c>
      <c r="EJ102" s="129">
        <f t="shared" si="18"/>
        <v>0.33000000000000007</v>
      </c>
      <c r="EK102" s="129">
        <f t="shared" si="19"/>
        <v>0.99000000000000021</v>
      </c>
      <c r="EL102" s="129">
        <f t="shared" si="20"/>
        <v>0.43000000000000016</v>
      </c>
      <c r="EM102" s="129">
        <f t="shared" si="21"/>
        <v>3.25</v>
      </c>
      <c r="EN102" s="129">
        <f t="shared" si="22"/>
        <v>3.25</v>
      </c>
      <c r="EO102" s="129">
        <f t="shared" si="23"/>
        <v>1.1000000000000001</v>
      </c>
      <c r="EP102" s="129">
        <f t="shared" si="24"/>
        <v>0.1100000000000001</v>
      </c>
      <c r="EQ102" s="129">
        <f t="shared" si="25"/>
        <v>-1.85</v>
      </c>
      <c r="ER102" s="129">
        <f t="shared" si="26"/>
        <v>-0.6100000000000001</v>
      </c>
      <c r="ES102" s="129">
        <f t="shared" si="27"/>
        <v>-1.92</v>
      </c>
      <c r="ET102" s="129">
        <f t="shared" si="28"/>
        <v>-0.72999999999999954</v>
      </c>
      <c r="EU102" s="129">
        <f t="shared" si="29"/>
        <v>0.45000000000000018</v>
      </c>
      <c r="EV102" s="129">
        <f t="shared" si="30"/>
        <v>0.80999999999999961</v>
      </c>
      <c r="EW102" s="129">
        <f t="shared" si="31"/>
        <v>-0.70000000000000018</v>
      </c>
      <c r="EX102" s="129">
        <f t="shared" si="32"/>
        <v>0.54999999999999982</v>
      </c>
      <c r="EY102" s="129">
        <f t="shared" si="33"/>
        <v>0.12999999999999989</v>
      </c>
      <c r="EZ102" s="129">
        <f t="shared" si="34"/>
        <v>-1.4700000000000006</v>
      </c>
      <c r="FA102" s="3" t="s">
        <v>15</v>
      </c>
      <c r="FB102" s="3">
        <v>30</v>
      </c>
      <c r="FC102" s="2">
        <v>30</v>
      </c>
      <c r="FD102" s="2">
        <v>23</v>
      </c>
    </row>
    <row r="103" spans="1:160" ht="14">
      <c r="A103" s="2" t="s">
        <v>1245</v>
      </c>
      <c r="B103" s="2" t="s">
        <v>1666</v>
      </c>
      <c r="C103" s="2">
        <v>14</v>
      </c>
      <c r="D103" s="2">
        <v>8</v>
      </c>
      <c r="E103" s="2">
        <v>53285247</v>
      </c>
      <c r="F103" s="2" t="s">
        <v>91</v>
      </c>
      <c r="G103" s="1" t="s">
        <v>935</v>
      </c>
      <c r="H103" s="15" t="s">
        <v>95</v>
      </c>
      <c r="I103" s="1">
        <v>0</v>
      </c>
      <c r="J103" s="2">
        <v>165.9</v>
      </c>
      <c r="K103" s="2">
        <v>53.3</v>
      </c>
      <c r="L103" s="2" t="s">
        <v>167</v>
      </c>
      <c r="M103" s="2"/>
      <c r="N103" s="2" t="s">
        <v>79</v>
      </c>
      <c r="O103" s="2" t="s">
        <v>80</v>
      </c>
      <c r="P103" s="30"/>
      <c r="Q103" s="30"/>
      <c r="R103" s="30"/>
      <c r="S103" s="30"/>
      <c r="T103" s="3" t="s">
        <v>6</v>
      </c>
      <c r="U103" s="3">
        <v>32</v>
      </c>
      <c r="V103" s="2">
        <v>33</v>
      </c>
      <c r="W103" s="2">
        <v>23</v>
      </c>
      <c r="X103" s="2" t="s">
        <v>1246</v>
      </c>
      <c r="Y103" s="33"/>
      <c r="Z103" s="3" t="s">
        <v>137</v>
      </c>
      <c r="AA103" s="3">
        <v>51</v>
      </c>
      <c r="AB103" s="2">
        <v>40</v>
      </c>
      <c r="AC103" s="2">
        <v>29</v>
      </c>
      <c r="AD103" s="2"/>
      <c r="AE103" s="33" t="s">
        <v>443</v>
      </c>
      <c r="AF103" s="12" t="s">
        <v>116</v>
      </c>
      <c r="AG103" s="12">
        <v>20</v>
      </c>
      <c r="AH103" s="13">
        <v>12</v>
      </c>
      <c r="AI103" s="13">
        <v>7</v>
      </c>
      <c r="AJ103" s="13"/>
      <c r="AK103" s="34"/>
      <c r="AL103" s="2" t="s">
        <v>272</v>
      </c>
      <c r="AM103" s="2" t="s">
        <v>202</v>
      </c>
      <c r="AN103" s="2" t="s">
        <v>266</v>
      </c>
      <c r="AO103" s="2" t="s">
        <v>390</v>
      </c>
      <c r="AP103" s="2" t="s">
        <v>87</v>
      </c>
      <c r="AQ103" s="1" t="s">
        <v>197</v>
      </c>
      <c r="AR103" s="2" t="s">
        <v>89</v>
      </c>
      <c r="AS103" s="1" t="s">
        <v>180</v>
      </c>
      <c r="AT103" s="2" t="s">
        <v>93</v>
      </c>
      <c r="AU103" s="14" t="s">
        <v>1247</v>
      </c>
      <c r="AV103" s="14">
        <v>1</v>
      </c>
      <c r="AW103" s="104">
        <v>5.03</v>
      </c>
      <c r="AX103" s="107">
        <v>3.65</v>
      </c>
      <c r="AY103" s="106">
        <v>2.61</v>
      </c>
      <c r="AZ103" s="107">
        <v>3.56</v>
      </c>
      <c r="BA103" s="106">
        <v>2.3199999999999998</v>
      </c>
      <c r="BB103" s="108">
        <v>2.5</v>
      </c>
      <c r="BC103" s="106">
        <v>1.5</v>
      </c>
      <c r="BD103" s="108">
        <v>1.96</v>
      </c>
      <c r="BE103" s="107">
        <v>2.52</v>
      </c>
      <c r="BF103" s="106">
        <v>4.5199999999999996</v>
      </c>
      <c r="BG103" s="106">
        <v>5.15</v>
      </c>
      <c r="BH103" s="106">
        <v>7.9</v>
      </c>
      <c r="BI103" s="106">
        <v>2.63</v>
      </c>
      <c r="BJ103" s="8">
        <v>2.4700000000000002</v>
      </c>
      <c r="BK103" s="5">
        <v>3.58</v>
      </c>
      <c r="BL103" s="5">
        <v>5.27</v>
      </c>
      <c r="BM103" s="4">
        <v>9.5399999999999991</v>
      </c>
      <c r="BN103" s="4">
        <v>16.98</v>
      </c>
      <c r="BO103" s="4">
        <v>5.62</v>
      </c>
      <c r="BP103" s="6">
        <v>2.39</v>
      </c>
      <c r="BQ103" s="7">
        <v>1.61</v>
      </c>
      <c r="BR103" s="7">
        <v>0</v>
      </c>
      <c r="BS103" s="7">
        <v>2.29</v>
      </c>
      <c r="BT103" s="8">
        <v>2.98</v>
      </c>
      <c r="BU103" s="7">
        <v>2.2400000000000002</v>
      </c>
      <c r="BV103" s="8">
        <v>3.44</v>
      </c>
      <c r="BW103" s="6">
        <v>3.41</v>
      </c>
      <c r="BX103" s="7">
        <v>4.3600000000000003</v>
      </c>
      <c r="BY103" s="7">
        <v>6.96</v>
      </c>
      <c r="BZ103" s="7">
        <v>8.7200000000000006</v>
      </c>
      <c r="CA103" s="7">
        <v>4.43</v>
      </c>
      <c r="CB103" s="8">
        <v>3.28</v>
      </c>
      <c r="CC103" s="5">
        <v>4.41</v>
      </c>
      <c r="CD103" s="5">
        <v>5.27</v>
      </c>
      <c r="CE103" s="4">
        <v>9.34</v>
      </c>
      <c r="CF103" s="4">
        <v>17.239999999999998</v>
      </c>
      <c r="CG103" s="16">
        <v>27.5</v>
      </c>
      <c r="CH103" s="18">
        <v>33.83</v>
      </c>
      <c r="CI103" s="17">
        <v>35.700000000000003</v>
      </c>
      <c r="CJ103" s="18">
        <v>35.94</v>
      </c>
      <c r="CK103" s="17">
        <v>36.799999999999997</v>
      </c>
      <c r="CL103" s="19">
        <v>38.43</v>
      </c>
      <c r="CM103" s="17">
        <v>40.89</v>
      </c>
      <c r="CN103" s="19">
        <v>40.85</v>
      </c>
      <c r="CO103" s="18">
        <v>39.24</v>
      </c>
      <c r="CP103" s="17">
        <v>40.08</v>
      </c>
      <c r="CQ103" s="17">
        <v>42.46</v>
      </c>
      <c r="CR103" s="17">
        <v>44.13</v>
      </c>
      <c r="CS103" s="17">
        <v>16.79</v>
      </c>
      <c r="CT103" s="19">
        <v>47.87</v>
      </c>
      <c r="CU103" s="23">
        <v>46.92</v>
      </c>
      <c r="CV103" s="23">
        <v>46.43</v>
      </c>
      <c r="CW103" s="16">
        <v>44.47</v>
      </c>
      <c r="CX103" s="16">
        <v>39.17</v>
      </c>
      <c r="CY103" s="16">
        <v>27.39</v>
      </c>
      <c r="CZ103" s="18">
        <v>32.130000000000003</v>
      </c>
      <c r="DA103" s="17">
        <v>35.75</v>
      </c>
      <c r="DB103" s="17">
        <v>35.72</v>
      </c>
      <c r="DC103" s="17">
        <v>36.42</v>
      </c>
      <c r="DD103" s="19">
        <v>38.28</v>
      </c>
      <c r="DE103" s="17">
        <v>41.8</v>
      </c>
      <c r="DF103" s="19">
        <v>41.6</v>
      </c>
      <c r="DG103" s="18">
        <v>39.659999999999997</v>
      </c>
      <c r="DH103" s="17">
        <v>39.65</v>
      </c>
      <c r="DI103" s="17">
        <v>42.48</v>
      </c>
      <c r="DJ103" s="17">
        <v>44.54</v>
      </c>
      <c r="DK103" s="17">
        <v>46.39</v>
      </c>
      <c r="DL103" s="19">
        <v>47.46</v>
      </c>
      <c r="DM103" s="23">
        <v>46.42</v>
      </c>
      <c r="DN103" s="23">
        <v>46.76</v>
      </c>
      <c r="DO103" s="16">
        <v>43.86</v>
      </c>
      <c r="DP103" s="16">
        <v>37.46</v>
      </c>
      <c r="DQ103" s="16">
        <v>1</v>
      </c>
      <c r="DR103" s="17">
        <v>3</v>
      </c>
      <c r="DS103" s="17">
        <v>6</v>
      </c>
      <c r="DT103" s="17">
        <v>2</v>
      </c>
      <c r="DU103" s="17">
        <v>0</v>
      </c>
      <c r="DV103" s="17">
        <v>-8</v>
      </c>
      <c r="DW103" s="17">
        <v>-14</v>
      </c>
      <c r="DX103" s="17">
        <v>-16</v>
      </c>
      <c r="DY103" s="17">
        <v>-17</v>
      </c>
      <c r="DZ103" s="17">
        <v>-15</v>
      </c>
      <c r="EA103" s="17">
        <v>-12</v>
      </c>
      <c r="EB103" s="17">
        <v>-6</v>
      </c>
      <c r="EC103" s="17">
        <v>-1</v>
      </c>
      <c r="ED103" s="17">
        <v>0</v>
      </c>
      <c r="EE103" s="23">
        <v>1</v>
      </c>
      <c r="EF103" s="23">
        <v>1</v>
      </c>
      <c r="EG103" s="20">
        <v>3</v>
      </c>
      <c r="EH103" s="20">
        <v>1</v>
      </c>
      <c r="EJ103" s="129">
        <f t="shared" si="18"/>
        <v>-0.58999999999999986</v>
      </c>
      <c r="EK103" s="129">
        <f t="shared" si="19"/>
        <v>1.2599999999999998</v>
      </c>
      <c r="EL103" s="129">
        <f t="shared" si="20"/>
        <v>0.99999999999999978</v>
      </c>
      <c r="EM103" s="129">
        <f t="shared" si="21"/>
        <v>3.56</v>
      </c>
      <c r="EN103" s="129">
        <f t="shared" si="22"/>
        <v>2.9999999999999805E-2</v>
      </c>
      <c r="EO103" s="129">
        <f t="shared" si="23"/>
        <v>-0.48</v>
      </c>
      <c r="EP103" s="129">
        <f t="shared" si="24"/>
        <v>-0.74000000000000021</v>
      </c>
      <c r="EQ103" s="129">
        <f t="shared" si="25"/>
        <v>-1.48</v>
      </c>
      <c r="ER103" s="129">
        <f t="shared" si="26"/>
        <v>-0.89000000000000012</v>
      </c>
      <c r="ES103" s="129">
        <f t="shared" si="27"/>
        <v>0.15999999999999925</v>
      </c>
      <c r="ET103" s="129">
        <f t="shared" si="28"/>
        <v>-1.8099999999999996</v>
      </c>
      <c r="EU103" s="129">
        <f t="shared" si="29"/>
        <v>-0.82000000000000028</v>
      </c>
      <c r="EV103" s="129">
        <f t="shared" si="30"/>
        <v>-1.7999999999999998</v>
      </c>
      <c r="EW103" s="129">
        <f t="shared" si="31"/>
        <v>-0.80999999999999961</v>
      </c>
      <c r="EX103" s="129">
        <f t="shared" si="32"/>
        <v>-0.83000000000000007</v>
      </c>
      <c r="EY103" s="129">
        <f t="shared" si="33"/>
        <v>0</v>
      </c>
      <c r="EZ103" s="129">
        <f t="shared" si="34"/>
        <v>0.19999999999999929</v>
      </c>
      <c r="FA103" s="3" t="s">
        <v>6</v>
      </c>
      <c r="FB103" s="3">
        <v>32</v>
      </c>
      <c r="FC103" s="2">
        <v>33</v>
      </c>
      <c r="FD103" s="2">
        <v>23</v>
      </c>
    </row>
    <row r="104" spans="1:160" ht="14">
      <c r="A104" s="2" t="s">
        <v>1208</v>
      </c>
      <c r="B104" s="2" t="s">
        <v>1666</v>
      </c>
      <c r="C104" s="2">
        <v>13</v>
      </c>
      <c r="D104" s="2">
        <v>6</v>
      </c>
      <c r="E104" s="2">
        <v>53640248</v>
      </c>
      <c r="F104" s="2" t="s">
        <v>91</v>
      </c>
      <c r="G104" s="1" t="s">
        <v>1211</v>
      </c>
      <c r="H104" s="15" t="s">
        <v>95</v>
      </c>
      <c r="I104" s="1">
        <v>4</v>
      </c>
      <c r="J104" s="2">
        <v>168</v>
      </c>
      <c r="K104" s="2">
        <v>50.8</v>
      </c>
      <c r="L104" s="2" t="s">
        <v>167</v>
      </c>
      <c r="M104" s="2"/>
      <c r="N104" s="2" t="s">
        <v>79</v>
      </c>
      <c r="O104" s="2" t="s">
        <v>80</v>
      </c>
      <c r="P104" s="30" t="s">
        <v>1210</v>
      </c>
      <c r="Q104" s="30"/>
      <c r="R104" s="30"/>
      <c r="S104" s="30"/>
      <c r="T104" s="3" t="s">
        <v>17</v>
      </c>
      <c r="U104" s="3">
        <v>28</v>
      </c>
      <c r="V104" s="2">
        <v>27</v>
      </c>
      <c r="W104" s="2">
        <v>23</v>
      </c>
      <c r="X104" s="2" t="s">
        <v>206</v>
      </c>
      <c r="Y104" s="33"/>
      <c r="Z104" s="3" t="s">
        <v>216</v>
      </c>
      <c r="AA104" s="3">
        <v>56</v>
      </c>
      <c r="AB104" s="2">
        <v>35</v>
      </c>
      <c r="AC104" s="2">
        <v>27</v>
      </c>
      <c r="AD104" s="2"/>
      <c r="AE104" s="33" t="s">
        <v>242</v>
      </c>
      <c r="AF104" s="12" t="s">
        <v>217</v>
      </c>
      <c r="AG104" s="12">
        <v>32</v>
      </c>
      <c r="AH104" s="13">
        <v>16</v>
      </c>
      <c r="AI104" s="13">
        <v>13</v>
      </c>
      <c r="AJ104" s="13"/>
      <c r="AK104" s="34"/>
      <c r="AL104" s="2" t="s">
        <v>127</v>
      </c>
      <c r="AM104" s="2" t="s">
        <v>202</v>
      </c>
      <c r="AN104" s="2" t="s">
        <v>140</v>
      </c>
      <c r="AO104" s="2" t="s">
        <v>313</v>
      </c>
      <c r="AP104" s="2" t="s">
        <v>87</v>
      </c>
      <c r="AQ104" s="1" t="s">
        <v>90</v>
      </c>
      <c r="AR104" s="2" t="s">
        <v>89</v>
      </c>
      <c r="AS104" s="1" t="s">
        <v>180</v>
      </c>
      <c r="AT104" s="2" t="s">
        <v>93</v>
      </c>
      <c r="AU104" s="14" t="s">
        <v>1212</v>
      </c>
      <c r="AV104" s="14">
        <v>1</v>
      </c>
      <c r="AW104" s="104">
        <v>3.58</v>
      </c>
      <c r="AX104" s="107">
        <v>3.51</v>
      </c>
      <c r="AY104" s="106">
        <v>2.92</v>
      </c>
      <c r="AZ104" s="107">
        <v>3.23</v>
      </c>
      <c r="BA104" s="106">
        <v>3.85</v>
      </c>
      <c r="BB104" s="108">
        <v>2.86</v>
      </c>
      <c r="BC104" s="106">
        <v>3.3</v>
      </c>
      <c r="BD104" s="108">
        <v>3.07</v>
      </c>
      <c r="BE104" s="107">
        <v>2.0499999999999998</v>
      </c>
      <c r="BF104" s="106">
        <v>2.62</v>
      </c>
      <c r="BG104" s="106">
        <v>4.18</v>
      </c>
      <c r="BH104" s="106">
        <v>5.47</v>
      </c>
      <c r="BI104" s="106">
        <v>3.19</v>
      </c>
      <c r="BJ104" s="8">
        <v>4.83</v>
      </c>
      <c r="BK104" s="5">
        <v>6.87</v>
      </c>
      <c r="BL104" s="9">
        <v>7.21</v>
      </c>
      <c r="BM104" s="4">
        <v>12.72</v>
      </c>
      <c r="BN104" s="4">
        <v>17.399999999999999</v>
      </c>
      <c r="BO104" s="4">
        <v>3.16</v>
      </c>
      <c r="BP104" s="6">
        <v>2.56</v>
      </c>
      <c r="BQ104" s="7">
        <v>2.59</v>
      </c>
      <c r="BR104" s="7">
        <v>1.3</v>
      </c>
      <c r="BS104" s="7">
        <v>0.9</v>
      </c>
      <c r="BT104" s="8">
        <v>1.61</v>
      </c>
      <c r="BU104" s="7">
        <v>2.61</v>
      </c>
      <c r="BV104" s="8">
        <v>2.2400000000000002</v>
      </c>
      <c r="BW104" s="6">
        <v>3.86</v>
      </c>
      <c r="BX104" s="7">
        <v>4.66</v>
      </c>
      <c r="BY104" s="7">
        <v>4.47</v>
      </c>
      <c r="BZ104" s="7">
        <v>4.5599999999999996</v>
      </c>
      <c r="CA104" s="7">
        <v>4.5599999999999996</v>
      </c>
      <c r="CB104" s="8">
        <v>6.18</v>
      </c>
      <c r="CC104" s="5">
        <v>6.85</v>
      </c>
      <c r="CD104" s="9">
        <v>8.3000000000000007</v>
      </c>
      <c r="CE104" s="4">
        <v>12.01</v>
      </c>
      <c r="CF104" s="4">
        <v>16.8</v>
      </c>
      <c r="CG104" s="16">
        <v>32.159999999999997</v>
      </c>
      <c r="CH104" s="18">
        <v>32.9</v>
      </c>
      <c r="CI104" s="17">
        <v>34.869999999999997</v>
      </c>
      <c r="CJ104" s="18">
        <v>37.020000000000003</v>
      </c>
      <c r="CK104" s="17">
        <v>38.15</v>
      </c>
      <c r="CL104" s="19">
        <v>39.200000000000003</v>
      </c>
      <c r="CM104" s="17">
        <v>40.56</v>
      </c>
      <c r="CN104" s="19">
        <v>43.52</v>
      </c>
      <c r="CO104" s="18">
        <v>40.54</v>
      </c>
      <c r="CP104" s="17">
        <v>41.54</v>
      </c>
      <c r="CQ104" s="17">
        <v>42.47</v>
      </c>
      <c r="CR104" s="17">
        <v>44.93</v>
      </c>
      <c r="CS104" s="17">
        <v>46.05</v>
      </c>
      <c r="CT104" s="19">
        <v>48.97</v>
      </c>
      <c r="CU104" s="23">
        <v>49.16</v>
      </c>
      <c r="CV104" s="20">
        <v>48.57</v>
      </c>
      <c r="CW104" s="16">
        <v>44.63</v>
      </c>
      <c r="CX104" s="16">
        <v>42.6</v>
      </c>
      <c r="CY104" s="16">
        <v>32.270000000000003</v>
      </c>
      <c r="CZ104" s="18">
        <v>31.74</v>
      </c>
      <c r="DA104" s="17">
        <v>33.39</v>
      </c>
      <c r="DB104" s="17">
        <v>37.99</v>
      </c>
      <c r="DC104" s="17">
        <v>38.479999999999997</v>
      </c>
      <c r="DD104" s="19">
        <v>39.39</v>
      </c>
      <c r="DE104" s="17">
        <v>41.7</v>
      </c>
      <c r="DF104" s="19">
        <v>43.27</v>
      </c>
      <c r="DG104" s="18">
        <v>40.53</v>
      </c>
      <c r="DH104" s="17">
        <v>41.58</v>
      </c>
      <c r="DI104" s="17">
        <v>42.5</v>
      </c>
      <c r="DJ104" s="17">
        <v>45.93</v>
      </c>
      <c r="DK104" s="17">
        <v>46.94</v>
      </c>
      <c r="DL104" s="19">
        <v>48.67</v>
      </c>
      <c r="DM104" s="23">
        <v>49.35</v>
      </c>
      <c r="DN104" s="20">
        <v>48.56</v>
      </c>
      <c r="DO104" s="16">
        <v>43.38</v>
      </c>
      <c r="DP104" s="16">
        <v>41.04</v>
      </c>
      <c r="DQ104" s="16">
        <v>7</v>
      </c>
      <c r="DR104" s="17">
        <v>7</v>
      </c>
      <c r="DS104" s="17">
        <v>7</v>
      </c>
      <c r="DT104" s="17">
        <v>10</v>
      </c>
      <c r="DU104" s="17">
        <v>4</v>
      </c>
      <c r="DV104" s="17">
        <v>2</v>
      </c>
      <c r="DW104" s="17">
        <v>-2</v>
      </c>
      <c r="DX104" s="17">
        <v>-11</v>
      </c>
      <c r="DY104" s="17">
        <v>-14</v>
      </c>
      <c r="DZ104" s="17">
        <v>-14</v>
      </c>
      <c r="EA104" s="17">
        <v>-7</v>
      </c>
      <c r="EB104" s="17">
        <v>0</v>
      </c>
      <c r="EC104" s="17">
        <v>4</v>
      </c>
      <c r="ED104" s="17">
        <v>3</v>
      </c>
      <c r="EE104" s="23">
        <v>3</v>
      </c>
      <c r="EF104" s="20">
        <v>3</v>
      </c>
      <c r="EG104" s="20">
        <v>3</v>
      </c>
      <c r="EH104" s="20">
        <v>4</v>
      </c>
      <c r="EJ104" s="129">
        <f t="shared" si="18"/>
        <v>0.41999999999999993</v>
      </c>
      <c r="EK104" s="129">
        <f t="shared" si="19"/>
        <v>0.94999999999999973</v>
      </c>
      <c r="EL104" s="129">
        <f t="shared" si="20"/>
        <v>0.33000000000000007</v>
      </c>
      <c r="EM104" s="129">
        <f t="shared" si="21"/>
        <v>1.93</v>
      </c>
      <c r="EN104" s="129">
        <f t="shared" si="22"/>
        <v>2.95</v>
      </c>
      <c r="EO104" s="129">
        <f t="shared" si="23"/>
        <v>1.2499999999999998</v>
      </c>
      <c r="EP104" s="129">
        <f t="shared" si="24"/>
        <v>0.69</v>
      </c>
      <c r="EQ104" s="129">
        <f t="shared" si="25"/>
        <v>0.82999999999999963</v>
      </c>
      <c r="ER104" s="129">
        <f t="shared" si="26"/>
        <v>-1.81</v>
      </c>
      <c r="ES104" s="129">
        <f t="shared" si="27"/>
        <v>-2.04</v>
      </c>
      <c r="ET104" s="129">
        <f t="shared" si="28"/>
        <v>-0.29000000000000004</v>
      </c>
      <c r="EU104" s="129">
        <f t="shared" si="29"/>
        <v>0.91000000000000014</v>
      </c>
      <c r="EV104" s="129">
        <f t="shared" si="30"/>
        <v>-1.3699999999999997</v>
      </c>
      <c r="EW104" s="129">
        <f t="shared" si="31"/>
        <v>-1.3499999999999996</v>
      </c>
      <c r="EX104" s="129">
        <f t="shared" si="32"/>
        <v>2.0000000000000462E-2</v>
      </c>
      <c r="EY104" s="129">
        <f t="shared" si="33"/>
        <v>-1.0900000000000007</v>
      </c>
      <c r="EZ104" s="129">
        <f t="shared" si="34"/>
        <v>0.71000000000000085</v>
      </c>
      <c r="FA104" s="3" t="s">
        <v>17</v>
      </c>
      <c r="FB104" s="3">
        <v>28</v>
      </c>
      <c r="FC104" s="2">
        <v>27</v>
      </c>
      <c r="FD104" s="2">
        <v>23</v>
      </c>
    </row>
    <row r="105" spans="1:160" ht="14">
      <c r="A105" s="2" t="s">
        <v>1329</v>
      </c>
      <c r="B105" s="2" t="s">
        <v>1666</v>
      </c>
      <c r="C105" s="2">
        <v>14</v>
      </c>
      <c r="D105" s="2">
        <v>0</v>
      </c>
      <c r="E105" s="2">
        <v>50621952</v>
      </c>
      <c r="F105" s="2" t="s">
        <v>91</v>
      </c>
      <c r="G105" s="1" t="s">
        <v>384</v>
      </c>
      <c r="H105" s="15" t="s">
        <v>95</v>
      </c>
      <c r="I105" s="1">
        <v>0</v>
      </c>
      <c r="J105" s="2">
        <v>163.80000000000001</v>
      </c>
      <c r="K105" s="2">
        <v>54.3</v>
      </c>
      <c r="L105" s="2" t="s">
        <v>167</v>
      </c>
      <c r="M105" s="2"/>
      <c r="N105" s="2" t="s">
        <v>79</v>
      </c>
      <c r="O105" s="2" t="s">
        <v>100</v>
      </c>
      <c r="P105" s="30"/>
      <c r="Q105" s="30"/>
      <c r="R105" s="30"/>
      <c r="S105" s="30"/>
      <c r="T105" s="2" t="s">
        <v>6</v>
      </c>
      <c r="U105" s="2">
        <v>31</v>
      </c>
      <c r="V105" s="2">
        <v>30</v>
      </c>
      <c r="W105" s="2">
        <v>23</v>
      </c>
      <c r="X105" s="2" t="s">
        <v>938</v>
      </c>
      <c r="Y105" s="2"/>
      <c r="Z105" s="3" t="s">
        <v>137</v>
      </c>
      <c r="AA105" s="3">
        <v>61</v>
      </c>
      <c r="AB105" s="2">
        <v>41</v>
      </c>
      <c r="AC105" s="2">
        <v>43</v>
      </c>
      <c r="AD105" s="2"/>
      <c r="AE105" s="33" t="s">
        <v>443</v>
      </c>
      <c r="AF105" s="3" t="s">
        <v>116</v>
      </c>
      <c r="AG105" s="3">
        <v>41</v>
      </c>
      <c r="AH105" s="2">
        <v>30</v>
      </c>
      <c r="AI105" s="2">
        <v>22</v>
      </c>
      <c r="AJ105" s="2"/>
      <c r="AK105" s="33" t="s">
        <v>180</v>
      </c>
      <c r="AL105" s="2" t="s">
        <v>127</v>
      </c>
      <c r="AM105" s="2" t="s">
        <v>383</v>
      </c>
      <c r="AN105" s="2" t="s">
        <v>105</v>
      </c>
      <c r="AO105" s="2" t="s">
        <v>227</v>
      </c>
      <c r="AP105" s="2" t="s">
        <v>87</v>
      </c>
      <c r="AQ105" s="1" t="s">
        <v>90</v>
      </c>
      <c r="AR105" s="2" t="s">
        <v>89</v>
      </c>
      <c r="AS105" s="1" t="s">
        <v>131</v>
      </c>
      <c r="AT105" s="2" t="s">
        <v>93</v>
      </c>
      <c r="AU105" s="14" t="s">
        <v>385</v>
      </c>
      <c r="AV105" s="14">
        <v>1</v>
      </c>
      <c r="AW105" s="104">
        <v>3.51</v>
      </c>
      <c r="AX105" s="107">
        <v>3.36</v>
      </c>
      <c r="AY105" s="106">
        <v>2.61</v>
      </c>
      <c r="AZ105" s="107">
        <v>1.61</v>
      </c>
      <c r="BA105" s="106">
        <v>1.37</v>
      </c>
      <c r="BB105" s="108">
        <v>0</v>
      </c>
      <c r="BC105" s="106">
        <v>0</v>
      </c>
      <c r="BD105" s="108">
        <v>0</v>
      </c>
      <c r="BE105" s="107">
        <v>0.95</v>
      </c>
      <c r="BF105" s="106">
        <v>1.99</v>
      </c>
      <c r="BG105" s="106">
        <v>5.43</v>
      </c>
      <c r="BH105" s="106">
        <v>7.22</v>
      </c>
      <c r="BI105" s="106">
        <v>5.34</v>
      </c>
      <c r="BJ105" s="8">
        <v>4.75</v>
      </c>
      <c r="BK105" s="7">
        <v>5.59</v>
      </c>
      <c r="BL105" s="9">
        <v>6.54</v>
      </c>
      <c r="BM105" s="4">
        <v>12.39</v>
      </c>
      <c r="BN105" s="4">
        <v>16.84</v>
      </c>
      <c r="BO105" s="4">
        <v>3.87</v>
      </c>
      <c r="BP105" s="6">
        <v>2.12</v>
      </c>
      <c r="BQ105" s="7">
        <v>0.83</v>
      </c>
      <c r="BR105" s="7">
        <v>0</v>
      </c>
      <c r="BS105" s="7">
        <v>0.67</v>
      </c>
      <c r="BT105" s="8">
        <v>2.41</v>
      </c>
      <c r="BU105" s="7">
        <v>2.02</v>
      </c>
      <c r="BV105" s="8">
        <v>1.37</v>
      </c>
      <c r="BW105" s="6">
        <v>1.78</v>
      </c>
      <c r="BX105" s="7">
        <v>3.12</v>
      </c>
      <c r="BY105" s="7">
        <v>8.2899999999999991</v>
      </c>
      <c r="BZ105" s="7">
        <v>7.03</v>
      </c>
      <c r="CA105" s="7">
        <v>4.25</v>
      </c>
      <c r="CB105" s="8">
        <v>4.32</v>
      </c>
      <c r="CC105" s="7">
        <v>5.3</v>
      </c>
      <c r="CD105" s="9">
        <v>7.63</v>
      </c>
      <c r="CE105" s="4">
        <v>11.55</v>
      </c>
      <c r="CF105" s="4">
        <v>15.12</v>
      </c>
      <c r="CG105" s="16">
        <v>26.61</v>
      </c>
      <c r="CH105" s="18">
        <v>32.36</v>
      </c>
      <c r="CI105" s="17">
        <v>31.43</v>
      </c>
      <c r="CJ105" s="18">
        <v>34.71</v>
      </c>
      <c r="CK105" s="17">
        <v>37.39</v>
      </c>
      <c r="CL105" s="19">
        <v>39.08</v>
      </c>
      <c r="CM105" s="17">
        <v>41.13</v>
      </c>
      <c r="CN105" s="19">
        <v>41.98</v>
      </c>
      <c r="CO105" s="18">
        <v>41.39</v>
      </c>
      <c r="CP105" s="17">
        <v>42.97</v>
      </c>
      <c r="CQ105" s="17">
        <v>44.37</v>
      </c>
      <c r="CR105" s="17">
        <v>45.46</v>
      </c>
      <c r="CS105" s="17">
        <v>49.91</v>
      </c>
      <c r="CT105" s="19">
        <v>50.23</v>
      </c>
      <c r="CU105" s="17">
        <v>50.19</v>
      </c>
      <c r="CV105" s="20">
        <v>48.29</v>
      </c>
      <c r="CW105" s="16">
        <v>50.81</v>
      </c>
      <c r="CX105" s="16">
        <v>42.18</v>
      </c>
      <c r="CY105" s="16">
        <v>27.43</v>
      </c>
      <c r="CZ105" s="18">
        <v>31.43</v>
      </c>
      <c r="DA105" s="17">
        <v>31.22</v>
      </c>
      <c r="DB105" s="17">
        <v>34.72</v>
      </c>
      <c r="DC105" s="17">
        <v>37.42</v>
      </c>
      <c r="DD105" s="19">
        <v>38.99</v>
      </c>
      <c r="DE105" s="17">
        <v>42.5</v>
      </c>
      <c r="DF105" s="19">
        <v>41.64</v>
      </c>
      <c r="DG105" s="18">
        <v>41.02</v>
      </c>
      <c r="DH105" s="17">
        <v>42.85</v>
      </c>
      <c r="DI105" s="17">
        <v>44.77</v>
      </c>
      <c r="DJ105" s="17">
        <v>44.76</v>
      </c>
      <c r="DK105" s="17">
        <v>50.16</v>
      </c>
      <c r="DL105" s="19">
        <v>51.11</v>
      </c>
      <c r="DM105" s="17">
        <v>50.93</v>
      </c>
      <c r="DN105" s="20">
        <v>48.68</v>
      </c>
      <c r="DO105" s="16">
        <v>50.03</v>
      </c>
      <c r="DP105" s="16">
        <v>41.94</v>
      </c>
      <c r="DQ105" s="16">
        <v>16</v>
      </c>
      <c r="DR105" s="17">
        <v>16</v>
      </c>
      <c r="DS105" s="17">
        <v>15</v>
      </c>
      <c r="DT105" s="17">
        <v>15</v>
      </c>
      <c r="DU105" s="17">
        <v>12</v>
      </c>
      <c r="DV105" s="17">
        <v>4</v>
      </c>
      <c r="DW105" s="17">
        <v>-1</v>
      </c>
      <c r="DX105" s="17">
        <v>-4</v>
      </c>
      <c r="DY105" s="17">
        <v>-4</v>
      </c>
      <c r="DZ105" s="17">
        <v>-2</v>
      </c>
      <c r="EA105" s="17">
        <v>4</v>
      </c>
      <c r="EB105" s="17">
        <v>7</v>
      </c>
      <c r="EC105" s="17">
        <v>9</v>
      </c>
      <c r="ED105" s="17">
        <v>10</v>
      </c>
      <c r="EE105" s="17">
        <v>6</v>
      </c>
      <c r="EF105" s="20">
        <v>0</v>
      </c>
      <c r="EG105" s="20">
        <v>0</v>
      </c>
      <c r="EH105" s="20">
        <v>0</v>
      </c>
      <c r="EJ105" s="129">
        <f t="shared" si="18"/>
        <v>-0.36000000000000032</v>
      </c>
      <c r="EK105" s="129">
        <f t="shared" si="19"/>
        <v>1.2399999999999998</v>
      </c>
      <c r="EL105" s="129">
        <f t="shared" si="20"/>
        <v>1.7799999999999998</v>
      </c>
      <c r="EM105" s="129">
        <f t="shared" si="21"/>
        <v>1.61</v>
      </c>
      <c r="EN105" s="129">
        <f t="shared" si="22"/>
        <v>0.70000000000000007</v>
      </c>
      <c r="EO105" s="129">
        <f t="shared" si="23"/>
        <v>-2.41</v>
      </c>
      <c r="EP105" s="129">
        <f t="shared" si="24"/>
        <v>-2.02</v>
      </c>
      <c r="EQ105" s="129">
        <f t="shared" si="25"/>
        <v>-1.37</v>
      </c>
      <c r="ER105" s="129">
        <f t="shared" si="26"/>
        <v>-0.83000000000000007</v>
      </c>
      <c r="ES105" s="129">
        <f t="shared" si="27"/>
        <v>-1.1300000000000001</v>
      </c>
      <c r="ET105" s="129">
        <f t="shared" si="28"/>
        <v>-2.8599999999999994</v>
      </c>
      <c r="EU105" s="129">
        <f t="shared" si="29"/>
        <v>0.1899999999999995</v>
      </c>
      <c r="EV105" s="129">
        <f t="shared" si="30"/>
        <v>1.0899999999999999</v>
      </c>
      <c r="EW105" s="129">
        <f t="shared" si="31"/>
        <v>0.42999999999999972</v>
      </c>
      <c r="EX105" s="129">
        <f t="shared" si="32"/>
        <v>0.29000000000000004</v>
      </c>
      <c r="EY105" s="129">
        <f t="shared" si="33"/>
        <v>-1.0899999999999999</v>
      </c>
      <c r="EZ105" s="129">
        <f t="shared" si="34"/>
        <v>0.83999999999999986</v>
      </c>
      <c r="FA105" s="2" t="s">
        <v>6</v>
      </c>
      <c r="FB105" s="2">
        <v>31</v>
      </c>
      <c r="FC105" s="2">
        <v>30</v>
      </c>
      <c r="FD105" s="2">
        <v>23</v>
      </c>
    </row>
    <row r="106" spans="1:160" ht="14">
      <c r="A106" s="2" t="s">
        <v>1467</v>
      </c>
      <c r="B106" s="2" t="s">
        <v>1666</v>
      </c>
      <c r="C106" s="2">
        <v>16</v>
      </c>
      <c r="D106" s="2">
        <v>0</v>
      </c>
      <c r="E106" s="2">
        <v>45662069</v>
      </c>
      <c r="F106" s="2" t="s">
        <v>91</v>
      </c>
      <c r="G106" s="1" t="s">
        <v>1471</v>
      </c>
      <c r="H106" s="14"/>
      <c r="I106" s="1"/>
      <c r="J106" s="2">
        <v>161.1</v>
      </c>
      <c r="K106" s="2">
        <v>50.5</v>
      </c>
      <c r="L106" s="2" t="s">
        <v>167</v>
      </c>
      <c r="M106" s="2"/>
      <c r="N106" s="2" t="s">
        <v>99</v>
      </c>
      <c r="O106" s="2" t="s">
        <v>114</v>
      </c>
      <c r="P106" s="30" t="s">
        <v>168</v>
      </c>
      <c r="Q106" s="30" t="s">
        <v>1470</v>
      </c>
      <c r="R106" s="30"/>
      <c r="S106" s="30"/>
      <c r="T106" s="3" t="s">
        <v>6</v>
      </c>
      <c r="U106" s="3">
        <v>31</v>
      </c>
      <c r="V106" s="2">
        <v>28</v>
      </c>
      <c r="W106" s="2">
        <v>23</v>
      </c>
      <c r="X106" s="2" t="s">
        <v>280</v>
      </c>
      <c r="Y106" s="33"/>
      <c r="Z106" s="3" t="s">
        <v>137</v>
      </c>
      <c r="AA106" s="3">
        <v>52</v>
      </c>
      <c r="AB106" s="2">
        <v>39</v>
      </c>
      <c r="AC106" s="2">
        <v>27</v>
      </c>
      <c r="AD106" s="2"/>
      <c r="AE106" s="33" t="s">
        <v>443</v>
      </c>
      <c r="AF106" s="12" t="s">
        <v>116</v>
      </c>
      <c r="AG106" s="12">
        <v>45</v>
      </c>
      <c r="AH106" s="13">
        <v>33</v>
      </c>
      <c r="AI106" s="13">
        <v>25</v>
      </c>
      <c r="AJ106" s="13"/>
      <c r="AK106" s="34" t="s">
        <v>180</v>
      </c>
      <c r="AL106" s="2" t="s">
        <v>311</v>
      </c>
      <c r="AM106" s="2" t="s">
        <v>936</v>
      </c>
      <c r="AN106" s="2" t="s">
        <v>342</v>
      </c>
      <c r="AO106" s="2" t="s">
        <v>130</v>
      </c>
      <c r="AP106" s="2" t="s">
        <v>87</v>
      </c>
      <c r="AQ106" s="1"/>
      <c r="AR106" s="2" t="s">
        <v>89</v>
      </c>
      <c r="AS106" s="1"/>
      <c r="AT106" s="2" t="s">
        <v>93</v>
      </c>
      <c r="AU106" s="14" t="s">
        <v>782</v>
      </c>
      <c r="AV106" s="14">
        <v>1</v>
      </c>
      <c r="AW106" s="104">
        <v>2.02</v>
      </c>
      <c r="AX106" s="105">
        <v>2.8</v>
      </c>
      <c r="AY106" s="106">
        <v>2.36</v>
      </c>
      <c r="AZ106" s="107">
        <v>2.5</v>
      </c>
      <c r="BA106" s="106">
        <v>2.99</v>
      </c>
      <c r="BB106" s="108">
        <v>1.1100000000000001</v>
      </c>
      <c r="BC106" s="106">
        <v>0.56000000000000005</v>
      </c>
      <c r="BD106" s="108">
        <v>0.88</v>
      </c>
      <c r="BE106" s="107">
        <v>2.36</v>
      </c>
      <c r="BF106" s="106">
        <v>5.47</v>
      </c>
      <c r="BG106" s="106">
        <v>6.03</v>
      </c>
      <c r="BH106" s="106">
        <v>5.12</v>
      </c>
      <c r="BI106" s="106">
        <v>4.6399999999999997</v>
      </c>
      <c r="BJ106" s="8">
        <v>4.97</v>
      </c>
      <c r="BK106" s="7">
        <v>5.6</v>
      </c>
      <c r="BL106" s="9">
        <v>7.75</v>
      </c>
      <c r="BM106" s="4">
        <v>11.04</v>
      </c>
      <c r="BN106" s="4">
        <v>16.809999999999999</v>
      </c>
      <c r="BO106" s="4">
        <v>2.66</v>
      </c>
      <c r="BP106" s="26">
        <v>2.02</v>
      </c>
      <c r="BQ106" s="53">
        <v>0.28000000000000003</v>
      </c>
      <c r="BR106" s="53">
        <v>0</v>
      </c>
      <c r="BS106" s="53">
        <v>1.78</v>
      </c>
      <c r="BT106" s="54">
        <v>2.12</v>
      </c>
      <c r="BU106" s="53">
        <v>2.4900000000000002</v>
      </c>
      <c r="BV106" s="54">
        <v>2.87</v>
      </c>
      <c r="BW106" s="55">
        <v>2.62</v>
      </c>
      <c r="BX106" s="53">
        <v>5.09</v>
      </c>
      <c r="BY106" s="53">
        <v>6.48</v>
      </c>
      <c r="BZ106" s="53">
        <v>5.24</v>
      </c>
      <c r="CA106" s="7">
        <v>3.73</v>
      </c>
      <c r="CB106" s="8">
        <v>4.6900000000000004</v>
      </c>
      <c r="CC106" s="7">
        <v>5.84</v>
      </c>
      <c r="CD106" s="9">
        <v>7.45</v>
      </c>
      <c r="CE106" s="4">
        <v>10.199999999999999</v>
      </c>
      <c r="CF106" s="4">
        <v>18.09</v>
      </c>
      <c r="CG106" s="16">
        <v>28.32</v>
      </c>
      <c r="CH106" s="38">
        <v>32.28</v>
      </c>
      <c r="CI106" s="17">
        <v>34.53</v>
      </c>
      <c r="CJ106" s="18">
        <v>34.71</v>
      </c>
      <c r="CK106" s="17">
        <v>35.5</v>
      </c>
      <c r="CL106" s="19">
        <v>36.5</v>
      </c>
      <c r="CM106" s="17">
        <v>37.32</v>
      </c>
      <c r="CN106" s="19">
        <v>38.450000000000003</v>
      </c>
      <c r="CO106" s="18">
        <v>39.07</v>
      </c>
      <c r="CP106" s="17">
        <v>41.49</v>
      </c>
      <c r="CQ106" s="17">
        <v>44.23</v>
      </c>
      <c r="CR106" s="17">
        <v>47.7</v>
      </c>
      <c r="CS106" s="17">
        <v>47.38</v>
      </c>
      <c r="CT106" s="19">
        <v>47.45</v>
      </c>
      <c r="CU106" s="17">
        <v>47.31</v>
      </c>
      <c r="CV106" s="20">
        <v>44.97</v>
      </c>
      <c r="CW106" s="16">
        <v>44.58</v>
      </c>
      <c r="CX106" s="16">
        <v>41.44</v>
      </c>
      <c r="CY106" s="16">
        <v>28.59</v>
      </c>
      <c r="CZ106" s="38">
        <v>32.71</v>
      </c>
      <c r="DA106" s="17">
        <v>34.01</v>
      </c>
      <c r="DB106" s="17">
        <v>35.64</v>
      </c>
      <c r="DC106" s="17">
        <v>35.49</v>
      </c>
      <c r="DD106" s="19">
        <v>36.22</v>
      </c>
      <c r="DE106" s="17">
        <v>37.29</v>
      </c>
      <c r="DF106" s="19">
        <v>38.01</v>
      </c>
      <c r="DG106" s="18">
        <v>39.67</v>
      </c>
      <c r="DH106" s="17">
        <v>41.51</v>
      </c>
      <c r="DI106" s="17">
        <v>44.45</v>
      </c>
      <c r="DJ106" s="17">
        <v>46.56</v>
      </c>
      <c r="DK106" s="17">
        <v>47.3</v>
      </c>
      <c r="DL106" s="19">
        <v>47.31</v>
      </c>
      <c r="DM106" s="17">
        <v>48.87</v>
      </c>
      <c r="DN106" s="20">
        <v>46.89</v>
      </c>
      <c r="DO106" s="16">
        <v>43.32</v>
      </c>
      <c r="DP106" s="16">
        <v>41.86</v>
      </c>
      <c r="DQ106" s="16">
        <v>3</v>
      </c>
      <c r="DR106" s="20">
        <v>5</v>
      </c>
      <c r="DS106" s="17">
        <v>4</v>
      </c>
      <c r="DT106" s="17">
        <v>2</v>
      </c>
      <c r="DU106" s="17">
        <v>2</v>
      </c>
      <c r="DV106" s="17">
        <v>-2</v>
      </c>
      <c r="DW106" s="17">
        <v>-6</v>
      </c>
      <c r="DX106" s="17">
        <v>-9</v>
      </c>
      <c r="DY106" s="17">
        <v>-6</v>
      </c>
      <c r="DZ106" s="17">
        <v>-1</v>
      </c>
      <c r="EA106" s="17">
        <v>6</v>
      </c>
      <c r="EB106" s="17">
        <v>11</v>
      </c>
      <c r="EC106" s="17">
        <v>13</v>
      </c>
      <c r="ED106" s="17">
        <v>13</v>
      </c>
      <c r="EE106" s="17">
        <v>12</v>
      </c>
      <c r="EF106" s="20">
        <v>9</v>
      </c>
      <c r="EG106" s="20">
        <v>5</v>
      </c>
      <c r="EH106" s="20">
        <v>4</v>
      </c>
      <c r="EJ106" s="129">
        <f t="shared" si="18"/>
        <v>-0.64000000000000012</v>
      </c>
      <c r="EK106" s="129">
        <f t="shared" si="19"/>
        <v>0.7799999999999998</v>
      </c>
      <c r="EL106" s="129">
        <f t="shared" si="20"/>
        <v>2.08</v>
      </c>
      <c r="EM106" s="129">
        <f t="shared" si="21"/>
        <v>2.5</v>
      </c>
      <c r="EN106" s="129">
        <f t="shared" si="22"/>
        <v>1.2100000000000002</v>
      </c>
      <c r="EO106" s="129">
        <f t="shared" si="23"/>
        <v>-1.01</v>
      </c>
      <c r="EP106" s="129">
        <f t="shared" si="24"/>
        <v>-1.9300000000000002</v>
      </c>
      <c r="EQ106" s="129">
        <f t="shared" si="25"/>
        <v>-1.9900000000000002</v>
      </c>
      <c r="ER106" s="129">
        <f t="shared" si="26"/>
        <v>-0.26000000000000023</v>
      </c>
      <c r="ES106" s="129">
        <f t="shared" si="27"/>
        <v>0.37999999999999989</v>
      </c>
      <c r="ET106" s="129">
        <f t="shared" si="28"/>
        <v>-0.45000000000000018</v>
      </c>
      <c r="EU106" s="129">
        <f t="shared" si="29"/>
        <v>-0.12000000000000011</v>
      </c>
      <c r="EV106" s="129">
        <f t="shared" si="30"/>
        <v>0.9099999999999997</v>
      </c>
      <c r="EW106" s="129">
        <f t="shared" si="31"/>
        <v>0.27999999999999936</v>
      </c>
      <c r="EX106" s="129">
        <f t="shared" si="32"/>
        <v>-0.24000000000000021</v>
      </c>
      <c r="EY106" s="129">
        <f t="shared" si="33"/>
        <v>0.29999999999999982</v>
      </c>
      <c r="EZ106" s="129">
        <f t="shared" si="34"/>
        <v>0.83999999999999986</v>
      </c>
      <c r="FA106" s="3" t="s">
        <v>6</v>
      </c>
      <c r="FB106" s="3">
        <v>31</v>
      </c>
      <c r="FC106" s="2">
        <v>28</v>
      </c>
      <c r="FD106" s="2">
        <v>23</v>
      </c>
    </row>
    <row r="107" spans="1:160" ht="14">
      <c r="A107" s="2" t="s">
        <v>932</v>
      </c>
      <c r="B107" s="2" t="s">
        <v>1666</v>
      </c>
      <c r="C107" s="2">
        <v>12</v>
      </c>
      <c r="D107" s="2">
        <v>4</v>
      </c>
      <c r="E107" s="2">
        <v>42509518</v>
      </c>
      <c r="F107" s="2" t="s">
        <v>91</v>
      </c>
      <c r="G107" s="1" t="s">
        <v>937</v>
      </c>
      <c r="H107" s="14"/>
      <c r="I107" s="1"/>
      <c r="J107" s="2">
        <v>157</v>
      </c>
      <c r="K107" s="2">
        <v>48.7</v>
      </c>
      <c r="L107" s="2" t="s">
        <v>167</v>
      </c>
      <c r="M107" s="2"/>
      <c r="N107" s="2" t="s">
        <v>99</v>
      </c>
      <c r="O107" s="2" t="s">
        <v>255</v>
      </c>
      <c r="P107" s="30" t="s">
        <v>598</v>
      </c>
      <c r="Q107" s="30"/>
      <c r="R107" s="30"/>
      <c r="S107" s="30"/>
      <c r="T107" s="3" t="s">
        <v>6</v>
      </c>
      <c r="U107" s="3">
        <v>30</v>
      </c>
      <c r="V107" s="2">
        <v>24</v>
      </c>
      <c r="W107" s="2">
        <v>24</v>
      </c>
      <c r="X107" s="2" t="s">
        <v>935</v>
      </c>
      <c r="Y107" s="33"/>
      <c r="Z107" s="3" t="s">
        <v>232</v>
      </c>
      <c r="AA107" s="3">
        <v>68</v>
      </c>
      <c r="AB107" s="2">
        <v>41</v>
      </c>
      <c r="AC107" s="2">
        <v>30</v>
      </c>
      <c r="AD107" s="2"/>
      <c r="AE107" s="33" t="s">
        <v>242</v>
      </c>
      <c r="AF107" s="12" t="s">
        <v>217</v>
      </c>
      <c r="AG107" s="12">
        <v>46</v>
      </c>
      <c r="AH107" s="13">
        <v>32</v>
      </c>
      <c r="AI107" s="13">
        <v>17</v>
      </c>
      <c r="AJ107" s="13"/>
      <c r="AK107" s="34" t="s">
        <v>197</v>
      </c>
      <c r="AL107" s="2" t="s">
        <v>311</v>
      </c>
      <c r="AM107" s="2" t="s">
        <v>936</v>
      </c>
      <c r="AN107" s="2" t="s">
        <v>870</v>
      </c>
      <c r="AO107" s="2" t="s">
        <v>519</v>
      </c>
      <c r="AP107" s="2" t="s">
        <v>87</v>
      </c>
      <c r="AQ107" s="1"/>
      <c r="AR107" s="2" t="s">
        <v>89</v>
      </c>
      <c r="AS107" s="1"/>
      <c r="AT107" s="2" t="s">
        <v>93</v>
      </c>
      <c r="AU107" s="14" t="s">
        <v>938</v>
      </c>
      <c r="AV107" s="14">
        <v>1</v>
      </c>
      <c r="AW107" s="104">
        <v>1.89</v>
      </c>
      <c r="AX107" s="105">
        <v>1.96</v>
      </c>
      <c r="AY107" s="109">
        <v>1.49</v>
      </c>
      <c r="AZ107" s="107">
        <v>1.81</v>
      </c>
      <c r="BA107" s="106">
        <v>1.1200000000000001</v>
      </c>
      <c r="BB107" s="108">
        <v>0.37</v>
      </c>
      <c r="BC107" s="106">
        <v>0.62</v>
      </c>
      <c r="BD107" s="108">
        <v>0.87</v>
      </c>
      <c r="BE107" s="107">
        <v>0.62</v>
      </c>
      <c r="BF107" s="106">
        <v>2.36</v>
      </c>
      <c r="BG107" s="106">
        <v>4.41</v>
      </c>
      <c r="BH107" s="106">
        <v>5.09</v>
      </c>
      <c r="BI107" s="106">
        <v>3.5</v>
      </c>
      <c r="BJ107" s="8">
        <v>3.61</v>
      </c>
      <c r="BK107" s="7">
        <v>4.3499999999999996</v>
      </c>
      <c r="BL107" s="9">
        <v>6.55</v>
      </c>
      <c r="BM107" s="4">
        <v>10.17</v>
      </c>
      <c r="BN107" s="4">
        <v>17.23</v>
      </c>
      <c r="BO107" s="4">
        <v>1.9</v>
      </c>
      <c r="BP107" s="26">
        <v>1.67</v>
      </c>
      <c r="BQ107" s="25">
        <v>0</v>
      </c>
      <c r="BR107" s="53">
        <v>0</v>
      </c>
      <c r="BS107" s="53">
        <v>0</v>
      </c>
      <c r="BT107" s="54">
        <v>0.51</v>
      </c>
      <c r="BU107" s="53">
        <v>0.49</v>
      </c>
      <c r="BV107" s="54">
        <v>1.73</v>
      </c>
      <c r="BW107" s="55">
        <v>0</v>
      </c>
      <c r="BX107" s="53">
        <v>3.22</v>
      </c>
      <c r="BY107" s="53">
        <v>4.92</v>
      </c>
      <c r="BZ107" s="53">
        <v>4.12</v>
      </c>
      <c r="CA107" s="7">
        <v>3.69</v>
      </c>
      <c r="CB107" s="8">
        <v>4.41</v>
      </c>
      <c r="CC107" s="7">
        <v>4.2</v>
      </c>
      <c r="CD107" s="9">
        <v>5.62</v>
      </c>
      <c r="CE107" s="4">
        <v>8.1199999999999992</v>
      </c>
      <c r="CF107" s="4">
        <v>16.36</v>
      </c>
      <c r="CG107" s="16">
        <v>27.62</v>
      </c>
      <c r="CH107" s="38">
        <v>31.58</v>
      </c>
      <c r="CI107" s="20">
        <v>33.08</v>
      </c>
      <c r="CJ107" s="18">
        <v>34.24</v>
      </c>
      <c r="CK107" s="17">
        <v>35.03</v>
      </c>
      <c r="CL107" s="19">
        <v>36.49</v>
      </c>
      <c r="CM107" s="17">
        <v>37.22</v>
      </c>
      <c r="CN107" s="19">
        <v>37.14</v>
      </c>
      <c r="CO107" s="18">
        <v>37.9</v>
      </c>
      <c r="CP107" s="17">
        <v>37.42</v>
      </c>
      <c r="CQ107" s="17">
        <v>39.15</v>
      </c>
      <c r="CR107" s="17">
        <v>40.229999999999997</v>
      </c>
      <c r="CS107" s="17">
        <v>44.34</v>
      </c>
      <c r="CT107" s="19">
        <v>45.22</v>
      </c>
      <c r="CU107" s="17">
        <v>47.04</v>
      </c>
      <c r="CV107" s="20">
        <v>46.64</v>
      </c>
      <c r="CW107" s="16">
        <v>44.26</v>
      </c>
      <c r="CX107" s="16">
        <v>42.31</v>
      </c>
      <c r="CY107" s="16">
        <v>27.67</v>
      </c>
      <c r="CZ107" s="38">
        <v>31.89</v>
      </c>
      <c r="DA107" s="20">
        <v>33.61</v>
      </c>
      <c r="DB107" s="17">
        <v>34.79</v>
      </c>
      <c r="DC107" s="17">
        <v>35.08</v>
      </c>
      <c r="DD107" s="19">
        <v>36.04</v>
      </c>
      <c r="DE107" s="17">
        <v>36.700000000000003</v>
      </c>
      <c r="DF107" s="19">
        <v>37.14</v>
      </c>
      <c r="DG107" s="18">
        <v>37.61</v>
      </c>
      <c r="DH107" s="17">
        <v>37.78</v>
      </c>
      <c r="DI107" s="17">
        <v>39.24</v>
      </c>
      <c r="DJ107" s="17">
        <v>40.93</v>
      </c>
      <c r="DK107" s="17">
        <v>44.11</v>
      </c>
      <c r="DL107" s="19">
        <v>45.54</v>
      </c>
      <c r="DM107" s="17">
        <v>47.81</v>
      </c>
      <c r="DN107" s="20">
        <v>46.79</v>
      </c>
      <c r="DO107" s="16">
        <v>44.16</v>
      </c>
      <c r="DP107" s="16">
        <v>42.57</v>
      </c>
      <c r="DQ107" s="16">
        <v>2</v>
      </c>
      <c r="DR107" s="20">
        <v>4</v>
      </c>
      <c r="DS107" s="20">
        <v>6</v>
      </c>
      <c r="DT107" s="17">
        <v>5</v>
      </c>
      <c r="DU107" s="17">
        <v>3</v>
      </c>
      <c r="DV107" s="17">
        <v>-1</v>
      </c>
      <c r="DW107" s="17">
        <v>-5</v>
      </c>
      <c r="DX107" s="17">
        <v>-10</v>
      </c>
      <c r="DY107" s="17">
        <v>-12</v>
      </c>
      <c r="DZ107" s="17">
        <v>-11</v>
      </c>
      <c r="EA107" s="17">
        <v>-5</v>
      </c>
      <c r="EB107" s="17">
        <v>3</v>
      </c>
      <c r="EC107" s="17">
        <v>9</v>
      </c>
      <c r="ED107" s="17">
        <v>14</v>
      </c>
      <c r="EE107" s="17">
        <v>11</v>
      </c>
      <c r="EF107" s="20">
        <v>7</v>
      </c>
      <c r="EG107" s="20">
        <v>5</v>
      </c>
      <c r="EH107" s="20">
        <v>1</v>
      </c>
      <c r="EJ107" s="129">
        <f t="shared" si="18"/>
        <v>-1.0000000000000009E-2</v>
      </c>
      <c r="EK107" s="129">
        <f t="shared" si="19"/>
        <v>0.29000000000000004</v>
      </c>
      <c r="EL107" s="129">
        <f t="shared" si="20"/>
        <v>1.49</v>
      </c>
      <c r="EM107" s="129">
        <f t="shared" si="21"/>
        <v>1.81</v>
      </c>
      <c r="EN107" s="129">
        <f t="shared" si="22"/>
        <v>1.1200000000000001</v>
      </c>
      <c r="EO107" s="129">
        <f t="shared" si="23"/>
        <v>-0.14000000000000001</v>
      </c>
      <c r="EP107" s="129">
        <f t="shared" si="24"/>
        <v>0.13</v>
      </c>
      <c r="EQ107" s="129">
        <f t="shared" si="25"/>
        <v>-0.86</v>
      </c>
      <c r="ER107" s="129">
        <f t="shared" si="26"/>
        <v>0.62</v>
      </c>
      <c r="ES107" s="129">
        <f t="shared" si="27"/>
        <v>-0.86000000000000032</v>
      </c>
      <c r="ET107" s="129">
        <f t="shared" si="28"/>
        <v>-0.50999999999999979</v>
      </c>
      <c r="EU107" s="129">
        <f t="shared" si="29"/>
        <v>0.96999999999999975</v>
      </c>
      <c r="EV107" s="129">
        <f t="shared" si="30"/>
        <v>-0.18999999999999995</v>
      </c>
      <c r="EW107" s="129">
        <f t="shared" si="31"/>
        <v>-0.80000000000000027</v>
      </c>
      <c r="EX107" s="129">
        <f t="shared" si="32"/>
        <v>0.14999999999999947</v>
      </c>
      <c r="EY107" s="129">
        <f t="shared" si="33"/>
        <v>0.92999999999999972</v>
      </c>
      <c r="EZ107" s="129">
        <f t="shared" si="34"/>
        <v>2.0500000000000007</v>
      </c>
      <c r="FA107" s="3" t="s">
        <v>6</v>
      </c>
      <c r="FB107" s="3">
        <v>30</v>
      </c>
      <c r="FC107" s="2">
        <v>24</v>
      </c>
      <c r="FD107" s="2">
        <v>24</v>
      </c>
    </row>
    <row r="108" spans="1:160" ht="14">
      <c r="A108" s="2" t="s">
        <v>740</v>
      </c>
      <c r="B108" s="2" t="s">
        <v>1667</v>
      </c>
      <c r="C108" s="2">
        <v>14</v>
      </c>
      <c r="D108" s="2">
        <v>6</v>
      </c>
      <c r="E108" s="2">
        <v>27525270</v>
      </c>
      <c r="F108" s="2" t="s">
        <v>91</v>
      </c>
      <c r="G108" s="1" t="s">
        <v>745</v>
      </c>
      <c r="H108" s="13" t="s">
        <v>95</v>
      </c>
      <c r="I108" s="1">
        <v>3</v>
      </c>
      <c r="J108" s="2">
        <v>166</v>
      </c>
      <c r="K108" s="2">
        <v>41.4</v>
      </c>
      <c r="L108" s="2"/>
      <c r="M108" s="2"/>
      <c r="N108" s="2" t="s">
        <v>158</v>
      </c>
      <c r="O108" s="2" t="s">
        <v>743</v>
      </c>
      <c r="P108" s="30" t="s">
        <v>598</v>
      </c>
      <c r="Q108" s="30" t="s">
        <v>498</v>
      </c>
      <c r="R108" s="36"/>
      <c r="S108" s="30"/>
      <c r="T108" s="3" t="s">
        <v>6</v>
      </c>
      <c r="U108" s="3">
        <v>25</v>
      </c>
      <c r="V108" s="2">
        <v>22</v>
      </c>
      <c r="W108" s="2">
        <v>24</v>
      </c>
      <c r="X108" s="2" t="s">
        <v>280</v>
      </c>
      <c r="Y108" s="33"/>
      <c r="Z108" s="3" t="s">
        <v>232</v>
      </c>
      <c r="AA108" s="3">
        <v>67</v>
      </c>
      <c r="AB108" s="2">
        <v>45</v>
      </c>
      <c r="AC108" s="2">
        <v>45</v>
      </c>
      <c r="AD108" s="2"/>
      <c r="AE108" s="33" t="s">
        <v>242</v>
      </c>
      <c r="AF108" s="12" t="s">
        <v>217</v>
      </c>
      <c r="AG108" s="12">
        <v>36</v>
      </c>
      <c r="AH108" s="13">
        <v>28</v>
      </c>
      <c r="AI108" s="13">
        <v>25</v>
      </c>
      <c r="AJ108" s="13"/>
      <c r="AK108" s="34" t="s">
        <v>131</v>
      </c>
      <c r="AL108" s="2" t="s">
        <v>272</v>
      </c>
      <c r="AM108" s="2" t="s">
        <v>323</v>
      </c>
      <c r="AN108" s="2" t="s">
        <v>744</v>
      </c>
      <c r="AO108" s="2" t="s">
        <v>353</v>
      </c>
      <c r="AP108" s="2" t="s">
        <v>87</v>
      </c>
      <c r="AQ108" s="1"/>
      <c r="AR108" s="2" t="s">
        <v>89</v>
      </c>
      <c r="AS108" s="1"/>
      <c r="AT108" s="2" t="s">
        <v>93</v>
      </c>
      <c r="AU108" s="14" t="s">
        <v>746</v>
      </c>
      <c r="AV108" s="14">
        <v>1</v>
      </c>
      <c r="AW108" s="104">
        <v>3.48</v>
      </c>
      <c r="AX108" s="105">
        <v>3.58</v>
      </c>
      <c r="AY108" s="109">
        <v>1.81</v>
      </c>
      <c r="AZ108" s="107">
        <v>0.45</v>
      </c>
      <c r="BA108" s="106">
        <v>0.45</v>
      </c>
      <c r="BB108" s="108">
        <v>0.39</v>
      </c>
      <c r="BC108" s="106">
        <v>0.35</v>
      </c>
      <c r="BD108" s="108">
        <v>0.83</v>
      </c>
      <c r="BE108" s="107">
        <v>1.05</v>
      </c>
      <c r="BF108" s="106">
        <v>2.2799999999999998</v>
      </c>
      <c r="BG108" s="106">
        <v>5.35</v>
      </c>
      <c r="BH108" s="106">
        <v>5.31</v>
      </c>
      <c r="BI108" s="106">
        <v>3.39</v>
      </c>
      <c r="BJ108" s="8">
        <v>3.46</v>
      </c>
      <c r="BK108" s="7">
        <v>5.54</v>
      </c>
      <c r="BL108" s="9">
        <v>6.91</v>
      </c>
      <c r="BM108" s="4">
        <v>10.83</v>
      </c>
      <c r="BN108" s="4">
        <v>19.55</v>
      </c>
      <c r="BO108" s="4">
        <v>3.55</v>
      </c>
      <c r="BP108" s="26">
        <v>4.29</v>
      </c>
      <c r="BQ108" s="25">
        <v>0.25</v>
      </c>
      <c r="BR108" s="53">
        <v>1.06</v>
      </c>
      <c r="BS108" s="53">
        <v>0.18</v>
      </c>
      <c r="BT108" s="54">
        <v>0.37</v>
      </c>
      <c r="BU108" s="53">
        <v>1.37</v>
      </c>
      <c r="BV108" s="54">
        <v>0.88</v>
      </c>
      <c r="BW108" s="55">
        <v>0.25</v>
      </c>
      <c r="BX108" s="53">
        <v>2.93</v>
      </c>
      <c r="BY108" s="53">
        <v>6.01</v>
      </c>
      <c r="BZ108" s="53">
        <v>4.84</v>
      </c>
      <c r="CA108" s="7">
        <v>3.36</v>
      </c>
      <c r="CB108" s="8">
        <v>3.92</v>
      </c>
      <c r="CC108" s="7">
        <v>6.67</v>
      </c>
      <c r="CD108" s="9">
        <v>6.85</v>
      </c>
      <c r="CE108" s="4">
        <v>9.43</v>
      </c>
      <c r="CF108" s="4">
        <v>16.7</v>
      </c>
      <c r="CG108" s="16">
        <v>26.3</v>
      </c>
      <c r="CH108" s="38">
        <v>31.35</v>
      </c>
      <c r="CI108" s="20">
        <v>32.75</v>
      </c>
      <c r="CJ108" s="18">
        <v>33.770000000000003</v>
      </c>
      <c r="CK108" s="17">
        <v>35.590000000000003</v>
      </c>
      <c r="CL108" s="19">
        <v>37.56</v>
      </c>
      <c r="CM108" s="17">
        <v>38.01</v>
      </c>
      <c r="CN108" s="19">
        <v>37.520000000000003</v>
      </c>
      <c r="CO108" s="18">
        <v>38.29</v>
      </c>
      <c r="CP108" s="17">
        <v>38.69</v>
      </c>
      <c r="CQ108" s="17">
        <v>39.159999999999997</v>
      </c>
      <c r="CR108" s="17">
        <v>40.33</v>
      </c>
      <c r="CS108" s="17">
        <v>40.43</v>
      </c>
      <c r="CT108" s="19">
        <v>42.32</v>
      </c>
      <c r="CU108" s="17">
        <v>43.27</v>
      </c>
      <c r="CV108" s="20">
        <v>40.630000000000003</v>
      </c>
      <c r="CW108" s="16">
        <v>40.950000000000003</v>
      </c>
      <c r="CX108" s="16">
        <v>41.33</v>
      </c>
      <c r="CY108" s="16">
        <v>26.54</v>
      </c>
      <c r="CZ108" s="38">
        <v>31.25</v>
      </c>
      <c r="DA108" s="20">
        <v>32.25</v>
      </c>
      <c r="DB108" s="17">
        <v>33.979999999999997</v>
      </c>
      <c r="DC108" s="17">
        <v>35.86</v>
      </c>
      <c r="DD108" s="19">
        <v>37.31</v>
      </c>
      <c r="DE108" s="17">
        <v>37.26</v>
      </c>
      <c r="DF108" s="19">
        <v>37.31</v>
      </c>
      <c r="DG108" s="18">
        <v>38.65</v>
      </c>
      <c r="DH108" s="17">
        <v>38.57</v>
      </c>
      <c r="DI108" s="17">
        <v>39.21</v>
      </c>
      <c r="DJ108" s="17">
        <v>40.090000000000003</v>
      </c>
      <c r="DK108" s="17">
        <v>40.35</v>
      </c>
      <c r="DL108" s="19">
        <v>42.15</v>
      </c>
      <c r="DM108" s="17">
        <v>42.63</v>
      </c>
      <c r="DN108" s="20">
        <v>40.51</v>
      </c>
      <c r="DO108" s="16">
        <v>40.86</v>
      </c>
      <c r="DP108" s="16">
        <v>40.549999999999997</v>
      </c>
      <c r="DQ108" s="16">
        <v>1</v>
      </c>
      <c r="DR108" s="20">
        <v>3</v>
      </c>
      <c r="DS108" s="20">
        <v>4</v>
      </c>
      <c r="DT108" s="17">
        <v>0</v>
      </c>
      <c r="DU108" s="17">
        <v>-7</v>
      </c>
      <c r="DV108" s="17">
        <v>-13</v>
      </c>
      <c r="DW108" s="17">
        <v>-19</v>
      </c>
      <c r="DX108" s="17">
        <v>-25</v>
      </c>
      <c r="DY108" s="17">
        <v>-26</v>
      </c>
      <c r="DZ108" s="17">
        <v>-25</v>
      </c>
      <c r="EA108" s="17">
        <v>-19</v>
      </c>
      <c r="EB108" s="17">
        <v>-11</v>
      </c>
      <c r="EC108" s="17">
        <v>-7</v>
      </c>
      <c r="ED108" s="17">
        <v>-4</v>
      </c>
      <c r="EE108" s="17">
        <v>1</v>
      </c>
      <c r="EF108" s="20">
        <v>1</v>
      </c>
      <c r="EG108" s="20">
        <v>0</v>
      </c>
      <c r="EH108" s="20">
        <v>0</v>
      </c>
      <c r="EJ108" s="129">
        <f t="shared" si="18"/>
        <v>-6.999999999999984E-2</v>
      </c>
      <c r="EK108" s="129">
        <f t="shared" si="19"/>
        <v>-0.71</v>
      </c>
      <c r="EL108" s="129">
        <f t="shared" si="20"/>
        <v>1.56</v>
      </c>
      <c r="EM108" s="129">
        <f t="shared" si="21"/>
        <v>-0.6100000000000001</v>
      </c>
      <c r="EN108" s="129">
        <f t="shared" si="22"/>
        <v>0.27</v>
      </c>
      <c r="EO108" s="129">
        <f t="shared" si="23"/>
        <v>2.0000000000000018E-2</v>
      </c>
      <c r="EP108" s="129">
        <f t="shared" si="24"/>
        <v>-1.02</v>
      </c>
      <c r="EQ108" s="129">
        <f t="shared" si="25"/>
        <v>-5.0000000000000044E-2</v>
      </c>
      <c r="ER108" s="129">
        <f t="shared" si="26"/>
        <v>0.8</v>
      </c>
      <c r="ES108" s="129">
        <f t="shared" si="27"/>
        <v>-0.65000000000000036</v>
      </c>
      <c r="ET108" s="129">
        <f t="shared" si="28"/>
        <v>-0.66000000000000014</v>
      </c>
      <c r="EU108" s="129">
        <f t="shared" si="29"/>
        <v>0.46999999999999975</v>
      </c>
      <c r="EV108" s="129">
        <f t="shared" si="30"/>
        <v>3.0000000000000249E-2</v>
      </c>
      <c r="EW108" s="129">
        <f t="shared" si="31"/>
        <v>-0.45999999999999996</v>
      </c>
      <c r="EX108" s="129">
        <f t="shared" si="32"/>
        <v>-1.1299999999999999</v>
      </c>
      <c r="EY108" s="129">
        <f t="shared" si="33"/>
        <v>6.0000000000000497E-2</v>
      </c>
      <c r="EZ108" s="129">
        <f t="shared" si="34"/>
        <v>1.4000000000000004</v>
      </c>
      <c r="FA108" s="3" t="s">
        <v>6</v>
      </c>
      <c r="FB108" s="3">
        <v>25</v>
      </c>
      <c r="FC108" s="2">
        <v>22</v>
      </c>
      <c r="FD108" s="2">
        <v>24</v>
      </c>
    </row>
    <row r="109" spans="1:160" ht="14">
      <c r="A109" s="2" t="s">
        <v>1527</v>
      </c>
      <c r="B109" s="2" t="s">
        <v>1666</v>
      </c>
      <c r="C109" s="2">
        <v>13</v>
      </c>
      <c r="D109" s="2">
        <v>7</v>
      </c>
      <c r="E109" s="2">
        <v>47339808</v>
      </c>
      <c r="F109" s="2" t="s">
        <v>91</v>
      </c>
      <c r="G109" s="1" t="s">
        <v>109</v>
      </c>
      <c r="H109" s="14"/>
      <c r="I109" s="1"/>
      <c r="J109" s="2">
        <v>150.80000000000001</v>
      </c>
      <c r="K109" s="2">
        <v>39.799999999999997</v>
      </c>
      <c r="L109" s="2" t="s">
        <v>167</v>
      </c>
      <c r="M109" s="2"/>
      <c r="N109" s="2" t="s">
        <v>99</v>
      </c>
      <c r="O109" s="2" t="s">
        <v>335</v>
      </c>
      <c r="P109" s="30"/>
      <c r="Q109" s="30"/>
      <c r="R109" s="30"/>
      <c r="S109" s="30"/>
      <c r="T109" s="51"/>
      <c r="U109" s="51"/>
      <c r="X109" s="2" t="s">
        <v>965</v>
      </c>
      <c r="Y109" s="68"/>
      <c r="Z109" s="3" t="s">
        <v>64</v>
      </c>
      <c r="AA109" s="3">
        <v>40</v>
      </c>
      <c r="AB109" s="2">
        <v>39</v>
      </c>
      <c r="AC109" s="2">
        <v>25</v>
      </c>
      <c r="AE109" s="33" t="s">
        <v>107</v>
      </c>
      <c r="AF109" s="12" t="s">
        <v>1529</v>
      </c>
      <c r="AG109" s="12">
        <v>54</v>
      </c>
      <c r="AH109" s="13">
        <v>50</v>
      </c>
      <c r="AI109" s="13">
        <v>16</v>
      </c>
      <c r="AJ109" s="13"/>
      <c r="AK109" s="34" t="s">
        <v>90</v>
      </c>
      <c r="AL109" s="2" t="s">
        <v>177</v>
      </c>
      <c r="AM109" s="2" t="s">
        <v>936</v>
      </c>
      <c r="AN109" s="2" t="s">
        <v>342</v>
      </c>
      <c r="AO109" s="2" t="s">
        <v>1530</v>
      </c>
      <c r="AP109" s="2" t="s">
        <v>87</v>
      </c>
      <c r="AQ109" s="1"/>
      <c r="AR109" s="2" t="s">
        <v>89</v>
      </c>
      <c r="AS109" s="1"/>
      <c r="AT109" s="2" t="s">
        <v>93</v>
      </c>
      <c r="AU109" s="14" t="s">
        <v>1531</v>
      </c>
      <c r="AV109" s="14">
        <v>1</v>
      </c>
      <c r="AW109" s="104">
        <v>3.01</v>
      </c>
      <c r="AX109" s="105">
        <v>2.56</v>
      </c>
      <c r="AY109" s="109">
        <v>1.06</v>
      </c>
      <c r="AZ109" s="107">
        <v>0</v>
      </c>
      <c r="BA109" s="106">
        <v>0</v>
      </c>
      <c r="BB109" s="108">
        <v>0</v>
      </c>
      <c r="BC109" s="106">
        <v>0</v>
      </c>
      <c r="BD109" s="108">
        <v>0</v>
      </c>
      <c r="BE109" s="107">
        <v>0.5</v>
      </c>
      <c r="BF109" s="106">
        <v>1.61</v>
      </c>
      <c r="BG109" s="106">
        <v>3.5</v>
      </c>
      <c r="BH109" s="106">
        <v>4.99</v>
      </c>
      <c r="BI109" s="106">
        <v>2.98</v>
      </c>
      <c r="BJ109" s="8">
        <v>2.56</v>
      </c>
      <c r="BK109" s="7">
        <v>4.41</v>
      </c>
      <c r="BL109" s="9">
        <v>5.82</v>
      </c>
      <c r="BM109" s="4">
        <v>11.56</v>
      </c>
      <c r="BN109" s="97">
        <v>17.89</v>
      </c>
      <c r="BO109" s="4">
        <v>3.08</v>
      </c>
      <c r="BP109" s="26">
        <v>1.91</v>
      </c>
      <c r="BQ109" s="25">
        <v>1.02</v>
      </c>
      <c r="BR109" s="53">
        <v>0.39</v>
      </c>
      <c r="BS109" s="53">
        <v>1.01</v>
      </c>
      <c r="BT109" s="54">
        <v>0.92</v>
      </c>
      <c r="BU109" s="53">
        <v>1.37</v>
      </c>
      <c r="BV109" s="54">
        <v>1.27</v>
      </c>
      <c r="BW109" s="55">
        <v>1.39</v>
      </c>
      <c r="BX109" s="53">
        <v>1.02</v>
      </c>
      <c r="BY109" s="53">
        <v>2.56</v>
      </c>
      <c r="BZ109" s="53">
        <v>1.86</v>
      </c>
      <c r="CA109" s="7">
        <v>1.23</v>
      </c>
      <c r="CB109" s="8">
        <v>2.4500000000000002</v>
      </c>
      <c r="CC109" s="7">
        <v>3.61</v>
      </c>
      <c r="CD109" s="9">
        <v>4.6399999999999997</v>
      </c>
      <c r="CE109" s="4">
        <v>10.119999999999999</v>
      </c>
      <c r="CF109" s="97">
        <v>15.68</v>
      </c>
      <c r="CG109" s="16">
        <v>25.84</v>
      </c>
      <c r="CH109" s="38">
        <v>27.55</v>
      </c>
      <c r="CI109" s="20">
        <v>30.64</v>
      </c>
      <c r="CJ109" s="18">
        <v>31.3</v>
      </c>
      <c r="CK109" s="17">
        <v>33.6</v>
      </c>
      <c r="CL109" s="19">
        <v>33.630000000000003</v>
      </c>
      <c r="CM109" s="17">
        <v>34.590000000000003</v>
      </c>
      <c r="CN109" s="19">
        <v>35.01</v>
      </c>
      <c r="CO109" s="18">
        <v>34.04</v>
      </c>
      <c r="CP109" s="17">
        <v>35.9</v>
      </c>
      <c r="CQ109" s="17">
        <v>35.83</v>
      </c>
      <c r="CR109" s="17">
        <v>37.76</v>
      </c>
      <c r="CS109" s="17">
        <v>41.37</v>
      </c>
      <c r="CT109" s="19">
        <v>43.06</v>
      </c>
      <c r="CU109" s="17">
        <v>47.52</v>
      </c>
      <c r="CV109" s="20">
        <v>45.86</v>
      </c>
      <c r="CW109" s="16">
        <v>41.99</v>
      </c>
      <c r="CX109" s="97">
        <v>38.51</v>
      </c>
      <c r="CY109" s="16">
        <v>25.56</v>
      </c>
      <c r="CZ109" s="38">
        <v>27.22</v>
      </c>
      <c r="DA109" s="20">
        <v>30.91</v>
      </c>
      <c r="DB109" s="17">
        <v>31.18</v>
      </c>
      <c r="DC109" s="17">
        <v>33.11</v>
      </c>
      <c r="DD109" s="19">
        <v>33.450000000000003</v>
      </c>
      <c r="DE109" s="17">
        <v>34.25</v>
      </c>
      <c r="DF109" s="19">
        <v>35.04</v>
      </c>
      <c r="DG109" s="18">
        <v>35.39</v>
      </c>
      <c r="DH109" s="17">
        <v>36.369999999999997</v>
      </c>
      <c r="DI109" s="17">
        <v>36.369999999999997</v>
      </c>
      <c r="DJ109" s="17">
        <v>38.22</v>
      </c>
      <c r="DK109" s="17">
        <v>41.4</v>
      </c>
      <c r="DL109" s="19">
        <v>42.45</v>
      </c>
      <c r="DM109" s="17">
        <v>47.84</v>
      </c>
      <c r="DN109" s="20">
        <v>45.7</v>
      </c>
      <c r="DO109" s="16">
        <v>42.77</v>
      </c>
      <c r="DP109" s="97">
        <v>48.42</v>
      </c>
      <c r="DQ109" s="16">
        <v>2</v>
      </c>
      <c r="DR109" s="20">
        <v>0</v>
      </c>
      <c r="DS109" s="20">
        <v>-1</v>
      </c>
      <c r="DT109" s="17">
        <v>-3</v>
      </c>
      <c r="DU109" s="17">
        <v>-6</v>
      </c>
      <c r="DV109" s="17">
        <v>-7</v>
      </c>
      <c r="DW109" s="17">
        <v>-7</v>
      </c>
      <c r="DX109" s="17">
        <v>-3</v>
      </c>
      <c r="DY109" s="17">
        <v>4</v>
      </c>
      <c r="DZ109" s="17">
        <v>9</v>
      </c>
      <c r="EA109" s="17">
        <v>13</v>
      </c>
      <c r="EB109" s="17">
        <v>16</v>
      </c>
      <c r="EC109" s="17">
        <v>17</v>
      </c>
      <c r="ED109" s="17">
        <v>12</v>
      </c>
      <c r="EE109" s="17">
        <v>4</v>
      </c>
      <c r="EF109" s="20">
        <v>0</v>
      </c>
      <c r="EG109" s="20">
        <v>-1</v>
      </c>
      <c r="EH109" s="97">
        <v>-1</v>
      </c>
      <c r="EJ109" s="129">
        <f t="shared" si="18"/>
        <v>-7.0000000000000284E-2</v>
      </c>
      <c r="EK109" s="129">
        <f t="shared" si="19"/>
        <v>0.65000000000000013</v>
      </c>
      <c r="EL109" s="129">
        <f t="shared" si="20"/>
        <v>4.0000000000000036E-2</v>
      </c>
      <c r="EM109" s="129">
        <f t="shared" si="21"/>
        <v>-0.39</v>
      </c>
      <c r="EN109" s="129">
        <f t="shared" si="22"/>
        <v>-1.01</v>
      </c>
      <c r="EO109" s="129">
        <f t="shared" si="23"/>
        <v>-0.92</v>
      </c>
      <c r="EP109" s="129">
        <f t="shared" si="24"/>
        <v>-1.37</v>
      </c>
      <c r="EQ109" s="129">
        <f t="shared" si="25"/>
        <v>-1.27</v>
      </c>
      <c r="ER109" s="129">
        <f t="shared" si="26"/>
        <v>-0.8899999999999999</v>
      </c>
      <c r="ES109" s="129">
        <f t="shared" si="27"/>
        <v>0.59000000000000008</v>
      </c>
      <c r="ET109" s="129">
        <f t="shared" si="28"/>
        <v>0.94</v>
      </c>
      <c r="EU109" s="129">
        <f t="shared" si="29"/>
        <v>3.13</v>
      </c>
      <c r="EV109" s="129">
        <f t="shared" si="30"/>
        <v>1.75</v>
      </c>
      <c r="EW109" s="129">
        <f t="shared" si="31"/>
        <v>0.10999999999999988</v>
      </c>
      <c r="EX109" s="129">
        <f t="shared" si="32"/>
        <v>0.80000000000000027</v>
      </c>
      <c r="EY109" s="129">
        <f t="shared" si="33"/>
        <v>1.1800000000000006</v>
      </c>
      <c r="EZ109" s="129">
        <f t="shared" si="34"/>
        <v>1.4400000000000013</v>
      </c>
      <c r="FA109" s="51"/>
      <c r="FB109" s="51"/>
    </row>
    <row r="110" spans="1:160" s="1" customFormat="1" ht="14">
      <c r="A110" s="2" t="s">
        <v>1229</v>
      </c>
      <c r="B110" s="2" t="s">
        <v>1666</v>
      </c>
      <c r="C110" s="2">
        <v>14</v>
      </c>
      <c r="D110" s="2">
        <v>1</v>
      </c>
      <c r="E110" s="2">
        <v>39434339</v>
      </c>
      <c r="F110" s="2" t="s">
        <v>91</v>
      </c>
      <c r="G110" s="1" t="s">
        <v>1220</v>
      </c>
      <c r="H110" s="15" t="s">
        <v>95</v>
      </c>
      <c r="I110" s="1">
        <v>2</v>
      </c>
      <c r="J110" s="2">
        <v>163.80000000000001</v>
      </c>
      <c r="K110" s="2">
        <v>44.5</v>
      </c>
      <c r="L110" s="2" t="s">
        <v>167</v>
      </c>
      <c r="M110" s="2"/>
      <c r="N110" s="2" t="s">
        <v>238</v>
      </c>
      <c r="O110" s="2" t="s">
        <v>335</v>
      </c>
      <c r="P110" s="30" t="s">
        <v>168</v>
      </c>
      <c r="Q110" s="30"/>
      <c r="R110" s="30"/>
      <c r="S110" s="30"/>
      <c r="T110" s="51"/>
      <c r="U110" s="51"/>
      <c r="V110" s="50"/>
      <c r="W110" s="50"/>
      <c r="X110" s="2" t="s">
        <v>730</v>
      </c>
      <c r="Y110" s="68"/>
      <c r="Z110" s="3" t="s">
        <v>68</v>
      </c>
      <c r="AA110" s="3">
        <v>49</v>
      </c>
      <c r="AB110" s="2">
        <v>32</v>
      </c>
      <c r="AC110" s="2">
        <v>26</v>
      </c>
      <c r="AD110" s="134"/>
      <c r="AE110" s="34" t="s">
        <v>209</v>
      </c>
      <c r="AF110" s="12" t="s">
        <v>116</v>
      </c>
      <c r="AG110" s="12">
        <v>55</v>
      </c>
      <c r="AH110" s="13">
        <v>31</v>
      </c>
      <c r="AI110" s="13">
        <v>17</v>
      </c>
      <c r="AJ110" s="2"/>
      <c r="AK110" s="34" t="s">
        <v>180</v>
      </c>
      <c r="AL110" s="2" t="s">
        <v>103</v>
      </c>
      <c r="AM110" s="2" t="s">
        <v>251</v>
      </c>
      <c r="AN110" s="2" t="s">
        <v>179</v>
      </c>
      <c r="AO110" s="2" t="s">
        <v>513</v>
      </c>
      <c r="AP110" s="2" t="s">
        <v>87</v>
      </c>
      <c r="AQ110" s="1" t="s">
        <v>176</v>
      </c>
      <c r="AR110" s="2" t="s">
        <v>89</v>
      </c>
      <c r="AS110" s="1" t="s">
        <v>108</v>
      </c>
      <c r="AT110" s="2" t="s">
        <v>93</v>
      </c>
      <c r="AU110" s="14" t="s">
        <v>752</v>
      </c>
      <c r="AV110" s="14">
        <v>1</v>
      </c>
      <c r="AW110" s="104">
        <v>4.79</v>
      </c>
      <c r="AX110" s="114">
        <v>3.83</v>
      </c>
      <c r="AY110" s="106">
        <v>2.68</v>
      </c>
      <c r="AZ110" s="107">
        <v>2.06</v>
      </c>
      <c r="BA110" s="106">
        <v>1.93</v>
      </c>
      <c r="BB110" s="108">
        <v>1.57</v>
      </c>
      <c r="BC110" s="106">
        <v>0</v>
      </c>
      <c r="BD110" s="108">
        <v>1.76</v>
      </c>
      <c r="BE110" s="107">
        <v>0</v>
      </c>
      <c r="BF110" s="106">
        <v>1.25</v>
      </c>
      <c r="BG110" s="106">
        <v>4.8499999999999996</v>
      </c>
      <c r="BH110" s="106">
        <v>4.68</v>
      </c>
      <c r="BI110" s="106">
        <v>2.66</v>
      </c>
      <c r="BJ110" s="8">
        <v>3.71</v>
      </c>
      <c r="BK110" s="7">
        <v>5.98</v>
      </c>
      <c r="BL110" s="9">
        <v>7.71</v>
      </c>
      <c r="BM110" s="4">
        <v>11.86</v>
      </c>
      <c r="BN110" s="4">
        <v>17.420000000000002</v>
      </c>
      <c r="BO110" s="4">
        <v>4.92</v>
      </c>
      <c r="BP110" s="39">
        <v>2.69</v>
      </c>
      <c r="BQ110" s="7">
        <v>2.2200000000000002</v>
      </c>
      <c r="BR110" s="7">
        <v>2.5</v>
      </c>
      <c r="BS110" s="7">
        <v>2.39</v>
      </c>
      <c r="BT110" s="8">
        <v>2.86</v>
      </c>
      <c r="BU110" s="7">
        <v>2.61</v>
      </c>
      <c r="BV110" s="8">
        <v>3.23</v>
      </c>
      <c r="BW110" s="6">
        <v>1.99</v>
      </c>
      <c r="BX110" s="7">
        <v>3.6</v>
      </c>
      <c r="BY110" s="7">
        <v>4.99</v>
      </c>
      <c r="BZ110" s="7">
        <v>5.56</v>
      </c>
      <c r="CA110" s="7">
        <v>4.25</v>
      </c>
      <c r="CB110" s="8">
        <v>4.03</v>
      </c>
      <c r="CC110" s="7">
        <v>6.07</v>
      </c>
      <c r="CD110" s="9">
        <v>7.34</v>
      </c>
      <c r="CE110" s="4">
        <v>9.82</v>
      </c>
      <c r="CF110" s="4">
        <v>16.3</v>
      </c>
      <c r="CG110" s="16">
        <v>26.83</v>
      </c>
      <c r="CH110" s="40">
        <v>30.46</v>
      </c>
      <c r="CI110" s="17">
        <v>31.79</v>
      </c>
      <c r="CJ110" s="18">
        <v>34.15</v>
      </c>
      <c r="CK110" s="17">
        <v>36.880000000000003</v>
      </c>
      <c r="CL110" s="19">
        <v>38.090000000000003</v>
      </c>
      <c r="CM110" s="17">
        <v>40.61</v>
      </c>
      <c r="CN110" s="19">
        <v>40.049999999999997</v>
      </c>
      <c r="CO110" s="18">
        <v>41.03</v>
      </c>
      <c r="CP110" s="17">
        <v>39.18</v>
      </c>
      <c r="CQ110" s="17">
        <v>43.24</v>
      </c>
      <c r="CR110" s="17">
        <v>42.45</v>
      </c>
      <c r="CS110" s="17">
        <v>43.14</v>
      </c>
      <c r="CT110" s="19">
        <v>45.98</v>
      </c>
      <c r="CU110" s="17">
        <v>46.58</v>
      </c>
      <c r="CV110" s="20">
        <v>42.92</v>
      </c>
      <c r="CW110" s="16">
        <v>42.98</v>
      </c>
      <c r="CX110" s="16">
        <v>37.43</v>
      </c>
      <c r="CY110" s="16">
        <v>27.32</v>
      </c>
      <c r="CZ110" s="40">
        <v>30.29</v>
      </c>
      <c r="DA110" s="17">
        <v>32.25</v>
      </c>
      <c r="DB110" s="17">
        <v>34.64</v>
      </c>
      <c r="DC110" s="17">
        <v>36.020000000000003</v>
      </c>
      <c r="DD110" s="19">
        <v>37.9</v>
      </c>
      <c r="DE110" s="17">
        <v>40.25</v>
      </c>
      <c r="DF110" s="19">
        <v>40.340000000000003</v>
      </c>
      <c r="DG110" s="18">
        <v>40.159999999999997</v>
      </c>
      <c r="DH110" s="17">
        <v>38.409999999999997</v>
      </c>
      <c r="DI110" s="17">
        <v>43.34</v>
      </c>
      <c r="DJ110" s="17">
        <v>41.92</v>
      </c>
      <c r="DK110" s="17">
        <v>42.86</v>
      </c>
      <c r="DL110" s="19">
        <v>46.34</v>
      </c>
      <c r="DM110" s="17">
        <v>46.61</v>
      </c>
      <c r="DN110" s="20">
        <v>42.46</v>
      </c>
      <c r="DO110" s="16">
        <v>42.65</v>
      </c>
      <c r="DP110" s="16">
        <v>36.549999999999997</v>
      </c>
      <c r="DQ110" s="16">
        <v>6</v>
      </c>
      <c r="DR110" s="23">
        <v>5</v>
      </c>
      <c r="DS110" s="17">
        <v>3</v>
      </c>
      <c r="DT110" s="17">
        <v>1</v>
      </c>
      <c r="DU110" s="17">
        <v>-1</v>
      </c>
      <c r="DV110" s="17">
        <v>-6</v>
      </c>
      <c r="DW110" s="17">
        <v>-7</v>
      </c>
      <c r="DX110" s="17">
        <v>-7</v>
      </c>
      <c r="DY110" s="17">
        <v>-6</v>
      </c>
      <c r="DZ110" s="17">
        <v>-1</v>
      </c>
      <c r="EA110" s="17">
        <v>10</v>
      </c>
      <c r="EB110" s="17">
        <v>16</v>
      </c>
      <c r="EC110" s="17">
        <v>20</v>
      </c>
      <c r="ED110" s="17">
        <v>20</v>
      </c>
      <c r="EE110" s="17">
        <v>15</v>
      </c>
      <c r="EF110" s="20">
        <v>11</v>
      </c>
      <c r="EG110" s="20">
        <v>6</v>
      </c>
      <c r="EH110" s="20">
        <v>4</v>
      </c>
      <c r="EI110" s="50"/>
      <c r="EJ110" s="129">
        <f t="shared" si="18"/>
        <v>-0.12999999999999989</v>
      </c>
      <c r="EK110" s="129">
        <f t="shared" si="19"/>
        <v>1.1400000000000001</v>
      </c>
      <c r="EL110" s="129">
        <f t="shared" si="20"/>
        <v>0.45999999999999996</v>
      </c>
      <c r="EM110" s="129">
        <f t="shared" si="21"/>
        <v>-0.43999999999999995</v>
      </c>
      <c r="EN110" s="129">
        <f t="shared" si="22"/>
        <v>-0.46000000000000019</v>
      </c>
      <c r="EO110" s="129">
        <f t="shared" si="23"/>
        <v>-1.2899999999999998</v>
      </c>
      <c r="EP110" s="129">
        <f t="shared" si="24"/>
        <v>-2.61</v>
      </c>
      <c r="EQ110" s="129">
        <f t="shared" si="25"/>
        <v>-1.47</v>
      </c>
      <c r="ER110" s="129">
        <f t="shared" si="26"/>
        <v>-1.99</v>
      </c>
      <c r="ES110" s="129">
        <f t="shared" si="27"/>
        <v>-2.35</v>
      </c>
      <c r="ET110" s="129">
        <f t="shared" si="28"/>
        <v>-0.14000000000000057</v>
      </c>
      <c r="EU110" s="129">
        <f t="shared" si="29"/>
        <v>-0.87999999999999989</v>
      </c>
      <c r="EV110" s="129">
        <f t="shared" si="30"/>
        <v>-1.5899999999999999</v>
      </c>
      <c r="EW110" s="129">
        <f t="shared" si="31"/>
        <v>-0.32000000000000028</v>
      </c>
      <c r="EX110" s="129">
        <f t="shared" si="32"/>
        <v>-8.9999999999999858E-2</v>
      </c>
      <c r="EY110" s="129">
        <f t="shared" si="33"/>
        <v>0.37000000000000011</v>
      </c>
      <c r="EZ110" s="129">
        <f t="shared" si="34"/>
        <v>2.0399999999999991</v>
      </c>
      <c r="FA110" s="51"/>
      <c r="FB110" s="51"/>
      <c r="FC110" s="50"/>
      <c r="FD110" s="50"/>
    </row>
    <row r="111" spans="1:160" ht="14">
      <c r="A111" s="2" t="s">
        <v>1213</v>
      </c>
      <c r="B111" s="2" t="s">
        <v>1666</v>
      </c>
      <c r="C111" s="2">
        <v>14</v>
      </c>
      <c r="D111" s="2">
        <v>10</v>
      </c>
      <c r="E111" s="2">
        <v>53594516</v>
      </c>
      <c r="F111" s="2" t="s">
        <v>91</v>
      </c>
      <c r="G111" s="1" t="s">
        <v>948</v>
      </c>
      <c r="H111" s="15" t="s">
        <v>95</v>
      </c>
      <c r="I111" s="1">
        <v>3</v>
      </c>
      <c r="J111" s="2">
        <v>158.80000000000001</v>
      </c>
      <c r="K111" s="2">
        <v>43</v>
      </c>
      <c r="L111" s="2" t="s">
        <v>167</v>
      </c>
      <c r="M111" s="2"/>
      <c r="N111" s="2" t="s">
        <v>99</v>
      </c>
      <c r="O111" s="2" t="s">
        <v>335</v>
      </c>
      <c r="P111" s="30"/>
      <c r="Q111" s="30"/>
      <c r="R111" s="30"/>
      <c r="S111" s="30"/>
      <c r="T111" s="51"/>
      <c r="U111" s="51"/>
      <c r="X111" s="2" t="s">
        <v>1202</v>
      </c>
      <c r="Y111" s="68"/>
      <c r="Z111" s="3" t="s">
        <v>64</v>
      </c>
      <c r="AA111" s="3">
        <v>29</v>
      </c>
      <c r="AB111" s="2">
        <v>18</v>
      </c>
      <c r="AC111" s="2">
        <v>8</v>
      </c>
      <c r="AE111" s="33" t="s">
        <v>209</v>
      </c>
      <c r="AF111" s="12" t="s">
        <v>126</v>
      </c>
      <c r="AG111" s="12">
        <v>57</v>
      </c>
      <c r="AH111" s="13">
        <v>22</v>
      </c>
      <c r="AI111" s="13">
        <v>2</v>
      </c>
      <c r="AJ111" s="13"/>
      <c r="AK111" s="34" t="s">
        <v>152</v>
      </c>
      <c r="AL111" s="2" t="s">
        <v>218</v>
      </c>
      <c r="AM111" s="2" t="s">
        <v>421</v>
      </c>
      <c r="AN111" s="2" t="s">
        <v>312</v>
      </c>
      <c r="AO111" s="2" t="s">
        <v>331</v>
      </c>
      <c r="AP111" s="2" t="s">
        <v>87</v>
      </c>
      <c r="AQ111" s="1" t="s">
        <v>108</v>
      </c>
      <c r="AR111" s="2" t="s">
        <v>89</v>
      </c>
      <c r="AS111" s="1" t="s">
        <v>108</v>
      </c>
      <c r="AT111" s="2" t="s">
        <v>93</v>
      </c>
      <c r="AU111" s="14" t="s">
        <v>1214</v>
      </c>
      <c r="AV111" s="14">
        <v>1</v>
      </c>
      <c r="AW111" s="104">
        <v>3.51</v>
      </c>
      <c r="AX111" s="114">
        <v>2.04</v>
      </c>
      <c r="AY111" s="115">
        <v>1.64</v>
      </c>
      <c r="AZ111" s="114">
        <v>2.14</v>
      </c>
      <c r="BA111" s="106">
        <v>1.76</v>
      </c>
      <c r="BB111" s="108">
        <v>0.9</v>
      </c>
      <c r="BC111" s="106">
        <v>0</v>
      </c>
      <c r="BD111" s="108">
        <v>0</v>
      </c>
      <c r="BE111" s="107">
        <v>0.95</v>
      </c>
      <c r="BF111" s="106">
        <v>2.11</v>
      </c>
      <c r="BG111" s="106">
        <v>5.85</v>
      </c>
      <c r="BH111" s="106">
        <v>2.5299999999999998</v>
      </c>
      <c r="BI111" s="106">
        <v>2.39</v>
      </c>
      <c r="BJ111" s="8">
        <v>2.98</v>
      </c>
      <c r="BK111" s="7">
        <v>2.9</v>
      </c>
      <c r="BL111" s="9">
        <v>4.76</v>
      </c>
      <c r="BM111" s="4">
        <v>9.69</v>
      </c>
      <c r="BN111" s="4">
        <v>17.32</v>
      </c>
      <c r="BO111" s="4">
        <v>2.29</v>
      </c>
      <c r="BP111" s="39">
        <v>1.9</v>
      </c>
      <c r="BQ111" s="5">
        <v>1.54</v>
      </c>
      <c r="BR111" s="5">
        <v>1.93</v>
      </c>
      <c r="BS111" s="7">
        <v>2.44</v>
      </c>
      <c r="BT111" s="8">
        <v>1.93</v>
      </c>
      <c r="BU111" s="7">
        <v>2.86</v>
      </c>
      <c r="BV111" s="8">
        <v>2.29</v>
      </c>
      <c r="BW111" s="6">
        <v>2.67</v>
      </c>
      <c r="BX111" s="7">
        <v>4.01</v>
      </c>
      <c r="BY111" s="7">
        <v>4.4000000000000004</v>
      </c>
      <c r="BZ111" s="7">
        <v>0</v>
      </c>
      <c r="CA111" s="7">
        <v>0.67</v>
      </c>
      <c r="CB111" s="8">
        <v>2.0699999999999998</v>
      </c>
      <c r="CC111" s="7">
        <v>3.56</v>
      </c>
      <c r="CD111" s="9">
        <v>4.29</v>
      </c>
      <c r="CE111" s="4">
        <v>8.35</v>
      </c>
      <c r="CF111" s="4">
        <v>17.02</v>
      </c>
      <c r="CG111" s="16">
        <v>25.95</v>
      </c>
      <c r="CH111" s="40">
        <v>29.19</v>
      </c>
      <c r="CI111" s="23">
        <v>31.91</v>
      </c>
      <c r="CJ111" s="40">
        <v>32.82</v>
      </c>
      <c r="CK111" s="17">
        <v>35.35</v>
      </c>
      <c r="CL111" s="19">
        <v>35.369999999999997</v>
      </c>
      <c r="CM111" s="17">
        <v>36.94</v>
      </c>
      <c r="CN111" s="19">
        <v>36.93</v>
      </c>
      <c r="CO111" s="18">
        <v>38.93</v>
      </c>
      <c r="CP111" s="17">
        <v>38.26</v>
      </c>
      <c r="CQ111" s="17">
        <v>41.75</v>
      </c>
      <c r="CR111" s="17">
        <v>41.54</v>
      </c>
      <c r="CS111" s="17">
        <v>42.57</v>
      </c>
      <c r="CT111" s="19">
        <v>44.34</v>
      </c>
      <c r="CU111" s="17">
        <v>45.11</v>
      </c>
      <c r="CV111" s="20">
        <v>43.05</v>
      </c>
      <c r="CW111" s="16">
        <v>39.299999999999997</v>
      </c>
      <c r="CX111" s="16">
        <v>35.15</v>
      </c>
      <c r="CY111" s="16">
        <v>25.69</v>
      </c>
      <c r="CZ111" s="40">
        <v>29.12</v>
      </c>
      <c r="DA111" s="23">
        <v>32.270000000000003</v>
      </c>
      <c r="DB111" s="23">
        <v>32.869999999999997</v>
      </c>
      <c r="DC111" s="17">
        <v>36.06</v>
      </c>
      <c r="DD111" s="19">
        <v>25.19</v>
      </c>
      <c r="DE111" s="17">
        <v>37.21</v>
      </c>
      <c r="DF111" s="19">
        <v>37.880000000000003</v>
      </c>
      <c r="DG111" s="18">
        <v>38.69</v>
      </c>
      <c r="DH111" s="17">
        <v>38.78</v>
      </c>
      <c r="DI111" s="17">
        <v>41.11</v>
      </c>
      <c r="DJ111" s="17">
        <v>41.48</v>
      </c>
      <c r="DK111" s="17">
        <v>42.33</v>
      </c>
      <c r="DL111" s="19">
        <v>46.82</v>
      </c>
      <c r="DM111" s="17">
        <v>45.99</v>
      </c>
      <c r="DN111" s="20">
        <v>43.16</v>
      </c>
      <c r="DO111" s="16">
        <v>38.5</v>
      </c>
      <c r="DP111" s="16">
        <v>35.5</v>
      </c>
      <c r="DQ111" s="16">
        <v>0</v>
      </c>
      <c r="DR111" s="23">
        <v>0</v>
      </c>
      <c r="DS111" s="23">
        <v>1</v>
      </c>
      <c r="DT111" s="23">
        <v>0</v>
      </c>
      <c r="DU111" s="17">
        <v>2</v>
      </c>
      <c r="DV111" s="17">
        <v>0</v>
      </c>
      <c r="DW111" s="17">
        <v>0</v>
      </c>
      <c r="DX111" s="17">
        <v>3</v>
      </c>
      <c r="DY111" s="17">
        <v>3</v>
      </c>
      <c r="DZ111" s="17">
        <v>10</v>
      </c>
      <c r="EA111" s="17">
        <v>13</v>
      </c>
      <c r="EB111" s="17">
        <v>17</v>
      </c>
      <c r="EC111" s="17">
        <v>18</v>
      </c>
      <c r="ED111" s="17">
        <v>16</v>
      </c>
      <c r="EE111" s="17">
        <v>10</v>
      </c>
      <c r="EF111" s="20">
        <v>7</v>
      </c>
      <c r="EG111" s="20">
        <v>4</v>
      </c>
      <c r="EH111" s="20">
        <v>2</v>
      </c>
      <c r="EJ111" s="129">
        <f t="shared" si="18"/>
        <v>1.2199999999999998</v>
      </c>
      <c r="EK111" s="129">
        <f t="shared" si="19"/>
        <v>0.14000000000000012</v>
      </c>
      <c r="EL111" s="129">
        <f t="shared" si="20"/>
        <v>9.9999999999999867E-2</v>
      </c>
      <c r="EM111" s="129">
        <f t="shared" si="21"/>
        <v>0.21000000000000019</v>
      </c>
      <c r="EN111" s="129">
        <f t="shared" si="22"/>
        <v>-0.67999999999999994</v>
      </c>
      <c r="EO111" s="129">
        <f t="shared" si="23"/>
        <v>-1.0299999999999998</v>
      </c>
      <c r="EP111" s="129">
        <f t="shared" si="24"/>
        <v>-2.86</v>
      </c>
      <c r="EQ111" s="129">
        <f t="shared" si="25"/>
        <v>-2.29</v>
      </c>
      <c r="ER111" s="129">
        <f t="shared" si="26"/>
        <v>-1.72</v>
      </c>
      <c r="ES111" s="129">
        <f t="shared" si="27"/>
        <v>-1.9</v>
      </c>
      <c r="ET111" s="129">
        <f t="shared" si="28"/>
        <v>1.4499999999999993</v>
      </c>
      <c r="EU111" s="129">
        <f t="shared" si="29"/>
        <v>2.5299999999999998</v>
      </c>
      <c r="EV111" s="129">
        <f t="shared" si="30"/>
        <v>1.7200000000000002</v>
      </c>
      <c r="EW111" s="129">
        <f t="shared" si="31"/>
        <v>0.91000000000000014</v>
      </c>
      <c r="EX111" s="129">
        <f t="shared" si="32"/>
        <v>-0.66000000000000014</v>
      </c>
      <c r="EY111" s="129">
        <f t="shared" si="33"/>
        <v>0.46999999999999975</v>
      </c>
      <c r="EZ111" s="129">
        <f t="shared" si="34"/>
        <v>1.3399999999999999</v>
      </c>
      <c r="FA111" s="51"/>
      <c r="FB111" s="51"/>
    </row>
    <row r="112" spans="1:160" ht="14">
      <c r="A112" s="2" t="s">
        <v>1476</v>
      </c>
      <c r="B112" s="2" t="s">
        <v>1667</v>
      </c>
      <c r="C112" s="2">
        <v>20</v>
      </c>
      <c r="D112" s="2">
        <v>4</v>
      </c>
      <c r="E112" s="2">
        <v>51078708</v>
      </c>
      <c r="F112" s="2" t="s">
        <v>91</v>
      </c>
      <c r="G112" s="1" t="s">
        <v>782</v>
      </c>
      <c r="H112" s="14"/>
      <c r="I112" s="1"/>
      <c r="J112" s="2">
        <v>177.7</v>
      </c>
      <c r="K112" s="2">
        <v>67.2</v>
      </c>
      <c r="L112" s="2" t="s">
        <v>167</v>
      </c>
      <c r="M112" s="2"/>
      <c r="N112" s="2" t="s">
        <v>79</v>
      </c>
      <c r="O112" s="2" t="s">
        <v>169</v>
      </c>
      <c r="P112" s="30"/>
      <c r="Q112" s="30"/>
      <c r="R112" s="30"/>
      <c r="S112" s="30"/>
      <c r="T112" s="51"/>
      <c r="U112" s="51"/>
      <c r="X112" s="2" t="s">
        <v>935</v>
      </c>
      <c r="Y112" s="33"/>
      <c r="Z112" s="3" t="s">
        <v>68</v>
      </c>
      <c r="AA112" s="3">
        <v>65</v>
      </c>
      <c r="AB112" s="2">
        <v>58</v>
      </c>
      <c r="AC112" s="2">
        <v>48</v>
      </c>
      <c r="AD112" s="2"/>
      <c r="AE112" s="33" t="s">
        <v>209</v>
      </c>
      <c r="AF112" s="12" t="s">
        <v>116</v>
      </c>
      <c r="AG112" s="12">
        <v>37</v>
      </c>
      <c r="AH112" s="13">
        <v>36</v>
      </c>
      <c r="AI112" s="13">
        <v>25</v>
      </c>
      <c r="AJ112" s="13"/>
      <c r="AK112" s="34" t="s">
        <v>197</v>
      </c>
      <c r="AL112" s="2" t="s">
        <v>272</v>
      </c>
      <c r="AM112" s="2" t="s">
        <v>336</v>
      </c>
      <c r="AN112" s="2" t="s">
        <v>712</v>
      </c>
      <c r="AO112" s="2" t="s">
        <v>302</v>
      </c>
      <c r="AP112" s="2" t="s">
        <v>87</v>
      </c>
      <c r="AQ112" s="1"/>
      <c r="AR112" s="2" t="s">
        <v>89</v>
      </c>
      <c r="AS112" s="1"/>
      <c r="AT112" s="2" t="s">
        <v>93</v>
      </c>
      <c r="AU112" s="14" t="s">
        <v>154</v>
      </c>
      <c r="AV112" s="14">
        <v>1</v>
      </c>
      <c r="AW112" s="104">
        <v>4.41</v>
      </c>
      <c r="AX112" s="105">
        <v>4.4000000000000004</v>
      </c>
      <c r="AY112" s="106">
        <v>3.83</v>
      </c>
      <c r="AZ112" s="107">
        <v>3.83</v>
      </c>
      <c r="BA112" s="106">
        <v>0.45</v>
      </c>
      <c r="BB112" s="108">
        <v>0.28000000000000003</v>
      </c>
      <c r="BC112" s="106">
        <v>0.12</v>
      </c>
      <c r="BD112" s="108">
        <v>0.83</v>
      </c>
      <c r="BE112" s="107">
        <v>2.68</v>
      </c>
      <c r="BF112" s="106">
        <v>4.8499999999999996</v>
      </c>
      <c r="BG112" s="106">
        <v>7.21</v>
      </c>
      <c r="BH112" s="106">
        <v>7.48</v>
      </c>
      <c r="BI112" s="106">
        <v>5.04</v>
      </c>
      <c r="BJ112" s="4">
        <v>5.09</v>
      </c>
      <c r="BK112" s="9">
        <v>6.49</v>
      </c>
      <c r="BL112" s="9">
        <v>8.92</v>
      </c>
      <c r="BM112" s="4">
        <v>14.56</v>
      </c>
      <c r="BN112" s="4">
        <v>19.95</v>
      </c>
      <c r="BO112" s="4">
        <v>4.66</v>
      </c>
      <c r="BP112" s="26">
        <v>5.41</v>
      </c>
      <c r="BQ112" s="53">
        <v>3.58</v>
      </c>
      <c r="BR112" s="53">
        <v>3.9</v>
      </c>
      <c r="BS112" s="53">
        <v>3.07</v>
      </c>
      <c r="BT112" s="54">
        <v>3.38</v>
      </c>
      <c r="BU112" s="53">
        <v>2.79</v>
      </c>
      <c r="BV112" s="54">
        <v>5.12</v>
      </c>
      <c r="BW112" s="55">
        <v>6.02</v>
      </c>
      <c r="BX112" s="53">
        <v>5.85</v>
      </c>
      <c r="BY112" s="53">
        <v>8.34</v>
      </c>
      <c r="BZ112" s="53">
        <v>6.71</v>
      </c>
      <c r="CA112" s="7">
        <v>5.0599999999999996</v>
      </c>
      <c r="CB112" s="4">
        <v>5.61</v>
      </c>
      <c r="CC112" s="9">
        <v>6.89</v>
      </c>
      <c r="CD112" s="9">
        <v>9.66</v>
      </c>
      <c r="CE112" s="4">
        <v>14.34</v>
      </c>
      <c r="CF112" s="4">
        <v>18.84</v>
      </c>
      <c r="CG112" s="16">
        <v>26.95</v>
      </c>
      <c r="CH112" s="38">
        <v>32.69</v>
      </c>
      <c r="CI112" s="17">
        <v>35.130000000000003</v>
      </c>
      <c r="CJ112" s="18">
        <v>38.39</v>
      </c>
      <c r="CK112" s="17">
        <v>38.270000000000003</v>
      </c>
      <c r="CL112" s="19">
        <v>39.47</v>
      </c>
      <c r="CM112" s="17">
        <v>39.729999999999997</v>
      </c>
      <c r="CN112" s="19">
        <v>41.35</v>
      </c>
      <c r="CO112" s="18">
        <v>41.74</v>
      </c>
      <c r="CP112" s="17">
        <v>42.35</v>
      </c>
      <c r="CQ112" s="17">
        <v>42.8</v>
      </c>
      <c r="CR112" s="17">
        <v>43.97</v>
      </c>
      <c r="CS112" s="17">
        <v>45.95</v>
      </c>
      <c r="CT112" s="16">
        <v>48.52</v>
      </c>
      <c r="CU112" s="20">
        <v>49.2</v>
      </c>
      <c r="CV112" s="20">
        <v>46.82</v>
      </c>
      <c r="CW112" s="16">
        <v>44.33</v>
      </c>
      <c r="CX112" s="16">
        <v>44.38</v>
      </c>
      <c r="CY112" s="16">
        <v>27.63</v>
      </c>
      <c r="CZ112" s="38">
        <v>32.909999999999997</v>
      </c>
      <c r="DA112" s="17">
        <v>36.29</v>
      </c>
      <c r="DB112" s="17">
        <v>38.22</v>
      </c>
      <c r="DC112" s="17">
        <v>38.86</v>
      </c>
      <c r="DD112" s="19">
        <v>39.119999999999997</v>
      </c>
      <c r="DE112" s="17">
        <v>39.93</v>
      </c>
      <c r="DF112" s="19">
        <v>41.46</v>
      </c>
      <c r="DG112" s="18">
        <v>41.58</v>
      </c>
      <c r="DH112" s="17">
        <v>41.87</v>
      </c>
      <c r="DI112" s="17">
        <v>43.05</v>
      </c>
      <c r="DJ112" s="17">
        <v>43.72</v>
      </c>
      <c r="DK112" s="17">
        <v>45.71</v>
      </c>
      <c r="DL112" s="16">
        <v>48.76</v>
      </c>
      <c r="DM112" s="20">
        <v>49.89</v>
      </c>
      <c r="DN112" s="20">
        <v>47.42</v>
      </c>
      <c r="DO112" s="16">
        <v>43.36</v>
      </c>
      <c r="DP112" s="16">
        <v>44.43</v>
      </c>
      <c r="DQ112" s="16">
        <v>4</v>
      </c>
      <c r="DR112" s="20">
        <v>5</v>
      </c>
      <c r="DS112" s="17">
        <v>2</v>
      </c>
      <c r="DT112" s="17">
        <v>-3</v>
      </c>
      <c r="DU112" s="17">
        <v>-8</v>
      </c>
      <c r="DV112" s="17">
        <v>-15</v>
      </c>
      <c r="DW112" s="17">
        <v>-18</v>
      </c>
      <c r="DX112" s="17">
        <v>-18</v>
      </c>
      <c r="DY112" s="17">
        <v>-16</v>
      </c>
      <c r="DZ112" s="17">
        <v>-12</v>
      </c>
      <c r="EA112" s="17">
        <v>-6</v>
      </c>
      <c r="EB112" s="17">
        <v>0</v>
      </c>
      <c r="EC112" s="17">
        <v>3</v>
      </c>
      <c r="ED112" s="20">
        <v>4</v>
      </c>
      <c r="EE112" s="20">
        <v>3</v>
      </c>
      <c r="EF112" s="20">
        <v>2</v>
      </c>
      <c r="EG112" s="20">
        <v>0</v>
      </c>
      <c r="EH112" s="20">
        <v>1</v>
      </c>
      <c r="EJ112" s="129">
        <f t="shared" si="18"/>
        <v>-0.25</v>
      </c>
      <c r="EK112" s="129">
        <f t="shared" si="19"/>
        <v>-1.0099999999999998</v>
      </c>
      <c r="EL112" s="129">
        <f t="shared" si="20"/>
        <v>0.25</v>
      </c>
      <c r="EM112" s="129">
        <f t="shared" si="21"/>
        <v>-6.999999999999984E-2</v>
      </c>
      <c r="EN112" s="129">
        <f t="shared" si="22"/>
        <v>-2.6199999999999997</v>
      </c>
      <c r="EO112" s="129">
        <f t="shared" si="23"/>
        <v>-3.0999999999999996</v>
      </c>
      <c r="EP112" s="129">
        <f t="shared" si="24"/>
        <v>-2.67</v>
      </c>
      <c r="EQ112" s="129">
        <f t="shared" si="25"/>
        <v>-4.29</v>
      </c>
      <c r="ER112" s="129">
        <f t="shared" si="26"/>
        <v>-3.3399999999999994</v>
      </c>
      <c r="ES112" s="129">
        <f t="shared" si="27"/>
        <v>-1</v>
      </c>
      <c r="ET112" s="129">
        <f t="shared" si="28"/>
        <v>-1.1299999999999999</v>
      </c>
      <c r="EU112" s="129">
        <f t="shared" si="29"/>
        <v>0.77000000000000046</v>
      </c>
      <c r="EV112" s="129">
        <f t="shared" si="30"/>
        <v>-1.9999999999999574E-2</v>
      </c>
      <c r="EW112" s="129">
        <f t="shared" si="31"/>
        <v>-0.52000000000000046</v>
      </c>
      <c r="EX112" s="129">
        <f t="shared" si="32"/>
        <v>-0.39999999999999947</v>
      </c>
      <c r="EY112" s="129">
        <f t="shared" si="33"/>
        <v>-0.74000000000000021</v>
      </c>
      <c r="EZ112" s="129">
        <f t="shared" si="34"/>
        <v>0.22000000000000064</v>
      </c>
      <c r="FA112" s="51"/>
      <c r="FB112" s="51"/>
    </row>
    <row r="113" spans="1:160" ht="14">
      <c r="A113" s="2" t="s">
        <v>1507</v>
      </c>
      <c r="B113" s="2" t="s">
        <v>1666</v>
      </c>
      <c r="C113" s="2">
        <v>22</v>
      </c>
      <c r="D113" s="2">
        <v>0</v>
      </c>
      <c r="E113" s="2">
        <v>50672556</v>
      </c>
      <c r="F113" s="2" t="s">
        <v>91</v>
      </c>
      <c r="G113" s="1" t="s">
        <v>753</v>
      </c>
      <c r="H113" s="14"/>
      <c r="I113" s="1"/>
      <c r="J113" s="2">
        <v>167.1</v>
      </c>
      <c r="K113" s="2">
        <v>54.2</v>
      </c>
      <c r="L113" s="2" t="s">
        <v>167</v>
      </c>
      <c r="M113" s="2"/>
      <c r="N113" s="2"/>
      <c r="O113" s="2" t="s">
        <v>264</v>
      </c>
      <c r="P113" s="30" t="s">
        <v>168</v>
      </c>
      <c r="Q113" s="30"/>
      <c r="R113" s="30"/>
      <c r="S113" s="30"/>
      <c r="X113" s="2" t="s">
        <v>280</v>
      </c>
      <c r="Y113" s="68"/>
      <c r="Z113" s="3" t="s">
        <v>1509</v>
      </c>
      <c r="AA113" s="3">
        <v>34</v>
      </c>
      <c r="AB113" s="2">
        <v>24</v>
      </c>
      <c r="AC113" s="2">
        <v>26</v>
      </c>
      <c r="AE113" s="2" t="s">
        <v>443</v>
      </c>
      <c r="AF113" s="3" t="s">
        <v>138</v>
      </c>
      <c r="AG113" s="3">
        <v>63</v>
      </c>
      <c r="AH113" s="2">
        <v>50</v>
      </c>
      <c r="AI113" s="2">
        <v>35</v>
      </c>
      <c r="AJ113" s="2"/>
      <c r="AK113" s="33" t="s">
        <v>152</v>
      </c>
      <c r="AL113" s="2" t="s">
        <v>272</v>
      </c>
      <c r="AM113" s="2" t="s">
        <v>348</v>
      </c>
      <c r="AN113" s="2" t="s">
        <v>140</v>
      </c>
      <c r="AO113" s="2" t="s">
        <v>513</v>
      </c>
      <c r="AP113" s="2" t="s">
        <v>87</v>
      </c>
      <c r="AQ113" s="1"/>
      <c r="AR113" s="2" t="s">
        <v>89</v>
      </c>
      <c r="AS113" s="1"/>
      <c r="AT113" s="2" t="s">
        <v>93</v>
      </c>
      <c r="AU113" s="14" t="s">
        <v>1510</v>
      </c>
      <c r="AV113" s="14">
        <v>1</v>
      </c>
      <c r="AW113" s="104">
        <v>2.96</v>
      </c>
      <c r="AX113" s="105">
        <v>3.45</v>
      </c>
      <c r="AY113" s="109">
        <v>1.83</v>
      </c>
      <c r="AZ113" s="105">
        <v>2.36</v>
      </c>
      <c r="BA113" s="106">
        <v>3.11</v>
      </c>
      <c r="BB113" s="108">
        <v>3.13</v>
      </c>
      <c r="BC113" s="106">
        <v>3.61</v>
      </c>
      <c r="BD113" s="108">
        <v>4.12</v>
      </c>
      <c r="BE113" s="107">
        <v>5.0999999999999996</v>
      </c>
      <c r="BF113" s="106">
        <v>6.8</v>
      </c>
      <c r="BG113" s="106">
        <v>3.61</v>
      </c>
      <c r="BH113" s="106">
        <v>4.22</v>
      </c>
      <c r="BI113" s="106">
        <v>1.93</v>
      </c>
      <c r="BJ113" s="8">
        <v>3.02</v>
      </c>
      <c r="BK113" s="7">
        <v>4.38</v>
      </c>
      <c r="BL113" s="9">
        <v>6.68</v>
      </c>
      <c r="BM113" s="4">
        <v>10.37</v>
      </c>
      <c r="BN113" s="4">
        <v>16.489999999999998</v>
      </c>
      <c r="BO113" s="4">
        <v>2.91</v>
      </c>
      <c r="BP113" s="26">
        <v>3.39</v>
      </c>
      <c r="BQ113" s="25">
        <v>3.58</v>
      </c>
      <c r="BR113" s="25">
        <v>2.83</v>
      </c>
      <c r="BS113" s="53">
        <v>2.39</v>
      </c>
      <c r="BT113" s="54">
        <v>3.51</v>
      </c>
      <c r="BU113" s="53">
        <v>3.41</v>
      </c>
      <c r="BV113" s="54">
        <v>4.25</v>
      </c>
      <c r="BW113" s="55">
        <v>5.6</v>
      </c>
      <c r="BX113" s="53">
        <v>6.46</v>
      </c>
      <c r="BY113" s="53">
        <v>6.63</v>
      </c>
      <c r="BZ113" s="53">
        <v>3.07</v>
      </c>
      <c r="CA113" s="7">
        <v>0</v>
      </c>
      <c r="CB113" s="8">
        <v>1.67</v>
      </c>
      <c r="CC113" s="7">
        <v>4.5199999999999996</v>
      </c>
      <c r="CD113" s="9">
        <v>6.44</v>
      </c>
      <c r="CE113" s="4">
        <v>9.86</v>
      </c>
      <c r="CF113" s="4">
        <v>15.44</v>
      </c>
      <c r="CG113" s="16">
        <v>25.83</v>
      </c>
      <c r="CH113" s="38">
        <v>31.3</v>
      </c>
      <c r="CI113" s="20">
        <v>34.49</v>
      </c>
      <c r="CJ113" s="38">
        <v>37.01</v>
      </c>
      <c r="CK113" s="17">
        <v>38.53</v>
      </c>
      <c r="CL113" s="19">
        <v>39.58</v>
      </c>
      <c r="CM113" s="17">
        <v>40.85</v>
      </c>
      <c r="CN113" s="19">
        <v>42.04</v>
      </c>
      <c r="CO113" s="18">
        <v>42.09</v>
      </c>
      <c r="CP113" s="17">
        <v>43.07</v>
      </c>
      <c r="CQ113" s="17">
        <v>42.24</v>
      </c>
      <c r="CR113" s="17">
        <v>45.41</v>
      </c>
      <c r="CS113" s="17">
        <v>45.7</v>
      </c>
      <c r="CT113" s="19">
        <v>45.99</v>
      </c>
      <c r="CU113" s="17">
        <v>45.98</v>
      </c>
      <c r="CV113" s="20">
        <v>43.42</v>
      </c>
      <c r="CW113" s="16">
        <v>42.9</v>
      </c>
      <c r="CX113" s="16">
        <v>43.3</v>
      </c>
      <c r="CY113" s="16">
        <v>25.67</v>
      </c>
      <c r="CZ113" s="38">
        <v>31.23</v>
      </c>
      <c r="DA113" s="20">
        <v>34.86</v>
      </c>
      <c r="DB113" s="20">
        <v>36.78</v>
      </c>
      <c r="DC113" s="17">
        <v>38.56</v>
      </c>
      <c r="DD113" s="19">
        <v>38.75</v>
      </c>
      <c r="DE113" s="17">
        <v>40.03</v>
      </c>
      <c r="DF113" s="19">
        <v>42.21</v>
      </c>
      <c r="DG113" s="18">
        <v>42.7</v>
      </c>
      <c r="DH113" s="17">
        <v>43.21</v>
      </c>
      <c r="DI113" s="17">
        <v>42.34</v>
      </c>
      <c r="DJ113" s="17">
        <v>45.31</v>
      </c>
      <c r="DK113" s="17">
        <v>45.09</v>
      </c>
      <c r="DL113" s="19">
        <v>45.84</v>
      </c>
      <c r="DM113" s="17">
        <v>45.29</v>
      </c>
      <c r="DN113" s="20">
        <v>44.33</v>
      </c>
      <c r="DO113" s="16">
        <v>42.83</v>
      </c>
      <c r="DP113" s="16">
        <v>43.1</v>
      </c>
      <c r="DQ113" s="16">
        <v>0</v>
      </c>
      <c r="DR113" s="20">
        <v>0</v>
      </c>
      <c r="DS113" s="20">
        <v>0</v>
      </c>
      <c r="DT113" s="20">
        <v>-1</v>
      </c>
      <c r="DU113" s="17">
        <v>-2</v>
      </c>
      <c r="DV113" s="17">
        <v>-4</v>
      </c>
      <c r="DW113" s="17">
        <v>-4</v>
      </c>
      <c r="DX113" s="17">
        <v>-4</v>
      </c>
      <c r="DY113" s="17">
        <v>0</v>
      </c>
      <c r="DZ113" s="17">
        <v>6</v>
      </c>
      <c r="EA113" s="17">
        <v>16</v>
      </c>
      <c r="EB113" s="17">
        <v>21</v>
      </c>
      <c r="EC113" s="17">
        <v>21</v>
      </c>
      <c r="ED113" s="17">
        <v>17</v>
      </c>
      <c r="EE113" s="17">
        <v>11</v>
      </c>
      <c r="EF113" s="20">
        <v>8</v>
      </c>
      <c r="EG113" s="20">
        <v>6</v>
      </c>
      <c r="EH113" s="20">
        <v>5</v>
      </c>
      <c r="EJ113" s="129">
        <f t="shared" si="18"/>
        <v>4.9999999999999822E-2</v>
      </c>
      <c r="EK113" s="129">
        <f t="shared" si="19"/>
        <v>6.0000000000000053E-2</v>
      </c>
      <c r="EL113" s="129">
        <f t="shared" si="20"/>
        <v>-1.75</v>
      </c>
      <c r="EM113" s="129">
        <f t="shared" si="21"/>
        <v>-0.4700000000000002</v>
      </c>
      <c r="EN113" s="129">
        <f t="shared" si="22"/>
        <v>0.71999999999999975</v>
      </c>
      <c r="EO113" s="129">
        <f t="shared" si="23"/>
        <v>-0.37999999999999989</v>
      </c>
      <c r="EP113" s="129">
        <f t="shared" si="24"/>
        <v>0.19999999999999973</v>
      </c>
      <c r="EQ113" s="129">
        <f t="shared" si="25"/>
        <v>-0.12999999999999989</v>
      </c>
      <c r="ER113" s="129">
        <f t="shared" si="26"/>
        <v>-0.5</v>
      </c>
      <c r="ES113" s="129">
        <f t="shared" si="27"/>
        <v>0.33999999999999986</v>
      </c>
      <c r="ET113" s="129">
        <f t="shared" si="28"/>
        <v>-3.02</v>
      </c>
      <c r="EU113" s="129">
        <f t="shared" si="29"/>
        <v>1.1499999999999999</v>
      </c>
      <c r="EV113" s="129">
        <f t="shared" si="30"/>
        <v>1.93</v>
      </c>
      <c r="EW113" s="129">
        <f t="shared" si="31"/>
        <v>1.35</v>
      </c>
      <c r="EX113" s="129">
        <f t="shared" si="32"/>
        <v>-0.13999999999999968</v>
      </c>
      <c r="EY113" s="129">
        <f t="shared" si="33"/>
        <v>0.23999999999999932</v>
      </c>
      <c r="EZ113" s="129">
        <f t="shared" si="34"/>
        <v>0.50999999999999979</v>
      </c>
    </row>
    <row r="114" spans="1:160" ht="14">
      <c r="A114" s="2" t="s">
        <v>1352</v>
      </c>
      <c r="B114" s="2" t="s">
        <v>1666</v>
      </c>
      <c r="C114" s="2">
        <v>16</v>
      </c>
      <c r="D114" s="2">
        <v>3</v>
      </c>
      <c r="E114" s="2">
        <v>50768736</v>
      </c>
      <c r="F114" s="2" t="s">
        <v>91</v>
      </c>
      <c r="G114" s="1" t="s">
        <v>423</v>
      </c>
      <c r="H114" s="15" t="s">
        <v>95</v>
      </c>
      <c r="I114" s="1">
        <v>3</v>
      </c>
      <c r="J114" s="2">
        <v>167.2</v>
      </c>
      <c r="K114" s="2">
        <v>50</v>
      </c>
      <c r="L114" s="2" t="s">
        <v>167</v>
      </c>
      <c r="M114" s="2"/>
      <c r="N114" s="2"/>
      <c r="O114" s="2" t="s">
        <v>420</v>
      </c>
      <c r="P114" s="30" t="s">
        <v>168</v>
      </c>
      <c r="Q114" s="30"/>
      <c r="R114" s="30"/>
      <c r="S114" s="30"/>
      <c r="T114" s="51"/>
      <c r="U114" s="51"/>
      <c r="X114" s="2" t="s">
        <v>1353</v>
      </c>
      <c r="Y114" s="68"/>
      <c r="Z114" s="3" t="s">
        <v>137</v>
      </c>
      <c r="AA114" s="3">
        <v>36</v>
      </c>
      <c r="AB114" s="2">
        <v>36</v>
      </c>
      <c r="AC114" s="2">
        <v>29</v>
      </c>
      <c r="AE114" s="33" t="s">
        <v>209</v>
      </c>
      <c r="AF114" s="12" t="s">
        <v>138</v>
      </c>
      <c r="AG114" s="12">
        <v>45</v>
      </c>
      <c r="AH114" s="13">
        <v>30</v>
      </c>
      <c r="AI114" s="13">
        <v>20</v>
      </c>
      <c r="AJ114" s="13"/>
      <c r="AK114" s="34" t="s">
        <v>152</v>
      </c>
      <c r="AL114" s="2" t="s">
        <v>218</v>
      </c>
      <c r="AM114" s="2" t="s">
        <v>421</v>
      </c>
      <c r="AN114" s="2" t="s">
        <v>105</v>
      </c>
      <c r="AO114" s="2" t="s">
        <v>422</v>
      </c>
      <c r="AP114" s="2" t="s">
        <v>87</v>
      </c>
      <c r="AQ114" s="1" t="s">
        <v>242</v>
      </c>
      <c r="AR114" s="2" t="s">
        <v>89</v>
      </c>
      <c r="AS114" s="1" t="s">
        <v>131</v>
      </c>
      <c r="AT114" s="2" t="s">
        <v>93</v>
      </c>
      <c r="AU114" s="14" t="s">
        <v>424</v>
      </c>
      <c r="AV114" s="14">
        <v>1</v>
      </c>
      <c r="AW114" s="104">
        <v>3.61</v>
      </c>
      <c r="AX114" s="114">
        <v>4.01</v>
      </c>
      <c r="AY114" s="115">
        <v>2.75</v>
      </c>
      <c r="AZ114" s="114">
        <v>2.99</v>
      </c>
      <c r="BA114" s="106">
        <v>2.14</v>
      </c>
      <c r="BB114" s="108">
        <v>1.39</v>
      </c>
      <c r="BC114" s="106">
        <v>1.49</v>
      </c>
      <c r="BD114" s="108">
        <v>1.1200000000000001</v>
      </c>
      <c r="BE114" s="107">
        <v>1.1200000000000001</v>
      </c>
      <c r="BF114" s="106">
        <v>2.27</v>
      </c>
      <c r="BG114" s="106">
        <v>3.95</v>
      </c>
      <c r="BH114" s="106">
        <v>4.16</v>
      </c>
      <c r="BI114" s="106">
        <v>3.78</v>
      </c>
      <c r="BJ114" s="8">
        <v>5.22</v>
      </c>
      <c r="BK114" s="7">
        <v>5.59</v>
      </c>
      <c r="BL114" s="9">
        <v>8.0299999999999994</v>
      </c>
      <c r="BM114" s="4">
        <v>12.8</v>
      </c>
      <c r="BN114" s="4">
        <v>16.89</v>
      </c>
      <c r="BO114" s="4">
        <v>3.41</v>
      </c>
      <c r="BP114" s="39">
        <v>3.28</v>
      </c>
      <c r="BQ114" s="5">
        <v>3.33</v>
      </c>
      <c r="BR114" s="5">
        <v>2.41</v>
      </c>
      <c r="BS114" s="7">
        <v>1.79</v>
      </c>
      <c r="BT114" s="8">
        <v>1.34</v>
      </c>
      <c r="BU114" s="7">
        <v>1.51</v>
      </c>
      <c r="BV114" s="8">
        <v>2.14</v>
      </c>
      <c r="BW114" s="6">
        <v>3</v>
      </c>
      <c r="BX114" s="7">
        <v>4.5199999999999996</v>
      </c>
      <c r="BY114" s="7">
        <v>5.24</v>
      </c>
      <c r="BZ114" s="7">
        <v>4.95</v>
      </c>
      <c r="CA114" s="7">
        <v>4.1500000000000004</v>
      </c>
      <c r="CB114" s="8">
        <v>6.75</v>
      </c>
      <c r="CC114" s="7">
        <v>5.72</v>
      </c>
      <c r="CD114" s="9">
        <v>9.2899999999999991</v>
      </c>
      <c r="CE114" s="4">
        <v>12.26</v>
      </c>
      <c r="CF114" s="4">
        <v>15.91</v>
      </c>
      <c r="CG114" s="16">
        <v>27.07</v>
      </c>
      <c r="CH114" s="40">
        <v>31.7</v>
      </c>
      <c r="CI114" s="23">
        <v>33.15</v>
      </c>
      <c r="CJ114" s="40">
        <v>33.909999999999997</v>
      </c>
      <c r="CK114" s="17">
        <v>34.36</v>
      </c>
      <c r="CL114" s="19">
        <v>37.450000000000003</v>
      </c>
      <c r="CM114" s="17">
        <v>38.549999999999997</v>
      </c>
      <c r="CN114" s="19">
        <v>38.909999999999997</v>
      </c>
      <c r="CO114" s="18">
        <v>39.76</v>
      </c>
      <c r="CP114" s="17">
        <v>41.37</v>
      </c>
      <c r="CQ114" s="17">
        <v>42.29</v>
      </c>
      <c r="CR114" s="17">
        <v>42.17</v>
      </c>
      <c r="CS114" s="17">
        <v>47.97</v>
      </c>
      <c r="CT114" s="19">
        <v>47.09</v>
      </c>
      <c r="CU114" s="17">
        <v>48.83</v>
      </c>
      <c r="CV114" s="20">
        <v>49.35</v>
      </c>
      <c r="CW114" s="16">
        <v>46.06</v>
      </c>
      <c r="CX114" s="16">
        <v>42.77</v>
      </c>
      <c r="CY114" s="16">
        <v>27.89</v>
      </c>
      <c r="CZ114" s="40">
        <v>31.75</v>
      </c>
      <c r="DA114" s="23">
        <v>32.770000000000003</v>
      </c>
      <c r="DB114" s="23">
        <v>33.86</v>
      </c>
      <c r="DC114" s="17">
        <v>34.799999999999997</v>
      </c>
      <c r="DD114" s="19">
        <v>37.93</v>
      </c>
      <c r="DE114" s="17">
        <v>37.619999999999997</v>
      </c>
      <c r="DF114" s="19">
        <v>38.51</v>
      </c>
      <c r="DG114" s="18">
        <v>39.590000000000003</v>
      </c>
      <c r="DH114" s="17">
        <v>40.98</v>
      </c>
      <c r="DI114" s="17">
        <v>41.5</v>
      </c>
      <c r="DJ114" s="17">
        <v>41.6</v>
      </c>
      <c r="DK114" s="17">
        <v>47.11</v>
      </c>
      <c r="DL114" s="19">
        <v>46.42</v>
      </c>
      <c r="DM114" s="17">
        <v>48.44</v>
      </c>
      <c r="DN114" s="20">
        <v>49.09</v>
      </c>
      <c r="DO114" s="16">
        <v>46.61</v>
      </c>
      <c r="DP114" s="16">
        <v>41.21</v>
      </c>
      <c r="DQ114" s="16">
        <v>7</v>
      </c>
      <c r="DR114" s="23">
        <v>6</v>
      </c>
      <c r="DS114" s="23">
        <v>6</v>
      </c>
      <c r="DT114" s="23">
        <v>6</v>
      </c>
      <c r="DU114" s="17">
        <v>4</v>
      </c>
      <c r="DV114" s="17">
        <v>1</v>
      </c>
      <c r="DW114" s="17">
        <v>0</v>
      </c>
      <c r="DX114" s="17">
        <v>0</v>
      </c>
      <c r="DY114" s="17">
        <v>1</v>
      </c>
      <c r="DZ114" s="17">
        <v>11</v>
      </c>
      <c r="EA114" s="17">
        <v>14</v>
      </c>
      <c r="EB114" s="17">
        <v>21</v>
      </c>
      <c r="EC114" s="17">
        <v>22</v>
      </c>
      <c r="ED114" s="17">
        <v>20</v>
      </c>
      <c r="EE114" s="17">
        <v>16</v>
      </c>
      <c r="EF114" s="20">
        <v>13</v>
      </c>
      <c r="EG114" s="20">
        <v>12</v>
      </c>
      <c r="EH114" s="20">
        <v>12</v>
      </c>
      <c r="EJ114" s="129">
        <f t="shared" si="18"/>
        <v>0.19999999999999973</v>
      </c>
      <c r="EK114" s="129">
        <f t="shared" si="19"/>
        <v>0.73</v>
      </c>
      <c r="EL114" s="129">
        <f t="shared" si="20"/>
        <v>-0.58000000000000007</v>
      </c>
      <c r="EM114" s="129">
        <f t="shared" si="21"/>
        <v>0.58000000000000007</v>
      </c>
      <c r="EN114" s="129">
        <f t="shared" si="22"/>
        <v>0.35000000000000009</v>
      </c>
      <c r="EO114" s="129">
        <f t="shared" si="23"/>
        <v>4.9999999999999822E-2</v>
      </c>
      <c r="EP114" s="129">
        <f t="shared" si="24"/>
        <v>-2.0000000000000018E-2</v>
      </c>
      <c r="EQ114" s="129">
        <f t="shared" si="25"/>
        <v>-1.02</v>
      </c>
      <c r="ER114" s="129">
        <f t="shared" si="26"/>
        <v>-1.88</v>
      </c>
      <c r="ES114" s="129">
        <f t="shared" si="27"/>
        <v>-2.2499999999999996</v>
      </c>
      <c r="ET114" s="129">
        <f t="shared" si="28"/>
        <v>-1.29</v>
      </c>
      <c r="EU114" s="129">
        <f t="shared" si="29"/>
        <v>-0.79</v>
      </c>
      <c r="EV114" s="129">
        <f t="shared" si="30"/>
        <v>-0.37000000000000055</v>
      </c>
      <c r="EW114" s="129">
        <f t="shared" si="31"/>
        <v>-1.5300000000000002</v>
      </c>
      <c r="EX114" s="129">
        <f t="shared" si="32"/>
        <v>-0.12999999999999989</v>
      </c>
      <c r="EY114" s="129">
        <f t="shared" si="33"/>
        <v>-1.2599999999999998</v>
      </c>
      <c r="EZ114" s="129">
        <f t="shared" si="34"/>
        <v>0.54000000000000092</v>
      </c>
      <c r="FA114" s="51"/>
      <c r="FB114" s="51"/>
    </row>
    <row r="115" spans="1:160" ht="14">
      <c r="A115" s="2" t="s">
        <v>706</v>
      </c>
      <c r="B115" s="2" t="s">
        <v>1667</v>
      </c>
      <c r="C115" s="2">
        <v>21</v>
      </c>
      <c r="D115" s="2">
        <v>6</v>
      </c>
      <c r="E115" s="2">
        <v>25299335</v>
      </c>
      <c r="F115" s="2" t="s">
        <v>91</v>
      </c>
      <c r="G115" s="1" t="s">
        <v>713</v>
      </c>
      <c r="H115" s="13" t="s">
        <v>95</v>
      </c>
      <c r="I115" s="1">
        <v>1</v>
      </c>
      <c r="J115" s="2">
        <v>181.9</v>
      </c>
      <c r="K115" s="2">
        <v>60.4</v>
      </c>
      <c r="L115" s="2" t="s">
        <v>167</v>
      </c>
      <c r="M115" s="2"/>
      <c r="N115" s="2" t="s">
        <v>238</v>
      </c>
      <c r="O115" s="2" t="s">
        <v>389</v>
      </c>
      <c r="P115" s="30" t="s">
        <v>168</v>
      </c>
      <c r="Q115" s="30"/>
      <c r="R115" s="30"/>
      <c r="S115" s="30"/>
      <c r="T115" s="51"/>
      <c r="U115" s="51"/>
      <c r="X115" s="2" t="s">
        <v>710</v>
      </c>
      <c r="Y115" s="33"/>
      <c r="Z115" s="3" t="s">
        <v>68</v>
      </c>
      <c r="AA115" s="3">
        <v>23</v>
      </c>
      <c r="AB115" s="2">
        <v>19</v>
      </c>
      <c r="AC115" s="2">
        <v>8</v>
      </c>
      <c r="AE115" s="68"/>
      <c r="AF115" s="12" t="s">
        <v>711</v>
      </c>
      <c r="AG115" s="12">
        <v>45</v>
      </c>
      <c r="AH115" s="13">
        <v>26</v>
      </c>
      <c r="AI115" s="13">
        <v>27</v>
      </c>
      <c r="AJ115" s="13"/>
      <c r="AK115" s="34" t="s">
        <v>152</v>
      </c>
      <c r="AL115" s="2" t="s">
        <v>341</v>
      </c>
      <c r="AM115" s="2" t="s">
        <v>409</v>
      </c>
      <c r="AN115" s="2" t="s">
        <v>712</v>
      </c>
      <c r="AO115" s="2" t="s">
        <v>397</v>
      </c>
      <c r="AP115" s="2" t="s">
        <v>87</v>
      </c>
      <c r="AQ115" s="1" t="s">
        <v>443</v>
      </c>
      <c r="AR115" s="2" t="s">
        <v>89</v>
      </c>
      <c r="AS115" s="1" t="s">
        <v>108</v>
      </c>
      <c r="AT115" s="2" t="s">
        <v>93</v>
      </c>
      <c r="AU115" s="14" t="s">
        <v>714</v>
      </c>
      <c r="AV115" s="14">
        <v>1</v>
      </c>
      <c r="AW115" s="104">
        <v>4.95</v>
      </c>
      <c r="AX115" s="105">
        <v>3.29</v>
      </c>
      <c r="AY115" s="115">
        <v>2.98</v>
      </c>
      <c r="AZ115" s="107">
        <v>1.9</v>
      </c>
      <c r="BA115" s="106">
        <v>1.85</v>
      </c>
      <c r="BB115" s="108">
        <v>1.85</v>
      </c>
      <c r="BC115" s="106">
        <v>2.14</v>
      </c>
      <c r="BD115" s="108">
        <v>2.39</v>
      </c>
      <c r="BE115" s="107">
        <v>2.98</v>
      </c>
      <c r="BF115" s="106">
        <v>3.56</v>
      </c>
      <c r="BG115" s="106">
        <v>4.72</v>
      </c>
      <c r="BH115" s="106">
        <v>5.03</v>
      </c>
      <c r="BI115" s="106">
        <v>3.27</v>
      </c>
      <c r="BJ115" s="8">
        <v>3.66</v>
      </c>
      <c r="BK115" s="7">
        <v>6.58</v>
      </c>
      <c r="BL115" s="9">
        <v>7.23</v>
      </c>
      <c r="BM115" s="4">
        <v>11.8</v>
      </c>
      <c r="BN115" s="4">
        <v>19.63</v>
      </c>
      <c r="BO115" s="4">
        <v>4.5</v>
      </c>
      <c r="BP115" s="26">
        <v>3.48</v>
      </c>
      <c r="BQ115" s="47">
        <v>1.73</v>
      </c>
      <c r="BR115" s="53">
        <v>2.0499999999999998</v>
      </c>
      <c r="BS115" s="53">
        <v>2.56</v>
      </c>
      <c r="BT115" s="54">
        <v>2.8</v>
      </c>
      <c r="BU115" s="53">
        <v>3.13</v>
      </c>
      <c r="BV115" s="54">
        <v>2.83</v>
      </c>
      <c r="BW115" s="55">
        <v>3.41</v>
      </c>
      <c r="BX115" s="53">
        <v>3.69</v>
      </c>
      <c r="BY115" s="53">
        <v>5.03</v>
      </c>
      <c r="BZ115" s="53">
        <v>6.28</v>
      </c>
      <c r="CA115" s="7">
        <v>3.55</v>
      </c>
      <c r="CB115" s="8">
        <v>3.26</v>
      </c>
      <c r="CC115" s="7">
        <v>5.66</v>
      </c>
      <c r="CD115" s="9">
        <v>8.68</v>
      </c>
      <c r="CE115" s="4">
        <v>11.45</v>
      </c>
      <c r="CF115" s="4">
        <v>17.09</v>
      </c>
      <c r="CG115" s="16">
        <v>31.72</v>
      </c>
      <c r="CH115" s="38">
        <v>35.78</v>
      </c>
      <c r="CI115" s="23">
        <v>37.67</v>
      </c>
      <c r="CJ115" s="18">
        <v>37.6</v>
      </c>
      <c r="CK115" s="17">
        <v>40.97</v>
      </c>
      <c r="CL115" s="19">
        <v>38.01</v>
      </c>
      <c r="CM115" s="17">
        <v>41.66</v>
      </c>
      <c r="CN115" s="19">
        <v>40.33</v>
      </c>
      <c r="CO115" s="18">
        <v>39.840000000000003</v>
      </c>
      <c r="CP115" s="17">
        <v>43.26</v>
      </c>
      <c r="CQ115" s="17">
        <v>42.91</v>
      </c>
      <c r="CR115" s="17">
        <v>41.19</v>
      </c>
      <c r="CS115" s="17">
        <v>50.15</v>
      </c>
      <c r="CT115" s="19">
        <v>48.81</v>
      </c>
      <c r="CU115" s="17">
        <v>49.81</v>
      </c>
      <c r="CV115" s="20">
        <v>49.67</v>
      </c>
      <c r="CW115" s="16">
        <v>46.3</v>
      </c>
      <c r="CX115" s="16">
        <v>38.83</v>
      </c>
      <c r="CY115" s="16">
        <v>32.46</v>
      </c>
      <c r="CZ115" s="38">
        <v>37.08</v>
      </c>
      <c r="DA115" s="23">
        <v>38.43</v>
      </c>
      <c r="DB115" s="17">
        <v>36.18</v>
      </c>
      <c r="DC115" s="17">
        <v>39.229999999999997</v>
      </c>
      <c r="DD115" s="19">
        <v>39.68</v>
      </c>
      <c r="DE115" s="17">
        <v>40.15</v>
      </c>
      <c r="DF115" s="19">
        <v>39.93</v>
      </c>
      <c r="DG115" s="18">
        <v>39.1</v>
      </c>
      <c r="DH115" s="17">
        <v>42.02</v>
      </c>
      <c r="DI115" s="17">
        <v>40.950000000000003</v>
      </c>
      <c r="DJ115" s="17">
        <v>39.71</v>
      </c>
      <c r="DK115" s="17">
        <v>48.4</v>
      </c>
      <c r="DL115" s="19">
        <v>48.45</v>
      </c>
      <c r="DM115" s="17">
        <v>48.73</v>
      </c>
      <c r="DN115" s="20">
        <v>47.13</v>
      </c>
      <c r="DO115" s="16">
        <v>44.78</v>
      </c>
      <c r="DP115" s="16">
        <v>36.67</v>
      </c>
      <c r="DQ115" s="16">
        <v>10</v>
      </c>
      <c r="DR115" s="20">
        <v>5</v>
      </c>
      <c r="DS115" s="23">
        <v>7</v>
      </c>
      <c r="DT115" s="17">
        <v>5</v>
      </c>
      <c r="DU115" s="17">
        <v>8</v>
      </c>
      <c r="DV115" s="17">
        <v>4</v>
      </c>
      <c r="DW115" s="17">
        <v>4</v>
      </c>
      <c r="DX115" s="17">
        <v>5</v>
      </c>
      <c r="DY115" s="17">
        <v>10</v>
      </c>
      <c r="DZ115" s="17">
        <v>14</v>
      </c>
      <c r="EA115" s="17">
        <v>21</v>
      </c>
      <c r="EB115" s="17">
        <v>28</v>
      </c>
      <c r="EC115" s="17">
        <v>24</v>
      </c>
      <c r="ED115" s="17">
        <v>24</v>
      </c>
      <c r="EE115" s="17">
        <v>19</v>
      </c>
      <c r="EF115" s="20">
        <v>19</v>
      </c>
      <c r="EG115" s="20">
        <v>10</v>
      </c>
      <c r="EH115" s="20">
        <v>13</v>
      </c>
      <c r="EJ115" s="129">
        <f t="shared" si="18"/>
        <v>0.45000000000000018</v>
      </c>
      <c r="EK115" s="129">
        <f t="shared" si="19"/>
        <v>-0.18999999999999995</v>
      </c>
      <c r="EL115" s="129">
        <f t="shared" si="20"/>
        <v>1.25</v>
      </c>
      <c r="EM115" s="129">
        <f t="shared" si="21"/>
        <v>-0.14999999999999991</v>
      </c>
      <c r="EN115" s="129">
        <f t="shared" si="22"/>
        <v>-0.71</v>
      </c>
      <c r="EO115" s="129">
        <f t="shared" si="23"/>
        <v>-0.94999999999999973</v>
      </c>
      <c r="EP115" s="129">
        <f t="shared" si="24"/>
        <v>-0.98999999999999977</v>
      </c>
      <c r="EQ115" s="129">
        <f t="shared" si="25"/>
        <v>-0.43999999999999995</v>
      </c>
      <c r="ER115" s="129">
        <f t="shared" si="26"/>
        <v>-0.43000000000000016</v>
      </c>
      <c r="ES115" s="129">
        <f t="shared" si="27"/>
        <v>-0.12999999999999989</v>
      </c>
      <c r="ET115" s="129">
        <f t="shared" si="28"/>
        <v>-0.3100000000000005</v>
      </c>
      <c r="EU115" s="129">
        <f t="shared" si="29"/>
        <v>-1.25</v>
      </c>
      <c r="EV115" s="129">
        <f t="shared" si="30"/>
        <v>-0.2799999999999998</v>
      </c>
      <c r="EW115" s="129">
        <f t="shared" si="31"/>
        <v>0.40000000000000036</v>
      </c>
      <c r="EX115" s="129">
        <f t="shared" si="32"/>
        <v>0.91999999999999993</v>
      </c>
      <c r="EY115" s="129">
        <f t="shared" si="33"/>
        <v>-1.4499999999999993</v>
      </c>
      <c r="EZ115" s="129">
        <f t="shared" si="34"/>
        <v>0.35000000000000142</v>
      </c>
      <c r="FA115" s="51"/>
      <c r="FB115" s="51"/>
    </row>
    <row r="116" spans="1:160" ht="14">
      <c r="A116" s="2" t="s">
        <v>689</v>
      </c>
      <c r="B116" s="2" t="s">
        <v>1666</v>
      </c>
      <c r="C116" s="2">
        <v>18</v>
      </c>
      <c r="D116" s="2">
        <v>9</v>
      </c>
      <c r="E116" s="2">
        <v>52158986</v>
      </c>
      <c r="F116" s="2" t="s">
        <v>91</v>
      </c>
      <c r="G116" s="1" t="s">
        <v>696</v>
      </c>
      <c r="H116" s="13" t="s">
        <v>95</v>
      </c>
      <c r="I116" s="1">
        <v>0</v>
      </c>
      <c r="J116" s="2">
        <v>165</v>
      </c>
      <c r="K116" s="2">
        <v>50.9</v>
      </c>
      <c r="L116" s="2" t="s">
        <v>167</v>
      </c>
      <c r="M116" s="2"/>
      <c r="N116" s="2" t="s">
        <v>158</v>
      </c>
      <c r="O116" s="2" t="s">
        <v>389</v>
      </c>
      <c r="P116" s="30" t="s">
        <v>649</v>
      </c>
      <c r="Q116" s="30" t="s">
        <v>693</v>
      </c>
      <c r="R116" s="30"/>
      <c r="S116" s="30"/>
      <c r="T116" s="51"/>
      <c r="U116" s="51"/>
      <c r="X116" s="2" t="s">
        <v>694</v>
      </c>
      <c r="Y116" s="68"/>
      <c r="Z116" s="3" t="s">
        <v>557</v>
      </c>
      <c r="AA116" s="3">
        <v>22</v>
      </c>
      <c r="AB116" s="2">
        <v>13</v>
      </c>
      <c r="AC116" s="2">
        <v>12</v>
      </c>
      <c r="AE116" s="33" t="s">
        <v>90</v>
      </c>
      <c r="AF116" s="12" t="s">
        <v>570</v>
      </c>
      <c r="AG116" s="12">
        <v>45</v>
      </c>
      <c r="AH116" s="13">
        <v>29</v>
      </c>
      <c r="AI116" s="13">
        <v>8</v>
      </c>
      <c r="AJ116" s="13"/>
      <c r="AK116" s="34"/>
      <c r="AL116" s="2" t="s">
        <v>103</v>
      </c>
      <c r="AM116" s="2" t="s">
        <v>377</v>
      </c>
      <c r="AN116" s="2" t="s">
        <v>695</v>
      </c>
      <c r="AO116" s="2" t="s">
        <v>532</v>
      </c>
      <c r="AP116" s="2" t="s">
        <v>87</v>
      </c>
      <c r="AQ116" s="1" t="s">
        <v>107</v>
      </c>
      <c r="AR116" s="2" t="s">
        <v>89</v>
      </c>
      <c r="AS116" s="1" t="s">
        <v>131</v>
      </c>
      <c r="AT116" s="2" t="s">
        <v>93</v>
      </c>
      <c r="AU116" s="14" t="s">
        <v>697</v>
      </c>
      <c r="AV116" s="14">
        <v>1</v>
      </c>
      <c r="AW116" s="104">
        <v>3.9</v>
      </c>
      <c r="AX116" s="105">
        <v>3.17</v>
      </c>
      <c r="AY116" s="115">
        <v>2.36</v>
      </c>
      <c r="AZ116" s="114">
        <v>1.63</v>
      </c>
      <c r="BA116" s="115">
        <v>1.93</v>
      </c>
      <c r="BB116" s="123">
        <v>1.92</v>
      </c>
      <c r="BC116" s="106">
        <v>1.65</v>
      </c>
      <c r="BD116" s="108">
        <v>0.63</v>
      </c>
      <c r="BE116" s="107">
        <v>2.2200000000000002</v>
      </c>
      <c r="BF116" s="106">
        <v>2.33</v>
      </c>
      <c r="BG116" s="106">
        <v>3.6</v>
      </c>
      <c r="BH116" s="106">
        <v>3.17</v>
      </c>
      <c r="BI116" s="106">
        <v>3.11</v>
      </c>
      <c r="BJ116" s="8">
        <v>4.51</v>
      </c>
      <c r="BK116" s="7">
        <v>5.12</v>
      </c>
      <c r="BL116" s="9">
        <v>7.94</v>
      </c>
      <c r="BM116" s="4">
        <v>14.16</v>
      </c>
      <c r="BN116" s="4">
        <v>20.11</v>
      </c>
      <c r="BO116" s="4">
        <v>4.66</v>
      </c>
      <c r="BP116" s="26">
        <v>3.17</v>
      </c>
      <c r="BQ116" s="47">
        <v>0.8</v>
      </c>
      <c r="BR116" s="47">
        <v>0.9</v>
      </c>
      <c r="BS116" s="47">
        <v>1.37</v>
      </c>
      <c r="BT116" s="48">
        <v>1.25</v>
      </c>
      <c r="BU116" s="53">
        <v>1.25</v>
      </c>
      <c r="BV116" s="54">
        <v>1.37</v>
      </c>
      <c r="BW116" s="55">
        <v>1.99</v>
      </c>
      <c r="BX116" s="53">
        <v>4.6399999999999997</v>
      </c>
      <c r="BY116" s="53">
        <v>4.5599999999999996</v>
      </c>
      <c r="BZ116" s="53">
        <v>4.5</v>
      </c>
      <c r="CA116" s="7">
        <v>3.17</v>
      </c>
      <c r="CB116" s="8">
        <v>5.27</v>
      </c>
      <c r="CC116" s="7">
        <v>5.58</v>
      </c>
      <c r="CD116" s="9">
        <v>7.95</v>
      </c>
      <c r="CE116" s="4">
        <v>14.16</v>
      </c>
      <c r="CF116" s="4">
        <v>20.100000000000001</v>
      </c>
      <c r="CG116" s="16">
        <v>27.81</v>
      </c>
      <c r="CH116" s="38">
        <v>30.5</v>
      </c>
      <c r="CI116" s="23">
        <v>32.96</v>
      </c>
      <c r="CJ116" s="40">
        <v>36.200000000000003</v>
      </c>
      <c r="CK116" s="23">
        <v>36.94</v>
      </c>
      <c r="CL116" s="42">
        <v>37.229999999999997</v>
      </c>
      <c r="CM116" s="17">
        <v>39.53</v>
      </c>
      <c r="CN116" s="19">
        <v>40.19</v>
      </c>
      <c r="CO116" s="18">
        <v>40.14</v>
      </c>
      <c r="CP116" s="17">
        <v>39.15</v>
      </c>
      <c r="CQ116" s="17">
        <v>42.22</v>
      </c>
      <c r="CR116" s="17">
        <v>40.56</v>
      </c>
      <c r="CS116" s="17">
        <v>41.88</v>
      </c>
      <c r="CT116" s="19">
        <v>48.94</v>
      </c>
      <c r="CU116" s="17">
        <v>49.89</v>
      </c>
      <c r="CV116" s="20">
        <v>47.56</v>
      </c>
      <c r="CW116" s="16">
        <v>44.38</v>
      </c>
      <c r="CX116" s="16">
        <v>33.24</v>
      </c>
      <c r="CY116" s="16">
        <v>28.31</v>
      </c>
      <c r="CZ116" s="38">
        <v>31.8</v>
      </c>
      <c r="DA116" s="23">
        <v>33.47</v>
      </c>
      <c r="DB116" s="23">
        <v>36.270000000000003</v>
      </c>
      <c r="DC116" s="23">
        <v>37.71</v>
      </c>
      <c r="DD116" s="42">
        <v>38.01</v>
      </c>
      <c r="DE116" s="17">
        <v>39.4</v>
      </c>
      <c r="DF116" s="19">
        <v>40.619999999999997</v>
      </c>
      <c r="DG116" s="18">
        <v>40.619999999999997</v>
      </c>
      <c r="DH116" s="17">
        <v>39.64</v>
      </c>
      <c r="DI116" s="17">
        <v>43.83</v>
      </c>
      <c r="DJ116" s="17">
        <v>40.74</v>
      </c>
      <c r="DK116" s="17">
        <v>42.51</v>
      </c>
      <c r="DL116" s="19">
        <v>49.72</v>
      </c>
      <c r="DM116" s="17">
        <v>49.72</v>
      </c>
      <c r="DN116" s="20">
        <v>47.81</v>
      </c>
      <c r="DO116" s="16">
        <v>44.77</v>
      </c>
      <c r="DP116" s="16">
        <v>31.83</v>
      </c>
      <c r="DQ116" s="16">
        <v>4</v>
      </c>
      <c r="DR116" s="20">
        <v>6</v>
      </c>
      <c r="DS116" s="23">
        <v>3</v>
      </c>
      <c r="DT116" s="23">
        <v>2</v>
      </c>
      <c r="DU116" s="23">
        <v>2</v>
      </c>
      <c r="DV116" s="23">
        <v>-1</v>
      </c>
      <c r="DW116" s="17">
        <v>-8</v>
      </c>
      <c r="DX116" s="17">
        <v>-11</v>
      </c>
      <c r="DY116" s="17">
        <v>-13</v>
      </c>
      <c r="DZ116" s="17">
        <v>-17</v>
      </c>
      <c r="EA116" s="17">
        <v>-17</v>
      </c>
      <c r="EB116" s="17">
        <v>-23</v>
      </c>
      <c r="EC116" s="17">
        <v>-20</v>
      </c>
      <c r="ED116" s="17">
        <v>-15</v>
      </c>
      <c r="EE116" s="17">
        <v>-12</v>
      </c>
      <c r="EF116" s="20">
        <v>-10</v>
      </c>
      <c r="EG116" s="20">
        <v>-7</v>
      </c>
      <c r="EH116" s="20">
        <v>-4</v>
      </c>
      <c r="EJ116" s="129">
        <f t="shared" si="18"/>
        <v>-0.76000000000000023</v>
      </c>
      <c r="EK116" s="129">
        <f t="shared" si="19"/>
        <v>0</v>
      </c>
      <c r="EL116" s="129">
        <f t="shared" si="20"/>
        <v>1.5599999999999998</v>
      </c>
      <c r="EM116" s="129">
        <f t="shared" si="21"/>
        <v>0.72999999999999987</v>
      </c>
      <c r="EN116" s="129">
        <f t="shared" si="22"/>
        <v>0.55999999999999983</v>
      </c>
      <c r="EO116" s="129">
        <f t="shared" si="23"/>
        <v>0.66999999999999993</v>
      </c>
      <c r="EP116" s="129">
        <f t="shared" si="24"/>
        <v>0.39999999999999991</v>
      </c>
      <c r="EQ116" s="129">
        <f t="shared" si="25"/>
        <v>-0.7400000000000001</v>
      </c>
      <c r="ER116" s="129">
        <f t="shared" si="26"/>
        <v>0.2300000000000002</v>
      </c>
      <c r="ES116" s="129">
        <f t="shared" si="27"/>
        <v>-2.3099999999999996</v>
      </c>
      <c r="ET116" s="129">
        <f t="shared" si="28"/>
        <v>-0.95999999999999952</v>
      </c>
      <c r="EU116" s="129">
        <f t="shared" si="29"/>
        <v>-1.33</v>
      </c>
      <c r="EV116" s="129">
        <f t="shared" si="30"/>
        <v>-6.0000000000000053E-2</v>
      </c>
      <c r="EW116" s="129">
        <f t="shared" si="31"/>
        <v>-0.75999999999999979</v>
      </c>
      <c r="EX116" s="129">
        <f t="shared" si="32"/>
        <v>-0.45999999999999996</v>
      </c>
      <c r="EY116" s="129">
        <f t="shared" si="33"/>
        <v>-9.9999999999997868E-3</v>
      </c>
      <c r="EZ116" s="129">
        <f t="shared" si="34"/>
        <v>0</v>
      </c>
      <c r="FA116" s="51"/>
      <c r="FB116" s="51"/>
    </row>
    <row r="117" spans="1:160" ht="14">
      <c r="A117" s="2" t="s">
        <v>1373</v>
      </c>
      <c r="B117" s="2" t="s">
        <v>1666</v>
      </c>
      <c r="C117" s="2">
        <v>22</v>
      </c>
      <c r="D117" s="2">
        <v>9</v>
      </c>
      <c r="E117" s="2">
        <v>45432097</v>
      </c>
      <c r="F117" s="2" t="s">
        <v>91</v>
      </c>
      <c r="G117" s="1" t="s">
        <v>520</v>
      </c>
      <c r="H117" s="15" t="s">
        <v>95</v>
      </c>
      <c r="I117" s="1">
        <v>0</v>
      </c>
      <c r="J117" s="2">
        <v>162.19999999999999</v>
      </c>
      <c r="K117" s="2">
        <v>44.8</v>
      </c>
      <c r="L117" s="2" t="s">
        <v>167</v>
      </c>
      <c r="M117" s="2"/>
      <c r="N117" s="2"/>
      <c r="O117" s="2" t="s">
        <v>389</v>
      </c>
      <c r="P117" s="30"/>
      <c r="Q117" s="30"/>
      <c r="R117" s="30"/>
      <c r="S117" s="30"/>
      <c r="T117" s="51"/>
      <c r="U117" s="51"/>
      <c r="X117" s="2" t="s">
        <v>1374</v>
      </c>
      <c r="Y117" s="33"/>
      <c r="Z117" s="3" t="s">
        <v>137</v>
      </c>
      <c r="AA117" s="3">
        <v>24</v>
      </c>
      <c r="AB117" s="2">
        <v>13</v>
      </c>
      <c r="AC117" s="2">
        <v>8</v>
      </c>
      <c r="AE117" s="68"/>
      <c r="AF117" s="12" t="s">
        <v>138</v>
      </c>
      <c r="AG117" s="12">
        <v>45</v>
      </c>
      <c r="AH117" s="13">
        <v>26</v>
      </c>
      <c r="AI117" s="13">
        <v>25</v>
      </c>
      <c r="AJ117" s="13"/>
      <c r="AK117" s="34" t="s">
        <v>152</v>
      </c>
      <c r="AL117" s="2" t="s">
        <v>103</v>
      </c>
      <c r="AM117" s="2" t="s">
        <v>128</v>
      </c>
      <c r="AN117" s="2" t="s">
        <v>342</v>
      </c>
      <c r="AO117" s="2" t="s">
        <v>519</v>
      </c>
      <c r="AP117" s="2" t="s">
        <v>87</v>
      </c>
      <c r="AQ117" s="1" t="s">
        <v>242</v>
      </c>
      <c r="AR117" s="2" t="s">
        <v>89</v>
      </c>
      <c r="AS117" s="1" t="s">
        <v>108</v>
      </c>
      <c r="AT117" s="2" t="s">
        <v>93</v>
      </c>
      <c r="AU117" s="14" t="s">
        <v>521</v>
      </c>
      <c r="AV117" s="14">
        <v>1</v>
      </c>
      <c r="AW117" s="104">
        <v>4.6900000000000004</v>
      </c>
      <c r="AX117" s="105">
        <v>2.67</v>
      </c>
      <c r="AY117" s="115">
        <v>2.0499999999999998</v>
      </c>
      <c r="AZ117" s="107">
        <v>1.54</v>
      </c>
      <c r="BA117" s="106">
        <v>1.57</v>
      </c>
      <c r="BB117" s="108">
        <v>1.81</v>
      </c>
      <c r="BC117" s="106">
        <v>1.88</v>
      </c>
      <c r="BD117" s="108">
        <v>2.39</v>
      </c>
      <c r="BE117" s="107">
        <v>1.86</v>
      </c>
      <c r="BF117" s="106">
        <v>4.97</v>
      </c>
      <c r="BG117" s="106">
        <v>4.97</v>
      </c>
      <c r="BH117" s="106">
        <v>4.62</v>
      </c>
      <c r="BI117" s="106">
        <v>2.86</v>
      </c>
      <c r="BJ117" s="8">
        <v>4.24</v>
      </c>
      <c r="BK117" s="7">
        <v>4.97</v>
      </c>
      <c r="BL117" s="9">
        <v>7.5</v>
      </c>
      <c r="BM117" s="4">
        <v>13.75</v>
      </c>
      <c r="BN117" s="4">
        <v>18.86</v>
      </c>
      <c r="BO117" s="4">
        <v>4.0999999999999996</v>
      </c>
      <c r="BP117" s="37">
        <v>2.9</v>
      </c>
      <c r="BQ117" s="5">
        <v>1.94</v>
      </c>
      <c r="BR117" s="7">
        <v>1.5</v>
      </c>
      <c r="BS117" s="7">
        <v>1.57</v>
      </c>
      <c r="BT117" s="8">
        <v>2</v>
      </c>
      <c r="BU117" s="7">
        <v>2.27</v>
      </c>
      <c r="BV117" s="8">
        <v>2.29</v>
      </c>
      <c r="BW117" s="6">
        <v>2.63</v>
      </c>
      <c r="BX117" s="7">
        <v>4.41</v>
      </c>
      <c r="BY117" s="7">
        <v>6.51</v>
      </c>
      <c r="BZ117" s="7">
        <v>5.9</v>
      </c>
      <c r="CA117" s="7">
        <v>3.18</v>
      </c>
      <c r="CB117" s="8">
        <v>2.74</v>
      </c>
      <c r="CC117" s="7">
        <v>6.14</v>
      </c>
      <c r="CD117" s="9">
        <v>8.18</v>
      </c>
      <c r="CE117" s="4">
        <v>12.48</v>
      </c>
      <c r="CF117" s="4">
        <v>19.559999999999999</v>
      </c>
      <c r="CG117" s="16">
        <v>27.16</v>
      </c>
      <c r="CH117" s="38">
        <v>31.48</v>
      </c>
      <c r="CI117" s="23">
        <v>33.159999999999997</v>
      </c>
      <c r="CJ117" s="18">
        <v>35.43</v>
      </c>
      <c r="CK117" s="17">
        <v>34.86</v>
      </c>
      <c r="CL117" s="19">
        <v>37.880000000000003</v>
      </c>
      <c r="CM117" s="17">
        <v>37.08</v>
      </c>
      <c r="CN117" s="19">
        <v>37.31</v>
      </c>
      <c r="CO117" s="18">
        <v>38.75</v>
      </c>
      <c r="CP117" s="17">
        <v>38.020000000000003</v>
      </c>
      <c r="CQ117" s="17">
        <v>41.53</v>
      </c>
      <c r="CR117" s="17">
        <v>44.23</v>
      </c>
      <c r="CS117" s="17">
        <v>47.89</v>
      </c>
      <c r="CT117" s="19">
        <v>47.99</v>
      </c>
      <c r="CU117" s="17">
        <v>50.47</v>
      </c>
      <c r="CV117" s="20">
        <v>47.05</v>
      </c>
      <c r="CW117" s="16">
        <v>44.9</v>
      </c>
      <c r="CX117" s="16">
        <v>39.31</v>
      </c>
      <c r="CY117" s="16">
        <v>26.46</v>
      </c>
      <c r="CZ117" s="38">
        <v>30.57</v>
      </c>
      <c r="DA117" s="23">
        <v>32.229999999999997</v>
      </c>
      <c r="DB117" s="17">
        <v>34.229999999999997</v>
      </c>
      <c r="DC117" s="17">
        <v>34.86</v>
      </c>
      <c r="DD117" s="19">
        <v>36.68</v>
      </c>
      <c r="DE117" s="17">
        <v>36.76</v>
      </c>
      <c r="DF117" s="19">
        <v>37.31</v>
      </c>
      <c r="DG117" s="18">
        <v>37.74</v>
      </c>
      <c r="DH117" s="17">
        <v>38.049999999999997</v>
      </c>
      <c r="DI117" s="17">
        <v>41.06</v>
      </c>
      <c r="DJ117" s="17">
        <v>43.97</v>
      </c>
      <c r="DK117" s="17">
        <v>46.53</v>
      </c>
      <c r="DL117" s="19">
        <v>47.75</v>
      </c>
      <c r="DM117" s="17">
        <v>50.53</v>
      </c>
      <c r="DN117" s="20">
        <v>46.99</v>
      </c>
      <c r="DO117" s="16">
        <v>44.27</v>
      </c>
      <c r="DP117" s="16">
        <v>37.909999999999997</v>
      </c>
      <c r="DQ117" s="16">
        <v>4</v>
      </c>
      <c r="DR117" s="20">
        <v>3</v>
      </c>
      <c r="DS117" s="23">
        <v>3</v>
      </c>
      <c r="DT117" s="17">
        <v>2</v>
      </c>
      <c r="DU117" s="17">
        <v>2</v>
      </c>
      <c r="DV117" s="17">
        <v>0</v>
      </c>
      <c r="DW117" s="17">
        <v>-1</v>
      </c>
      <c r="DX117" s="17">
        <v>0</v>
      </c>
      <c r="DY117" s="17">
        <v>5</v>
      </c>
      <c r="DZ117" s="17">
        <v>8</v>
      </c>
      <c r="EA117" s="17">
        <v>12</v>
      </c>
      <c r="EB117" s="17">
        <v>18</v>
      </c>
      <c r="EC117" s="17">
        <v>23</v>
      </c>
      <c r="ED117" s="17">
        <v>20</v>
      </c>
      <c r="EE117" s="17">
        <v>15</v>
      </c>
      <c r="EF117" s="20">
        <v>6</v>
      </c>
      <c r="EG117" s="20">
        <v>4</v>
      </c>
      <c r="EH117" s="20">
        <v>4</v>
      </c>
      <c r="EJ117" s="129">
        <f t="shared" si="18"/>
        <v>0.59000000000000075</v>
      </c>
      <c r="EK117" s="129">
        <f t="shared" si="19"/>
        <v>-0.22999999999999998</v>
      </c>
      <c r="EL117" s="129">
        <f t="shared" si="20"/>
        <v>0.10999999999999988</v>
      </c>
      <c r="EM117" s="129">
        <f t="shared" si="21"/>
        <v>4.0000000000000036E-2</v>
      </c>
      <c r="EN117" s="129">
        <f t="shared" si="22"/>
        <v>0</v>
      </c>
      <c r="EO117" s="129">
        <f t="shared" si="23"/>
        <v>-0.18999999999999995</v>
      </c>
      <c r="EP117" s="129">
        <f t="shared" si="24"/>
        <v>-0.39000000000000012</v>
      </c>
      <c r="EQ117" s="129">
        <f t="shared" si="25"/>
        <v>0.10000000000000009</v>
      </c>
      <c r="ER117" s="129">
        <f t="shared" si="26"/>
        <v>-0.7699999999999998</v>
      </c>
      <c r="ES117" s="129">
        <f t="shared" si="27"/>
        <v>0.55999999999999961</v>
      </c>
      <c r="ET117" s="129">
        <f t="shared" si="28"/>
        <v>-1.54</v>
      </c>
      <c r="EU117" s="129">
        <f t="shared" si="29"/>
        <v>-1.2800000000000002</v>
      </c>
      <c r="EV117" s="129">
        <f t="shared" si="30"/>
        <v>-0.32000000000000028</v>
      </c>
      <c r="EW117" s="129">
        <f t="shared" si="31"/>
        <v>1.5</v>
      </c>
      <c r="EX117" s="129">
        <f t="shared" si="32"/>
        <v>-1.17</v>
      </c>
      <c r="EY117" s="129">
        <f t="shared" si="33"/>
        <v>-0.67999999999999972</v>
      </c>
      <c r="EZ117" s="129">
        <f t="shared" si="34"/>
        <v>1.2699999999999996</v>
      </c>
      <c r="FA117" s="51"/>
      <c r="FB117" s="51"/>
    </row>
    <row r="118" spans="1:160" ht="14">
      <c r="A118" s="2" t="s">
        <v>1271</v>
      </c>
      <c r="B118" s="2" t="s">
        <v>1666</v>
      </c>
      <c r="C118" s="2">
        <v>21</v>
      </c>
      <c r="D118" s="2">
        <v>2</v>
      </c>
      <c r="E118" s="2">
        <v>53138303</v>
      </c>
      <c r="F118" s="2" t="s">
        <v>91</v>
      </c>
      <c r="G118" s="1" t="s">
        <v>132</v>
      </c>
      <c r="H118" s="15" t="s">
        <v>95</v>
      </c>
      <c r="I118" s="1">
        <v>0</v>
      </c>
      <c r="J118" s="2">
        <v>159</v>
      </c>
      <c r="K118" s="2">
        <v>49</v>
      </c>
      <c r="L118" s="2" t="s">
        <v>167</v>
      </c>
      <c r="M118" s="2"/>
      <c r="N118" s="2"/>
      <c r="O118" s="2" t="s">
        <v>389</v>
      </c>
      <c r="P118" s="30" t="s">
        <v>168</v>
      </c>
      <c r="Q118" s="30"/>
      <c r="R118" s="30"/>
      <c r="S118" s="30"/>
      <c r="X118" s="2" t="s">
        <v>1272</v>
      </c>
      <c r="Y118" s="2"/>
      <c r="Z118" s="3" t="s">
        <v>64</v>
      </c>
      <c r="AA118" s="3">
        <v>23</v>
      </c>
      <c r="AB118" s="2">
        <v>17</v>
      </c>
      <c r="AC118" s="2">
        <v>11</v>
      </c>
      <c r="AE118" s="68"/>
      <c r="AF118" s="3" t="s">
        <v>126</v>
      </c>
      <c r="AG118" s="3">
        <v>48</v>
      </c>
      <c r="AH118" s="2">
        <v>42</v>
      </c>
      <c r="AI118" s="2">
        <v>22</v>
      </c>
      <c r="AJ118" s="2"/>
      <c r="AK118" s="33" t="s">
        <v>180</v>
      </c>
      <c r="AL118" s="2" t="s">
        <v>127</v>
      </c>
      <c r="AM118" s="2" t="s">
        <v>128</v>
      </c>
      <c r="AN118" s="2" t="s">
        <v>129</v>
      </c>
      <c r="AO118" s="2" t="s">
        <v>130</v>
      </c>
      <c r="AP118" s="2" t="s">
        <v>87</v>
      </c>
      <c r="AQ118" s="1" t="s">
        <v>131</v>
      </c>
      <c r="AR118" s="2" t="s">
        <v>89</v>
      </c>
      <c r="AS118" s="1" t="s">
        <v>131</v>
      </c>
      <c r="AT118" s="2" t="s">
        <v>93</v>
      </c>
      <c r="AU118" s="14" t="s">
        <v>133</v>
      </c>
      <c r="AV118" s="14">
        <v>1</v>
      </c>
      <c r="AW118" s="104">
        <v>3.33</v>
      </c>
      <c r="AX118" s="114">
        <v>2.95</v>
      </c>
      <c r="AY118" s="115">
        <v>2.36</v>
      </c>
      <c r="AZ118" s="114">
        <v>2.2799999999999998</v>
      </c>
      <c r="BA118" s="106">
        <v>0</v>
      </c>
      <c r="BB118" s="108">
        <v>0.88</v>
      </c>
      <c r="BC118" s="106">
        <v>1.74</v>
      </c>
      <c r="BD118" s="108">
        <v>1.88</v>
      </c>
      <c r="BE118" s="107">
        <v>2.44</v>
      </c>
      <c r="BF118" s="106">
        <v>3.13</v>
      </c>
      <c r="BG118" s="106">
        <v>3.39</v>
      </c>
      <c r="BH118" s="106">
        <v>4.78</v>
      </c>
      <c r="BI118" s="106">
        <v>2.2000000000000002</v>
      </c>
      <c r="BJ118" s="8">
        <v>2.36</v>
      </c>
      <c r="BK118" s="7">
        <v>3.87</v>
      </c>
      <c r="BL118" s="9">
        <v>4.75</v>
      </c>
      <c r="BM118" s="4">
        <v>10.57</v>
      </c>
      <c r="BN118" s="4">
        <v>13.19</v>
      </c>
      <c r="BO118" s="4">
        <v>4.33</v>
      </c>
      <c r="BP118" s="39">
        <v>2.34</v>
      </c>
      <c r="BQ118" s="5">
        <v>1.96</v>
      </c>
      <c r="BR118" s="5">
        <v>1.9</v>
      </c>
      <c r="BS118" s="7">
        <v>2.39</v>
      </c>
      <c r="BT118" s="8">
        <v>3.12</v>
      </c>
      <c r="BU118" s="7">
        <v>2.44</v>
      </c>
      <c r="BV118" s="8">
        <v>2.12</v>
      </c>
      <c r="BW118" s="6">
        <v>2.14</v>
      </c>
      <c r="BX118" s="7">
        <v>3.17</v>
      </c>
      <c r="BY118" s="7">
        <v>3.5</v>
      </c>
      <c r="BZ118" s="7">
        <v>3.38</v>
      </c>
      <c r="CA118" s="7">
        <v>0</v>
      </c>
      <c r="CB118" s="8">
        <v>0.96</v>
      </c>
      <c r="CC118" s="7">
        <v>2.78</v>
      </c>
      <c r="CD118" s="9">
        <v>3.28</v>
      </c>
      <c r="CE118" s="4">
        <v>9.5500000000000007</v>
      </c>
      <c r="CF118" s="4">
        <v>12.8</v>
      </c>
      <c r="CG118" s="16">
        <v>28.29</v>
      </c>
      <c r="CH118" s="40">
        <v>31.87</v>
      </c>
      <c r="CI118" s="23">
        <v>33.43</v>
      </c>
      <c r="CJ118" s="40">
        <v>34.979999999999997</v>
      </c>
      <c r="CK118" s="17">
        <v>37.25</v>
      </c>
      <c r="CL118" s="19">
        <v>37.47</v>
      </c>
      <c r="CM118" s="17">
        <v>38.36</v>
      </c>
      <c r="CN118" s="19">
        <v>39.119999999999997</v>
      </c>
      <c r="CO118" s="18">
        <v>38.380000000000003</v>
      </c>
      <c r="CP118" s="17">
        <v>40.21</v>
      </c>
      <c r="CQ118" s="17">
        <v>40.32</v>
      </c>
      <c r="CR118" s="17">
        <v>42.25</v>
      </c>
      <c r="CS118" s="17">
        <v>43.41</v>
      </c>
      <c r="CT118" s="19">
        <v>46.34</v>
      </c>
      <c r="CU118" s="17">
        <v>48.71</v>
      </c>
      <c r="CV118" s="20">
        <v>47.55</v>
      </c>
      <c r="CW118" s="16">
        <v>45.9</v>
      </c>
      <c r="CX118" s="16">
        <v>46.59</v>
      </c>
      <c r="CY118" s="16">
        <v>28.1</v>
      </c>
      <c r="CZ118" s="40">
        <v>30.24</v>
      </c>
      <c r="DA118" s="23">
        <v>33.409999999999997</v>
      </c>
      <c r="DB118" s="23">
        <v>34.22</v>
      </c>
      <c r="DC118" s="17">
        <v>37.79</v>
      </c>
      <c r="DD118" s="19">
        <v>38.479999999999997</v>
      </c>
      <c r="DE118" s="17">
        <v>38.380000000000003</v>
      </c>
      <c r="DF118" s="19">
        <v>39.200000000000003</v>
      </c>
      <c r="DG118" s="18">
        <v>38.92</v>
      </c>
      <c r="DH118" s="17">
        <v>40.33</v>
      </c>
      <c r="DI118" s="17">
        <v>39.380000000000003</v>
      </c>
      <c r="DJ118" s="17">
        <v>42.04</v>
      </c>
      <c r="DK118" s="17">
        <v>43.06</v>
      </c>
      <c r="DL118" s="19">
        <v>46.11</v>
      </c>
      <c r="DM118" s="17">
        <v>49.31</v>
      </c>
      <c r="DN118" s="20">
        <v>48.33</v>
      </c>
      <c r="DO118" s="16">
        <v>45.04</v>
      </c>
      <c r="DP118" s="16">
        <v>46.83</v>
      </c>
      <c r="DQ118" s="16">
        <v>3</v>
      </c>
      <c r="DR118" s="23">
        <v>2</v>
      </c>
      <c r="DS118" s="23">
        <v>2</v>
      </c>
      <c r="DT118" s="23">
        <v>4</v>
      </c>
      <c r="DU118" s="17">
        <v>3</v>
      </c>
      <c r="DV118" s="17">
        <v>3</v>
      </c>
      <c r="DW118" s="17">
        <v>3</v>
      </c>
      <c r="DX118" s="17">
        <v>6</v>
      </c>
      <c r="DY118" s="17">
        <v>11</v>
      </c>
      <c r="DZ118" s="17">
        <v>15</v>
      </c>
      <c r="EA118" s="17">
        <v>23</v>
      </c>
      <c r="EB118" s="17">
        <v>28</v>
      </c>
      <c r="EC118" s="17">
        <v>26</v>
      </c>
      <c r="ED118" s="17">
        <v>23</v>
      </c>
      <c r="EE118" s="17">
        <v>14</v>
      </c>
      <c r="EF118" s="20">
        <v>6</v>
      </c>
      <c r="EG118" s="20">
        <v>1</v>
      </c>
      <c r="EH118" s="20">
        <v>0</v>
      </c>
      <c r="EJ118" s="129">
        <f t="shared" si="18"/>
        <v>-1</v>
      </c>
      <c r="EK118" s="129">
        <f t="shared" si="19"/>
        <v>0.61000000000000032</v>
      </c>
      <c r="EL118" s="129">
        <f t="shared" si="20"/>
        <v>0.39999999999999991</v>
      </c>
      <c r="EM118" s="129">
        <f t="shared" si="21"/>
        <v>0.37999999999999989</v>
      </c>
      <c r="EN118" s="129">
        <f t="shared" si="22"/>
        <v>-2.39</v>
      </c>
      <c r="EO118" s="129">
        <f t="shared" si="23"/>
        <v>-2.2400000000000002</v>
      </c>
      <c r="EP118" s="129">
        <f t="shared" si="24"/>
        <v>-0.7</v>
      </c>
      <c r="EQ118" s="129">
        <f t="shared" si="25"/>
        <v>-0.24000000000000021</v>
      </c>
      <c r="ER118" s="129">
        <f t="shared" si="26"/>
        <v>0.29999999999999982</v>
      </c>
      <c r="ES118" s="129">
        <f t="shared" si="27"/>
        <v>-4.0000000000000036E-2</v>
      </c>
      <c r="ET118" s="129">
        <f t="shared" si="28"/>
        <v>-0.10999999999999988</v>
      </c>
      <c r="EU118" s="129">
        <f t="shared" si="29"/>
        <v>1.4000000000000004</v>
      </c>
      <c r="EV118" s="129">
        <f t="shared" si="30"/>
        <v>2.2000000000000002</v>
      </c>
      <c r="EW118" s="129">
        <f t="shared" si="31"/>
        <v>1.4</v>
      </c>
      <c r="EX118" s="129">
        <f t="shared" si="32"/>
        <v>1.0900000000000003</v>
      </c>
      <c r="EY118" s="129">
        <f t="shared" si="33"/>
        <v>1.4700000000000002</v>
      </c>
      <c r="EZ118" s="129">
        <f t="shared" si="34"/>
        <v>1.0199999999999996</v>
      </c>
    </row>
    <row r="119" spans="1:160" ht="14">
      <c r="A119" s="2" t="s">
        <v>822</v>
      </c>
      <c r="B119" s="2" t="s">
        <v>1667</v>
      </c>
      <c r="C119" s="2">
        <v>20</v>
      </c>
      <c r="D119" s="2">
        <v>0</v>
      </c>
      <c r="E119" s="2">
        <v>49224368</v>
      </c>
      <c r="F119" s="2" t="s">
        <v>91</v>
      </c>
      <c r="G119" s="1" t="s">
        <v>828</v>
      </c>
      <c r="H119" s="13" t="s">
        <v>95</v>
      </c>
      <c r="I119" s="1">
        <v>0</v>
      </c>
      <c r="J119" s="2">
        <v>166.5</v>
      </c>
      <c r="K119" s="2">
        <v>68.8</v>
      </c>
      <c r="L119" s="2" t="s">
        <v>167</v>
      </c>
      <c r="M119" s="2"/>
      <c r="N119" s="2"/>
      <c r="O119" s="2" t="s">
        <v>825</v>
      </c>
      <c r="P119" s="30"/>
      <c r="Q119" s="30"/>
      <c r="R119" s="30"/>
      <c r="S119" s="30"/>
      <c r="T119" s="51"/>
      <c r="U119" s="51"/>
      <c r="X119" s="2" t="s">
        <v>280</v>
      </c>
      <c r="Y119" s="68"/>
      <c r="Z119" s="3" t="s">
        <v>826</v>
      </c>
      <c r="AA119" s="3">
        <v>29</v>
      </c>
      <c r="AB119" s="2">
        <v>28</v>
      </c>
      <c r="AC119" s="2">
        <v>23</v>
      </c>
      <c r="AE119" s="33" t="s">
        <v>107</v>
      </c>
      <c r="AF119" s="12" t="s">
        <v>704</v>
      </c>
      <c r="AG119" s="12">
        <v>51</v>
      </c>
      <c r="AH119" s="13">
        <v>40</v>
      </c>
      <c r="AI119" s="13">
        <v>28</v>
      </c>
      <c r="AJ119" s="13"/>
      <c r="AK119" s="34" t="s">
        <v>90</v>
      </c>
      <c r="AL119" s="2" t="s">
        <v>83</v>
      </c>
      <c r="AM119" s="2" t="s">
        <v>827</v>
      </c>
      <c r="AN119" s="2" t="s">
        <v>281</v>
      </c>
      <c r="AO119" s="2" t="s">
        <v>353</v>
      </c>
      <c r="AP119" s="2" t="s">
        <v>87</v>
      </c>
      <c r="AQ119" s="1"/>
      <c r="AR119" s="2" t="s">
        <v>89</v>
      </c>
      <c r="AS119" s="1"/>
      <c r="AT119" s="2" t="s">
        <v>93</v>
      </c>
      <c r="AU119" s="14" t="s">
        <v>753</v>
      </c>
      <c r="AV119" s="14">
        <v>1</v>
      </c>
      <c r="AW119" s="104">
        <v>4.7300000000000004</v>
      </c>
      <c r="AX119" s="105">
        <v>3.67</v>
      </c>
      <c r="AY119" s="109">
        <v>3.14</v>
      </c>
      <c r="AZ119" s="107">
        <v>3.11</v>
      </c>
      <c r="BA119" s="106">
        <v>2.0499999999999998</v>
      </c>
      <c r="BB119" s="108">
        <v>1.02</v>
      </c>
      <c r="BC119" s="106">
        <v>0.62</v>
      </c>
      <c r="BD119" s="108">
        <v>2.25</v>
      </c>
      <c r="BE119" s="107">
        <v>3.73</v>
      </c>
      <c r="BF119" s="106">
        <v>5.75</v>
      </c>
      <c r="BG119" s="106">
        <v>5.9</v>
      </c>
      <c r="BH119" s="106">
        <v>4.76</v>
      </c>
      <c r="BI119" s="106">
        <v>4.3899999999999997</v>
      </c>
      <c r="BJ119" s="8">
        <v>5.22</v>
      </c>
      <c r="BK119" s="7">
        <v>7.35</v>
      </c>
      <c r="BL119" s="9">
        <v>10.01</v>
      </c>
      <c r="BM119" s="4">
        <v>16.21</v>
      </c>
      <c r="BN119" s="4">
        <v>17.48</v>
      </c>
      <c r="BO119" s="4">
        <v>3.9</v>
      </c>
      <c r="BP119" s="26">
        <v>2.72</v>
      </c>
      <c r="BQ119" s="25">
        <v>3.27</v>
      </c>
      <c r="BR119" s="53">
        <v>1.88</v>
      </c>
      <c r="BS119" s="53">
        <v>2.61</v>
      </c>
      <c r="BT119" s="54">
        <v>3.73</v>
      </c>
      <c r="BU119" s="53">
        <v>3.85</v>
      </c>
      <c r="BV119" s="54">
        <v>4.29</v>
      </c>
      <c r="BW119" s="55">
        <v>5.73</v>
      </c>
      <c r="BX119" s="53">
        <v>4.9000000000000004</v>
      </c>
      <c r="BY119" s="53">
        <v>5.22</v>
      </c>
      <c r="BZ119" s="53">
        <v>3.34</v>
      </c>
      <c r="CA119" s="7">
        <v>6.73</v>
      </c>
      <c r="CB119" s="8">
        <v>6.58</v>
      </c>
      <c r="CC119" s="7">
        <v>8.2899999999999991</v>
      </c>
      <c r="CD119" s="9">
        <v>9.32</v>
      </c>
      <c r="CE119" s="4">
        <v>13.19</v>
      </c>
      <c r="CF119" s="4">
        <v>18.28</v>
      </c>
      <c r="CG119" s="16">
        <v>29.33</v>
      </c>
      <c r="CH119" s="38">
        <v>32.54</v>
      </c>
      <c r="CI119" s="20">
        <v>36.270000000000003</v>
      </c>
      <c r="CJ119" s="18">
        <v>37.28</v>
      </c>
      <c r="CK119" s="17">
        <v>39.26</v>
      </c>
      <c r="CL119" s="19">
        <v>39.130000000000003</v>
      </c>
      <c r="CM119" s="17">
        <v>40.770000000000003</v>
      </c>
      <c r="CN119" s="19">
        <v>40.729999999999997</v>
      </c>
      <c r="CO119" s="18">
        <v>40.61</v>
      </c>
      <c r="CP119" s="17">
        <v>40.14</v>
      </c>
      <c r="CQ119" s="17">
        <v>42.23</v>
      </c>
      <c r="CR119" s="17">
        <v>42.65</v>
      </c>
      <c r="CS119" s="17">
        <v>44.76</v>
      </c>
      <c r="CT119" s="19">
        <v>46.36</v>
      </c>
      <c r="CU119" s="17">
        <v>50.44</v>
      </c>
      <c r="CV119" s="20">
        <v>47.36</v>
      </c>
      <c r="CW119" s="16">
        <v>46.44</v>
      </c>
      <c r="CX119" s="16">
        <v>46.4</v>
      </c>
      <c r="CY119" s="16">
        <v>29.34</v>
      </c>
      <c r="CZ119" s="38">
        <v>32.29</v>
      </c>
      <c r="DA119" s="20">
        <v>36.89</v>
      </c>
      <c r="DB119" s="17">
        <v>37.36</v>
      </c>
      <c r="DC119" s="17">
        <v>38.590000000000003</v>
      </c>
      <c r="DD119" s="19">
        <v>38.76</v>
      </c>
      <c r="DE119" s="17">
        <v>40.35</v>
      </c>
      <c r="DF119" s="19">
        <v>40.630000000000003</v>
      </c>
      <c r="DG119" s="18">
        <v>40.98</v>
      </c>
      <c r="DH119" s="17">
        <v>41.38</v>
      </c>
      <c r="DI119" s="17">
        <v>42.71</v>
      </c>
      <c r="DJ119" s="17">
        <v>42.59</v>
      </c>
      <c r="DK119" s="17">
        <v>44.85</v>
      </c>
      <c r="DL119" s="19">
        <v>46.64</v>
      </c>
      <c r="DM119" s="17">
        <v>50.32</v>
      </c>
      <c r="DN119" s="20">
        <v>47.17</v>
      </c>
      <c r="DO119" s="16">
        <v>47.16</v>
      </c>
      <c r="DP119" s="16">
        <v>45.34</v>
      </c>
      <c r="DQ119" s="16">
        <v>0</v>
      </c>
      <c r="DR119" s="20">
        <v>0</v>
      </c>
      <c r="DS119" s="20">
        <v>0</v>
      </c>
      <c r="DT119" s="17">
        <v>-1</v>
      </c>
      <c r="DU119" s="17">
        <v>-5</v>
      </c>
      <c r="DV119" s="17">
        <v>-7</v>
      </c>
      <c r="DW119" s="17">
        <v>-5</v>
      </c>
      <c r="DX119" s="17">
        <v>-1</v>
      </c>
      <c r="DY119" s="17">
        <v>4</v>
      </c>
      <c r="DZ119" s="17">
        <v>8</v>
      </c>
      <c r="EA119" s="17">
        <v>14</v>
      </c>
      <c r="EB119" s="17">
        <v>16</v>
      </c>
      <c r="EC119" s="17">
        <v>16</v>
      </c>
      <c r="ED119" s="17">
        <v>11</v>
      </c>
      <c r="EE119" s="17">
        <v>9</v>
      </c>
      <c r="EF119" s="20">
        <v>4</v>
      </c>
      <c r="EG119" s="20">
        <v>5</v>
      </c>
      <c r="EH119" s="20">
        <v>4</v>
      </c>
      <c r="EJ119" s="129">
        <f t="shared" si="18"/>
        <v>0.83000000000000052</v>
      </c>
      <c r="EK119" s="129">
        <f t="shared" si="19"/>
        <v>0.94999999999999973</v>
      </c>
      <c r="EL119" s="129">
        <f t="shared" si="20"/>
        <v>-0.12999999999999989</v>
      </c>
      <c r="EM119" s="129">
        <f t="shared" si="21"/>
        <v>1.23</v>
      </c>
      <c r="EN119" s="129">
        <f t="shared" si="22"/>
        <v>-0.56000000000000005</v>
      </c>
      <c r="EO119" s="129">
        <f t="shared" si="23"/>
        <v>-2.71</v>
      </c>
      <c r="EP119" s="129">
        <f t="shared" si="24"/>
        <v>-3.23</v>
      </c>
      <c r="EQ119" s="129">
        <f t="shared" si="25"/>
        <v>-2.04</v>
      </c>
      <c r="ER119" s="129">
        <f t="shared" si="26"/>
        <v>-2.0000000000000004</v>
      </c>
      <c r="ES119" s="129">
        <f t="shared" si="27"/>
        <v>0.84999999999999964</v>
      </c>
      <c r="ET119" s="129">
        <f t="shared" si="28"/>
        <v>0.6800000000000006</v>
      </c>
      <c r="EU119" s="129">
        <f t="shared" si="29"/>
        <v>1.42</v>
      </c>
      <c r="EV119" s="129">
        <f t="shared" si="30"/>
        <v>-2.3400000000000007</v>
      </c>
      <c r="EW119" s="129">
        <f t="shared" si="31"/>
        <v>-1.3600000000000003</v>
      </c>
      <c r="EX119" s="129">
        <f t="shared" si="32"/>
        <v>-0.9399999999999995</v>
      </c>
      <c r="EY119" s="129">
        <f t="shared" si="33"/>
        <v>0.6899999999999995</v>
      </c>
      <c r="EZ119" s="129">
        <f t="shared" si="34"/>
        <v>3.0200000000000014</v>
      </c>
      <c r="FA119" s="51"/>
      <c r="FB119" s="51"/>
    </row>
    <row r="120" spans="1:160" ht="14">
      <c r="A120" s="2" t="s">
        <v>1013</v>
      </c>
      <c r="B120" s="2" t="s">
        <v>1666</v>
      </c>
      <c r="C120" s="2">
        <v>13</v>
      </c>
      <c r="D120" s="2">
        <v>9</v>
      </c>
      <c r="E120" s="2">
        <v>51670887</v>
      </c>
      <c r="F120" s="2" t="s">
        <v>91</v>
      </c>
      <c r="G120" s="1" t="s">
        <v>814</v>
      </c>
      <c r="H120" s="14"/>
      <c r="I120" s="1"/>
      <c r="J120" s="2">
        <v>153.1</v>
      </c>
      <c r="K120" s="2">
        <v>36.299999999999997</v>
      </c>
      <c r="L120" s="2" t="s">
        <v>167</v>
      </c>
      <c r="M120" s="2"/>
      <c r="N120" s="2" t="s">
        <v>238</v>
      </c>
      <c r="O120" s="2" t="s">
        <v>279</v>
      </c>
      <c r="P120" s="30"/>
      <c r="Q120" s="30"/>
      <c r="R120" s="30"/>
      <c r="S120" s="30"/>
      <c r="T120" s="51"/>
      <c r="U120" s="51"/>
      <c r="X120" s="2" t="s">
        <v>280</v>
      </c>
      <c r="Y120" s="68"/>
      <c r="Z120" s="3" t="s">
        <v>551</v>
      </c>
      <c r="AA120" s="3">
        <v>25</v>
      </c>
      <c r="AB120" s="2">
        <v>21</v>
      </c>
      <c r="AC120" s="2">
        <v>10</v>
      </c>
      <c r="AE120" s="33" t="s">
        <v>487</v>
      </c>
      <c r="AF120" s="12" t="s">
        <v>126</v>
      </c>
      <c r="AG120" s="12">
        <v>51</v>
      </c>
      <c r="AH120" s="13">
        <v>43</v>
      </c>
      <c r="AI120" s="13">
        <v>20</v>
      </c>
      <c r="AJ120" s="13"/>
      <c r="AK120" s="34" t="s">
        <v>152</v>
      </c>
      <c r="AL120" s="2" t="s">
        <v>83</v>
      </c>
      <c r="AM120" s="2" t="s">
        <v>178</v>
      </c>
      <c r="AN120" s="2" t="s">
        <v>140</v>
      </c>
      <c r="AO120" s="2" t="s">
        <v>1017</v>
      </c>
      <c r="AP120" s="2" t="s">
        <v>87</v>
      </c>
      <c r="AQ120" s="1"/>
      <c r="AR120" s="2" t="s">
        <v>89</v>
      </c>
      <c r="AS120" s="1"/>
      <c r="AT120" s="2" t="s">
        <v>93</v>
      </c>
      <c r="AU120" s="14" t="s">
        <v>1018</v>
      </c>
      <c r="AV120" s="14">
        <v>1</v>
      </c>
      <c r="AW120" s="104">
        <v>2.11</v>
      </c>
      <c r="AX120" s="105">
        <v>3.23</v>
      </c>
      <c r="AY120" s="109">
        <v>1.89</v>
      </c>
      <c r="AZ120" s="105">
        <v>1.93</v>
      </c>
      <c r="BA120" s="106">
        <v>1.1200000000000001</v>
      </c>
      <c r="BB120" s="108">
        <v>1.51</v>
      </c>
      <c r="BC120" s="106">
        <v>2.29</v>
      </c>
      <c r="BD120" s="108">
        <v>2.29</v>
      </c>
      <c r="BE120" s="107">
        <v>3.14</v>
      </c>
      <c r="BF120" s="106">
        <v>3.66</v>
      </c>
      <c r="BG120" s="106">
        <v>4.5</v>
      </c>
      <c r="BH120" s="106">
        <v>6.44</v>
      </c>
      <c r="BI120" s="106">
        <v>2.68</v>
      </c>
      <c r="BJ120" s="8">
        <v>1.17</v>
      </c>
      <c r="BK120" s="7">
        <v>3.98</v>
      </c>
      <c r="BL120" s="9">
        <v>5.15</v>
      </c>
      <c r="BM120" s="4">
        <v>10.130000000000001</v>
      </c>
      <c r="BN120" s="4">
        <v>14.9</v>
      </c>
      <c r="BO120" s="4">
        <v>2.21</v>
      </c>
      <c r="BP120" s="26">
        <v>2.12</v>
      </c>
      <c r="BQ120" s="25">
        <v>2.2400000000000002</v>
      </c>
      <c r="BR120" s="25">
        <v>2.08</v>
      </c>
      <c r="BS120" s="53">
        <v>1.51</v>
      </c>
      <c r="BT120" s="54">
        <v>2.12</v>
      </c>
      <c r="BU120" s="53">
        <v>2.76</v>
      </c>
      <c r="BV120" s="54">
        <v>2.8</v>
      </c>
      <c r="BW120" s="55">
        <v>3.18</v>
      </c>
      <c r="BX120" s="53">
        <v>4.41</v>
      </c>
      <c r="BY120" s="53">
        <v>4.03</v>
      </c>
      <c r="BZ120" s="53">
        <v>4.24</v>
      </c>
      <c r="CA120" s="7">
        <v>3.26</v>
      </c>
      <c r="CB120" s="8">
        <v>2.82</v>
      </c>
      <c r="CC120" s="7">
        <v>3.38</v>
      </c>
      <c r="CD120" s="9">
        <v>4.1100000000000003</v>
      </c>
      <c r="CE120" s="4">
        <v>9.74</v>
      </c>
      <c r="CF120" s="4">
        <v>14.42</v>
      </c>
      <c r="CG120" s="16">
        <v>25.62</v>
      </c>
      <c r="CH120" s="38">
        <v>26.44</v>
      </c>
      <c r="CI120" s="20">
        <v>30.1</v>
      </c>
      <c r="CJ120" s="38">
        <v>32.6</v>
      </c>
      <c r="CK120" s="17">
        <v>33.340000000000003</v>
      </c>
      <c r="CL120" s="19">
        <v>34.29</v>
      </c>
      <c r="CM120" s="17">
        <v>35.81</v>
      </c>
      <c r="CN120" s="19">
        <v>35.56</v>
      </c>
      <c r="CO120" s="18">
        <v>35.65</v>
      </c>
      <c r="CP120" s="17">
        <v>37.200000000000003</v>
      </c>
      <c r="CQ120" s="17">
        <v>38.840000000000003</v>
      </c>
      <c r="CR120" s="17">
        <v>38.61</v>
      </c>
      <c r="CS120" s="17">
        <v>40.29</v>
      </c>
      <c r="CT120" s="19">
        <v>39.51</v>
      </c>
      <c r="CU120" s="17">
        <v>40.82</v>
      </c>
      <c r="CV120" s="20">
        <v>40.619999999999997</v>
      </c>
      <c r="CW120" s="16">
        <v>39.68</v>
      </c>
      <c r="CX120" s="16">
        <v>38.08</v>
      </c>
      <c r="CY120" s="16">
        <v>25.29</v>
      </c>
      <c r="CZ120" s="38">
        <v>26.58</v>
      </c>
      <c r="DA120" s="20">
        <v>30.25</v>
      </c>
      <c r="DB120" s="20">
        <v>32.44</v>
      </c>
      <c r="DC120" s="17">
        <v>33.630000000000003</v>
      </c>
      <c r="DD120" s="19">
        <v>34.32</v>
      </c>
      <c r="DE120" s="17">
        <v>35.28</v>
      </c>
      <c r="DF120" s="19">
        <v>35.729999999999997</v>
      </c>
      <c r="DG120" s="18">
        <v>36.5</v>
      </c>
      <c r="DH120" s="17">
        <v>37.35</v>
      </c>
      <c r="DI120" s="17">
        <v>38.24</v>
      </c>
      <c r="DJ120" s="17">
        <v>39.950000000000003</v>
      </c>
      <c r="DK120" s="17">
        <v>40.69</v>
      </c>
      <c r="DL120" s="19">
        <v>39.840000000000003</v>
      </c>
      <c r="DM120" s="17">
        <v>41.86</v>
      </c>
      <c r="DN120" s="20">
        <v>40.22</v>
      </c>
      <c r="DO120" s="16">
        <v>39.909999999999997</v>
      </c>
      <c r="DP120" s="16">
        <v>38.14</v>
      </c>
      <c r="DQ120" s="16">
        <v>0</v>
      </c>
      <c r="DR120" s="20">
        <v>0</v>
      </c>
      <c r="DS120" s="20">
        <v>1</v>
      </c>
      <c r="DT120" s="20">
        <v>1</v>
      </c>
      <c r="DU120" s="17">
        <v>2</v>
      </c>
      <c r="DV120" s="17">
        <v>3</v>
      </c>
      <c r="DW120" s="17">
        <v>4</v>
      </c>
      <c r="DX120" s="17">
        <v>7</v>
      </c>
      <c r="DY120" s="17">
        <v>10</v>
      </c>
      <c r="DZ120" s="17">
        <v>16</v>
      </c>
      <c r="EA120" s="17">
        <v>20</v>
      </c>
      <c r="EB120" s="17">
        <v>25</v>
      </c>
      <c r="EC120" s="17">
        <v>25</v>
      </c>
      <c r="ED120" s="17">
        <v>20</v>
      </c>
      <c r="EE120" s="17">
        <v>14</v>
      </c>
      <c r="EF120" s="20">
        <v>9</v>
      </c>
      <c r="EG120" s="20">
        <v>8</v>
      </c>
      <c r="EH120" s="20">
        <v>9</v>
      </c>
      <c r="EJ120" s="129">
        <f t="shared" si="18"/>
        <v>-0.10000000000000009</v>
      </c>
      <c r="EK120" s="129">
        <f t="shared" si="19"/>
        <v>1.1099999999999999</v>
      </c>
      <c r="EL120" s="129">
        <f t="shared" si="20"/>
        <v>-0.35000000000000031</v>
      </c>
      <c r="EM120" s="129">
        <f t="shared" si="21"/>
        <v>-0.15000000000000013</v>
      </c>
      <c r="EN120" s="129">
        <f t="shared" si="22"/>
        <v>-0.3899999999999999</v>
      </c>
      <c r="EO120" s="129">
        <f t="shared" si="23"/>
        <v>-0.6100000000000001</v>
      </c>
      <c r="EP120" s="129">
        <f t="shared" si="24"/>
        <v>-0.46999999999999975</v>
      </c>
      <c r="EQ120" s="129">
        <f t="shared" si="25"/>
        <v>-0.50999999999999979</v>
      </c>
      <c r="ER120" s="129">
        <f t="shared" si="26"/>
        <v>-4.0000000000000036E-2</v>
      </c>
      <c r="ES120" s="129">
        <f t="shared" si="27"/>
        <v>-0.75</v>
      </c>
      <c r="ET120" s="129">
        <f t="shared" si="28"/>
        <v>0.46999999999999975</v>
      </c>
      <c r="EU120" s="129">
        <f t="shared" si="29"/>
        <v>2.2000000000000002</v>
      </c>
      <c r="EV120" s="129">
        <f t="shared" si="30"/>
        <v>-0.57999999999999963</v>
      </c>
      <c r="EW120" s="129">
        <f t="shared" si="31"/>
        <v>-1.65</v>
      </c>
      <c r="EX120" s="129">
        <f t="shared" si="32"/>
        <v>0.60000000000000009</v>
      </c>
      <c r="EY120" s="129">
        <f t="shared" si="33"/>
        <v>1.04</v>
      </c>
      <c r="EZ120" s="129">
        <f t="shared" si="34"/>
        <v>0.39000000000000057</v>
      </c>
      <c r="FA120" s="51"/>
      <c r="FB120" s="51"/>
    </row>
    <row r="121" spans="1:160" ht="14">
      <c r="A121" s="2" t="s">
        <v>836</v>
      </c>
      <c r="B121" s="2" t="s">
        <v>1666</v>
      </c>
      <c r="C121" s="2">
        <v>18</v>
      </c>
      <c r="D121" s="2">
        <v>0</v>
      </c>
      <c r="E121" s="2">
        <v>49614411</v>
      </c>
      <c r="F121" s="2" t="s">
        <v>91</v>
      </c>
      <c r="G121" s="1" t="s">
        <v>205</v>
      </c>
      <c r="H121" s="13" t="s">
        <v>95</v>
      </c>
      <c r="I121" s="1">
        <v>2</v>
      </c>
      <c r="J121" s="2">
        <v>163.9</v>
      </c>
      <c r="K121" s="2">
        <v>67.3</v>
      </c>
      <c r="L121" s="2" t="s">
        <v>167</v>
      </c>
      <c r="M121" s="2"/>
      <c r="N121" s="2" t="s">
        <v>238</v>
      </c>
      <c r="O121" s="2" t="s">
        <v>279</v>
      </c>
      <c r="P121" s="30"/>
      <c r="Q121" s="30"/>
      <c r="R121" s="30"/>
      <c r="S121" s="30"/>
      <c r="T121" s="51"/>
      <c r="U121" s="51"/>
      <c r="X121" s="2" t="s">
        <v>280</v>
      </c>
      <c r="Y121" s="68"/>
      <c r="Z121" s="3" t="s">
        <v>826</v>
      </c>
      <c r="AA121" s="3">
        <v>31</v>
      </c>
      <c r="AB121" s="2">
        <v>23</v>
      </c>
      <c r="AC121" s="2">
        <v>13</v>
      </c>
      <c r="AE121" s="33" t="s">
        <v>839</v>
      </c>
      <c r="AF121" s="12" t="s">
        <v>704</v>
      </c>
      <c r="AG121" s="12">
        <v>57</v>
      </c>
      <c r="AH121" s="13">
        <v>33</v>
      </c>
      <c r="AI121" s="13">
        <v>25</v>
      </c>
      <c r="AJ121" s="13"/>
      <c r="AK121" s="34" t="s">
        <v>90</v>
      </c>
      <c r="AL121" s="2" t="s">
        <v>149</v>
      </c>
      <c r="AM121" s="2" t="s">
        <v>840</v>
      </c>
      <c r="AN121" s="2" t="s">
        <v>266</v>
      </c>
      <c r="AO121" s="2" t="s">
        <v>841</v>
      </c>
      <c r="AP121" s="2" t="s">
        <v>87</v>
      </c>
      <c r="AQ121" s="1"/>
      <c r="AR121" s="2" t="s">
        <v>89</v>
      </c>
      <c r="AS121" s="1"/>
      <c r="AT121" s="2" t="s">
        <v>93</v>
      </c>
      <c r="AU121" s="14" t="s">
        <v>842</v>
      </c>
      <c r="AV121" s="14">
        <v>1</v>
      </c>
      <c r="AW121" s="104">
        <v>3.06</v>
      </c>
      <c r="AX121" s="105">
        <v>1.93</v>
      </c>
      <c r="AY121" s="109">
        <v>1.42</v>
      </c>
      <c r="AZ121" s="107">
        <v>1.1200000000000001</v>
      </c>
      <c r="BA121" s="106">
        <v>0.25</v>
      </c>
      <c r="BB121" s="108">
        <v>0.37</v>
      </c>
      <c r="BC121" s="106">
        <v>0.51</v>
      </c>
      <c r="BD121" s="108">
        <v>1.49</v>
      </c>
      <c r="BE121" s="107">
        <v>1.37</v>
      </c>
      <c r="BF121" s="106">
        <v>3.3</v>
      </c>
      <c r="BG121" s="106">
        <v>3.31</v>
      </c>
      <c r="BH121" s="106">
        <v>4.78</v>
      </c>
      <c r="BI121" s="106">
        <v>4.47</v>
      </c>
      <c r="BJ121" s="8">
        <v>5.96</v>
      </c>
      <c r="BK121" s="7">
        <v>7.68</v>
      </c>
      <c r="BL121" s="9">
        <v>8.4700000000000006</v>
      </c>
      <c r="BM121" s="4">
        <v>12.25</v>
      </c>
      <c r="BN121" s="4">
        <v>15.93</v>
      </c>
      <c r="BO121" s="4">
        <v>3.31</v>
      </c>
      <c r="BP121" s="26">
        <v>1.9</v>
      </c>
      <c r="BQ121" s="25">
        <v>1.37</v>
      </c>
      <c r="BR121" s="53">
        <v>1.25</v>
      </c>
      <c r="BS121" s="53">
        <v>0.75</v>
      </c>
      <c r="BT121" s="54">
        <v>0.75</v>
      </c>
      <c r="BU121" s="53">
        <v>1.39</v>
      </c>
      <c r="BV121" s="54">
        <v>1.62</v>
      </c>
      <c r="BW121" s="55">
        <v>2.41</v>
      </c>
      <c r="BX121" s="53">
        <v>3.22</v>
      </c>
      <c r="BY121" s="53">
        <v>3.53</v>
      </c>
      <c r="BZ121" s="53">
        <v>5.5</v>
      </c>
      <c r="CA121" s="7">
        <v>4.07</v>
      </c>
      <c r="CB121" s="8">
        <v>4.8899999999999997</v>
      </c>
      <c r="CC121" s="7">
        <v>6.41</v>
      </c>
      <c r="CD121" s="9">
        <v>7.62</v>
      </c>
      <c r="CE121" s="4">
        <v>12.22</v>
      </c>
      <c r="CF121" s="4">
        <v>15.71</v>
      </c>
      <c r="CG121" s="16">
        <v>27.8</v>
      </c>
      <c r="CH121" s="38">
        <v>31.16</v>
      </c>
      <c r="CI121" s="20">
        <v>32.520000000000003</v>
      </c>
      <c r="CJ121" s="18">
        <v>33.03</v>
      </c>
      <c r="CK121" s="17">
        <v>35.35</v>
      </c>
      <c r="CL121" s="19">
        <v>36.659999999999997</v>
      </c>
      <c r="CM121" s="17">
        <v>36.340000000000003</v>
      </c>
      <c r="CN121" s="19">
        <v>38.01</v>
      </c>
      <c r="CO121" s="18">
        <v>39.14</v>
      </c>
      <c r="CP121" s="17">
        <v>39.74</v>
      </c>
      <c r="CQ121" s="17">
        <v>40.53</v>
      </c>
      <c r="CR121" s="17">
        <v>41.95</v>
      </c>
      <c r="CS121" s="17">
        <v>44.66</v>
      </c>
      <c r="CT121" s="19">
        <v>45.49</v>
      </c>
      <c r="CU121" s="17">
        <v>46.16</v>
      </c>
      <c r="CV121" s="20">
        <v>44.61</v>
      </c>
      <c r="CW121" s="16">
        <v>45.16</v>
      </c>
      <c r="CX121" s="16">
        <v>45.77</v>
      </c>
      <c r="CY121" s="16">
        <v>27.45</v>
      </c>
      <c r="CZ121" s="38">
        <v>30.29</v>
      </c>
      <c r="DA121" s="20">
        <v>33.17</v>
      </c>
      <c r="DB121" s="17">
        <v>34.72</v>
      </c>
      <c r="DC121" s="17">
        <v>35.58</v>
      </c>
      <c r="DD121" s="19">
        <v>36.99</v>
      </c>
      <c r="DE121" s="17">
        <v>37.21</v>
      </c>
      <c r="DF121" s="19">
        <v>38.369999999999997</v>
      </c>
      <c r="DG121" s="18">
        <v>39.130000000000003</v>
      </c>
      <c r="DH121" s="17">
        <v>40.6</v>
      </c>
      <c r="DI121" s="17">
        <v>41.44</v>
      </c>
      <c r="DJ121" s="17">
        <v>41.53</v>
      </c>
      <c r="DK121" s="17">
        <v>44.33</v>
      </c>
      <c r="DL121" s="19">
        <v>45.12</v>
      </c>
      <c r="DM121" s="17">
        <v>46.17</v>
      </c>
      <c r="DN121" s="20">
        <v>43.8</v>
      </c>
      <c r="DO121" s="16">
        <v>45.13</v>
      </c>
      <c r="DP121" s="16">
        <v>45.6</v>
      </c>
      <c r="DQ121" s="16">
        <v>0</v>
      </c>
      <c r="DR121" s="20">
        <v>0</v>
      </c>
      <c r="DS121" s="20">
        <v>-2</v>
      </c>
      <c r="DT121" s="17">
        <v>-4</v>
      </c>
      <c r="DU121" s="17">
        <v>-6</v>
      </c>
      <c r="DV121" s="17">
        <v>-8</v>
      </c>
      <c r="DW121" s="17">
        <v>-6</v>
      </c>
      <c r="DX121" s="17">
        <v>-2</v>
      </c>
      <c r="DY121" s="17">
        <v>4</v>
      </c>
      <c r="DZ121" s="17">
        <v>12</v>
      </c>
      <c r="EA121" s="17">
        <v>17</v>
      </c>
      <c r="EB121" s="17">
        <v>19</v>
      </c>
      <c r="EC121" s="17">
        <v>18</v>
      </c>
      <c r="ED121" s="17">
        <v>13</v>
      </c>
      <c r="EE121" s="17">
        <v>8</v>
      </c>
      <c r="EF121" s="20">
        <v>3</v>
      </c>
      <c r="EG121" s="20">
        <v>1</v>
      </c>
      <c r="EH121" s="20">
        <v>0</v>
      </c>
      <c r="EJ121" s="129">
        <f t="shared" si="18"/>
        <v>-0.25</v>
      </c>
      <c r="EK121" s="129">
        <f t="shared" si="19"/>
        <v>3.0000000000000027E-2</v>
      </c>
      <c r="EL121" s="129">
        <f t="shared" si="20"/>
        <v>4.9999999999999822E-2</v>
      </c>
      <c r="EM121" s="129">
        <f t="shared" si="21"/>
        <v>-0.12999999999999989</v>
      </c>
      <c r="EN121" s="129">
        <f t="shared" si="22"/>
        <v>-0.5</v>
      </c>
      <c r="EO121" s="129">
        <f t="shared" si="23"/>
        <v>-0.38</v>
      </c>
      <c r="EP121" s="129">
        <f t="shared" si="24"/>
        <v>-0.87999999999999989</v>
      </c>
      <c r="EQ121" s="129">
        <f t="shared" si="25"/>
        <v>-0.13000000000000012</v>
      </c>
      <c r="ER121" s="129">
        <f t="shared" si="26"/>
        <v>-1.04</v>
      </c>
      <c r="ES121" s="129">
        <f t="shared" si="27"/>
        <v>7.9999999999999627E-2</v>
      </c>
      <c r="ET121" s="129">
        <f t="shared" si="28"/>
        <v>-0.21999999999999975</v>
      </c>
      <c r="EU121" s="129">
        <f t="shared" si="29"/>
        <v>-0.71999999999999975</v>
      </c>
      <c r="EV121" s="129">
        <f t="shared" si="30"/>
        <v>0.39999999999999947</v>
      </c>
      <c r="EW121" s="129">
        <f t="shared" si="31"/>
        <v>1.0700000000000003</v>
      </c>
      <c r="EX121" s="129">
        <f t="shared" si="32"/>
        <v>1.2699999999999996</v>
      </c>
      <c r="EY121" s="129">
        <f t="shared" si="33"/>
        <v>0.85000000000000053</v>
      </c>
      <c r="EZ121" s="129">
        <f t="shared" si="34"/>
        <v>2.9999999999999361E-2</v>
      </c>
      <c r="FA121" s="51"/>
      <c r="FB121" s="51"/>
    </row>
    <row r="122" spans="1:160" ht="14">
      <c r="A122" s="2" t="s">
        <v>802</v>
      </c>
      <c r="B122" s="2" t="s">
        <v>1666</v>
      </c>
      <c r="C122" s="2">
        <v>14</v>
      </c>
      <c r="D122" s="2">
        <v>9</v>
      </c>
      <c r="E122" s="2">
        <v>50467956</v>
      </c>
      <c r="F122" s="2" t="s">
        <v>91</v>
      </c>
      <c r="G122" s="1" t="s">
        <v>806</v>
      </c>
      <c r="H122" s="13" t="s">
        <v>95</v>
      </c>
      <c r="I122" s="1">
        <v>3</v>
      </c>
      <c r="J122" s="2">
        <v>166.8</v>
      </c>
      <c r="K122" s="2">
        <v>54</v>
      </c>
      <c r="L122" s="2" t="s">
        <v>167</v>
      </c>
      <c r="M122" s="2"/>
      <c r="N122" s="2" t="s">
        <v>238</v>
      </c>
      <c r="O122" s="2" t="s">
        <v>279</v>
      </c>
      <c r="P122" s="30"/>
      <c r="Q122" s="30"/>
      <c r="R122" s="30"/>
      <c r="S122" s="30"/>
      <c r="T122" s="51"/>
      <c r="U122" s="51"/>
      <c r="X122" s="2" t="s">
        <v>280</v>
      </c>
      <c r="Y122" s="68"/>
      <c r="Z122" s="3" t="s">
        <v>68</v>
      </c>
      <c r="AA122" s="3">
        <v>27</v>
      </c>
      <c r="AB122" s="2">
        <v>16</v>
      </c>
      <c r="AC122" s="2">
        <v>13</v>
      </c>
      <c r="AE122" s="33" t="s">
        <v>443</v>
      </c>
      <c r="AF122" s="12" t="s">
        <v>138</v>
      </c>
      <c r="AG122" s="12">
        <v>52</v>
      </c>
      <c r="AH122" s="13">
        <v>23</v>
      </c>
      <c r="AI122" s="13">
        <v>7</v>
      </c>
      <c r="AJ122" s="13"/>
      <c r="AK122" s="34" t="s">
        <v>152</v>
      </c>
      <c r="AL122" s="2" t="s">
        <v>250</v>
      </c>
      <c r="AM122" s="2" t="s">
        <v>805</v>
      </c>
      <c r="AN122" s="2" t="s">
        <v>203</v>
      </c>
      <c r="AO122" s="2" t="s">
        <v>775</v>
      </c>
      <c r="AP122" s="2" t="s">
        <v>87</v>
      </c>
      <c r="AQ122" s="1"/>
      <c r="AR122" s="2" t="s">
        <v>89</v>
      </c>
      <c r="AS122" s="1"/>
      <c r="AT122" s="2" t="s">
        <v>93</v>
      </c>
      <c r="AU122" s="14" t="s">
        <v>807</v>
      </c>
      <c r="AV122" s="14">
        <v>1</v>
      </c>
      <c r="AW122" s="104">
        <v>2.94</v>
      </c>
      <c r="AX122" s="105">
        <v>1.62</v>
      </c>
      <c r="AY122" s="109">
        <v>1.86</v>
      </c>
      <c r="AZ122" s="105">
        <v>1.63</v>
      </c>
      <c r="BA122" s="106">
        <v>1.39</v>
      </c>
      <c r="BB122" s="108">
        <v>1.1200000000000001</v>
      </c>
      <c r="BC122" s="106">
        <v>0.62</v>
      </c>
      <c r="BD122" s="108">
        <v>0.25</v>
      </c>
      <c r="BE122" s="107">
        <v>0.87</v>
      </c>
      <c r="BF122" s="106">
        <v>1.27</v>
      </c>
      <c r="BG122" s="106">
        <v>3.56</v>
      </c>
      <c r="BH122" s="106">
        <v>2.37</v>
      </c>
      <c r="BI122" s="106">
        <v>0.72</v>
      </c>
      <c r="BJ122" s="8">
        <v>0.51</v>
      </c>
      <c r="BK122" s="7">
        <v>2.61</v>
      </c>
      <c r="BL122" s="9">
        <v>3.62</v>
      </c>
      <c r="BM122" s="4">
        <v>6.48</v>
      </c>
      <c r="BN122" s="4">
        <v>10.61</v>
      </c>
      <c r="BO122" s="4">
        <v>2.82</v>
      </c>
      <c r="BP122" s="26">
        <v>1.62</v>
      </c>
      <c r="BQ122" s="25">
        <v>1.1499999999999999</v>
      </c>
      <c r="BR122" s="25">
        <v>1.1200000000000001</v>
      </c>
      <c r="BS122" s="53">
        <v>1.24</v>
      </c>
      <c r="BT122" s="54">
        <v>0.39</v>
      </c>
      <c r="BU122" s="53">
        <v>0.62</v>
      </c>
      <c r="BV122" s="54">
        <v>0.98</v>
      </c>
      <c r="BW122" s="55">
        <v>0.37</v>
      </c>
      <c r="BX122" s="53">
        <v>1.56</v>
      </c>
      <c r="BY122" s="53">
        <v>2.14</v>
      </c>
      <c r="BZ122" s="53">
        <v>1.1100000000000001</v>
      </c>
      <c r="CA122" s="7">
        <v>0</v>
      </c>
      <c r="CB122" s="8">
        <v>1.42</v>
      </c>
      <c r="CC122" s="7">
        <v>1.67</v>
      </c>
      <c r="CD122" s="9">
        <v>3.72</v>
      </c>
      <c r="CE122" s="4">
        <v>6.14</v>
      </c>
      <c r="CF122" s="4">
        <v>11.18</v>
      </c>
      <c r="CG122" s="16">
        <v>25.46</v>
      </c>
      <c r="CH122" s="38">
        <v>30.62</v>
      </c>
      <c r="CI122" s="20">
        <v>33.85</v>
      </c>
      <c r="CJ122" s="38">
        <v>35.32</v>
      </c>
      <c r="CK122" s="17">
        <v>36.119999999999997</v>
      </c>
      <c r="CL122" s="19">
        <v>38.380000000000003</v>
      </c>
      <c r="CM122" s="17">
        <v>38.08</v>
      </c>
      <c r="CN122" s="19">
        <v>38.97</v>
      </c>
      <c r="CO122" s="18">
        <v>38.72</v>
      </c>
      <c r="CP122" s="17">
        <v>38.51</v>
      </c>
      <c r="CQ122" s="17">
        <v>38.69</v>
      </c>
      <c r="CR122" s="17">
        <v>38.03</v>
      </c>
      <c r="CS122" s="17">
        <v>42.15</v>
      </c>
      <c r="CT122" s="19">
        <v>42.85</v>
      </c>
      <c r="CU122" s="17">
        <v>41.51</v>
      </c>
      <c r="CV122" s="20">
        <v>40.869999999999997</v>
      </c>
      <c r="CW122" s="16">
        <v>39.409999999999997</v>
      </c>
      <c r="CX122" s="16">
        <v>38.270000000000003</v>
      </c>
      <c r="CY122" s="16">
        <v>25.31</v>
      </c>
      <c r="CZ122" s="38">
        <v>30.58</v>
      </c>
      <c r="DA122" s="20">
        <v>33.81</v>
      </c>
      <c r="DB122" s="20">
        <v>35.08</v>
      </c>
      <c r="DC122" s="17">
        <v>36.18</v>
      </c>
      <c r="DD122" s="19">
        <v>38.299999999999997</v>
      </c>
      <c r="DE122" s="17">
        <v>38.64</v>
      </c>
      <c r="DF122" s="19">
        <v>38.74</v>
      </c>
      <c r="DG122" s="18">
        <v>38.340000000000003</v>
      </c>
      <c r="DH122" s="17">
        <v>38.75</v>
      </c>
      <c r="DI122" s="17">
        <v>38.28</v>
      </c>
      <c r="DJ122" s="17">
        <v>38.14</v>
      </c>
      <c r="DK122" s="17">
        <v>42.58</v>
      </c>
      <c r="DL122" s="19">
        <v>42.86</v>
      </c>
      <c r="DM122" s="17">
        <v>40.049999999999997</v>
      </c>
      <c r="DN122" s="20">
        <v>39.72</v>
      </c>
      <c r="DO122" s="16">
        <v>39.54</v>
      </c>
      <c r="DP122" s="16">
        <v>38.61</v>
      </c>
      <c r="DQ122" s="16">
        <v>4</v>
      </c>
      <c r="DR122" s="20">
        <v>4</v>
      </c>
      <c r="DS122" s="20">
        <v>5</v>
      </c>
      <c r="DT122" s="20">
        <v>6</v>
      </c>
      <c r="DU122" s="17">
        <v>3</v>
      </c>
      <c r="DV122" s="17">
        <v>3</v>
      </c>
      <c r="DW122" s="17">
        <v>3</v>
      </c>
      <c r="DX122" s="17">
        <v>4</v>
      </c>
      <c r="DY122" s="17">
        <v>6</v>
      </c>
      <c r="DZ122" s="17">
        <v>11</v>
      </c>
      <c r="EA122" s="17">
        <v>17</v>
      </c>
      <c r="EB122" s="17">
        <v>22</v>
      </c>
      <c r="EC122" s="17">
        <v>22</v>
      </c>
      <c r="ED122" s="17">
        <v>20</v>
      </c>
      <c r="EE122" s="17">
        <v>16</v>
      </c>
      <c r="EF122" s="20">
        <v>12</v>
      </c>
      <c r="EG122" s="20">
        <v>9</v>
      </c>
      <c r="EH122" s="20">
        <v>8</v>
      </c>
      <c r="EJ122" s="129">
        <f t="shared" si="18"/>
        <v>0.12000000000000011</v>
      </c>
      <c r="EK122" s="129">
        <f t="shared" si="19"/>
        <v>0</v>
      </c>
      <c r="EL122" s="129">
        <f t="shared" si="20"/>
        <v>0.71000000000000019</v>
      </c>
      <c r="EM122" s="129">
        <f t="shared" si="21"/>
        <v>0.50999999999999979</v>
      </c>
      <c r="EN122" s="129">
        <f t="shared" si="22"/>
        <v>0.14999999999999991</v>
      </c>
      <c r="EO122" s="129">
        <f t="shared" si="23"/>
        <v>0.73000000000000009</v>
      </c>
      <c r="EP122" s="129">
        <f t="shared" si="24"/>
        <v>0</v>
      </c>
      <c r="EQ122" s="129">
        <f t="shared" si="25"/>
        <v>-0.73</v>
      </c>
      <c r="ER122" s="129">
        <f t="shared" si="26"/>
        <v>0.5</v>
      </c>
      <c r="ES122" s="129">
        <f t="shared" si="27"/>
        <v>-0.29000000000000004</v>
      </c>
      <c r="ET122" s="129">
        <f t="shared" si="28"/>
        <v>1.42</v>
      </c>
      <c r="EU122" s="129">
        <f t="shared" si="29"/>
        <v>1.26</v>
      </c>
      <c r="EV122" s="129">
        <f t="shared" si="30"/>
        <v>0.72</v>
      </c>
      <c r="EW122" s="129">
        <f t="shared" si="31"/>
        <v>-0.90999999999999992</v>
      </c>
      <c r="EX122" s="129">
        <f t="shared" si="32"/>
        <v>0.94</v>
      </c>
      <c r="EY122" s="129">
        <f t="shared" si="33"/>
        <v>-0.10000000000000009</v>
      </c>
      <c r="EZ122" s="129">
        <f t="shared" si="34"/>
        <v>0.34000000000000075</v>
      </c>
      <c r="FA122" s="51"/>
      <c r="FB122" s="51"/>
    </row>
    <row r="123" spans="1:160" ht="14">
      <c r="A123" s="2" t="s">
        <v>1383</v>
      </c>
      <c r="B123" s="2" t="s">
        <v>1666</v>
      </c>
      <c r="C123" s="2">
        <v>14</v>
      </c>
      <c r="D123" s="2">
        <v>3</v>
      </c>
      <c r="E123" s="2">
        <v>52744712</v>
      </c>
      <c r="F123" s="2" t="s">
        <v>91</v>
      </c>
      <c r="G123" s="1" t="s">
        <v>552</v>
      </c>
      <c r="H123" s="15" t="s">
        <v>95</v>
      </c>
      <c r="I123" s="1">
        <v>0</v>
      </c>
      <c r="J123" s="2">
        <v>158.4</v>
      </c>
      <c r="K123" s="2">
        <v>47</v>
      </c>
      <c r="L123" s="2" t="s">
        <v>167</v>
      </c>
      <c r="M123" s="2"/>
      <c r="N123" s="2"/>
      <c r="O123" s="2" t="s">
        <v>279</v>
      </c>
      <c r="P123" s="30" t="s">
        <v>168</v>
      </c>
      <c r="Q123" s="30"/>
      <c r="R123" s="30"/>
      <c r="S123" s="30"/>
      <c r="X123" s="2" t="s">
        <v>1384</v>
      </c>
      <c r="Y123" s="2"/>
      <c r="Z123" s="3" t="s">
        <v>551</v>
      </c>
      <c r="AA123" s="3">
        <v>33</v>
      </c>
      <c r="AB123" s="2">
        <v>19</v>
      </c>
      <c r="AC123" s="2">
        <v>23</v>
      </c>
      <c r="AE123" s="68"/>
      <c r="AF123" s="3" t="s">
        <v>126</v>
      </c>
      <c r="AG123" s="3">
        <v>75</v>
      </c>
      <c r="AH123" s="2">
        <v>52</v>
      </c>
      <c r="AI123" s="2">
        <v>44</v>
      </c>
      <c r="AJ123" s="2"/>
      <c r="AK123" s="33" t="s">
        <v>152</v>
      </c>
      <c r="AL123" s="2" t="s">
        <v>218</v>
      </c>
      <c r="AM123" s="2" t="s">
        <v>265</v>
      </c>
      <c r="AN123" s="2" t="s">
        <v>129</v>
      </c>
      <c r="AO123" s="2" t="s">
        <v>359</v>
      </c>
      <c r="AP123" s="2" t="s">
        <v>87</v>
      </c>
      <c r="AQ123" s="1" t="s">
        <v>443</v>
      </c>
      <c r="AR123" s="2" t="s">
        <v>89</v>
      </c>
      <c r="AS123" s="1" t="s">
        <v>108</v>
      </c>
      <c r="AT123" s="2" t="s">
        <v>93</v>
      </c>
      <c r="AU123" s="14" t="s">
        <v>553</v>
      </c>
      <c r="AV123" s="14">
        <v>1</v>
      </c>
      <c r="AW123" s="104">
        <v>5.41</v>
      </c>
      <c r="AX123" s="105">
        <v>3.62</v>
      </c>
      <c r="AY123" s="115">
        <v>3.18</v>
      </c>
      <c r="AZ123" s="107">
        <v>2.67</v>
      </c>
      <c r="BA123" s="106">
        <v>3.07</v>
      </c>
      <c r="BB123" s="108">
        <v>2.52</v>
      </c>
      <c r="BC123" s="106">
        <v>1.42</v>
      </c>
      <c r="BD123" s="108">
        <v>2.14</v>
      </c>
      <c r="BE123" s="107">
        <v>2.74</v>
      </c>
      <c r="BF123" s="106">
        <v>4.0199999999999996</v>
      </c>
      <c r="BG123" s="106">
        <v>6.97</v>
      </c>
      <c r="BH123" s="106">
        <v>4.88</v>
      </c>
      <c r="BI123" s="106">
        <v>1.52</v>
      </c>
      <c r="BJ123" s="8">
        <v>2.91</v>
      </c>
      <c r="BK123" s="7">
        <v>3.49</v>
      </c>
      <c r="BL123" s="9">
        <v>4.97</v>
      </c>
      <c r="BM123" s="4">
        <v>11.07</v>
      </c>
      <c r="BN123" s="4">
        <v>16.97</v>
      </c>
      <c r="BO123" s="4">
        <v>5.99</v>
      </c>
      <c r="BP123" s="37">
        <v>4.5199999999999996</v>
      </c>
      <c r="BQ123" s="5">
        <v>2.91</v>
      </c>
      <c r="BR123" s="53">
        <v>2.87</v>
      </c>
      <c r="BS123" s="53">
        <v>2.14</v>
      </c>
      <c r="BT123" s="54">
        <v>3.24</v>
      </c>
      <c r="BU123" s="53">
        <v>3.36</v>
      </c>
      <c r="BV123" s="54">
        <v>3.02</v>
      </c>
      <c r="BW123" s="6">
        <v>3.38</v>
      </c>
      <c r="BX123" s="7">
        <v>4.25</v>
      </c>
      <c r="BY123" s="7">
        <v>6.34</v>
      </c>
      <c r="BZ123" s="7">
        <v>3.69</v>
      </c>
      <c r="CA123" s="7">
        <v>0</v>
      </c>
      <c r="CB123" s="8">
        <v>0</v>
      </c>
      <c r="CC123" s="7">
        <v>2.9</v>
      </c>
      <c r="CD123" s="9">
        <v>4.68</v>
      </c>
      <c r="CE123" s="4">
        <v>9.68</v>
      </c>
      <c r="CF123" s="4">
        <v>17.88</v>
      </c>
      <c r="CG123" s="16">
        <v>27.66</v>
      </c>
      <c r="CH123" s="38">
        <v>28.32</v>
      </c>
      <c r="CI123" s="23">
        <v>29.75</v>
      </c>
      <c r="CJ123" s="18">
        <v>31.39</v>
      </c>
      <c r="CK123" s="17">
        <v>32.33</v>
      </c>
      <c r="CL123" s="19">
        <v>34.57</v>
      </c>
      <c r="CM123" s="17">
        <v>35.159999999999997</v>
      </c>
      <c r="CN123" s="19">
        <v>36.369999999999997</v>
      </c>
      <c r="CO123" s="18">
        <v>36.840000000000003</v>
      </c>
      <c r="CP123" s="17">
        <v>36.270000000000003</v>
      </c>
      <c r="CQ123" s="17">
        <v>37.28</v>
      </c>
      <c r="CR123" s="17">
        <v>39.520000000000003</v>
      </c>
      <c r="CS123" s="17">
        <v>43.3</v>
      </c>
      <c r="CT123" s="19">
        <v>44.95</v>
      </c>
      <c r="CU123" s="17">
        <v>48.37</v>
      </c>
      <c r="CV123" s="20">
        <v>44.2</v>
      </c>
      <c r="CW123" s="16">
        <v>46.58</v>
      </c>
      <c r="CX123" s="16">
        <v>39.61</v>
      </c>
      <c r="CY123" s="16">
        <v>27.03</v>
      </c>
      <c r="CZ123" s="38">
        <v>27.2</v>
      </c>
      <c r="DA123" s="23">
        <v>29.69</v>
      </c>
      <c r="DB123" s="17">
        <v>31.76</v>
      </c>
      <c r="DC123" s="17">
        <v>32.96</v>
      </c>
      <c r="DD123" s="19">
        <v>34.93</v>
      </c>
      <c r="DE123" s="17">
        <v>35.31</v>
      </c>
      <c r="DF123" s="19">
        <v>36.299999999999997</v>
      </c>
      <c r="DG123" s="18">
        <v>36.979999999999997</v>
      </c>
      <c r="DH123" s="17">
        <v>35.799999999999997</v>
      </c>
      <c r="DI123" s="17">
        <v>37.159999999999997</v>
      </c>
      <c r="DJ123" s="17">
        <v>38.979999999999997</v>
      </c>
      <c r="DK123" s="17">
        <v>43.52</v>
      </c>
      <c r="DL123" s="19">
        <v>44.36</v>
      </c>
      <c r="DM123" s="17">
        <v>48.27</v>
      </c>
      <c r="DN123" s="20">
        <v>44.01</v>
      </c>
      <c r="DO123" s="16">
        <v>47.28</v>
      </c>
      <c r="DP123" s="16">
        <v>38.92</v>
      </c>
      <c r="DQ123" s="16">
        <v>-2</v>
      </c>
      <c r="DR123" s="20">
        <v>-3</v>
      </c>
      <c r="DS123" s="23">
        <v>-1</v>
      </c>
      <c r="DT123" s="17">
        <v>-1</v>
      </c>
      <c r="DU123" s="17">
        <v>-2</v>
      </c>
      <c r="DV123" s="17">
        <v>-5</v>
      </c>
      <c r="DW123" s="17">
        <v>-7</v>
      </c>
      <c r="DX123" s="17">
        <v>-3</v>
      </c>
      <c r="DY123" s="17">
        <v>0</v>
      </c>
      <c r="DZ123" s="17">
        <v>8</v>
      </c>
      <c r="EA123" s="17">
        <v>18</v>
      </c>
      <c r="EB123" s="17">
        <v>29</v>
      </c>
      <c r="EC123" s="17">
        <v>32</v>
      </c>
      <c r="ED123" s="17">
        <v>27</v>
      </c>
      <c r="EE123" s="17">
        <v>19</v>
      </c>
      <c r="EF123" s="20">
        <v>11</v>
      </c>
      <c r="EG123" s="20">
        <v>6</v>
      </c>
      <c r="EH123" s="20">
        <v>2</v>
      </c>
      <c r="EJ123" s="129">
        <f t="shared" si="18"/>
        <v>-0.58000000000000007</v>
      </c>
      <c r="EK123" s="129">
        <f t="shared" si="19"/>
        <v>-0.89999999999999947</v>
      </c>
      <c r="EL123" s="129">
        <f t="shared" si="20"/>
        <v>0.27</v>
      </c>
      <c r="EM123" s="129">
        <f t="shared" si="21"/>
        <v>-0.20000000000000018</v>
      </c>
      <c r="EN123" s="129">
        <f t="shared" si="22"/>
        <v>0.92999999999999972</v>
      </c>
      <c r="EO123" s="129">
        <f t="shared" si="23"/>
        <v>-0.7200000000000002</v>
      </c>
      <c r="EP123" s="129">
        <f t="shared" si="24"/>
        <v>-1.94</v>
      </c>
      <c r="EQ123" s="129">
        <f t="shared" si="25"/>
        <v>-0.87999999999999989</v>
      </c>
      <c r="ER123" s="129">
        <f t="shared" si="26"/>
        <v>-0.63999999999999968</v>
      </c>
      <c r="ES123" s="129">
        <f t="shared" si="27"/>
        <v>-0.23000000000000043</v>
      </c>
      <c r="ET123" s="129">
        <f t="shared" si="28"/>
        <v>0.62999999999999989</v>
      </c>
      <c r="EU123" s="129">
        <f t="shared" si="29"/>
        <v>1.19</v>
      </c>
      <c r="EV123" s="129">
        <f t="shared" si="30"/>
        <v>1.52</v>
      </c>
      <c r="EW123" s="129">
        <f t="shared" si="31"/>
        <v>2.91</v>
      </c>
      <c r="EX123" s="129">
        <f t="shared" si="32"/>
        <v>0.5900000000000003</v>
      </c>
      <c r="EY123" s="129">
        <f t="shared" si="33"/>
        <v>0.29000000000000004</v>
      </c>
      <c r="EZ123" s="129">
        <f t="shared" si="34"/>
        <v>1.3900000000000006</v>
      </c>
    </row>
    <row r="124" spans="1:160" ht="14">
      <c r="A124" s="2" t="s">
        <v>1381</v>
      </c>
      <c r="B124" s="2" t="s">
        <v>1667</v>
      </c>
      <c r="C124" s="2">
        <v>15</v>
      </c>
      <c r="D124" s="2">
        <v>6</v>
      </c>
      <c r="E124" s="2">
        <v>50489723</v>
      </c>
      <c r="F124" s="2" t="s">
        <v>91</v>
      </c>
      <c r="G124" s="1" t="s">
        <v>549</v>
      </c>
      <c r="H124" s="15" t="s">
        <v>95</v>
      </c>
      <c r="I124" s="1">
        <v>1</v>
      </c>
      <c r="J124" s="2">
        <v>177.8</v>
      </c>
      <c r="K124" s="2">
        <v>56.6</v>
      </c>
      <c r="L124" s="2" t="s">
        <v>167</v>
      </c>
      <c r="M124" s="2"/>
      <c r="N124" s="2"/>
      <c r="O124" s="2" t="s">
        <v>279</v>
      </c>
      <c r="P124" s="30" t="s">
        <v>168</v>
      </c>
      <c r="Q124" s="30"/>
      <c r="R124" s="30"/>
      <c r="S124" s="30"/>
      <c r="T124" s="51"/>
      <c r="U124" s="51"/>
      <c r="X124" s="2" t="s">
        <v>1382</v>
      </c>
      <c r="Y124" s="33"/>
      <c r="Z124" s="3" t="s">
        <v>115</v>
      </c>
      <c r="AA124" s="3">
        <v>38</v>
      </c>
      <c r="AB124" s="2">
        <v>30</v>
      </c>
      <c r="AC124" s="2">
        <v>22</v>
      </c>
      <c r="AE124" s="68"/>
      <c r="AF124" s="12" t="s">
        <v>116</v>
      </c>
      <c r="AG124" s="12">
        <v>68</v>
      </c>
      <c r="AH124" s="13">
        <v>56</v>
      </c>
      <c r="AI124" s="13">
        <v>45</v>
      </c>
      <c r="AJ124" s="13"/>
      <c r="AK124" s="34" t="s">
        <v>152</v>
      </c>
      <c r="AL124" s="2" t="s">
        <v>127</v>
      </c>
      <c r="AM124" s="2" t="s">
        <v>104</v>
      </c>
      <c r="AN124" s="2" t="s">
        <v>105</v>
      </c>
      <c r="AO124" s="2" t="s">
        <v>513</v>
      </c>
      <c r="AP124" s="2" t="s">
        <v>87</v>
      </c>
      <c r="AQ124" s="1" t="s">
        <v>242</v>
      </c>
      <c r="AR124" s="2" t="s">
        <v>89</v>
      </c>
      <c r="AS124" s="1" t="s">
        <v>108</v>
      </c>
      <c r="AT124" s="2" t="s">
        <v>93</v>
      </c>
      <c r="AU124" s="14" t="s">
        <v>544</v>
      </c>
      <c r="AV124" s="14">
        <v>1</v>
      </c>
      <c r="AW124" s="104">
        <v>7.46</v>
      </c>
      <c r="AX124" s="105">
        <v>4.62</v>
      </c>
      <c r="AY124" s="115">
        <v>4.5599999999999996</v>
      </c>
      <c r="AZ124" s="107">
        <v>2.91</v>
      </c>
      <c r="BA124" s="106">
        <v>2.3199999999999998</v>
      </c>
      <c r="BB124" s="108">
        <v>3.02</v>
      </c>
      <c r="BC124" s="106">
        <v>2.39</v>
      </c>
      <c r="BD124" s="108">
        <v>2.76</v>
      </c>
      <c r="BE124" s="107">
        <v>3.44</v>
      </c>
      <c r="BF124" s="106">
        <v>5.01</v>
      </c>
      <c r="BG124" s="106">
        <v>7.97</v>
      </c>
      <c r="BH124" s="106">
        <v>8.14</v>
      </c>
      <c r="BI124" s="106">
        <v>3.78</v>
      </c>
      <c r="BJ124" s="8">
        <v>3.78</v>
      </c>
      <c r="BK124" s="7">
        <v>5.6</v>
      </c>
      <c r="BL124" s="9">
        <v>8.9600000000000009</v>
      </c>
      <c r="BM124" s="4">
        <v>12.16</v>
      </c>
      <c r="BN124" s="4">
        <v>18.13</v>
      </c>
      <c r="BO124" s="4">
        <v>7.65</v>
      </c>
      <c r="BP124" s="37">
        <v>5.59</v>
      </c>
      <c r="BQ124" s="5">
        <v>4.8600000000000003</v>
      </c>
      <c r="BR124" s="7">
        <v>4.01</v>
      </c>
      <c r="BS124" s="7">
        <v>2.92</v>
      </c>
      <c r="BT124" s="8">
        <v>3.34</v>
      </c>
      <c r="BU124" s="7">
        <v>3.37</v>
      </c>
      <c r="BV124" s="8">
        <v>3.6</v>
      </c>
      <c r="BW124" s="6">
        <v>4.29</v>
      </c>
      <c r="BX124" s="7">
        <v>6.56</v>
      </c>
      <c r="BY124" s="7">
        <v>7.67</v>
      </c>
      <c r="BZ124" s="7">
        <v>8.4499999999999993</v>
      </c>
      <c r="CA124" s="7">
        <v>3.96</v>
      </c>
      <c r="CB124" s="8">
        <v>5.73</v>
      </c>
      <c r="CC124" s="7">
        <v>6.24</v>
      </c>
      <c r="CD124" s="9">
        <v>8.69</v>
      </c>
      <c r="CE124" s="4">
        <v>11.17</v>
      </c>
      <c r="CF124" s="4">
        <v>17.440000000000001</v>
      </c>
      <c r="CG124" s="16">
        <v>29.94</v>
      </c>
      <c r="CH124" s="38">
        <v>34.97</v>
      </c>
      <c r="CI124" s="23">
        <v>36.409999999999997</v>
      </c>
      <c r="CJ124" s="18">
        <v>35.82</v>
      </c>
      <c r="CK124" s="17">
        <v>37.14</v>
      </c>
      <c r="CL124" s="19">
        <v>39.75</v>
      </c>
      <c r="CM124" s="17">
        <v>40.65</v>
      </c>
      <c r="CN124" s="19">
        <v>41.71</v>
      </c>
      <c r="CO124" s="18">
        <v>44.12</v>
      </c>
      <c r="CP124" s="17">
        <v>46.23</v>
      </c>
      <c r="CQ124" s="17">
        <v>44.94</v>
      </c>
      <c r="CR124" s="17">
        <v>45.46</v>
      </c>
      <c r="CS124" s="17">
        <v>49.85</v>
      </c>
      <c r="CT124" s="19">
        <v>50.82</v>
      </c>
      <c r="CU124" s="17">
        <v>56.96</v>
      </c>
      <c r="CV124" s="20">
        <v>51.33</v>
      </c>
      <c r="CW124" s="16">
        <v>50.57</v>
      </c>
      <c r="CX124" s="16">
        <v>48.51</v>
      </c>
      <c r="CY124" s="16">
        <v>29.29</v>
      </c>
      <c r="CZ124" s="38">
        <v>34.130000000000003</v>
      </c>
      <c r="DA124" s="23">
        <v>36.229999999999997</v>
      </c>
      <c r="DB124" s="17">
        <v>35.68</v>
      </c>
      <c r="DC124" s="17">
        <v>37.39</v>
      </c>
      <c r="DD124" s="19">
        <v>39.979999999999997</v>
      </c>
      <c r="DE124" s="17">
        <v>39.29</v>
      </c>
      <c r="DF124" s="19">
        <v>41.21</v>
      </c>
      <c r="DG124" s="18">
        <v>43.21</v>
      </c>
      <c r="DH124" s="17">
        <v>44.83</v>
      </c>
      <c r="DI124" s="17">
        <v>44.82</v>
      </c>
      <c r="DJ124" s="17">
        <v>45.75</v>
      </c>
      <c r="DK124" s="17">
        <v>48.83</v>
      </c>
      <c r="DL124" s="19">
        <v>50.79</v>
      </c>
      <c r="DM124" s="17">
        <v>57.8</v>
      </c>
      <c r="DN124" s="20">
        <v>52.01</v>
      </c>
      <c r="DO124" s="16">
        <v>51.4</v>
      </c>
      <c r="DP124" s="16">
        <v>48.08</v>
      </c>
      <c r="DQ124" s="16">
        <v>8</v>
      </c>
      <c r="DR124" s="20">
        <v>5</v>
      </c>
      <c r="DS124" s="23">
        <v>5</v>
      </c>
      <c r="DT124" s="17">
        <v>7</v>
      </c>
      <c r="DU124" s="17">
        <v>3</v>
      </c>
      <c r="DV124" s="17">
        <v>0</v>
      </c>
      <c r="DW124" s="17">
        <v>-2</v>
      </c>
      <c r="DX124" s="17">
        <v>-1</v>
      </c>
      <c r="DY124" s="17">
        <v>3</v>
      </c>
      <c r="DZ124" s="17">
        <v>9</v>
      </c>
      <c r="EA124" s="17">
        <v>18</v>
      </c>
      <c r="EB124" s="17">
        <v>29</v>
      </c>
      <c r="EC124" s="17">
        <v>28</v>
      </c>
      <c r="ED124" s="17">
        <v>26</v>
      </c>
      <c r="EE124" s="17">
        <v>22</v>
      </c>
      <c r="EF124" s="20">
        <v>16</v>
      </c>
      <c r="EG124" s="20">
        <v>12</v>
      </c>
      <c r="EH124" s="20">
        <v>11</v>
      </c>
      <c r="EJ124" s="129">
        <f t="shared" si="18"/>
        <v>-0.19000000000000039</v>
      </c>
      <c r="EK124" s="129">
        <f t="shared" si="19"/>
        <v>-0.96999999999999975</v>
      </c>
      <c r="EL124" s="129">
        <f t="shared" si="20"/>
        <v>-0.30000000000000071</v>
      </c>
      <c r="EM124" s="129">
        <f t="shared" si="21"/>
        <v>-1.0999999999999996</v>
      </c>
      <c r="EN124" s="129">
        <f t="shared" si="22"/>
        <v>-0.60000000000000009</v>
      </c>
      <c r="EO124" s="129">
        <f t="shared" si="23"/>
        <v>-0.31999999999999984</v>
      </c>
      <c r="EP124" s="129">
        <f t="shared" si="24"/>
        <v>-0.98</v>
      </c>
      <c r="EQ124" s="129">
        <f t="shared" si="25"/>
        <v>-0.8400000000000003</v>
      </c>
      <c r="ER124" s="129">
        <f t="shared" si="26"/>
        <v>-0.85000000000000009</v>
      </c>
      <c r="ES124" s="129">
        <f t="shared" si="27"/>
        <v>-1.5499999999999998</v>
      </c>
      <c r="ET124" s="129">
        <f t="shared" si="28"/>
        <v>0.29999999999999982</v>
      </c>
      <c r="EU124" s="129">
        <f t="shared" si="29"/>
        <v>-0.30999999999999872</v>
      </c>
      <c r="EV124" s="129">
        <f t="shared" si="30"/>
        <v>-0.18000000000000016</v>
      </c>
      <c r="EW124" s="129">
        <f t="shared" si="31"/>
        <v>-1.9500000000000006</v>
      </c>
      <c r="EX124" s="129">
        <f t="shared" si="32"/>
        <v>-0.64000000000000057</v>
      </c>
      <c r="EY124" s="129">
        <f t="shared" si="33"/>
        <v>0.27000000000000135</v>
      </c>
      <c r="EZ124" s="129">
        <f t="shared" si="34"/>
        <v>0.99000000000000021</v>
      </c>
      <c r="FA124" s="51"/>
      <c r="FB124" s="51"/>
    </row>
    <row r="125" spans="1:160" ht="14">
      <c r="A125" s="2" t="s">
        <v>1354</v>
      </c>
      <c r="B125" s="2" t="s">
        <v>1666</v>
      </c>
      <c r="C125" s="2">
        <v>21</v>
      </c>
      <c r="D125" s="2">
        <v>3</v>
      </c>
      <c r="E125" s="2">
        <v>51884840</v>
      </c>
      <c r="F125" s="2" t="s">
        <v>91</v>
      </c>
      <c r="G125" s="1" t="s">
        <v>437</v>
      </c>
      <c r="H125" s="15" t="s">
        <v>95</v>
      </c>
      <c r="I125" s="1">
        <v>1</v>
      </c>
      <c r="J125" s="2">
        <v>166.7</v>
      </c>
      <c r="K125" s="2">
        <v>54.7</v>
      </c>
      <c r="L125" s="2" t="s">
        <v>167</v>
      </c>
      <c r="M125" s="2"/>
      <c r="N125" s="2"/>
      <c r="O125" s="2" t="s">
        <v>279</v>
      </c>
      <c r="P125" s="30" t="s">
        <v>434</v>
      </c>
      <c r="Q125" s="30"/>
      <c r="R125" s="30"/>
      <c r="S125" s="30"/>
      <c r="T125" s="3"/>
      <c r="U125" s="3"/>
      <c r="V125" s="2"/>
      <c r="W125" s="2"/>
      <c r="X125" s="2"/>
      <c r="Y125" s="33"/>
      <c r="Z125" s="3" t="s">
        <v>435</v>
      </c>
      <c r="AA125" s="3">
        <v>26</v>
      </c>
      <c r="AB125" s="2">
        <v>13</v>
      </c>
      <c r="AC125" s="2">
        <v>15</v>
      </c>
      <c r="AD125" s="2" t="s">
        <v>280</v>
      </c>
      <c r="AE125" s="33"/>
      <c r="AF125" s="12" t="s">
        <v>138</v>
      </c>
      <c r="AG125" s="12">
        <v>46</v>
      </c>
      <c r="AH125" s="13">
        <v>23</v>
      </c>
      <c r="AI125" s="13">
        <v>18</v>
      </c>
      <c r="AJ125" s="13"/>
      <c r="AK125" s="34" t="s">
        <v>152</v>
      </c>
      <c r="AL125" s="2" t="s">
        <v>103</v>
      </c>
      <c r="AM125" s="2" t="s">
        <v>352</v>
      </c>
      <c r="AN125" s="2" t="s">
        <v>342</v>
      </c>
      <c r="AO125" s="2" t="s">
        <v>436</v>
      </c>
      <c r="AP125" s="2" t="s">
        <v>87</v>
      </c>
      <c r="AQ125" s="1" t="s">
        <v>209</v>
      </c>
      <c r="AR125" s="2" t="s">
        <v>89</v>
      </c>
      <c r="AS125" s="1" t="s">
        <v>108</v>
      </c>
      <c r="AT125" s="2" t="s">
        <v>93</v>
      </c>
      <c r="AU125" s="14" t="s">
        <v>438</v>
      </c>
      <c r="AV125" s="14">
        <v>1</v>
      </c>
      <c r="AW125" s="104">
        <v>5.12</v>
      </c>
      <c r="AX125" s="114">
        <v>3.67</v>
      </c>
      <c r="AY125" s="115">
        <v>2.4500000000000002</v>
      </c>
      <c r="AZ125" s="114">
        <v>2.17</v>
      </c>
      <c r="BA125" s="115">
        <v>2.11</v>
      </c>
      <c r="BB125" s="123">
        <v>2.39</v>
      </c>
      <c r="BC125" s="115">
        <v>2.08</v>
      </c>
      <c r="BD125" s="123">
        <v>2.17</v>
      </c>
      <c r="BE125" s="114">
        <v>3.62</v>
      </c>
      <c r="BF125" s="106">
        <v>4.95</v>
      </c>
      <c r="BG125" s="106">
        <v>4.82</v>
      </c>
      <c r="BH125" s="106">
        <v>7.31</v>
      </c>
      <c r="BI125" s="106">
        <v>3.45</v>
      </c>
      <c r="BJ125" s="8">
        <v>4.4800000000000004</v>
      </c>
      <c r="BK125" s="7">
        <v>5.07</v>
      </c>
      <c r="BL125" s="9">
        <v>7.39</v>
      </c>
      <c r="BM125" s="4">
        <v>12.87</v>
      </c>
      <c r="BN125" s="4">
        <v>17.61</v>
      </c>
      <c r="BO125" s="4">
        <v>5.01</v>
      </c>
      <c r="BP125" s="39">
        <v>2.84</v>
      </c>
      <c r="BQ125" s="5">
        <v>2.4500000000000002</v>
      </c>
      <c r="BR125" s="5">
        <v>3.38</v>
      </c>
      <c r="BS125" s="5">
        <v>3.97</v>
      </c>
      <c r="BT125" s="41">
        <v>3.58</v>
      </c>
      <c r="BU125" s="5">
        <v>3.22</v>
      </c>
      <c r="BV125" s="41">
        <v>2.91</v>
      </c>
      <c r="BW125" s="39">
        <v>4.1500000000000004</v>
      </c>
      <c r="BX125" s="7">
        <v>4.76</v>
      </c>
      <c r="BY125" s="7">
        <v>6.39</v>
      </c>
      <c r="BZ125" s="7">
        <v>5.45</v>
      </c>
      <c r="CA125" s="7">
        <v>3.46</v>
      </c>
      <c r="CB125" s="8">
        <v>4.0999999999999996</v>
      </c>
      <c r="CC125" s="7">
        <v>6.01</v>
      </c>
      <c r="CD125" s="9">
        <v>6.83</v>
      </c>
      <c r="CE125" s="4">
        <v>13.75</v>
      </c>
      <c r="CF125" s="4">
        <v>15.72</v>
      </c>
      <c r="CG125" s="16">
        <v>27.61</v>
      </c>
      <c r="CH125" s="40">
        <v>29.97</v>
      </c>
      <c r="CI125" s="23">
        <v>34.700000000000003</v>
      </c>
      <c r="CJ125" s="40">
        <v>35.43</v>
      </c>
      <c r="CK125" s="23">
        <v>37.83</v>
      </c>
      <c r="CL125" s="42">
        <v>39.909999999999997</v>
      </c>
      <c r="CM125" s="23">
        <v>40.869999999999997</v>
      </c>
      <c r="CN125" s="42">
        <v>41.15</v>
      </c>
      <c r="CO125" s="40">
        <v>40.9</v>
      </c>
      <c r="CP125" s="17">
        <v>41.67</v>
      </c>
      <c r="CQ125" s="17">
        <v>43.45</v>
      </c>
      <c r="CR125" s="17">
        <v>44.17</v>
      </c>
      <c r="CS125" s="17">
        <v>50.54</v>
      </c>
      <c r="CT125" s="19">
        <v>50.51</v>
      </c>
      <c r="CU125" s="17">
        <v>51.27</v>
      </c>
      <c r="CV125" s="20">
        <v>48.24</v>
      </c>
      <c r="CW125" s="16">
        <v>47.42</v>
      </c>
      <c r="CX125" s="16">
        <v>42.99</v>
      </c>
      <c r="CY125" s="16">
        <v>28.34</v>
      </c>
      <c r="CZ125" s="40">
        <v>29.55</v>
      </c>
      <c r="DA125" s="23">
        <v>34.6</v>
      </c>
      <c r="DB125" s="23">
        <v>35.25</v>
      </c>
      <c r="DC125" s="23">
        <v>35.76</v>
      </c>
      <c r="DD125" s="42">
        <v>38.130000000000003</v>
      </c>
      <c r="DE125" s="23">
        <v>39.31</v>
      </c>
      <c r="DF125" s="42">
        <v>41</v>
      </c>
      <c r="DG125" s="40">
        <v>42.96</v>
      </c>
      <c r="DH125" s="17">
        <v>42.74</v>
      </c>
      <c r="DI125" s="17">
        <v>45.67</v>
      </c>
      <c r="DJ125" s="17">
        <v>45.98</v>
      </c>
      <c r="DK125" s="17">
        <v>49.36</v>
      </c>
      <c r="DL125" s="19">
        <v>50.97</v>
      </c>
      <c r="DM125" s="17">
        <v>50.46</v>
      </c>
      <c r="DN125" s="20">
        <v>48.26</v>
      </c>
      <c r="DO125" s="16">
        <v>48.6</v>
      </c>
      <c r="DP125" s="16">
        <v>41.83</v>
      </c>
      <c r="DQ125" s="16">
        <v>3</v>
      </c>
      <c r="DR125" s="23">
        <v>4</v>
      </c>
      <c r="DS125" s="23">
        <v>4</v>
      </c>
      <c r="DT125" s="23">
        <v>2</v>
      </c>
      <c r="DU125" s="23">
        <v>0</v>
      </c>
      <c r="DV125" s="23">
        <v>0</v>
      </c>
      <c r="DW125" s="23">
        <v>0</v>
      </c>
      <c r="DX125" s="23">
        <v>0</v>
      </c>
      <c r="DY125" s="23">
        <v>0</v>
      </c>
      <c r="DZ125" s="17">
        <v>-7</v>
      </c>
      <c r="EA125" s="17">
        <v>-17</v>
      </c>
      <c r="EB125" s="17">
        <v>-23</v>
      </c>
      <c r="EC125" s="17">
        <v>-23</v>
      </c>
      <c r="ED125" s="17">
        <v>-19</v>
      </c>
      <c r="EE125" s="17">
        <v>-14</v>
      </c>
      <c r="EF125" s="20">
        <v>-10</v>
      </c>
      <c r="EG125" s="20">
        <v>-6</v>
      </c>
      <c r="EH125" s="20">
        <v>-6</v>
      </c>
      <c r="EJ125" s="129">
        <f t="shared" si="18"/>
        <v>0.11000000000000032</v>
      </c>
      <c r="EK125" s="129">
        <f t="shared" si="19"/>
        <v>0.83000000000000007</v>
      </c>
      <c r="EL125" s="129">
        <f t="shared" si="20"/>
        <v>0</v>
      </c>
      <c r="EM125" s="129">
        <f t="shared" si="21"/>
        <v>-1.21</v>
      </c>
      <c r="EN125" s="129">
        <f t="shared" si="22"/>
        <v>-1.8600000000000003</v>
      </c>
      <c r="EO125" s="129">
        <f t="shared" si="23"/>
        <v>-1.19</v>
      </c>
      <c r="EP125" s="129">
        <f t="shared" si="24"/>
        <v>-1.1400000000000001</v>
      </c>
      <c r="EQ125" s="129">
        <f t="shared" si="25"/>
        <v>-0.74000000000000021</v>
      </c>
      <c r="ER125" s="129">
        <f t="shared" si="26"/>
        <v>-0.53000000000000025</v>
      </c>
      <c r="ES125" s="129">
        <f t="shared" si="27"/>
        <v>0.19000000000000039</v>
      </c>
      <c r="ET125" s="129">
        <f t="shared" si="28"/>
        <v>-1.5699999999999994</v>
      </c>
      <c r="EU125" s="129">
        <f t="shared" si="29"/>
        <v>1.8599999999999994</v>
      </c>
      <c r="EV125" s="129">
        <f t="shared" si="30"/>
        <v>-9.9999999999997868E-3</v>
      </c>
      <c r="EW125" s="129">
        <f t="shared" si="31"/>
        <v>0.38000000000000078</v>
      </c>
      <c r="EX125" s="129">
        <f t="shared" si="32"/>
        <v>-0.9399999999999995</v>
      </c>
      <c r="EY125" s="129">
        <f t="shared" si="33"/>
        <v>0.55999999999999961</v>
      </c>
      <c r="EZ125" s="129">
        <f t="shared" si="34"/>
        <v>-0.88000000000000078</v>
      </c>
      <c r="FA125" s="3"/>
      <c r="FB125" s="3"/>
      <c r="FC125" s="2"/>
      <c r="FD125" s="2"/>
    </row>
    <row r="126" spans="1:160" ht="14">
      <c r="A126" s="2" t="s">
        <v>1375</v>
      </c>
      <c r="B126" s="2" t="s">
        <v>1666</v>
      </c>
      <c r="C126" s="2">
        <v>18</v>
      </c>
      <c r="D126" s="2">
        <v>6</v>
      </c>
      <c r="E126" s="2">
        <v>52782163</v>
      </c>
      <c r="F126" s="2" t="s">
        <v>91</v>
      </c>
      <c r="G126" s="1" t="s">
        <v>527</v>
      </c>
      <c r="H126" s="15" t="s">
        <v>95</v>
      </c>
      <c r="I126" s="1">
        <v>0</v>
      </c>
      <c r="J126" s="2">
        <v>151.6</v>
      </c>
      <c r="K126" s="2">
        <v>46.1</v>
      </c>
      <c r="L126" s="2" t="s">
        <v>167</v>
      </c>
      <c r="M126" s="2"/>
      <c r="N126" s="2"/>
      <c r="O126" s="2" t="s">
        <v>376</v>
      </c>
      <c r="P126" s="30" t="s">
        <v>168</v>
      </c>
      <c r="Q126" s="30"/>
      <c r="R126" s="30"/>
      <c r="S126" s="30"/>
      <c r="T126" s="51"/>
      <c r="U126" s="51"/>
      <c r="X126" s="2" t="s">
        <v>525</v>
      </c>
      <c r="Y126" s="33"/>
      <c r="Z126" s="3" t="s">
        <v>81</v>
      </c>
      <c r="AA126" s="3">
        <v>40</v>
      </c>
      <c r="AB126" s="2">
        <v>32</v>
      </c>
      <c r="AC126" s="2">
        <v>36</v>
      </c>
      <c r="AE126" s="68"/>
      <c r="AF126" s="12" t="s">
        <v>526</v>
      </c>
      <c r="AG126" s="12">
        <v>62</v>
      </c>
      <c r="AH126" s="13">
        <v>48</v>
      </c>
      <c r="AI126" s="13">
        <v>52</v>
      </c>
      <c r="AJ126" s="13"/>
      <c r="AK126" s="34" t="s">
        <v>152</v>
      </c>
      <c r="AL126" s="2" t="s">
        <v>250</v>
      </c>
      <c r="AM126" s="2" t="s">
        <v>128</v>
      </c>
      <c r="AN126" s="2" t="s">
        <v>226</v>
      </c>
      <c r="AO126" s="2" t="s">
        <v>324</v>
      </c>
      <c r="AP126" s="2" t="s">
        <v>87</v>
      </c>
      <c r="AQ126" s="1" t="s">
        <v>242</v>
      </c>
      <c r="AR126" s="2" t="s">
        <v>89</v>
      </c>
      <c r="AS126" s="1" t="s">
        <v>108</v>
      </c>
      <c r="AT126" s="2" t="s">
        <v>93</v>
      </c>
      <c r="AU126" s="14" t="s">
        <v>528</v>
      </c>
      <c r="AV126" s="14">
        <v>1</v>
      </c>
      <c r="AW126" s="104">
        <v>3.86</v>
      </c>
      <c r="AX126" s="105">
        <v>3.34</v>
      </c>
      <c r="AY126" s="110">
        <v>3.46</v>
      </c>
      <c r="AZ126" s="107">
        <v>2.66</v>
      </c>
      <c r="BA126" s="106">
        <v>2.4700000000000002</v>
      </c>
      <c r="BB126" s="108">
        <v>1.76</v>
      </c>
      <c r="BC126" s="106">
        <v>2.0499999999999998</v>
      </c>
      <c r="BD126" s="108">
        <v>1.51</v>
      </c>
      <c r="BE126" s="107">
        <v>2.87</v>
      </c>
      <c r="BF126" s="106">
        <v>4.0599999999999996</v>
      </c>
      <c r="BG126" s="106">
        <v>5.17</v>
      </c>
      <c r="BH126" s="106">
        <v>8.83</v>
      </c>
      <c r="BI126" s="106">
        <v>4.5</v>
      </c>
      <c r="BJ126" s="8">
        <v>3.95</v>
      </c>
      <c r="BK126" s="7">
        <v>5.83</v>
      </c>
      <c r="BL126" s="7">
        <v>7.12</v>
      </c>
      <c r="BM126" s="4">
        <v>10.82</v>
      </c>
      <c r="BN126" s="4">
        <v>14.47</v>
      </c>
      <c r="BO126" s="4">
        <v>3.61</v>
      </c>
      <c r="BP126" s="37">
        <v>3.12</v>
      </c>
      <c r="BQ126" s="47">
        <v>2.79</v>
      </c>
      <c r="BR126" s="7">
        <v>2.0499999999999998</v>
      </c>
      <c r="BS126" s="7">
        <v>1.9</v>
      </c>
      <c r="BT126" s="8">
        <v>2.98</v>
      </c>
      <c r="BU126" s="7">
        <v>3.24</v>
      </c>
      <c r="BV126" s="8">
        <v>4.13</v>
      </c>
      <c r="BW126" s="6">
        <v>4.2699999999999996</v>
      </c>
      <c r="BX126" s="7">
        <v>5.39</v>
      </c>
      <c r="BY126" s="7">
        <v>6.84</v>
      </c>
      <c r="BZ126" s="7">
        <v>7.17</v>
      </c>
      <c r="CA126" s="7">
        <v>4.03</v>
      </c>
      <c r="CB126" s="8">
        <v>3.69</v>
      </c>
      <c r="CC126" s="7">
        <v>5.65</v>
      </c>
      <c r="CD126" s="7">
        <v>7.78</v>
      </c>
      <c r="CE126" s="4">
        <v>10.28</v>
      </c>
      <c r="CF126" s="4">
        <v>15.99</v>
      </c>
      <c r="CG126" s="16">
        <v>26.91</v>
      </c>
      <c r="CH126" s="38">
        <v>29.38</v>
      </c>
      <c r="CI126" s="52">
        <v>31.69</v>
      </c>
      <c r="CJ126" s="18">
        <v>32.94</v>
      </c>
      <c r="CK126" s="17">
        <v>34.799999999999997</v>
      </c>
      <c r="CL126" s="19">
        <v>37.549999999999997</v>
      </c>
      <c r="CM126" s="17">
        <v>37.549999999999997</v>
      </c>
      <c r="CN126" s="19">
        <v>39.56</v>
      </c>
      <c r="CO126" s="18">
        <v>39.75</v>
      </c>
      <c r="CP126" s="17">
        <v>40.049999999999997</v>
      </c>
      <c r="CQ126" s="17">
        <v>39.71</v>
      </c>
      <c r="CR126" s="17">
        <v>41.96</v>
      </c>
      <c r="CS126" s="17">
        <v>46.65</v>
      </c>
      <c r="CT126" s="19">
        <v>49.05</v>
      </c>
      <c r="CU126" s="17">
        <v>48.05</v>
      </c>
      <c r="CV126" s="17">
        <v>47.94</v>
      </c>
      <c r="CW126" s="16">
        <v>46.72</v>
      </c>
      <c r="CX126" s="16">
        <v>49.46</v>
      </c>
      <c r="CY126" s="16">
        <v>26.39</v>
      </c>
      <c r="CZ126" s="38">
        <v>29.2</v>
      </c>
      <c r="DA126" s="52">
        <v>31.81</v>
      </c>
      <c r="DB126" s="17">
        <v>33.69</v>
      </c>
      <c r="DC126" s="17">
        <v>35.409999999999997</v>
      </c>
      <c r="DD126" s="19">
        <v>37.72</v>
      </c>
      <c r="DE126" s="17">
        <v>37.700000000000003</v>
      </c>
      <c r="DF126" s="19">
        <v>39.020000000000003</v>
      </c>
      <c r="DG126" s="18">
        <v>39.22</v>
      </c>
      <c r="DH126" s="17">
        <v>39.4</v>
      </c>
      <c r="DI126" s="17">
        <v>38.729999999999997</v>
      </c>
      <c r="DJ126" s="17">
        <v>41.54</v>
      </c>
      <c r="DK126" s="17">
        <v>45.34</v>
      </c>
      <c r="DL126" s="19">
        <v>49.28</v>
      </c>
      <c r="DM126" s="17">
        <v>48.47</v>
      </c>
      <c r="DN126" s="17">
        <v>49.89</v>
      </c>
      <c r="DO126" s="16">
        <v>47</v>
      </c>
      <c r="DP126" s="16">
        <v>49.15</v>
      </c>
      <c r="DQ126" s="16">
        <v>4</v>
      </c>
      <c r="DR126" s="20">
        <v>4</v>
      </c>
      <c r="DS126" s="52">
        <v>4</v>
      </c>
      <c r="DT126" s="17">
        <v>2</v>
      </c>
      <c r="DU126" s="17">
        <v>0</v>
      </c>
      <c r="DV126" s="17">
        <v>-5</v>
      </c>
      <c r="DW126" s="17">
        <v>-4</v>
      </c>
      <c r="DX126" s="17">
        <v>0</v>
      </c>
      <c r="DY126" s="17">
        <v>5</v>
      </c>
      <c r="DZ126" s="17">
        <v>16</v>
      </c>
      <c r="EA126" s="17">
        <v>26</v>
      </c>
      <c r="EB126" s="17">
        <v>35</v>
      </c>
      <c r="EC126" s="17">
        <v>35</v>
      </c>
      <c r="ED126" s="17">
        <v>32</v>
      </c>
      <c r="EE126" s="17">
        <v>31</v>
      </c>
      <c r="EF126" s="17">
        <v>24</v>
      </c>
      <c r="EG126" s="20">
        <v>20</v>
      </c>
      <c r="EH126" s="20">
        <v>20</v>
      </c>
      <c r="EJ126" s="129">
        <f t="shared" si="18"/>
        <v>0.25</v>
      </c>
      <c r="EK126" s="129">
        <f t="shared" si="19"/>
        <v>0.21999999999999975</v>
      </c>
      <c r="EL126" s="129">
        <f t="shared" si="20"/>
        <v>0.66999999999999993</v>
      </c>
      <c r="EM126" s="129">
        <f t="shared" si="21"/>
        <v>0.61000000000000032</v>
      </c>
      <c r="EN126" s="129">
        <f t="shared" si="22"/>
        <v>0.57000000000000028</v>
      </c>
      <c r="EO126" s="129">
        <f t="shared" si="23"/>
        <v>-1.22</v>
      </c>
      <c r="EP126" s="129">
        <f t="shared" si="24"/>
        <v>-1.1900000000000004</v>
      </c>
      <c r="EQ126" s="129">
        <f t="shared" si="25"/>
        <v>-2.62</v>
      </c>
      <c r="ER126" s="129">
        <f t="shared" si="26"/>
        <v>-1.3999999999999995</v>
      </c>
      <c r="ES126" s="129">
        <f t="shared" si="27"/>
        <v>-1.33</v>
      </c>
      <c r="ET126" s="129">
        <f t="shared" si="28"/>
        <v>-1.67</v>
      </c>
      <c r="EU126" s="129">
        <f t="shared" si="29"/>
        <v>1.6600000000000001</v>
      </c>
      <c r="EV126" s="129">
        <f t="shared" si="30"/>
        <v>0.46999999999999975</v>
      </c>
      <c r="EW126" s="129">
        <f t="shared" si="31"/>
        <v>0.26000000000000023</v>
      </c>
      <c r="EX126" s="129">
        <f t="shared" si="32"/>
        <v>0.17999999999999972</v>
      </c>
      <c r="EY126" s="129">
        <f t="shared" si="33"/>
        <v>-0.66000000000000014</v>
      </c>
      <c r="EZ126" s="129">
        <f t="shared" si="34"/>
        <v>0.54000000000000092</v>
      </c>
      <c r="FA126" s="51"/>
      <c r="FB126" s="51"/>
    </row>
    <row r="127" spans="1:160" ht="14">
      <c r="A127" s="2" t="s">
        <v>755</v>
      </c>
      <c r="B127" s="2" t="s">
        <v>1666</v>
      </c>
      <c r="C127" s="2">
        <v>14</v>
      </c>
      <c r="D127" s="2">
        <v>3</v>
      </c>
      <c r="E127" s="2">
        <v>51358031</v>
      </c>
      <c r="F127" s="2" t="s">
        <v>91</v>
      </c>
      <c r="G127" s="1" t="s">
        <v>761</v>
      </c>
      <c r="H127" s="13" t="s">
        <v>95</v>
      </c>
      <c r="I127" s="1">
        <v>5</v>
      </c>
      <c r="J127" s="2">
        <v>148.1</v>
      </c>
      <c r="K127" s="2">
        <v>53.3</v>
      </c>
      <c r="L127" s="2" t="s">
        <v>167</v>
      </c>
      <c r="M127" s="2"/>
      <c r="N127" s="2"/>
      <c r="O127" s="2" t="s">
        <v>201</v>
      </c>
      <c r="P127" s="30" t="s">
        <v>168</v>
      </c>
      <c r="Q127" s="30" t="s">
        <v>598</v>
      </c>
      <c r="R127" s="30"/>
      <c r="S127" s="30"/>
      <c r="T127" s="51"/>
      <c r="U127" s="51"/>
      <c r="X127" s="2" t="s">
        <v>280</v>
      </c>
      <c r="Y127" s="68"/>
      <c r="Z127" s="3" t="s">
        <v>551</v>
      </c>
      <c r="AA127" s="3">
        <v>38</v>
      </c>
      <c r="AB127" s="2">
        <v>26</v>
      </c>
      <c r="AC127" s="2">
        <v>25</v>
      </c>
      <c r="AE127" s="33" t="s">
        <v>209</v>
      </c>
      <c r="AF127" s="12" t="s">
        <v>526</v>
      </c>
      <c r="AG127" s="12">
        <v>73</v>
      </c>
      <c r="AH127" s="13">
        <v>41</v>
      </c>
      <c r="AI127" s="13">
        <v>34</v>
      </c>
      <c r="AJ127" s="13"/>
      <c r="AK127" s="34" t="s">
        <v>152</v>
      </c>
      <c r="AL127" s="2" t="s">
        <v>759</v>
      </c>
      <c r="AM127" s="2" t="s">
        <v>760</v>
      </c>
      <c r="AN127" s="2" t="s">
        <v>203</v>
      </c>
      <c r="AO127" s="2" t="s">
        <v>151</v>
      </c>
      <c r="AP127" s="2" t="s">
        <v>87</v>
      </c>
      <c r="AQ127" s="1"/>
      <c r="AR127" s="2" t="s">
        <v>89</v>
      </c>
      <c r="AS127" s="1"/>
      <c r="AT127" s="2" t="s">
        <v>93</v>
      </c>
      <c r="AU127" s="14" t="s">
        <v>762</v>
      </c>
      <c r="AV127" s="14">
        <v>1</v>
      </c>
      <c r="AW127" s="104">
        <v>2.48</v>
      </c>
      <c r="AX127" s="105">
        <v>2.2799999999999998</v>
      </c>
      <c r="AY127" s="109">
        <v>1.37</v>
      </c>
      <c r="AZ127" s="107">
        <v>1.25</v>
      </c>
      <c r="BA127" s="106">
        <v>2.02</v>
      </c>
      <c r="BB127" s="108">
        <v>1.63</v>
      </c>
      <c r="BC127" s="106">
        <v>2.0299999999999998</v>
      </c>
      <c r="BD127" s="108">
        <v>1.78</v>
      </c>
      <c r="BE127" s="107">
        <v>1.63</v>
      </c>
      <c r="BF127" s="106">
        <v>2.29</v>
      </c>
      <c r="BG127" s="106">
        <v>4.41</v>
      </c>
      <c r="BH127" s="106">
        <v>6.81</v>
      </c>
      <c r="BI127" s="106">
        <v>2.96</v>
      </c>
      <c r="BJ127" s="8">
        <v>3.11</v>
      </c>
      <c r="BK127" s="7">
        <v>4.88</v>
      </c>
      <c r="BL127" s="9">
        <v>6.46</v>
      </c>
      <c r="BM127" s="4">
        <v>8.11</v>
      </c>
      <c r="BN127" s="4">
        <v>11.66</v>
      </c>
      <c r="BO127" s="4">
        <v>3.08</v>
      </c>
      <c r="BP127" s="26">
        <v>2.56</v>
      </c>
      <c r="BQ127" s="25">
        <v>2.4700000000000002</v>
      </c>
      <c r="BR127" s="53">
        <v>1.51</v>
      </c>
      <c r="BS127" s="53">
        <v>1.62</v>
      </c>
      <c r="BT127" s="54">
        <v>2.48</v>
      </c>
      <c r="BU127" s="53">
        <v>2.87</v>
      </c>
      <c r="BV127" s="54">
        <v>3.41</v>
      </c>
      <c r="BW127" s="55">
        <v>3.24</v>
      </c>
      <c r="BX127" s="53">
        <v>3.76</v>
      </c>
      <c r="BY127" s="53">
        <v>4.7300000000000004</v>
      </c>
      <c r="BZ127" s="53">
        <v>6.14</v>
      </c>
      <c r="CA127" s="7">
        <v>2.37</v>
      </c>
      <c r="CB127" s="8">
        <v>2.9</v>
      </c>
      <c r="CC127" s="7">
        <v>5.27</v>
      </c>
      <c r="CD127" s="9">
        <v>6.41</v>
      </c>
      <c r="CE127" s="4">
        <v>7.83</v>
      </c>
      <c r="CF127" s="4">
        <v>10.41</v>
      </c>
      <c r="CG127" s="16">
        <v>25.49</v>
      </c>
      <c r="CH127" s="38">
        <v>28.85</v>
      </c>
      <c r="CI127" s="20">
        <v>29.77</v>
      </c>
      <c r="CJ127" s="18">
        <v>33.25</v>
      </c>
      <c r="CK127" s="17">
        <v>34.520000000000003</v>
      </c>
      <c r="CL127" s="19">
        <v>35.29</v>
      </c>
      <c r="CM127" s="17">
        <v>35.69</v>
      </c>
      <c r="CN127" s="19">
        <v>35.200000000000003</v>
      </c>
      <c r="CO127" s="18">
        <v>36.74</v>
      </c>
      <c r="CP127" s="17">
        <v>38.93</v>
      </c>
      <c r="CQ127" s="17">
        <v>38.1</v>
      </c>
      <c r="CR127" s="17">
        <v>39.369999999999997</v>
      </c>
      <c r="CS127" s="17">
        <v>42.72</v>
      </c>
      <c r="CT127" s="19">
        <v>46.18</v>
      </c>
      <c r="CU127" s="17">
        <v>45.09</v>
      </c>
      <c r="CV127" s="20">
        <v>45.56</v>
      </c>
      <c r="CW127" s="16">
        <v>44.37</v>
      </c>
      <c r="CX127" s="16">
        <v>43.6</v>
      </c>
      <c r="CY127" s="16">
        <v>25.65</v>
      </c>
      <c r="CZ127" s="38">
        <v>28.82</v>
      </c>
      <c r="DA127" s="20">
        <v>29.15</v>
      </c>
      <c r="DB127" s="17">
        <v>33.03</v>
      </c>
      <c r="DC127" s="17">
        <v>34.57</v>
      </c>
      <c r="DD127" s="19">
        <v>34.770000000000003</v>
      </c>
      <c r="DE127" s="17">
        <v>35.36</v>
      </c>
      <c r="DF127" s="19">
        <v>35.64</v>
      </c>
      <c r="DG127" s="18">
        <v>36.5</v>
      </c>
      <c r="DH127" s="17">
        <v>38.299999999999997</v>
      </c>
      <c r="DI127" s="17">
        <v>38.47</v>
      </c>
      <c r="DJ127" s="17">
        <v>39.36</v>
      </c>
      <c r="DK127" s="17">
        <v>42.32</v>
      </c>
      <c r="DL127" s="19">
        <v>46.38</v>
      </c>
      <c r="DM127" s="17">
        <v>45.6</v>
      </c>
      <c r="DN127" s="20">
        <v>45.49</v>
      </c>
      <c r="DO127" s="16">
        <v>44.12</v>
      </c>
      <c r="DP127" s="16">
        <v>44.2</v>
      </c>
      <c r="DQ127" s="16">
        <v>1</v>
      </c>
      <c r="DR127" s="20">
        <v>3</v>
      </c>
      <c r="DS127" s="20">
        <v>4</v>
      </c>
      <c r="DT127" s="17">
        <v>4</v>
      </c>
      <c r="DU127" s="17">
        <v>3</v>
      </c>
      <c r="DV127" s="17">
        <v>1</v>
      </c>
      <c r="DW127" s="17">
        <v>0</v>
      </c>
      <c r="DX127" s="17">
        <v>0</v>
      </c>
      <c r="DY127" s="17">
        <v>3</v>
      </c>
      <c r="DZ127" s="17">
        <v>9</v>
      </c>
      <c r="EA127" s="17">
        <v>21</v>
      </c>
      <c r="EB127" s="17">
        <v>27</v>
      </c>
      <c r="EC127" s="17">
        <v>33</v>
      </c>
      <c r="ED127" s="17">
        <v>30</v>
      </c>
      <c r="EE127" s="17">
        <v>24</v>
      </c>
      <c r="EF127" s="20">
        <v>14</v>
      </c>
      <c r="EG127" s="20">
        <v>12</v>
      </c>
      <c r="EH127" s="20">
        <v>9</v>
      </c>
      <c r="EJ127" s="129">
        <f t="shared" si="18"/>
        <v>-0.60000000000000009</v>
      </c>
      <c r="EK127" s="129">
        <f t="shared" si="19"/>
        <v>-0.28000000000000025</v>
      </c>
      <c r="EL127" s="129">
        <f t="shared" si="20"/>
        <v>-1.1000000000000001</v>
      </c>
      <c r="EM127" s="129">
        <f t="shared" si="21"/>
        <v>-0.26</v>
      </c>
      <c r="EN127" s="129">
        <f t="shared" si="22"/>
        <v>0.39999999999999991</v>
      </c>
      <c r="EO127" s="129">
        <f t="shared" si="23"/>
        <v>-0.85000000000000009</v>
      </c>
      <c r="EP127" s="129">
        <f t="shared" si="24"/>
        <v>-0.8400000000000003</v>
      </c>
      <c r="EQ127" s="129">
        <f t="shared" si="25"/>
        <v>-1.6300000000000001</v>
      </c>
      <c r="ER127" s="129">
        <f t="shared" si="26"/>
        <v>-1.6100000000000003</v>
      </c>
      <c r="ES127" s="129">
        <f t="shared" si="27"/>
        <v>-1.4699999999999998</v>
      </c>
      <c r="ET127" s="129">
        <f t="shared" si="28"/>
        <v>-0.32000000000000028</v>
      </c>
      <c r="EU127" s="129">
        <f t="shared" si="29"/>
        <v>0.66999999999999993</v>
      </c>
      <c r="EV127" s="129">
        <f t="shared" si="30"/>
        <v>0.58999999999999986</v>
      </c>
      <c r="EW127" s="129">
        <f t="shared" si="31"/>
        <v>0.20999999999999996</v>
      </c>
      <c r="EX127" s="129">
        <f t="shared" si="32"/>
        <v>-0.38999999999999968</v>
      </c>
      <c r="EY127" s="129">
        <f t="shared" si="33"/>
        <v>4.9999999999999822E-2</v>
      </c>
      <c r="EZ127" s="129">
        <f t="shared" si="34"/>
        <v>0.27999999999999936</v>
      </c>
      <c r="FA127" s="51"/>
      <c r="FB127" s="51"/>
    </row>
    <row r="128" spans="1:160" ht="14">
      <c r="A128" s="2" t="s">
        <v>1273</v>
      </c>
      <c r="B128" s="2" t="s">
        <v>1666</v>
      </c>
      <c r="C128" s="2">
        <v>14</v>
      </c>
      <c r="D128" s="2">
        <v>7</v>
      </c>
      <c r="E128" s="2">
        <v>41966411</v>
      </c>
      <c r="F128" s="2" t="s">
        <v>91</v>
      </c>
      <c r="G128" s="1" t="s">
        <v>1277</v>
      </c>
      <c r="H128" s="15" t="s">
        <v>95</v>
      </c>
      <c r="I128" s="1">
        <v>7</v>
      </c>
      <c r="J128" s="2">
        <v>162.5</v>
      </c>
      <c r="K128" s="2">
        <v>44.1</v>
      </c>
      <c r="L128" s="2" t="s">
        <v>167</v>
      </c>
      <c r="M128" s="2"/>
      <c r="N128" s="2" t="s">
        <v>238</v>
      </c>
      <c r="O128" s="2" t="s">
        <v>335</v>
      </c>
      <c r="P128" s="30"/>
      <c r="Q128" s="30"/>
      <c r="R128" s="30"/>
      <c r="S128" s="30"/>
      <c r="T128" s="3" t="s">
        <v>48</v>
      </c>
      <c r="U128" s="3">
        <v>11</v>
      </c>
      <c r="V128" s="2">
        <v>13</v>
      </c>
      <c r="W128" s="2">
        <v>6</v>
      </c>
      <c r="X128" s="2" t="s">
        <v>1276</v>
      </c>
      <c r="Y128" s="33"/>
      <c r="Z128" s="3" t="s">
        <v>64</v>
      </c>
      <c r="AA128" s="3">
        <v>49</v>
      </c>
      <c r="AB128" s="2">
        <v>44</v>
      </c>
      <c r="AC128" s="2">
        <v>33</v>
      </c>
      <c r="AD128" s="2"/>
      <c r="AE128" s="33" t="s">
        <v>107</v>
      </c>
      <c r="AF128" s="12" t="s">
        <v>526</v>
      </c>
      <c r="AG128" s="12">
        <v>51</v>
      </c>
      <c r="AH128" s="13">
        <v>43</v>
      </c>
      <c r="AI128" s="13">
        <v>26</v>
      </c>
      <c r="AJ128" s="13"/>
      <c r="AK128" s="34" t="s">
        <v>152</v>
      </c>
      <c r="AL128" s="2" t="s">
        <v>127</v>
      </c>
      <c r="AM128" s="2" t="s">
        <v>118</v>
      </c>
      <c r="AN128" s="2" t="s">
        <v>257</v>
      </c>
      <c r="AO128" s="2" t="s">
        <v>519</v>
      </c>
      <c r="AP128" s="2" t="s">
        <v>87</v>
      </c>
      <c r="AQ128" s="1" t="s">
        <v>88</v>
      </c>
      <c r="AR128" s="2" t="s">
        <v>89</v>
      </c>
      <c r="AS128" s="1" t="s">
        <v>108</v>
      </c>
      <c r="AT128" s="2" t="s">
        <v>93</v>
      </c>
      <c r="AU128" s="14" t="s">
        <v>1278</v>
      </c>
      <c r="AV128" s="14">
        <v>1</v>
      </c>
      <c r="AW128" s="104">
        <v>4.5599999999999996</v>
      </c>
      <c r="AX128" s="114">
        <v>4.22</v>
      </c>
      <c r="AY128" s="115">
        <v>3.9</v>
      </c>
      <c r="AZ128" s="107">
        <v>2.2000000000000002</v>
      </c>
      <c r="BA128" s="106">
        <v>1.94</v>
      </c>
      <c r="BB128" s="108">
        <v>2.87</v>
      </c>
      <c r="BC128" s="106">
        <v>4.29</v>
      </c>
      <c r="BD128" s="108">
        <v>4.5599999999999996</v>
      </c>
      <c r="BE128" s="107">
        <v>5.23</v>
      </c>
      <c r="BF128" s="106">
        <v>4.5</v>
      </c>
      <c r="BG128" s="106">
        <v>8.69</v>
      </c>
      <c r="BH128" s="106">
        <v>8.01</v>
      </c>
      <c r="BI128" s="106">
        <v>4.1900000000000004</v>
      </c>
      <c r="BJ128" s="8">
        <v>4.4800000000000004</v>
      </c>
      <c r="BK128" s="7">
        <v>6.54</v>
      </c>
      <c r="BL128" s="9">
        <v>8.5</v>
      </c>
      <c r="BM128" s="4">
        <v>13.74</v>
      </c>
      <c r="BN128" s="4">
        <v>15.5</v>
      </c>
      <c r="BO128" s="4">
        <v>4.03</v>
      </c>
      <c r="BP128" s="39">
        <v>4.76</v>
      </c>
      <c r="BQ128" s="5">
        <v>3.37</v>
      </c>
      <c r="BR128" s="7">
        <v>2.86</v>
      </c>
      <c r="BS128" s="7">
        <v>3.9</v>
      </c>
      <c r="BT128" s="8">
        <v>4.92</v>
      </c>
      <c r="BU128" s="7">
        <v>6.58</v>
      </c>
      <c r="BV128" s="8">
        <v>5.77</v>
      </c>
      <c r="BW128" s="6">
        <v>6.03</v>
      </c>
      <c r="BX128" s="7">
        <v>7.03</v>
      </c>
      <c r="BY128" s="7">
        <v>9.43</v>
      </c>
      <c r="BZ128" s="7">
        <v>9.07</v>
      </c>
      <c r="CA128" s="7">
        <v>7.29</v>
      </c>
      <c r="CB128" s="8">
        <v>5.9</v>
      </c>
      <c r="CC128" s="7">
        <v>8.11</v>
      </c>
      <c r="CD128" s="9">
        <v>8.51</v>
      </c>
      <c r="CE128" s="4">
        <v>13.06</v>
      </c>
      <c r="CF128" s="4">
        <v>16.72</v>
      </c>
      <c r="CG128" s="16">
        <v>27.11</v>
      </c>
      <c r="CH128" s="40">
        <v>30.28</v>
      </c>
      <c r="CI128" s="23">
        <v>30.92</v>
      </c>
      <c r="CJ128" s="18">
        <v>30.97</v>
      </c>
      <c r="CK128" s="17">
        <v>32.83</v>
      </c>
      <c r="CL128" s="19">
        <v>33.630000000000003</v>
      </c>
      <c r="CM128" s="17">
        <v>35.08</v>
      </c>
      <c r="CN128" s="19">
        <v>36.119999999999997</v>
      </c>
      <c r="CO128" s="18">
        <v>37.54</v>
      </c>
      <c r="CP128" s="17">
        <v>36.42</v>
      </c>
      <c r="CQ128" s="17">
        <v>36.81</v>
      </c>
      <c r="CR128" s="17">
        <v>39.64</v>
      </c>
      <c r="CS128" s="17">
        <v>44.2</v>
      </c>
      <c r="CT128" s="19">
        <v>45.83</v>
      </c>
      <c r="CU128" s="17">
        <v>47.7</v>
      </c>
      <c r="CV128" s="20">
        <v>44.1</v>
      </c>
      <c r="CW128" s="16">
        <v>43.51</v>
      </c>
      <c r="CX128" s="16">
        <v>40.04</v>
      </c>
      <c r="CY128" s="16">
        <v>27.78</v>
      </c>
      <c r="CZ128" s="40">
        <v>31.44</v>
      </c>
      <c r="DA128" s="23">
        <v>31.81</v>
      </c>
      <c r="DB128" s="17">
        <v>31.48</v>
      </c>
      <c r="DC128" s="17">
        <v>33.729999999999997</v>
      </c>
      <c r="DD128" s="19">
        <v>33.799999999999997</v>
      </c>
      <c r="DE128" s="17">
        <v>35.96</v>
      </c>
      <c r="DF128" s="19">
        <v>36.840000000000003</v>
      </c>
      <c r="DG128" s="18">
        <v>37.04</v>
      </c>
      <c r="DH128" s="17">
        <v>35.47</v>
      </c>
      <c r="DI128" s="17">
        <v>36.35</v>
      </c>
      <c r="DJ128" s="17">
        <v>39.64</v>
      </c>
      <c r="DK128" s="17">
        <v>44.27</v>
      </c>
      <c r="DL128" s="19">
        <v>46.8</v>
      </c>
      <c r="DM128" s="17">
        <v>48.12</v>
      </c>
      <c r="DN128" s="20">
        <v>44.17</v>
      </c>
      <c r="DO128" s="16">
        <v>43.27</v>
      </c>
      <c r="DP128" s="16">
        <v>40.01</v>
      </c>
      <c r="DQ128" s="16">
        <v>9</v>
      </c>
      <c r="DR128" s="23">
        <v>4</v>
      </c>
      <c r="DS128" s="23">
        <v>0</v>
      </c>
      <c r="DT128" s="17">
        <v>0</v>
      </c>
      <c r="DU128" s="17">
        <v>-5</v>
      </c>
      <c r="DV128" s="17">
        <v>-8</v>
      </c>
      <c r="DW128" s="17">
        <v>-6</v>
      </c>
      <c r="DX128" s="17">
        <v>-5</v>
      </c>
      <c r="DY128" s="17">
        <v>0</v>
      </c>
      <c r="DZ128" s="17">
        <v>1</v>
      </c>
      <c r="EA128" s="17">
        <v>7</v>
      </c>
      <c r="EB128" s="17">
        <v>16</v>
      </c>
      <c r="EC128" s="17">
        <v>22</v>
      </c>
      <c r="ED128" s="17">
        <v>19</v>
      </c>
      <c r="EE128" s="17">
        <v>18</v>
      </c>
      <c r="EF128" s="20">
        <v>13</v>
      </c>
      <c r="EG128" s="20">
        <v>12</v>
      </c>
      <c r="EH128" s="20">
        <v>9</v>
      </c>
      <c r="EJ128" s="129">
        <f t="shared" si="18"/>
        <v>0.52999999999999936</v>
      </c>
      <c r="EK128" s="129">
        <f t="shared" si="19"/>
        <v>-0.54</v>
      </c>
      <c r="EL128" s="129">
        <f t="shared" si="20"/>
        <v>0.5299999999999998</v>
      </c>
      <c r="EM128" s="129">
        <f t="shared" si="21"/>
        <v>-0.6599999999999997</v>
      </c>
      <c r="EN128" s="129">
        <f t="shared" si="22"/>
        <v>-1.96</v>
      </c>
      <c r="EO128" s="129">
        <f t="shared" si="23"/>
        <v>-2.0499999999999998</v>
      </c>
      <c r="EP128" s="129">
        <f t="shared" si="24"/>
        <v>-2.29</v>
      </c>
      <c r="EQ128" s="129">
        <f t="shared" si="25"/>
        <v>-1.21</v>
      </c>
      <c r="ER128" s="129">
        <f t="shared" si="26"/>
        <v>-0.79999999999999982</v>
      </c>
      <c r="ES128" s="129">
        <f t="shared" si="27"/>
        <v>-2.5300000000000002</v>
      </c>
      <c r="ET128" s="129">
        <f t="shared" si="28"/>
        <v>-0.74000000000000021</v>
      </c>
      <c r="EU128" s="129">
        <f t="shared" si="29"/>
        <v>-1.0600000000000005</v>
      </c>
      <c r="EV128" s="129">
        <f t="shared" si="30"/>
        <v>-3.0999999999999996</v>
      </c>
      <c r="EW128" s="129">
        <f t="shared" si="31"/>
        <v>-1.42</v>
      </c>
      <c r="EX128" s="129">
        <f t="shared" si="32"/>
        <v>-1.5699999999999994</v>
      </c>
      <c r="EY128" s="129">
        <f t="shared" si="33"/>
        <v>-9.9999999999997868E-3</v>
      </c>
      <c r="EZ128" s="129">
        <f t="shared" si="34"/>
        <v>0.67999999999999972</v>
      </c>
      <c r="FA128" s="3" t="s">
        <v>48</v>
      </c>
      <c r="FB128" s="3">
        <v>11</v>
      </c>
      <c r="FC128" s="2">
        <v>13</v>
      </c>
      <c r="FD128" s="2">
        <v>6</v>
      </c>
    </row>
    <row r="129" spans="1:160" ht="14">
      <c r="A129" s="2" t="s">
        <v>580</v>
      </c>
      <c r="B129" s="2" t="s">
        <v>1666</v>
      </c>
      <c r="C129" s="2">
        <v>23</v>
      </c>
      <c r="D129" s="2">
        <v>8</v>
      </c>
      <c r="E129" s="2">
        <v>52304657</v>
      </c>
      <c r="F129" s="2" t="s">
        <v>91</v>
      </c>
      <c r="G129" s="1" t="s">
        <v>586</v>
      </c>
      <c r="H129" s="15" t="s">
        <v>95</v>
      </c>
      <c r="I129" s="1">
        <v>6</v>
      </c>
      <c r="J129" s="2">
        <v>157.5</v>
      </c>
      <c r="K129" s="2">
        <v>47.9</v>
      </c>
      <c r="L129" s="2" t="s">
        <v>167</v>
      </c>
      <c r="M129" s="2"/>
      <c r="N129" s="2" t="s">
        <v>238</v>
      </c>
      <c r="O129" s="2" t="s">
        <v>201</v>
      </c>
      <c r="P129" s="30" t="s">
        <v>168</v>
      </c>
      <c r="Q129" s="30" t="s">
        <v>584</v>
      </c>
      <c r="R129" s="30"/>
      <c r="S129" s="30"/>
      <c r="T129" s="51"/>
      <c r="U129" s="51"/>
      <c r="X129" s="2" t="s">
        <v>585</v>
      </c>
      <c r="Y129" s="68"/>
      <c r="Z129" s="3" t="s">
        <v>115</v>
      </c>
      <c r="AA129" s="3">
        <v>34</v>
      </c>
      <c r="AB129" s="2">
        <v>34</v>
      </c>
      <c r="AC129" s="2">
        <v>25</v>
      </c>
      <c r="AE129" s="33" t="s">
        <v>242</v>
      </c>
      <c r="AF129" s="12" t="s">
        <v>116</v>
      </c>
      <c r="AG129" s="12">
        <v>48</v>
      </c>
      <c r="AH129" s="13">
        <v>43</v>
      </c>
      <c r="AI129" s="13">
        <v>28</v>
      </c>
      <c r="AJ129" s="13"/>
      <c r="AK129" s="34" t="s">
        <v>197</v>
      </c>
      <c r="AL129" s="2" t="s">
        <v>149</v>
      </c>
      <c r="AM129" s="2" t="s">
        <v>150</v>
      </c>
      <c r="AN129" s="2" t="s">
        <v>281</v>
      </c>
      <c r="AO129" s="2" t="s">
        <v>245</v>
      </c>
      <c r="AP129" s="2" t="s">
        <v>87</v>
      </c>
      <c r="AQ129" s="1" t="s">
        <v>242</v>
      </c>
      <c r="AR129" s="2" t="s">
        <v>89</v>
      </c>
      <c r="AS129" s="1" t="s">
        <v>108</v>
      </c>
      <c r="AT129" s="2" t="s">
        <v>93</v>
      </c>
      <c r="AU129" s="14" t="s">
        <v>587</v>
      </c>
      <c r="AV129" s="14">
        <v>1</v>
      </c>
      <c r="AW129" s="104">
        <v>4.3899999999999997</v>
      </c>
      <c r="AX129" s="105">
        <v>2.4500000000000002</v>
      </c>
      <c r="AY129" s="115">
        <v>1.54</v>
      </c>
      <c r="AZ129" s="107">
        <v>0</v>
      </c>
      <c r="BA129" s="106">
        <v>0</v>
      </c>
      <c r="BB129" s="108">
        <v>0.76</v>
      </c>
      <c r="BC129" s="106">
        <v>0.88</v>
      </c>
      <c r="BD129" s="108">
        <v>0</v>
      </c>
      <c r="BE129" s="107">
        <v>0.79</v>
      </c>
      <c r="BF129" s="106">
        <v>1.39</v>
      </c>
      <c r="BG129" s="106">
        <v>2.2400000000000002</v>
      </c>
      <c r="BH129" s="106">
        <v>4.88</v>
      </c>
      <c r="BI129" s="106">
        <v>3.11</v>
      </c>
      <c r="BJ129" s="8">
        <v>3.56</v>
      </c>
      <c r="BK129" s="7">
        <v>3.76</v>
      </c>
      <c r="BL129" s="7">
        <v>6.22</v>
      </c>
      <c r="BM129" s="4">
        <v>6.63</v>
      </c>
      <c r="BN129" s="4">
        <v>12.46</v>
      </c>
      <c r="BO129" s="4">
        <v>4.2300000000000004</v>
      </c>
      <c r="BP129" s="37">
        <v>2.86</v>
      </c>
      <c r="BQ129" s="5">
        <v>2.06</v>
      </c>
      <c r="BR129" s="53">
        <v>0</v>
      </c>
      <c r="BS129" s="53">
        <v>0</v>
      </c>
      <c r="BT129" s="54">
        <v>0</v>
      </c>
      <c r="BU129" s="53">
        <v>0.87</v>
      </c>
      <c r="BV129" s="8">
        <v>1.76</v>
      </c>
      <c r="BW129" s="6">
        <v>1.87</v>
      </c>
      <c r="BX129" s="7">
        <v>2.98</v>
      </c>
      <c r="BY129" s="7">
        <v>3.78</v>
      </c>
      <c r="BZ129" s="7">
        <v>5.51</v>
      </c>
      <c r="CA129" s="7">
        <v>1.85</v>
      </c>
      <c r="CB129" s="8">
        <v>2.2000000000000002</v>
      </c>
      <c r="CC129" s="7">
        <v>4.3</v>
      </c>
      <c r="CD129" s="7">
        <v>7.24</v>
      </c>
      <c r="CE129" s="4">
        <v>8.42</v>
      </c>
      <c r="CF129" s="4">
        <v>11.94</v>
      </c>
      <c r="CG129" s="16">
        <v>29.13</v>
      </c>
      <c r="CH129" s="38">
        <v>29.65</v>
      </c>
      <c r="CI129" s="23">
        <v>30.64</v>
      </c>
      <c r="CJ129" s="18">
        <v>31.4</v>
      </c>
      <c r="CK129" s="17">
        <v>32.020000000000003</v>
      </c>
      <c r="CL129" s="19">
        <v>34.11</v>
      </c>
      <c r="CM129" s="17">
        <v>34.229999999999997</v>
      </c>
      <c r="CN129" s="19">
        <v>37.35</v>
      </c>
      <c r="CO129" s="18">
        <v>36.619999999999997</v>
      </c>
      <c r="CP129" s="17">
        <v>39.21</v>
      </c>
      <c r="CQ129" s="17">
        <v>37.69</v>
      </c>
      <c r="CR129" s="17">
        <v>38.53</v>
      </c>
      <c r="CS129" s="17">
        <v>43.72</v>
      </c>
      <c r="CT129" s="19">
        <v>45.28</v>
      </c>
      <c r="CU129" s="17">
        <v>48.08</v>
      </c>
      <c r="CV129" s="17">
        <v>46.56</v>
      </c>
      <c r="CW129" s="16">
        <v>45.2</v>
      </c>
      <c r="CX129" s="16">
        <v>43.47</v>
      </c>
      <c r="CY129" s="16">
        <v>29.97</v>
      </c>
      <c r="CZ129" s="38">
        <v>29.75</v>
      </c>
      <c r="DA129" s="23">
        <v>31.09</v>
      </c>
      <c r="DB129" s="17">
        <v>31.29</v>
      </c>
      <c r="DC129" s="17">
        <v>31.74</v>
      </c>
      <c r="DD129" s="19">
        <v>33.9</v>
      </c>
      <c r="DE129" s="17">
        <v>34.71</v>
      </c>
      <c r="DF129" s="19">
        <v>37.25</v>
      </c>
      <c r="DG129" s="18">
        <v>36.65</v>
      </c>
      <c r="DH129" s="17">
        <v>38.58</v>
      </c>
      <c r="DI129" s="17">
        <v>38.119999999999997</v>
      </c>
      <c r="DJ129" s="17">
        <v>38.090000000000003</v>
      </c>
      <c r="DK129" s="17">
        <v>43.93</v>
      </c>
      <c r="DL129" s="19">
        <v>44.11</v>
      </c>
      <c r="DM129" s="17">
        <v>47.18</v>
      </c>
      <c r="DN129" s="17">
        <v>47.52</v>
      </c>
      <c r="DO129" s="16">
        <v>45.69</v>
      </c>
      <c r="DP129" s="16">
        <v>42.19</v>
      </c>
      <c r="DQ129" s="16">
        <v>7</v>
      </c>
      <c r="DR129" s="20">
        <v>6</v>
      </c>
      <c r="DS129" s="23">
        <v>6</v>
      </c>
      <c r="DT129" s="17">
        <v>3</v>
      </c>
      <c r="DU129" s="17">
        <v>3</v>
      </c>
      <c r="DV129" s="17">
        <v>0</v>
      </c>
      <c r="DW129" s="17">
        <v>-5</v>
      </c>
      <c r="DX129" s="17">
        <v>-4</v>
      </c>
      <c r="DY129" s="17">
        <v>-4</v>
      </c>
      <c r="DZ129" s="17">
        <v>-1</v>
      </c>
      <c r="EA129" s="17">
        <v>4</v>
      </c>
      <c r="EB129" s="17">
        <v>11</v>
      </c>
      <c r="EC129" s="17">
        <v>19</v>
      </c>
      <c r="ED129" s="17">
        <v>22</v>
      </c>
      <c r="EE129" s="17">
        <v>24</v>
      </c>
      <c r="EF129" s="17">
        <v>18</v>
      </c>
      <c r="EG129" s="20">
        <v>17</v>
      </c>
      <c r="EH129" s="20">
        <v>12</v>
      </c>
      <c r="EJ129" s="129">
        <f t="shared" si="18"/>
        <v>0.15999999999999925</v>
      </c>
      <c r="EK129" s="129">
        <f t="shared" si="19"/>
        <v>-0.4099999999999997</v>
      </c>
      <c r="EL129" s="129">
        <f t="shared" si="20"/>
        <v>-0.52</v>
      </c>
      <c r="EM129" s="129">
        <f t="shared" si="21"/>
        <v>0</v>
      </c>
      <c r="EN129" s="129">
        <f t="shared" si="22"/>
        <v>0</v>
      </c>
      <c r="EO129" s="129">
        <f t="shared" si="23"/>
        <v>0.76</v>
      </c>
      <c r="EP129" s="129">
        <f t="shared" si="24"/>
        <v>1.0000000000000009E-2</v>
      </c>
      <c r="EQ129" s="129">
        <f t="shared" si="25"/>
        <v>-1.76</v>
      </c>
      <c r="ER129" s="129">
        <f t="shared" si="26"/>
        <v>-1.08</v>
      </c>
      <c r="ES129" s="129">
        <f t="shared" si="27"/>
        <v>-1.59</v>
      </c>
      <c r="ET129" s="129">
        <f t="shared" si="28"/>
        <v>-1.5399999999999996</v>
      </c>
      <c r="EU129" s="129">
        <f t="shared" si="29"/>
        <v>-0.62999999999999989</v>
      </c>
      <c r="EV129" s="129">
        <f t="shared" si="30"/>
        <v>1.2599999999999998</v>
      </c>
      <c r="EW129" s="129">
        <f t="shared" si="31"/>
        <v>1.3599999999999999</v>
      </c>
      <c r="EX129" s="129">
        <f t="shared" si="32"/>
        <v>-0.54</v>
      </c>
      <c r="EY129" s="129">
        <f t="shared" si="33"/>
        <v>-1.0200000000000005</v>
      </c>
      <c r="EZ129" s="129">
        <f t="shared" si="34"/>
        <v>-1.79</v>
      </c>
      <c r="FA129" s="51"/>
      <c r="FB129" s="51"/>
    </row>
    <row r="130" spans="1:160" s="185" customFormat="1" ht="14">
      <c r="A130" s="166" t="s">
        <v>879</v>
      </c>
      <c r="B130" s="166" t="s">
        <v>1666</v>
      </c>
      <c r="C130" s="166">
        <v>19</v>
      </c>
      <c r="D130" s="166">
        <v>0</v>
      </c>
      <c r="E130" s="166">
        <v>50867138</v>
      </c>
      <c r="F130" s="166" t="s">
        <v>91</v>
      </c>
      <c r="G130" s="167" t="s">
        <v>773</v>
      </c>
      <c r="H130" s="168" t="s">
        <v>95</v>
      </c>
      <c r="I130" s="167">
        <v>-4</v>
      </c>
      <c r="J130" s="166">
        <v>158.6</v>
      </c>
      <c r="K130" s="166">
        <v>56.3</v>
      </c>
      <c r="L130" s="166" t="s">
        <v>167</v>
      </c>
      <c r="M130" s="166"/>
      <c r="N130" s="166" t="s">
        <v>147</v>
      </c>
      <c r="O130" s="166" t="s">
        <v>255</v>
      </c>
      <c r="P130" s="169"/>
      <c r="Q130" s="169"/>
      <c r="R130" s="169"/>
      <c r="S130" s="169"/>
      <c r="T130" s="170" t="s">
        <v>17</v>
      </c>
      <c r="U130" s="170">
        <v>34</v>
      </c>
      <c r="V130" s="166">
        <v>33</v>
      </c>
      <c r="W130" s="166">
        <v>24</v>
      </c>
      <c r="X130" s="166" t="s">
        <v>881</v>
      </c>
      <c r="Y130" s="171"/>
      <c r="Z130" s="170" t="s">
        <v>101</v>
      </c>
      <c r="AA130" s="170">
        <v>54</v>
      </c>
      <c r="AB130" s="166">
        <v>37</v>
      </c>
      <c r="AC130" s="166">
        <v>37</v>
      </c>
      <c r="AD130" s="166"/>
      <c r="AE130" s="171" t="s">
        <v>443</v>
      </c>
      <c r="AF130" s="172" t="s">
        <v>138</v>
      </c>
      <c r="AG130" s="172">
        <v>38</v>
      </c>
      <c r="AH130" s="168">
        <v>26</v>
      </c>
      <c r="AI130" s="168">
        <v>9</v>
      </c>
      <c r="AJ130" s="168"/>
      <c r="AK130" s="173" t="s">
        <v>180</v>
      </c>
      <c r="AL130" s="166" t="s">
        <v>83</v>
      </c>
      <c r="AM130" s="166" t="s">
        <v>383</v>
      </c>
      <c r="AN130" s="166" t="s">
        <v>606</v>
      </c>
      <c r="AO130" s="166" t="s">
        <v>775</v>
      </c>
      <c r="AP130" s="166" t="s">
        <v>87</v>
      </c>
      <c r="AQ130" s="167"/>
      <c r="AR130" s="166" t="s">
        <v>89</v>
      </c>
      <c r="AS130" s="167"/>
      <c r="AT130" s="166" t="s">
        <v>93</v>
      </c>
      <c r="AU130" s="174" t="s">
        <v>291</v>
      </c>
      <c r="AV130" s="174">
        <v>2</v>
      </c>
      <c r="AW130" s="175">
        <v>2.86</v>
      </c>
      <c r="AX130" s="176">
        <v>3.02</v>
      </c>
      <c r="AY130" s="177">
        <v>2.12</v>
      </c>
      <c r="AZ130" s="176">
        <v>1.99</v>
      </c>
      <c r="BA130" s="177">
        <v>2.0099999999999998</v>
      </c>
      <c r="BB130" s="175">
        <v>2.62</v>
      </c>
      <c r="BC130" s="177">
        <v>0.95</v>
      </c>
      <c r="BD130" s="175">
        <v>0</v>
      </c>
      <c r="BE130" s="176">
        <v>0.37</v>
      </c>
      <c r="BF130" s="177">
        <v>2.44</v>
      </c>
      <c r="BG130" s="177">
        <v>3.95</v>
      </c>
      <c r="BH130" s="177">
        <v>5.43</v>
      </c>
      <c r="BI130" s="177">
        <v>1.61</v>
      </c>
      <c r="BJ130" s="178">
        <v>1.76</v>
      </c>
      <c r="BK130" s="179">
        <v>4.51</v>
      </c>
      <c r="BL130" s="179">
        <v>6.13</v>
      </c>
      <c r="BM130" s="178">
        <v>11.72</v>
      </c>
      <c r="BN130" s="178">
        <v>17.48</v>
      </c>
      <c r="BO130" s="178">
        <v>2.66</v>
      </c>
      <c r="BP130" s="180">
        <v>1.78</v>
      </c>
      <c r="BQ130" s="181">
        <v>0</v>
      </c>
      <c r="BR130" s="181">
        <v>0</v>
      </c>
      <c r="BS130" s="181">
        <v>0.37</v>
      </c>
      <c r="BT130" s="172">
        <v>1.49</v>
      </c>
      <c r="BU130" s="181">
        <v>2.74</v>
      </c>
      <c r="BV130" s="172">
        <v>2.4900000000000002</v>
      </c>
      <c r="BW130" s="180">
        <v>2.36</v>
      </c>
      <c r="BX130" s="181">
        <v>3.49</v>
      </c>
      <c r="BY130" s="181">
        <v>2.98</v>
      </c>
      <c r="BZ130" s="181">
        <v>5.04</v>
      </c>
      <c r="CA130" s="179">
        <v>0.5</v>
      </c>
      <c r="CB130" s="178">
        <v>1.39</v>
      </c>
      <c r="CC130" s="179">
        <v>4.83</v>
      </c>
      <c r="CD130" s="179">
        <v>5.5</v>
      </c>
      <c r="CE130" s="178">
        <v>10.48</v>
      </c>
      <c r="CF130" s="178">
        <v>17.12</v>
      </c>
      <c r="CG130" s="182">
        <v>27.97</v>
      </c>
      <c r="CH130" s="183">
        <v>31.14</v>
      </c>
      <c r="CI130" s="184">
        <v>33.64</v>
      </c>
      <c r="CJ130" s="183">
        <v>35.17</v>
      </c>
      <c r="CK130" s="184">
        <v>35.1</v>
      </c>
      <c r="CL130" s="182">
        <v>35.979999999999997</v>
      </c>
      <c r="CM130" s="184">
        <v>37.159999999999997</v>
      </c>
      <c r="CN130" s="182">
        <v>38.18</v>
      </c>
      <c r="CO130" s="183">
        <v>38.15</v>
      </c>
      <c r="CP130" s="184">
        <v>38.97</v>
      </c>
      <c r="CQ130" s="184">
        <v>39.78</v>
      </c>
      <c r="CR130" s="184">
        <v>40.17</v>
      </c>
      <c r="CS130" s="184">
        <v>43.6</v>
      </c>
      <c r="CT130" s="182">
        <v>45.32</v>
      </c>
      <c r="CU130" s="184">
        <v>43.89</v>
      </c>
      <c r="CV130" s="184">
        <v>41.86</v>
      </c>
      <c r="CW130" s="182">
        <v>44.14</v>
      </c>
      <c r="CX130" s="182">
        <v>39.74</v>
      </c>
      <c r="CY130" s="182">
        <v>27.64</v>
      </c>
      <c r="CZ130" s="183">
        <v>31.22</v>
      </c>
      <c r="DA130" s="184">
        <v>33.68</v>
      </c>
      <c r="DB130" s="184">
        <v>35.659999999999997</v>
      </c>
      <c r="DC130" s="184">
        <v>35.51</v>
      </c>
      <c r="DD130" s="182">
        <v>35.36</v>
      </c>
      <c r="DE130" s="184">
        <v>36.700000000000003</v>
      </c>
      <c r="DF130" s="182">
        <v>37.409999999999997</v>
      </c>
      <c r="DG130" s="183">
        <v>37.520000000000003</v>
      </c>
      <c r="DH130" s="184">
        <v>38.369999999999997</v>
      </c>
      <c r="DI130" s="184">
        <v>39.630000000000003</v>
      </c>
      <c r="DJ130" s="184">
        <v>40.39</v>
      </c>
      <c r="DK130" s="184">
        <v>43.93</v>
      </c>
      <c r="DL130" s="182">
        <v>46.23</v>
      </c>
      <c r="DM130" s="184">
        <v>44.49</v>
      </c>
      <c r="DN130" s="184">
        <v>41.51</v>
      </c>
      <c r="DO130" s="182">
        <v>44.22</v>
      </c>
      <c r="DP130" s="182">
        <v>39.86</v>
      </c>
      <c r="DQ130" s="182">
        <v>1</v>
      </c>
      <c r="DR130" s="184">
        <v>3</v>
      </c>
      <c r="DS130" s="184">
        <v>4</v>
      </c>
      <c r="DT130" s="184">
        <v>5</v>
      </c>
      <c r="DU130" s="184">
        <v>2</v>
      </c>
      <c r="DV130" s="184">
        <v>-3</v>
      </c>
      <c r="DW130" s="184">
        <v>-8</v>
      </c>
      <c r="DX130" s="184">
        <v>-11</v>
      </c>
      <c r="DY130" s="184">
        <v>-7</v>
      </c>
      <c r="DZ130" s="184">
        <v>-4</v>
      </c>
      <c r="EA130" s="184">
        <v>1</v>
      </c>
      <c r="EB130" s="184">
        <v>6</v>
      </c>
      <c r="EC130" s="184">
        <v>11</v>
      </c>
      <c r="ED130" s="184">
        <v>11</v>
      </c>
      <c r="EE130" s="184">
        <v>6</v>
      </c>
      <c r="EF130" s="184">
        <v>4</v>
      </c>
      <c r="EG130" s="184">
        <v>2</v>
      </c>
      <c r="EH130" s="184">
        <v>2</v>
      </c>
      <c r="EJ130" s="129">
        <f t="shared" ref="EJ130:EJ193" si="35">AW130-BO130</f>
        <v>0.19999999999999973</v>
      </c>
      <c r="EK130" s="129">
        <f t="shared" ref="EK130:EK193" si="36">AX130-BP130</f>
        <v>1.24</v>
      </c>
      <c r="EL130" s="129">
        <f t="shared" ref="EL130:EL193" si="37">AY130-BQ130</f>
        <v>2.12</v>
      </c>
      <c r="EM130" s="129">
        <f t="shared" ref="EM130:EM193" si="38">AZ130-BR130</f>
        <v>1.99</v>
      </c>
      <c r="EN130" s="129">
        <f t="shared" ref="EN130:EN193" si="39">BA130-BS130</f>
        <v>1.6399999999999997</v>
      </c>
      <c r="EO130" s="129">
        <f t="shared" ref="EO130:EO193" si="40">BB130-BT130</f>
        <v>1.1300000000000001</v>
      </c>
      <c r="EP130" s="129">
        <f t="shared" ref="EP130:EP193" si="41">BC130-BU130</f>
        <v>-1.7900000000000003</v>
      </c>
      <c r="EQ130" s="129">
        <f t="shared" ref="EQ130:EQ193" si="42">BD130-BV130</f>
        <v>-2.4900000000000002</v>
      </c>
      <c r="ER130" s="129">
        <f t="shared" ref="ER130:ER193" si="43">BE130-BW130</f>
        <v>-1.9899999999999998</v>
      </c>
      <c r="ES130" s="129">
        <f t="shared" ref="ES130:ES193" si="44">BF130-BX130</f>
        <v>-1.0500000000000003</v>
      </c>
      <c r="ET130" s="129">
        <f t="shared" ref="ET130:ET193" si="45">BG130-BY130</f>
        <v>0.9700000000000002</v>
      </c>
      <c r="EU130" s="129">
        <f t="shared" ref="EU130:EU193" si="46">BH130-BZ130</f>
        <v>0.38999999999999968</v>
      </c>
      <c r="EV130" s="129">
        <f t="shared" ref="EV130:EV193" si="47">BI130-CA130</f>
        <v>1.1100000000000001</v>
      </c>
      <c r="EW130" s="129">
        <f t="shared" ref="EW130:EW193" si="48">BJ130-CB130</f>
        <v>0.37000000000000011</v>
      </c>
      <c r="EX130" s="129">
        <f t="shared" ref="EX130:EX193" si="49">BK130-CC130</f>
        <v>-0.32000000000000028</v>
      </c>
      <c r="EY130" s="129">
        <f t="shared" ref="EY130:EY193" si="50">BL130-CD130</f>
        <v>0.62999999999999989</v>
      </c>
      <c r="EZ130" s="129">
        <f t="shared" ref="EZ130:EZ193" si="51">BM130-CE130</f>
        <v>1.2400000000000002</v>
      </c>
      <c r="FA130" s="170" t="s">
        <v>17</v>
      </c>
      <c r="FB130" s="170">
        <v>34</v>
      </c>
      <c r="FC130" s="166">
        <v>33</v>
      </c>
      <c r="FD130" s="166">
        <v>24</v>
      </c>
    </row>
    <row r="131" spans="1:160" s="185" customFormat="1" ht="14">
      <c r="A131" s="166" t="s">
        <v>1378</v>
      </c>
      <c r="B131" s="166" t="s">
        <v>1666</v>
      </c>
      <c r="C131" s="166">
        <v>16</v>
      </c>
      <c r="D131" s="166">
        <v>5</v>
      </c>
      <c r="E131" s="166">
        <v>52765012</v>
      </c>
      <c r="F131" s="166" t="s">
        <v>91</v>
      </c>
      <c r="G131" s="167" t="s">
        <v>506</v>
      </c>
      <c r="H131" s="186" t="s">
        <v>95</v>
      </c>
      <c r="I131" s="167">
        <v>-4</v>
      </c>
      <c r="J131" s="166">
        <v>163.6</v>
      </c>
      <c r="K131" s="166">
        <v>55.8</v>
      </c>
      <c r="L131" s="166" t="s">
        <v>167</v>
      </c>
      <c r="M131" s="166"/>
      <c r="N131" s="166" t="s">
        <v>147</v>
      </c>
      <c r="O131" s="166" t="s">
        <v>80</v>
      </c>
      <c r="P131" s="169" t="s">
        <v>168</v>
      </c>
      <c r="Q131" s="169" t="s">
        <v>538</v>
      </c>
      <c r="R131" s="169"/>
      <c r="S131" s="169"/>
      <c r="T131" s="170" t="s">
        <v>6</v>
      </c>
      <c r="U131" s="170">
        <v>33</v>
      </c>
      <c r="V131" s="166">
        <v>21</v>
      </c>
      <c r="W131" s="166">
        <v>23</v>
      </c>
      <c r="X131" s="166" t="s">
        <v>1379</v>
      </c>
      <c r="Y131" s="171"/>
      <c r="Z131" s="170" t="s">
        <v>486</v>
      </c>
      <c r="AA131" s="170">
        <v>47</v>
      </c>
      <c r="AB131" s="166">
        <v>31</v>
      </c>
      <c r="AC131" s="166">
        <v>27</v>
      </c>
      <c r="AD131" s="166"/>
      <c r="AE131" s="171" t="s">
        <v>88</v>
      </c>
      <c r="AF131" s="172"/>
      <c r="AG131" s="172"/>
      <c r="AH131" s="168"/>
      <c r="AI131" s="168"/>
      <c r="AJ131" s="168"/>
      <c r="AK131" s="173"/>
      <c r="AL131" s="166" t="s">
        <v>250</v>
      </c>
      <c r="AM131" s="166" t="s">
        <v>150</v>
      </c>
      <c r="AN131" s="166" t="s">
        <v>119</v>
      </c>
      <c r="AO131" s="166" t="s">
        <v>151</v>
      </c>
      <c r="AP131" s="166" t="s">
        <v>87</v>
      </c>
      <c r="AQ131" s="167" t="s">
        <v>108</v>
      </c>
      <c r="AR131" s="166" t="s">
        <v>89</v>
      </c>
      <c r="AS131" s="167" t="s">
        <v>131</v>
      </c>
      <c r="AT131" s="166" t="s">
        <v>93</v>
      </c>
      <c r="AU131" s="174" t="s">
        <v>539</v>
      </c>
      <c r="AV131" s="174">
        <v>2</v>
      </c>
      <c r="AW131" s="175">
        <v>3.69</v>
      </c>
      <c r="AX131" s="176">
        <v>3.5</v>
      </c>
      <c r="AY131" s="177">
        <v>2.86</v>
      </c>
      <c r="AZ131" s="176">
        <v>2.5099999999999998</v>
      </c>
      <c r="BA131" s="177">
        <v>1.69</v>
      </c>
      <c r="BB131" s="175">
        <v>1.22</v>
      </c>
      <c r="BC131" s="177">
        <v>1.39</v>
      </c>
      <c r="BD131" s="175">
        <v>3.06</v>
      </c>
      <c r="BE131" s="176">
        <v>4.07</v>
      </c>
      <c r="BF131" s="177">
        <v>5.55</v>
      </c>
      <c r="BG131" s="177">
        <v>7.46</v>
      </c>
      <c r="BH131" s="177">
        <v>4.17</v>
      </c>
      <c r="BI131" s="177">
        <v>4.2</v>
      </c>
      <c r="BJ131" s="178">
        <v>4.45</v>
      </c>
      <c r="BK131" s="179">
        <v>5.95</v>
      </c>
      <c r="BL131" s="179">
        <v>11.65</v>
      </c>
      <c r="BM131" s="178">
        <v>16.18</v>
      </c>
      <c r="BN131" s="187"/>
      <c r="BO131" s="178">
        <v>4.1399999999999997</v>
      </c>
      <c r="BP131" s="188">
        <v>2.2200000000000002</v>
      </c>
      <c r="BQ131" s="179">
        <v>0</v>
      </c>
      <c r="BR131" s="179">
        <v>0</v>
      </c>
      <c r="BS131" s="179">
        <v>0</v>
      </c>
      <c r="BT131" s="178">
        <v>1.1200000000000001</v>
      </c>
      <c r="BU131" s="179">
        <v>2.36</v>
      </c>
      <c r="BV131" s="178">
        <v>2.61</v>
      </c>
      <c r="BW131" s="188">
        <v>4.13</v>
      </c>
      <c r="BX131" s="179">
        <v>3.49</v>
      </c>
      <c r="BY131" s="179">
        <v>7.21</v>
      </c>
      <c r="BZ131" s="179">
        <v>5.23</v>
      </c>
      <c r="CA131" s="179">
        <v>3.88</v>
      </c>
      <c r="CB131" s="178">
        <v>5.64</v>
      </c>
      <c r="CC131" s="179">
        <v>8.58</v>
      </c>
      <c r="CD131" s="179">
        <v>13.29</v>
      </c>
      <c r="CE131" s="178">
        <v>16.57</v>
      </c>
      <c r="CF131" s="187"/>
      <c r="CG131" s="182">
        <v>28.4</v>
      </c>
      <c r="CH131" s="183">
        <v>32.81</v>
      </c>
      <c r="CI131" s="184">
        <v>34.14</v>
      </c>
      <c r="CJ131" s="183">
        <v>35.4</v>
      </c>
      <c r="CK131" s="184">
        <v>38.840000000000003</v>
      </c>
      <c r="CL131" s="182">
        <v>38.78</v>
      </c>
      <c r="CM131" s="184">
        <v>40.26</v>
      </c>
      <c r="CN131" s="182">
        <v>38.729999999999997</v>
      </c>
      <c r="CO131" s="183">
        <v>40.67</v>
      </c>
      <c r="CP131" s="184">
        <v>40.770000000000003</v>
      </c>
      <c r="CQ131" s="184">
        <v>41.17</v>
      </c>
      <c r="CR131" s="184">
        <v>46.74</v>
      </c>
      <c r="CS131" s="184">
        <v>47.31</v>
      </c>
      <c r="CT131" s="182">
        <v>49.19</v>
      </c>
      <c r="CU131" s="184">
        <v>49.63</v>
      </c>
      <c r="CV131" s="184">
        <v>49.32</v>
      </c>
      <c r="CW131" s="182">
        <v>46.85</v>
      </c>
      <c r="CX131" s="189"/>
      <c r="CY131" s="182">
        <v>28.5</v>
      </c>
      <c r="CZ131" s="183">
        <v>32.92</v>
      </c>
      <c r="DA131" s="184">
        <v>34.72</v>
      </c>
      <c r="DB131" s="184">
        <v>35.99</v>
      </c>
      <c r="DC131" s="184">
        <v>38.369999999999997</v>
      </c>
      <c r="DD131" s="182">
        <v>39.909999999999997</v>
      </c>
      <c r="DE131" s="184">
        <v>39.93</v>
      </c>
      <c r="DF131" s="182">
        <v>39.53</v>
      </c>
      <c r="DG131" s="183">
        <v>41.21</v>
      </c>
      <c r="DH131" s="184">
        <v>40.369999999999997</v>
      </c>
      <c r="DI131" s="184">
        <v>41.96</v>
      </c>
      <c r="DJ131" s="184">
        <v>46.33</v>
      </c>
      <c r="DK131" s="184">
        <v>47.7</v>
      </c>
      <c r="DL131" s="182">
        <v>49.01</v>
      </c>
      <c r="DM131" s="184">
        <v>49.89</v>
      </c>
      <c r="DN131" s="184">
        <v>49.73</v>
      </c>
      <c r="DO131" s="182">
        <v>45.75</v>
      </c>
      <c r="DP131" s="189"/>
      <c r="DQ131" s="182">
        <v>3</v>
      </c>
      <c r="DR131" s="184">
        <v>3</v>
      </c>
      <c r="DS131" s="184">
        <v>3</v>
      </c>
      <c r="DT131" s="184">
        <v>3</v>
      </c>
      <c r="DU131" s="184">
        <v>1</v>
      </c>
      <c r="DV131" s="184">
        <v>-8</v>
      </c>
      <c r="DW131" s="184">
        <v>-13</v>
      </c>
      <c r="DX131" s="184">
        <v>-16</v>
      </c>
      <c r="DY131" s="184">
        <v>-17</v>
      </c>
      <c r="DZ131" s="184">
        <v>-18</v>
      </c>
      <c r="EA131" s="184">
        <v>-18</v>
      </c>
      <c r="EB131" s="184">
        <v>-18</v>
      </c>
      <c r="EC131" s="184">
        <v>-14</v>
      </c>
      <c r="ED131" s="184">
        <v>-11</v>
      </c>
      <c r="EE131" s="184">
        <v>-4</v>
      </c>
      <c r="EF131" s="184">
        <v>-1</v>
      </c>
      <c r="EG131" s="184">
        <v>-3</v>
      </c>
      <c r="EH131" s="190"/>
      <c r="EJ131" s="129">
        <f t="shared" si="35"/>
        <v>-0.44999999999999973</v>
      </c>
      <c r="EK131" s="129">
        <f t="shared" si="36"/>
        <v>1.2799999999999998</v>
      </c>
      <c r="EL131" s="129">
        <f t="shared" si="37"/>
        <v>2.86</v>
      </c>
      <c r="EM131" s="129">
        <f t="shared" si="38"/>
        <v>2.5099999999999998</v>
      </c>
      <c r="EN131" s="129">
        <f t="shared" si="39"/>
        <v>1.69</v>
      </c>
      <c r="EO131" s="129">
        <f t="shared" si="40"/>
        <v>9.9999999999999867E-2</v>
      </c>
      <c r="EP131" s="129">
        <f t="shared" si="41"/>
        <v>-0.97</v>
      </c>
      <c r="EQ131" s="129">
        <f t="shared" si="42"/>
        <v>0.45000000000000018</v>
      </c>
      <c r="ER131" s="129">
        <f t="shared" si="43"/>
        <v>-5.9999999999999609E-2</v>
      </c>
      <c r="ES131" s="129">
        <f t="shared" si="44"/>
        <v>2.0599999999999996</v>
      </c>
      <c r="ET131" s="129">
        <f t="shared" si="45"/>
        <v>0.25</v>
      </c>
      <c r="EU131" s="129">
        <f t="shared" si="46"/>
        <v>-1.0600000000000005</v>
      </c>
      <c r="EV131" s="129">
        <f t="shared" si="47"/>
        <v>0.32000000000000028</v>
      </c>
      <c r="EW131" s="129">
        <f t="shared" si="48"/>
        <v>-1.1899999999999995</v>
      </c>
      <c r="EX131" s="129">
        <f t="shared" si="49"/>
        <v>-2.63</v>
      </c>
      <c r="EY131" s="129">
        <f t="shared" si="50"/>
        <v>-1.6399999999999988</v>
      </c>
      <c r="EZ131" s="129">
        <f t="shared" si="51"/>
        <v>-0.39000000000000057</v>
      </c>
      <c r="FA131" s="170" t="s">
        <v>6</v>
      </c>
      <c r="FB131" s="170">
        <v>33</v>
      </c>
      <c r="FC131" s="166">
        <v>21</v>
      </c>
      <c r="FD131" s="166">
        <v>23</v>
      </c>
    </row>
    <row r="132" spans="1:160" s="185" customFormat="1" ht="14">
      <c r="A132" s="166" t="s">
        <v>425</v>
      </c>
      <c r="B132" s="166" t="s">
        <v>1666</v>
      </c>
      <c r="C132" s="166">
        <v>16</v>
      </c>
      <c r="D132" s="166">
        <v>8</v>
      </c>
      <c r="E132" s="166">
        <v>51755959</v>
      </c>
      <c r="F132" s="166" t="s">
        <v>91</v>
      </c>
      <c r="G132" s="167" t="s">
        <v>430</v>
      </c>
      <c r="H132" s="186" t="s">
        <v>95</v>
      </c>
      <c r="I132" s="167">
        <v>-8</v>
      </c>
      <c r="J132" s="166">
        <v>158.9</v>
      </c>
      <c r="K132" s="166">
        <v>44.5</v>
      </c>
      <c r="L132" s="166" t="s">
        <v>167</v>
      </c>
      <c r="M132" s="166"/>
      <c r="N132" s="166" t="s">
        <v>147</v>
      </c>
      <c r="O132" s="166" t="s">
        <v>329</v>
      </c>
      <c r="P132" s="169"/>
      <c r="Q132" s="169"/>
      <c r="R132" s="169"/>
      <c r="S132" s="169"/>
      <c r="T132" s="170" t="s">
        <v>17</v>
      </c>
      <c r="U132" s="170">
        <v>34</v>
      </c>
      <c r="V132" s="166">
        <v>26</v>
      </c>
      <c r="W132" s="166">
        <v>24</v>
      </c>
      <c r="X132" s="166" t="s">
        <v>1292</v>
      </c>
      <c r="Y132" s="171"/>
      <c r="Z132" s="170" t="s">
        <v>318</v>
      </c>
      <c r="AA132" s="170">
        <v>46</v>
      </c>
      <c r="AB132" s="166">
        <v>28</v>
      </c>
      <c r="AC132" s="166">
        <v>32</v>
      </c>
      <c r="AD132" s="166"/>
      <c r="AE132" s="171" t="s">
        <v>242</v>
      </c>
      <c r="AF132" s="172" t="s">
        <v>463</v>
      </c>
      <c r="AG132" s="172">
        <v>19</v>
      </c>
      <c r="AH132" s="168">
        <v>12</v>
      </c>
      <c r="AI132" s="168">
        <v>17</v>
      </c>
      <c r="AJ132" s="168"/>
      <c r="AK132" s="173"/>
      <c r="AL132" s="166" t="s">
        <v>149</v>
      </c>
      <c r="AM132" s="166" t="s">
        <v>403</v>
      </c>
      <c r="AN132" s="166" t="s">
        <v>429</v>
      </c>
      <c r="AO132" s="166" t="s">
        <v>263</v>
      </c>
      <c r="AP132" s="166" t="s">
        <v>87</v>
      </c>
      <c r="AQ132" s="167" t="s">
        <v>131</v>
      </c>
      <c r="AR132" s="166" t="s">
        <v>89</v>
      </c>
      <c r="AS132" s="167" t="s">
        <v>197</v>
      </c>
      <c r="AT132" s="166" t="s">
        <v>93</v>
      </c>
      <c r="AU132" s="174" t="s">
        <v>153</v>
      </c>
      <c r="AV132" s="174">
        <v>2</v>
      </c>
      <c r="AW132" s="175">
        <v>3.48</v>
      </c>
      <c r="AX132" s="176">
        <v>2.87</v>
      </c>
      <c r="AY132" s="177">
        <v>1.93</v>
      </c>
      <c r="AZ132" s="176">
        <v>2.14</v>
      </c>
      <c r="BA132" s="177">
        <v>2.5299999999999998</v>
      </c>
      <c r="BB132" s="175">
        <v>2.44</v>
      </c>
      <c r="BC132" s="177">
        <v>2.2799999999999998</v>
      </c>
      <c r="BD132" s="175">
        <v>2.5299999999999998</v>
      </c>
      <c r="BE132" s="176">
        <v>2.63</v>
      </c>
      <c r="BF132" s="177">
        <v>3.97</v>
      </c>
      <c r="BG132" s="177">
        <v>6.69</v>
      </c>
      <c r="BH132" s="177">
        <v>6.48</v>
      </c>
      <c r="BI132" s="177">
        <v>3</v>
      </c>
      <c r="BJ132" s="178">
        <v>2.87</v>
      </c>
      <c r="BK132" s="179">
        <v>4.78</v>
      </c>
      <c r="BL132" s="179">
        <v>6.09</v>
      </c>
      <c r="BM132" s="178">
        <v>11.4</v>
      </c>
      <c r="BN132" s="178">
        <v>16.73</v>
      </c>
      <c r="BO132" s="178">
        <v>4.57</v>
      </c>
      <c r="BP132" s="188">
        <v>2.56</v>
      </c>
      <c r="BQ132" s="179">
        <v>0</v>
      </c>
      <c r="BR132" s="179">
        <v>0</v>
      </c>
      <c r="BS132" s="179">
        <v>1.89</v>
      </c>
      <c r="BT132" s="178">
        <v>2.68</v>
      </c>
      <c r="BU132" s="179">
        <v>2.2400000000000002</v>
      </c>
      <c r="BV132" s="178">
        <v>2.17</v>
      </c>
      <c r="BW132" s="188">
        <v>2.4700000000000002</v>
      </c>
      <c r="BX132" s="179">
        <v>3.85</v>
      </c>
      <c r="BY132" s="179">
        <v>6.48</v>
      </c>
      <c r="BZ132" s="179">
        <v>6.82</v>
      </c>
      <c r="CA132" s="179">
        <v>4.0999999999999996</v>
      </c>
      <c r="CB132" s="178">
        <v>4.12</v>
      </c>
      <c r="CC132" s="179">
        <v>4.88</v>
      </c>
      <c r="CD132" s="179">
        <v>6.27</v>
      </c>
      <c r="CE132" s="178">
        <v>12.18</v>
      </c>
      <c r="CF132" s="178">
        <v>16.72</v>
      </c>
      <c r="CG132" s="182">
        <v>28.3</v>
      </c>
      <c r="CH132" s="183">
        <v>31.89</v>
      </c>
      <c r="CI132" s="184">
        <v>33</v>
      </c>
      <c r="CJ132" s="183">
        <v>36.130000000000003</v>
      </c>
      <c r="CK132" s="184">
        <v>35.22</v>
      </c>
      <c r="CL132" s="182">
        <v>37.78</v>
      </c>
      <c r="CM132" s="184">
        <v>39.04</v>
      </c>
      <c r="CN132" s="182">
        <v>38.28</v>
      </c>
      <c r="CO132" s="183">
        <v>40.07</v>
      </c>
      <c r="CP132" s="184">
        <v>38.47</v>
      </c>
      <c r="CQ132" s="184">
        <v>40.619999999999997</v>
      </c>
      <c r="CR132" s="184">
        <v>40.840000000000003</v>
      </c>
      <c r="CS132" s="184">
        <v>42.7</v>
      </c>
      <c r="CT132" s="182">
        <v>45.25</v>
      </c>
      <c r="CU132" s="184">
        <v>46.65</v>
      </c>
      <c r="CV132" s="184">
        <v>45.98</v>
      </c>
      <c r="CW132" s="182">
        <v>44.53</v>
      </c>
      <c r="CX132" s="182">
        <v>42.61</v>
      </c>
      <c r="CY132" s="182">
        <v>28.15</v>
      </c>
      <c r="CZ132" s="183">
        <v>30.44</v>
      </c>
      <c r="DA132" s="184">
        <v>32.799999999999997</v>
      </c>
      <c r="DB132" s="184">
        <v>35.090000000000003</v>
      </c>
      <c r="DC132" s="184">
        <v>36.770000000000003</v>
      </c>
      <c r="DD132" s="182">
        <v>37.82</v>
      </c>
      <c r="DE132" s="184">
        <v>39.15</v>
      </c>
      <c r="DF132" s="182">
        <v>39.25</v>
      </c>
      <c r="DG132" s="183">
        <v>40.24</v>
      </c>
      <c r="DH132" s="184">
        <v>39.5</v>
      </c>
      <c r="DI132" s="184">
        <v>41.15</v>
      </c>
      <c r="DJ132" s="184">
        <v>42.43</v>
      </c>
      <c r="DK132" s="184">
        <v>44.73</v>
      </c>
      <c r="DL132" s="182">
        <v>45.36</v>
      </c>
      <c r="DM132" s="184">
        <v>45.27</v>
      </c>
      <c r="DN132" s="184">
        <v>44.53</v>
      </c>
      <c r="DO132" s="182">
        <v>44.12</v>
      </c>
      <c r="DP132" s="182">
        <v>41.54</v>
      </c>
      <c r="DQ132" s="182">
        <v>3</v>
      </c>
      <c r="DR132" s="184">
        <v>3</v>
      </c>
      <c r="DS132" s="184">
        <v>2</v>
      </c>
      <c r="DT132" s="184">
        <v>4</v>
      </c>
      <c r="DU132" s="184">
        <v>2</v>
      </c>
      <c r="DV132" s="184">
        <v>0</v>
      </c>
      <c r="DW132" s="184">
        <v>-5</v>
      </c>
      <c r="DX132" s="184">
        <v>-10</v>
      </c>
      <c r="DY132" s="184">
        <v>-13</v>
      </c>
      <c r="DZ132" s="184">
        <v>-13</v>
      </c>
      <c r="EA132" s="184">
        <v>-11</v>
      </c>
      <c r="EB132" s="184">
        <v>-9</v>
      </c>
      <c r="EC132" s="184">
        <v>-8</v>
      </c>
      <c r="ED132" s="184">
        <v>-8</v>
      </c>
      <c r="EE132" s="184">
        <v>-4</v>
      </c>
      <c r="EF132" s="184">
        <v>0</v>
      </c>
      <c r="EG132" s="184">
        <v>0</v>
      </c>
      <c r="EH132" s="184">
        <v>0</v>
      </c>
      <c r="EJ132" s="129">
        <f t="shared" si="35"/>
        <v>-1.0900000000000003</v>
      </c>
      <c r="EK132" s="129">
        <f t="shared" si="36"/>
        <v>0.31000000000000005</v>
      </c>
      <c r="EL132" s="129">
        <f t="shared" si="37"/>
        <v>1.93</v>
      </c>
      <c r="EM132" s="129">
        <f t="shared" si="38"/>
        <v>2.14</v>
      </c>
      <c r="EN132" s="129">
        <f t="shared" si="39"/>
        <v>0.6399999999999999</v>
      </c>
      <c r="EO132" s="129">
        <f t="shared" si="40"/>
        <v>-0.24000000000000021</v>
      </c>
      <c r="EP132" s="129">
        <f t="shared" si="41"/>
        <v>3.9999999999999591E-2</v>
      </c>
      <c r="EQ132" s="129">
        <f t="shared" si="42"/>
        <v>0.35999999999999988</v>
      </c>
      <c r="ER132" s="129">
        <f t="shared" si="43"/>
        <v>0.1599999999999997</v>
      </c>
      <c r="ES132" s="129">
        <f t="shared" si="44"/>
        <v>0.12000000000000011</v>
      </c>
      <c r="ET132" s="129">
        <f t="shared" si="45"/>
        <v>0.20999999999999996</v>
      </c>
      <c r="EU132" s="129">
        <f t="shared" si="46"/>
        <v>-0.33999999999999986</v>
      </c>
      <c r="EV132" s="129">
        <f t="shared" si="47"/>
        <v>-1.0999999999999996</v>
      </c>
      <c r="EW132" s="129">
        <f t="shared" si="48"/>
        <v>-1.25</v>
      </c>
      <c r="EX132" s="129">
        <f t="shared" si="49"/>
        <v>-9.9999999999999645E-2</v>
      </c>
      <c r="EY132" s="129">
        <f t="shared" si="50"/>
        <v>-0.17999999999999972</v>
      </c>
      <c r="EZ132" s="129">
        <f t="shared" si="51"/>
        <v>-0.77999999999999936</v>
      </c>
      <c r="FA132" s="170" t="s">
        <v>17</v>
      </c>
      <c r="FB132" s="170">
        <v>34</v>
      </c>
      <c r="FC132" s="166">
        <v>26</v>
      </c>
      <c r="FD132" s="166">
        <v>24</v>
      </c>
    </row>
    <row r="133" spans="1:160" s="185" customFormat="1" ht="14">
      <c r="A133" s="166" t="s">
        <v>1317</v>
      </c>
      <c r="B133" s="166" t="s">
        <v>1666</v>
      </c>
      <c r="C133" s="166">
        <v>14</v>
      </c>
      <c r="D133" s="166">
        <v>6</v>
      </c>
      <c r="E133" s="166">
        <v>51983521</v>
      </c>
      <c r="F133" s="166" t="s">
        <v>91</v>
      </c>
      <c r="G133" s="167" t="s">
        <v>349</v>
      </c>
      <c r="H133" s="186" t="s">
        <v>95</v>
      </c>
      <c r="I133" s="167">
        <v>-5</v>
      </c>
      <c r="J133" s="166">
        <v>160.6</v>
      </c>
      <c r="K133" s="166">
        <v>92.6</v>
      </c>
      <c r="L133" s="166" t="s">
        <v>167</v>
      </c>
      <c r="M133" s="166"/>
      <c r="N133" s="166" t="s">
        <v>147</v>
      </c>
      <c r="O133" s="166" t="s">
        <v>100</v>
      </c>
      <c r="P133" s="169"/>
      <c r="Q133" s="169"/>
      <c r="R133" s="169"/>
      <c r="S133" s="169"/>
      <c r="T133" s="170" t="s">
        <v>17</v>
      </c>
      <c r="U133" s="170">
        <v>33</v>
      </c>
      <c r="V133" s="166">
        <v>24</v>
      </c>
      <c r="W133" s="166">
        <v>21</v>
      </c>
      <c r="X133" s="166" t="s">
        <v>1318</v>
      </c>
      <c r="Y133" s="171"/>
      <c r="Z133" s="170" t="s">
        <v>101</v>
      </c>
      <c r="AA133" s="170">
        <v>55</v>
      </c>
      <c r="AB133" s="166">
        <v>34</v>
      </c>
      <c r="AC133" s="166">
        <v>25</v>
      </c>
      <c r="AD133" s="166"/>
      <c r="AE133" s="171" t="s">
        <v>443</v>
      </c>
      <c r="AF133" s="172" t="s">
        <v>116</v>
      </c>
      <c r="AG133" s="172">
        <v>41</v>
      </c>
      <c r="AH133" s="168">
        <v>19</v>
      </c>
      <c r="AI133" s="168">
        <v>10</v>
      </c>
      <c r="AJ133" s="168"/>
      <c r="AK133" s="173" t="s">
        <v>180</v>
      </c>
      <c r="AL133" s="166" t="s">
        <v>149</v>
      </c>
      <c r="AM133" s="166" t="s">
        <v>348</v>
      </c>
      <c r="AN133" s="166" t="s">
        <v>342</v>
      </c>
      <c r="AO133" s="166" t="s">
        <v>302</v>
      </c>
      <c r="AP133" s="166" t="s">
        <v>87</v>
      </c>
      <c r="AQ133" s="167" t="s">
        <v>176</v>
      </c>
      <c r="AR133" s="166" t="s">
        <v>89</v>
      </c>
      <c r="AS133" s="167" t="s">
        <v>131</v>
      </c>
      <c r="AT133" s="166" t="s">
        <v>93</v>
      </c>
      <c r="AU133" s="174" t="s">
        <v>271</v>
      </c>
      <c r="AV133" s="174">
        <v>2</v>
      </c>
      <c r="AW133" s="175">
        <v>3.48</v>
      </c>
      <c r="AX133" s="176">
        <v>3.19</v>
      </c>
      <c r="AY133" s="177">
        <v>2.86</v>
      </c>
      <c r="AZ133" s="176">
        <v>2.61</v>
      </c>
      <c r="BA133" s="177">
        <v>2.63</v>
      </c>
      <c r="BB133" s="175">
        <v>1.85</v>
      </c>
      <c r="BC133" s="177">
        <v>0.95</v>
      </c>
      <c r="BD133" s="175">
        <v>1.5</v>
      </c>
      <c r="BE133" s="176">
        <v>2.12</v>
      </c>
      <c r="BF133" s="177">
        <v>2.68</v>
      </c>
      <c r="BG133" s="177">
        <v>4.7300000000000004</v>
      </c>
      <c r="BH133" s="177">
        <v>6.09</v>
      </c>
      <c r="BI133" s="177">
        <v>3.34</v>
      </c>
      <c r="BJ133" s="178">
        <v>3.76</v>
      </c>
      <c r="BK133" s="179">
        <v>4.72</v>
      </c>
      <c r="BL133" s="179">
        <v>5.97</v>
      </c>
      <c r="BM133" s="178">
        <v>11.46</v>
      </c>
      <c r="BN133" s="191">
        <v>17.73</v>
      </c>
      <c r="BO133" s="178">
        <v>4.68</v>
      </c>
      <c r="BP133" s="188">
        <v>2.76</v>
      </c>
      <c r="BQ133" s="179">
        <v>1.34</v>
      </c>
      <c r="BR133" s="179">
        <v>0</v>
      </c>
      <c r="BS133" s="179">
        <v>0.95</v>
      </c>
      <c r="BT133" s="178">
        <v>2.37</v>
      </c>
      <c r="BU133" s="179">
        <v>2.36</v>
      </c>
      <c r="BV133" s="178">
        <v>2.98</v>
      </c>
      <c r="BW133" s="188">
        <v>3.11</v>
      </c>
      <c r="BX133" s="179">
        <v>3.86</v>
      </c>
      <c r="BY133" s="179">
        <v>4.78</v>
      </c>
      <c r="BZ133" s="179">
        <v>7.41</v>
      </c>
      <c r="CA133" s="179">
        <v>3.62</v>
      </c>
      <c r="CB133" s="178">
        <v>3.62</v>
      </c>
      <c r="CC133" s="179">
        <v>5.98</v>
      </c>
      <c r="CD133" s="179">
        <v>6.62</v>
      </c>
      <c r="CE133" s="178">
        <v>10.15</v>
      </c>
      <c r="CF133" s="191">
        <v>17.05</v>
      </c>
      <c r="CG133" s="182">
        <v>28.62</v>
      </c>
      <c r="CH133" s="183">
        <v>31.39</v>
      </c>
      <c r="CI133" s="184">
        <v>33.33</v>
      </c>
      <c r="CJ133" s="183">
        <v>32.93</v>
      </c>
      <c r="CK133" s="184">
        <v>34.57</v>
      </c>
      <c r="CL133" s="182">
        <v>35.21</v>
      </c>
      <c r="CM133" s="184">
        <v>37.65</v>
      </c>
      <c r="CN133" s="182">
        <v>39.19</v>
      </c>
      <c r="CO133" s="183">
        <v>38.14</v>
      </c>
      <c r="CP133" s="184">
        <v>38.270000000000003</v>
      </c>
      <c r="CQ133" s="184">
        <v>38.86</v>
      </c>
      <c r="CR133" s="184">
        <v>40.42</v>
      </c>
      <c r="CS133" s="184">
        <v>45.48</v>
      </c>
      <c r="CT133" s="182">
        <v>49.07</v>
      </c>
      <c r="CU133" s="184">
        <v>50.48</v>
      </c>
      <c r="CV133" s="184">
        <v>48.76</v>
      </c>
      <c r="CW133" s="182">
        <v>47.67</v>
      </c>
      <c r="CX133" s="191">
        <v>47.17</v>
      </c>
      <c r="CY133" s="182">
        <v>28.62</v>
      </c>
      <c r="CZ133" s="183">
        <v>31.72</v>
      </c>
      <c r="DA133" s="184">
        <v>32.64</v>
      </c>
      <c r="DB133" s="184">
        <v>33.47</v>
      </c>
      <c r="DC133" s="184">
        <v>34.520000000000003</v>
      </c>
      <c r="DD133" s="182">
        <v>34.85</v>
      </c>
      <c r="DE133" s="184">
        <v>35.53</v>
      </c>
      <c r="DF133" s="182">
        <v>38.299999999999997</v>
      </c>
      <c r="DG133" s="183">
        <v>38.64</v>
      </c>
      <c r="DH133" s="184">
        <v>37.9</v>
      </c>
      <c r="DI133" s="184">
        <v>39.54</v>
      </c>
      <c r="DJ133" s="184">
        <v>40.22</v>
      </c>
      <c r="DK133" s="184">
        <v>44.76</v>
      </c>
      <c r="DL133" s="182">
        <v>49.59</v>
      </c>
      <c r="DM133" s="184">
        <v>50.72</v>
      </c>
      <c r="DN133" s="184">
        <v>48.8</v>
      </c>
      <c r="DO133" s="182">
        <v>47.11</v>
      </c>
      <c r="DP133" s="191">
        <v>47.17</v>
      </c>
      <c r="DQ133" s="182">
        <v>14</v>
      </c>
      <c r="DR133" s="184">
        <v>13</v>
      </c>
      <c r="DS133" s="184">
        <v>11</v>
      </c>
      <c r="DT133" s="184">
        <v>8</v>
      </c>
      <c r="DU133" s="184">
        <v>4</v>
      </c>
      <c r="DV133" s="184">
        <v>0</v>
      </c>
      <c r="DW133" s="184">
        <v>-4</v>
      </c>
      <c r="DX133" s="184">
        <v>-7</v>
      </c>
      <c r="DY133" s="184">
        <v>-4</v>
      </c>
      <c r="DZ133" s="184">
        <v>-3</v>
      </c>
      <c r="EA133" s="184">
        <v>1</v>
      </c>
      <c r="EB133" s="184">
        <v>7</v>
      </c>
      <c r="EC133" s="184">
        <v>14</v>
      </c>
      <c r="ED133" s="184">
        <v>13</v>
      </c>
      <c r="EE133" s="184">
        <v>13</v>
      </c>
      <c r="EF133" s="184">
        <v>9</v>
      </c>
      <c r="EG133" s="184">
        <v>8</v>
      </c>
      <c r="EH133" s="191">
        <v>8</v>
      </c>
      <c r="EJ133" s="129">
        <f t="shared" si="35"/>
        <v>-1.1999999999999997</v>
      </c>
      <c r="EK133" s="129">
        <f t="shared" si="36"/>
        <v>0.43000000000000016</v>
      </c>
      <c r="EL133" s="129">
        <f t="shared" si="37"/>
        <v>1.5199999999999998</v>
      </c>
      <c r="EM133" s="129">
        <f t="shared" si="38"/>
        <v>2.61</v>
      </c>
      <c r="EN133" s="129">
        <f t="shared" si="39"/>
        <v>1.68</v>
      </c>
      <c r="EO133" s="129">
        <f t="shared" si="40"/>
        <v>-0.52</v>
      </c>
      <c r="EP133" s="129">
        <f t="shared" si="41"/>
        <v>-1.41</v>
      </c>
      <c r="EQ133" s="129">
        <f t="shared" si="42"/>
        <v>-1.48</v>
      </c>
      <c r="ER133" s="129">
        <f t="shared" si="43"/>
        <v>-0.98999999999999977</v>
      </c>
      <c r="ES133" s="129">
        <f t="shared" si="44"/>
        <v>-1.1799999999999997</v>
      </c>
      <c r="ET133" s="129">
        <f t="shared" si="45"/>
        <v>-4.9999999999999822E-2</v>
      </c>
      <c r="EU133" s="129">
        <f t="shared" si="46"/>
        <v>-1.3200000000000003</v>
      </c>
      <c r="EV133" s="129">
        <f t="shared" si="47"/>
        <v>-0.28000000000000025</v>
      </c>
      <c r="EW133" s="129">
        <f t="shared" si="48"/>
        <v>0.13999999999999968</v>
      </c>
      <c r="EX133" s="129">
        <f t="shared" si="49"/>
        <v>-1.2600000000000007</v>
      </c>
      <c r="EY133" s="129">
        <f t="shared" si="50"/>
        <v>-0.65000000000000036</v>
      </c>
      <c r="EZ133" s="129">
        <f t="shared" si="51"/>
        <v>1.3100000000000005</v>
      </c>
      <c r="FA133" s="170" t="s">
        <v>17</v>
      </c>
      <c r="FB133" s="170">
        <v>33</v>
      </c>
      <c r="FC133" s="166">
        <v>24</v>
      </c>
      <c r="FD133" s="166">
        <v>21</v>
      </c>
    </row>
    <row r="134" spans="1:160" s="185" customFormat="1" ht="14">
      <c r="A134" s="166" t="s">
        <v>1357</v>
      </c>
      <c r="B134" s="166" t="s">
        <v>1666</v>
      </c>
      <c r="C134" s="166">
        <v>22</v>
      </c>
      <c r="D134" s="166">
        <v>6</v>
      </c>
      <c r="E134" s="166">
        <v>52253968</v>
      </c>
      <c r="F134" s="166" t="s">
        <v>91</v>
      </c>
      <c r="G134" s="167" t="s">
        <v>451</v>
      </c>
      <c r="H134" s="186" t="s">
        <v>95</v>
      </c>
      <c r="I134" s="167">
        <v>-1</v>
      </c>
      <c r="J134" s="166">
        <v>163.4</v>
      </c>
      <c r="K134" s="166">
        <v>54.3</v>
      </c>
      <c r="L134" s="166" t="s">
        <v>167</v>
      </c>
      <c r="M134" s="166"/>
      <c r="N134" s="166" t="s">
        <v>79</v>
      </c>
      <c r="O134" s="166" t="s">
        <v>80</v>
      </c>
      <c r="P134" s="169"/>
      <c r="Q134" s="169"/>
      <c r="R134" s="169"/>
      <c r="S134" s="169"/>
      <c r="T134" s="170" t="s">
        <v>6</v>
      </c>
      <c r="U134" s="170">
        <v>26</v>
      </c>
      <c r="V134" s="166">
        <v>24</v>
      </c>
      <c r="W134" s="166">
        <v>20</v>
      </c>
      <c r="X134" s="166" t="s">
        <v>450</v>
      </c>
      <c r="Y134" s="171"/>
      <c r="Z134" s="170" t="s">
        <v>232</v>
      </c>
      <c r="AA134" s="170">
        <v>56</v>
      </c>
      <c r="AB134" s="166">
        <v>43</v>
      </c>
      <c r="AC134" s="166">
        <v>34</v>
      </c>
      <c r="AD134" s="166"/>
      <c r="AE134" s="171" t="s">
        <v>242</v>
      </c>
      <c r="AF134" s="172" t="s">
        <v>217</v>
      </c>
      <c r="AG134" s="172">
        <v>33</v>
      </c>
      <c r="AH134" s="168">
        <v>22</v>
      </c>
      <c r="AI134" s="168">
        <v>20</v>
      </c>
      <c r="AJ134" s="168"/>
      <c r="AK134" s="173"/>
      <c r="AL134" s="166" t="s">
        <v>272</v>
      </c>
      <c r="AM134" s="166" t="s">
        <v>336</v>
      </c>
      <c r="AN134" s="166" t="s">
        <v>257</v>
      </c>
      <c r="AO134" s="166" t="s">
        <v>86</v>
      </c>
      <c r="AP134" s="166" t="s">
        <v>87</v>
      </c>
      <c r="AQ134" s="167" t="s">
        <v>90</v>
      </c>
      <c r="AR134" s="166" t="s">
        <v>89</v>
      </c>
      <c r="AS134" s="167" t="s">
        <v>180</v>
      </c>
      <c r="AT134" s="166" t="s">
        <v>93</v>
      </c>
      <c r="AU134" s="174" t="s">
        <v>450</v>
      </c>
      <c r="AV134" s="174">
        <v>2</v>
      </c>
      <c r="AW134" s="175">
        <v>4.6900000000000004</v>
      </c>
      <c r="AX134" s="176">
        <v>2.5299999999999998</v>
      </c>
      <c r="AY134" s="177">
        <v>2.44</v>
      </c>
      <c r="AZ134" s="176">
        <v>1.39</v>
      </c>
      <c r="BA134" s="177">
        <v>1.1499999999999999</v>
      </c>
      <c r="BB134" s="175">
        <v>1.63</v>
      </c>
      <c r="BC134" s="177">
        <v>0</v>
      </c>
      <c r="BD134" s="175">
        <v>0</v>
      </c>
      <c r="BE134" s="176">
        <v>0</v>
      </c>
      <c r="BF134" s="177">
        <v>0.95</v>
      </c>
      <c r="BG134" s="177">
        <v>2.61</v>
      </c>
      <c r="BH134" s="177">
        <v>5.55</v>
      </c>
      <c r="BI134" s="177">
        <v>4.53</v>
      </c>
      <c r="BJ134" s="178">
        <v>4.46</v>
      </c>
      <c r="BK134" s="179">
        <v>7.27</v>
      </c>
      <c r="BL134" s="179">
        <v>9.31</v>
      </c>
      <c r="BM134" s="178">
        <v>13.35</v>
      </c>
      <c r="BN134" s="178">
        <v>22.15</v>
      </c>
      <c r="BO134" s="178">
        <v>3.79</v>
      </c>
      <c r="BP134" s="188">
        <v>3.12</v>
      </c>
      <c r="BQ134" s="179">
        <v>2.17</v>
      </c>
      <c r="BR134" s="179">
        <v>0.9</v>
      </c>
      <c r="BS134" s="179">
        <v>1.54</v>
      </c>
      <c r="BT134" s="178">
        <v>2.13</v>
      </c>
      <c r="BU134" s="179">
        <v>2.17</v>
      </c>
      <c r="BV134" s="178">
        <v>2.25</v>
      </c>
      <c r="BW134" s="188">
        <v>3.05</v>
      </c>
      <c r="BX134" s="179">
        <v>4.22</v>
      </c>
      <c r="BY134" s="179">
        <v>4.0199999999999996</v>
      </c>
      <c r="BZ134" s="179">
        <v>4.5999999999999996</v>
      </c>
      <c r="CA134" s="179">
        <v>5.0199999999999996</v>
      </c>
      <c r="CB134" s="178">
        <v>5.7</v>
      </c>
      <c r="CC134" s="179">
        <v>8.19</v>
      </c>
      <c r="CD134" s="179">
        <v>9.56</v>
      </c>
      <c r="CE134" s="178">
        <v>12.85</v>
      </c>
      <c r="CF134" s="178">
        <v>22.06</v>
      </c>
      <c r="CG134" s="182">
        <v>28.35</v>
      </c>
      <c r="CH134" s="183">
        <v>32.03</v>
      </c>
      <c r="CI134" s="184">
        <v>35.619999999999997</v>
      </c>
      <c r="CJ134" s="183">
        <v>37.93</v>
      </c>
      <c r="CK134" s="184">
        <v>38.64</v>
      </c>
      <c r="CL134" s="182">
        <v>40.549999999999997</v>
      </c>
      <c r="CM134" s="184">
        <v>41.41</v>
      </c>
      <c r="CN134" s="182">
        <v>42.53</v>
      </c>
      <c r="CO134" s="183">
        <v>43.45</v>
      </c>
      <c r="CP134" s="184">
        <v>42.73</v>
      </c>
      <c r="CQ134" s="184">
        <v>43.25</v>
      </c>
      <c r="CR134" s="184">
        <v>42.57</v>
      </c>
      <c r="CS134" s="184">
        <v>49.82</v>
      </c>
      <c r="CT134" s="182">
        <v>48.57</v>
      </c>
      <c r="CU134" s="184">
        <v>51.42</v>
      </c>
      <c r="CV134" s="184">
        <v>50.83</v>
      </c>
      <c r="CW134" s="182">
        <v>48.56</v>
      </c>
      <c r="CX134" s="182">
        <v>38.47</v>
      </c>
      <c r="CY134" s="182">
        <v>29.08</v>
      </c>
      <c r="CZ134" s="183">
        <v>31.26</v>
      </c>
      <c r="DA134" s="184">
        <v>34.54</v>
      </c>
      <c r="DB134" s="184">
        <v>36.729999999999997</v>
      </c>
      <c r="DC134" s="184">
        <v>37.43</v>
      </c>
      <c r="DD134" s="182">
        <v>40.81</v>
      </c>
      <c r="DE134" s="184">
        <v>41.76</v>
      </c>
      <c r="DF134" s="182">
        <v>43.08</v>
      </c>
      <c r="DG134" s="183">
        <v>44.63</v>
      </c>
      <c r="DH134" s="184">
        <v>42.6</v>
      </c>
      <c r="DI134" s="184">
        <v>44.12</v>
      </c>
      <c r="DJ134" s="184">
        <v>43.91</v>
      </c>
      <c r="DK134" s="184">
        <v>50.11</v>
      </c>
      <c r="DL134" s="182">
        <v>49.5</v>
      </c>
      <c r="DM134" s="184">
        <v>51.77</v>
      </c>
      <c r="DN134" s="184">
        <v>49.61</v>
      </c>
      <c r="DO134" s="182">
        <v>49.26</v>
      </c>
      <c r="DP134" s="182">
        <v>39.130000000000003</v>
      </c>
      <c r="DQ134" s="182">
        <v>4</v>
      </c>
      <c r="DR134" s="184">
        <v>4</v>
      </c>
      <c r="DS134" s="184">
        <v>4</v>
      </c>
      <c r="DT134" s="184">
        <v>3</v>
      </c>
      <c r="DU134" s="184">
        <v>0</v>
      </c>
      <c r="DV134" s="184">
        <v>-3</v>
      </c>
      <c r="DW134" s="184">
        <v>-9</v>
      </c>
      <c r="DX134" s="184">
        <v>-12</v>
      </c>
      <c r="DY134" s="184">
        <v>-17</v>
      </c>
      <c r="DZ134" s="184">
        <v>-15</v>
      </c>
      <c r="EA134" s="184">
        <v>-10</v>
      </c>
      <c r="EB134" s="184">
        <v>-7</v>
      </c>
      <c r="EC134" s="184">
        <v>-1</v>
      </c>
      <c r="ED134" s="184">
        <v>4</v>
      </c>
      <c r="EE134" s="184">
        <v>5</v>
      </c>
      <c r="EF134" s="184">
        <v>2</v>
      </c>
      <c r="EG134" s="184">
        <v>0</v>
      </c>
      <c r="EH134" s="184">
        <v>1</v>
      </c>
      <c r="EJ134" s="129">
        <f t="shared" si="35"/>
        <v>0.90000000000000036</v>
      </c>
      <c r="EK134" s="129">
        <f t="shared" si="36"/>
        <v>-0.5900000000000003</v>
      </c>
      <c r="EL134" s="129">
        <f t="shared" si="37"/>
        <v>0.27</v>
      </c>
      <c r="EM134" s="129">
        <f t="shared" si="38"/>
        <v>0.48999999999999988</v>
      </c>
      <c r="EN134" s="129">
        <f t="shared" si="39"/>
        <v>-0.39000000000000012</v>
      </c>
      <c r="EO134" s="129">
        <f t="shared" si="40"/>
        <v>-0.5</v>
      </c>
      <c r="EP134" s="129">
        <f t="shared" si="41"/>
        <v>-2.17</v>
      </c>
      <c r="EQ134" s="129">
        <f t="shared" si="42"/>
        <v>-2.25</v>
      </c>
      <c r="ER134" s="129">
        <f t="shared" si="43"/>
        <v>-3.05</v>
      </c>
      <c r="ES134" s="129">
        <f t="shared" si="44"/>
        <v>-3.2699999999999996</v>
      </c>
      <c r="ET134" s="129">
        <f t="shared" si="45"/>
        <v>-1.4099999999999997</v>
      </c>
      <c r="EU134" s="129">
        <f t="shared" si="46"/>
        <v>0.95000000000000018</v>
      </c>
      <c r="EV134" s="129">
        <f t="shared" si="47"/>
        <v>-0.48999999999999932</v>
      </c>
      <c r="EW134" s="129">
        <f t="shared" si="48"/>
        <v>-1.2400000000000002</v>
      </c>
      <c r="EX134" s="129">
        <f t="shared" si="49"/>
        <v>-0.91999999999999993</v>
      </c>
      <c r="EY134" s="129">
        <f t="shared" si="50"/>
        <v>-0.25</v>
      </c>
      <c r="EZ134" s="129">
        <f t="shared" si="51"/>
        <v>0.5</v>
      </c>
      <c r="FA134" s="170" t="s">
        <v>6</v>
      </c>
      <c r="FB134" s="170">
        <v>26</v>
      </c>
      <c r="FC134" s="166">
        <v>24</v>
      </c>
      <c r="FD134" s="166">
        <v>20</v>
      </c>
    </row>
    <row r="135" spans="1:160" s="185" customFormat="1" ht="14">
      <c r="A135" s="166" t="s">
        <v>887</v>
      </c>
      <c r="B135" s="166" t="s">
        <v>1666</v>
      </c>
      <c r="C135" s="166">
        <v>16</v>
      </c>
      <c r="D135" s="166">
        <v>2</v>
      </c>
      <c r="E135" s="166">
        <v>47844300</v>
      </c>
      <c r="F135" s="166" t="s">
        <v>91</v>
      </c>
      <c r="G135" s="167" t="s">
        <v>337</v>
      </c>
      <c r="H135" s="186" t="s">
        <v>95</v>
      </c>
      <c r="I135" s="167">
        <v>-3</v>
      </c>
      <c r="J135" s="166">
        <v>157</v>
      </c>
      <c r="K135" s="166">
        <v>51</v>
      </c>
      <c r="L135" s="166" t="s">
        <v>167</v>
      </c>
      <c r="M135" s="166"/>
      <c r="N135" s="166" t="s">
        <v>147</v>
      </c>
      <c r="O135" s="166" t="s">
        <v>80</v>
      </c>
      <c r="P135" s="169" t="s">
        <v>168</v>
      </c>
      <c r="Q135" s="169"/>
      <c r="R135" s="169"/>
      <c r="S135" s="169"/>
      <c r="T135" s="170" t="s">
        <v>15</v>
      </c>
      <c r="U135" s="170">
        <v>30</v>
      </c>
      <c r="V135" s="166">
        <v>21</v>
      </c>
      <c r="W135" s="166">
        <v>20</v>
      </c>
      <c r="X135" s="166" t="s">
        <v>275</v>
      </c>
      <c r="Y135" s="171"/>
      <c r="Z135" s="170" t="s">
        <v>159</v>
      </c>
      <c r="AA135" s="170">
        <v>49</v>
      </c>
      <c r="AB135" s="166">
        <v>32</v>
      </c>
      <c r="AC135" s="166">
        <v>32</v>
      </c>
      <c r="AD135" s="166"/>
      <c r="AE135" s="171" t="s">
        <v>176</v>
      </c>
      <c r="AF135" s="172" t="s">
        <v>160</v>
      </c>
      <c r="AG135" s="172">
        <v>20</v>
      </c>
      <c r="AH135" s="168">
        <v>11</v>
      </c>
      <c r="AI135" s="168">
        <v>9</v>
      </c>
      <c r="AJ135" s="168"/>
      <c r="AK135" s="173"/>
      <c r="AL135" s="166" t="s">
        <v>177</v>
      </c>
      <c r="AM135" s="166" t="s">
        <v>936</v>
      </c>
      <c r="AN135" s="166" t="s">
        <v>559</v>
      </c>
      <c r="AO135" s="166" t="s">
        <v>658</v>
      </c>
      <c r="AP135" s="166" t="s">
        <v>87</v>
      </c>
      <c r="AQ135" s="167" t="s">
        <v>131</v>
      </c>
      <c r="AR135" s="166" t="s">
        <v>89</v>
      </c>
      <c r="AS135" s="167" t="s">
        <v>108</v>
      </c>
      <c r="AT135" s="166" t="s">
        <v>93</v>
      </c>
      <c r="AU135" s="174" t="s">
        <v>1167</v>
      </c>
      <c r="AV135" s="174">
        <v>2</v>
      </c>
      <c r="AW135" s="175">
        <v>3.38</v>
      </c>
      <c r="AX135" s="176">
        <v>3.56</v>
      </c>
      <c r="AY135" s="177">
        <v>2.17</v>
      </c>
      <c r="AZ135" s="176">
        <v>2.36</v>
      </c>
      <c r="BA135" s="177">
        <v>2.5</v>
      </c>
      <c r="BB135" s="175">
        <v>2.5</v>
      </c>
      <c r="BC135" s="177">
        <v>3.9</v>
      </c>
      <c r="BD135" s="175">
        <v>1.34</v>
      </c>
      <c r="BE135" s="176">
        <v>1.94</v>
      </c>
      <c r="BF135" s="177">
        <v>3.13</v>
      </c>
      <c r="BG135" s="177">
        <v>3.12</v>
      </c>
      <c r="BH135" s="177">
        <v>5.89</v>
      </c>
      <c r="BI135" s="177">
        <v>0.9</v>
      </c>
      <c r="BJ135" s="178">
        <v>2.33</v>
      </c>
      <c r="BK135" s="179">
        <v>3.69</v>
      </c>
      <c r="BL135" s="179">
        <v>5.43</v>
      </c>
      <c r="BM135" s="178">
        <v>11.85</v>
      </c>
      <c r="BN135" s="178">
        <v>16.7</v>
      </c>
      <c r="BO135" s="178">
        <v>3.87</v>
      </c>
      <c r="BP135" s="188">
        <v>2.87</v>
      </c>
      <c r="BQ135" s="179">
        <v>1.5</v>
      </c>
      <c r="BR135" s="179">
        <v>0</v>
      </c>
      <c r="BS135" s="179">
        <v>0</v>
      </c>
      <c r="BT135" s="178">
        <v>0</v>
      </c>
      <c r="BU135" s="179">
        <v>0.88</v>
      </c>
      <c r="BV135" s="178">
        <v>1.51</v>
      </c>
      <c r="BW135" s="188">
        <v>2.4700000000000002</v>
      </c>
      <c r="BX135" s="179">
        <v>3.89</v>
      </c>
      <c r="BY135" s="179">
        <v>4.13</v>
      </c>
      <c r="BZ135" s="179">
        <v>5.78</v>
      </c>
      <c r="CA135" s="179">
        <v>0</v>
      </c>
      <c r="CB135" s="178">
        <v>0.99</v>
      </c>
      <c r="CC135" s="179">
        <v>3.49</v>
      </c>
      <c r="CD135" s="179">
        <v>5.52</v>
      </c>
      <c r="CE135" s="178">
        <v>11.73</v>
      </c>
      <c r="CF135" s="178">
        <v>16.13</v>
      </c>
      <c r="CG135" s="182">
        <v>26.45</v>
      </c>
      <c r="CH135" s="183">
        <v>29.59</v>
      </c>
      <c r="CI135" s="184">
        <v>30.85</v>
      </c>
      <c r="CJ135" s="183">
        <v>31.93</v>
      </c>
      <c r="CK135" s="184">
        <v>33.94</v>
      </c>
      <c r="CL135" s="182">
        <v>34.630000000000003</v>
      </c>
      <c r="CM135" s="184">
        <v>35.76</v>
      </c>
      <c r="CN135" s="182">
        <v>36.49</v>
      </c>
      <c r="CO135" s="183">
        <v>36.19</v>
      </c>
      <c r="CP135" s="184">
        <v>38.049999999999997</v>
      </c>
      <c r="CQ135" s="184">
        <v>39.049999999999997</v>
      </c>
      <c r="CR135" s="184">
        <v>38.659999999999997</v>
      </c>
      <c r="CS135" s="184">
        <v>40.770000000000003</v>
      </c>
      <c r="CT135" s="182">
        <v>44.59</v>
      </c>
      <c r="CU135" s="184">
        <v>45.09</v>
      </c>
      <c r="CV135" s="184">
        <v>43.46</v>
      </c>
      <c r="CW135" s="182">
        <v>39.700000000000003</v>
      </c>
      <c r="CX135" s="182">
        <v>35.979999999999997</v>
      </c>
      <c r="CY135" s="182">
        <v>26.61</v>
      </c>
      <c r="CZ135" s="183">
        <v>29.2</v>
      </c>
      <c r="DA135" s="184">
        <v>30.87</v>
      </c>
      <c r="DB135" s="184">
        <v>31.94</v>
      </c>
      <c r="DC135" s="184">
        <v>34.69</v>
      </c>
      <c r="DD135" s="182">
        <v>34.9</v>
      </c>
      <c r="DE135" s="184">
        <v>36.21</v>
      </c>
      <c r="DF135" s="182">
        <v>36.770000000000003</v>
      </c>
      <c r="DG135" s="183">
        <v>36.15</v>
      </c>
      <c r="DH135" s="184">
        <v>38.020000000000003</v>
      </c>
      <c r="DI135" s="184">
        <v>39.53</v>
      </c>
      <c r="DJ135" s="184">
        <v>37.89</v>
      </c>
      <c r="DK135" s="184">
        <v>41.51</v>
      </c>
      <c r="DL135" s="182">
        <v>44.21</v>
      </c>
      <c r="DM135" s="184">
        <v>45.11</v>
      </c>
      <c r="DN135" s="184">
        <v>44.07</v>
      </c>
      <c r="DO135" s="182">
        <v>39.07</v>
      </c>
      <c r="DP135" s="182">
        <v>36.22</v>
      </c>
      <c r="DQ135" s="182">
        <v>3</v>
      </c>
      <c r="DR135" s="184">
        <v>3</v>
      </c>
      <c r="DS135" s="184">
        <v>6</v>
      </c>
      <c r="DT135" s="184">
        <v>6</v>
      </c>
      <c r="DU135" s="184">
        <v>5</v>
      </c>
      <c r="DV135" s="184">
        <v>2</v>
      </c>
      <c r="DW135" s="184">
        <v>0</v>
      </c>
      <c r="DX135" s="184">
        <v>-6</v>
      </c>
      <c r="DY135" s="184">
        <v>-14</v>
      </c>
      <c r="DZ135" s="184">
        <v>-14</v>
      </c>
      <c r="EA135" s="184">
        <v>-15</v>
      </c>
      <c r="EB135" s="184">
        <v>-18</v>
      </c>
      <c r="EC135" s="184">
        <v>-15</v>
      </c>
      <c r="ED135" s="184">
        <v>-10</v>
      </c>
      <c r="EE135" s="184">
        <v>-4</v>
      </c>
      <c r="EF135" s="184">
        <v>0</v>
      </c>
      <c r="EG135" s="184">
        <v>0</v>
      </c>
      <c r="EH135" s="184">
        <v>0</v>
      </c>
      <c r="EJ135" s="129">
        <f t="shared" si="35"/>
        <v>-0.49000000000000021</v>
      </c>
      <c r="EK135" s="129">
        <f t="shared" si="36"/>
        <v>0.69</v>
      </c>
      <c r="EL135" s="129">
        <f t="shared" si="37"/>
        <v>0.66999999999999993</v>
      </c>
      <c r="EM135" s="129">
        <f t="shared" si="38"/>
        <v>2.36</v>
      </c>
      <c r="EN135" s="129">
        <f t="shared" si="39"/>
        <v>2.5</v>
      </c>
      <c r="EO135" s="129">
        <f t="shared" si="40"/>
        <v>2.5</v>
      </c>
      <c r="EP135" s="129">
        <f t="shared" si="41"/>
        <v>3.02</v>
      </c>
      <c r="EQ135" s="129">
        <f t="shared" si="42"/>
        <v>-0.16999999999999993</v>
      </c>
      <c r="ER135" s="129">
        <f t="shared" si="43"/>
        <v>-0.53000000000000025</v>
      </c>
      <c r="ES135" s="129">
        <f t="shared" si="44"/>
        <v>-0.76000000000000023</v>
      </c>
      <c r="ET135" s="129">
        <f t="shared" si="45"/>
        <v>-1.0099999999999998</v>
      </c>
      <c r="EU135" s="129">
        <f t="shared" si="46"/>
        <v>0.10999999999999943</v>
      </c>
      <c r="EV135" s="129">
        <f t="shared" si="47"/>
        <v>0.9</v>
      </c>
      <c r="EW135" s="129">
        <f t="shared" si="48"/>
        <v>1.34</v>
      </c>
      <c r="EX135" s="129">
        <f t="shared" si="49"/>
        <v>0.19999999999999973</v>
      </c>
      <c r="EY135" s="129">
        <f t="shared" si="50"/>
        <v>-8.9999999999999858E-2</v>
      </c>
      <c r="EZ135" s="129">
        <f t="shared" si="51"/>
        <v>0.11999999999999922</v>
      </c>
      <c r="FA135" s="170" t="s">
        <v>15</v>
      </c>
      <c r="FB135" s="170">
        <v>30</v>
      </c>
      <c r="FC135" s="166">
        <v>21</v>
      </c>
      <c r="FD135" s="166">
        <v>20</v>
      </c>
    </row>
    <row r="136" spans="1:160" s="185" customFormat="1" ht="14">
      <c r="A136" s="166" t="s">
        <v>815</v>
      </c>
      <c r="B136" s="166" t="s">
        <v>1666</v>
      </c>
      <c r="C136" s="166">
        <v>15</v>
      </c>
      <c r="D136" s="166">
        <v>11</v>
      </c>
      <c r="E136" s="166">
        <v>49606674</v>
      </c>
      <c r="F136" s="166" t="s">
        <v>91</v>
      </c>
      <c r="G136" s="167" t="s">
        <v>821</v>
      </c>
      <c r="H136" s="168" t="s">
        <v>95</v>
      </c>
      <c r="I136" s="167">
        <v>-3</v>
      </c>
      <c r="J136" s="166">
        <v>153.69999999999999</v>
      </c>
      <c r="K136" s="166">
        <v>53.4</v>
      </c>
      <c r="L136" s="166" t="s">
        <v>167</v>
      </c>
      <c r="M136" s="166"/>
      <c r="N136" s="166" t="s">
        <v>99</v>
      </c>
      <c r="O136" s="166" t="s">
        <v>819</v>
      </c>
      <c r="P136" s="169"/>
      <c r="Q136" s="169"/>
      <c r="R136" s="169"/>
      <c r="S136" s="169"/>
      <c r="T136" s="170" t="s">
        <v>17</v>
      </c>
      <c r="U136" s="170">
        <v>30</v>
      </c>
      <c r="V136" s="166">
        <v>19</v>
      </c>
      <c r="W136" s="166">
        <v>20</v>
      </c>
      <c r="X136" s="166" t="s">
        <v>280</v>
      </c>
      <c r="Y136" s="171"/>
      <c r="Z136" s="170" t="s">
        <v>216</v>
      </c>
      <c r="AA136" s="170">
        <v>52</v>
      </c>
      <c r="AB136" s="166">
        <v>30</v>
      </c>
      <c r="AC136" s="166">
        <v>30</v>
      </c>
      <c r="AD136" s="166"/>
      <c r="AE136" s="171" t="s">
        <v>242</v>
      </c>
      <c r="AF136" s="172" t="s">
        <v>217</v>
      </c>
      <c r="AG136" s="172">
        <v>41</v>
      </c>
      <c r="AH136" s="168">
        <v>19</v>
      </c>
      <c r="AI136" s="168">
        <v>16</v>
      </c>
      <c r="AJ136" s="168"/>
      <c r="AK136" s="173" t="s">
        <v>197</v>
      </c>
      <c r="AL136" s="166" t="s">
        <v>272</v>
      </c>
      <c r="AM136" s="166" t="s">
        <v>820</v>
      </c>
      <c r="AN136" s="166" t="s">
        <v>667</v>
      </c>
      <c r="AO136" s="166" t="s">
        <v>220</v>
      </c>
      <c r="AP136" s="166" t="s">
        <v>87</v>
      </c>
      <c r="AQ136" s="167"/>
      <c r="AR136" s="166" t="s">
        <v>89</v>
      </c>
      <c r="AS136" s="167"/>
      <c r="AT136" s="166" t="s">
        <v>93</v>
      </c>
      <c r="AU136" s="174" t="s">
        <v>753</v>
      </c>
      <c r="AV136" s="174">
        <v>2</v>
      </c>
      <c r="AW136" s="175">
        <v>3.34</v>
      </c>
      <c r="AX136" s="176">
        <v>3.11</v>
      </c>
      <c r="AY136" s="177">
        <v>2.13</v>
      </c>
      <c r="AZ136" s="176">
        <v>2.4900000000000002</v>
      </c>
      <c r="BA136" s="177">
        <v>2.37</v>
      </c>
      <c r="BB136" s="175">
        <v>2.2799999999999998</v>
      </c>
      <c r="BC136" s="177">
        <v>1.45</v>
      </c>
      <c r="BD136" s="175">
        <v>1.45</v>
      </c>
      <c r="BE136" s="176">
        <v>2.04</v>
      </c>
      <c r="BF136" s="177">
        <v>3.62</v>
      </c>
      <c r="BG136" s="177">
        <v>4.8600000000000003</v>
      </c>
      <c r="BH136" s="177">
        <v>6.31</v>
      </c>
      <c r="BI136" s="177">
        <v>3.56</v>
      </c>
      <c r="BJ136" s="178">
        <v>3.88</v>
      </c>
      <c r="BK136" s="179">
        <v>5.09</v>
      </c>
      <c r="BL136" s="179">
        <v>7.23</v>
      </c>
      <c r="BM136" s="178">
        <v>11.01</v>
      </c>
      <c r="BN136" s="191">
        <v>14.34</v>
      </c>
      <c r="BO136" s="178">
        <v>2.83</v>
      </c>
      <c r="BP136" s="180">
        <v>2.2400000000000002</v>
      </c>
      <c r="BQ136" s="181">
        <v>0.67</v>
      </c>
      <c r="BR136" s="181">
        <v>0.45</v>
      </c>
      <c r="BS136" s="181">
        <v>1.9</v>
      </c>
      <c r="BT136" s="172">
        <v>2.48</v>
      </c>
      <c r="BU136" s="181">
        <v>2.74</v>
      </c>
      <c r="BV136" s="172">
        <v>3.22</v>
      </c>
      <c r="BW136" s="180">
        <v>2.44</v>
      </c>
      <c r="BX136" s="181">
        <v>4.1100000000000003</v>
      </c>
      <c r="BY136" s="181">
        <v>5.09</v>
      </c>
      <c r="BZ136" s="181">
        <v>6.6</v>
      </c>
      <c r="CA136" s="179">
        <v>3.53</v>
      </c>
      <c r="CB136" s="178">
        <v>3.46</v>
      </c>
      <c r="CC136" s="179">
        <v>5.77</v>
      </c>
      <c r="CD136" s="179">
        <v>7.78</v>
      </c>
      <c r="CE136" s="178">
        <v>11.27</v>
      </c>
      <c r="CF136" s="191">
        <v>14.61</v>
      </c>
      <c r="CG136" s="182">
        <v>26.61</v>
      </c>
      <c r="CH136" s="183">
        <v>31.72</v>
      </c>
      <c r="CI136" s="184">
        <v>34.06</v>
      </c>
      <c r="CJ136" s="183">
        <v>35.130000000000003</v>
      </c>
      <c r="CK136" s="184">
        <v>36.82</v>
      </c>
      <c r="CL136" s="182">
        <v>37.28</v>
      </c>
      <c r="CM136" s="184">
        <v>37.83</v>
      </c>
      <c r="CN136" s="182">
        <v>37.97</v>
      </c>
      <c r="CO136" s="183">
        <v>38.19</v>
      </c>
      <c r="CP136" s="184">
        <v>38.090000000000003</v>
      </c>
      <c r="CQ136" s="184">
        <v>39.5</v>
      </c>
      <c r="CR136" s="184">
        <v>40.78</v>
      </c>
      <c r="CS136" s="184">
        <v>42.68</v>
      </c>
      <c r="CT136" s="182">
        <v>43.59</v>
      </c>
      <c r="CU136" s="184">
        <v>45.24</v>
      </c>
      <c r="CV136" s="184">
        <v>43.69</v>
      </c>
      <c r="CW136" s="182">
        <v>41.85</v>
      </c>
      <c r="CX136" s="191">
        <v>41.14</v>
      </c>
      <c r="CY136" s="182">
        <v>26.19</v>
      </c>
      <c r="CZ136" s="183">
        <v>31.3</v>
      </c>
      <c r="DA136" s="184">
        <v>34.119999999999997</v>
      </c>
      <c r="DB136" s="184">
        <v>35.520000000000003</v>
      </c>
      <c r="DC136" s="184">
        <v>36.01</v>
      </c>
      <c r="DD136" s="182">
        <v>37.14</v>
      </c>
      <c r="DE136" s="184">
        <v>36.869999999999997</v>
      </c>
      <c r="DF136" s="182">
        <v>37.590000000000003</v>
      </c>
      <c r="DG136" s="183">
        <v>37.58</v>
      </c>
      <c r="DH136" s="184">
        <v>38.15</v>
      </c>
      <c r="DI136" s="184">
        <v>39.78</v>
      </c>
      <c r="DJ136" s="184">
        <v>40.869999999999997</v>
      </c>
      <c r="DK136" s="184">
        <v>43.26</v>
      </c>
      <c r="DL136" s="182">
        <v>44.95</v>
      </c>
      <c r="DM136" s="184">
        <v>45.96</v>
      </c>
      <c r="DN136" s="184">
        <v>43.41</v>
      </c>
      <c r="DO136" s="182">
        <v>41.24</v>
      </c>
      <c r="DP136" s="191">
        <v>42.15</v>
      </c>
      <c r="DQ136" s="182">
        <v>2</v>
      </c>
      <c r="DR136" s="184">
        <v>3</v>
      </c>
      <c r="DS136" s="184">
        <v>2</v>
      </c>
      <c r="DT136" s="184">
        <v>0</v>
      </c>
      <c r="DU136" s="184">
        <v>-6</v>
      </c>
      <c r="DV136" s="184">
        <v>-10</v>
      </c>
      <c r="DW136" s="184">
        <v>-16</v>
      </c>
      <c r="DX136" s="184">
        <v>-19</v>
      </c>
      <c r="DY136" s="184">
        <v>-16</v>
      </c>
      <c r="DZ136" s="184">
        <v>-14</v>
      </c>
      <c r="EA136" s="184">
        <v>-9</v>
      </c>
      <c r="EB136" s="184">
        <v>-5</v>
      </c>
      <c r="EC136" s="184">
        <v>1</v>
      </c>
      <c r="ED136" s="184">
        <v>4</v>
      </c>
      <c r="EE136" s="184">
        <v>5</v>
      </c>
      <c r="EF136" s="184">
        <v>5</v>
      </c>
      <c r="EG136" s="184">
        <v>4</v>
      </c>
      <c r="EH136" s="191">
        <v>3</v>
      </c>
      <c r="EJ136" s="129">
        <f t="shared" si="35"/>
        <v>0.50999999999999979</v>
      </c>
      <c r="EK136" s="129">
        <f t="shared" si="36"/>
        <v>0.86999999999999966</v>
      </c>
      <c r="EL136" s="129">
        <f t="shared" si="37"/>
        <v>1.46</v>
      </c>
      <c r="EM136" s="129">
        <f t="shared" si="38"/>
        <v>2.04</v>
      </c>
      <c r="EN136" s="129">
        <f t="shared" si="39"/>
        <v>0.4700000000000002</v>
      </c>
      <c r="EO136" s="129">
        <f t="shared" si="40"/>
        <v>-0.20000000000000018</v>
      </c>
      <c r="EP136" s="129">
        <f t="shared" si="41"/>
        <v>-1.2900000000000003</v>
      </c>
      <c r="EQ136" s="129">
        <f t="shared" si="42"/>
        <v>-1.7700000000000002</v>
      </c>
      <c r="ER136" s="129">
        <f t="shared" si="43"/>
        <v>-0.39999999999999991</v>
      </c>
      <c r="ES136" s="129">
        <f t="shared" si="44"/>
        <v>-0.49000000000000021</v>
      </c>
      <c r="ET136" s="129">
        <f t="shared" si="45"/>
        <v>-0.22999999999999954</v>
      </c>
      <c r="EU136" s="129">
        <f t="shared" si="46"/>
        <v>-0.29000000000000004</v>
      </c>
      <c r="EV136" s="129">
        <f t="shared" si="47"/>
        <v>3.0000000000000249E-2</v>
      </c>
      <c r="EW136" s="129">
        <f t="shared" si="48"/>
        <v>0.41999999999999993</v>
      </c>
      <c r="EX136" s="129">
        <f t="shared" si="49"/>
        <v>-0.67999999999999972</v>
      </c>
      <c r="EY136" s="129">
        <f t="shared" si="50"/>
        <v>-0.54999999999999982</v>
      </c>
      <c r="EZ136" s="129">
        <f t="shared" si="51"/>
        <v>-0.25999999999999979</v>
      </c>
      <c r="FA136" s="170" t="s">
        <v>17</v>
      </c>
      <c r="FB136" s="170">
        <v>30</v>
      </c>
      <c r="FC136" s="166">
        <v>19</v>
      </c>
      <c r="FD136" s="166">
        <v>20</v>
      </c>
    </row>
    <row r="137" spans="1:160" s="185" customFormat="1" ht="14">
      <c r="A137" s="166" t="s">
        <v>1122</v>
      </c>
      <c r="B137" s="166" t="s">
        <v>1666</v>
      </c>
      <c r="C137" s="166">
        <v>19</v>
      </c>
      <c r="D137" s="166">
        <v>9</v>
      </c>
      <c r="E137" s="166">
        <v>50108000</v>
      </c>
      <c r="F137" s="166" t="s">
        <v>91</v>
      </c>
      <c r="G137" s="167" t="s">
        <v>754</v>
      </c>
      <c r="H137" s="186" t="s">
        <v>95</v>
      </c>
      <c r="I137" s="167">
        <v>-6</v>
      </c>
      <c r="J137" s="166">
        <v>168.1</v>
      </c>
      <c r="K137" s="166">
        <v>53.8</v>
      </c>
      <c r="L137" s="166" t="s">
        <v>167</v>
      </c>
      <c r="M137" s="166"/>
      <c r="N137" s="166" t="s">
        <v>147</v>
      </c>
      <c r="O137" s="166" t="s">
        <v>335</v>
      </c>
      <c r="P137" s="169" t="s">
        <v>168</v>
      </c>
      <c r="Q137" s="169"/>
      <c r="R137" s="169"/>
      <c r="S137" s="169"/>
      <c r="T137" s="170" t="s">
        <v>6</v>
      </c>
      <c r="U137" s="170">
        <v>34</v>
      </c>
      <c r="V137" s="166">
        <v>30</v>
      </c>
      <c r="W137" s="166">
        <v>20</v>
      </c>
      <c r="X137" s="166" t="s">
        <v>275</v>
      </c>
      <c r="Y137" s="171"/>
      <c r="Z137" s="170" t="s">
        <v>137</v>
      </c>
      <c r="AA137" s="170">
        <v>46</v>
      </c>
      <c r="AB137" s="166">
        <v>41</v>
      </c>
      <c r="AC137" s="166">
        <v>31</v>
      </c>
      <c r="AD137" s="166"/>
      <c r="AE137" s="171" t="s">
        <v>443</v>
      </c>
      <c r="AF137" s="172" t="s">
        <v>116</v>
      </c>
      <c r="AG137" s="172">
        <v>33</v>
      </c>
      <c r="AH137" s="168">
        <v>29</v>
      </c>
      <c r="AI137" s="168">
        <v>11</v>
      </c>
      <c r="AJ137" s="168"/>
      <c r="AK137" s="173" t="s">
        <v>180</v>
      </c>
      <c r="AL137" s="166" t="s">
        <v>239</v>
      </c>
      <c r="AM137" s="166" t="s">
        <v>178</v>
      </c>
      <c r="AN137" s="166" t="s">
        <v>266</v>
      </c>
      <c r="AO137" s="166" t="s">
        <v>397</v>
      </c>
      <c r="AP137" s="166" t="s">
        <v>87</v>
      </c>
      <c r="AQ137" s="167" t="s">
        <v>108</v>
      </c>
      <c r="AR137" s="166" t="s">
        <v>89</v>
      </c>
      <c r="AS137" s="167" t="s">
        <v>131</v>
      </c>
      <c r="AT137" s="166" t="s">
        <v>93</v>
      </c>
      <c r="AU137" s="174" t="s">
        <v>1125</v>
      </c>
      <c r="AV137" s="174">
        <v>2</v>
      </c>
      <c r="AW137" s="175">
        <v>3.44</v>
      </c>
      <c r="AX137" s="176">
        <v>4.3899999999999997</v>
      </c>
      <c r="AY137" s="177">
        <v>3.9</v>
      </c>
      <c r="AZ137" s="176">
        <v>2.99</v>
      </c>
      <c r="BA137" s="177">
        <v>3.22</v>
      </c>
      <c r="BB137" s="175">
        <v>2.5299999999999998</v>
      </c>
      <c r="BC137" s="177">
        <v>2.56</v>
      </c>
      <c r="BD137" s="175">
        <v>3.12</v>
      </c>
      <c r="BE137" s="176">
        <v>3.51</v>
      </c>
      <c r="BF137" s="177">
        <v>4.53</v>
      </c>
      <c r="BG137" s="177">
        <v>7.97</v>
      </c>
      <c r="BH137" s="177">
        <v>8.2100000000000009</v>
      </c>
      <c r="BI137" s="177">
        <v>3.23</v>
      </c>
      <c r="BJ137" s="178">
        <v>4.29</v>
      </c>
      <c r="BK137" s="179">
        <v>5.7</v>
      </c>
      <c r="BL137" s="179">
        <v>7.5</v>
      </c>
      <c r="BM137" s="178">
        <v>11.97</v>
      </c>
      <c r="BN137" s="178">
        <v>17.75</v>
      </c>
      <c r="BO137" s="178">
        <v>5.01</v>
      </c>
      <c r="BP137" s="188">
        <v>3.88</v>
      </c>
      <c r="BQ137" s="179">
        <v>2.2799999999999998</v>
      </c>
      <c r="BR137" s="179">
        <v>1.67</v>
      </c>
      <c r="BS137" s="179">
        <v>2.36</v>
      </c>
      <c r="BT137" s="178">
        <v>2.61</v>
      </c>
      <c r="BU137" s="179">
        <v>3.11</v>
      </c>
      <c r="BV137" s="178">
        <v>3.87</v>
      </c>
      <c r="BW137" s="188">
        <v>5.25</v>
      </c>
      <c r="BX137" s="179">
        <v>5.98</v>
      </c>
      <c r="BY137" s="179">
        <v>7.73</v>
      </c>
      <c r="BZ137" s="179">
        <v>9.9600000000000009</v>
      </c>
      <c r="CA137" s="179">
        <v>2.08</v>
      </c>
      <c r="CB137" s="178">
        <v>3.97</v>
      </c>
      <c r="CC137" s="179">
        <v>4.91</v>
      </c>
      <c r="CD137" s="179">
        <v>7.47</v>
      </c>
      <c r="CE137" s="178">
        <v>11.12</v>
      </c>
      <c r="CF137" s="178">
        <v>17.579999999999998</v>
      </c>
      <c r="CG137" s="182">
        <v>26.12</v>
      </c>
      <c r="CH137" s="183">
        <v>31.09</v>
      </c>
      <c r="CI137" s="184">
        <v>32.299999999999997</v>
      </c>
      <c r="CJ137" s="183">
        <v>33.840000000000003</v>
      </c>
      <c r="CK137" s="184">
        <v>35.11</v>
      </c>
      <c r="CL137" s="182">
        <v>36.270000000000003</v>
      </c>
      <c r="CM137" s="184">
        <v>37.78</v>
      </c>
      <c r="CN137" s="182">
        <v>37.630000000000003</v>
      </c>
      <c r="CO137" s="183">
        <v>38.69</v>
      </c>
      <c r="CP137" s="184">
        <v>37.72</v>
      </c>
      <c r="CQ137" s="184">
        <v>38.85</v>
      </c>
      <c r="CR137" s="184">
        <v>42.44</v>
      </c>
      <c r="CS137" s="184">
        <v>45.78</v>
      </c>
      <c r="CT137" s="182">
        <v>43.65</v>
      </c>
      <c r="CU137" s="184">
        <v>46.62</v>
      </c>
      <c r="CV137" s="184">
        <v>47.96</v>
      </c>
      <c r="CW137" s="182">
        <v>42.68</v>
      </c>
      <c r="CX137" s="182">
        <v>39.76</v>
      </c>
      <c r="CY137" s="182">
        <v>26.84</v>
      </c>
      <c r="CZ137" s="183">
        <v>30.61</v>
      </c>
      <c r="DA137" s="184">
        <v>33.72</v>
      </c>
      <c r="DB137" s="184">
        <v>34.880000000000003</v>
      </c>
      <c r="DC137" s="184">
        <v>34.47</v>
      </c>
      <c r="DD137" s="182">
        <v>35.61</v>
      </c>
      <c r="DE137" s="184">
        <v>37.28</v>
      </c>
      <c r="DF137" s="182">
        <v>37.53</v>
      </c>
      <c r="DG137" s="183">
        <v>37.83</v>
      </c>
      <c r="DH137" s="184">
        <v>38.53</v>
      </c>
      <c r="DI137" s="184">
        <v>39.880000000000003</v>
      </c>
      <c r="DJ137" s="184">
        <v>42.42</v>
      </c>
      <c r="DK137" s="184">
        <v>46.01</v>
      </c>
      <c r="DL137" s="182">
        <v>43.12</v>
      </c>
      <c r="DM137" s="184">
        <v>45.42</v>
      </c>
      <c r="DN137" s="184">
        <v>46.99</v>
      </c>
      <c r="DO137" s="182">
        <v>42.7</v>
      </c>
      <c r="DP137" s="182">
        <v>39.770000000000003</v>
      </c>
      <c r="DQ137" s="182">
        <v>11</v>
      </c>
      <c r="DR137" s="184">
        <v>11</v>
      </c>
      <c r="DS137" s="184">
        <v>14</v>
      </c>
      <c r="DT137" s="184">
        <v>8</v>
      </c>
      <c r="DU137" s="184">
        <v>4</v>
      </c>
      <c r="DV137" s="184">
        <v>0</v>
      </c>
      <c r="DW137" s="184">
        <v>-6</v>
      </c>
      <c r="DX137" s="184">
        <v>-11</v>
      </c>
      <c r="DY137" s="184">
        <v>-11</v>
      </c>
      <c r="DZ137" s="184">
        <v>-6</v>
      </c>
      <c r="EA137" s="184">
        <v>1</v>
      </c>
      <c r="EB137" s="184">
        <v>11</v>
      </c>
      <c r="EC137" s="184">
        <v>9</v>
      </c>
      <c r="ED137" s="184">
        <v>8</v>
      </c>
      <c r="EE137" s="184">
        <v>7</v>
      </c>
      <c r="EF137" s="184">
        <v>4</v>
      </c>
      <c r="EG137" s="184">
        <v>2</v>
      </c>
      <c r="EH137" s="184">
        <v>1</v>
      </c>
      <c r="EJ137" s="129">
        <f t="shared" si="35"/>
        <v>-1.5699999999999998</v>
      </c>
      <c r="EK137" s="129">
        <f t="shared" si="36"/>
        <v>0.50999999999999979</v>
      </c>
      <c r="EL137" s="129">
        <f t="shared" si="37"/>
        <v>1.62</v>
      </c>
      <c r="EM137" s="129">
        <f t="shared" si="38"/>
        <v>1.3200000000000003</v>
      </c>
      <c r="EN137" s="129">
        <f t="shared" si="39"/>
        <v>0.86000000000000032</v>
      </c>
      <c r="EO137" s="129">
        <f t="shared" si="40"/>
        <v>-8.0000000000000071E-2</v>
      </c>
      <c r="EP137" s="129">
        <f t="shared" si="41"/>
        <v>-0.54999999999999982</v>
      </c>
      <c r="EQ137" s="129">
        <f t="shared" si="42"/>
        <v>-0.75</v>
      </c>
      <c r="ER137" s="129">
        <f t="shared" si="43"/>
        <v>-1.7400000000000002</v>
      </c>
      <c r="ES137" s="129">
        <f t="shared" si="44"/>
        <v>-1.4500000000000002</v>
      </c>
      <c r="ET137" s="129">
        <f t="shared" si="45"/>
        <v>0.23999999999999932</v>
      </c>
      <c r="EU137" s="129">
        <f t="shared" si="46"/>
        <v>-1.75</v>
      </c>
      <c r="EV137" s="129">
        <f t="shared" si="47"/>
        <v>1.1499999999999999</v>
      </c>
      <c r="EW137" s="129">
        <f t="shared" si="48"/>
        <v>0.31999999999999984</v>
      </c>
      <c r="EX137" s="129">
        <f t="shared" si="49"/>
        <v>0.79</v>
      </c>
      <c r="EY137" s="129">
        <f t="shared" si="50"/>
        <v>3.0000000000000249E-2</v>
      </c>
      <c r="EZ137" s="129">
        <f t="shared" si="51"/>
        <v>0.85000000000000142</v>
      </c>
      <c r="FA137" s="170" t="s">
        <v>6</v>
      </c>
      <c r="FB137" s="170">
        <v>34</v>
      </c>
      <c r="FC137" s="166">
        <v>30</v>
      </c>
      <c r="FD137" s="166">
        <v>20</v>
      </c>
    </row>
    <row r="138" spans="1:160" s="185" customFormat="1" ht="14">
      <c r="A138" s="166" t="s">
        <v>425</v>
      </c>
      <c r="B138" s="166" t="s">
        <v>1666</v>
      </c>
      <c r="C138" s="166">
        <v>14</v>
      </c>
      <c r="D138" s="166">
        <v>6</v>
      </c>
      <c r="E138" s="166">
        <v>52345735</v>
      </c>
      <c r="F138" s="166" t="s">
        <v>91</v>
      </c>
      <c r="G138" s="167" t="s">
        <v>343</v>
      </c>
      <c r="H138" s="168" t="s">
        <v>95</v>
      </c>
      <c r="I138" s="167">
        <v>-5</v>
      </c>
      <c r="J138" s="166">
        <v>155</v>
      </c>
      <c r="K138" s="166">
        <v>49</v>
      </c>
      <c r="L138" s="166" t="s">
        <v>167</v>
      </c>
      <c r="M138" s="166"/>
      <c r="N138" s="166" t="s">
        <v>238</v>
      </c>
      <c r="O138" s="166" t="s">
        <v>114</v>
      </c>
      <c r="P138" s="169" t="s">
        <v>168</v>
      </c>
      <c r="Q138" s="169"/>
      <c r="R138" s="169"/>
      <c r="S138" s="169"/>
      <c r="T138" s="166" t="s">
        <v>17</v>
      </c>
      <c r="U138" s="166">
        <v>22</v>
      </c>
      <c r="V138" s="166">
        <v>24</v>
      </c>
      <c r="W138" s="166">
        <v>21</v>
      </c>
      <c r="X138" s="166" t="s">
        <v>765</v>
      </c>
      <c r="Y138" s="166"/>
      <c r="Z138" s="170" t="s">
        <v>101</v>
      </c>
      <c r="AA138" s="170">
        <v>44</v>
      </c>
      <c r="AB138" s="166">
        <v>40</v>
      </c>
      <c r="AC138" s="166">
        <v>36</v>
      </c>
      <c r="AD138" s="166"/>
      <c r="AE138" s="171" t="s">
        <v>443</v>
      </c>
      <c r="AF138" s="170" t="s">
        <v>116</v>
      </c>
      <c r="AG138" s="170">
        <v>53</v>
      </c>
      <c r="AH138" s="166">
        <v>49</v>
      </c>
      <c r="AI138" s="166">
        <v>25</v>
      </c>
      <c r="AJ138" s="166"/>
      <c r="AK138" s="171" t="s">
        <v>152</v>
      </c>
      <c r="AL138" s="166" t="s">
        <v>247</v>
      </c>
      <c r="AM138" s="166" t="s">
        <v>240</v>
      </c>
      <c r="AN138" s="166" t="s">
        <v>766</v>
      </c>
      <c r="AO138" s="166" t="s">
        <v>513</v>
      </c>
      <c r="AP138" s="166" t="s">
        <v>87</v>
      </c>
      <c r="AQ138" s="167"/>
      <c r="AR138" s="166" t="s">
        <v>89</v>
      </c>
      <c r="AS138" s="167"/>
      <c r="AT138" s="166" t="s">
        <v>93</v>
      </c>
      <c r="AU138" s="174" t="s">
        <v>767</v>
      </c>
      <c r="AV138" s="174">
        <v>2</v>
      </c>
      <c r="AW138" s="175">
        <v>2.99</v>
      </c>
      <c r="AX138" s="176">
        <v>3.28</v>
      </c>
      <c r="AY138" s="177">
        <v>2.59</v>
      </c>
      <c r="AZ138" s="176">
        <v>2.02</v>
      </c>
      <c r="BA138" s="177">
        <v>2.5</v>
      </c>
      <c r="BB138" s="175">
        <v>2.27</v>
      </c>
      <c r="BC138" s="177">
        <v>1.1200000000000001</v>
      </c>
      <c r="BD138" s="175">
        <v>1.06</v>
      </c>
      <c r="BE138" s="176">
        <v>1.1200000000000001</v>
      </c>
      <c r="BF138" s="177">
        <v>1.62</v>
      </c>
      <c r="BG138" s="177">
        <v>2.79</v>
      </c>
      <c r="BH138" s="177">
        <v>4.05</v>
      </c>
      <c r="BI138" s="177">
        <v>2.61</v>
      </c>
      <c r="BJ138" s="178">
        <v>3.78</v>
      </c>
      <c r="BK138" s="179">
        <v>5.01</v>
      </c>
      <c r="BL138" s="179">
        <v>8.2899999999999991</v>
      </c>
      <c r="BM138" s="178">
        <v>12.02</v>
      </c>
      <c r="BN138" s="178">
        <v>13.42</v>
      </c>
      <c r="BO138" s="178">
        <v>3.55</v>
      </c>
      <c r="BP138" s="180">
        <v>3.41</v>
      </c>
      <c r="BQ138" s="181">
        <v>1.83</v>
      </c>
      <c r="BR138" s="181">
        <v>0.67</v>
      </c>
      <c r="BS138" s="181">
        <v>0</v>
      </c>
      <c r="BT138" s="172">
        <v>1.27</v>
      </c>
      <c r="BU138" s="181">
        <v>1.87</v>
      </c>
      <c r="BV138" s="172">
        <v>2.66</v>
      </c>
      <c r="BW138" s="180">
        <v>1.76</v>
      </c>
      <c r="BX138" s="181">
        <v>2.48</v>
      </c>
      <c r="BY138" s="181">
        <v>3.29</v>
      </c>
      <c r="BZ138" s="181">
        <v>3.62</v>
      </c>
      <c r="CA138" s="179">
        <v>1.9</v>
      </c>
      <c r="CB138" s="178">
        <v>2.93</v>
      </c>
      <c r="CC138" s="179">
        <v>5.12</v>
      </c>
      <c r="CD138" s="179">
        <v>8.26</v>
      </c>
      <c r="CE138" s="178">
        <v>10.72</v>
      </c>
      <c r="CF138" s="178">
        <v>10.42</v>
      </c>
      <c r="CG138" s="182">
        <v>28.52</v>
      </c>
      <c r="CH138" s="183">
        <v>31.42</v>
      </c>
      <c r="CI138" s="184">
        <v>33.229999999999997</v>
      </c>
      <c r="CJ138" s="183">
        <v>36.21</v>
      </c>
      <c r="CK138" s="184">
        <v>37.35</v>
      </c>
      <c r="CL138" s="182">
        <v>37.39</v>
      </c>
      <c r="CM138" s="184">
        <v>38.72</v>
      </c>
      <c r="CN138" s="182">
        <v>39.11</v>
      </c>
      <c r="CO138" s="183">
        <v>39.200000000000003</v>
      </c>
      <c r="CP138" s="184">
        <v>40.92</v>
      </c>
      <c r="CQ138" s="184">
        <v>40.71</v>
      </c>
      <c r="CR138" s="184">
        <v>41.4</v>
      </c>
      <c r="CS138" s="184">
        <v>44.14</v>
      </c>
      <c r="CT138" s="182">
        <v>44.72</v>
      </c>
      <c r="CU138" s="184">
        <v>47.28</v>
      </c>
      <c r="CV138" s="184">
        <v>45.79</v>
      </c>
      <c r="CW138" s="182">
        <v>45.41</v>
      </c>
      <c r="CX138" s="182">
        <v>42.15</v>
      </c>
      <c r="CY138" s="182">
        <v>28.68</v>
      </c>
      <c r="CZ138" s="183">
        <v>31.56</v>
      </c>
      <c r="DA138" s="184">
        <v>34.44</v>
      </c>
      <c r="DB138" s="184">
        <v>37.07</v>
      </c>
      <c r="DC138" s="184">
        <v>37.01</v>
      </c>
      <c r="DD138" s="182">
        <v>37.64</v>
      </c>
      <c r="DE138" s="184">
        <v>38.57</v>
      </c>
      <c r="DF138" s="182">
        <v>38.9</v>
      </c>
      <c r="DG138" s="183">
        <v>39.86</v>
      </c>
      <c r="DH138" s="184">
        <v>40.22</v>
      </c>
      <c r="DI138" s="184">
        <v>41.28</v>
      </c>
      <c r="DJ138" s="184">
        <v>41.73</v>
      </c>
      <c r="DK138" s="184">
        <v>43.9</v>
      </c>
      <c r="DL138" s="182">
        <v>44.48</v>
      </c>
      <c r="DM138" s="184">
        <v>47.61</v>
      </c>
      <c r="DN138" s="184">
        <v>45.89</v>
      </c>
      <c r="DO138" s="182">
        <v>45.18</v>
      </c>
      <c r="DP138" s="182">
        <v>43.56</v>
      </c>
      <c r="DQ138" s="182">
        <v>0</v>
      </c>
      <c r="DR138" s="184">
        <v>1</v>
      </c>
      <c r="DS138" s="184">
        <v>2</v>
      </c>
      <c r="DT138" s="184">
        <v>4</v>
      </c>
      <c r="DU138" s="184">
        <v>2</v>
      </c>
      <c r="DV138" s="184">
        <v>0</v>
      </c>
      <c r="DW138" s="184">
        <v>-2</v>
      </c>
      <c r="DX138" s="184">
        <v>-5</v>
      </c>
      <c r="DY138" s="184">
        <v>-5</v>
      </c>
      <c r="DZ138" s="184">
        <v>0</v>
      </c>
      <c r="EA138" s="184">
        <v>6</v>
      </c>
      <c r="EB138" s="184">
        <v>13</v>
      </c>
      <c r="EC138" s="184">
        <v>16</v>
      </c>
      <c r="ED138" s="184">
        <v>15</v>
      </c>
      <c r="EE138" s="184">
        <v>12</v>
      </c>
      <c r="EF138" s="184">
        <v>5</v>
      </c>
      <c r="EG138" s="184">
        <v>2</v>
      </c>
      <c r="EH138" s="184">
        <v>0</v>
      </c>
      <c r="EJ138" s="129">
        <f t="shared" si="35"/>
        <v>-0.55999999999999961</v>
      </c>
      <c r="EK138" s="129">
        <f t="shared" si="36"/>
        <v>-0.13000000000000034</v>
      </c>
      <c r="EL138" s="129">
        <f t="shared" si="37"/>
        <v>0.75999999999999979</v>
      </c>
      <c r="EM138" s="129">
        <f t="shared" si="38"/>
        <v>1.35</v>
      </c>
      <c r="EN138" s="129">
        <f t="shared" si="39"/>
        <v>2.5</v>
      </c>
      <c r="EO138" s="129">
        <f t="shared" si="40"/>
        <v>1</v>
      </c>
      <c r="EP138" s="129">
        <f t="shared" si="41"/>
        <v>-0.75</v>
      </c>
      <c r="EQ138" s="129">
        <f t="shared" si="42"/>
        <v>-1.6</v>
      </c>
      <c r="ER138" s="129">
        <f t="shared" si="43"/>
        <v>-0.6399999999999999</v>
      </c>
      <c r="ES138" s="129">
        <f t="shared" si="44"/>
        <v>-0.85999999999999988</v>
      </c>
      <c r="ET138" s="129">
        <f t="shared" si="45"/>
        <v>-0.5</v>
      </c>
      <c r="EU138" s="129">
        <f t="shared" si="46"/>
        <v>0.42999999999999972</v>
      </c>
      <c r="EV138" s="129">
        <f t="shared" si="47"/>
        <v>0.71</v>
      </c>
      <c r="EW138" s="129">
        <f t="shared" si="48"/>
        <v>0.84999999999999964</v>
      </c>
      <c r="EX138" s="129">
        <f t="shared" si="49"/>
        <v>-0.11000000000000032</v>
      </c>
      <c r="EY138" s="129">
        <f t="shared" si="50"/>
        <v>2.9999999999999361E-2</v>
      </c>
      <c r="EZ138" s="129">
        <f t="shared" si="51"/>
        <v>1.2999999999999989</v>
      </c>
      <c r="FA138" s="166" t="s">
        <v>17</v>
      </c>
      <c r="FB138" s="166">
        <v>22</v>
      </c>
      <c r="FC138" s="166">
        <v>24</v>
      </c>
      <c r="FD138" s="166">
        <v>21</v>
      </c>
    </row>
    <row r="139" spans="1:160" s="185" customFormat="1" ht="14">
      <c r="A139" s="166" t="s">
        <v>1376</v>
      </c>
      <c r="B139" s="166" t="s">
        <v>1666</v>
      </c>
      <c r="C139" s="166">
        <v>19</v>
      </c>
      <c r="D139" s="166">
        <v>10</v>
      </c>
      <c r="E139" s="166">
        <v>52340987</v>
      </c>
      <c r="F139" s="166" t="s">
        <v>91</v>
      </c>
      <c r="G139" s="167" t="s">
        <v>533</v>
      </c>
      <c r="H139" s="186" t="s">
        <v>95</v>
      </c>
      <c r="I139" s="167">
        <v>-7</v>
      </c>
      <c r="J139" s="166">
        <v>170.5</v>
      </c>
      <c r="K139" s="166">
        <v>62</v>
      </c>
      <c r="L139" s="166" t="s">
        <v>167</v>
      </c>
      <c r="M139" s="166"/>
      <c r="N139" s="166" t="s">
        <v>147</v>
      </c>
      <c r="O139" s="166" t="s">
        <v>329</v>
      </c>
      <c r="P139" s="169"/>
      <c r="Q139" s="169"/>
      <c r="R139" s="169"/>
      <c r="S139" s="169"/>
      <c r="T139" s="170" t="s">
        <v>15</v>
      </c>
      <c r="U139" s="170">
        <v>29</v>
      </c>
      <c r="V139" s="166">
        <v>22</v>
      </c>
      <c r="W139" s="166">
        <v>19</v>
      </c>
      <c r="X139" s="166" t="s">
        <v>1377</v>
      </c>
      <c r="Y139" s="171" t="s">
        <v>487</v>
      </c>
      <c r="Z139" s="170" t="s">
        <v>472</v>
      </c>
      <c r="AA139" s="170">
        <v>45</v>
      </c>
      <c r="AB139" s="166">
        <v>28</v>
      </c>
      <c r="AC139" s="166">
        <v>32</v>
      </c>
      <c r="AD139" s="166"/>
      <c r="AE139" s="171" t="s">
        <v>88</v>
      </c>
      <c r="AF139" s="172" t="s">
        <v>473</v>
      </c>
      <c r="AG139" s="172">
        <v>27</v>
      </c>
      <c r="AH139" s="168">
        <v>14</v>
      </c>
      <c r="AI139" s="168">
        <v>9</v>
      </c>
      <c r="AJ139" s="168"/>
      <c r="AK139" s="173"/>
      <c r="AL139" s="166" t="s">
        <v>218</v>
      </c>
      <c r="AM139" s="166" t="s">
        <v>128</v>
      </c>
      <c r="AN139" s="166" t="s">
        <v>85</v>
      </c>
      <c r="AO139" s="166" t="s">
        <v>532</v>
      </c>
      <c r="AP139" s="166" t="s">
        <v>87</v>
      </c>
      <c r="AQ139" s="167" t="s">
        <v>197</v>
      </c>
      <c r="AR139" s="166" t="s">
        <v>89</v>
      </c>
      <c r="AS139" s="167" t="s">
        <v>197</v>
      </c>
      <c r="AT139" s="166" t="s">
        <v>93</v>
      </c>
      <c r="AU139" s="174" t="s">
        <v>534</v>
      </c>
      <c r="AV139" s="174">
        <v>2</v>
      </c>
      <c r="AW139" s="175">
        <v>4.13</v>
      </c>
      <c r="AX139" s="176">
        <v>3.86</v>
      </c>
      <c r="AY139" s="177">
        <v>3.62</v>
      </c>
      <c r="AZ139" s="176">
        <v>3.05</v>
      </c>
      <c r="BA139" s="177">
        <v>3</v>
      </c>
      <c r="BB139" s="175">
        <v>3.23</v>
      </c>
      <c r="BC139" s="177">
        <v>2.59</v>
      </c>
      <c r="BD139" s="175">
        <v>2.0099999999999998</v>
      </c>
      <c r="BE139" s="176">
        <v>1.62</v>
      </c>
      <c r="BF139" s="177">
        <v>3.39</v>
      </c>
      <c r="BG139" s="177">
        <v>6.89</v>
      </c>
      <c r="BH139" s="177">
        <v>5.74</v>
      </c>
      <c r="BI139" s="177">
        <v>3.84</v>
      </c>
      <c r="BJ139" s="178">
        <v>4.62</v>
      </c>
      <c r="BK139" s="179">
        <v>6.72</v>
      </c>
      <c r="BL139" s="179">
        <v>8.42</v>
      </c>
      <c r="BM139" s="178">
        <v>10.86</v>
      </c>
      <c r="BN139" s="178">
        <v>18.54</v>
      </c>
      <c r="BO139" s="178">
        <v>4.93</v>
      </c>
      <c r="BP139" s="188">
        <v>4.01</v>
      </c>
      <c r="BQ139" s="179">
        <v>2.94</v>
      </c>
      <c r="BR139" s="179">
        <v>1.34</v>
      </c>
      <c r="BS139" s="179">
        <v>1.5</v>
      </c>
      <c r="BT139" s="178">
        <v>1.45</v>
      </c>
      <c r="BU139" s="179">
        <v>2.29</v>
      </c>
      <c r="BV139" s="178">
        <v>2.78</v>
      </c>
      <c r="BW139" s="188">
        <v>1.87</v>
      </c>
      <c r="BX139" s="179">
        <v>3.36</v>
      </c>
      <c r="BY139" s="179">
        <v>4.76</v>
      </c>
      <c r="BZ139" s="179">
        <v>5.09</v>
      </c>
      <c r="CA139" s="179">
        <v>4.3499999999999996</v>
      </c>
      <c r="CB139" s="178">
        <v>4.8</v>
      </c>
      <c r="CC139" s="179">
        <v>8.06</v>
      </c>
      <c r="CD139" s="179">
        <v>8.17</v>
      </c>
      <c r="CE139" s="178">
        <v>11.35</v>
      </c>
      <c r="CF139" s="178">
        <v>16.34</v>
      </c>
      <c r="CG139" s="182">
        <v>28.56</v>
      </c>
      <c r="CH139" s="183">
        <v>31.49</v>
      </c>
      <c r="CI139" s="184">
        <v>31.86</v>
      </c>
      <c r="CJ139" s="183">
        <v>32.049999999999997</v>
      </c>
      <c r="CK139" s="184">
        <v>35.700000000000003</v>
      </c>
      <c r="CL139" s="182">
        <v>38.86</v>
      </c>
      <c r="CM139" s="184">
        <v>38.020000000000003</v>
      </c>
      <c r="CN139" s="182">
        <v>39.06</v>
      </c>
      <c r="CO139" s="183">
        <v>41.17</v>
      </c>
      <c r="CP139" s="184">
        <v>41.13</v>
      </c>
      <c r="CQ139" s="184">
        <v>42.22</v>
      </c>
      <c r="CR139" s="184">
        <v>42.06</v>
      </c>
      <c r="CS139" s="184">
        <v>45.52</v>
      </c>
      <c r="CT139" s="182">
        <v>49.92</v>
      </c>
      <c r="CU139" s="184">
        <v>50.91</v>
      </c>
      <c r="CV139" s="184">
        <v>49.89</v>
      </c>
      <c r="CW139" s="182">
        <v>49.55</v>
      </c>
      <c r="CX139" s="182">
        <v>44.39</v>
      </c>
      <c r="CY139" s="182">
        <v>29.36</v>
      </c>
      <c r="CZ139" s="183">
        <v>30.53</v>
      </c>
      <c r="DA139" s="184">
        <v>31.53</v>
      </c>
      <c r="DB139" s="184">
        <v>32.369999999999997</v>
      </c>
      <c r="DC139" s="184">
        <v>36.340000000000003</v>
      </c>
      <c r="DD139" s="182">
        <v>38.79</v>
      </c>
      <c r="DE139" s="184">
        <v>39.4</v>
      </c>
      <c r="DF139" s="182">
        <v>39.869999999999997</v>
      </c>
      <c r="DG139" s="183">
        <v>42.23</v>
      </c>
      <c r="DH139" s="184">
        <v>42.8</v>
      </c>
      <c r="DI139" s="184">
        <v>42.12</v>
      </c>
      <c r="DJ139" s="184">
        <v>42.96</v>
      </c>
      <c r="DK139" s="184">
        <v>46.04</v>
      </c>
      <c r="DL139" s="182">
        <v>49.45</v>
      </c>
      <c r="DM139" s="184">
        <v>49.89</v>
      </c>
      <c r="DN139" s="184">
        <v>49.97</v>
      </c>
      <c r="DO139" s="182">
        <v>49.45</v>
      </c>
      <c r="DP139" s="182">
        <v>43.37</v>
      </c>
      <c r="DQ139" s="182">
        <v>0</v>
      </c>
      <c r="DR139" s="184">
        <v>3</v>
      </c>
      <c r="DS139" s="184">
        <v>6</v>
      </c>
      <c r="DT139" s="184">
        <v>6</v>
      </c>
      <c r="DU139" s="184">
        <v>4</v>
      </c>
      <c r="DV139" s="184">
        <v>0</v>
      </c>
      <c r="DW139" s="184">
        <v>-4</v>
      </c>
      <c r="DX139" s="184">
        <v>-8</v>
      </c>
      <c r="DY139" s="184">
        <v>-15</v>
      </c>
      <c r="DZ139" s="184">
        <v>-13</v>
      </c>
      <c r="EA139" s="184">
        <v>-13</v>
      </c>
      <c r="EB139" s="184">
        <v>-13</v>
      </c>
      <c r="EC139" s="184">
        <v>-10</v>
      </c>
      <c r="ED139" s="184">
        <v>-6</v>
      </c>
      <c r="EE139" s="184">
        <v>0</v>
      </c>
      <c r="EF139" s="184">
        <v>0</v>
      </c>
      <c r="EG139" s="184">
        <v>0</v>
      </c>
      <c r="EH139" s="184">
        <v>0</v>
      </c>
      <c r="EJ139" s="129">
        <f t="shared" si="35"/>
        <v>-0.79999999999999982</v>
      </c>
      <c r="EK139" s="129">
        <f t="shared" si="36"/>
        <v>-0.14999999999999991</v>
      </c>
      <c r="EL139" s="129">
        <f t="shared" si="37"/>
        <v>0.68000000000000016</v>
      </c>
      <c r="EM139" s="129">
        <f t="shared" si="38"/>
        <v>1.7099999999999997</v>
      </c>
      <c r="EN139" s="129">
        <f t="shared" si="39"/>
        <v>1.5</v>
      </c>
      <c r="EO139" s="129">
        <f t="shared" si="40"/>
        <v>1.78</v>
      </c>
      <c r="EP139" s="129">
        <f t="shared" si="41"/>
        <v>0.29999999999999982</v>
      </c>
      <c r="EQ139" s="129">
        <f t="shared" si="42"/>
        <v>-0.77</v>
      </c>
      <c r="ER139" s="129">
        <f t="shared" si="43"/>
        <v>-0.25</v>
      </c>
      <c r="ES139" s="129">
        <f t="shared" si="44"/>
        <v>3.0000000000000249E-2</v>
      </c>
      <c r="ET139" s="129">
        <f t="shared" si="45"/>
        <v>2.13</v>
      </c>
      <c r="EU139" s="129">
        <f t="shared" si="46"/>
        <v>0.65000000000000036</v>
      </c>
      <c r="EV139" s="129">
        <f t="shared" si="47"/>
        <v>-0.50999999999999979</v>
      </c>
      <c r="EW139" s="129">
        <f t="shared" si="48"/>
        <v>-0.17999999999999972</v>
      </c>
      <c r="EX139" s="129">
        <f t="shared" si="49"/>
        <v>-1.3400000000000007</v>
      </c>
      <c r="EY139" s="129">
        <f t="shared" si="50"/>
        <v>0.25</v>
      </c>
      <c r="EZ139" s="129">
        <f t="shared" si="51"/>
        <v>-0.49000000000000021</v>
      </c>
      <c r="FA139" s="170" t="s">
        <v>15</v>
      </c>
      <c r="FB139" s="170">
        <v>29</v>
      </c>
      <c r="FC139" s="166">
        <v>22</v>
      </c>
      <c r="FD139" s="166">
        <v>19</v>
      </c>
    </row>
    <row r="140" spans="1:160" s="185" customFormat="1" ht="14">
      <c r="A140" s="166" t="s">
        <v>1316</v>
      </c>
      <c r="B140" s="166" t="s">
        <v>1666</v>
      </c>
      <c r="C140" s="166">
        <v>13</v>
      </c>
      <c r="D140" s="166">
        <v>8</v>
      </c>
      <c r="E140" s="166">
        <v>51084563</v>
      </c>
      <c r="F140" s="166" t="s">
        <v>91</v>
      </c>
      <c r="G140" s="167" t="s">
        <v>343</v>
      </c>
      <c r="H140" s="186" t="s">
        <v>95</v>
      </c>
      <c r="I140" s="167">
        <v>-3</v>
      </c>
      <c r="J140" s="166">
        <v>149.5</v>
      </c>
      <c r="K140" s="166">
        <v>45.5</v>
      </c>
      <c r="L140" s="166" t="s">
        <v>167</v>
      </c>
      <c r="M140" s="166"/>
      <c r="N140" s="166" t="s">
        <v>147</v>
      </c>
      <c r="O140" s="166" t="s">
        <v>100</v>
      </c>
      <c r="P140" s="169" t="s">
        <v>168</v>
      </c>
      <c r="Q140" s="169" t="s">
        <v>1129</v>
      </c>
      <c r="R140" s="169"/>
      <c r="S140" s="169"/>
      <c r="T140" s="170" t="s">
        <v>6</v>
      </c>
      <c r="U140" s="170">
        <v>28</v>
      </c>
      <c r="V140" s="166">
        <v>25</v>
      </c>
      <c r="W140" s="166">
        <v>18</v>
      </c>
      <c r="X140" s="166" t="s">
        <v>965</v>
      </c>
      <c r="Y140" s="171"/>
      <c r="Z140" s="170" t="s">
        <v>137</v>
      </c>
      <c r="AA140" s="170">
        <v>54</v>
      </c>
      <c r="AB140" s="166">
        <v>40</v>
      </c>
      <c r="AC140" s="166">
        <v>22</v>
      </c>
      <c r="AD140" s="166"/>
      <c r="AE140" s="171" t="s">
        <v>443</v>
      </c>
      <c r="AF140" s="172" t="s">
        <v>116</v>
      </c>
      <c r="AG140" s="172">
        <v>40</v>
      </c>
      <c r="AH140" s="168">
        <v>30</v>
      </c>
      <c r="AI140" s="168">
        <v>20</v>
      </c>
      <c r="AJ140" s="168"/>
      <c r="AK140" s="173" t="s">
        <v>180</v>
      </c>
      <c r="AL140" s="166" t="s">
        <v>341</v>
      </c>
      <c r="AM140" s="166" t="s">
        <v>118</v>
      </c>
      <c r="AN140" s="166" t="s">
        <v>342</v>
      </c>
      <c r="AO140" s="166" t="s">
        <v>120</v>
      </c>
      <c r="AP140" s="166" t="s">
        <v>87</v>
      </c>
      <c r="AQ140" s="167" t="s">
        <v>176</v>
      </c>
      <c r="AR140" s="166" t="s">
        <v>89</v>
      </c>
      <c r="AS140" s="167" t="s">
        <v>131</v>
      </c>
      <c r="AT140" s="166" t="s">
        <v>93</v>
      </c>
      <c r="AU140" s="174" t="s">
        <v>344</v>
      </c>
      <c r="AV140" s="174">
        <v>2</v>
      </c>
      <c r="AW140" s="175">
        <v>3.93</v>
      </c>
      <c r="AX140" s="176">
        <v>3.98</v>
      </c>
      <c r="AY140" s="177">
        <v>2.8</v>
      </c>
      <c r="AZ140" s="176">
        <v>3.24</v>
      </c>
      <c r="BA140" s="177">
        <v>3.05</v>
      </c>
      <c r="BB140" s="175">
        <v>2.36</v>
      </c>
      <c r="BC140" s="177">
        <v>0.97</v>
      </c>
      <c r="BD140" s="175">
        <v>2.29</v>
      </c>
      <c r="BE140" s="176">
        <v>3.03</v>
      </c>
      <c r="BF140" s="177">
        <v>2.68</v>
      </c>
      <c r="BG140" s="177">
        <v>5.59</v>
      </c>
      <c r="BH140" s="177">
        <v>7.17</v>
      </c>
      <c r="BI140" s="177">
        <v>3.83</v>
      </c>
      <c r="BJ140" s="178">
        <v>4.8600000000000003</v>
      </c>
      <c r="BK140" s="179">
        <v>5.24</v>
      </c>
      <c r="BL140" s="179">
        <v>8.59</v>
      </c>
      <c r="BM140" s="178">
        <v>13.11</v>
      </c>
      <c r="BN140" s="178">
        <v>17.260000000000002</v>
      </c>
      <c r="BO140" s="178">
        <v>4.2300000000000004</v>
      </c>
      <c r="BP140" s="188">
        <v>3.06</v>
      </c>
      <c r="BQ140" s="179">
        <v>0.9</v>
      </c>
      <c r="BR140" s="179">
        <v>0</v>
      </c>
      <c r="BS140" s="179">
        <v>1.39</v>
      </c>
      <c r="BT140" s="178">
        <v>2.98</v>
      </c>
      <c r="BU140" s="179">
        <v>3.12</v>
      </c>
      <c r="BV140" s="178">
        <v>3.39</v>
      </c>
      <c r="BW140" s="188">
        <v>2.5099999999999998</v>
      </c>
      <c r="BX140" s="179">
        <v>2.86</v>
      </c>
      <c r="BY140" s="179">
        <v>3.99</v>
      </c>
      <c r="BZ140" s="179">
        <v>6.03</v>
      </c>
      <c r="CA140" s="179">
        <v>4.01</v>
      </c>
      <c r="CB140" s="178">
        <v>4.95</v>
      </c>
      <c r="CC140" s="179">
        <v>5.5</v>
      </c>
      <c r="CD140" s="179">
        <v>7.01</v>
      </c>
      <c r="CE140" s="178">
        <v>12.65</v>
      </c>
      <c r="CF140" s="178">
        <v>16.72</v>
      </c>
      <c r="CG140" s="182">
        <v>26.72</v>
      </c>
      <c r="CH140" s="183">
        <v>28.87</v>
      </c>
      <c r="CI140" s="184">
        <v>28.98</v>
      </c>
      <c r="CJ140" s="183">
        <v>31.38</v>
      </c>
      <c r="CK140" s="184">
        <v>32.6</v>
      </c>
      <c r="CL140" s="182">
        <v>38.76</v>
      </c>
      <c r="CM140" s="184">
        <v>37.42</v>
      </c>
      <c r="CN140" s="182">
        <v>36.01</v>
      </c>
      <c r="CO140" s="183">
        <v>35.75</v>
      </c>
      <c r="CP140" s="184">
        <v>38.880000000000003</v>
      </c>
      <c r="CQ140" s="184">
        <v>41.6</v>
      </c>
      <c r="CR140" s="184">
        <v>44.36</v>
      </c>
      <c r="CS140" s="184">
        <v>46.23</v>
      </c>
      <c r="CT140" s="182">
        <v>44.36</v>
      </c>
      <c r="CU140" s="184">
        <v>45.1</v>
      </c>
      <c r="CV140" s="184">
        <v>44.71</v>
      </c>
      <c r="CW140" s="182">
        <v>42.12</v>
      </c>
      <c r="CX140" s="182">
        <v>29.72</v>
      </c>
      <c r="CY140" s="182">
        <v>27.55</v>
      </c>
      <c r="CZ140" s="183">
        <v>29.06</v>
      </c>
      <c r="DA140" s="184">
        <v>29.09</v>
      </c>
      <c r="DB140" s="184">
        <v>32.33</v>
      </c>
      <c r="DC140" s="184">
        <v>33.17</v>
      </c>
      <c r="DD140" s="182">
        <v>34.049999999999997</v>
      </c>
      <c r="DE140" s="184">
        <v>36.770000000000003</v>
      </c>
      <c r="DF140" s="182">
        <v>37.54</v>
      </c>
      <c r="DG140" s="183">
        <v>36.64</v>
      </c>
      <c r="DH140" s="184">
        <v>34.54</v>
      </c>
      <c r="DI140" s="184">
        <v>39.28</v>
      </c>
      <c r="DJ140" s="184">
        <v>41.52</v>
      </c>
      <c r="DK140" s="184">
        <v>44.75</v>
      </c>
      <c r="DL140" s="182">
        <v>45.22</v>
      </c>
      <c r="DM140" s="184">
        <v>45.18</v>
      </c>
      <c r="DN140" s="184">
        <v>44.12</v>
      </c>
      <c r="DO140" s="182">
        <v>40.72</v>
      </c>
      <c r="DP140" s="182">
        <v>28.81</v>
      </c>
      <c r="DQ140" s="182">
        <v>6</v>
      </c>
      <c r="DR140" s="184">
        <v>6</v>
      </c>
      <c r="DS140" s="184">
        <v>7</v>
      </c>
      <c r="DT140" s="184">
        <v>6</v>
      </c>
      <c r="DU140" s="184">
        <v>2</v>
      </c>
      <c r="DV140" s="184">
        <v>-7</v>
      </c>
      <c r="DW140" s="184">
        <v>-14</v>
      </c>
      <c r="DX140" s="184">
        <v>-17</v>
      </c>
      <c r="DY140" s="184">
        <v>-17</v>
      </c>
      <c r="DZ140" s="184">
        <v>-9</v>
      </c>
      <c r="EA140" s="184">
        <v>0</v>
      </c>
      <c r="EB140" s="184">
        <v>4</v>
      </c>
      <c r="EC140" s="184">
        <v>9</v>
      </c>
      <c r="ED140" s="184">
        <v>9</v>
      </c>
      <c r="EE140" s="184">
        <v>9</v>
      </c>
      <c r="EF140" s="184">
        <v>7</v>
      </c>
      <c r="EG140" s="184">
        <v>7</v>
      </c>
      <c r="EH140" s="184">
        <v>5</v>
      </c>
      <c r="EJ140" s="129">
        <f t="shared" si="35"/>
        <v>-0.30000000000000027</v>
      </c>
      <c r="EK140" s="129">
        <f t="shared" si="36"/>
        <v>0.91999999999999993</v>
      </c>
      <c r="EL140" s="129">
        <f t="shared" si="37"/>
        <v>1.9</v>
      </c>
      <c r="EM140" s="129">
        <f t="shared" si="38"/>
        <v>3.24</v>
      </c>
      <c r="EN140" s="129">
        <f t="shared" si="39"/>
        <v>1.66</v>
      </c>
      <c r="EO140" s="129">
        <f t="shared" si="40"/>
        <v>-0.62000000000000011</v>
      </c>
      <c r="EP140" s="129">
        <f t="shared" si="41"/>
        <v>-2.1500000000000004</v>
      </c>
      <c r="EQ140" s="129">
        <f t="shared" si="42"/>
        <v>-1.1000000000000001</v>
      </c>
      <c r="ER140" s="129">
        <f t="shared" si="43"/>
        <v>0.52</v>
      </c>
      <c r="ES140" s="129">
        <f t="shared" si="44"/>
        <v>-0.17999999999999972</v>
      </c>
      <c r="ET140" s="129">
        <f t="shared" si="45"/>
        <v>1.5999999999999996</v>
      </c>
      <c r="EU140" s="129">
        <f t="shared" si="46"/>
        <v>1.1399999999999997</v>
      </c>
      <c r="EV140" s="129">
        <f t="shared" si="47"/>
        <v>-0.17999999999999972</v>
      </c>
      <c r="EW140" s="129">
        <f t="shared" si="48"/>
        <v>-8.9999999999999858E-2</v>
      </c>
      <c r="EX140" s="129">
        <f t="shared" si="49"/>
        <v>-0.25999999999999979</v>
      </c>
      <c r="EY140" s="129">
        <f t="shared" si="50"/>
        <v>1.58</v>
      </c>
      <c r="EZ140" s="129">
        <f t="shared" si="51"/>
        <v>0.45999999999999908</v>
      </c>
      <c r="FA140" s="170" t="s">
        <v>6</v>
      </c>
      <c r="FB140" s="170">
        <v>28</v>
      </c>
      <c r="FC140" s="166">
        <v>25</v>
      </c>
      <c r="FD140" s="166">
        <v>18</v>
      </c>
    </row>
    <row r="141" spans="1:160" s="185" customFormat="1" ht="14">
      <c r="A141" s="166" t="s">
        <v>1215</v>
      </c>
      <c r="B141" s="166" t="s">
        <v>1666</v>
      </c>
      <c r="C141" s="166">
        <v>14</v>
      </c>
      <c r="D141" s="166">
        <v>11</v>
      </c>
      <c r="E141" s="166">
        <v>53426017</v>
      </c>
      <c r="F141" s="166" t="s">
        <v>91</v>
      </c>
      <c r="G141" s="167" t="s">
        <v>274</v>
      </c>
      <c r="H141" s="186" t="s">
        <v>95</v>
      </c>
      <c r="I141" s="167">
        <v>-4</v>
      </c>
      <c r="J141" s="166">
        <v>162.6</v>
      </c>
      <c r="K141" s="166">
        <v>48.2</v>
      </c>
      <c r="L141" s="166" t="s">
        <v>167</v>
      </c>
      <c r="M141" s="166"/>
      <c r="N141" s="166" t="s">
        <v>147</v>
      </c>
      <c r="O141" s="166" t="s">
        <v>201</v>
      </c>
      <c r="P141" s="169" t="s">
        <v>168</v>
      </c>
      <c r="Q141" s="169"/>
      <c r="R141" s="169"/>
      <c r="S141" s="169"/>
      <c r="T141" s="170" t="s">
        <v>6</v>
      </c>
      <c r="U141" s="170">
        <v>24</v>
      </c>
      <c r="V141" s="166">
        <v>18</v>
      </c>
      <c r="W141" s="166">
        <v>17</v>
      </c>
      <c r="X141" s="166" t="s">
        <v>271</v>
      </c>
      <c r="Y141" s="171"/>
      <c r="Z141" s="170" t="s">
        <v>137</v>
      </c>
      <c r="AA141" s="170">
        <v>49</v>
      </c>
      <c r="AB141" s="166">
        <v>39</v>
      </c>
      <c r="AC141" s="166">
        <v>34</v>
      </c>
      <c r="AD141" s="166"/>
      <c r="AE141" s="171" t="s">
        <v>443</v>
      </c>
      <c r="AF141" s="172" t="s">
        <v>116</v>
      </c>
      <c r="AG141" s="172">
        <v>56</v>
      </c>
      <c r="AH141" s="168">
        <v>38</v>
      </c>
      <c r="AI141" s="168">
        <v>32</v>
      </c>
      <c r="AJ141" s="168"/>
      <c r="AK141" s="173" t="s">
        <v>180</v>
      </c>
      <c r="AL141" s="166" t="s">
        <v>272</v>
      </c>
      <c r="AM141" s="166" t="s">
        <v>273</v>
      </c>
      <c r="AN141" s="166" t="s">
        <v>140</v>
      </c>
      <c r="AO141" s="166" t="s">
        <v>245</v>
      </c>
      <c r="AP141" s="166" t="s">
        <v>87</v>
      </c>
      <c r="AQ141" s="167" t="s">
        <v>88</v>
      </c>
      <c r="AR141" s="166" t="s">
        <v>89</v>
      </c>
      <c r="AS141" s="167" t="s">
        <v>108</v>
      </c>
      <c r="AT141" s="166" t="s">
        <v>93</v>
      </c>
      <c r="AU141" s="174" t="s">
        <v>275</v>
      </c>
      <c r="AV141" s="174">
        <v>2</v>
      </c>
      <c r="AW141" s="175">
        <v>5.86</v>
      </c>
      <c r="AX141" s="176">
        <v>3.69</v>
      </c>
      <c r="AY141" s="177">
        <v>3.22</v>
      </c>
      <c r="AZ141" s="176">
        <v>2.62</v>
      </c>
      <c r="BA141" s="177">
        <v>2.78</v>
      </c>
      <c r="BB141" s="175">
        <v>2.2400000000000002</v>
      </c>
      <c r="BC141" s="177">
        <v>1.34</v>
      </c>
      <c r="BD141" s="175">
        <v>1.73</v>
      </c>
      <c r="BE141" s="176">
        <v>1.3</v>
      </c>
      <c r="BF141" s="177">
        <v>4.0999999999999996</v>
      </c>
      <c r="BG141" s="177">
        <v>7.19</v>
      </c>
      <c r="BH141" s="177">
        <v>5.83</v>
      </c>
      <c r="BI141" s="177">
        <v>4.66</v>
      </c>
      <c r="BJ141" s="178">
        <v>5.15</v>
      </c>
      <c r="BK141" s="179">
        <v>5.12</v>
      </c>
      <c r="BL141" s="179">
        <v>7.08</v>
      </c>
      <c r="BM141" s="178">
        <v>12.87</v>
      </c>
      <c r="BN141" s="178">
        <v>18.7</v>
      </c>
      <c r="BO141" s="178">
        <v>5.53</v>
      </c>
      <c r="BP141" s="188">
        <v>3.16</v>
      </c>
      <c r="BQ141" s="179">
        <v>1.83</v>
      </c>
      <c r="BR141" s="179">
        <v>2.0099999999999998</v>
      </c>
      <c r="BS141" s="179">
        <v>3.58</v>
      </c>
      <c r="BT141" s="178">
        <v>3.86</v>
      </c>
      <c r="BU141" s="179">
        <v>3.25</v>
      </c>
      <c r="BV141" s="178">
        <v>3.48</v>
      </c>
      <c r="BW141" s="188">
        <v>3.23</v>
      </c>
      <c r="BX141" s="179">
        <v>5.46</v>
      </c>
      <c r="BY141" s="179">
        <v>6.31</v>
      </c>
      <c r="BZ141" s="179">
        <v>6.92</v>
      </c>
      <c r="CA141" s="179">
        <v>3.8</v>
      </c>
      <c r="CB141" s="178">
        <v>4.83</v>
      </c>
      <c r="CC141" s="179">
        <v>7.1</v>
      </c>
      <c r="CD141" s="179">
        <v>8.07</v>
      </c>
      <c r="CE141" s="178">
        <v>11.53</v>
      </c>
      <c r="CF141" s="178">
        <v>18.61</v>
      </c>
      <c r="CG141" s="182">
        <v>29.67</v>
      </c>
      <c r="CH141" s="183">
        <v>31.03</v>
      </c>
      <c r="CI141" s="184">
        <v>32.369999999999997</v>
      </c>
      <c r="CJ141" s="183">
        <v>34.380000000000003</v>
      </c>
      <c r="CK141" s="184">
        <v>37.130000000000003</v>
      </c>
      <c r="CL141" s="182">
        <v>38.299999999999997</v>
      </c>
      <c r="CM141" s="184">
        <v>40.03</v>
      </c>
      <c r="CN141" s="182">
        <v>39.99</v>
      </c>
      <c r="CO141" s="183">
        <v>39.92</v>
      </c>
      <c r="CP141" s="184">
        <v>40.29</v>
      </c>
      <c r="CQ141" s="184">
        <v>41.6</v>
      </c>
      <c r="CR141" s="184">
        <v>43.13</v>
      </c>
      <c r="CS141" s="184">
        <v>44.8</v>
      </c>
      <c r="CT141" s="182">
        <v>47.38</v>
      </c>
      <c r="CU141" s="184">
        <v>50.21</v>
      </c>
      <c r="CV141" s="184">
        <v>46.27</v>
      </c>
      <c r="CW141" s="182">
        <v>45.81</v>
      </c>
      <c r="CX141" s="182">
        <v>43.22</v>
      </c>
      <c r="CY141" s="182">
        <v>29.61</v>
      </c>
      <c r="CZ141" s="183">
        <v>31.02</v>
      </c>
      <c r="DA141" s="184">
        <v>32.81</v>
      </c>
      <c r="DB141" s="184">
        <v>34.61</v>
      </c>
      <c r="DC141" s="184">
        <v>35.79</v>
      </c>
      <c r="DD141" s="182">
        <v>38.96</v>
      </c>
      <c r="DE141" s="184">
        <v>40.14</v>
      </c>
      <c r="DF141" s="182">
        <v>40.909999999999997</v>
      </c>
      <c r="DG141" s="183">
        <v>39.909999999999997</v>
      </c>
      <c r="DH141" s="184">
        <v>39.68</v>
      </c>
      <c r="DI141" s="184">
        <v>41.84</v>
      </c>
      <c r="DJ141" s="184">
        <v>42.42</v>
      </c>
      <c r="DK141" s="184">
        <v>44.44</v>
      </c>
      <c r="DL141" s="182">
        <v>48.34</v>
      </c>
      <c r="DM141" s="184">
        <v>51.43</v>
      </c>
      <c r="DN141" s="184">
        <v>46.83</v>
      </c>
      <c r="DO141" s="182">
        <v>45.37</v>
      </c>
      <c r="DP141" s="182">
        <v>43.4</v>
      </c>
      <c r="DQ141" s="182">
        <v>4</v>
      </c>
      <c r="DR141" s="184">
        <v>6</v>
      </c>
      <c r="DS141" s="184">
        <v>8</v>
      </c>
      <c r="DT141" s="184">
        <v>5</v>
      </c>
      <c r="DU141" s="184">
        <v>3</v>
      </c>
      <c r="DV141" s="184">
        <v>0</v>
      </c>
      <c r="DW141" s="184">
        <v>-3</v>
      </c>
      <c r="DX141" s="184">
        <v>-5</v>
      </c>
      <c r="DY141" s="184">
        <v>-2</v>
      </c>
      <c r="DZ141" s="184">
        <v>4</v>
      </c>
      <c r="EA141" s="184">
        <v>12</v>
      </c>
      <c r="EB141" s="184">
        <v>20</v>
      </c>
      <c r="EC141" s="184">
        <v>24</v>
      </c>
      <c r="ED141" s="184">
        <v>26</v>
      </c>
      <c r="EE141" s="184">
        <v>23</v>
      </c>
      <c r="EF141" s="184">
        <v>19</v>
      </c>
      <c r="EG141" s="184">
        <v>12</v>
      </c>
      <c r="EH141" s="184">
        <v>11</v>
      </c>
      <c r="EJ141" s="129">
        <f t="shared" si="35"/>
        <v>0.33000000000000007</v>
      </c>
      <c r="EK141" s="129">
        <f t="shared" si="36"/>
        <v>0.5299999999999998</v>
      </c>
      <c r="EL141" s="129">
        <f t="shared" si="37"/>
        <v>1.3900000000000001</v>
      </c>
      <c r="EM141" s="129">
        <f t="shared" si="38"/>
        <v>0.61000000000000032</v>
      </c>
      <c r="EN141" s="129">
        <f t="shared" si="39"/>
        <v>-0.80000000000000027</v>
      </c>
      <c r="EO141" s="129">
        <f t="shared" si="40"/>
        <v>-1.6199999999999997</v>
      </c>
      <c r="EP141" s="129">
        <f t="shared" si="41"/>
        <v>-1.91</v>
      </c>
      <c r="EQ141" s="129">
        <f t="shared" si="42"/>
        <v>-1.75</v>
      </c>
      <c r="ER141" s="129">
        <f t="shared" si="43"/>
        <v>-1.93</v>
      </c>
      <c r="ES141" s="129">
        <f t="shared" si="44"/>
        <v>-1.3600000000000003</v>
      </c>
      <c r="ET141" s="129">
        <f t="shared" si="45"/>
        <v>0.88000000000000078</v>
      </c>
      <c r="EU141" s="129">
        <f t="shared" si="46"/>
        <v>-1.0899999999999999</v>
      </c>
      <c r="EV141" s="129">
        <f t="shared" si="47"/>
        <v>0.86000000000000032</v>
      </c>
      <c r="EW141" s="129">
        <f t="shared" si="48"/>
        <v>0.32000000000000028</v>
      </c>
      <c r="EX141" s="129">
        <f t="shared" si="49"/>
        <v>-1.9799999999999995</v>
      </c>
      <c r="EY141" s="129">
        <f t="shared" si="50"/>
        <v>-0.99000000000000021</v>
      </c>
      <c r="EZ141" s="129">
        <f t="shared" si="51"/>
        <v>1.3399999999999999</v>
      </c>
      <c r="FA141" s="170" t="s">
        <v>6</v>
      </c>
      <c r="FB141" s="170">
        <v>24</v>
      </c>
      <c r="FC141" s="166">
        <v>18</v>
      </c>
      <c r="FD141" s="166">
        <v>17</v>
      </c>
    </row>
    <row r="142" spans="1:160" s="185" customFormat="1" ht="14">
      <c r="A142" s="166" t="s">
        <v>850</v>
      </c>
      <c r="B142" s="166" t="s">
        <v>1666</v>
      </c>
      <c r="C142" s="166">
        <v>14</v>
      </c>
      <c r="D142" s="166">
        <v>10</v>
      </c>
      <c r="E142" s="166">
        <v>36911109</v>
      </c>
      <c r="F142" s="166" t="s">
        <v>91</v>
      </c>
      <c r="G142" s="167" t="s">
        <v>854</v>
      </c>
      <c r="H142" s="168" t="s">
        <v>95</v>
      </c>
      <c r="I142" s="167">
        <v>-5</v>
      </c>
      <c r="J142" s="166">
        <v>155.1</v>
      </c>
      <c r="K142" s="166">
        <v>43.9</v>
      </c>
      <c r="L142" s="166" t="s">
        <v>167</v>
      </c>
      <c r="M142" s="166"/>
      <c r="N142" s="166" t="s">
        <v>79</v>
      </c>
      <c r="O142" s="166" t="s">
        <v>80</v>
      </c>
      <c r="P142" s="169"/>
      <c r="Q142" s="169"/>
      <c r="R142" s="169"/>
      <c r="S142" s="169"/>
      <c r="T142" s="170" t="s">
        <v>15</v>
      </c>
      <c r="U142" s="170">
        <v>27</v>
      </c>
      <c r="V142" s="166">
        <v>23</v>
      </c>
      <c r="W142" s="166">
        <v>19</v>
      </c>
      <c r="X142" s="166" t="s">
        <v>280</v>
      </c>
      <c r="Y142" s="171" t="s">
        <v>487</v>
      </c>
      <c r="Z142" s="170" t="s">
        <v>472</v>
      </c>
      <c r="AA142" s="170">
        <v>53</v>
      </c>
      <c r="AB142" s="166">
        <v>35</v>
      </c>
      <c r="AC142" s="166">
        <v>34</v>
      </c>
      <c r="AD142" s="166"/>
      <c r="AE142" s="171" t="s">
        <v>176</v>
      </c>
      <c r="AF142" s="172" t="s">
        <v>261</v>
      </c>
      <c r="AG142" s="172">
        <v>31</v>
      </c>
      <c r="AH142" s="168">
        <v>19</v>
      </c>
      <c r="AI142" s="168">
        <v>15</v>
      </c>
      <c r="AJ142" s="168"/>
      <c r="AK142" s="173"/>
      <c r="AL142" s="166" t="s">
        <v>117</v>
      </c>
      <c r="AM142" s="166" t="s">
        <v>202</v>
      </c>
      <c r="AN142" s="166" t="s">
        <v>766</v>
      </c>
      <c r="AO142" s="166" t="s">
        <v>353</v>
      </c>
      <c r="AP142" s="166" t="s">
        <v>87</v>
      </c>
      <c r="AQ142" s="167"/>
      <c r="AR142" s="166" t="s">
        <v>89</v>
      </c>
      <c r="AS142" s="167"/>
      <c r="AT142" s="166" t="s">
        <v>855</v>
      </c>
      <c r="AU142" s="174" t="s">
        <v>806</v>
      </c>
      <c r="AV142" s="174">
        <v>2</v>
      </c>
      <c r="AW142" s="175">
        <v>3.78</v>
      </c>
      <c r="AX142" s="176">
        <v>2.52</v>
      </c>
      <c r="AY142" s="177">
        <v>2.68</v>
      </c>
      <c r="AZ142" s="176">
        <v>2.74</v>
      </c>
      <c r="BA142" s="177">
        <v>3.05</v>
      </c>
      <c r="BB142" s="175">
        <v>2.88</v>
      </c>
      <c r="BC142" s="177">
        <v>2.68</v>
      </c>
      <c r="BD142" s="175">
        <v>2.72</v>
      </c>
      <c r="BE142" s="176">
        <v>3.24</v>
      </c>
      <c r="BF142" s="177">
        <v>2.2799999999999998</v>
      </c>
      <c r="BG142" s="177">
        <v>2.91</v>
      </c>
      <c r="BH142" s="177">
        <v>4.92</v>
      </c>
      <c r="BI142" s="175">
        <v>2.62</v>
      </c>
      <c r="BJ142" s="179">
        <v>3.22</v>
      </c>
      <c r="BK142" s="179">
        <v>4.6100000000000003</v>
      </c>
      <c r="BL142" s="178">
        <v>6.23</v>
      </c>
      <c r="BM142" s="178">
        <v>11.98</v>
      </c>
      <c r="BN142" s="191">
        <v>16.420000000000002</v>
      </c>
      <c r="BO142" s="178">
        <v>3.14</v>
      </c>
      <c r="BP142" s="180">
        <v>2.27</v>
      </c>
      <c r="BQ142" s="181">
        <v>1.39</v>
      </c>
      <c r="BR142" s="181">
        <v>1.5</v>
      </c>
      <c r="BS142" s="181">
        <v>1.62</v>
      </c>
      <c r="BT142" s="172">
        <v>1.61</v>
      </c>
      <c r="BU142" s="181">
        <v>2.61</v>
      </c>
      <c r="BV142" s="172">
        <v>2.56</v>
      </c>
      <c r="BW142" s="180">
        <v>3.02</v>
      </c>
      <c r="BX142" s="181">
        <v>2.5</v>
      </c>
      <c r="BY142" s="181">
        <v>6.67</v>
      </c>
      <c r="BZ142" s="181">
        <v>5.22</v>
      </c>
      <c r="CA142" s="178">
        <v>3.23</v>
      </c>
      <c r="CB142" s="179">
        <v>3.39</v>
      </c>
      <c r="CC142" s="179">
        <v>4.92</v>
      </c>
      <c r="CD142" s="178">
        <v>6.92</v>
      </c>
      <c r="CE142" s="178">
        <v>11.17</v>
      </c>
      <c r="CF142" s="191">
        <v>16.989999999999998</v>
      </c>
      <c r="CG142" s="182">
        <v>26.75</v>
      </c>
      <c r="CH142" s="183">
        <v>29.9</v>
      </c>
      <c r="CI142" s="184">
        <v>33.5</v>
      </c>
      <c r="CJ142" s="183">
        <v>33.14</v>
      </c>
      <c r="CK142" s="184">
        <v>34.6</v>
      </c>
      <c r="CL142" s="182">
        <v>34.61</v>
      </c>
      <c r="CM142" s="184">
        <v>36.03</v>
      </c>
      <c r="CN142" s="182">
        <v>36.659999999999997</v>
      </c>
      <c r="CO142" s="183">
        <v>35.33</v>
      </c>
      <c r="CP142" s="184">
        <v>36.04</v>
      </c>
      <c r="CQ142" s="184">
        <v>36.22</v>
      </c>
      <c r="CR142" s="184">
        <v>37.979999999999997</v>
      </c>
      <c r="CS142" s="182">
        <v>40.83</v>
      </c>
      <c r="CT142" s="184">
        <v>43.58</v>
      </c>
      <c r="CU142" s="184">
        <v>45.69</v>
      </c>
      <c r="CV142" s="182">
        <v>44.16</v>
      </c>
      <c r="CW142" s="182">
        <v>42.44</v>
      </c>
      <c r="CX142" s="191">
        <v>37.299999999999997</v>
      </c>
      <c r="CY142" s="182">
        <v>26.29</v>
      </c>
      <c r="CZ142" s="183">
        <v>29.89</v>
      </c>
      <c r="DA142" s="184">
        <v>33.4</v>
      </c>
      <c r="DB142" s="184">
        <v>33.35</v>
      </c>
      <c r="DC142" s="184">
        <v>34.89</v>
      </c>
      <c r="DD142" s="182">
        <v>34.369999999999997</v>
      </c>
      <c r="DE142" s="184">
        <v>35.44</v>
      </c>
      <c r="DF142" s="182">
        <v>35.450000000000003</v>
      </c>
      <c r="DG142" s="183">
        <v>35.020000000000003</v>
      </c>
      <c r="DH142" s="184">
        <v>35.43</v>
      </c>
      <c r="DI142" s="184">
        <v>36.03</v>
      </c>
      <c r="DJ142" s="184">
        <v>36.08</v>
      </c>
      <c r="DK142" s="182">
        <v>40.380000000000003</v>
      </c>
      <c r="DL142" s="184">
        <v>44.51</v>
      </c>
      <c r="DM142" s="184">
        <v>45.99</v>
      </c>
      <c r="DN142" s="182">
        <v>45.07</v>
      </c>
      <c r="DO142" s="182">
        <v>42.79</v>
      </c>
      <c r="DP142" s="191">
        <v>37.380000000000003</v>
      </c>
      <c r="DQ142" s="182">
        <v>0</v>
      </c>
      <c r="DR142" s="184">
        <v>0</v>
      </c>
      <c r="DS142" s="184">
        <v>1</v>
      </c>
      <c r="DT142" s="184">
        <v>1</v>
      </c>
      <c r="DU142" s="184">
        <v>0</v>
      </c>
      <c r="DV142" s="184">
        <v>-2</v>
      </c>
      <c r="DW142" s="184">
        <v>-7</v>
      </c>
      <c r="DX142" s="184">
        <v>-13</v>
      </c>
      <c r="DY142" s="184">
        <v>-19</v>
      </c>
      <c r="DZ142" s="184">
        <v>-21</v>
      </c>
      <c r="EA142" s="184">
        <v>-24</v>
      </c>
      <c r="EB142" s="184">
        <v>-22</v>
      </c>
      <c r="EC142" s="184">
        <v>-15</v>
      </c>
      <c r="ED142" s="184">
        <v>-11</v>
      </c>
      <c r="EE142" s="184">
        <v>-5</v>
      </c>
      <c r="EF142" s="184">
        <v>-4</v>
      </c>
      <c r="EG142" s="184">
        <v>-5</v>
      </c>
      <c r="EH142" s="191">
        <v>-5</v>
      </c>
      <c r="EJ142" s="129">
        <f t="shared" si="35"/>
        <v>0.63999999999999968</v>
      </c>
      <c r="EK142" s="129">
        <f t="shared" si="36"/>
        <v>0.25</v>
      </c>
      <c r="EL142" s="129">
        <f t="shared" si="37"/>
        <v>1.2900000000000003</v>
      </c>
      <c r="EM142" s="129">
        <f t="shared" si="38"/>
        <v>1.2400000000000002</v>
      </c>
      <c r="EN142" s="129">
        <f t="shared" si="39"/>
        <v>1.4299999999999997</v>
      </c>
      <c r="EO142" s="129">
        <f t="shared" si="40"/>
        <v>1.2699999999999998</v>
      </c>
      <c r="EP142" s="129">
        <f t="shared" si="41"/>
        <v>7.0000000000000284E-2</v>
      </c>
      <c r="EQ142" s="129">
        <f t="shared" si="42"/>
        <v>0.16000000000000014</v>
      </c>
      <c r="ER142" s="129">
        <f t="shared" si="43"/>
        <v>0.2200000000000002</v>
      </c>
      <c r="ES142" s="129">
        <f t="shared" si="44"/>
        <v>-0.2200000000000002</v>
      </c>
      <c r="ET142" s="129">
        <f t="shared" si="45"/>
        <v>-3.76</v>
      </c>
      <c r="EU142" s="129">
        <f t="shared" si="46"/>
        <v>-0.29999999999999982</v>
      </c>
      <c r="EV142" s="129">
        <f t="shared" si="47"/>
        <v>-0.60999999999999988</v>
      </c>
      <c r="EW142" s="129">
        <f t="shared" si="48"/>
        <v>-0.16999999999999993</v>
      </c>
      <c r="EX142" s="129">
        <f t="shared" si="49"/>
        <v>-0.30999999999999961</v>
      </c>
      <c r="EY142" s="129">
        <f t="shared" si="50"/>
        <v>-0.6899999999999995</v>
      </c>
      <c r="EZ142" s="129">
        <f t="shared" si="51"/>
        <v>0.8100000000000005</v>
      </c>
      <c r="FA142" s="170" t="s">
        <v>15</v>
      </c>
      <c r="FB142" s="170">
        <v>27</v>
      </c>
      <c r="FC142" s="166">
        <v>23</v>
      </c>
      <c r="FD142" s="166">
        <v>19</v>
      </c>
    </row>
    <row r="143" spans="1:160" s="185" customFormat="1" ht="14">
      <c r="A143" s="166" t="s">
        <v>1279</v>
      </c>
      <c r="B143" s="166" t="s">
        <v>1666</v>
      </c>
      <c r="C143" s="166">
        <v>12</v>
      </c>
      <c r="D143" s="166">
        <v>10</v>
      </c>
      <c r="E143" s="166">
        <v>53352697</v>
      </c>
      <c r="F143" s="166" t="s">
        <v>91</v>
      </c>
      <c r="G143" s="167" t="s">
        <v>205</v>
      </c>
      <c r="H143" s="186" t="s">
        <v>95</v>
      </c>
      <c r="I143" s="167">
        <v>-7</v>
      </c>
      <c r="J143" s="166">
        <v>157.30000000000001</v>
      </c>
      <c r="K143" s="166">
        <v>43</v>
      </c>
      <c r="L143" s="166" t="s">
        <v>167</v>
      </c>
      <c r="M143" s="166"/>
      <c r="N143" s="166" t="s">
        <v>147</v>
      </c>
      <c r="O143" s="166" t="s">
        <v>201</v>
      </c>
      <c r="P143" s="169" t="s">
        <v>168</v>
      </c>
      <c r="Q143" s="169"/>
      <c r="R143" s="169"/>
      <c r="S143" s="169"/>
      <c r="T143" s="170" t="s">
        <v>6</v>
      </c>
      <c r="U143" s="170">
        <v>23</v>
      </c>
      <c r="V143" s="166">
        <v>20</v>
      </c>
      <c r="W143" s="166">
        <v>15</v>
      </c>
      <c r="X143" s="166" t="s">
        <v>1280</v>
      </c>
      <c r="Y143" s="171"/>
      <c r="Z143" s="170" t="s">
        <v>137</v>
      </c>
      <c r="AA143" s="170">
        <v>53</v>
      </c>
      <c r="AB143" s="166">
        <v>41</v>
      </c>
      <c r="AC143" s="166">
        <v>37</v>
      </c>
      <c r="AD143" s="166"/>
      <c r="AE143" s="171" t="s">
        <v>443</v>
      </c>
      <c r="AF143" s="172" t="s">
        <v>116</v>
      </c>
      <c r="AG143" s="172">
        <v>62</v>
      </c>
      <c r="AH143" s="168">
        <v>43</v>
      </c>
      <c r="AI143" s="168">
        <v>30</v>
      </c>
      <c r="AJ143" s="168"/>
      <c r="AK143" s="173" t="s">
        <v>152</v>
      </c>
      <c r="AL143" s="166" t="s">
        <v>127</v>
      </c>
      <c r="AM143" s="166" t="s">
        <v>202</v>
      </c>
      <c r="AN143" s="166" t="s">
        <v>203</v>
      </c>
      <c r="AO143" s="166" t="s">
        <v>204</v>
      </c>
      <c r="AP143" s="166" t="s">
        <v>87</v>
      </c>
      <c r="AQ143" s="167" t="s">
        <v>176</v>
      </c>
      <c r="AR143" s="166" t="s">
        <v>89</v>
      </c>
      <c r="AS143" s="167" t="s">
        <v>108</v>
      </c>
      <c r="AT143" s="166" t="s">
        <v>93</v>
      </c>
      <c r="AU143" s="174" t="s">
        <v>206</v>
      </c>
      <c r="AV143" s="174">
        <v>2</v>
      </c>
      <c r="AW143" s="175">
        <v>4.33</v>
      </c>
      <c r="AX143" s="176">
        <v>3.84</v>
      </c>
      <c r="AY143" s="177">
        <v>2.91</v>
      </c>
      <c r="AZ143" s="176">
        <v>2.4700000000000002</v>
      </c>
      <c r="BA143" s="177">
        <v>2.9</v>
      </c>
      <c r="BB143" s="175">
        <v>2.2400000000000002</v>
      </c>
      <c r="BC143" s="177">
        <v>2.63</v>
      </c>
      <c r="BD143" s="175">
        <v>3.46</v>
      </c>
      <c r="BE143" s="176">
        <v>2.2799999999999998</v>
      </c>
      <c r="BF143" s="177">
        <v>3.85</v>
      </c>
      <c r="BG143" s="177">
        <v>5.74</v>
      </c>
      <c r="BH143" s="177">
        <v>6.14</v>
      </c>
      <c r="BI143" s="177">
        <v>2.68</v>
      </c>
      <c r="BJ143" s="178">
        <v>2.87</v>
      </c>
      <c r="BK143" s="179">
        <v>4.0199999999999996</v>
      </c>
      <c r="BL143" s="179">
        <v>6.51</v>
      </c>
      <c r="BM143" s="178">
        <v>10.61</v>
      </c>
      <c r="BN143" s="178">
        <v>17.34</v>
      </c>
      <c r="BO143" s="178">
        <v>4.66</v>
      </c>
      <c r="BP143" s="188">
        <v>3.41</v>
      </c>
      <c r="BQ143" s="179">
        <v>1.52</v>
      </c>
      <c r="BR143" s="179">
        <v>0</v>
      </c>
      <c r="BS143" s="179">
        <v>2.12</v>
      </c>
      <c r="BT143" s="178">
        <v>1.96</v>
      </c>
      <c r="BU143" s="179">
        <v>3.13</v>
      </c>
      <c r="BV143" s="178">
        <v>2.87</v>
      </c>
      <c r="BW143" s="188">
        <v>4.12</v>
      </c>
      <c r="BX143" s="179">
        <v>3.98</v>
      </c>
      <c r="BY143" s="179">
        <v>4.4400000000000004</v>
      </c>
      <c r="BZ143" s="179">
        <v>4.58</v>
      </c>
      <c r="CA143" s="179">
        <v>2.21</v>
      </c>
      <c r="CB143" s="178">
        <v>3.07</v>
      </c>
      <c r="CC143" s="179">
        <v>5.17</v>
      </c>
      <c r="CD143" s="179">
        <v>5.72</v>
      </c>
      <c r="CE143" s="178">
        <v>9.0299999999999994</v>
      </c>
      <c r="CF143" s="178">
        <v>14.86</v>
      </c>
      <c r="CG143" s="182">
        <v>26.71</v>
      </c>
      <c r="CH143" s="183">
        <v>30.53</v>
      </c>
      <c r="CI143" s="184">
        <v>34.35</v>
      </c>
      <c r="CJ143" s="183">
        <v>35.94</v>
      </c>
      <c r="CK143" s="184">
        <v>36.31</v>
      </c>
      <c r="CL143" s="182">
        <v>38.659999999999997</v>
      </c>
      <c r="CM143" s="184">
        <v>38.15</v>
      </c>
      <c r="CN143" s="182">
        <v>39.450000000000003</v>
      </c>
      <c r="CO143" s="183">
        <v>39.74</v>
      </c>
      <c r="CP143" s="184">
        <v>38.69</v>
      </c>
      <c r="CQ143" s="184">
        <v>40.99</v>
      </c>
      <c r="CR143" s="184">
        <v>44</v>
      </c>
      <c r="CS143" s="184">
        <v>47.05</v>
      </c>
      <c r="CT143" s="182">
        <v>46.18</v>
      </c>
      <c r="CU143" s="184">
        <v>49.98</v>
      </c>
      <c r="CV143" s="184">
        <v>46.93</v>
      </c>
      <c r="CW143" s="182">
        <v>43.92</v>
      </c>
      <c r="CX143" s="182">
        <v>38.33</v>
      </c>
      <c r="CY143" s="182">
        <v>25.39</v>
      </c>
      <c r="CZ143" s="183">
        <v>30.05</v>
      </c>
      <c r="DA143" s="184">
        <v>34.229999999999997</v>
      </c>
      <c r="DB143" s="184">
        <v>36.94</v>
      </c>
      <c r="DC143" s="184">
        <v>36.659999999999997</v>
      </c>
      <c r="DD143" s="182">
        <v>39.22</v>
      </c>
      <c r="DE143" s="184">
        <v>38.409999999999997</v>
      </c>
      <c r="DF143" s="182">
        <v>38.65</v>
      </c>
      <c r="DG143" s="183">
        <v>39.01</v>
      </c>
      <c r="DH143" s="184">
        <v>38.700000000000003</v>
      </c>
      <c r="DI143" s="184">
        <v>40.229999999999997</v>
      </c>
      <c r="DJ143" s="184">
        <v>43.2</v>
      </c>
      <c r="DK143" s="184">
        <v>47.32</v>
      </c>
      <c r="DL143" s="182">
        <v>46.12</v>
      </c>
      <c r="DM143" s="184">
        <v>48.74</v>
      </c>
      <c r="DN143" s="184">
        <v>46.71</v>
      </c>
      <c r="DO143" s="182">
        <v>44.2</v>
      </c>
      <c r="DP143" s="182">
        <v>37.9</v>
      </c>
      <c r="DQ143" s="182">
        <v>1</v>
      </c>
      <c r="DR143" s="184">
        <v>2</v>
      </c>
      <c r="DS143" s="184">
        <v>2</v>
      </c>
      <c r="DT143" s="184">
        <v>2</v>
      </c>
      <c r="DU143" s="184">
        <v>2</v>
      </c>
      <c r="DV143" s="184">
        <v>0</v>
      </c>
      <c r="DW143" s="184">
        <v>-3</v>
      </c>
      <c r="DX143" s="184">
        <v>-6</v>
      </c>
      <c r="DY143" s="184">
        <v>-3</v>
      </c>
      <c r="DZ143" s="184">
        <v>0</v>
      </c>
      <c r="EA143" s="184">
        <v>11</v>
      </c>
      <c r="EB143" s="184">
        <v>20</v>
      </c>
      <c r="EC143" s="184">
        <v>22</v>
      </c>
      <c r="ED143" s="184">
        <v>22</v>
      </c>
      <c r="EE143" s="184">
        <v>13</v>
      </c>
      <c r="EF143" s="184">
        <v>10</v>
      </c>
      <c r="EG143" s="184">
        <v>5</v>
      </c>
      <c r="EH143" s="184">
        <v>5</v>
      </c>
      <c r="EJ143" s="129">
        <f t="shared" si="35"/>
        <v>-0.33000000000000007</v>
      </c>
      <c r="EK143" s="129">
        <f t="shared" si="36"/>
        <v>0.42999999999999972</v>
      </c>
      <c r="EL143" s="129">
        <f t="shared" si="37"/>
        <v>1.3900000000000001</v>
      </c>
      <c r="EM143" s="129">
        <f t="shared" si="38"/>
        <v>2.4700000000000002</v>
      </c>
      <c r="EN143" s="129">
        <f t="shared" si="39"/>
        <v>0.7799999999999998</v>
      </c>
      <c r="EO143" s="129">
        <f t="shared" si="40"/>
        <v>0.28000000000000025</v>
      </c>
      <c r="EP143" s="129">
        <f t="shared" si="41"/>
        <v>-0.5</v>
      </c>
      <c r="EQ143" s="129">
        <f t="shared" si="42"/>
        <v>0.58999999999999986</v>
      </c>
      <c r="ER143" s="129">
        <f t="shared" si="43"/>
        <v>-1.8400000000000003</v>
      </c>
      <c r="ES143" s="129">
        <f t="shared" si="44"/>
        <v>-0.12999999999999989</v>
      </c>
      <c r="ET143" s="129">
        <f t="shared" si="45"/>
        <v>1.2999999999999998</v>
      </c>
      <c r="EU143" s="129">
        <f t="shared" si="46"/>
        <v>1.5599999999999996</v>
      </c>
      <c r="EV143" s="129">
        <f t="shared" si="47"/>
        <v>0.4700000000000002</v>
      </c>
      <c r="EW143" s="129">
        <f t="shared" si="48"/>
        <v>-0.19999999999999973</v>
      </c>
      <c r="EX143" s="129">
        <f t="shared" si="49"/>
        <v>-1.1500000000000004</v>
      </c>
      <c r="EY143" s="129">
        <f t="shared" si="50"/>
        <v>0.79</v>
      </c>
      <c r="EZ143" s="129">
        <f t="shared" si="51"/>
        <v>1.58</v>
      </c>
      <c r="FA143" s="170" t="s">
        <v>6</v>
      </c>
      <c r="FB143" s="170">
        <v>23</v>
      </c>
      <c r="FC143" s="166">
        <v>20</v>
      </c>
      <c r="FD143" s="166">
        <v>15</v>
      </c>
    </row>
    <row r="144" spans="1:160" s="185" customFormat="1" ht="14">
      <c r="A144" s="166" t="s">
        <v>1345</v>
      </c>
      <c r="B144" s="166" t="s">
        <v>1667</v>
      </c>
      <c r="C144" s="166">
        <v>14</v>
      </c>
      <c r="D144" s="166">
        <v>11</v>
      </c>
      <c r="E144" s="166">
        <v>47972933</v>
      </c>
      <c r="F144" s="166" t="s">
        <v>91</v>
      </c>
      <c r="G144" s="167" t="s">
        <v>398</v>
      </c>
      <c r="H144" s="186" t="s">
        <v>95</v>
      </c>
      <c r="I144" s="167">
        <v>-5</v>
      </c>
      <c r="J144" s="166">
        <v>163.80000000000001</v>
      </c>
      <c r="K144" s="166">
        <v>49.3</v>
      </c>
      <c r="L144" s="166" t="s">
        <v>167</v>
      </c>
      <c r="M144" s="166"/>
      <c r="N144" s="166"/>
      <c r="O144" s="166" t="s">
        <v>376</v>
      </c>
      <c r="P144" s="169" t="s">
        <v>168</v>
      </c>
      <c r="Q144" s="169" t="s">
        <v>395</v>
      </c>
      <c r="R144" s="169"/>
      <c r="S144" s="169"/>
      <c r="T144" s="170" t="s">
        <v>6</v>
      </c>
      <c r="U144" s="170">
        <v>21</v>
      </c>
      <c r="V144" s="166">
        <v>22</v>
      </c>
      <c r="W144" s="166">
        <v>14</v>
      </c>
      <c r="X144" s="166" t="s">
        <v>1144</v>
      </c>
      <c r="Y144" s="171"/>
      <c r="Z144" s="170" t="s">
        <v>137</v>
      </c>
      <c r="AA144" s="170">
        <v>42</v>
      </c>
      <c r="AB144" s="166">
        <v>35</v>
      </c>
      <c r="AC144" s="166">
        <v>13</v>
      </c>
      <c r="AD144" s="166"/>
      <c r="AE144" s="171" t="s">
        <v>443</v>
      </c>
      <c r="AF144" s="172" t="s">
        <v>116</v>
      </c>
      <c r="AG144" s="172">
        <v>53</v>
      </c>
      <c r="AH144" s="168">
        <v>32</v>
      </c>
      <c r="AI144" s="168">
        <v>12</v>
      </c>
      <c r="AJ144" s="168"/>
      <c r="AK144" s="173" t="s">
        <v>180</v>
      </c>
      <c r="AL144" s="166" t="s">
        <v>396</v>
      </c>
      <c r="AM144" s="166" t="s">
        <v>265</v>
      </c>
      <c r="AN144" s="166" t="s">
        <v>140</v>
      </c>
      <c r="AO144" s="166" t="s">
        <v>397</v>
      </c>
      <c r="AP144" s="166" t="s">
        <v>87</v>
      </c>
      <c r="AQ144" s="167" t="s">
        <v>88</v>
      </c>
      <c r="AR144" s="166" t="s">
        <v>89</v>
      </c>
      <c r="AS144" s="167" t="s">
        <v>108</v>
      </c>
      <c r="AT144" s="166" t="s">
        <v>93</v>
      </c>
      <c r="AU144" s="174" t="s">
        <v>399</v>
      </c>
      <c r="AV144" s="174">
        <v>2</v>
      </c>
      <c r="AW144" s="175">
        <v>5.45</v>
      </c>
      <c r="AX144" s="176">
        <v>4.46</v>
      </c>
      <c r="AY144" s="177">
        <v>2.81</v>
      </c>
      <c r="AZ144" s="176">
        <v>2.36</v>
      </c>
      <c r="BA144" s="177">
        <v>2.61</v>
      </c>
      <c r="BB144" s="175">
        <v>3.48</v>
      </c>
      <c r="BC144" s="177">
        <v>2.39</v>
      </c>
      <c r="BD144" s="175">
        <v>2.3199999999999998</v>
      </c>
      <c r="BE144" s="176">
        <v>3.05</v>
      </c>
      <c r="BF144" s="177">
        <v>2.56</v>
      </c>
      <c r="BG144" s="177">
        <v>3.35</v>
      </c>
      <c r="BH144" s="177">
        <v>5.39</v>
      </c>
      <c r="BI144" s="177">
        <v>2.95</v>
      </c>
      <c r="BJ144" s="178">
        <v>3.29</v>
      </c>
      <c r="BK144" s="179">
        <v>6.12</v>
      </c>
      <c r="BL144" s="179">
        <v>8.57</v>
      </c>
      <c r="BM144" s="178">
        <v>16.2</v>
      </c>
      <c r="BN144" s="178">
        <v>19.739999999999998</v>
      </c>
      <c r="BO144" s="178">
        <v>6.38</v>
      </c>
      <c r="BP144" s="188">
        <v>3.67</v>
      </c>
      <c r="BQ144" s="179">
        <v>0.97</v>
      </c>
      <c r="BR144" s="179">
        <v>0.9</v>
      </c>
      <c r="BS144" s="179">
        <v>1.54</v>
      </c>
      <c r="BT144" s="178">
        <v>3.64</v>
      </c>
      <c r="BU144" s="179">
        <v>2.76</v>
      </c>
      <c r="BV144" s="178">
        <v>3.49</v>
      </c>
      <c r="BW144" s="188">
        <v>2.98</v>
      </c>
      <c r="BX144" s="179">
        <v>2.11</v>
      </c>
      <c r="BY144" s="179">
        <v>5.15</v>
      </c>
      <c r="BZ144" s="179">
        <v>5.75</v>
      </c>
      <c r="CA144" s="179">
        <v>5.28</v>
      </c>
      <c r="CB144" s="178">
        <v>5.14</v>
      </c>
      <c r="CC144" s="179">
        <v>7.48</v>
      </c>
      <c r="CD144" s="179">
        <v>9.25</v>
      </c>
      <c r="CE144" s="178">
        <v>13.47</v>
      </c>
      <c r="CF144" s="178">
        <v>19.43</v>
      </c>
      <c r="CG144" s="182">
        <v>30.27</v>
      </c>
      <c r="CH144" s="183">
        <v>32.590000000000003</v>
      </c>
      <c r="CI144" s="184">
        <v>35.22</v>
      </c>
      <c r="CJ144" s="183">
        <v>37.26</v>
      </c>
      <c r="CK144" s="184">
        <v>38.119999999999997</v>
      </c>
      <c r="CL144" s="182">
        <v>39.04</v>
      </c>
      <c r="CM144" s="184">
        <v>41.12</v>
      </c>
      <c r="CN144" s="182">
        <v>40.74</v>
      </c>
      <c r="CO144" s="183">
        <v>41.36</v>
      </c>
      <c r="CP144" s="184">
        <v>41.74</v>
      </c>
      <c r="CQ144" s="184">
        <v>43.55</v>
      </c>
      <c r="CR144" s="184">
        <v>43.61</v>
      </c>
      <c r="CS144" s="184">
        <v>48.16</v>
      </c>
      <c r="CT144" s="182">
        <v>48.96</v>
      </c>
      <c r="CU144" s="184">
        <v>51.23</v>
      </c>
      <c r="CV144" s="184">
        <v>49.56</v>
      </c>
      <c r="CW144" s="182">
        <v>48.83</v>
      </c>
      <c r="CX144" s="182">
        <v>45.31</v>
      </c>
      <c r="CY144" s="182">
        <v>29.61</v>
      </c>
      <c r="CZ144" s="183">
        <v>31.73</v>
      </c>
      <c r="DA144" s="184">
        <v>34.770000000000003</v>
      </c>
      <c r="DB144" s="184">
        <v>37.44</v>
      </c>
      <c r="DC144" s="184">
        <v>39.29</v>
      </c>
      <c r="DD144" s="182">
        <v>39.64</v>
      </c>
      <c r="DE144" s="184">
        <v>41.28</v>
      </c>
      <c r="DF144" s="182">
        <v>40.97</v>
      </c>
      <c r="DG144" s="183">
        <v>42.39</v>
      </c>
      <c r="DH144" s="184">
        <v>42.32</v>
      </c>
      <c r="DI144" s="184">
        <v>43.76</v>
      </c>
      <c r="DJ144" s="184">
        <v>43.27</v>
      </c>
      <c r="DK144" s="184">
        <v>49.3</v>
      </c>
      <c r="DL144" s="182">
        <v>48.27</v>
      </c>
      <c r="DM144" s="184">
        <v>51.13</v>
      </c>
      <c r="DN144" s="184">
        <v>50.95</v>
      </c>
      <c r="DO144" s="182">
        <v>48.48</v>
      </c>
      <c r="DP144" s="182">
        <v>44.27</v>
      </c>
      <c r="DQ144" s="182">
        <v>6</v>
      </c>
      <c r="DR144" s="184">
        <v>6</v>
      </c>
      <c r="DS144" s="184">
        <v>7</v>
      </c>
      <c r="DT144" s="184">
        <v>7</v>
      </c>
      <c r="DU144" s="184">
        <v>3</v>
      </c>
      <c r="DV144" s="184">
        <v>0</v>
      </c>
      <c r="DW144" s="184">
        <v>0</v>
      </c>
      <c r="DX144" s="184">
        <v>-2</v>
      </c>
      <c r="DY144" s="184">
        <v>-6</v>
      </c>
      <c r="DZ144" s="184">
        <v>-2</v>
      </c>
      <c r="EA144" s="184">
        <v>6</v>
      </c>
      <c r="EB144" s="184">
        <v>11</v>
      </c>
      <c r="EC144" s="184">
        <v>14</v>
      </c>
      <c r="ED144" s="184">
        <v>19</v>
      </c>
      <c r="EE144" s="184">
        <v>15</v>
      </c>
      <c r="EF144" s="184">
        <v>11</v>
      </c>
      <c r="EG144" s="184">
        <v>6</v>
      </c>
      <c r="EH144" s="184">
        <v>6</v>
      </c>
      <c r="EJ144" s="129">
        <f t="shared" si="35"/>
        <v>-0.92999999999999972</v>
      </c>
      <c r="EK144" s="129">
        <f t="shared" si="36"/>
        <v>0.79</v>
      </c>
      <c r="EL144" s="129">
        <f t="shared" si="37"/>
        <v>1.84</v>
      </c>
      <c r="EM144" s="129">
        <f t="shared" si="38"/>
        <v>1.46</v>
      </c>
      <c r="EN144" s="129">
        <f t="shared" si="39"/>
        <v>1.0699999999999998</v>
      </c>
      <c r="EO144" s="129">
        <f t="shared" si="40"/>
        <v>-0.16000000000000014</v>
      </c>
      <c r="EP144" s="129">
        <f t="shared" si="41"/>
        <v>-0.36999999999999966</v>
      </c>
      <c r="EQ144" s="129">
        <f t="shared" si="42"/>
        <v>-1.1700000000000004</v>
      </c>
      <c r="ER144" s="129">
        <f t="shared" si="43"/>
        <v>6.999999999999984E-2</v>
      </c>
      <c r="ES144" s="129">
        <f t="shared" si="44"/>
        <v>0.45000000000000018</v>
      </c>
      <c r="ET144" s="129">
        <f t="shared" si="45"/>
        <v>-1.8000000000000003</v>
      </c>
      <c r="EU144" s="129">
        <f t="shared" si="46"/>
        <v>-0.36000000000000032</v>
      </c>
      <c r="EV144" s="129">
        <f t="shared" si="47"/>
        <v>-2.33</v>
      </c>
      <c r="EW144" s="129">
        <f t="shared" si="48"/>
        <v>-1.8499999999999996</v>
      </c>
      <c r="EX144" s="129">
        <f t="shared" si="49"/>
        <v>-1.3600000000000003</v>
      </c>
      <c r="EY144" s="129">
        <f t="shared" si="50"/>
        <v>-0.67999999999999972</v>
      </c>
      <c r="EZ144" s="129">
        <f t="shared" si="51"/>
        <v>2.7299999999999986</v>
      </c>
      <c r="FA144" s="170" t="s">
        <v>6</v>
      </c>
      <c r="FB144" s="170">
        <v>21</v>
      </c>
      <c r="FC144" s="166">
        <v>22</v>
      </c>
      <c r="FD144" s="166">
        <v>14</v>
      </c>
    </row>
    <row r="145" spans="1:160" s="185" customFormat="1" ht="14">
      <c r="A145" s="166" t="s">
        <v>789</v>
      </c>
      <c r="B145" s="166" t="s">
        <v>1666</v>
      </c>
      <c r="C145" s="166">
        <v>14</v>
      </c>
      <c r="D145" s="166">
        <v>11</v>
      </c>
      <c r="E145" s="166">
        <v>52263631</v>
      </c>
      <c r="F145" s="166" t="s">
        <v>91</v>
      </c>
      <c r="G145" s="167" t="s">
        <v>793</v>
      </c>
      <c r="H145" s="168" t="s">
        <v>95</v>
      </c>
      <c r="I145" s="167">
        <v>-1</v>
      </c>
      <c r="J145" s="166">
        <v>163.9</v>
      </c>
      <c r="K145" s="166">
        <v>54</v>
      </c>
      <c r="L145" s="166" t="s">
        <v>167</v>
      </c>
      <c r="M145" s="166"/>
      <c r="N145" s="166" t="s">
        <v>79</v>
      </c>
      <c r="O145" s="166" t="s">
        <v>80</v>
      </c>
      <c r="P145" s="169"/>
      <c r="Q145" s="169"/>
      <c r="R145" s="169"/>
      <c r="S145" s="169"/>
      <c r="T145" s="170" t="s">
        <v>17</v>
      </c>
      <c r="U145" s="170">
        <v>25</v>
      </c>
      <c r="V145" s="166">
        <v>21</v>
      </c>
      <c r="W145" s="166">
        <v>16</v>
      </c>
      <c r="X145" s="166" t="s">
        <v>280</v>
      </c>
      <c r="Y145" s="171"/>
      <c r="Z145" s="170" t="s">
        <v>101</v>
      </c>
      <c r="AA145" s="170">
        <v>50</v>
      </c>
      <c r="AB145" s="166">
        <v>37</v>
      </c>
      <c r="AC145" s="166">
        <v>25</v>
      </c>
      <c r="AD145" s="166"/>
      <c r="AE145" s="171" t="s">
        <v>443</v>
      </c>
      <c r="AF145" s="172" t="s">
        <v>116</v>
      </c>
      <c r="AG145" s="172">
        <v>35</v>
      </c>
      <c r="AH145" s="168">
        <v>22</v>
      </c>
      <c r="AI145" s="168">
        <v>10</v>
      </c>
      <c r="AJ145" s="168"/>
      <c r="AK145" s="173" t="s">
        <v>197</v>
      </c>
      <c r="AL145" s="166" t="s">
        <v>117</v>
      </c>
      <c r="AM145" s="166" t="s">
        <v>273</v>
      </c>
      <c r="AN145" s="166" t="s">
        <v>792</v>
      </c>
      <c r="AO145" s="166" t="s">
        <v>313</v>
      </c>
      <c r="AP145" s="166" t="s">
        <v>87</v>
      </c>
      <c r="AQ145" s="167"/>
      <c r="AR145" s="166" t="s">
        <v>89</v>
      </c>
      <c r="AS145" s="167"/>
      <c r="AT145" s="166" t="s">
        <v>93</v>
      </c>
      <c r="AU145" s="174" t="s">
        <v>794</v>
      </c>
      <c r="AV145" s="174">
        <v>2</v>
      </c>
      <c r="AW145" s="175">
        <v>2.96</v>
      </c>
      <c r="AX145" s="176">
        <v>1.61</v>
      </c>
      <c r="AY145" s="177">
        <v>2.71</v>
      </c>
      <c r="AZ145" s="176">
        <v>1.78</v>
      </c>
      <c r="BA145" s="177">
        <v>1.24</v>
      </c>
      <c r="BB145" s="175">
        <v>1.27</v>
      </c>
      <c r="BC145" s="177">
        <v>0</v>
      </c>
      <c r="BD145" s="175">
        <v>0.25</v>
      </c>
      <c r="BE145" s="176">
        <v>1.73</v>
      </c>
      <c r="BF145" s="177">
        <v>2.2200000000000002</v>
      </c>
      <c r="BG145" s="177">
        <v>4.4800000000000004</v>
      </c>
      <c r="BH145" s="177">
        <v>3.85</v>
      </c>
      <c r="BI145" s="177">
        <v>3.17</v>
      </c>
      <c r="BJ145" s="178">
        <v>2.68</v>
      </c>
      <c r="BK145" s="179">
        <v>5.74</v>
      </c>
      <c r="BL145" s="179">
        <v>6.72</v>
      </c>
      <c r="BM145" s="178">
        <v>8.02</v>
      </c>
      <c r="BN145" s="178">
        <v>12.67</v>
      </c>
      <c r="BO145" s="178">
        <v>2.74</v>
      </c>
      <c r="BP145" s="180">
        <v>1.69</v>
      </c>
      <c r="BQ145" s="181">
        <v>0</v>
      </c>
      <c r="BR145" s="181">
        <v>0.67</v>
      </c>
      <c r="BS145" s="181">
        <v>1.02</v>
      </c>
      <c r="BT145" s="172">
        <v>1.25</v>
      </c>
      <c r="BU145" s="181">
        <v>2.17</v>
      </c>
      <c r="BV145" s="172">
        <v>1.9</v>
      </c>
      <c r="BW145" s="180">
        <v>2.78</v>
      </c>
      <c r="BX145" s="181">
        <v>3.86</v>
      </c>
      <c r="BY145" s="181">
        <v>3.17</v>
      </c>
      <c r="BZ145" s="181">
        <v>3.38</v>
      </c>
      <c r="CA145" s="179">
        <v>2.95</v>
      </c>
      <c r="CB145" s="178">
        <v>3.07</v>
      </c>
      <c r="CC145" s="179">
        <v>5.84</v>
      </c>
      <c r="CD145" s="179">
        <v>6.94</v>
      </c>
      <c r="CE145" s="178">
        <v>9.61</v>
      </c>
      <c r="CF145" s="178">
        <v>12.23</v>
      </c>
      <c r="CG145" s="182">
        <v>28.53</v>
      </c>
      <c r="CH145" s="183">
        <v>32.450000000000003</v>
      </c>
      <c r="CI145" s="184">
        <v>35.25</v>
      </c>
      <c r="CJ145" s="183">
        <v>36.01</v>
      </c>
      <c r="CK145" s="184">
        <v>37.44</v>
      </c>
      <c r="CL145" s="182">
        <v>38.1</v>
      </c>
      <c r="CM145" s="184">
        <v>38.71</v>
      </c>
      <c r="CN145" s="182">
        <v>40.21</v>
      </c>
      <c r="CO145" s="183">
        <v>39.74</v>
      </c>
      <c r="CP145" s="184">
        <v>40.53</v>
      </c>
      <c r="CQ145" s="184">
        <v>40.909999999999997</v>
      </c>
      <c r="CR145" s="184">
        <v>43.72</v>
      </c>
      <c r="CS145" s="184">
        <v>47.44</v>
      </c>
      <c r="CT145" s="182">
        <v>46.79</v>
      </c>
      <c r="CU145" s="184">
        <v>44.83</v>
      </c>
      <c r="CV145" s="184">
        <v>43.63</v>
      </c>
      <c r="CW145" s="182">
        <v>43.29</v>
      </c>
      <c r="CX145" s="182">
        <v>41.58</v>
      </c>
      <c r="CY145" s="182">
        <v>28.45</v>
      </c>
      <c r="CZ145" s="183">
        <v>32.33</v>
      </c>
      <c r="DA145" s="184">
        <v>35.46</v>
      </c>
      <c r="DB145" s="184">
        <v>36.659999999999997</v>
      </c>
      <c r="DC145" s="184">
        <v>37.26</v>
      </c>
      <c r="DD145" s="182">
        <v>37.5</v>
      </c>
      <c r="DE145" s="184">
        <v>38.020000000000003</v>
      </c>
      <c r="DF145" s="182">
        <v>39.409999999999997</v>
      </c>
      <c r="DG145" s="183">
        <v>39.08</v>
      </c>
      <c r="DH145" s="184">
        <v>40.369999999999997</v>
      </c>
      <c r="DI145" s="184">
        <v>40.01</v>
      </c>
      <c r="DJ145" s="184">
        <v>43.68</v>
      </c>
      <c r="DK145" s="184">
        <v>48.08</v>
      </c>
      <c r="DL145" s="182">
        <v>47.29</v>
      </c>
      <c r="DM145" s="184">
        <v>45.72</v>
      </c>
      <c r="DN145" s="184">
        <v>43.14</v>
      </c>
      <c r="DO145" s="182">
        <v>44.18</v>
      </c>
      <c r="DP145" s="182">
        <v>41.66</v>
      </c>
      <c r="DQ145" s="182">
        <v>2</v>
      </c>
      <c r="DR145" s="184">
        <v>5</v>
      </c>
      <c r="DS145" s="184">
        <v>5</v>
      </c>
      <c r="DT145" s="184">
        <v>4</v>
      </c>
      <c r="DU145" s="184">
        <v>1</v>
      </c>
      <c r="DV145" s="184">
        <v>-5</v>
      </c>
      <c r="DW145" s="184">
        <v>-11</v>
      </c>
      <c r="DX145" s="184">
        <v>-12</v>
      </c>
      <c r="DY145" s="184">
        <v>-11</v>
      </c>
      <c r="DZ145" s="184">
        <v>-10</v>
      </c>
      <c r="EA145" s="184">
        <v>-5</v>
      </c>
      <c r="EB145" s="184">
        <v>0</v>
      </c>
      <c r="EC145" s="184">
        <v>4</v>
      </c>
      <c r="ED145" s="184">
        <v>6</v>
      </c>
      <c r="EE145" s="184">
        <v>7</v>
      </c>
      <c r="EF145" s="184">
        <v>5</v>
      </c>
      <c r="EG145" s="184">
        <v>3</v>
      </c>
      <c r="EH145" s="184">
        <v>3</v>
      </c>
      <c r="EJ145" s="129">
        <f t="shared" si="35"/>
        <v>0.21999999999999975</v>
      </c>
      <c r="EK145" s="129">
        <f t="shared" si="36"/>
        <v>-7.9999999999999849E-2</v>
      </c>
      <c r="EL145" s="129">
        <f t="shared" si="37"/>
        <v>2.71</v>
      </c>
      <c r="EM145" s="129">
        <f t="shared" si="38"/>
        <v>1.1099999999999999</v>
      </c>
      <c r="EN145" s="129">
        <f t="shared" si="39"/>
        <v>0.21999999999999997</v>
      </c>
      <c r="EO145" s="129">
        <f t="shared" si="40"/>
        <v>2.0000000000000018E-2</v>
      </c>
      <c r="EP145" s="129">
        <f t="shared" si="41"/>
        <v>-2.17</v>
      </c>
      <c r="EQ145" s="129">
        <f t="shared" si="42"/>
        <v>-1.65</v>
      </c>
      <c r="ER145" s="129">
        <f t="shared" si="43"/>
        <v>-1.0499999999999998</v>
      </c>
      <c r="ES145" s="129">
        <f t="shared" si="44"/>
        <v>-1.6399999999999997</v>
      </c>
      <c r="ET145" s="129">
        <f t="shared" si="45"/>
        <v>1.3100000000000005</v>
      </c>
      <c r="EU145" s="129">
        <f t="shared" si="46"/>
        <v>0.4700000000000002</v>
      </c>
      <c r="EV145" s="129">
        <f t="shared" si="47"/>
        <v>0.21999999999999975</v>
      </c>
      <c r="EW145" s="129">
        <f t="shared" si="48"/>
        <v>-0.38999999999999968</v>
      </c>
      <c r="EX145" s="129">
        <f t="shared" si="49"/>
        <v>-9.9999999999999645E-2</v>
      </c>
      <c r="EY145" s="129">
        <f t="shared" si="50"/>
        <v>-0.22000000000000064</v>
      </c>
      <c r="EZ145" s="129">
        <f t="shared" si="51"/>
        <v>-1.5899999999999999</v>
      </c>
      <c r="FA145" s="170" t="s">
        <v>17</v>
      </c>
      <c r="FB145" s="170">
        <v>25</v>
      </c>
      <c r="FC145" s="166">
        <v>21</v>
      </c>
      <c r="FD145" s="166">
        <v>16</v>
      </c>
    </row>
    <row r="146" spans="1:160" s="185" customFormat="1" ht="14">
      <c r="A146" s="166" t="s">
        <v>1312</v>
      </c>
      <c r="B146" s="166" t="s">
        <v>1666</v>
      </c>
      <c r="C146" s="166">
        <v>15</v>
      </c>
      <c r="D146" s="166">
        <v>3</v>
      </c>
      <c r="E146" s="166">
        <v>52361371</v>
      </c>
      <c r="F146" s="166" t="s">
        <v>91</v>
      </c>
      <c r="G146" s="167" t="s">
        <v>271</v>
      </c>
      <c r="H146" s="186" t="s">
        <v>95</v>
      </c>
      <c r="I146" s="167">
        <v>-6</v>
      </c>
      <c r="J146" s="166">
        <v>161.1</v>
      </c>
      <c r="K146" s="166">
        <v>47.65</v>
      </c>
      <c r="L146" s="166" t="s">
        <v>167</v>
      </c>
      <c r="M146" s="166"/>
      <c r="N146" s="166" t="s">
        <v>147</v>
      </c>
      <c r="O146" s="166" t="s">
        <v>329</v>
      </c>
      <c r="P146" s="169"/>
      <c r="Q146" s="169"/>
      <c r="R146" s="169"/>
      <c r="S146" s="169"/>
      <c r="T146" s="170" t="s">
        <v>15</v>
      </c>
      <c r="U146" s="170">
        <v>32</v>
      </c>
      <c r="V146" s="166">
        <v>32</v>
      </c>
      <c r="W146" s="166">
        <v>12</v>
      </c>
      <c r="X146" s="166" t="s">
        <v>271</v>
      </c>
      <c r="Y146" s="171" t="s">
        <v>487</v>
      </c>
      <c r="Z146" s="170" t="s">
        <v>330</v>
      </c>
      <c r="AA146" s="170">
        <v>48</v>
      </c>
      <c r="AB146" s="166">
        <v>32</v>
      </c>
      <c r="AC146" s="166">
        <v>30</v>
      </c>
      <c r="AD146" s="166"/>
      <c r="AE146" s="171" t="s">
        <v>88</v>
      </c>
      <c r="AF146" s="172" t="s">
        <v>160</v>
      </c>
      <c r="AG146" s="172">
        <v>17</v>
      </c>
      <c r="AH146" s="168">
        <v>11</v>
      </c>
      <c r="AI146" s="168">
        <v>9</v>
      </c>
      <c r="AJ146" s="168"/>
      <c r="AK146" s="173"/>
      <c r="AL146" s="166" t="s">
        <v>103</v>
      </c>
      <c r="AM146" s="166" t="s">
        <v>323</v>
      </c>
      <c r="AN146" s="166" t="s">
        <v>257</v>
      </c>
      <c r="AO146" s="166" t="s">
        <v>331</v>
      </c>
      <c r="AP146" s="166" t="s">
        <v>87</v>
      </c>
      <c r="AQ146" s="167" t="s">
        <v>131</v>
      </c>
      <c r="AR146" s="166" t="s">
        <v>89</v>
      </c>
      <c r="AS146" s="167" t="s">
        <v>131</v>
      </c>
      <c r="AT146" s="166" t="s">
        <v>93</v>
      </c>
      <c r="AU146" s="174" t="s">
        <v>332</v>
      </c>
      <c r="AV146" s="174">
        <v>2</v>
      </c>
      <c r="AW146" s="175">
        <v>3.95</v>
      </c>
      <c r="AX146" s="176">
        <v>2.91</v>
      </c>
      <c r="AY146" s="177">
        <v>2.39</v>
      </c>
      <c r="AZ146" s="176">
        <v>2.12</v>
      </c>
      <c r="BA146" s="177">
        <v>2.27</v>
      </c>
      <c r="BB146" s="175">
        <v>1.74</v>
      </c>
      <c r="BC146" s="177">
        <v>1.9</v>
      </c>
      <c r="BD146" s="175">
        <v>1.81</v>
      </c>
      <c r="BE146" s="176">
        <v>2.11</v>
      </c>
      <c r="BF146" s="177">
        <v>2.68</v>
      </c>
      <c r="BG146" s="177">
        <v>4.13</v>
      </c>
      <c r="BH146" s="177">
        <v>5.1100000000000003</v>
      </c>
      <c r="BI146" s="177">
        <v>3.12</v>
      </c>
      <c r="BJ146" s="178">
        <v>3.5</v>
      </c>
      <c r="BK146" s="179">
        <v>4.79</v>
      </c>
      <c r="BL146" s="179">
        <v>5.39</v>
      </c>
      <c r="BM146" s="178">
        <v>8.5</v>
      </c>
      <c r="BN146" s="178">
        <v>13.89</v>
      </c>
      <c r="BO146" s="178">
        <v>4.33</v>
      </c>
      <c r="BP146" s="188">
        <v>2.95</v>
      </c>
      <c r="BQ146" s="179">
        <v>0</v>
      </c>
      <c r="BR146" s="179">
        <v>0</v>
      </c>
      <c r="BS146" s="179">
        <v>0</v>
      </c>
      <c r="BT146" s="178">
        <v>0</v>
      </c>
      <c r="BU146" s="179">
        <v>2.12</v>
      </c>
      <c r="BV146" s="178">
        <v>2.98</v>
      </c>
      <c r="BW146" s="188">
        <v>3.51</v>
      </c>
      <c r="BX146" s="179">
        <v>3.12</v>
      </c>
      <c r="BY146" s="179">
        <v>5.35</v>
      </c>
      <c r="BZ146" s="179">
        <v>6.09</v>
      </c>
      <c r="CA146" s="179">
        <v>3.5</v>
      </c>
      <c r="CB146" s="178">
        <v>4.34</v>
      </c>
      <c r="CC146" s="179">
        <v>5.63</v>
      </c>
      <c r="CD146" s="179">
        <v>5.74</v>
      </c>
      <c r="CE146" s="178">
        <v>8.7799999999999994</v>
      </c>
      <c r="CF146" s="178">
        <v>14.15</v>
      </c>
      <c r="CG146" s="182">
        <v>26.46</v>
      </c>
      <c r="CH146" s="183">
        <v>30.62</v>
      </c>
      <c r="CI146" s="184">
        <v>31.15</v>
      </c>
      <c r="CJ146" s="183">
        <v>32.43</v>
      </c>
      <c r="CK146" s="184">
        <v>33.17</v>
      </c>
      <c r="CL146" s="182">
        <v>33.799999999999997</v>
      </c>
      <c r="CM146" s="184">
        <v>35.03</v>
      </c>
      <c r="CN146" s="182">
        <v>35.29</v>
      </c>
      <c r="CO146" s="183">
        <v>35.07</v>
      </c>
      <c r="CP146" s="184">
        <v>36.130000000000003</v>
      </c>
      <c r="CQ146" s="184">
        <v>38.03</v>
      </c>
      <c r="CR146" s="184">
        <v>39.56</v>
      </c>
      <c r="CS146" s="184">
        <v>42.57</v>
      </c>
      <c r="CT146" s="182">
        <v>43.37</v>
      </c>
      <c r="CU146" s="184">
        <v>45.7</v>
      </c>
      <c r="CV146" s="184">
        <v>43.84</v>
      </c>
      <c r="CW146" s="182">
        <v>42.15</v>
      </c>
      <c r="CX146" s="182">
        <v>37.78</v>
      </c>
      <c r="CY146" s="182">
        <v>26.39</v>
      </c>
      <c r="CZ146" s="183">
        <v>29.27</v>
      </c>
      <c r="DA146" s="184">
        <v>31.38</v>
      </c>
      <c r="DB146" s="184">
        <v>33.43</v>
      </c>
      <c r="DC146" s="184">
        <v>34.380000000000003</v>
      </c>
      <c r="DD146" s="182">
        <v>34.67</v>
      </c>
      <c r="DE146" s="184">
        <v>34.1</v>
      </c>
      <c r="DF146" s="182">
        <v>36.44</v>
      </c>
      <c r="DG146" s="183">
        <v>35.31</v>
      </c>
      <c r="DH146" s="184">
        <v>36.43</v>
      </c>
      <c r="DI146" s="184">
        <v>37.28</v>
      </c>
      <c r="DJ146" s="184">
        <v>38.96</v>
      </c>
      <c r="DK146" s="184">
        <v>44.08</v>
      </c>
      <c r="DL146" s="182">
        <v>43.58</v>
      </c>
      <c r="DM146" s="184">
        <v>47.41</v>
      </c>
      <c r="DN146" s="184">
        <v>43.02</v>
      </c>
      <c r="DO146" s="182">
        <v>42.06</v>
      </c>
      <c r="DP146" s="182">
        <v>36.36</v>
      </c>
      <c r="DQ146" s="182">
        <v>2</v>
      </c>
      <c r="DR146" s="184">
        <v>2</v>
      </c>
      <c r="DS146" s="184">
        <v>6</v>
      </c>
      <c r="DT146" s="184">
        <v>8</v>
      </c>
      <c r="DU146" s="184">
        <v>6</v>
      </c>
      <c r="DV146" s="184">
        <v>0</v>
      </c>
      <c r="DW146" s="184">
        <v>-4</v>
      </c>
      <c r="DX146" s="184">
        <v>-6</v>
      </c>
      <c r="DY146" s="184">
        <v>-11</v>
      </c>
      <c r="DZ146" s="184">
        <v>-12</v>
      </c>
      <c r="EA146" s="184">
        <v>-7</v>
      </c>
      <c r="EB146" s="184">
        <v>-6</v>
      </c>
      <c r="EC146" s="184">
        <v>-2</v>
      </c>
      <c r="ED146" s="184">
        <v>1</v>
      </c>
      <c r="EE146" s="184">
        <v>1</v>
      </c>
      <c r="EF146" s="184">
        <v>3</v>
      </c>
      <c r="EG146" s="184">
        <v>3</v>
      </c>
      <c r="EH146" s="184">
        <v>5</v>
      </c>
      <c r="EJ146" s="129">
        <f t="shared" si="35"/>
        <v>-0.37999999999999989</v>
      </c>
      <c r="EK146" s="129">
        <f t="shared" si="36"/>
        <v>-4.0000000000000036E-2</v>
      </c>
      <c r="EL146" s="129">
        <f t="shared" si="37"/>
        <v>2.39</v>
      </c>
      <c r="EM146" s="129">
        <f t="shared" si="38"/>
        <v>2.12</v>
      </c>
      <c r="EN146" s="129">
        <f t="shared" si="39"/>
        <v>2.27</v>
      </c>
      <c r="EO146" s="129">
        <f t="shared" si="40"/>
        <v>1.74</v>
      </c>
      <c r="EP146" s="129">
        <f t="shared" si="41"/>
        <v>-0.2200000000000002</v>
      </c>
      <c r="EQ146" s="129">
        <f t="shared" si="42"/>
        <v>-1.17</v>
      </c>
      <c r="ER146" s="129">
        <f t="shared" si="43"/>
        <v>-1.4</v>
      </c>
      <c r="ES146" s="129">
        <f t="shared" si="44"/>
        <v>-0.43999999999999995</v>
      </c>
      <c r="ET146" s="129">
        <f t="shared" si="45"/>
        <v>-1.2199999999999998</v>
      </c>
      <c r="EU146" s="129">
        <f t="shared" si="46"/>
        <v>-0.97999999999999954</v>
      </c>
      <c r="EV146" s="129">
        <f t="shared" si="47"/>
        <v>-0.37999999999999989</v>
      </c>
      <c r="EW146" s="129">
        <f t="shared" si="48"/>
        <v>-0.83999999999999986</v>
      </c>
      <c r="EX146" s="129">
        <f t="shared" si="49"/>
        <v>-0.83999999999999986</v>
      </c>
      <c r="EY146" s="129">
        <f t="shared" si="50"/>
        <v>-0.35000000000000053</v>
      </c>
      <c r="EZ146" s="129">
        <f t="shared" si="51"/>
        <v>-0.27999999999999936</v>
      </c>
      <c r="FA146" s="170" t="s">
        <v>15</v>
      </c>
      <c r="FB146" s="170">
        <v>32</v>
      </c>
      <c r="FC146" s="166">
        <v>32</v>
      </c>
      <c r="FD146" s="166">
        <v>12</v>
      </c>
    </row>
    <row r="147" spans="1:160" s="185" customFormat="1" ht="14">
      <c r="A147" s="166" t="s">
        <v>905</v>
      </c>
      <c r="B147" s="166" t="s">
        <v>1666</v>
      </c>
      <c r="C147" s="166">
        <v>15</v>
      </c>
      <c r="D147" s="166">
        <v>4</v>
      </c>
      <c r="E147" s="166">
        <v>50462711</v>
      </c>
      <c r="F147" s="166" t="s">
        <v>91</v>
      </c>
      <c r="G147" s="167" t="s">
        <v>793</v>
      </c>
      <c r="H147" s="168" t="s">
        <v>95</v>
      </c>
      <c r="I147" s="167">
        <v>-2</v>
      </c>
      <c r="J147" s="166">
        <v>160</v>
      </c>
      <c r="K147" s="166">
        <v>47.5</v>
      </c>
      <c r="L147" s="166" t="s">
        <v>167</v>
      </c>
      <c r="M147" s="166"/>
      <c r="N147" s="166" t="s">
        <v>238</v>
      </c>
      <c r="O147" s="166" t="s">
        <v>279</v>
      </c>
      <c r="P147" s="169" t="s">
        <v>908</v>
      </c>
      <c r="Q147" s="169" t="s">
        <v>168</v>
      </c>
      <c r="R147" s="169"/>
      <c r="S147" s="169"/>
      <c r="T147" s="170" t="s">
        <v>6</v>
      </c>
      <c r="U147" s="170">
        <v>12</v>
      </c>
      <c r="V147" s="166">
        <v>11</v>
      </c>
      <c r="W147" s="166">
        <v>9</v>
      </c>
      <c r="X147" s="166" t="s">
        <v>909</v>
      </c>
      <c r="Y147" s="171"/>
      <c r="Z147" s="170" t="s">
        <v>81</v>
      </c>
      <c r="AA147" s="170">
        <v>32</v>
      </c>
      <c r="AB147" s="166">
        <v>25</v>
      </c>
      <c r="AC147" s="166">
        <v>21</v>
      </c>
      <c r="AD147" s="166"/>
      <c r="AE147" s="171" t="s">
        <v>209</v>
      </c>
      <c r="AF147" s="172" t="s">
        <v>526</v>
      </c>
      <c r="AG147" s="172">
        <v>49</v>
      </c>
      <c r="AH147" s="168">
        <v>31</v>
      </c>
      <c r="AI147" s="168">
        <v>17</v>
      </c>
      <c r="AJ147" s="168"/>
      <c r="AK147" s="173" t="s">
        <v>152</v>
      </c>
      <c r="AL147" s="166" t="s">
        <v>272</v>
      </c>
      <c r="AM147" s="166" t="s">
        <v>150</v>
      </c>
      <c r="AN147" s="166" t="s">
        <v>460</v>
      </c>
      <c r="AO147" s="166" t="s">
        <v>204</v>
      </c>
      <c r="AP147" s="166" t="s">
        <v>87</v>
      </c>
      <c r="AQ147" s="167"/>
      <c r="AR147" s="166" t="s">
        <v>89</v>
      </c>
      <c r="AS147" s="167"/>
      <c r="AT147" s="166" t="s">
        <v>93</v>
      </c>
      <c r="AU147" s="174" t="s">
        <v>910</v>
      </c>
      <c r="AV147" s="174">
        <v>2</v>
      </c>
      <c r="AW147" s="175">
        <v>3.72</v>
      </c>
      <c r="AX147" s="176">
        <v>3.41</v>
      </c>
      <c r="AY147" s="177">
        <v>1.93</v>
      </c>
      <c r="AZ147" s="176">
        <v>2.17</v>
      </c>
      <c r="BA147" s="177">
        <v>2.12</v>
      </c>
      <c r="BB147" s="175">
        <v>1.87</v>
      </c>
      <c r="BC147" s="177">
        <v>1.62</v>
      </c>
      <c r="BD147" s="175">
        <v>1.37</v>
      </c>
      <c r="BE147" s="176">
        <v>1.49</v>
      </c>
      <c r="BF147" s="177">
        <v>1.37</v>
      </c>
      <c r="BG147" s="177">
        <v>2.92</v>
      </c>
      <c r="BH147" s="177">
        <v>3.45</v>
      </c>
      <c r="BI147" s="177">
        <v>3.13</v>
      </c>
      <c r="BJ147" s="178">
        <v>2.5299999999999998</v>
      </c>
      <c r="BK147" s="179">
        <v>4.3600000000000003</v>
      </c>
      <c r="BL147" s="179">
        <v>5.97</v>
      </c>
      <c r="BM147" s="178">
        <v>7.24</v>
      </c>
      <c r="BN147" s="178">
        <v>10.34</v>
      </c>
      <c r="BO147" s="178">
        <v>3.71</v>
      </c>
      <c r="BP147" s="180">
        <v>2.34</v>
      </c>
      <c r="BQ147" s="181">
        <v>1.61</v>
      </c>
      <c r="BR147" s="181">
        <v>1.57</v>
      </c>
      <c r="BS147" s="181">
        <v>2.2400000000000002</v>
      </c>
      <c r="BT147" s="172">
        <v>2.86</v>
      </c>
      <c r="BU147" s="181">
        <v>3.36</v>
      </c>
      <c r="BV147" s="172">
        <v>3.13</v>
      </c>
      <c r="BW147" s="180">
        <v>3.5</v>
      </c>
      <c r="BX147" s="181">
        <v>3.23</v>
      </c>
      <c r="BY147" s="181">
        <v>2.62</v>
      </c>
      <c r="BZ147" s="181">
        <v>1.96</v>
      </c>
      <c r="CA147" s="179">
        <v>3.43</v>
      </c>
      <c r="CB147" s="178">
        <v>3.55</v>
      </c>
      <c r="CC147" s="179">
        <v>4.49</v>
      </c>
      <c r="CD147" s="179">
        <v>5.67</v>
      </c>
      <c r="CE147" s="178">
        <v>6.64</v>
      </c>
      <c r="CF147" s="178">
        <v>9.7200000000000006</v>
      </c>
      <c r="CG147" s="182">
        <v>26.61</v>
      </c>
      <c r="CH147" s="183">
        <v>28.92</v>
      </c>
      <c r="CI147" s="184">
        <v>31.89</v>
      </c>
      <c r="CJ147" s="183">
        <v>33.53</v>
      </c>
      <c r="CK147" s="184">
        <v>34.979999999999997</v>
      </c>
      <c r="CL147" s="182">
        <v>34.1</v>
      </c>
      <c r="CM147" s="184">
        <v>36.42</v>
      </c>
      <c r="CN147" s="182">
        <v>37.58</v>
      </c>
      <c r="CO147" s="183">
        <v>37.880000000000003</v>
      </c>
      <c r="CP147" s="184">
        <v>38.65</v>
      </c>
      <c r="CQ147" s="184">
        <v>38.11</v>
      </c>
      <c r="CR147" s="184">
        <v>39.26</v>
      </c>
      <c r="CS147" s="184">
        <v>41.12</v>
      </c>
      <c r="CT147" s="182">
        <v>43.34</v>
      </c>
      <c r="CU147" s="184">
        <v>44.24</v>
      </c>
      <c r="CV147" s="184">
        <v>45.59</v>
      </c>
      <c r="CW147" s="182">
        <v>44.85</v>
      </c>
      <c r="CX147" s="182">
        <v>38.35</v>
      </c>
      <c r="CY147" s="182">
        <v>26.86</v>
      </c>
      <c r="CZ147" s="183">
        <v>28.08</v>
      </c>
      <c r="DA147" s="184">
        <v>31.23</v>
      </c>
      <c r="DB147" s="184">
        <v>33.72</v>
      </c>
      <c r="DC147" s="184">
        <v>34.130000000000003</v>
      </c>
      <c r="DD147" s="182">
        <v>34.71</v>
      </c>
      <c r="DE147" s="184">
        <v>36.979999999999997</v>
      </c>
      <c r="DF147" s="182">
        <v>36.92</v>
      </c>
      <c r="DG147" s="183">
        <v>37.880000000000003</v>
      </c>
      <c r="DH147" s="184">
        <v>39.729999999999997</v>
      </c>
      <c r="DI147" s="184">
        <v>38.56</v>
      </c>
      <c r="DJ147" s="184">
        <v>40.590000000000003</v>
      </c>
      <c r="DK147" s="184">
        <v>41.49</v>
      </c>
      <c r="DL147" s="182">
        <v>43.45</v>
      </c>
      <c r="DM147" s="184">
        <v>44.35</v>
      </c>
      <c r="DN147" s="184">
        <v>44.03</v>
      </c>
      <c r="DO147" s="182">
        <v>43.29</v>
      </c>
      <c r="DP147" s="182">
        <v>38.57</v>
      </c>
      <c r="DQ147" s="182">
        <v>0</v>
      </c>
      <c r="DR147" s="184">
        <v>0</v>
      </c>
      <c r="DS147" s="184">
        <v>3</v>
      </c>
      <c r="DT147" s="184">
        <v>2</v>
      </c>
      <c r="DU147" s="184">
        <v>0</v>
      </c>
      <c r="DV147" s="184">
        <v>-1</v>
      </c>
      <c r="DW147" s="184">
        <v>-3</v>
      </c>
      <c r="DX147" s="184">
        <v>-2</v>
      </c>
      <c r="DY147" s="184">
        <v>0</v>
      </c>
      <c r="DZ147" s="184">
        <v>7</v>
      </c>
      <c r="EA147" s="184">
        <v>15</v>
      </c>
      <c r="EB147" s="184">
        <v>18</v>
      </c>
      <c r="EC147" s="184">
        <v>20</v>
      </c>
      <c r="ED147" s="184">
        <v>19</v>
      </c>
      <c r="EE147" s="184">
        <v>15</v>
      </c>
      <c r="EF147" s="184">
        <v>10</v>
      </c>
      <c r="EG147" s="184">
        <v>2</v>
      </c>
      <c r="EH147" s="184">
        <v>3</v>
      </c>
      <c r="EJ147" s="129">
        <f t="shared" si="35"/>
        <v>1.0000000000000231E-2</v>
      </c>
      <c r="EK147" s="129">
        <f t="shared" si="36"/>
        <v>1.0700000000000003</v>
      </c>
      <c r="EL147" s="129">
        <f t="shared" si="37"/>
        <v>0.31999999999999984</v>
      </c>
      <c r="EM147" s="129">
        <f t="shared" si="38"/>
        <v>0.59999999999999987</v>
      </c>
      <c r="EN147" s="129">
        <f t="shared" si="39"/>
        <v>-0.12000000000000011</v>
      </c>
      <c r="EO147" s="129">
        <f t="shared" si="40"/>
        <v>-0.98999999999999977</v>
      </c>
      <c r="EP147" s="129">
        <f t="shared" si="41"/>
        <v>-1.7399999999999998</v>
      </c>
      <c r="EQ147" s="129">
        <f t="shared" si="42"/>
        <v>-1.7599999999999998</v>
      </c>
      <c r="ER147" s="129">
        <f t="shared" si="43"/>
        <v>-2.0099999999999998</v>
      </c>
      <c r="ES147" s="129">
        <f t="shared" si="44"/>
        <v>-1.8599999999999999</v>
      </c>
      <c r="ET147" s="129">
        <f t="shared" si="45"/>
        <v>0.29999999999999982</v>
      </c>
      <c r="EU147" s="129">
        <f t="shared" si="46"/>
        <v>1.4900000000000002</v>
      </c>
      <c r="EV147" s="129">
        <f t="shared" si="47"/>
        <v>-0.30000000000000027</v>
      </c>
      <c r="EW147" s="129">
        <f t="shared" si="48"/>
        <v>-1.02</v>
      </c>
      <c r="EX147" s="129">
        <f t="shared" si="49"/>
        <v>-0.12999999999999989</v>
      </c>
      <c r="EY147" s="129">
        <f t="shared" si="50"/>
        <v>0.29999999999999982</v>
      </c>
      <c r="EZ147" s="129">
        <f t="shared" si="51"/>
        <v>0.60000000000000053</v>
      </c>
      <c r="FA147" s="170" t="s">
        <v>6</v>
      </c>
      <c r="FB147" s="170">
        <v>12</v>
      </c>
      <c r="FC147" s="166">
        <v>11</v>
      </c>
      <c r="FD147" s="166">
        <v>9</v>
      </c>
    </row>
    <row r="148" spans="1:160" s="185" customFormat="1" ht="14">
      <c r="A148" s="166" t="s">
        <v>866</v>
      </c>
      <c r="B148" s="166" t="s">
        <v>1666</v>
      </c>
      <c r="C148" s="166">
        <v>19</v>
      </c>
      <c r="D148" s="166">
        <v>0</v>
      </c>
      <c r="E148" s="166">
        <v>40000558</v>
      </c>
      <c r="F148" s="166" t="s">
        <v>91</v>
      </c>
      <c r="G148" s="167" t="s">
        <v>871</v>
      </c>
      <c r="H148" s="168" t="s">
        <v>95</v>
      </c>
      <c r="I148" s="167">
        <v>-5</v>
      </c>
      <c r="J148" s="166">
        <v>157.69999999999999</v>
      </c>
      <c r="K148" s="166">
        <v>49</v>
      </c>
      <c r="L148" s="166" t="s">
        <v>167</v>
      </c>
      <c r="M148" s="166"/>
      <c r="N148" s="166" t="s">
        <v>99</v>
      </c>
      <c r="O148" s="166" t="s">
        <v>279</v>
      </c>
      <c r="P148" s="169" t="s">
        <v>168</v>
      </c>
      <c r="Q148" s="169"/>
      <c r="R148" s="169"/>
      <c r="S148" s="169"/>
      <c r="T148" s="170" t="s">
        <v>17</v>
      </c>
      <c r="U148" s="170">
        <v>16</v>
      </c>
      <c r="V148" s="166">
        <v>10</v>
      </c>
      <c r="W148" s="166">
        <v>8</v>
      </c>
      <c r="X148" s="166" t="s">
        <v>280</v>
      </c>
      <c r="Y148" s="171"/>
      <c r="Z148" s="170" t="s">
        <v>101</v>
      </c>
      <c r="AA148" s="170">
        <v>32</v>
      </c>
      <c r="AB148" s="166">
        <v>25</v>
      </c>
      <c r="AC148" s="166">
        <v>22</v>
      </c>
      <c r="AD148" s="166"/>
      <c r="AE148" s="171" t="s">
        <v>242</v>
      </c>
      <c r="AF148" s="172" t="s">
        <v>116</v>
      </c>
      <c r="AG148" s="172">
        <v>48</v>
      </c>
      <c r="AH148" s="168">
        <v>32</v>
      </c>
      <c r="AI148" s="168">
        <v>22</v>
      </c>
      <c r="AJ148" s="168"/>
      <c r="AK148" s="173" t="s">
        <v>180</v>
      </c>
      <c r="AL148" s="166" t="s">
        <v>869</v>
      </c>
      <c r="AM148" s="166" t="s">
        <v>348</v>
      </c>
      <c r="AN148" s="166" t="s">
        <v>870</v>
      </c>
      <c r="AO148" s="166" t="s">
        <v>86</v>
      </c>
      <c r="AP148" s="166" t="s">
        <v>87</v>
      </c>
      <c r="AQ148" s="167"/>
      <c r="AR148" s="166" t="s">
        <v>89</v>
      </c>
      <c r="AS148" s="167"/>
      <c r="AT148" s="166" t="s">
        <v>93</v>
      </c>
      <c r="AU148" s="174" t="s">
        <v>872</v>
      </c>
      <c r="AV148" s="174">
        <v>2</v>
      </c>
      <c r="AW148" s="175">
        <v>4.3099999999999996</v>
      </c>
      <c r="AX148" s="176">
        <v>2.4</v>
      </c>
      <c r="AY148" s="177">
        <v>2.27</v>
      </c>
      <c r="AZ148" s="176">
        <v>1.78</v>
      </c>
      <c r="BA148" s="177">
        <v>1.37</v>
      </c>
      <c r="BB148" s="175">
        <v>1.62</v>
      </c>
      <c r="BC148" s="177">
        <v>0.87</v>
      </c>
      <c r="BD148" s="175">
        <v>1.25</v>
      </c>
      <c r="BE148" s="176">
        <v>0.37</v>
      </c>
      <c r="BF148" s="177">
        <v>2.14</v>
      </c>
      <c r="BG148" s="177">
        <v>3.23</v>
      </c>
      <c r="BH148" s="177">
        <v>4.0199999999999996</v>
      </c>
      <c r="BI148" s="177">
        <v>2.74</v>
      </c>
      <c r="BJ148" s="178">
        <v>3.42</v>
      </c>
      <c r="BK148" s="179">
        <v>3.76</v>
      </c>
      <c r="BL148" s="179">
        <v>5.21</v>
      </c>
      <c r="BM148" s="178">
        <v>11.55</v>
      </c>
      <c r="BN148" s="178">
        <v>17.38</v>
      </c>
      <c r="BO148" s="178">
        <v>4.68</v>
      </c>
      <c r="BP148" s="180">
        <v>2.3199999999999998</v>
      </c>
      <c r="BQ148" s="181">
        <v>0.45</v>
      </c>
      <c r="BR148" s="181">
        <v>0.51</v>
      </c>
      <c r="BS148" s="181">
        <v>1.24</v>
      </c>
      <c r="BT148" s="172">
        <v>0.75</v>
      </c>
      <c r="BU148" s="181">
        <v>0.51</v>
      </c>
      <c r="BV148" s="172">
        <v>0.88</v>
      </c>
      <c r="BW148" s="180">
        <v>1.69</v>
      </c>
      <c r="BX148" s="181">
        <v>2.61</v>
      </c>
      <c r="BY148" s="181">
        <v>3.48</v>
      </c>
      <c r="BZ148" s="181">
        <v>3.34</v>
      </c>
      <c r="CA148" s="179">
        <v>1.94</v>
      </c>
      <c r="CB148" s="178">
        <v>4.2</v>
      </c>
      <c r="CC148" s="179">
        <v>4.8499999999999996</v>
      </c>
      <c r="CD148" s="179">
        <v>7.41</v>
      </c>
      <c r="CE148" s="178">
        <v>10.210000000000001</v>
      </c>
      <c r="CF148" s="178">
        <v>16.5</v>
      </c>
      <c r="CG148" s="182">
        <v>26.09</v>
      </c>
      <c r="CH148" s="183">
        <v>31.87</v>
      </c>
      <c r="CI148" s="184">
        <v>33.08</v>
      </c>
      <c r="CJ148" s="183">
        <v>35.82</v>
      </c>
      <c r="CK148" s="184">
        <v>37.07</v>
      </c>
      <c r="CL148" s="182">
        <v>37.65</v>
      </c>
      <c r="CM148" s="184">
        <v>37.33</v>
      </c>
      <c r="CN148" s="182">
        <v>38.83</v>
      </c>
      <c r="CO148" s="183">
        <v>38.79</v>
      </c>
      <c r="CP148" s="184">
        <v>39.35</v>
      </c>
      <c r="CQ148" s="184">
        <v>39.25</v>
      </c>
      <c r="CR148" s="184">
        <v>41.3</v>
      </c>
      <c r="CS148" s="184">
        <v>46.93</v>
      </c>
      <c r="CT148" s="182">
        <v>44.77</v>
      </c>
      <c r="CU148" s="184">
        <v>47.58</v>
      </c>
      <c r="CV148" s="184">
        <v>44.15</v>
      </c>
      <c r="CW148" s="182">
        <v>40.07</v>
      </c>
      <c r="CX148" s="182">
        <v>38.21</v>
      </c>
      <c r="CY148" s="182">
        <v>25.94</v>
      </c>
      <c r="CZ148" s="183">
        <v>31.62</v>
      </c>
      <c r="DA148" s="184">
        <v>33.5</v>
      </c>
      <c r="DB148" s="184">
        <v>35.979999999999997</v>
      </c>
      <c r="DC148" s="184">
        <v>36.19</v>
      </c>
      <c r="DD148" s="182">
        <v>37.54</v>
      </c>
      <c r="DE148" s="184">
        <v>37.270000000000003</v>
      </c>
      <c r="DF148" s="182">
        <v>38.71</v>
      </c>
      <c r="DG148" s="183">
        <v>38.08</v>
      </c>
      <c r="DH148" s="184">
        <v>39.06</v>
      </c>
      <c r="DI148" s="184">
        <v>39.6</v>
      </c>
      <c r="DJ148" s="184">
        <v>41.62</v>
      </c>
      <c r="DK148" s="184">
        <v>46.05</v>
      </c>
      <c r="DL148" s="182">
        <v>43.38</v>
      </c>
      <c r="DM148" s="184">
        <v>47.37</v>
      </c>
      <c r="DN148" s="184">
        <v>44.39</v>
      </c>
      <c r="DO148" s="182">
        <v>40.18</v>
      </c>
      <c r="DP148" s="182">
        <v>38.08</v>
      </c>
      <c r="DQ148" s="182">
        <v>0</v>
      </c>
      <c r="DR148" s="184">
        <v>0</v>
      </c>
      <c r="DS148" s="184">
        <v>2</v>
      </c>
      <c r="DT148" s="184">
        <v>2</v>
      </c>
      <c r="DU148" s="184">
        <v>3</v>
      </c>
      <c r="DV148" s="184">
        <v>0</v>
      </c>
      <c r="DW148" s="184">
        <v>-2</v>
      </c>
      <c r="DX148" s="184">
        <v>-5</v>
      </c>
      <c r="DY148" s="184">
        <v>-5</v>
      </c>
      <c r="DZ148" s="184">
        <v>0</v>
      </c>
      <c r="EA148" s="184">
        <v>6</v>
      </c>
      <c r="EB148" s="184">
        <v>14</v>
      </c>
      <c r="EC148" s="184">
        <v>18</v>
      </c>
      <c r="ED148" s="184">
        <v>16</v>
      </c>
      <c r="EE148" s="184">
        <v>15</v>
      </c>
      <c r="EF148" s="184">
        <v>8</v>
      </c>
      <c r="EG148" s="184">
        <v>2</v>
      </c>
      <c r="EH148" s="184">
        <v>2</v>
      </c>
      <c r="EJ148" s="129">
        <f t="shared" si="35"/>
        <v>-0.37000000000000011</v>
      </c>
      <c r="EK148" s="129">
        <f t="shared" si="36"/>
        <v>8.0000000000000071E-2</v>
      </c>
      <c r="EL148" s="129">
        <f t="shared" si="37"/>
        <v>1.82</v>
      </c>
      <c r="EM148" s="129">
        <f t="shared" si="38"/>
        <v>1.27</v>
      </c>
      <c r="EN148" s="129">
        <f t="shared" si="39"/>
        <v>0.13000000000000012</v>
      </c>
      <c r="EO148" s="129">
        <f t="shared" si="40"/>
        <v>0.87000000000000011</v>
      </c>
      <c r="EP148" s="129">
        <f t="shared" si="41"/>
        <v>0.36</v>
      </c>
      <c r="EQ148" s="129">
        <f t="shared" si="42"/>
        <v>0.37</v>
      </c>
      <c r="ER148" s="129">
        <f t="shared" si="43"/>
        <v>-1.3199999999999998</v>
      </c>
      <c r="ES148" s="129">
        <f t="shared" si="44"/>
        <v>-0.46999999999999975</v>
      </c>
      <c r="ET148" s="129">
        <f t="shared" si="45"/>
        <v>-0.25</v>
      </c>
      <c r="EU148" s="129">
        <f t="shared" si="46"/>
        <v>0.67999999999999972</v>
      </c>
      <c r="EV148" s="129">
        <f t="shared" si="47"/>
        <v>0.80000000000000027</v>
      </c>
      <c r="EW148" s="129">
        <f t="shared" si="48"/>
        <v>-0.78000000000000025</v>
      </c>
      <c r="EX148" s="129">
        <f t="shared" si="49"/>
        <v>-1.0899999999999999</v>
      </c>
      <c r="EY148" s="129">
        <f t="shared" si="50"/>
        <v>-2.2000000000000002</v>
      </c>
      <c r="EZ148" s="129">
        <f t="shared" si="51"/>
        <v>1.3399999999999999</v>
      </c>
      <c r="FA148" s="170" t="s">
        <v>17</v>
      </c>
      <c r="FB148" s="170">
        <v>16</v>
      </c>
      <c r="FC148" s="166">
        <v>10</v>
      </c>
      <c r="FD148" s="166">
        <v>8</v>
      </c>
    </row>
    <row r="149" spans="1:160" s="185" customFormat="1" ht="14">
      <c r="A149" s="166" t="s">
        <v>698</v>
      </c>
      <c r="B149" s="166" t="s">
        <v>1666</v>
      </c>
      <c r="C149" s="166">
        <v>27</v>
      </c>
      <c r="D149" s="166">
        <v>7</v>
      </c>
      <c r="E149" s="166">
        <v>49619959</v>
      </c>
      <c r="F149" s="166" t="s">
        <v>91</v>
      </c>
      <c r="G149" s="167" t="s">
        <v>705</v>
      </c>
      <c r="H149" s="168" t="s">
        <v>95</v>
      </c>
      <c r="I149" s="167">
        <v>-6</v>
      </c>
      <c r="J149" s="166">
        <v>160.80000000000001</v>
      </c>
      <c r="K149" s="166">
        <v>46</v>
      </c>
      <c r="L149" s="166" t="s">
        <v>167</v>
      </c>
      <c r="M149" s="166"/>
      <c r="N149" s="166" t="s">
        <v>158</v>
      </c>
      <c r="O149" s="166" t="s">
        <v>201</v>
      </c>
      <c r="P149" s="169"/>
      <c r="Q149" s="169"/>
      <c r="R149" s="169"/>
      <c r="S149" s="169"/>
      <c r="T149" s="192"/>
      <c r="U149" s="192"/>
      <c r="X149" s="166" t="s">
        <v>702</v>
      </c>
      <c r="Y149" s="193"/>
      <c r="Z149" s="170" t="s">
        <v>701</v>
      </c>
      <c r="AA149" s="170">
        <v>31</v>
      </c>
      <c r="AB149" s="166">
        <v>27</v>
      </c>
      <c r="AC149" s="166">
        <v>28</v>
      </c>
      <c r="AE149" s="171" t="s">
        <v>703</v>
      </c>
      <c r="AF149" s="172" t="s">
        <v>704</v>
      </c>
      <c r="AG149" s="172">
        <v>50</v>
      </c>
      <c r="AH149" s="168">
        <v>45</v>
      </c>
      <c r="AI149" s="168">
        <v>21</v>
      </c>
      <c r="AJ149" s="168"/>
      <c r="AK149" s="173" t="s">
        <v>90</v>
      </c>
      <c r="AL149" s="166" t="s">
        <v>311</v>
      </c>
      <c r="AM149" s="166" t="s">
        <v>150</v>
      </c>
      <c r="AN149" s="166" t="s">
        <v>257</v>
      </c>
      <c r="AO149" s="166" t="s">
        <v>519</v>
      </c>
      <c r="AP149" s="166" t="s">
        <v>87</v>
      </c>
      <c r="AQ149" s="167" t="s">
        <v>197</v>
      </c>
      <c r="AR149" s="166" t="s">
        <v>89</v>
      </c>
      <c r="AS149" s="167" t="s">
        <v>131</v>
      </c>
      <c r="AT149" s="166" t="s">
        <v>93</v>
      </c>
      <c r="AU149" s="174" t="s">
        <v>679</v>
      </c>
      <c r="AV149" s="174">
        <v>2</v>
      </c>
      <c r="AW149" s="175">
        <v>4.22</v>
      </c>
      <c r="AX149" s="176">
        <v>3.78</v>
      </c>
      <c r="AY149" s="177">
        <v>3.22</v>
      </c>
      <c r="AZ149" s="176">
        <v>2.39</v>
      </c>
      <c r="BA149" s="177">
        <v>2.62</v>
      </c>
      <c r="BB149" s="175">
        <v>2.92</v>
      </c>
      <c r="BC149" s="177">
        <v>2.92</v>
      </c>
      <c r="BD149" s="175">
        <v>2.91</v>
      </c>
      <c r="BE149" s="176">
        <v>3</v>
      </c>
      <c r="BF149" s="177">
        <v>2.29</v>
      </c>
      <c r="BG149" s="177">
        <v>3.45</v>
      </c>
      <c r="BH149" s="177">
        <v>3.65</v>
      </c>
      <c r="BI149" s="177">
        <v>3.11</v>
      </c>
      <c r="BJ149" s="178">
        <v>3.58</v>
      </c>
      <c r="BK149" s="179">
        <v>4.16</v>
      </c>
      <c r="BL149" s="179">
        <v>6.17</v>
      </c>
      <c r="BM149" s="178">
        <v>8.2100000000000009</v>
      </c>
      <c r="BN149" s="178">
        <v>15.17</v>
      </c>
      <c r="BO149" s="178">
        <v>4.67</v>
      </c>
      <c r="BP149" s="180">
        <v>2.4700000000000002</v>
      </c>
      <c r="BQ149" s="181">
        <v>0.51</v>
      </c>
      <c r="BR149" s="181">
        <v>0</v>
      </c>
      <c r="BS149" s="181">
        <v>1.06</v>
      </c>
      <c r="BT149" s="172">
        <v>1.81</v>
      </c>
      <c r="BU149" s="181">
        <v>1.42</v>
      </c>
      <c r="BV149" s="172">
        <v>1.06</v>
      </c>
      <c r="BW149" s="180">
        <v>2.88</v>
      </c>
      <c r="BX149" s="181">
        <v>3.3</v>
      </c>
      <c r="BY149" s="181">
        <v>3.93</v>
      </c>
      <c r="BZ149" s="181">
        <v>4.79</v>
      </c>
      <c r="CA149" s="179">
        <v>3.11</v>
      </c>
      <c r="CB149" s="178">
        <v>3.27</v>
      </c>
      <c r="CC149" s="179">
        <v>4.96</v>
      </c>
      <c r="CD149" s="179">
        <v>6.91</v>
      </c>
      <c r="CE149" s="178">
        <v>9.74</v>
      </c>
      <c r="CF149" s="178">
        <v>15.49</v>
      </c>
      <c r="CG149" s="182">
        <v>27.33</v>
      </c>
      <c r="CH149" s="183">
        <v>30.06</v>
      </c>
      <c r="CI149" s="184">
        <v>33.020000000000003</v>
      </c>
      <c r="CJ149" s="183">
        <v>35.630000000000003</v>
      </c>
      <c r="CK149" s="184">
        <v>35.96</v>
      </c>
      <c r="CL149" s="182">
        <v>37.229999999999997</v>
      </c>
      <c r="CM149" s="184">
        <v>38.200000000000003</v>
      </c>
      <c r="CN149" s="182">
        <v>38.56</v>
      </c>
      <c r="CO149" s="183">
        <v>36.18</v>
      </c>
      <c r="CP149" s="184">
        <v>36.200000000000003</v>
      </c>
      <c r="CQ149" s="184">
        <v>39.479999999999997</v>
      </c>
      <c r="CR149" s="184">
        <v>39.590000000000003</v>
      </c>
      <c r="CS149" s="184">
        <v>44.73</v>
      </c>
      <c r="CT149" s="182">
        <v>44.97</v>
      </c>
      <c r="CU149" s="184">
        <v>45.41</v>
      </c>
      <c r="CV149" s="184">
        <v>47.33</v>
      </c>
      <c r="CW149" s="182">
        <v>45.88</v>
      </c>
      <c r="CX149" s="182">
        <v>42.44</v>
      </c>
      <c r="CY149" s="182">
        <v>26.34</v>
      </c>
      <c r="CZ149" s="183">
        <v>30.31</v>
      </c>
      <c r="DA149" s="184">
        <v>32.54</v>
      </c>
      <c r="DB149" s="184">
        <v>36.840000000000003</v>
      </c>
      <c r="DC149" s="184">
        <v>36.380000000000003</v>
      </c>
      <c r="DD149" s="182">
        <v>37.880000000000003</v>
      </c>
      <c r="DE149" s="184">
        <v>38.71</v>
      </c>
      <c r="DF149" s="182">
        <v>39.28</v>
      </c>
      <c r="DG149" s="183">
        <v>36.03</v>
      </c>
      <c r="DH149" s="184">
        <v>37.130000000000003</v>
      </c>
      <c r="DI149" s="184">
        <v>39.93</v>
      </c>
      <c r="DJ149" s="184">
        <v>40.01</v>
      </c>
      <c r="DK149" s="184">
        <v>44.2</v>
      </c>
      <c r="DL149" s="182">
        <v>47.44</v>
      </c>
      <c r="DM149" s="184">
        <v>46.24</v>
      </c>
      <c r="DN149" s="184">
        <v>47.56</v>
      </c>
      <c r="DO149" s="182">
        <v>45.27</v>
      </c>
      <c r="DP149" s="182">
        <v>41.27</v>
      </c>
      <c r="DQ149" s="182">
        <v>-3</v>
      </c>
      <c r="DR149" s="184">
        <v>-2</v>
      </c>
      <c r="DS149" s="184">
        <v>1</v>
      </c>
      <c r="DT149" s="184">
        <v>6</v>
      </c>
      <c r="DU149" s="184">
        <v>3</v>
      </c>
      <c r="DV149" s="184">
        <v>0</v>
      </c>
      <c r="DW149" s="184">
        <v>-2</v>
      </c>
      <c r="DX149" s="184">
        <v>-6</v>
      </c>
      <c r="DY149" s="184">
        <v>-11</v>
      </c>
      <c r="DZ149" s="184">
        <v>-18</v>
      </c>
      <c r="EA149" s="184">
        <v>-22</v>
      </c>
      <c r="EB149" s="184">
        <v>-25</v>
      </c>
      <c r="EC149" s="184">
        <v>-16</v>
      </c>
      <c r="ED149" s="184">
        <v>-9</v>
      </c>
      <c r="EE149" s="184">
        <v>-2</v>
      </c>
      <c r="EF149" s="184">
        <v>6</v>
      </c>
      <c r="EG149" s="184">
        <v>3</v>
      </c>
      <c r="EH149" s="184">
        <v>5</v>
      </c>
      <c r="EJ149" s="129">
        <f t="shared" si="35"/>
        <v>-0.45000000000000018</v>
      </c>
      <c r="EK149" s="129">
        <f t="shared" si="36"/>
        <v>1.3099999999999996</v>
      </c>
      <c r="EL149" s="129">
        <f t="shared" si="37"/>
        <v>2.71</v>
      </c>
      <c r="EM149" s="129">
        <f t="shared" si="38"/>
        <v>2.39</v>
      </c>
      <c r="EN149" s="129">
        <f t="shared" si="39"/>
        <v>1.56</v>
      </c>
      <c r="EO149" s="129">
        <f t="shared" si="40"/>
        <v>1.1099999999999999</v>
      </c>
      <c r="EP149" s="129">
        <f t="shared" si="41"/>
        <v>1.5</v>
      </c>
      <c r="EQ149" s="129">
        <f t="shared" si="42"/>
        <v>1.85</v>
      </c>
      <c r="ER149" s="129">
        <f t="shared" si="43"/>
        <v>0.12000000000000011</v>
      </c>
      <c r="ES149" s="129">
        <f t="shared" si="44"/>
        <v>-1.0099999999999998</v>
      </c>
      <c r="ET149" s="129">
        <f t="shared" si="45"/>
        <v>-0.48</v>
      </c>
      <c r="EU149" s="129">
        <f t="shared" si="46"/>
        <v>-1.1400000000000001</v>
      </c>
      <c r="EV149" s="129">
        <f t="shared" si="47"/>
        <v>0</v>
      </c>
      <c r="EW149" s="129">
        <f t="shared" si="48"/>
        <v>0.31000000000000005</v>
      </c>
      <c r="EX149" s="129">
        <f t="shared" si="49"/>
        <v>-0.79999999999999982</v>
      </c>
      <c r="EY149" s="129">
        <f t="shared" si="50"/>
        <v>-0.74000000000000021</v>
      </c>
      <c r="EZ149" s="129">
        <f t="shared" si="51"/>
        <v>-1.5299999999999994</v>
      </c>
      <c r="FA149" s="192"/>
      <c r="FB149" s="192"/>
    </row>
    <row r="150" spans="1:160" s="154" customFormat="1" ht="14">
      <c r="A150" s="137" t="s">
        <v>1504</v>
      </c>
      <c r="B150" s="137" t="s">
        <v>1666</v>
      </c>
      <c r="C150" s="137">
        <v>23</v>
      </c>
      <c r="D150" s="137">
        <v>0</v>
      </c>
      <c r="E150" s="137">
        <v>46316244</v>
      </c>
      <c r="F150" s="137" t="s">
        <v>91</v>
      </c>
      <c r="G150" s="138" t="s">
        <v>1506</v>
      </c>
      <c r="H150" s="139"/>
      <c r="I150" s="138"/>
      <c r="J150" s="137">
        <v>167.2</v>
      </c>
      <c r="K150" s="137">
        <v>55.6</v>
      </c>
      <c r="L150" s="137" t="s">
        <v>167</v>
      </c>
      <c r="M150" s="137"/>
      <c r="N150" s="137" t="s">
        <v>147</v>
      </c>
      <c r="O150" s="137" t="s">
        <v>259</v>
      </c>
      <c r="P150" s="140" t="s">
        <v>168</v>
      </c>
      <c r="Q150" s="140"/>
      <c r="R150" s="140"/>
      <c r="S150" s="140"/>
      <c r="T150" s="137" t="s">
        <v>17</v>
      </c>
      <c r="U150" s="137">
        <v>33</v>
      </c>
      <c r="V150" s="137">
        <v>26</v>
      </c>
      <c r="W150" s="137">
        <v>25</v>
      </c>
      <c r="X150" s="137" t="s">
        <v>1505</v>
      </c>
      <c r="Y150" s="141"/>
      <c r="Z150" s="142" t="s">
        <v>318</v>
      </c>
      <c r="AA150" s="142">
        <v>52</v>
      </c>
      <c r="AB150" s="137">
        <v>38</v>
      </c>
      <c r="AC150" s="137">
        <v>36</v>
      </c>
      <c r="AD150" s="137"/>
      <c r="AE150" s="137" t="s">
        <v>242</v>
      </c>
      <c r="AF150" s="142" t="s">
        <v>261</v>
      </c>
      <c r="AG150" s="142">
        <v>16</v>
      </c>
      <c r="AH150" s="137">
        <v>14</v>
      </c>
      <c r="AI150" s="137">
        <v>9</v>
      </c>
      <c r="AJ150" s="137"/>
      <c r="AK150" s="141"/>
      <c r="AL150" s="137" t="s">
        <v>239</v>
      </c>
      <c r="AM150" s="137" t="s">
        <v>262</v>
      </c>
      <c r="AN150" s="137" t="s">
        <v>812</v>
      </c>
      <c r="AO150" s="137" t="s">
        <v>359</v>
      </c>
      <c r="AP150" s="137" t="s">
        <v>87</v>
      </c>
      <c r="AQ150" s="138"/>
      <c r="AR150" s="137" t="s">
        <v>89</v>
      </c>
      <c r="AS150" s="138"/>
      <c r="AT150" s="137" t="s">
        <v>93</v>
      </c>
      <c r="AU150" s="139" t="s">
        <v>462</v>
      </c>
      <c r="AV150" s="174">
        <v>2</v>
      </c>
      <c r="AW150" s="143">
        <v>3.61</v>
      </c>
      <c r="AX150" s="144">
        <v>2.36</v>
      </c>
      <c r="AY150" s="145">
        <v>2.2000000000000002</v>
      </c>
      <c r="AZ150" s="144">
        <v>1.49</v>
      </c>
      <c r="BA150" s="145">
        <v>1.88</v>
      </c>
      <c r="BB150" s="143">
        <v>1.66</v>
      </c>
      <c r="BC150" s="145">
        <v>0.79</v>
      </c>
      <c r="BD150" s="143">
        <v>0.51</v>
      </c>
      <c r="BE150" s="144">
        <v>1.67</v>
      </c>
      <c r="BF150" s="145">
        <v>2.72</v>
      </c>
      <c r="BG150" s="145">
        <v>5.89</v>
      </c>
      <c r="BH150" s="145">
        <v>5.54</v>
      </c>
      <c r="BI150" s="145">
        <v>1.81</v>
      </c>
      <c r="BJ150" s="146">
        <v>4.0599999999999996</v>
      </c>
      <c r="BK150" s="147">
        <v>5.01</v>
      </c>
      <c r="BL150" s="147">
        <v>8.3699999999999992</v>
      </c>
      <c r="BM150" s="146">
        <v>11.92</v>
      </c>
      <c r="BN150" s="146">
        <v>16.18</v>
      </c>
      <c r="BO150" s="146">
        <v>3.62</v>
      </c>
      <c r="BP150" s="148">
        <v>1.67</v>
      </c>
      <c r="BQ150" s="149">
        <v>0.56000000000000005</v>
      </c>
      <c r="BR150" s="149">
        <v>0</v>
      </c>
      <c r="BS150" s="149">
        <v>1.1200000000000001</v>
      </c>
      <c r="BT150" s="150">
        <v>2.02</v>
      </c>
      <c r="BU150" s="149">
        <v>1.69</v>
      </c>
      <c r="BV150" s="150">
        <v>1.39</v>
      </c>
      <c r="BW150" s="148">
        <v>2.84</v>
      </c>
      <c r="BX150" s="149">
        <v>3.28</v>
      </c>
      <c r="BY150" s="149">
        <v>5.56</v>
      </c>
      <c r="BZ150" s="149">
        <v>4.1900000000000004</v>
      </c>
      <c r="CA150" s="147">
        <v>3.9</v>
      </c>
      <c r="CB150" s="146">
        <v>3.46</v>
      </c>
      <c r="CC150" s="147">
        <v>4.01</v>
      </c>
      <c r="CD150" s="147">
        <v>7.31</v>
      </c>
      <c r="CE150" s="146">
        <v>10.54</v>
      </c>
      <c r="CF150" s="146">
        <v>18.36</v>
      </c>
      <c r="CG150" s="151">
        <v>26.44</v>
      </c>
      <c r="CH150" s="152">
        <v>30.01</v>
      </c>
      <c r="CI150" s="153">
        <v>34.74</v>
      </c>
      <c r="CJ150" s="152">
        <v>36.840000000000003</v>
      </c>
      <c r="CK150" s="153">
        <v>37.68</v>
      </c>
      <c r="CL150" s="151">
        <v>38.44</v>
      </c>
      <c r="CM150" s="153">
        <v>38.590000000000003</v>
      </c>
      <c r="CN150" s="151">
        <v>40.03</v>
      </c>
      <c r="CO150" s="152">
        <v>41.86</v>
      </c>
      <c r="CP150" s="153">
        <v>41.22</v>
      </c>
      <c r="CQ150" s="153">
        <v>40.74</v>
      </c>
      <c r="CR150" s="153">
        <v>42.18</v>
      </c>
      <c r="CS150" s="153">
        <v>44.82</v>
      </c>
      <c r="CT150" s="151">
        <v>45.49</v>
      </c>
      <c r="CU150" s="153">
        <v>45.42</v>
      </c>
      <c r="CV150" s="153">
        <v>43.62</v>
      </c>
      <c r="CW150" s="151">
        <v>43.39</v>
      </c>
      <c r="CX150" s="151">
        <v>40.39</v>
      </c>
      <c r="CY150" s="151">
        <v>26.46</v>
      </c>
      <c r="CZ150" s="152">
        <v>29.62</v>
      </c>
      <c r="DA150" s="153">
        <v>34.619999999999997</v>
      </c>
      <c r="DB150" s="153">
        <v>36.700000000000003</v>
      </c>
      <c r="DC150" s="153">
        <v>37.840000000000003</v>
      </c>
      <c r="DD150" s="151">
        <v>37.520000000000003</v>
      </c>
      <c r="DE150" s="153">
        <v>38.82</v>
      </c>
      <c r="DF150" s="151">
        <v>40.369999999999997</v>
      </c>
      <c r="DG150" s="152">
        <v>41.27</v>
      </c>
      <c r="DH150" s="153">
        <v>40.15</v>
      </c>
      <c r="DI150" s="153">
        <v>40.090000000000003</v>
      </c>
      <c r="DJ150" s="153">
        <v>41.86</v>
      </c>
      <c r="DK150" s="153">
        <v>44.87</v>
      </c>
      <c r="DL150" s="151">
        <v>46.32</v>
      </c>
      <c r="DM150" s="153">
        <v>45.28</v>
      </c>
      <c r="DN150" s="153">
        <v>43.68</v>
      </c>
      <c r="DO150" s="151">
        <v>43.34</v>
      </c>
      <c r="DP150" s="151">
        <v>39.39</v>
      </c>
      <c r="DQ150" s="151">
        <v>0</v>
      </c>
      <c r="DR150" s="153">
        <v>1</v>
      </c>
      <c r="DS150" s="153">
        <v>2</v>
      </c>
      <c r="DT150" s="153">
        <v>-1</v>
      </c>
      <c r="DU150" s="153">
        <v>-5</v>
      </c>
      <c r="DV150" s="153">
        <v>-11</v>
      </c>
      <c r="DW150" s="153">
        <v>-18</v>
      </c>
      <c r="DX150" s="153">
        <v>-20</v>
      </c>
      <c r="DY150" s="153">
        <v>-21</v>
      </c>
      <c r="DZ150" s="153">
        <v>-19</v>
      </c>
      <c r="EA150" s="153">
        <v>-15</v>
      </c>
      <c r="EB150" s="153">
        <v>-11</v>
      </c>
      <c r="EC150" s="153">
        <v>-6</v>
      </c>
      <c r="ED150" s="153">
        <v>-4</v>
      </c>
      <c r="EE150" s="153">
        <v>-2</v>
      </c>
      <c r="EF150" s="153">
        <v>0</v>
      </c>
      <c r="EG150" s="153">
        <v>0</v>
      </c>
      <c r="EH150" s="153">
        <v>0</v>
      </c>
      <c r="EJ150" s="129">
        <f t="shared" si="35"/>
        <v>-1.0000000000000231E-2</v>
      </c>
      <c r="EK150" s="129">
        <f t="shared" si="36"/>
        <v>0.69</v>
      </c>
      <c r="EL150" s="129">
        <f t="shared" si="37"/>
        <v>1.6400000000000001</v>
      </c>
      <c r="EM150" s="129">
        <f t="shared" si="38"/>
        <v>1.49</v>
      </c>
      <c r="EN150" s="129">
        <f t="shared" si="39"/>
        <v>0.75999999999999979</v>
      </c>
      <c r="EO150" s="129">
        <f t="shared" si="40"/>
        <v>-0.3600000000000001</v>
      </c>
      <c r="EP150" s="129">
        <f t="shared" si="41"/>
        <v>-0.89999999999999991</v>
      </c>
      <c r="EQ150" s="129">
        <f t="shared" si="42"/>
        <v>-0.87999999999999989</v>
      </c>
      <c r="ER150" s="129">
        <f t="shared" si="43"/>
        <v>-1.17</v>
      </c>
      <c r="ES150" s="129">
        <f t="shared" si="44"/>
        <v>-0.55999999999999961</v>
      </c>
      <c r="ET150" s="129">
        <f t="shared" si="45"/>
        <v>0.33000000000000007</v>
      </c>
      <c r="EU150" s="129">
        <f t="shared" si="46"/>
        <v>1.3499999999999996</v>
      </c>
      <c r="EV150" s="129">
        <f t="shared" si="47"/>
        <v>-2.09</v>
      </c>
      <c r="EW150" s="129">
        <f t="shared" si="48"/>
        <v>0.59999999999999964</v>
      </c>
      <c r="EX150" s="129">
        <f t="shared" si="49"/>
        <v>1</v>
      </c>
      <c r="EY150" s="129">
        <f t="shared" si="50"/>
        <v>1.0599999999999996</v>
      </c>
      <c r="EZ150" s="129">
        <f t="shared" si="51"/>
        <v>1.3800000000000008</v>
      </c>
      <c r="FA150" s="137" t="s">
        <v>17</v>
      </c>
      <c r="FB150" s="137">
        <v>33</v>
      </c>
      <c r="FC150" s="137">
        <v>26</v>
      </c>
      <c r="FD150" s="137">
        <v>25</v>
      </c>
    </row>
    <row r="151" spans="1:160" s="154" customFormat="1" ht="14">
      <c r="A151" s="137" t="s">
        <v>980</v>
      </c>
      <c r="B151" s="137" t="s">
        <v>1666</v>
      </c>
      <c r="C151" s="137">
        <v>17</v>
      </c>
      <c r="D151" s="137">
        <v>10</v>
      </c>
      <c r="E151" s="137">
        <v>51216771</v>
      </c>
      <c r="F151" s="137" t="s">
        <v>91</v>
      </c>
      <c r="G151" s="138" t="s">
        <v>782</v>
      </c>
      <c r="H151" s="139"/>
      <c r="I151" s="138"/>
      <c r="J151" s="137">
        <v>162.80000000000001</v>
      </c>
      <c r="K151" s="137">
        <v>56.9</v>
      </c>
      <c r="L151" s="137" t="s">
        <v>167</v>
      </c>
      <c r="M151" s="137"/>
      <c r="N151" s="137" t="s">
        <v>158</v>
      </c>
      <c r="O151" s="137" t="s">
        <v>259</v>
      </c>
      <c r="P151" s="140"/>
      <c r="Q151" s="140"/>
      <c r="R151" s="140"/>
      <c r="S151" s="140"/>
      <c r="T151" s="137" t="s">
        <v>17</v>
      </c>
      <c r="U151" s="137">
        <v>33</v>
      </c>
      <c r="V151" s="137">
        <v>30</v>
      </c>
      <c r="W151" s="137">
        <v>25</v>
      </c>
      <c r="X151" s="137" t="s">
        <v>984</v>
      </c>
      <c r="Y151" s="137"/>
      <c r="Z151" s="142" t="s">
        <v>676</v>
      </c>
      <c r="AA151" s="142">
        <v>57</v>
      </c>
      <c r="AB151" s="137">
        <v>42</v>
      </c>
      <c r="AC151" s="137">
        <v>32</v>
      </c>
      <c r="AD151" s="137"/>
      <c r="AE151" s="141" t="s">
        <v>176</v>
      </c>
      <c r="AF151" s="142" t="s">
        <v>985</v>
      </c>
      <c r="AG151" s="142">
        <v>27</v>
      </c>
      <c r="AH151" s="137">
        <v>17</v>
      </c>
      <c r="AI151" s="137">
        <v>15</v>
      </c>
      <c r="AJ151" s="137"/>
      <c r="AK151" s="141"/>
      <c r="AL151" s="137" t="s">
        <v>272</v>
      </c>
      <c r="AM151" s="137" t="s">
        <v>288</v>
      </c>
      <c r="AN151" s="137" t="s">
        <v>342</v>
      </c>
      <c r="AO151" s="137" t="s">
        <v>953</v>
      </c>
      <c r="AP151" s="137" t="s">
        <v>87</v>
      </c>
      <c r="AQ151" s="138"/>
      <c r="AR151" s="137" t="s">
        <v>89</v>
      </c>
      <c r="AS151" s="138"/>
      <c r="AT151" s="137" t="s">
        <v>855</v>
      </c>
      <c r="AU151" s="139" t="s">
        <v>986</v>
      </c>
      <c r="AV151" s="174">
        <v>2</v>
      </c>
      <c r="AW151" s="143">
        <v>3.73</v>
      </c>
      <c r="AX151" s="144">
        <v>2.36</v>
      </c>
      <c r="AY151" s="145">
        <v>2.61</v>
      </c>
      <c r="AZ151" s="144">
        <v>2.11</v>
      </c>
      <c r="BA151" s="145">
        <v>1.25</v>
      </c>
      <c r="BB151" s="143">
        <v>1.69</v>
      </c>
      <c r="BC151" s="145">
        <v>2.17</v>
      </c>
      <c r="BD151" s="143">
        <v>1.51</v>
      </c>
      <c r="BE151" s="144">
        <v>2.75</v>
      </c>
      <c r="BF151" s="145">
        <v>4.5</v>
      </c>
      <c r="BG151" s="145">
        <v>8.86</v>
      </c>
      <c r="BH151" s="145">
        <v>6.21</v>
      </c>
      <c r="BI151" s="145">
        <v>2.39</v>
      </c>
      <c r="BJ151" s="146">
        <v>2.39</v>
      </c>
      <c r="BK151" s="147">
        <v>4.58</v>
      </c>
      <c r="BL151" s="147">
        <v>6.09</v>
      </c>
      <c r="BM151" s="146">
        <v>10.93</v>
      </c>
      <c r="BN151" s="146">
        <v>14.16</v>
      </c>
      <c r="BO151" s="146">
        <v>2.66</v>
      </c>
      <c r="BP151" s="148">
        <v>2.14</v>
      </c>
      <c r="BQ151" s="149">
        <v>0.28000000000000003</v>
      </c>
      <c r="BR151" s="149">
        <v>0</v>
      </c>
      <c r="BS151" s="149">
        <v>0.25</v>
      </c>
      <c r="BT151" s="150">
        <v>1.57</v>
      </c>
      <c r="BU151" s="149">
        <v>2.12</v>
      </c>
      <c r="BV151" s="150">
        <v>1.61</v>
      </c>
      <c r="BW151" s="148">
        <v>2.79</v>
      </c>
      <c r="BX151" s="149">
        <v>2.41</v>
      </c>
      <c r="BY151" s="149">
        <v>8.15</v>
      </c>
      <c r="BZ151" s="149">
        <v>6.35</v>
      </c>
      <c r="CA151" s="147">
        <v>2.68</v>
      </c>
      <c r="CB151" s="146">
        <v>2.37</v>
      </c>
      <c r="CC151" s="147">
        <v>4.3600000000000003</v>
      </c>
      <c r="CD151" s="147">
        <v>6.75</v>
      </c>
      <c r="CE151" s="146">
        <v>11.4</v>
      </c>
      <c r="CF151" s="146">
        <v>15.09</v>
      </c>
      <c r="CG151" s="151">
        <v>26.73</v>
      </c>
      <c r="CH151" s="152">
        <v>32.96</v>
      </c>
      <c r="CI151" s="153">
        <v>34.299999999999997</v>
      </c>
      <c r="CJ151" s="152">
        <v>35.82</v>
      </c>
      <c r="CK151" s="153">
        <v>36.96</v>
      </c>
      <c r="CL151" s="151">
        <v>37.32</v>
      </c>
      <c r="CM151" s="153">
        <v>38.549999999999997</v>
      </c>
      <c r="CN151" s="151">
        <v>38.840000000000003</v>
      </c>
      <c r="CO151" s="152">
        <v>39.78</v>
      </c>
      <c r="CP151" s="153">
        <v>40.31</v>
      </c>
      <c r="CQ151" s="153">
        <v>41.34</v>
      </c>
      <c r="CR151" s="153">
        <v>44.52</v>
      </c>
      <c r="CS151" s="153">
        <v>46.94</v>
      </c>
      <c r="CT151" s="151">
        <v>46.85</v>
      </c>
      <c r="CU151" s="153">
        <v>48.51</v>
      </c>
      <c r="CV151" s="153">
        <v>45.09</v>
      </c>
      <c r="CW151" s="151">
        <v>44.19</v>
      </c>
      <c r="CX151" s="151">
        <v>43.8</v>
      </c>
      <c r="CY151" s="151">
        <v>26.79</v>
      </c>
      <c r="CZ151" s="152">
        <v>32.36</v>
      </c>
      <c r="DA151" s="153">
        <v>34.78</v>
      </c>
      <c r="DB151" s="153">
        <v>35.729999999999997</v>
      </c>
      <c r="DC151" s="153">
        <v>36.61</v>
      </c>
      <c r="DD151" s="151">
        <v>36.65</v>
      </c>
      <c r="DE151" s="153">
        <v>37.15</v>
      </c>
      <c r="DF151" s="151">
        <v>37.72</v>
      </c>
      <c r="DG151" s="152">
        <v>38.86</v>
      </c>
      <c r="DH151" s="153">
        <v>39.799999999999997</v>
      </c>
      <c r="DI151" s="153">
        <v>41.43</v>
      </c>
      <c r="DJ151" s="153">
        <v>43.49</v>
      </c>
      <c r="DK151" s="153">
        <v>46.77</v>
      </c>
      <c r="DL151" s="151">
        <v>46.5</v>
      </c>
      <c r="DM151" s="153">
        <v>48.36</v>
      </c>
      <c r="DN151" s="153">
        <v>45.96</v>
      </c>
      <c r="DO151" s="151">
        <v>44.34</v>
      </c>
      <c r="DP151" s="151">
        <v>44.98</v>
      </c>
      <c r="DQ151" s="151">
        <v>1</v>
      </c>
      <c r="DR151" s="153">
        <v>2</v>
      </c>
      <c r="DS151" s="153">
        <v>4</v>
      </c>
      <c r="DT151" s="153">
        <v>3</v>
      </c>
      <c r="DU151" s="153">
        <v>-1</v>
      </c>
      <c r="DV151" s="153">
        <v>-9</v>
      </c>
      <c r="DW151" s="153">
        <v>-15</v>
      </c>
      <c r="DX151" s="153">
        <v>-21</v>
      </c>
      <c r="DY151" s="153">
        <v>-21</v>
      </c>
      <c r="DZ151" s="153">
        <v>-23</v>
      </c>
      <c r="EA151" s="153">
        <v>-24</v>
      </c>
      <c r="EB151" s="153">
        <v>-26</v>
      </c>
      <c r="EC151" s="153">
        <v>-24</v>
      </c>
      <c r="ED151" s="153">
        <v>-18</v>
      </c>
      <c r="EE151" s="153">
        <v>-13</v>
      </c>
      <c r="EF151" s="153">
        <v>-6</v>
      </c>
      <c r="EG151" s="153">
        <v>-2</v>
      </c>
      <c r="EH151" s="153">
        <v>-6</v>
      </c>
      <c r="EJ151" s="129">
        <f t="shared" si="35"/>
        <v>1.0699999999999998</v>
      </c>
      <c r="EK151" s="129">
        <f t="shared" si="36"/>
        <v>0.21999999999999975</v>
      </c>
      <c r="EL151" s="129">
        <f t="shared" si="37"/>
        <v>2.33</v>
      </c>
      <c r="EM151" s="129">
        <f t="shared" si="38"/>
        <v>2.11</v>
      </c>
      <c r="EN151" s="129">
        <f t="shared" si="39"/>
        <v>1</v>
      </c>
      <c r="EO151" s="129">
        <f t="shared" si="40"/>
        <v>0.11999999999999988</v>
      </c>
      <c r="EP151" s="129">
        <f t="shared" si="41"/>
        <v>4.9999999999999822E-2</v>
      </c>
      <c r="EQ151" s="129">
        <f t="shared" si="42"/>
        <v>-0.10000000000000009</v>
      </c>
      <c r="ER151" s="129">
        <f t="shared" si="43"/>
        <v>-4.0000000000000036E-2</v>
      </c>
      <c r="ES151" s="129">
        <f t="shared" si="44"/>
        <v>2.09</v>
      </c>
      <c r="ET151" s="129">
        <f t="shared" si="45"/>
        <v>0.70999999999999908</v>
      </c>
      <c r="EU151" s="129">
        <f t="shared" si="46"/>
        <v>-0.13999999999999968</v>
      </c>
      <c r="EV151" s="129">
        <f t="shared" si="47"/>
        <v>-0.29000000000000004</v>
      </c>
      <c r="EW151" s="129">
        <f t="shared" si="48"/>
        <v>2.0000000000000018E-2</v>
      </c>
      <c r="EX151" s="129">
        <f t="shared" si="49"/>
        <v>0.21999999999999975</v>
      </c>
      <c r="EY151" s="129">
        <f t="shared" si="50"/>
        <v>-0.66000000000000014</v>
      </c>
      <c r="EZ151" s="129">
        <f t="shared" si="51"/>
        <v>-0.47000000000000064</v>
      </c>
      <c r="FA151" s="137" t="s">
        <v>17</v>
      </c>
      <c r="FB151" s="137">
        <v>33</v>
      </c>
      <c r="FC151" s="137">
        <v>30</v>
      </c>
      <c r="FD151" s="137">
        <v>25</v>
      </c>
    </row>
    <row r="152" spans="1:160" s="154" customFormat="1" ht="14">
      <c r="A152" s="137" t="s">
        <v>856</v>
      </c>
      <c r="B152" s="137" t="s">
        <v>1666</v>
      </c>
      <c r="C152" s="137">
        <v>12</v>
      </c>
      <c r="D152" s="137">
        <v>6</v>
      </c>
      <c r="E152" s="137">
        <v>52153640</v>
      </c>
      <c r="F152" s="137" t="s">
        <v>91</v>
      </c>
      <c r="G152" s="138" t="s">
        <v>865</v>
      </c>
      <c r="H152" s="155" t="s">
        <v>95</v>
      </c>
      <c r="I152" s="138">
        <v>-2</v>
      </c>
      <c r="J152" s="137">
        <v>147</v>
      </c>
      <c r="K152" s="137">
        <v>35</v>
      </c>
      <c r="L152" s="137" t="s">
        <v>167</v>
      </c>
      <c r="M152" s="137"/>
      <c r="N152" s="137" t="s">
        <v>158</v>
      </c>
      <c r="O152" s="137" t="s">
        <v>259</v>
      </c>
      <c r="P152" s="140" t="s">
        <v>859</v>
      </c>
      <c r="Q152" s="140" t="s">
        <v>860</v>
      </c>
      <c r="R152" s="140" t="s">
        <v>861</v>
      </c>
      <c r="S152" s="140"/>
      <c r="T152" s="137" t="s">
        <v>17</v>
      </c>
      <c r="U152" s="137">
        <v>31</v>
      </c>
      <c r="V152" s="137">
        <v>24</v>
      </c>
      <c r="W152" s="137">
        <v>25</v>
      </c>
      <c r="X152" s="137" t="s">
        <v>862</v>
      </c>
      <c r="Y152" s="137"/>
      <c r="Z152" s="142" t="s">
        <v>175</v>
      </c>
      <c r="AA152" s="142">
        <v>61</v>
      </c>
      <c r="AB152" s="137">
        <v>32</v>
      </c>
      <c r="AC152" s="137">
        <v>28</v>
      </c>
      <c r="AD152" s="137"/>
      <c r="AE152" s="141" t="s">
        <v>176</v>
      </c>
      <c r="AF152" s="142" t="s">
        <v>863</v>
      </c>
      <c r="AG152" s="142">
        <v>22</v>
      </c>
      <c r="AH152" s="137">
        <v>16</v>
      </c>
      <c r="AI152" s="137">
        <v>11</v>
      </c>
      <c r="AJ152" s="137"/>
      <c r="AK152" s="141"/>
      <c r="AL152" s="137" t="s">
        <v>177</v>
      </c>
      <c r="AM152" s="137" t="s">
        <v>864</v>
      </c>
      <c r="AN152" s="137" t="s">
        <v>744</v>
      </c>
      <c r="AO152" s="137" t="s">
        <v>532</v>
      </c>
      <c r="AP152" s="137" t="s">
        <v>87</v>
      </c>
      <c r="AQ152" s="138"/>
      <c r="AR152" s="137" t="s">
        <v>89</v>
      </c>
      <c r="AS152" s="138"/>
      <c r="AT152" s="137" t="s">
        <v>93</v>
      </c>
      <c r="AU152" s="139" t="s">
        <v>801</v>
      </c>
      <c r="AV152" s="174">
        <v>2</v>
      </c>
      <c r="AW152" s="143">
        <v>3.83</v>
      </c>
      <c r="AX152" s="144">
        <v>2.61</v>
      </c>
      <c r="AY152" s="145">
        <v>1.39</v>
      </c>
      <c r="AZ152" s="144">
        <v>2.36</v>
      </c>
      <c r="BA152" s="145">
        <v>2.2400000000000002</v>
      </c>
      <c r="BB152" s="143">
        <v>1.99</v>
      </c>
      <c r="BC152" s="145">
        <v>2.63</v>
      </c>
      <c r="BD152" s="143">
        <v>2.17</v>
      </c>
      <c r="BE152" s="144">
        <v>1.85</v>
      </c>
      <c r="BF152" s="145">
        <v>5.44</v>
      </c>
      <c r="BG152" s="145">
        <v>4.5</v>
      </c>
      <c r="BH152" s="145">
        <v>2.79</v>
      </c>
      <c r="BI152" s="145">
        <v>5.0599999999999996</v>
      </c>
      <c r="BJ152" s="146">
        <v>5.61</v>
      </c>
      <c r="BK152" s="147">
        <v>5.62</v>
      </c>
      <c r="BL152" s="147">
        <v>10.63</v>
      </c>
      <c r="BM152" s="146">
        <v>16.809999999999999</v>
      </c>
      <c r="BN152" s="156"/>
      <c r="BO152" s="146">
        <v>3.28</v>
      </c>
      <c r="BP152" s="148">
        <v>1.34</v>
      </c>
      <c r="BQ152" s="149">
        <v>0.28000000000000003</v>
      </c>
      <c r="BR152" s="149">
        <v>0.25</v>
      </c>
      <c r="BS152" s="149">
        <v>0.39</v>
      </c>
      <c r="BT152" s="150">
        <v>1.57</v>
      </c>
      <c r="BU152" s="149">
        <v>1.24</v>
      </c>
      <c r="BV152" s="150">
        <v>1.27</v>
      </c>
      <c r="BW152" s="148">
        <v>1.85</v>
      </c>
      <c r="BX152" s="149">
        <v>3.06</v>
      </c>
      <c r="BY152" s="149">
        <v>7.06</v>
      </c>
      <c r="BZ152" s="149">
        <v>3.83</v>
      </c>
      <c r="CA152" s="147">
        <v>3.97</v>
      </c>
      <c r="CB152" s="146">
        <v>5.76</v>
      </c>
      <c r="CC152" s="147">
        <v>7.13</v>
      </c>
      <c r="CD152" s="147">
        <v>12.84</v>
      </c>
      <c r="CE152" s="146">
        <v>16.18</v>
      </c>
      <c r="CF152" s="156"/>
      <c r="CG152" s="151">
        <v>27.62</v>
      </c>
      <c r="CH152" s="152">
        <v>31.67</v>
      </c>
      <c r="CI152" s="153">
        <v>23.02</v>
      </c>
      <c r="CJ152" s="152">
        <v>34.729999999999997</v>
      </c>
      <c r="CK152" s="153">
        <v>35.57</v>
      </c>
      <c r="CL152" s="151">
        <v>37.340000000000003</v>
      </c>
      <c r="CM152" s="153">
        <v>37.82</v>
      </c>
      <c r="CN152" s="151">
        <v>37.520000000000003</v>
      </c>
      <c r="CO152" s="152">
        <v>37.1</v>
      </c>
      <c r="CP152" s="153">
        <v>37.32</v>
      </c>
      <c r="CQ152" s="153">
        <v>38.33</v>
      </c>
      <c r="CR152" s="153">
        <v>40.67</v>
      </c>
      <c r="CS152" s="153">
        <v>42.33</v>
      </c>
      <c r="CT152" s="151">
        <v>43.25</v>
      </c>
      <c r="CU152" s="153">
        <v>44.39</v>
      </c>
      <c r="CV152" s="153">
        <v>42.13</v>
      </c>
      <c r="CW152" s="151">
        <v>38.840000000000003</v>
      </c>
      <c r="CX152" s="157"/>
      <c r="CY152" s="151">
        <v>27.87</v>
      </c>
      <c r="CZ152" s="152">
        <v>31.11</v>
      </c>
      <c r="DA152" s="153">
        <v>33.44</v>
      </c>
      <c r="DB152" s="153">
        <v>34.71</v>
      </c>
      <c r="DC152" s="153">
        <v>35.840000000000003</v>
      </c>
      <c r="DD152" s="151">
        <v>36.619999999999997</v>
      </c>
      <c r="DE152" s="153">
        <v>36.57</v>
      </c>
      <c r="DF152" s="151">
        <v>36.659999999999997</v>
      </c>
      <c r="DG152" s="152">
        <v>36.33</v>
      </c>
      <c r="DH152" s="153">
        <v>36.24</v>
      </c>
      <c r="DI152" s="153">
        <v>37.79</v>
      </c>
      <c r="DJ152" s="153">
        <v>39.24</v>
      </c>
      <c r="DK152" s="153">
        <v>42.24</v>
      </c>
      <c r="DL152" s="151">
        <v>44.88</v>
      </c>
      <c r="DM152" s="153">
        <v>45.48</v>
      </c>
      <c r="DN152" s="153">
        <v>42.98</v>
      </c>
      <c r="DO152" s="151">
        <v>38.54</v>
      </c>
      <c r="DP152" s="157"/>
      <c r="DQ152" s="151">
        <v>3</v>
      </c>
      <c r="DR152" s="153">
        <v>4</v>
      </c>
      <c r="DS152" s="153">
        <v>5</v>
      </c>
      <c r="DT152" s="153">
        <v>5</v>
      </c>
      <c r="DU152" s="153">
        <v>3</v>
      </c>
      <c r="DV152" s="153">
        <v>0</v>
      </c>
      <c r="DW152" s="153">
        <v>-3</v>
      </c>
      <c r="DX152" s="153">
        <v>-9</v>
      </c>
      <c r="DY152" s="153">
        <v>-18</v>
      </c>
      <c r="DZ152" s="153">
        <v>-18</v>
      </c>
      <c r="EA152" s="153">
        <v>-20</v>
      </c>
      <c r="EB152" s="153">
        <v>-19</v>
      </c>
      <c r="EC152" s="153">
        <v>-14</v>
      </c>
      <c r="ED152" s="153">
        <v>-11</v>
      </c>
      <c r="EE152" s="153">
        <v>-5</v>
      </c>
      <c r="EF152" s="153">
        <v>-4</v>
      </c>
      <c r="EG152" s="153">
        <v>0</v>
      </c>
      <c r="EH152" s="158"/>
      <c r="EJ152" s="129">
        <f t="shared" si="35"/>
        <v>0.55000000000000027</v>
      </c>
      <c r="EK152" s="129">
        <f t="shared" si="36"/>
        <v>1.2699999999999998</v>
      </c>
      <c r="EL152" s="129">
        <f t="shared" si="37"/>
        <v>1.1099999999999999</v>
      </c>
      <c r="EM152" s="129">
        <f t="shared" si="38"/>
        <v>2.11</v>
      </c>
      <c r="EN152" s="129">
        <f t="shared" si="39"/>
        <v>1.85</v>
      </c>
      <c r="EO152" s="129">
        <f t="shared" si="40"/>
        <v>0.41999999999999993</v>
      </c>
      <c r="EP152" s="129">
        <f t="shared" si="41"/>
        <v>1.39</v>
      </c>
      <c r="EQ152" s="129">
        <f t="shared" si="42"/>
        <v>0.89999999999999991</v>
      </c>
      <c r="ER152" s="129">
        <f t="shared" si="43"/>
        <v>0</v>
      </c>
      <c r="ES152" s="129">
        <f t="shared" si="44"/>
        <v>2.3800000000000003</v>
      </c>
      <c r="ET152" s="129">
        <f t="shared" si="45"/>
        <v>-2.5599999999999996</v>
      </c>
      <c r="EU152" s="129">
        <f t="shared" si="46"/>
        <v>-1.04</v>
      </c>
      <c r="EV152" s="129">
        <f t="shared" si="47"/>
        <v>1.0899999999999994</v>
      </c>
      <c r="EW152" s="129">
        <f t="shared" si="48"/>
        <v>-0.14999999999999947</v>
      </c>
      <c r="EX152" s="129">
        <f t="shared" si="49"/>
        <v>-1.5099999999999998</v>
      </c>
      <c r="EY152" s="129">
        <f t="shared" si="50"/>
        <v>-2.2099999999999991</v>
      </c>
      <c r="EZ152" s="129">
        <f t="shared" si="51"/>
        <v>0.62999999999999901</v>
      </c>
      <c r="FA152" s="137" t="s">
        <v>17</v>
      </c>
      <c r="FB152" s="137">
        <v>31</v>
      </c>
      <c r="FC152" s="137">
        <v>24</v>
      </c>
      <c r="FD152" s="137">
        <v>25</v>
      </c>
    </row>
    <row r="153" spans="1:160" s="154" customFormat="1" ht="14">
      <c r="A153" s="137" t="s">
        <v>1651</v>
      </c>
      <c r="B153" s="137" t="s">
        <v>1666</v>
      </c>
      <c r="C153" s="137">
        <v>19</v>
      </c>
      <c r="D153" s="137">
        <v>3</v>
      </c>
      <c r="E153" s="137">
        <v>50089301</v>
      </c>
      <c r="F153" s="137" t="s">
        <v>91</v>
      </c>
      <c r="G153" s="138" t="s">
        <v>958</v>
      </c>
      <c r="H153" s="139"/>
      <c r="I153" s="138"/>
      <c r="J153" s="137">
        <v>158.80000000000001</v>
      </c>
      <c r="K153" s="137">
        <v>50.6</v>
      </c>
      <c r="L153" s="137" t="s">
        <v>167</v>
      </c>
      <c r="M153" s="137"/>
      <c r="N153" s="137" t="s">
        <v>158</v>
      </c>
      <c r="O153" s="137" t="s">
        <v>148</v>
      </c>
      <c r="P153" s="140" t="s">
        <v>1654</v>
      </c>
      <c r="Q153" s="140"/>
      <c r="R153" s="140"/>
      <c r="S153" s="140"/>
      <c r="T153" s="142" t="s">
        <v>17</v>
      </c>
      <c r="U153" s="142">
        <v>33</v>
      </c>
      <c r="V153" s="137">
        <v>29</v>
      </c>
      <c r="W153" s="137">
        <v>25</v>
      </c>
      <c r="X153" s="137" t="s">
        <v>1068</v>
      </c>
      <c r="Y153" s="141"/>
      <c r="Z153" s="142" t="s">
        <v>318</v>
      </c>
      <c r="AA153" s="142">
        <v>57</v>
      </c>
      <c r="AB153" s="137">
        <v>35</v>
      </c>
      <c r="AC153" s="137">
        <v>27</v>
      </c>
      <c r="AD153" s="137"/>
      <c r="AE153" s="141" t="s">
        <v>242</v>
      </c>
      <c r="AF153" s="150" t="s">
        <v>261</v>
      </c>
      <c r="AG153" s="150">
        <v>32</v>
      </c>
      <c r="AH153" s="155">
        <v>19</v>
      </c>
      <c r="AI153" s="155">
        <v>14</v>
      </c>
      <c r="AJ153" s="155"/>
      <c r="AK153" s="159" t="s">
        <v>131</v>
      </c>
      <c r="AL153" s="137" t="s">
        <v>83</v>
      </c>
      <c r="AM153" s="137" t="s">
        <v>202</v>
      </c>
      <c r="AN153" s="137" t="s">
        <v>744</v>
      </c>
      <c r="AO153" s="137" t="s">
        <v>141</v>
      </c>
      <c r="AP153" s="137" t="s">
        <v>87</v>
      </c>
      <c r="AQ153" s="138"/>
      <c r="AR153" s="137" t="s">
        <v>89</v>
      </c>
      <c r="AS153" s="138"/>
      <c r="AT153" s="137" t="s">
        <v>93</v>
      </c>
      <c r="AU153" s="139" t="s">
        <v>182</v>
      </c>
      <c r="AV153" s="174">
        <v>2</v>
      </c>
      <c r="AW153" s="143">
        <v>4.28</v>
      </c>
      <c r="AX153" s="144">
        <v>3.48</v>
      </c>
      <c r="AY153" s="145">
        <v>3.12</v>
      </c>
      <c r="AZ153" s="144">
        <v>3.13</v>
      </c>
      <c r="BA153" s="145">
        <v>4.0199999999999996</v>
      </c>
      <c r="BB153" s="143">
        <v>3.25</v>
      </c>
      <c r="BC153" s="145">
        <v>1.61</v>
      </c>
      <c r="BD153" s="143">
        <v>2.2400000000000002</v>
      </c>
      <c r="BE153" s="144">
        <v>2.36</v>
      </c>
      <c r="BF153" s="145">
        <v>4.3099999999999996</v>
      </c>
      <c r="BG153" s="145">
        <v>8.56</v>
      </c>
      <c r="BH153" s="145">
        <v>7.63</v>
      </c>
      <c r="BI153" s="143">
        <v>4.95</v>
      </c>
      <c r="BJ153" s="147">
        <v>4.43</v>
      </c>
      <c r="BK153" s="147">
        <v>6.25</v>
      </c>
      <c r="BL153" s="146">
        <v>6.62</v>
      </c>
      <c r="BM153" s="146">
        <v>8.89</v>
      </c>
      <c r="BN153" s="160">
        <v>17.32</v>
      </c>
      <c r="BO153" s="146">
        <v>3.67</v>
      </c>
      <c r="BP153" s="148">
        <v>0.62</v>
      </c>
      <c r="BQ153" s="149">
        <v>0</v>
      </c>
      <c r="BR153" s="149">
        <v>0</v>
      </c>
      <c r="BS153" s="149">
        <v>0.88</v>
      </c>
      <c r="BT153" s="150">
        <v>1.98</v>
      </c>
      <c r="BU153" s="149">
        <v>4.01</v>
      </c>
      <c r="BV153" s="150">
        <v>4.46</v>
      </c>
      <c r="BW153" s="148">
        <v>3.83</v>
      </c>
      <c r="BX153" s="149">
        <v>4.66</v>
      </c>
      <c r="BY153" s="149">
        <v>7.21</v>
      </c>
      <c r="BZ153" s="149">
        <v>7.45</v>
      </c>
      <c r="CA153" s="146">
        <v>4.13</v>
      </c>
      <c r="CB153" s="147">
        <v>4.5999999999999996</v>
      </c>
      <c r="CC153" s="147">
        <v>6.2</v>
      </c>
      <c r="CD153" s="146">
        <v>6.97</v>
      </c>
      <c r="CE153" s="146">
        <v>9.44</v>
      </c>
      <c r="CF153" s="160">
        <v>17.690000000000001</v>
      </c>
      <c r="CG153" s="151">
        <v>23.73</v>
      </c>
      <c r="CH153" s="152">
        <v>29.38</v>
      </c>
      <c r="CI153" s="153">
        <v>31.31</v>
      </c>
      <c r="CJ153" s="152">
        <v>33.409999999999997</v>
      </c>
      <c r="CK153" s="153">
        <v>33.33</v>
      </c>
      <c r="CL153" s="151">
        <v>35.22</v>
      </c>
      <c r="CM153" s="153">
        <v>35.479999999999997</v>
      </c>
      <c r="CN153" s="151">
        <v>35.49</v>
      </c>
      <c r="CO153" s="152">
        <v>37.340000000000003</v>
      </c>
      <c r="CP153" s="153">
        <v>37.5</v>
      </c>
      <c r="CQ153" s="153">
        <v>39.19</v>
      </c>
      <c r="CR153" s="153">
        <v>41.17</v>
      </c>
      <c r="CS153" s="151">
        <v>42.78</v>
      </c>
      <c r="CT153" s="153">
        <v>45.7</v>
      </c>
      <c r="CU153" s="153">
        <v>46.34</v>
      </c>
      <c r="CV153" s="151">
        <v>43.53</v>
      </c>
      <c r="CW153" s="151">
        <v>43.13</v>
      </c>
      <c r="CX153" s="160">
        <v>39.72</v>
      </c>
      <c r="CY153" s="151">
        <v>24.33</v>
      </c>
      <c r="CZ153" s="152">
        <v>29.94</v>
      </c>
      <c r="DA153" s="153">
        <v>31.5</v>
      </c>
      <c r="DB153" s="153">
        <v>33.54</v>
      </c>
      <c r="DC153" s="153">
        <v>33.94</v>
      </c>
      <c r="DD153" s="151">
        <v>35.76</v>
      </c>
      <c r="DE153" s="153">
        <v>35.549999999999997</v>
      </c>
      <c r="DF153" s="151">
        <v>35.46</v>
      </c>
      <c r="DG153" s="152">
        <v>37.64</v>
      </c>
      <c r="DH153" s="153">
        <v>38.15</v>
      </c>
      <c r="DI153" s="153">
        <v>40.04</v>
      </c>
      <c r="DJ153" s="153">
        <v>41.12</v>
      </c>
      <c r="DK153" s="151">
        <v>42.97</v>
      </c>
      <c r="DL153" s="153">
        <v>45.49</v>
      </c>
      <c r="DM153" s="153">
        <v>45.77</v>
      </c>
      <c r="DN153" s="151">
        <v>42.69</v>
      </c>
      <c r="DO153" s="151">
        <v>42.74</v>
      </c>
      <c r="DP153" s="160">
        <v>39.020000000000003</v>
      </c>
      <c r="DQ153" s="151">
        <v>0</v>
      </c>
      <c r="DR153" s="153">
        <v>4</v>
      </c>
      <c r="DS153" s="153">
        <v>6</v>
      </c>
      <c r="DT153" s="153">
        <v>4</v>
      </c>
      <c r="DU153" s="153">
        <v>1</v>
      </c>
      <c r="DV153" s="153">
        <v>-2</v>
      </c>
      <c r="DW153" s="153">
        <v>-8</v>
      </c>
      <c r="DX153" s="153">
        <v>-10</v>
      </c>
      <c r="DY153" s="153">
        <v>-12</v>
      </c>
      <c r="DZ153" s="153">
        <v>-9</v>
      </c>
      <c r="EA153" s="153">
        <v>-6</v>
      </c>
      <c r="EB153" s="153">
        <v>-4</v>
      </c>
      <c r="EC153" s="153">
        <v>0</v>
      </c>
      <c r="ED153" s="153">
        <v>2</v>
      </c>
      <c r="EE153" s="153">
        <v>4</v>
      </c>
      <c r="EF153" s="153">
        <v>4</v>
      </c>
      <c r="EG153" s="153">
        <v>2</v>
      </c>
      <c r="EH153" s="160">
        <v>1</v>
      </c>
      <c r="EJ153" s="129">
        <f t="shared" si="35"/>
        <v>0.61000000000000032</v>
      </c>
      <c r="EK153" s="129">
        <f t="shared" si="36"/>
        <v>2.86</v>
      </c>
      <c r="EL153" s="129">
        <f t="shared" si="37"/>
        <v>3.12</v>
      </c>
      <c r="EM153" s="129">
        <f t="shared" si="38"/>
        <v>3.13</v>
      </c>
      <c r="EN153" s="129">
        <f t="shared" si="39"/>
        <v>3.1399999999999997</v>
      </c>
      <c r="EO153" s="129">
        <f t="shared" si="40"/>
        <v>1.27</v>
      </c>
      <c r="EP153" s="129">
        <f t="shared" si="41"/>
        <v>-2.3999999999999995</v>
      </c>
      <c r="EQ153" s="129">
        <f t="shared" si="42"/>
        <v>-2.2199999999999998</v>
      </c>
      <c r="ER153" s="129">
        <f t="shared" si="43"/>
        <v>-1.4700000000000002</v>
      </c>
      <c r="ES153" s="129">
        <f t="shared" si="44"/>
        <v>-0.35000000000000053</v>
      </c>
      <c r="ET153" s="129">
        <f t="shared" si="45"/>
        <v>1.3500000000000005</v>
      </c>
      <c r="EU153" s="129">
        <f t="shared" si="46"/>
        <v>0.17999999999999972</v>
      </c>
      <c r="EV153" s="129">
        <f t="shared" si="47"/>
        <v>0.82000000000000028</v>
      </c>
      <c r="EW153" s="129">
        <f t="shared" si="48"/>
        <v>-0.16999999999999993</v>
      </c>
      <c r="EX153" s="129">
        <f t="shared" si="49"/>
        <v>4.9999999999999822E-2</v>
      </c>
      <c r="EY153" s="129">
        <f t="shared" si="50"/>
        <v>-0.34999999999999964</v>
      </c>
      <c r="EZ153" s="129">
        <f t="shared" si="51"/>
        <v>-0.54999999999999893</v>
      </c>
      <c r="FA153" s="142" t="s">
        <v>17</v>
      </c>
      <c r="FB153" s="142">
        <v>33</v>
      </c>
      <c r="FC153" s="137">
        <v>29</v>
      </c>
      <c r="FD153" s="137">
        <v>25</v>
      </c>
    </row>
    <row r="154" spans="1:160" s="154" customFormat="1" ht="14">
      <c r="A154" s="137" t="s">
        <v>971</v>
      </c>
      <c r="B154" s="137" t="s">
        <v>1666</v>
      </c>
      <c r="C154" s="137">
        <v>20</v>
      </c>
      <c r="D154" s="137">
        <v>0</v>
      </c>
      <c r="E154" s="137">
        <v>50763933</v>
      </c>
      <c r="F154" s="137" t="s">
        <v>91</v>
      </c>
      <c r="G154" s="138" t="s">
        <v>754</v>
      </c>
      <c r="H154" s="139"/>
      <c r="I154" s="138"/>
      <c r="J154" s="137">
        <v>159.69999999999999</v>
      </c>
      <c r="K154" s="137">
        <v>45.5</v>
      </c>
      <c r="L154" s="137" t="s">
        <v>167</v>
      </c>
      <c r="M154" s="137"/>
      <c r="N154" s="137" t="s">
        <v>147</v>
      </c>
      <c r="O154" s="137" t="s">
        <v>148</v>
      </c>
      <c r="P154" s="140"/>
      <c r="Q154" s="140"/>
      <c r="R154" s="140"/>
      <c r="S154" s="140"/>
      <c r="T154" s="142" t="s">
        <v>17</v>
      </c>
      <c r="U154" s="142">
        <v>43</v>
      </c>
      <c r="V154" s="137">
        <v>35</v>
      </c>
      <c r="W154" s="137">
        <v>25</v>
      </c>
      <c r="X154" s="137" t="s">
        <v>938</v>
      </c>
      <c r="Y154" s="141"/>
      <c r="Z154" s="142" t="s">
        <v>175</v>
      </c>
      <c r="AA154" s="142">
        <v>72</v>
      </c>
      <c r="AB154" s="137">
        <v>51</v>
      </c>
      <c r="AC154" s="137">
        <v>33</v>
      </c>
      <c r="AD154" s="137"/>
      <c r="AE154" s="141" t="s">
        <v>176</v>
      </c>
      <c r="AF154" s="150" t="s">
        <v>160</v>
      </c>
      <c r="AG154" s="150">
        <v>29</v>
      </c>
      <c r="AH154" s="155">
        <v>24</v>
      </c>
      <c r="AI154" s="155">
        <v>10</v>
      </c>
      <c r="AJ154" s="155"/>
      <c r="AK154" s="159"/>
      <c r="AL154" s="137" t="s">
        <v>869</v>
      </c>
      <c r="AM154" s="137" t="s">
        <v>336</v>
      </c>
      <c r="AN154" s="137" t="s">
        <v>342</v>
      </c>
      <c r="AO154" s="137" t="s">
        <v>513</v>
      </c>
      <c r="AP154" s="137" t="s">
        <v>87</v>
      </c>
      <c r="AQ154" s="138"/>
      <c r="AR154" s="137" t="s">
        <v>89</v>
      </c>
      <c r="AS154" s="138"/>
      <c r="AT154" s="137" t="s">
        <v>93</v>
      </c>
      <c r="AU154" s="139" t="s">
        <v>782</v>
      </c>
      <c r="AV154" s="174">
        <v>2</v>
      </c>
      <c r="AW154" s="143">
        <v>4.8899999999999997</v>
      </c>
      <c r="AX154" s="144">
        <v>3.14</v>
      </c>
      <c r="AY154" s="145">
        <v>2.36</v>
      </c>
      <c r="AZ154" s="144">
        <v>2.63</v>
      </c>
      <c r="BA154" s="145">
        <v>1.62</v>
      </c>
      <c r="BB154" s="143">
        <v>1.76</v>
      </c>
      <c r="BC154" s="145">
        <v>1.61</v>
      </c>
      <c r="BD154" s="143">
        <v>1.74</v>
      </c>
      <c r="BE154" s="144">
        <v>1.81</v>
      </c>
      <c r="BF154" s="145">
        <v>2.56</v>
      </c>
      <c r="BG154" s="145">
        <v>4.01</v>
      </c>
      <c r="BH154" s="145">
        <v>4.5199999999999996</v>
      </c>
      <c r="BI154" s="145">
        <v>1.17</v>
      </c>
      <c r="BJ154" s="146">
        <v>3.12</v>
      </c>
      <c r="BK154" s="147">
        <v>4.22</v>
      </c>
      <c r="BL154" s="147">
        <v>4.82</v>
      </c>
      <c r="BM154" s="146">
        <v>7.5</v>
      </c>
      <c r="BN154" s="146">
        <v>13.1</v>
      </c>
      <c r="BO154" s="146">
        <v>4.97</v>
      </c>
      <c r="BP154" s="148">
        <v>3.34</v>
      </c>
      <c r="BQ154" s="149">
        <v>1.07</v>
      </c>
      <c r="BR154" s="149">
        <v>0.35</v>
      </c>
      <c r="BS154" s="149">
        <v>1.22</v>
      </c>
      <c r="BT154" s="150">
        <v>1.88</v>
      </c>
      <c r="BU154" s="149">
        <v>2.14</v>
      </c>
      <c r="BV154" s="150">
        <v>2.17</v>
      </c>
      <c r="BW154" s="148">
        <v>1.9</v>
      </c>
      <c r="BX154" s="149">
        <v>2.36</v>
      </c>
      <c r="BY154" s="149">
        <v>2.94</v>
      </c>
      <c r="BZ154" s="149">
        <v>5.39</v>
      </c>
      <c r="CA154" s="147">
        <v>3.12</v>
      </c>
      <c r="CB154" s="146">
        <v>3.35</v>
      </c>
      <c r="CC154" s="147">
        <v>4.6399999999999997</v>
      </c>
      <c r="CD154" s="147">
        <v>6.36</v>
      </c>
      <c r="CE154" s="146">
        <v>8.58</v>
      </c>
      <c r="CF154" s="146">
        <v>13.39</v>
      </c>
      <c r="CG154" s="151">
        <v>27.01</v>
      </c>
      <c r="CH154" s="152">
        <v>31.13</v>
      </c>
      <c r="CI154" s="153">
        <v>32.26</v>
      </c>
      <c r="CJ154" s="152">
        <v>34.26</v>
      </c>
      <c r="CK154" s="153">
        <v>35.39</v>
      </c>
      <c r="CL154" s="151">
        <v>35.880000000000003</v>
      </c>
      <c r="CM154" s="153">
        <v>37.31</v>
      </c>
      <c r="CN154" s="151">
        <v>37.909999999999997</v>
      </c>
      <c r="CO154" s="152">
        <v>38.57</v>
      </c>
      <c r="CP154" s="153">
        <v>38.950000000000003</v>
      </c>
      <c r="CQ154" s="153">
        <v>38.67</v>
      </c>
      <c r="CR154" s="153">
        <v>39.619999999999997</v>
      </c>
      <c r="CS154" s="153">
        <v>42.31</v>
      </c>
      <c r="CT154" s="151">
        <v>42.4</v>
      </c>
      <c r="CU154" s="153">
        <v>44.63</v>
      </c>
      <c r="CV154" s="153">
        <v>48.43</v>
      </c>
      <c r="CW154" s="151">
        <v>44.39</v>
      </c>
      <c r="CX154" s="151">
        <v>45.53</v>
      </c>
      <c r="CY154" s="151">
        <v>27.22</v>
      </c>
      <c r="CZ154" s="152">
        <v>31.72</v>
      </c>
      <c r="DA154" s="153">
        <v>33.39</v>
      </c>
      <c r="DB154" s="153">
        <v>34.25</v>
      </c>
      <c r="DC154" s="153">
        <v>35.450000000000003</v>
      </c>
      <c r="DD154" s="151">
        <v>35.659999999999997</v>
      </c>
      <c r="DE154" s="153">
        <v>37.39</v>
      </c>
      <c r="DF154" s="151">
        <v>37.14</v>
      </c>
      <c r="DG154" s="152">
        <v>37.96</v>
      </c>
      <c r="DH154" s="153">
        <v>38.74</v>
      </c>
      <c r="DI154" s="153">
        <v>38.659999999999997</v>
      </c>
      <c r="DJ154" s="153">
        <v>39.47</v>
      </c>
      <c r="DK154" s="153">
        <v>41.88</v>
      </c>
      <c r="DL154" s="151">
        <v>42.98</v>
      </c>
      <c r="DM154" s="153">
        <v>45.7</v>
      </c>
      <c r="DN154" s="153">
        <v>48.68</v>
      </c>
      <c r="DO154" s="151">
        <v>45.35</v>
      </c>
      <c r="DP154" s="151">
        <v>45.51</v>
      </c>
      <c r="DQ154" s="151">
        <v>3</v>
      </c>
      <c r="DR154" s="153">
        <v>6</v>
      </c>
      <c r="DS154" s="153">
        <v>9</v>
      </c>
      <c r="DT154" s="153">
        <v>9</v>
      </c>
      <c r="DU154" s="153">
        <v>7</v>
      </c>
      <c r="DV154" s="153">
        <v>3</v>
      </c>
      <c r="DW154" s="153">
        <v>-2</v>
      </c>
      <c r="DX154" s="153">
        <v>-7</v>
      </c>
      <c r="DY154" s="153">
        <v>-14</v>
      </c>
      <c r="DZ154" s="153">
        <v>-20</v>
      </c>
      <c r="EA154" s="153">
        <v>-21</v>
      </c>
      <c r="EB154" s="153">
        <v>-19</v>
      </c>
      <c r="EC154" s="153">
        <v>-14</v>
      </c>
      <c r="ED154" s="153">
        <v>-8</v>
      </c>
      <c r="EE154" s="153">
        <v>-4</v>
      </c>
      <c r="EF154" s="153">
        <v>0</v>
      </c>
      <c r="EG154" s="153">
        <v>2</v>
      </c>
      <c r="EH154" s="153">
        <v>4</v>
      </c>
      <c r="EJ154" s="129">
        <f t="shared" si="35"/>
        <v>-8.0000000000000071E-2</v>
      </c>
      <c r="EK154" s="129">
        <f t="shared" si="36"/>
        <v>-0.19999999999999973</v>
      </c>
      <c r="EL154" s="129">
        <f t="shared" si="37"/>
        <v>1.2899999999999998</v>
      </c>
      <c r="EM154" s="129">
        <f t="shared" si="38"/>
        <v>2.2799999999999998</v>
      </c>
      <c r="EN154" s="129">
        <f t="shared" si="39"/>
        <v>0.40000000000000013</v>
      </c>
      <c r="EO154" s="129">
        <f t="shared" si="40"/>
        <v>-0.11999999999999988</v>
      </c>
      <c r="EP154" s="129">
        <f t="shared" si="41"/>
        <v>-0.53</v>
      </c>
      <c r="EQ154" s="129">
        <f t="shared" si="42"/>
        <v>-0.42999999999999994</v>
      </c>
      <c r="ER154" s="129">
        <f t="shared" si="43"/>
        <v>-8.9999999999999858E-2</v>
      </c>
      <c r="ES154" s="129">
        <f t="shared" si="44"/>
        <v>0.20000000000000018</v>
      </c>
      <c r="ET154" s="129">
        <f t="shared" si="45"/>
        <v>1.0699999999999998</v>
      </c>
      <c r="EU154" s="129">
        <f t="shared" si="46"/>
        <v>-0.87000000000000011</v>
      </c>
      <c r="EV154" s="129">
        <f t="shared" si="47"/>
        <v>-1.9500000000000002</v>
      </c>
      <c r="EW154" s="129">
        <f t="shared" si="48"/>
        <v>-0.22999999999999998</v>
      </c>
      <c r="EX154" s="129">
        <f t="shared" si="49"/>
        <v>-0.41999999999999993</v>
      </c>
      <c r="EY154" s="129">
        <f t="shared" si="50"/>
        <v>-1.54</v>
      </c>
      <c r="EZ154" s="129">
        <f t="shared" si="51"/>
        <v>-1.08</v>
      </c>
      <c r="FA154" s="142" t="s">
        <v>17</v>
      </c>
      <c r="FB154" s="142">
        <v>43</v>
      </c>
      <c r="FC154" s="137">
        <v>35</v>
      </c>
      <c r="FD154" s="137">
        <v>25</v>
      </c>
    </row>
    <row r="155" spans="1:160" s="154" customFormat="1" ht="14">
      <c r="A155" s="137" t="s">
        <v>1171</v>
      </c>
      <c r="B155" s="137" t="s">
        <v>1666</v>
      </c>
      <c r="C155" s="137">
        <v>15</v>
      </c>
      <c r="D155" s="137">
        <v>5</v>
      </c>
      <c r="E155" s="137">
        <v>49727379</v>
      </c>
      <c r="F155" s="137" t="s">
        <v>91</v>
      </c>
      <c r="G155" s="138" t="s">
        <v>1173</v>
      </c>
      <c r="H155" s="161" t="s">
        <v>95</v>
      </c>
      <c r="I155" s="138">
        <v>-4</v>
      </c>
      <c r="J155" s="137">
        <v>164.2</v>
      </c>
      <c r="K155" s="137">
        <v>50.3</v>
      </c>
      <c r="L155" s="137" t="s">
        <v>167</v>
      </c>
      <c r="M155" s="137"/>
      <c r="N155" s="137" t="s">
        <v>147</v>
      </c>
      <c r="O155" s="137" t="s">
        <v>148</v>
      </c>
      <c r="P155" s="140"/>
      <c r="Q155" s="140"/>
      <c r="R155" s="140"/>
      <c r="S155" s="140"/>
      <c r="T155" s="142" t="s">
        <v>17</v>
      </c>
      <c r="U155" s="142">
        <v>27</v>
      </c>
      <c r="V155" s="137">
        <v>25</v>
      </c>
      <c r="W155" s="137">
        <v>25</v>
      </c>
      <c r="X155" s="137" t="s">
        <v>280</v>
      </c>
      <c r="Y155" s="141"/>
      <c r="Z155" s="142" t="s">
        <v>318</v>
      </c>
      <c r="AA155" s="142">
        <v>46</v>
      </c>
      <c r="AB155" s="137">
        <v>29</v>
      </c>
      <c r="AC155" s="137">
        <v>22</v>
      </c>
      <c r="AD155" s="137"/>
      <c r="AE155" s="141" t="s">
        <v>242</v>
      </c>
      <c r="AF155" s="150" t="s">
        <v>261</v>
      </c>
      <c r="AG155" s="150">
        <v>26</v>
      </c>
      <c r="AH155" s="155">
        <v>10</v>
      </c>
      <c r="AI155" s="155">
        <v>10</v>
      </c>
      <c r="AJ155" s="155"/>
      <c r="AK155" s="159"/>
      <c r="AL155" s="137" t="s">
        <v>250</v>
      </c>
      <c r="AM155" s="137" t="s">
        <v>118</v>
      </c>
      <c r="AN155" s="137" t="s">
        <v>85</v>
      </c>
      <c r="AO155" s="137" t="s">
        <v>359</v>
      </c>
      <c r="AP155" s="137" t="s">
        <v>87</v>
      </c>
      <c r="AQ155" s="138" t="s">
        <v>131</v>
      </c>
      <c r="AR155" s="137" t="s">
        <v>89</v>
      </c>
      <c r="AS155" s="138" t="s">
        <v>197</v>
      </c>
      <c r="AT155" s="137" t="s">
        <v>93</v>
      </c>
      <c r="AU155" s="139" t="s">
        <v>320</v>
      </c>
      <c r="AV155" s="174">
        <v>2</v>
      </c>
      <c r="AW155" s="143">
        <v>3.26</v>
      </c>
      <c r="AX155" s="144">
        <v>2.61</v>
      </c>
      <c r="AY155" s="145">
        <v>2.4</v>
      </c>
      <c r="AZ155" s="144">
        <v>2.71</v>
      </c>
      <c r="BA155" s="145">
        <v>1.96</v>
      </c>
      <c r="BB155" s="143">
        <v>1.1100000000000001</v>
      </c>
      <c r="BC155" s="145">
        <v>1.18</v>
      </c>
      <c r="BD155" s="143">
        <v>1.45</v>
      </c>
      <c r="BE155" s="144">
        <v>1.32</v>
      </c>
      <c r="BF155" s="145">
        <v>2.56</v>
      </c>
      <c r="BG155" s="145">
        <v>3.71</v>
      </c>
      <c r="BH155" s="145">
        <v>6.01</v>
      </c>
      <c r="BI155" s="145">
        <v>1.85</v>
      </c>
      <c r="BJ155" s="146">
        <v>2.08</v>
      </c>
      <c r="BK155" s="147">
        <v>3.19</v>
      </c>
      <c r="BL155" s="147">
        <v>4.41</v>
      </c>
      <c r="BM155" s="146">
        <v>10.39</v>
      </c>
      <c r="BN155" s="146">
        <v>13.97</v>
      </c>
      <c r="BO155" s="146">
        <v>3.34</v>
      </c>
      <c r="BP155" s="162">
        <v>2.08</v>
      </c>
      <c r="BQ155" s="147">
        <v>0</v>
      </c>
      <c r="BR155" s="147">
        <v>0</v>
      </c>
      <c r="BS155" s="147">
        <v>0.87</v>
      </c>
      <c r="BT155" s="146">
        <v>1.1200000000000001</v>
      </c>
      <c r="BU155" s="147">
        <v>1.57</v>
      </c>
      <c r="BV155" s="146">
        <v>1.9</v>
      </c>
      <c r="BW155" s="162">
        <v>1.93</v>
      </c>
      <c r="BX155" s="147">
        <v>2.95</v>
      </c>
      <c r="BY155" s="147">
        <v>4.76</v>
      </c>
      <c r="BZ155" s="147">
        <v>6.85</v>
      </c>
      <c r="CA155" s="147">
        <v>3.37</v>
      </c>
      <c r="CB155" s="146">
        <v>2.92</v>
      </c>
      <c r="CC155" s="147">
        <v>3.51</v>
      </c>
      <c r="CD155" s="147">
        <v>6.01</v>
      </c>
      <c r="CE155" s="146">
        <v>9.6</v>
      </c>
      <c r="CF155" s="146">
        <v>14.67</v>
      </c>
      <c r="CG155" s="151">
        <v>29.4</v>
      </c>
      <c r="CH155" s="152">
        <v>32.299999999999997</v>
      </c>
      <c r="CI155" s="153">
        <v>32.590000000000003</v>
      </c>
      <c r="CJ155" s="152">
        <v>34.659999999999997</v>
      </c>
      <c r="CK155" s="153">
        <v>36.299999999999997</v>
      </c>
      <c r="CL155" s="151">
        <v>36.26</v>
      </c>
      <c r="CM155" s="153">
        <v>36.409999999999997</v>
      </c>
      <c r="CN155" s="151">
        <v>38.61</v>
      </c>
      <c r="CO155" s="152">
        <v>38.64</v>
      </c>
      <c r="CP155" s="153">
        <v>38.200000000000003</v>
      </c>
      <c r="CQ155" s="153">
        <v>38.67</v>
      </c>
      <c r="CR155" s="153">
        <v>40.19</v>
      </c>
      <c r="CS155" s="153">
        <v>42.65</v>
      </c>
      <c r="CT155" s="151">
        <v>44.39</v>
      </c>
      <c r="CU155" s="153">
        <v>46</v>
      </c>
      <c r="CV155" s="153">
        <v>46.21</v>
      </c>
      <c r="CW155" s="151">
        <v>43.79</v>
      </c>
      <c r="CX155" s="151">
        <v>41.82</v>
      </c>
      <c r="CY155" s="151">
        <v>30.11</v>
      </c>
      <c r="CZ155" s="152">
        <v>32.14</v>
      </c>
      <c r="DA155" s="153">
        <v>32.65</v>
      </c>
      <c r="DB155" s="153">
        <v>35.57</v>
      </c>
      <c r="DC155" s="153">
        <v>36.630000000000003</v>
      </c>
      <c r="DD155" s="151">
        <v>36.58</v>
      </c>
      <c r="DE155" s="153">
        <v>36.9</v>
      </c>
      <c r="DF155" s="151">
        <v>38.840000000000003</v>
      </c>
      <c r="DG155" s="152">
        <v>38.520000000000003</v>
      </c>
      <c r="DH155" s="153">
        <v>38.200000000000003</v>
      </c>
      <c r="DI155" s="153">
        <v>38.75</v>
      </c>
      <c r="DJ155" s="153">
        <v>40.36</v>
      </c>
      <c r="DK155" s="153">
        <v>42.36</v>
      </c>
      <c r="DL155" s="151">
        <v>45.05</v>
      </c>
      <c r="DM155" s="153">
        <v>47.63</v>
      </c>
      <c r="DN155" s="153">
        <v>47.11</v>
      </c>
      <c r="DO155" s="151">
        <v>44.6</v>
      </c>
      <c r="DP155" s="151">
        <v>41.05</v>
      </c>
      <c r="DQ155" s="151">
        <v>-2</v>
      </c>
      <c r="DR155" s="153">
        <v>-1</v>
      </c>
      <c r="DS155" s="153">
        <v>-2</v>
      </c>
      <c r="DT155" s="153">
        <v>-2</v>
      </c>
      <c r="DU155" s="153">
        <v>-4</v>
      </c>
      <c r="DV155" s="153">
        <v>-9</v>
      </c>
      <c r="DW155" s="153">
        <v>-16</v>
      </c>
      <c r="DX155" s="153">
        <v>-16</v>
      </c>
      <c r="DY155" s="153">
        <v>-16</v>
      </c>
      <c r="DZ155" s="153">
        <v>-15</v>
      </c>
      <c r="EA155" s="153">
        <v>-12</v>
      </c>
      <c r="EB155" s="153">
        <v>-12</v>
      </c>
      <c r="EC155" s="153">
        <v>-7</v>
      </c>
      <c r="ED155" s="153">
        <v>-1</v>
      </c>
      <c r="EE155" s="153">
        <v>3</v>
      </c>
      <c r="EF155" s="153">
        <v>2</v>
      </c>
      <c r="EG155" s="153">
        <v>0</v>
      </c>
      <c r="EH155" s="153">
        <v>0</v>
      </c>
      <c r="EJ155" s="129">
        <f t="shared" si="35"/>
        <v>-8.0000000000000071E-2</v>
      </c>
      <c r="EK155" s="129">
        <f t="shared" si="36"/>
        <v>0.5299999999999998</v>
      </c>
      <c r="EL155" s="129">
        <f t="shared" si="37"/>
        <v>2.4</v>
      </c>
      <c r="EM155" s="129">
        <f t="shared" si="38"/>
        <v>2.71</v>
      </c>
      <c r="EN155" s="129">
        <f t="shared" si="39"/>
        <v>1.0899999999999999</v>
      </c>
      <c r="EO155" s="129">
        <f t="shared" si="40"/>
        <v>-1.0000000000000009E-2</v>
      </c>
      <c r="EP155" s="129">
        <f t="shared" si="41"/>
        <v>-0.39000000000000012</v>
      </c>
      <c r="EQ155" s="129">
        <f t="shared" si="42"/>
        <v>-0.44999999999999996</v>
      </c>
      <c r="ER155" s="129">
        <f t="shared" si="43"/>
        <v>-0.60999999999999988</v>
      </c>
      <c r="ES155" s="129">
        <f t="shared" si="44"/>
        <v>-0.39000000000000012</v>
      </c>
      <c r="ET155" s="129">
        <f t="shared" si="45"/>
        <v>-1.0499999999999998</v>
      </c>
      <c r="EU155" s="129">
        <f t="shared" si="46"/>
        <v>-0.83999999999999986</v>
      </c>
      <c r="EV155" s="129">
        <f t="shared" si="47"/>
        <v>-1.52</v>
      </c>
      <c r="EW155" s="129">
        <f t="shared" si="48"/>
        <v>-0.83999999999999986</v>
      </c>
      <c r="EX155" s="129">
        <f t="shared" si="49"/>
        <v>-0.31999999999999984</v>
      </c>
      <c r="EY155" s="129">
        <f t="shared" si="50"/>
        <v>-1.5999999999999996</v>
      </c>
      <c r="EZ155" s="129">
        <f t="shared" si="51"/>
        <v>0.79000000000000092</v>
      </c>
      <c r="FA155" s="142" t="s">
        <v>17</v>
      </c>
      <c r="FB155" s="142">
        <v>27</v>
      </c>
      <c r="FC155" s="137">
        <v>25</v>
      </c>
      <c r="FD155" s="137">
        <v>25</v>
      </c>
    </row>
    <row r="156" spans="1:160" s="154" customFormat="1" ht="14">
      <c r="A156" s="137" t="s">
        <v>734</v>
      </c>
      <c r="B156" s="137" t="s">
        <v>1666</v>
      </c>
      <c r="C156" s="137">
        <v>13</v>
      </c>
      <c r="D156" s="137">
        <v>11</v>
      </c>
      <c r="E156" s="137">
        <v>52289671</v>
      </c>
      <c r="F156" s="137" t="s">
        <v>91</v>
      </c>
      <c r="G156" s="138" t="s">
        <v>737</v>
      </c>
      <c r="H156" s="155" t="s">
        <v>739</v>
      </c>
      <c r="I156" s="138">
        <v>4</v>
      </c>
      <c r="J156" s="137">
        <v>168.7</v>
      </c>
      <c r="K156" s="137">
        <v>59</v>
      </c>
      <c r="L156" s="137" t="s">
        <v>167</v>
      </c>
      <c r="M156" s="137"/>
      <c r="N156" s="137" t="s">
        <v>147</v>
      </c>
      <c r="O156" s="137" t="s">
        <v>255</v>
      </c>
      <c r="P156" s="140"/>
      <c r="Q156" s="140"/>
      <c r="R156" s="140"/>
      <c r="S156" s="140"/>
      <c r="T156" s="142" t="s">
        <v>48</v>
      </c>
      <c r="U156" s="142">
        <v>29</v>
      </c>
      <c r="V156" s="137">
        <v>24</v>
      </c>
      <c r="W156" s="137">
        <v>25</v>
      </c>
      <c r="X156" s="137" t="s">
        <v>280</v>
      </c>
      <c r="Y156" s="141"/>
      <c r="Z156" s="142" t="s">
        <v>115</v>
      </c>
      <c r="AA156" s="142">
        <v>62</v>
      </c>
      <c r="AB156" s="137">
        <v>44</v>
      </c>
      <c r="AC156" s="137">
        <v>35</v>
      </c>
      <c r="AD156" s="137"/>
      <c r="AE156" s="141" t="s">
        <v>443</v>
      </c>
      <c r="AF156" s="150" t="s">
        <v>116</v>
      </c>
      <c r="AG156" s="150">
        <v>37</v>
      </c>
      <c r="AH156" s="155">
        <v>23</v>
      </c>
      <c r="AI156" s="155">
        <v>3</v>
      </c>
      <c r="AJ156" s="155"/>
      <c r="AK156" s="159" t="s">
        <v>197</v>
      </c>
      <c r="AL156" s="137" t="s">
        <v>117</v>
      </c>
      <c r="AM156" s="137" t="s">
        <v>118</v>
      </c>
      <c r="AN156" s="137" t="s">
        <v>312</v>
      </c>
      <c r="AO156" s="137" t="s">
        <v>397</v>
      </c>
      <c r="AP156" s="137" t="s">
        <v>87</v>
      </c>
      <c r="AQ156" s="138"/>
      <c r="AR156" s="137" t="s">
        <v>89</v>
      </c>
      <c r="AS156" s="138"/>
      <c r="AT156" s="137" t="s">
        <v>93</v>
      </c>
      <c r="AU156" s="139" t="s">
        <v>738</v>
      </c>
      <c r="AV156" s="174">
        <v>2</v>
      </c>
      <c r="AW156" s="143">
        <v>4.01</v>
      </c>
      <c r="AX156" s="144">
        <v>3.05</v>
      </c>
      <c r="AY156" s="145">
        <v>2.25</v>
      </c>
      <c r="AZ156" s="144">
        <v>2.25</v>
      </c>
      <c r="BA156" s="145">
        <v>3.11</v>
      </c>
      <c r="BB156" s="143">
        <v>2.2799999999999998</v>
      </c>
      <c r="BC156" s="145">
        <v>1.45</v>
      </c>
      <c r="BD156" s="143">
        <v>1.73</v>
      </c>
      <c r="BE156" s="144">
        <v>3.67</v>
      </c>
      <c r="BF156" s="145">
        <v>5.7</v>
      </c>
      <c r="BG156" s="145">
        <v>7.75</v>
      </c>
      <c r="BH156" s="145">
        <v>5.34</v>
      </c>
      <c r="BI156" s="145">
        <v>3.86</v>
      </c>
      <c r="BJ156" s="146">
        <v>3.73</v>
      </c>
      <c r="BK156" s="147">
        <v>5.27</v>
      </c>
      <c r="BL156" s="147">
        <v>6.29</v>
      </c>
      <c r="BM156" s="146">
        <v>11.33</v>
      </c>
      <c r="BN156" s="146">
        <v>19.18</v>
      </c>
      <c r="BO156" s="146">
        <v>2.12</v>
      </c>
      <c r="BP156" s="148">
        <v>1.07</v>
      </c>
      <c r="BQ156" s="149">
        <v>0</v>
      </c>
      <c r="BR156" s="149">
        <v>1.1200000000000001</v>
      </c>
      <c r="BS156" s="149">
        <v>2.2400000000000002</v>
      </c>
      <c r="BT156" s="150">
        <v>1.74</v>
      </c>
      <c r="BU156" s="149">
        <v>1.88</v>
      </c>
      <c r="BV156" s="150">
        <v>4.01</v>
      </c>
      <c r="BW156" s="148">
        <v>3.83</v>
      </c>
      <c r="BX156" s="149">
        <v>4.41</v>
      </c>
      <c r="BY156" s="149">
        <v>6.29</v>
      </c>
      <c r="BZ156" s="149">
        <v>4.66</v>
      </c>
      <c r="CA156" s="147">
        <v>4.49</v>
      </c>
      <c r="CB156" s="146">
        <v>4.22</v>
      </c>
      <c r="CC156" s="147">
        <v>5.0999999999999996</v>
      </c>
      <c r="CD156" s="147">
        <v>6.55</v>
      </c>
      <c r="CE156" s="146">
        <v>11.25</v>
      </c>
      <c r="CF156" s="146">
        <v>18.100000000000001</v>
      </c>
      <c r="CG156" s="151">
        <v>30.81</v>
      </c>
      <c r="CH156" s="152">
        <v>33.9</v>
      </c>
      <c r="CI156" s="153">
        <v>33.729999999999997</v>
      </c>
      <c r="CJ156" s="152">
        <v>34.020000000000003</v>
      </c>
      <c r="CK156" s="153">
        <v>34.090000000000003</v>
      </c>
      <c r="CL156" s="151">
        <v>36.630000000000003</v>
      </c>
      <c r="CM156" s="153">
        <v>37.450000000000003</v>
      </c>
      <c r="CN156" s="151">
        <v>38.11</v>
      </c>
      <c r="CO156" s="152">
        <v>39.39</v>
      </c>
      <c r="CP156" s="153">
        <v>40.53</v>
      </c>
      <c r="CQ156" s="153">
        <v>42.87</v>
      </c>
      <c r="CR156" s="153">
        <v>44.87</v>
      </c>
      <c r="CS156" s="153">
        <v>47.92</v>
      </c>
      <c r="CT156" s="151">
        <v>47.05</v>
      </c>
      <c r="CU156" s="153">
        <v>47.87</v>
      </c>
      <c r="CV156" s="153">
        <v>47.14</v>
      </c>
      <c r="CW156" s="151">
        <v>45.61</v>
      </c>
      <c r="CX156" s="151">
        <v>43.5</v>
      </c>
      <c r="CY156" s="151">
        <v>30.43</v>
      </c>
      <c r="CZ156" s="152">
        <v>33.65</v>
      </c>
      <c r="DA156" s="153">
        <v>34.19</v>
      </c>
      <c r="DB156" s="153">
        <v>33.57</v>
      </c>
      <c r="DC156" s="153">
        <v>34.96</v>
      </c>
      <c r="DD156" s="151">
        <v>36.93</v>
      </c>
      <c r="DE156" s="153">
        <v>37.380000000000003</v>
      </c>
      <c r="DF156" s="151">
        <v>38.630000000000003</v>
      </c>
      <c r="DG156" s="152">
        <v>39.28</v>
      </c>
      <c r="DH156" s="153">
        <v>40.39</v>
      </c>
      <c r="DI156" s="153">
        <v>42.13</v>
      </c>
      <c r="DJ156" s="153">
        <v>45.55</v>
      </c>
      <c r="DK156" s="153">
        <v>48.38</v>
      </c>
      <c r="DL156" s="151">
        <v>47.51</v>
      </c>
      <c r="DM156" s="153">
        <v>47.57</v>
      </c>
      <c r="DN156" s="153">
        <v>47.31</v>
      </c>
      <c r="DO156" s="151">
        <v>45.62</v>
      </c>
      <c r="DP156" s="151">
        <v>43.35</v>
      </c>
      <c r="DQ156" s="151">
        <v>5</v>
      </c>
      <c r="DR156" s="153">
        <v>6</v>
      </c>
      <c r="DS156" s="153">
        <v>4</v>
      </c>
      <c r="DT156" s="153">
        <v>0</v>
      </c>
      <c r="DU156" s="153">
        <v>-7</v>
      </c>
      <c r="DV156" s="153">
        <v>-15</v>
      </c>
      <c r="DW156" s="153">
        <v>-15</v>
      </c>
      <c r="DX156" s="153">
        <v>-17</v>
      </c>
      <c r="DY156" s="153">
        <v>-15</v>
      </c>
      <c r="DZ156" s="153">
        <v>-11</v>
      </c>
      <c r="EA156" s="153">
        <v>-7</v>
      </c>
      <c r="EB156" s="153">
        <v>0</v>
      </c>
      <c r="EC156" s="153">
        <v>1</v>
      </c>
      <c r="ED156" s="153">
        <v>2</v>
      </c>
      <c r="EE156" s="153">
        <v>4</v>
      </c>
      <c r="EF156" s="153">
        <v>3</v>
      </c>
      <c r="EG156" s="153">
        <v>1</v>
      </c>
      <c r="EH156" s="153">
        <v>1</v>
      </c>
      <c r="EJ156" s="129">
        <f t="shared" si="35"/>
        <v>1.8899999999999997</v>
      </c>
      <c r="EK156" s="129">
        <f t="shared" si="36"/>
        <v>1.9799999999999998</v>
      </c>
      <c r="EL156" s="129">
        <f t="shared" si="37"/>
        <v>2.25</v>
      </c>
      <c r="EM156" s="129">
        <f t="shared" si="38"/>
        <v>1.1299999999999999</v>
      </c>
      <c r="EN156" s="129">
        <f t="shared" si="39"/>
        <v>0.86999999999999966</v>
      </c>
      <c r="EO156" s="129">
        <f t="shared" si="40"/>
        <v>0.53999999999999981</v>
      </c>
      <c r="EP156" s="129">
        <f t="shared" si="41"/>
        <v>-0.42999999999999994</v>
      </c>
      <c r="EQ156" s="129">
        <f t="shared" si="42"/>
        <v>-2.2799999999999998</v>
      </c>
      <c r="ER156" s="129">
        <f t="shared" si="43"/>
        <v>-0.16000000000000014</v>
      </c>
      <c r="ES156" s="129">
        <f t="shared" si="44"/>
        <v>1.29</v>
      </c>
      <c r="ET156" s="129">
        <f t="shared" si="45"/>
        <v>1.46</v>
      </c>
      <c r="EU156" s="129">
        <f t="shared" si="46"/>
        <v>0.67999999999999972</v>
      </c>
      <c r="EV156" s="129">
        <f t="shared" si="47"/>
        <v>-0.63000000000000034</v>
      </c>
      <c r="EW156" s="129">
        <f t="shared" si="48"/>
        <v>-0.48999999999999977</v>
      </c>
      <c r="EX156" s="129">
        <f t="shared" si="49"/>
        <v>0.16999999999999993</v>
      </c>
      <c r="EY156" s="129">
        <f t="shared" si="50"/>
        <v>-0.25999999999999979</v>
      </c>
      <c r="EZ156" s="129">
        <f t="shared" si="51"/>
        <v>8.0000000000000071E-2</v>
      </c>
      <c r="FA156" s="142" t="s">
        <v>48</v>
      </c>
      <c r="FB156" s="142">
        <v>29</v>
      </c>
      <c r="FC156" s="137">
        <v>24</v>
      </c>
      <c r="FD156" s="137">
        <v>25</v>
      </c>
    </row>
    <row r="157" spans="1:160" s="154" customFormat="1" ht="14">
      <c r="A157" s="137" t="s">
        <v>1203</v>
      </c>
      <c r="B157" s="137" t="s">
        <v>1666</v>
      </c>
      <c r="C157" s="137">
        <v>14</v>
      </c>
      <c r="D157" s="137">
        <v>5</v>
      </c>
      <c r="E157" s="137">
        <v>33913423</v>
      </c>
      <c r="F157" s="137" t="s">
        <v>91</v>
      </c>
      <c r="G157" s="138" t="s">
        <v>1206</v>
      </c>
      <c r="H157" s="161" t="s">
        <v>95</v>
      </c>
      <c r="I157" s="138">
        <v>0</v>
      </c>
      <c r="J157" s="137">
        <v>153.4</v>
      </c>
      <c r="K157" s="137">
        <v>46.2</v>
      </c>
      <c r="L157" s="137" t="s">
        <v>167</v>
      </c>
      <c r="M157" s="137"/>
      <c r="N157" s="137" t="s">
        <v>99</v>
      </c>
      <c r="O157" s="137" t="s">
        <v>358</v>
      </c>
      <c r="P157" s="140"/>
      <c r="Q157" s="140"/>
      <c r="R157" s="140"/>
      <c r="S157" s="140"/>
      <c r="T157" s="142" t="s">
        <v>6</v>
      </c>
      <c r="U157" s="142">
        <v>30</v>
      </c>
      <c r="V157" s="137">
        <v>39</v>
      </c>
      <c r="W157" s="137">
        <v>25</v>
      </c>
      <c r="X157" s="137" t="s">
        <v>1205</v>
      </c>
      <c r="Y157" s="141"/>
      <c r="Z157" s="142" t="s">
        <v>137</v>
      </c>
      <c r="AA157" s="142">
        <v>60</v>
      </c>
      <c r="AB157" s="137">
        <v>49</v>
      </c>
      <c r="AC157" s="137">
        <v>39</v>
      </c>
      <c r="AD157" s="137"/>
      <c r="AE157" s="141" t="s">
        <v>443</v>
      </c>
      <c r="AF157" s="150" t="s">
        <v>116</v>
      </c>
      <c r="AG157" s="150">
        <v>41</v>
      </c>
      <c r="AH157" s="155">
        <v>39</v>
      </c>
      <c r="AI157" s="155">
        <v>22</v>
      </c>
      <c r="AJ157" s="155"/>
      <c r="AK157" s="159" t="s">
        <v>197</v>
      </c>
      <c r="AL157" s="137" t="s">
        <v>218</v>
      </c>
      <c r="AM157" s="137" t="s">
        <v>248</v>
      </c>
      <c r="AN157" s="137" t="s">
        <v>226</v>
      </c>
      <c r="AO157" s="137" t="s">
        <v>519</v>
      </c>
      <c r="AP157" s="137" t="s">
        <v>87</v>
      </c>
      <c r="AQ157" s="138" t="s">
        <v>90</v>
      </c>
      <c r="AR157" s="137" t="s">
        <v>89</v>
      </c>
      <c r="AS157" s="138" t="s">
        <v>108</v>
      </c>
      <c r="AT157" s="137" t="s">
        <v>93</v>
      </c>
      <c r="AU157" s="139" t="s">
        <v>1207</v>
      </c>
      <c r="AV157" s="174">
        <v>2</v>
      </c>
      <c r="AW157" s="143">
        <v>4.1500000000000004</v>
      </c>
      <c r="AX157" s="144">
        <v>3.93</v>
      </c>
      <c r="AY157" s="145">
        <v>3.38</v>
      </c>
      <c r="AZ157" s="144">
        <v>2.13</v>
      </c>
      <c r="BA157" s="145">
        <v>2.44</v>
      </c>
      <c r="BB157" s="143">
        <v>2.2400000000000002</v>
      </c>
      <c r="BC157" s="145">
        <v>1.9</v>
      </c>
      <c r="BD157" s="143">
        <v>2.38</v>
      </c>
      <c r="BE157" s="144">
        <v>2.63</v>
      </c>
      <c r="BF157" s="145">
        <v>3.52</v>
      </c>
      <c r="BG157" s="145">
        <v>5.1100000000000003</v>
      </c>
      <c r="BH157" s="145">
        <v>6.98</v>
      </c>
      <c r="BI157" s="145">
        <v>4.7300000000000004</v>
      </c>
      <c r="BJ157" s="146">
        <v>3.62</v>
      </c>
      <c r="BK157" s="147">
        <v>4.76</v>
      </c>
      <c r="BL157" s="147">
        <v>6.66</v>
      </c>
      <c r="BM157" s="146">
        <v>11.72</v>
      </c>
      <c r="BN157" s="146">
        <v>13.9</v>
      </c>
      <c r="BO157" s="146">
        <v>4.7699999999999996</v>
      </c>
      <c r="BP157" s="162">
        <v>3.33</v>
      </c>
      <c r="BQ157" s="147">
        <v>0.95</v>
      </c>
      <c r="BR157" s="147">
        <v>1.34</v>
      </c>
      <c r="BS157" s="147">
        <v>1.42</v>
      </c>
      <c r="BT157" s="146">
        <v>2.37</v>
      </c>
      <c r="BU157" s="147">
        <v>2.2000000000000002</v>
      </c>
      <c r="BV157" s="146">
        <v>2.95</v>
      </c>
      <c r="BW157" s="162">
        <v>3.07</v>
      </c>
      <c r="BX157" s="147">
        <v>4.49</v>
      </c>
      <c r="BY157" s="147">
        <v>3.85</v>
      </c>
      <c r="BZ157" s="147">
        <v>6.8</v>
      </c>
      <c r="CA157" s="147">
        <v>4.72</v>
      </c>
      <c r="CB157" s="146">
        <v>4.1100000000000003</v>
      </c>
      <c r="CC157" s="147">
        <v>5.66</v>
      </c>
      <c r="CD157" s="147">
        <v>7.48</v>
      </c>
      <c r="CE157" s="146">
        <v>11.88</v>
      </c>
      <c r="CF157" s="146">
        <v>13.68</v>
      </c>
      <c r="CG157" s="151">
        <v>25.89</v>
      </c>
      <c r="CH157" s="152">
        <v>28.92</v>
      </c>
      <c r="CI157" s="153">
        <v>30.14</v>
      </c>
      <c r="CJ157" s="152">
        <v>32.130000000000003</v>
      </c>
      <c r="CK157" s="153">
        <v>32.229999999999997</v>
      </c>
      <c r="CL157" s="151">
        <v>34.61</v>
      </c>
      <c r="CM157" s="153">
        <v>36.17</v>
      </c>
      <c r="CN157" s="151">
        <v>36.14</v>
      </c>
      <c r="CO157" s="152">
        <v>36.799999999999997</v>
      </c>
      <c r="CP157" s="153">
        <v>38.08</v>
      </c>
      <c r="CQ157" s="153">
        <v>37.57</v>
      </c>
      <c r="CR157" s="153">
        <v>37.700000000000003</v>
      </c>
      <c r="CS157" s="153">
        <v>41.41</v>
      </c>
      <c r="CT157" s="151">
        <v>44.17</v>
      </c>
      <c r="CU157" s="153">
        <v>41.68</v>
      </c>
      <c r="CV157" s="153">
        <v>41.74</v>
      </c>
      <c r="CW157" s="151">
        <v>38.25</v>
      </c>
      <c r="CX157" s="151">
        <v>37.619999999999997</v>
      </c>
      <c r="CY157" s="151">
        <v>24.78</v>
      </c>
      <c r="CZ157" s="152">
        <v>27.48</v>
      </c>
      <c r="DA157" s="153">
        <v>30.29</v>
      </c>
      <c r="DB157" s="153">
        <v>32.880000000000003</v>
      </c>
      <c r="DC157" s="153">
        <v>32.92</v>
      </c>
      <c r="DD157" s="151">
        <v>35.549999999999997</v>
      </c>
      <c r="DE157" s="153">
        <v>36.840000000000003</v>
      </c>
      <c r="DF157" s="151">
        <v>36.74</v>
      </c>
      <c r="DG157" s="152">
        <v>37.36</v>
      </c>
      <c r="DH157" s="153">
        <v>38.520000000000003</v>
      </c>
      <c r="DI157" s="153">
        <v>37.869999999999997</v>
      </c>
      <c r="DJ157" s="153">
        <v>38.53</v>
      </c>
      <c r="DK157" s="153">
        <v>40.89</v>
      </c>
      <c r="DL157" s="151">
        <v>45.24</v>
      </c>
      <c r="DM157" s="153">
        <v>42.04</v>
      </c>
      <c r="DN157" s="153">
        <v>42.85</v>
      </c>
      <c r="DO157" s="151">
        <v>36.14</v>
      </c>
      <c r="DP157" s="151">
        <v>37.18</v>
      </c>
      <c r="DQ157" s="151">
        <v>4</v>
      </c>
      <c r="DR157" s="153">
        <v>6</v>
      </c>
      <c r="DS157" s="153">
        <v>8</v>
      </c>
      <c r="DT157" s="153">
        <v>4</v>
      </c>
      <c r="DU157" s="153">
        <v>-1</v>
      </c>
      <c r="DV157" s="153">
        <v>-7</v>
      </c>
      <c r="DW157" s="153">
        <v>-13</v>
      </c>
      <c r="DX157" s="153">
        <v>-19</v>
      </c>
      <c r="DY157" s="153">
        <v>-18</v>
      </c>
      <c r="DZ157" s="153">
        <v>-13</v>
      </c>
      <c r="EA157" s="153">
        <v>-4</v>
      </c>
      <c r="EB157" s="153">
        <v>5</v>
      </c>
      <c r="EC157" s="153">
        <v>11</v>
      </c>
      <c r="ED157" s="153">
        <v>14</v>
      </c>
      <c r="EE157" s="153">
        <v>14</v>
      </c>
      <c r="EF157" s="153">
        <v>14</v>
      </c>
      <c r="EG157" s="153">
        <v>12</v>
      </c>
      <c r="EH157" s="153">
        <v>12</v>
      </c>
      <c r="EJ157" s="129">
        <f t="shared" si="35"/>
        <v>-0.61999999999999922</v>
      </c>
      <c r="EK157" s="129">
        <f t="shared" si="36"/>
        <v>0.60000000000000009</v>
      </c>
      <c r="EL157" s="129">
        <f t="shared" si="37"/>
        <v>2.4299999999999997</v>
      </c>
      <c r="EM157" s="129">
        <f t="shared" si="38"/>
        <v>0.78999999999999981</v>
      </c>
      <c r="EN157" s="129">
        <f t="shared" si="39"/>
        <v>1.02</v>
      </c>
      <c r="EO157" s="129">
        <f t="shared" si="40"/>
        <v>-0.12999999999999989</v>
      </c>
      <c r="EP157" s="129">
        <f t="shared" si="41"/>
        <v>-0.30000000000000027</v>
      </c>
      <c r="EQ157" s="129">
        <f t="shared" si="42"/>
        <v>-0.57000000000000028</v>
      </c>
      <c r="ER157" s="129">
        <f t="shared" si="43"/>
        <v>-0.43999999999999995</v>
      </c>
      <c r="ES157" s="129">
        <f t="shared" si="44"/>
        <v>-0.9700000000000002</v>
      </c>
      <c r="ET157" s="129">
        <f t="shared" si="45"/>
        <v>1.2600000000000002</v>
      </c>
      <c r="EU157" s="129">
        <f t="shared" si="46"/>
        <v>0.1800000000000006</v>
      </c>
      <c r="EV157" s="129">
        <f t="shared" si="47"/>
        <v>1.0000000000000675E-2</v>
      </c>
      <c r="EW157" s="129">
        <f t="shared" si="48"/>
        <v>-0.49000000000000021</v>
      </c>
      <c r="EX157" s="129">
        <f t="shared" si="49"/>
        <v>-0.90000000000000036</v>
      </c>
      <c r="EY157" s="129">
        <f t="shared" si="50"/>
        <v>-0.82000000000000028</v>
      </c>
      <c r="EZ157" s="129">
        <f t="shared" si="51"/>
        <v>-0.16000000000000014</v>
      </c>
      <c r="FA157" s="142" t="s">
        <v>6</v>
      </c>
      <c r="FB157" s="142">
        <v>30</v>
      </c>
      <c r="FC157" s="137">
        <v>39</v>
      </c>
      <c r="FD157" s="137">
        <v>25</v>
      </c>
    </row>
    <row r="158" spans="1:160" s="154" customFormat="1" ht="14">
      <c r="A158" s="137" t="s">
        <v>1622</v>
      </c>
      <c r="B158" s="137" t="s">
        <v>1666</v>
      </c>
      <c r="C158" s="137">
        <v>12</v>
      </c>
      <c r="D158" s="137">
        <v>5</v>
      </c>
      <c r="E158" s="137">
        <v>42745345</v>
      </c>
      <c r="F158" s="137" t="s">
        <v>91</v>
      </c>
      <c r="G158" s="138" t="s">
        <v>782</v>
      </c>
      <c r="H158" s="139"/>
      <c r="I158" s="138"/>
      <c r="J158" s="137">
        <v>154.19999999999999</v>
      </c>
      <c r="K158" s="137">
        <v>42.7</v>
      </c>
      <c r="L158" s="137" t="s">
        <v>167</v>
      </c>
      <c r="M158" s="137"/>
      <c r="N158" s="137" t="s">
        <v>99</v>
      </c>
      <c r="O158" s="137" t="s">
        <v>414</v>
      </c>
      <c r="P158" s="140" t="s">
        <v>860</v>
      </c>
      <c r="Q158" s="140"/>
      <c r="R158" s="140"/>
      <c r="S158" s="140"/>
      <c r="T158" s="142" t="s">
        <v>48</v>
      </c>
      <c r="U158" s="142">
        <v>32</v>
      </c>
      <c r="V158" s="137">
        <v>33</v>
      </c>
      <c r="W158" s="137">
        <v>25</v>
      </c>
      <c r="X158" s="137" t="s">
        <v>280</v>
      </c>
      <c r="Y158" s="141"/>
      <c r="Z158" s="142" t="s">
        <v>115</v>
      </c>
      <c r="AA158" s="142">
        <v>82</v>
      </c>
      <c r="AB158" s="137">
        <v>65</v>
      </c>
      <c r="AC158" s="137">
        <v>63</v>
      </c>
      <c r="AD158" s="137"/>
      <c r="AE158" s="141" t="s">
        <v>443</v>
      </c>
      <c r="AF158" s="150" t="s">
        <v>116</v>
      </c>
      <c r="AG158" s="150">
        <v>61</v>
      </c>
      <c r="AH158" s="155">
        <v>45</v>
      </c>
      <c r="AI158" s="155">
        <v>39</v>
      </c>
      <c r="AJ158" s="155"/>
      <c r="AK158" s="159" t="s">
        <v>180</v>
      </c>
      <c r="AL158" s="137" t="s">
        <v>177</v>
      </c>
      <c r="AM158" s="137" t="s">
        <v>323</v>
      </c>
      <c r="AN158" s="137" t="s">
        <v>429</v>
      </c>
      <c r="AO158" s="137" t="s">
        <v>775</v>
      </c>
      <c r="AP158" s="137" t="s">
        <v>87</v>
      </c>
      <c r="AQ158" s="138"/>
      <c r="AR158" s="137" t="s">
        <v>89</v>
      </c>
      <c r="AS158" s="138"/>
      <c r="AT158" s="137" t="s">
        <v>93</v>
      </c>
      <c r="AU158" s="139" t="s">
        <v>1625</v>
      </c>
      <c r="AV158" s="174">
        <v>2</v>
      </c>
      <c r="AW158" s="143">
        <v>3.56</v>
      </c>
      <c r="AX158" s="144">
        <v>1.9</v>
      </c>
      <c r="AY158" s="145">
        <v>1.51</v>
      </c>
      <c r="AZ158" s="144">
        <v>1.45</v>
      </c>
      <c r="BA158" s="145">
        <v>1.1100000000000001</v>
      </c>
      <c r="BB158" s="143">
        <v>0.8</v>
      </c>
      <c r="BC158" s="145">
        <v>0.35</v>
      </c>
      <c r="BD158" s="143">
        <v>0.45</v>
      </c>
      <c r="BE158" s="144">
        <v>2.99</v>
      </c>
      <c r="BF158" s="145">
        <v>3.07</v>
      </c>
      <c r="BG158" s="145">
        <v>4.7300000000000004</v>
      </c>
      <c r="BH158" s="145">
        <v>5.35</v>
      </c>
      <c r="BI158" s="145">
        <v>2.61</v>
      </c>
      <c r="BJ158" s="146">
        <v>3.23</v>
      </c>
      <c r="BK158" s="147">
        <v>5.99</v>
      </c>
      <c r="BL158" s="147">
        <v>9.6300000000000008</v>
      </c>
      <c r="BM158" s="146">
        <v>13.8</v>
      </c>
      <c r="BN158" s="146">
        <v>18.329999999999998</v>
      </c>
      <c r="BO158" s="146">
        <v>2.5499999999999998</v>
      </c>
      <c r="BP158" s="148">
        <v>0.97</v>
      </c>
      <c r="BQ158" s="149">
        <v>0</v>
      </c>
      <c r="BR158" s="149">
        <v>0.37</v>
      </c>
      <c r="BS158" s="149">
        <v>1.57</v>
      </c>
      <c r="BT158" s="150">
        <v>1.83</v>
      </c>
      <c r="BU158" s="149">
        <v>2.06</v>
      </c>
      <c r="BV158" s="150">
        <v>2.4500000000000002</v>
      </c>
      <c r="BW158" s="148">
        <v>2.66</v>
      </c>
      <c r="BX158" s="149">
        <v>3.39</v>
      </c>
      <c r="BY158" s="149">
        <v>5.0199999999999996</v>
      </c>
      <c r="BZ158" s="149">
        <v>5.46</v>
      </c>
      <c r="CA158" s="147">
        <v>4.72</v>
      </c>
      <c r="CB158" s="146">
        <v>5.86</v>
      </c>
      <c r="CC158" s="147">
        <v>7.63</v>
      </c>
      <c r="CD158" s="147">
        <v>8.7899999999999991</v>
      </c>
      <c r="CE158" s="146">
        <v>11.77</v>
      </c>
      <c r="CF158" s="146">
        <v>17.420000000000002</v>
      </c>
      <c r="CG158" s="151">
        <v>27.2</v>
      </c>
      <c r="CH158" s="152">
        <v>29.62</v>
      </c>
      <c r="CI158" s="153">
        <v>30.55</v>
      </c>
      <c r="CJ158" s="152">
        <v>32.18</v>
      </c>
      <c r="CK158" s="153">
        <v>33.630000000000003</v>
      </c>
      <c r="CL158" s="151">
        <v>34.590000000000003</v>
      </c>
      <c r="CM158" s="153">
        <v>36.28</v>
      </c>
      <c r="CN158" s="151">
        <v>36.19</v>
      </c>
      <c r="CO158" s="152">
        <v>36.840000000000003</v>
      </c>
      <c r="CP158" s="153">
        <v>36.74</v>
      </c>
      <c r="CQ158" s="153">
        <v>37.96</v>
      </c>
      <c r="CR158" s="153">
        <v>38.5</v>
      </c>
      <c r="CS158" s="153">
        <v>41.39</v>
      </c>
      <c r="CT158" s="151">
        <v>43.23</v>
      </c>
      <c r="CU158" s="153">
        <v>45.1</v>
      </c>
      <c r="CV158" s="153">
        <v>43.44</v>
      </c>
      <c r="CW158" s="151">
        <v>42.32</v>
      </c>
      <c r="CX158" s="151">
        <v>35.869999999999997</v>
      </c>
      <c r="CY158" s="151">
        <v>27.83</v>
      </c>
      <c r="CZ158" s="152">
        <v>30.23</v>
      </c>
      <c r="DA158" s="153">
        <v>30.34</v>
      </c>
      <c r="DB158" s="153">
        <v>32.18</v>
      </c>
      <c r="DC158" s="153">
        <v>33.03</v>
      </c>
      <c r="DD158" s="151">
        <v>34.31</v>
      </c>
      <c r="DE158" s="153">
        <v>35.83</v>
      </c>
      <c r="DF158" s="151">
        <v>36.24</v>
      </c>
      <c r="DG158" s="152">
        <v>36.24</v>
      </c>
      <c r="DH158" s="153">
        <v>36.520000000000003</v>
      </c>
      <c r="DI158" s="153">
        <v>38.51</v>
      </c>
      <c r="DJ158" s="153">
        <v>38.08</v>
      </c>
      <c r="DK158" s="153">
        <v>42.11</v>
      </c>
      <c r="DL158" s="151">
        <v>43.92</v>
      </c>
      <c r="DM158" s="153">
        <v>45.2</v>
      </c>
      <c r="DN158" s="153">
        <v>44.03</v>
      </c>
      <c r="DO158" s="151">
        <v>41.71</v>
      </c>
      <c r="DP158" s="151">
        <v>36.25</v>
      </c>
      <c r="DQ158" s="151">
        <v>7</v>
      </c>
      <c r="DR158" s="153">
        <v>5</v>
      </c>
      <c r="DS158" s="153">
        <v>0</v>
      </c>
      <c r="DT158" s="153">
        <v>-6</v>
      </c>
      <c r="DU158" s="153">
        <v>-13</v>
      </c>
      <c r="DV158" s="153">
        <v>-22</v>
      </c>
      <c r="DW158" s="153">
        <v>-26</v>
      </c>
      <c r="DX158" s="153">
        <v>-28</v>
      </c>
      <c r="DY158" s="153">
        <v>-24</v>
      </c>
      <c r="DZ158" s="153">
        <v>-13</v>
      </c>
      <c r="EA158" s="153">
        <v>-1</v>
      </c>
      <c r="EB158" s="153">
        <v>-5</v>
      </c>
      <c r="EC158" s="153">
        <v>11</v>
      </c>
      <c r="ED158" s="153">
        <v>14</v>
      </c>
      <c r="EE158" s="153">
        <v>14</v>
      </c>
      <c r="EF158" s="153">
        <v>12</v>
      </c>
      <c r="EG158" s="153">
        <v>11</v>
      </c>
      <c r="EH158" s="153">
        <v>8</v>
      </c>
      <c r="EJ158" s="129">
        <f t="shared" si="35"/>
        <v>1.0100000000000002</v>
      </c>
      <c r="EK158" s="129">
        <f t="shared" si="36"/>
        <v>0.92999999999999994</v>
      </c>
      <c r="EL158" s="129">
        <f t="shared" si="37"/>
        <v>1.51</v>
      </c>
      <c r="EM158" s="129">
        <f t="shared" si="38"/>
        <v>1.08</v>
      </c>
      <c r="EN158" s="129">
        <f t="shared" si="39"/>
        <v>-0.45999999999999996</v>
      </c>
      <c r="EO158" s="129">
        <f t="shared" si="40"/>
        <v>-1.03</v>
      </c>
      <c r="EP158" s="129">
        <f t="shared" si="41"/>
        <v>-1.71</v>
      </c>
      <c r="EQ158" s="129">
        <f t="shared" si="42"/>
        <v>-2</v>
      </c>
      <c r="ER158" s="129">
        <f t="shared" si="43"/>
        <v>0.33000000000000007</v>
      </c>
      <c r="ES158" s="129">
        <f t="shared" si="44"/>
        <v>-0.32000000000000028</v>
      </c>
      <c r="ET158" s="129">
        <f t="shared" si="45"/>
        <v>-0.28999999999999915</v>
      </c>
      <c r="EU158" s="129">
        <f t="shared" si="46"/>
        <v>-0.11000000000000032</v>
      </c>
      <c r="EV158" s="129">
        <f t="shared" si="47"/>
        <v>-2.11</v>
      </c>
      <c r="EW158" s="129">
        <f t="shared" si="48"/>
        <v>-2.6300000000000003</v>
      </c>
      <c r="EX158" s="129">
        <f t="shared" si="49"/>
        <v>-1.6399999999999997</v>
      </c>
      <c r="EY158" s="129">
        <f t="shared" si="50"/>
        <v>0.84000000000000163</v>
      </c>
      <c r="EZ158" s="129">
        <f t="shared" si="51"/>
        <v>2.0300000000000011</v>
      </c>
      <c r="FA158" s="142" t="s">
        <v>48</v>
      </c>
      <c r="FB158" s="142">
        <v>32</v>
      </c>
      <c r="FC158" s="137">
        <v>33</v>
      </c>
      <c r="FD158" s="137">
        <v>25</v>
      </c>
    </row>
    <row r="159" spans="1:160" s="154" customFormat="1" ht="14">
      <c r="A159" s="137" t="s">
        <v>1483</v>
      </c>
      <c r="B159" s="137" t="s">
        <v>1666</v>
      </c>
      <c r="C159" s="137">
        <v>16</v>
      </c>
      <c r="D159" s="137">
        <v>5</v>
      </c>
      <c r="E159" s="137">
        <v>43375220</v>
      </c>
      <c r="F159" s="137" t="s">
        <v>91</v>
      </c>
      <c r="G159" s="138" t="s">
        <v>881</v>
      </c>
      <c r="H159" s="139"/>
      <c r="I159" s="138"/>
      <c r="J159" s="137">
        <v>164.4</v>
      </c>
      <c r="K159" s="137">
        <v>60.4</v>
      </c>
      <c r="L159" s="137" t="s">
        <v>167</v>
      </c>
      <c r="M159" s="137"/>
      <c r="N159" s="137" t="s">
        <v>147</v>
      </c>
      <c r="O159" s="137" t="s">
        <v>420</v>
      </c>
      <c r="P159" s="140" t="s">
        <v>168</v>
      </c>
      <c r="Q159" s="140" t="s">
        <v>538</v>
      </c>
      <c r="R159" s="140" t="s">
        <v>1486</v>
      </c>
      <c r="S159" s="140"/>
      <c r="T159" s="142" t="s">
        <v>6</v>
      </c>
      <c r="U159" s="142">
        <v>28</v>
      </c>
      <c r="V159" s="137">
        <v>27</v>
      </c>
      <c r="W159" s="137">
        <v>25</v>
      </c>
      <c r="X159" s="137" t="s">
        <v>1487</v>
      </c>
      <c r="Y159" s="141"/>
      <c r="Z159" s="142" t="s">
        <v>137</v>
      </c>
      <c r="AA159" s="142">
        <v>61</v>
      </c>
      <c r="AB159" s="137">
        <v>46</v>
      </c>
      <c r="AC159" s="137">
        <v>36</v>
      </c>
      <c r="AD159" s="137"/>
      <c r="AE159" s="141" t="s">
        <v>443</v>
      </c>
      <c r="AF159" s="150" t="s">
        <v>102</v>
      </c>
      <c r="AG159" s="150">
        <v>38</v>
      </c>
      <c r="AH159" s="155">
        <v>31</v>
      </c>
      <c r="AI159" s="155">
        <v>29</v>
      </c>
      <c r="AJ159" s="155"/>
      <c r="AK159" s="159" t="s">
        <v>197</v>
      </c>
      <c r="AL159" s="137" t="s">
        <v>117</v>
      </c>
      <c r="AM159" s="137" t="s">
        <v>248</v>
      </c>
      <c r="AN159" s="137" t="s">
        <v>429</v>
      </c>
      <c r="AO159" s="137" t="s">
        <v>841</v>
      </c>
      <c r="AP159" s="137" t="s">
        <v>87</v>
      </c>
      <c r="AQ159" s="138"/>
      <c r="AR159" s="137" t="s">
        <v>89</v>
      </c>
      <c r="AS159" s="138"/>
      <c r="AT159" s="137" t="s">
        <v>93</v>
      </c>
      <c r="AU159" s="139" t="s">
        <v>1488</v>
      </c>
      <c r="AV159" s="174">
        <v>2</v>
      </c>
      <c r="AW159" s="143">
        <v>3.44</v>
      </c>
      <c r="AX159" s="144">
        <v>3.28</v>
      </c>
      <c r="AY159" s="145">
        <v>2.92</v>
      </c>
      <c r="AZ159" s="144">
        <v>2.12</v>
      </c>
      <c r="BA159" s="145">
        <v>2.17</v>
      </c>
      <c r="BB159" s="143">
        <v>0.9</v>
      </c>
      <c r="BC159" s="145">
        <v>0</v>
      </c>
      <c r="BD159" s="143">
        <v>0</v>
      </c>
      <c r="BE159" s="144">
        <v>1.86</v>
      </c>
      <c r="BF159" s="145">
        <v>1.69</v>
      </c>
      <c r="BG159" s="145">
        <v>4.72</v>
      </c>
      <c r="BH159" s="145">
        <v>3.23</v>
      </c>
      <c r="BI159" s="145">
        <v>3.86</v>
      </c>
      <c r="BJ159" s="146">
        <v>4.6399999999999997</v>
      </c>
      <c r="BK159" s="147">
        <v>4.1500000000000004</v>
      </c>
      <c r="BL159" s="147">
        <v>7.83</v>
      </c>
      <c r="BM159" s="146">
        <v>12.68</v>
      </c>
      <c r="BN159" s="156"/>
      <c r="BO159" s="146">
        <v>2.52</v>
      </c>
      <c r="BP159" s="148">
        <v>0</v>
      </c>
      <c r="BQ159" s="149">
        <v>0</v>
      </c>
      <c r="BR159" s="149">
        <v>0.37</v>
      </c>
      <c r="BS159" s="149">
        <v>0.5</v>
      </c>
      <c r="BT159" s="150">
        <v>2.2200000000000002</v>
      </c>
      <c r="BU159" s="149">
        <v>2.12</v>
      </c>
      <c r="BV159" s="150">
        <v>1.78</v>
      </c>
      <c r="BW159" s="148">
        <v>2.37</v>
      </c>
      <c r="BX159" s="149">
        <v>2.17</v>
      </c>
      <c r="BY159" s="149">
        <v>4.8499999999999996</v>
      </c>
      <c r="BZ159" s="149">
        <v>4.09</v>
      </c>
      <c r="CA159" s="147">
        <v>2.2799999999999998</v>
      </c>
      <c r="CB159" s="146">
        <v>5.07</v>
      </c>
      <c r="CC159" s="147">
        <v>4.49</v>
      </c>
      <c r="CD159" s="147">
        <v>7.7</v>
      </c>
      <c r="CE159" s="146">
        <v>11.37</v>
      </c>
      <c r="CF159" s="156"/>
      <c r="CG159" s="151">
        <v>28.34</v>
      </c>
      <c r="CH159" s="152">
        <v>32.96</v>
      </c>
      <c r="CI159" s="153">
        <v>34.5</v>
      </c>
      <c r="CJ159" s="152">
        <v>35.4</v>
      </c>
      <c r="CK159" s="153">
        <v>35.07</v>
      </c>
      <c r="CL159" s="151">
        <v>37.659999999999997</v>
      </c>
      <c r="CM159" s="153">
        <v>37.700000000000003</v>
      </c>
      <c r="CN159" s="151">
        <v>38.69</v>
      </c>
      <c r="CO159" s="152">
        <v>38.33</v>
      </c>
      <c r="CP159" s="153">
        <v>38.479999999999997</v>
      </c>
      <c r="CQ159" s="153">
        <v>40.26</v>
      </c>
      <c r="CR159" s="153">
        <v>39.75</v>
      </c>
      <c r="CS159" s="153">
        <v>42.29</v>
      </c>
      <c r="CT159" s="151">
        <v>42.52</v>
      </c>
      <c r="CU159" s="153">
        <v>41.73</v>
      </c>
      <c r="CV159" s="153">
        <v>46.45</v>
      </c>
      <c r="CW159" s="151">
        <v>46.99</v>
      </c>
      <c r="CX159" s="157"/>
      <c r="CY159" s="151">
        <v>28.05</v>
      </c>
      <c r="CZ159" s="152">
        <v>33.96</v>
      </c>
      <c r="DA159" s="153">
        <v>34.99</v>
      </c>
      <c r="DB159" s="153">
        <v>35.270000000000003</v>
      </c>
      <c r="DC159" s="153">
        <v>35.82</v>
      </c>
      <c r="DD159" s="151">
        <v>37.28</v>
      </c>
      <c r="DE159" s="153">
        <v>37.04</v>
      </c>
      <c r="DF159" s="151">
        <v>38.76</v>
      </c>
      <c r="DG159" s="152">
        <v>38.15</v>
      </c>
      <c r="DH159" s="153">
        <v>38.61</v>
      </c>
      <c r="DI159" s="153">
        <v>40.06</v>
      </c>
      <c r="DJ159" s="153">
        <v>40.39</v>
      </c>
      <c r="DK159" s="153">
        <v>42.08</v>
      </c>
      <c r="DL159" s="151">
        <v>42.61</v>
      </c>
      <c r="DM159" s="153">
        <v>41.08</v>
      </c>
      <c r="DN159" s="153">
        <v>46.17</v>
      </c>
      <c r="DO159" s="151">
        <v>46.39</v>
      </c>
      <c r="DP159" s="157"/>
      <c r="DQ159" s="151">
        <v>4</v>
      </c>
      <c r="DR159" s="153">
        <v>3</v>
      </c>
      <c r="DS159" s="153">
        <v>3</v>
      </c>
      <c r="DT159" s="153">
        <v>0</v>
      </c>
      <c r="DU159" s="153">
        <v>-8</v>
      </c>
      <c r="DV159" s="153">
        <v>-16</v>
      </c>
      <c r="DW159" s="153">
        <v>-19</v>
      </c>
      <c r="DX159" s="153">
        <v>-21</v>
      </c>
      <c r="DY159" s="153">
        <v>-15</v>
      </c>
      <c r="DZ159" s="153">
        <v>-10</v>
      </c>
      <c r="EA159" s="153">
        <v>1</v>
      </c>
      <c r="EB159" s="153">
        <v>5</v>
      </c>
      <c r="EC159" s="153">
        <v>13</v>
      </c>
      <c r="ED159" s="153">
        <v>14</v>
      </c>
      <c r="EE159" s="153">
        <v>14</v>
      </c>
      <c r="EF159" s="153">
        <v>12</v>
      </c>
      <c r="EG159" s="153">
        <v>12</v>
      </c>
      <c r="EH159" s="158"/>
      <c r="EJ159" s="129">
        <f t="shared" si="35"/>
        <v>0.91999999999999993</v>
      </c>
      <c r="EK159" s="129">
        <f t="shared" si="36"/>
        <v>3.28</v>
      </c>
      <c r="EL159" s="129">
        <f t="shared" si="37"/>
        <v>2.92</v>
      </c>
      <c r="EM159" s="129">
        <f t="shared" si="38"/>
        <v>1.75</v>
      </c>
      <c r="EN159" s="129">
        <f t="shared" si="39"/>
        <v>1.67</v>
      </c>
      <c r="EO159" s="129">
        <f t="shared" si="40"/>
        <v>-1.3200000000000003</v>
      </c>
      <c r="EP159" s="129">
        <f t="shared" si="41"/>
        <v>-2.12</v>
      </c>
      <c r="EQ159" s="129">
        <f t="shared" si="42"/>
        <v>-1.78</v>
      </c>
      <c r="ER159" s="129">
        <f t="shared" si="43"/>
        <v>-0.51</v>
      </c>
      <c r="ES159" s="129">
        <f t="shared" si="44"/>
        <v>-0.48</v>
      </c>
      <c r="ET159" s="129">
        <f t="shared" si="45"/>
        <v>-0.12999999999999989</v>
      </c>
      <c r="EU159" s="129">
        <f t="shared" si="46"/>
        <v>-0.85999999999999988</v>
      </c>
      <c r="EV159" s="129">
        <f t="shared" si="47"/>
        <v>1.58</v>
      </c>
      <c r="EW159" s="129">
        <f t="shared" si="48"/>
        <v>-0.4300000000000006</v>
      </c>
      <c r="EX159" s="129">
        <f t="shared" si="49"/>
        <v>-0.33999999999999986</v>
      </c>
      <c r="EY159" s="129">
        <f t="shared" si="50"/>
        <v>0.12999999999999989</v>
      </c>
      <c r="EZ159" s="129">
        <f t="shared" si="51"/>
        <v>1.3100000000000005</v>
      </c>
      <c r="FA159" s="142" t="s">
        <v>6</v>
      </c>
      <c r="FB159" s="142">
        <v>28</v>
      </c>
      <c r="FC159" s="137">
        <v>27</v>
      </c>
      <c r="FD159" s="137">
        <v>25</v>
      </c>
    </row>
    <row r="160" spans="1:160" s="154" customFormat="1" ht="14">
      <c r="A160" s="137" t="s">
        <v>1501</v>
      </c>
      <c r="B160" s="137" t="s">
        <v>1666</v>
      </c>
      <c r="C160" s="137">
        <v>13</v>
      </c>
      <c r="D160" s="137">
        <v>8</v>
      </c>
      <c r="E160" s="137">
        <v>51498489</v>
      </c>
      <c r="F160" s="137" t="s">
        <v>91</v>
      </c>
      <c r="G160" s="138" t="s">
        <v>1503</v>
      </c>
      <c r="H160" s="139"/>
      <c r="I160" s="138"/>
      <c r="J160" s="137">
        <v>146.69999999999999</v>
      </c>
      <c r="K160" s="137">
        <v>39.6</v>
      </c>
      <c r="L160" s="137" t="s">
        <v>167</v>
      </c>
      <c r="M160" s="137"/>
      <c r="N160" s="137" t="s">
        <v>147</v>
      </c>
      <c r="O160" s="137" t="s">
        <v>259</v>
      </c>
      <c r="P160" s="140" t="s">
        <v>860</v>
      </c>
      <c r="Q160" s="140" t="s">
        <v>168</v>
      </c>
      <c r="R160" s="140"/>
      <c r="S160" s="140"/>
      <c r="T160" s="142" t="s">
        <v>17</v>
      </c>
      <c r="U160" s="142">
        <v>33</v>
      </c>
      <c r="V160" s="137">
        <v>26</v>
      </c>
      <c r="W160" s="137">
        <v>26</v>
      </c>
      <c r="X160" s="137" t="s">
        <v>280</v>
      </c>
      <c r="Y160" s="141"/>
      <c r="Z160" s="142" t="s">
        <v>318</v>
      </c>
      <c r="AA160" s="142">
        <v>52</v>
      </c>
      <c r="AB160" s="137">
        <v>37</v>
      </c>
      <c r="AC160" s="137">
        <v>32</v>
      </c>
      <c r="AD160" s="137"/>
      <c r="AE160" s="141" t="s">
        <v>242</v>
      </c>
      <c r="AF160" s="150" t="s">
        <v>473</v>
      </c>
      <c r="AG160" s="150">
        <v>21</v>
      </c>
      <c r="AH160" s="155">
        <v>8</v>
      </c>
      <c r="AI160" s="155">
        <v>7</v>
      </c>
      <c r="AJ160" s="155"/>
      <c r="AK160" s="159"/>
      <c r="AL160" s="137" t="s">
        <v>272</v>
      </c>
      <c r="AM160" s="137" t="s">
        <v>612</v>
      </c>
      <c r="AN160" s="137" t="s">
        <v>744</v>
      </c>
      <c r="AO160" s="137" t="s">
        <v>841</v>
      </c>
      <c r="AP160" s="137" t="s">
        <v>87</v>
      </c>
      <c r="AQ160" s="138"/>
      <c r="AR160" s="137" t="s">
        <v>89</v>
      </c>
      <c r="AS160" s="138"/>
      <c r="AT160" s="137" t="s">
        <v>93</v>
      </c>
      <c r="AU160" s="139" t="s">
        <v>438</v>
      </c>
      <c r="AV160" s="174">
        <v>2</v>
      </c>
      <c r="AW160" s="143">
        <v>2.39</v>
      </c>
      <c r="AX160" s="144">
        <v>3.12</v>
      </c>
      <c r="AY160" s="145">
        <v>1.73</v>
      </c>
      <c r="AZ160" s="144">
        <v>1.37</v>
      </c>
      <c r="BA160" s="145">
        <v>1.37</v>
      </c>
      <c r="BB160" s="143">
        <v>1.18</v>
      </c>
      <c r="BC160" s="145">
        <v>0.28000000000000003</v>
      </c>
      <c r="BD160" s="143">
        <v>0.37</v>
      </c>
      <c r="BE160" s="144">
        <v>1.1200000000000001</v>
      </c>
      <c r="BF160" s="145">
        <v>1.67</v>
      </c>
      <c r="BG160" s="145">
        <v>1.76</v>
      </c>
      <c r="BH160" s="145">
        <v>1.99</v>
      </c>
      <c r="BI160" s="145">
        <v>3.29</v>
      </c>
      <c r="BJ160" s="146">
        <v>4.0199999999999996</v>
      </c>
      <c r="BK160" s="147">
        <v>5.09</v>
      </c>
      <c r="BL160" s="147">
        <v>8.07</v>
      </c>
      <c r="BM160" s="146">
        <v>12.22</v>
      </c>
      <c r="BN160" s="156"/>
      <c r="BO160" s="146">
        <v>3.79</v>
      </c>
      <c r="BP160" s="148">
        <v>1.45</v>
      </c>
      <c r="BQ160" s="149">
        <v>0.28000000000000003</v>
      </c>
      <c r="BR160" s="149">
        <v>0</v>
      </c>
      <c r="BS160" s="149">
        <v>0</v>
      </c>
      <c r="BT160" s="150">
        <v>0.28000000000000003</v>
      </c>
      <c r="BU160" s="149">
        <v>0.12</v>
      </c>
      <c r="BV160" s="150">
        <v>1.1200000000000001</v>
      </c>
      <c r="BW160" s="148">
        <v>1.85</v>
      </c>
      <c r="BX160" s="149">
        <v>1.99</v>
      </c>
      <c r="BY160" s="149">
        <v>2.74</v>
      </c>
      <c r="BZ160" s="149">
        <v>1.66</v>
      </c>
      <c r="CA160" s="147">
        <v>2.5299999999999998</v>
      </c>
      <c r="CB160" s="146">
        <v>4.46</v>
      </c>
      <c r="CC160" s="147">
        <v>5.18</v>
      </c>
      <c r="CD160" s="147">
        <v>8.34</v>
      </c>
      <c r="CE160" s="146">
        <v>12.51</v>
      </c>
      <c r="CF160" s="156"/>
      <c r="CG160" s="151">
        <v>25.76</v>
      </c>
      <c r="CH160" s="152">
        <v>29.56</v>
      </c>
      <c r="CI160" s="153">
        <v>31.13</v>
      </c>
      <c r="CJ160" s="152">
        <v>31.29</v>
      </c>
      <c r="CK160" s="153">
        <v>32.700000000000003</v>
      </c>
      <c r="CL160" s="151">
        <v>33.020000000000003</v>
      </c>
      <c r="CM160" s="153">
        <v>34.35</v>
      </c>
      <c r="CN160" s="151">
        <v>35.24</v>
      </c>
      <c r="CO160" s="152">
        <v>35.01</v>
      </c>
      <c r="CP160" s="153">
        <v>35.520000000000003</v>
      </c>
      <c r="CQ160" s="153">
        <v>36.33</v>
      </c>
      <c r="CR160" s="153">
        <v>38.299999999999997</v>
      </c>
      <c r="CS160" s="153">
        <v>39.89</v>
      </c>
      <c r="CT160" s="151">
        <v>40.51</v>
      </c>
      <c r="CU160" s="153">
        <v>42.07</v>
      </c>
      <c r="CV160" s="153">
        <v>41.96</v>
      </c>
      <c r="CW160" s="151">
        <v>41.46</v>
      </c>
      <c r="CX160" s="157"/>
      <c r="CY160" s="151">
        <v>25.99</v>
      </c>
      <c r="CZ160" s="152">
        <v>30.22</v>
      </c>
      <c r="DA160" s="153">
        <v>31.22</v>
      </c>
      <c r="DB160" s="153">
        <v>31.97</v>
      </c>
      <c r="DC160" s="153">
        <v>32.799999999999997</v>
      </c>
      <c r="DD160" s="151">
        <v>33.659999999999997</v>
      </c>
      <c r="DE160" s="153">
        <v>34.340000000000003</v>
      </c>
      <c r="DF160" s="151">
        <v>34.78</v>
      </c>
      <c r="DG160" s="152">
        <v>35.03</v>
      </c>
      <c r="DH160" s="153">
        <v>35.04</v>
      </c>
      <c r="DI160" s="153">
        <v>36.119999999999997</v>
      </c>
      <c r="DJ160" s="153">
        <v>38.53</v>
      </c>
      <c r="DK160" s="153">
        <v>39.200000000000003</v>
      </c>
      <c r="DL160" s="151">
        <v>40.76</v>
      </c>
      <c r="DM160" s="153">
        <v>42.11</v>
      </c>
      <c r="DN160" s="153">
        <v>41.67</v>
      </c>
      <c r="DO160" s="151">
        <v>41.66</v>
      </c>
      <c r="DP160" s="157"/>
      <c r="DQ160" s="151">
        <v>1</v>
      </c>
      <c r="DR160" s="153">
        <v>2</v>
      </c>
      <c r="DS160" s="153">
        <v>4</v>
      </c>
      <c r="DT160" s="153">
        <v>5</v>
      </c>
      <c r="DU160" s="153">
        <v>1</v>
      </c>
      <c r="DV160" s="153">
        <v>0</v>
      </c>
      <c r="DW160" s="153">
        <v>-6</v>
      </c>
      <c r="DX160" s="153">
        <v>-9</v>
      </c>
      <c r="DY160" s="153">
        <v>-11</v>
      </c>
      <c r="DZ160" s="153">
        <v>-9</v>
      </c>
      <c r="EA160" s="153">
        <v>-6</v>
      </c>
      <c r="EB160" s="153">
        <v>-4</v>
      </c>
      <c r="EC160" s="153">
        <v>0</v>
      </c>
      <c r="ED160" s="153">
        <v>2</v>
      </c>
      <c r="EE160" s="153">
        <v>4</v>
      </c>
      <c r="EF160" s="153">
        <v>3</v>
      </c>
      <c r="EG160" s="153">
        <v>3</v>
      </c>
      <c r="EH160" s="158"/>
      <c r="EJ160" s="129">
        <f t="shared" si="35"/>
        <v>-1.4</v>
      </c>
      <c r="EK160" s="129">
        <f t="shared" si="36"/>
        <v>1.6700000000000002</v>
      </c>
      <c r="EL160" s="129">
        <f t="shared" si="37"/>
        <v>1.45</v>
      </c>
      <c r="EM160" s="129">
        <f t="shared" si="38"/>
        <v>1.37</v>
      </c>
      <c r="EN160" s="129">
        <f t="shared" si="39"/>
        <v>1.37</v>
      </c>
      <c r="EO160" s="129">
        <f t="shared" si="40"/>
        <v>0.89999999999999991</v>
      </c>
      <c r="EP160" s="129">
        <f t="shared" si="41"/>
        <v>0.16000000000000003</v>
      </c>
      <c r="EQ160" s="129">
        <f t="shared" si="42"/>
        <v>-0.75000000000000011</v>
      </c>
      <c r="ER160" s="129">
        <f t="shared" si="43"/>
        <v>-0.73</v>
      </c>
      <c r="ES160" s="129">
        <f t="shared" si="44"/>
        <v>-0.32000000000000006</v>
      </c>
      <c r="ET160" s="129">
        <f t="shared" si="45"/>
        <v>-0.9800000000000002</v>
      </c>
      <c r="EU160" s="129">
        <f t="shared" si="46"/>
        <v>0.33000000000000007</v>
      </c>
      <c r="EV160" s="129">
        <f t="shared" si="47"/>
        <v>0.76000000000000023</v>
      </c>
      <c r="EW160" s="129">
        <f t="shared" si="48"/>
        <v>-0.44000000000000039</v>
      </c>
      <c r="EX160" s="129">
        <f t="shared" si="49"/>
        <v>-8.9999999999999858E-2</v>
      </c>
      <c r="EY160" s="129">
        <f t="shared" si="50"/>
        <v>-0.26999999999999957</v>
      </c>
      <c r="EZ160" s="129">
        <f t="shared" si="51"/>
        <v>-0.28999999999999915</v>
      </c>
      <c r="FA160" s="142" t="s">
        <v>17</v>
      </c>
      <c r="FB160" s="142">
        <v>33</v>
      </c>
      <c r="FC160" s="137">
        <v>26</v>
      </c>
      <c r="FD160" s="137">
        <v>26</v>
      </c>
    </row>
    <row r="161" spans="1:160" s="154" customFormat="1" ht="14">
      <c r="A161" s="137" t="s">
        <v>1582</v>
      </c>
      <c r="B161" s="137" t="s">
        <v>1666</v>
      </c>
      <c r="C161" s="137">
        <v>16</v>
      </c>
      <c r="D161" s="137">
        <v>1</v>
      </c>
      <c r="E161" s="137">
        <v>50999004</v>
      </c>
      <c r="F161" s="137" t="s">
        <v>91</v>
      </c>
      <c r="G161" s="138" t="s">
        <v>1586</v>
      </c>
      <c r="H161" s="139"/>
      <c r="I161" s="138"/>
      <c r="J161" s="137">
        <v>162.30000000000001</v>
      </c>
      <c r="K161" s="137">
        <v>42.1</v>
      </c>
      <c r="L161" s="137" t="s">
        <v>167</v>
      </c>
      <c r="M161" s="137"/>
      <c r="N161" s="137" t="s">
        <v>147</v>
      </c>
      <c r="O161" s="137" t="s">
        <v>148</v>
      </c>
      <c r="P161" s="140"/>
      <c r="Q161" s="140"/>
      <c r="R161" s="140"/>
      <c r="S161" s="140"/>
      <c r="T161" s="142" t="s">
        <v>6</v>
      </c>
      <c r="U161" s="142">
        <v>31</v>
      </c>
      <c r="V161" s="137">
        <v>29</v>
      </c>
      <c r="W161" s="137">
        <v>26</v>
      </c>
      <c r="X161" s="137" t="s">
        <v>280</v>
      </c>
      <c r="Y161" s="141"/>
      <c r="Z161" s="142" t="s">
        <v>232</v>
      </c>
      <c r="AA161" s="142">
        <v>62</v>
      </c>
      <c r="AB161" s="137">
        <v>42</v>
      </c>
      <c r="AC161" s="137">
        <v>37</v>
      </c>
      <c r="AD161" s="137"/>
      <c r="AE161" s="141" t="s">
        <v>242</v>
      </c>
      <c r="AF161" s="150" t="s">
        <v>301</v>
      </c>
      <c r="AG161" s="150">
        <v>32</v>
      </c>
      <c r="AH161" s="155">
        <v>27</v>
      </c>
      <c r="AI161" s="155">
        <v>20</v>
      </c>
      <c r="AJ161" s="155"/>
      <c r="AK161" s="159" t="s">
        <v>197</v>
      </c>
      <c r="AL161" s="137" t="s">
        <v>149</v>
      </c>
      <c r="AM161" s="137" t="s">
        <v>118</v>
      </c>
      <c r="AN161" s="137" t="s">
        <v>1585</v>
      </c>
      <c r="AO161" s="137" t="s">
        <v>775</v>
      </c>
      <c r="AP161" s="137" t="s">
        <v>87</v>
      </c>
      <c r="AQ161" s="138"/>
      <c r="AR161" s="137" t="s">
        <v>89</v>
      </c>
      <c r="AS161" s="138"/>
      <c r="AT161" s="137" t="s">
        <v>93</v>
      </c>
      <c r="AU161" s="139" t="s">
        <v>710</v>
      </c>
      <c r="AV161" s="174">
        <v>2</v>
      </c>
      <c r="AW161" s="143">
        <v>4.0999999999999996</v>
      </c>
      <c r="AX161" s="144">
        <v>3.78</v>
      </c>
      <c r="AY161" s="145">
        <v>2.88</v>
      </c>
      <c r="AZ161" s="144">
        <v>2.25</v>
      </c>
      <c r="BA161" s="145">
        <v>1.51</v>
      </c>
      <c r="BB161" s="143">
        <v>1.22</v>
      </c>
      <c r="BC161" s="145">
        <v>0.72</v>
      </c>
      <c r="BD161" s="143">
        <v>0</v>
      </c>
      <c r="BE161" s="144">
        <v>0.12</v>
      </c>
      <c r="BF161" s="145">
        <v>1.27</v>
      </c>
      <c r="BG161" s="145">
        <v>2.86</v>
      </c>
      <c r="BH161" s="145">
        <v>7.15</v>
      </c>
      <c r="BI161" s="145">
        <v>3.88</v>
      </c>
      <c r="BJ161" s="146">
        <v>3.62</v>
      </c>
      <c r="BK161" s="147">
        <v>5.31</v>
      </c>
      <c r="BL161" s="147">
        <v>6.99</v>
      </c>
      <c r="BM161" s="146">
        <v>10.79</v>
      </c>
      <c r="BN161" s="146">
        <v>17.239999999999998</v>
      </c>
      <c r="BO161" s="146">
        <v>3.33</v>
      </c>
      <c r="BP161" s="148">
        <v>2.4500000000000002</v>
      </c>
      <c r="BQ161" s="149">
        <v>0</v>
      </c>
      <c r="BR161" s="149">
        <v>0</v>
      </c>
      <c r="BS161" s="149">
        <v>0.39</v>
      </c>
      <c r="BT161" s="150">
        <v>1.02</v>
      </c>
      <c r="BU161" s="149">
        <v>2.36</v>
      </c>
      <c r="BV161" s="150">
        <v>2.4</v>
      </c>
      <c r="BW161" s="148">
        <v>1.45</v>
      </c>
      <c r="BX161" s="149">
        <v>2.71</v>
      </c>
      <c r="BY161" s="149">
        <v>3.74</v>
      </c>
      <c r="BZ161" s="149">
        <v>7.82</v>
      </c>
      <c r="CA161" s="147">
        <v>2.61</v>
      </c>
      <c r="CB161" s="146">
        <v>3.86</v>
      </c>
      <c r="CC161" s="147">
        <v>6.74</v>
      </c>
      <c r="CD161" s="147">
        <v>6.78</v>
      </c>
      <c r="CE161" s="146">
        <v>11.38</v>
      </c>
      <c r="CF161" s="146">
        <v>16.600000000000001</v>
      </c>
      <c r="CG161" s="151">
        <v>27.94</v>
      </c>
      <c r="CH161" s="152">
        <v>31.9</v>
      </c>
      <c r="CI161" s="153">
        <v>32.99</v>
      </c>
      <c r="CJ161" s="152">
        <v>34.020000000000003</v>
      </c>
      <c r="CK161" s="153">
        <v>34.93</v>
      </c>
      <c r="CL161" s="151">
        <v>35.39</v>
      </c>
      <c r="CM161" s="153">
        <v>35.11</v>
      </c>
      <c r="CN161" s="151">
        <v>35.49</v>
      </c>
      <c r="CO161" s="152">
        <v>37.22</v>
      </c>
      <c r="CP161" s="153">
        <v>37.51</v>
      </c>
      <c r="CQ161" s="153">
        <v>38.1</v>
      </c>
      <c r="CR161" s="153">
        <v>39.46</v>
      </c>
      <c r="CS161" s="153">
        <v>41.12</v>
      </c>
      <c r="CT161" s="151">
        <v>43.5</v>
      </c>
      <c r="CU161" s="153">
        <v>46.17</v>
      </c>
      <c r="CV161" s="153">
        <v>42.71</v>
      </c>
      <c r="CW161" s="151">
        <v>45.39</v>
      </c>
      <c r="CX161" s="151">
        <v>42.87</v>
      </c>
      <c r="CY161" s="151">
        <v>27.67</v>
      </c>
      <c r="CZ161" s="152">
        <v>31.45</v>
      </c>
      <c r="DA161" s="153">
        <v>33.130000000000003</v>
      </c>
      <c r="DB161" s="153">
        <v>34.17</v>
      </c>
      <c r="DC161" s="153">
        <v>35.479999999999997</v>
      </c>
      <c r="DD161" s="151">
        <v>34.93</v>
      </c>
      <c r="DE161" s="153">
        <v>35.119999999999997</v>
      </c>
      <c r="DF161" s="151">
        <v>35.979999999999997</v>
      </c>
      <c r="DG161" s="152">
        <v>36.659999999999997</v>
      </c>
      <c r="DH161" s="153">
        <v>37.65</v>
      </c>
      <c r="DI161" s="153">
        <v>38.24</v>
      </c>
      <c r="DJ161" s="153">
        <v>40.42</v>
      </c>
      <c r="DK161" s="153">
        <v>41.95</v>
      </c>
      <c r="DL161" s="151">
        <v>43.39</v>
      </c>
      <c r="DM161" s="153">
        <v>46.19</v>
      </c>
      <c r="DN161" s="153">
        <v>42.53</v>
      </c>
      <c r="DO161" s="151">
        <v>45.11</v>
      </c>
      <c r="DP161" s="151">
        <v>43.17</v>
      </c>
      <c r="DQ161" s="151">
        <v>1</v>
      </c>
      <c r="DR161" s="153">
        <v>3</v>
      </c>
      <c r="DS161" s="153">
        <v>3</v>
      </c>
      <c r="DT161" s="153">
        <v>2</v>
      </c>
      <c r="DU161" s="153">
        <v>-3</v>
      </c>
      <c r="DV161" s="153">
        <v>-14</v>
      </c>
      <c r="DW161" s="153">
        <v>-22</v>
      </c>
      <c r="DX161" s="153">
        <v>-24</v>
      </c>
      <c r="DY161" s="153">
        <v>-20</v>
      </c>
      <c r="DZ161" s="153">
        <v>-12</v>
      </c>
      <c r="EA161" s="153">
        <v>-7</v>
      </c>
      <c r="EB161" s="153">
        <v>-2</v>
      </c>
      <c r="EC161" s="153">
        <v>2</v>
      </c>
      <c r="ED161" s="153">
        <v>4</v>
      </c>
      <c r="EE161" s="153">
        <v>3</v>
      </c>
      <c r="EF161" s="153">
        <v>2</v>
      </c>
      <c r="EG161" s="153">
        <v>0</v>
      </c>
      <c r="EH161" s="153">
        <v>0</v>
      </c>
      <c r="EJ161" s="129">
        <f t="shared" si="35"/>
        <v>0.76999999999999957</v>
      </c>
      <c r="EK161" s="129">
        <f t="shared" si="36"/>
        <v>1.3299999999999996</v>
      </c>
      <c r="EL161" s="129">
        <f t="shared" si="37"/>
        <v>2.88</v>
      </c>
      <c r="EM161" s="129">
        <f t="shared" si="38"/>
        <v>2.25</v>
      </c>
      <c r="EN161" s="129">
        <f t="shared" si="39"/>
        <v>1.1200000000000001</v>
      </c>
      <c r="EO161" s="129">
        <f t="shared" si="40"/>
        <v>0.19999999999999996</v>
      </c>
      <c r="EP161" s="129">
        <f t="shared" si="41"/>
        <v>-1.64</v>
      </c>
      <c r="EQ161" s="129">
        <f t="shared" si="42"/>
        <v>-2.4</v>
      </c>
      <c r="ER161" s="129">
        <f t="shared" si="43"/>
        <v>-1.33</v>
      </c>
      <c r="ES161" s="129">
        <f t="shared" si="44"/>
        <v>-1.44</v>
      </c>
      <c r="ET161" s="129">
        <f t="shared" si="45"/>
        <v>-0.88000000000000034</v>
      </c>
      <c r="EU161" s="129">
        <f t="shared" si="46"/>
        <v>-0.66999999999999993</v>
      </c>
      <c r="EV161" s="129">
        <f t="shared" si="47"/>
        <v>1.27</v>
      </c>
      <c r="EW161" s="129">
        <f t="shared" si="48"/>
        <v>-0.23999999999999977</v>
      </c>
      <c r="EX161" s="129">
        <f t="shared" si="49"/>
        <v>-1.4300000000000006</v>
      </c>
      <c r="EY161" s="129">
        <f t="shared" si="50"/>
        <v>0.20999999999999996</v>
      </c>
      <c r="EZ161" s="129">
        <f t="shared" si="51"/>
        <v>-0.59000000000000163</v>
      </c>
      <c r="FA161" s="142" t="s">
        <v>6</v>
      </c>
      <c r="FB161" s="142">
        <v>31</v>
      </c>
      <c r="FC161" s="137">
        <v>29</v>
      </c>
      <c r="FD161" s="137">
        <v>26</v>
      </c>
    </row>
    <row r="162" spans="1:160" s="154" customFormat="1" ht="14">
      <c r="A162" s="137" t="s">
        <v>1347</v>
      </c>
      <c r="B162" s="137" t="s">
        <v>1667</v>
      </c>
      <c r="C162" s="137">
        <v>14</v>
      </c>
      <c r="D162" s="137">
        <v>6</v>
      </c>
      <c r="E162" s="137">
        <v>50877111</v>
      </c>
      <c r="F162" s="137" t="s">
        <v>91</v>
      </c>
      <c r="G162" s="138" t="s">
        <v>410</v>
      </c>
      <c r="H162" s="161" t="s">
        <v>95</v>
      </c>
      <c r="I162" s="138">
        <v>-9</v>
      </c>
      <c r="J162" s="137">
        <v>166.5</v>
      </c>
      <c r="K162" s="137">
        <v>44.6</v>
      </c>
      <c r="L162" s="137" t="s">
        <v>167</v>
      </c>
      <c r="M162" s="137"/>
      <c r="N162" s="137" t="s">
        <v>147</v>
      </c>
      <c r="O162" s="137" t="s">
        <v>148</v>
      </c>
      <c r="P162" s="140" t="s">
        <v>168</v>
      </c>
      <c r="Q162" s="140"/>
      <c r="R162" s="140"/>
      <c r="S162" s="140"/>
      <c r="T162" s="142" t="s">
        <v>17</v>
      </c>
      <c r="U162" s="142">
        <v>38</v>
      </c>
      <c r="V162" s="137">
        <v>41</v>
      </c>
      <c r="W162" s="137">
        <v>26</v>
      </c>
      <c r="X162" s="137" t="s">
        <v>1348</v>
      </c>
      <c r="Y162" s="141"/>
      <c r="Z162" s="142" t="s">
        <v>216</v>
      </c>
      <c r="AA162" s="142">
        <v>52</v>
      </c>
      <c r="AB162" s="137">
        <v>47</v>
      </c>
      <c r="AC162" s="137">
        <v>21</v>
      </c>
      <c r="AD162" s="137"/>
      <c r="AE162" s="141" t="s">
        <v>88</v>
      </c>
      <c r="AF162" s="150" t="s">
        <v>217</v>
      </c>
      <c r="AG162" s="150">
        <v>22</v>
      </c>
      <c r="AH162" s="155">
        <v>24</v>
      </c>
      <c r="AI162" s="155">
        <v>12</v>
      </c>
      <c r="AJ162" s="155"/>
      <c r="AK162" s="159"/>
      <c r="AL162" s="137" t="s">
        <v>311</v>
      </c>
      <c r="AM162" s="137" t="s">
        <v>409</v>
      </c>
      <c r="AN162" s="137" t="s">
        <v>226</v>
      </c>
      <c r="AO162" s="137" t="s">
        <v>204</v>
      </c>
      <c r="AP162" s="137" t="s">
        <v>87</v>
      </c>
      <c r="AQ162" s="138" t="s">
        <v>152</v>
      </c>
      <c r="AR162" s="137" t="s">
        <v>89</v>
      </c>
      <c r="AS162" s="138" t="s">
        <v>197</v>
      </c>
      <c r="AT162" s="137" t="s">
        <v>93</v>
      </c>
      <c r="AU162" s="139" t="s">
        <v>229</v>
      </c>
      <c r="AV162" s="174">
        <v>2</v>
      </c>
      <c r="AW162" s="143">
        <v>5.99</v>
      </c>
      <c r="AX162" s="144">
        <v>3.62</v>
      </c>
      <c r="AY162" s="145">
        <v>3.73</v>
      </c>
      <c r="AZ162" s="144">
        <v>3.6</v>
      </c>
      <c r="BA162" s="145">
        <v>3.13</v>
      </c>
      <c r="BB162" s="143">
        <v>3.35</v>
      </c>
      <c r="BC162" s="145">
        <v>3.23</v>
      </c>
      <c r="BD162" s="143">
        <v>2.56</v>
      </c>
      <c r="BE162" s="144">
        <v>2.9</v>
      </c>
      <c r="BF162" s="145">
        <v>4.13</v>
      </c>
      <c r="BG162" s="145">
        <v>5.83</v>
      </c>
      <c r="BH162" s="145">
        <v>6.24</v>
      </c>
      <c r="BI162" s="145">
        <v>4.34</v>
      </c>
      <c r="BJ162" s="146">
        <v>4.99</v>
      </c>
      <c r="BK162" s="147">
        <v>8.07</v>
      </c>
      <c r="BL162" s="147">
        <v>7.75</v>
      </c>
      <c r="BM162" s="146">
        <v>13.31</v>
      </c>
      <c r="BN162" s="146">
        <v>22.54</v>
      </c>
      <c r="BO162" s="146">
        <v>4.92</v>
      </c>
      <c r="BP162" s="162">
        <v>3.48</v>
      </c>
      <c r="BQ162" s="147">
        <v>2.4500000000000002</v>
      </c>
      <c r="BR162" s="147">
        <v>0.9</v>
      </c>
      <c r="BS162" s="147">
        <v>1.96</v>
      </c>
      <c r="BT162" s="146">
        <v>2.17</v>
      </c>
      <c r="BU162" s="147">
        <v>2.36</v>
      </c>
      <c r="BV162" s="146">
        <v>3.13</v>
      </c>
      <c r="BW162" s="162">
        <v>3.53</v>
      </c>
      <c r="BX162" s="147">
        <v>5.03</v>
      </c>
      <c r="BY162" s="147">
        <v>5.18</v>
      </c>
      <c r="BZ162" s="147">
        <v>4.76</v>
      </c>
      <c r="CA162" s="147">
        <v>4.4800000000000004</v>
      </c>
      <c r="CB162" s="146">
        <v>6.53</v>
      </c>
      <c r="CC162" s="147">
        <v>8.33</v>
      </c>
      <c r="CD162" s="147">
        <v>9.2799999999999994</v>
      </c>
      <c r="CE162" s="146">
        <v>13.81</v>
      </c>
      <c r="CF162" s="146">
        <v>21.17</v>
      </c>
      <c r="CG162" s="151">
        <v>28.2</v>
      </c>
      <c r="CH162" s="152">
        <v>32.549999999999997</v>
      </c>
      <c r="CI162" s="153">
        <v>34.17</v>
      </c>
      <c r="CJ162" s="152">
        <v>36.78</v>
      </c>
      <c r="CK162" s="153">
        <v>36.1</v>
      </c>
      <c r="CL162" s="151">
        <v>37.590000000000003</v>
      </c>
      <c r="CM162" s="153">
        <v>38.659999999999997</v>
      </c>
      <c r="CN162" s="151">
        <v>39.44</v>
      </c>
      <c r="CO162" s="152">
        <v>39.65</v>
      </c>
      <c r="CP162" s="153">
        <v>41.49</v>
      </c>
      <c r="CQ162" s="153">
        <v>42.47</v>
      </c>
      <c r="CR162" s="153">
        <v>42.94</v>
      </c>
      <c r="CS162" s="153">
        <v>49.02</v>
      </c>
      <c r="CT162" s="151">
        <v>47.95</v>
      </c>
      <c r="CU162" s="153">
        <v>48.05</v>
      </c>
      <c r="CV162" s="153">
        <v>45.19</v>
      </c>
      <c r="CW162" s="151">
        <v>44.2</v>
      </c>
      <c r="CX162" s="151">
        <v>42.17</v>
      </c>
      <c r="CY162" s="151">
        <v>27.91</v>
      </c>
      <c r="CZ162" s="152">
        <v>32.08</v>
      </c>
      <c r="DA162" s="153">
        <v>34.46</v>
      </c>
      <c r="DB162" s="153">
        <v>36.409999999999997</v>
      </c>
      <c r="DC162" s="153">
        <v>36.67</v>
      </c>
      <c r="DD162" s="151">
        <v>37.69</v>
      </c>
      <c r="DE162" s="153">
        <v>39.28</v>
      </c>
      <c r="DF162" s="151">
        <v>40.78</v>
      </c>
      <c r="DG162" s="152">
        <v>41.43</v>
      </c>
      <c r="DH162" s="153">
        <v>41.62</v>
      </c>
      <c r="DI162" s="153">
        <v>41.95</v>
      </c>
      <c r="DJ162" s="153">
        <v>43.48</v>
      </c>
      <c r="DK162" s="153">
        <v>48.79</v>
      </c>
      <c r="DL162" s="151">
        <v>48.43</v>
      </c>
      <c r="DM162" s="153">
        <v>48.25</v>
      </c>
      <c r="DN162" s="153">
        <v>44.98</v>
      </c>
      <c r="DO162" s="151">
        <v>46.27</v>
      </c>
      <c r="DP162" s="151">
        <v>41.4</v>
      </c>
      <c r="DQ162" s="151">
        <v>0</v>
      </c>
      <c r="DR162" s="153">
        <v>5</v>
      </c>
      <c r="DS162" s="153">
        <v>6</v>
      </c>
      <c r="DT162" s="153">
        <v>6</v>
      </c>
      <c r="DU162" s="153">
        <v>7</v>
      </c>
      <c r="DV162" s="153">
        <v>1</v>
      </c>
      <c r="DW162" s="153">
        <v>-3</v>
      </c>
      <c r="DX162" s="153">
        <v>-9</v>
      </c>
      <c r="DY162" s="153">
        <v>-13</v>
      </c>
      <c r="DZ162" s="153">
        <v>-15</v>
      </c>
      <c r="EA162" s="153">
        <v>-13</v>
      </c>
      <c r="EB162" s="153">
        <v>-12</v>
      </c>
      <c r="EC162" s="153">
        <v>-8</v>
      </c>
      <c r="ED162" s="153">
        <v>-4</v>
      </c>
      <c r="EE162" s="153">
        <v>-3</v>
      </c>
      <c r="EF162" s="153">
        <v>0</v>
      </c>
      <c r="EG162" s="153">
        <v>0</v>
      </c>
      <c r="EH162" s="153">
        <v>0</v>
      </c>
      <c r="EJ162" s="129">
        <f t="shared" si="35"/>
        <v>1.0700000000000003</v>
      </c>
      <c r="EK162" s="129">
        <f t="shared" si="36"/>
        <v>0.14000000000000012</v>
      </c>
      <c r="EL162" s="129">
        <f t="shared" si="37"/>
        <v>1.2799999999999998</v>
      </c>
      <c r="EM162" s="129">
        <f t="shared" si="38"/>
        <v>2.7</v>
      </c>
      <c r="EN162" s="129">
        <f t="shared" si="39"/>
        <v>1.17</v>
      </c>
      <c r="EO162" s="129">
        <f t="shared" si="40"/>
        <v>1.1800000000000002</v>
      </c>
      <c r="EP162" s="129">
        <f t="shared" si="41"/>
        <v>0.87000000000000011</v>
      </c>
      <c r="EQ162" s="129">
        <f t="shared" si="42"/>
        <v>-0.56999999999999984</v>
      </c>
      <c r="ER162" s="129">
        <f t="shared" si="43"/>
        <v>-0.62999999999999989</v>
      </c>
      <c r="ES162" s="129">
        <f t="shared" si="44"/>
        <v>-0.90000000000000036</v>
      </c>
      <c r="ET162" s="129">
        <f t="shared" si="45"/>
        <v>0.65000000000000036</v>
      </c>
      <c r="EU162" s="129">
        <f t="shared" si="46"/>
        <v>1.4800000000000004</v>
      </c>
      <c r="EV162" s="129">
        <f t="shared" si="47"/>
        <v>-0.14000000000000057</v>
      </c>
      <c r="EW162" s="129">
        <f t="shared" si="48"/>
        <v>-1.54</v>
      </c>
      <c r="EX162" s="129">
        <f t="shared" si="49"/>
        <v>-0.25999999999999979</v>
      </c>
      <c r="EY162" s="129">
        <f t="shared" si="50"/>
        <v>-1.5299999999999994</v>
      </c>
      <c r="EZ162" s="129">
        <f t="shared" si="51"/>
        <v>-0.5</v>
      </c>
      <c r="FA162" s="142" t="s">
        <v>17</v>
      </c>
      <c r="FB162" s="142">
        <v>38</v>
      </c>
      <c r="FC162" s="137">
        <v>41</v>
      </c>
      <c r="FD162" s="137">
        <v>26</v>
      </c>
    </row>
    <row r="163" spans="1:160" s="154" customFormat="1" ht="14">
      <c r="A163" s="137" t="s">
        <v>1360</v>
      </c>
      <c r="B163" s="137" t="s">
        <v>1666</v>
      </c>
      <c r="C163" s="137">
        <v>13</v>
      </c>
      <c r="D163" s="137">
        <v>11</v>
      </c>
      <c r="E163" s="137">
        <v>52601714</v>
      </c>
      <c r="F163" s="137" t="s">
        <v>91</v>
      </c>
      <c r="G163" s="138" t="s">
        <v>467</v>
      </c>
      <c r="H163" s="161" t="s">
        <v>95</v>
      </c>
      <c r="I163" s="138">
        <v>-3</v>
      </c>
      <c r="J163" s="137">
        <v>154.6</v>
      </c>
      <c r="K163" s="137">
        <v>46.5</v>
      </c>
      <c r="L163" s="137" t="s">
        <v>167</v>
      </c>
      <c r="M163" s="137"/>
      <c r="N163" s="137" t="s">
        <v>147</v>
      </c>
      <c r="O163" s="137" t="s">
        <v>414</v>
      </c>
      <c r="P163" s="140"/>
      <c r="Q163" s="140"/>
      <c r="R163" s="140"/>
      <c r="S163" s="140"/>
      <c r="T163" s="142" t="s">
        <v>6</v>
      </c>
      <c r="U163" s="142">
        <v>37</v>
      </c>
      <c r="V163" s="137">
        <v>36</v>
      </c>
      <c r="W163" s="137">
        <v>26</v>
      </c>
      <c r="X163" s="137" t="s">
        <v>142</v>
      </c>
      <c r="Y163" s="141"/>
      <c r="Z163" s="142" t="s">
        <v>137</v>
      </c>
      <c r="AA163" s="142">
        <v>60</v>
      </c>
      <c r="AB163" s="137">
        <v>49</v>
      </c>
      <c r="AC163" s="137">
        <v>39</v>
      </c>
      <c r="AD163" s="137"/>
      <c r="AE163" s="141" t="s">
        <v>443</v>
      </c>
      <c r="AF163" s="150" t="s">
        <v>116</v>
      </c>
      <c r="AG163" s="150">
        <v>43</v>
      </c>
      <c r="AH163" s="155">
        <v>36</v>
      </c>
      <c r="AI163" s="155">
        <v>35</v>
      </c>
      <c r="AJ163" s="155"/>
      <c r="AK163" s="159" t="s">
        <v>180</v>
      </c>
      <c r="AL163" s="137" t="s">
        <v>250</v>
      </c>
      <c r="AM163" s="137" t="s">
        <v>288</v>
      </c>
      <c r="AN163" s="137" t="s">
        <v>257</v>
      </c>
      <c r="AO163" s="137" t="s">
        <v>151</v>
      </c>
      <c r="AP163" s="137" t="s">
        <v>87</v>
      </c>
      <c r="AQ163" s="138" t="s">
        <v>176</v>
      </c>
      <c r="AR163" s="137" t="s">
        <v>89</v>
      </c>
      <c r="AS163" s="138" t="s">
        <v>108</v>
      </c>
      <c r="AT163" s="137" t="s">
        <v>93</v>
      </c>
      <c r="AU163" s="139" t="s">
        <v>468</v>
      </c>
      <c r="AV163" s="174">
        <v>2</v>
      </c>
      <c r="AW163" s="143">
        <v>2.2000000000000002</v>
      </c>
      <c r="AX163" s="144">
        <v>3.56</v>
      </c>
      <c r="AY163" s="145">
        <v>2.74</v>
      </c>
      <c r="AZ163" s="144">
        <v>2.4900000000000002</v>
      </c>
      <c r="BA163" s="145">
        <v>1.87</v>
      </c>
      <c r="BB163" s="143">
        <v>1.93</v>
      </c>
      <c r="BC163" s="145">
        <v>1.17</v>
      </c>
      <c r="BD163" s="143">
        <v>1.45</v>
      </c>
      <c r="BE163" s="144">
        <v>1.39</v>
      </c>
      <c r="BF163" s="145">
        <v>2.2400000000000002</v>
      </c>
      <c r="BG163" s="145">
        <v>6.29</v>
      </c>
      <c r="BH163" s="145">
        <v>6.43</v>
      </c>
      <c r="BI163" s="145">
        <v>4.3600000000000003</v>
      </c>
      <c r="BJ163" s="146">
        <v>3.12</v>
      </c>
      <c r="BK163" s="147">
        <v>5.09</v>
      </c>
      <c r="BL163" s="147">
        <v>5.5</v>
      </c>
      <c r="BM163" s="146">
        <v>9.5500000000000007</v>
      </c>
      <c r="BN163" s="146">
        <v>16</v>
      </c>
      <c r="BO163" s="146">
        <v>3.13</v>
      </c>
      <c r="BP163" s="162">
        <v>3.34</v>
      </c>
      <c r="BQ163" s="147">
        <v>2.4700000000000002</v>
      </c>
      <c r="BR163" s="147">
        <v>0.97</v>
      </c>
      <c r="BS163" s="147">
        <v>0.72</v>
      </c>
      <c r="BT163" s="146">
        <v>3.02</v>
      </c>
      <c r="BU163" s="147">
        <v>2.8</v>
      </c>
      <c r="BV163" s="146">
        <v>2.74</v>
      </c>
      <c r="BW163" s="162">
        <v>2.73</v>
      </c>
      <c r="BX163" s="147">
        <v>2.86</v>
      </c>
      <c r="BY163" s="147">
        <v>7.06</v>
      </c>
      <c r="BZ163" s="147">
        <v>6.21</v>
      </c>
      <c r="CA163" s="147">
        <v>4.7300000000000004</v>
      </c>
      <c r="CB163" s="146">
        <v>3.33</v>
      </c>
      <c r="CC163" s="147">
        <v>4.9000000000000004</v>
      </c>
      <c r="CD163" s="147">
        <v>6.45</v>
      </c>
      <c r="CE163" s="146">
        <v>9.6199999999999992</v>
      </c>
      <c r="CF163" s="146">
        <v>14.47</v>
      </c>
      <c r="CG163" s="151">
        <v>26.84</v>
      </c>
      <c r="CH163" s="152">
        <v>30.13</v>
      </c>
      <c r="CI163" s="153">
        <v>32.49</v>
      </c>
      <c r="CJ163" s="152">
        <v>33.44</v>
      </c>
      <c r="CK163" s="153">
        <v>37.270000000000003</v>
      </c>
      <c r="CL163" s="151">
        <v>38.5</v>
      </c>
      <c r="CM163" s="153">
        <v>38.24</v>
      </c>
      <c r="CN163" s="151">
        <v>38.08</v>
      </c>
      <c r="CO163" s="152">
        <v>38.54</v>
      </c>
      <c r="CP163" s="153">
        <v>37.54</v>
      </c>
      <c r="CQ163" s="153">
        <v>37.86</v>
      </c>
      <c r="CR163" s="153">
        <v>38.14</v>
      </c>
      <c r="CS163" s="153">
        <v>41.92</v>
      </c>
      <c r="CT163" s="151">
        <v>44.03</v>
      </c>
      <c r="CU163" s="153">
        <v>44.12</v>
      </c>
      <c r="CV163" s="153">
        <v>45.29</v>
      </c>
      <c r="CW163" s="151">
        <v>43.53</v>
      </c>
      <c r="CX163" s="151">
        <v>38.61</v>
      </c>
      <c r="CY163" s="151">
        <v>25.48</v>
      </c>
      <c r="CZ163" s="152">
        <v>29.06</v>
      </c>
      <c r="DA163" s="153">
        <v>32</v>
      </c>
      <c r="DB163" s="153">
        <v>35.119999999999997</v>
      </c>
      <c r="DC163" s="153">
        <v>37.97</v>
      </c>
      <c r="DD163" s="151">
        <v>38.1</v>
      </c>
      <c r="DE163" s="153">
        <v>38.4</v>
      </c>
      <c r="DF163" s="151">
        <v>38.770000000000003</v>
      </c>
      <c r="DG163" s="152">
        <v>38.700000000000003</v>
      </c>
      <c r="DH163" s="153">
        <v>37.47</v>
      </c>
      <c r="DI163" s="153">
        <v>37.78</v>
      </c>
      <c r="DJ163" s="153">
        <v>38.78</v>
      </c>
      <c r="DK163" s="153">
        <v>41.72</v>
      </c>
      <c r="DL163" s="151">
        <v>44.03</v>
      </c>
      <c r="DM163" s="153">
        <v>44.12</v>
      </c>
      <c r="DN163" s="153">
        <v>45.29</v>
      </c>
      <c r="DO163" s="151">
        <v>43.53</v>
      </c>
      <c r="DP163" s="151">
        <v>38.61</v>
      </c>
      <c r="DQ163" s="151">
        <v>12</v>
      </c>
      <c r="DR163" s="153">
        <v>13</v>
      </c>
      <c r="DS163" s="153">
        <v>12</v>
      </c>
      <c r="DT163" s="153">
        <v>12</v>
      </c>
      <c r="DU163" s="153">
        <v>10</v>
      </c>
      <c r="DV163" s="153">
        <v>0</v>
      </c>
      <c r="DW163" s="153">
        <v>-6</v>
      </c>
      <c r="DX163" s="153">
        <v>-8</v>
      </c>
      <c r="DY163" s="153">
        <v>-5</v>
      </c>
      <c r="DZ163" s="153">
        <v>-3</v>
      </c>
      <c r="EA163" s="153">
        <v>0</v>
      </c>
      <c r="EB163" s="153">
        <v>5</v>
      </c>
      <c r="EC163" s="153">
        <v>9</v>
      </c>
      <c r="ED163" s="153">
        <v>10</v>
      </c>
      <c r="EE163" s="153">
        <v>11</v>
      </c>
      <c r="EF163" s="153">
        <v>9</v>
      </c>
      <c r="EG163" s="153">
        <v>5</v>
      </c>
      <c r="EH163" s="153">
        <v>5</v>
      </c>
      <c r="EJ163" s="129">
        <f t="shared" si="35"/>
        <v>-0.92999999999999972</v>
      </c>
      <c r="EK163" s="129">
        <f t="shared" si="36"/>
        <v>0.2200000000000002</v>
      </c>
      <c r="EL163" s="129">
        <f t="shared" si="37"/>
        <v>0.27</v>
      </c>
      <c r="EM163" s="129">
        <f t="shared" si="38"/>
        <v>1.5200000000000002</v>
      </c>
      <c r="EN163" s="129">
        <f t="shared" si="39"/>
        <v>1.1500000000000001</v>
      </c>
      <c r="EO163" s="129">
        <f t="shared" si="40"/>
        <v>-1.0900000000000001</v>
      </c>
      <c r="EP163" s="129">
        <f t="shared" si="41"/>
        <v>-1.63</v>
      </c>
      <c r="EQ163" s="129">
        <f t="shared" si="42"/>
        <v>-1.2900000000000003</v>
      </c>
      <c r="ER163" s="129">
        <f t="shared" si="43"/>
        <v>-1.34</v>
      </c>
      <c r="ES163" s="129">
        <f t="shared" si="44"/>
        <v>-0.61999999999999966</v>
      </c>
      <c r="ET163" s="129">
        <f t="shared" si="45"/>
        <v>-0.76999999999999957</v>
      </c>
      <c r="EU163" s="129">
        <f t="shared" si="46"/>
        <v>0.21999999999999975</v>
      </c>
      <c r="EV163" s="129">
        <f t="shared" si="47"/>
        <v>-0.37000000000000011</v>
      </c>
      <c r="EW163" s="129">
        <f t="shared" si="48"/>
        <v>-0.20999999999999996</v>
      </c>
      <c r="EX163" s="129">
        <f t="shared" si="49"/>
        <v>0.1899999999999995</v>
      </c>
      <c r="EY163" s="129">
        <f t="shared" si="50"/>
        <v>-0.95000000000000018</v>
      </c>
      <c r="EZ163" s="129">
        <f t="shared" si="51"/>
        <v>-6.9999999999998508E-2</v>
      </c>
      <c r="FA163" s="142" t="s">
        <v>6</v>
      </c>
      <c r="FB163" s="142">
        <v>37</v>
      </c>
      <c r="FC163" s="137">
        <v>36</v>
      </c>
      <c r="FD163" s="137">
        <v>26</v>
      </c>
    </row>
    <row r="164" spans="1:160" s="154" customFormat="1" ht="14">
      <c r="A164" s="137" t="s">
        <v>808</v>
      </c>
      <c r="B164" s="137" t="s">
        <v>1666</v>
      </c>
      <c r="C164" s="137">
        <v>19</v>
      </c>
      <c r="D164" s="137">
        <v>9</v>
      </c>
      <c r="E164" s="137">
        <v>49765566</v>
      </c>
      <c r="F164" s="137" t="s">
        <v>91</v>
      </c>
      <c r="G164" s="138" t="s">
        <v>1658</v>
      </c>
      <c r="H164" s="139"/>
      <c r="I164" s="138"/>
      <c r="J164" s="137">
        <v>164.4</v>
      </c>
      <c r="K164" s="137">
        <v>51.5</v>
      </c>
      <c r="L164" s="137" t="s">
        <v>167</v>
      </c>
      <c r="M164" s="137"/>
      <c r="N164" s="137" t="s">
        <v>147</v>
      </c>
      <c r="O164" s="137" t="s">
        <v>420</v>
      </c>
      <c r="P164" s="140" t="s">
        <v>168</v>
      </c>
      <c r="Q164" s="140"/>
      <c r="R164" s="140"/>
      <c r="S164" s="140"/>
      <c r="T164" s="137" t="s">
        <v>13</v>
      </c>
      <c r="U164" s="137">
        <v>31</v>
      </c>
      <c r="V164" s="137">
        <v>30</v>
      </c>
      <c r="W164" s="137">
        <v>26</v>
      </c>
      <c r="X164" s="137" t="s">
        <v>1656</v>
      </c>
      <c r="Y164" s="137"/>
      <c r="Z164" s="142" t="s">
        <v>1657</v>
      </c>
      <c r="AA164" s="142">
        <v>50</v>
      </c>
      <c r="AB164" s="137">
        <v>43</v>
      </c>
      <c r="AC164" s="137">
        <v>31</v>
      </c>
      <c r="AD164" s="137"/>
      <c r="AE164" s="141" t="s">
        <v>242</v>
      </c>
      <c r="AF164" s="142" t="s">
        <v>217</v>
      </c>
      <c r="AG164" s="142">
        <v>53</v>
      </c>
      <c r="AH164" s="137">
        <v>38</v>
      </c>
      <c r="AI164" s="137">
        <v>31</v>
      </c>
      <c r="AJ164" s="137"/>
      <c r="AK164" s="141" t="s">
        <v>180</v>
      </c>
      <c r="AL164" s="137" t="s">
        <v>869</v>
      </c>
      <c r="AM164" s="137" t="s">
        <v>421</v>
      </c>
      <c r="AN164" s="137" t="s">
        <v>281</v>
      </c>
      <c r="AO164" s="137" t="s">
        <v>775</v>
      </c>
      <c r="AP164" s="137" t="s">
        <v>87</v>
      </c>
      <c r="AQ164" s="138"/>
      <c r="AR164" s="137" t="s">
        <v>89</v>
      </c>
      <c r="AS164" s="138"/>
      <c r="AT164" s="137" t="s">
        <v>93</v>
      </c>
      <c r="AU164" s="139" t="s">
        <v>666</v>
      </c>
      <c r="AV164" s="174">
        <v>2</v>
      </c>
      <c r="AW164" s="143">
        <v>3.09</v>
      </c>
      <c r="AX164" s="144">
        <v>1.42</v>
      </c>
      <c r="AY164" s="145">
        <v>1.99</v>
      </c>
      <c r="AZ164" s="144">
        <v>1.98</v>
      </c>
      <c r="BA164" s="145">
        <v>2.13</v>
      </c>
      <c r="BB164" s="143">
        <v>2.86</v>
      </c>
      <c r="BC164" s="145">
        <v>3.37</v>
      </c>
      <c r="BD164" s="143">
        <v>2.74</v>
      </c>
      <c r="BE164" s="144">
        <v>2.92</v>
      </c>
      <c r="BF164" s="145">
        <v>3.35</v>
      </c>
      <c r="BG164" s="145">
        <v>3.14</v>
      </c>
      <c r="BH164" s="145">
        <v>2.74</v>
      </c>
      <c r="BI164" s="145">
        <v>1.81</v>
      </c>
      <c r="BJ164" s="146">
        <v>2.25</v>
      </c>
      <c r="BK164" s="147">
        <v>3.25</v>
      </c>
      <c r="BL164" s="147">
        <v>5.82</v>
      </c>
      <c r="BM164" s="146">
        <v>10.41</v>
      </c>
      <c r="BN164" s="146">
        <v>15.18</v>
      </c>
      <c r="BO164" s="146">
        <v>3.19</v>
      </c>
      <c r="BP164" s="148">
        <v>1.78</v>
      </c>
      <c r="BQ164" s="149">
        <v>0</v>
      </c>
      <c r="BR164" s="149">
        <v>0.25</v>
      </c>
      <c r="BS164" s="149">
        <v>0.45</v>
      </c>
      <c r="BT164" s="150">
        <v>1.34</v>
      </c>
      <c r="BU164" s="149">
        <v>1.87</v>
      </c>
      <c r="BV164" s="150">
        <v>2.98</v>
      </c>
      <c r="BW164" s="148">
        <v>2.87</v>
      </c>
      <c r="BX164" s="149">
        <v>4.38</v>
      </c>
      <c r="BY164" s="149">
        <v>4.0199999999999996</v>
      </c>
      <c r="BZ164" s="149">
        <v>2.78</v>
      </c>
      <c r="CA164" s="147">
        <v>1.07</v>
      </c>
      <c r="CB164" s="146">
        <v>2.62</v>
      </c>
      <c r="CC164" s="147">
        <v>4.72</v>
      </c>
      <c r="CD164" s="147">
        <v>6.51</v>
      </c>
      <c r="CE164" s="146">
        <v>9.27</v>
      </c>
      <c r="CF164" s="146">
        <v>15.54</v>
      </c>
      <c r="CG164" s="151">
        <v>29.27</v>
      </c>
      <c r="CH164" s="152">
        <v>31.88</v>
      </c>
      <c r="CI164" s="153">
        <v>34.72</v>
      </c>
      <c r="CJ164" s="152">
        <v>35.880000000000003</v>
      </c>
      <c r="CK164" s="153">
        <v>36.61</v>
      </c>
      <c r="CL164" s="151">
        <v>37.4</v>
      </c>
      <c r="CM164" s="153">
        <v>37.67</v>
      </c>
      <c r="CN164" s="151">
        <v>38.11</v>
      </c>
      <c r="CO164" s="152">
        <v>38.85</v>
      </c>
      <c r="CP164" s="153">
        <v>40.299999999999997</v>
      </c>
      <c r="CQ164" s="153">
        <v>41.5</v>
      </c>
      <c r="CR164" s="153">
        <v>43.24</v>
      </c>
      <c r="CS164" s="153">
        <v>46.54</v>
      </c>
      <c r="CT164" s="151">
        <v>45.54</v>
      </c>
      <c r="CU164" s="153">
        <v>47.45</v>
      </c>
      <c r="CV164" s="153">
        <v>45.34</v>
      </c>
      <c r="CW164" s="151">
        <v>43.5</v>
      </c>
      <c r="CX164" s="151">
        <v>41.22</v>
      </c>
      <c r="CY164" s="151">
        <v>29.09</v>
      </c>
      <c r="CZ164" s="152">
        <v>32.17</v>
      </c>
      <c r="DA164" s="153">
        <v>34.97</v>
      </c>
      <c r="DB164" s="153">
        <v>35.04</v>
      </c>
      <c r="DC164" s="153">
        <v>36.65</v>
      </c>
      <c r="DD164" s="151">
        <v>37.72</v>
      </c>
      <c r="DE164" s="153">
        <v>37.54</v>
      </c>
      <c r="DF164" s="151">
        <v>38.94</v>
      </c>
      <c r="DG164" s="152">
        <v>38.44</v>
      </c>
      <c r="DH164" s="153">
        <v>40.03</v>
      </c>
      <c r="DI164" s="153">
        <v>42.03</v>
      </c>
      <c r="DJ164" s="153">
        <v>43.23</v>
      </c>
      <c r="DK164" s="153">
        <v>46.86</v>
      </c>
      <c r="DL164" s="151">
        <v>45.04</v>
      </c>
      <c r="DM164" s="153">
        <v>47.19</v>
      </c>
      <c r="DN164" s="153">
        <v>45.46</v>
      </c>
      <c r="DO164" s="151">
        <v>43.32</v>
      </c>
      <c r="DP164" s="151">
        <v>40.450000000000003</v>
      </c>
      <c r="DQ164" s="151">
        <v>-6</v>
      </c>
      <c r="DR164" s="153">
        <v>-3</v>
      </c>
      <c r="DS164" s="153">
        <v>2</v>
      </c>
      <c r="DT164" s="153">
        <v>6</v>
      </c>
      <c r="DU164" s="153">
        <v>4</v>
      </c>
      <c r="DV164" s="153">
        <v>1</v>
      </c>
      <c r="DW164" s="153">
        <v>-1</v>
      </c>
      <c r="DX164" s="153">
        <v>-4</v>
      </c>
      <c r="DY164" s="153">
        <v>-7</v>
      </c>
      <c r="DZ164" s="153">
        <v>-3</v>
      </c>
      <c r="EA164" s="153">
        <v>2</v>
      </c>
      <c r="EB164" s="153">
        <v>9</v>
      </c>
      <c r="EC164" s="153">
        <v>16</v>
      </c>
      <c r="ED164" s="153">
        <v>18</v>
      </c>
      <c r="EE164" s="153">
        <v>14</v>
      </c>
      <c r="EF164" s="153">
        <v>7</v>
      </c>
      <c r="EG164" s="153">
        <v>4</v>
      </c>
      <c r="EH164" s="153">
        <v>4</v>
      </c>
      <c r="EJ164" s="129">
        <f t="shared" si="35"/>
        <v>-0.10000000000000009</v>
      </c>
      <c r="EK164" s="129">
        <f t="shared" si="36"/>
        <v>-0.3600000000000001</v>
      </c>
      <c r="EL164" s="129">
        <f t="shared" si="37"/>
        <v>1.99</v>
      </c>
      <c r="EM164" s="129">
        <f t="shared" si="38"/>
        <v>1.73</v>
      </c>
      <c r="EN164" s="129">
        <f t="shared" si="39"/>
        <v>1.68</v>
      </c>
      <c r="EO164" s="129">
        <f t="shared" si="40"/>
        <v>1.5199999999999998</v>
      </c>
      <c r="EP164" s="129">
        <f t="shared" si="41"/>
        <v>1.5</v>
      </c>
      <c r="EQ164" s="129">
        <f t="shared" si="42"/>
        <v>-0.23999999999999977</v>
      </c>
      <c r="ER164" s="129">
        <f t="shared" si="43"/>
        <v>4.9999999999999822E-2</v>
      </c>
      <c r="ES164" s="129">
        <f t="shared" si="44"/>
        <v>-1.0299999999999998</v>
      </c>
      <c r="ET164" s="129">
        <f t="shared" si="45"/>
        <v>-0.87999999999999945</v>
      </c>
      <c r="EU164" s="129">
        <f t="shared" si="46"/>
        <v>-3.9999999999999591E-2</v>
      </c>
      <c r="EV164" s="129">
        <f t="shared" si="47"/>
        <v>0.74</v>
      </c>
      <c r="EW164" s="129">
        <f t="shared" si="48"/>
        <v>-0.37000000000000011</v>
      </c>
      <c r="EX164" s="129">
        <f t="shared" si="49"/>
        <v>-1.4699999999999998</v>
      </c>
      <c r="EY164" s="129">
        <f t="shared" si="50"/>
        <v>-0.6899999999999995</v>
      </c>
      <c r="EZ164" s="129">
        <f t="shared" si="51"/>
        <v>1.1400000000000006</v>
      </c>
      <c r="FA164" s="137" t="s">
        <v>13</v>
      </c>
      <c r="FB164" s="137">
        <v>31</v>
      </c>
      <c r="FC164" s="137">
        <v>30</v>
      </c>
      <c r="FD164" s="137">
        <v>26</v>
      </c>
    </row>
    <row r="165" spans="1:160" s="154" customFormat="1" ht="14">
      <c r="A165" s="137" t="s">
        <v>1152</v>
      </c>
      <c r="B165" s="137" t="s">
        <v>1666</v>
      </c>
      <c r="C165" s="137">
        <v>20</v>
      </c>
      <c r="D165" s="137">
        <v>3</v>
      </c>
      <c r="E165" s="137">
        <v>53387097</v>
      </c>
      <c r="F165" s="137" t="s">
        <v>91</v>
      </c>
      <c r="G165" s="138" t="s">
        <v>835</v>
      </c>
      <c r="H165" s="161" t="s">
        <v>95</v>
      </c>
      <c r="I165" s="138">
        <v>-4</v>
      </c>
      <c r="J165" s="137">
        <v>166.2</v>
      </c>
      <c r="K165" s="137">
        <v>57.4</v>
      </c>
      <c r="L165" s="137" t="s">
        <v>167</v>
      </c>
      <c r="M165" s="137"/>
      <c r="N165" s="137" t="s">
        <v>147</v>
      </c>
      <c r="O165" s="137" t="s">
        <v>420</v>
      </c>
      <c r="P165" s="140" t="s">
        <v>168</v>
      </c>
      <c r="Q165" s="140"/>
      <c r="R165" s="140"/>
      <c r="S165" s="140"/>
      <c r="T165" s="142" t="s">
        <v>50</v>
      </c>
      <c r="U165" s="142">
        <v>36</v>
      </c>
      <c r="V165" s="137">
        <v>23</v>
      </c>
      <c r="W165" s="137">
        <v>26</v>
      </c>
      <c r="X165" s="137" t="s">
        <v>1155</v>
      </c>
      <c r="Y165" s="141"/>
      <c r="Z165" s="142" t="s">
        <v>101</v>
      </c>
      <c r="AA165" s="142">
        <v>61</v>
      </c>
      <c r="AB165" s="137">
        <v>50</v>
      </c>
      <c r="AC165" s="137">
        <v>37</v>
      </c>
      <c r="AD165" s="137"/>
      <c r="AE165" s="141" t="s">
        <v>242</v>
      </c>
      <c r="AF165" s="150" t="s">
        <v>116</v>
      </c>
      <c r="AG165" s="150">
        <v>48</v>
      </c>
      <c r="AH165" s="155">
        <v>41</v>
      </c>
      <c r="AI165" s="155">
        <v>27</v>
      </c>
      <c r="AJ165" s="155"/>
      <c r="AK165" s="159" t="s">
        <v>180</v>
      </c>
      <c r="AL165" s="137" t="s">
        <v>1156</v>
      </c>
      <c r="AM165" s="137" t="s">
        <v>202</v>
      </c>
      <c r="AN165" s="137" t="s">
        <v>105</v>
      </c>
      <c r="AO165" s="137" t="s">
        <v>626</v>
      </c>
      <c r="AP165" s="137" t="s">
        <v>87</v>
      </c>
      <c r="AQ165" s="138" t="s">
        <v>176</v>
      </c>
      <c r="AR165" s="137" t="s">
        <v>89</v>
      </c>
      <c r="AS165" s="138" t="s">
        <v>108</v>
      </c>
      <c r="AT165" s="137" t="s">
        <v>93</v>
      </c>
      <c r="AU165" s="139" t="s">
        <v>1157</v>
      </c>
      <c r="AV165" s="174">
        <v>2</v>
      </c>
      <c r="AW165" s="143">
        <v>5.27</v>
      </c>
      <c r="AX165" s="144">
        <v>3.56</v>
      </c>
      <c r="AY165" s="145">
        <v>2.75</v>
      </c>
      <c r="AZ165" s="144">
        <v>2.61</v>
      </c>
      <c r="BA165" s="145">
        <v>2.78</v>
      </c>
      <c r="BB165" s="143">
        <v>2.62</v>
      </c>
      <c r="BC165" s="145">
        <v>1.69</v>
      </c>
      <c r="BD165" s="143">
        <v>2.56</v>
      </c>
      <c r="BE165" s="144">
        <v>1.81</v>
      </c>
      <c r="BF165" s="145">
        <v>4.5599999999999996</v>
      </c>
      <c r="BG165" s="145">
        <v>4.5599999999999996</v>
      </c>
      <c r="BH165" s="145">
        <v>9.5299999999999994</v>
      </c>
      <c r="BI165" s="145">
        <v>5.55</v>
      </c>
      <c r="BJ165" s="146">
        <v>4.07</v>
      </c>
      <c r="BK165" s="147">
        <v>4.9000000000000004</v>
      </c>
      <c r="BL165" s="147">
        <v>6.83</v>
      </c>
      <c r="BM165" s="146">
        <v>13.89</v>
      </c>
      <c r="BN165" s="146">
        <v>15.38</v>
      </c>
      <c r="BO165" s="146">
        <v>5.34</v>
      </c>
      <c r="BP165" s="162">
        <v>4.01</v>
      </c>
      <c r="BQ165" s="147">
        <v>1.73</v>
      </c>
      <c r="BR165" s="147">
        <v>0.83</v>
      </c>
      <c r="BS165" s="147">
        <v>0</v>
      </c>
      <c r="BT165" s="146">
        <v>0.81</v>
      </c>
      <c r="BU165" s="147">
        <v>1.86</v>
      </c>
      <c r="BV165" s="146">
        <v>3.31</v>
      </c>
      <c r="BW165" s="162">
        <v>3.98</v>
      </c>
      <c r="BX165" s="147">
        <v>5.1100000000000003</v>
      </c>
      <c r="BY165" s="147">
        <v>5.22</v>
      </c>
      <c r="BZ165" s="147">
        <v>8.3699999999999992</v>
      </c>
      <c r="CA165" s="147">
        <v>3.11</v>
      </c>
      <c r="CB165" s="146">
        <v>2.66</v>
      </c>
      <c r="CC165" s="147">
        <v>5.0599999999999996</v>
      </c>
      <c r="CD165" s="147">
        <v>6.04</v>
      </c>
      <c r="CE165" s="146">
        <v>12.38</v>
      </c>
      <c r="CF165" s="146">
        <v>16.079999999999998</v>
      </c>
      <c r="CG165" s="151">
        <v>26.3</v>
      </c>
      <c r="CH165" s="152">
        <v>31.04</v>
      </c>
      <c r="CI165" s="153">
        <v>31.99</v>
      </c>
      <c r="CJ165" s="152">
        <v>36.380000000000003</v>
      </c>
      <c r="CK165" s="153">
        <v>38.54</v>
      </c>
      <c r="CL165" s="151">
        <v>38.6</v>
      </c>
      <c r="CM165" s="153">
        <v>39.799999999999997</v>
      </c>
      <c r="CN165" s="151">
        <v>41.64</v>
      </c>
      <c r="CO165" s="152">
        <v>41.1</v>
      </c>
      <c r="CP165" s="153">
        <v>41.58</v>
      </c>
      <c r="CQ165" s="153">
        <v>40.33</v>
      </c>
      <c r="CR165" s="153">
        <v>41.38</v>
      </c>
      <c r="CS165" s="153">
        <v>45.92</v>
      </c>
      <c r="CT165" s="151">
        <v>48.82</v>
      </c>
      <c r="CU165" s="153">
        <v>49.32</v>
      </c>
      <c r="CV165" s="153">
        <v>46.76</v>
      </c>
      <c r="CW165" s="151">
        <v>45.87</v>
      </c>
      <c r="CX165" s="151">
        <v>43.32</v>
      </c>
      <c r="CY165" s="151">
        <v>26.5</v>
      </c>
      <c r="CZ165" s="152">
        <v>30.44</v>
      </c>
      <c r="DA165" s="153">
        <v>31.03</v>
      </c>
      <c r="DB165" s="153">
        <v>36.75</v>
      </c>
      <c r="DC165" s="153">
        <v>39.520000000000003</v>
      </c>
      <c r="DD165" s="151">
        <v>38.92</v>
      </c>
      <c r="DE165" s="153">
        <v>39.29</v>
      </c>
      <c r="DF165" s="151">
        <v>41.11</v>
      </c>
      <c r="DG165" s="152">
        <v>40.630000000000003</v>
      </c>
      <c r="DH165" s="153">
        <v>41.93</v>
      </c>
      <c r="DI165" s="153">
        <v>40.04</v>
      </c>
      <c r="DJ165" s="153">
        <v>41.15</v>
      </c>
      <c r="DK165" s="153">
        <v>44.96</v>
      </c>
      <c r="DL165" s="151">
        <v>47.45</v>
      </c>
      <c r="DM165" s="153">
        <v>49.77</v>
      </c>
      <c r="DN165" s="153">
        <v>46.52</v>
      </c>
      <c r="DO165" s="151">
        <v>45.65</v>
      </c>
      <c r="DP165" s="151">
        <v>41.83</v>
      </c>
      <c r="DQ165" s="151">
        <v>0</v>
      </c>
      <c r="DR165" s="153">
        <v>0</v>
      </c>
      <c r="DS165" s="153">
        <v>2</v>
      </c>
      <c r="DT165" s="153">
        <v>5</v>
      </c>
      <c r="DU165" s="153">
        <v>3</v>
      </c>
      <c r="DV165" s="153">
        <v>0</v>
      </c>
      <c r="DW165" s="153">
        <v>-2</v>
      </c>
      <c r="DX165" s="153">
        <v>-6</v>
      </c>
      <c r="DY165" s="153">
        <v>-6</v>
      </c>
      <c r="DZ165" s="153">
        <v>-3</v>
      </c>
      <c r="EA165" s="153">
        <v>1</v>
      </c>
      <c r="EB165" s="153">
        <v>11</v>
      </c>
      <c r="EC165" s="153">
        <v>18</v>
      </c>
      <c r="ED165" s="153">
        <v>20</v>
      </c>
      <c r="EE165" s="153">
        <v>18</v>
      </c>
      <c r="EF165" s="153">
        <v>13</v>
      </c>
      <c r="EG165" s="153">
        <v>10</v>
      </c>
      <c r="EH165" s="153">
        <v>10</v>
      </c>
      <c r="EJ165" s="129">
        <f t="shared" si="35"/>
        <v>-7.0000000000000284E-2</v>
      </c>
      <c r="EK165" s="129">
        <f t="shared" si="36"/>
        <v>-0.44999999999999973</v>
      </c>
      <c r="EL165" s="129">
        <f t="shared" si="37"/>
        <v>1.02</v>
      </c>
      <c r="EM165" s="129">
        <f t="shared" si="38"/>
        <v>1.7799999999999998</v>
      </c>
      <c r="EN165" s="129">
        <f t="shared" si="39"/>
        <v>2.78</v>
      </c>
      <c r="EO165" s="129">
        <f t="shared" si="40"/>
        <v>1.81</v>
      </c>
      <c r="EP165" s="129">
        <f t="shared" si="41"/>
        <v>-0.17000000000000015</v>
      </c>
      <c r="EQ165" s="129">
        <f t="shared" si="42"/>
        <v>-0.75</v>
      </c>
      <c r="ER165" s="129">
        <f t="shared" si="43"/>
        <v>-2.17</v>
      </c>
      <c r="ES165" s="129">
        <f t="shared" si="44"/>
        <v>-0.55000000000000071</v>
      </c>
      <c r="ET165" s="129">
        <f t="shared" si="45"/>
        <v>-0.66000000000000014</v>
      </c>
      <c r="EU165" s="129">
        <f t="shared" si="46"/>
        <v>1.1600000000000001</v>
      </c>
      <c r="EV165" s="129">
        <f t="shared" si="47"/>
        <v>2.44</v>
      </c>
      <c r="EW165" s="129">
        <f t="shared" si="48"/>
        <v>1.4100000000000001</v>
      </c>
      <c r="EX165" s="129">
        <f t="shared" si="49"/>
        <v>-0.15999999999999925</v>
      </c>
      <c r="EY165" s="129">
        <f t="shared" si="50"/>
        <v>0.79</v>
      </c>
      <c r="EZ165" s="129">
        <f t="shared" si="51"/>
        <v>1.5099999999999998</v>
      </c>
      <c r="FA165" s="142" t="s">
        <v>50</v>
      </c>
      <c r="FB165" s="142">
        <v>36</v>
      </c>
      <c r="FC165" s="137">
        <v>23</v>
      </c>
      <c r="FD165" s="137">
        <v>26</v>
      </c>
    </row>
    <row r="166" spans="1:160" s="154" customFormat="1" ht="14">
      <c r="A166" s="137" t="s">
        <v>1626</v>
      </c>
      <c r="B166" s="137" t="s">
        <v>1666</v>
      </c>
      <c r="C166" s="137">
        <v>19</v>
      </c>
      <c r="D166" s="137">
        <v>2</v>
      </c>
      <c r="E166" s="137">
        <v>50108125</v>
      </c>
      <c r="F166" s="137" t="s">
        <v>91</v>
      </c>
      <c r="G166" s="138" t="s">
        <v>1631</v>
      </c>
      <c r="H166" s="139"/>
      <c r="I166" s="138"/>
      <c r="J166" s="137">
        <v>160.19999999999999</v>
      </c>
      <c r="K166" s="137">
        <v>54.9</v>
      </c>
      <c r="L166" s="137" t="s">
        <v>167</v>
      </c>
      <c r="M166" s="137"/>
      <c r="N166" s="137" t="s">
        <v>158</v>
      </c>
      <c r="O166" s="137" t="s">
        <v>259</v>
      </c>
      <c r="P166" s="140" t="s">
        <v>1630</v>
      </c>
      <c r="Q166" s="140"/>
      <c r="R166" s="140"/>
      <c r="S166" s="140"/>
      <c r="T166" s="142" t="s">
        <v>6</v>
      </c>
      <c r="U166" s="142">
        <v>35</v>
      </c>
      <c r="V166" s="137">
        <v>30</v>
      </c>
      <c r="W166" s="137">
        <v>27</v>
      </c>
      <c r="X166" s="137" t="s">
        <v>935</v>
      </c>
      <c r="Y166" s="141"/>
      <c r="Z166" s="142" t="s">
        <v>260</v>
      </c>
      <c r="AA166" s="142">
        <v>66</v>
      </c>
      <c r="AB166" s="137">
        <v>37</v>
      </c>
      <c r="AC166" s="137">
        <v>36</v>
      </c>
      <c r="AD166" s="137"/>
      <c r="AE166" s="141" t="s">
        <v>242</v>
      </c>
      <c r="AF166" s="150" t="s">
        <v>473</v>
      </c>
      <c r="AG166" s="150">
        <v>28</v>
      </c>
      <c r="AH166" s="155">
        <v>15</v>
      </c>
      <c r="AI166" s="155">
        <v>7</v>
      </c>
      <c r="AJ166" s="155"/>
      <c r="AK166" s="159" t="s">
        <v>108</v>
      </c>
      <c r="AL166" s="137" t="s">
        <v>239</v>
      </c>
      <c r="AM166" s="137" t="s">
        <v>128</v>
      </c>
      <c r="AN166" s="137" t="s">
        <v>766</v>
      </c>
      <c r="AO166" s="137" t="s">
        <v>359</v>
      </c>
      <c r="AP166" s="137" t="s">
        <v>87</v>
      </c>
      <c r="AQ166" s="138"/>
      <c r="AR166" s="137" t="s">
        <v>89</v>
      </c>
      <c r="AS166" s="138"/>
      <c r="AT166" s="137" t="s">
        <v>93</v>
      </c>
      <c r="AU166" s="139" t="s">
        <v>782</v>
      </c>
      <c r="AV166" s="174">
        <v>2</v>
      </c>
      <c r="AW166" s="143">
        <v>2.95</v>
      </c>
      <c r="AX166" s="144">
        <v>2.76</v>
      </c>
      <c r="AY166" s="145">
        <v>2.4900000000000002</v>
      </c>
      <c r="AZ166" s="144">
        <v>1.78</v>
      </c>
      <c r="BA166" s="145">
        <v>0.72</v>
      </c>
      <c r="BB166" s="143">
        <v>0.69</v>
      </c>
      <c r="BC166" s="145">
        <v>0.83</v>
      </c>
      <c r="BD166" s="143">
        <v>0.62</v>
      </c>
      <c r="BE166" s="144">
        <v>0.45</v>
      </c>
      <c r="BF166" s="145">
        <v>1.28</v>
      </c>
      <c r="BG166" s="145">
        <v>4.8899999999999997</v>
      </c>
      <c r="BH166" s="145">
        <v>5.69</v>
      </c>
      <c r="BI166" s="145">
        <v>3.84</v>
      </c>
      <c r="BJ166" s="146">
        <v>4.4000000000000004</v>
      </c>
      <c r="BK166" s="147">
        <v>4.83</v>
      </c>
      <c r="BL166" s="147">
        <v>7.96</v>
      </c>
      <c r="BM166" s="146">
        <v>13.19</v>
      </c>
      <c r="BN166" s="146">
        <v>17.32</v>
      </c>
      <c r="BO166" s="146">
        <v>3.26</v>
      </c>
      <c r="BP166" s="148">
        <v>0.45</v>
      </c>
      <c r="BQ166" s="149">
        <v>0</v>
      </c>
      <c r="BR166" s="149">
        <v>0</v>
      </c>
      <c r="BS166" s="149">
        <v>0.62</v>
      </c>
      <c r="BT166" s="150">
        <v>0.63</v>
      </c>
      <c r="BU166" s="149">
        <v>1.88</v>
      </c>
      <c r="BV166" s="150">
        <v>1.62</v>
      </c>
      <c r="BW166" s="148">
        <v>1.37</v>
      </c>
      <c r="BX166" s="149">
        <v>1.37</v>
      </c>
      <c r="BY166" s="149">
        <v>4.8600000000000003</v>
      </c>
      <c r="BZ166" s="149">
        <v>4.75</v>
      </c>
      <c r="CA166" s="147">
        <v>4.3099999999999996</v>
      </c>
      <c r="CB166" s="146">
        <v>3.86</v>
      </c>
      <c r="CC166" s="147">
        <v>6.62</v>
      </c>
      <c r="CD166" s="147">
        <v>9.67</v>
      </c>
      <c r="CE166" s="146">
        <v>13.87</v>
      </c>
      <c r="CF166" s="146">
        <v>17.940000000000001</v>
      </c>
      <c r="CG166" s="151">
        <v>27.21</v>
      </c>
      <c r="CH166" s="152">
        <v>32.229999999999997</v>
      </c>
      <c r="CI166" s="153">
        <v>34.11</v>
      </c>
      <c r="CJ166" s="152">
        <v>33.04</v>
      </c>
      <c r="CK166" s="153">
        <v>34.44</v>
      </c>
      <c r="CL166" s="151">
        <v>35.909999999999997</v>
      </c>
      <c r="CM166" s="153">
        <v>36.299999999999997</v>
      </c>
      <c r="CN166" s="151">
        <v>37.03</v>
      </c>
      <c r="CO166" s="152">
        <v>36.880000000000003</v>
      </c>
      <c r="CP166" s="153">
        <v>37.5</v>
      </c>
      <c r="CQ166" s="153">
        <v>38.83</v>
      </c>
      <c r="CR166" s="153">
        <v>40.67</v>
      </c>
      <c r="CS166" s="153">
        <v>43.69</v>
      </c>
      <c r="CT166" s="151">
        <v>44.39</v>
      </c>
      <c r="CU166" s="153">
        <v>48.71</v>
      </c>
      <c r="CV166" s="153">
        <v>45.48</v>
      </c>
      <c r="CW166" s="151">
        <v>45.52</v>
      </c>
      <c r="CX166" s="151">
        <v>44.71</v>
      </c>
      <c r="CY166" s="151">
        <v>26.71</v>
      </c>
      <c r="CZ166" s="152">
        <v>32.200000000000003</v>
      </c>
      <c r="DA166" s="153">
        <v>33.6</v>
      </c>
      <c r="DB166" s="153">
        <v>33.25</v>
      </c>
      <c r="DC166" s="153">
        <v>34.61</v>
      </c>
      <c r="DD166" s="151">
        <v>35.43</v>
      </c>
      <c r="DE166" s="153">
        <v>35.880000000000003</v>
      </c>
      <c r="DF166" s="151">
        <v>36.42</v>
      </c>
      <c r="DG166" s="152">
        <v>36.869999999999997</v>
      </c>
      <c r="DH166" s="153">
        <v>37.31</v>
      </c>
      <c r="DI166" s="153">
        <v>39.25</v>
      </c>
      <c r="DJ166" s="153">
        <v>40.159999999999997</v>
      </c>
      <c r="DK166" s="153">
        <v>43.54</v>
      </c>
      <c r="DL166" s="151">
        <v>45.26</v>
      </c>
      <c r="DM166" s="153">
        <v>48.95</v>
      </c>
      <c r="DN166" s="153">
        <v>44.43</v>
      </c>
      <c r="DO166" s="151">
        <v>44.72</v>
      </c>
      <c r="DP166" s="151">
        <v>45.75</v>
      </c>
      <c r="DQ166" s="151">
        <v>14</v>
      </c>
      <c r="DR166" s="153">
        <v>12</v>
      </c>
      <c r="DS166" s="153">
        <v>10</v>
      </c>
      <c r="DT166" s="153">
        <v>6</v>
      </c>
      <c r="DU166" s="153">
        <v>2</v>
      </c>
      <c r="DV166" s="153">
        <v>-4</v>
      </c>
      <c r="DW166" s="153">
        <v>-8</v>
      </c>
      <c r="DX166" s="153">
        <v>-11</v>
      </c>
      <c r="DY166" s="153">
        <v>-12</v>
      </c>
      <c r="DZ166" s="153">
        <v>-13</v>
      </c>
      <c r="EA166" s="153">
        <v>-12</v>
      </c>
      <c r="EB166" s="153">
        <v>-10</v>
      </c>
      <c r="EC166" s="153">
        <v>-5</v>
      </c>
      <c r="ED166" s="153">
        <v>-3</v>
      </c>
      <c r="EE166" s="153">
        <v>-2</v>
      </c>
      <c r="EF166" s="153">
        <v>-4</v>
      </c>
      <c r="EG166" s="153">
        <v>-5</v>
      </c>
      <c r="EH166" s="153">
        <v>-2</v>
      </c>
      <c r="EJ166" s="129">
        <f t="shared" si="35"/>
        <v>-0.30999999999999961</v>
      </c>
      <c r="EK166" s="129">
        <f t="shared" si="36"/>
        <v>2.3099999999999996</v>
      </c>
      <c r="EL166" s="129">
        <f t="shared" si="37"/>
        <v>2.4900000000000002</v>
      </c>
      <c r="EM166" s="129">
        <f t="shared" si="38"/>
        <v>1.78</v>
      </c>
      <c r="EN166" s="129">
        <f t="shared" si="39"/>
        <v>9.9999999999999978E-2</v>
      </c>
      <c r="EO166" s="129">
        <f t="shared" si="40"/>
        <v>5.9999999999999942E-2</v>
      </c>
      <c r="EP166" s="129">
        <f t="shared" si="41"/>
        <v>-1.0499999999999998</v>
      </c>
      <c r="EQ166" s="129">
        <f t="shared" si="42"/>
        <v>-1</v>
      </c>
      <c r="ER166" s="129">
        <f t="shared" si="43"/>
        <v>-0.92000000000000015</v>
      </c>
      <c r="ES166" s="129">
        <f t="shared" si="44"/>
        <v>-9.000000000000008E-2</v>
      </c>
      <c r="ET166" s="129">
        <f t="shared" si="45"/>
        <v>2.9999999999999361E-2</v>
      </c>
      <c r="EU166" s="129">
        <f t="shared" si="46"/>
        <v>0.94000000000000039</v>
      </c>
      <c r="EV166" s="129">
        <f t="shared" si="47"/>
        <v>-0.46999999999999975</v>
      </c>
      <c r="EW166" s="129">
        <f t="shared" si="48"/>
        <v>0.54000000000000048</v>
      </c>
      <c r="EX166" s="129">
        <f t="shared" si="49"/>
        <v>-1.79</v>
      </c>
      <c r="EY166" s="129">
        <f t="shared" si="50"/>
        <v>-1.71</v>
      </c>
      <c r="EZ166" s="129">
        <f t="shared" si="51"/>
        <v>-0.67999999999999972</v>
      </c>
      <c r="FA166" s="142" t="s">
        <v>6</v>
      </c>
      <c r="FB166" s="142">
        <v>35</v>
      </c>
      <c r="FC166" s="137">
        <v>30</v>
      </c>
      <c r="FD166" s="137">
        <v>27</v>
      </c>
    </row>
    <row r="167" spans="1:160" s="154" customFormat="1" ht="14">
      <c r="A167" s="137" t="s">
        <v>1511</v>
      </c>
      <c r="B167" s="137" t="s">
        <v>1666</v>
      </c>
      <c r="C167" s="137">
        <v>13</v>
      </c>
      <c r="D167" s="137">
        <v>9</v>
      </c>
      <c r="E167" s="137">
        <v>50250723</v>
      </c>
      <c r="F167" s="137" t="s">
        <v>91</v>
      </c>
      <c r="G167" s="138" t="s">
        <v>847</v>
      </c>
      <c r="H167" s="139"/>
      <c r="I167" s="138"/>
      <c r="J167" s="137">
        <v>152.19999999999999</v>
      </c>
      <c r="K167" s="137">
        <v>49.2</v>
      </c>
      <c r="L167" s="137" t="s">
        <v>167</v>
      </c>
      <c r="M167" s="137"/>
      <c r="N167" s="137" t="s">
        <v>147</v>
      </c>
      <c r="O167" s="137" t="s">
        <v>259</v>
      </c>
      <c r="P167" s="140" t="s">
        <v>1513</v>
      </c>
      <c r="Q167" s="140"/>
      <c r="R167" s="140"/>
      <c r="S167" s="140"/>
      <c r="T167" s="137" t="s">
        <v>6</v>
      </c>
      <c r="U167" s="137">
        <v>31</v>
      </c>
      <c r="V167" s="137">
        <v>27</v>
      </c>
      <c r="W167" s="137">
        <v>27</v>
      </c>
      <c r="X167" s="137" t="s">
        <v>280</v>
      </c>
      <c r="Y167" s="141"/>
      <c r="Z167" s="142" t="s">
        <v>137</v>
      </c>
      <c r="AA167" s="142">
        <v>47</v>
      </c>
      <c r="AB167" s="137">
        <v>36</v>
      </c>
      <c r="AC167" s="137">
        <v>29</v>
      </c>
      <c r="AD167" s="137"/>
      <c r="AE167" s="137" t="s">
        <v>443</v>
      </c>
      <c r="AF167" s="142" t="s">
        <v>138</v>
      </c>
      <c r="AG167" s="142">
        <v>30</v>
      </c>
      <c r="AH167" s="137">
        <v>21</v>
      </c>
      <c r="AI167" s="137">
        <v>14</v>
      </c>
      <c r="AJ167" s="137"/>
      <c r="AK167" s="141" t="s">
        <v>180</v>
      </c>
      <c r="AL167" s="137" t="s">
        <v>272</v>
      </c>
      <c r="AM167" s="137" t="s">
        <v>219</v>
      </c>
      <c r="AN167" s="137" t="s">
        <v>800</v>
      </c>
      <c r="AO167" s="137" t="s">
        <v>141</v>
      </c>
      <c r="AP167" s="137" t="s">
        <v>87</v>
      </c>
      <c r="AQ167" s="138"/>
      <c r="AR167" s="137" t="s">
        <v>89</v>
      </c>
      <c r="AS167" s="138"/>
      <c r="AT167" s="137" t="s">
        <v>93</v>
      </c>
      <c r="AU167" s="139" t="s">
        <v>1514</v>
      </c>
      <c r="AV167" s="174">
        <v>2</v>
      </c>
      <c r="AW167" s="143">
        <v>2.2400000000000002</v>
      </c>
      <c r="AX167" s="144">
        <v>1.27</v>
      </c>
      <c r="AY167" s="145">
        <v>1.99</v>
      </c>
      <c r="AZ167" s="144">
        <v>2.02</v>
      </c>
      <c r="BA167" s="145">
        <v>1.86</v>
      </c>
      <c r="BB167" s="143">
        <v>1.96</v>
      </c>
      <c r="BC167" s="145">
        <v>0.95</v>
      </c>
      <c r="BD167" s="143">
        <v>1.34</v>
      </c>
      <c r="BE167" s="144">
        <v>1.96</v>
      </c>
      <c r="BF167" s="145">
        <v>2.5</v>
      </c>
      <c r="BG167" s="145">
        <v>2.29</v>
      </c>
      <c r="BH167" s="145">
        <v>4.8600000000000003</v>
      </c>
      <c r="BI167" s="145">
        <v>1.93</v>
      </c>
      <c r="BJ167" s="146">
        <v>3.92</v>
      </c>
      <c r="BK167" s="147">
        <v>4.4800000000000004</v>
      </c>
      <c r="BL167" s="147">
        <v>9.8699999999999992</v>
      </c>
      <c r="BM167" s="146">
        <v>17.22</v>
      </c>
      <c r="BN167" s="156"/>
      <c r="BO167" s="146">
        <v>3.34</v>
      </c>
      <c r="BP167" s="148">
        <v>1.28</v>
      </c>
      <c r="BQ167" s="149">
        <v>0.12</v>
      </c>
      <c r="BR167" s="149">
        <v>0.45</v>
      </c>
      <c r="BS167" s="149">
        <v>1.78</v>
      </c>
      <c r="BT167" s="150">
        <v>1.61</v>
      </c>
      <c r="BU167" s="149">
        <v>1.54</v>
      </c>
      <c r="BV167" s="150">
        <v>1.96</v>
      </c>
      <c r="BW167" s="148">
        <v>2.02</v>
      </c>
      <c r="BX167" s="149">
        <v>2.84</v>
      </c>
      <c r="BY167" s="149">
        <v>5.04</v>
      </c>
      <c r="BZ167" s="149">
        <v>5.46</v>
      </c>
      <c r="CA167" s="147">
        <v>2.2599999999999998</v>
      </c>
      <c r="CB167" s="146">
        <v>4.41</v>
      </c>
      <c r="CC167" s="147">
        <v>5.88</v>
      </c>
      <c r="CD167" s="147">
        <v>10.08</v>
      </c>
      <c r="CE167" s="146">
        <v>16.03</v>
      </c>
      <c r="CF167" s="156"/>
      <c r="CG167" s="151">
        <v>27.97</v>
      </c>
      <c r="CH167" s="152">
        <v>31.24</v>
      </c>
      <c r="CI167" s="153">
        <v>35.450000000000003</v>
      </c>
      <c r="CJ167" s="152">
        <v>36.29</v>
      </c>
      <c r="CK167" s="153">
        <v>37.159999999999997</v>
      </c>
      <c r="CL167" s="151">
        <v>38.71</v>
      </c>
      <c r="CM167" s="153">
        <v>38.049999999999997</v>
      </c>
      <c r="CN167" s="151">
        <v>38.79</v>
      </c>
      <c r="CO167" s="152">
        <v>40.22</v>
      </c>
      <c r="CP167" s="153">
        <v>40.97</v>
      </c>
      <c r="CQ167" s="153">
        <v>40.840000000000003</v>
      </c>
      <c r="CR167" s="153">
        <v>41.51</v>
      </c>
      <c r="CS167" s="153">
        <v>43.41</v>
      </c>
      <c r="CT167" s="151">
        <v>45.84</v>
      </c>
      <c r="CU167" s="153">
        <v>46.14</v>
      </c>
      <c r="CV167" s="153">
        <v>47.01</v>
      </c>
      <c r="CW167" s="151">
        <v>47.18</v>
      </c>
      <c r="CX167" s="157"/>
      <c r="CY167" s="151">
        <v>27.75</v>
      </c>
      <c r="CZ167" s="152">
        <v>32.08</v>
      </c>
      <c r="DA167" s="153">
        <v>35.71</v>
      </c>
      <c r="DB167" s="153">
        <v>36.770000000000003</v>
      </c>
      <c r="DC167" s="153">
        <v>37.19</v>
      </c>
      <c r="DD167" s="151">
        <v>37.97</v>
      </c>
      <c r="DE167" s="153">
        <v>38.299999999999997</v>
      </c>
      <c r="DF167" s="151">
        <v>38.33</v>
      </c>
      <c r="DG167" s="152">
        <v>40.6</v>
      </c>
      <c r="DH167" s="153">
        <v>40.74</v>
      </c>
      <c r="DI167" s="153">
        <v>41.64</v>
      </c>
      <c r="DJ167" s="153">
        <v>42.36</v>
      </c>
      <c r="DK167" s="153">
        <v>43.96</v>
      </c>
      <c r="DL167" s="151">
        <v>45.41</v>
      </c>
      <c r="DM167" s="153">
        <v>46.4</v>
      </c>
      <c r="DN167" s="153">
        <v>47.41</v>
      </c>
      <c r="DO167" s="151">
        <v>48.79</v>
      </c>
      <c r="DP167" s="157"/>
      <c r="DQ167" s="151">
        <v>3</v>
      </c>
      <c r="DR167" s="153">
        <v>5</v>
      </c>
      <c r="DS167" s="153">
        <v>6</v>
      </c>
      <c r="DT167" s="153">
        <v>2</v>
      </c>
      <c r="DU167" s="153">
        <v>0</v>
      </c>
      <c r="DV167" s="153">
        <v>-6</v>
      </c>
      <c r="DW167" s="153">
        <v>-13</v>
      </c>
      <c r="DX167" s="153">
        <v>-15</v>
      </c>
      <c r="DY167" s="153">
        <v>-13</v>
      </c>
      <c r="DZ167" s="153">
        <v>-9</v>
      </c>
      <c r="EA167" s="153">
        <v>-6</v>
      </c>
      <c r="EB167" s="153">
        <v>0</v>
      </c>
      <c r="EC167" s="153">
        <v>2</v>
      </c>
      <c r="ED167" s="153">
        <v>3</v>
      </c>
      <c r="EE167" s="153">
        <v>2</v>
      </c>
      <c r="EF167" s="153">
        <v>0</v>
      </c>
      <c r="EG167" s="153">
        <v>0</v>
      </c>
      <c r="EH167" s="158"/>
      <c r="EJ167" s="129">
        <f t="shared" si="35"/>
        <v>-1.0999999999999996</v>
      </c>
      <c r="EK167" s="129">
        <f t="shared" si="36"/>
        <v>-1.0000000000000009E-2</v>
      </c>
      <c r="EL167" s="129">
        <f t="shared" si="37"/>
        <v>1.87</v>
      </c>
      <c r="EM167" s="129">
        <f t="shared" si="38"/>
        <v>1.57</v>
      </c>
      <c r="EN167" s="129">
        <f t="shared" si="39"/>
        <v>8.0000000000000071E-2</v>
      </c>
      <c r="EO167" s="129">
        <f t="shared" si="40"/>
        <v>0.34999999999999987</v>
      </c>
      <c r="EP167" s="129">
        <f t="shared" si="41"/>
        <v>-0.59000000000000008</v>
      </c>
      <c r="EQ167" s="129">
        <f t="shared" si="42"/>
        <v>-0.61999999999999988</v>
      </c>
      <c r="ER167" s="129">
        <f t="shared" si="43"/>
        <v>-6.0000000000000053E-2</v>
      </c>
      <c r="ES167" s="129">
        <f t="shared" si="44"/>
        <v>-0.33999999999999986</v>
      </c>
      <c r="ET167" s="129">
        <f t="shared" si="45"/>
        <v>-2.75</v>
      </c>
      <c r="EU167" s="129">
        <f t="shared" si="46"/>
        <v>-0.59999999999999964</v>
      </c>
      <c r="EV167" s="129">
        <f t="shared" si="47"/>
        <v>-0.32999999999999985</v>
      </c>
      <c r="EW167" s="129">
        <f t="shared" si="48"/>
        <v>-0.49000000000000021</v>
      </c>
      <c r="EX167" s="129">
        <f t="shared" si="49"/>
        <v>-1.3999999999999995</v>
      </c>
      <c r="EY167" s="129">
        <f t="shared" si="50"/>
        <v>-0.21000000000000085</v>
      </c>
      <c r="EZ167" s="129">
        <f t="shared" si="51"/>
        <v>1.1899999999999977</v>
      </c>
      <c r="FA167" s="137" t="s">
        <v>6</v>
      </c>
      <c r="FB167" s="137">
        <v>31</v>
      </c>
      <c r="FC167" s="137">
        <v>27</v>
      </c>
      <c r="FD167" s="137">
        <v>27</v>
      </c>
    </row>
    <row r="168" spans="1:160" s="154" customFormat="1" ht="14">
      <c r="A168" s="137" t="s">
        <v>1462</v>
      </c>
      <c r="B168" s="137" t="s">
        <v>1666</v>
      </c>
      <c r="C168" s="137">
        <v>23</v>
      </c>
      <c r="D168" s="137">
        <v>0</v>
      </c>
      <c r="E168" s="137">
        <v>51356965</v>
      </c>
      <c r="F168" s="137" t="s">
        <v>91</v>
      </c>
      <c r="G168" s="138" t="s">
        <v>1466</v>
      </c>
      <c r="H168" s="139"/>
      <c r="I168" s="138"/>
      <c r="J168" s="137">
        <v>165.2</v>
      </c>
      <c r="K168" s="137">
        <v>46.3</v>
      </c>
      <c r="L168" s="137" t="s">
        <v>167</v>
      </c>
      <c r="M168" s="137"/>
      <c r="N168" s="137" t="s">
        <v>147</v>
      </c>
      <c r="O168" s="137" t="s">
        <v>259</v>
      </c>
      <c r="P168" s="140"/>
      <c r="Q168" s="140" t="s">
        <v>927</v>
      </c>
      <c r="R168" s="140"/>
      <c r="S168" s="140"/>
      <c r="T168" s="137" t="s">
        <v>6</v>
      </c>
      <c r="U168" s="137">
        <v>32</v>
      </c>
      <c r="V168" s="137">
        <v>27</v>
      </c>
      <c r="W168" s="137">
        <v>27</v>
      </c>
      <c r="X168" s="137" t="s">
        <v>1465</v>
      </c>
      <c r="Y168" s="141"/>
      <c r="Z168" s="142" t="s">
        <v>260</v>
      </c>
      <c r="AA168" s="142">
        <v>51</v>
      </c>
      <c r="AB168" s="137">
        <v>36</v>
      </c>
      <c r="AC168" s="137">
        <v>25</v>
      </c>
      <c r="AD168" s="137"/>
      <c r="AE168" s="137" t="s">
        <v>242</v>
      </c>
      <c r="AF168" s="142" t="s">
        <v>473</v>
      </c>
      <c r="AG168" s="142">
        <v>23</v>
      </c>
      <c r="AH168" s="137">
        <v>10</v>
      </c>
      <c r="AI168" s="137">
        <v>5</v>
      </c>
      <c r="AJ168" s="137"/>
      <c r="AK168" s="141" t="s">
        <v>197</v>
      </c>
      <c r="AL168" s="137" t="s">
        <v>127</v>
      </c>
      <c r="AM168" s="137" t="s">
        <v>265</v>
      </c>
      <c r="AN168" s="137" t="s">
        <v>342</v>
      </c>
      <c r="AO168" s="137" t="s">
        <v>245</v>
      </c>
      <c r="AP168" s="137" t="s">
        <v>87</v>
      </c>
      <c r="AQ168" s="138"/>
      <c r="AR168" s="137" t="s">
        <v>89</v>
      </c>
      <c r="AS168" s="138"/>
      <c r="AT168" s="137" t="s">
        <v>93</v>
      </c>
      <c r="AU168" s="139" t="s">
        <v>1212</v>
      </c>
      <c r="AV168" s="174">
        <v>2</v>
      </c>
      <c r="AW168" s="143">
        <v>3.73</v>
      </c>
      <c r="AX168" s="144">
        <v>3.41</v>
      </c>
      <c r="AY168" s="145">
        <v>2.86</v>
      </c>
      <c r="AZ168" s="144">
        <v>2.39</v>
      </c>
      <c r="BA168" s="145">
        <v>2.48</v>
      </c>
      <c r="BB168" s="143">
        <v>3.31</v>
      </c>
      <c r="BC168" s="145">
        <v>2.95</v>
      </c>
      <c r="BD168" s="143">
        <v>3.61</v>
      </c>
      <c r="BE168" s="144">
        <v>4.41</v>
      </c>
      <c r="BF168" s="145">
        <v>6.56</v>
      </c>
      <c r="BG168" s="145">
        <v>9.23</v>
      </c>
      <c r="BH168" s="145">
        <v>7.65</v>
      </c>
      <c r="BI168" s="145">
        <v>3.84</v>
      </c>
      <c r="BJ168" s="146">
        <v>4.0599999999999996</v>
      </c>
      <c r="BK168" s="147">
        <v>6.21</v>
      </c>
      <c r="BL168" s="147">
        <v>7.74</v>
      </c>
      <c r="BM168" s="146">
        <v>10.61</v>
      </c>
      <c r="BN168" s="146">
        <v>19.73</v>
      </c>
      <c r="BO168" s="146">
        <v>3.58</v>
      </c>
      <c r="BP168" s="148">
        <v>2.0699999999999998</v>
      </c>
      <c r="BQ168" s="149">
        <v>1.06</v>
      </c>
      <c r="BR168" s="149">
        <v>0.12</v>
      </c>
      <c r="BS168" s="149">
        <v>1.1200000000000001</v>
      </c>
      <c r="BT168" s="150">
        <v>2.95</v>
      </c>
      <c r="BU168" s="149">
        <v>2.76</v>
      </c>
      <c r="BV168" s="150">
        <v>3.5</v>
      </c>
      <c r="BW168" s="148">
        <v>3.62</v>
      </c>
      <c r="BX168" s="149">
        <v>4.57</v>
      </c>
      <c r="BY168" s="149">
        <v>7.33</v>
      </c>
      <c r="BZ168" s="149">
        <v>7.63</v>
      </c>
      <c r="CA168" s="147">
        <v>3.99</v>
      </c>
      <c r="CB168" s="146">
        <v>4.6399999999999997</v>
      </c>
      <c r="CC168" s="147">
        <v>7.4</v>
      </c>
      <c r="CD168" s="147">
        <v>7.54</v>
      </c>
      <c r="CE168" s="146">
        <v>10.5</v>
      </c>
      <c r="CF168" s="146">
        <v>20.3</v>
      </c>
      <c r="CG168" s="151">
        <v>27.2</v>
      </c>
      <c r="CH168" s="152">
        <v>31.82</v>
      </c>
      <c r="CI168" s="153">
        <v>34.43</v>
      </c>
      <c r="CJ168" s="152">
        <v>35.78</v>
      </c>
      <c r="CK168" s="153">
        <v>35.64</v>
      </c>
      <c r="CL168" s="151">
        <v>36.31</v>
      </c>
      <c r="CM168" s="153">
        <v>36.049999999999997</v>
      </c>
      <c r="CN168" s="151">
        <v>37.76</v>
      </c>
      <c r="CO168" s="152">
        <v>38.44</v>
      </c>
      <c r="CP168" s="153">
        <v>39.549999999999997</v>
      </c>
      <c r="CQ168" s="153">
        <v>40.36</v>
      </c>
      <c r="CR168" s="153">
        <v>43.99</v>
      </c>
      <c r="CS168" s="153">
        <v>46.94</v>
      </c>
      <c r="CT168" s="151">
        <v>47.54</v>
      </c>
      <c r="CU168" s="153">
        <v>48.63</v>
      </c>
      <c r="CV168" s="153">
        <v>46.67</v>
      </c>
      <c r="CW168" s="151">
        <v>44.59</v>
      </c>
      <c r="CX168" s="151">
        <v>43.55</v>
      </c>
      <c r="CY168" s="151">
        <v>27.72</v>
      </c>
      <c r="CZ168" s="152">
        <v>32.19</v>
      </c>
      <c r="DA168" s="153">
        <v>34.58</v>
      </c>
      <c r="DB168" s="153">
        <v>35.51</v>
      </c>
      <c r="DC168" s="153">
        <v>35.840000000000003</v>
      </c>
      <c r="DD168" s="151">
        <v>35.409999999999997</v>
      </c>
      <c r="DE168" s="153">
        <v>36.03</v>
      </c>
      <c r="DF168" s="151">
        <v>37.380000000000003</v>
      </c>
      <c r="DG168" s="152">
        <v>38.61</v>
      </c>
      <c r="DH168" s="153">
        <v>39.049999999999997</v>
      </c>
      <c r="DI168" s="153">
        <v>40.24</v>
      </c>
      <c r="DJ168" s="153">
        <v>43.5</v>
      </c>
      <c r="DK168" s="153">
        <v>45.4</v>
      </c>
      <c r="DL168" s="151">
        <v>47.67</v>
      </c>
      <c r="DM168" s="153">
        <v>48.13</v>
      </c>
      <c r="DN168" s="153">
        <v>46.43</v>
      </c>
      <c r="DO168" s="151">
        <v>44.79</v>
      </c>
      <c r="DP168" s="151">
        <v>44.11</v>
      </c>
      <c r="DQ168" s="151">
        <v>2</v>
      </c>
      <c r="DR168" s="153">
        <v>3</v>
      </c>
      <c r="DS168" s="153">
        <v>1</v>
      </c>
      <c r="DT168" s="153">
        <v>1</v>
      </c>
      <c r="DU168" s="153">
        <v>-1</v>
      </c>
      <c r="DV168" s="153">
        <v>-9</v>
      </c>
      <c r="DW168" s="153">
        <v>-16</v>
      </c>
      <c r="DX168" s="153">
        <v>-19</v>
      </c>
      <c r="DY168" s="153">
        <v>-20</v>
      </c>
      <c r="DZ168" s="153">
        <v>-19</v>
      </c>
      <c r="EA168" s="153">
        <v>-15</v>
      </c>
      <c r="EB168" s="153">
        <v>-12</v>
      </c>
      <c r="EC168" s="153">
        <v>-8</v>
      </c>
      <c r="ED168" s="153">
        <v>-1</v>
      </c>
      <c r="EE168" s="153">
        <v>0</v>
      </c>
      <c r="EF168" s="153">
        <v>-2</v>
      </c>
      <c r="EG168" s="153">
        <v>-2</v>
      </c>
      <c r="EH168" s="153">
        <v>-4</v>
      </c>
      <c r="EJ168" s="129">
        <f t="shared" si="35"/>
        <v>0.14999999999999991</v>
      </c>
      <c r="EK168" s="129">
        <f t="shared" si="36"/>
        <v>1.3400000000000003</v>
      </c>
      <c r="EL168" s="129">
        <f t="shared" si="37"/>
        <v>1.7999999999999998</v>
      </c>
      <c r="EM168" s="129">
        <f t="shared" si="38"/>
        <v>2.27</v>
      </c>
      <c r="EN168" s="129">
        <f t="shared" si="39"/>
        <v>1.3599999999999999</v>
      </c>
      <c r="EO168" s="129">
        <f t="shared" si="40"/>
        <v>0.35999999999999988</v>
      </c>
      <c r="EP168" s="129">
        <f t="shared" si="41"/>
        <v>0.19000000000000039</v>
      </c>
      <c r="EQ168" s="129">
        <f t="shared" si="42"/>
        <v>0.10999999999999988</v>
      </c>
      <c r="ER168" s="129">
        <f t="shared" si="43"/>
        <v>0.79</v>
      </c>
      <c r="ES168" s="129">
        <f t="shared" si="44"/>
        <v>1.9899999999999993</v>
      </c>
      <c r="ET168" s="129">
        <f t="shared" si="45"/>
        <v>1.9000000000000004</v>
      </c>
      <c r="EU168" s="129">
        <f t="shared" si="46"/>
        <v>2.0000000000000462E-2</v>
      </c>
      <c r="EV168" s="129">
        <f t="shared" si="47"/>
        <v>-0.15000000000000036</v>
      </c>
      <c r="EW168" s="129">
        <f t="shared" si="48"/>
        <v>-0.58000000000000007</v>
      </c>
      <c r="EX168" s="129">
        <f t="shared" si="49"/>
        <v>-1.1900000000000004</v>
      </c>
      <c r="EY168" s="129">
        <f t="shared" si="50"/>
        <v>0.20000000000000018</v>
      </c>
      <c r="EZ168" s="129">
        <f t="shared" si="51"/>
        <v>0.10999999999999943</v>
      </c>
      <c r="FA168" s="137" t="s">
        <v>6</v>
      </c>
      <c r="FB168" s="137">
        <v>32</v>
      </c>
      <c r="FC168" s="137">
        <v>27</v>
      </c>
      <c r="FD168" s="137">
        <v>27</v>
      </c>
    </row>
    <row r="169" spans="1:160" s="154" customFormat="1" ht="14">
      <c r="A169" s="137" t="s">
        <v>715</v>
      </c>
      <c r="B169" s="137" t="s">
        <v>1666</v>
      </c>
      <c r="C169" s="137">
        <v>17</v>
      </c>
      <c r="D169" s="137">
        <v>1</v>
      </c>
      <c r="E169" s="137">
        <v>51706166</v>
      </c>
      <c r="F169" s="137" t="s">
        <v>91</v>
      </c>
      <c r="G169" s="138" t="s">
        <v>719</v>
      </c>
      <c r="H169" s="155" t="s">
        <v>95</v>
      </c>
      <c r="I169" s="138">
        <v>2</v>
      </c>
      <c r="J169" s="137">
        <v>170.7</v>
      </c>
      <c r="K169" s="137">
        <v>53.5</v>
      </c>
      <c r="L169" s="137" t="s">
        <v>167</v>
      </c>
      <c r="M169" s="137"/>
      <c r="N169" s="137" t="s">
        <v>79</v>
      </c>
      <c r="O169" s="137" t="s">
        <v>259</v>
      </c>
      <c r="P169" s="140"/>
      <c r="Q169" s="140"/>
      <c r="R169" s="140"/>
      <c r="S169" s="140"/>
      <c r="T169" s="142" t="s">
        <v>6</v>
      </c>
      <c r="U169" s="142">
        <v>29</v>
      </c>
      <c r="V169" s="137">
        <v>26</v>
      </c>
      <c r="W169" s="137">
        <v>27</v>
      </c>
      <c r="X169" s="137" t="s">
        <v>280</v>
      </c>
      <c r="Y169" s="141"/>
      <c r="Z169" s="142" t="s">
        <v>232</v>
      </c>
      <c r="AA169" s="142">
        <v>51</v>
      </c>
      <c r="AB169" s="137">
        <v>35</v>
      </c>
      <c r="AC169" s="137">
        <v>39</v>
      </c>
      <c r="AD169" s="137"/>
      <c r="AE169" s="141" t="s">
        <v>443</v>
      </c>
      <c r="AF169" s="150" t="s">
        <v>217</v>
      </c>
      <c r="AG169" s="150">
        <v>25</v>
      </c>
      <c r="AH169" s="155">
        <v>14</v>
      </c>
      <c r="AI169" s="155">
        <v>12</v>
      </c>
      <c r="AJ169" s="155"/>
      <c r="AK169" s="159"/>
      <c r="AL169" s="137" t="s">
        <v>177</v>
      </c>
      <c r="AM169" s="137" t="s">
        <v>262</v>
      </c>
      <c r="AN169" s="137" t="s">
        <v>281</v>
      </c>
      <c r="AO169" s="137" t="s">
        <v>359</v>
      </c>
      <c r="AP169" s="137" t="s">
        <v>87</v>
      </c>
      <c r="AQ169" s="138" t="s">
        <v>197</v>
      </c>
      <c r="AR169" s="137" t="s">
        <v>89</v>
      </c>
      <c r="AS169" s="138" t="s">
        <v>180</v>
      </c>
      <c r="AT169" s="137" t="s">
        <v>93</v>
      </c>
      <c r="AU169" s="139" t="s">
        <v>720</v>
      </c>
      <c r="AV169" s="174">
        <v>2</v>
      </c>
      <c r="AW169" s="143">
        <v>3.92</v>
      </c>
      <c r="AX169" s="144">
        <v>4.17</v>
      </c>
      <c r="AY169" s="145">
        <v>3.37</v>
      </c>
      <c r="AZ169" s="144">
        <v>4.0199999999999996</v>
      </c>
      <c r="BA169" s="145">
        <v>3.68</v>
      </c>
      <c r="BB169" s="143">
        <v>3.06</v>
      </c>
      <c r="BC169" s="145">
        <v>3.07</v>
      </c>
      <c r="BD169" s="143">
        <v>3.06</v>
      </c>
      <c r="BE169" s="144">
        <v>4.2</v>
      </c>
      <c r="BF169" s="145">
        <v>4.01</v>
      </c>
      <c r="BG169" s="145">
        <v>6.48</v>
      </c>
      <c r="BH169" s="145">
        <v>7.31</v>
      </c>
      <c r="BI169" s="143">
        <v>3.05</v>
      </c>
      <c r="BJ169" s="147">
        <v>5</v>
      </c>
      <c r="BK169" s="147">
        <v>6.57</v>
      </c>
      <c r="BL169" s="146">
        <v>7.02</v>
      </c>
      <c r="BM169" s="146">
        <v>11.99</v>
      </c>
      <c r="BN169" s="160">
        <v>17.37</v>
      </c>
      <c r="BO169" s="146">
        <v>3.36</v>
      </c>
      <c r="BP169" s="148">
        <v>2.69</v>
      </c>
      <c r="BQ169" s="149">
        <v>1.69</v>
      </c>
      <c r="BR169" s="149">
        <v>2.44</v>
      </c>
      <c r="BS169" s="149">
        <v>3.39</v>
      </c>
      <c r="BT169" s="150">
        <v>4.72</v>
      </c>
      <c r="BU169" s="149">
        <v>3.74</v>
      </c>
      <c r="BV169" s="150">
        <v>4.8499999999999996</v>
      </c>
      <c r="BW169" s="148">
        <v>4.62</v>
      </c>
      <c r="BX169" s="149">
        <v>5.47</v>
      </c>
      <c r="BY169" s="149">
        <v>7.15</v>
      </c>
      <c r="BZ169" s="149">
        <v>8.32</v>
      </c>
      <c r="CA169" s="146">
        <v>2.99</v>
      </c>
      <c r="CB169" s="147">
        <v>4.87</v>
      </c>
      <c r="CC169" s="147">
        <v>7.15</v>
      </c>
      <c r="CD169" s="146">
        <v>8.4700000000000006</v>
      </c>
      <c r="CE169" s="146">
        <v>12.61</v>
      </c>
      <c r="CF169" s="160">
        <v>18.54</v>
      </c>
      <c r="CG169" s="151">
        <v>27.43</v>
      </c>
      <c r="CH169" s="152">
        <v>32.479999999999997</v>
      </c>
      <c r="CI169" s="153">
        <v>31.83</v>
      </c>
      <c r="CJ169" s="152">
        <v>32.58</v>
      </c>
      <c r="CK169" s="153">
        <v>34.950000000000003</v>
      </c>
      <c r="CL169" s="151">
        <v>35.270000000000003</v>
      </c>
      <c r="CM169" s="153">
        <v>36.880000000000003</v>
      </c>
      <c r="CN169" s="151">
        <v>37.090000000000003</v>
      </c>
      <c r="CO169" s="152">
        <v>38.06</v>
      </c>
      <c r="CP169" s="153">
        <v>37.380000000000003</v>
      </c>
      <c r="CQ169" s="153">
        <v>37.99</v>
      </c>
      <c r="CR169" s="153">
        <v>38.9</v>
      </c>
      <c r="CS169" s="151">
        <v>44.07</v>
      </c>
      <c r="CT169" s="153">
        <v>45.28</v>
      </c>
      <c r="CU169" s="153">
        <v>47.33</v>
      </c>
      <c r="CV169" s="151">
        <v>43.9</v>
      </c>
      <c r="CW169" s="151">
        <v>43.17</v>
      </c>
      <c r="CX169" s="160">
        <v>37.17</v>
      </c>
      <c r="CY169" s="151">
        <v>26.56</v>
      </c>
      <c r="CZ169" s="152">
        <v>30.73</v>
      </c>
      <c r="DA169" s="153">
        <v>31.28</v>
      </c>
      <c r="DB169" s="153">
        <v>31.11</v>
      </c>
      <c r="DC169" s="153">
        <v>33.35</v>
      </c>
      <c r="DD169" s="151">
        <v>36.85</v>
      </c>
      <c r="DE169" s="153">
        <v>37.18</v>
      </c>
      <c r="DF169" s="151">
        <v>36.03</v>
      </c>
      <c r="DG169" s="152">
        <v>37.28</v>
      </c>
      <c r="DH169" s="153">
        <v>37.520000000000003</v>
      </c>
      <c r="DI169" s="153">
        <v>39.130000000000003</v>
      </c>
      <c r="DJ169" s="153">
        <v>39.200000000000003</v>
      </c>
      <c r="DK169" s="151">
        <v>43.66</v>
      </c>
      <c r="DL169" s="153">
        <v>44.53</v>
      </c>
      <c r="DM169" s="153">
        <v>47.99</v>
      </c>
      <c r="DN169" s="151">
        <v>44.12</v>
      </c>
      <c r="DO169" s="151">
        <v>43.65</v>
      </c>
      <c r="DP169" s="160">
        <v>38.33</v>
      </c>
      <c r="DQ169" s="151">
        <v>12</v>
      </c>
      <c r="DR169" s="153">
        <v>12</v>
      </c>
      <c r="DS169" s="153">
        <v>13</v>
      </c>
      <c r="DT169" s="153">
        <v>11</v>
      </c>
      <c r="DU169" s="153">
        <v>8</v>
      </c>
      <c r="DV169" s="153">
        <v>0</v>
      </c>
      <c r="DW169" s="153">
        <v>-6</v>
      </c>
      <c r="DX169" s="153">
        <v>-13</v>
      </c>
      <c r="DY169" s="153">
        <v>-16</v>
      </c>
      <c r="DZ169" s="153">
        <v>-16</v>
      </c>
      <c r="EA169" s="153">
        <v>-11</v>
      </c>
      <c r="EB169" s="153">
        <v>-8</v>
      </c>
      <c r="EC169" s="153">
        <v>-1</v>
      </c>
      <c r="ED169" s="153">
        <v>1</v>
      </c>
      <c r="EE169" s="153">
        <v>5</v>
      </c>
      <c r="EF169" s="153">
        <v>4</v>
      </c>
      <c r="EG169" s="153">
        <v>2</v>
      </c>
      <c r="EH169" s="160">
        <v>5</v>
      </c>
      <c r="EJ169" s="129">
        <f t="shared" si="35"/>
        <v>0.56000000000000005</v>
      </c>
      <c r="EK169" s="129">
        <f t="shared" si="36"/>
        <v>1.48</v>
      </c>
      <c r="EL169" s="129">
        <f t="shared" si="37"/>
        <v>1.6800000000000002</v>
      </c>
      <c r="EM169" s="129">
        <f t="shared" si="38"/>
        <v>1.5799999999999996</v>
      </c>
      <c r="EN169" s="129">
        <f t="shared" si="39"/>
        <v>0.29000000000000004</v>
      </c>
      <c r="EO169" s="129">
        <f t="shared" si="40"/>
        <v>-1.6599999999999997</v>
      </c>
      <c r="EP169" s="129">
        <f t="shared" si="41"/>
        <v>-0.67000000000000037</v>
      </c>
      <c r="EQ169" s="129">
        <f t="shared" si="42"/>
        <v>-1.7899999999999996</v>
      </c>
      <c r="ER169" s="129">
        <f t="shared" si="43"/>
        <v>-0.41999999999999993</v>
      </c>
      <c r="ES169" s="129">
        <f t="shared" si="44"/>
        <v>-1.46</v>
      </c>
      <c r="ET169" s="129">
        <f t="shared" si="45"/>
        <v>-0.66999999999999993</v>
      </c>
      <c r="EU169" s="129">
        <f t="shared" si="46"/>
        <v>-1.0100000000000007</v>
      </c>
      <c r="EV169" s="129">
        <f t="shared" si="47"/>
        <v>5.9999999999999609E-2</v>
      </c>
      <c r="EW169" s="129">
        <f t="shared" si="48"/>
        <v>0.12999999999999989</v>
      </c>
      <c r="EX169" s="129">
        <f t="shared" si="49"/>
        <v>-0.58000000000000007</v>
      </c>
      <c r="EY169" s="129">
        <f t="shared" si="50"/>
        <v>-1.4500000000000011</v>
      </c>
      <c r="EZ169" s="129">
        <f t="shared" si="51"/>
        <v>-0.61999999999999922</v>
      </c>
      <c r="FA169" s="142" t="s">
        <v>6</v>
      </c>
      <c r="FB169" s="142">
        <v>29</v>
      </c>
      <c r="FC169" s="137">
        <v>26</v>
      </c>
      <c r="FD169" s="137">
        <v>27</v>
      </c>
    </row>
    <row r="170" spans="1:160" s="154" customFormat="1" ht="14">
      <c r="A170" s="137" t="s">
        <v>1099</v>
      </c>
      <c r="B170" s="137" t="s">
        <v>1666</v>
      </c>
      <c r="C170" s="137">
        <v>16</v>
      </c>
      <c r="D170" s="137">
        <v>7</v>
      </c>
      <c r="E170" s="137">
        <v>28162829</v>
      </c>
      <c r="F170" s="137" t="s">
        <v>91</v>
      </c>
      <c r="G170" s="138" t="s">
        <v>806</v>
      </c>
      <c r="H170" s="139"/>
      <c r="I170" s="138"/>
      <c r="J170" s="137">
        <v>159</v>
      </c>
      <c r="K170" s="137">
        <v>49.9</v>
      </c>
      <c r="L170" s="137" t="s">
        <v>167</v>
      </c>
      <c r="M170" s="137"/>
      <c r="N170" s="137" t="s">
        <v>147</v>
      </c>
      <c r="O170" s="137" t="s">
        <v>148</v>
      </c>
      <c r="P170" s="140"/>
      <c r="Q170" s="140"/>
      <c r="R170" s="140"/>
      <c r="S170" s="140"/>
      <c r="T170" s="142" t="s">
        <v>6</v>
      </c>
      <c r="U170" s="142">
        <v>37</v>
      </c>
      <c r="V170" s="137">
        <v>29</v>
      </c>
      <c r="W170" s="137">
        <v>27</v>
      </c>
      <c r="X170" s="137" t="s">
        <v>280</v>
      </c>
      <c r="Y170" s="141"/>
      <c r="Z170" s="142" t="s">
        <v>232</v>
      </c>
      <c r="AA170" s="142">
        <v>51</v>
      </c>
      <c r="AB170" s="137">
        <v>37</v>
      </c>
      <c r="AC170" s="137">
        <v>18</v>
      </c>
      <c r="AD170" s="137"/>
      <c r="AE170" s="141" t="s">
        <v>443</v>
      </c>
      <c r="AF170" s="150" t="s">
        <v>217</v>
      </c>
      <c r="AG170" s="150">
        <v>27</v>
      </c>
      <c r="AH170" s="155">
        <v>19</v>
      </c>
      <c r="AI170" s="155">
        <v>5</v>
      </c>
      <c r="AJ170" s="155"/>
      <c r="AK170" s="159" t="s">
        <v>197</v>
      </c>
      <c r="AL170" s="137" t="s">
        <v>247</v>
      </c>
      <c r="AM170" s="137" t="s">
        <v>383</v>
      </c>
      <c r="AN170" s="137" t="s">
        <v>429</v>
      </c>
      <c r="AO170" s="137" t="s">
        <v>353</v>
      </c>
      <c r="AP170" s="137" t="s">
        <v>87</v>
      </c>
      <c r="AQ170" s="138"/>
      <c r="AR170" s="137" t="s">
        <v>89</v>
      </c>
      <c r="AS170" s="138"/>
      <c r="AT170" s="137" t="s">
        <v>93</v>
      </c>
      <c r="AU170" s="139" t="s">
        <v>1101</v>
      </c>
      <c r="AV170" s="174">
        <v>2</v>
      </c>
      <c r="AW170" s="143">
        <v>2.83</v>
      </c>
      <c r="AX170" s="144">
        <v>2.92</v>
      </c>
      <c r="AY170" s="145">
        <v>1.74</v>
      </c>
      <c r="AZ170" s="144">
        <v>1.74</v>
      </c>
      <c r="BA170" s="145">
        <v>1.99</v>
      </c>
      <c r="BB170" s="143">
        <v>1.24</v>
      </c>
      <c r="BC170" s="145">
        <v>0.76</v>
      </c>
      <c r="BD170" s="143">
        <v>1.18</v>
      </c>
      <c r="BE170" s="144">
        <v>1.81</v>
      </c>
      <c r="BF170" s="145">
        <v>3.42</v>
      </c>
      <c r="BG170" s="145">
        <v>4.22</v>
      </c>
      <c r="BH170" s="145">
        <v>5.35</v>
      </c>
      <c r="BI170" s="145">
        <v>5.15</v>
      </c>
      <c r="BJ170" s="146">
        <v>4.01</v>
      </c>
      <c r="BK170" s="147">
        <v>6.27</v>
      </c>
      <c r="BL170" s="147">
        <v>7.94</v>
      </c>
      <c r="BM170" s="146">
        <v>11.74</v>
      </c>
      <c r="BN170" s="146">
        <v>17.89</v>
      </c>
      <c r="BO170" s="146">
        <v>2.56</v>
      </c>
      <c r="BP170" s="148">
        <v>1.9</v>
      </c>
      <c r="BQ170" s="149">
        <v>0</v>
      </c>
      <c r="BR170" s="149">
        <v>0</v>
      </c>
      <c r="BS170" s="149">
        <v>0.75</v>
      </c>
      <c r="BT170" s="150">
        <v>2.13</v>
      </c>
      <c r="BU170" s="149">
        <v>2.17</v>
      </c>
      <c r="BV170" s="150">
        <v>2.39</v>
      </c>
      <c r="BW170" s="148">
        <v>3.07</v>
      </c>
      <c r="BX170" s="149">
        <v>3.54</v>
      </c>
      <c r="BY170" s="149">
        <v>4.7300000000000004</v>
      </c>
      <c r="BZ170" s="149">
        <v>5.52</v>
      </c>
      <c r="CA170" s="147">
        <v>3.53</v>
      </c>
      <c r="CB170" s="146">
        <v>3.5</v>
      </c>
      <c r="CC170" s="147">
        <v>5.7</v>
      </c>
      <c r="CD170" s="147">
        <v>7.3</v>
      </c>
      <c r="CE170" s="146">
        <v>11.52</v>
      </c>
      <c r="CF170" s="146">
        <v>17.489999999999998</v>
      </c>
      <c r="CG170" s="151">
        <v>25.56</v>
      </c>
      <c r="CH170" s="152">
        <v>30.91</v>
      </c>
      <c r="CI170" s="153">
        <v>32.33</v>
      </c>
      <c r="CJ170" s="152">
        <v>32.33</v>
      </c>
      <c r="CK170" s="153">
        <v>33.659999999999997</v>
      </c>
      <c r="CL170" s="151">
        <v>34.82</v>
      </c>
      <c r="CM170" s="153">
        <v>35.61</v>
      </c>
      <c r="CN170" s="151">
        <v>36.119999999999997</v>
      </c>
      <c r="CO170" s="152">
        <v>37.659999999999997</v>
      </c>
      <c r="CP170" s="153">
        <v>37.36</v>
      </c>
      <c r="CQ170" s="153">
        <v>39.29</v>
      </c>
      <c r="CR170" s="153">
        <v>40.97</v>
      </c>
      <c r="CS170" s="153">
        <v>42.97</v>
      </c>
      <c r="CT170" s="151">
        <v>43.48</v>
      </c>
      <c r="CU170" s="153">
        <v>44.51</v>
      </c>
      <c r="CV170" s="153">
        <v>44.29</v>
      </c>
      <c r="CW170" s="151">
        <v>42.23</v>
      </c>
      <c r="CX170" s="151">
        <v>39.76</v>
      </c>
      <c r="CY170" s="151">
        <v>26.22</v>
      </c>
      <c r="CZ170" s="152">
        <v>30.34</v>
      </c>
      <c r="DA170" s="153">
        <v>32.39</v>
      </c>
      <c r="DB170" s="153">
        <v>32.479999999999997</v>
      </c>
      <c r="DC170" s="153">
        <v>33.450000000000003</v>
      </c>
      <c r="DD170" s="151">
        <v>34.299999999999997</v>
      </c>
      <c r="DE170" s="153">
        <v>35.659999999999997</v>
      </c>
      <c r="DF170" s="151">
        <v>36.76</v>
      </c>
      <c r="DG170" s="152">
        <v>37.299999999999997</v>
      </c>
      <c r="DH170" s="153">
        <v>37.39</v>
      </c>
      <c r="DI170" s="153">
        <v>39.07</v>
      </c>
      <c r="DJ170" s="153">
        <v>40.619999999999997</v>
      </c>
      <c r="DK170" s="153">
        <v>43.38</v>
      </c>
      <c r="DL170" s="151">
        <v>42.91</v>
      </c>
      <c r="DM170" s="153">
        <v>44.27</v>
      </c>
      <c r="DN170" s="153">
        <v>44.46</v>
      </c>
      <c r="DO170" s="151">
        <v>42.03</v>
      </c>
      <c r="DP170" s="151">
        <v>40.29</v>
      </c>
      <c r="DQ170" s="151">
        <v>2</v>
      </c>
      <c r="DR170" s="153">
        <v>5</v>
      </c>
      <c r="DS170" s="153">
        <v>5</v>
      </c>
      <c r="DT170" s="153">
        <v>2</v>
      </c>
      <c r="DU170" s="153">
        <v>-1</v>
      </c>
      <c r="DV170" s="153">
        <v>-8</v>
      </c>
      <c r="DW170" s="153">
        <v>-14</v>
      </c>
      <c r="DX170" s="153">
        <v>-16</v>
      </c>
      <c r="DY170" s="153">
        <v>-14</v>
      </c>
      <c r="DZ170" s="153">
        <v>-11</v>
      </c>
      <c r="EA170" s="153">
        <v>-3</v>
      </c>
      <c r="EB170" s="153">
        <v>0</v>
      </c>
      <c r="EC170" s="153">
        <v>2</v>
      </c>
      <c r="ED170" s="153">
        <v>4</v>
      </c>
      <c r="EE170" s="153">
        <v>4</v>
      </c>
      <c r="EF170" s="153">
        <v>2</v>
      </c>
      <c r="EG170" s="153">
        <v>2</v>
      </c>
      <c r="EH170" s="153">
        <v>0</v>
      </c>
      <c r="EJ170" s="129">
        <f t="shared" si="35"/>
        <v>0.27</v>
      </c>
      <c r="EK170" s="129">
        <f t="shared" si="36"/>
        <v>1.02</v>
      </c>
      <c r="EL170" s="129">
        <f t="shared" si="37"/>
        <v>1.74</v>
      </c>
      <c r="EM170" s="129">
        <f t="shared" si="38"/>
        <v>1.74</v>
      </c>
      <c r="EN170" s="129">
        <f t="shared" si="39"/>
        <v>1.24</v>
      </c>
      <c r="EO170" s="129">
        <f t="shared" si="40"/>
        <v>-0.8899999999999999</v>
      </c>
      <c r="EP170" s="129">
        <f t="shared" si="41"/>
        <v>-1.41</v>
      </c>
      <c r="EQ170" s="129">
        <f t="shared" si="42"/>
        <v>-1.2100000000000002</v>
      </c>
      <c r="ER170" s="129">
        <f t="shared" si="43"/>
        <v>-1.2599999999999998</v>
      </c>
      <c r="ES170" s="129">
        <f t="shared" si="44"/>
        <v>-0.12000000000000011</v>
      </c>
      <c r="ET170" s="129">
        <f t="shared" si="45"/>
        <v>-0.51000000000000068</v>
      </c>
      <c r="EU170" s="129">
        <f t="shared" si="46"/>
        <v>-0.16999999999999993</v>
      </c>
      <c r="EV170" s="129">
        <f t="shared" si="47"/>
        <v>1.6200000000000006</v>
      </c>
      <c r="EW170" s="129">
        <f t="shared" si="48"/>
        <v>0.50999999999999979</v>
      </c>
      <c r="EX170" s="129">
        <f t="shared" si="49"/>
        <v>0.5699999999999994</v>
      </c>
      <c r="EY170" s="129">
        <f t="shared" si="50"/>
        <v>0.64000000000000057</v>
      </c>
      <c r="EZ170" s="129">
        <f t="shared" si="51"/>
        <v>0.22000000000000064</v>
      </c>
      <c r="FA170" s="142" t="s">
        <v>6</v>
      </c>
      <c r="FB170" s="142">
        <v>37</v>
      </c>
      <c r="FC170" s="137">
        <v>29</v>
      </c>
      <c r="FD170" s="137">
        <v>27</v>
      </c>
    </row>
    <row r="171" spans="1:160" s="154" customFormat="1" ht="14">
      <c r="A171" s="137" t="s">
        <v>1174</v>
      </c>
      <c r="B171" s="137" t="s">
        <v>1666</v>
      </c>
      <c r="C171" s="137">
        <v>18</v>
      </c>
      <c r="D171" s="137">
        <v>7</v>
      </c>
      <c r="E171" s="137">
        <v>53034216</v>
      </c>
      <c r="F171" s="137" t="s">
        <v>91</v>
      </c>
      <c r="G171" s="138" t="s">
        <v>321</v>
      </c>
      <c r="H171" s="161" t="s">
        <v>95</v>
      </c>
      <c r="I171" s="138">
        <v>0</v>
      </c>
      <c r="J171" s="137">
        <v>166</v>
      </c>
      <c r="K171" s="137">
        <v>55.6</v>
      </c>
      <c r="L171" s="137" t="s">
        <v>167</v>
      </c>
      <c r="M171" s="137"/>
      <c r="N171" s="137" t="s">
        <v>79</v>
      </c>
      <c r="O171" s="137" t="s">
        <v>148</v>
      </c>
      <c r="P171" s="140"/>
      <c r="Q171" s="140"/>
      <c r="R171" s="140"/>
      <c r="S171" s="140"/>
      <c r="T171" s="137" t="s">
        <v>6</v>
      </c>
      <c r="U171" s="137">
        <v>32</v>
      </c>
      <c r="V171" s="137">
        <v>31</v>
      </c>
      <c r="W171" s="137">
        <v>27</v>
      </c>
      <c r="X171" s="137" t="s">
        <v>1176</v>
      </c>
      <c r="Y171" s="141"/>
      <c r="Z171" s="142" t="s">
        <v>232</v>
      </c>
      <c r="AA171" s="142">
        <v>60</v>
      </c>
      <c r="AB171" s="137">
        <v>50</v>
      </c>
      <c r="AC171" s="137">
        <v>32</v>
      </c>
      <c r="AD171" s="137"/>
      <c r="AE171" s="137" t="s">
        <v>443</v>
      </c>
      <c r="AF171" s="142" t="s">
        <v>301</v>
      </c>
      <c r="AG171" s="142">
        <v>29</v>
      </c>
      <c r="AH171" s="137">
        <v>28</v>
      </c>
      <c r="AI171" s="137">
        <v>16</v>
      </c>
      <c r="AJ171" s="137"/>
      <c r="AK171" s="141"/>
      <c r="AL171" s="137" t="s">
        <v>177</v>
      </c>
      <c r="AM171" s="137" t="s">
        <v>421</v>
      </c>
      <c r="AN171" s="137" t="s">
        <v>295</v>
      </c>
      <c r="AO171" s="137" t="s">
        <v>919</v>
      </c>
      <c r="AP171" s="137" t="s">
        <v>87</v>
      </c>
      <c r="AQ171" s="138" t="s">
        <v>180</v>
      </c>
      <c r="AR171" s="137" t="s">
        <v>89</v>
      </c>
      <c r="AS171" s="138" t="s">
        <v>197</v>
      </c>
      <c r="AT171" s="137" t="s">
        <v>93</v>
      </c>
      <c r="AU171" s="139" t="s">
        <v>1177</v>
      </c>
      <c r="AV171" s="174">
        <v>2</v>
      </c>
      <c r="AW171" s="143">
        <v>5.73</v>
      </c>
      <c r="AX171" s="144">
        <v>4.79</v>
      </c>
      <c r="AY171" s="145">
        <v>3.41</v>
      </c>
      <c r="AZ171" s="144">
        <v>2.41</v>
      </c>
      <c r="BA171" s="145">
        <v>2.27</v>
      </c>
      <c r="BB171" s="143">
        <v>1.67</v>
      </c>
      <c r="BC171" s="145">
        <v>0</v>
      </c>
      <c r="BD171" s="143">
        <v>0.97</v>
      </c>
      <c r="BE171" s="144">
        <v>1.59</v>
      </c>
      <c r="BF171" s="145">
        <v>2.14</v>
      </c>
      <c r="BG171" s="145">
        <v>3.74</v>
      </c>
      <c r="BH171" s="145">
        <v>6.23</v>
      </c>
      <c r="BI171" s="145">
        <v>3.74</v>
      </c>
      <c r="BJ171" s="146">
        <v>5.31</v>
      </c>
      <c r="BK171" s="147">
        <v>6.24</v>
      </c>
      <c r="BL171" s="147">
        <v>8.27</v>
      </c>
      <c r="BM171" s="146">
        <v>11.01</v>
      </c>
      <c r="BN171" s="146">
        <v>19.03</v>
      </c>
      <c r="BO171" s="146">
        <v>4.57</v>
      </c>
      <c r="BP171" s="162">
        <v>2.83</v>
      </c>
      <c r="BQ171" s="147">
        <v>0</v>
      </c>
      <c r="BR171" s="147">
        <v>0</v>
      </c>
      <c r="BS171" s="147">
        <v>0</v>
      </c>
      <c r="BT171" s="146">
        <v>1.74</v>
      </c>
      <c r="BU171" s="147">
        <v>2.78</v>
      </c>
      <c r="BV171" s="146">
        <v>3.05</v>
      </c>
      <c r="BW171" s="162">
        <v>3.25</v>
      </c>
      <c r="BX171" s="147">
        <v>2.88</v>
      </c>
      <c r="BY171" s="147">
        <v>2.9</v>
      </c>
      <c r="BZ171" s="147">
        <v>4.22</v>
      </c>
      <c r="CA171" s="147">
        <v>4.38</v>
      </c>
      <c r="CB171" s="146">
        <v>4.07</v>
      </c>
      <c r="CC171" s="147">
        <v>6.72</v>
      </c>
      <c r="CD171" s="147">
        <v>8.8000000000000007</v>
      </c>
      <c r="CE171" s="146">
        <v>11.61</v>
      </c>
      <c r="CF171" s="146">
        <v>19.260000000000002</v>
      </c>
      <c r="CG171" s="151">
        <v>29.13</v>
      </c>
      <c r="CH171" s="152">
        <v>31.01</v>
      </c>
      <c r="CI171" s="153">
        <v>35.659999999999997</v>
      </c>
      <c r="CJ171" s="152">
        <v>37.9</v>
      </c>
      <c r="CK171" s="153">
        <v>38.08</v>
      </c>
      <c r="CL171" s="151">
        <v>38.93</v>
      </c>
      <c r="CM171" s="153">
        <v>39.49</v>
      </c>
      <c r="CN171" s="151">
        <v>39.380000000000003</v>
      </c>
      <c r="CO171" s="152">
        <v>39.380000000000003</v>
      </c>
      <c r="CP171" s="153">
        <v>39.19</v>
      </c>
      <c r="CQ171" s="153">
        <v>41.56</v>
      </c>
      <c r="CR171" s="153">
        <v>43.64</v>
      </c>
      <c r="CS171" s="153">
        <v>45.68</v>
      </c>
      <c r="CT171" s="151">
        <v>45.88</v>
      </c>
      <c r="CU171" s="153">
        <v>46.99</v>
      </c>
      <c r="CV171" s="153">
        <v>44.45</v>
      </c>
      <c r="CW171" s="151">
        <v>41.15</v>
      </c>
      <c r="CX171" s="151">
        <v>38.86</v>
      </c>
      <c r="CY171" s="151">
        <v>28.45</v>
      </c>
      <c r="CZ171" s="152">
        <v>31.16</v>
      </c>
      <c r="DA171" s="153">
        <v>35.06</v>
      </c>
      <c r="DB171" s="153">
        <v>38.11</v>
      </c>
      <c r="DC171" s="153">
        <v>38.9</v>
      </c>
      <c r="DD171" s="151">
        <v>38.380000000000003</v>
      </c>
      <c r="DE171" s="153">
        <v>39.520000000000003</v>
      </c>
      <c r="DF171" s="151">
        <v>40.65</v>
      </c>
      <c r="DG171" s="152">
        <v>39.119999999999997</v>
      </c>
      <c r="DH171" s="153">
        <v>39.65</v>
      </c>
      <c r="DI171" s="153">
        <v>42</v>
      </c>
      <c r="DJ171" s="153">
        <v>43.48</v>
      </c>
      <c r="DK171" s="153">
        <v>45.76</v>
      </c>
      <c r="DL171" s="151">
        <v>46.6</v>
      </c>
      <c r="DM171" s="153">
        <v>46.64</v>
      </c>
      <c r="DN171" s="153">
        <v>44.43</v>
      </c>
      <c r="DO171" s="151">
        <v>41.74</v>
      </c>
      <c r="DP171" s="151">
        <v>38.72</v>
      </c>
      <c r="DQ171" s="151">
        <v>9</v>
      </c>
      <c r="DR171" s="153">
        <v>10</v>
      </c>
      <c r="DS171" s="153">
        <v>11</v>
      </c>
      <c r="DT171" s="153">
        <v>9</v>
      </c>
      <c r="DU171" s="153">
        <v>4</v>
      </c>
      <c r="DV171" s="153">
        <v>-5</v>
      </c>
      <c r="DW171" s="153">
        <v>-12</v>
      </c>
      <c r="DX171" s="153">
        <v>-18</v>
      </c>
      <c r="DY171" s="153">
        <v>-17</v>
      </c>
      <c r="DZ171" s="153">
        <v>-14</v>
      </c>
      <c r="EA171" s="153">
        <v>-9</v>
      </c>
      <c r="EB171" s="153">
        <v>-6</v>
      </c>
      <c r="EC171" s="153">
        <v>0</v>
      </c>
      <c r="ED171" s="153">
        <v>3</v>
      </c>
      <c r="EE171" s="153">
        <v>6</v>
      </c>
      <c r="EF171" s="153">
        <v>6</v>
      </c>
      <c r="EG171" s="153">
        <v>5</v>
      </c>
      <c r="EH171" s="153">
        <v>5</v>
      </c>
      <c r="EJ171" s="129">
        <f t="shared" si="35"/>
        <v>1.1600000000000001</v>
      </c>
      <c r="EK171" s="129">
        <f t="shared" si="36"/>
        <v>1.96</v>
      </c>
      <c r="EL171" s="129">
        <f t="shared" si="37"/>
        <v>3.41</v>
      </c>
      <c r="EM171" s="129">
        <f t="shared" si="38"/>
        <v>2.41</v>
      </c>
      <c r="EN171" s="129">
        <f t="shared" si="39"/>
        <v>2.27</v>
      </c>
      <c r="EO171" s="129">
        <f t="shared" si="40"/>
        <v>-7.0000000000000062E-2</v>
      </c>
      <c r="EP171" s="129">
        <f t="shared" si="41"/>
        <v>-2.78</v>
      </c>
      <c r="EQ171" s="129">
        <f t="shared" si="42"/>
        <v>-2.08</v>
      </c>
      <c r="ER171" s="129">
        <f t="shared" si="43"/>
        <v>-1.66</v>
      </c>
      <c r="ES171" s="129">
        <f t="shared" si="44"/>
        <v>-0.73999999999999977</v>
      </c>
      <c r="ET171" s="129">
        <f t="shared" si="45"/>
        <v>0.8400000000000003</v>
      </c>
      <c r="EU171" s="129">
        <f t="shared" si="46"/>
        <v>2.0100000000000007</v>
      </c>
      <c r="EV171" s="129">
        <f t="shared" si="47"/>
        <v>-0.63999999999999968</v>
      </c>
      <c r="EW171" s="129">
        <f t="shared" si="48"/>
        <v>1.2399999999999993</v>
      </c>
      <c r="EX171" s="129">
        <f t="shared" si="49"/>
        <v>-0.47999999999999954</v>
      </c>
      <c r="EY171" s="129">
        <f t="shared" si="50"/>
        <v>-0.53000000000000114</v>
      </c>
      <c r="EZ171" s="129">
        <f t="shared" si="51"/>
        <v>-0.59999999999999964</v>
      </c>
      <c r="FA171" s="137" t="s">
        <v>6</v>
      </c>
      <c r="FB171" s="137">
        <v>32</v>
      </c>
      <c r="FC171" s="137">
        <v>31</v>
      </c>
      <c r="FD171" s="137">
        <v>27</v>
      </c>
    </row>
    <row r="172" spans="1:160" s="154" customFormat="1" ht="14">
      <c r="A172" s="137" t="s">
        <v>1346</v>
      </c>
      <c r="B172" s="137" t="s">
        <v>1666</v>
      </c>
      <c r="C172" s="137">
        <v>15</v>
      </c>
      <c r="D172" s="137">
        <v>8</v>
      </c>
      <c r="E172" s="137">
        <v>37023618</v>
      </c>
      <c r="F172" s="137" t="s">
        <v>91</v>
      </c>
      <c r="G172" s="138" t="s">
        <v>404</v>
      </c>
      <c r="H172" s="161" t="s">
        <v>95</v>
      </c>
      <c r="I172" s="138">
        <v>-14</v>
      </c>
      <c r="J172" s="137">
        <v>164</v>
      </c>
      <c r="K172" s="137">
        <v>64</v>
      </c>
      <c r="L172" s="137" t="s">
        <v>167</v>
      </c>
      <c r="M172" s="137"/>
      <c r="N172" s="137" t="s">
        <v>147</v>
      </c>
      <c r="O172" s="137" t="s">
        <v>231</v>
      </c>
      <c r="P172" s="140" t="s">
        <v>402</v>
      </c>
      <c r="Q172" s="140"/>
      <c r="R172" s="140"/>
      <c r="S172" s="140"/>
      <c r="T172" s="137" t="s">
        <v>17</v>
      </c>
      <c r="U172" s="137">
        <v>40</v>
      </c>
      <c r="V172" s="137">
        <v>36</v>
      </c>
      <c r="W172" s="137">
        <v>27</v>
      </c>
      <c r="X172" s="137" t="s">
        <v>1140</v>
      </c>
      <c r="Y172" s="141"/>
      <c r="Z172" s="142" t="s">
        <v>216</v>
      </c>
      <c r="AA172" s="142">
        <v>49</v>
      </c>
      <c r="AB172" s="137">
        <v>38</v>
      </c>
      <c r="AC172" s="137">
        <v>15</v>
      </c>
      <c r="AD172" s="137"/>
      <c r="AE172" s="137" t="s">
        <v>242</v>
      </c>
      <c r="AF172" s="142" t="s">
        <v>217</v>
      </c>
      <c r="AG172" s="142">
        <v>29</v>
      </c>
      <c r="AH172" s="137">
        <v>15</v>
      </c>
      <c r="AI172" s="137">
        <v>6</v>
      </c>
      <c r="AJ172" s="137"/>
      <c r="AK172" s="141"/>
      <c r="AL172" s="137" t="s">
        <v>117</v>
      </c>
      <c r="AM172" s="137" t="s">
        <v>403</v>
      </c>
      <c r="AN172" s="137" t="s">
        <v>226</v>
      </c>
      <c r="AO172" s="137" t="s">
        <v>141</v>
      </c>
      <c r="AP172" s="137" t="s">
        <v>87</v>
      </c>
      <c r="AQ172" s="138" t="s">
        <v>90</v>
      </c>
      <c r="AR172" s="137" t="s">
        <v>89</v>
      </c>
      <c r="AS172" s="138" t="s">
        <v>152</v>
      </c>
      <c r="AT172" s="137" t="s">
        <v>93</v>
      </c>
      <c r="AU172" s="139" t="s">
        <v>405</v>
      </c>
      <c r="AV172" s="174">
        <v>2</v>
      </c>
      <c r="AW172" s="143">
        <v>2.69</v>
      </c>
      <c r="AX172" s="144">
        <v>2.91</v>
      </c>
      <c r="AY172" s="145">
        <v>2.98</v>
      </c>
      <c r="AZ172" s="144">
        <v>2.5</v>
      </c>
      <c r="BA172" s="145">
        <v>2.17</v>
      </c>
      <c r="BB172" s="143">
        <v>1.1499999999999999</v>
      </c>
      <c r="BC172" s="145">
        <v>0</v>
      </c>
      <c r="BD172" s="143">
        <v>1.1200000000000001</v>
      </c>
      <c r="BE172" s="144">
        <v>1.81</v>
      </c>
      <c r="BF172" s="145">
        <v>2.11</v>
      </c>
      <c r="BG172" s="145">
        <v>2.36</v>
      </c>
      <c r="BH172" s="145">
        <v>2.48</v>
      </c>
      <c r="BI172" s="145">
        <v>2.39</v>
      </c>
      <c r="BJ172" s="146">
        <v>3.88</v>
      </c>
      <c r="BK172" s="147">
        <v>4.6399999999999997</v>
      </c>
      <c r="BL172" s="147">
        <v>6.75</v>
      </c>
      <c r="BM172" s="146">
        <v>12.84</v>
      </c>
      <c r="BN172" s="146">
        <v>20.49</v>
      </c>
      <c r="BO172" s="146">
        <v>3.48</v>
      </c>
      <c r="BP172" s="162">
        <v>0.9</v>
      </c>
      <c r="BQ172" s="147">
        <v>0</v>
      </c>
      <c r="BR172" s="147">
        <v>0</v>
      </c>
      <c r="BS172" s="147">
        <v>0</v>
      </c>
      <c r="BT172" s="146">
        <v>1.74</v>
      </c>
      <c r="BU172" s="147">
        <v>1.99</v>
      </c>
      <c r="BV172" s="146">
        <v>1.99</v>
      </c>
      <c r="BW172" s="162">
        <v>1.93</v>
      </c>
      <c r="BX172" s="147">
        <v>2.02</v>
      </c>
      <c r="BY172" s="147">
        <v>2.98</v>
      </c>
      <c r="BZ172" s="147">
        <v>2.25</v>
      </c>
      <c r="CA172" s="147">
        <v>3.42</v>
      </c>
      <c r="CB172" s="146">
        <v>3.62</v>
      </c>
      <c r="CC172" s="147">
        <v>5.22</v>
      </c>
      <c r="CD172" s="147">
        <v>7.23</v>
      </c>
      <c r="CE172" s="146">
        <v>11.56</v>
      </c>
      <c r="CF172" s="146">
        <v>20.07</v>
      </c>
      <c r="CG172" s="151">
        <v>27.18</v>
      </c>
      <c r="CH172" s="152">
        <v>29.57</v>
      </c>
      <c r="CI172" s="153">
        <v>31.22</v>
      </c>
      <c r="CJ172" s="152">
        <v>31.68</v>
      </c>
      <c r="CK172" s="153">
        <v>32.68</v>
      </c>
      <c r="CL172" s="151">
        <v>32.700000000000003</v>
      </c>
      <c r="CM172" s="153">
        <v>34.89</v>
      </c>
      <c r="CN172" s="151">
        <v>36.380000000000003</v>
      </c>
      <c r="CO172" s="152">
        <v>36.75</v>
      </c>
      <c r="CP172" s="153">
        <v>38.630000000000003</v>
      </c>
      <c r="CQ172" s="153">
        <v>37.950000000000003</v>
      </c>
      <c r="CR172" s="153">
        <v>38.840000000000003</v>
      </c>
      <c r="CS172" s="153">
        <v>44.01</v>
      </c>
      <c r="CT172" s="151">
        <v>43.27</v>
      </c>
      <c r="CU172" s="153">
        <v>45.4</v>
      </c>
      <c r="CV172" s="153">
        <v>42.48</v>
      </c>
      <c r="CW172" s="151">
        <v>42.67</v>
      </c>
      <c r="CX172" s="151">
        <v>40.44</v>
      </c>
      <c r="CY172" s="151">
        <v>26.76</v>
      </c>
      <c r="CZ172" s="152">
        <v>28.75</v>
      </c>
      <c r="DA172" s="153">
        <v>31.23</v>
      </c>
      <c r="DB172" s="153">
        <v>32.840000000000003</v>
      </c>
      <c r="DC172" s="153">
        <v>34.1</v>
      </c>
      <c r="DD172" s="151">
        <v>33.799999999999997</v>
      </c>
      <c r="DE172" s="153">
        <v>35.18</v>
      </c>
      <c r="DF172" s="151">
        <v>37.04</v>
      </c>
      <c r="DG172" s="152">
        <v>36.270000000000003</v>
      </c>
      <c r="DH172" s="153">
        <v>37.39</v>
      </c>
      <c r="DI172" s="153">
        <v>36.29</v>
      </c>
      <c r="DJ172" s="153">
        <v>38.21</v>
      </c>
      <c r="DK172" s="153">
        <v>44.9</v>
      </c>
      <c r="DL172" s="151">
        <v>43.9</v>
      </c>
      <c r="DM172" s="153">
        <v>45.08</v>
      </c>
      <c r="DN172" s="153">
        <v>42.72</v>
      </c>
      <c r="DO172" s="151">
        <v>42.53</v>
      </c>
      <c r="DP172" s="151">
        <v>39.83</v>
      </c>
      <c r="DQ172" s="151">
        <v>6</v>
      </c>
      <c r="DR172" s="153">
        <v>6</v>
      </c>
      <c r="DS172" s="153">
        <v>9</v>
      </c>
      <c r="DT172" s="153">
        <v>9</v>
      </c>
      <c r="DU172" s="153">
        <v>3</v>
      </c>
      <c r="DV172" s="153">
        <v>0</v>
      </c>
      <c r="DW172" s="153">
        <v>-7</v>
      </c>
      <c r="DX172" s="153">
        <v>-10</v>
      </c>
      <c r="DY172" s="153">
        <v>-11</v>
      </c>
      <c r="DZ172" s="153">
        <v>-8</v>
      </c>
      <c r="EA172" s="153">
        <v>-6</v>
      </c>
      <c r="EB172" s="153">
        <v>-1</v>
      </c>
      <c r="EC172" s="153">
        <v>3</v>
      </c>
      <c r="ED172" s="153">
        <v>4</v>
      </c>
      <c r="EE172" s="153">
        <v>5</v>
      </c>
      <c r="EF172" s="153">
        <v>5</v>
      </c>
      <c r="EG172" s="153">
        <v>7</v>
      </c>
      <c r="EH172" s="153">
        <v>6</v>
      </c>
      <c r="EJ172" s="129">
        <f t="shared" si="35"/>
        <v>-0.79</v>
      </c>
      <c r="EK172" s="129">
        <f t="shared" si="36"/>
        <v>2.0100000000000002</v>
      </c>
      <c r="EL172" s="129">
        <f t="shared" si="37"/>
        <v>2.98</v>
      </c>
      <c r="EM172" s="129">
        <f t="shared" si="38"/>
        <v>2.5</v>
      </c>
      <c r="EN172" s="129">
        <f t="shared" si="39"/>
        <v>2.17</v>
      </c>
      <c r="EO172" s="129">
        <f t="shared" si="40"/>
        <v>-0.59000000000000008</v>
      </c>
      <c r="EP172" s="129">
        <f t="shared" si="41"/>
        <v>-1.99</v>
      </c>
      <c r="EQ172" s="129">
        <f t="shared" si="42"/>
        <v>-0.86999999999999988</v>
      </c>
      <c r="ER172" s="129">
        <f t="shared" si="43"/>
        <v>-0.11999999999999988</v>
      </c>
      <c r="ES172" s="129">
        <f t="shared" si="44"/>
        <v>8.9999999999999858E-2</v>
      </c>
      <c r="ET172" s="129">
        <f t="shared" si="45"/>
        <v>-0.62000000000000011</v>
      </c>
      <c r="EU172" s="129">
        <f t="shared" si="46"/>
        <v>0.22999999999999998</v>
      </c>
      <c r="EV172" s="129">
        <f t="shared" si="47"/>
        <v>-1.0299999999999998</v>
      </c>
      <c r="EW172" s="129">
        <f t="shared" si="48"/>
        <v>0.25999999999999979</v>
      </c>
      <c r="EX172" s="129">
        <f t="shared" si="49"/>
        <v>-0.58000000000000007</v>
      </c>
      <c r="EY172" s="129">
        <f t="shared" si="50"/>
        <v>-0.48000000000000043</v>
      </c>
      <c r="EZ172" s="129">
        <f t="shared" si="51"/>
        <v>1.2799999999999994</v>
      </c>
      <c r="FA172" s="137" t="s">
        <v>17</v>
      </c>
      <c r="FB172" s="137">
        <v>40</v>
      </c>
      <c r="FC172" s="137">
        <v>36</v>
      </c>
      <c r="FD172" s="137">
        <v>27</v>
      </c>
    </row>
    <row r="173" spans="1:160" s="154" customFormat="1" ht="14">
      <c r="A173" s="137" t="s">
        <v>1295</v>
      </c>
      <c r="B173" s="137" t="s">
        <v>1666</v>
      </c>
      <c r="C173" s="137">
        <v>13</v>
      </c>
      <c r="D173" s="137">
        <v>5</v>
      </c>
      <c r="E173" s="137">
        <v>53157119</v>
      </c>
      <c r="F173" s="137" t="s">
        <v>91</v>
      </c>
      <c r="G173" s="138" t="s">
        <v>221</v>
      </c>
      <c r="H173" s="161" t="s">
        <v>95</v>
      </c>
      <c r="I173" s="138">
        <v>0</v>
      </c>
      <c r="J173" s="137">
        <v>162.9</v>
      </c>
      <c r="K173" s="137">
        <v>48.6</v>
      </c>
      <c r="L173" s="137" t="s">
        <v>167</v>
      </c>
      <c r="M173" s="137"/>
      <c r="N173" s="137" t="s">
        <v>99</v>
      </c>
      <c r="O173" s="137" t="s">
        <v>215</v>
      </c>
      <c r="P173" s="140" t="s">
        <v>168</v>
      </c>
      <c r="Q173" s="140"/>
      <c r="R173" s="140"/>
      <c r="S173" s="140"/>
      <c r="T173" s="142" t="s">
        <v>17</v>
      </c>
      <c r="U173" s="142">
        <v>30</v>
      </c>
      <c r="V173" s="137">
        <v>29</v>
      </c>
      <c r="W173" s="137">
        <v>27</v>
      </c>
      <c r="X173" s="137" t="s">
        <v>271</v>
      </c>
      <c r="Y173" s="141"/>
      <c r="Z173" s="142" t="s">
        <v>216</v>
      </c>
      <c r="AA173" s="142">
        <v>61</v>
      </c>
      <c r="AB173" s="137">
        <v>41</v>
      </c>
      <c r="AC173" s="137">
        <v>35</v>
      </c>
      <c r="AD173" s="137"/>
      <c r="AE173" s="141" t="s">
        <v>242</v>
      </c>
      <c r="AF173" s="150" t="s">
        <v>217</v>
      </c>
      <c r="AG173" s="150">
        <v>49</v>
      </c>
      <c r="AH173" s="155">
        <v>28</v>
      </c>
      <c r="AI173" s="155">
        <v>23</v>
      </c>
      <c r="AJ173" s="155"/>
      <c r="AK173" s="159" t="s">
        <v>197</v>
      </c>
      <c r="AL173" s="137" t="s">
        <v>218</v>
      </c>
      <c r="AM173" s="137" t="s">
        <v>219</v>
      </c>
      <c r="AN173" s="137" t="s">
        <v>140</v>
      </c>
      <c r="AO173" s="137" t="s">
        <v>220</v>
      </c>
      <c r="AP173" s="137" t="s">
        <v>87</v>
      </c>
      <c r="AQ173" s="138" t="s">
        <v>176</v>
      </c>
      <c r="AR173" s="137" t="s">
        <v>89</v>
      </c>
      <c r="AS173" s="138" t="s">
        <v>108</v>
      </c>
      <c r="AT173" s="137" t="s">
        <v>93</v>
      </c>
      <c r="AU173" s="139" t="s">
        <v>222</v>
      </c>
      <c r="AV173" s="174">
        <v>2</v>
      </c>
      <c r="AW173" s="143">
        <v>3.34</v>
      </c>
      <c r="AX173" s="144">
        <v>3.22</v>
      </c>
      <c r="AY173" s="145">
        <v>3.38</v>
      </c>
      <c r="AZ173" s="144">
        <v>3.25</v>
      </c>
      <c r="BA173" s="145">
        <v>2.74</v>
      </c>
      <c r="BB173" s="143">
        <v>2.74</v>
      </c>
      <c r="BC173" s="145">
        <v>3.29</v>
      </c>
      <c r="BD173" s="143">
        <v>3.19</v>
      </c>
      <c r="BE173" s="144">
        <v>3.58</v>
      </c>
      <c r="BF173" s="145">
        <v>4.76</v>
      </c>
      <c r="BG173" s="145">
        <v>5.89</v>
      </c>
      <c r="BH173" s="145">
        <v>6.09</v>
      </c>
      <c r="BI173" s="145">
        <v>3.49</v>
      </c>
      <c r="BJ173" s="146">
        <v>4.3499999999999996</v>
      </c>
      <c r="BK173" s="147">
        <v>5.92</v>
      </c>
      <c r="BL173" s="147">
        <v>7.07</v>
      </c>
      <c r="BM173" s="146">
        <v>13.96</v>
      </c>
      <c r="BN173" s="146">
        <v>16.600000000000001</v>
      </c>
      <c r="BO173" s="146">
        <v>2.91</v>
      </c>
      <c r="BP173" s="162">
        <v>2.95</v>
      </c>
      <c r="BQ173" s="147">
        <v>0</v>
      </c>
      <c r="BR173" s="147">
        <v>0</v>
      </c>
      <c r="BS173" s="147">
        <v>1.54</v>
      </c>
      <c r="BT173" s="146">
        <v>2.61</v>
      </c>
      <c r="BU173" s="147">
        <v>2.48</v>
      </c>
      <c r="BV173" s="146">
        <v>3.11</v>
      </c>
      <c r="BW173" s="162">
        <v>3.12</v>
      </c>
      <c r="BX173" s="147">
        <v>4.38</v>
      </c>
      <c r="BY173" s="147">
        <v>6.34</v>
      </c>
      <c r="BZ173" s="147">
        <v>7.7</v>
      </c>
      <c r="CA173" s="147">
        <v>4.25</v>
      </c>
      <c r="CB173" s="146">
        <v>4.28</v>
      </c>
      <c r="CC173" s="147">
        <v>6.58</v>
      </c>
      <c r="CD173" s="147">
        <v>7.79</v>
      </c>
      <c r="CE173" s="146">
        <v>10.55</v>
      </c>
      <c r="CF173" s="146">
        <v>15.73</v>
      </c>
      <c r="CG173" s="151">
        <v>27.82</v>
      </c>
      <c r="CH173" s="152">
        <v>29.58</v>
      </c>
      <c r="CI173" s="153">
        <v>31.89</v>
      </c>
      <c r="CJ173" s="152">
        <v>33.08</v>
      </c>
      <c r="CK173" s="153">
        <v>35.590000000000003</v>
      </c>
      <c r="CL173" s="151">
        <v>35.47</v>
      </c>
      <c r="CM173" s="153">
        <v>35.049999999999997</v>
      </c>
      <c r="CN173" s="151">
        <v>36.92</v>
      </c>
      <c r="CO173" s="152">
        <v>37.26</v>
      </c>
      <c r="CP173" s="153">
        <v>37.44</v>
      </c>
      <c r="CQ173" s="153">
        <v>38.89</v>
      </c>
      <c r="CR173" s="153">
        <v>40.32</v>
      </c>
      <c r="CS173" s="153">
        <v>43.52</v>
      </c>
      <c r="CT173" s="151">
        <v>43.03</v>
      </c>
      <c r="CU173" s="153">
        <v>41.86</v>
      </c>
      <c r="CV173" s="153">
        <v>42.82</v>
      </c>
      <c r="CW173" s="151">
        <v>41.62</v>
      </c>
      <c r="CX173" s="151">
        <v>37.5</v>
      </c>
      <c r="CY173" s="151">
        <v>27.08</v>
      </c>
      <c r="CZ173" s="152">
        <v>29.42</v>
      </c>
      <c r="DA173" s="153">
        <v>31.08</v>
      </c>
      <c r="DB173" s="153">
        <v>33.72</v>
      </c>
      <c r="DC173" s="153">
        <v>36.24</v>
      </c>
      <c r="DD173" s="151">
        <v>36.299999999999997</v>
      </c>
      <c r="DE173" s="153">
        <v>36.01</v>
      </c>
      <c r="DF173" s="151">
        <v>36.32</v>
      </c>
      <c r="DG173" s="152">
        <v>37.770000000000003</v>
      </c>
      <c r="DH173" s="153">
        <v>37.159999999999997</v>
      </c>
      <c r="DI173" s="153">
        <v>38.020000000000003</v>
      </c>
      <c r="DJ173" s="153">
        <v>40.950000000000003</v>
      </c>
      <c r="DK173" s="153">
        <v>42.16</v>
      </c>
      <c r="DL173" s="151">
        <v>43.41</v>
      </c>
      <c r="DM173" s="153">
        <v>41.07</v>
      </c>
      <c r="DN173" s="153">
        <v>42.65</v>
      </c>
      <c r="DO173" s="151">
        <v>42.81</v>
      </c>
      <c r="DP173" s="151">
        <v>37.24</v>
      </c>
      <c r="DQ173" s="151">
        <v>1</v>
      </c>
      <c r="DR173" s="153">
        <v>0</v>
      </c>
      <c r="DS173" s="153">
        <v>1</v>
      </c>
      <c r="DT173" s="153">
        <v>1</v>
      </c>
      <c r="DU173" s="153">
        <v>0</v>
      </c>
      <c r="DV173" s="153">
        <v>0</v>
      </c>
      <c r="DW173" s="153">
        <v>-2</v>
      </c>
      <c r="DX173" s="153">
        <v>-5</v>
      </c>
      <c r="DY173" s="153">
        <v>-5</v>
      </c>
      <c r="DZ173" s="153">
        <v>-5</v>
      </c>
      <c r="EA173" s="153">
        <v>0</v>
      </c>
      <c r="EB173" s="153">
        <v>3</v>
      </c>
      <c r="EC173" s="153">
        <v>8</v>
      </c>
      <c r="ED173" s="153">
        <v>10</v>
      </c>
      <c r="EE173" s="153">
        <v>11</v>
      </c>
      <c r="EF173" s="153">
        <v>8</v>
      </c>
      <c r="EG173" s="153">
        <v>3</v>
      </c>
      <c r="EH173" s="153">
        <v>2</v>
      </c>
      <c r="EJ173" s="129">
        <f t="shared" si="35"/>
        <v>0.42999999999999972</v>
      </c>
      <c r="EK173" s="129">
        <f t="shared" si="36"/>
        <v>0.27</v>
      </c>
      <c r="EL173" s="129">
        <f t="shared" si="37"/>
        <v>3.38</v>
      </c>
      <c r="EM173" s="129">
        <f t="shared" si="38"/>
        <v>3.25</v>
      </c>
      <c r="EN173" s="129">
        <f t="shared" si="39"/>
        <v>1.2000000000000002</v>
      </c>
      <c r="EO173" s="129">
        <f t="shared" si="40"/>
        <v>0.13000000000000034</v>
      </c>
      <c r="EP173" s="129">
        <f t="shared" si="41"/>
        <v>0.81</v>
      </c>
      <c r="EQ173" s="129">
        <f t="shared" si="42"/>
        <v>8.0000000000000071E-2</v>
      </c>
      <c r="ER173" s="129">
        <f t="shared" si="43"/>
        <v>0.45999999999999996</v>
      </c>
      <c r="ES173" s="129">
        <f t="shared" si="44"/>
        <v>0.37999999999999989</v>
      </c>
      <c r="ET173" s="129">
        <f t="shared" si="45"/>
        <v>-0.45000000000000018</v>
      </c>
      <c r="EU173" s="129">
        <f t="shared" si="46"/>
        <v>-1.6100000000000003</v>
      </c>
      <c r="EV173" s="129">
        <f t="shared" si="47"/>
        <v>-0.75999999999999979</v>
      </c>
      <c r="EW173" s="129">
        <f t="shared" si="48"/>
        <v>6.9999999999999396E-2</v>
      </c>
      <c r="EX173" s="129">
        <f t="shared" si="49"/>
        <v>-0.66000000000000014</v>
      </c>
      <c r="EY173" s="129">
        <f t="shared" si="50"/>
        <v>-0.71999999999999975</v>
      </c>
      <c r="EZ173" s="129">
        <f t="shared" si="51"/>
        <v>3.41</v>
      </c>
      <c r="FA173" s="142" t="s">
        <v>17</v>
      </c>
      <c r="FB173" s="142">
        <v>30</v>
      </c>
      <c r="FC173" s="137">
        <v>29</v>
      </c>
      <c r="FD173" s="137">
        <v>27</v>
      </c>
    </row>
    <row r="174" spans="1:160" s="154" customFormat="1" ht="14">
      <c r="A174" s="137" t="s">
        <v>961</v>
      </c>
      <c r="B174" s="137" t="s">
        <v>1666</v>
      </c>
      <c r="C174" s="137">
        <v>18</v>
      </c>
      <c r="D174" s="137">
        <v>0</v>
      </c>
      <c r="E174" s="137">
        <v>50061365</v>
      </c>
      <c r="F174" s="137" t="s">
        <v>91</v>
      </c>
      <c r="G174" s="138" t="s">
        <v>773</v>
      </c>
      <c r="H174" s="139"/>
      <c r="I174" s="138"/>
      <c r="J174" s="137">
        <v>154.80000000000001</v>
      </c>
      <c r="K174" s="137">
        <v>48.4</v>
      </c>
      <c r="L174" s="137" t="s">
        <v>167</v>
      </c>
      <c r="M174" s="137"/>
      <c r="N174" s="137" t="s">
        <v>147</v>
      </c>
      <c r="O174" s="137" t="s">
        <v>414</v>
      </c>
      <c r="P174" s="140" t="s">
        <v>168</v>
      </c>
      <c r="Q174" s="140" t="s">
        <v>917</v>
      </c>
      <c r="R174" s="140"/>
      <c r="S174" s="140"/>
      <c r="T174" s="142" t="s">
        <v>6</v>
      </c>
      <c r="U174" s="142">
        <v>30</v>
      </c>
      <c r="V174" s="137">
        <v>28</v>
      </c>
      <c r="W174" s="137">
        <v>27</v>
      </c>
      <c r="X174" s="137" t="s">
        <v>280</v>
      </c>
      <c r="Y174" s="141"/>
      <c r="Z174" s="142" t="s">
        <v>137</v>
      </c>
      <c r="AA174" s="142">
        <v>57</v>
      </c>
      <c r="AB174" s="137">
        <v>37</v>
      </c>
      <c r="AC174" s="137">
        <v>28</v>
      </c>
      <c r="AD174" s="137"/>
      <c r="AE174" s="141" t="s">
        <v>443</v>
      </c>
      <c r="AF174" s="150" t="s">
        <v>116</v>
      </c>
      <c r="AG174" s="150">
        <v>45</v>
      </c>
      <c r="AH174" s="155">
        <v>28</v>
      </c>
      <c r="AI174" s="155">
        <v>25</v>
      </c>
      <c r="AJ174" s="155"/>
      <c r="AK174" s="159" t="s">
        <v>180</v>
      </c>
      <c r="AL174" s="137" t="s">
        <v>117</v>
      </c>
      <c r="AM174" s="137" t="s">
        <v>265</v>
      </c>
      <c r="AN174" s="137" t="s">
        <v>281</v>
      </c>
      <c r="AO174" s="137" t="s">
        <v>353</v>
      </c>
      <c r="AP174" s="137" t="s">
        <v>87</v>
      </c>
      <c r="AQ174" s="138"/>
      <c r="AR174" s="137" t="s">
        <v>89</v>
      </c>
      <c r="AS174" s="138"/>
      <c r="AT174" s="137" t="s">
        <v>93</v>
      </c>
      <c r="AU174" s="139" t="s">
        <v>782</v>
      </c>
      <c r="AV174" s="174">
        <v>2</v>
      </c>
      <c r="AW174" s="143">
        <v>2.78</v>
      </c>
      <c r="AX174" s="144">
        <v>2.25</v>
      </c>
      <c r="AY174" s="145">
        <v>1.87</v>
      </c>
      <c r="AZ174" s="144">
        <v>2.17</v>
      </c>
      <c r="BA174" s="145">
        <v>3.23</v>
      </c>
      <c r="BB174" s="143">
        <v>3.29</v>
      </c>
      <c r="BC174" s="145">
        <v>2.66</v>
      </c>
      <c r="BD174" s="143">
        <v>2.14</v>
      </c>
      <c r="BE174" s="144">
        <v>3.11</v>
      </c>
      <c r="BF174" s="145">
        <v>3.73</v>
      </c>
      <c r="BG174" s="145">
        <v>5.09</v>
      </c>
      <c r="BH174" s="145">
        <v>3.6</v>
      </c>
      <c r="BI174" s="145">
        <v>3.37</v>
      </c>
      <c r="BJ174" s="146">
        <v>4.82</v>
      </c>
      <c r="BK174" s="147">
        <v>6.67</v>
      </c>
      <c r="BL174" s="147">
        <v>10.93</v>
      </c>
      <c r="BM174" s="146">
        <v>13.56</v>
      </c>
      <c r="BN174" s="138"/>
      <c r="BO174" s="146">
        <v>2.84</v>
      </c>
      <c r="BP174" s="148">
        <v>1.57</v>
      </c>
      <c r="BQ174" s="149">
        <v>0.12</v>
      </c>
      <c r="BR174" s="149">
        <v>1.69</v>
      </c>
      <c r="BS174" s="149">
        <v>2.74</v>
      </c>
      <c r="BT174" s="150">
        <v>3.11</v>
      </c>
      <c r="BU174" s="149">
        <v>2.08</v>
      </c>
      <c r="BV174" s="150">
        <v>1.1200000000000001</v>
      </c>
      <c r="BW174" s="148">
        <v>2.88</v>
      </c>
      <c r="BX174" s="149">
        <v>5.07</v>
      </c>
      <c r="BY174" s="149">
        <v>4.97</v>
      </c>
      <c r="BZ174" s="147">
        <v>4.01</v>
      </c>
      <c r="CA174" s="147">
        <v>3.06</v>
      </c>
      <c r="CB174" s="146">
        <v>5.33</v>
      </c>
      <c r="CC174" s="147">
        <v>6.56</v>
      </c>
      <c r="CD174" s="147">
        <v>11.1</v>
      </c>
      <c r="CE174" s="146">
        <v>14.93</v>
      </c>
      <c r="CF174" s="138"/>
      <c r="CG174" s="151">
        <v>29.48</v>
      </c>
      <c r="CH174" s="152">
        <v>31.86</v>
      </c>
      <c r="CI174" s="153">
        <v>33.229999999999997</v>
      </c>
      <c r="CJ174" s="152">
        <v>35.840000000000003</v>
      </c>
      <c r="CK174" s="153">
        <v>35.74</v>
      </c>
      <c r="CL174" s="151">
        <v>36.96</v>
      </c>
      <c r="CM174" s="153">
        <v>36.68</v>
      </c>
      <c r="CN174" s="151">
        <v>37.75</v>
      </c>
      <c r="CO174" s="152">
        <v>37.549999999999997</v>
      </c>
      <c r="CP174" s="153">
        <v>38.299999999999997</v>
      </c>
      <c r="CQ174" s="153">
        <v>40.26</v>
      </c>
      <c r="CR174" s="153">
        <v>41.92</v>
      </c>
      <c r="CS174" s="153">
        <v>42.68</v>
      </c>
      <c r="CT174" s="151">
        <v>45.82</v>
      </c>
      <c r="CU174" s="153">
        <v>45.29</v>
      </c>
      <c r="CV174" s="153">
        <v>43.03</v>
      </c>
      <c r="CW174" s="151">
        <v>45.32</v>
      </c>
      <c r="CX174" s="138"/>
      <c r="CY174" s="151">
        <v>29.05</v>
      </c>
      <c r="CZ174" s="152">
        <v>32.06</v>
      </c>
      <c r="DA174" s="153">
        <v>34.07</v>
      </c>
      <c r="DB174" s="153">
        <v>35.049999999999997</v>
      </c>
      <c r="DC174" s="153">
        <v>35.549999999999997</v>
      </c>
      <c r="DD174" s="151">
        <v>36.69</v>
      </c>
      <c r="DE174" s="153">
        <v>36.56</v>
      </c>
      <c r="DF174" s="151">
        <v>37.369999999999997</v>
      </c>
      <c r="DG174" s="152">
        <v>37.76</v>
      </c>
      <c r="DH174" s="153">
        <v>38.840000000000003</v>
      </c>
      <c r="DI174" s="153">
        <v>40.299999999999997</v>
      </c>
      <c r="DJ174" s="153">
        <v>42.37</v>
      </c>
      <c r="DK174" s="153">
        <v>43.23</v>
      </c>
      <c r="DL174" s="151">
        <v>45.72</v>
      </c>
      <c r="DM174" s="153">
        <v>45.39</v>
      </c>
      <c r="DN174" s="153">
        <v>44.33</v>
      </c>
      <c r="DO174" s="151">
        <v>45.82</v>
      </c>
      <c r="DP174" s="138"/>
      <c r="DQ174" s="151">
        <v>3</v>
      </c>
      <c r="DR174" s="153">
        <v>3</v>
      </c>
      <c r="DS174" s="153">
        <v>4</v>
      </c>
      <c r="DT174" s="153">
        <v>4</v>
      </c>
      <c r="DU174" s="153">
        <v>-3</v>
      </c>
      <c r="DV174" s="153">
        <v>-8</v>
      </c>
      <c r="DW174" s="153">
        <v>-11</v>
      </c>
      <c r="DX174" s="153">
        <v>-14</v>
      </c>
      <c r="DY174" s="153">
        <v>-7</v>
      </c>
      <c r="DZ174" s="153">
        <v>0</v>
      </c>
      <c r="EA174" s="153">
        <v>5</v>
      </c>
      <c r="EB174" s="153">
        <v>10</v>
      </c>
      <c r="EC174" s="153">
        <v>11</v>
      </c>
      <c r="ED174" s="153">
        <v>8</v>
      </c>
      <c r="EE174" s="153">
        <v>3</v>
      </c>
      <c r="EF174" s="153">
        <v>6</v>
      </c>
      <c r="EG174" s="153">
        <v>6</v>
      </c>
      <c r="EH174" s="138"/>
      <c r="EJ174" s="129">
        <f t="shared" si="35"/>
        <v>-6.0000000000000053E-2</v>
      </c>
      <c r="EK174" s="129">
        <f t="shared" si="36"/>
        <v>0.67999999999999994</v>
      </c>
      <c r="EL174" s="129">
        <f t="shared" si="37"/>
        <v>1.75</v>
      </c>
      <c r="EM174" s="129">
        <f t="shared" si="38"/>
        <v>0.48</v>
      </c>
      <c r="EN174" s="129">
        <f t="shared" si="39"/>
        <v>0.48999999999999977</v>
      </c>
      <c r="EO174" s="129">
        <f t="shared" si="40"/>
        <v>0.18000000000000016</v>
      </c>
      <c r="EP174" s="129">
        <f t="shared" si="41"/>
        <v>0.58000000000000007</v>
      </c>
      <c r="EQ174" s="129">
        <f t="shared" si="42"/>
        <v>1.02</v>
      </c>
      <c r="ER174" s="129">
        <f t="shared" si="43"/>
        <v>0.22999999999999998</v>
      </c>
      <c r="ES174" s="129">
        <f t="shared" si="44"/>
        <v>-1.3400000000000003</v>
      </c>
      <c r="ET174" s="129">
        <f t="shared" si="45"/>
        <v>0.12000000000000011</v>
      </c>
      <c r="EU174" s="129">
        <f t="shared" si="46"/>
        <v>-0.4099999999999997</v>
      </c>
      <c r="EV174" s="129">
        <f t="shared" si="47"/>
        <v>0.31000000000000005</v>
      </c>
      <c r="EW174" s="129">
        <f t="shared" si="48"/>
        <v>-0.50999999999999979</v>
      </c>
      <c r="EX174" s="129">
        <f t="shared" si="49"/>
        <v>0.11000000000000032</v>
      </c>
      <c r="EY174" s="129">
        <f t="shared" si="50"/>
        <v>-0.16999999999999993</v>
      </c>
      <c r="EZ174" s="129">
        <f t="shared" si="51"/>
        <v>-1.3699999999999992</v>
      </c>
      <c r="FA174" s="142" t="s">
        <v>6</v>
      </c>
      <c r="FB174" s="142">
        <v>30</v>
      </c>
      <c r="FC174" s="137">
        <v>28</v>
      </c>
      <c r="FD174" s="137">
        <v>27</v>
      </c>
    </row>
    <row r="175" spans="1:160" s="154" customFormat="1" ht="14">
      <c r="A175" s="137" t="s">
        <v>1163</v>
      </c>
      <c r="B175" s="137" t="s">
        <v>1666</v>
      </c>
      <c r="C175" s="137">
        <v>14</v>
      </c>
      <c r="D175" s="137">
        <v>3</v>
      </c>
      <c r="E175" s="137">
        <v>53855499</v>
      </c>
      <c r="F175" s="137" t="s">
        <v>91</v>
      </c>
      <c r="G175" s="138" t="s">
        <v>349</v>
      </c>
      <c r="H175" s="161" t="s">
        <v>95</v>
      </c>
      <c r="I175" s="138">
        <v>11</v>
      </c>
      <c r="J175" s="137">
        <v>162.1</v>
      </c>
      <c r="K175" s="137">
        <v>51.8</v>
      </c>
      <c r="L175" s="137" t="s">
        <v>167</v>
      </c>
      <c r="M175" s="137"/>
      <c r="N175" s="137" t="s">
        <v>99</v>
      </c>
      <c r="O175" s="137" t="s">
        <v>420</v>
      </c>
      <c r="P175" s="140" t="s">
        <v>168</v>
      </c>
      <c r="Q175" s="140"/>
      <c r="R175" s="140"/>
      <c r="S175" s="140"/>
      <c r="T175" s="142" t="s">
        <v>17</v>
      </c>
      <c r="U175" s="142">
        <v>31</v>
      </c>
      <c r="V175" s="137">
        <v>34</v>
      </c>
      <c r="W175" s="137">
        <v>27</v>
      </c>
      <c r="X175" s="137" t="s">
        <v>1164</v>
      </c>
      <c r="Y175" s="141"/>
      <c r="Z175" s="142" t="s">
        <v>216</v>
      </c>
      <c r="AA175" s="142">
        <v>93</v>
      </c>
      <c r="AB175" s="137">
        <v>66</v>
      </c>
      <c r="AC175" s="137">
        <v>49</v>
      </c>
      <c r="AD175" s="137"/>
      <c r="AE175" s="141" t="s">
        <v>242</v>
      </c>
      <c r="AF175" s="150" t="s">
        <v>217</v>
      </c>
      <c r="AG175" s="150">
        <v>58</v>
      </c>
      <c r="AH175" s="155">
        <v>43</v>
      </c>
      <c r="AI175" s="155">
        <v>43</v>
      </c>
      <c r="AJ175" s="155"/>
      <c r="AK175" s="159" t="s">
        <v>131</v>
      </c>
      <c r="AL175" s="137" t="s">
        <v>127</v>
      </c>
      <c r="AM175" s="137" t="s">
        <v>118</v>
      </c>
      <c r="AN175" s="137" t="s">
        <v>257</v>
      </c>
      <c r="AO175" s="137" t="s">
        <v>106</v>
      </c>
      <c r="AP175" s="137" t="s">
        <v>87</v>
      </c>
      <c r="AQ175" s="138" t="s">
        <v>90</v>
      </c>
      <c r="AR175" s="137" t="s">
        <v>89</v>
      </c>
      <c r="AS175" s="138" t="s">
        <v>108</v>
      </c>
      <c r="AT175" s="137" t="s">
        <v>93</v>
      </c>
      <c r="AU175" s="139" t="s">
        <v>1165</v>
      </c>
      <c r="AV175" s="174">
        <v>2</v>
      </c>
      <c r="AW175" s="143">
        <v>3.74</v>
      </c>
      <c r="AX175" s="144">
        <v>3.85</v>
      </c>
      <c r="AY175" s="145">
        <v>2.08</v>
      </c>
      <c r="AZ175" s="144">
        <v>3.12</v>
      </c>
      <c r="BA175" s="145">
        <v>2.2400000000000002</v>
      </c>
      <c r="BB175" s="143">
        <v>2.88</v>
      </c>
      <c r="BC175" s="145">
        <v>0.95</v>
      </c>
      <c r="BD175" s="143">
        <v>0</v>
      </c>
      <c r="BE175" s="144">
        <v>0.7</v>
      </c>
      <c r="BF175" s="145">
        <v>1.1499999999999999</v>
      </c>
      <c r="BG175" s="145">
        <v>3.58</v>
      </c>
      <c r="BH175" s="145">
        <v>5.6</v>
      </c>
      <c r="BI175" s="145">
        <v>3.29</v>
      </c>
      <c r="BJ175" s="146">
        <v>3.11</v>
      </c>
      <c r="BK175" s="147">
        <v>4.3499999999999996</v>
      </c>
      <c r="BL175" s="147">
        <v>5.99</v>
      </c>
      <c r="BM175" s="146">
        <v>11.74</v>
      </c>
      <c r="BN175" s="146">
        <v>13.19</v>
      </c>
      <c r="BO175" s="146">
        <v>4.9000000000000004</v>
      </c>
      <c r="BP175" s="162">
        <v>4.38</v>
      </c>
      <c r="BQ175" s="147">
        <v>2.17</v>
      </c>
      <c r="BR175" s="147">
        <v>1.73</v>
      </c>
      <c r="BS175" s="147">
        <v>1.54</v>
      </c>
      <c r="BT175" s="146">
        <v>1.9</v>
      </c>
      <c r="BU175" s="147">
        <v>1.88</v>
      </c>
      <c r="BV175" s="146">
        <v>1.34</v>
      </c>
      <c r="BW175" s="162">
        <v>1.1499999999999999</v>
      </c>
      <c r="BX175" s="147">
        <v>2.17</v>
      </c>
      <c r="BY175" s="147">
        <v>0.97</v>
      </c>
      <c r="BZ175" s="147">
        <v>5.35</v>
      </c>
      <c r="CA175" s="147">
        <v>3.54</v>
      </c>
      <c r="CB175" s="146">
        <v>4.2</v>
      </c>
      <c r="CC175" s="147">
        <v>5.07</v>
      </c>
      <c r="CD175" s="147">
        <v>6.29</v>
      </c>
      <c r="CE175" s="146">
        <v>10.98</v>
      </c>
      <c r="CF175" s="146">
        <v>13.25</v>
      </c>
      <c r="CG175" s="151">
        <v>26.05</v>
      </c>
      <c r="CH175" s="152">
        <v>30.96</v>
      </c>
      <c r="CI175" s="153">
        <v>31.93</v>
      </c>
      <c r="CJ175" s="152">
        <v>32.340000000000003</v>
      </c>
      <c r="CK175" s="153">
        <v>33.1</v>
      </c>
      <c r="CL175" s="151">
        <v>34.93</v>
      </c>
      <c r="CM175" s="153">
        <v>35.25</v>
      </c>
      <c r="CN175" s="151">
        <v>37.840000000000003</v>
      </c>
      <c r="CO175" s="152">
        <v>38.340000000000003</v>
      </c>
      <c r="CP175" s="153">
        <v>38.22</v>
      </c>
      <c r="CQ175" s="153">
        <v>38.19</v>
      </c>
      <c r="CR175" s="153">
        <v>41.21</v>
      </c>
      <c r="CS175" s="153">
        <v>44.23</v>
      </c>
      <c r="CT175" s="151">
        <v>44.76</v>
      </c>
      <c r="CU175" s="153">
        <v>46.95</v>
      </c>
      <c r="CV175" s="153">
        <v>44.97</v>
      </c>
      <c r="CW175" s="151">
        <v>42.85</v>
      </c>
      <c r="CX175" s="151">
        <v>44.34</v>
      </c>
      <c r="CY175" s="151">
        <v>26.01</v>
      </c>
      <c r="CZ175" s="152">
        <v>29.62</v>
      </c>
      <c r="DA175" s="153">
        <v>32.54</v>
      </c>
      <c r="DB175" s="153">
        <v>34.19</v>
      </c>
      <c r="DC175" s="153">
        <v>35.409999999999997</v>
      </c>
      <c r="DD175" s="151">
        <v>34.92</v>
      </c>
      <c r="DE175" s="153">
        <v>36.909999999999997</v>
      </c>
      <c r="DF175" s="151">
        <v>38.42</v>
      </c>
      <c r="DG175" s="152">
        <v>38.57</v>
      </c>
      <c r="DH175" s="153">
        <v>37.96</v>
      </c>
      <c r="DI175" s="153">
        <v>38.200000000000003</v>
      </c>
      <c r="DJ175" s="153">
        <v>40.729999999999997</v>
      </c>
      <c r="DK175" s="153">
        <v>44.32</v>
      </c>
      <c r="DL175" s="151">
        <v>45.13</v>
      </c>
      <c r="DM175" s="153">
        <v>48.44</v>
      </c>
      <c r="DN175" s="153">
        <v>46.18</v>
      </c>
      <c r="DO175" s="151">
        <v>42.42</v>
      </c>
      <c r="DP175" s="151">
        <v>43.48</v>
      </c>
      <c r="DQ175" s="151">
        <v>5</v>
      </c>
      <c r="DR175" s="153">
        <v>5</v>
      </c>
      <c r="DS175" s="153">
        <v>7</v>
      </c>
      <c r="DT175" s="153">
        <v>6</v>
      </c>
      <c r="DU175" s="153">
        <v>3</v>
      </c>
      <c r="DV175" s="153">
        <v>-2</v>
      </c>
      <c r="DW175" s="153">
        <v>-13</v>
      </c>
      <c r="DX175" s="153">
        <v>-19</v>
      </c>
      <c r="DY175" s="153">
        <v>-18</v>
      </c>
      <c r="DZ175" s="153">
        <v>-16</v>
      </c>
      <c r="EA175" s="153">
        <v>-8</v>
      </c>
      <c r="EB175" s="153">
        <v>-3</v>
      </c>
      <c r="EC175" s="153">
        <v>4</v>
      </c>
      <c r="ED175" s="153">
        <v>12</v>
      </c>
      <c r="EE175" s="153">
        <v>15</v>
      </c>
      <c r="EF175" s="153">
        <v>15</v>
      </c>
      <c r="EG175" s="153">
        <v>15</v>
      </c>
      <c r="EH175" s="153">
        <v>15</v>
      </c>
      <c r="EJ175" s="129">
        <f t="shared" si="35"/>
        <v>-1.1600000000000001</v>
      </c>
      <c r="EK175" s="129">
        <f t="shared" si="36"/>
        <v>-0.5299999999999998</v>
      </c>
      <c r="EL175" s="129">
        <f t="shared" si="37"/>
        <v>-8.9999999999999858E-2</v>
      </c>
      <c r="EM175" s="129">
        <f t="shared" si="38"/>
        <v>1.3900000000000001</v>
      </c>
      <c r="EN175" s="129">
        <f t="shared" si="39"/>
        <v>0.70000000000000018</v>
      </c>
      <c r="EO175" s="129">
        <f t="shared" si="40"/>
        <v>0.98</v>
      </c>
      <c r="EP175" s="129">
        <f t="shared" si="41"/>
        <v>-0.92999999999999994</v>
      </c>
      <c r="EQ175" s="129">
        <f t="shared" si="42"/>
        <v>-1.34</v>
      </c>
      <c r="ER175" s="129">
        <f t="shared" si="43"/>
        <v>-0.44999999999999996</v>
      </c>
      <c r="ES175" s="129">
        <f t="shared" si="44"/>
        <v>-1.02</v>
      </c>
      <c r="ET175" s="129">
        <f t="shared" si="45"/>
        <v>2.6100000000000003</v>
      </c>
      <c r="EU175" s="129">
        <f t="shared" si="46"/>
        <v>0.25</v>
      </c>
      <c r="EV175" s="129">
        <f t="shared" si="47"/>
        <v>-0.25</v>
      </c>
      <c r="EW175" s="129">
        <f t="shared" si="48"/>
        <v>-1.0900000000000003</v>
      </c>
      <c r="EX175" s="129">
        <f t="shared" si="49"/>
        <v>-0.72000000000000064</v>
      </c>
      <c r="EY175" s="129">
        <f t="shared" si="50"/>
        <v>-0.29999999999999982</v>
      </c>
      <c r="EZ175" s="129">
        <f t="shared" si="51"/>
        <v>0.75999999999999979</v>
      </c>
      <c r="FA175" s="142" t="s">
        <v>17</v>
      </c>
      <c r="FB175" s="142">
        <v>31</v>
      </c>
      <c r="FC175" s="137">
        <v>34</v>
      </c>
      <c r="FD175" s="137">
        <v>27</v>
      </c>
    </row>
    <row r="176" spans="1:160" s="154" customFormat="1" ht="14">
      <c r="A176" s="137" t="s">
        <v>903</v>
      </c>
      <c r="B176" s="137" t="s">
        <v>1666</v>
      </c>
      <c r="C176" s="137">
        <v>17</v>
      </c>
      <c r="D176" s="137">
        <v>9</v>
      </c>
      <c r="E176" s="137">
        <v>25943238</v>
      </c>
      <c r="F176" s="137" t="s">
        <v>91</v>
      </c>
      <c r="G176" s="138" t="s">
        <v>904</v>
      </c>
      <c r="H176" s="155" t="s">
        <v>95</v>
      </c>
      <c r="I176" s="138">
        <v>-3</v>
      </c>
      <c r="J176" s="137">
        <v>158.6</v>
      </c>
      <c r="K176" s="137">
        <v>44</v>
      </c>
      <c r="L176" s="137" t="s">
        <v>167</v>
      </c>
      <c r="M176" s="137"/>
      <c r="N176" s="137" t="s">
        <v>147</v>
      </c>
      <c r="O176" s="137" t="s">
        <v>259</v>
      </c>
      <c r="P176" s="140"/>
      <c r="Q176" s="140"/>
      <c r="R176" s="140"/>
      <c r="S176" s="140"/>
      <c r="T176" s="142" t="s">
        <v>6</v>
      </c>
      <c r="U176" s="142">
        <v>31</v>
      </c>
      <c r="V176" s="137">
        <v>28</v>
      </c>
      <c r="W176" s="137">
        <v>28</v>
      </c>
      <c r="X176" s="137" t="s">
        <v>280</v>
      </c>
      <c r="Y176" s="141"/>
      <c r="Z176" s="142" t="s">
        <v>232</v>
      </c>
      <c r="AA176" s="142">
        <v>51</v>
      </c>
      <c r="AB176" s="137">
        <v>36</v>
      </c>
      <c r="AC176" s="137">
        <v>29</v>
      </c>
      <c r="AD176" s="137"/>
      <c r="AE176" s="141" t="s">
        <v>242</v>
      </c>
      <c r="AF176" s="150" t="s">
        <v>217</v>
      </c>
      <c r="AG176" s="150">
        <v>30</v>
      </c>
      <c r="AH176" s="155">
        <v>24</v>
      </c>
      <c r="AI176" s="155">
        <v>6</v>
      </c>
      <c r="AJ176" s="155"/>
      <c r="AK176" s="159" t="s">
        <v>197</v>
      </c>
      <c r="AL176" s="137" t="s">
        <v>177</v>
      </c>
      <c r="AM176" s="137" t="s">
        <v>262</v>
      </c>
      <c r="AN176" s="137" t="s">
        <v>140</v>
      </c>
      <c r="AO176" s="137" t="s">
        <v>151</v>
      </c>
      <c r="AP176" s="137" t="s">
        <v>87</v>
      </c>
      <c r="AQ176" s="138"/>
      <c r="AR176" s="137" t="s">
        <v>89</v>
      </c>
      <c r="AS176" s="138"/>
      <c r="AT176" s="137" t="s">
        <v>93</v>
      </c>
      <c r="AU176" s="139" t="s">
        <v>308</v>
      </c>
      <c r="AV176" s="174">
        <v>2</v>
      </c>
      <c r="AW176" s="143">
        <v>4.95</v>
      </c>
      <c r="AX176" s="144">
        <v>5.42</v>
      </c>
      <c r="AY176" s="145">
        <v>4.66</v>
      </c>
      <c r="AZ176" s="144">
        <v>4.53</v>
      </c>
      <c r="BA176" s="145">
        <v>3.77</v>
      </c>
      <c r="BB176" s="143">
        <v>3.12</v>
      </c>
      <c r="BC176" s="145">
        <v>3.89</v>
      </c>
      <c r="BD176" s="143">
        <v>2.79</v>
      </c>
      <c r="BE176" s="144">
        <v>3.31</v>
      </c>
      <c r="BF176" s="145">
        <v>5.54</v>
      </c>
      <c r="BG176" s="145">
        <v>4.99</v>
      </c>
      <c r="BH176" s="145">
        <v>6.59</v>
      </c>
      <c r="BI176" s="145">
        <v>4.43</v>
      </c>
      <c r="BJ176" s="146">
        <v>5.31</v>
      </c>
      <c r="BK176" s="147">
        <v>6.29</v>
      </c>
      <c r="BL176" s="147">
        <v>7.75</v>
      </c>
      <c r="BM176" s="146">
        <v>14.53</v>
      </c>
      <c r="BN176" s="146">
        <v>19.32</v>
      </c>
      <c r="BO176" s="146">
        <v>2.29</v>
      </c>
      <c r="BP176" s="148">
        <v>2.4700000000000002</v>
      </c>
      <c r="BQ176" s="149">
        <v>2.12</v>
      </c>
      <c r="BR176" s="149">
        <v>1.51</v>
      </c>
      <c r="BS176" s="149">
        <v>1.39</v>
      </c>
      <c r="BT176" s="150">
        <v>2.76</v>
      </c>
      <c r="BU176" s="149">
        <v>3.73</v>
      </c>
      <c r="BV176" s="150">
        <v>3.9</v>
      </c>
      <c r="BW176" s="148">
        <v>4.34</v>
      </c>
      <c r="BX176" s="149">
        <v>5.77</v>
      </c>
      <c r="BY176" s="149">
        <v>5.22</v>
      </c>
      <c r="BZ176" s="149">
        <v>5.94</v>
      </c>
      <c r="CA176" s="147">
        <v>4.41</v>
      </c>
      <c r="CB176" s="146">
        <v>5.85</v>
      </c>
      <c r="CC176" s="147">
        <v>7.22</v>
      </c>
      <c r="CD176" s="147">
        <v>7.27</v>
      </c>
      <c r="CE176" s="146">
        <v>13.28</v>
      </c>
      <c r="CF176" s="146">
        <v>19.5</v>
      </c>
      <c r="CG176" s="151">
        <v>26.05</v>
      </c>
      <c r="CH176" s="152">
        <v>30.8</v>
      </c>
      <c r="CI176" s="153">
        <v>33.01</v>
      </c>
      <c r="CJ176" s="152">
        <v>33.96</v>
      </c>
      <c r="CK176" s="153">
        <v>34.26</v>
      </c>
      <c r="CL176" s="151">
        <v>35.479999999999997</v>
      </c>
      <c r="CM176" s="153">
        <v>36.33</v>
      </c>
      <c r="CN176" s="151">
        <v>38.299999999999997</v>
      </c>
      <c r="CO176" s="152">
        <v>39.270000000000003</v>
      </c>
      <c r="CP176" s="153">
        <v>40.61</v>
      </c>
      <c r="CQ176" s="153">
        <v>40.32</v>
      </c>
      <c r="CR176" s="153">
        <v>42.72</v>
      </c>
      <c r="CS176" s="153">
        <v>42.84</v>
      </c>
      <c r="CT176" s="151">
        <v>43.99</v>
      </c>
      <c r="CU176" s="153">
        <v>44.17</v>
      </c>
      <c r="CV176" s="153">
        <v>46.75</v>
      </c>
      <c r="CW176" s="151">
        <v>44.51</v>
      </c>
      <c r="CX176" s="151">
        <v>41.88</v>
      </c>
      <c r="CY176" s="151">
        <v>26.15</v>
      </c>
      <c r="CZ176" s="152">
        <v>30.02</v>
      </c>
      <c r="DA176" s="153">
        <v>33.51</v>
      </c>
      <c r="DB176" s="153">
        <v>34.590000000000003</v>
      </c>
      <c r="DC176" s="153">
        <v>34.64</v>
      </c>
      <c r="DD176" s="151">
        <v>35.43</v>
      </c>
      <c r="DE176" s="153">
        <v>36.35</v>
      </c>
      <c r="DF176" s="151">
        <v>37.82</v>
      </c>
      <c r="DG176" s="152">
        <v>39.04</v>
      </c>
      <c r="DH176" s="153">
        <v>40.799999999999997</v>
      </c>
      <c r="DI176" s="153">
        <v>40.9</v>
      </c>
      <c r="DJ176" s="153">
        <v>42.48</v>
      </c>
      <c r="DK176" s="153">
        <v>43.59</v>
      </c>
      <c r="DL176" s="151">
        <v>43.84</v>
      </c>
      <c r="DM176" s="153">
        <v>44.29</v>
      </c>
      <c r="DN176" s="153">
        <v>46.26</v>
      </c>
      <c r="DO176" s="151">
        <v>44.85</v>
      </c>
      <c r="DP176" s="151">
        <v>41.89</v>
      </c>
      <c r="DQ176" s="151">
        <v>3</v>
      </c>
      <c r="DR176" s="153">
        <v>6</v>
      </c>
      <c r="DS176" s="153">
        <v>6</v>
      </c>
      <c r="DT176" s="153">
        <v>3</v>
      </c>
      <c r="DU176" s="153">
        <v>0</v>
      </c>
      <c r="DV176" s="153">
        <v>-7</v>
      </c>
      <c r="DW176" s="153">
        <v>-14</v>
      </c>
      <c r="DX176" s="153">
        <v>-19</v>
      </c>
      <c r="DY176" s="153">
        <v>-19</v>
      </c>
      <c r="DZ176" s="153">
        <v>-16</v>
      </c>
      <c r="EA176" s="153">
        <v>-11</v>
      </c>
      <c r="EB176" s="153">
        <v>-5</v>
      </c>
      <c r="EC176" s="153">
        <v>1</v>
      </c>
      <c r="ED176" s="153">
        <v>2</v>
      </c>
      <c r="EE176" s="153">
        <v>3</v>
      </c>
      <c r="EF176" s="153">
        <v>3</v>
      </c>
      <c r="EG176" s="153">
        <v>1</v>
      </c>
      <c r="EH176" s="153">
        <v>0</v>
      </c>
      <c r="EJ176" s="129">
        <f t="shared" si="35"/>
        <v>2.66</v>
      </c>
      <c r="EK176" s="129">
        <f t="shared" si="36"/>
        <v>2.9499999999999997</v>
      </c>
      <c r="EL176" s="129">
        <f t="shared" si="37"/>
        <v>2.54</v>
      </c>
      <c r="EM176" s="129">
        <f t="shared" si="38"/>
        <v>3.0200000000000005</v>
      </c>
      <c r="EN176" s="129">
        <f t="shared" si="39"/>
        <v>2.38</v>
      </c>
      <c r="EO176" s="129">
        <f t="shared" si="40"/>
        <v>0.36000000000000032</v>
      </c>
      <c r="EP176" s="129">
        <f t="shared" si="41"/>
        <v>0.16000000000000014</v>
      </c>
      <c r="EQ176" s="129">
        <f t="shared" si="42"/>
        <v>-1.1099999999999999</v>
      </c>
      <c r="ER176" s="129">
        <f t="shared" si="43"/>
        <v>-1.0299999999999998</v>
      </c>
      <c r="ES176" s="129">
        <f t="shared" si="44"/>
        <v>-0.22999999999999954</v>
      </c>
      <c r="ET176" s="129">
        <f t="shared" si="45"/>
        <v>-0.22999999999999954</v>
      </c>
      <c r="EU176" s="129">
        <f t="shared" si="46"/>
        <v>0.64999999999999947</v>
      </c>
      <c r="EV176" s="129">
        <f t="shared" si="47"/>
        <v>1.9999999999999574E-2</v>
      </c>
      <c r="EW176" s="129">
        <f t="shared" si="48"/>
        <v>-0.54</v>
      </c>
      <c r="EX176" s="129">
        <f t="shared" si="49"/>
        <v>-0.92999999999999972</v>
      </c>
      <c r="EY176" s="129">
        <f t="shared" si="50"/>
        <v>0.48000000000000043</v>
      </c>
      <c r="EZ176" s="129">
        <f t="shared" si="51"/>
        <v>1.25</v>
      </c>
      <c r="FA176" s="142" t="s">
        <v>6</v>
      </c>
      <c r="FB176" s="142">
        <v>31</v>
      </c>
      <c r="FC176" s="137">
        <v>28</v>
      </c>
      <c r="FD176" s="137">
        <v>28</v>
      </c>
    </row>
    <row r="177" spans="1:160" s="154" customFormat="1" ht="14">
      <c r="A177" s="137" t="s">
        <v>999</v>
      </c>
      <c r="B177" s="137" t="s">
        <v>1667</v>
      </c>
      <c r="C177" s="137">
        <v>15</v>
      </c>
      <c r="D177" s="137">
        <v>1</v>
      </c>
      <c r="E177" s="137">
        <v>51318545</v>
      </c>
      <c r="F177" s="137" t="s">
        <v>91</v>
      </c>
      <c r="G177" s="138" t="s">
        <v>1005</v>
      </c>
      <c r="H177" s="139"/>
      <c r="I177" s="138"/>
      <c r="J177" s="137">
        <v>177.4</v>
      </c>
      <c r="K177" s="137">
        <v>61.6</v>
      </c>
      <c r="L177" s="137" t="s">
        <v>167</v>
      </c>
      <c r="M177" s="137"/>
      <c r="N177" s="137" t="s">
        <v>147</v>
      </c>
      <c r="O177" s="137" t="s">
        <v>148</v>
      </c>
      <c r="P177" s="140" t="s">
        <v>1003</v>
      </c>
      <c r="Q177" s="140"/>
      <c r="R177" s="140"/>
      <c r="S177" s="140"/>
      <c r="T177" s="142" t="s">
        <v>15</v>
      </c>
      <c r="U177" s="142">
        <v>40</v>
      </c>
      <c r="V177" s="137">
        <v>30</v>
      </c>
      <c r="W177" s="137">
        <v>28</v>
      </c>
      <c r="X177" s="137" t="s">
        <v>280</v>
      </c>
      <c r="Y177" s="141"/>
      <c r="Z177" s="142" t="s">
        <v>159</v>
      </c>
      <c r="AA177" s="142">
        <v>56</v>
      </c>
      <c r="AB177" s="137">
        <v>43</v>
      </c>
      <c r="AC177" s="137">
        <v>34</v>
      </c>
      <c r="AD177" s="137"/>
      <c r="AE177" s="141" t="s">
        <v>1004</v>
      </c>
      <c r="AF177" s="150" t="s">
        <v>160</v>
      </c>
      <c r="AG177" s="150">
        <v>27</v>
      </c>
      <c r="AH177" s="155">
        <v>22</v>
      </c>
      <c r="AI177" s="155">
        <v>14</v>
      </c>
      <c r="AJ177" s="155"/>
      <c r="AK177" s="159" t="s">
        <v>131</v>
      </c>
      <c r="AL177" s="137" t="s">
        <v>311</v>
      </c>
      <c r="AM177" s="137" t="s">
        <v>248</v>
      </c>
      <c r="AN177" s="137" t="s">
        <v>226</v>
      </c>
      <c r="AO177" s="137" t="s">
        <v>130</v>
      </c>
      <c r="AP177" s="137" t="s">
        <v>87</v>
      </c>
      <c r="AQ177" s="138"/>
      <c r="AR177" s="137" t="s">
        <v>89</v>
      </c>
      <c r="AS177" s="138"/>
      <c r="AT177" s="137" t="s">
        <v>93</v>
      </c>
      <c r="AU177" s="139" t="s">
        <v>1006</v>
      </c>
      <c r="AV177" s="174">
        <v>2</v>
      </c>
      <c r="AW177" s="143">
        <v>3.61</v>
      </c>
      <c r="AX177" s="144">
        <v>3.78</v>
      </c>
      <c r="AY177" s="145">
        <v>3.46</v>
      </c>
      <c r="AZ177" s="144">
        <v>3.98</v>
      </c>
      <c r="BA177" s="145">
        <v>4.01</v>
      </c>
      <c r="BB177" s="143">
        <v>3.87</v>
      </c>
      <c r="BC177" s="145">
        <v>3.17</v>
      </c>
      <c r="BD177" s="143">
        <v>4.1900000000000004</v>
      </c>
      <c r="BE177" s="144">
        <v>5.0599999999999996</v>
      </c>
      <c r="BF177" s="145">
        <v>6.07</v>
      </c>
      <c r="BG177" s="145">
        <v>7.35</v>
      </c>
      <c r="BH177" s="145">
        <v>6.28</v>
      </c>
      <c r="BI177" s="145">
        <v>5.1100000000000003</v>
      </c>
      <c r="BJ177" s="146">
        <v>5.63</v>
      </c>
      <c r="BK177" s="147">
        <v>6.9</v>
      </c>
      <c r="BL177" s="147">
        <v>7.89</v>
      </c>
      <c r="BM177" s="146">
        <v>11.68</v>
      </c>
      <c r="BN177" s="146">
        <v>19.79</v>
      </c>
      <c r="BO177" s="146">
        <v>3.73</v>
      </c>
      <c r="BP177" s="148">
        <v>3.45</v>
      </c>
      <c r="BQ177" s="149">
        <v>1.56</v>
      </c>
      <c r="BR177" s="149">
        <v>1.45</v>
      </c>
      <c r="BS177" s="149">
        <v>1.28</v>
      </c>
      <c r="BT177" s="150">
        <v>2.06</v>
      </c>
      <c r="BU177" s="149">
        <v>2.5099999999999998</v>
      </c>
      <c r="BV177" s="150">
        <v>3.62</v>
      </c>
      <c r="BW177" s="148">
        <v>4.3499999999999996</v>
      </c>
      <c r="BX177" s="149">
        <v>5.22</v>
      </c>
      <c r="BY177" s="149">
        <v>7.17</v>
      </c>
      <c r="BZ177" s="149">
        <v>4.1100000000000003</v>
      </c>
      <c r="CA177" s="147">
        <v>5.34</v>
      </c>
      <c r="CB177" s="146">
        <v>6.09</v>
      </c>
      <c r="CC177" s="147">
        <v>7.71</v>
      </c>
      <c r="CD177" s="147">
        <v>8.2100000000000009</v>
      </c>
      <c r="CE177" s="146">
        <v>12.06</v>
      </c>
      <c r="CF177" s="146">
        <v>19.21</v>
      </c>
      <c r="CG177" s="151">
        <v>31.06</v>
      </c>
      <c r="CH177" s="152">
        <v>34.770000000000003</v>
      </c>
      <c r="CI177" s="153">
        <v>36.86</v>
      </c>
      <c r="CJ177" s="152">
        <v>38.200000000000003</v>
      </c>
      <c r="CK177" s="153">
        <v>38.42</v>
      </c>
      <c r="CL177" s="151">
        <v>38.869999999999997</v>
      </c>
      <c r="CM177" s="153">
        <v>39.39</v>
      </c>
      <c r="CN177" s="151">
        <v>40.380000000000003</v>
      </c>
      <c r="CO177" s="152">
        <v>40.11</v>
      </c>
      <c r="CP177" s="153">
        <v>41.8</v>
      </c>
      <c r="CQ177" s="153">
        <v>43.97</v>
      </c>
      <c r="CR177" s="153">
        <v>46.48</v>
      </c>
      <c r="CS177" s="153">
        <v>49.23</v>
      </c>
      <c r="CT177" s="151">
        <v>50.08</v>
      </c>
      <c r="CU177" s="153">
        <v>51.73</v>
      </c>
      <c r="CV177" s="153">
        <v>50.9</v>
      </c>
      <c r="CW177" s="151">
        <v>49.85</v>
      </c>
      <c r="CX177" s="151">
        <v>46.9</v>
      </c>
      <c r="CY177" s="151">
        <v>30.55</v>
      </c>
      <c r="CZ177" s="152">
        <v>34.880000000000003</v>
      </c>
      <c r="DA177" s="153">
        <v>36.86</v>
      </c>
      <c r="DB177" s="153">
        <v>38.82</v>
      </c>
      <c r="DC177" s="153">
        <v>39.33</v>
      </c>
      <c r="DD177" s="151">
        <v>39.130000000000003</v>
      </c>
      <c r="DE177" s="153">
        <v>39.06</v>
      </c>
      <c r="DF177" s="151">
        <v>40.06</v>
      </c>
      <c r="DG177" s="152">
        <v>39.58</v>
      </c>
      <c r="DH177" s="153">
        <v>41.25</v>
      </c>
      <c r="DI177" s="153">
        <v>43.1</v>
      </c>
      <c r="DJ177" s="153">
        <v>46.28</v>
      </c>
      <c r="DK177" s="153">
        <v>49.2</v>
      </c>
      <c r="DL177" s="151">
        <v>51.41</v>
      </c>
      <c r="DM177" s="153">
        <v>51.48</v>
      </c>
      <c r="DN177" s="153">
        <v>50.34</v>
      </c>
      <c r="DO177" s="151">
        <v>49.95</v>
      </c>
      <c r="DP177" s="151">
        <v>46.86</v>
      </c>
      <c r="DQ177" s="151">
        <v>0</v>
      </c>
      <c r="DR177" s="153">
        <v>1</v>
      </c>
      <c r="DS177" s="153">
        <v>4</v>
      </c>
      <c r="DT177" s="153">
        <v>7</v>
      </c>
      <c r="DU177" s="153">
        <v>5</v>
      </c>
      <c r="DV177" s="153">
        <v>2</v>
      </c>
      <c r="DW177" s="153">
        <v>-1</v>
      </c>
      <c r="DX177" s="153">
        <v>-5</v>
      </c>
      <c r="DY177" s="153">
        <v>-8</v>
      </c>
      <c r="DZ177" s="153">
        <v>-10</v>
      </c>
      <c r="EA177" s="153">
        <v>-14</v>
      </c>
      <c r="EB177" s="153">
        <v>-14</v>
      </c>
      <c r="EC177" s="153">
        <v>-8</v>
      </c>
      <c r="ED177" s="153">
        <v>-5</v>
      </c>
      <c r="EE177" s="153">
        <v>0</v>
      </c>
      <c r="EF177" s="153">
        <v>0</v>
      </c>
      <c r="EG177" s="153">
        <v>3</v>
      </c>
      <c r="EH177" s="153">
        <v>4</v>
      </c>
      <c r="EJ177" s="129">
        <f t="shared" si="35"/>
        <v>-0.12000000000000011</v>
      </c>
      <c r="EK177" s="129">
        <f t="shared" si="36"/>
        <v>0.32999999999999963</v>
      </c>
      <c r="EL177" s="129">
        <f t="shared" si="37"/>
        <v>1.9</v>
      </c>
      <c r="EM177" s="129">
        <f t="shared" si="38"/>
        <v>2.5300000000000002</v>
      </c>
      <c r="EN177" s="129">
        <f t="shared" si="39"/>
        <v>2.7299999999999995</v>
      </c>
      <c r="EO177" s="129">
        <f t="shared" si="40"/>
        <v>1.81</v>
      </c>
      <c r="EP177" s="129">
        <f t="shared" si="41"/>
        <v>0.66000000000000014</v>
      </c>
      <c r="EQ177" s="129">
        <f t="shared" si="42"/>
        <v>0.57000000000000028</v>
      </c>
      <c r="ER177" s="129">
        <f t="shared" si="43"/>
        <v>0.71</v>
      </c>
      <c r="ES177" s="129">
        <f t="shared" si="44"/>
        <v>0.85000000000000053</v>
      </c>
      <c r="ET177" s="129">
        <f t="shared" si="45"/>
        <v>0.17999999999999972</v>
      </c>
      <c r="EU177" s="129">
        <f t="shared" si="46"/>
        <v>2.17</v>
      </c>
      <c r="EV177" s="129">
        <f t="shared" si="47"/>
        <v>-0.22999999999999954</v>
      </c>
      <c r="EW177" s="129">
        <f t="shared" si="48"/>
        <v>-0.45999999999999996</v>
      </c>
      <c r="EX177" s="129">
        <f t="shared" si="49"/>
        <v>-0.80999999999999961</v>
      </c>
      <c r="EY177" s="129">
        <f t="shared" si="50"/>
        <v>-0.32000000000000117</v>
      </c>
      <c r="EZ177" s="129">
        <f t="shared" si="51"/>
        <v>-0.38000000000000078</v>
      </c>
      <c r="FA177" s="142" t="s">
        <v>15</v>
      </c>
      <c r="FB177" s="142">
        <v>40</v>
      </c>
      <c r="FC177" s="137">
        <v>30</v>
      </c>
      <c r="FD177" s="137">
        <v>28</v>
      </c>
    </row>
    <row r="178" spans="1:160" s="154" customFormat="1" ht="14">
      <c r="A178" s="137" t="s">
        <v>670</v>
      </c>
      <c r="B178" s="137" t="s">
        <v>1666</v>
      </c>
      <c r="C178" s="137">
        <v>24</v>
      </c>
      <c r="D178" s="137">
        <v>7</v>
      </c>
      <c r="E178" s="137">
        <v>51287090</v>
      </c>
      <c r="F178" s="137" t="s">
        <v>91</v>
      </c>
      <c r="G178" s="138" t="s">
        <v>679</v>
      </c>
      <c r="H178" s="155" t="s">
        <v>95</v>
      </c>
      <c r="I178" s="138">
        <v>-2</v>
      </c>
      <c r="J178" s="137">
        <v>160</v>
      </c>
      <c r="K178" s="137">
        <v>52.6</v>
      </c>
      <c r="L178" s="137" t="s">
        <v>167</v>
      </c>
      <c r="M178" s="137"/>
      <c r="N178" s="137" t="s">
        <v>147</v>
      </c>
      <c r="O178" s="137" t="s">
        <v>231</v>
      </c>
      <c r="P178" s="140" t="s">
        <v>168</v>
      </c>
      <c r="Q178" s="140" t="s">
        <v>674</v>
      </c>
      <c r="R178" s="140"/>
      <c r="S178" s="140"/>
      <c r="T178" s="142" t="s">
        <v>17</v>
      </c>
      <c r="U178" s="142">
        <v>32</v>
      </c>
      <c r="V178" s="137">
        <v>28</v>
      </c>
      <c r="W178" s="137">
        <v>28</v>
      </c>
      <c r="X178" s="137" t="s">
        <v>675</v>
      </c>
      <c r="Y178" s="141"/>
      <c r="Z178" s="142" t="s">
        <v>676</v>
      </c>
      <c r="AA178" s="142">
        <v>53</v>
      </c>
      <c r="AB178" s="137">
        <v>39</v>
      </c>
      <c r="AC178" s="137">
        <v>29</v>
      </c>
      <c r="AD178" s="137"/>
      <c r="AE178" s="141" t="s">
        <v>242</v>
      </c>
      <c r="AF178" s="150"/>
      <c r="AG178" s="150"/>
      <c r="AH178" s="155"/>
      <c r="AI178" s="155"/>
      <c r="AJ178" s="155"/>
      <c r="AK178" s="159"/>
      <c r="AL178" s="137" t="s">
        <v>677</v>
      </c>
      <c r="AM178" s="137" t="s">
        <v>128</v>
      </c>
      <c r="AN178" s="137" t="s">
        <v>342</v>
      </c>
      <c r="AO178" s="137" t="s">
        <v>678</v>
      </c>
      <c r="AP178" s="137" t="s">
        <v>87</v>
      </c>
      <c r="AQ178" s="138" t="s">
        <v>131</v>
      </c>
      <c r="AR178" s="137" t="s">
        <v>89</v>
      </c>
      <c r="AS178" s="138" t="s">
        <v>131</v>
      </c>
      <c r="AT178" s="137" t="s">
        <v>93</v>
      </c>
      <c r="AU178" s="139" t="s">
        <v>679</v>
      </c>
      <c r="AV178" s="174">
        <v>2</v>
      </c>
      <c r="AW178" s="143">
        <v>3.61</v>
      </c>
      <c r="AX178" s="144">
        <v>2.72</v>
      </c>
      <c r="AY178" s="145">
        <v>2.44</v>
      </c>
      <c r="AZ178" s="144">
        <v>2.39</v>
      </c>
      <c r="BA178" s="145">
        <v>2.29</v>
      </c>
      <c r="BB178" s="143">
        <v>2.08</v>
      </c>
      <c r="BC178" s="145">
        <v>2.34</v>
      </c>
      <c r="BD178" s="143">
        <v>1.69</v>
      </c>
      <c r="BE178" s="144">
        <v>2.64</v>
      </c>
      <c r="BF178" s="145">
        <v>4.3499999999999996</v>
      </c>
      <c r="BG178" s="145">
        <v>3.56</v>
      </c>
      <c r="BH178" s="145">
        <v>4.3499999999999996</v>
      </c>
      <c r="BI178" s="145">
        <v>3.44</v>
      </c>
      <c r="BJ178" s="146">
        <v>4.7300000000000004</v>
      </c>
      <c r="BK178" s="147">
        <v>6.72</v>
      </c>
      <c r="BL178" s="147">
        <v>8.6300000000000008</v>
      </c>
      <c r="BM178" s="146">
        <v>14.32</v>
      </c>
      <c r="BN178" s="156"/>
      <c r="BO178" s="146">
        <v>3.78</v>
      </c>
      <c r="BP178" s="148">
        <v>2.84</v>
      </c>
      <c r="BQ178" s="149">
        <v>1.1100000000000001</v>
      </c>
      <c r="BR178" s="149">
        <v>0</v>
      </c>
      <c r="BS178" s="149">
        <v>2.5299999999999998</v>
      </c>
      <c r="BT178" s="150">
        <v>3</v>
      </c>
      <c r="BU178" s="149">
        <v>3.22</v>
      </c>
      <c r="BV178" s="150">
        <v>2.95</v>
      </c>
      <c r="BW178" s="148">
        <v>3.78</v>
      </c>
      <c r="BX178" s="149">
        <v>5.0599999999999996</v>
      </c>
      <c r="BY178" s="149">
        <v>4.78</v>
      </c>
      <c r="BZ178" s="147">
        <v>3.88</v>
      </c>
      <c r="CA178" s="147">
        <v>4.01</v>
      </c>
      <c r="CB178" s="146">
        <v>3.69</v>
      </c>
      <c r="CC178" s="147">
        <v>6.54</v>
      </c>
      <c r="CD178" s="147">
        <v>9.84</v>
      </c>
      <c r="CE178" s="146">
        <v>15.43</v>
      </c>
      <c r="CF178" s="156"/>
      <c r="CG178" s="151">
        <v>29.8</v>
      </c>
      <c r="CH178" s="152">
        <v>32.94</v>
      </c>
      <c r="CI178" s="153">
        <v>34.450000000000003</v>
      </c>
      <c r="CJ178" s="152">
        <v>39.33</v>
      </c>
      <c r="CK178" s="153">
        <v>38.36</v>
      </c>
      <c r="CL178" s="151">
        <v>39.119999999999997</v>
      </c>
      <c r="CM178" s="153">
        <v>39.21</v>
      </c>
      <c r="CN178" s="151">
        <v>42.68</v>
      </c>
      <c r="CO178" s="152">
        <v>41.42</v>
      </c>
      <c r="CP178" s="153">
        <v>41.14</v>
      </c>
      <c r="CQ178" s="153">
        <v>40.4</v>
      </c>
      <c r="CR178" s="153">
        <v>47.82</v>
      </c>
      <c r="CS178" s="153">
        <v>49.16</v>
      </c>
      <c r="CT178" s="151">
        <v>48.19</v>
      </c>
      <c r="CU178" s="153">
        <v>49.12</v>
      </c>
      <c r="CV178" s="153">
        <v>49.17</v>
      </c>
      <c r="CW178" s="151">
        <v>47.33</v>
      </c>
      <c r="CX178" s="157"/>
      <c r="CY178" s="151">
        <v>29.06</v>
      </c>
      <c r="CZ178" s="152">
        <v>31.9</v>
      </c>
      <c r="DA178" s="153">
        <v>34.97</v>
      </c>
      <c r="DB178" s="153">
        <v>39.33</v>
      </c>
      <c r="DC178" s="153">
        <v>38.86</v>
      </c>
      <c r="DD178" s="151">
        <v>39.799999999999997</v>
      </c>
      <c r="DE178" s="153">
        <v>40.229999999999997</v>
      </c>
      <c r="DF178" s="151">
        <v>41.91</v>
      </c>
      <c r="DG178" s="152">
        <v>42.65</v>
      </c>
      <c r="DH178" s="153">
        <v>41.79</v>
      </c>
      <c r="DI178" s="153">
        <v>40.46</v>
      </c>
      <c r="DJ178" s="153">
        <v>49.84</v>
      </c>
      <c r="DK178" s="153">
        <v>49.33</v>
      </c>
      <c r="DL178" s="151">
        <v>50.62</v>
      </c>
      <c r="DM178" s="153">
        <v>50.06</v>
      </c>
      <c r="DN178" s="153">
        <v>48.77</v>
      </c>
      <c r="DO178" s="151">
        <v>44.69</v>
      </c>
      <c r="DP178" s="157"/>
      <c r="DQ178" s="151">
        <v>7</v>
      </c>
      <c r="DR178" s="153">
        <v>6</v>
      </c>
      <c r="DS178" s="153">
        <v>4</v>
      </c>
      <c r="DT178" s="153">
        <v>4</v>
      </c>
      <c r="DU178" s="153">
        <v>-3</v>
      </c>
      <c r="DV178" s="153">
        <v>-18</v>
      </c>
      <c r="DW178" s="153">
        <v>-21</v>
      </c>
      <c r="DX178" s="153">
        <v>-28</v>
      </c>
      <c r="DY178" s="153">
        <v>-27</v>
      </c>
      <c r="DZ178" s="153">
        <v>-24</v>
      </c>
      <c r="EA178" s="153">
        <v>-20</v>
      </c>
      <c r="EB178" s="153">
        <v>-15</v>
      </c>
      <c r="EC178" s="153">
        <v>-13</v>
      </c>
      <c r="ED178" s="153">
        <v>-11</v>
      </c>
      <c r="EE178" s="153">
        <v>-6</v>
      </c>
      <c r="EF178" s="153">
        <v>-6</v>
      </c>
      <c r="EG178" s="153">
        <v>-5</v>
      </c>
      <c r="EH178" s="158"/>
      <c r="EJ178" s="129">
        <f t="shared" si="35"/>
        <v>-0.16999999999999993</v>
      </c>
      <c r="EK178" s="129">
        <f t="shared" si="36"/>
        <v>-0.11999999999999966</v>
      </c>
      <c r="EL178" s="129">
        <f t="shared" si="37"/>
        <v>1.3299999999999998</v>
      </c>
      <c r="EM178" s="129">
        <f t="shared" si="38"/>
        <v>2.39</v>
      </c>
      <c r="EN178" s="129">
        <f t="shared" si="39"/>
        <v>-0.23999999999999977</v>
      </c>
      <c r="EO178" s="129">
        <f t="shared" si="40"/>
        <v>-0.91999999999999993</v>
      </c>
      <c r="EP178" s="129">
        <f t="shared" si="41"/>
        <v>-0.88000000000000034</v>
      </c>
      <c r="EQ178" s="129">
        <f t="shared" si="42"/>
        <v>-1.2600000000000002</v>
      </c>
      <c r="ER178" s="129">
        <f t="shared" si="43"/>
        <v>-1.1399999999999997</v>
      </c>
      <c r="ES178" s="129">
        <f t="shared" si="44"/>
        <v>-0.71</v>
      </c>
      <c r="ET178" s="129">
        <f t="shared" si="45"/>
        <v>-1.2200000000000002</v>
      </c>
      <c r="EU178" s="129">
        <f t="shared" si="46"/>
        <v>0.46999999999999975</v>
      </c>
      <c r="EV178" s="129">
        <f t="shared" si="47"/>
        <v>-0.56999999999999984</v>
      </c>
      <c r="EW178" s="129">
        <f t="shared" si="48"/>
        <v>1.0400000000000005</v>
      </c>
      <c r="EX178" s="129">
        <f t="shared" si="49"/>
        <v>0.17999999999999972</v>
      </c>
      <c r="EY178" s="129">
        <f t="shared" si="50"/>
        <v>-1.2099999999999991</v>
      </c>
      <c r="EZ178" s="129">
        <f t="shared" si="51"/>
        <v>-1.1099999999999994</v>
      </c>
      <c r="FA178" s="142" t="s">
        <v>17</v>
      </c>
      <c r="FB178" s="142">
        <v>32</v>
      </c>
      <c r="FC178" s="137">
        <v>28</v>
      </c>
      <c r="FD178" s="137">
        <v>28</v>
      </c>
    </row>
    <row r="179" spans="1:160" s="154" customFormat="1" ht="14">
      <c r="A179" s="137" t="s">
        <v>721</v>
      </c>
      <c r="B179" s="137" t="s">
        <v>1666</v>
      </c>
      <c r="C179" s="137">
        <v>21</v>
      </c>
      <c r="D179" s="137">
        <v>4</v>
      </c>
      <c r="E179" s="137">
        <v>52370825</v>
      </c>
      <c r="F179" s="137" t="s">
        <v>91</v>
      </c>
      <c r="G179" s="138" t="s">
        <v>725</v>
      </c>
      <c r="H179" s="155" t="s">
        <v>95</v>
      </c>
      <c r="I179" s="138">
        <v>0</v>
      </c>
      <c r="J179" s="137">
        <v>151.69999999999999</v>
      </c>
      <c r="K179" s="137">
        <v>53.45</v>
      </c>
      <c r="L179" s="137" t="s">
        <v>167</v>
      </c>
      <c r="M179" s="137"/>
      <c r="N179" s="137" t="s">
        <v>79</v>
      </c>
      <c r="O179" s="137" t="s">
        <v>255</v>
      </c>
      <c r="P179" s="140"/>
      <c r="Q179" s="140"/>
      <c r="R179" s="140"/>
      <c r="S179" s="140"/>
      <c r="T179" s="142" t="s">
        <v>6</v>
      </c>
      <c r="U179" s="142">
        <v>31</v>
      </c>
      <c r="V179" s="137">
        <v>30</v>
      </c>
      <c r="W179" s="137">
        <v>28</v>
      </c>
      <c r="X179" s="137" t="s">
        <v>280</v>
      </c>
      <c r="Y179" s="141"/>
      <c r="Z179" s="142" t="s">
        <v>137</v>
      </c>
      <c r="AA179" s="142">
        <v>65</v>
      </c>
      <c r="AB179" s="137">
        <v>49</v>
      </c>
      <c r="AC179" s="137">
        <v>54</v>
      </c>
      <c r="AD179" s="137"/>
      <c r="AE179" s="141" t="s">
        <v>209</v>
      </c>
      <c r="AF179" s="150" t="s">
        <v>116</v>
      </c>
      <c r="AG179" s="150">
        <v>42</v>
      </c>
      <c r="AH179" s="155">
        <v>35</v>
      </c>
      <c r="AI179" s="155">
        <v>20</v>
      </c>
      <c r="AJ179" s="155"/>
      <c r="AK179" s="159" t="s">
        <v>197</v>
      </c>
      <c r="AL179" s="137" t="s">
        <v>341</v>
      </c>
      <c r="AM179" s="137" t="s">
        <v>323</v>
      </c>
      <c r="AN179" s="137" t="s">
        <v>281</v>
      </c>
      <c r="AO179" s="137" t="s">
        <v>106</v>
      </c>
      <c r="AP179" s="137" t="s">
        <v>87</v>
      </c>
      <c r="AQ179" s="138" t="s">
        <v>131</v>
      </c>
      <c r="AR179" s="137" t="s">
        <v>89</v>
      </c>
      <c r="AS179" s="138" t="s">
        <v>197</v>
      </c>
      <c r="AT179" s="137" t="s">
        <v>93</v>
      </c>
      <c r="AU179" s="139" t="s">
        <v>726</v>
      </c>
      <c r="AV179" s="174">
        <v>2</v>
      </c>
      <c r="AW179" s="143">
        <v>4.93</v>
      </c>
      <c r="AX179" s="144">
        <v>2.5</v>
      </c>
      <c r="AY179" s="145">
        <v>2.2000000000000002</v>
      </c>
      <c r="AZ179" s="144">
        <v>2.5299999999999998</v>
      </c>
      <c r="BA179" s="145">
        <v>0.82</v>
      </c>
      <c r="BB179" s="143">
        <v>0</v>
      </c>
      <c r="BC179" s="145">
        <v>0</v>
      </c>
      <c r="BD179" s="143">
        <v>0</v>
      </c>
      <c r="BE179" s="144">
        <v>1.77</v>
      </c>
      <c r="BF179" s="145">
        <v>3.81</v>
      </c>
      <c r="BG179" s="145">
        <v>5.97</v>
      </c>
      <c r="BH179" s="145">
        <v>6.99</v>
      </c>
      <c r="BI179" s="145">
        <v>4.12</v>
      </c>
      <c r="BJ179" s="146">
        <v>2.76</v>
      </c>
      <c r="BK179" s="147">
        <v>4.04</v>
      </c>
      <c r="BL179" s="147">
        <v>6.69</v>
      </c>
      <c r="BM179" s="146">
        <v>11</v>
      </c>
      <c r="BN179" s="146">
        <v>14.2</v>
      </c>
      <c r="BO179" s="146">
        <v>4.3499999999999996</v>
      </c>
      <c r="BP179" s="148">
        <v>3.11</v>
      </c>
      <c r="BQ179" s="149">
        <v>0</v>
      </c>
      <c r="BR179" s="149">
        <v>1.42</v>
      </c>
      <c r="BS179" s="149">
        <v>2.14</v>
      </c>
      <c r="BT179" s="150">
        <v>2.89</v>
      </c>
      <c r="BU179" s="149">
        <v>4.07</v>
      </c>
      <c r="BV179" s="150">
        <v>3.02</v>
      </c>
      <c r="BW179" s="148">
        <v>3</v>
      </c>
      <c r="BX179" s="149">
        <v>3.9</v>
      </c>
      <c r="BY179" s="149">
        <v>5.19</v>
      </c>
      <c r="BZ179" s="149">
        <v>6.46</v>
      </c>
      <c r="CA179" s="147">
        <v>3.62</v>
      </c>
      <c r="CB179" s="146">
        <v>3.81</v>
      </c>
      <c r="CC179" s="147">
        <v>4.8</v>
      </c>
      <c r="CD179" s="147">
        <v>7.94</v>
      </c>
      <c r="CE179" s="146">
        <v>11.42</v>
      </c>
      <c r="CF179" s="146">
        <v>14.55</v>
      </c>
      <c r="CG179" s="151">
        <v>21.57</v>
      </c>
      <c r="CH179" s="152">
        <v>24.9</v>
      </c>
      <c r="CI179" s="153">
        <v>28.53</v>
      </c>
      <c r="CJ179" s="152">
        <v>29.24</v>
      </c>
      <c r="CK179" s="153">
        <v>28.96</v>
      </c>
      <c r="CL179" s="151">
        <v>29.51</v>
      </c>
      <c r="CM179" s="153">
        <v>29.14</v>
      </c>
      <c r="CN179" s="151">
        <v>31.71</v>
      </c>
      <c r="CO179" s="152">
        <v>29.67</v>
      </c>
      <c r="CP179" s="153">
        <v>30.86</v>
      </c>
      <c r="CQ179" s="153">
        <v>33.35</v>
      </c>
      <c r="CR179" s="153">
        <v>33.119999999999997</v>
      </c>
      <c r="CS179" s="153">
        <v>39.26</v>
      </c>
      <c r="CT179" s="151">
        <v>47.17</v>
      </c>
      <c r="CU179" s="153">
        <v>47.68</v>
      </c>
      <c r="CV179" s="153">
        <v>47.73</v>
      </c>
      <c r="CW179" s="151">
        <v>40.68</v>
      </c>
      <c r="CX179" s="151">
        <v>44</v>
      </c>
      <c r="CY179" s="151">
        <v>21.12</v>
      </c>
      <c r="CZ179" s="152">
        <v>25.91</v>
      </c>
      <c r="DA179" s="153">
        <v>29.71</v>
      </c>
      <c r="DB179" s="153">
        <v>31.03</v>
      </c>
      <c r="DC179" s="153">
        <v>31.06</v>
      </c>
      <c r="DD179" s="151">
        <v>29.44</v>
      </c>
      <c r="DE179" s="153">
        <v>29.41</v>
      </c>
      <c r="DF179" s="151">
        <v>30.56</v>
      </c>
      <c r="DG179" s="152">
        <v>29.28</v>
      </c>
      <c r="DH179" s="153">
        <v>30.55</v>
      </c>
      <c r="DI179" s="153">
        <v>30.82</v>
      </c>
      <c r="DJ179" s="153">
        <v>31.44</v>
      </c>
      <c r="DK179" s="153">
        <v>38.049999999999997</v>
      </c>
      <c r="DL179" s="151">
        <v>46.91</v>
      </c>
      <c r="DM179" s="153">
        <v>47.35</v>
      </c>
      <c r="DN179" s="153">
        <v>45.68</v>
      </c>
      <c r="DO179" s="151">
        <v>38.26</v>
      </c>
      <c r="DP179" s="151">
        <v>40.200000000000003</v>
      </c>
      <c r="DQ179" s="151">
        <v>7</v>
      </c>
      <c r="DR179" s="153">
        <v>7</v>
      </c>
      <c r="DS179" s="153">
        <v>7</v>
      </c>
      <c r="DT179" s="153">
        <v>-7</v>
      </c>
      <c r="DU179" s="153">
        <v>-16</v>
      </c>
      <c r="DV179" s="153">
        <v>-25</v>
      </c>
      <c r="DW179" s="153">
        <v>-23</v>
      </c>
      <c r="DX179" s="153">
        <v>-26</v>
      </c>
      <c r="DY179" s="153">
        <v>-24</v>
      </c>
      <c r="DZ179" s="153">
        <v>-14</v>
      </c>
      <c r="EA179" s="153">
        <v>-5</v>
      </c>
      <c r="EB179" s="153">
        <v>2</v>
      </c>
      <c r="EC179" s="153">
        <v>10</v>
      </c>
      <c r="ED179" s="153">
        <v>11</v>
      </c>
      <c r="EE179" s="153">
        <v>6</v>
      </c>
      <c r="EF179" s="153">
        <v>2</v>
      </c>
      <c r="EG179" s="153">
        <v>6</v>
      </c>
      <c r="EH179" s="153">
        <v>5</v>
      </c>
      <c r="EJ179" s="129">
        <f t="shared" si="35"/>
        <v>0.58000000000000007</v>
      </c>
      <c r="EK179" s="129">
        <f t="shared" si="36"/>
        <v>-0.60999999999999988</v>
      </c>
      <c r="EL179" s="129">
        <f t="shared" si="37"/>
        <v>2.2000000000000002</v>
      </c>
      <c r="EM179" s="129">
        <f t="shared" si="38"/>
        <v>1.1099999999999999</v>
      </c>
      <c r="EN179" s="129">
        <f t="shared" si="39"/>
        <v>-1.3200000000000003</v>
      </c>
      <c r="EO179" s="129">
        <f t="shared" si="40"/>
        <v>-2.89</v>
      </c>
      <c r="EP179" s="129">
        <f t="shared" si="41"/>
        <v>-4.07</v>
      </c>
      <c r="EQ179" s="129">
        <f t="shared" si="42"/>
        <v>-3.02</v>
      </c>
      <c r="ER179" s="129">
        <f t="shared" si="43"/>
        <v>-1.23</v>
      </c>
      <c r="ES179" s="129">
        <f t="shared" si="44"/>
        <v>-8.9999999999999858E-2</v>
      </c>
      <c r="ET179" s="129">
        <f t="shared" si="45"/>
        <v>0.77999999999999936</v>
      </c>
      <c r="EU179" s="129">
        <f t="shared" si="46"/>
        <v>0.53000000000000025</v>
      </c>
      <c r="EV179" s="129">
        <f t="shared" si="47"/>
        <v>0.5</v>
      </c>
      <c r="EW179" s="129">
        <f t="shared" si="48"/>
        <v>-1.0500000000000003</v>
      </c>
      <c r="EX179" s="129">
        <f t="shared" si="49"/>
        <v>-0.75999999999999979</v>
      </c>
      <c r="EY179" s="129">
        <f t="shared" si="50"/>
        <v>-1.25</v>
      </c>
      <c r="EZ179" s="129">
        <f t="shared" si="51"/>
        <v>-0.41999999999999993</v>
      </c>
      <c r="FA179" s="142" t="s">
        <v>6</v>
      </c>
      <c r="FB179" s="142">
        <v>31</v>
      </c>
      <c r="FC179" s="137">
        <v>30</v>
      </c>
      <c r="FD179" s="137">
        <v>28</v>
      </c>
    </row>
    <row r="180" spans="1:160" s="154" customFormat="1" ht="14">
      <c r="A180" s="137" t="s">
        <v>1116</v>
      </c>
      <c r="B180" s="137" t="s">
        <v>1666</v>
      </c>
      <c r="C180" s="137">
        <v>14</v>
      </c>
      <c r="D180" s="137">
        <v>8</v>
      </c>
      <c r="E180" s="137">
        <v>54009181</v>
      </c>
      <c r="F180" s="137" t="s">
        <v>91</v>
      </c>
      <c r="G180" s="138" t="s">
        <v>1120</v>
      </c>
      <c r="H180" s="161" t="s">
        <v>95</v>
      </c>
      <c r="I180" s="138">
        <v>-4</v>
      </c>
      <c r="J180" s="137">
        <v>165.3</v>
      </c>
      <c r="K180" s="137">
        <v>62.8</v>
      </c>
      <c r="L180" s="137" t="s">
        <v>167</v>
      </c>
      <c r="M180" s="137"/>
      <c r="N180" s="137" t="s">
        <v>147</v>
      </c>
      <c r="O180" s="137" t="s">
        <v>215</v>
      </c>
      <c r="P180" s="140" t="s">
        <v>168</v>
      </c>
      <c r="Q180" s="140"/>
      <c r="R180" s="140"/>
      <c r="S180" s="140"/>
      <c r="T180" s="142" t="s">
        <v>6</v>
      </c>
      <c r="U180" s="142">
        <v>41</v>
      </c>
      <c r="V180" s="137">
        <v>33</v>
      </c>
      <c r="W180" s="137">
        <v>28</v>
      </c>
      <c r="X180" s="137" t="s">
        <v>1119</v>
      </c>
      <c r="Y180" s="141"/>
      <c r="Z180" s="142" t="s">
        <v>232</v>
      </c>
      <c r="AA180" s="142">
        <v>63</v>
      </c>
      <c r="AB180" s="137">
        <v>41</v>
      </c>
      <c r="AC180" s="137">
        <v>33</v>
      </c>
      <c r="AD180" s="137"/>
      <c r="AE180" s="141" t="s">
        <v>443</v>
      </c>
      <c r="AF180" s="150" t="s">
        <v>217</v>
      </c>
      <c r="AG180" s="150">
        <v>45</v>
      </c>
      <c r="AH180" s="155">
        <v>37</v>
      </c>
      <c r="AI180" s="155">
        <v>19</v>
      </c>
      <c r="AJ180" s="155"/>
      <c r="AK180" s="159" t="s">
        <v>197</v>
      </c>
      <c r="AL180" s="137" t="s">
        <v>250</v>
      </c>
      <c r="AM180" s="137" t="s">
        <v>323</v>
      </c>
      <c r="AN180" s="137" t="s">
        <v>257</v>
      </c>
      <c r="AO180" s="137" t="s">
        <v>151</v>
      </c>
      <c r="AP180" s="137" t="s">
        <v>87</v>
      </c>
      <c r="AQ180" s="138" t="s">
        <v>176</v>
      </c>
      <c r="AR180" s="137" t="s">
        <v>89</v>
      </c>
      <c r="AS180" s="138" t="s">
        <v>131</v>
      </c>
      <c r="AT180" s="137" t="s">
        <v>93</v>
      </c>
      <c r="AU180" s="139" t="s">
        <v>133</v>
      </c>
      <c r="AV180" s="174">
        <v>2</v>
      </c>
      <c r="AW180" s="143">
        <v>3.28</v>
      </c>
      <c r="AX180" s="144">
        <v>2.87</v>
      </c>
      <c r="AY180" s="145">
        <v>2.37</v>
      </c>
      <c r="AZ180" s="144">
        <v>2.62</v>
      </c>
      <c r="BA180" s="145">
        <v>1.74</v>
      </c>
      <c r="BB180" s="143">
        <v>1.3</v>
      </c>
      <c r="BC180" s="145">
        <v>0</v>
      </c>
      <c r="BD180" s="143">
        <v>0</v>
      </c>
      <c r="BE180" s="144">
        <v>1.66</v>
      </c>
      <c r="BF180" s="145">
        <v>2.29</v>
      </c>
      <c r="BG180" s="145">
        <v>3.68</v>
      </c>
      <c r="BH180" s="145">
        <v>3.83</v>
      </c>
      <c r="BI180" s="145">
        <v>3.87</v>
      </c>
      <c r="BJ180" s="146">
        <v>3.44</v>
      </c>
      <c r="BK180" s="147">
        <v>4.7300000000000004</v>
      </c>
      <c r="BL180" s="147">
        <v>6.73</v>
      </c>
      <c r="BM180" s="146">
        <v>11.12</v>
      </c>
      <c r="BN180" s="146">
        <v>15.35</v>
      </c>
      <c r="BO180" s="146">
        <v>3.63</v>
      </c>
      <c r="BP180" s="162">
        <v>1.94</v>
      </c>
      <c r="BQ180" s="147">
        <v>0</v>
      </c>
      <c r="BR180" s="147">
        <v>0</v>
      </c>
      <c r="BS180" s="147">
        <v>0.84</v>
      </c>
      <c r="BT180" s="146">
        <v>3.25</v>
      </c>
      <c r="BU180" s="147">
        <v>2.8</v>
      </c>
      <c r="BV180" s="146">
        <v>3.88</v>
      </c>
      <c r="BW180" s="162">
        <v>3.65</v>
      </c>
      <c r="BX180" s="147">
        <v>4.22</v>
      </c>
      <c r="BY180" s="147">
        <v>3.11</v>
      </c>
      <c r="BZ180" s="147">
        <v>3.34</v>
      </c>
      <c r="CA180" s="147">
        <v>3.13</v>
      </c>
      <c r="CB180" s="146">
        <v>3.93</v>
      </c>
      <c r="CC180" s="147">
        <v>5.32</v>
      </c>
      <c r="CD180" s="147">
        <v>6.93</v>
      </c>
      <c r="CE180" s="146">
        <v>10.28</v>
      </c>
      <c r="CF180" s="146">
        <v>14.14</v>
      </c>
      <c r="CG180" s="151">
        <v>26.98</v>
      </c>
      <c r="CH180" s="152">
        <v>31.62</v>
      </c>
      <c r="CI180" s="153">
        <v>34.42</v>
      </c>
      <c r="CJ180" s="152">
        <v>34.99</v>
      </c>
      <c r="CK180" s="153">
        <v>36.380000000000003</v>
      </c>
      <c r="CL180" s="151">
        <v>38.659999999999997</v>
      </c>
      <c r="CM180" s="153">
        <v>39.47</v>
      </c>
      <c r="CN180" s="151">
        <v>40.08</v>
      </c>
      <c r="CO180" s="152">
        <v>39.92</v>
      </c>
      <c r="CP180" s="153">
        <v>39.840000000000003</v>
      </c>
      <c r="CQ180" s="153">
        <v>40.049999999999997</v>
      </c>
      <c r="CR180" s="153">
        <v>42.9</v>
      </c>
      <c r="CS180" s="153">
        <v>44.87</v>
      </c>
      <c r="CT180" s="151">
        <v>48.21</v>
      </c>
      <c r="CU180" s="153">
        <v>48.41</v>
      </c>
      <c r="CV180" s="153">
        <v>43.78</v>
      </c>
      <c r="CW180" s="151">
        <v>42.42</v>
      </c>
      <c r="CX180" s="151">
        <v>37.49</v>
      </c>
      <c r="CY180" s="151">
        <v>26.39</v>
      </c>
      <c r="CZ180" s="152">
        <v>31.22</v>
      </c>
      <c r="DA180" s="153">
        <v>35.229999999999997</v>
      </c>
      <c r="DB180" s="153">
        <v>36.42</v>
      </c>
      <c r="DC180" s="153">
        <v>36.82</v>
      </c>
      <c r="DD180" s="151">
        <v>38.53</v>
      </c>
      <c r="DE180" s="153">
        <v>39.01</v>
      </c>
      <c r="DF180" s="151">
        <v>39.75</v>
      </c>
      <c r="DG180" s="152">
        <v>39.01</v>
      </c>
      <c r="DH180" s="153">
        <v>39.69</v>
      </c>
      <c r="DI180" s="153">
        <v>39.96</v>
      </c>
      <c r="DJ180" s="153">
        <v>42.62</v>
      </c>
      <c r="DK180" s="153">
        <v>45.11</v>
      </c>
      <c r="DL180" s="151">
        <v>48.68</v>
      </c>
      <c r="DM180" s="153">
        <v>49.2</v>
      </c>
      <c r="DN180" s="153">
        <v>44.19</v>
      </c>
      <c r="DO180" s="151">
        <v>42.35</v>
      </c>
      <c r="DP180" s="151">
        <v>36.04</v>
      </c>
      <c r="DQ180" s="151">
        <v>7</v>
      </c>
      <c r="DR180" s="153">
        <v>10</v>
      </c>
      <c r="DS180" s="153">
        <v>10</v>
      </c>
      <c r="DT180" s="153">
        <v>8</v>
      </c>
      <c r="DU180" s="153">
        <v>4</v>
      </c>
      <c r="DV180" s="153">
        <v>-4</v>
      </c>
      <c r="DW180" s="153">
        <v>-9</v>
      </c>
      <c r="DX180" s="153">
        <v>-8</v>
      </c>
      <c r="DY180" s="153">
        <v>-7</v>
      </c>
      <c r="DZ180" s="153">
        <v>-2</v>
      </c>
      <c r="EA180" s="153">
        <v>5</v>
      </c>
      <c r="EB180" s="153">
        <v>7</v>
      </c>
      <c r="EC180" s="153">
        <v>12</v>
      </c>
      <c r="ED180" s="153">
        <v>18</v>
      </c>
      <c r="EE180" s="153">
        <v>16</v>
      </c>
      <c r="EF180" s="153">
        <v>13</v>
      </c>
      <c r="EG180" s="153">
        <v>6</v>
      </c>
      <c r="EH180" s="153">
        <v>6</v>
      </c>
      <c r="EJ180" s="129">
        <f t="shared" si="35"/>
        <v>-0.35000000000000009</v>
      </c>
      <c r="EK180" s="129">
        <f t="shared" si="36"/>
        <v>0.93000000000000016</v>
      </c>
      <c r="EL180" s="129">
        <f t="shared" si="37"/>
        <v>2.37</v>
      </c>
      <c r="EM180" s="129">
        <f t="shared" si="38"/>
        <v>2.62</v>
      </c>
      <c r="EN180" s="129">
        <f t="shared" si="39"/>
        <v>0.9</v>
      </c>
      <c r="EO180" s="129">
        <f t="shared" si="40"/>
        <v>-1.95</v>
      </c>
      <c r="EP180" s="129">
        <f t="shared" si="41"/>
        <v>-2.8</v>
      </c>
      <c r="EQ180" s="129">
        <f t="shared" si="42"/>
        <v>-3.88</v>
      </c>
      <c r="ER180" s="129">
        <f t="shared" si="43"/>
        <v>-1.99</v>
      </c>
      <c r="ES180" s="129">
        <f t="shared" si="44"/>
        <v>-1.9299999999999997</v>
      </c>
      <c r="ET180" s="129">
        <f t="shared" si="45"/>
        <v>0.57000000000000028</v>
      </c>
      <c r="EU180" s="129">
        <f t="shared" si="46"/>
        <v>0.49000000000000021</v>
      </c>
      <c r="EV180" s="129">
        <f t="shared" si="47"/>
        <v>0.74000000000000021</v>
      </c>
      <c r="EW180" s="129">
        <f t="shared" si="48"/>
        <v>-0.49000000000000021</v>
      </c>
      <c r="EX180" s="129">
        <f t="shared" si="49"/>
        <v>-0.58999999999999986</v>
      </c>
      <c r="EY180" s="129">
        <f t="shared" si="50"/>
        <v>-0.19999999999999929</v>
      </c>
      <c r="EZ180" s="129">
        <f t="shared" si="51"/>
        <v>0.83999999999999986</v>
      </c>
      <c r="FA180" s="142" t="s">
        <v>6</v>
      </c>
      <c r="FB180" s="142">
        <v>41</v>
      </c>
      <c r="FC180" s="137">
        <v>33</v>
      </c>
      <c r="FD180" s="137">
        <v>28</v>
      </c>
    </row>
    <row r="181" spans="1:160" s="154" customFormat="1" ht="14">
      <c r="A181" s="137" t="s">
        <v>628</v>
      </c>
      <c r="B181" s="137" t="s">
        <v>1667</v>
      </c>
      <c r="C181" s="137">
        <v>14</v>
      </c>
      <c r="D181" s="137">
        <v>6</v>
      </c>
      <c r="E181" s="137">
        <v>52322484</v>
      </c>
      <c r="F181" s="137" t="s">
        <v>91</v>
      </c>
      <c r="G181" s="138" t="s">
        <v>632</v>
      </c>
      <c r="H181" s="155" t="s">
        <v>95</v>
      </c>
      <c r="I181" s="138">
        <v>-2</v>
      </c>
      <c r="J181" s="137">
        <v>177</v>
      </c>
      <c r="K181" s="137">
        <v>57.8</v>
      </c>
      <c r="L181" s="137" t="s">
        <v>167</v>
      </c>
      <c r="M181" s="137"/>
      <c r="N181" s="137" t="s">
        <v>147</v>
      </c>
      <c r="O181" s="137" t="s">
        <v>259</v>
      </c>
      <c r="P181" s="140"/>
      <c r="Q181" s="140"/>
      <c r="R181" s="140"/>
      <c r="S181" s="140"/>
      <c r="T181" s="142" t="s">
        <v>17</v>
      </c>
      <c r="U181" s="142">
        <v>37</v>
      </c>
      <c r="V181" s="137">
        <v>32</v>
      </c>
      <c r="W181" s="137">
        <v>29</v>
      </c>
      <c r="X181" s="137" t="s">
        <v>121</v>
      </c>
      <c r="Y181" s="141"/>
      <c r="Z181" s="142" t="s">
        <v>318</v>
      </c>
      <c r="AA181" s="142">
        <v>55</v>
      </c>
      <c r="AB181" s="137">
        <v>39</v>
      </c>
      <c r="AC181" s="137">
        <v>32</v>
      </c>
      <c r="AD181" s="137"/>
      <c r="AE181" s="141" t="s">
        <v>242</v>
      </c>
      <c r="AF181" s="150" t="s">
        <v>261</v>
      </c>
      <c r="AG181" s="150">
        <v>22</v>
      </c>
      <c r="AH181" s="155">
        <v>12</v>
      </c>
      <c r="AI181" s="155">
        <v>6</v>
      </c>
      <c r="AJ181" s="155"/>
      <c r="AK181" s="159"/>
      <c r="AL181" s="137" t="s">
        <v>210</v>
      </c>
      <c r="AM181" s="137" t="s">
        <v>323</v>
      </c>
      <c r="AN181" s="137" t="s">
        <v>606</v>
      </c>
      <c r="AO181" s="137" t="s">
        <v>151</v>
      </c>
      <c r="AP181" s="137" t="s">
        <v>87</v>
      </c>
      <c r="AQ181" s="138" t="s">
        <v>152</v>
      </c>
      <c r="AR181" s="137" t="s">
        <v>89</v>
      </c>
      <c r="AS181" s="138" t="s">
        <v>197</v>
      </c>
      <c r="AT181" s="137" t="s">
        <v>93</v>
      </c>
      <c r="AU181" s="139" t="s">
        <v>633</v>
      </c>
      <c r="AV181" s="174">
        <v>2</v>
      </c>
      <c r="AW181" s="143">
        <v>3.65</v>
      </c>
      <c r="AX181" s="144">
        <v>4.95</v>
      </c>
      <c r="AY181" s="145">
        <v>4.91</v>
      </c>
      <c r="AZ181" s="144">
        <v>4.91</v>
      </c>
      <c r="BA181" s="145">
        <v>4.01</v>
      </c>
      <c r="BB181" s="143">
        <v>4.43</v>
      </c>
      <c r="BC181" s="145">
        <v>3.39</v>
      </c>
      <c r="BD181" s="143">
        <v>3.8</v>
      </c>
      <c r="BE181" s="144">
        <v>3.93</v>
      </c>
      <c r="BF181" s="145">
        <v>3.89</v>
      </c>
      <c r="BG181" s="145">
        <v>5.34</v>
      </c>
      <c r="BH181" s="145">
        <v>9.9600000000000009</v>
      </c>
      <c r="BI181" s="145">
        <v>7.75</v>
      </c>
      <c r="BJ181" s="146">
        <v>7.35</v>
      </c>
      <c r="BK181" s="147">
        <v>9.07</v>
      </c>
      <c r="BL181" s="147">
        <v>11.79</v>
      </c>
      <c r="BM181" s="146">
        <v>17.510000000000002</v>
      </c>
      <c r="BN181" s="146">
        <v>22.85</v>
      </c>
      <c r="BO181" s="146">
        <v>3.96</v>
      </c>
      <c r="BP181" s="148">
        <v>4.21</v>
      </c>
      <c r="BQ181" s="149">
        <v>3.12</v>
      </c>
      <c r="BR181" s="149">
        <v>2.33</v>
      </c>
      <c r="BS181" s="149">
        <v>2.17</v>
      </c>
      <c r="BT181" s="150">
        <v>3.49</v>
      </c>
      <c r="BU181" s="149">
        <v>3.62</v>
      </c>
      <c r="BV181" s="150">
        <v>4.68</v>
      </c>
      <c r="BW181" s="148">
        <v>4.1100000000000003</v>
      </c>
      <c r="BX181" s="149">
        <v>4.7</v>
      </c>
      <c r="BY181" s="149">
        <v>5.8</v>
      </c>
      <c r="BZ181" s="149">
        <v>8.4</v>
      </c>
      <c r="CA181" s="147">
        <v>8.56</v>
      </c>
      <c r="CB181" s="146">
        <v>7.66</v>
      </c>
      <c r="CC181" s="147">
        <v>9.74</v>
      </c>
      <c r="CD181" s="147">
        <v>11.46</v>
      </c>
      <c r="CE181" s="146">
        <v>17.18</v>
      </c>
      <c r="CF181" s="146">
        <v>23.78</v>
      </c>
      <c r="CG181" s="151">
        <v>31.8</v>
      </c>
      <c r="CH181" s="152">
        <v>35.78</v>
      </c>
      <c r="CI181" s="153">
        <v>38.04</v>
      </c>
      <c r="CJ181" s="152">
        <v>42.09</v>
      </c>
      <c r="CK181" s="153">
        <v>42.39</v>
      </c>
      <c r="CL181" s="151">
        <v>44.27</v>
      </c>
      <c r="CM181" s="153">
        <v>48.24</v>
      </c>
      <c r="CN181" s="151">
        <v>47.93</v>
      </c>
      <c r="CO181" s="152">
        <v>46.57</v>
      </c>
      <c r="CP181" s="153">
        <v>46.57</v>
      </c>
      <c r="CQ181" s="153">
        <v>47.61</v>
      </c>
      <c r="CR181" s="153">
        <v>48.19</v>
      </c>
      <c r="CS181" s="153">
        <v>52.2</v>
      </c>
      <c r="CT181" s="151">
        <v>55.05</v>
      </c>
      <c r="CU181" s="153">
        <v>56.25</v>
      </c>
      <c r="CV181" s="153">
        <v>54.17</v>
      </c>
      <c r="CW181" s="151">
        <v>53.4</v>
      </c>
      <c r="CX181" s="151">
        <v>46.7</v>
      </c>
      <c r="CY181" s="151">
        <v>30.13</v>
      </c>
      <c r="CZ181" s="152">
        <v>34.76</v>
      </c>
      <c r="DA181" s="153">
        <v>38.57</v>
      </c>
      <c r="DB181" s="153">
        <v>42.24</v>
      </c>
      <c r="DC181" s="153">
        <v>43.92</v>
      </c>
      <c r="DD181" s="151">
        <v>44.5</v>
      </c>
      <c r="DE181" s="153">
        <v>48.39</v>
      </c>
      <c r="DF181" s="151">
        <v>49.57</v>
      </c>
      <c r="DG181" s="152">
        <v>46.63</v>
      </c>
      <c r="DH181" s="153">
        <v>46.07</v>
      </c>
      <c r="DI181" s="153">
        <v>47.92</v>
      </c>
      <c r="DJ181" s="153">
        <v>48.81</v>
      </c>
      <c r="DK181" s="153">
        <v>52.79</v>
      </c>
      <c r="DL181" s="151">
        <v>55.64</v>
      </c>
      <c r="DM181" s="153">
        <v>56.15</v>
      </c>
      <c r="DN181" s="153">
        <v>53.73</v>
      </c>
      <c r="DO181" s="151">
        <v>53.4</v>
      </c>
      <c r="DP181" s="151">
        <v>45.82</v>
      </c>
      <c r="DQ181" s="151">
        <v>6</v>
      </c>
      <c r="DR181" s="153">
        <v>6</v>
      </c>
      <c r="DS181" s="153">
        <v>8</v>
      </c>
      <c r="DT181" s="153">
        <v>2</v>
      </c>
      <c r="DU181" s="153">
        <v>0</v>
      </c>
      <c r="DV181" s="153">
        <v>-7</v>
      </c>
      <c r="DW181" s="153">
        <v>-16</v>
      </c>
      <c r="DX181" s="153">
        <v>-21</v>
      </c>
      <c r="DY181" s="153">
        <v>-23</v>
      </c>
      <c r="DZ181" s="153">
        <v>-20</v>
      </c>
      <c r="EA181" s="153">
        <v>-16</v>
      </c>
      <c r="EB181" s="153">
        <v>-11</v>
      </c>
      <c r="EC181" s="153">
        <v>-8</v>
      </c>
      <c r="ED181" s="153">
        <v>-8</v>
      </c>
      <c r="EE181" s="153">
        <v>-4</v>
      </c>
      <c r="EF181" s="153">
        <v>-3</v>
      </c>
      <c r="EG181" s="153">
        <v>-2</v>
      </c>
      <c r="EH181" s="153">
        <v>-2</v>
      </c>
      <c r="EJ181" s="129">
        <f t="shared" si="35"/>
        <v>-0.31000000000000005</v>
      </c>
      <c r="EK181" s="129">
        <f t="shared" si="36"/>
        <v>0.74000000000000021</v>
      </c>
      <c r="EL181" s="129">
        <f t="shared" si="37"/>
        <v>1.79</v>
      </c>
      <c r="EM181" s="129">
        <f t="shared" si="38"/>
        <v>2.58</v>
      </c>
      <c r="EN181" s="129">
        <f t="shared" si="39"/>
        <v>1.8399999999999999</v>
      </c>
      <c r="EO181" s="129">
        <f t="shared" si="40"/>
        <v>0.9399999999999995</v>
      </c>
      <c r="EP181" s="129">
        <f t="shared" si="41"/>
        <v>-0.22999999999999998</v>
      </c>
      <c r="EQ181" s="129">
        <f t="shared" si="42"/>
        <v>-0.87999999999999989</v>
      </c>
      <c r="ER181" s="129">
        <f t="shared" si="43"/>
        <v>-0.18000000000000016</v>
      </c>
      <c r="ES181" s="129">
        <f t="shared" si="44"/>
        <v>-0.81</v>
      </c>
      <c r="ET181" s="129">
        <f t="shared" si="45"/>
        <v>-0.45999999999999996</v>
      </c>
      <c r="EU181" s="129">
        <f t="shared" si="46"/>
        <v>1.5600000000000005</v>
      </c>
      <c r="EV181" s="129">
        <f t="shared" si="47"/>
        <v>-0.8100000000000005</v>
      </c>
      <c r="EW181" s="129">
        <f t="shared" si="48"/>
        <v>-0.3100000000000005</v>
      </c>
      <c r="EX181" s="129">
        <f t="shared" si="49"/>
        <v>-0.66999999999999993</v>
      </c>
      <c r="EY181" s="129">
        <f t="shared" si="50"/>
        <v>0.32999999999999829</v>
      </c>
      <c r="EZ181" s="129">
        <f t="shared" si="51"/>
        <v>0.33000000000000185</v>
      </c>
      <c r="FA181" s="142" t="s">
        <v>17</v>
      </c>
      <c r="FB181" s="142">
        <v>37</v>
      </c>
      <c r="FC181" s="137">
        <v>32</v>
      </c>
      <c r="FD181" s="137">
        <v>29</v>
      </c>
    </row>
    <row r="182" spans="1:160" s="154" customFormat="1" ht="14">
      <c r="A182" s="137" t="s">
        <v>1025</v>
      </c>
      <c r="B182" s="137" t="s">
        <v>1666</v>
      </c>
      <c r="C182" s="137">
        <v>18</v>
      </c>
      <c r="D182" s="137">
        <v>7</v>
      </c>
      <c r="E182" s="137">
        <v>40783536</v>
      </c>
      <c r="F182" s="137" t="s">
        <v>91</v>
      </c>
      <c r="G182" s="138" t="s">
        <v>862</v>
      </c>
      <c r="H182" s="139"/>
      <c r="I182" s="138"/>
      <c r="J182" s="137">
        <v>173</v>
      </c>
      <c r="K182" s="137">
        <v>49</v>
      </c>
      <c r="L182" s="137" t="s">
        <v>167</v>
      </c>
      <c r="M182" s="137"/>
      <c r="N182" s="137" t="s">
        <v>147</v>
      </c>
      <c r="O182" s="137" t="s">
        <v>148</v>
      </c>
      <c r="P182" s="140"/>
      <c r="Q182" s="140"/>
      <c r="R182" s="140"/>
      <c r="S182" s="140"/>
      <c r="T182" s="137" t="s">
        <v>6</v>
      </c>
      <c r="U182" s="137">
        <v>35</v>
      </c>
      <c r="V182" s="137">
        <v>32</v>
      </c>
      <c r="W182" s="137">
        <v>29</v>
      </c>
      <c r="X182" s="137" t="s">
        <v>280</v>
      </c>
      <c r="Y182" s="137"/>
      <c r="Z182" s="142" t="s">
        <v>232</v>
      </c>
      <c r="AA182" s="142">
        <v>60</v>
      </c>
      <c r="AB182" s="137">
        <v>56</v>
      </c>
      <c r="AC182" s="137">
        <v>35</v>
      </c>
      <c r="AD182" s="137"/>
      <c r="AE182" s="141" t="s">
        <v>443</v>
      </c>
      <c r="AF182" s="142" t="s">
        <v>217</v>
      </c>
      <c r="AG182" s="142">
        <v>22</v>
      </c>
      <c r="AH182" s="137">
        <v>16</v>
      </c>
      <c r="AI182" s="137">
        <v>3</v>
      </c>
      <c r="AJ182" s="137"/>
      <c r="AK182" s="141"/>
      <c r="AL182" s="137" t="s">
        <v>869</v>
      </c>
      <c r="AM182" s="137" t="s">
        <v>1029</v>
      </c>
      <c r="AN182" s="137" t="s">
        <v>140</v>
      </c>
      <c r="AO182" s="137" t="s">
        <v>513</v>
      </c>
      <c r="AP182" s="137" t="s">
        <v>87</v>
      </c>
      <c r="AQ182" s="138"/>
      <c r="AR182" s="137" t="s">
        <v>89</v>
      </c>
      <c r="AS182" s="138"/>
      <c r="AT182" s="137" t="s">
        <v>93</v>
      </c>
      <c r="AU182" s="139" t="s">
        <v>1030</v>
      </c>
      <c r="AV182" s="174">
        <v>2</v>
      </c>
      <c r="AW182" s="143">
        <v>4.4800000000000004</v>
      </c>
      <c r="AX182" s="144">
        <v>3.98</v>
      </c>
      <c r="AY182" s="145">
        <v>2.98</v>
      </c>
      <c r="AZ182" s="144">
        <v>1.93</v>
      </c>
      <c r="BA182" s="145">
        <v>1.42</v>
      </c>
      <c r="BB182" s="143">
        <v>0.88</v>
      </c>
      <c r="BC182" s="145">
        <v>0.45</v>
      </c>
      <c r="BD182" s="143">
        <v>1.27</v>
      </c>
      <c r="BE182" s="144">
        <v>2.9</v>
      </c>
      <c r="BF182" s="145">
        <v>5.09</v>
      </c>
      <c r="BG182" s="145">
        <v>4.97</v>
      </c>
      <c r="BH182" s="145">
        <v>5.91</v>
      </c>
      <c r="BI182" s="145">
        <v>3.86</v>
      </c>
      <c r="BJ182" s="146">
        <v>3.64</v>
      </c>
      <c r="BK182" s="147">
        <v>6.13</v>
      </c>
      <c r="BL182" s="147">
        <v>8.64</v>
      </c>
      <c r="BM182" s="146">
        <v>12.16</v>
      </c>
      <c r="BN182" s="146">
        <v>19.68</v>
      </c>
      <c r="BO182" s="146">
        <v>4.58</v>
      </c>
      <c r="BP182" s="148">
        <v>2.66</v>
      </c>
      <c r="BQ182" s="149">
        <v>0</v>
      </c>
      <c r="BR182" s="149">
        <v>0.8</v>
      </c>
      <c r="BS182" s="149">
        <v>1.51</v>
      </c>
      <c r="BT182" s="150">
        <v>2.3199999999999998</v>
      </c>
      <c r="BU182" s="149">
        <v>2.68</v>
      </c>
      <c r="BV182" s="150">
        <v>2.59</v>
      </c>
      <c r="BW182" s="148">
        <v>2.74</v>
      </c>
      <c r="BX182" s="149">
        <v>3.68</v>
      </c>
      <c r="BY182" s="149">
        <v>5.15</v>
      </c>
      <c r="BZ182" s="149">
        <v>6.82</v>
      </c>
      <c r="CA182" s="147">
        <v>4.5999999999999996</v>
      </c>
      <c r="CB182" s="146">
        <v>4.51</v>
      </c>
      <c r="CC182" s="147">
        <v>7.74</v>
      </c>
      <c r="CD182" s="147">
        <v>9.2100000000000009</v>
      </c>
      <c r="CE182" s="146">
        <v>13.74</v>
      </c>
      <c r="CF182" s="146">
        <v>21.38</v>
      </c>
      <c r="CG182" s="151">
        <v>26.45</v>
      </c>
      <c r="CH182" s="152">
        <v>32.979999999999997</v>
      </c>
      <c r="CI182" s="153">
        <v>34.19</v>
      </c>
      <c r="CJ182" s="152">
        <v>35.549999999999997</v>
      </c>
      <c r="CK182" s="153">
        <v>35.01</v>
      </c>
      <c r="CL182" s="151">
        <v>35.74</v>
      </c>
      <c r="CM182" s="153">
        <v>37.71</v>
      </c>
      <c r="CN182" s="151">
        <v>37.049999999999997</v>
      </c>
      <c r="CO182" s="152">
        <v>39.56</v>
      </c>
      <c r="CP182" s="153">
        <v>40.54</v>
      </c>
      <c r="CQ182" s="153">
        <v>42.13</v>
      </c>
      <c r="CR182" s="153">
        <v>43.33</v>
      </c>
      <c r="CS182" s="153">
        <v>45.8</v>
      </c>
      <c r="CT182" s="151">
        <v>45.02</v>
      </c>
      <c r="CU182" s="153">
        <v>47.89</v>
      </c>
      <c r="CV182" s="153">
        <v>47.19</v>
      </c>
      <c r="CW182" s="151">
        <v>46.71</v>
      </c>
      <c r="CX182" s="151">
        <v>44.61</v>
      </c>
      <c r="CY182" s="151">
        <v>26.65</v>
      </c>
      <c r="CZ182" s="152">
        <v>33.130000000000003</v>
      </c>
      <c r="DA182" s="153">
        <v>34.54</v>
      </c>
      <c r="DB182" s="153">
        <v>36.26</v>
      </c>
      <c r="DC182" s="153">
        <v>35.520000000000003</v>
      </c>
      <c r="DD182" s="151">
        <v>35.44</v>
      </c>
      <c r="DE182" s="153">
        <v>37.04</v>
      </c>
      <c r="DF182" s="151">
        <v>37.96</v>
      </c>
      <c r="DG182" s="152">
        <v>39.369999999999997</v>
      </c>
      <c r="DH182" s="153">
        <v>40.5</v>
      </c>
      <c r="DI182" s="153">
        <v>42.41</v>
      </c>
      <c r="DJ182" s="153">
        <v>43.77</v>
      </c>
      <c r="DK182" s="153">
        <v>45.49</v>
      </c>
      <c r="DL182" s="151">
        <v>46.29</v>
      </c>
      <c r="DM182" s="153">
        <v>48.11</v>
      </c>
      <c r="DN182" s="153">
        <v>48.11</v>
      </c>
      <c r="DO182" s="151">
        <v>46.68</v>
      </c>
      <c r="DP182" s="151">
        <v>44.72</v>
      </c>
      <c r="DQ182" s="151">
        <v>6</v>
      </c>
      <c r="DR182" s="153">
        <v>6</v>
      </c>
      <c r="DS182" s="153">
        <v>8</v>
      </c>
      <c r="DT182" s="153">
        <v>7</v>
      </c>
      <c r="DU182" s="153">
        <v>0</v>
      </c>
      <c r="DV182" s="153">
        <v>-7</v>
      </c>
      <c r="DW182" s="153">
        <v>-9</v>
      </c>
      <c r="DX182" s="153">
        <v>-13</v>
      </c>
      <c r="DY182" s="153">
        <v>-10</v>
      </c>
      <c r="DZ182" s="153">
        <v>-9</v>
      </c>
      <c r="EA182" s="153">
        <v>-6</v>
      </c>
      <c r="EB182" s="153">
        <v>-6</v>
      </c>
      <c r="EC182" s="153">
        <v>-3</v>
      </c>
      <c r="ED182" s="153">
        <v>-2</v>
      </c>
      <c r="EE182" s="153">
        <v>1</v>
      </c>
      <c r="EF182" s="153">
        <v>1</v>
      </c>
      <c r="EG182" s="153">
        <v>1</v>
      </c>
      <c r="EH182" s="153">
        <v>0</v>
      </c>
      <c r="EJ182" s="129">
        <f t="shared" si="35"/>
        <v>-9.9999999999999645E-2</v>
      </c>
      <c r="EK182" s="129">
        <f t="shared" si="36"/>
        <v>1.3199999999999998</v>
      </c>
      <c r="EL182" s="129">
        <f t="shared" si="37"/>
        <v>2.98</v>
      </c>
      <c r="EM182" s="129">
        <f t="shared" si="38"/>
        <v>1.1299999999999999</v>
      </c>
      <c r="EN182" s="129">
        <f t="shared" si="39"/>
        <v>-9.000000000000008E-2</v>
      </c>
      <c r="EO182" s="129">
        <f t="shared" si="40"/>
        <v>-1.44</v>
      </c>
      <c r="EP182" s="129">
        <f t="shared" si="41"/>
        <v>-2.23</v>
      </c>
      <c r="EQ182" s="129">
        <f t="shared" si="42"/>
        <v>-1.3199999999999998</v>
      </c>
      <c r="ER182" s="129">
        <f t="shared" si="43"/>
        <v>0.1599999999999997</v>
      </c>
      <c r="ES182" s="129">
        <f t="shared" si="44"/>
        <v>1.4099999999999997</v>
      </c>
      <c r="ET182" s="129">
        <f t="shared" si="45"/>
        <v>-0.1800000000000006</v>
      </c>
      <c r="EU182" s="129">
        <f t="shared" si="46"/>
        <v>-0.91000000000000014</v>
      </c>
      <c r="EV182" s="129">
        <f t="shared" si="47"/>
        <v>-0.73999999999999977</v>
      </c>
      <c r="EW182" s="129">
        <f t="shared" si="48"/>
        <v>-0.86999999999999966</v>
      </c>
      <c r="EX182" s="129">
        <f t="shared" si="49"/>
        <v>-1.6100000000000003</v>
      </c>
      <c r="EY182" s="129">
        <f t="shared" si="50"/>
        <v>-0.57000000000000028</v>
      </c>
      <c r="EZ182" s="129">
        <f t="shared" si="51"/>
        <v>-1.58</v>
      </c>
      <c r="FA182" s="137" t="s">
        <v>6</v>
      </c>
      <c r="FB182" s="137">
        <v>35</v>
      </c>
      <c r="FC182" s="137">
        <v>32</v>
      </c>
      <c r="FD182" s="137">
        <v>29</v>
      </c>
    </row>
    <row r="183" spans="1:160" s="154" customFormat="1" ht="14">
      <c r="A183" s="137" t="s">
        <v>892</v>
      </c>
      <c r="B183" s="137" t="s">
        <v>1666</v>
      </c>
      <c r="C183" s="137">
        <v>16</v>
      </c>
      <c r="D183" s="137">
        <v>7</v>
      </c>
      <c r="E183" s="137">
        <v>46863029</v>
      </c>
      <c r="F183" s="137" t="s">
        <v>91</v>
      </c>
      <c r="G183" s="138" t="s">
        <v>525</v>
      </c>
      <c r="H183" s="155" t="s">
        <v>95</v>
      </c>
      <c r="I183" s="138">
        <v>-7</v>
      </c>
      <c r="J183" s="137">
        <v>167.3</v>
      </c>
      <c r="K183" s="137">
        <v>55.4</v>
      </c>
      <c r="L183" s="137" t="s">
        <v>167</v>
      </c>
      <c r="M183" s="137"/>
      <c r="N183" s="137" t="s">
        <v>147</v>
      </c>
      <c r="O183" s="137" t="s">
        <v>148</v>
      </c>
      <c r="P183" s="140" t="s">
        <v>168</v>
      </c>
      <c r="Q183" s="140"/>
      <c r="R183" s="140"/>
      <c r="S183" s="140"/>
      <c r="T183" s="142" t="s">
        <v>13</v>
      </c>
      <c r="U183" s="142">
        <v>37</v>
      </c>
      <c r="V183" s="137">
        <v>29</v>
      </c>
      <c r="W183" s="137">
        <v>29</v>
      </c>
      <c r="X183" s="137" t="s">
        <v>280</v>
      </c>
      <c r="Y183" s="141" t="s">
        <v>487</v>
      </c>
      <c r="Z183" s="142" t="s">
        <v>159</v>
      </c>
      <c r="AA183" s="142">
        <v>53</v>
      </c>
      <c r="AB183" s="137">
        <v>33</v>
      </c>
      <c r="AC183" s="137">
        <v>31</v>
      </c>
      <c r="AD183" s="137"/>
      <c r="AE183" s="141" t="s">
        <v>90</v>
      </c>
      <c r="AF183" s="150" t="s">
        <v>160</v>
      </c>
      <c r="AG183" s="150">
        <v>21</v>
      </c>
      <c r="AH183" s="155">
        <v>13</v>
      </c>
      <c r="AI183" s="155">
        <v>9</v>
      </c>
      <c r="AJ183" s="155"/>
      <c r="AK183" s="159"/>
      <c r="AL183" s="137" t="s">
        <v>117</v>
      </c>
      <c r="AM183" s="137" t="s">
        <v>251</v>
      </c>
      <c r="AN183" s="137" t="s">
        <v>85</v>
      </c>
      <c r="AO183" s="137" t="s">
        <v>282</v>
      </c>
      <c r="AP183" s="137" t="s">
        <v>87</v>
      </c>
      <c r="AQ183" s="138"/>
      <c r="AR183" s="137" t="s">
        <v>89</v>
      </c>
      <c r="AS183" s="138"/>
      <c r="AT183" s="137" t="s">
        <v>93</v>
      </c>
      <c r="AU183" s="139" t="s">
        <v>343</v>
      </c>
      <c r="AV183" s="174">
        <v>2</v>
      </c>
      <c r="AW183" s="143">
        <v>3.76</v>
      </c>
      <c r="AX183" s="144">
        <v>3.62</v>
      </c>
      <c r="AY183" s="145">
        <v>2.99</v>
      </c>
      <c r="AZ183" s="144">
        <v>3.11</v>
      </c>
      <c r="BA183" s="145">
        <v>2.36</v>
      </c>
      <c r="BB183" s="143">
        <v>2.5299999999999998</v>
      </c>
      <c r="BC183" s="145">
        <v>2.2400000000000002</v>
      </c>
      <c r="BD183" s="143">
        <v>1.49</v>
      </c>
      <c r="BE183" s="144">
        <v>1.1100000000000001</v>
      </c>
      <c r="BF183" s="145">
        <v>1.28</v>
      </c>
      <c r="BG183" s="145">
        <v>2.17</v>
      </c>
      <c r="BH183" s="145">
        <v>3.28</v>
      </c>
      <c r="BI183" s="145">
        <v>0</v>
      </c>
      <c r="BJ183" s="146">
        <v>1.24</v>
      </c>
      <c r="BK183" s="147">
        <v>4.1100000000000003</v>
      </c>
      <c r="BL183" s="147">
        <v>5.56</v>
      </c>
      <c r="BM183" s="146">
        <v>8.8800000000000008</v>
      </c>
      <c r="BN183" s="146">
        <v>15.88</v>
      </c>
      <c r="BO183" s="146">
        <v>3.48</v>
      </c>
      <c r="BP183" s="148">
        <v>3.28</v>
      </c>
      <c r="BQ183" s="149">
        <v>1.56</v>
      </c>
      <c r="BR183" s="149">
        <v>1.07</v>
      </c>
      <c r="BS183" s="149">
        <v>0.25</v>
      </c>
      <c r="BT183" s="150">
        <v>1.17</v>
      </c>
      <c r="BU183" s="149">
        <v>1.02</v>
      </c>
      <c r="BV183" s="150">
        <v>1.74</v>
      </c>
      <c r="BW183" s="148">
        <v>2.13</v>
      </c>
      <c r="BX183" s="149">
        <v>3.37</v>
      </c>
      <c r="BY183" s="149">
        <v>2.61</v>
      </c>
      <c r="BZ183" s="149">
        <v>3.21</v>
      </c>
      <c r="CA183" s="147">
        <v>1.51</v>
      </c>
      <c r="CB183" s="146">
        <v>2.4900000000000002</v>
      </c>
      <c r="CC183" s="147">
        <v>4.3099999999999996</v>
      </c>
      <c r="CD183" s="147">
        <v>5.13</v>
      </c>
      <c r="CE183" s="146">
        <v>9.74</v>
      </c>
      <c r="CF183" s="146">
        <v>17.600000000000001</v>
      </c>
      <c r="CG183" s="151">
        <v>27.11</v>
      </c>
      <c r="CH183" s="152">
        <v>32.54</v>
      </c>
      <c r="CI183" s="153">
        <v>34.049999999999997</v>
      </c>
      <c r="CJ183" s="152">
        <v>35.49</v>
      </c>
      <c r="CK183" s="153">
        <v>37.03</v>
      </c>
      <c r="CL183" s="151">
        <v>38.17</v>
      </c>
      <c r="CM183" s="153">
        <v>38.32</v>
      </c>
      <c r="CN183" s="151">
        <v>39.64</v>
      </c>
      <c r="CO183" s="152">
        <v>40.89</v>
      </c>
      <c r="CP183" s="153">
        <v>40.44</v>
      </c>
      <c r="CQ183" s="153">
        <v>41.83</v>
      </c>
      <c r="CR183" s="153">
        <v>41.65</v>
      </c>
      <c r="CS183" s="153">
        <v>44.78</v>
      </c>
      <c r="CT183" s="151">
        <v>46.39</v>
      </c>
      <c r="CU183" s="153">
        <v>46.33</v>
      </c>
      <c r="CV183" s="153">
        <v>47.07</v>
      </c>
      <c r="CW183" s="151">
        <v>45.63</v>
      </c>
      <c r="CX183" s="151">
        <v>47.67</v>
      </c>
      <c r="CY183" s="151">
        <v>27.72</v>
      </c>
      <c r="CZ183" s="152">
        <v>32.46</v>
      </c>
      <c r="DA183" s="153">
        <v>34.28</v>
      </c>
      <c r="DB183" s="153">
        <v>35.770000000000003</v>
      </c>
      <c r="DC183" s="153">
        <v>37.97</v>
      </c>
      <c r="DD183" s="151">
        <v>37.049999999999997</v>
      </c>
      <c r="DE183" s="153">
        <v>37.68</v>
      </c>
      <c r="DF183" s="151">
        <v>38.94</v>
      </c>
      <c r="DG183" s="152">
        <v>39.979999999999997</v>
      </c>
      <c r="DH183" s="153">
        <v>40.85</v>
      </c>
      <c r="DI183" s="153">
        <v>41.31</v>
      </c>
      <c r="DJ183" s="153">
        <v>41.03</v>
      </c>
      <c r="DK183" s="153">
        <v>44.68</v>
      </c>
      <c r="DL183" s="151">
        <v>46.13</v>
      </c>
      <c r="DM183" s="153">
        <v>45.6</v>
      </c>
      <c r="DN183" s="153">
        <v>48.03</v>
      </c>
      <c r="DO183" s="151">
        <v>45.05</v>
      </c>
      <c r="DP183" s="151">
        <v>47.77</v>
      </c>
      <c r="DQ183" s="151">
        <v>0</v>
      </c>
      <c r="DR183" s="153">
        <v>1</v>
      </c>
      <c r="DS183" s="153">
        <v>4</v>
      </c>
      <c r="DT183" s="153">
        <v>4</v>
      </c>
      <c r="DU183" s="153">
        <v>5</v>
      </c>
      <c r="DV183" s="153">
        <v>1</v>
      </c>
      <c r="DW183" s="153">
        <v>-1</v>
      </c>
      <c r="DX183" s="153">
        <v>-11</v>
      </c>
      <c r="DY183" s="153">
        <v>-18</v>
      </c>
      <c r="DZ183" s="153">
        <v>-22</v>
      </c>
      <c r="EA183" s="153">
        <v>-25</v>
      </c>
      <c r="EB183" s="153">
        <v>-27</v>
      </c>
      <c r="EC183" s="153">
        <v>-22</v>
      </c>
      <c r="ED183" s="153">
        <v>-15</v>
      </c>
      <c r="EE183" s="153">
        <v>-11</v>
      </c>
      <c r="EF183" s="153">
        <v>-7</v>
      </c>
      <c r="EG183" s="153">
        <v>-5</v>
      </c>
      <c r="EH183" s="153">
        <v>-2</v>
      </c>
      <c r="EJ183" s="129">
        <f t="shared" si="35"/>
        <v>0.2799999999999998</v>
      </c>
      <c r="EK183" s="129">
        <f t="shared" si="36"/>
        <v>0.3400000000000003</v>
      </c>
      <c r="EL183" s="129">
        <f t="shared" si="37"/>
        <v>1.4300000000000002</v>
      </c>
      <c r="EM183" s="129">
        <f t="shared" si="38"/>
        <v>2.04</v>
      </c>
      <c r="EN183" s="129">
        <f t="shared" si="39"/>
        <v>2.11</v>
      </c>
      <c r="EO183" s="129">
        <f t="shared" si="40"/>
        <v>1.3599999999999999</v>
      </c>
      <c r="EP183" s="129">
        <f t="shared" si="41"/>
        <v>1.2200000000000002</v>
      </c>
      <c r="EQ183" s="129">
        <f t="shared" si="42"/>
        <v>-0.25</v>
      </c>
      <c r="ER183" s="129">
        <f t="shared" si="43"/>
        <v>-1.0199999999999998</v>
      </c>
      <c r="ES183" s="129">
        <f t="shared" si="44"/>
        <v>-2.09</v>
      </c>
      <c r="ET183" s="129">
        <f t="shared" si="45"/>
        <v>-0.43999999999999995</v>
      </c>
      <c r="EU183" s="129">
        <f t="shared" si="46"/>
        <v>6.999999999999984E-2</v>
      </c>
      <c r="EV183" s="129">
        <f t="shared" si="47"/>
        <v>-1.51</v>
      </c>
      <c r="EW183" s="129">
        <f t="shared" si="48"/>
        <v>-1.2500000000000002</v>
      </c>
      <c r="EX183" s="129">
        <f t="shared" si="49"/>
        <v>-0.19999999999999929</v>
      </c>
      <c r="EY183" s="129">
        <f t="shared" si="50"/>
        <v>0.42999999999999972</v>
      </c>
      <c r="EZ183" s="129">
        <f t="shared" si="51"/>
        <v>-0.85999999999999943</v>
      </c>
      <c r="FA183" s="142" t="s">
        <v>13</v>
      </c>
      <c r="FB183" s="142">
        <v>37</v>
      </c>
      <c r="FC183" s="137">
        <v>29</v>
      </c>
      <c r="FD183" s="137">
        <v>29</v>
      </c>
    </row>
    <row r="184" spans="1:160" s="154" customFormat="1" ht="14">
      <c r="A184" s="137" t="s">
        <v>1305</v>
      </c>
      <c r="B184" s="137" t="s">
        <v>1666</v>
      </c>
      <c r="C184" s="137">
        <v>13</v>
      </c>
      <c r="D184" s="137">
        <v>5</v>
      </c>
      <c r="E184" s="137">
        <v>53157203</v>
      </c>
      <c r="F184" s="137" t="s">
        <v>91</v>
      </c>
      <c r="G184" s="138" t="s">
        <v>303</v>
      </c>
      <c r="H184" s="161" t="s">
        <v>95</v>
      </c>
      <c r="I184" s="138">
        <v>-7</v>
      </c>
      <c r="J184" s="137">
        <v>156.30000000000001</v>
      </c>
      <c r="K184" s="137">
        <v>45.7</v>
      </c>
      <c r="L184" s="137" t="s">
        <v>167</v>
      </c>
      <c r="M184" s="137"/>
      <c r="N184" s="137" t="s">
        <v>147</v>
      </c>
      <c r="O184" s="137" t="s">
        <v>255</v>
      </c>
      <c r="P184" s="140" t="s">
        <v>168</v>
      </c>
      <c r="Q184" s="140"/>
      <c r="R184" s="140"/>
      <c r="S184" s="140"/>
      <c r="T184" s="142" t="s">
        <v>17</v>
      </c>
      <c r="U184" s="142">
        <v>43</v>
      </c>
      <c r="V184" s="137">
        <v>34</v>
      </c>
      <c r="W184" s="137">
        <v>29</v>
      </c>
      <c r="X184" s="137" t="s">
        <v>280</v>
      </c>
      <c r="Y184" s="141"/>
      <c r="Z184" s="142" t="s">
        <v>216</v>
      </c>
      <c r="AA184" s="142">
        <v>67</v>
      </c>
      <c r="AB184" s="137">
        <v>47</v>
      </c>
      <c r="AC184" s="137">
        <v>28</v>
      </c>
      <c r="AD184" s="137"/>
      <c r="AE184" s="141" t="s">
        <v>242</v>
      </c>
      <c r="AF184" s="150" t="s">
        <v>301</v>
      </c>
      <c r="AG184" s="150">
        <v>41</v>
      </c>
      <c r="AH184" s="155">
        <v>31</v>
      </c>
      <c r="AI184" s="155">
        <v>22</v>
      </c>
      <c r="AJ184" s="155"/>
      <c r="AK184" s="159"/>
      <c r="AL184" s="137" t="s">
        <v>239</v>
      </c>
      <c r="AM184" s="137" t="s">
        <v>118</v>
      </c>
      <c r="AN184" s="137" t="s">
        <v>105</v>
      </c>
      <c r="AO184" s="137" t="s">
        <v>302</v>
      </c>
      <c r="AP184" s="137" t="s">
        <v>87</v>
      </c>
      <c r="AQ184" s="138" t="s">
        <v>90</v>
      </c>
      <c r="AR184" s="137" t="s">
        <v>89</v>
      </c>
      <c r="AS184" s="138" t="s">
        <v>180</v>
      </c>
      <c r="AT184" s="137" t="s">
        <v>93</v>
      </c>
      <c r="AU184" s="139" t="s">
        <v>304</v>
      </c>
      <c r="AV184" s="174">
        <v>2</v>
      </c>
      <c r="AW184" s="143">
        <v>3.93</v>
      </c>
      <c r="AX184" s="144">
        <v>2.9</v>
      </c>
      <c r="AY184" s="145">
        <v>2.2799999999999998</v>
      </c>
      <c r="AZ184" s="144">
        <v>2.2000000000000002</v>
      </c>
      <c r="BA184" s="145">
        <v>2.2799999999999998</v>
      </c>
      <c r="BB184" s="143">
        <v>2.99</v>
      </c>
      <c r="BC184" s="145">
        <v>2.41</v>
      </c>
      <c r="BD184" s="143">
        <v>2.02</v>
      </c>
      <c r="BE184" s="144">
        <v>2.2000000000000002</v>
      </c>
      <c r="BF184" s="145">
        <v>2.04</v>
      </c>
      <c r="BG184" s="145">
        <v>3.62</v>
      </c>
      <c r="BH184" s="145">
        <v>4.95</v>
      </c>
      <c r="BI184" s="145">
        <v>2.36</v>
      </c>
      <c r="BJ184" s="146">
        <v>2.86</v>
      </c>
      <c r="BK184" s="147">
        <v>4.2</v>
      </c>
      <c r="BL184" s="147">
        <v>5.99</v>
      </c>
      <c r="BM184" s="146">
        <v>8.16</v>
      </c>
      <c r="BN184" s="146">
        <v>14.43</v>
      </c>
      <c r="BO184" s="146">
        <v>4.3099999999999996</v>
      </c>
      <c r="BP184" s="162">
        <v>2.66</v>
      </c>
      <c r="BQ184" s="147">
        <v>1.45</v>
      </c>
      <c r="BR184" s="147">
        <v>0</v>
      </c>
      <c r="BS184" s="147">
        <v>0</v>
      </c>
      <c r="BT184" s="146">
        <v>1.27</v>
      </c>
      <c r="BU184" s="147">
        <v>1.99</v>
      </c>
      <c r="BV184" s="146">
        <v>2.36</v>
      </c>
      <c r="BW184" s="162">
        <v>2.68</v>
      </c>
      <c r="BX184" s="147">
        <v>2.62</v>
      </c>
      <c r="BY184" s="147">
        <v>3.62</v>
      </c>
      <c r="BZ184" s="147">
        <v>4.43</v>
      </c>
      <c r="CA184" s="147">
        <v>3.61</v>
      </c>
      <c r="CB184" s="146">
        <v>4.04</v>
      </c>
      <c r="CC184" s="147">
        <v>4.79</v>
      </c>
      <c r="CD184" s="147">
        <v>6.6</v>
      </c>
      <c r="CE184" s="146">
        <v>9.23</v>
      </c>
      <c r="CF184" s="146">
        <v>15.6</v>
      </c>
      <c r="CG184" s="151">
        <v>25.84</v>
      </c>
      <c r="CH184" s="152">
        <v>29.9</v>
      </c>
      <c r="CI184" s="153">
        <v>32.96</v>
      </c>
      <c r="CJ184" s="152">
        <v>34.79</v>
      </c>
      <c r="CK184" s="153">
        <v>36.61</v>
      </c>
      <c r="CL184" s="151">
        <v>36.53</v>
      </c>
      <c r="CM184" s="153">
        <v>38.85</v>
      </c>
      <c r="CN184" s="151">
        <v>40.14</v>
      </c>
      <c r="CO184" s="152">
        <v>40.049999999999997</v>
      </c>
      <c r="CP184" s="153">
        <v>40.1</v>
      </c>
      <c r="CQ184" s="153">
        <v>40.96</v>
      </c>
      <c r="CR184" s="153">
        <v>41.46</v>
      </c>
      <c r="CS184" s="153">
        <v>45.8</v>
      </c>
      <c r="CT184" s="151">
        <v>49.48</v>
      </c>
      <c r="CU184" s="153">
        <v>48.31</v>
      </c>
      <c r="CV184" s="153">
        <v>48.45</v>
      </c>
      <c r="CW184" s="151">
        <v>45.58</v>
      </c>
      <c r="CX184" s="151">
        <v>42.49</v>
      </c>
      <c r="CY184" s="151">
        <v>25.11</v>
      </c>
      <c r="CZ184" s="152">
        <v>28.77</v>
      </c>
      <c r="DA184" s="153">
        <v>32.369999999999997</v>
      </c>
      <c r="DB184" s="153">
        <v>36.71</v>
      </c>
      <c r="DC184" s="153">
        <v>37.43</v>
      </c>
      <c r="DD184" s="151">
        <v>37.270000000000003</v>
      </c>
      <c r="DE184" s="153">
        <v>39.17</v>
      </c>
      <c r="DF184" s="151">
        <v>40.6</v>
      </c>
      <c r="DG184" s="152">
        <v>41.95</v>
      </c>
      <c r="DH184" s="153">
        <v>40.880000000000003</v>
      </c>
      <c r="DI184" s="153">
        <v>40.840000000000003</v>
      </c>
      <c r="DJ184" s="153">
        <v>40.9</v>
      </c>
      <c r="DK184" s="153">
        <v>45.09</v>
      </c>
      <c r="DL184" s="151">
        <v>49.15</v>
      </c>
      <c r="DM184" s="153">
        <v>49.94</v>
      </c>
      <c r="DN184" s="153">
        <v>48.11</v>
      </c>
      <c r="DO184" s="151">
        <v>45.2</v>
      </c>
      <c r="DP184" s="151">
        <v>42.13</v>
      </c>
      <c r="DQ184" s="151">
        <v>3</v>
      </c>
      <c r="DR184" s="153">
        <v>4</v>
      </c>
      <c r="DS184" s="153">
        <v>3</v>
      </c>
      <c r="DT184" s="153">
        <v>0</v>
      </c>
      <c r="DU184" s="153">
        <v>-1</v>
      </c>
      <c r="DV184" s="153">
        <v>-7</v>
      </c>
      <c r="DW184" s="153">
        <v>-14</v>
      </c>
      <c r="DX184" s="153">
        <v>-20</v>
      </c>
      <c r="DY184" s="153">
        <v>-24</v>
      </c>
      <c r="DZ184" s="153">
        <v>-22</v>
      </c>
      <c r="EA184" s="153">
        <v>-15</v>
      </c>
      <c r="EB184" s="153">
        <v>-10</v>
      </c>
      <c r="EC184" s="153">
        <v>-1</v>
      </c>
      <c r="ED184" s="153">
        <v>4</v>
      </c>
      <c r="EE184" s="153">
        <v>4</v>
      </c>
      <c r="EF184" s="153">
        <v>3</v>
      </c>
      <c r="EG184" s="153">
        <v>0</v>
      </c>
      <c r="EH184" s="153">
        <v>0</v>
      </c>
      <c r="EJ184" s="129">
        <f t="shared" si="35"/>
        <v>-0.37999999999999945</v>
      </c>
      <c r="EK184" s="129">
        <f t="shared" si="36"/>
        <v>0.23999999999999977</v>
      </c>
      <c r="EL184" s="129">
        <f t="shared" si="37"/>
        <v>0.82999999999999985</v>
      </c>
      <c r="EM184" s="129">
        <f t="shared" si="38"/>
        <v>2.2000000000000002</v>
      </c>
      <c r="EN184" s="129">
        <f t="shared" si="39"/>
        <v>2.2799999999999998</v>
      </c>
      <c r="EO184" s="129">
        <f t="shared" si="40"/>
        <v>1.7200000000000002</v>
      </c>
      <c r="EP184" s="129">
        <f t="shared" si="41"/>
        <v>0.42000000000000015</v>
      </c>
      <c r="EQ184" s="129">
        <f t="shared" si="42"/>
        <v>-0.33999999999999986</v>
      </c>
      <c r="ER184" s="129">
        <f t="shared" si="43"/>
        <v>-0.48</v>
      </c>
      <c r="ES184" s="129">
        <f t="shared" si="44"/>
        <v>-0.58000000000000007</v>
      </c>
      <c r="ET184" s="129">
        <f t="shared" si="45"/>
        <v>0</v>
      </c>
      <c r="EU184" s="129">
        <f t="shared" si="46"/>
        <v>0.52000000000000046</v>
      </c>
      <c r="EV184" s="129">
        <f t="shared" si="47"/>
        <v>-1.25</v>
      </c>
      <c r="EW184" s="129">
        <f t="shared" si="48"/>
        <v>-1.1800000000000002</v>
      </c>
      <c r="EX184" s="129">
        <f t="shared" si="49"/>
        <v>-0.58999999999999986</v>
      </c>
      <c r="EY184" s="129">
        <f t="shared" si="50"/>
        <v>-0.60999999999999943</v>
      </c>
      <c r="EZ184" s="129">
        <f t="shared" si="51"/>
        <v>-1.0700000000000003</v>
      </c>
      <c r="FA184" s="142" t="s">
        <v>17</v>
      </c>
      <c r="FB184" s="142">
        <v>43</v>
      </c>
      <c r="FC184" s="137">
        <v>34</v>
      </c>
      <c r="FD184" s="137">
        <v>29</v>
      </c>
    </row>
    <row r="185" spans="1:160" s="154" customFormat="1" ht="14">
      <c r="A185" s="137" t="s">
        <v>1088</v>
      </c>
      <c r="B185" s="137" t="s">
        <v>1667</v>
      </c>
      <c r="C185" s="137">
        <v>14</v>
      </c>
      <c r="D185" s="137">
        <v>3</v>
      </c>
      <c r="E185" s="137">
        <v>51502263</v>
      </c>
      <c r="F185" s="137" t="s">
        <v>91</v>
      </c>
      <c r="G185" s="138" t="s">
        <v>234</v>
      </c>
      <c r="H185" s="139"/>
      <c r="I185" s="138"/>
      <c r="J185" s="137">
        <v>150.80000000000001</v>
      </c>
      <c r="K185" s="137">
        <v>54.3</v>
      </c>
      <c r="L185" s="137" t="s">
        <v>480</v>
      </c>
      <c r="M185" s="137"/>
      <c r="N185" s="137" t="s">
        <v>147</v>
      </c>
      <c r="O185" s="137" t="s">
        <v>471</v>
      </c>
      <c r="P185" s="140"/>
      <c r="Q185" s="140"/>
      <c r="R185" s="140"/>
      <c r="S185" s="140"/>
      <c r="T185" s="142" t="s">
        <v>48</v>
      </c>
      <c r="U185" s="142">
        <v>33</v>
      </c>
      <c r="V185" s="137">
        <v>34</v>
      </c>
      <c r="W185" s="137">
        <v>29</v>
      </c>
      <c r="X185" s="137" t="s">
        <v>280</v>
      </c>
      <c r="Y185" s="141"/>
      <c r="Z185" s="142" t="s">
        <v>848</v>
      </c>
      <c r="AA185" s="142">
        <v>78</v>
      </c>
      <c r="AB185" s="137">
        <v>59</v>
      </c>
      <c r="AC185" s="137">
        <v>55</v>
      </c>
      <c r="AD185" s="137"/>
      <c r="AE185" s="141" t="s">
        <v>242</v>
      </c>
      <c r="AF185" s="150" t="s">
        <v>217</v>
      </c>
      <c r="AG185" s="150">
        <v>46</v>
      </c>
      <c r="AH185" s="155">
        <v>36</v>
      </c>
      <c r="AI185" s="155">
        <v>26</v>
      </c>
      <c r="AJ185" s="155"/>
      <c r="AK185" s="159" t="s">
        <v>197</v>
      </c>
      <c r="AL185" s="137" t="s">
        <v>177</v>
      </c>
      <c r="AM185" s="137" t="s">
        <v>262</v>
      </c>
      <c r="AN185" s="137" t="s">
        <v>712</v>
      </c>
      <c r="AO185" s="137" t="s">
        <v>658</v>
      </c>
      <c r="AP185" s="137" t="s">
        <v>87</v>
      </c>
      <c r="AQ185" s="138"/>
      <c r="AR185" s="137" t="s">
        <v>89</v>
      </c>
      <c r="AS185" s="138"/>
      <c r="AT185" s="137" t="s">
        <v>93</v>
      </c>
      <c r="AU185" s="139" t="s">
        <v>782</v>
      </c>
      <c r="AV185" s="174">
        <v>2</v>
      </c>
      <c r="AW185" s="143">
        <v>3.17</v>
      </c>
      <c r="AX185" s="144">
        <v>2.2400000000000002</v>
      </c>
      <c r="AY185" s="145">
        <v>2.14</v>
      </c>
      <c r="AZ185" s="144">
        <v>1.51</v>
      </c>
      <c r="BA185" s="145">
        <v>2.3199999999999998</v>
      </c>
      <c r="BB185" s="143">
        <v>2.5</v>
      </c>
      <c r="BC185" s="145">
        <v>0</v>
      </c>
      <c r="BD185" s="143">
        <v>1.67</v>
      </c>
      <c r="BE185" s="144">
        <v>5.63</v>
      </c>
      <c r="BF185" s="145">
        <v>3.9</v>
      </c>
      <c r="BG185" s="145">
        <v>3.56</v>
      </c>
      <c r="BH185" s="145">
        <v>6.09</v>
      </c>
      <c r="BI185" s="145">
        <v>3.8</v>
      </c>
      <c r="BJ185" s="146">
        <v>3.74</v>
      </c>
      <c r="BK185" s="147">
        <v>6.24</v>
      </c>
      <c r="BL185" s="147">
        <v>4.9800000000000004</v>
      </c>
      <c r="BM185" s="146">
        <v>9.2799999999999994</v>
      </c>
      <c r="BN185" s="146">
        <v>17.989999999999998</v>
      </c>
      <c r="BO185" s="146">
        <v>1.94</v>
      </c>
      <c r="BP185" s="162">
        <v>2.12</v>
      </c>
      <c r="BQ185" s="147">
        <v>0</v>
      </c>
      <c r="BR185" s="147">
        <v>1.3</v>
      </c>
      <c r="BS185" s="147">
        <v>2.11</v>
      </c>
      <c r="BT185" s="146">
        <v>2.17</v>
      </c>
      <c r="BU185" s="147">
        <v>0</v>
      </c>
      <c r="BV185" s="146">
        <v>1.94</v>
      </c>
      <c r="BW185" s="162">
        <v>4.93</v>
      </c>
      <c r="BX185" s="147">
        <v>5.18</v>
      </c>
      <c r="BY185" s="147">
        <v>6.79</v>
      </c>
      <c r="BZ185" s="147">
        <v>5.0999999999999996</v>
      </c>
      <c r="CA185" s="147">
        <v>3.65</v>
      </c>
      <c r="CB185" s="146">
        <v>4.57</v>
      </c>
      <c r="CC185" s="147">
        <v>5.9</v>
      </c>
      <c r="CD185" s="147">
        <v>4.68</v>
      </c>
      <c r="CE185" s="146">
        <v>8.44</v>
      </c>
      <c r="CF185" s="146">
        <v>17.170000000000002</v>
      </c>
      <c r="CG185" s="151">
        <v>25.77</v>
      </c>
      <c r="CH185" s="152">
        <v>27.35</v>
      </c>
      <c r="CI185" s="153">
        <v>28.87</v>
      </c>
      <c r="CJ185" s="152">
        <v>29.3</v>
      </c>
      <c r="CK185" s="153">
        <v>31.83</v>
      </c>
      <c r="CL185" s="151">
        <v>31.94</v>
      </c>
      <c r="CM185" s="153">
        <v>26.64</v>
      </c>
      <c r="CN185" s="151">
        <v>29.86</v>
      </c>
      <c r="CO185" s="152">
        <v>30.73</v>
      </c>
      <c r="CP185" s="153">
        <v>32.119999999999997</v>
      </c>
      <c r="CQ185" s="153">
        <v>34.24</v>
      </c>
      <c r="CR185" s="153">
        <v>35.15</v>
      </c>
      <c r="CS185" s="153">
        <v>36.159999999999997</v>
      </c>
      <c r="CT185" s="151">
        <v>39.33</v>
      </c>
      <c r="CU185" s="153">
        <v>39.22</v>
      </c>
      <c r="CV185" s="153">
        <v>39.78</v>
      </c>
      <c r="CW185" s="151">
        <v>36.409999999999997</v>
      </c>
      <c r="CX185" s="151">
        <v>33.229999999999997</v>
      </c>
      <c r="CY185" s="151">
        <v>25.64</v>
      </c>
      <c r="CZ185" s="163">
        <v>26.99</v>
      </c>
      <c r="DA185" s="164">
        <v>28.17</v>
      </c>
      <c r="DB185" s="164">
        <v>29.57</v>
      </c>
      <c r="DC185" s="164">
        <v>32.32</v>
      </c>
      <c r="DD185" s="159">
        <v>31.54</v>
      </c>
      <c r="DE185" s="164">
        <v>27.4</v>
      </c>
      <c r="DF185" s="159">
        <v>29.13</v>
      </c>
      <c r="DG185" s="163">
        <v>30.7</v>
      </c>
      <c r="DH185" s="164">
        <v>33.29</v>
      </c>
      <c r="DI185" s="164">
        <v>34.94</v>
      </c>
      <c r="DJ185" s="164">
        <v>35.799999999999997</v>
      </c>
      <c r="DK185" s="153">
        <v>37.68</v>
      </c>
      <c r="DL185" s="151">
        <v>40.83</v>
      </c>
      <c r="DM185" s="153">
        <v>39.979999999999997</v>
      </c>
      <c r="DN185" s="153">
        <v>39.4</v>
      </c>
      <c r="DO185" s="151">
        <v>36.119999999999997</v>
      </c>
      <c r="DP185" s="151">
        <v>33.950000000000003</v>
      </c>
      <c r="DQ185" s="151">
        <v>5</v>
      </c>
      <c r="DR185" s="153">
        <v>5</v>
      </c>
      <c r="DS185" s="153">
        <v>6</v>
      </c>
      <c r="DT185" s="153">
        <v>2</v>
      </c>
      <c r="DU185" s="153">
        <v>-14</v>
      </c>
      <c r="DV185" s="153">
        <v>-23</v>
      </c>
      <c r="DW185" s="153">
        <v>-29</v>
      </c>
      <c r="DX185" s="153">
        <v>-30</v>
      </c>
      <c r="DY185" s="153">
        <v>-30</v>
      </c>
      <c r="DZ185" s="153">
        <v>-28</v>
      </c>
      <c r="EA185" s="153">
        <v>-20</v>
      </c>
      <c r="EB185" s="153">
        <v>-3</v>
      </c>
      <c r="EC185" s="153">
        <v>4</v>
      </c>
      <c r="ED185" s="153">
        <v>9</v>
      </c>
      <c r="EE185" s="153">
        <v>11</v>
      </c>
      <c r="EF185" s="153">
        <v>6</v>
      </c>
      <c r="EG185" s="153">
        <v>3</v>
      </c>
      <c r="EH185" s="153">
        <v>1</v>
      </c>
      <c r="EJ185" s="129">
        <f t="shared" si="35"/>
        <v>1.23</v>
      </c>
      <c r="EK185" s="129">
        <f t="shared" si="36"/>
        <v>0.12000000000000011</v>
      </c>
      <c r="EL185" s="129">
        <f t="shared" si="37"/>
        <v>2.14</v>
      </c>
      <c r="EM185" s="129">
        <f t="shared" si="38"/>
        <v>0.20999999999999996</v>
      </c>
      <c r="EN185" s="129">
        <f t="shared" si="39"/>
        <v>0.20999999999999996</v>
      </c>
      <c r="EO185" s="129">
        <f t="shared" si="40"/>
        <v>0.33000000000000007</v>
      </c>
      <c r="EP185" s="129">
        <f t="shared" si="41"/>
        <v>0</v>
      </c>
      <c r="EQ185" s="129">
        <f t="shared" si="42"/>
        <v>-0.27</v>
      </c>
      <c r="ER185" s="129">
        <f t="shared" si="43"/>
        <v>0.70000000000000018</v>
      </c>
      <c r="ES185" s="129">
        <f t="shared" si="44"/>
        <v>-1.2799999999999998</v>
      </c>
      <c r="ET185" s="129">
        <f t="shared" si="45"/>
        <v>-3.23</v>
      </c>
      <c r="EU185" s="129">
        <f t="shared" si="46"/>
        <v>0.99000000000000021</v>
      </c>
      <c r="EV185" s="129">
        <f t="shared" si="47"/>
        <v>0.14999999999999991</v>
      </c>
      <c r="EW185" s="129">
        <f t="shared" si="48"/>
        <v>-0.83000000000000007</v>
      </c>
      <c r="EX185" s="129">
        <f t="shared" si="49"/>
        <v>0.33999999999999986</v>
      </c>
      <c r="EY185" s="129">
        <f t="shared" si="50"/>
        <v>0.30000000000000071</v>
      </c>
      <c r="EZ185" s="129">
        <f t="shared" si="51"/>
        <v>0.83999999999999986</v>
      </c>
      <c r="FA185" s="142" t="s">
        <v>48</v>
      </c>
      <c r="FB185" s="142">
        <v>33</v>
      </c>
      <c r="FC185" s="137">
        <v>34</v>
      </c>
      <c r="FD185" s="137">
        <v>29</v>
      </c>
    </row>
    <row r="186" spans="1:160" s="154" customFormat="1" ht="14">
      <c r="A186" s="137" t="s">
        <v>1480</v>
      </c>
      <c r="B186" s="137" t="s">
        <v>1666</v>
      </c>
      <c r="C186" s="137">
        <v>22</v>
      </c>
      <c r="D186" s="137">
        <v>0</v>
      </c>
      <c r="E186" s="137">
        <v>51068509</v>
      </c>
      <c r="F186" s="137" t="s">
        <v>91</v>
      </c>
      <c r="G186" s="138" t="s">
        <v>1481</v>
      </c>
      <c r="H186" s="139"/>
      <c r="I186" s="138"/>
      <c r="J186" s="137">
        <v>162.6</v>
      </c>
      <c r="K186" s="137">
        <v>47</v>
      </c>
      <c r="L186" s="137" t="s">
        <v>167</v>
      </c>
      <c r="M186" s="137"/>
      <c r="N186" s="137" t="s">
        <v>147</v>
      </c>
      <c r="O186" s="165" t="s">
        <v>420</v>
      </c>
      <c r="P186" s="140" t="s">
        <v>168</v>
      </c>
      <c r="Q186" s="140"/>
      <c r="R186" s="140"/>
      <c r="S186" s="140"/>
      <c r="T186" s="137" t="s">
        <v>17</v>
      </c>
      <c r="U186" s="137">
        <v>40</v>
      </c>
      <c r="V186" s="137">
        <v>32</v>
      </c>
      <c r="W186" s="137">
        <v>29</v>
      </c>
      <c r="X186" s="137" t="s">
        <v>1038</v>
      </c>
      <c r="Y186" s="137"/>
      <c r="Z186" s="142" t="s">
        <v>216</v>
      </c>
      <c r="AA186" s="142">
        <v>67</v>
      </c>
      <c r="AB186" s="137">
        <v>56</v>
      </c>
      <c r="AC186" s="137">
        <v>54</v>
      </c>
      <c r="AD186" s="137"/>
      <c r="AE186" s="141" t="s">
        <v>443</v>
      </c>
      <c r="AF186" s="142" t="s">
        <v>217</v>
      </c>
      <c r="AG186" s="142">
        <v>50</v>
      </c>
      <c r="AH186" s="137">
        <v>34</v>
      </c>
      <c r="AI186" s="137">
        <v>32</v>
      </c>
      <c r="AJ186" s="137"/>
      <c r="AK186" s="141" t="s">
        <v>180</v>
      </c>
      <c r="AL186" s="137" t="s">
        <v>83</v>
      </c>
      <c r="AM186" s="137" t="s">
        <v>352</v>
      </c>
      <c r="AN186" s="137" t="s">
        <v>281</v>
      </c>
      <c r="AO186" s="137" t="s">
        <v>353</v>
      </c>
      <c r="AP186" s="137" t="s">
        <v>87</v>
      </c>
      <c r="AQ186" s="138"/>
      <c r="AR186" s="137" t="s">
        <v>89</v>
      </c>
      <c r="AS186" s="138"/>
      <c r="AT186" s="137" t="s">
        <v>93</v>
      </c>
      <c r="AU186" s="139" t="s">
        <v>1482</v>
      </c>
      <c r="AV186" s="174">
        <v>2</v>
      </c>
      <c r="AW186" s="143">
        <v>3.65</v>
      </c>
      <c r="AX186" s="144">
        <v>2.83</v>
      </c>
      <c r="AY186" s="145">
        <v>3.23</v>
      </c>
      <c r="AZ186" s="144">
        <v>2.5299999999999998</v>
      </c>
      <c r="BA186" s="145">
        <v>2.76</v>
      </c>
      <c r="BB186" s="143">
        <v>1.1200000000000001</v>
      </c>
      <c r="BC186" s="145">
        <v>0.37</v>
      </c>
      <c r="BD186" s="143">
        <v>1.74</v>
      </c>
      <c r="BE186" s="144">
        <v>1.74</v>
      </c>
      <c r="BF186" s="145">
        <v>4.47</v>
      </c>
      <c r="BG186" s="145">
        <v>6.46</v>
      </c>
      <c r="BH186" s="145">
        <v>6.06</v>
      </c>
      <c r="BI186" s="145">
        <v>4.51</v>
      </c>
      <c r="BJ186" s="146">
        <v>4.3600000000000003</v>
      </c>
      <c r="BK186" s="147">
        <v>6.96</v>
      </c>
      <c r="BL186" s="147">
        <v>7.71</v>
      </c>
      <c r="BM186" s="146">
        <v>12.07</v>
      </c>
      <c r="BN186" s="146">
        <v>18.37</v>
      </c>
      <c r="BO186" s="146">
        <v>4.33</v>
      </c>
      <c r="BP186" s="148">
        <v>2.56</v>
      </c>
      <c r="BQ186" s="149">
        <v>0</v>
      </c>
      <c r="BR186" s="149">
        <v>0</v>
      </c>
      <c r="BS186" s="149">
        <v>0.35</v>
      </c>
      <c r="BT186" s="150">
        <v>2.98</v>
      </c>
      <c r="BU186" s="149">
        <v>2.88</v>
      </c>
      <c r="BV186" s="150">
        <v>3.85</v>
      </c>
      <c r="BW186" s="148">
        <v>3.77</v>
      </c>
      <c r="BX186" s="149">
        <v>5.09</v>
      </c>
      <c r="BY186" s="149">
        <v>6.19</v>
      </c>
      <c r="BZ186" s="149">
        <v>4.75</v>
      </c>
      <c r="CA186" s="147">
        <v>2.48</v>
      </c>
      <c r="CB186" s="146">
        <v>3.78</v>
      </c>
      <c r="CC186" s="147">
        <v>4.97</v>
      </c>
      <c r="CD186" s="147">
        <v>7.17</v>
      </c>
      <c r="CE186" s="146">
        <v>12.78</v>
      </c>
      <c r="CF186" s="146">
        <v>18.55</v>
      </c>
      <c r="CG186" s="151">
        <v>27.73</v>
      </c>
      <c r="CH186" s="152">
        <v>32.270000000000003</v>
      </c>
      <c r="CI186" s="153">
        <v>35.32</v>
      </c>
      <c r="CJ186" s="152">
        <v>37.46</v>
      </c>
      <c r="CK186" s="153">
        <v>37.21</v>
      </c>
      <c r="CL186" s="151">
        <v>38.86</v>
      </c>
      <c r="CM186" s="153">
        <v>39.659999999999997</v>
      </c>
      <c r="CN186" s="151">
        <v>40.11</v>
      </c>
      <c r="CO186" s="152">
        <v>39.83</v>
      </c>
      <c r="CP186" s="153">
        <v>40.46</v>
      </c>
      <c r="CQ186" s="153">
        <v>42.23</v>
      </c>
      <c r="CR186" s="153">
        <v>42.5</v>
      </c>
      <c r="CS186" s="153">
        <v>47.47</v>
      </c>
      <c r="CT186" s="151">
        <v>46.39</v>
      </c>
      <c r="CU186" s="153">
        <v>48.22</v>
      </c>
      <c r="CV186" s="153">
        <v>48.05</v>
      </c>
      <c r="CW186" s="151">
        <v>46.15</v>
      </c>
      <c r="CX186" s="151">
        <v>40.32</v>
      </c>
      <c r="CY186" s="151">
        <v>27.94</v>
      </c>
      <c r="CZ186" s="152">
        <v>32.39</v>
      </c>
      <c r="DA186" s="153">
        <v>35.46</v>
      </c>
      <c r="DB186" s="153">
        <v>37.69</v>
      </c>
      <c r="DC186" s="153">
        <v>37.869999999999997</v>
      </c>
      <c r="DD186" s="151">
        <v>38.15</v>
      </c>
      <c r="DE186" s="153">
        <v>39.26</v>
      </c>
      <c r="DF186" s="151">
        <v>39.51</v>
      </c>
      <c r="DG186" s="152">
        <v>39.75</v>
      </c>
      <c r="DH186" s="153">
        <v>40.49</v>
      </c>
      <c r="DI186" s="153">
        <v>42.59</v>
      </c>
      <c r="DJ186" s="153">
        <v>42.94</v>
      </c>
      <c r="DK186" s="153">
        <v>48.75</v>
      </c>
      <c r="DL186" s="151">
        <v>46.38</v>
      </c>
      <c r="DM186" s="153">
        <v>48.89</v>
      </c>
      <c r="DN186" s="153">
        <v>48.61</v>
      </c>
      <c r="DO186" s="151">
        <v>46.38</v>
      </c>
      <c r="DP186" s="151">
        <v>40.770000000000003</v>
      </c>
      <c r="DQ186" s="151">
        <v>2</v>
      </c>
      <c r="DR186" s="153">
        <v>3</v>
      </c>
      <c r="DS186" s="153">
        <v>5</v>
      </c>
      <c r="DT186" s="153">
        <v>6</v>
      </c>
      <c r="DU186" s="153">
        <v>4</v>
      </c>
      <c r="DV186" s="153">
        <v>0</v>
      </c>
      <c r="DW186" s="153">
        <v>-4</v>
      </c>
      <c r="DX186" s="153">
        <v>-8</v>
      </c>
      <c r="DY186" s="153">
        <v>-10</v>
      </c>
      <c r="DZ186" s="153">
        <v>-6</v>
      </c>
      <c r="EA186" s="153">
        <v>4</v>
      </c>
      <c r="EB186" s="153">
        <v>12</v>
      </c>
      <c r="EC186" s="153">
        <v>17</v>
      </c>
      <c r="ED186" s="153">
        <v>18</v>
      </c>
      <c r="EE186" s="153">
        <v>15</v>
      </c>
      <c r="EF186" s="153">
        <v>8</v>
      </c>
      <c r="EG186" s="153">
        <v>7</v>
      </c>
      <c r="EH186" s="153">
        <v>8</v>
      </c>
      <c r="EJ186" s="129">
        <f t="shared" si="35"/>
        <v>-0.68000000000000016</v>
      </c>
      <c r="EK186" s="129">
        <f t="shared" si="36"/>
        <v>0.27</v>
      </c>
      <c r="EL186" s="129">
        <f t="shared" si="37"/>
        <v>3.23</v>
      </c>
      <c r="EM186" s="129">
        <f t="shared" si="38"/>
        <v>2.5299999999999998</v>
      </c>
      <c r="EN186" s="129">
        <f t="shared" si="39"/>
        <v>2.4099999999999997</v>
      </c>
      <c r="EO186" s="129">
        <f t="shared" si="40"/>
        <v>-1.8599999999999999</v>
      </c>
      <c r="EP186" s="129">
        <f t="shared" si="41"/>
        <v>-2.5099999999999998</v>
      </c>
      <c r="EQ186" s="129">
        <f t="shared" si="42"/>
        <v>-2.1100000000000003</v>
      </c>
      <c r="ER186" s="129">
        <f t="shared" si="43"/>
        <v>-2.0300000000000002</v>
      </c>
      <c r="ES186" s="129">
        <f t="shared" si="44"/>
        <v>-0.62000000000000011</v>
      </c>
      <c r="ET186" s="129">
        <f t="shared" si="45"/>
        <v>0.26999999999999957</v>
      </c>
      <c r="EU186" s="129">
        <f t="shared" si="46"/>
        <v>1.3099999999999996</v>
      </c>
      <c r="EV186" s="129">
        <f t="shared" si="47"/>
        <v>2.0299999999999998</v>
      </c>
      <c r="EW186" s="129">
        <f t="shared" si="48"/>
        <v>0.58000000000000052</v>
      </c>
      <c r="EX186" s="129">
        <f t="shared" si="49"/>
        <v>1.9900000000000002</v>
      </c>
      <c r="EY186" s="129">
        <f t="shared" si="50"/>
        <v>0.54</v>
      </c>
      <c r="EZ186" s="129">
        <f t="shared" si="51"/>
        <v>-0.70999999999999908</v>
      </c>
      <c r="FA186" s="137" t="s">
        <v>17</v>
      </c>
      <c r="FB186" s="137">
        <v>40</v>
      </c>
      <c r="FC186" s="137">
        <v>32</v>
      </c>
      <c r="FD186" s="137">
        <v>29</v>
      </c>
    </row>
    <row r="187" spans="1:160" s="154" customFormat="1" ht="14">
      <c r="A187" s="137" t="s">
        <v>1571</v>
      </c>
      <c r="B187" s="137" t="s">
        <v>1666</v>
      </c>
      <c r="C187" s="137">
        <v>14</v>
      </c>
      <c r="D187" s="137">
        <v>4</v>
      </c>
      <c r="E187" s="137">
        <v>48219109</v>
      </c>
      <c r="F187" s="137" t="s">
        <v>91</v>
      </c>
      <c r="G187" s="138" t="s">
        <v>1573</v>
      </c>
      <c r="H187" s="139"/>
      <c r="I187" s="138"/>
      <c r="J187" s="137"/>
      <c r="K187" s="137" t="s">
        <v>1672</v>
      </c>
      <c r="L187" s="137" t="s">
        <v>167</v>
      </c>
      <c r="M187" s="137"/>
      <c r="N187" s="137" t="s">
        <v>147</v>
      </c>
      <c r="O187" s="137" t="s">
        <v>148</v>
      </c>
      <c r="P187" s="140"/>
      <c r="Q187" s="140"/>
      <c r="R187" s="140"/>
      <c r="S187" s="140"/>
      <c r="T187" s="142" t="s">
        <v>17</v>
      </c>
      <c r="U187" s="142">
        <v>38</v>
      </c>
      <c r="V187" s="137">
        <v>34</v>
      </c>
      <c r="W187" s="137">
        <v>30</v>
      </c>
      <c r="X187" s="137" t="s">
        <v>935</v>
      </c>
      <c r="Y187" s="141"/>
      <c r="Z187" s="142" t="s">
        <v>175</v>
      </c>
      <c r="AA187" s="142">
        <v>64</v>
      </c>
      <c r="AB187" s="137">
        <v>50</v>
      </c>
      <c r="AC187" s="137">
        <v>25</v>
      </c>
      <c r="AD187" s="137"/>
      <c r="AE187" s="141" t="s">
        <v>88</v>
      </c>
      <c r="AF187" s="150" t="s">
        <v>160</v>
      </c>
      <c r="AG187" s="150">
        <v>29</v>
      </c>
      <c r="AH187" s="155">
        <v>24</v>
      </c>
      <c r="AI187" s="155">
        <v>12</v>
      </c>
      <c r="AJ187" s="155"/>
      <c r="AK187" s="159" t="s">
        <v>131</v>
      </c>
      <c r="AL187" s="137" t="s">
        <v>239</v>
      </c>
      <c r="AM187" s="137" t="s">
        <v>336</v>
      </c>
      <c r="AN187" s="137" t="s">
        <v>559</v>
      </c>
      <c r="AO187" s="137" t="s">
        <v>658</v>
      </c>
      <c r="AP187" s="137" t="s">
        <v>87</v>
      </c>
      <c r="AQ187" s="138"/>
      <c r="AR187" s="137" t="s">
        <v>89</v>
      </c>
      <c r="AS187" s="138"/>
      <c r="AT187" s="137" t="s">
        <v>93</v>
      </c>
      <c r="AU187" s="139" t="s">
        <v>1574</v>
      </c>
      <c r="AV187" s="174">
        <v>2</v>
      </c>
      <c r="AW187" s="143">
        <v>3.15</v>
      </c>
      <c r="AX187" s="144">
        <v>1.86</v>
      </c>
      <c r="AY187" s="145">
        <v>1.39</v>
      </c>
      <c r="AZ187" s="144">
        <v>1.52</v>
      </c>
      <c r="BA187" s="145">
        <v>1.94</v>
      </c>
      <c r="BB187" s="143">
        <v>1.52</v>
      </c>
      <c r="BC187" s="145">
        <v>1.02</v>
      </c>
      <c r="BD187" s="143">
        <v>2.4500000000000002</v>
      </c>
      <c r="BE187" s="144">
        <v>3.53</v>
      </c>
      <c r="BF187" s="145">
        <v>3.61</v>
      </c>
      <c r="BG187" s="145">
        <v>4.49</v>
      </c>
      <c r="BH187" s="145">
        <v>6.93</v>
      </c>
      <c r="BI187" s="145">
        <v>4.0599999999999996</v>
      </c>
      <c r="BJ187" s="146">
        <v>4.9400000000000004</v>
      </c>
      <c r="BK187" s="147">
        <v>5.33</v>
      </c>
      <c r="BL187" s="147">
        <v>5.87</v>
      </c>
      <c r="BM187" s="146">
        <v>10.81</v>
      </c>
      <c r="BN187" s="146">
        <v>15.63</v>
      </c>
      <c r="BO187" s="146">
        <v>4.46</v>
      </c>
      <c r="BP187" s="148">
        <v>1.34</v>
      </c>
      <c r="BQ187" s="149">
        <v>0.86</v>
      </c>
      <c r="BR187" s="149">
        <v>0</v>
      </c>
      <c r="BS187" s="149">
        <v>0.42</v>
      </c>
      <c r="BT187" s="150">
        <v>0.94</v>
      </c>
      <c r="BU187" s="149">
        <v>1.47</v>
      </c>
      <c r="BV187" s="150">
        <v>2.46</v>
      </c>
      <c r="BW187" s="148">
        <v>2.62</v>
      </c>
      <c r="BX187" s="149">
        <v>2.27</v>
      </c>
      <c r="BY187" s="149">
        <v>4.0999999999999996</v>
      </c>
      <c r="BZ187" s="149">
        <v>5.82</v>
      </c>
      <c r="CA187" s="147">
        <v>5.5</v>
      </c>
      <c r="CB187" s="146">
        <v>5.76</v>
      </c>
      <c r="CC187" s="147">
        <v>6.04</v>
      </c>
      <c r="CD187" s="147">
        <v>8.11</v>
      </c>
      <c r="CE187" s="146">
        <v>12.91</v>
      </c>
      <c r="CF187" s="146">
        <v>17.95</v>
      </c>
      <c r="CG187" s="151">
        <v>27.48</v>
      </c>
      <c r="CH187" s="152">
        <v>32.06</v>
      </c>
      <c r="CI187" s="153">
        <v>34.32</v>
      </c>
      <c r="CJ187" s="152">
        <v>34.590000000000003</v>
      </c>
      <c r="CK187" s="153">
        <v>35.869999999999997</v>
      </c>
      <c r="CL187" s="151">
        <v>35.61</v>
      </c>
      <c r="CM187" s="153">
        <v>35.82</v>
      </c>
      <c r="CN187" s="151">
        <v>35.86</v>
      </c>
      <c r="CO187" s="152">
        <v>35.97</v>
      </c>
      <c r="CP187" s="153">
        <v>36.380000000000003</v>
      </c>
      <c r="CQ187" s="153">
        <v>37.51</v>
      </c>
      <c r="CR187" s="153">
        <v>39.18</v>
      </c>
      <c r="CS187" s="153">
        <v>44.39</v>
      </c>
      <c r="CT187" s="151">
        <v>45.16</v>
      </c>
      <c r="CU187" s="153">
        <v>45.36</v>
      </c>
      <c r="CV187" s="153">
        <v>43.81</v>
      </c>
      <c r="CW187" s="151">
        <v>42.49</v>
      </c>
      <c r="CX187" s="151">
        <v>43.27</v>
      </c>
      <c r="CY187" s="151">
        <v>27.65</v>
      </c>
      <c r="CZ187" s="152">
        <v>32.47</v>
      </c>
      <c r="DA187" s="153">
        <v>33.69</v>
      </c>
      <c r="DB187" s="153">
        <v>35.380000000000003</v>
      </c>
      <c r="DC187" s="153">
        <v>35.76</v>
      </c>
      <c r="DD187" s="151">
        <v>35.21</v>
      </c>
      <c r="DE187" s="153">
        <v>34.869999999999997</v>
      </c>
      <c r="DF187" s="151">
        <v>34.49</v>
      </c>
      <c r="DG187" s="152">
        <v>35.15</v>
      </c>
      <c r="DH187" s="153">
        <v>36.01</v>
      </c>
      <c r="DI187" s="153">
        <v>36.42</v>
      </c>
      <c r="DJ187" s="153">
        <v>38.450000000000003</v>
      </c>
      <c r="DK187" s="153">
        <v>44.34</v>
      </c>
      <c r="DL187" s="151">
        <v>44.61</v>
      </c>
      <c r="DM187" s="153">
        <v>45.42</v>
      </c>
      <c r="DN187" s="153">
        <v>44.94</v>
      </c>
      <c r="DO187" s="151">
        <v>42.53</v>
      </c>
      <c r="DP187" s="151">
        <v>43.68</v>
      </c>
      <c r="DQ187" s="151">
        <v>1</v>
      </c>
      <c r="DR187" s="153">
        <v>2</v>
      </c>
      <c r="DS187" s="153">
        <v>4</v>
      </c>
      <c r="DT187" s="153">
        <v>4</v>
      </c>
      <c r="DU187" s="153">
        <v>1</v>
      </c>
      <c r="DV187" s="153">
        <v>-3</v>
      </c>
      <c r="DW187" s="153">
        <v>-5</v>
      </c>
      <c r="DX187" s="153">
        <v>-12</v>
      </c>
      <c r="DY187" s="153">
        <v>-16</v>
      </c>
      <c r="DZ187" s="153">
        <v>-16</v>
      </c>
      <c r="EA187" s="153">
        <v>-15</v>
      </c>
      <c r="EB187" s="153">
        <v>-14</v>
      </c>
      <c r="EC187" s="153">
        <v>-9</v>
      </c>
      <c r="ED187" s="153">
        <v>-6</v>
      </c>
      <c r="EE187" s="153">
        <v>-3</v>
      </c>
      <c r="EF187" s="153">
        <v>0</v>
      </c>
      <c r="EG187" s="153">
        <v>1</v>
      </c>
      <c r="EH187" s="153">
        <v>0</v>
      </c>
      <c r="EJ187" s="129">
        <f t="shared" si="35"/>
        <v>-1.31</v>
      </c>
      <c r="EK187" s="129">
        <f t="shared" si="36"/>
        <v>0.52</v>
      </c>
      <c r="EL187" s="129">
        <f t="shared" si="37"/>
        <v>0.52999999999999992</v>
      </c>
      <c r="EM187" s="129">
        <f t="shared" si="38"/>
        <v>1.52</v>
      </c>
      <c r="EN187" s="129">
        <f t="shared" si="39"/>
        <v>1.52</v>
      </c>
      <c r="EO187" s="129">
        <f t="shared" si="40"/>
        <v>0.58000000000000007</v>
      </c>
      <c r="EP187" s="129">
        <f t="shared" si="41"/>
        <v>-0.44999999999999996</v>
      </c>
      <c r="EQ187" s="129">
        <f t="shared" si="42"/>
        <v>-9.9999999999997868E-3</v>
      </c>
      <c r="ER187" s="129">
        <f t="shared" si="43"/>
        <v>0.9099999999999997</v>
      </c>
      <c r="ES187" s="129">
        <f t="shared" si="44"/>
        <v>1.3399999999999999</v>
      </c>
      <c r="ET187" s="129">
        <f t="shared" si="45"/>
        <v>0.39000000000000057</v>
      </c>
      <c r="EU187" s="129">
        <f t="shared" si="46"/>
        <v>1.1099999999999994</v>
      </c>
      <c r="EV187" s="129">
        <f t="shared" si="47"/>
        <v>-1.4400000000000004</v>
      </c>
      <c r="EW187" s="129">
        <f t="shared" si="48"/>
        <v>-0.8199999999999994</v>
      </c>
      <c r="EX187" s="129">
        <f t="shared" si="49"/>
        <v>-0.71</v>
      </c>
      <c r="EY187" s="129">
        <f t="shared" si="50"/>
        <v>-2.2399999999999993</v>
      </c>
      <c r="EZ187" s="129">
        <f t="shared" si="51"/>
        <v>-2.0999999999999996</v>
      </c>
      <c r="FA187" s="142" t="s">
        <v>17</v>
      </c>
      <c r="FB187" s="142">
        <v>38</v>
      </c>
      <c r="FC187" s="137">
        <v>34</v>
      </c>
      <c r="FD187" s="137">
        <v>30</v>
      </c>
    </row>
    <row r="188" spans="1:160" s="154" customFormat="1" ht="14">
      <c r="A188" s="137" t="s">
        <v>1545</v>
      </c>
      <c r="B188" s="137" t="s">
        <v>1666</v>
      </c>
      <c r="C188" s="137">
        <v>13</v>
      </c>
      <c r="D188" s="137">
        <v>4</v>
      </c>
      <c r="E188" s="137">
        <v>50402199</v>
      </c>
      <c r="F188" s="137" t="s">
        <v>91</v>
      </c>
      <c r="G188" s="138" t="s">
        <v>1549</v>
      </c>
      <c r="H188" s="139"/>
      <c r="I188" s="138"/>
      <c r="J188" s="137">
        <v>151.1</v>
      </c>
      <c r="K188" s="137">
        <v>35.5</v>
      </c>
      <c r="L188" s="137" t="s">
        <v>167</v>
      </c>
      <c r="M188" s="137"/>
      <c r="N188" s="137" t="s">
        <v>147</v>
      </c>
      <c r="O188" s="137" t="s">
        <v>414</v>
      </c>
      <c r="P188" s="140" t="s">
        <v>168</v>
      </c>
      <c r="Q188" s="140" t="s">
        <v>1548</v>
      </c>
      <c r="R188" s="140"/>
      <c r="S188" s="140"/>
      <c r="T188" s="142" t="s">
        <v>6</v>
      </c>
      <c r="U188" s="142">
        <v>38</v>
      </c>
      <c r="V188" s="137">
        <v>31</v>
      </c>
      <c r="W188" s="137">
        <v>30</v>
      </c>
      <c r="X188" s="137" t="s">
        <v>1465</v>
      </c>
      <c r="Y188" s="141"/>
      <c r="Z188" s="142" t="s">
        <v>232</v>
      </c>
      <c r="AA188" s="142">
        <v>71</v>
      </c>
      <c r="AB188" s="137">
        <v>51</v>
      </c>
      <c r="AC188" s="137">
        <v>42</v>
      </c>
      <c r="AD188" s="137"/>
      <c r="AE188" s="141" t="s">
        <v>443</v>
      </c>
      <c r="AF188" s="150" t="s">
        <v>217</v>
      </c>
      <c r="AG188" s="150">
        <v>45</v>
      </c>
      <c r="AH188" s="155">
        <v>36</v>
      </c>
      <c r="AI188" s="155">
        <v>30</v>
      </c>
      <c r="AJ188" s="155"/>
      <c r="AK188" s="159" t="s">
        <v>197</v>
      </c>
      <c r="AL188" s="137" t="s">
        <v>1456</v>
      </c>
      <c r="AM188" s="137" t="s">
        <v>1457</v>
      </c>
      <c r="AN188" s="137" t="s">
        <v>1458</v>
      </c>
      <c r="AO188" s="137" t="s">
        <v>1459</v>
      </c>
      <c r="AP188" s="137" t="s">
        <v>87</v>
      </c>
      <c r="AQ188" s="138"/>
      <c r="AR188" s="137" t="s">
        <v>89</v>
      </c>
      <c r="AS188" s="138"/>
      <c r="AT188" s="137" t="s">
        <v>93</v>
      </c>
      <c r="AU188" s="139" t="s">
        <v>762</v>
      </c>
      <c r="AV188" s="174">
        <v>2</v>
      </c>
      <c r="AW188" s="143">
        <v>3.04</v>
      </c>
      <c r="AX188" s="144">
        <v>2.5299999999999998</v>
      </c>
      <c r="AY188" s="145">
        <v>1.62</v>
      </c>
      <c r="AZ188" s="144">
        <v>1.5</v>
      </c>
      <c r="BA188" s="145">
        <v>1.49</v>
      </c>
      <c r="BB188" s="143">
        <v>1.63</v>
      </c>
      <c r="BC188" s="145">
        <v>1.1100000000000001</v>
      </c>
      <c r="BD188" s="143">
        <v>1.78</v>
      </c>
      <c r="BE188" s="144">
        <v>1.73</v>
      </c>
      <c r="BF188" s="145">
        <v>2.76</v>
      </c>
      <c r="BG188" s="145">
        <v>3.76</v>
      </c>
      <c r="BH188" s="145">
        <v>4.3499999999999996</v>
      </c>
      <c r="BI188" s="145">
        <v>2.12</v>
      </c>
      <c r="BJ188" s="146">
        <v>2.99</v>
      </c>
      <c r="BK188" s="147">
        <v>3.24</v>
      </c>
      <c r="BL188" s="147">
        <v>5.21</v>
      </c>
      <c r="BM188" s="146">
        <v>11.43</v>
      </c>
      <c r="BN188" s="146">
        <v>17.38</v>
      </c>
      <c r="BO188" s="146">
        <v>4.17</v>
      </c>
      <c r="BP188" s="148">
        <v>1.69</v>
      </c>
      <c r="BQ188" s="149">
        <v>0.85</v>
      </c>
      <c r="BR188" s="149">
        <v>1.45</v>
      </c>
      <c r="BS188" s="149">
        <v>1.66</v>
      </c>
      <c r="BT188" s="150">
        <v>1.5</v>
      </c>
      <c r="BU188" s="149">
        <v>1.1499999999999999</v>
      </c>
      <c r="BV188" s="150">
        <v>1.96</v>
      </c>
      <c r="BW188" s="148">
        <v>2.39</v>
      </c>
      <c r="BX188" s="149">
        <v>2.71</v>
      </c>
      <c r="BY188" s="149">
        <v>3.99</v>
      </c>
      <c r="BZ188" s="149">
        <v>3.23</v>
      </c>
      <c r="CA188" s="147">
        <v>4.32</v>
      </c>
      <c r="CB188" s="146">
        <v>3.69</v>
      </c>
      <c r="CC188" s="147">
        <v>5.1100000000000003</v>
      </c>
      <c r="CD188" s="147">
        <v>7.01</v>
      </c>
      <c r="CE188" s="146">
        <v>10.83</v>
      </c>
      <c r="CF188" s="146">
        <v>18.670000000000002</v>
      </c>
      <c r="CG188" s="151">
        <v>26.9</v>
      </c>
      <c r="CH188" s="152">
        <v>31.37</v>
      </c>
      <c r="CI188" s="153">
        <v>32.29</v>
      </c>
      <c r="CJ188" s="152">
        <v>33.86</v>
      </c>
      <c r="CK188" s="153">
        <v>35.86</v>
      </c>
      <c r="CL188" s="151">
        <v>36.700000000000003</v>
      </c>
      <c r="CM188" s="153">
        <v>37.200000000000003</v>
      </c>
      <c r="CN188" s="151">
        <v>36.28</v>
      </c>
      <c r="CO188" s="152">
        <v>37.35</v>
      </c>
      <c r="CP188" s="153">
        <v>37.770000000000003</v>
      </c>
      <c r="CQ188" s="153">
        <v>39.049999999999997</v>
      </c>
      <c r="CR188" s="153">
        <v>40.08</v>
      </c>
      <c r="CS188" s="153">
        <v>42.09</v>
      </c>
      <c r="CT188" s="151">
        <v>42.98</v>
      </c>
      <c r="CU188" s="153">
        <v>44.77</v>
      </c>
      <c r="CV188" s="153">
        <v>43.34</v>
      </c>
      <c r="CW188" s="151">
        <v>41.25</v>
      </c>
      <c r="CX188" s="151">
        <v>39.43</v>
      </c>
      <c r="CY188" s="151">
        <v>25.87</v>
      </c>
      <c r="CZ188" s="152">
        <v>30.96</v>
      </c>
      <c r="DA188" s="153">
        <v>32.75</v>
      </c>
      <c r="DB188" s="153">
        <v>34.92</v>
      </c>
      <c r="DC188" s="153">
        <v>35.46</v>
      </c>
      <c r="DD188" s="151">
        <v>36.369999999999997</v>
      </c>
      <c r="DE188" s="153">
        <v>36.659999999999997</v>
      </c>
      <c r="DF188" s="151">
        <v>36.1</v>
      </c>
      <c r="DG188" s="152">
        <v>36.4</v>
      </c>
      <c r="DH188" s="153">
        <v>37.53</v>
      </c>
      <c r="DI188" s="153">
        <v>39.270000000000003</v>
      </c>
      <c r="DJ188" s="153">
        <v>39.99</v>
      </c>
      <c r="DK188" s="153">
        <v>41.75</v>
      </c>
      <c r="DL188" s="151">
        <v>43.28</v>
      </c>
      <c r="DM188" s="153">
        <v>45.92</v>
      </c>
      <c r="DN188" s="153">
        <v>44.96</v>
      </c>
      <c r="DO188" s="151">
        <v>41.18</v>
      </c>
      <c r="DP188" s="151">
        <v>38.01</v>
      </c>
      <c r="DQ188" s="151">
        <v>3</v>
      </c>
      <c r="DR188" s="153">
        <v>4</v>
      </c>
      <c r="DS188" s="153">
        <v>4</v>
      </c>
      <c r="DT188" s="153">
        <v>2</v>
      </c>
      <c r="DU188" s="153">
        <v>0</v>
      </c>
      <c r="DV188" s="153">
        <v>-7</v>
      </c>
      <c r="DW188" s="153">
        <v>-12</v>
      </c>
      <c r="DX188" s="153">
        <v>-16</v>
      </c>
      <c r="DY188" s="153">
        <v>-17</v>
      </c>
      <c r="DZ188" s="153">
        <v>-14</v>
      </c>
      <c r="EA188" s="153">
        <v>-6</v>
      </c>
      <c r="EB188" s="153">
        <v>0</v>
      </c>
      <c r="EC188" s="153">
        <v>4</v>
      </c>
      <c r="ED188" s="153">
        <v>9</v>
      </c>
      <c r="EE188" s="153">
        <v>11</v>
      </c>
      <c r="EF188" s="153">
        <v>9</v>
      </c>
      <c r="EG188" s="153">
        <v>6</v>
      </c>
      <c r="EH188" s="153">
        <v>8</v>
      </c>
      <c r="EJ188" s="129">
        <f t="shared" si="35"/>
        <v>-1.1299999999999999</v>
      </c>
      <c r="EK188" s="129">
        <f t="shared" si="36"/>
        <v>0.83999999999999986</v>
      </c>
      <c r="EL188" s="129">
        <f t="shared" si="37"/>
        <v>0.77000000000000013</v>
      </c>
      <c r="EM188" s="129">
        <f t="shared" si="38"/>
        <v>5.0000000000000044E-2</v>
      </c>
      <c r="EN188" s="129">
        <f t="shared" si="39"/>
        <v>-0.16999999999999993</v>
      </c>
      <c r="EO188" s="129">
        <f t="shared" si="40"/>
        <v>0.12999999999999989</v>
      </c>
      <c r="EP188" s="129">
        <f t="shared" si="41"/>
        <v>-3.9999999999999813E-2</v>
      </c>
      <c r="EQ188" s="129">
        <f t="shared" si="42"/>
        <v>-0.17999999999999994</v>
      </c>
      <c r="ER188" s="129">
        <f t="shared" si="43"/>
        <v>-0.66000000000000014</v>
      </c>
      <c r="ES188" s="129">
        <f t="shared" si="44"/>
        <v>4.9999999999999822E-2</v>
      </c>
      <c r="ET188" s="129">
        <f t="shared" si="45"/>
        <v>-0.23000000000000043</v>
      </c>
      <c r="EU188" s="129">
        <f t="shared" si="46"/>
        <v>1.1199999999999997</v>
      </c>
      <c r="EV188" s="129">
        <f t="shared" si="47"/>
        <v>-2.2000000000000002</v>
      </c>
      <c r="EW188" s="129">
        <f t="shared" si="48"/>
        <v>-0.69999999999999973</v>
      </c>
      <c r="EX188" s="129">
        <f t="shared" si="49"/>
        <v>-1.87</v>
      </c>
      <c r="EY188" s="129">
        <f t="shared" si="50"/>
        <v>-1.7999999999999998</v>
      </c>
      <c r="EZ188" s="129">
        <f t="shared" si="51"/>
        <v>0.59999999999999964</v>
      </c>
      <c r="FA188" s="142" t="s">
        <v>6</v>
      </c>
      <c r="FB188" s="142">
        <v>38</v>
      </c>
      <c r="FC188" s="137">
        <v>31</v>
      </c>
      <c r="FD188" s="137">
        <v>30</v>
      </c>
    </row>
    <row r="189" spans="1:160" s="154" customFormat="1" ht="14">
      <c r="A189" s="137" t="s">
        <v>1429</v>
      </c>
      <c r="B189" s="137" t="s">
        <v>1666</v>
      </c>
      <c r="C189" s="137">
        <v>13</v>
      </c>
      <c r="D189" s="137">
        <v>1</v>
      </c>
      <c r="E189" s="137">
        <v>51631659</v>
      </c>
      <c r="F189" s="137" t="s">
        <v>91</v>
      </c>
      <c r="G189" s="138" t="s">
        <v>1432</v>
      </c>
      <c r="H189" s="139"/>
      <c r="I189" s="138"/>
      <c r="J189" s="137">
        <v>161</v>
      </c>
      <c r="K189" s="137">
        <v>57</v>
      </c>
      <c r="L189" s="137" t="s">
        <v>167</v>
      </c>
      <c r="M189" s="137"/>
      <c r="N189" s="137" t="s">
        <v>147</v>
      </c>
      <c r="O189" s="137" t="s">
        <v>420</v>
      </c>
      <c r="P189" s="140" t="s">
        <v>168</v>
      </c>
      <c r="Q189" s="140"/>
      <c r="R189" s="140"/>
      <c r="S189" s="140"/>
      <c r="T189" s="142" t="s">
        <v>6</v>
      </c>
      <c r="U189" s="142">
        <v>36</v>
      </c>
      <c r="V189" s="137">
        <v>30</v>
      </c>
      <c r="W189" s="137">
        <v>30</v>
      </c>
      <c r="X189" s="137" t="s">
        <v>1431</v>
      </c>
      <c r="Y189" s="141"/>
      <c r="Z189" s="142" t="s">
        <v>137</v>
      </c>
      <c r="AA189" s="142">
        <v>64</v>
      </c>
      <c r="AB189" s="137">
        <v>51</v>
      </c>
      <c r="AC189" s="137">
        <v>29</v>
      </c>
      <c r="AD189" s="137"/>
      <c r="AE189" s="141" t="s">
        <v>443</v>
      </c>
      <c r="AF189" s="150" t="s">
        <v>116</v>
      </c>
      <c r="AG189" s="150">
        <v>50</v>
      </c>
      <c r="AH189" s="155">
        <v>41</v>
      </c>
      <c r="AI189" s="155">
        <v>33</v>
      </c>
      <c r="AJ189" s="155"/>
      <c r="AK189" s="159" t="s">
        <v>180</v>
      </c>
      <c r="AL189" s="137" t="s">
        <v>239</v>
      </c>
      <c r="AM189" s="137" t="s">
        <v>936</v>
      </c>
      <c r="AN189" s="137" t="s">
        <v>342</v>
      </c>
      <c r="AO189" s="137" t="s">
        <v>519</v>
      </c>
      <c r="AP189" s="137" t="s">
        <v>87</v>
      </c>
      <c r="AQ189" s="138"/>
      <c r="AR189" s="137" t="s">
        <v>89</v>
      </c>
      <c r="AS189" s="138"/>
      <c r="AT189" s="137" t="s">
        <v>855</v>
      </c>
      <c r="AU189" s="139" t="s">
        <v>762</v>
      </c>
      <c r="AV189" s="174">
        <v>2</v>
      </c>
      <c r="AW189" s="143">
        <v>3.61</v>
      </c>
      <c r="AX189" s="144">
        <v>2.62</v>
      </c>
      <c r="AY189" s="145">
        <v>2.44</v>
      </c>
      <c r="AZ189" s="144">
        <v>2.56</v>
      </c>
      <c r="BA189" s="145">
        <v>1.76</v>
      </c>
      <c r="BB189" s="143">
        <v>2.17</v>
      </c>
      <c r="BC189" s="145">
        <v>1.07</v>
      </c>
      <c r="BD189" s="143">
        <v>1.28</v>
      </c>
      <c r="BE189" s="144">
        <v>2.78</v>
      </c>
      <c r="BF189" s="145">
        <v>1.78</v>
      </c>
      <c r="BG189" s="145">
        <v>3.39</v>
      </c>
      <c r="BH189" s="145">
        <v>3.51</v>
      </c>
      <c r="BI189" s="145">
        <v>1.27</v>
      </c>
      <c r="BJ189" s="146">
        <v>2.5</v>
      </c>
      <c r="BK189" s="147">
        <v>4.51</v>
      </c>
      <c r="BL189" s="147">
        <v>4.82</v>
      </c>
      <c r="BM189" s="146">
        <v>10.56</v>
      </c>
      <c r="BN189" s="146">
        <v>18.260000000000002</v>
      </c>
      <c r="BO189" s="146">
        <v>2.2799999999999998</v>
      </c>
      <c r="BP189" s="148">
        <v>1.86</v>
      </c>
      <c r="BQ189" s="149">
        <v>1.89</v>
      </c>
      <c r="BR189" s="149">
        <v>1.3</v>
      </c>
      <c r="BS189" s="149">
        <v>1.66</v>
      </c>
      <c r="BT189" s="150">
        <v>1.1200000000000001</v>
      </c>
      <c r="BU189" s="149">
        <v>1.87</v>
      </c>
      <c r="BV189" s="150">
        <v>2.74</v>
      </c>
      <c r="BW189" s="148">
        <v>2.17</v>
      </c>
      <c r="BX189" s="149">
        <v>3.22</v>
      </c>
      <c r="BY189" s="149">
        <v>5.39</v>
      </c>
      <c r="BZ189" s="149">
        <v>0.95</v>
      </c>
      <c r="CA189" s="147">
        <v>3.22</v>
      </c>
      <c r="CB189" s="146">
        <v>3.38</v>
      </c>
      <c r="CC189" s="147">
        <v>4.79</v>
      </c>
      <c r="CD189" s="147">
        <v>4.95</v>
      </c>
      <c r="CE189" s="146">
        <v>9.34</v>
      </c>
      <c r="CF189" s="146">
        <v>17.77</v>
      </c>
      <c r="CG189" s="151">
        <v>29.26</v>
      </c>
      <c r="CH189" s="152">
        <v>32.299999999999997</v>
      </c>
      <c r="CI189" s="153">
        <v>35.49</v>
      </c>
      <c r="CJ189" s="152">
        <v>35.53</v>
      </c>
      <c r="CK189" s="153">
        <v>35.78</v>
      </c>
      <c r="CL189" s="151">
        <v>37.049999999999997</v>
      </c>
      <c r="CM189" s="153">
        <v>38.770000000000003</v>
      </c>
      <c r="CN189" s="151">
        <v>38.409999999999997</v>
      </c>
      <c r="CO189" s="152">
        <v>39.19</v>
      </c>
      <c r="CP189" s="153">
        <v>39.119999999999997</v>
      </c>
      <c r="CQ189" s="153">
        <v>41.44</v>
      </c>
      <c r="CR189" s="153">
        <v>40.99</v>
      </c>
      <c r="CS189" s="153">
        <v>45.73</v>
      </c>
      <c r="CT189" s="151">
        <v>46.33</v>
      </c>
      <c r="CU189" s="153">
        <v>46.24</v>
      </c>
      <c r="CV189" s="153">
        <v>42.83</v>
      </c>
      <c r="CW189" s="151">
        <v>41.13</v>
      </c>
      <c r="CX189" s="151">
        <v>39.909999999999997</v>
      </c>
      <c r="CY189" s="151">
        <v>29.12</v>
      </c>
      <c r="CZ189" s="152">
        <v>33.56</v>
      </c>
      <c r="DA189" s="153">
        <v>35.549999999999997</v>
      </c>
      <c r="DB189" s="153">
        <v>35.549999999999997</v>
      </c>
      <c r="DC189" s="153">
        <v>36.26</v>
      </c>
      <c r="DD189" s="151">
        <v>36.909999999999997</v>
      </c>
      <c r="DE189" s="153">
        <v>38.76</v>
      </c>
      <c r="DF189" s="151">
        <v>38.08</v>
      </c>
      <c r="DG189" s="152">
        <v>39.450000000000003</v>
      </c>
      <c r="DH189" s="153">
        <v>40.020000000000003</v>
      </c>
      <c r="DI189" s="153">
        <v>41.24</v>
      </c>
      <c r="DJ189" s="153">
        <v>41.48</v>
      </c>
      <c r="DK189" s="153">
        <v>45.67</v>
      </c>
      <c r="DL189" s="151">
        <v>46.47</v>
      </c>
      <c r="DM189" s="153">
        <v>46.39</v>
      </c>
      <c r="DN189" s="153">
        <v>42.65</v>
      </c>
      <c r="DO189" s="151">
        <v>41.67</v>
      </c>
      <c r="DP189" s="151">
        <v>39.83</v>
      </c>
      <c r="DQ189" s="151">
        <v>1</v>
      </c>
      <c r="DR189" s="153">
        <v>3</v>
      </c>
      <c r="DS189" s="153">
        <v>1</v>
      </c>
      <c r="DT189" s="153">
        <v>-1</v>
      </c>
      <c r="DU189" s="153">
        <v>-6</v>
      </c>
      <c r="DV189" s="153">
        <v>-12</v>
      </c>
      <c r="DW189" s="153">
        <v>-12</v>
      </c>
      <c r="DX189" s="153">
        <v>-14</v>
      </c>
      <c r="DY189" s="153">
        <v>-14</v>
      </c>
      <c r="DZ189" s="153">
        <v>-8</v>
      </c>
      <c r="EA189" s="153">
        <v>0</v>
      </c>
      <c r="EB189" s="153">
        <v>3</v>
      </c>
      <c r="EC189" s="153">
        <v>6</v>
      </c>
      <c r="ED189" s="153">
        <v>8</v>
      </c>
      <c r="EE189" s="153">
        <v>6</v>
      </c>
      <c r="EF189" s="153">
        <v>4</v>
      </c>
      <c r="EG189" s="153">
        <v>1</v>
      </c>
      <c r="EH189" s="153">
        <v>2</v>
      </c>
      <c r="EJ189" s="129">
        <f t="shared" si="35"/>
        <v>1.33</v>
      </c>
      <c r="EK189" s="129">
        <f t="shared" si="36"/>
        <v>0.76</v>
      </c>
      <c r="EL189" s="129">
        <f t="shared" si="37"/>
        <v>0.55000000000000004</v>
      </c>
      <c r="EM189" s="129">
        <f t="shared" si="38"/>
        <v>1.26</v>
      </c>
      <c r="EN189" s="129">
        <f t="shared" si="39"/>
        <v>0.10000000000000009</v>
      </c>
      <c r="EO189" s="129">
        <f t="shared" si="40"/>
        <v>1.0499999999999998</v>
      </c>
      <c r="EP189" s="129">
        <f t="shared" si="41"/>
        <v>-0.8</v>
      </c>
      <c r="EQ189" s="129">
        <f t="shared" si="42"/>
        <v>-1.4600000000000002</v>
      </c>
      <c r="ER189" s="129">
        <f t="shared" si="43"/>
        <v>0.60999999999999988</v>
      </c>
      <c r="ES189" s="129">
        <f t="shared" si="44"/>
        <v>-1.4400000000000002</v>
      </c>
      <c r="ET189" s="129">
        <f t="shared" si="45"/>
        <v>-1.9999999999999996</v>
      </c>
      <c r="EU189" s="129">
        <f t="shared" si="46"/>
        <v>2.5599999999999996</v>
      </c>
      <c r="EV189" s="129">
        <f t="shared" si="47"/>
        <v>-1.9500000000000002</v>
      </c>
      <c r="EW189" s="129">
        <f t="shared" si="48"/>
        <v>-0.87999999999999989</v>
      </c>
      <c r="EX189" s="129">
        <f t="shared" si="49"/>
        <v>-0.28000000000000025</v>
      </c>
      <c r="EY189" s="129">
        <f t="shared" si="50"/>
        <v>-0.12999999999999989</v>
      </c>
      <c r="EZ189" s="129">
        <f t="shared" si="51"/>
        <v>1.2200000000000006</v>
      </c>
      <c r="FA189" s="142" t="s">
        <v>6</v>
      </c>
      <c r="FB189" s="142">
        <v>36</v>
      </c>
      <c r="FC189" s="137">
        <v>30</v>
      </c>
      <c r="FD189" s="137">
        <v>30</v>
      </c>
    </row>
    <row r="190" spans="1:160" s="154" customFormat="1" ht="14">
      <c r="A190" s="137" t="s">
        <v>1412</v>
      </c>
      <c r="B190" s="137" t="s">
        <v>1666</v>
      </c>
      <c r="C190" s="137">
        <v>15</v>
      </c>
      <c r="D190" s="137">
        <v>4</v>
      </c>
      <c r="E190" s="137">
        <v>51443225</v>
      </c>
      <c r="F190" s="137" t="s">
        <v>91</v>
      </c>
      <c r="G190" s="138" t="s">
        <v>1096</v>
      </c>
      <c r="H190" s="139"/>
      <c r="I190" s="138"/>
      <c r="J190" s="137">
        <v>150.5</v>
      </c>
      <c r="K190" s="137">
        <v>46.6</v>
      </c>
      <c r="L190" s="137" t="s">
        <v>167</v>
      </c>
      <c r="M190" s="137"/>
      <c r="N190" s="137" t="s">
        <v>158</v>
      </c>
      <c r="O190" s="137" t="s">
        <v>259</v>
      </c>
      <c r="P190" s="140" t="s">
        <v>1053</v>
      </c>
      <c r="Q190" s="140" t="s">
        <v>584</v>
      </c>
      <c r="R190" s="140"/>
      <c r="S190" s="140"/>
      <c r="T190" s="142" t="s">
        <v>15</v>
      </c>
      <c r="U190" s="142">
        <v>39</v>
      </c>
      <c r="V190" s="137">
        <v>32</v>
      </c>
      <c r="W190" s="137">
        <v>31</v>
      </c>
      <c r="X190" s="137" t="s">
        <v>280</v>
      </c>
      <c r="Y190" s="141" t="s">
        <v>703</v>
      </c>
      <c r="Z190" s="142" t="s">
        <v>1054</v>
      </c>
      <c r="AA190" s="142">
        <v>77</v>
      </c>
      <c r="AB190" s="137">
        <v>57</v>
      </c>
      <c r="AC190" s="137">
        <v>42</v>
      </c>
      <c r="AD190" s="137"/>
      <c r="AE190" s="141" t="s">
        <v>176</v>
      </c>
      <c r="AF190" s="150" t="s">
        <v>1414</v>
      </c>
      <c r="AG190" s="150">
        <v>32</v>
      </c>
      <c r="AH190" s="155">
        <v>21</v>
      </c>
      <c r="AI190" s="155">
        <v>11</v>
      </c>
      <c r="AJ190" s="155"/>
      <c r="AK190" s="159"/>
      <c r="AL190" s="137" t="s">
        <v>239</v>
      </c>
      <c r="AM190" s="137" t="s">
        <v>128</v>
      </c>
      <c r="AN190" s="137" t="s">
        <v>642</v>
      </c>
      <c r="AO190" s="137" t="s">
        <v>313</v>
      </c>
      <c r="AP190" s="137" t="s">
        <v>87</v>
      </c>
      <c r="AQ190" s="138"/>
      <c r="AR190" s="137" t="s">
        <v>89</v>
      </c>
      <c r="AS190" s="138"/>
      <c r="AT190" s="137" t="s">
        <v>93</v>
      </c>
      <c r="AU190" s="139" t="s">
        <v>1433</v>
      </c>
      <c r="AV190" s="174">
        <v>2</v>
      </c>
      <c r="AW190" s="143">
        <v>3.44</v>
      </c>
      <c r="AX190" s="144">
        <v>2.12</v>
      </c>
      <c r="AY190" s="145">
        <v>1.9</v>
      </c>
      <c r="AZ190" s="144">
        <v>1.61</v>
      </c>
      <c r="BA190" s="145">
        <v>1.99</v>
      </c>
      <c r="BB190" s="143">
        <v>1.81</v>
      </c>
      <c r="BC190" s="145">
        <v>1.69</v>
      </c>
      <c r="BD190" s="143">
        <v>1.78</v>
      </c>
      <c r="BE190" s="144">
        <v>2.34</v>
      </c>
      <c r="BF190" s="145">
        <v>2.2000000000000002</v>
      </c>
      <c r="BG190" s="145">
        <v>4.92</v>
      </c>
      <c r="BH190" s="145">
        <v>4.18</v>
      </c>
      <c r="BI190" s="145">
        <v>1.58</v>
      </c>
      <c r="BJ190" s="146">
        <v>3.17</v>
      </c>
      <c r="BK190" s="147">
        <v>4.7</v>
      </c>
      <c r="BL190" s="147">
        <v>6.07</v>
      </c>
      <c r="BM190" s="146">
        <v>6.27</v>
      </c>
      <c r="BN190" s="146">
        <v>10.53</v>
      </c>
      <c r="BO190" s="146">
        <v>3.34</v>
      </c>
      <c r="BP190" s="148">
        <v>1.94</v>
      </c>
      <c r="BQ190" s="149">
        <v>0.53</v>
      </c>
      <c r="BR190" s="149">
        <v>0</v>
      </c>
      <c r="BS190" s="149">
        <v>0</v>
      </c>
      <c r="BT190" s="150">
        <v>0.39</v>
      </c>
      <c r="BU190" s="149">
        <v>0</v>
      </c>
      <c r="BV190" s="150">
        <v>1.65</v>
      </c>
      <c r="BW190" s="148">
        <v>1.1499999999999999</v>
      </c>
      <c r="BX190" s="149">
        <v>1.32</v>
      </c>
      <c r="BY190" s="149">
        <v>2.12</v>
      </c>
      <c r="BZ190" s="149">
        <v>6.71</v>
      </c>
      <c r="CA190" s="147">
        <v>3.38</v>
      </c>
      <c r="CB190" s="146">
        <v>2.78</v>
      </c>
      <c r="CC190" s="147">
        <v>4.4800000000000004</v>
      </c>
      <c r="CD190" s="147">
        <v>6.13</v>
      </c>
      <c r="CE190" s="146">
        <v>6.98</v>
      </c>
      <c r="CF190" s="146">
        <v>11.67</v>
      </c>
      <c r="CG190" s="151">
        <v>26.44</v>
      </c>
      <c r="CH190" s="152">
        <v>29.04</v>
      </c>
      <c r="CI190" s="153">
        <v>30.85</v>
      </c>
      <c r="CJ190" s="152">
        <v>33.29</v>
      </c>
      <c r="CK190" s="153">
        <v>33.79</v>
      </c>
      <c r="CL190" s="151">
        <v>34.82</v>
      </c>
      <c r="CM190" s="153">
        <v>34.56</v>
      </c>
      <c r="CN190" s="151">
        <v>34.299999999999997</v>
      </c>
      <c r="CO190" s="152">
        <v>35.71</v>
      </c>
      <c r="CP190" s="153">
        <v>35.72</v>
      </c>
      <c r="CQ190" s="153">
        <v>36.03</v>
      </c>
      <c r="CR190" s="153">
        <v>37.01</v>
      </c>
      <c r="CS190" s="153">
        <v>40.86</v>
      </c>
      <c r="CT190" s="151">
        <v>41.4</v>
      </c>
      <c r="CU190" s="153">
        <v>43.18</v>
      </c>
      <c r="CV190" s="153">
        <v>41.42</v>
      </c>
      <c r="CW190" s="151">
        <v>41.36</v>
      </c>
      <c r="CX190" s="151">
        <v>38.880000000000003</v>
      </c>
      <c r="CY190" s="151">
        <v>26.72</v>
      </c>
      <c r="CZ190" s="152">
        <v>28.98</v>
      </c>
      <c r="DA190" s="153">
        <v>30.83</v>
      </c>
      <c r="DB190" s="153">
        <v>33.68</v>
      </c>
      <c r="DC190" s="153">
        <v>33.840000000000003</v>
      </c>
      <c r="DD190" s="151">
        <v>34.32</v>
      </c>
      <c r="DE190" s="153">
        <v>34.15</v>
      </c>
      <c r="DF190" s="151">
        <v>34.979999999999997</v>
      </c>
      <c r="DG190" s="152">
        <v>35.049999999999997</v>
      </c>
      <c r="DH190" s="153">
        <v>35.79</v>
      </c>
      <c r="DI190" s="153">
        <v>36.29</v>
      </c>
      <c r="DJ190" s="153">
        <v>37.119999999999997</v>
      </c>
      <c r="DK190" s="153">
        <v>40.42</v>
      </c>
      <c r="DL190" s="151">
        <v>41.33</v>
      </c>
      <c r="DM190" s="153">
        <v>43.19</v>
      </c>
      <c r="DN190" s="153">
        <v>41.62</v>
      </c>
      <c r="DO190" s="151">
        <v>41.97</v>
      </c>
      <c r="DP190" s="151">
        <v>38.840000000000003</v>
      </c>
      <c r="DQ190" s="151">
        <v>0</v>
      </c>
      <c r="DR190" s="153">
        <v>1</v>
      </c>
      <c r="DS190" s="153">
        <v>4</v>
      </c>
      <c r="DT190" s="153">
        <v>3</v>
      </c>
      <c r="DU190" s="153">
        <v>0</v>
      </c>
      <c r="DV190" s="153">
        <v>-4</v>
      </c>
      <c r="DW190" s="153">
        <v>-12</v>
      </c>
      <c r="DX190" s="153">
        <v>-18</v>
      </c>
      <c r="DY190" s="153">
        <v>-25</v>
      </c>
      <c r="DZ190" s="153">
        <v>-30</v>
      </c>
      <c r="EA190" s="153">
        <v>-34</v>
      </c>
      <c r="EB190" s="153">
        <v>-34</v>
      </c>
      <c r="EC190" s="153">
        <v>-31</v>
      </c>
      <c r="ED190" s="153">
        <v>-25</v>
      </c>
      <c r="EE190" s="153">
        <v>-19</v>
      </c>
      <c r="EF190" s="153">
        <v>-13</v>
      </c>
      <c r="EG190" s="153">
        <v>-11</v>
      </c>
      <c r="EH190" s="153">
        <v>-8</v>
      </c>
      <c r="EJ190" s="129">
        <f t="shared" si="35"/>
        <v>0.10000000000000009</v>
      </c>
      <c r="EK190" s="129">
        <f t="shared" si="36"/>
        <v>0.18000000000000016</v>
      </c>
      <c r="EL190" s="129">
        <f t="shared" si="37"/>
        <v>1.3699999999999999</v>
      </c>
      <c r="EM190" s="129">
        <f t="shared" si="38"/>
        <v>1.61</v>
      </c>
      <c r="EN190" s="129">
        <f t="shared" si="39"/>
        <v>1.99</v>
      </c>
      <c r="EO190" s="129">
        <f t="shared" si="40"/>
        <v>1.42</v>
      </c>
      <c r="EP190" s="129">
        <f t="shared" si="41"/>
        <v>1.69</v>
      </c>
      <c r="EQ190" s="129">
        <f t="shared" si="42"/>
        <v>0.13000000000000012</v>
      </c>
      <c r="ER190" s="129">
        <f t="shared" si="43"/>
        <v>1.19</v>
      </c>
      <c r="ES190" s="129">
        <f t="shared" si="44"/>
        <v>0.88000000000000012</v>
      </c>
      <c r="ET190" s="129">
        <f t="shared" si="45"/>
        <v>2.8</v>
      </c>
      <c r="EU190" s="129">
        <f t="shared" si="46"/>
        <v>-2.5300000000000002</v>
      </c>
      <c r="EV190" s="129">
        <f t="shared" si="47"/>
        <v>-1.7999999999999998</v>
      </c>
      <c r="EW190" s="129">
        <f t="shared" si="48"/>
        <v>0.39000000000000012</v>
      </c>
      <c r="EX190" s="129">
        <f t="shared" si="49"/>
        <v>0.21999999999999975</v>
      </c>
      <c r="EY190" s="129">
        <f t="shared" si="50"/>
        <v>-5.9999999999999609E-2</v>
      </c>
      <c r="EZ190" s="129">
        <f t="shared" si="51"/>
        <v>-0.71000000000000085</v>
      </c>
      <c r="FA190" s="142" t="s">
        <v>15</v>
      </c>
      <c r="FB190" s="142">
        <v>39</v>
      </c>
      <c r="FC190" s="137">
        <v>32</v>
      </c>
      <c r="FD190" s="137">
        <v>31</v>
      </c>
    </row>
    <row r="191" spans="1:160" s="154" customFormat="1" ht="14">
      <c r="A191" s="137" t="s">
        <v>609</v>
      </c>
      <c r="B191" s="137" t="s">
        <v>1666</v>
      </c>
      <c r="C191" s="137">
        <v>13</v>
      </c>
      <c r="D191" s="137">
        <v>2</v>
      </c>
      <c r="E191" s="137">
        <v>50787155</v>
      </c>
      <c r="F191" s="137" t="s">
        <v>91</v>
      </c>
      <c r="G191" s="138" t="s">
        <v>613</v>
      </c>
      <c r="H191" s="155" t="s">
        <v>95</v>
      </c>
      <c r="I191" s="138">
        <v>-3</v>
      </c>
      <c r="J191" s="137">
        <v>161.30000000000001</v>
      </c>
      <c r="K191" s="137">
        <v>53.9</v>
      </c>
      <c r="L191" s="137" t="s">
        <v>167</v>
      </c>
      <c r="M191" s="137"/>
      <c r="N191" s="137" t="s">
        <v>147</v>
      </c>
      <c r="O191" s="137" t="s">
        <v>259</v>
      </c>
      <c r="P191" s="140" t="s">
        <v>168</v>
      </c>
      <c r="Q191" s="140" t="s">
        <v>492</v>
      </c>
      <c r="R191" s="140"/>
      <c r="S191" s="140"/>
      <c r="T191" s="142" t="s">
        <v>6</v>
      </c>
      <c r="U191" s="142">
        <v>39</v>
      </c>
      <c r="V191" s="137">
        <v>34</v>
      </c>
      <c r="W191" s="137">
        <v>31</v>
      </c>
      <c r="X191" s="137" t="s">
        <v>611</v>
      </c>
      <c r="Y191" s="141"/>
      <c r="Z191" s="142" t="s">
        <v>260</v>
      </c>
      <c r="AA191" s="142">
        <v>61</v>
      </c>
      <c r="AB191" s="137">
        <v>34</v>
      </c>
      <c r="AC191" s="137">
        <v>18</v>
      </c>
      <c r="AD191" s="137"/>
      <c r="AE191" s="141" t="s">
        <v>242</v>
      </c>
      <c r="AF191" s="150" t="s">
        <v>261</v>
      </c>
      <c r="AG191" s="150">
        <v>31</v>
      </c>
      <c r="AH191" s="155">
        <v>19</v>
      </c>
      <c r="AI191" s="155">
        <v>9</v>
      </c>
      <c r="AJ191" s="155"/>
      <c r="AK191" s="159"/>
      <c r="AL191" s="137" t="s">
        <v>247</v>
      </c>
      <c r="AM191" s="137" t="s">
        <v>612</v>
      </c>
      <c r="AN191" s="137" t="s">
        <v>226</v>
      </c>
      <c r="AO191" s="137" t="s">
        <v>359</v>
      </c>
      <c r="AP191" s="137" t="s">
        <v>87</v>
      </c>
      <c r="AQ191" s="138" t="s">
        <v>180</v>
      </c>
      <c r="AR191" s="137" t="s">
        <v>89</v>
      </c>
      <c r="AS191" s="138" t="s">
        <v>197</v>
      </c>
      <c r="AT191" s="137" t="s">
        <v>93</v>
      </c>
      <c r="AU191" s="139" t="s">
        <v>614</v>
      </c>
      <c r="AV191" s="174">
        <v>2</v>
      </c>
      <c r="AW191" s="143">
        <v>4.7699999999999996</v>
      </c>
      <c r="AX191" s="144">
        <v>2.8</v>
      </c>
      <c r="AY191" s="145">
        <v>2.87</v>
      </c>
      <c r="AZ191" s="144">
        <v>2.36</v>
      </c>
      <c r="BA191" s="145">
        <v>2.36</v>
      </c>
      <c r="BB191" s="143">
        <v>2.75</v>
      </c>
      <c r="BC191" s="145">
        <v>2.2799999999999998</v>
      </c>
      <c r="BD191" s="143">
        <v>1.89</v>
      </c>
      <c r="BE191" s="144">
        <v>1.94</v>
      </c>
      <c r="BF191" s="145">
        <v>1.89</v>
      </c>
      <c r="BG191" s="145">
        <v>2.71</v>
      </c>
      <c r="BH191" s="145">
        <v>3.81</v>
      </c>
      <c r="BI191" s="145">
        <v>3.26</v>
      </c>
      <c r="BJ191" s="146">
        <v>3.5</v>
      </c>
      <c r="BK191" s="147">
        <v>3.53</v>
      </c>
      <c r="BL191" s="147">
        <v>5.64</v>
      </c>
      <c r="BM191" s="146">
        <v>11.37</v>
      </c>
      <c r="BN191" s="146">
        <v>11.27</v>
      </c>
      <c r="BO191" s="146">
        <v>4.4800000000000004</v>
      </c>
      <c r="BP191" s="148">
        <v>2.2400000000000002</v>
      </c>
      <c r="BQ191" s="149">
        <v>0</v>
      </c>
      <c r="BR191" s="149">
        <v>0.53</v>
      </c>
      <c r="BS191" s="149">
        <v>0.9</v>
      </c>
      <c r="BT191" s="150">
        <v>1.78</v>
      </c>
      <c r="BU191" s="149">
        <v>1.49</v>
      </c>
      <c r="BV191" s="150">
        <v>1.86</v>
      </c>
      <c r="BW191" s="148">
        <v>2.27</v>
      </c>
      <c r="BX191" s="149">
        <v>2.08</v>
      </c>
      <c r="BY191" s="149">
        <v>3.88</v>
      </c>
      <c r="BZ191" s="149">
        <v>5.12</v>
      </c>
      <c r="CA191" s="147">
        <v>3.5</v>
      </c>
      <c r="CB191" s="146">
        <v>3.74</v>
      </c>
      <c r="CC191" s="147">
        <v>4.83</v>
      </c>
      <c r="CD191" s="147">
        <v>6</v>
      </c>
      <c r="CE191" s="146">
        <v>11.17</v>
      </c>
      <c r="CF191" s="146">
        <v>11.48</v>
      </c>
      <c r="CG191" s="151">
        <v>24.26</v>
      </c>
      <c r="CH191" s="152">
        <v>30.17</v>
      </c>
      <c r="CI191" s="153">
        <v>32.67</v>
      </c>
      <c r="CJ191" s="152">
        <v>33.799999999999997</v>
      </c>
      <c r="CK191" s="153">
        <v>34.15</v>
      </c>
      <c r="CL191" s="151">
        <v>37.28</v>
      </c>
      <c r="CM191" s="153">
        <v>40.06</v>
      </c>
      <c r="CN191" s="151">
        <v>39.049999999999997</v>
      </c>
      <c r="CO191" s="152">
        <v>39.01</v>
      </c>
      <c r="CP191" s="153">
        <v>39.700000000000003</v>
      </c>
      <c r="CQ191" s="153">
        <v>38.299999999999997</v>
      </c>
      <c r="CR191" s="153">
        <v>39.35</v>
      </c>
      <c r="CS191" s="153">
        <v>45.13</v>
      </c>
      <c r="CT191" s="151">
        <v>45.52</v>
      </c>
      <c r="CU191" s="153">
        <v>46.89</v>
      </c>
      <c r="CV191" s="153">
        <v>46.55</v>
      </c>
      <c r="CW191" s="151">
        <v>46.16</v>
      </c>
      <c r="CX191" s="151">
        <v>45.53</v>
      </c>
      <c r="CY191" s="151">
        <v>23.48</v>
      </c>
      <c r="CZ191" s="152">
        <v>29.31</v>
      </c>
      <c r="DA191" s="153">
        <v>33.6</v>
      </c>
      <c r="DB191" s="153">
        <v>33.840000000000003</v>
      </c>
      <c r="DC191" s="153">
        <v>35.39</v>
      </c>
      <c r="DD191" s="151">
        <v>38.630000000000003</v>
      </c>
      <c r="DE191" s="153">
        <v>40.18</v>
      </c>
      <c r="DF191" s="151">
        <v>40.119999999999997</v>
      </c>
      <c r="DG191" s="152">
        <v>39.25</v>
      </c>
      <c r="DH191" s="153">
        <v>39.67</v>
      </c>
      <c r="DI191" s="153">
        <v>38.68</v>
      </c>
      <c r="DJ191" s="153">
        <v>39.21</v>
      </c>
      <c r="DK191" s="153">
        <v>44.92</v>
      </c>
      <c r="DL191" s="151">
        <v>45.12</v>
      </c>
      <c r="DM191" s="153">
        <v>47.62</v>
      </c>
      <c r="DN191" s="153">
        <v>46.14</v>
      </c>
      <c r="DO191" s="151">
        <v>46.93</v>
      </c>
      <c r="DP191" s="151">
        <v>44.2</v>
      </c>
      <c r="DQ191" s="151">
        <v>4</v>
      </c>
      <c r="DR191" s="153">
        <v>10</v>
      </c>
      <c r="DS191" s="153">
        <v>12</v>
      </c>
      <c r="DT191" s="153">
        <v>9</v>
      </c>
      <c r="DU191" s="153">
        <v>5</v>
      </c>
      <c r="DV191" s="153">
        <v>-3</v>
      </c>
      <c r="DW191" s="153">
        <v>-10</v>
      </c>
      <c r="DX191" s="153">
        <v>-13</v>
      </c>
      <c r="DY191" s="153">
        <v>-15</v>
      </c>
      <c r="DZ191" s="153">
        <v>-11</v>
      </c>
      <c r="EA191" s="153">
        <v>-5</v>
      </c>
      <c r="EB191" s="153">
        <v>-5</v>
      </c>
      <c r="EC191" s="153">
        <v>-2</v>
      </c>
      <c r="ED191" s="153">
        <v>5</v>
      </c>
      <c r="EE191" s="153">
        <v>5</v>
      </c>
      <c r="EF191" s="153">
        <v>7</v>
      </c>
      <c r="EG191" s="153">
        <v>8</v>
      </c>
      <c r="EH191" s="153">
        <v>5</v>
      </c>
      <c r="EJ191" s="129">
        <f t="shared" si="35"/>
        <v>0.28999999999999915</v>
      </c>
      <c r="EK191" s="129">
        <f t="shared" si="36"/>
        <v>0.55999999999999961</v>
      </c>
      <c r="EL191" s="129">
        <f t="shared" si="37"/>
        <v>2.87</v>
      </c>
      <c r="EM191" s="129">
        <f t="shared" si="38"/>
        <v>1.8299999999999998</v>
      </c>
      <c r="EN191" s="129">
        <f t="shared" si="39"/>
        <v>1.46</v>
      </c>
      <c r="EO191" s="129">
        <f t="shared" si="40"/>
        <v>0.97</v>
      </c>
      <c r="EP191" s="129">
        <f t="shared" si="41"/>
        <v>0.78999999999999981</v>
      </c>
      <c r="EQ191" s="129">
        <f t="shared" si="42"/>
        <v>2.9999999999999805E-2</v>
      </c>
      <c r="ER191" s="129">
        <f t="shared" si="43"/>
        <v>-0.33000000000000007</v>
      </c>
      <c r="ES191" s="129">
        <f t="shared" si="44"/>
        <v>-0.19000000000000017</v>
      </c>
      <c r="ET191" s="129">
        <f t="shared" si="45"/>
        <v>-1.17</v>
      </c>
      <c r="EU191" s="129">
        <f t="shared" si="46"/>
        <v>-1.31</v>
      </c>
      <c r="EV191" s="129">
        <f t="shared" si="47"/>
        <v>-0.24000000000000021</v>
      </c>
      <c r="EW191" s="129">
        <f t="shared" si="48"/>
        <v>-0.24000000000000021</v>
      </c>
      <c r="EX191" s="129">
        <f t="shared" si="49"/>
        <v>-1.3000000000000003</v>
      </c>
      <c r="EY191" s="129">
        <f t="shared" si="50"/>
        <v>-0.36000000000000032</v>
      </c>
      <c r="EZ191" s="129">
        <f t="shared" si="51"/>
        <v>0.19999999999999929</v>
      </c>
      <c r="FA191" s="142" t="s">
        <v>6</v>
      </c>
      <c r="FB191" s="142">
        <v>39</v>
      </c>
      <c r="FC191" s="137">
        <v>34</v>
      </c>
      <c r="FD191" s="137">
        <v>31</v>
      </c>
    </row>
    <row r="192" spans="1:160" s="154" customFormat="1" ht="14">
      <c r="A192" s="137" t="s">
        <v>1494</v>
      </c>
      <c r="B192" s="137" t="s">
        <v>1666</v>
      </c>
      <c r="C192" s="137">
        <v>23</v>
      </c>
      <c r="D192" s="137">
        <v>0</v>
      </c>
      <c r="E192" s="137">
        <v>51069348</v>
      </c>
      <c r="F192" s="137" t="s">
        <v>91</v>
      </c>
      <c r="G192" s="138" t="s">
        <v>959</v>
      </c>
      <c r="H192" s="139"/>
      <c r="I192" s="138"/>
      <c r="J192" s="137">
        <v>161.19999999999999</v>
      </c>
      <c r="K192" s="137">
        <v>34</v>
      </c>
      <c r="L192" s="137" t="s">
        <v>167</v>
      </c>
      <c r="M192" s="137"/>
      <c r="N192" s="137" t="s">
        <v>147</v>
      </c>
      <c r="O192" s="137" t="s">
        <v>259</v>
      </c>
      <c r="P192" s="140"/>
      <c r="Q192" s="140"/>
      <c r="R192" s="140"/>
      <c r="S192" s="140"/>
      <c r="T192" s="142" t="s">
        <v>17</v>
      </c>
      <c r="U192" s="142">
        <v>37</v>
      </c>
      <c r="V192" s="137">
        <v>34</v>
      </c>
      <c r="W192" s="137">
        <v>32</v>
      </c>
      <c r="X192" s="137" t="s">
        <v>280</v>
      </c>
      <c r="Y192" s="141"/>
      <c r="Z192" s="142" t="s">
        <v>175</v>
      </c>
      <c r="AA192" s="142">
        <v>77</v>
      </c>
      <c r="AB192" s="137">
        <v>60</v>
      </c>
      <c r="AC192" s="137">
        <v>46</v>
      </c>
      <c r="AD192" s="137"/>
      <c r="AE192" s="141" t="s">
        <v>88</v>
      </c>
      <c r="AF192" s="150" t="s">
        <v>160</v>
      </c>
      <c r="AG192" s="150">
        <v>31</v>
      </c>
      <c r="AH192" s="155">
        <v>29</v>
      </c>
      <c r="AI192" s="155">
        <v>20</v>
      </c>
      <c r="AJ192" s="155"/>
      <c r="AK192" s="159"/>
      <c r="AL192" s="137" t="s">
        <v>210</v>
      </c>
      <c r="AM192" s="137" t="s">
        <v>612</v>
      </c>
      <c r="AN192" s="137" t="s">
        <v>712</v>
      </c>
      <c r="AO192" s="137" t="s">
        <v>390</v>
      </c>
      <c r="AP192" s="137" t="s">
        <v>87</v>
      </c>
      <c r="AQ192" s="138"/>
      <c r="AR192" s="137" t="s">
        <v>89</v>
      </c>
      <c r="AS192" s="138"/>
      <c r="AT192" s="137" t="s">
        <v>93</v>
      </c>
      <c r="AU192" s="139" t="s">
        <v>753</v>
      </c>
      <c r="AV192" s="174">
        <v>2</v>
      </c>
      <c r="AW192" s="143">
        <v>2.89</v>
      </c>
      <c r="AX192" s="144">
        <v>2.73</v>
      </c>
      <c r="AY192" s="145">
        <v>2.4900000000000002</v>
      </c>
      <c r="AZ192" s="144">
        <v>1.59</v>
      </c>
      <c r="BA192" s="145">
        <v>0.7</v>
      </c>
      <c r="BB192" s="143">
        <v>0.57999999999999996</v>
      </c>
      <c r="BC192" s="145">
        <v>0</v>
      </c>
      <c r="BD192" s="143">
        <v>0</v>
      </c>
      <c r="BE192" s="144">
        <v>0</v>
      </c>
      <c r="BF192" s="145">
        <v>0.81</v>
      </c>
      <c r="BG192" s="145">
        <v>2.52</v>
      </c>
      <c r="BH192" s="145">
        <v>2.0499999999999998</v>
      </c>
      <c r="BI192" s="145">
        <v>1.08</v>
      </c>
      <c r="BJ192" s="146">
        <v>0.89</v>
      </c>
      <c r="BK192" s="147">
        <v>1.79</v>
      </c>
      <c r="BL192" s="147">
        <v>2.72</v>
      </c>
      <c r="BM192" s="146">
        <v>6.17</v>
      </c>
      <c r="BN192" s="146">
        <v>9.07</v>
      </c>
      <c r="BO192" s="146">
        <v>2.3199999999999998</v>
      </c>
      <c r="BP192" s="148">
        <v>1.62</v>
      </c>
      <c r="BQ192" s="149">
        <v>0</v>
      </c>
      <c r="BR192" s="149">
        <v>0</v>
      </c>
      <c r="BS192" s="149">
        <v>0</v>
      </c>
      <c r="BT192" s="150">
        <v>0.1</v>
      </c>
      <c r="BU192" s="149">
        <v>0.36</v>
      </c>
      <c r="BV192" s="150">
        <v>0</v>
      </c>
      <c r="BW192" s="148">
        <v>1.04</v>
      </c>
      <c r="BX192" s="149">
        <v>1.48</v>
      </c>
      <c r="BY192" s="149">
        <v>3.01</v>
      </c>
      <c r="BZ192" s="149">
        <v>4.5</v>
      </c>
      <c r="CA192" s="147">
        <v>0.92</v>
      </c>
      <c r="CB192" s="146">
        <v>0.51</v>
      </c>
      <c r="CC192" s="147">
        <v>1.8</v>
      </c>
      <c r="CD192" s="147">
        <v>2.2000000000000002</v>
      </c>
      <c r="CE192" s="146">
        <v>6.06</v>
      </c>
      <c r="CF192" s="146">
        <v>8.3000000000000007</v>
      </c>
      <c r="CG192" s="151">
        <v>26.27</v>
      </c>
      <c r="CH192" s="152">
        <v>32.06</v>
      </c>
      <c r="CI192" s="153">
        <v>33.08</v>
      </c>
      <c r="CJ192" s="152">
        <v>34.47</v>
      </c>
      <c r="CK192" s="153">
        <v>35.03</v>
      </c>
      <c r="CL192" s="151">
        <v>35.78</v>
      </c>
      <c r="CM192" s="153">
        <v>36.549999999999997</v>
      </c>
      <c r="CN192" s="151">
        <v>37.979999999999997</v>
      </c>
      <c r="CO192" s="152">
        <v>37.409999999999997</v>
      </c>
      <c r="CP192" s="153">
        <v>37.86</v>
      </c>
      <c r="CQ192" s="153">
        <v>38.97</v>
      </c>
      <c r="CR192" s="153">
        <v>40.07</v>
      </c>
      <c r="CS192" s="153">
        <v>43.64</v>
      </c>
      <c r="CT192" s="151">
        <v>45.16</v>
      </c>
      <c r="CU192" s="153">
        <v>46.67</v>
      </c>
      <c r="CV192" s="153">
        <v>45.01</v>
      </c>
      <c r="CW192" s="151">
        <v>43.25</v>
      </c>
      <c r="CX192" s="151">
        <v>46.11</v>
      </c>
      <c r="CY192" s="151">
        <v>26.43</v>
      </c>
      <c r="CZ192" s="152">
        <v>32.64</v>
      </c>
      <c r="DA192" s="153">
        <v>33.04</v>
      </c>
      <c r="DB192" s="153">
        <v>34.82</v>
      </c>
      <c r="DC192" s="153">
        <v>35.72</v>
      </c>
      <c r="DD192" s="151">
        <v>35.729999999999997</v>
      </c>
      <c r="DE192" s="153">
        <v>36.07</v>
      </c>
      <c r="DF192" s="151">
        <v>37.76</v>
      </c>
      <c r="DG192" s="152">
        <v>37.01</v>
      </c>
      <c r="DH192" s="153">
        <v>38.840000000000003</v>
      </c>
      <c r="DI192" s="153">
        <v>38.229999999999997</v>
      </c>
      <c r="DJ192" s="153">
        <v>40.880000000000003</v>
      </c>
      <c r="DK192" s="153">
        <v>44.02</v>
      </c>
      <c r="DL192" s="151">
        <v>45.4</v>
      </c>
      <c r="DM192" s="153">
        <v>47.24</v>
      </c>
      <c r="DN192" s="153">
        <v>46.43</v>
      </c>
      <c r="DO192" s="151">
        <v>44.35</v>
      </c>
      <c r="DP192" s="151">
        <v>47.08</v>
      </c>
      <c r="DQ192" s="151">
        <v>6</v>
      </c>
      <c r="DR192" s="153">
        <v>7</v>
      </c>
      <c r="DS192" s="153">
        <v>10</v>
      </c>
      <c r="DT192" s="153">
        <v>7</v>
      </c>
      <c r="DU192" s="153">
        <v>4</v>
      </c>
      <c r="DV192" s="153">
        <v>-1</v>
      </c>
      <c r="DW192" s="153">
        <v>-9</v>
      </c>
      <c r="DX192" s="153">
        <v>-14</v>
      </c>
      <c r="DY192" s="153">
        <v>-17</v>
      </c>
      <c r="DZ192" s="153">
        <v>-22</v>
      </c>
      <c r="EA192" s="153">
        <v>-23</v>
      </c>
      <c r="EB192" s="153">
        <v>-22</v>
      </c>
      <c r="EC192" s="153">
        <v>-16</v>
      </c>
      <c r="ED192" s="153">
        <v>-11</v>
      </c>
      <c r="EE192" s="153">
        <v>-6</v>
      </c>
      <c r="EF192" s="153">
        <v>-5</v>
      </c>
      <c r="EG192" s="153">
        <v>-3</v>
      </c>
      <c r="EH192" s="153">
        <v>-4</v>
      </c>
      <c r="EJ192" s="129">
        <f t="shared" si="35"/>
        <v>0.57000000000000028</v>
      </c>
      <c r="EK192" s="129">
        <f t="shared" si="36"/>
        <v>1.1099999999999999</v>
      </c>
      <c r="EL192" s="129">
        <f t="shared" si="37"/>
        <v>2.4900000000000002</v>
      </c>
      <c r="EM192" s="129">
        <f t="shared" si="38"/>
        <v>1.59</v>
      </c>
      <c r="EN192" s="129">
        <f t="shared" si="39"/>
        <v>0.7</v>
      </c>
      <c r="EO192" s="129">
        <f t="shared" si="40"/>
        <v>0.48</v>
      </c>
      <c r="EP192" s="129">
        <f t="shared" si="41"/>
        <v>-0.36</v>
      </c>
      <c r="EQ192" s="129">
        <f t="shared" si="42"/>
        <v>0</v>
      </c>
      <c r="ER192" s="129">
        <f t="shared" si="43"/>
        <v>-1.04</v>
      </c>
      <c r="ES192" s="129">
        <f t="shared" si="44"/>
        <v>-0.66999999999999993</v>
      </c>
      <c r="ET192" s="129">
        <f t="shared" si="45"/>
        <v>-0.48999999999999977</v>
      </c>
      <c r="EU192" s="129">
        <f t="shared" si="46"/>
        <v>-2.4500000000000002</v>
      </c>
      <c r="EV192" s="129">
        <f t="shared" si="47"/>
        <v>0.16000000000000003</v>
      </c>
      <c r="EW192" s="129">
        <f t="shared" si="48"/>
        <v>0.38</v>
      </c>
      <c r="EX192" s="129">
        <f t="shared" si="49"/>
        <v>-1.0000000000000009E-2</v>
      </c>
      <c r="EY192" s="129">
        <f t="shared" si="50"/>
        <v>0.52</v>
      </c>
      <c r="EZ192" s="129">
        <f t="shared" si="51"/>
        <v>0.11000000000000032</v>
      </c>
      <c r="FA192" s="142" t="s">
        <v>17</v>
      </c>
      <c r="FB192" s="142">
        <v>37</v>
      </c>
      <c r="FC192" s="137">
        <v>34</v>
      </c>
      <c r="FD192" s="137">
        <v>32</v>
      </c>
    </row>
    <row r="193" spans="1:160" s="154" customFormat="1" ht="14">
      <c r="A193" s="137" t="s">
        <v>733</v>
      </c>
      <c r="B193" s="137" t="s">
        <v>1666</v>
      </c>
      <c r="C193" s="137">
        <v>15</v>
      </c>
      <c r="D193" s="137">
        <v>9</v>
      </c>
      <c r="E193" s="137">
        <v>52288159</v>
      </c>
      <c r="F193" s="137" t="s">
        <v>91</v>
      </c>
      <c r="G193" s="138" t="s">
        <v>731</v>
      </c>
      <c r="H193" s="155" t="s">
        <v>95</v>
      </c>
      <c r="I193" s="138">
        <v>1</v>
      </c>
      <c r="J193" s="137">
        <v>155.80000000000001</v>
      </c>
      <c r="K193" s="137">
        <v>47.4</v>
      </c>
      <c r="L193" s="137" t="s">
        <v>167</v>
      </c>
      <c r="M193" s="137"/>
      <c r="N193" s="137" t="s">
        <v>99</v>
      </c>
      <c r="O193" s="137" t="s">
        <v>420</v>
      </c>
      <c r="P193" s="140" t="s">
        <v>168</v>
      </c>
      <c r="Q193" s="140"/>
      <c r="R193" s="140"/>
      <c r="S193" s="140"/>
      <c r="T193" s="142" t="s">
        <v>17</v>
      </c>
      <c r="U193" s="142">
        <v>41</v>
      </c>
      <c r="V193" s="137">
        <v>42</v>
      </c>
      <c r="W193" s="137">
        <v>32</v>
      </c>
      <c r="X193" s="137" t="s">
        <v>730</v>
      </c>
      <c r="Y193" s="141"/>
      <c r="Z193" s="142" t="s">
        <v>216</v>
      </c>
      <c r="AA193" s="142">
        <v>108</v>
      </c>
      <c r="AB193" s="137">
        <v>92</v>
      </c>
      <c r="AC193" s="137">
        <v>85</v>
      </c>
      <c r="AD193" s="137"/>
      <c r="AE193" s="141" t="s">
        <v>242</v>
      </c>
      <c r="AF193" s="150" t="s">
        <v>217</v>
      </c>
      <c r="AG193" s="150">
        <v>84</v>
      </c>
      <c r="AH193" s="155">
        <v>68</v>
      </c>
      <c r="AI193" s="155">
        <v>67</v>
      </c>
      <c r="AJ193" s="155"/>
      <c r="AK193" s="159" t="s">
        <v>197</v>
      </c>
      <c r="AL193" s="137" t="s">
        <v>103</v>
      </c>
      <c r="AM193" s="137" t="s">
        <v>202</v>
      </c>
      <c r="AN193" s="137" t="s">
        <v>342</v>
      </c>
      <c r="AO193" s="137" t="s">
        <v>220</v>
      </c>
      <c r="AP193" s="137" t="s">
        <v>87</v>
      </c>
      <c r="AQ193" s="138"/>
      <c r="AR193" s="137" t="s">
        <v>89</v>
      </c>
      <c r="AS193" s="138"/>
      <c r="AT193" s="137" t="s">
        <v>93</v>
      </c>
      <c r="AU193" s="139" t="s">
        <v>732</v>
      </c>
      <c r="AV193" s="174">
        <v>2</v>
      </c>
      <c r="AW193" s="143">
        <v>3.11</v>
      </c>
      <c r="AX193" s="144">
        <v>2.33</v>
      </c>
      <c r="AY193" s="145">
        <v>1.3</v>
      </c>
      <c r="AZ193" s="144">
        <v>2.17</v>
      </c>
      <c r="BA193" s="145">
        <v>1.83</v>
      </c>
      <c r="BB193" s="143">
        <v>1.17</v>
      </c>
      <c r="BC193" s="145">
        <v>0</v>
      </c>
      <c r="BD193" s="143">
        <v>0</v>
      </c>
      <c r="BE193" s="144">
        <v>1.94</v>
      </c>
      <c r="BF193" s="145">
        <v>2.02</v>
      </c>
      <c r="BG193" s="145">
        <v>1.1200000000000001</v>
      </c>
      <c r="BH193" s="145">
        <v>3.97</v>
      </c>
      <c r="BI193" s="145">
        <v>4.5</v>
      </c>
      <c r="BJ193" s="146">
        <v>1.28</v>
      </c>
      <c r="BK193" s="147">
        <v>2.83</v>
      </c>
      <c r="BL193" s="147">
        <v>5.19</v>
      </c>
      <c r="BM193" s="146">
        <v>9.84</v>
      </c>
      <c r="BN193" s="146">
        <v>16.04</v>
      </c>
      <c r="BO193" s="146">
        <v>2.4700000000000002</v>
      </c>
      <c r="BP193" s="148">
        <v>2.2000000000000002</v>
      </c>
      <c r="BQ193" s="149">
        <v>0</v>
      </c>
      <c r="BR193" s="149">
        <v>0</v>
      </c>
      <c r="BS193" s="149">
        <v>0.87</v>
      </c>
      <c r="BT193" s="150">
        <v>1.45</v>
      </c>
      <c r="BU193" s="149">
        <v>1.34</v>
      </c>
      <c r="BV193" s="150">
        <v>2.0099999999999998</v>
      </c>
      <c r="BW193" s="148">
        <v>3.24</v>
      </c>
      <c r="BX193" s="149">
        <v>2.99</v>
      </c>
      <c r="BY193" s="149">
        <v>4.3499999999999996</v>
      </c>
      <c r="BZ193" s="149">
        <v>3.62</v>
      </c>
      <c r="CA193" s="147">
        <v>1.62</v>
      </c>
      <c r="CB193" s="146">
        <v>3.08</v>
      </c>
      <c r="CC193" s="147">
        <v>5.55</v>
      </c>
      <c r="CD193" s="147">
        <v>7.29</v>
      </c>
      <c r="CE193" s="146">
        <v>9.5399999999999991</v>
      </c>
      <c r="CF193" s="146">
        <v>13.09</v>
      </c>
      <c r="CG193" s="151">
        <v>24.25</v>
      </c>
      <c r="CH193" s="152">
        <v>28.38</v>
      </c>
      <c r="CI193" s="153">
        <v>30.67</v>
      </c>
      <c r="CJ193" s="152">
        <v>33.380000000000003</v>
      </c>
      <c r="CK193" s="153">
        <v>30.1</v>
      </c>
      <c r="CL193" s="151">
        <v>32.89</v>
      </c>
      <c r="CM193" s="153">
        <v>34.19</v>
      </c>
      <c r="CN193" s="151">
        <v>35.479999999999997</v>
      </c>
      <c r="CO193" s="152">
        <v>36.520000000000003</v>
      </c>
      <c r="CP193" s="153">
        <v>36.86</v>
      </c>
      <c r="CQ193" s="153">
        <v>35.01</v>
      </c>
      <c r="CR193" s="153">
        <v>35.9</v>
      </c>
      <c r="CS193" s="153">
        <v>44.87</v>
      </c>
      <c r="CT193" s="151">
        <v>46.06</v>
      </c>
      <c r="CU193" s="153">
        <v>44.02</v>
      </c>
      <c r="CV193" s="153">
        <v>45.25</v>
      </c>
      <c r="CW193" s="151">
        <v>41.4</v>
      </c>
      <c r="CX193" s="151">
        <v>44.28</v>
      </c>
      <c r="CY193" s="151">
        <v>25.23</v>
      </c>
      <c r="CZ193" s="152">
        <v>28.78</v>
      </c>
      <c r="DA193" s="153">
        <v>29.46</v>
      </c>
      <c r="DB193" s="153">
        <v>33.39</v>
      </c>
      <c r="DC193" s="153">
        <v>31.69</v>
      </c>
      <c r="DD193" s="151">
        <v>32.729999999999997</v>
      </c>
      <c r="DE193" s="153">
        <v>36</v>
      </c>
      <c r="DF193" s="151">
        <v>37.200000000000003</v>
      </c>
      <c r="DG193" s="152">
        <v>34.42</v>
      </c>
      <c r="DH193" s="153">
        <v>35.86</v>
      </c>
      <c r="DI193" s="153">
        <v>34.659999999999997</v>
      </c>
      <c r="DJ193" s="153">
        <v>36.49</v>
      </c>
      <c r="DK193" s="153">
        <v>45.61</v>
      </c>
      <c r="DL193" s="151">
        <v>47.18</v>
      </c>
      <c r="DM193" s="153">
        <v>41.68</v>
      </c>
      <c r="DN193" s="153">
        <v>42.24</v>
      </c>
      <c r="DO193" s="151">
        <v>40.1</v>
      </c>
      <c r="DP193" s="151">
        <v>45.63</v>
      </c>
      <c r="DQ193" s="151">
        <v>13</v>
      </c>
      <c r="DR193" s="153">
        <v>10</v>
      </c>
      <c r="DS193" s="153">
        <v>7</v>
      </c>
      <c r="DT193" s="153">
        <v>0</v>
      </c>
      <c r="DU193" s="153">
        <v>-16</v>
      </c>
      <c r="DV193" s="153">
        <v>-24</v>
      </c>
      <c r="DW193" s="153">
        <v>-32</v>
      </c>
      <c r="DX193" s="153">
        <v>-36</v>
      </c>
      <c r="DY193" s="153">
        <v>-30</v>
      </c>
      <c r="DZ193" s="153">
        <v>-16</v>
      </c>
      <c r="EA193" s="153">
        <v>-9</v>
      </c>
      <c r="EB193" s="153">
        <v>4</v>
      </c>
      <c r="EC193" s="153">
        <v>22</v>
      </c>
      <c r="ED193" s="153">
        <v>28</v>
      </c>
      <c r="EE193" s="153">
        <v>27</v>
      </c>
      <c r="EF193" s="153">
        <v>23</v>
      </c>
      <c r="EG193" s="153">
        <v>20</v>
      </c>
      <c r="EH193" s="153">
        <v>16</v>
      </c>
      <c r="EJ193" s="129">
        <f t="shared" si="35"/>
        <v>0.63999999999999968</v>
      </c>
      <c r="EK193" s="129">
        <f t="shared" si="36"/>
        <v>0.12999999999999989</v>
      </c>
      <c r="EL193" s="129">
        <f t="shared" si="37"/>
        <v>1.3</v>
      </c>
      <c r="EM193" s="129">
        <f t="shared" si="38"/>
        <v>2.17</v>
      </c>
      <c r="EN193" s="129">
        <f t="shared" si="39"/>
        <v>0.96000000000000008</v>
      </c>
      <c r="EO193" s="129">
        <f t="shared" si="40"/>
        <v>-0.28000000000000003</v>
      </c>
      <c r="EP193" s="129">
        <f t="shared" si="41"/>
        <v>-1.34</v>
      </c>
      <c r="EQ193" s="129">
        <f t="shared" si="42"/>
        <v>-2.0099999999999998</v>
      </c>
      <c r="ER193" s="129">
        <f t="shared" si="43"/>
        <v>-1.3000000000000003</v>
      </c>
      <c r="ES193" s="129">
        <f t="shared" si="44"/>
        <v>-0.9700000000000002</v>
      </c>
      <c r="ET193" s="129">
        <f t="shared" si="45"/>
        <v>-3.2299999999999995</v>
      </c>
      <c r="EU193" s="129">
        <f t="shared" si="46"/>
        <v>0.35000000000000009</v>
      </c>
      <c r="EV193" s="129">
        <f t="shared" si="47"/>
        <v>2.88</v>
      </c>
      <c r="EW193" s="129">
        <f t="shared" si="48"/>
        <v>-1.8</v>
      </c>
      <c r="EX193" s="129">
        <f t="shared" si="49"/>
        <v>-2.7199999999999998</v>
      </c>
      <c r="EY193" s="129">
        <f t="shared" si="50"/>
        <v>-2.0999999999999996</v>
      </c>
      <c r="EZ193" s="129">
        <f t="shared" si="51"/>
        <v>0.30000000000000071</v>
      </c>
      <c r="FA193" s="142" t="s">
        <v>17</v>
      </c>
      <c r="FB193" s="142">
        <v>41</v>
      </c>
      <c r="FC193" s="137">
        <v>42</v>
      </c>
      <c r="FD193" s="137">
        <v>32</v>
      </c>
    </row>
    <row r="194" spans="1:160" s="154" customFormat="1" ht="14">
      <c r="A194" s="137" t="s">
        <v>1397</v>
      </c>
      <c r="B194" s="137" t="s">
        <v>1666</v>
      </c>
      <c r="C194" s="137">
        <v>12</v>
      </c>
      <c r="D194" s="137">
        <v>1</v>
      </c>
      <c r="E194" s="137">
        <v>51560803</v>
      </c>
      <c r="F194" s="137" t="s">
        <v>91</v>
      </c>
      <c r="G194" s="138" t="s">
        <v>1401</v>
      </c>
      <c r="H194" s="139"/>
      <c r="I194" s="138"/>
      <c r="J194" s="137">
        <v>150</v>
      </c>
      <c r="K194" s="137">
        <v>39.6</v>
      </c>
      <c r="L194" s="137" t="s">
        <v>167</v>
      </c>
      <c r="M194" s="137"/>
      <c r="N194" s="137" t="s">
        <v>147</v>
      </c>
      <c r="O194" s="137" t="s">
        <v>259</v>
      </c>
      <c r="P194" s="140"/>
      <c r="Q194" s="140"/>
      <c r="R194" s="140"/>
      <c r="S194" s="140"/>
      <c r="T194" s="142" t="s">
        <v>6</v>
      </c>
      <c r="U194" s="142">
        <v>37</v>
      </c>
      <c r="V194" s="137">
        <v>37</v>
      </c>
      <c r="W194" s="137">
        <v>33</v>
      </c>
      <c r="X194" s="137" t="s">
        <v>1400</v>
      </c>
      <c r="Y194" s="141"/>
      <c r="Z194" s="142" t="s">
        <v>232</v>
      </c>
      <c r="AA194" s="142">
        <v>62</v>
      </c>
      <c r="AB194" s="137">
        <v>49</v>
      </c>
      <c r="AC194" s="137">
        <v>39</v>
      </c>
      <c r="AD194" s="137"/>
      <c r="AE194" s="141" t="s">
        <v>242</v>
      </c>
      <c r="AF194" s="150" t="s">
        <v>301</v>
      </c>
      <c r="AG194" s="150">
        <v>32</v>
      </c>
      <c r="AH194" s="155">
        <v>25</v>
      </c>
      <c r="AI194" s="155">
        <v>19</v>
      </c>
      <c r="AJ194" s="155"/>
      <c r="AK194" s="159" t="s">
        <v>131</v>
      </c>
      <c r="AL194" s="137" t="s">
        <v>117</v>
      </c>
      <c r="AM194" s="137" t="s">
        <v>323</v>
      </c>
      <c r="AN194" s="137" t="s">
        <v>800</v>
      </c>
      <c r="AO194" s="137" t="s">
        <v>263</v>
      </c>
      <c r="AP194" s="137" t="s">
        <v>87</v>
      </c>
      <c r="AQ194" s="138"/>
      <c r="AR194" s="137" t="s">
        <v>89</v>
      </c>
      <c r="AS194" s="138"/>
      <c r="AT194" s="137" t="s">
        <v>93</v>
      </c>
      <c r="AU194" s="139" t="s">
        <v>1402</v>
      </c>
      <c r="AV194" s="174">
        <v>2</v>
      </c>
      <c r="AW194" s="143">
        <v>2.86</v>
      </c>
      <c r="AX194" s="144">
        <v>3.34</v>
      </c>
      <c r="AY194" s="145">
        <v>3.05</v>
      </c>
      <c r="AZ194" s="144">
        <v>1.69</v>
      </c>
      <c r="BA194" s="145">
        <v>2.06</v>
      </c>
      <c r="BB194" s="143">
        <v>2.34</v>
      </c>
      <c r="BC194" s="145">
        <v>2.73</v>
      </c>
      <c r="BD194" s="143">
        <v>2.83</v>
      </c>
      <c r="BE194" s="144">
        <v>1.85</v>
      </c>
      <c r="BF194" s="145">
        <v>3.56</v>
      </c>
      <c r="BG194" s="145">
        <v>5.58</v>
      </c>
      <c r="BH194" s="145">
        <v>5.0599999999999996</v>
      </c>
      <c r="BI194" s="145">
        <v>1.73</v>
      </c>
      <c r="BJ194" s="146">
        <v>4.0599999999999996</v>
      </c>
      <c r="BK194" s="147">
        <v>6.39</v>
      </c>
      <c r="BL194" s="147">
        <v>8.07</v>
      </c>
      <c r="BM194" s="146">
        <v>10.72</v>
      </c>
      <c r="BN194" s="146">
        <v>19.79</v>
      </c>
      <c r="BO194" s="146">
        <v>3.71</v>
      </c>
      <c r="BP194" s="148">
        <v>1.05</v>
      </c>
      <c r="BQ194" s="149">
        <v>0.12</v>
      </c>
      <c r="BR194" s="149">
        <v>0</v>
      </c>
      <c r="BS194" s="149">
        <v>0.51</v>
      </c>
      <c r="BT194" s="150">
        <v>0.87</v>
      </c>
      <c r="BU194" s="149">
        <v>2.67</v>
      </c>
      <c r="BV194" s="150">
        <v>2.33</v>
      </c>
      <c r="BW194" s="148">
        <v>2.72</v>
      </c>
      <c r="BX194" s="149">
        <v>1.89</v>
      </c>
      <c r="BY194" s="149">
        <v>5.58</v>
      </c>
      <c r="BZ194" s="149">
        <v>5.01</v>
      </c>
      <c r="CA194" s="147">
        <v>4.1100000000000003</v>
      </c>
      <c r="CB194" s="146">
        <v>5.28</v>
      </c>
      <c r="CC194" s="147">
        <v>7.12</v>
      </c>
      <c r="CD194" s="147">
        <v>8.11</v>
      </c>
      <c r="CE194" s="146">
        <v>10.54</v>
      </c>
      <c r="CF194" s="146">
        <v>17.940000000000001</v>
      </c>
      <c r="CG194" s="151">
        <v>25.39</v>
      </c>
      <c r="CH194" s="152">
        <v>31.12</v>
      </c>
      <c r="CI194" s="153">
        <v>33.14</v>
      </c>
      <c r="CJ194" s="152">
        <v>34.68</v>
      </c>
      <c r="CK194" s="153">
        <v>35.770000000000003</v>
      </c>
      <c r="CL194" s="151">
        <v>38.24</v>
      </c>
      <c r="CM194" s="153">
        <v>38.159999999999997</v>
      </c>
      <c r="CN194" s="151">
        <v>38.409999999999997</v>
      </c>
      <c r="CO194" s="152">
        <v>38.450000000000003</v>
      </c>
      <c r="CP194" s="153">
        <v>39.92</v>
      </c>
      <c r="CQ194" s="153">
        <v>39.119999999999997</v>
      </c>
      <c r="CR194" s="153">
        <v>40.01</v>
      </c>
      <c r="CS194" s="153">
        <v>43.01</v>
      </c>
      <c r="CT194" s="151">
        <v>43.05</v>
      </c>
      <c r="CU194" s="153">
        <v>45.66</v>
      </c>
      <c r="CV194" s="153">
        <v>43.52</v>
      </c>
      <c r="CW194" s="151">
        <v>41.17</v>
      </c>
      <c r="CX194" s="151">
        <v>38.21</v>
      </c>
      <c r="CY194" s="151">
        <v>25.31</v>
      </c>
      <c r="CZ194" s="152">
        <v>31.44</v>
      </c>
      <c r="DA194" s="153">
        <v>33.619999999999997</v>
      </c>
      <c r="DB194" s="153">
        <v>34.619999999999997</v>
      </c>
      <c r="DC194" s="153">
        <v>35.51</v>
      </c>
      <c r="DD194" s="151">
        <v>37.21</v>
      </c>
      <c r="DE194" s="153">
        <v>36.35</v>
      </c>
      <c r="DF194" s="151">
        <v>37.92</v>
      </c>
      <c r="DG194" s="152">
        <v>38.54</v>
      </c>
      <c r="DH194" s="153">
        <v>38.700000000000003</v>
      </c>
      <c r="DI194" s="153">
        <v>39.74</v>
      </c>
      <c r="DJ194" s="153">
        <v>40.18</v>
      </c>
      <c r="DK194" s="153">
        <v>43.23</v>
      </c>
      <c r="DL194" s="151">
        <v>44.65</v>
      </c>
      <c r="DM194" s="153">
        <v>44.66</v>
      </c>
      <c r="DN194" s="153">
        <v>44.46</v>
      </c>
      <c r="DO194" s="151">
        <v>40.1</v>
      </c>
      <c r="DP194" s="151">
        <v>39.03</v>
      </c>
      <c r="DQ194" s="151">
        <v>2</v>
      </c>
      <c r="DR194" s="153">
        <v>4</v>
      </c>
      <c r="DS194" s="153">
        <v>2</v>
      </c>
      <c r="DT194" s="153">
        <v>0</v>
      </c>
      <c r="DU194" s="153">
        <v>-9</v>
      </c>
      <c r="DV194" s="153">
        <v>-15</v>
      </c>
      <c r="DW194" s="153">
        <v>-20</v>
      </c>
      <c r="DX194" s="153">
        <v>-20</v>
      </c>
      <c r="DY194" s="153">
        <v>-22</v>
      </c>
      <c r="DZ194" s="153">
        <v>-19</v>
      </c>
      <c r="EA194" s="153">
        <v>-15</v>
      </c>
      <c r="EB194" s="153">
        <v>-12</v>
      </c>
      <c r="EC194" s="153">
        <v>-8</v>
      </c>
      <c r="ED194" s="153">
        <v>-2</v>
      </c>
      <c r="EE194" s="153">
        <v>0</v>
      </c>
      <c r="EF194" s="153">
        <v>0</v>
      </c>
      <c r="EG194" s="153">
        <v>2</v>
      </c>
      <c r="EH194" s="153">
        <v>1</v>
      </c>
      <c r="EJ194" s="129">
        <f t="shared" ref="EJ194:EJ208" si="52">AW194-BO194</f>
        <v>-0.85000000000000009</v>
      </c>
      <c r="EK194" s="129">
        <f t="shared" ref="EK194:EK208" si="53">AX194-BP194</f>
        <v>2.29</v>
      </c>
      <c r="EL194" s="129">
        <f t="shared" ref="EL194:EL208" si="54">AY194-BQ194</f>
        <v>2.9299999999999997</v>
      </c>
      <c r="EM194" s="129">
        <f t="shared" ref="EM194:EM208" si="55">AZ194-BR194</f>
        <v>1.69</v>
      </c>
      <c r="EN194" s="129">
        <f t="shared" ref="EN194:EN208" si="56">BA194-BS194</f>
        <v>1.55</v>
      </c>
      <c r="EO194" s="129">
        <f t="shared" ref="EO194:EO208" si="57">BB194-BT194</f>
        <v>1.4699999999999998</v>
      </c>
      <c r="EP194" s="129">
        <f t="shared" ref="EP194:EP208" si="58">BC194-BU194</f>
        <v>6.0000000000000053E-2</v>
      </c>
      <c r="EQ194" s="129">
        <f t="shared" ref="EQ194:EQ208" si="59">BD194-BV194</f>
        <v>0.5</v>
      </c>
      <c r="ER194" s="129">
        <f t="shared" ref="ER194:ER208" si="60">BE194-BW194</f>
        <v>-0.87000000000000011</v>
      </c>
      <c r="ES194" s="129">
        <f t="shared" ref="ES194:ES208" si="61">BF194-BX194</f>
        <v>1.6700000000000002</v>
      </c>
      <c r="ET194" s="129">
        <f t="shared" ref="ET194:ET208" si="62">BG194-BY194</f>
        <v>0</v>
      </c>
      <c r="EU194" s="129">
        <f t="shared" ref="EU194:EU208" si="63">BH194-BZ194</f>
        <v>4.9999999999999822E-2</v>
      </c>
      <c r="EV194" s="129">
        <f t="shared" ref="EV194:EV208" si="64">BI194-CA194</f>
        <v>-2.3800000000000003</v>
      </c>
      <c r="EW194" s="129">
        <f t="shared" ref="EW194:EW208" si="65">BJ194-CB194</f>
        <v>-1.2200000000000006</v>
      </c>
      <c r="EX194" s="129">
        <f t="shared" ref="EX194:EX208" si="66">BK194-CC194</f>
        <v>-0.73000000000000043</v>
      </c>
      <c r="EY194" s="129">
        <f t="shared" ref="EY194:EY208" si="67">BL194-CD194</f>
        <v>-3.9999999999999147E-2</v>
      </c>
      <c r="EZ194" s="129">
        <f t="shared" ref="EZ194:EZ208" si="68">BM194-CE194</f>
        <v>0.18000000000000149</v>
      </c>
      <c r="FA194" s="142" t="s">
        <v>6</v>
      </c>
      <c r="FB194" s="142">
        <v>37</v>
      </c>
      <c r="FC194" s="137">
        <v>37</v>
      </c>
      <c r="FD194" s="137">
        <v>33</v>
      </c>
    </row>
    <row r="195" spans="1:160" s="154" customFormat="1" ht="14">
      <c r="A195" s="137" t="s">
        <v>944</v>
      </c>
      <c r="B195" s="137" t="s">
        <v>1666</v>
      </c>
      <c r="C195" s="137">
        <v>15</v>
      </c>
      <c r="D195" s="137">
        <v>1</v>
      </c>
      <c r="E195" s="137">
        <v>49624494</v>
      </c>
      <c r="F195" s="137" t="s">
        <v>91</v>
      </c>
      <c r="G195" s="138" t="s">
        <v>948</v>
      </c>
      <c r="H195" s="139"/>
      <c r="I195" s="138"/>
      <c r="J195" s="137">
        <v>164.7</v>
      </c>
      <c r="K195" s="137">
        <v>59.6</v>
      </c>
      <c r="L195" s="137" t="s">
        <v>167</v>
      </c>
      <c r="M195" s="137"/>
      <c r="N195" s="137" t="s">
        <v>147</v>
      </c>
      <c r="O195" s="137" t="s">
        <v>148</v>
      </c>
      <c r="P195" s="140"/>
      <c r="Q195" s="140"/>
      <c r="R195" s="140"/>
      <c r="S195" s="140"/>
      <c r="T195" s="142" t="s">
        <v>17</v>
      </c>
      <c r="U195" s="142">
        <v>45</v>
      </c>
      <c r="V195" s="137">
        <v>32</v>
      </c>
      <c r="W195" s="137">
        <v>34</v>
      </c>
      <c r="X195" s="137" t="s">
        <v>280</v>
      </c>
      <c r="Y195" s="141"/>
      <c r="Z195" s="142" t="s">
        <v>101</v>
      </c>
      <c r="AA195" s="142">
        <v>55</v>
      </c>
      <c r="AB195" s="137">
        <v>33</v>
      </c>
      <c r="AC195" s="137">
        <v>23</v>
      </c>
      <c r="AD195" s="137"/>
      <c r="AE195" s="141" t="s">
        <v>443</v>
      </c>
      <c r="AF195" s="150" t="s">
        <v>138</v>
      </c>
      <c r="AG195" s="150">
        <v>32</v>
      </c>
      <c r="AH195" s="155">
        <v>18</v>
      </c>
      <c r="AI195" s="155">
        <v>6</v>
      </c>
      <c r="AJ195" s="155"/>
      <c r="AK195" s="159" t="s">
        <v>180</v>
      </c>
      <c r="AL195" s="137" t="s">
        <v>869</v>
      </c>
      <c r="AM195" s="137" t="s">
        <v>409</v>
      </c>
      <c r="AN195" s="137" t="s">
        <v>744</v>
      </c>
      <c r="AO195" s="137" t="s">
        <v>324</v>
      </c>
      <c r="AP195" s="137" t="s">
        <v>87</v>
      </c>
      <c r="AQ195" s="138"/>
      <c r="AR195" s="137" t="s">
        <v>89</v>
      </c>
      <c r="AS195" s="138"/>
      <c r="AT195" s="137" t="s">
        <v>93</v>
      </c>
      <c r="AU195" s="139" t="s">
        <v>258</v>
      </c>
      <c r="AV195" s="174">
        <v>2</v>
      </c>
      <c r="AW195" s="143">
        <v>5.14</v>
      </c>
      <c r="AX195" s="144">
        <v>3.11</v>
      </c>
      <c r="AY195" s="145">
        <v>4.0999999999999996</v>
      </c>
      <c r="AZ195" s="144">
        <v>3.99</v>
      </c>
      <c r="BA195" s="145">
        <v>3.23</v>
      </c>
      <c r="BB195" s="143">
        <v>3.36</v>
      </c>
      <c r="BC195" s="145">
        <v>2.06</v>
      </c>
      <c r="BD195" s="143">
        <v>1.96</v>
      </c>
      <c r="BE195" s="144">
        <v>3.68</v>
      </c>
      <c r="BF195" s="145">
        <v>3.85</v>
      </c>
      <c r="BG195" s="145">
        <v>4.46</v>
      </c>
      <c r="BH195" s="145">
        <v>6.18</v>
      </c>
      <c r="BI195" s="145">
        <v>3.11</v>
      </c>
      <c r="BJ195" s="146">
        <v>3.48</v>
      </c>
      <c r="BK195" s="147">
        <v>4.47</v>
      </c>
      <c r="BL195" s="147">
        <v>5.85</v>
      </c>
      <c r="BM195" s="146">
        <v>11.73</v>
      </c>
      <c r="BN195" s="146">
        <v>15.87</v>
      </c>
      <c r="BO195" s="146">
        <v>5.17</v>
      </c>
      <c r="BP195" s="148">
        <v>2.96</v>
      </c>
      <c r="BQ195" s="149">
        <v>0.12</v>
      </c>
      <c r="BR195" s="149">
        <v>0</v>
      </c>
      <c r="BS195" s="149">
        <v>0.37</v>
      </c>
      <c r="BT195" s="150">
        <v>2.66</v>
      </c>
      <c r="BU195" s="149">
        <v>2.2400000000000002</v>
      </c>
      <c r="BV195" s="150">
        <v>3.66</v>
      </c>
      <c r="BW195" s="148">
        <v>4.7300000000000004</v>
      </c>
      <c r="BX195" s="149">
        <v>3.5</v>
      </c>
      <c r="BY195" s="149">
        <v>4.4800000000000004</v>
      </c>
      <c r="BZ195" s="149">
        <v>4.37</v>
      </c>
      <c r="CA195" s="147">
        <v>2.2400000000000002</v>
      </c>
      <c r="CB195" s="146">
        <v>2.67</v>
      </c>
      <c r="CC195" s="147">
        <v>4.29</v>
      </c>
      <c r="CD195" s="147">
        <v>5.78</v>
      </c>
      <c r="CE195" s="146">
        <v>11.72</v>
      </c>
      <c r="CF195" s="146">
        <v>15.9</v>
      </c>
      <c r="CG195" s="151">
        <v>26.9</v>
      </c>
      <c r="CH195" s="152">
        <v>31.57</v>
      </c>
      <c r="CI195" s="153">
        <v>36.53</v>
      </c>
      <c r="CJ195" s="152">
        <v>37.56</v>
      </c>
      <c r="CK195" s="153">
        <v>39.07</v>
      </c>
      <c r="CL195" s="151">
        <v>40.880000000000003</v>
      </c>
      <c r="CM195" s="153">
        <v>41.29</v>
      </c>
      <c r="CN195" s="151">
        <v>40.54</v>
      </c>
      <c r="CO195" s="152">
        <v>41.63</v>
      </c>
      <c r="CP195" s="153">
        <v>42.65</v>
      </c>
      <c r="CQ195" s="153">
        <v>42.23</v>
      </c>
      <c r="CR195" s="153">
        <v>42.32</v>
      </c>
      <c r="CS195" s="153">
        <v>45.98</v>
      </c>
      <c r="CT195" s="151">
        <v>48.78</v>
      </c>
      <c r="CU195" s="153">
        <v>48.34</v>
      </c>
      <c r="CV195" s="153">
        <v>44.74</v>
      </c>
      <c r="CW195" s="151">
        <v>44.01</v>
      </c>
      <c r="CX195" s="151">
        <v>46.91</v>
      </c>
      <c r="CY195" s="151">
        <v>26.5</v>
      </c>
      <c r="CZ195" s="152">
        <v>31.56</v>
      </c>
      <c r="DA195" s="153">
        <v>37.97</v>
      </c>
      <c r="DB195" s="153">
        <v>38.93</v>
      </c>
      <c r="DC195" s="153">
        <v>40.36</v>
      </c>
      <c r="DD195" s="151">
        <v>40.68</v>
      </c>
      <c r="DE195" s="153">
        <v>40.26</v>
      </c>
      <c r="DF195" s="151">
        <v>40.57</v>
      </c>
      <c r="DG195" s="152">
        <v>41.12</v>
      </c>
      <c r="DH195" s="153">
        <v>42.32</v>
      </c>
      <c r="DI195" s="153">
        <v>43.68</v>
      </c>
      <c r="DJ195" s="153">
        <v>42.83</v>
      </c>
      <c r="DK195" s="153">
        <v>46.19</v>
      </c>
      <c r="DL195" s="151">
        <v>48.29</v>
      </c>
      <c r="DM195" s="153">
        <v>48.42</v>
      </c>
      <c r="DN195" s="153">
        <v>45.45</v>
      </c>
      <c r="DO195" s="151">
        <v>43.73</v>
      </c>
      <c r="DP195" s="151">
        <v>46.7</v>
      </c>
      <c r="DQ195" s="151">
        <v>0</v>
      </c>
      <c r="DR195" s="153">
        <v>2</v>
      </c>
      <c r="DS195" s="153">
        <v>6</v>
      </c>
      <c r="DT195" s="153">
        <v>6</v>
      </c>
      <c r="DU195" s="153">
        <v>4</v>
      </c>
      <c r="DV195" s="153">
        <v>-2</v>
      </c>
      <c r="DW195" s="153">
        <v>-7</v>
      </c>
      <c r="DX195" s="153">
        <v>-10</v>
      </c>
      <c r="DY195" s="153">
        <v>-3</v>
      </c>
      <c r="DZ195" s="153">
        <v>-1</v>
      </c>
      <c r="EA195" s="153">
        <v>2</v>
      </c>
      <c r="EB195" s="153">
        <v>6</v>
      </c>
      <c r="EC195" s="153">
        <v>8</v>
      </c>
      <c r="ED195" s="153">
        <v>8</v>
      </c>
      <c r="EE195" s="153">
        <v>6</v>
      </c>
      <c r="EF195" s="153">
        <v>3</v>
      </c>
      <c r="EG195" s="153">
        <v>2</v>
      </c>
      <c r="EH195" s="153">
        <v>4</v>
      </c>
      <c r="EJ195" s="129">
        <f t="shared" si="52"/>
        <v>-3.0000000000000249E-2</v>
      </c>
      <c r="EK195" s="129">
        <f t="shared" si="53"/>
        <v>0.14999999999999991</v>
      </c>
      <c r="EL195" s="129">
        <f t="shared" si="54"/>
        <v>3.9799999999999995</v>
      </c>
      <c r="EM195" s="129">
        <f t="shared" si="55"/>
        <v>3.99</v>
      </c>
      <c r="EN195" s="129">
        <f t="shared" si="56"/>
        <v>2.86</v>
      </c>
      <c r="EO195" s="129">
        <f t="shared" si="57"/>
        <v>0.69999999999999973</v>
      </c>
      <c r="EP195" s="129">
        <f t="shared" si="58"/>
        <v>-0.18000000000000016</v>
      </c>
      <c r="EQ195" s="129">
        <f t="shared" si="59"/>
        <v>-1.7000000000000002</v>
      </c>
      <c r="ER195" s="129">
        <f t="shared" si="60"/>
        <v>-1.0500000000000003</v>
      </c>
      <c r="ES195" s="129">
        <f t="shared" si="61"/>
        <v>0.35000000000000009</v>
      </c>
      <c r="ET195" s="129">
        <f t="shared" si="62"/>
        <v>-2.0000000000000462E-2</v>
      </c>
      <c r="EU195" s="129">
        <f t="shared" si="63"/>
        <v>1.8099999999999996</v>
      </c>
      <c r="EV195" s="129">
        <f t="shared" si="64"/>
        <v>0.86999999999999966</v>
      </c>
      <c r="EW195" s="129">
        <f t="shared" si="65"/>
        <v>0.81</v>
      </c>
      <c r="EX195" s="129">
        <f t="shared" si="66"/>
        <v>0.17999999999999972</v>
      </c>
      <c r="EY195" s="129">
        <f t="shared" si="67"/>
        <v>6.9999999999999396E-2</v>
      </c>
      <c r="EZ195" s="129">
        <f t="shared" si="68"/>
        <v>9.9999999999997868E-3</v>
      </c>
      <c r="FA195" s="142" t="s">
        <v>17</v>
      </c>
      <c r="FB195" s="142">
        <v>45</v>
      </c>
      <c r="FC195" s="137">
        <v>32</v>
      </c>
      <c r="FD195" s="137">
        <v>34</v>
      </c>
    </row>
    <row r="196" spans="1:160" s="154" customFormat="1" ht="14">
      <c r="A196" s="137" t="s">
        <v>1550</v>
      </c>
      <c r="B196" s="137" t="s">
        <v>1666</v>
      </c>
      <c r="C196" s="137">
        <v>17</v>
      </c>
      <c r="D196" s="137">
        <v>4</v>
      </c>
      <c r="E196" s="137">
        <v>51187316</v>
      </c>
      <c r="F196" s="137" t="s">
        <v>91</v>
      </c>
      <c r="G196" s="138" t="s">
        <v>1554</v>
      </c>
      <c r="H196" s="139"/>
      <c r="I196" s="138"/>
      <c r="J196" s="137">
        <v>156.6</v>
      </c>
      <c r="K196" s="137">
        <v>39.700000000000003</v>
      </c>
      <c r="L196" s="137" t="s">
        <v>167</v>
      </c>
      <c r="M196" s="137"/>
      <c r="N196" s="137" t="s">
        <v>147</v>
      </c>
      <c r="O196" s="137" t="s">
        <v>148</v>
      </c>
      <c r="P196" s="140"/>
      <c r="Q196" s="140"/>
      <c r="R196" s="140"/>
      <c r="S196" s="140"/>
      <c r="T196" s="142" t="s">
        <v>17</v>
      </c>
      <c r="U196" s="142">
        <v>42</v>
      </c>
      <c r="V196" s="137">
        <v>36</v>
      </c>
      <c r="W196" s="137">
        <v>35</v>
      </c>
      <c r="X196" s="137" t="s">
        <v>1553</v>
      </c>
      <c r="Y196" s="141"/>
      <c r="Z196" s="142" t="s">
        <v>175</v>
      </c>
      <c r="AA196" s="142">
        <v>53</v>
      </c>
      <c r="AB196" s="137">
        <v>35</v>
      </c>
      <c r="AC196" s="137">
        <v>29</v>
      </c>
      <c r="AD196" s="137"/>
      <c r="AE196" s="141" t="s">
        <v>88</v>
      </c>
      <c r="AF196" s="150" t="s">
        <v>160</v>
      </c>
      <c r="AG196" s="150">
        <v>21</v>
      </c>
      <c r="AH196" s="155">
        <v>18</v>
      </c>
      <c r="AI196" s="155">
        <v>12</v>
      </c>
      <c r="AJ196" s="155"/>
      <c r="AK196" s="159"/>
      <c r="AL196" s="137" t="s">
        <v>311</v>
      </c>
      <c r="AM196" s="137" t="s">
        <v>118</v>
      </c>
      <c r="AN196" s="137" t="s">
        <v>766</v>
      </c>
      <c r="AO196" s="137" t="s">
        <v>204</v>
      </c>
      <c r="AP196" s="137" t="s">
        <v>87</v>
      </c>
      <c r="AQ196" s="138"/>
      <c r="AR196" s="137" t="s">
        <v>89</v>
      </c>
      <c r="AS196" s="138"/>
      <c r="AT196" s="137" t="s">
        <v>93</v>
      </c>
      <c r="AU196" s="139" t="s">
        <v>773</v>
      </c>
      <c r="AV196" s="174">
        <v>2</v>
      </c>
      <c r="AW196" s="143">
        <v>1.96</v>
      </c>
      <c r="AX196" s="144">
        <v>1.06</v>
      </c>
      <c r="AY196" s="145">
        <v>1.54</v>
      </c>
      <c r="AZ196" s="144">
        <v>1.25</v>
      </c>
      <c r="BA196" s="145">
        <v>1.5</v>
      </c>
      <c r="BB196" s="143">
        <v>1.1200000000000001</v>
      </c>
      <c r="BC196" s="145">
        <v>1.1200000000000001</v>
      </c>
      <c r="BD196" s="143">
        <v>0</v>
      </c>
      <c r="BE196" s="144">
        <v>0</v>
      </c>
      <c r="BF196" s="145">
        <v>0</v>
      </c>
      <c r="BG196" s="145">
        <v>4.32</v>
      </c>
      <c r="BH196" s="145">
        <v>4.8</v>
      </c>
      <c r="BI196" s="145">
        <v>1.1100000000000001</v>
      </c>
      <c r="BJ196" s="146">
        <v>1.39</v>
      </c>
      <c r="BK196" s="147">
        <v>2.4700000000000002</v>
      </c>
      <c r="BL196" s="147">
        <v>3.49</v>
      </c>
      <c r="BM196" s="146">
        <v>9.67</v>
      </c>
      <c r="BN196" s="146">
        <v>14.35</v>
      </c>
      <c r="BO196" s="146">
        <v>2.89</v>
      </c>
      <c r="BP196" s="148">
        <v>0.88</v>
      </c>
      <c r="BQ196" s="149">
        <v>0</v>
      </c>
      <c r="BR196" s="149">
        <v>0</v>
      </c>
      <c r="BS196" s="149">
        <v>0</v>
      </c>
      <c r="BT196" s="150">
        <v>0.12</v>
      </c>
      <c r="BU196" s="149">
        <v>1.1200000000000001</v>
      </c>
      <c r="BV196" s="150">
        <v>1.02</v>
      </c>
      <c r="BW196" s="148">
        <v>1.73</v>
      </c>
      <c r="BX196" s="149">
        <v>1.28</v>
      </c>
      <c r="BY196" s="149">
        <v>5.12</v>
      </c>
      <c r="BZ196" s="149">
        <v>2.94</v>
      </c>
      <c r="CA196" s="147">
        <v>0.12</v>
      </c>
      <c r="CB196" s="146">
        <v>0.76</v>
      </c>
      <c r="CC196" s="147">
        <v>1.27</v>
      </c>
      <c r="CD196" s="147">
        <v>3.86</v>
      </c>
      <c r="CE196" s="146">
        <v>8.7200000000000006</v>
      </c>
      <c r="CF196" s="146">
        <v>15.64</v>
      </c>
      <c r="CG196" s="151">
        <v>28.39</v>
      </c>
      <c r="CH196" s="152">
        <v>32.799999999999997</v>
      </c>
      <c r="CI196" s="153">
        <v>34.29</v>
      </c>
      <c r="CJ196" s="152">
        <v>37.450000000000003</v>
      </c>
      <c r="CK196" s="153">
        <v>38.4</v>
      </c>
      <c r="CL196" s="151">
        <v>38.96</v>
      </c>
      <c r="CM196" s="153">
        <v>40.11</v>
      </c>
      <c r="CN196" s="151">
        <v>40.89</v>
      </c>
      <c r="CO196" s="152">
        <v>41.92</v>
      </c>
      <c r="CP196" s="153">
        <v>40.96</v>
      </c>
      <c r="CQ196" s="153">
        <v>41.9</v>
      </c>
      <c r="CR196" s="153">
        <v>40.770000000000003</v>
      </c>
      <c r="CS196" s="153">
        <v>42.97</v>
      </c>
      <c r="CT196" s="151">
        <v>42.93</v>
      </c>
      <c r="CU196" s="153">
        <v>47.02</v>
      </c>
      <c r="CV196" s="153">
        <v>43.51</v>
      </c>
      <c r="CW196" s="151">
        <v>39.4</v>
      </c>
      <c r="CX196" s="151">
        <v>39.81</v>
      </c>
      <c r="CY196" s="151">
        <v>28.78</v>
      </c>
      <c r="CZ196" s="152">
        <v>32.130000000000003</v>
      </c>
      <c r="DA196" s="153">
        <v>34.94</v>
      </c>
      <c r="DB196" s="153">
        <v>37.94</v>
      </c>
      <c r="DC196" s="153">
        <v>39.17</v>
      </c>
      <c r="DD196" s="151">
        <v>39.979999999999997</v>
      </c>
      <c r="DE196" s="153">
        <v>39.28</v>
      </c>
      <c r="DF196" s="151">
        <v>39.51</v>
      </c>
      <c r="DG196" s="152">
        <v>39.200000000000003</v>
      </c>
      <c r="DH196" s="153">
        <v>39.799999999999997</v>
      </c>
      <c r="DI196" s="153">
        <v>40.28</v>
      </c>
      <c r="DJ196" s="153">
        <v>39.450000000000003</v>
      </c>
      <c r="DK196" s="153">
        <v>43.2</v>
      </c>
      <c r="DL196" s="151">
        <v>43.27</v>
      </c>
      <c r="DM196" s="153">
        <v>46.21</v>
      </c>
      <c r="DN196" s="153">
        <v>42.85</v>
      </c>
      <c r="DO196" s="151">
        <v>40.229999999999997</v>
      </c>
      <c r="DP196" s="151">
        <v>39.409999999999997</v>
      </c>
      <c r="DQ196" s="151">
        <v>-2</v>
      </c>
      <c r="DR196" s="153">
        <v>-2</v>
      </c>
      <c r="DS196" s="153">
        <v>3</v>
      </c>
      <c r="DT196" s="153">
        <v>9</v>
      </c>
      <c r="DU196" s="153">
        <v>8</v>
      </c>
      <c r="DV196" s="153">
        <v>0</v>
      </c>
      <c r="DW196" s="153">
        <v>-6</v>
      </c>
      <c r="DX196" s="153">
        <v>-14</v>
      </c>
      <c r="DY196" s="153">
        <v>-20</v>
      </c>
      <c r="DZ196" s="153">
        <v>-21</v>
      </c>
      <c r="EA196" s="153">
        <v>-18</v>
      </c>
      <c r="EB196" s="153">
        <v>-14</v>
      </c>
      <c r="EC196" s="153">
        <v>-9</v>
      </c>
      <c r="ED196" s="153">
        <v>-6</v>
      </c>
      <c r="EE196" s="153">
        <v>-2</v>
      </c>
      <c r="EF196" s="153">
        <v>-1</v>
      </c>
      <c r="EG196" s="153">
        <v>0</v>
      </c>
      <c r="EH196" s="153">
        <v>0</v>
      </c>
      <c r="EJ196" s="129">
        <f t="shared" si="52"/>
        <v>-0.93000000000000016</v>
      </c>
      <c r="EK196" s="129">
        <f t="shared" si="53"/>
        <v>0.18000000000000005</v>
      </c>
      <c r="EL196" s="129">
        <f t="shared" si="54"/>
        <v>1.54</v>
      </c>
      <c r="EM196" s="129">
        <f t="shared" si="55"/>
        <v>1.25</v>
      </c>
      <c r="EN196" s="129">
        <f t="shared" si="56"/>
        <v>1.5</v>
      </c>
      <c r="EO196" s="129">
        <f t="shared" si="57"/>
        <v>1</v>
      </c>
      <c r="EP196" s="129">
        <f t="shared" si="58"/>
        <v>0</v>
      </c>
      <c r="EQ196" s="129">
        <f t="shared" si="59"/>
        <v>-1.02</v>
      </c>
      <c r="ER196" s="129">
        <f t="shared" si="60"/>
        <v>-1.73</v>
      </c>
      <c r="ES196" s="129">
        <f t="shared" si="61"/>
        <v>-1.28</v>
      </c>
      <c r="ET196" s="129">
        <f t="shared" si="62"/>
        <v>-0.79999999999999982</v>
      </c>
      <c r="EU196" s="129">
        <f t="shared" si="63"/>
        <v>1.8599999999999999</v>
      </c>
      <c r="EV196" s="129">
        <f t="shared" si="64"/>
        <v>0.9900000000000001</v>
      </c>
      <c r="EW196" s="129">
        <f t="shared" si="65"/>
        <v>0.62999999999999989</v>
      </c>
      <c r="EX196" s="129">
        <f t="shared" si="66"/>
        <v>1.2000000000000002</v>
      </c>
      <c r="EY196" s="129">
        <f t="shared" si="67"/>
        <v>-0.36999999999999966</v>
      </c>
      <c r="EZ196" s="129">
        <f t="shared" si="68"/>
        <v>0.94999999999999929</v>
      </c>
      <c r="FA196" s="142" t="s">
        <v>17</v>
      </c>
      <c r="FB196" s="142">
        <v>42</v>
      </c>
      <c r="FC196" s="137">
        <v>36</v>
      </c>
      <c r="FD196" s="137">
        <v>35</v>
      </c>
    </row>
    <row r="197" spans="1:160" s="154" customFormat="1" ht="14">
      <c r="A197" s="137" t="s">
        <v>963</v>
      </c>
      <c r="B197" s="137" t="s">
        <v>1666</v>
      </c>
      <c r="C197" s="137">
        <v>19</v>
      </c>
      <c r="D197" s="137">
        <v>0</v>
      </c>
      <c r="E197" s="137">
        <v>50501490</v>
      </c>
      <c r="F197" s="137" t="s">
        <v>91</v>
      </c>
      <c r="G197" s="138" t="s">
        <v>878</v>
      </c>
      <c r="H197" s="139"/>
      <c r="I197" s="138"/>
      <c r="J197" s="137">
        <v>153.80000000000001</v>
      </c>
      <c r="K197" s="137">
        <v>56.3</v>
      </c>
      <c r="L197" s="137" t="s">
        <v>167</v>
      </c>
      <c r="M197" s="137"/>
      <c r="N197" s="137" t="s">
        <v>147</v>
      </c>
      <c r="O197" s="137" t="s">
        <v>148</v>
      </c>
      <c r="P197" s="140"/>
      <c r="Q197" s="140"/>
      <c r="R197" s="140"/>
      <c r="S197" s="140"/>
      <c r="T197" s="142" t="s">
        <v>17</v>
      </c>
      <c r="U197" s="142">
        <v>39</v>
      </c>
      <c r="V197" s="137">
        <v>41</v>
      </c>
      <c r="W197" s="137">
        <v>35</v>
      </c>
      <c r="X197" s="137" t="s">
        <v>965</v>
      </c>
      <c r="Y197" s="141" t="s">
        <v>703</v>
      </c>
      <c r="Z197" s="142" t="s">
        <v>318</v>
      </c>
      <c r="AA197" s="142">
        <v>53</v>
      </c>
      <c r="AB197" s="137">
        <v>49</v>
      </c>
      <c r="AC197" s="137">
        <v>35</v>
      </c>
      <c r="AD197" s="137"/>
      <c r="AE197" s="141" t="s">
        <v>242</v>
      </c>
      <c r="AF197" s="150" t="s">
        <v>261</v>
      </c>
      <c r="AG197" s="150">
        <v>15</v>
      </c>
      <c r="AH197" s="155">
        <v>11</v>
      </c>
      <c r="AI197" s="155">
        <v>7</v>
      </c>
      <c r="AJ197" s="155"/>
      <c r="AK197" s="159"/>
      <c r="AL197" s="137" t="s">
        <v>869</v>
      </c>
      <c r="AM197" s="137" t="s">
        <v>760</v>
      </c>
      <c r="AN197" s="137" t="s">
        <v>289</v>
      </c>
      <c r="AO197" s="137" t="s">
        <v>353</v>
      </c>
      <c r="AP197" s="137" t="s">
        <v>87</v>
      </c>
      <c r="AQ197" s="138"/>
      <c r="AR197" s="137" t="s">
        <v>89</v>
      </c>
      <c r="AS197" s="138"/>
      <c r="AT197" s="137" t="s">
        <v>93</v>
      </c>
      <c r="AU197" s="139" t="s">
        <v>966</v>
      </c>
      <c r="AV197" s="174">
        <v>2</v>
      </c>
      <c r="AW197" s="143">
        <v>2.4700000000000002</v>
      </c>
      <c r="AX197" s="144">
        <v>3.17</v>
      </c>
      <c r="AY197" s="145">
        <v>2.5</v>
      </c>
      <c r="AZ197" s="144">
        <v>2.74</v>
      </c>
      <c r="BA197" s="145">
        <v>2.12</v>
      </c>
      <c r="BB197" s="143">
        <v>1.87</v>
      </c>
      <c r="BC197" s="145">
        <v>2.21</v>
      </c>
      <c r="BD197" s="143">
        <v>1.42</v>
      </c>
      <c r="BE197" s="144">
        <v>0</v>
      </c>
      <c r="BF197" s="145">
        <v>0.67</v>
      </c>
      <c r="BG197" s="145">
        <v>2.39</v>
      </c>
      <c r="BH197" s="145">
        <v>4.47</v>
      </c>
      <c r="BI197" s="145">
        <v>2.34</v>
      </c>
      <c r="BJ197" s="146">
        <v>2.4700000000000002</v>
      </c>
      <c r="BK197" s="147">
        <v>4.3600000000000003</v>
      </c>
      <c r="BL197" s="147">
        <v>5.5</v>
      </c>
      <c r="BM197" s="146">
        <v>9.1300000000000008</v>
      </c>
      <c r="BN197" s="146">
        <v>15.52</v>
      </c>
      <c r="BO197" s="146">
        <v>2.46</v>
      </c>
      <c r="BP197" s="148">
        <v>1.79</v>
      </c>
      <c r="BQ197" s="149">
        <v>0</v>
      </c>
      <c r="BR197" s="149">
        <v>0</v>
      </c>
      <c r="BS197" s="149">
        <v>0.37</v>
      </c>
      <c r="BT197" s="150">
        <v>2.2400000000000002</v>
      </c>
      <c r="BU197" s="149">
        <v>0.87</v>
      </c>
      <c r="BV197" s="150">
        <v>2.06</v>
      </c>
      <c r="BW197" s="148">
        <v>2.4</v>
      </c>
      <c r="BX197" s="149">
        <v>1.45</v>
      </c>
      <c r="BY197" s="149">
        <v>2.72</v>
      </c>
      <c r="BZ197" s="149">
        <v>5.51</v>
      </c>
      <c r="CA197" s="147">
        <v>2.2400000000000002</v>
      </c>
      <c r="CB197" s="146">
        <v>2.74</v>
      </c>
      <c r="CC197" s="147">
        <v>3.99</v>
      </c>
      <c r="CD197" s="147">
        <v>5.12</v>
      </c>
      <c r="CE197" s="146">
        <v>9.91</v>
      </c>
      <c r="CF197" s="146">
        <v>16.079999999999998</v>
      </c>
      <c r="CG197" s="151">
        <v>27.54</v>
      </c>
      <c r="CH197" s="152">
        <v>31.57</v>
      </c>
      <c r="CI197" s="153">
        <v>34.04</v>
      </c>
      <c r="CJ197" s="152">
        <v>35.67</v>
      </c>
      <c r="CK197" s="153">
        <v>35.32</v>
      </c>
      <c r="CL197" s="151">
        <v>35.94</v>
      </c>
      <c r="CM197" s="153">
        <v>36.57</v>
      </c>
      <c r="CN197" s="151">
        <v>36.42</v>
      </c>
      <c r="CO197" s="152">
        <v>37.04</v>
      </c>
      <c r="CP197" s="153">
        <v>37.76</v>
      </c>
      <c r="CQ197" s="153">
        <v>38.119999999999997</v>
      </c>
      <c r="CR197" s="153">
        <v>40.67</v>
      </c>
      <c r="CS197" s="153">
        <v>42.37</v>
      </c>
      <c r="CT197" s="151">
        <v>45.36</v>
      </c>
      <c r="CU197" s="153">
        <v>46.15</v>
      </c>
      <c r="CV197" s="153">
        <v>46.29</v>
      </c>
      <c r="CW197" s="151">
        <v>43.57</v>
      </c>
      <c r="CX197" s="151">
        <v>45.42</v>
      </c>
      <c r="CY197" s="151">
        <v>27.46</v>
      </c>
      <c r="CZ197" s="152">
        <v>31.11</v>
      </c>
      <c r="DA197" s="153">
        <v>34.79</v>
      </c>
      <c r="DB197" s="153">
        <v>35.770000000000003</v>
      </c>
      <c r="DC197" s="153">
        <v>35.28</v>
      </c>
      <c r="DD197" s="151">
        <v>35.97</v>
      </c>
      <c r="DE197" s="153">
        <v>36.770000000000003</v>
      </c>
      <c r="DF197" s="151">
        <v>36.79</v>
      </c>
      <c r="DG197" s="152">
        <v>36.33</v>
      </c>
      <c r="DH197" s="153">
        <v>36.64</v>
      </c>
      <c r="DI197" s="153">
        <v>38.07</v>
      </c>
      <c r="DJ197" s="153">
        <v>40.409999999999997</v>
      </c>
      <c r="DK197" s="153">
        <v>42.36</v>
      </c>
      <c r="DL197" s="151">
        <v>44.88</v>
      </c>
      <c r="DM197" s="153">
        <v>46.23</v>
      </c>
      <c r="DN197" s="153">
        <v>46.41</v>
      </c>
      <c r="DO197" s="151">
        <v>44.49</v>
      </c>
      <c r="DP197" s="151">
        <v>45.62</v>
      </c>
      <c r="DQ197" s="151">
        <v>4</v>
      </c>
      <c r="DR197" s="153">
        <v>6</v>
      </c>
      <c r="DS197" s="153">
        <v>7</v>
      </c>
      <c r="DT197" s="153">
        <v>4</v>
      </c>
      <c r="DU197" s="153">
        <v>0</v>
      </c>
      <c r="DV197" s="153">
        <v>-8</v>
      </c>
      <c r="DW197" s="153">
        <v>-16</v>
      </c>
      <c r="DX197" s="153">
        <v>-21</v>
      </c>
      <c r="DY197" s="153">
        <v>-24</v>
      </c>
      <c r="DZ197" s="153">
        <v>-20</v>
      </c>
      <c r="EA197" s="153">
        <v>-17</v>
      </c>
      <c r="EB197" s="153">
        <v>-13</v>
      </c>
      <c r="EC197" s="153">
        <v>-10</v>
      </c>
      <c r="ED197" s="153">
        <v>-6</v>
      </c>
      <c r="EE197" s="153">
        <v>-5</v>
      </c>
      <c r="EF197" s="153">
        <v>-4</v>
      </c>
      <c r="EG197" s="153">
        <v>0</v>
      </c>
      <c r="EH197" s="153">
        <v>0</v>
      </c>
      <c r="EJ197" s="129">
        <f t="shared" si="52"/>
        <v>1.0000000000000231E-2</v>
      </c>
      <c r="EK197" s="129">
        <f t="shared" si="53"/>
        <v>1.38</v>
      </c>
      <c r="EL197" s="129">
        <f t="shared" si="54"/>
        <v>2.5</v>
      </c>
      <c r="EM197" s="129">
        <f t="shared" si="55"/>
        <v>2.74</v>
      </c>
      <c r="EN197" s="129">
        <f t="shared" si="56"/>
        <v>1.75</v>
      </c>
      <c r="EO197" s="129">
        <f t="shared" si="57"/>
        <v>-0.37000000000000011</v>
      </c>
      <c r="EP197" s="129">
        <f t="shared" si="58"/>
        <v>1.3399999999999999</v>
      </c>
      <c r="EQ197" s="129">
        <f t="shared" si="59"/>
        <v>-0.64000000000000012</v>
      </c>
      <c r="ER197" s="129">
        <f t="shared" si="60"/>
        <v>-2.4</v>
      </c>
      <c r="ES197" s="129">
        <f t="shared" si="61"/>
        <v>-0.77999999999999992</v>
      </c>
      <c r="ET197" s="129">
        <f t="shared" si="62"/>
        <v>-0.33000000000000007</v>
      </c>
      <c r="EU197" s="129">
        <f t="shared" si="63"/>
        <v>-1.04</v>
      </c>
      <c r="EV197" s="129">
        <f t="shared" si="64"/>
        <v>9.9999999999999645E-2</v>
      </c>
      <c r="EW197" s="129">
        <f t="shared" si="65"/>
        <v>-0.27</v>
      </c>
      <c r="EX197" s="129">
        <f t="shared" si="66"/>
        <v>0.37000000000000011</v>
      </c>
      <c r="EY197" s="129">
        <f t="shared" si="67"/>
        <v>0.37999999999999989</v>
      </c>
      <c r="EZ197" s="129">
        <f t="shared" si="68"/>
        <v>-0.77999999999999936</v>
      </c>
      <c r="FA197" s="142" t="s">
        <v>17</v>
      </c>
      <c r="FB197" s="142">
        <v>39</v>
      </c>
      <c r="FC197" s="137">
        <v>41</v>
      </c>
      <c r="FD197" s="137">
        <v>35</v>
      </c>
    </row>
    <row r="198" spans="1:160" s="154" customFormat="1" ht="14">
      <c r="A198" s="137" t="s">
        <v>882</v>
      </c>
      <c r="B198" s="137" t="s">
        <v>1667</v>
      </c>
      <c r="C198" s="137">
        <v>14</v>
      </c>
      <c r="D198" s="137">
        <v>8</v>
      </c>
      <c r="E198" s="137">
        <v>51491008</v>
      </c>
      <c r="F198" s="137" t="s">
        <v>91</v>
      </c>
      <c r="G198" s="138" t="s">
        <v>886</v>
      </c>
      <c r="H198" s="155" t="s">
        <v>95</v>
      </c>
      <c r="I198" s="138">
        <v>2</v>
      </c>
      <c r="J198" s="137">
        <v>172</v>
      </c>
      <c r="K198" s="137">
        <v>52.5</v>
      </c>
      <c r="L198" s="137" t="s">
        <v>167</v>
      </c>
      <c r="M198" s="137"/>
      <c r="N198" s="137" t="s">
        <v>158</v>
      </c>
      <c r="O198" s="137" t="s">
        <v>148</v>
      </c>
      <c r="P198" s="140" t="s">
        <v>598</v>
      </c>
      <c r="Q198" s="140"/>
      <c r="R198" s="140"/>
      <c r="S198" s="140"/>
      <c r="T198" s="142" t="s">
        <v>6</v>
      </c>
      <c r="U198" s="142">
        <v>37</v>
      </c>
      <c r="V198" s="137">
        <v>35</v>
      </c>
      <c r="W198" s="137">
        <v>35</v>
      </c>
      <c r="X198" s="137" t="s">
        <v>885</v>
      </c>
      <c r="Y198" s="141"/>
      <c r="Z198" s="142" t="s">
        <v>260</v>
      </c>
      <c r="AA198" s="142">
        <v>70</v>
      </c>
      <c r="AB198" s="137">
        <v>42</v>
      </c>
      <c r="AC198" s="137">
        <v>34</v>
      </c>
      <c r="AD198" s="137"/>
      <c r="AE198" s="141" t="s">
        <v>242</v>
      </c>
      <c r="AF198" s="150" t="s">
        <v>261</v>
      </c>
      <c r="AG198" s="150">
        <v>29</v>
      </c>
      <c r="AH198" s="155">
        <v>17</v>
      </c>
      <c r="AI198" s="155">
        <v>16</v>
      </c>
      <c r="AJ198" s="155"/>
      <c r="AK198" s="159"/>
      <c r="AL198" s="137" t="s">
        <v>311</v>
      </c>
      <c r="AM198" s="137" t="s">
        <v>251</v>
      </c>
      <c r="AN198" s="137" t="s">
        <v>870</v>
      </c>
      <c r="AO198" s="137" t="s">
        <v>106</v>
      </c>
      <c r="AP198" s="137" t="s">
        <v>87</v>
      </c>
      <c r="AQ198" s="138"/>
      <c r="AR198" s="137" t="s">
        <v>89</v>
      </c>
      <c r="AS198" s="138"/>
      <c r="AT198" s="137" t="s">
        <v>93</v>
      </c>
      <c r="AU198" s="139" t="s">
        <v>782</v>
      </c>
      <c r="AV198" s="174">
        <v>2</v>
      </c>
      <c r="AW198" s="143">
        <v>5.57</v>
      </c>
      <c r="AX198" s="144">
        <v>4.68</v>
      </c>
      <c r="AY198" s="145">
        <v>4.29</v>
      </c>
      <c r="AZ198" s="144">
        <v>3.37</v>
      </c>
      <c r="BA198" s="145">
        <v>3.27</v>
      </c>
      <c r="BB198" s="143">
        <v>3.56</v>
      </c>
      <c r="BC198" s="145">
        <v>2.2400000000000002</v>
      </c>
      <c r="BD198" s="143">
        <v>3.17</v>
      </c>
      <c r="BE198" s="144">
        <v>3.45</v>
      </c>
      <c r="BF198" s="145">
        <v>4.38</v>
      </c>
      <c r="BG198" s="145">
        <v>9.33</v>
      </c>
      <c r="BH198" s="145">
        <v>7.63</v>
      </c>
      <c r="BI198" s="145">
        <v>5.41</v>
      </c>
      <c r="BJ198" s="146">
        <v>6.06</v>
      </c>
      <c r="BK198" s="147">
        <v>6.34</v>
      </c>
      <c r="BL198" s="147">
        <v>9.16</v>
      </c>
      <c r="BM198" s="146">
        <v>14.86</v>
      </c>
      <c r="BN198" s="146">
        <v>19.61</v>
      </c>
      <c r="BO198" s="146">
        <v>5.86</v>
      </c>
      <c r="BP198" s="148">
        <v>3.67</v>
      </c>
      <c r="BQ198" s="149">
        <v>1.54</v>
      </c>
      <c r="BR198" s="149">
        <v>1.79</v>
      </c>
      <c r="BS198" s="149">
        <v>2.25</v>
      </c>
      <c r="BT198" s="150">
        <v>2.86</v>
      </c>
      <c r="BU198" s="149">
        <v>1.27</v>
      </c>
      <c r="BV198" s="150">
        <v>3.11</v>
      </c>
      <c r="BW198" s="148">
        <v>3.67</v>
      </c>
      <c r="BX198" s="149">
        <v>3.83</v>
      </c>
      <c r="BY198" s="149">
        <v>7.66</v>
      </c>
      <c r="BZ198" s="149">
        <v>7.82</v>
      </c>
      <c r="CA198" s="147">
        <v>6.33</v>
      </c>
      <c r="CB198" s="146">
        <v>6.46</v>
      </c>
      <c r="CC198" s="147">
        <v>8.5299999999999994</v>
      </c>
      <c r="CD198" s="147">
        <v>11.63</v>
      </c>
      <c r="CE198" s="146">
        <v>14.73</v>
      </c>
      <c r="CF198" s="146">
        <v>20.88</v>
      </c>
      <c r="CG198" s="151">
        <v>27.73</v>
      </c>
      <c r="CH198" s="152">
        <v>34.299999999999997</v>
      </c>
      <c r="CI198" s="153">
        <v>36.15</v>
      </c>
      <c r="CJ198" s="152">
        <v>36.049999999999997</v>
      </c>
      <c r="CK198" s="153">
        <v>36.729999999999997</v>
      </c>
      <c r="CL198" s="151">
        <v>38.85</v>
      </c>
      <c r="CM198" s="153">
        <v>41.55</v>
      </c>
      <c r="CN198" s="151">
        <v>40.409999999999997</v>
      </c>
      <c r="CO198" s="152">
        <v>41.99</v>
      </c>
      <c r="CP198" s="153">
        <v>42.78</v>
      </c>
      <c r="CQ198" s="153">
        <v>44.48</v>
      </c>
      <c r="CR198" s="153">
        <v>44.39</v>
      </c>
      <c r="CS198" s="153">
        <v>47.88</v>
      </c>
      <c r="CT198" s="151">
        <v>49.61</v>
      </c>
      <c r="CU198" s="153">
        <v>50.79</v>
      </c>
      <c r="CV198" s="153">
        <v>48.29</v>
      </c>
      <c r="CW198" s="151">
        <v>45.35</v>
      </c>
      <c r="CX198" s="151">
        <v>38.11</v>
      </c>
      <c r="CY198" s="151">
        <v>27.96</v>
      </c>
      <c r="CZ198" s="152">
        <v>34.020000000000003</v>
      </c>
      <c r="DA198" s="153">
        <v>36.18</v>
      </c>
      <c r="DB198" s="153">
        <v>36.93</v>
      </c>
      <c r="DC198" s="153">
        <v>37.65</v>
      </c>
      <c r="DD198" s="151">
        <v>38.700000000000003</v>
      </c>
      <c r="DE198" s="153">
        <v>40.130000000000003</v>
      </c>
      <c r="DF198" s="151">
        <v>40.200000000000003</v>
      </c>
      <c r="DG198" s="152">
        <v>41.16</v>
      </c>
      <c r="DH198" s="153">
        <v>42.04</v>
      </c>
      <c r="DI198" s="153">
        <v>43.08</v>
      </c>
      <c r="DJ198" s="153">
        <v>43.6</v>
      </c>
      <c r="DK198" s="153">
        <v>46.98</v>
      </c>
      <c r="DL198" s="151">
        <v>49.08</v>
      </c>
      <c r="DM198" s="153">
        <v>50.79</v>
      </c>
      <c r="DN198" s="153">
        <v>49.85</v>
      </c>
      <c r="DO198" s="151">
        <v>46.51</v>
      </c>
      <c r="DP198" s="151">
        <v>39.46</v>
      </c>
      <c r="DQ198" s="151">
        <v>1</v>
      </c>
      <c r="DR198" s="153">
        <v>2</v>
      </c>
      <c r="DS198" s="153">
        <v>1</v>
      </c>
      <c r="DT198" s="153">
        <v>-1</v>
      </c>
      <c r="DU198" s="153">
        <v>-8</v>
      </c>
      <c r="DV198" s="153">
        <v>-17</v>
      </c>
      <c r="DW198" s="153">
        <v>-25</v>
      </c>
      <c r="DX198" s="153">
        <v>-26</v>
      </c>
      <c r="DY198" s="153">
        <v>-29</v>
      </c>
      <c r="DZ198" s="153">
        <v>-26</v>
      </c>
      <c r="EA198" s="153">
        <v>-23</v>
      </c>
      <c r="EB198" s="153">
        <v>-19</v>
      </c>
      <c r="EC198" s="153">
        <v>-15</v>
      </c>
      <c r="ED198" s="153">
        <v>-10</v>
      </c>
      <c r="EE198" s="153">
        <v>-6</v>
      </c>
      <c r="EF198" s="153">
        <v>-5</v>
      </c>
      <c r="EG198" s="153">
        <v>-3</v>
      </c>
      <c r="EH198" s="153">
        <v>-2</v>
      </c>
      <c r="EJ198" s="129">
        <f t="shared" si="52"/>
        <v>-0.29000000000000004</v>
      </c>
      <c r="EK198" s="129">
        <f t="shared" si="53"/>
        <v>1.0099999999999998</v>
      </c>
      <c r="EL198" s="129">
        <f t="shared" si="54"/>
        <v>2.75</v>
      </c>
      <c r="EM198" s="129">
        <f t="shared" si="55"/>
        <v>1.58</v>
      </c>
      <c r="EN198" s="129">
        <f t="shared" si="56"/>
        <v>1.02</v>
      </c>
      <c r="EO198" s="129">
        <f t="shared" si="57"/>
        <v>0.70000000000000018</v>
      </c>
      <c r="EP198" s="129">
        <f t="shared" si="58"/>
        <v>0.9700000000000002</v>
      </c>
      <c r="EQ198" s="129">
        <f t="shared" si="59"/>
        <v>6.0000000000000053E-2</v>
      </c>
      <c r="ER198" s="129">
        <f t="shared" si="60"/>
        <v>-0.21999999999999975</v>
      </c>
      <c r="ES198" s="129">
        <f t="shared" si="61"/>
        <v>0.54999999999999982</v>
      </c>
      <c r="ET198" s="129">
        <f t="shared" si="62"/>
        <v>1.67</v>
      </c>
      <c r="EU198" s="129">
        <f t="shared" si="63"/>
        <v>-0.19000000000000039</v>
      </c>
      <c r="EV198" s="129">
        <f t="shared" si="64"/>
        <v>-0.91999999999999993</v>
      </c>
      <c r="EW198" s="129">
        <f t="shared" si="65"/>
        <v>-0.40000000000000036</v>
      </c>
      <c r="EX198" s="129">
        <f t="shared" si="66"/>
        <v>-2.1899999999999995</v>
      </c>
      <c r="EY198" s="129">
        <f t="shared" si="67"/>
        <v>-2.4700000000000006</v>
      </c>
      <c r="EZ198" s="129">
        <f t="shared" si="68"/>
        <v>0.12999999999999901</v>
      </c>
      <c r="FA198" s="142" t="s">
        <v>6</v>
      </c>
      <c r="FB198" s="142">
        <v>37</v>
      </c>
      <c r="FC198" s="137">
        <v>35</v>
      </c>
      <c r="FD198" s="137">
        <v>35</v>
      </c>
    </row>
    <row r="199" spans="1:160" s="154" customFormat="1" ht="14">
      <c r="A199" s="137" t="s">
        <v>778</v>
      </c>
      <c r="B199" s="137" t="s">
        <v>1666</v>
      </c>
      <c r="C199" s="137">
        <v>13</v>
      </c>
      <c r="D199" s="137">
        <v>9</v>
      </c>
      <c r="E199" s="137">
        <v>51942380</v>
      </c>
      <c r="F199" s="137" t="s">
        <v>91</v>
      </c>
      <c r="G199" s="138" t="s">
        <v>229</v>
      </c>
      <c r="H199" s="155" t="s">
        <v>95</v>
      </c>
      <c r="I199" s="138">
        <v>-3</v>
      </c>
      <c r="J199" s="137">
        <v>152.30000000000001</v>
      </c>
      <c r="K199" s="137">
        <v>43.6</v>
      </c>
      <c r="L199" s="137" t="s">
        <v>167</v>
      </c>
      <c r="M199" s="137"/>
      <c r="N199" s="137" t="s">
        <v>147</v>
      </c>
      <c r="O199" s="137" t="s">
        <v>148</v>
      </c>
      <c r="P199" s="140"/>
      <c r="Q199" s="140"/>
      <c r="R199" s="140"/>
      <c r="S199" s="140"/>
      <c r="T199" s="142" t="s">
        <v>6</v>
      </c>
      <c r="U199" s="142">
        <v>40</v>
      </c>
      <c r="V199" s="137">
        <v>31</v>
      </c>
      <c r="W199" s="137">
        <v>35</v>
      </c>
      <c r="X199" s="137" t="s">
        <v>781</v>
      </c>
      <c r="Y199" s="141"/>
      <c r="Z199" s="142" t="s">
        <v>232</v>
      </c>
      <c r="AA199" s="142">
        <v>63</v>
      </c>
      <c r="AB199" s="137">
        <v>41</v>
      </c>
      <c r="AC199" s="137">
        <v>40</v>
      </c>
      <c r="AD199" s="137"/>
      <c r="AE199" s="141" t="s">
        <v>242</v>
      </c>
      <c r="AF199" s="150" t="s">
        <v>217</v>
      </c>
      <c r="AG199" s="150">
        <v>34</v>
      </c>
      <c r="AH199" s="155">
        <v>26</v>
      </c>
      <c r="AI199" s="155">
        <v>20</v>
      </c>
      <c r="AJ199" s="155"/>
      <c r="AK199" s="159" t="s">
        <v>197</v>
      </c>
      <c r="AL199" s="137" t="s">
        <v>117</v>
      </c>
      <c r="AM199" s="137" t="s">
        <v>202</v>
      </c>
      <c r="AN199" s="137" t="s">
        <v>429</v>
      </c>
      <c r="AO199" s="137" t="s">
        <v>245</v>
      </c>
      <c r="AP199" s="137" t="s">
        <v>87</v>
      </c>
      <c r="AQ199" s="138"/>
      <c r="AR199" s="137" t="s">
        <v>89</v>
      </c>
      <c r="AS199" s="138"/>
      <c r="AT199" s="137" t="s">
        <v>93</v>
      </c>
      <c r="AU199" s="139" t="s">
        <v>782</v>
      </c>
      <c r="AV199" s="174">
        <v>2</v>
      </c>
      <c r="AW199" s="143">
        <v>3.95</v>
      </c>
      <c r="AX199" s="144">
        <v>3.07</v>
      </c>
      <c r="AY199" s="145">
        <v>3.48</v>
      </c>
      <c r="AZ199" s="144">
        <v>3.05</v>
      </c>
      <c r="BA199" s="145">
        <v>2.14</v>
      </c>
      <c r="BB199" s="143">
        <v>0.87</v>
      </c>
      <c r="BC199" s="145">
        <v>0.75</v>
      </c>
      <c r="BD199" s="143">
        <v>0.79</v>
      </c>
      <c r="BE199" s="144">
        <v>2.08</v>
      </c>
      <c r="BF199" s="145">
        <v>3.11</v>
      </c>
      <c r="BG199" s="145">
        <v>4.84</v>
      </c>
      <c r="BH199" s="145">
        <v>6.72</v>
      </c>
      <c r="BI199" s="145">
        <v>3.24</v>
      </c>
      <c r="BJ199" s="146">
        <v>4.2300000000000004</v>
      </c>
      <c r="BK199" s="147">
        <v>4.47</v>
      </c>
      <c r="BL199" s="147">
        <v>8.74</v>
      </c>
      <c r="BM199" s="146">
        <v>11.6</v>
      </c>
      <c r="BN199" s="160">
        <v>15.02</v>
      </c>
      <c r="BO199" s="146">
        <v>4.0599999999999996</v>
      </c>
      <c r="BP199" s="148">
        <v>4.07</v>
      </c>
      <c r="BQ199" s="149">
        <v>2.11</v>
      </c>
      <c r="BR199" s="149">
        <v>0</v>
      </c>
      <c r="BS199" s="149">
        <v>0</v>
      </c>
      <c r="BT199" s="150">
        <v>1.51</v>
      </c>
      <c r="BU199" s="149">
        <v>2.62</v>
      </c>
      <c r="BV199" s="150">
        <v>2.52</v>
      </c>
      <c r="BW199" s="148">
        <v>2.78</v>
      </c>
      <c r="BX199" s="149">
        <v>3.52</v>
      </c>
      <c r="BY199" s="149">
        <v>6.13</v>
      </c>
      <c r="BZ199" s="149">
        <v>6.04</v>
      </c>
      <c r="CA199" s="147">
        <v>4.68</v>
      </c>
      <c r="CB199" s="146">
        <v>4.29</v>
      </c>
      <c r="CC199" s="147">
        <v>6.5</v>
      </c>
      <c r="CD199" s="147">
        <v>8.4700000000000006</v>
      </c>
      <c r="CE199" s="146">
        <v>11.68</v>
      </c>
      <c r="CF199" s="160">
        <v>16.600000000000001</v>
      </c>
      <c r="CG199" s="151">
        <v>26.19</v>
      </c>
      <c r="CH199" s="152">
        <v>29.62</v>
      </c>
      <c r="CI199" s="153">
        <v>34.700000000000003</v>
      </c>
      <c r="CJ199" s="152">
        <v>36.71</v>
      </c>
      <c r="CK199" s="153">
        <v>36.42</v>
      </c>
      <c r="CL199" s="151">
        <v>36.880000000000003</v>
      </c>
      <c r="CM199" s="153">
        <v>37.950000000000003</v>
      </c>
      <c r="CN199" s="151">
        <v>37.5</v>
      </c>
      <c r="CO199" s="152">
        <v>37.43</v>
      </c>
      <c r="CP199" s="153">
        <v>38.130000000000003</v>
      </c>
      <c r="CQ199" s="153">
        <v>39.130000000000003</v>
      </c>
      <c r="CR199" s="153">
        <v>40.42</v>
      </c>
      <c r="CS199" s="153">
        <v>42.68</v>
      </c>
      <c r="CT199" s="151">
        <v>43.37</v>
      </c>
      <c r="CU199" s="153">
        <v>48.82</v>
      </c>
      <c r="CV199" s="153">
        <v>47.29</v>
      </c>
      <c r="CW199" s="151">
        <v>44.36</v>
      </c>
      <c r="CX199" s="160">
        <v>45.94</v>
      </c>
      <c r="CY199" s="151">
        <v>25.87</v>
      </c>
      <c r="CZ199" s="152">
        <v>29.88</v>
      </c>
      <c r="DA199" s="153">
        <v>34.76</v>
      </c>
      <c r="DB199" s="153">
        <v>36.47</v>
      </c>
      <c r="DC199" s="153">
        <v>36.520000000000003</v>
      </c>
      <c r="DD199" s="151">
        <v>36.76</v>
      </c>
      <c r="DE199" s="153">
        <v>36.81</v>
      </c>
      <c r="DF199" s="151">
        <v>37.39</v>
      </c>
      <c r="DG199" s="152">
        <v>37.4</v>
      </c>
      <c r="DH199" s="153">
        <v>37.76</v>
      </c>
      <c r="DI199" s="153">
        <v>39.619999999999997</v>
      </c>
      <c r="DJ199" s="153">
        <v>40.47</v>
      </c>
      <c r="DK199" s="153">
        <v>42.5</v>
      </c>
      <c r="DL199" s="151">
        <v>43.96</v>
      </c>
      <c r="DM199" s="153">
        <v>49.06</v>
      </c>
      <c r="DN199" s="153">
        <v>47.85</v>
      </c>
      <c r="DO199" s="151">
        <v>45.39</v>
      </c>
      <c r="DP199" s="160">
        <v>45.58</v>
      </c>
      <c r="DQ199" s="151">
        <v>3</v>
      </c>
      <c r="DR199" s="153">
        <v>7</v>
      </c>
      <c r="DS199" s="153">
        <v>9</v>
      </c>
      <c r="DT199" s="153">
        <v>6</v>
      </c>
      <c r="DU199" s="153">
        <v>6</v>
      </c>
      <c r="DV199" s="153">
        <v>0</v>
      </c>
      <c r="DW199" s="153">
        <v>-8</v>
      </c>
      <c r="DX199" s="153">
        <v>-11</v>
      </c>
      <c r="DY199" s="153">
        <v>-13</v>
      </c>
      <c r="DZ199" s="153">
        <v>-11</v>
      </c>
      <c r="EA199" s="153">
        <v>-6</v>
      </c>
      <c r="EB199" s="153">
        <v>0</v>
      </c>
      <c r="EC199" s="153">
        <v>6</v>
      </c>
      <c r="ED199" s="153">
        <v>9</v>
      </c>
      <c r="EE199" s="153">
        <v>10</v>
      </c>
      <c r="EF199" s="153">
        <v>6</v>
      </c>
      <c r="EG199" s="153">
        <v>6</v>
      </c>
      <c r="EH199" s="160">
        <v>4</v>
      </c>
      <c r="EJ199" s="129">
        <f t="shared" si="52"/>
        <v>-0.10999999999999943</v>
      </c>
      <c r="EK199" s="129">
        <f t="shared" si="53"/>
        <v>-1.0000000000000004</v>
      </c>
      <c r="EL199" s="129">
        <f t="shared" si="54"/>
        <v>1.37</v>
      </c>
      <c r="EM199" s="129">
        <f t="shared" si="55"/>
        <v>3.05</v>
      </c>
      <c r="EN199" s="129">
        <f t="shared" si="56"/>
        <v>2.14</v>
      </c>
      <c r="EO199" s="129">
        <f t="shared" si="57"/>
        <v>-0.64</v>
      </c>
      <c r="EP199" s="129">
        <f t="shared" si="58"/>
        <v>-1.87</v>
      </c>
      <c r="EQ199" s="129">
        <f t="shared" si="59"/>
        <v>-1.73</v>
      </c>
      <c r="ER199" s="129">
        <f t="shared" si="60"/>
        <v>-0.69999999999999973</v>
      </c>
      <c r="ES199" s="129">
        <f t="shared" si="61"/>
        <v>-0.41000000000000014</v>
      </c>
      <c r="ET199" s="129">
        <f t="shared" si="62"/>
        <v>-1.29</v>
      </c>
      <c r="EU199" s="129">
        <f t="shared" si="63"/>
        <v>0.67999999999999972</v>
      </c>
      <c r="EV199" s="129">
        <f t="shared" si="64"/>
        <v>-1.4399999999999995</v>
      </c>
      <c r="EW199" s="129">
        <f t="shared" si="65"/>
        <v>-5.9999999999999609E-2</v>
      </c>
      <c r="EX199" s="129">
        <f t="shared" si="66"/>
        <v>-2.0300000000000002</v>
      </c>
      <c r="EY199" s="129">
        <f t="shared" si="67"/>
        <v>0.26999999999999957</v>
      </c>
      <c r="EZ199" s="129">
        <f t="shared" si="68"/>
        <v>-8.0000000000000071E-2</v>
      </c>
      <c r="FA199" s="142" t="s">
        <v>6</v>
      </c>
      <c r="FB199" s="142">
        <v>40</v>
      </c>
      <c r="FC199" s="137">
        <v>31</v>
      </c>
      <c r="FD199" s="137">
        <v>35</v>
      </c>
    </row>
    <row r="200" spans="1:160" s="154" customFormat="1" ht="14">
      <c r="A200" s="137" t="s">
        <v>1298</v>
      </c>
      <c r="B200" s="137" t="s">
        <v>1666</v>
      </c>
      <c r="C200" s="137">
        <v>13</v>
      </c>
      <c r="D200" s="137">
        <v>1</v>
      </c>
      <c r="E200" s="137">
        <v>53248527</v>
      </c>
      <c r="F200" s="137" t="s">
        <v>91</v>
      </c>
      <c r="G200" s="138" t="s">
        <v>233</v>
      </c>
      <c r="H200" s="161" t="s">
        <v>95</v>
      </c>
      <c r="I200" s="138">
        <v>-1</v>
      </c>
      <c r="J200" s="137">
        <v>155.69999999999999</v>
      </c>
      <c r="K200" s="137">
        <v>44</v>
      </c>
      <c r="L200" s="137" t="s">
        <v>167</v>
      </c>
      <c r="M200" s="137"/>
      <c r="N200" s="137" t="s">
        <v>147</v>
      </c>
      <c r="O200" s="137" t="s">
        <v>231</v>
      </c>
      <c r="P200" s="140" t="s">
        <v>168</v>
      </c>
      <c r="Q200" s="140" t="s">
        <v>1264</v>
      </c>
      <c r="R200" s="140"/>
      <c r="S200" s="140"/>
      <c r="T200" s="142" t="s">
        <v>6</v>
      </c>
      <c r="U200" s="142">
        <v>37</v>
      </c>
      <c r="V200" s="137">
        <v>38</v>
      </c>
      <c r="W200" s="137">
        <v>35</v>
      </c>
      <c r="X200" s="137" t="s">
        <v>1187</v>
      </c>
      <c r="Y200" s="141"/>
      <c r="Z200" s="142" t="s">
        <v>232</v>
      </c>
      <c r="AA200" s="142">
        <v>69</v>
      </c>
      <c r="AB200" s="137">
        <v>59</v>
      </c>
      <c r="AC200" s="137">
        <v>39</v>
      </c>
      <c r="AD200" s="137"/>
      <c r="AE200" s="141" t="s">
        <v>443</v>
      </c>
      <c r="AF200" s="150" t="s">
        <v>217</v>
      </c>
      <c r="AG200" s="150">
        <v>42</v>
      </c>
      <c r="AH200" s="155">
        <v>30</v>
      </c>
      <c r="AI200" s="155">
        <v>23</v>
      </c>
      <c r="AJ200" s="155"/>
      <c r="AK200" s="159" t="s">
        <v>197</v>
      </c>
      <c r="AL200" s="137" t="s">
        <v>149</v>
      </c>
      <c r="AM200" s="137" t="s">
        <v>128</v>
      </c>
      <c r="AN200" s="137" t="s">
        <v>140</v>
      </c>
      <c r="AO200" s="137" t="s">
        <v>106</v>
      </c>
      <c r="AP200" s="137" t="s">
        <v>87</v>
      </c>
      <c r="AQ200" s="138" t="s">
        <v>176</v>
      </c>
      <c r="AR200" s="137" t="s">
        <v>89</v>
      </c>
      <c r="AS200" s="138" t="s">
        <v>152</v>
      </c>
      <c r="AT200" s="137" t="s">
        <v>93</v>
      </c>
      <c r="AU200" s="139" t="s">
        <v>234</v>
      </c>
      <c r="AV200" s="174">
        <v>2</v>
      </c>
      <c r="AW200" s="143">
        <v>3.13</v>
      </c>
      <c r="AX200" s="144">
        <v>2.9</v>
      </c>
      <c r="AY200" s="145">
        <v>1.87</v>
      </c>
      <c r="AZ200" s="144">
        <v>1.39</v>
      </c>
      <c r="BA200" s="145">
        <v>1.74</v>
      </c>
      <c r="BB200" s="143">
        <v>0</v>
      </c>
      <c r="BC200" s="145">
        <v>0</v>
      </c>
      <c r="BD200" s="143">
        <v>0</v>
      </c>
      <c r="BE200" s="144">
        <v>0</v>
      </c>
      <c r="BF200" s="145">
        <v>1.86</v>
      </c>
      <c r="BG200" s="145">
        <v>3.51</v>
      </c>
      <c r="BH200" s="145">
        <v>3.66</v>
      </c>
      <c r="BI200" s="145">
        <v>2.12</v>
      </c>
      <c r="BJ200" s="146">
        <v>1.78</v>
      </c>
      <c r="BK200" s="147">
        <v>3.23</v>
      </c>
      <c r="BL200" s="147">
        <v>5.23</v>
      </c>
      <c r="BM200" s="146">
        <v>12.32</v>
      </c>
      <c r="BN200" s="146">
        <v>13.05</v>
      </c>
      <c r="BO200" s="146">
        <v>4.1399999999999997</v>
      </c>
      <c r="BP200" s="162">
        <v>2.12</v>
      </c>
      <c r="BQ200" s="147">
        <v>0</v>
      </c>
      <c r="BR200" s="147">
        <v>0</v>
      </c>
      <c r="BS200" s="147">
        <v>0</v>
      </c>
      <c r="BT200" s="146">
        <v>1.24</v>
      </c>
      <c r="BU200" s="147">
        <v>1.37</v>
      </c>
      <c r="BV200" s="146">
        <v>0.63</v>
      </c>
      <c r="BW200" s="162">
        <v>0</v>
      </c>
      <c r="BX200" s="147">
        <v>0</v>
      </c>
      <c r="BY200" s="147">
        <v>3.22</v>
      </c>
      <c r="BZ200" s="147">
        <v>4.5199999999999996</v>
      </c>
      <c r="CA200" s="147">
        <v>2.86</v>
      </c>
      <c r="CB200" s="146">
        <v>2.39</v>
      </c>
      <c r="CC200" s="147">
        <v>4.7300000000000004</v>
      </c>
      <c r="CD200" s="147">
        <v>6.44</v>
      </c>
      <c r="CE200" s="146">
        <v>9.11</v>
      </c>
      <c r="CF200" s="146">
        <v>12.39</v>
      </c>
      <c r="CG200" s="151">
        <v>27.02</v>
      </c>
      <c r="CH200" s="152">
        <v>29.97</v>
      </c>
      <c r="CI200" s="153">
        <v>30.94</v>
      </c>
      <c r="CJ200" s="152">
        <v>30.31</v>
      </c>
      <c r="CK200" s="153">
        <v>31.36</v>
      </c>
      <c r="CL200" s="151">
        <v>32.450000000000003</v>
      </c>
      <c r="CM200" s="153">
        <v>32.81</v>
      </c>
      <c r="CN200" s="151">
        <v>34.21</v>
      </c>
      <c r="CO200" s="152">
        <v>35.159999999999997</v>
      </c>
      <c r="CP200" s="153">
        <v>35.08</v>
      </c>
      <c r="CQ200" s="153">
        <v>36.54</v>
      </c>
      <c r="CR200" s="153">
        <v>39.380000000000003</v>
      </c>
      <c r="CS200" s="153">
        <v>43.41</v>
      </c>
      <c r="CT200" s="151">
        <v>44.96</v>
      </c>
      <c r="CU200" s="153">
        <v>45.09</v>
      </c>
      <c r="CV200" s="153">
        <v>44.9</v>
      </c>
      <c r="CW200" s="151">
        <v>44.38</v>
      </c>
      <c r="CX200" s="151">
        <v>42.66</v>
      </c>
      <c r="CY200" s="151">
        <v>26.44</v>
      </c>
      <c r="CZ200" s="152">
        <v>29.83</v>
      </c>
      <c r="DA200" s="153">
        <v>30.95</v>
      </c>
      <c r="DB200" s="153">
        <v>30.97</v>
      </c>
      <c r="DC200" s="153">
        <v>32.49</v>
      </c>
      <c r="DD200" s="151">
        <v>32.54</v>
      </c>
      <c r="DE200" s="153">
        <v>33.409999999999997</v>
      </c>
      <c r="DF200" s="151">
        <v>34.67</v>
      </c>
      <c r="DG200" s="152">
        <v>35.15</v>
      </c>
      <c r="DH200" s="153">
        <v>35.51</v>
      </c>
      <c r="DI200" s="153">
        <v>37.369999999999997</v>
      </c>
      <c r="DJ200" s="153">
        <v>39.29</v>
      </c>
      <c r="DK200" s="153">
        <v>42.59</v>
      </c>
      <c r="DL200" s="151">
        <v>44.52</v>
      </c>
      <c r="DM200" s="153">
        <v>45.92</v>
      </c>
      <c r="DN200" s="153">
        <v>44.82</v>
      </c>
      <c r="DO200" s="151">
        <v>44.23</v>
      </c>
      <c r="DP200" s="151">
        <v>42.13</v>
      </c>
      <c r="DQ200" s="151">
        <v>6</v>
      </c>
      <c r="DR200" s="153">
        <v>11</v>
      </c>
      <c r="DS200" s="153">
        <v>14</v>
      </c>
      <c r="DT200" s="153">
        <v>8</v>
      </c>
      <c r="DU200" s="153">
        <v>5</v>
      </c>
      <c r="DV200" s="153">
        <v>0</v>
      </c>
      <c r="DW200" s="153">
        <v>-5</v>
      </c>
      <c r="DX200" s="153">
        <v>-9</v>
      </c>
      <c r="DY200" s="153">
        <v>-7</v>
      </c>
      <c r="DZ200" s="153">
        <v>0</v>
      </c>
      <c r="EA200" s="153">
        <v>4</v>
      </c>
      <c r="EB200" s="153">
        <v>11</v>
      </c>
      <c r="EC200" s="153">
        <v>15</v>
      </c>
      <c r="ED200" s="153">
        <v>14</v>
      </c>
      <c r="EE200" s="153">
        <v>13</v>
      </c>
      <c r="EF200" s="153">
        <v>9</v>
      </c>
      <c r="EG200" s="153">
        <v>7</v>
      </c>
      <c r="EH200" s="153">
        <v>6</v>
      </c>
      <c r="EJ200" s="129">
        <f t="shared" si="52"/>
        <v>-1.0099999999999998</v>
      </c>
      <c r="EK200" s="129">
        <f t="shared" si="53"/>
        <v>0.7799999999999998</v>
      </c>
      <c r="EL200" s="129">
        <f t="shared" si="54"/>
        <v>1.87</v>
      </c>
      <c r="EM200" s="129">
        <f t="shared" si="55"/>
        <v>1.39</v>
      </c>
      <c r="EN200" s="129">
        <f t="shared" si="56"/>
        <v>1.74</v>
      </c>
      <c r="EO200" s="129">
        <f t="shared" si="57"/>
        <v>-1.24</v>
      </c>
      <c r="EP200" s="129">
        <f t="shared" si="58"/>
        <v>-1.37</v>
      </c>
      <c r="EQ200" s="129">
        <f t="shared" si="59"/>
        <v>-0.63</v>
      </c>
      <c r="ER200" s="129">
        <f t="shared" si="60"/>
        <v>0</v>
      </c>
      <c r="ES200" s="129">
        <f t="shared" si="61"/>
        <v>1.86</v>
      </c>
      <c r="ET200" s="129">
        <f t="shared" si="62"/>
        <v>0.28999999999999959</v>
      </c>
      <c r="EU200" s="129">
        <f t="shared" si="63"/>
        <v>-0.85999999999999943</v>
      </c>
      <c r="EV200" s="129">
        <f t="shared" si="64"/>
        <v>-0.73999999999999977</v>
      </c>
      <c r="EW200" s="129">
        <f t="shared" si="65"/>
        <v>-0.6100000000000001</v>
      </c>
      <c r="EX200" s="129">
        <f t="shared" si="66"/>
        <v>-1.5000000000000004</v>
      </c>
      <c r="EY200" s="129">
        <f t="shared" si="67"/>
        <v>-1.21</v>
      </c>
      <c r="EZ200" s="129">
        <f t="shared" si="68"/>
        <v>3.2100000000000009</v>
      </c>
      <c r="FA200" s="142" t="s">
        <v>6</v>
      </c>
      <c r="FB200" s="142">
        <v>37</v>
      </c>
      <c r="FC200" s="137">
        <v>38</v>
      </c>
      <c r="FD200" s="137">
        <v>35</v>
      </c>
    </row>
    <row r="201" spans="1:160" s="154" customFormat="1" ht="14">
      <c r="A201" s="137" t="s">
        <v>911</v>
      </c>
      <c r="B201" s="137" t="s">
        <v>1666</v>
      </c>
      <c r="C201" s="137">
        <v>19</v>
      </c>
      <c r="D201" s="137">
        <v>0</v>
      </c>
      <c r="E201" s="137">
        <v>44212137</v>
      </c>
      <c r="F201" s="137" t="s">
        <v>91</v>
      </c>
      <c r="G201" s="138" t="s">
        <v>485</v>
      </c>
      <c r="H201" s="155" t="s">
        <v>95</v>
      </c>
      <c r="I201" s="138">
        <v>-13</v>
      </c>
      <c r="J201" s="137">
        <v>161</v>
      </c>
      <c r="K201" s="137">
        <v>51.2</v>
      </c>
      <c r="L201" s="137" t="s">
        <v>167</v>
      </c>
      <c r="M201" s="137"/>
      <c r="N201" s="137" t="s">
        <v>147</v>
      </c>
      <c r="O201" s="137" t="s">
        <v>148</v>
      </c>
      <c r="P201" s="140"/>
      <c r="Q201" s="140"/>
      <c r="R201" s="140"/>
      <c r="S201" s="140"/>
      <c r="T201" s="142" t="s">
        <v>15</v>
      </c>
      <c r="U201" s="142">
        <v>46</v>
      </c>
      <c r="V201" s="137">
        <v>38</v>
      </c>
      <c r="W201" s="137">
        <v>40</v>
      </c>
      <c r="X201" s="137" t="s">
        <v>280</v>
      </c>
      <c r="Y201" s="141" t="s">
        <v>487</v>
      </c>
      <c r="Z201" s="142" t="s">
        <v>159</v>
      </c>
      <c r="AA201" s="142">
        <v>60</v>
      </c>
      <c r="AB201" s="137">
        <v>41</v>
      </c>
      <c r="AC201" s="137">
        <v>32</v>
      </c>
      <c r="AD201" s="137"/>
      <c r="AE201" s="141" t="s">
        <v>88</v>
      </c>
      <c r="AF201" s="150" t="s">
        <v>160</v>
      </c>
      <c r="AG201" s="150">
        <v>24</v>
      </c>
      <c r="AH201" s="155">
        <v>18</v>
      </c>
      <c r="AI201" s="155">
        <v>15</v>
      </c>
      <c r="AJ201" s="155"/>
      <c r="AK201" s="159"/>
      <c r="AL201" s="137" t="s">
        <v>250</v>
      </c>
      <c r="AM201" s="137" t="s">
        <v>240</v>
      </c>
      <c r="AN201" s="137" t="s">
        <v>140</v>
      </c>
      <c r="AO201" s="137" t="s">
        <v>106</v>
      </c>
      <c r="AP201" s="137" t="s">
        <v>87</v>
      </c>
      <c r="AQ201" s="138"/>
      <c r="AR201" s="137" t="s">
        <v>89</v>
      </c>
      <c r="AS201" s="138"/>
      <c r="AT201" s="137" t="s">
        <v>93</v>
      </c>
      <c r="AU201" s="139" t="s">
        <v>500</v>
      </c>
      <c r="AV201" s="174">
        <v>2</v>
      </c>
      <c r="AW201" s="143">
        <v>4.3499999999999996</v>
      </c>
      <c r="AX201" s="144">
        <v>3.41</v>
      </c>
      <c r="AY201" s="145">
        <v>2.73</v>
      </c>
      <c r="AZ201" s="144">
        <v>3.11</v>
      </c>
      <c r="BA201" s="145">
        <v>2.87</v>
      </c>
      <c r="BB201" s="143">
        <v>2.66</v>
      </c>
      <c r="BC201" s="145">
        <v>3.13</v>
      </c>
      <c r="BD201" s="143">
        <v>2.8</v>
      </c>
      <c r="BE201" s="144">
        <v>4.13</v>
      </c>
      <c r="BF201" s="145">
        <v>2.73</v>
      </c>
      <c r="BG201" s="145">
        <v>2.91</v>
      </c>
      <c r="BH201" s="145">
        <v>4.29</v>
      </c>
      <c r="BI201" s="145">
        <v>3.56</v>
      </c>
      <c r="BJ201" s="146">
        <v>5.03</v>
      </c>
      <c r="BK201" s="147">
        <v>5.26</v>
      </c>
      <c r="BL201" s="147">
        <v>6.94</v>
      </c>
      <c r="BM201" s="146">
        <v>12.51</v>
      </c>
      <c r="BN201" s="146">
        <v>16.07</v>
      </c>
      <c r="BO201" s="146">
        <v>3.83</v>
      </c>
      <c r="BP201" s="148">
        <v>3.02</v>
      </c>
      <c r="BQ201" s="149">
        <v>1.1100000000000001</v>
      </c>
      <c r="BR201" s="149">
        <v>0.8</v>
      </c>
      <c r="BS201" s="149">
        <v>1.34</v>
      </c>
      <c r="BT201" s="150">
        <v>2.92</v>
      </c>
      <c r="BU201" s="149">
        <v>3.35</v>
      </c>
      <c r="BV201" s="150">
        <v>3.14</v>
      </c>
      <c r="BW201" s="148">
        <v>3.98</v>
      </c>
      <c r="BX201" s="149">
        <v>4.6100000000000003</v>
      </c>
      <c r="BY201" s="149">
        <v>6.29</v>
      </c>
      <c r="BZ201" s="149">
        <v>4.28</v>
      </c>
      <c r="CA201" s="147">
        <v>3.23</v>
      </c>
      <c r="CB201" s="146">
        <v>5.04</v>
      </c>
      <c r="CC201" s="147">
        <v>5.75</v>
      </c>
      <c r="CD201" s="147">
        <v>6.83</v>
      </c>
      <c r="CE201" s="146">
        <v>12.36</v>
      </c>
      <c r="CF201" s="146">
        <v>16.48</v>
      </c>
      <c r="CG201" s="151">
        <v>27.27</v>
      </c>
      <c r="CH201" s="152">
        <v>31.65</v>
      </c>
      <c r="CI201" s="153">
        <v>33.42</v>
      </c>
      <c r="CJ201" s="152">
        <v>36.17</v>
      </c>
      <c r="CK201" s="153">
        <v>38.020000000000003</v>
      </c>
      <c r="CL201" s="151">
        <v>38.92</v>
      </c>
      <c r="CM201" s="153">
        <v>38.78</v>
      </c>
      <c r="CN201" s="151">
        <v>38.75</v>
      </c>
      <c r="CO201" s="152">
        <v>38.67</v>
      </c>
      <c r="CP201" s="153">
        <v>39.82</v>
      </c>
      <c r="CQ201" s="153">
        <v>40.97</v>
      </c>
      <c r="CR201" s="153">
        <v>43.17</v>
      </c>
      <c r="CS201" s="153">
        <v>46.27</v>
      </c>
      <c r="CT201" s="151">
        <v>46.12</v>
      </c>
      <c r="CU201" s="153">
        <v>46.94</v>
      </c>
      <c r="CV201" s="153">
        <v>45.35</v>
      </c>
      <c r="CW201" s="151">
        <v>43.99</v>
      </c>
      <c r="CX201" s="151">
        <v>41.43</v>
      </c>
      <c r="CY201" s="151">
        <v>27.39</v>
      </c>
      <c r="CZ201" s="152">
        <v>31.88</v>
      </c>
      <c r="DA201" s="153">
        <v>34.4</v>
      </c>
      <c r="DB201" s="153">
        <v>36.75</v>
      </c>
      <c r="DC201" s="153">
        <v>37.46</v>
      </c>
      <c r="DD201" s="151">
        <v>37.270000000000003</v>
      </c>
      <c r="DE201" s="153">
        <v>38.729999999999997</v>
      </c>
      <c r="DF201" s="151">
        <v>37.159999999999997</v>
      </c>
      <c r="DG201" s="152">
        <v>37.35</v>
      </c>
      <c r="DH201" s="153">
        <v>38.729999999999997</v>
      </c>
      <c r="DI201" s="153">
        <v>39.32</v>
      </c>
      <c r="DJ201" s="153">
        <v>42.09</v>
      </c>
      <c r="DK201" s="153">
        <v>46.21</v>
      </c>
      <c r="DL201" s="151">
        <v>46.43</v>
      </c>
      <c r="DM201" s="153">
        <v>47.33</v>
      </c>
      <c r="DN201" s="153">
        <v>45.02</v>
      </c>
      <c r="DO201" s="151">
        <v>44.86</v>
      </c>
      <c r="DP201" s="151">
        <v>40.44</v>
      </c>
      <c r="DQ201" s="151">
        <v>0</v>
      </c>
      <c r="DR201" s="153">
        <v>3</v>
      </c>
      <c r="DS201" s="153">
        <v>5</v>
      </c>
      <c r="DT201" s="153">
        <v>5</v>
      </c>
      <c r="DU201" s="153">
        <v>9</v>
      </c>
      <c r="DV201" s="153">
        <v>5</v>
      </c>
      <c r="DW201" s="153">
        <v>-3</v>
      </c>
      <c r="DX201" s="153">
        <v>-12</v>
      </c>
      <c r="DY201" s="153">
        <v>-18</v>
      </c>
      <c r="DZ201" s="153">
        <v>-22</v>
      </c>
      <c r="EA201" s="153">
        <v>-22</v>
      </c>
      <c r="EB201" s="153">
        <v>-21</v>
      </c>
      <c r="EC201" s="153">
        <v>-14</v>
      </c>
      <c r="ED201" s="153">
        <v>-6</v>
      </c>
      <c r="EE201" s="153">
        <v>-3</v>
      </c>
      <c r="EF201" s="153">
        <v>-1</v>
      </c>
      <c r="EG201" s="153">
        <v>0</v>
      </c>
      <c r="EH201" s="153">
        <v>1</v>
      </c>
      <c r="EJ201" s="129">
        <f t="shared" si="52"/>
        <v>0.51999999999999957</v>
      </c>
      <c r="EK201" s="129">
        <f t="shared" si="53"/>
        <v>0.39000000000000012</v>
      </c>
      <c r="EL201" s="129">
        <f t="shared" si="54"/>
        <v>1.6199999999999999</v>
      </c>
      <c r="EM201" s="129">
        <f t="shared" si="55"/>
        <v>2.3099999999999996</v>
      </c>
      <c r="EN201" s="129">
        <f t="shared" si="56"/>
        <v>1.53</v>
      </c>
      <c r="EO201" s="129">
        <f t="shared" si="57"/>
        <v>-0.25999999999999979</v>
      </c>
      <c r="EP201" s="129">
        <f t="shared" si="58"/>
        <v>-0.2200000000000002</v>
      </c>
      <c r="EQ201" s="129">
        <f t="shared" si="59"/>
        <v>-0.3400000000000003</v>
      </c>
      <c r="ER201" s="129">
        <f t="shared" si="60"/>
        <v>0.14999999999999991</v>
      </c>
      <c r="ES201" s="129">
        <f t="shared" si="61"/>
        <v>-1.8800000000000003</v>
      </c>
      <c r="ET201" s="129">
        <f t="shared" si="62"/>
        <v>-3.38</v>
      </c>
      <c r="EU201" s="129">
        <f t="shared" si="63"/>
        <v>9.9999999999997868E-3</v>
      </c>
      <c r="EV201" s="129">
        <f t="shared" si="64"/>
        <v>0.33000000000000007</v>
      </c>
      <c r="EW201" s="129">
        <f t="shared" si="65"/>
        <v>-9.9999999999997868E-3</v>
      </c>
      <c r="EX201" s="129">
        <f t="shared" si="66"/>
        <v>-0.49000000000000021</v>
      </c>
      <c r="EY201" s="129">
        <f t="shared" si="67"/>
        <v>0.11000000000000032</v>
      </c>
      <c r="EZ201" s="129">
        <f t="shared" si="68"/>
        <v>0.15000000000000036</v>
      </c>
      <c r="FA201" s="142" t="s">
        <v>15</v>
      </c>
      <c r="FB201" s="142">
        <v>46</v>
      </c>
      <c r="FC201" s="137">
        <v>38</v>
      </c>
      <c r="FD201" s="137">
        <v>40</v>
      </c>
    </row>
    <row r="202" spans="1:160" s="154" customFormat="1" ht="14">
      <c r="A202" s="137" t="s">
        <v>1284</v>
      </c>
      <c r="B202" s="137" t="s">
        <v>1666</v>
      </c>
      <c r="C202" s="137">
        <v>12</v>
      </c>
      <c r="D202" s="137">
        <v>9</v>
      </c>
      <c r="E202" s="137">
        <v>52703393</v>
      </c>
      <c r="F202" s="137" t="s">
        <v>91</v>
      </c>
      <c r="G202" s="138" t="s">
        <v>153</v>
      </c>
      <c r="H202" s="161" t="s">
        <v>95</v>
      </c>
      <c r="I202" s="138">
        <v>-2</v>
      </c>
      <c r="J202" s="137">
        <v>159.6</v>
      </c>
      <c r="K202" s="137">
        <v>42.4</v>
      </c>
      <c r="L202" s="137" t="s">
        <v>167</v>
      </c>
      <c r="M202" s="137"/>
      <c r="N202" s="137" t="s">
        <v>147</v>
      </c>
      <c r="O202" s="137" t="s">
        <v>148</v>
      </c>
      <c r="P202" s="140" t="s">
        <v>927</v>
      </c>
      <c r="Q202" s="140" t="s">
        <v>1264</v>
      </c>
      <c r="R202" s="140"/>
      <c r="S202" s="140"/>
      <c r="T202" s="142" t="s">
        <v>6</v>
      </c>
      <c r="U202" s="142">
        <v>42</v>
      </c>
      <c r="V202" s="137">
        <v>40</v>
      </c>
      <c r="W202" s="137">
        <v>40</v>
      </c>
      <c r="X202" s="137" t="s">
        <v>442</v>
      </c>
      <c r="Y202" s="141"/>
      <c r="Z202" s="142" t="s">
        <v>137</v>
      </c>
      <c r="AA202" s="142">
        <v>68</v>
      </c>
      <c r="AB202" s="137">
        <v>53</v>
      </c>
      <c r="AC202" s="137">
        <v>45</v>
      </c>
      <c r="AD202" s="137"/>
      <c r="AE202" s="141" t="s">
        <v>443</v>
      </c>
      <c r="AF202" s="150" t="s">
        <v>116</v>
      </c>
      <c r="AG202" s="150">
        <v>36</v>
      </c>
      <c r="AH202" s="155">
        <v>24</v>
      </c>
      <c r="AI202" s="155">
        <v>19</v>
      </c>
      <c r="AJ202" s="155"/>
      <c r="AK202" s="159"/>
      <c r="AL202" s="137" t="s">
        <v>149</v>
      </c>
      <c r="AM202" s="137" t="s">
        <v>150</v>
      </c>
      <c r="AN202" s="137" t="s">
        <v>105</v>
      </c>
      <c r="AO202" s="137" t="s">
        <v>151</v>
      </c>
      <c r="AP202" s="137" t="s">
        <v>87</v>
      </c>
      <c r="AQ202" s="138" t="s">
        <v>152</v>
      </c>
      <c r="AR202" s="137" t="s">
        <v>89</v>
      </c>
      <c r="AS202" s="138" t="s">
        <v>152</v>
      </c>
      <c r="AT202" s="137" t="s">
        <v>93</v>
      </c>
      <c r="AU202" s="139" t="s">
        <v>154</v>
      </c>
      <c r="AV202" s="174">
        <v>2</v>
      </c>
      <c r="AW202" s="143">
        <v>3.55</v>
      </c>
      <c r="AX202" s="144">
        <v>4.0999999999999996</v>
      </c>
      <c r="AY202" s="145">
        <v>3.8</v>
      </c>
      <c r="AZ202" s="144">
        <v>3.53</v>
      </c>
      <c r="BA202" s="145">
        <v>3.39</v>
      </c>
      <c r="BB202" s="143">
        <v>3.18</v>
      </c>
      <c r="BC202" s="145">
        <v>1.83</v>
      </c>
      <c r="BD202" s="143">
        <v>1.94</v>
      </c>
      <c r="BE202" s="144">
        <v>2.56</v>
      </c>
      <c r="BF202" s="145">
        <v>2.5</v>
      </c>
      <c r="BG202" s="145">
        <v>2.88</v>
      </c>
      <c r="BH202" s="145">
        <v>4.09</v>
      </c>
      <c r="BI202" s="145">
        <v>3.26</v>
      </c>
      <c r="BJ202" s="146">
        <v>5.12</v>
      </c>
      <c r="BK202" s="147">
        <v>7.44</v>
      </c>
      <c r="BL202" s="147">
        <v>14.16</v>
      </c>
      <c r="BM202" s="146">
        <v>15.92</v>
      </c>
      <c r="BN202" s="156"/>
      <c r="BO202" s="146">
        <v>4.01</v>
      </c>
      <c r="BP202" s="162">
        <v>2.84</v>
      </c>
      <c r="BQ202" s="147">
        <v>2.0099999999999998</v>
      </c>
      <c r="BR202" s="147">
        <v>1.81</v>
      </c>
      <c r="BS202" s="147">
        <v>1.74</v>
      </c>
      <c r="BT202" s="146">
        <v>1.98</v>
      </c>
      <c r="BU202" s="147">
        <v>2.25</v>
      </c>
      <c r="BV202" s="146">
        <v>2.66</v>
      </c>
      <c r="BW202" s="162">
        <v>3.62</v>
      </c>
      <c r="BX202" s="147">
        <v>3.42</v>
      </c>
      <c r="BY202" s="147">
        <v>5.55</v>
      </c>
      <c r="BZ202" s="147">
        <v>7.15</v>
      </c>
      <c r="CA202" s="147">
        <v>4.95</v>
      </c>
      <c r="CB202" s="146">
        <v>7.12</v>
      </c>
      <c r="CC202" s="147">
        <v>8.48</v>
      </c>
      <c r="CD202" s="147">
        <v>12.45</v>
      </c>
      <c r="CE202" s="146">
        <v>15.68</v>
      </c>
      <c r="CF202" s="156"/>
      <c r="CG202" s="151">
        <v>27.48</v>
      </c>
      <c r="CH202" s="152">
        <v>30.88</v>
      </c>
      <c r="CI202" s="153">
        <v>34.17</v>
      </c>
      <c r="CJ202" s="152">
        <v>36.35</v>
      </c>
      <c r="CK202" s="153">
        <v>37.909999999999997</v>
      </c>
      <c r="CL202" s="151">
        <v>40.21</v>
      </c>
      <c r="CM202" s="153">
        <v>38.270000000000003</v>
      </c>
      <c r="CN202" s="151">
        <v>38.94</v>
      </c>
      <c r="CO202" s="152">
        <v>37.33</v>
      </c>
      <c r="CP202" s="153">
        <v>38.82</v>
      </c>
      <c r="CQ202" s="153">
        <v>40.200000000000003</v>
      </c>
      <c r="CR202" s="153">
        <v>43.68</v>
      </c>
      <c r="CS202" s="153">
        <v>44.03</v>
      </c>
      <c r="CT202" s="151">
        <v>45.88</v>
      </c>
      <c r="CU202" s="153">
        <v>46.75</v>
      </c>
      <c r="CV202" s="153">
        <v>46.22</v>
      </c>
      <c r="CW202" s="151">
        <v>41.95</v>
      </c>
      <c r="CX202" s="157"/>
      <c r="CY202" s="151">
        <v>27.81</v>
      </c>
      <c r="CZ202" s="152">
        <v>31.82</v>
      </c>
      <c r="DA202" s="153">
        <v>35.08</v>
      </c>
      <c r="DB202" s="153">
        <v>36.15</v>
      </c>
      <c r="DC202" s="153">
        <v>37.94</v>
      </c>
      <c r="DD202" s="151">
        <v>40.020000000000003</v>
      </c>
      <c r="DE202" s="153">
        <v>38.43</v>
      </c>
      <c r="DF202" s="151">
        <v>37.78</v>
      </c>
      <c r="DG202" s="152">
        <v>38.340000000000003</v>
      </c>
      <c r="DH202" s="153">
        <v>37.78</v>
      </c>
      <c r="DI202" s="153">
        <v>40.17</v>
      </c>
      <c r="DJ202" s="153">
        <v>43.07</v>
      </c>
      <c r="DK202" s="153">
        <v>44.12</v>
      </c>
      <c r="DL202" s="151">
        <v>46.75</v>
      </c>
      <c r="DM202" s="153">
        <v>46.55</v>
      </c>
      <c r="DN202" s="153">
        <v>46.02</v>
      </c>
      <c r="DO202" s="151">
        <v>40.83</v>
      </c>
      <c r="DP202" s="157"/>
      <c r="DQ202" s="151">
        <v>5</v>
      </c>
      <c r="DR202" s="153">
        <v>6</v>
      </c>
      <c r="DS202" s="153">
        <v>5</v>
      </c>
      <c r="DT202" s="153">
        <v>5</v>
      </c>
      <c r="DU202" s="153">
        <v>1</v>
      </c>
      <c r="DV202" s="153">
        <v>-4</v>
      </c>
      <c r="DW202" s="153">
        <v>-11</v>
      </c>
      <c r="DX202" s="153">
        <v>-16</v>
      </c>
      <c r="DY202" s="153">
        <v>-16</v>
      </c>
      <c r="DZ202" s="153">
        <v>-13</v>
      </c>
      <c r="EA202" s="153">
        <v>-10</v>
      </c>
      <c r="EB202" s="153">
        <v>0</v>
      </c>
      <c r="EC202" s="153">
        <v>5</v>
      </c>
      <c r="ED202" s="153">
        <v>5</v>
      </c>
      <c r="EE202" s="153">
        <v>5</v>
      </c>
      <c r="EF202" s="153">
        <v>3</v>
      </c>
      <c r="EG202" s="153">
        <v>3</v>
      </c>
      <c r="EH202" s="158"/>
      <c r="EJ202" s="129">
        <f t="shared" si="52"/>
        <v>-0.45999999999999996</v>
      </c>
      <c r="EK202" s="129">
        <f t="shared" si="53"/>
        <v>1.2599999999999998</v>
      </c>
      <c r="EL202" s="129">
        <f t="shared" si="54"/>
        <v>1.79</v>
      </c>
      <c r="EM202" s="129">
        <f t="shared" si="55"/>
        <v>1.7199999999999998</v>
      </c>
      <c r="EN202" s="129">
        <f t="shared" si="56"/>
        <v>1.6500000000000001</v>
      </c>
      <c r="EO202" s="129">
        <f t="shared" si="57"/>
        <v>1.2000000000000002</v>
      </c>
      <c r="EP202" s="129">
        <f t="shared" si="58"/>
        <v>-0.41999999999999993</v>
      </c>
      <c r="EQ202" s="129">
        <f t="shared" si="59"/>
        <v>-0.7200000000000002</v>
      </c>
      <c r="ER202" s="129">
        <f t="shared" si="60"/>
        <v>-1.06</v>
      </c>
      <c r="ES202" s="129">
        <f t="shared" si="61"/>
        <v>-0.91999999999999993</v>
      </c>
      <c r="ET202" s="129">
        <f t="shared" si="62"/>
        <v>-2.67</v>
      </c>
      <c r="EU202" s="129">
        <f t="shared" si="63"/>
        <v>-3.0600000000000005</v>
      </c>
      <c r="EV202" s="129">
        <f t="shared" si="64"/>
        <v>-1.6900000000000004</v>
      </c>
      <c r="EW202" s="129">
        <f t="shared" si="65"/>
        <v>-2</v>
      </c>
      <c r="EX202" s="129">
        <f t="shared" si="66"/>
        <v>-1.04</v>
      </c>
      <c r="EY202" s="129">
        <f t="shared" si="67"/>
        <v>1.7100000000000009</v>
      </c>
      <c r="EZ202" s="129">
        <f t="shared" si="68"/>
        <v>0.24000000000000021</v>
      </c>
      <c r="FA202" s="142" t="s">
        <v>6</v>
      </c>
      <c r="FB202" s="142">
        <v>42</v>
      </c>
      <c r="FC202" s="137">
        <v>40</v>
      </c>
      <c r="FD202" s="137">
        <v>40</v>
      </c>
    </row>
    <row r="203" spans="1:160" s="154" customFormat="1" ht="14">
      <c r="A203" s="137" t="s">
        <v>653</v>
      </c>
      <c r="B203" s="137" t="s">
        <v>1666</v>
      </c>
      <c r="C203" s="137">
        <v>14</v>
      </c>
      <c r="D203" s="137">
        <v>8</v>
      </c>
      <c r="E203" s="137">
        <v>51539986</v>
      </c>
      <c r="F203" s="137" t="s">
        <v>91</v>
      </c>
      <c r="G203" s="138" t="s">
        <v>659</v>
      </c>
      <c r="H203" s="155" t="s">
        <v>95</v>
      </c>
      <c r="I203" s="138">
        <v>-15</v>
      </c>
      <c r="J203" s="137">
        <v>156.6</v>
      </c>
      <c r="K203" s="137">
        <v>43.3</v>
      </c>
      <c r="L203" s="137" t="s">
        <v>167</v>
      </c>
      <c r="M203" s="137"/>
      <c r="N203" s="137" t="s">
        <v>147</v>
      </c>
      <c r="O203" s="137" t="s">
        <v>231</v>
      </c>
      <c r="P203" s="140"/>
      <c r="Q203" s="140"/>
      <c r="R203" s="140"/>
      <c r="S203" s="140"/>
      <c r="T203" s="142" t="s">
        <v>557</v>
      </c>
      <c r="U203" s="142">
        <v>48</v>
      </c>
      <c r="V203" s="137">
        <v>44</v>
      </c>
      <c r="W203" s="137">
        <v>41</v>
      </c>
      <c r="X203" s="137" t="s">
        <v>656</v>
      </c>
      <c r="Y203" s="141" t="s">
        <v>487</v>
      </c>
      <c r="Z203" s="142" t="s">
        <v>657</v>
      </c>
      <c r="AA203" s="142">
        <v>62</v>
      </c>
      <c r="AB203" s="137">
        <v>53</v>
      </c>
      <c r="AC203" s="137">
        <v>36</v>
      </c>
      <c r="AD203" s="137"/>
      <c r="AE203" s="141" t="s">
        <v>176</v>
      </c>
      <c r="AF203" s="150"/>
      <c r="AG203" s="150"/>
      <c r="AH203" s="155"/>
      <c r="AI203" s="155"/>
      <c r="AJ203" s="155"/>
      <c r="AK203" s="159"/>
      <c r="AL203" s="137" t="s">
        <v>272</v>
      </c>
      <c r="AM203" s="137" t="s">
        <v>403</v>
      </c>
      <c r="AN203" s="137" t="s">
        <v>281</v>
      </c>
      <c r="AO203" s="137" t="s">
        <v>658</v>
      </c>
      <c r="AP203" s="137" t="s">
        <v>87</v>
      </c>
      <c r="AQ203" s="138" t="s">
        <v>131</v>
      </c>
      <c r="AR203" s="137" t="s">
        <v>89</v>
      </c>
      <c r="AS203" s="138" t="s">
        <v>131</v>
      </c>
      <c r="AT203" s="137" t="s">
        <v>93</v>
      </c>
      <c r="AU203" s="139" t="s">
        <v>660</v>
      </c>
      <c r="AV203" s="174">
        <v>2</v>
      </c>
      <c r="AW203" s="143">
        <v>3.83</v>
      </c>
      <c r="AX203" s="144">
        <v>3.62</v>
      </c>
      <c r="AY203" s="145">
        <v>4.22</v>
      </c>
      <c r="AZ203" s="144">
        <v>2.88</v>
      </c>
      <c r="BA203" s="145">
        <v>3.13</v>
      </c>
      <c r="BB203" s="143">
        <v>4.8600000000000003</v>
      </c>
      <c r="BC203" s="145">
        <v>2.5299999999999998</v>
      </c>
      <c r="BD203" s="143">
        <v>3.3</v>
      </c>
      <c r="BE203" s="144">
        <v>3.5</v>
      </c>
      <c r="BF203" s="145">
        <v>3.62</v>
      </c>
      <c r="BG203" s="145">
        <v>5.22</v>
      </c>
      <c r="BH203" s="145">
        <v>5.12</v>
      </c>
      <c r="BI203" s="145">
        <v>3.56</v>
      </c>
      <c r="BJ203" s="146">
        <v>4.2</v>
      </c>
      <c r="BK203" s="147">
        <v>5.55</v>
      </c>
      <c r="BL203" s="147">
        <v>6.55</v>
      </c>
      <c r="BM203" s="146">
        <v>12.42</v>
      </c>
      <c r="BN203" s="146">
        <v>16.45</v>
      </c>
      <c r="BO203" s="146">
        <v>3.28</v>
      </c>
      <c r="BP203" s="148">
        <v>3.07</v>
      </c>
      <c r="BQ203" s="149">
        <v>1.39</v>
      </c>
      <c r="BR203" s="149">
        <v>0</v>
      </c>
      <c r="BS203" s="149">
        <v>0</v>
      </c>
      <c r="BT203" s="150">
        <v>0.95</v>
      </c>
      <c r="BU203" s="149">
        <v>0.87</v>
      </c>
      <c r="BV203" s="150">
        <v>1.87</v>
      </c>
      <c r="BW203" s="148">
        <v>2.2400000000000002</v>
      </c>
      <c r="BX203" s="149">
        <v>3.13</v>
      </c>
      <c r="BY203" s="149">
        <v>5.89</v>
      </c>
      <c r="BZ203" s="149">
        <v>4.37</v>
      </c>
      <c r="CA203" s="147">
        <v>4.5999999999999996</v>
      </c>
      <c r="CB203" s="146">
        <v>4.75</v>
      </c>
      <c r="CC203" s="147">
        <v>6.88</v>
      </c>
      <c r="CD203" s="147">
        <v>7.55</v>
      </c>
      <c r="CE203" s="146">
        <v>11.89</v>
      </c>
      <c r="CF203" s="146">
        <v>16.940000000000001</v>
      </c>
      <c r="CG203" s="151">
        <v>28.75</v>
      </c>
      <c r="CH203" s="152">
        <v>30.51</v>
      </c>
      <c r="CI203" s="153">
        <v>35.39</v>
      </c>
      <c r="CJ203" s="152">
        <v>37.619999999999997</v>
      </c>
      <c r="CK203" s="153">
        <v>37.200000000000003</v>
      </c>
      <c r="CL203" s="151">
        <v>38.590000000000003</v>
      </c>
      <c r="CM203" s="153">
        <v>38.19</v>
      </c>
      <c r="CN203" s="151">
        <v>40.42</v>
      </c>
      <c r="CO203" s="152">
        <v>39.770000000000003</v>
      </c>
      <c r="CP203" s="153">
        <v>41.29</v>
      </c>
      <c r="CQ203" s="153">
        <v>39.4</v>
      </c>
      <c r="CR203" s="153">
        <v>39.49</v>
      </c>
      <c r="CS203" s="153">
        <v>49.27</v>
      </c>
      <c r="CT203" s="151">
        <v>50.12</v>
      </c>
      <c r="CU203" s="153">
        <v>49.61</v>
      </c>
      <c r="CV203" s="153">
        <v>50.14</v>
      </c>
      <c r="CW203" s="151">
        <v>45.72</v>
      </c>
      <c r="CX203" s="151">
        <v>37.159999999999997</v>
      </c>
      <c r="CY203" s="151">
        <v>28.95</v>
      </c>
      <c r="CZ203" s="152">
        <v>30.42</v>
      </c>
      <c r="DA203" s="153">
        <v>35.28</v>
      </c>
      <c r="DB203" s="153">
        <v>38.83</v>
      </c>
      <c r="DC203" s="153">
        <v>37.81</v>
      </c>
      <c r="DD203" s="151">
        <v>36.72</v>
      </c>
      <c r="DE203" s="153">
        <v>39.049999999999997</v>
      </c>
      <c r="DF203" s="151">
        <v>40.409999999999997</v>
      </c>
      <c r="DG203" s="152">
        <v>40.67</v>
      </c>
      <c r="DH203" s="153">
        <v>42.33</v>
      </c>
      <c r="DI203" s="153">
        <v>39.729999999999997</v>
      </c>
      <c r="DJ203" s="153">
        <v>39.96</v>
      </c>
      <c r="DK203" s="153">
        <v>48.95</v>
      </c>
      <c r="DL203" s="151">
        <v>50.83</v>
      </c>
      <c r="DM203" s="153">
        <v>50.48</v>
      </c>
      <c r="DN203" s="153">
        <v>50.64</v>
      </c>
      <c r="DO203" s="151">
        <v>44.63</v>
      </c>
      <c r="DP203" s="151">
        <v>35.56</v>
      </c>
      <c r="DQ203" s="151">
        <v>4</v>
      </c>
      <c r="DR203" s="153">
        <v>10</v>
      </c>
      <c r="DS203" s="153">
        <v>12</v>
      </c>
      <c r="DT203" s="153">
        <v>12</v>
      </c>
      <c r="DU203" s="153">
        <v>9</v>
      </c>
      <c r="DV203" s="153">
        <v>5</v>
      </c>
      <c r="DW203" s="153">
        <v>-1</v>
      </c>
      <c r="DX203" s="153">
        <v>-9</v>
      </c>
      <c r="DY203" s="153">
        <v>-14</v>
      </c>
      <c r="DZ203" s="153">
        <v>-19</v>
      </c>
      <c r="EA203" s="153">
        <v>-16</v>
      </c>
      <c r="EB203" s="153">
        <v>-14</v>
      </c>
      <c r="EC203" s="153">
        <v>-10</v>
      </c>
      <c r="ED203" s="153">
        <v>-8</v>
      </c>
      <c r="EE203" s="153">
        <v>0</v>
      </c>
      <c r="EF203" s="153">
        <v>4</v>
      </c>
      <c r="EG203" s="153">
        <v>3</v>
      </c>
      <c r="EH203" s="153">
        <v>3</v>
      </c>
      <c r="EJ203" s="129">
        <f t="shared" si="52"/>
        <v>0.55000000000000027</v>
      </c>
      <c r="EK203" s="129">
        <f t="shared" si="53"/>
        <v>0.55000000000000027</v>
      </c>
      <c r="EL203" s="129">
        <f t="shared" si="54"/>
        <v>2.83</v>
      </c>
      <c r="EM203" s="129">
        <f t="shared" si="55"/>
        <v>2.88</v>
      </c>
      <c r="EN203" s="129">
        <f t="shared" si="56"/>
        <v>3.13</v>
      </c>
      <c r="EO203" s="129">
        <f t="shared" si="57"/>
        <v>3.91</v>
      </c>
      <c r="EP203" s="129">
        <f t="shared" si="58"/>
        <v>1.6599999999999997</v>
      </c>
      <c r="EQ203" s="129">
        <f t="shared" si="59"/>
        <v>1.4299999999999997</v>
      </c>
      <c r="ER203" s="129">
        <f t="shared" si="60"/>
        <v>1.2599999999999998</v>
      </c>
      <c r="ES203" s="129">
        <f t="shared" si="61"/>
        <v>0.49000000000000021</v>
      </c>
      <c r="ET203" s="129">
        <f t="shared" si="62"/>
        <v>-0.66999999999999993</v>
      </c>
      <c r="EU203" s="129">
        <f t="shared" si="63"/>
        <v>0.75</v>
      </c>
      <c r="EV203" s="129">
        <f t="shared" si="64"/>
        <v>-1.0399999999999996</v>
      </c>
      <c r="EW203" s="129">
        <f t="shared" si="65"/>
        <v>-0.54999999999999982</v>
      </c>
      <c r="EX203" s="129">
        <f t="shared" si="66"/>
        <v>-1.33</v>
      </c>
      <c r="EY203" s="129">
        <f t="shared" si="67"/>
        <v>-1</v>
      </c>
      <c r="EZ203" s="129">
        <f t="shared" si="68"/>
        <v>0.52999999999999936</v>
      </c>
      <c r="FA203" s="142" t="s">
        <v>557</v>
      </c>
      <c r="FB203" s="142">
        <v>48</v>
      </c>
      <c r="FC203" s="137">
        <v>44</v>
      </c>
      <c r="FD203" s="137">
        <v>41</v>
      </c>
    </row>
    <row r="204" spans="1:160" s="154" customFormat="1" ht="14">
      <c r="A204" s="137" t="s">
        <v>1215</v>
      </c>
      <c r="B204" s="137" t="s">
        <v>1666</v>
      </c>
      <c r="C204" s="137">
        <v>16</v>
      </c>
      <c r="D204" s="137">
        <v>8</v>
      </c>
      <c r="E204" s="137">
        <v>51608882</v>
      </c>
      <c r="F204" s="137" t="s">
        <v>91</v>
      </c>
      <c r="G204" s="138" t="s">
        <v>782</v>
      </c>
      <c r="H204" s="139"/>
      <c r="I204" s="138"/>
      <c r="J204" s="137">
        <v>159.69999999999999</v>
      </c>
      <c r="K204" s="137">
        <v>44.5</v>
      </c>
      <c r="L204" s="137" t="s">
        <v>167</v>
      </c>
      <c r="M204" s="137"/>
      <c r="N204" s="137" t="s">
        <v>147</v>
      </c>
      <c r="O204" s="137" t="s">
        <v>420</v>
      </c>
      <c r="P204" s="140" t="s">
        <v>168</v>
      </c>
      <c r="Q204" s="140"/>
      <c r="R204" s="140"/>
      <c r="S204" s="140"/>
      <c r="T204" s="142" t="s">
        <v>17</v>
      </c>
      <c r="U204" s="142">
        <v>51</v>
      </c>
      <c r="V204" s="137">
        <v>40</v>
      </c>
      <c r="W204" s="137">
        <v>42</v>
      </c>
      <c r="X204" s="137" t="s">
        <v>1392</v>
      </c>
      <c r="Y204" s="141"/>
      <c r="Z204" s="142" t="s">
        <v>318</v>
      </c>
      <c r="AA204" s="142">
        <v>76</v>
      </c>
      <c r="AB204" s="137">
        <v>59</v>
      </c>
      <c r="AC204" s="137">
        <v>41</v>
      </c>
      <c r="AD204" s="137"/>
      <c r="AE204" s="141" t="s">
        <v>88</v>
      </c>
      <c r="AF204" s="150" t="s">
        <v>261</v>
      </c>
      <c r="AG204" s="150">
        <v>45</v>
      </c>
      <c r="AH204" s="155">
        <v>38</v>
      </c>
      <c r="AI204" s="155">
        <v>27</v>
      </c>
      <c r="AJ204" s="155"/>
      <c r="AK204" s="159" t="s">
        <v>197</v>
      </c>
      <c r="AL204" s="137" t="s">
        <v>272</v>
      </c>
      <c r="AM204" s="137" t="s">
        <v>323</v>
      </c>
      <c r="AN204" s="137" t="s">
        <v>667</v>
      </c>
      <c r="AO204" s="137" t="s">
        <v>841</v>
      </c>
      <c r="AP204" s="137" t="s">
        <v>87</v>
      </c>
      <c r="AQ204" s="138"/>
      <c r="AR204" s="137" t="s">
        <v>89</v>
      </c>
      <c r="AS204" s="138"/>
      <c r="AT204" s="137" t="s">
        <v>93</v>
      </c>
      <c r="AU204" s="139" t="s">
        <v>1393</v>
      </c>
      <c r="AV204" s="174">
        <v>2</v>
      </c>
      <c r="AW204" s="143">
        <v>3.69</v>
      </c>
      <c r="AX204" s="144">
        <v>2.5299999999999998</v>
      </c>
      <c r="AY204" s="145">
        <v>2.5099999999999998</v>
      </c>
      <c r="AZ204" s="144">
        <v>2.68</v>
      </c>
      <c r="BA204" s="145">
        <v>2.74</v>
      </c>
      <c r="BB204" s="143">
        <v>2.12</v>
      </c>
      <c r="BC204" s="145">
        <v>2.66</v>
      </c>
      <c r="BD204" s="143">
        <v>1.62</v>
      </c>
      <c r="BE204" s="144">
        <v>1.1499999999999999</v>
      </c>
      <c r="BF204" s="145">
        <v>0.97</v>
      </c>
      <c r="BG204" s="145">
        <v>1.41</v>
      </c>
      <c r="BH204" s="145">
        <v>5.72</v>
      </c>
      <c r="BI204" s="145">
        <v>4.99</v>
      </c>
      <c r="BJ204" s="146">
        <v>3.49</v>
      </c>
      <c r="BK204" s="147">
        <v>5.76</v>
      </c>
      <c r="BL204" s="147">
        <v>7.34</v>
      </c>
      <c r="BM204" s="146">
        <v>11.46</v>
      </c>
      <c r="BN204" s="146">
        <v>17.940000000000001</v>
      </c>
      <c r="BO204" s="146">
        <v>4.0599999999999996</v>
      </c>
      <c r="BP204" s="148">
        <v>1.3</v>
      </c>
      <c r="BQ204" s="149">
        <v>0</v>
      </c>
      <c r="BR204" s="149">
        <v>0</v>
      </c>
      <c r="BS204" s="149">
        <v>0.25</v>
      </c>
      <c r="BT204" s="150">
        <v>1.02</v>
      </c>
      <c r="BU204" s="149">
        <v>1.37</v>
      </c>
      <c r="BV204" s="150">
        <v>2.14</v>
      </c>
      <c r="BW204" s="148">
        <v>2.44</v>
      </c>
      <c r="BX204" s="149">
        <v>2.39</v>
      </c>
      <c r="BY204" s="149">
        <v>3.11</v>
      </c>
      <c r="BZ204" s="149">
        <v>4.1900000000000004</v>
      </c>
      <c r="CA204" s="147">
        <v>5.49</v>
      </c>
      <c r="CB204" s="146">
        <v>4.0599999999999996</v>
      </c>
      <c r="CC204" s="147">
        <v>5.89</v>
      </c>
      <c r="CD204" s="147">
        <v>8.18</v>
      </c>
      <c r="CE204" s="146">
        <v>12.16</v>
      </c>
      <c r="CF204" s="146">
        <v>17.87</v>
      </c>
      <c r="CG204" s="151">
        <v>27.13</v>
      </c>
      <c r="CH204" s="152">
        <v>31.33</v>
      </c>
      <c r="CI204" s="153">
        <v>32.51</v>
      </c>
      <c r="CJ204" s="152">
        <v>32.93</v>
      </c>
      <c r="CK204" s="153">
        <v>33.6</v>
      </c>
      <c r="CL204" s="151">
        <v>34.25</v>
      </c>
      <c r="CM204" s="153">
        <v>34.33</v>
      </c>
      <c r="CN204" s="151">
        <v>35.090000000000003</v>
      </c>
      <c r="CO204" s="152">
        <v>36.380000000000003</v>
      </c>
      <c r="CP204" s="153">
        <v>37.21</v>
      </c>
      <c r="CQ204" s="153">
        <v>39.270000000000003</v>
      </c>
      <c r="CR204" s="153">
        <v>39.4</v>
      </c>
      <c r="CS204" s="153">
        <v>42.86</v>
      </c>
      <c r="CT204" s="151">
        <v>44.23</v>
      </c>
      <c r="CU204" s="153">
        <v>46.17</v>
      </c>
      <c r="CV204" s="153">
        <v>43.76</v>
      </c>
      <c r="CW204" s="151">
        <v>42.13</v>
      </c>
      <c r="CX204" s="151">
        <v>35.86</v>
      </c>
      <c r="CY204" s="151">
        <v>27.39</v>
      </c>
      <c r="CZ204" s="152">
        <v>31.49</v>
      </c>
      <c r="DA204" s="153">
        <v>32.94</v>
      </c>
      <c r="DB204" s="153">
        <v>33.94</v>
      </c>
      <c r="DC204" s="153">
        <v>34.130000000000003</v>
      </c>
      <c r="DD204" s="151">
        <v>34.619999999999997</v>
      </c>
      <c r="DE204" s="153">
        <v>34.049999999999997</v>
      </c>
      <c r="DF204" s="151">
        <v>35.770000000000003</v>
      </c>
      <c r="DG204" s="152">
        <v>36.520000000000003</v>
      </c>
      <c r="DH204" s="153">
        <v>37.4</v>
      </c>
      <c r="DI204" s="153">
        <v>39.81</v>
      </c>
      <c r="DJ204" s="153">
        <v>39.39</v>
      </c>
      <c r="DK204" s="153">
        <v>42.68</v>
      </c>
      <c r="DL204" s="151">
        <v>44.77</v>
      </c>
      <c r="DM204" s="153">
        <v>46.84</v>
      </c>
      <c r="DN204" s="153">
        <v>43.88</v>
      </c>
      <c r="DO204" s="151">
        <v>42.14</v>
      </c>
      <c r="DP204" s="151">
        <v>36.159999999999997</v>
      </c>
      <c r="DQ204" s="151">
        <v>0</v>
      </c>
      <c r="DR204" s="153">
        <v>4</v>
      </c>
      <c r="DS204" s="153">
        <v>8</v>
      </c>
      <c r="DT204" s="153">
        <v>10</v>
      </c>
      <c r="DU204" s="153">
        <v>6</v>
      </c>
      <c r="DV204" s="153">
        <v>0</v>
      </c>
      <c r="DW204" s="153">
        <v>-8</v>
      </c>
      <c r="DX204" s="153">
        <v>-15</v>
      </c>
      <c r="DY204" s="153">
        <v>-19</v>
      </c>
      <c r="DZ204" s="153">
        <v>-22</v>
      </c>
      <c r="EA204" s="153">
        <v>-17</v>
      </c>
      <c r="EB204" s="153">
        <v>-13</v>
      </c>
      <c r="EC204" s="153">
        <v>-2</v>
      </c>
      <c r="ED204" s="153">
        <v>7</v>
      </c>
      <c r="EE204" s="153">
        <v>11</v>
      </c>
      <c r="EF204" s="153">
        <v>11</v>
      </c>
      <c r="EG204" s="153">
        <v>7</v>
      </c>
      <c r="EH204" s="153">
        <v>8</v>
      </c>
      <c r="EJ204" s="129">
        <f t="shared" si="52"/>
        <v>-0.36999999999999966</v>
      </c>
      <c r="EK204" s="129">
        <f t="shared" si="53"/>
        <v>1.2299999999999998</v>
      </c>
      <c r="EL204" s="129">
        <f t="shared" si="54"/>
        <v>2.5099999999999998</v>
      </c>
      <c r="EM204" s="129">
        <f t="shared" si="55"/>
        <v>2.68</v>
      </c>
      <c r="EN204" s="129">
        <f t="shared" si="56"/>
        <v>2.4900000000000002</v>
      </c>
      <c r="EO204" s="129">
        <f t="shared" si="57"/>
        <v>1.1000000000000001</v>
      </c>
      <c r="EP204" s="129">
        <f t="shared" si="58"/>
        <v>1.29</v>
      </c>
      <c r="EQ204" s="129">
        <f t="shared" si="59"/>
        <v>-0.52</v>
      </c>
      <c r="ER204" s="129">
        <f t="shared" si="60"/>
        <v>-1.29</v>
      </c>
      <c r="ES204" s="129">
        <f t="shared" si="61"/>
        <v>-1.4200000000000002</v>
      </c>
      <c r="ET204" s="129">
        <f t="shared" si="62"/>
        <v>-1.7</v>
      </c>
      <c r="EU204" s="129">
        <f t="shared" si="63"/>
        <v>1.5299999999999994</v>
      </c>
      <c r="EV204" s="129">
        <f t="shared" si="64"/>
        <v>-0.5</v>
      </c>
      <c r="EW204" s="129">
        <f t="shared" si="65"/>
        <v>-0.5699999999999994</v>
      </c>
      <c r="EX204" s="129">
        <f t="shared" si="66"/>
        <v>-0.12999999999999989</v>
      </c>
      <c r="EY204" s="129">
        <f t="shared" si="67"/>
        <v>-0.83999999999999986</v>
      </c>
      <c r="EZ204" s="129">
        <f t="shared" si="68"/>
        <v>-0.69999999999999929</v>
      </c>
      <c r="FA204" s="142" t="s">
        <v>17</v>
      </c>
      <c r="FB204" s="142">
        <v>51</v>
      </c>
      <c r="FC204" s="137">
        <v>40</v>
      </c>
      <c r="FD204" s="137">
        <v>42</v>
      </c>
    </row>
    <row r="205" spans="1:160" s="154" customFormat="1" ht="14">
      <c r="A205" s="137" t="s">
        <v>1575</v>
      </c>
      <c r="B205" s="137" t="s">
        <v>1666</v>
      </c>
      <c r="C205" s="137">
        <v>13</v>
      </c>
      <c r="D205" s="137">
        <v>7</v>
      </c>
      <c r="E205" s="137">
        <v>49754597</v>
      </c>
      <c r="F205" s="137" t="s">
        <v>91</v>
      </c>
      <c r="G205" s="138" t="s">
        <v>753</v>
      </c>
      <c r="H205" s="139"/>
      <c r="I205" s="138"/>
      <c r="J205" s="137">
        <v>154.9</v>
      </c>
      <c r="K205" s="137">
        <v>45.5</v>
      </c>
      <c r="L205" s="137" t="s">
        <v>167</v>
      </c>
      <c r="M205" s="137"/>
      <c r="N205" s="137" t="s">
        <v>147</v>
      </c>
      <c r="O205" s="137" t="s">
        <v>148</v>
      </c>
      <c r="P205" s="140" t="s">
        <v>168</v>
      </c>
      <c r="Q205" s="140" t="s">
        <v>927</v>
      </c>
      <c r="R205" s="140"/>
      <c r="S205" s="140"/>
      <c r="T205" s="142" t="s">
        <v>13</v>
      </c>
      <c r="U205" s="142">
        <v>60</v>
      </c>
      <c r="V205" s="137">
        <v>47</v>
      </c>
      <c r="W205" s="137">
        <v>43</v>
      </c>
      <c r="X205" s="137" t="s">
        <v>280</v>
      </c>
      <c r="Y205" s="141" t="s">
        <v>839</v>
      </c>
      <c r="Z205" s="142" t="s">
        <v>1054</v>
      </c>
      <c r="AA205" s="142">
        <v>63</v>
      </c>
      <c r="AB205" s="137">
        <v>49</v>
      </c>
      <c r="AC205" s="137">
        <v>23</v>
      </c>
      <c r="AD205" s="137"/>
      <c r="AE205" s="141" t="s">
        <v>176</v>
      </c>
      <c r="AF205" s="150"/>
      <c r="AG205" s="150"/>
      <c r="AH205" s="155"/>
      <c r="AI205" s="155"/>
      <c r="AJ205" s="155"/>
      <c r="AK205" s="159"/>
      <c r="AL205" s="137" t="s">
        <v>83</v>
      </c>
      <c r="AM205" s="137" t="s">
        <v>383</v>
      </c>
      <c r="AN205" s="137" t="s">
        <v>800</v>
      </c>
      <c r="AO205" s="137" t="s">
        <v>1577</v>
      </c>
      <c r="AP205" s="137" t="s">
        <v>87</v>
      </c>
      <c r="AQ205" s="138"/>
      <c r="AR205" s="137" t="s">
        <v>89</v>
      </c>
      <c r="AS205" s="138"/>
      <c r="AT205" s="137" t="s">
        <v>93</v>
      </c>
      <c r="AU205" s="139" t="s">
        <v>1578</v>
      </c>
      <c r="AV205" s="174">
        <v>2</v>
      </c>
      <c r="AW205" s="143">
        <v>3.61</v>
      </c>
      <c r="AX205" s="144">
        <v>3.71</v>
      </c>
      <c r="AY205" s="145">
        <v>3.55</v>
      </c>
      <c r="AZ205" s="144">
        <v>3.36</v>
      </c>
      <c r="BA205" s="145">
        <v>2.67</v>
      </c>
      <c r="BB205" s="143">
        <v>2.61</v>
      </c>
      <c r="BC205" s="145">
        <v>2.5</v>
      </c>
      <c r="BD205" s="143">
        <v>0.72</v>
      </c>
      <c r="BE205" s="144">
        <v>1.92</v>
      </c>
      <c r="BF205" s="145">
        <v>1.91</v>
      </c>
      <c r="BG205" s="145">
        <v>4.4800000000000004</v>
      </c>
      <c r="BH205" s="145">
        <v>4.3099999999999996</v>
      </c>
      <c r="BI205" s="145">
        <v>3.6</v>
      </c>
      <c r="BJ205" s="146">
        <v>4.3600000000000003</v>
      </c>
      <c r="BK205" s="147">
        <v>6.28</v>
      </c>
      <c r="BL205" s="147">
        <v>9.3000000000000007</v>
      </c>
      <c r="BM205" s="146">
        <v>13.39</v>
      </c>
      <c r="BN205" s="156"/>
      <c r="BO205" s="146">
        <v>5.3</v>
      </c>
      <c r="BP205" s="148">
        <v>3.05</v>
      </c>
      <c r="BQ205" s="149">
        <v>2.58</v>
      </c>
      <c r="BR205" s="149">
        <v>1.42</v>
      </c>
      <c r="BS205" s="149">
        <v>0</v>
      </c>
      <c r="BT205" s="150">
        <v>0.27</v>
      </c>
      <c r="BU205" s="149">
        <v>1.47</v>
      </c>
      <c r="BV205" s="150">
        <v>2.99</v>
      </c>
      <c r="BW205" s="148">
        <v>3.14</v>
      </c>
      <c r="BX205" s="149">
        <v>2.93</v>
      </c>
      <c r="BY205" s="149">
        <v>3.85</v>
      </c>
      <c r="BZ205" s="149">
        <v>4.18</v>
      </c>
      <c r="CA205" s="147">
        <v>3.87</v>
      </c>
      <c r="CB205" s="146">
        <v>4.59</v>
      </c>
      <c r="CC205" s="147">
        <v>6.68</v>
      </c>
      <c r="CD205" s="147">
        <v>10.96</v>
      </c>
      <c r="CE205" s="146">
        <v>15.19</v>
      </c>
      <c r="CF205" s="156"/>
      <c r="CG205" s="151">
        <v>26.48</v>
      </c>
      <c r="CH205" s="152">
        <v>31.18</v>
      </c>
      <c r="CI205" s="153">
        <v>33.270000000000003</v>
      </c>
      <c r="CJ205" s="152">
        <v>35.76</v>
      </c>
      <c r="CK205" s="153">
        <v>35.56</v>
      </c>
      <c r="CL205" s="151">
        <v>37.82</v>
      </c>
      <c r="CM205" s="153">
        <v>37.159999999999997</v>
      </c>
      <c r="CN205" s="151">
        <v>38.01</v>
      </c>
      <c r="CO205" s="152">
        <v>37.729999999999997</v>
      </c>
      <c r="CP205" s="153">
        <v>37.93</v>
      </c>
      <c r="CQ205" s="153">
        <v>37.33</v>
      </c>
      <c r="CR205" s="153">
        <v>40.159999999999997</v>
      </c>
      <c r="CS205" s="153">
        <v>43.29</v>
      </c>
      <c r="CT205" s="151">
        <v>46.68</v>
      </c>
      <c r="CU205" s="153">
        <v>45.6</v>
      </c>
      <c r="CV205" s="153">
        <v>44.27</v>
      </c>
      <c r="CW205" s="151">
        <v>41.51</v>
      </c>
      <c r="CX205" s="157"/>
      <c r="CY205" s="151">
        <v>26.7</v>
      </c>
      <c r="CZ205" s="152">
        <v>31.39</v>
      </c>
      <c r="DA205" s="153">
        <v>33.78</v>
      </c>
      <c r="DB205" s="153">
        <v>36.14</v>
      </c>
      <c r="DC205" s="153">
        <v>37.369999999999997</v>
      </c>
      <c r="DD205" s="151">
        <v>37.81</v>
      </c>
      <c r="DE205" s="153">
        <v>37.04</v>
      </c>
      <c r="DF205" s="151">
        <v>36.200000000000003</v>
      </c>
      <c r="DG205" s="152">
        <v>37.119999999999997</v>
      </c>
      <c r="DH205" s="153">
        <v>36.72</v>
      </c>
      <c r="DI205" s="153">
        <v>37.71</v>
      </c>
      <c r="DJ205" s="153">
        <v>39.020000000000003</v>
      </c>
      <c r="DK205" s="153">
        <v>42.37</v>
      </c>
      <c r="DL205" s="151">
        <v>45.94</v>
      </c>
      <c r="DM205" s="153">
        <v>44.52</v>
      </c>
      <c r="DN205" s="153">
        <v>45.03</v>
      </c>
      <c r="DO205" s="151">
        <v>41.81</v>
      </c>
      <c r="DP205" s="157"/>
      <c r="DQ205" s="151">
        <v>-2</v>
      </c>
      <c r="DR205" s="153">
        <v>0</v>
      </c>
      <c r="DS205" s="153">
        <v>2</v>
      </c>
      <c r="DT205" s="153">
        <v>3</v>
      </c>
      <c r="DU205" s="153">
        <v>3</v>
      </c>
      <c r="DV205" s="153">
        <v>2</v>
      </c>
      <c r="DW205" s="153">
        <v>-2</v>
      </c>
      <c r="DX205" s="153">
        <v>-10</v>
      </c>
      <c r="DY205" s="153">
        <v>-14</v>
      </c>
      <c r="DZ205" s="153">
        <v>-14</v>
      </c>
      <c r="EA205" s="153">
        <v>-15</v>
      </c>
      <c r="EB205" s="153">
        <v>-15</v>
      </c>
      <c r="EC205" s="153">
        <v>-13</v>
      </c>
      <c r="ED205" s="153">
        <v>-11</v>
      </c>
      <c r="EE205" s="153">
        <v>-9</v>
      </c>
      <c r="EF205" s="153">
        <v>-3</v>
      </c>
      <c r="EG205" s="153">
        <v>0</v>
      </c>
      <c r="EH205" s="158"/>
      <c r="EJ205" s="129">
        <f t="shared" si="52"/>
        <v>-1.69</v>
      </c>
      <c r="EK205" s="129">
        <f t="shared" si="53"/>
        <v>0.66000000000000014</v>
      </c>
      <c r="EL205" s="129">
        <f t="shared" si="54"/>
        <v>0.96999999999999975</v>
      </c>
      <c r="EM205" s="129">
        <f t="shared" si="55"/>
        <v>1.94</v>
      </c>
      <c r="EN205" s="129">
        <f t="shared" si="56"/>
        <v>2.67</v>
      </c>
      <c r="EO205" s="129">
        <f t="shared" si="57"/>
        <v>2.34</v>
      </c>
      <c r="EP205" s="129">
        <f t="shared" si="58"/>
        <v>1.03</v>
      </c>
      <c r="EQ205" s="129">
        <f t="shared" si="59"/>
        <v>-2.2700000000000005</v>
      </c>
      <c r="ER205" s="129">
        <f t="shared" si="60"/>
        <v>-1.2200000000000002</v>
      </c>
      <c r="ES205" s="129">
        <f t="shared" si="61"/>
        <v>-1.0200000000000002</v>
      </c>
      <c r="ET205" s="129">
        <f t="shared" si="62"/>
        <v>0.63000000000000034</v>
      </c>
      <c r="EU205" s="129">
        <f t="shared" si="63"/>
        <v>0.12999999999999989</v>
      </c>
      <c r="EV205" s="129">
        <f t="shared" si="64"/>
        <v>-0.27</v>
      </c>
      <c r="EW205" s="129">
        <f t="shared" si="65"/>
        <v>-0.22999999999999954</v>
      </c>
      <c r="EX205" s="129">
        <f t="shared" si="66"/>
        <v>-0.39999999999999947</v>
      </c>
      <c r="EY205" s="129">
        <f t="shared" si="67"/>
        <v>-1.6600000000000001</v>
      </c>
      <c r="EZ205" s="129">
        <f t="shared" si="68"/>
        <v>-1.7999999999999989</v>
      </c>
      <c r="FA205" s="142" t="s">
        <v>13</v>
      </c>
      <c r="FB205" s="142">
        <v>60</v>
      </c>
      <c r="FC205" s="137">
        <v>47</v>
      </c>
      <c r="FD205" s="137">
        <v>43</v>
      </c>
    </row>
    <row r="206" spans="1:160" s="154" customFormat="1" ht="14">
      <c r="A206" s="137" t="s">
        <v>795</v>
      </c>
      <c r="B206" s="137" t="s">
        <v>1666</v>
      </c>
      <c r="C206" s="137">
        <v>19</v>
      </c>
      <c r="D206" s="137">
        <v>0</v>
      </c>
      <c r="E206" s="137">
        <v>51637594</v>
      </c>
      <c r="F206" s="137" t="s">
        <v>91</v>
      </c>
      <c r="G206" s="138" t="s">
        <v>801</v>
      </c>
      <c r="H206" s="155" t="s">
        <v>95</v>
      </c>
      <c r="I206" s="138">
        <v>-2</v>
      </c>
      <c r="J206" s="137">
        <v>158.69999999999999</v>
      </c>
      <c r="K206" s="137">
        <v>43.2</v>
      </c>
      <c r="L206" s="137" t="s">
        <v>167</v>
      </c>
      <c r="M206" s="137"/>
      <c r="N206" s="137" t="s">
        <v>147</v>
      </c>
      <c r="O206" s="137" t="s">
        <v>148</v>
      </c>
      <c r="P206" s="140" t="s">
        <v>168</v>
      </c>
      <c r="Q206" s="140" t="s">
        <v>798</v>
      </c>
      <c r="R206" s="140"/>
      <c r="S206" s="140"/>
      <c r="T206" s="142" t="s">
        <v>17</v>
      </c>
      <c r="U206" s="142">
        <v>51</v>
      </c>
      <c r="V206" s="137">
        <v>50</v>
      </c>
      <c r="W206" s="137">
        <v>50</v>
      </c>
      <c r="X206" s="137" t="s">
        <v>280</v>
      </c>
      <c r="Y206" s="141"/>
      <c r="Z206" s="142" t="s">
        <v>318</v>
      </c>
      <c r="AA206" s="142">
        <v>91</v>
      </c>
      <c r="AB206" s="137">
        <v>70</v>
      </c>
      <c r="AC206" s="137">
        <v>56</v>
      </c>
      <c r="AD206" s="137"/>
      <c r="AE206" s="141" t="s">
        <v>242</v>
      </c>
      <c r="AF206" s="150" t="s">
        <v>261</v>
      </c>
      <c r="AG206" s="150">
        <v>41</v>
      </c>
      <c r="AH206" s="155">
        <v>23</v>
      </c>
      <c r="AI206" s="155">
        <v>13</v>
      </c>
      <c r="AJ206" s="155"/>
      <c r="AK206" s="159"/>
      <c r="AL206" s="137" t="s">
        <v>799</v>
      </c>
      <c r="AM206" s="137" t="s">
        <v>352</v>
      </c>
      <c r="AN206" s="137" t="s">
        <v>800</v>
      </c>
      <c r="AO206" s="137" t="s">
        <v>106</v>
      </c>
      <c r="AP206" s="137" t="s">
        <v>87</v>
      </c>
      <c r="AQ206" s="138"/>
      <c r="AR206" s="137" t="s">
        <v>89</v>
      </c>
      <c r="AS206" s="138"/>
      <c r="AT206" s="137" t="s">
        <v>93</v>
      </c>
      <c r="AU206" s="139" t="s">
        <v>754</v>
      </c>
      <c r="AV206" s="174">
        <v>2</v>
      </c>
      <c r="AW206" s="143">
        <v>4.2</v>
      </c>
      <c r="AX206" s="144">
        <v>4.41</v>
      </c>
      <c r="AY206" s="145">
        <v>3.9</v>
      </c>
      <c r="AZ206" s="144">
        <v>3.65</v>
      </c>
      <c r="BA206" s="145">
        <v>3.19</v>
      </c>
      <c r="BB206" s="143">
        <v>3.31</v>
      </c>
      <c r="BC206" s="145">
        <v>1.78</v>
      </c>
      <c r="BD206" s="143">
        <v>2.15</v>
      </c>
      <c r="BE206" s="144">
        <v>1.79</v>
      </c>
      <c r="BF206" s="145">
        <v>3.11</v>
      </c>
      <c r="BG206" s="145">
        <v>4.0599999999999996</v>
      </c>
      <c r="BH206" s="145">
        <v>5.07</v>
      </c>
      <c r="BI206" s="143">
        <v>4.18</v>
      </c>
      <c r="BJ206" s="147">
        <v>3</v>
      </c>
      <c r="BK206" s="147">
        <v>3.78</v>
      </c>
      <c r="BL206" s="146">
        <v>6.07</v>
      </c>
      <c r="BM206" s="146">
        <v>8.7799999999999994</v>
      </c>
      <c r="BN206" s="160">
        <v>15.05</v>
      </c>
      <c r="BO206" s="146">
        <v>3.34</v>
      </c>
      <c r="BP206" s="148">
        <v>3.26</v>
      </c>
      <c r="BQ206" s="149">
        <v>1.85</v>
      </c>
      <c r="BR206" s="149">
        <v>0</v>
      </c>
      <c r="BS206" s="149">
        <v>0</v>
      </c>
      <c r="BT206" s="150">
        <v>1.96</v>
      </c>
      <c r="BU206" s="149">
        <v>3.29</v>
      </c>
      <c r="BV206" s="150">
        <v>3.51</v>
      </c>
      <c r="BW206" s="148">
        <v>3.73</v>
      </c>
      <c r="BX206" s="149">
        <v>3.62</v>
      </c>
      <c r="BY206" s="149">
        <v>4.03</v>
      </c>
      <c r="BZ206" s="149">
        <v>5.83</v>
      </c>
      <c r="CA206" s="146">
        <v>4.5199999999999996</v>
      </c>
      <c r="CB206" s="147">
        <v>2.48</v>
      </c>
      <c r="CC206" s="147">
        <v>4.01</v>
      </c>
      <c r="CD206" s="146">
        <v>4.95</v>
      </c>
      <c r="CE206" s="146">
        <v>10.220000000000001</v>
      </c>
      <c r="CF206" s="160">
        <v>15.14</v>
      </c>
      <c r="CG206" s="151">
        <v>24.68</v>
      </c>
      <c r="CH206" s="152">
        <v>30.6</v>
      </c>
      <c r="CI206" s="153">
        <v>31</v>
      </c>
      <c r="CJ206" s="152">
        <v>35.01</v>
      </c>
      <c r="CK206" s="153">
        <v>32.89</v>
      </c>
      <c r="CL206" s="151">
        <v>33.39</v>
      </c>
      <c r="CM206" s="153">
        <v>33.49</v>
      </c>
      <c r="CN206" s="151">
        <v>32.56</v>
      </c>
      <c r="CO206" s="152">
        <v>32.380000000000003</v>
      </c>
      <c r="CP206" s="153">
        <v>34.4</v>
      </c>
      <c r="CQ206" s="153">
        <v>33.729999999999997</v>
      </c>
      <c r="CR206" s="153">
        <v>33.03</v>
      </c>
      <c r="CS206" s="151">
        <v>33.26</v>
      </c>
      <c r="CT206" s="153">
        <v>38.14</v>
      </c>
      <c r="CU206" s="153">
        <v>36.82</v>
      </c>
      <c r="CV206" s="151">
        <v>40.51</v>
      </c>
      <c r="CW206" s="151">
        <v>36</v>
      </c>
      <c r="CX206" s="160">
        <v>32.01</v>
      </c>
      <c r="CY206" s="151">
        <v>23.12</v>
      </c>
      <c r="CZ206" s="152">
        <v>24.72</v>
      </c>
      <c r="DA206" s="153">
        <v>29.03</v>
      </c>
      <c r="DB206" s="153">
        <v>34.31</v>
      </c>
      <c r="DC206" s="153">
        <v>33.159999999999997</v>
      </c>
      <c r="DD206" s="151">
        <v>33.020000000000003</v>
      </c>
      <c r="DE206" s="153">
        <v>35.06</v>
      </c>
      <c r="DF206" s="151">
        <v>34.36</v>
      </c>
      <c r="DG206" s="152">
        <v>37.47</v>
      </c>
      <c r="DH206" s="153">
        <v>34.619999999999997</v>
      </c>
      <c r="DI206" s="153">
        <v>34.4</v>
      </c>
      <c r="DJ206" s="153">
        <v>34.24</v>
      </c>
      <c r="DK206" s="151">
        <v>33.25</v>
      </c>
      <c r="DL206" s="153">
        <v>40.44</v>
      </c>
      <c r="DM206" s="153">
        <v>36.54</v>
      </c>
      <c r="DN206" s="151">
        <v>39.32</v>
      </c>
      <c r="DO206" s="151">
        <v>34.64</v>
      </c>
      <c r="DP206" s="160">
        <v>31.56</v>
      </c>
      <c r="DQ206" s="151">
        <v>5</v>
      </c>
      <c r="DR206" s="153">
        <v>6</v>
      </c>
      <c r="DS206" s="153">
        <v>12</v>
      </c>
      <c r="DT206" s="153">
        <v>25</v>
      </c>
      <c r="DU206" s="153">
        <v>16</v>
      </c>
      <c r="DV206" s="153">
        <v>0</v>
      </c>
      <c r="DW206" s="153">
        <v>-13</v>
      </c>
      <c r="DX206" s="153">
        <v>-18</v>
      </c>
      <c r="DY206" s="153">
        <v>-24</v>
      </c>
      <c r="DZ206" s="153">
        <v>-21</v>
      </c>
      <c r="EA206" s="153">
        <v>-23</v>
      </c>
      <c r="EB206" s="153">
        <v>-22</v>
      </c>
      <c r="EC206" s="153">
        <v>-14</v>
      </c>
      <c r="ED206" s="153">
        <v>-11</v>
      </c>
      <c r="EE206" s="153">
        <v>-4</v>
      </c>
      <c r="EF206" s="153">
        <v>0</v>
      </c>
      <c r="EG206" s="153">
        <v>1</v>
      </c>
      <c r="EH206" s="160">
        <v>6</v>
      </c>
      <c r="EJ206" s="129">
        <f t="shared" si="52"/>
        <v>0.86000000000000032</v>
      </c>
      <c r="EK206" s="129">
        <f t="shared" si="53"/>
        <v>1.1500000000000004</v>
      </c>
      <c r="EL206" s="129">
        <f t="shared" si="54"/>
        <v>2.0499999999999998</v>
      </c>
      <c r="EM206" s="129">
        <f t="shared" si="55"/>
        <v>3.65</v>
      </c>
      <c r="EN206" s="129">
        <f t="shared" si="56"/>
        <v>3.19</v>
      </c>
      <c r="EO206" s="129">
        <f t="shared" si="57"/>
        <v>1.35</v>
      </c>
      <c r="EP206" s="129">
        <f t="shared" si="58"/>
        <v>-1.51</v>
      </c>
      <c r="EQ206" s="129">
        <f t="shared" si="59"/>
        <v>-1.3599999999999999</v>
      </c>
      <c r="ER206" s="129">
        <f t="shared" si="60"/>
        <v>-1.94</v>
      </c>
      <c r="ES206" s="129">
        <f t="shared" si="61"/>
        <v>-0.51000000000000023</v>
      </c>
      <c r="ET206" s="129">
        <f t="shared" si="62"/>
        <v>2.9999999999999361E-2</v>
      </c>
      <c r="EU206" s="129">
        <f t="shared" si="63"/>
        <v>-0.75999999999999979</v>
      </c>
      <c r="EV206" s="129">
        <f t="shared" si="64"/>
        <v>-0.33999999999999986</v>
      </c>
      <c r="EW206" s="129">
        <f t="shared" si="65"/>
        <v>0.52</v>
      </c>
      <c r="EX206" s="129">
        <f t="shared" si="66"/>
        <v>-0.22999999999999998</v>
      </c>
      <c r="EY206" s="129">
        <f t="shared" si="67"/>
        <v>1.1200000000000001</v>
      </c>
      <c r="EZ206" s="129">
        <f t="shared" si="68"/>
        <v>-1.4400000000000013</v>
      </c>
      <c r="FA206" s="142" t="s">
        <v>17</v>
      </c>
      <c r="FB206" s="142">
        <v>51</v>
      </c>
      <c r="FC206" s="137">
        <v>50</v>
      </c>
      <c r="FD206" s="137">
        <v>50</v>
      </c>
    </row>
    <row r="207" spans="1:160" s="154" customFormat="1" ht="14">
      <c r="A207" s="137" t="s">
        <v>1561</v>
      </c>
      <c r="B207" s="137" t="s">
        <v>1666</v>
      </c>
      <c r="C207" s="137">
        <v>17</v>
      </c>
      <c r="D207" s="137">
        <v>3</v>
      </c>
      <c r="E207" s="137">
        <v>45414936</v>
      </c>
      <c r="F207" s="137" t="s">
        <v>91</v>
      </c>
      <c r="G207" s="138" t="s">
        <v>877</v>
      </c>
      <c r="H207" s="139"/>
      <c r="I207" s="138"/>
      <c r="J207" s="137">
        <v>157.1</v>
      </c>
      <c r="K207" s="137">
        <v>57.3</v>
      </c>
      <c r="L207" s="137" t="s">
        <v>167</v>
      </c>
      <c r="M207" s="137"/>
      <c r="N207" s="137" t="s">
        <v>147</v>
      </c>
      <c r="O207" s="137" t="s">
        <v>148</v>
      </c>
      <c r="P207" s="140"/>
      <c r="Q207" s="140"/>
      <c r="R207" s="140"/>
      <c r="S207" s="140"/>
      <c r="T207" s="142" t="s">
        <v>15</v>
      </c>
      <c r="U207" s="142">
        <v>70</v>
      </c>
      <c r="V207" s="137">
        <v>62</v>
      </c>
      <c r="W207" s="137">
        <v>52</v>
      </c>
      <c r="X207" s="137" t="s">
        <v>308</v>
      </c>
      <c r="Y207" s="141" t="s">
        <v>703</v>
      </c>
      <c r="Z207" s="142" t="s">
        <v>472</v>
      </c>
      <c r="AA207" s="142">
        <v>92</v>
      </c>
      <c r="AB207" s="137">
        <v>64</v>
      </c>
      <c r="AC207" s="137">
        <v>56</v>
      </c>
      <c r="AD207" s="137"/>
      <c r="AE207" s="141" t="s">
        <v>88</v>
      </c>
      <c r="AF207" s="150" t="s">
        <v>261</v>
      </c>
      <c r="AG207" s="150">
        <v>31</v>
      </c>
      <c r="AH207" s="155">
        <v>26</v>
      </c>
      <c r="AI207" s="155">
        <v>16</v>
      </c>
      <c r="AJ207" s="155"/>
      <c r="AK207" s="159"/>
      <c r="AL207" s="137" t="s">
        <v>247</v>
      </c>
      <c r="AM207" s="137" t="s">
        <v>760</v>
      </c>
      <c r="AN207" s="137" t="s">
        <v>667</v>
      </c>
      <c r="AO207" s="137" t="s">
        <v>86</v>
      </c>
      <c r="AP207" s="137" t="s">
        <v>87</v>
      </c>
      <c r="AQ207" s="138"/>
      <c r="AR207" s="137" t="s">
        <v>89</v>
      </c>
      <c r="AS207" s="138"/>
      <c r="AT207" s="137" t="s">
        <v>93</v>
      </c>
      <c r="AU207" s="139" t="s">
        <v>938</v>
      </c>
      <c r="AV207" s="174">
        <v>2</v>
      </c>
      <c r="AW207" s="143">
        <v>3.6</v>
      </c>
      <c r="AX207" s="144">
        <v>2.63</v>
      </c>
      <c r="AY207" s="145">
        <v>2.29</v>
      </c>
      <c r="AZ207" s="144">
        <v>2.25</v>
      </c>
      <c r="BA207" s="145">
        <v>2.4900000000000002</v>
      </c>
      <c r="BB207" s="143">
        <v>1.63</v>
      </c>
      <c r="BC207" s="145">
        <v>1.39</v>
      </c>
      <c r="BD207" s="143">
        <v>0.97</v>
      </c>
      <c r="BE207" s="144">
        <v>0</v>
      </c>
      <c r="BF207" s="145">
        <v>1.96</v>
      </c>
      <c r="BG207" s="145">
        <v>4.99</v>
      </c>
      <c r="BH207" s="145">
        <v>3.57</v>
      </c>
      <c r="BI207" s="145">
        <v>4.6399999999999997</v>
      </c>
      <c r="BJ207" s="146">
        <v>4.32</v>
      </c>
      <c r="BK207" s="147">
        <v>5.13</v>
      </c>
      <c r="BL207" s="147">
        <v>6.76</v>
      </c>
      <c r="BM207" s="146">
        <v>11.79</v>
      </c>
      <c r="BN207" s="146">
        <v>19.510000000000002</v>
      </c>
      <c r="BO207" s="146">
        <v>3.17</v>
      </c>
      <c r="BP207" s="148">
        <v>1.62</v>
      </c>
      <c r="BQ207" s="149">
        <v>0</v>
      </c>
      <c r="BR207" s="149">
        <v>0</v>
      </c>
      <c r="BS207" s="149">
        <v>0</v>
      </c>
      <c r="BT207" s="150">
        <v>0.56000000000000005</v>
      </c>
      <c r="BU207" s="149">
        <v>1.94</v>
      </c>
      <c r="BV207" s="150">
        <v>2.0699999999999998</v>
      </c>
      <c r="BW207" s="148">
        <v>2.89</v>
      </c>
      <c r="BX207" s="149">
        <v>3.07</v>
      </c>
      <c r="BY207" s="149">
        <v>3.93</v>
      </c>
      <c r="BZ207" s="149">
        <v>4.01</v>
      </c>
      <c r="CA207" s="147">
        <v>4.72</v>
      </c>
      <c r="CB207" s="146">
        <v>3.88</v>
      </c>
      <c r="CC207" s="147">
        <v>4.88</v>
      </c>
      <c r="CD207" s="147">
        <v>7.41</v>
      </c>
      <c r="CE207" s="146">
        <v>12.96</v>
      </c>
      <c r="CF207" s="146">
        <v>18.23</v>
      </c>
      <c r="CG207" s="151">
        <v>26.34</v>
      </c>
      <c r="CH207" s="152">
        <v>28.8</v>
      </c>
      <c r="CI207" s="153">
        <v>36.17</v>
      </c>
      <c r="CJ207" s="152">
        <v>36.83</v>
      </c>
      <c r="CK207" s="153">
        <v>37.979999999999997</v>
      </c>
      <c r="CL207" s="151">
        <v>38.58</v>
      </c>
      <c r="CM207" s="153">
        <v>37.840000000000003</v>
      </c>
      <c r="CN207" s="151">
        <v>39.78</v>
      </c>
      <c r="CO207" s="152">
        <v>41.93</v>
      </c>
      <c r="CP207" s="153">
        <v>39.549999999999997</v>
      </c>
      <c r="CQ207" s="153">
        <v>39.520000000000003</v>
      </c>
      <c r="CR207" s="153">
        <v>40.590000000000003</v>
      </c>
      <c r="CS207" s="153">
        <v>43.68</v>
      </c>
      <c r="CT207" s="151">
        <v>43.75</v>
      </c>
      <c r="CU207" s="153">
        <v>46.83</v>
      </c>
      <c r="CV207" s="153">
        <v>44.45</v>
      </c>
      <c r="CW207" s="151">
        <v>41.89</v>
      </c>
      <c r="CX207" s="151">
        <v>43.05</v>
      </c>
      <c r="CY207" s="151">
        <v>26.29</v>
      </c>
      <c r="CZ207" s="152">
        <v>28.47</v>
      </c>
      <c r="DA207" s="153">
        <v>36.11</v>
      </c>
      <c r="DB207" s="153">
        <v>37.020000000000003</v>
      </c>
      <c r="DC207" s="153">
        <v>37.74</v>
      </c>
      <c r="DD207" s="151">
        <v>38.18</v>
      </c>
      <c r="DE207" s="153">
        <v>37.14</v>
      </c>
      <c r="DF207" s="151">
        <v>39.35</v>
      </c>
      <c r="DG207" s="152">
        <v>40.74</v>
      </c>
      <c r="DH207" s="153">
        <v>39.979999999999997</v>
      </c>
      <c r="DI207" s="153">
        <v>39.950000000000003</v>
      </c>
      <c r="DJ207" s="153">
        <v>40.229999999999997</v>
      </c>
      <c r="DK207" s="153">
        <v>42.48</v>
      </c>
      <c r="DL207" s="151">
        <v>43.77</v>
      </c>
      <c r="DM207" s="153">
        <v>46.25</v>
      </c>
      <c r="DN207" s="153">
        <v>46.16</v>
      </c>
      <c r="DO207" s="151">
        <v>42.16</v>
      </c>
      <c r="DP207" s="151">
        <v>43.27</v>
      </c>
      <c r="DQ207" s="151">
        <v>0</v>
      </c>
      <c r="DR207" s="153">
        <v>1</v>
      </c>
      <c r="DS207" s="153">
        <v>10</v>
      </c>
      <c r="DT207" s="153">
        <v>7</v>
      </c>
      <c r="DU207" s="153">
        <v>0</v>
      </c>
      <c r="DV207" s="153">
        <v>-13</v>
      </c>
      <c r="DW207" s="153">
        <v>-24</v>
      </c>
      <c r="DX207" s="153">
        <v>-29</v>
      </c>
      <c r="DY207" s="153">
        <v>-31</v>
      </c>
      <c r="DZ207" s="153">
        <v>-26</v>
      </c>
      <c r="EA207" s="153">
        <v>-20</v>
      </c>
      <c r="EB207" s="153">
        <v>-15</v>
      </c>
      <c r="EC207" s="153">
        <v>-8</v>
      </c>
      <c r="ED207" s="153">
        <v>-2</v>
      </c>
      <c r="EE207" s="153">
        <v>0</v>
      </c>
      <c r="EF207" s="153">
        <v>0</v>
      </c>
      <c r="EG207" s="153">
        <v>-2</v>
      </c>
      <c r="EH207" s="153">
        <v>-2</v>
      </c>
      <c r="EJ207" s="129">
        <f t="shared" si="52"/>
        <v>0.43000000000000016</v>
      </c>
      <c r="EK207" s="129">
        <f t="shared" si="53"/>
        <v>1.0099999999999998</v>
      </c>
      <c r="EL207" s="129">
        <f t="shared" si="54"/>
        <v>2.29</v>
      </c>
      <c r="EM207" s="129">
        <f t="shared" si="55"/>
        <v>2.25</v>
      </c>
      <c r="EN207" s="129">
        <f t="shared" si="56"/>
        <v>2.4900000000000002</v>
      </c>
      <c r="EO207" s="129">
        <f t="shared" si="57"/>
        <v>1.0699999999999998</v>
      </c>
      <c r="EP207" s="129">
        <f t="shared" si="58"/>
        <v>-0.55000000000000004</v>
      </c>
      <c r="EQ207" s="129">
        <f t="shared" si="59"/>
        <v>-1.0999999999999999</v>
      </c>
      <c r="ER207" s="129">
        <f t="shared" si="60"/>
        <v>-2.89</v>
      </c>
      <c r="ES207" s="129">
        <f t="shared" si="61"/>
        <v>-1.1099999999999999</v>
      </c>
      <c r="ET207" s="129">
        <f t="shared" si="62"/>
        <v>1.06</v>
      </c>
      <c r="EU207" s="129">
        <f t="shared" si="63"/>
        <v>-0.43999999999999995</v>
      </c>
      <c r="EV207" s="129">
        <f t="shared" si="64"/>
        <v>-8.0000000000000071E-2</v>
      </c>
      <c r="EW207" s="129">
        <f t="shared" si="65"/>
        <v>0.44000000000000039</v>
      </c>
      <c r="EX207" s="129">
        <f t="shared" si="66"/>
        <v>0.25</v>
      </c>
      <c r="EY207" s="129">
        <f t="shared" si="67"/>
        <v>-0.65000000000000036</v>
      </c>
      <c r="EZ207" s="129">
        <f t="shared" si="68"/>
        <v>-1.1700000000000017</v>
      </c>
      <c r="FA207" s="142" t="s">
        <v>15</v>
      </c>
      <c r="FB207" s="142">
        <v>70</v>
      </c>
      <c r="FC207" s="137">
        <v>62</v>
      </c>
      <c r="FD207" s="137">
        <v>52</v>
      </c>
    </row>
    <row r="208" spans="1:160" s="154" customFormat="1" ht="14">
      <c r="A208" s="137" t="s">
        <v>1365</v>
      </c>
      <c r="B208" s="137" t="s">
        <v>1666</v>
      </c>
      <c r="C208" s="137">
        <v>13</v>
      </c>
      <c r="D208" s="137">
        <v>3</v>
      </c>
      <c r="E208" s="137">
        <v>51402642</v>
      </c>
      <c r="F208" s="137" t="s">
        <v>91</v>
      </c>
      <c r="G208" s="138" t="s">
        <v>320</v>
      </c>
      <c r="H208" s="161" t="s">
        <v>95</v>
      </c>
      <c r="I208" s="138">
        <v>-7</v>
      </c>
      <c r="J208" s="137">
        <v>145</v>
      </c>
      <c r="K208" s="137">
        <v>31.85</v>
      </c>
      <c r="L208" s="137" t="s">
        <v>167</v>
      </c>
      <c r="M208" s="137"/>
      <c r="N208" s="137" t="s">
        <v>147</v>
      </c>
      <c r="O208" s="137" t="s">
        <v>493</v>
      </c>
      <c r="P208" s="140" t="s">
        <v>492</v>
      </c>
      <c r="Q208" s="140"/>
      <c r="R208" s="140"/>
      <c r="S208" s="140"/>
      <c r="T208" s="142" t="s">
        <v>17</v>
      </c>
      <c r="U208" s="142">
        <v>71</v>
      </c>
      <c r="V208" s="137">
        <v>63</v>
      </c>
      <c r="W208" s="137">
        <v>62</v>
      </c>
      <c r="X208" s="137" t="s">
        <v>1366</v>
      </c>
      <c r="Y208" s="141"/>
      <c r="Z208" s="142" t="s">
        <v>101</v>
      </c>
      <c r="AA208" s="142">
        <v>104</v>
      </c>
      <c r="AB208" s="137">
        <v>91</v>
      </c>
      <c r="AC208" s="137">
        <v>95</v>
      </c>
      <c r="AD208" s="137"/>
      <c r="AE208" s="141" t="s">
        <v>242</v>
      </c>
      <c r="AF208" s="150" t="s">
        <v>116</v>
      </c>
      <c r="AG208" s="150">
        <v>41</v>
      </c>
      <c r="AH208" s="155">
        <v>38</v>
      </c>
      <c r="AI208" s="155">
        <v>40</v>
      </c>
      <c r="AJ208" s="155"/>
      <c r="AK208" s="159"/>
      <c r="AL208" s="137" t="s">
        <v>210</v>
      </c>
      <c r="AM208" s="137" t="s">
        <v>494</v>
      </c>
      <c r="AN208" s="137" t="s">
        <v>105</v>
      </c>
      <c r="AO208" s="137" t="s">
        <v>141</v>
      </c>
      <c r="AP208" s="137" t="s">
        <v>87</v>
      </c>
      <c r="AQ208" s="138" t="s">
        <v>176</v>
      </c>
      <c r="AR208" s="137" t="s">
        <v>89</v>
      </c>
      <c r="AS208" s="138" t="s">
        <v>180</v>
      </c>
      <c r="AT208" s="137" t="s">
        <v>93</v>
      </c>
      <c r="AU208" s="139" t="s">
        <v>495</v>
      </c>
      <c r="AV208" s="174">
        <v>2</v>
      </c>
      <c r="AW208" s="143">
        <v>2.96</v>
      </c>
      <c r="AX208" s="144">
        <v>2.63</v>
      </c>
      <c r="AY208" s="145">
        <v>2.25</v>
      </c>
      <c r="AZ208" s="144">
        <v>1.76</v>
      </c>
      <c r="BA208" s="145">
        <v>1.96</v>
      </c>
      <c r="BB208" s="143">
        <v>1.5</v>
      </c>
      <c r="BC208" s="145">
        <v>0</v>
      </c>
      <c r="BD208" s="143">
        <v>0.72</v>
      </c>
      <c r="BE208" s="144">
        <v>1.94</v>
      </c>
      <c r="BF208" s="145">
        <v>2.14</v>
      </c>
      <c r="BG208" s="145">
        <v>2.3199999999999998</v>
      </c>
      <c r="BH208" s="145">
        <v>2.39</v>
      </c>
      <c r="BI208" s="145">
        <v>3.25</v>
      </c>
      <c r="BJ208" s="146">
        <v>3.35</v>
      </c>
      <c r="BK208" s="147">
        <v>3.49</v>
      </c>
      <c r="BL208" s="147">
        <v>5.34</v>
      </c>
      <c r="BM208" s="146">
        <v>9.25</v>
      </c>
      <c r="BN208" s="146">
        <v>10.84</v>
      </c>
      <c r="BO208" s="146">
        <v>2.81</v>
      </c>
      <c r="BP208" s="162">
        <v>2.04</v>
      </c>
      <c r="BQ208" s="147">
        <v>0.83</v>
      </c>
      <c r="BR208" s="147">
        <v>0</v>
      </c>
      <c r="BS208" s="147">
        <v>0</v>
      </c>
      <c r="BT208" s="146">
        <v>2.08</v>
      </c>
      <c r="BU208" s="147">
        <v>1.99</v>
      </c>
      <c r="BV208" s="146">
        <v>1.24</v>
      </c>
      <c r="BW208" s="162">
        <v>1.62</v>
      </c>
      <c r="BX208" s="147">
        <v>2.86</v>
      </c>
      <c r="BY208" s="147">
        <v>4.13</v>
      </c>
      <c r="BZ208" s="147">
        <v>3.78</v>
      </c>
      <c r="CA208" s="147">
        <v>4.0599999999999996</v>
      </c>
      <c r="CB208" s="146">
        <v>2.89</v>
      </c>
      <c r="CC208" s="147">
        <v>4.6399999999999997</v>
      </c>
      <c r="CD208" s="147">
        <v>5.31</v>
      </c>
      <c r="CE208" s="146">
        <v>8.5500000000000007</v>
      </c>
      <c r="CF208" s="146">
        <v>10.99</v>
      </c>
      <c r="CG208" s="151">
        <v>26.61</v>
      </c>
      <c r="CH208" s="152">
        <v>28.11</v>
      </c>
      <c r="CI208" s="153">
        <v>31.68</v>
      </c>
      <c r="CJ208" s="152">
        <v>33.020000000000003</v>
      </c>
      <c r="CK208" s="153">
        <v>33.869999999999997</v>
      </c>
      <c r="CL208" s="151">
        <v>35.67</v>
      </c>
      <c r="CM208" s="153">
        <v>36.049999999999997</v>
      </c>
      <c r="CN208" s="151">
        <v>36.01</v>
      </c>
      <c r="CO208" s="152">
        <v>37.130000000000003</v>
      </c>
      <c r="CP208" s="153">
        <v>36.04</v>
      </c>
      <c r="CQ208" s="153">
        <v>37.33</v>
      </c>
      <c r="CR208" s="153">
        <v>39.42</v>
      </c>
      <c r="CS208" s="153">
        <v>41.44</v>
      </c>
      <c r="CT208" s="151">
        <v>41.71</v>
      </c>
      <c r="CU208" s="153">
        <v>42.11</v>
      </c>
      <c r="CV208" s="153">
        <v>40.76</v>
      </c>
      <c r="CW208" s="151">
        <v>37.78</v>
      </c>
      <c r="CX208" s="151">
        <v>37.909999999999997</v>
      </c>
      <c r="CY208" s="151">
        <v>26.29</v>
      </c>
      <c r="CZ208" s="152">
        <v>27.9</v>
      </c>
      <c r="DA208" s="153">
        <v>31.14</v>
      </c>
      <c r="DB208" s="153">
        <v>34.840000000000003</v>
      </c>
      <c r="DC208" s="153">
        <v>36.94</v>
      </c>
      <c r="DD208" s="151">
        <v>36.659999999999997</v>
      </c>
      <c r="DE208" s="153">
        <v>35.81</v>
      </c>
      <c r="DF208" s="151">
        <v>36.840000000000003</v>
      </c>
      <c r="DG208" s="152">
        <v>36.42</v>
      </c>
      <c r="DH208" s="153">
        <v>36.68</v>
      </c>
      <c r="DI208" s="153">
        <v>37.29</v>
      </c>
      <c r="DJ208" s="153">
        <v>39.159999999999997</v>
      </c>
      <c r="DK208" s="153">
        <v>41.66</v>
      </c>
      <c r="DL208" s="151">
        <v>40.19</v>
      </c>
      <c r="DM208" s="153">
        <v>41.45</v>
      </c>
      <c r="DN208" s="153">
        <v>40.06</v>
      </c>
      <c r="DO208" s="151">
        <v>37.43</v>
      </c>
      <c r="DP208" s="151">
        <v>37.11</v>
      </c>
      <c r="DQ208" s="151">
        <v>6</v>
      </c>
      <c r="DR208" s="153">
        <v>6</v>
      </c>
      <c r="DS208" s="153">
        <v>9</v>
      </c>
      <c r="DT208" s="153">
        <v>4</v>
      </c>
      <c r="DU208" s="153">
        <v>1</v>
      </c>
      <c r="DV208" s="153">
        <v>1</v>
      </c>
      <c r="DW208" s="153">
        <v>-13</v>
      </c>
      <c r="DX208" s="153">
        <v>-20</v>
      </c>
      <c r="DY208" s="153">
        <v>-20</v>
      </c>
      <c r="DZ208" s="153">
        <v>-10</v>
      </c>
      <c r="EA208" s="153">
        <v>-3</v>
      </c>
      <c r="EB208" s="153">
        <v>4</v>
      </c>
      <c r="EC208" s="153">
        <v>7</v>
      </c>
      <c r="ED208" s="153">
        <v>7</v>
      </c>
      <c r="EE208" s="153">
        <v>7</v>
      </c>
      <c r="EF208" s="153">
        <v>5</v>
      </c>
      <c r="EG208" s="153">
        <v>4</v>
      </c>
      <c r="EH208" s="153">
        <v>3</v>
      </c>
      <c r="EJ208" s="129">
        <f t="shared" si="52"/>
        <v>0.14999999999999991</v>
      </c>
      <c r="EK208" s="129">
        <f t="shared" si="53"/>
        <v>0.58999999999999986</v>
      </c>
      <c r="EL208" s="129">
        <f t="shared" si="54"/>
        <v>1.42</v>
      </c>
      <c r="EM208" s="129">
        <f t="shared" si="55"/>
        <v>1.76</v>
      </c>
      <c r="EN208" s="129">
        <f t="shared" si="56"/>
        <v>1.96</v>
      </c>
      <c r="EO208" s="129">
        <f t="shared" si="57"/>
        <v>-0.58000000000000007</v>
      </c>
      <c r="EP208" s="129">
        <f t="shared" si="58"/>
        <v>-1.99</v>
      </c>
      <c r="EQ208" s="129">
        <f t="shared" si="59"/>
        <v>-0.52</v>
      </c>
      <c r="ER208" s="129">
        <f t="shared" si="60"/>
        <v>0.31999999999999984</v>
      </c>
      <c r="ES208" s="129">
        <f t="shared" si="61"/>
        <v>-0.71999999999999975</v>
      </c>
      <c r="ET208" s="129">
        <f t="shared" si="62"/>
        <v>-1.81</v>
      </c>
      <c r="EU208" s="129">
        <f t="shared" si="63"/>
        <v>-1.3899999999999997</v>
      </c>
      <c r="EV208" s="129">
        <f t="shared" si="64"/>
        <v>-0.80999999999999961</v>
      </c>
      <c r="EW208" s="129">
        <f t="shared" si="65"/>
        <v>0.45999999999999996</v>
      </c>
      <c r="EX208" s="129">
        <f t="shared" si="66"/>
        <v>-1.1499999999999995</v>
      </c>
      <c r="EY208" s="129">
        <f t="shared" si="67"/>
        <v>3.0000000000000249E-2</v>
      </c>
      <c r="EZ208" s="129">
        <f t="shared" si="68"/>
        <v>0.69999999999999929</v>
      </c>
      <c r="FA208" s="142" t="s">
        <v>17</v>
      </c>
      <c r="FB208" s="142">
        <v>71</v>
      </c>
      <c r="FC208" s="137">
        <v>63</v>
      </c>
      <c r="FD208" s="137">
        <v>62</v>
      </c>
    </row>
    <row r="209" spans="3:156" s="1" customFormat="1" ht="15" thickBot="1">
      <c r="C209" s="1" t="s">
        <v>1668</v>
      </c>
      <c r="D209" s="1" t="s">
        <v>1669</v>
      </c>
      <c r="J209" s="1" t="s">
        <v>1670</v>
      </c>
      <c r="K209" s="1" t="s">
        <v>1671</v>
      </c>
      <c r="AV209" s="1" t="s">
        <v>1686</v>
      </c>
      <c r="AW209" s="128" t="s">
        <v>1662</v>
      </c>
      <c r="AX209" s="128" t="s">
        <v>0</v>
      </c>
      <c r="AY209" s="128" t="s">
        <v>1</v>
      </c>
      <c r="AZ209" s="128" t="s">
        <v>2</v>
      </c>
      <c r="BA209" s="128" t="s">
        <v>3</v>
      </c>
      <c r="BB209" s="128" t="s">
        <v>4</v>
      </c>
      <c r="BC209" s="128" t="s">
        <v>5</v>
      </c>
      <c r="BD209" s="128" t="s">
        <v>18</v>
      </c>
      <c r="BE209" s="128" t="s">
        <v>19</v>
      </c>
      <c r="BF209" s="128" t="s">
        <v>20</v>
      </c>
      <c r="BG209" s="128" t="s">
        <v>21</v>
      </c>
      <c r="BH209" s="128" t="s">
        <v>22</v>
      </c>
      <c r="BI209" s="128" t="s">
        <v>1663</v>
      </c>
      <c r="BJ209" s="1" t="s">
        <v>23</v>
      </c>
      <c r="BK209" s="1" t="s">
        <v>24</v>
      </c>
      <c r="BL209" s="1" t="s">
        <v>25</v>
      </c>
      <c r="BM209" s="1" t="s">
        <v>26</v>
      </c>
      <c r="BO209" s="1" t="s">
        <v>1664</v>
      </c>
      <c r="BP209" s="1" t="s">
        <v>7</v>
      </c>
      <c r="BQ209" s="1" t="s">
        <v>8</v>
      </c>
      <c r="BR209" s="1" t="s">
        <v>9</v>
      </c>
      <c r="BS209" s="1" t="s">
        <v>10</v>
      </c>
      <c r="BT209" s="1" t="s">
        <v>11</v>
      </c>
      <c r="BU209" s="1" t="s">
        <v>12</v>
      </c>
      <c r="BV209" s="1" t="s">
        <v>27</v>
      </c>
      <c r="BW209" s="1" t="s">
        <v>28</v>
      </c>
      <c r="BX209" s="1" t="s">
        <v>29</v>
      </c>
      <c r="BY209" s="1" t="s">
        <v>30</v>
      </c>
      <c r="BZ209" s="1" t="s">
        <v>31</v>
      </c>
      <c r="CA209" s="1" t="s">
        <v>1665</v>
      </c>
      <c r="CB209" s="1" t="s">
        <v>32</v>
      </c>
      <c r="CC209" s="1" t="s">
        <v>33</v>
      </c>
      <c r="CD209" s="1" t="s">
        <v>34</v>
      </c>
      <c r="CE209" s="1" t="s">
        <v>35</v>
      </c>
      <c r="CG209" s="1" t="s">
        <v>1662</v>
      </c>
      <c r="CH209" s="1" t="s">
        <v>0</v>
      </c>
      <c r="CI209" s="1" t="s">
        <v>1</v>
      </c>
      <c r="CJ209" s="1" t="s">
        <v>2</v>
      </c>
      <c r="CK209" s="1" t="s">
        <v>3</v>
      </c>
      <c r="CL209" s="1" t="s">
        <v>4</v>
      </c>
      <c r="CM209" s="1" t="s">
        <v>5</v>
      </c>
      <c r="CN209" s="1" t="s">
        <v>18</v>
      </c>
      <c r="CO209" s="1" t="s">
        <v>19</v>
      </c>
      <c r="CP209" s="1" t="s">
        <v>20</v>
      </c>
      <c r="CQ209" s="1" t="s">
        <v>21</v>
      </c>
      <c r="CR209" s="1" t="s">
        <v>22</v>
      </c>
      <c r="CS209" s="1" t="s">
        <v>1663</v>
      </c>
      <c r="CT209" s="1" t="s">
        <v>23</v>
      </c>
      <c r="CU209" s="1" t="s">
        <v>24</v>
      </c>
      <c r="CV209" s="1" t="s">
        <v>25</v>
      </c>
      <c r="CW209" s="1" t="s">
        <v>26</v>
      </c>
      <c r="CY209" s="1" t="s">
        <v>1664</v>
      </c>
      <c r="CZ209" s="1" t="s">
        <v>7</v>
      </c>
      <c r="DA209" s="1" t="s">
        <v>8</v>
      </c>
      <c r="DB209" s="1" t="s">
        <v>9</v>
      </c>
      <c r="DC209" s="1" t="s">
        <v>10</v>
      </c>
      <c r="DD209" s="1" t="s">
        <v>11</v>
      </c>
      <c r="DE209" s="1" t="s">
        <v>12</v>
      </c>
      <c r="DF209" s="1" t="s">
        <v>27</v>
      </c>
      <c r="DG209" s="1" t="s">
        <v>28</v>
      </c>
      <c r="DH209" s="1" t="s">
        <v>29</v>
      </c>
      <c r="DI209" s="1" t="s">
        <v>30</v>
      </c>
      <c r="DJ209" s="1" t="s">
        <v>31</v>
      </c>
      <c r="DK209" s="1" t="s">
        <v>1665</v>
      </c>
      <c r="DL209" s="1" t="s">
        <v>32</v>
      </c>
      <c r="DM209" s="1" t="s">
        <v>33</v>
      </c>
      <c r="DN209" s="1" t="s">
        <v>34</v>
      </c>
      <c r="DO209" s="1" t="s">
        <v>35</v>
      </c>
      <c r="DQ209" s="1" t="s">
        <v>1755</v>
      </c>
      <c r="DR209" s="1" t="s">
        <v>1756</v>
      </c>
      <c r="DS209" s="1" t="s">
        <v>1757</v>
      </c>
      <c r="DT209" s="1" t="s">
        <v>1758</v>
      </c>
      <c r="DU209" s="1" t="s">
        <v>1759</v>
      </c>
      <c r="DV209" s="1" t="s">
        <v>1760</v>
      </c>
      <c r="DW209" s="1" t="s">
        <v>1761</v>
      </c>
      <c r="DX209" s="1" t="s">
        <v>1762</v>
      </c>
      <c r="DY209" s="1" t="s">
        <v>1763</v>
      </c>
      <c r="DZ209" s="1" t="s">
        <v>1764</v>
      </c>
      <c r="EA209" s="1" t="s">
        <v>1765</v>
      </c>
      <c r="EB209" s="1" t="s">
        <v>1766</v>
      </c>
      <c r="EC209" s="1" t="s">
        <v>1767</v>
      </c>
      <c r="ED209" s="1" t="s">
        <v>1768</v>
      </c>
      <c r="EE209" s="1" t="s">
        <v>1769</v>
      </c>
      <c r="EF209" s="1" t="s">
        <v>1770</v>
      </c>
      <c r="EG209" s="1" t="s">
        <v>1771</v>
      </c>
      <c r="EJ209" s="129" t="s">
        <v>187</v>
      </c>
      <c r="EK209" s="129" t="s">
        <v>188</v>
      </c>
      <c r="EL209" s="129" t="s">
        <v>189</v>
      </c>
      <c r="EM209" s="129" t="s">
        <v>190</v>
      </c>
      <c r="EN209" s="129" t="s">
        <v>191</v>
      </c>
      <c r="EO209" s="129" t="s">
        <v>192</v>
      </c>
      <c r="EP209" s="129" t="s">
        <v>193</v>
      </c>
      <c r="EQ209" s="129" t="s">
        <v>194</v>
      </c>
      <c r="ER209" s="129" t="s">
        <v>195</v>
      </c>
      <c r="ES209" s="129" t="s">
        <v>196</v>
      </c>
      <c r="ET209" s="129" t="s">
        <v>1678</v>
      </c>
      <c r="EU209" s="129" t="s">
        <v>1679</v>
      </c>
      <c r="EV209" s="129" t="s">
        <v>1680</v>
      </c>
      <c r="EW209" s="129" t="s">
        <v>1681</v>
      </c>
      <c r="EX209" s="129" t="s">
        <v>1682</v>
      </c>
      <c r="EY209" s="129" t="s">
        <v>1683</v>
      </c>
      <c r="EZ209" s="132" t="s">
        <v>1684</v>
      </c>
    </row>
    <row r="210" spans="3:156" s="1" customFormat="1" ht="14">
      <c r="C210" s="1">
        <f>AVERAGE(C1:C209)</f>
        <v>15.951923076923077</v>
      </c>
      <c r="D210" s="1">
        <f>AVERAGE(D1:D209)</f>
        <v>5.1826923076923075</v>
      </c>
      <c r="J210" s="1">
        <f>AVERAGE(J1:J209)</f>
        <v>160.05314009661828</v>
      </c>
      <c r="K210" s="1">
        <f>AVERAGE(K1:K209)</f>
        <v>50.329468599033831</v>
      </c>
      <c r="O210" s="1">
        <f>74+49+29+16+26+15</f>
        <v>209</v>
      </c>
      <c r="AW210" s="128">
        <f>AVERAGE(AW1:AW129)</f>
        <v>3.773488372093023</v>
      </c>
      <c r="AX210" s="128">
        <f t="shared" ref="AX210:DI210" si="69">AVERAGE(AX1:AX129)</f>
        <v>3.0440310077519386</v>
      </c>
      <c r="AY210" s="128">
        <f t="shared" si="69"/>
        <v>2.4596124031007758</v>
      </c>
      <c r="AZ210" s="128">
        <f t="shared" si="69"/>
        <v>2.0840310077519399</v>
      </c>
      <c r="BA210" s="128">
        <f t="shared" si="69"/>
        <v>1.9227906976744198</v>
      </c>
      <c r="BB210" s="128">
        <f t="shared" si="69"/>
        <v>1.589612403100775</v>
      </c>
      <c r="BC210" s="128">
        <f t="shared" si="69"/>
        <v>1.2337984496124035</v>
      </c>
      <c r="BD210" s="128">
        <f t="shared" si="69"/>
        <v>1.3531007751937985</v>
      </c>
      <c r="BE210" s="128">
        <f t="shared" si="69"/>
        <v>1.8562015503875966</v>
      </c>
      <c r="BF210" s="128">
        <f t="shared" si="69"/>
        <v>3.1459689922480623</v>
      </c>
      <c r="BG210" s="128">
        <f t="shared" si="69"/>
        <v>4.9178294573643413</v>
      </c>
      <c r="BH210" s="128">
        <f t="shared" si="69"/>
        <v>5.1858139534883705</v>
      </c>
      <c r="BI210" s="128">
        <f t="shared" si="69"/>
        <v>3.135426356589146</v>
      </c>
      <c r="BJ210" s="128">
        <f t="shared" si="69"/>
        <v>3.5527906976744186</v>
      </c>
      <c r="BK210" s="128">
        <f t="shared" si="69"/>
        <v>4.9994573643410858</v>
      </c>
      <c r="BL210" s="128">
        <f t="shared" si="69"/>
        <v>6.7886821705426357</v>
      </c>
      <c r="BM210" s="128">
        <f t="shared" si="69"/>
        <v>11.085271317829454</v>
      </c>
      <c r="BN210" s="128">
        <f t="shared" si="69"/>
        <v>16.081428571428571</v>
      </c>
      <c r="BO210" s="128">
        <f t="shared" si="69"/>
        <v>3.7204651162790716</v>
      </c>
      <c r="BP210" s="128">
        <f t="shared" si="69"/>
        <v>2.4848062015503878</v>
      </c>
      <c r="BQ210" s="128">
        <f t="shared" si="69"/>
        <v>1.3748062015503884</v>
      </c>
      <c r="BR210" s="128">
        <f t="shared" si="69"/>
        <v>1.0211627906976748</v>
      </c>
      <c r="BS210" s="128">
        <f t="shared" si="69"/>
        <v>1.4877519379844959</v>
      </c>
      <c r="BT210" s="128">
        <f t="shared" si="69"/>
        <v>1.988527131782946</v>
      </c>
      <c r="BU210" s="128">
        <f t="shared" si="69"/>
        <v>2.143565891472869</v>
      </c>
      <c r="BV210" s="128">
        <f t="shared" si="69"/>
        <v>2.4951162790697694</v>
      </c>
      <c r="BW210" s="128">
        <f t="shared" si="69"/>
        <v>2.8369767441860465</v>
      </c>
      <c r="BX210" s="128">
        <f t="shared" si="69"/>
        <v>3.7790697674418623</v>
      </c>
      <c r="BY210" s="128">
        <f t="shared" si="69"/>
        <v>5.0810852713178294</v>
      </c>
      <c r="BZ210" s="128">
        <f t="shared" si="69"/>
        <v>4.9037984496124079</v>
      </c>
      <c r="CA210" s="128">
        <f t="shared" si="69"/>
        <v>3.0886046511627923</v>
      </c>
      <c r="CB210" s="128">
        <f t="shared" si="69"/>
        <v>3.7780620155038735</v>
      </c>
      <c r="CC210" s="128">
        <f t="shared" si="69"/>
        <v>5.3134108527131758</v>
      </c>
      <c r="CD210" s="128">
        <f t="shared" si="69"/>
        <v>6.9403875968992246</v>
      </c>
      <c r="CE210" s="128">
        <f t="shared" si="69"/>
        <v>10.652325581395345</v>
      </c>
      <c r="CF210" s="128">
        <f t="shared" si="69"/>
        <v>15.768319327731101</v>
      </c>
      <c r="CG210" s="128">
        <f t="shared" si="69"/>
        <v>27.063875968992249</v>
      </c>
      <c r="CH210" s="128">
        <f t="shared" si="69"/>
        <v>30.702868217054267</v>
      </c>
      <c r="CI210" s="128">
        <f t="shared" si="69"/>
        <v>32.740930232558135</v>
      </c>
      <c r="CJ210" s="128">
        <f t="shared" si="69"/>
        <v>34.29457364341085</v>
      </c>
      <c r="CK210" s="128">
        <f t="shared" si="69"/>
        <v>35.361162790697691</v>
      </c>
      <c r="CL210" s="128">
        <f t="shared" si="69"/>
        <v>36.494186046511622</v>
      </c>
      <c r="CM210" s="128">
        <f t="shared" si="69"/>
        <v>37.46038759689921</v>
      </c>
      <c r="CN210" s="128">
        <f t="shared" si="69"/>
        <v>37.991395348837216</v>
      </c>
      <c r="CO210" s="128">
        <f t="shared" si="69"/>
        <v>38.47953488372093</v>
      </c>
      <c r="CP210" s="128">
        <f t="shared" si="69"/>
        <v>39.011162790697675</v>
      </c>
      <c r="CQ210" s="128">
        <f t="shared" si="69"/>
        <v>40.009999999999984</v>
      </c>
      <c r="CR210" s="128">
        <f t="shared" si="69"/>
        <v>41.208527131782944</v>
      </c>
      <c r="CS210" s="128">
        <f t="shared" si="69"/>
        <v>43.926821705426356</v>
      </c>
      <c r="CT210" s="128">
        <f t="shared" si="69"/>
        <v>45.680930232558133</v>
      </c>
      <c r="CU210" s="128">
        <f t="shared" si="69"/>
        <v>46.705116279069763</v>
      </c>
      <c r="CV210" s="128">
        <f t="shared" si="69"/>
        <v>45.067674418604661</v>
      </c>
      <c r="CW210" s="128">
        <f t="shared" si="69"/>
        <v>43.566356589147283</v>
      </c>
      <c r="CX210" s="128">
        <f t="shared" si="69"/>
        <v>40.677563025210091</v>
      </c>
      <c r="CY210" s="128">
        <f t="shared" si="69"/>
        <v>27.080852713178306</v>
      </c>
      <c r="CZ210" s="128">
        <f t="shared" si="69"/>
        <v>30.67984496124031</v>
      </c>
      <c r="DA210" s="128">
        <f t="shared" si="69"/>
        <v>32.861162790697676</v>
      </c>
      <c r="DB210" s="128">
        <f t="shared" si="69"/>
        <v>34.530930232558127</v>
      </c>
      <c r="DC210" s="128">
        <f t="shared" si="69"/>
        <v>35.454263565891473</v>
      </c>
      <c r="DD210" s="128">
        <f t="shared" si="69"/>
        <v>36.431317829457377</v>
      </c>
      <c r="DE210" s="128">
        <f t="shared" si="69"/>
        <v>37.311085271317836</v>
      </c>
      <c r="DF210" s="128">
        <f t="shared" si="69"/>
        <v>37.90395348837211</v>
      </c>
      <c r="DG210" s="128">
        <f t="shared" si="69"/>
        <v>38.477286821705427</v>
      </c>
      <c r="DH210" s="128">
        <f t="shared" si="69"/>
        <v>39.039147286821709</v>
      </c>
      <c r="DI210" s="128">
        <f t="shared" si="69"/>
        <v>40.036821705426362</v>
      </c>
      <c r="DJ210" s="128">
        <f t="shared" ref="DJ210:DP210" si="70">AVERAGE(DJ1:DJ129)</f>
        <v>41.337906976744193</v>
      </c>
      <c r="DK210" s="128">
        <f t="shared" si="70"/>
        <v>44.418759689922474</v>
      </c>
      <c r="DL210" s="128">
        <f t="shared" si="70"/>
        <v>45.79255813953489</v>
      </c>
      <c r="DM210" s="128">
        <f t="shared" si="70"/>
        <v>46.845193798449642</v>
      </c>
      <c r="DN210" s="128">
        <f t="shared" si="70"/>
        <v>45.182558139534898</v>
      </c>
      <c r="DO210" s="128">
        <f t="shared" si="70"/>
        <v>43.540077519379821</v>
      </c>
      <c r="DP210" s="128">
        <f t="shared" si="70"/>
        <v>40.441848739495811</v>
      </c>
      <c r="EJ210" s="128">
        <f>AVERAGE(EJ1:EJ208)</f>
        <v>2.1105769230769234E-2</v>
      </c>
      <c r="EK210" s="128">
        <f t="shared" ref="EK210:EZ210" si="71">AVERAGE(EK1:EK208)</f>
        <v>0.62182692307692322</v>
      </c>
      <c r="EL210" s="128">
        <f t="shared" si="71"/>
        <v>1.3823557692307702</v>
      </c>
      <c r="EM210" s="128">
        <f t="shared" si="71"/>
        <v>1.3861057692307699</v>
      </c>
      <c r="EN210" s="128">
        <f t="shared" si="71"/>
        <v>0.76615384615384641</v>
      </c>
      <c r="EO210" s="128">
        <f t="shared" si="71"/>
        <v>-0.13596153846153841</v>
      </c>
      <c r="EP210" s="128">
        <f t="shared" si="71"/>
        <v>-0.76288461538461538</v>
      </c>
      <c r="EQ210" s="128">
        <f t="shared" si="71"/>
        <v>-1.0329807692307691</v>
      </c>
      <c r="ER210" s="128">
        <f t="shared" si="71"/>
        <v>-0.86605769230769192</v>
      </c>
      <c r="ES210" s="128">
        <f t="shared" si="71"/>
        <v>-0.53947115384615385</v>
      </c>
      <c r="ET210" s="128">
        <f t="shared" si="71"/>
        <v>-0.19389423076923076</v>
      </c>
      <c r="EU210" s="128">
        <f t="shared" si="71"/>
        <v>0.20221153846153861</v>
      </c>
      <c r="EV210" s="128">
        <f t="shared" si="71"/>
        <v>-4.7019230769230771E-2</v>
      </c>
      <c r="EW210" s="128">
        <f t="shared" si="71"/>
        <v>-0.25192307692307681</v>
      </c>
      <c r="EX210" s="128">
        <f t="shared" si="71"/>
        <v>-0.42336538461538453</v>
      </c>
      <c r="EY210" s="128">
        <f t="shared" si="71"/>
        <v>-0.24312500000000009</v>
      </c>
      <c r="EZ210" s="128">
        <f t="shared" si="71"/>
        <v>0.33870192307692321</v>
      </c>
    </row>
    <row r="211" spans="3:156" s="1" customFormat="1" ht="14">
      <c r="C211" s="1">
        <f>STDEV(C1:C208)</f>
        <v>3.1619104103895217</v>
      </c>
      <c r="D211" s="1">
        <f>STDEV(D1:D208)</f>
        <v>3.5352317106327344</v>
      </c>
      <c r="J211" s="1">
        <f>STDEV(J1:J208)</f>
        <v>6.5092299885151128</v>
      </c>
      <c r="K211" s="1">
        <f>STDEV(K1:K208)</f>
        <v>8.328718371768927</v>
      </c>
      <c r="AW211" s="128">
        <f>STDEV(AW1:AW129)</f>
        <v>0.92533832593374188</v>
      </c>
      <c r="AX211" s="128">
        <f t="shared" ref="AX211:DI213" si="72">STDEV(AX1:AX129)</f>
        <v>0.75835813540239672</v>
      </c>
      <c r="AY211" s="128">
        <f t="shared" si="72"/>
        <v>0.79402987497005295</v>
      </c>
      <c r="AZ211" s="128">
        <f t="shared" si="72"/>
        <v>0.76191424158562682</v>
      </c>
      <c r="BA211" s="128">
        <f t="shared" si="72"/>
        <v>0.8968207533631164</v>
      </c>
      <c r="BB211" s="128">
        <f t="shared" si="72"/>
        <v>0.95938489661082427</v>
      </c>
      <c r="BC211" s="128">
        <f t="shared" si="72"/>
        <v>1.0301571435029115</v>
      </c>
      <c r="BD211" s="128">
        <f t="shared" si="72"/>
        <v>1.0731130229745232</v>
      </c>
      <c r="BE211" s="128">
        <f t="shared" si="72"/>
        <v>1.1642629064391248</v>
      </c>
      <c r="BF211" s="128">
        <f t="shared" si="72"/>
        <v>1.3848671638576067</v>
      </c>
      <c r="BG211" s="128">
        <f t="shared" si="72"/>
        <v>1.6960643603466179</v>
      </c>
      <c r="BH211" s="128">
        <f t="shared" si="72"/>
        <v>1.3896693051284854</v>
      </c>
      <c r="BI211" s="128">
        <f t="shared" si="72"/>
        <v>1.1794861220516351</v>
      </c>
      <c r="BJ211" s="128">
        <f t="shared" si="72"/>
        <v>1.2121004346434305</v>
      </c>
      <c r="BK211" s="128">
        <f t="shared" si="72"/>
        <v>1.3347485191960775</v>
      </c>
      <c r="BL211" s="128">
        <f t="shared" si="72"/>
        <v>1.6049700054853842</v>
      </c>
      <c r="BM211" s="128">
        <f t="shared" si="72"/>
        <v>1.997589202294636</v>
      </c>
      <c r="BN211" s="128">
        <f t="shared" si="72"/>
        <v>2.8337267447519383</v>
      </c>
      <c r="BO211" s="128">
        <f t="shared" si="72"/>
        <v>0.96230262624432572</v>
      </c>
      <c r="BP211" s="128">
        <f t="shared" si="72"/>
        <v>0.98373022595691406</v>
      </c>
      <c r="BQ211" s="128">
        <f t="shared" si="72"/>
        <v>0.98976567679488603</v>
      </c>
      <c r="BR211" s="128">
        <f t="shared" si="72"/>
        <v>0.89952038253985689</v>
      </c>
      <c r="BS211" s="128">
        <f t="shared" si="72"/>
        <v>0.86845880039556111</v>
      </c>
      <c r="BT211" s="128">
        <f t="shared" si="72"/>
        <v>0.92567129422989114</v>
      </c>
      <c r="BU211" s="128">
        <f t="shared" si="72"/>
        <v>0.93574485575797661</v>
      </c>
      <c r="BV211" s="128">
        <f t="shared" si="72"/>
        <v>0.91852303002485469</v>
      </c>
      <c r="BW211" s="128">
        <f t="shared" si="72"/>
        <v>1.1280075109534706</v>
      </c>
      <c r="BX211" s="128">
        <f t="shared" si="72"/>
        <v>1.2247776850951231</v>
      </c>
      <c r="BY211" s="128">
        <f t="shared" si="72"/>
        <v>1.6616234720852037</v>
      </c>
      <c r="BZ211" s="128">
        <f t="shared" si="72"/>
        <v>1.6839259344787201</v>
      </c>
      <c r="CA211" s="128">
        <f t="shared" si="72"/>
        <v>1.6020942076827724</v>
      </c>
      <c r="CB211" s="128">
        <f t="shared" si="72"/>
        <v>1.501829653663838</v>
      </c>
      <c r="CC211" s="128">
        <f t="shared" si="72"/>
        <v>1.4672212768338055</v>
      </c>
      <c r="CD211" s="128">
        <f t="shared" si="72"/>
        <v>1.7462828393032377</v>
      </c>
      <c r="CE211" s="128">
        <f t="shared" si="72"/>
        <v>1.9459374795760223</v>
      </c>
      <c r="CF211" s="128">
        <f t="shared" si="72"/>
        <v>2.8251498593302573</v>
      </c>
      <c r="CG211" s="128">
        <f t="shared" si="72"/>
        <v>1.6062190221125272</v>
      </c>
      <c r="CH211" s="128">
        <f t="shared" si="72"/>
        <v>1.6566632474072931</v>
      </c>
      <c r="CI211" s="128">
        <f t="shared" si="72"/>
        <v>1.8347123590380525</v>
      </c>
      <c r="CJ211" s="128">
        <f t="shared" si="72"/>
        <v>2.3345097878596279</v>
      </c>
      <c r="CK211" s="128">
        <f t="shared" si="72"/>
        <v>1.7729193914571106</v>
      </c>
      <c r="CL211" s="128">
        <f t="shared" si="72"/>
        <v>1.7628956549144594</v>
      </c>
      <c r="CM211" s="128">
        <f t="shared" si="72"/>
        <v>1.9479048853434706</v>
      </c>
      <c r="CN211" s="128">
        <f t="shared" si="72"/>
        <v>1.9245655939174169</v>
      </c>
      <c r="CO211" s="128">
        <f t="shared" si="72"/>
        <v>1.8891461614911493</v>
      </c>
      <c r="CP211" s="128">
        <f t="shared" si="72"/>
        <v>2.0007266757617468</v>
      </c>
      <c r="CQ211" s="128">
        <f t="shared" si="72"/>
        <v>2.0942846332339835</v>
      </c>
      <c r="CR211" s="128">
        <f t="shared" si="72"/>
        <v>2.2823261505449302</v>
      </c>
      <c r="CS211" s="128">
        <f t="shared" si="72"/>
        <v>4.0769272636723839</v>
      </c>
      <c r="CT211" s="128">
        <f t="shared" si="72"/>
        <v>2.6269934222237747</v>
      </c>
      <c r="CU211" s="128">
        <f t="shared" si="72"/>
        <v>2.8085861980160134</v>
      </c>
      <c r="CV211" s="128">
        <f t="shared" si="72"/>
        <v>2.6441856944849023</v>
      </c>
      <c r="CW211" s="128">
        <f t="shared" si="72"/>
        <v>2.8852818693501634</v>
      </c>
      <c r="CX211" s="128">
        <f t="shared" si="72"/>
        <v>3.5643446081153467</v>
      </c>
      <c r="CY211" s="128">
        <f t="shared" si="72"/>
        <v>1.616707220231794</v>
      </c>
      <c r="CZ211" s="128">
        <f t="shared" si="72"/>
        <v>1.7880619678230378</v>
      </c>
      <c r="DA211" s="128">
        <f t="shared" si="72"/>
        <v>2.1976406481962996</v>
      </c>
      <c r="DB211" s="128">
        <f t="shared" si="72"/>
        <v>1.9737177173818392</v>
      </c>
      <c r="DC211" s="128">
        <f t="shared" si="72"/>
        <v>1.7225076084709496</v>
      </c>
      <c r="DD211" s="128">
        <f t="shared" si="72"/>
        <v>2.037846741908663</v>
      </c>
      <c r="DE211" s="128">
        <f t="shared" si="72"/>
        <v>1.9148691373001174</v>
      </c>
      <c r="DF211" s="128">
        <f t="shared" si="72"/>
        <v>1.9604604922236437</v>
      </c>
      <c r="DG211" s="128">
        <f t="shared" si="72"/>
        <v>1.8903384088313662</v>
      </c>
      <c r="DH211" s="128">
        <f t="shared" si="72"/>
        <v>1.990768158513093</v>
      </c>
      <c r="DI211" s="128">
        <f t="shared" si="72"/>
        <v>2.1966743274266198</v>
      </c>
      <c r="DJ211" s="128">
        <f t="shared" ref="DJ211:DP213" si="73">STDEV(DJ1:DJ129)</f>
        <v>2.2995416236239499</v>
      </c>
      <c r="DK211" s="128">
        <f t="shared" si="73"/>
        <v>2.4574316520734412</v>
      </c>
      <c r="DL211" s="128">
        <f t="shared" si="73"/>
        <v>2.6712413076220782</v>
      </c>
      <c r="DM211" s="128">
        <f t="shared" si="73"/>
        <v>2.8314989131132009</v>
      </c>
      <c r="DN211" s="128">
        <f t="shared" si="73"/>
        <v>2.7463431023902509</v>
      </c>
      <c r="DO211" s="128">
        <f t="shared" si="73"/>
        <v>2.8519947778167132</v>
      </c>
      <c r="DP211" s="128">
        <f t="shared" si="73"/>
        <v>3.6677920126573156</v>
      </c>
      <c r="EJ211" s="129">
        <f>STDEV(EJ1:EJ208)</f>
        <v>0.64172565387849512</v>
      </c>
      <c r="EK211" s="129">
        <f t="shared" ref="EK211:EZ211" si="74">STDEV(EK1:EK208)</f>
        <v>0.81455748268920813</v>
      </c>
      <c r="EL211" s="129">
        <f t="shared" si="74"/>
        <v>1.0372905659589424</v>
      </c>
      <c r="EM211" s="129">
        <f t="shared" si="74"/>
        <v>0.99749818852057071</v>
      </c>
      <c r="EN211" s="129">
        <f t="shared" si="74"/>
        <v>1.1110675613910586</v>
      </c>
      <c r="EO211" s="129">
        <f t="shared" si="74"/>
        <v>1.1084310356681666</v>
      </c>
      <c r="EP211" s="129">
        <f t="shared" si="74"/>
        <v>1.0914956038797132</v>
      </c>
      <c r="EQ211" s="129">
        <f t="shared" si="74"/>
        <v>0.93827612491468249</v>
      </c>
      <c r="ER211" s="129">
        <f t="shared" si="74"/>
        <v>0.91947256280813994</v>
      </c>
      <c r="ES211" s="129">
        <f t="shared" si="74"/>
        <v>1.0397120602580336</v>
      </c>
      <c r="ET211" s="129">
        <f t="shared" si="74"/>
        <v>1.2342251880616364</v>
      </c>
      <c r="EU211" s="129">
        <f t="shared" si="74"/>
        <v>1.1899827114651824</v>
      </c>
      <c r="EV211" s="129">
        <f t="shared" si="74"/>
        <v>1.035042420011177</v>
      </c>
      <c r="EW211" s="129">
        <f t="shared" si="74"/>
        <v>0.87329248374768298</v>
      </c>
      <c r="EX211" s="129">
        <f t="shared" si="74"/>
        <v>0.87979643075482716</v>
      </c>
      <c r="EY211" s="129">
        <f t="shared" si="74"/>
        <v>0.87536346833233869</v>
      </c>
      <c r="EZ211" s="129">
        <f t="shared" si="74"/>
        <v>1.0879004055350994</v>
      </c>
    </row>
    <row r="212" spans="3:156" ht="14">
      <c r="C212" s="50">
        <f>MAX(C1:C208)</f>
        <v>29</v>
      </c>
      <c r="AV212" s="50"/>
      <c r="AW212" s="128">
        <f>AVERAGE(AW130:AW208)</f>
        <v>3.7422784810126588</v>
      </c>
      <c r="AX212" s="128">
        <f t="shared" ref="AX212:DI212" si="75">AVERAGE(AX130:AX208)</f>
        <v>3.144430379746836</v>
      </c>
      <c r="AY212" s="128">
        <f t="shared" si="75"/>
        <v>2.7017721518987337</v>
      </c>
      <c r="AZ212" s="128">
        <f t="shared" si="75"/>
        <v>2.4753164556962037</v>
      </c>
      <c r="BA212" s="128">
        <f t="shared" si="75"/>
        <v>2.3282278481012657</v>
      </c>
      <c r="BB212" s="128">
        <f t="shared" si="75"/>
        <v>2.1450632911392411</v>
      </c>
      <c r="BC212" s="128">
        <f t="shared" si="75"/>
        <v>1.6010126582278479</v>
      </c>
      <c r="BD212" s="128">
        <f t="shared" si="75"/>
        <v>1.6645569620253164</v>
      </c>
      <c r="BE212" s="128">
        <f t="shared" si="75"/>
        <v>2.178101265822785</v>
      </c>
      <c r="BF212" s="128">
        <f t="shared" si="75"/>
        <v>3.0021518987341764</v>
      </c>
      <c r="BG212" s="128">
        <f t="shared" si="75"/>
        <v>4.5745569620253166</v>
      </c>
      <c r="BH212" s="128">
        <f t="shared" si="75"/>
        <v>5.267848101265824</v>
      </c>
      <c r="BI212" s="128">
        <f t="shared" si="75"/>
        <v>3.3374683544303814</v>
      </c>
      <c r="BJ212" s="128">
        <f t="shared" si="75"/>
        <v>3.7191139240506321</v>
      </c>
      <c r="BK212" s="128">
        <f t="shared" si="75"/>
        <v>5.114303797468355</v>
      </c>
      <c r="BL212" s="128">
        <f t="shared" si="75"/>
        <v>7.097341772151899</v>
      </c>
      <c r="BM212" s="128">
        <f t="shared" si="75"/>
        <v>11.605316455696199</v>
      </c>
      <c r="BN212" s="128">
        <f t="shared" si="75"/>
        <v>16.470857142857142</v>
      </c>
      <c r="BO212" s="128">
        <f t="shared" si="75"/>
        <v>3.7732911392405053</v>
      </c>
      <c r="BP212" s="128">
        <f t="shared" si="75"/>
        <v>2.4203797468354433</v>
      </c>
      <c r="BQ212" s="128">
        <f t="shared" si="75"/>
        <v>0.83354430379746813</v>
      </c>
      <c r="BR212" s="128">
        <f t="shared" si="75"/>
        <v>0.56139240506329102</v>
      </c>
      <c r="BS212" s="128">
        <f t="shared" si="75"/>
        <v>1.0213924050632914</v>
      </c>
      <c r="BT212" s="128">
        <f t="shared" si="75"/>
        <v>1.8516455696202536</v>
      </c>
      <c r="BU212" s="128">
        <f t="shared" si="75"/>
        <v>2.1240506329113935</v>
      </c>
      <c r="BV212" s="128">
        <f t="shared" si="75"/>
        <v>2.5194936708860771</v>
      </c>
      <c r="BW212" s="128">
        <f t="shared" si="75"/>
        <v>2.856835443037975</v>
      </c>
      <c r="BX212" s="128">
        <f t="shared" si="75"/>
        <v>3.3887341772151895</v>
      </c>
      <c r="BY212" s="128">
        <f t="shared" si="75"/>
        <v>4.8184810126582303</v>
      </c>
      <c r="BZ212" s="128">
        <f t="shared" si="75"/>
        <v>5.1959493670886046</v>
      </c>
      <c r="CA212" s="128">
        <f t="shared" si="75"/>
        <v>3.5377215189873428</v>
      </c>
      <c r="CB212" s="128">
        <f t="shared" si="75"/>
        <v>4.0145569620253152</v>
      </c>
      <c r="CC212" s="128">
        <f t="shared" si="75"/>
        <v>5.7163291139240524</v>
      </c>
      <c r="CD212" s="128">
        <f t="shared" si="75"/>
        <v>7.4897468354430403</v>
      </c>
      <c r="CE212" s="128">
        <f t="shared" si="75"/>
        <v>11.42050632911392</v>
      </c>
      <c r="CF212" s="128">
        <f t="shared" si="75"/>
        <v>16.415142857142865</v>
      </c>
      <c r="CG212" s="128">
        <f t="shared" si="75"/>
        <v>27.271772151898737</v>
      </c>
      <c r="CH212" s="128">
        <f t="shared" si="75"/>
        <v>31.116708860759498</v>
      </c>
      <c r="CI212" s="128">
        <f t="shared" si="75"/>
        <v>33.10151898734177</v>
      </c>
      <c r="CJ212" s="128">
        <f t="shared" si="75"/>
        <v>34.756708860759488</v>
      </c>
      <c r="CK212" s="128">
        <f t="shared" si="75"/>
        <v>35.610759493670891</v>
      </c>
      <c r="CL212" s="128">
        <f t="shared" si="75"/>
        <v>36.763924050632923</v>
      </c>
      <c r="CM212" s="128">
        <f t="shared" si="75"/>
        <v>37.399620253164557</v>
      </c>
      <c r="CN212" s="128">
        <f t="shared" si="75"/>
        <v>38.02860759493673</v>
      </c>
      <c r="CO212" s="128">
        <f t="shared" si="75"/>
        <v>38.396962025316455</v>
      </c>
      <c r="CP212" s="128">
        <f t="shared" si="75"/>
        <v>38.831139240506339</v>
      </c>
      <c r="CQ212" s="128">
        <f t="shared" si="75"/>
        <v>39.655316455696195</v>
      </c>
      <c r="CR212" s="128">
        <f t="shared" si="75"/>
        <v>41.037848101265837</v>
      </c>
      <c r="CS212" s="128">
        <f t="shared" si="75"/>
        <v>44.237848101265833</v>
      </c>
      <c r="CT212" s="128">
        <f t="shared" si="75"/>
        <v>45.428607594936707</v>
      </c>
      <c r="CU212" s="128">
        <f t="shared" si="75"/>
        <v>46.518987341772146</v>
      </c>
      <c r="CV212" s="128">
        <f t="shared" si="75"/>
        <v>45.431518987341789</v>
      </c>
      <c r="CW212" s="128">
        <f t="shared" si="75"/>
        <v>43.675569620253171</v>
      </c>
      <c r="CX212" s="128">
        <f t="shared" si="75"/>
        <v>41.051428571428573</v>
      </c>
      <c r="CY212" s="128">
        <f t="shared" si="75"/>
        <v>27.141012658227851</v>
      </c>
      <c r="CZ212" s="128">
        <f t="shared" si="75"/>
        <v>30.854303797468365</v>
      </c>
      <c r="DA212" s="128">
        <f t="shared" si="75"/>
        <v>33.336329113924045</v>
      </c>
      <c r="DB212" s="128">
        <f t="shared" si="75"/>
        <v>35.145949367088598</v>
      </c>
      <c r="DC212" s="128">
        <f t="shared" si="75"/>
        <v>36.01797468354431</v>
      </c>
      <c r="DD212" s="128">
        <f t="shared" si="75"/>
        <v>36.678734177215183</v>
      </c>
      <c r="DE212" s="128">
        <f t="shared" si="75"/>
        <v>37.306329113924058</v>
      </c>
      <c r="DF212" s="128">
        <f t="shared" si="75"/>
        <v>38.020379746835438</v>
      </c>
      <c r="DG212" s="128">
        <f t="shared" si="75"/>
        <v>38.304936708860751</v>
      </c>
      <c r="DH212" s="128">
        <f t="shared" si="75"/>
        <v>38.719113924050639</v>
      </c>
      <c r="DI212" s="128">
        <f t="shared" si="75"/>
        <v>39.637974683544293</v>
      </c>
      <c r="DJ212" s="128">
        <f t="shared" ref="DJ212:DP212" si="76">AVERAGE(DJ130:DJ208)</f>
        <v>40.995949367088585</v>
      </c>
      <c r="DK212" s="128">
        <f t="shared" si="76"/>
        <v>44.248607594936708</v>
      </c>
      <c r="DL212" s="128">
        <f t="shared" si="76"/>
        <v>45.704810126582274</v>
      </c>
      <c r="DM212" s="128">
        <f t="shared" si="76"/>
        <v>46.627215189873411</v>
      </c>
      <c r="DN212" s="128">
        <f t="shared" si="76"/>
        <v>45.486455696202533</v>
      </c>
      <c r="DO212" s="128">
        <f t="shared" si="76"/>
        <v>43.583417721518963</v>
      </c>
      <c r="DP212" s="128">
        <f t="shared" si="76"/>
        <v>40.855142857142852</v>
      </c>
      <c r="EJ212" s="129" t="s">
        <v>187</v>
      </c>
      <c r="EK212" s="129">
        <v>2.1105769230769234E-2</v>
      </c>
      <c r="EL212" s="131" t="s">
        <v>1775</v>
      </c>
      <c r="EM212" s="129">
        <v>0.64172565387849512</v>
      </c>
    </row>
    <row r="213" spans="3:156" ht="14">
      <c r="C213" s="50">
        <f>MIN(C1:C208)</f>
        <v>12</v>
      </c>
      <c r="AV213" s="50"/>
      <c r="AW213" s="128">
        <f>STDEV(AW3:AW131)</f>
        <v>0.92470330984608651</v>
      </c>
      <c r="AX213" s="128">
        <f t="shared" si="72"/>
        <v>0.75830176056601162</v>
      </c>
      <c r="AY213" s="128">
        <f t="shared" si="72"/>
        <v>0.79457609761626902</v>
      </c>
      <c r="AZ213" s="128">
        <f t="shared" si="72"/>
        <v>0.76240113255332942</v>
      </c>
      <c r="BA213" s="128">
        <f t="shared" si="72"/>
        <v>0.89521785464066639</v>
      </c>
      <c r="BB213" s="128">
        <f t="shared" si="72"/>
        <v>0.95736411006689948</v>
      </c>
      <c r="BC213" s="128">
        <f t="shared" si="72"/>
        <v>1.0254302840475602</v>
      </c>
      <c r="BD213" s="128">
        <f t="shared" si="72"/>
        <v>1.0877385018696419</v>
      </c>
      <c r="BE213" s="128">
        <f t="shared" si="72"/>
        <v>1.184174295495559</v>
      </c>
      <c r="BF213" s="128">
        <f t="shared" si="72"/>
        <v>1.3987544855869498</v>
      </c>
      <c r="BG213" s="128">
        <f t="shared" si="72"/>
        <v>1.6969736014651946</v>
      </c>
      <c r="BH213" s="128">
        <f t="shared" si="72"/>
        <v>1.3756603638002411</v>
      </c>
      <c r="BI213" s="128">
        <f t="shared" si="72"/>
        <v>1.1792536707431691</v>
      </c>
      <c r="BJ213" s="128">
        <f t="shared" si="72"/>
        <v>1.2234955314209277</v>
      </c>
      <c r="BK213" s="128">
        <f t="shared" si="72"/>
        <v>1.3359002377617626</v>
      </c>
      <c r="BL213" s="128">
        <f t="shared" si="72"/>
        <v>1.6611012687079372</v>
      </c>
      <c r="BM213" s="128">
        <f t="shared" si="72"/>
        <v>2.0169982259555317</v>
      </c>
      <c r="BN213" s="128">
        <f t="shared" si="72"/>
        <v>2.8129438777644058</v>
      </c>
      <c r="BO213" s="128">
        <f t="shared" si="72"/>
        <v>0.96134491623199547</v>
      </c>
      <c r="BP213" s="128">
        <f t="shared" si="72"/>
        <v>0.98010913532685906</v>
      </c>
      <c r="BQ213" s="128">
        <f t="shared" si="72"/>
        <v>0.99556781838694963</v>
      </c>
      <c r="BR213" s="128">
        <f t="shared" si="72"/>
        <v>0.9024750635391966</v>
      </c>
      <c r="BS213" s="128">
        <f t="shared" si="72"/>
        <v>0.88348638656854195</v>
      </c>
      <c r="BT213" s="128">
        <f t="shared" si="72"/>
        <v>0.92687906250579877</v>
      </c>
      <c r="BU213" s="128">
        <f t="shared" si="72"/>
        <v>0.93490552496001966</v>
      </c>
      <c r="BV213" s="128">
        <f t="shared" si="72"/>
        <v>0.91624030341643725</v>
      </c>
      <c r="BW213" s="128">
        <f t="shared" si="72"/>
        <v>1.1274612826161492</v>
      </c>
      <c r="BX213" s="128">
        <f t="shared" si="72"/>
        <v>1.21647833906675</v>
      </c>
      <c r="BY213" s="128">
        <f t="shared" si="72"/>
        <v>1.6694764155081618</v>
      </c>
      <c r="BZ213" s="128">
        <f t="shared" si="72"/>
        <v>1.6807707344036746</v>
      </c>
      <c r="CA213" s="128">
        <f t="shared" si="72"/>
        <v>1.6111441967054068</v>
      </c>
      <c r="CB213" s="128">
        <f t="shared" si="72"/>
        <v>1.5205081220197154</v>
      </c>
      <c r="CC213" s="128">
        <f t="shared" si="72"/>
        <v>1.4895232884846108</v>
      </c>
      <c r="CD213" s="128">
        <f t="shared" si="72"/>
        <v>1.8382511911761357</v>
      </c>
      <c r="CE213" s="128">
        <f t="shared" si="72"/>
        <v>2.0130738053616821</v>
      </c>
      <c r="CF213" s="128">
        <f t="shared" si="72"/>
        <v>2.8328351480622755</v>
      </c>
      <c r="CG213" s="128">
        <f t="shared" si="72"/>
        <v>1.5854751667435427</v>
      </c>
      <c r="CH213" s="128">
        <f t="shared" si="72"/>
        <v>1.655588206966488</v>
      </c>
      <c r="CI213" s="128">
        <f t="shared" si="72"/>
        <v>1.8337917943325082</v>
      </c>
      <c r="CJ213" s="128">
        <f t="shared" si="72"/>
        <v>2.3206023128655082</v>
      </c>
      <c r="CK213" s="128">
        <f t="shared" si="72"/>
        <v>1.7645265371180443</v>
      </c>
      <c r="CL213" s="128">
        <f t="shared" si="72"/>
        <v>1.7476740391148808</v>
      </c>
      <c r="CM213" s="128">
        <f t="shared" si="72"/>
        <v>1.9417227270494382</v>
      </c>
      <c r="CN213" s="128">
        <f t="shared" si="72"/>
        <v>1.9163584633816344</v>
      </c>
      <c r="CO213" s="128">
        <f t="shared" si="72"/>
        <v>1.8949600414320169</v>
      </c>
      <c r="CP213" s="128">
        <f t="shared" si="72"/>
        <v>2.006677796163669</v>
      </c>
      <c r="CQ213" s="128">
        <f t="shared" si="72"/>
        <v>2.0961547049290332</v>
      </c>
      <c r="CR213" s="128">
        <f t="shared" si="72"/>
        <v>2.3123450948536646</v>
      </c>
      <c r="CS213" s="128">
        <f t="shared" si="72"/>
        <v>4.0878272055105755</v>
      </c>
      <c r="CT213" s="128">
        <f t="shared" si="72"/>
        <v>2.6396587866946777</v>
      </c>
      <c r="CU213" s="128">
        <f t="shared" si="72"/>
        <v>2.8113024646887634</v>
      </c>
      <c r="CV213" s="128">
        <f t="shared" si="72"/>
        <v>2.6791756626068128</v>
      </c>
      <c r="CW213" s="128">
        <f t="shared" si="72"/>
        <v>2.8911822954298438</v>
      </c>
      <c r="CX213" s="128">
        <f t="shared" si="72"/>
        <v>3.5738157524283194</v>
      </c>
      <c r="CY213" s="128">
        <f t="shared" si="72"/>
        <v>1.5991098351956259</v>
      </c>
      <c r="CZ213" s="128">
        <f t="shared" si="72"/>
        <v>1.7898814467745485</v>
      </c>
      <c r="DA213" s="128">
        <f t="shared" si="72"/>
        <v>2.1918846947363311</v>
      </c>
      <c r="DB213" s="128">
        <f t="shared" si="72"/>
        <v>1.9529477105581758</v>
      </c>
      <c r="DC213" s="128">
        <f t="shared" si="72"/>
        <v>1.7074076311175519</v>
      </c>
      <c r="DD213" s="128">
        <f t="shared" si="72"/>
        <v>2.0376956883960249</v>
      </c>
      <c r="DE213" s="128">
        <f t="shared" si="72"/>
        <v>1.9127829754680254</v>
      </c>
      <c r="DF213" s="128">
        <f t="shared" si="72"/>
        <v>1.952467989494322</v>
      </c>
      <c r="DG213" s="128">
        <f t="shared" si="72"/>
        <v>1.9015325284832354</v>
      </c>
      <c r="DH213" s="128">
        <f t="shared" si="72"/>
        <v>1.9945547724517565</v>
      </c>
      <c r="DI213" s="128">
        <f t="shared" si="72"/>
        <v>2.20053347566434</v>
      </c>
      <c r="DJ213" s="128">
        <f t="shared" si="73"/>
        <v>2.3208251308081569</v>
      </c>
      <c r="DK213" s="128">
        <f t="shared" si="73"/>
        <v>2.4714692192588976</v>
      </c>
      <c r="DL213" s="128">
        <f t="shared" si="73"/>
        <v>2.6833008026821026</v>
      </c>
      <c r="DM213" s="128">
        <f t="shared" si="73"/>
        <v>2.8273070710024246</v>
      </c>
      <c r="DN213" s="128">
        <f t="shared" si="73"/>
        <v>2.7897175735223412</v>
      </c>
      <c r="DO213" s="128">
        <f t="shared" si="73"/>
        <v>2.8426402340930341</v>
      </c>
      <c r="DP213" s="128">
        <f t="shared" si="73"/>
        <v>3.678317143354874</v>
      </c>
      <c r="EJ213" s="129" t="s">
        <v>188</v>
      </c>
      <c r="EK213" s="129">
        <v>0.62182692307692322</v>
      </c>
      <c r="EL213" s="131" t="s">
        <v>1775</v>
      </c>
      <c r="EM213" s="129">
        <v>0.81455748268920813</v>
      </c>
    </row>
    <row r="214" spans="3:156" ht="14">
      <c r="EJ214" s="129" t="s">
        <v>189</v>
      </c>
      <c r="EK214" s="129">
        <v>1.3823557692307702</v>
      </c>
      <c r="EL214" s="131" t="s">
        <v>1775</v>
      </c>
      <c r="EM214" s="129">
        <v>1.0372905659589424</v>
      </c>
    </row>
    <row r="215" spans="3:156" ht="15" thickBot="1">
      <c r="EJ215" s="129" t="s">
        <v>190</v>
      </c>
      <c r="EK215" s="129">
        <v>1.3861057692307699</v>
      </c>
      <c r="EL215" s="131" t="s">
        <v>1775</v>
      </c>
      <c r="EM215" s="129">
        <v>0.99749818852057071</v>
      </c>
    </row>
    <row r="216" spans="3:156" ht="17">
      <c r="AU216" s="130"/>
      <c r="AV216" s="273" t="s">
        <v>1687</v>
      </c>
      <c r="AW216" s="274"/>
      <c r="AX216" s="274"/>
      <c r="AY216" s="273" t="s">
        <v>1688</v>
      </c>
      <c r="AZ216" s="274"/>
      <c r="BA216" s="274"/>
      <c r="BB216" s="273" t="s">
        <v>1689</v>
      </c>
      <c r="BC216" s="274"/>
      <c r="BD216" s="274"/>
      <c r="BE216" s="273" t="s">
        <v>1690</v>
      </c>
      <c r="BF216" s="274"/>
      <c r="BG216" s="274"/>
      <c r="BI216" s="130"/>
      <c r="BJ216" s="273" t="s">
        <v>1687</v>
      </c>
      <c r="BK216" s="274"/>
      <c r="BL216" s="274"/>
      <c r="BM216" s="273" t="s">
        <v>1688</v>
      </c>
      <c r="BN216" s="274"/>
      <c r="BO216" s="274"/>
      <c r="BP216" s="273" t="s">
        <v>1689</v>
      </c>
      <c r="BQ216" s="274"/>
      <c r="BR216" s="274"/>
      <c r="BS216" s="273" t="s">
        <v>1690</v>
      </c>
      <c r="BT216" s="274"/>
      <c r="BU216" s="274"/>
      <c r="EJ216" s="129" t="s">
        <v>191</v>
      </c>
      <c r="EK216" s="129">
        <v>0.76615384615384641</v>
      </c>
      <c r="EL216" s="131" t="s">
        <v>1775</v>
      </c>
      <c r="EM216" s="129">
        <v>1.1110675613910586</v>
      </c>
    </row>
    <row r="217" spans="3:156" ht="14">
      <c r="AU217" s="129" t="s">
        <v>187</v>
      </c>
      <c r="AV217" s="129">
        <v>3.773488372093023</v>
      </c>
      <c r="AW217" s="131" t="s">
        <v>1673</v>
      </c>
      <c r="AX217" s="129">
        <v>0.92533832593374188</v>
      </c>
      <c r="AY217" s="129">
        <v>3.7422784810126588</v>
      </c>
      <c r="AZ217" s="131" t="s">
        <v>1673</v>
      </c>
      <c r="BA217" s="129">
        <v>0.92470330984608651</v>
      </c>
      <c r="BB217" s="129">
        <v>3.7204651162790716</v>
      </c>
      <c r="BC217" s="131" t="s">
        <v>1673</v>
      </c>
      <c r="BD217" s="129">
        <v>0.96230262624432572</v>
      </c>
      <c r="BE217" s="129">
        <v>3.7732911392405053</v>
      </c>
      <c r="BF217" s="131" t="s">
        <v>1673</v>
      </c>
      <c r="BG217" s="129">
        <v>0.96134491623199547</v>
      </c>
      <c r="BI217" s="129" t="s">
        <v>187</v>
      </c>
      <c r="BJ217" s="129">
        <v>27.063875968992249</v>
      </c>
      <c r="BK217" s="131" t="s">
        <v>1673</v>
      </c>
      <c r="BL217" s="129">
        <v>1.6062190221125272</v>
      </c>
      <c r="BM217" s="129">
        <v>27.271772151898737</v>
      </c>
      <c r="BN217" s="131" t="s">
        <v>1673</v>
      </c>
      <c r="BO217" s="129">
        <v>1.5854751667435427</v>
      </c>
      <c r="BP217" s="129">
        <v>27.080852713178306</v>
      </c>
      <c r="BQ217" s="131" t="s">
        <v>1673</v>
      </c>
      <c r="BR217" s="129">
        <v>1.616707220231794</v>
      </c>
      <c r="BS217" s="129">
        <v>27.141012658227851</v>
      </c>
      <c r="BT217" s="131" t="s">
        <v>1673</v>
      </c>
      <c r="BU217" s="129">
        <v>1.5991098351956259</v>
      </c>
      <c r="EJ217" s="129" t="s">
        <v>192</v>
      </c>
      <c r="EK217" s="129">
        <v>-0.13596153846153841</v>
      </c>
      <c r="EL217" s="131" t="s">
        <v>1775</v>
      </c>
      <c r="EM217" s="129">
        <v>1.1084310356681666</v>
      </c>
    </row>
    <row r="218" spans="3:156" ht="14">
      <c r="AU218" s="129" t="s">
        <v>188</v>
      </c>
      <c r="AV218" s="129">
        <v>3.0440310077519386</v>
      </c>
      <c r="AW218" s="131" t="s">
        <v>1673</v>
      </c>
      <c r="AX218" s="129">
        <v>0.75835813540239672</v>
      </c>
      <c r="AY218" s="129">
        <v>3.144430379746836</v>
      </c>
      <c r="AZ218" s="131" t="s">
        <v>1673</v>
      </c>
      <c r="BA218" s="129">
        <v>0.75830176056601162</v>
      </c>
      <c r="BB218" s="129">
        <v>2.4848062015503878</v>
      </c>
      <c r="BC218" s="131" t="s">
        <v>1673</v>
      </c>
      <c r="BD218" s="129">
        <v>0.98373022595691406</v>
      </c>
      <c r="BE218" s="129">
        <v>2.4203797468354433</v>
      </c>
      <c r="BF218" s="131" t="s">
        <v>1673</v>
      </c>
      <c r="BG218" s="129">
        <v>0.98010913532685906</v>
      </c>
      <c r="BI218" s="129" t="s">
        <v>188</v>
      </c>
      <c r="BJ218" s="129">
        <v>30.702868217054267</v>
      </c>
      <c r="BK218" s="131" t="s">
        <v>1673</v>
      </c>
      <c r="BL218" s="129">
        <v>1.6566632474072931</v>
      </c>
      <c r="BM218" s="129">
        <v>31.116708860759498</v>
      </c>
      <c r="BN218" s="131" t="s">
        <v>1673</v>
      </c>
      <c r="BO218" s="129">
        <v>1.655588206966488</v>
      </c>
      <c r="BP218" s="129">
        <v>30.67984496124031</v>
      </c>
      <c r="BQ218" s="131" t="s">
        <v>1673</v>
      </c>
      <c r="BR218" s="129">
        <v>1.7880619678230378</v>
      </c>
      <c r="BS218" s="129">
        <v>30.854303797468365</v>
      </c>
      <c r="BT218" s="131" t="s">
        <v>1673</v>
      </c>
      <c r="BU218" s="129">
        <v>1.7898814467745485</v>
      </c>
      <c r="EJ218" s="129" t="s">
        <v>193</v>
      </c>
      <c r="EK218" s="129">
        <v>-0.76288461538461538</v>
      </c>
      <c r="EL218" s="131" t="s">
        <v>1775</v>
      </c>
      <c r="EM218" s="129">
        <v>1.0914956038797132</v>
      </c>
    </row>
    <row r="219" spans="3:156" ht="14">
      <c r="AU219" s="129" t="s">
        <v>189</v>
      </c>
      <c r="AV219" s="129">
        <v>2.4596124031007758</v>
      </c>
      <c r="AW219" s="131" t="s">
        <v>1673</v>
      </c>
      <c r="AX219" s="129">
        <v>0.79402987497005295</v>
      </c>
      <c r="AY219" s="129">
        <v>2.7017721518987337</v>
      </c>
      <c r="AZ219" s="131" t="s">
        <v>1673</v>
      </c>
      <c r="BA219" s="129">
        <v>0.79457609761626902</v>
      </c>
      <c r="BB219" s="129">
        <v>1.3748062015503884</v>
      </c>
      <c r="BC219" s="131" t="s">
        <v>1673</v>
      </c>
      <c r="BD219" s="129">
        <v>0.98976567679488603</v>
      </c>
      <c r="BE219" s="129">
        <v>0.83354430379746813</v>
      </c>
      <c r="BF219" s="131" t="s">
        <v>1673</v>
      </c>
      <c r="BG219" s="129">
        <v>0.99556781838694963</v>
      </c>
      <c r="BI219" s="129" t="s">
        <v>189</v>
      </c>
      <c r="BJ219" s="129">
        <v>32.740930232558135</v>
      </c>
      <c r="BK219" s="131" t="s">
        <v>1673</v>
      </c>
      <c r="BL219" s="129">
        <v>1.8347123590380525</v>
      </c>
      <c r="BM219" s="129">
        <v>33.10151898734177</v>
      </c>
      <c r="BN219" s="131" t="s">
        <v>1673</v>
      </c>
      <c r="BO219" s="129">
        <v>1.8337917943325082</v>
      </c>
      <c r="BP219" s="129">
        <v>32.861162790697676</v>
      </c>
      <c r="BQ219" s="131" t="s">
        <v>1673</v>
      </c>
      <c r="BR219" s="129">
        <v>2.1976406481962996</v>
      </c>
      <c r="BS219" s="129">
        <v>33.336329113924045</v>
      </c>
      <c r="BT219" s="131" t="s">
        <v>1673</v>
      </c>
      <c r="BU219" s="129">
        <v>2.1918846947363311</v>
      </c>
      <c r="EJ219" s="129" t="s">
        <v>194</v>
      </c>
      <c r="EK219" s="129">
        <v>-1.0329807692307691</v>
      </c>
      <c r="EL219" s="131" t="s">
        <v>1775</v>
      </c>
      <c r="EM219" s="129">
        <v>0.93827612491468249</v>
      </c>
    </row>
    <row r="220" spans="3:156" ht="14">
      <c r="AU220" s="129" t="s">
        <v>190</v>
      </c>
      <c r="AV220" s="129">
        <v>2.0840310077519399</v>
      </c>
      <c r="AW220" s="131" t="s">
        <v>1673</v>
      </c>
      <c r="AX220" s="129">
        <v>0.76191424158562682</v>
      </c>
      <c r="AY220" s="129">
        <v>2.4753164556962037</v>
      </c>
      <c r="AZ220" s="131" t="s">
        <v>1673</v>
      </c>
      <c r="BA220" s="129">
        <v>0.76240113255332942</v>
      </c>
      <c r="BB220" s="129">
        <v>1.0211627906976748</v>
      </c>
      <c r="BC220" s="131" t="s">
        <v>1673</v>
      </c>
      <c r="BD220" s="129">
        <v>0.89952038253985689</v>
      </c>
      <c r="BE220" s="129">
        <v>0.56139240506329102</v>
      </c>
      <c r="BF220" s="131" t="s">
        <v>1673</v>
      </c>
      <c r="BG220" s="129">
        <v>0.9024750635391966</v>
      </c>
      <c r="BI220" s="129" t="s">
        <v>190</v>
      </c>
      <c r="BJ220" s="129">
        <v>34.29457364341085</v>
      </c>
      <c r="BK220" s="131" t="s">
        <v>1673</v>
      </c>
      <c r="BL220" s="129">
        <v>2.3345097878596279</v>
      </c>
      <c r="BM220" s="129">
        <v>34.756708860759488</v>
      </c>
      <c r="BN220" s="131" t="s">
        <v>1673</v>
      </c>
      <c r="BO220" s="129">
        <v>2.3206023128655082</v>
      </c>
      <c r="BP220" s="129">
        <v>34.530930232558127</v>
      </c>
      <c r="BQ220" s="131" t="s">
        <v>1673</v>
      </c>
      <c r="BR220" s="129">
        <v>1.9737177173818392</v>
      </c>
      <c r="BS220" s="129">
        <v>35.145949367088598</v>
      </c>
      <c r="BT220" s="131" t="s">
        <v>1673</v>
      </c>
      <c r="BU220" s="129">
        <v>1.9529477105581758</v>
      </c>
      <c r="EJ220" s="129" t="s">
        <v>195</v>
      </c>
      <c r="EK220" s="129">
        <v>-0.86605769230769192</v>
      </c>
      <c r="EL220" s="131" t="s">
        <v>1775</v>
      </c>
      <c r="EM220" s="129">
        <v>0.91947256280813994</v>
      </c>
    </row>
    <row r="221" spans="3:156" ht="14">
      <c r="AU221" s="129" t="s">
        <v>191</v>
      </c>
      <c r="AV221" s="129">
        <v>1.9227906976744198</v>
      </c>
      <c r="AW221" s="131" t="s">
        <v>1673</v>
      </c>
      <c r="AX221" s="129">
        <v>0.8968207533631164</v>
      </c>
      <c r="AY221" s="129">
        <v>2.3282278481012657</v>
      </c>
      <c r="AZ221" s="131" t="s">
        <v>1673</v>
      </c>
      <c r="BA221" s="129">
        <v>0.89521785464066639</v>
      </c>
      <c r="BB221" s="129">
        <v>1.4877519379844959</v>
      </c>
      <c r="BC221" s="131" t="s">
        <v>1673</v>
      </c>
      <c r="BD221" s="129">
        <v>0.86845880039556111</v>
      </c>
      <c r="BE221" s="129">
        <v>1.0213924050632914</v>
      </c>
      <c r="BF221" s="131" t="s">
        <v>1673</v>
      </c>
      <c r="BG221" s="129">
        <v>0.88348638656854195</v>
      </c>
      <c r="BI221" s="129" t="s">
        <v>191</v>
      </c>
      <c r="BJ221" s="129">
        <v>35.361162790697691</v>
      </c>
      <c r="BK221" s="131" t="s">
        <v>1673</v>
      </c>
      <c r="BL221" s="129">
        <v>1.7729193914571106</v>
      </c>
      <c r="BM221" s="129">
        <v>35.610759493670891</v>
      </c>
      <c r="BN221" s="131" t="s">
        <v>1673</v>
      </c>
      <c r="BO221" s="129">
        <v>1.7645265371180443</v>
      </c>
      <c r="BP221" s="129">
        <v>35.454263565891473</v>
      </c>
      <c r="BQ221" s="131" t="s">
        <v>1673</v>
      </c>
      <c r="BR221" s="129">
        <v>1.7225076084709496</v>
      </c>
      <c r="BS221" s="129">
        <v>36.01797468354431</v>
      </c>
      <c r="BT221" s="131" t="s">
        <v>1673</v>
      </c>
      <c r="BU221" s="129">
        <v>1.7074076311175519</v>
      </c>
      <c r="EJ221" s="129" t="s">
        <v>196</v>
      </c>
      <c r="EK221" s="129">
        <v>-0.53947115384615385</v>
      </c>
      <c r="EL221" s="131" t="s">
        <v>1775</v>
      </c>
      <c r="EM221" s="129">
        <v>1.0397120602580336</v>
      </c>
    </row>
    <row r="222" spans="3:156" ht="14">
      <c r="AU222" s="129" t="s">
        <v>192</v>
      </c>
      <c r="AV222" s="129">
        <v>1.589612403100775</v>
      </c>
      <c r="AW222" s="131" t="s">
        <v>1673</v>
      </c>
      <c r="AX222" s="129">
        <v>0.95938489661082427</v>
      </c>
      <c r="AY222" s="129">
        <v>2.1450632911392411</v>
      </c>
      <c r="AZ222" s="131" t="s">
        <v>1673</v>
      </c>
      <c r="BA222" s="129">
        <v>0.95736411006689948</v>
      </c>
      <c r="BB222" s="129">
        <v>1.988527131782946</v>
      </c>
      <c r="BC222" s="131" t="s">
        <v>1673</v>
      </c>
      <c r="BD222" s="129">
        <v>0.92567129422989114</v>
      </c>
      <c r="BE222" s="129">
        <v>1.8516455696202536</v>
      </c>
      <c r="BF222" s="131" t="s">
        <v>1673</v>
      </c>
      <c r="BG222" s="129">
        <v>0.92687906250579877</v>
      </c>
      <c r="BI222" s="129" t="s">
        <v>192</v>
      </c>
      <c r="BJ222" s="129">
        <v>36.494186046511622</v>
      </c>
      <c r="BK222" s="131" t="s">
        <v>1673</v>
      </c>
      <c r="BL222" s="129">
        <v>1.7628956549144594</v>
      </c>
      <c r="BM222" s="129">
        <v>36.763924050632923</v>
      </c>
      <c r="BN222" s="131" t="s">
        <v>1673</v>
      </c>
      <c r="BO222" s="129">
        <v>1.7476740391148808</v>
      </c>
      <c r="BP222" s="129">
        <v>36.431317829457377</v>
      </c>
      <c r="BQ222" s="131" t="s">
        <v>1673</v>
      </c>
      <c r="BR222" s="129">
        <v>2.037846741908663</v>
      </c>
      <c r="BS222" s="129">
        <v>36.678734177215183</v>
      </c>
      <c r="BT222" s="131" t="s">
        <v>1673</v>
      </c>
      <c r="BU222" s="129">
        <v>2.0376956883960249</v>
      </c>
      <c r="EJ222" s="129" t="s">
        <v>1678</v>
      </c>
      <c r="EK222" s="129">
        <v>-0.19389423076923076</v>
      </c>
      <c r="EL222" s="131" t="s">
        <v>1775</v>
      </c>
      <c r="EM222" s="129">
        <v>1.2342251880616364</v>
      </c>
    </row>
    <row r="223" spans="3:156" ht="14">
      <c r="AU223" s="129" t="s">
        <v>193</v>
      </c>
      <c r="AV223" s="129">
        <v>1.2337984496124035</v>
      </c>
      <c r="AW223" s="131" t="s">
        <v>1673</v>
      </c>
      <c r="AX223" s="129">
        <v>1.0301571435029115</v>
      </c>
      <c r="AY223" s="129">
        <v>1.6010126582278479</v>
      </c>
      <c r="AZ223" s="131" t="s">
        <v>1673</v>
      </c>
      <c r="BA223" s="129">
        <v>1.0254302840475602</v>
      </c>
      <c r="BB223" s="129">
        <v>2.143565891472869</v>
      </c>
      <c r="BC223" s="131" t="s">
        <v>1673</v>
      </c>
      <c r="BD223" s="129">
        <v>0.93574485575797661</v>
      </c>
      <c r="BE223" s="129">
        <v>2.1240506329113935</v>
      </c>
      <c r="BF223" s="131" t="s">
        <v>1673</v>
      </c>
      <c r="BG223" s="129">
        <v>0.93490552496001966</v>
      </c>
      <c r="BI223" s="129" t="s">
        <v>193</v>
      </c>
      <c r="BJ223" s="129">
        <v>37.46038759689921</v>
      </c>
      <c r="BK223" s="131" t="s">
        <v>1673</v>
      </c>
      <c r="BL223" s="129">
        <v>1.9479048853434706</v>
      </c>
      <c r="BM223" s="129">
        <v>37.399620253164557</v>
      </c>
      <c r="BN223" s="131" t="s">
        <v>1673</v>
      </c>
      <c r="BO223" s="129">
        <v>1.9417227270494382</v>
      </c>
      <c r="BP223" s="129">
        <v>37.311085271317836</v>
      </c>
      <c r="BQ223" s="131" t="s">
        <v>1673</v>
      </c>
      <c r="BR223" s="129">
        <v>1.9148691373001174</v>
      </c>
      <c r="BS223" s="129">
        <v>37.306329113924058</v>
      </c>
      <c r="BT223" s="131" t="s">
        <v>1673</v>
      </c>
      <c r="BU223" s="129">
        <v>1.9127829754680254</v>
      </c>
      <c r="EJ223" s="129" t="s">
        <v>1679</v>
      </c>
      <c r="EK223" s="129">
        <v>0.20221153846153861</v>
      </c>
      <c r="EL223" s="131" t="s">
        <v>1775</v>
      </c>
      <c r="EM223" s="129">
        <v>1.1899827114651824</v>
      </c>
    </row>
    <row r="224" spans="3:156" ht="14">
      <c r="AU224" s="129" t="s">
        <v>194</v>
      </c>
      <c r="AV224" s="129">
        <v>1.3531007751937985</v>
      </c>
      <c r="AW224" s="131" t="s">
        <v>1673</v>
      </c>
      <c r="AX224" s="129">
        <v>1.0731130229745232</v>
      </c>
      <c r="AY224" s="129">
        <v>1.6645569620253164</v>
      </c>
      <c r="AZ224" s="131" t="s">
        <v>1673</v>
      </c>
      <c r="BA224" s="129">
        <v>1.0877385018696419</v>
      </c>
      <c r="BB224" s="129">
        <v>2.4951162790697694</v>
      </c>
      <c r="BC224" s="131" t="s">
        <v>1673</v>
      </c>
      <c r="BD224" s="129">
        <v>0.91852303002485469</v>
      </c>
      <c r="BE224" s="129">
        <v>2.5194936708860771</v>
      </c>
      <c r="BF224" s="131" t="s">
        <v>1673</v>
      </c>
      <c r="BG224" s="129">
        <v>0.91624030341643725</v>
      </c>
      <c r="BI224" s="129" t="s">
        <v>194</v>
      </c>
      <c r="BJ224" s="129">
        <v>37.991395348837216</v>
      </c>
      <c r="BK224" s="131" t="s">
        <v>1673</v>
      </c>
      <c r="BL224" s="129">
        <v>1.9245655939174169</v>
      </c>
      <c r="BM224" s="129">
        <v>38.02860759493673</v>
      </c>
      <c r="BN224" s="131" t="s">
        <v>1673</v>
      </c>
      <c r="BO224" s="129">
        <v>1.9163584633816344</v>
      </c>
      <c r="BP224" s="129">
        <v>37.90395348837211</v>
      </c>
      <c r="BQ224" s="131" t="s">
        <v>1673</v>
      </c>
      <c r="BR224" s="129">
        <v>1.9604604922236437</v>
      </c>
      <c r="BS224" s="129">
        <v>38.020379746835438</v>
      </c>
      <c r="BT224" s="131" t="s">
        <v>1673</v>
      </c>
      <c r="BU224" s="129">
        <v>1.952467989494322</v>
      </c>
      <c r="EJ224" s="129" t="s">
        <v>1680</v>
      </c>
      <c r="EK224" s="129">
        <v>-4.7019230769230771E-2</v>
      </c>
      <c r="EL224" s="131" t="s">
        <v>1775</v>
      </c>
      <c r="EM224" s="129">
        <v>1.035042420011177</v>
      </c>
    </row>
    <row r="225" spans="47:143" ht="14">
      <c r="AU225" s="129" t="s">
        <v>195</v>
      </c>
      <c r="AV225" s="129">
        <v>1.8562015503875966</v>
      </c>
      <c r="AW225" s="131" t="s">
        <v>1673</v>
      </c>
      <c r="AX225" s="129">
        <v>1.1642629064391248</v>
      </c>
      <c r="AY225" s="129">
        <v>2.178101265822785</v>
      </c>
      <c r="AZ225" s="131" t="s">
        <v>1673</v>
      </c>
      <c r="BA225" s="129">
        <v>1.184174295495559</v>
      </c>
      <c r="BB225" s="129">
        <v>2.8369767441860465</v>
      </c>
      <c r="BC225" s="131" t="s">
        <v>1673</v>
      </c>
      <c r="BD225" s="129">
        <v>1.1280075109534706</v>
      </c>
      <c r="BE225" s="129">
        <v>2.856835443037975</v>
      </c>
      <c r="BF225" s="131" t="s">
        <v>1673</v>
      </c>
      <c r="BG225" s="129">
        <v>1.1274612826161492</v>
      </c>
      <c r="BI225" s="129" t="s">
        <v>195</v>
      </c>
      <c r="BJ225" s="129">
        <v>38.47953488372093</v>
      </c>
      <c r="BK225" s="131" t="s">
        <v>1673</v>
      </c>
      <c r="BL225" s="129">
        <v>1.8891461614911493</v>
      </c>
      <c r="BM225" s="129">
        <v>38.396962025316455</v>
      </c>
      <c r="BN225" s="131" t="s">
        <v>1673</v>
      </c>
      <c r="BO225" s="129">
        <v>1.8949600414320169</v>
      </c>
      <c r="BP225" s="129">
        <v>38.477286821705427</v>
      </c>
      <c r="BQ225" s="131" t="s">
        <v>1673</v>
      </c>
      <c r="BR225" s="129">
        <v>1.8903384088313662</v>
      </c>
      <c r="BS225" s="129">
        <v>38.304936708860751</v>
      </c>
      <c r="BT225" s="131" t="s">
        <v>1673</v>
      </c>
      <c r="BU225" s="129">
        <v>1.9015325284832354</v>
      </c>
      <c r="EJ225" s="129" t="s">
        <v>1681</v>
      </c>
      <c r="EK225" s="129">
        <v>-0.25192307692307681</v>
      </c>
      <c r="EL225" s="131" t="s">
        <v>1775</v>
      </c>
      <c r="EM225" s="129">
        <v>0.87329248374768298</v>
      </c>
    </row>
    <row r="226" spans="47:143" ht="14">
      <c r="AU226" s="129" t="s">
        <v>196</v>
      </c>
      <c r="AV226" s="129">
        <v>3.1459689922480623</v>
      </c>
      <c r="AW226" s="131" t="s">
        <v>1673</v>
      </c>
      <c r="AX226" s="129">
        <v>1.3848671638576067</v>
      </c>
      <c r="AY226" s="129">
        <v>3.0021518987341764</v>
      </c>
      <c r="AZ226" s="131" t="s">
        <v>1673</v>
      </c>
      <c r="BA226" s="129">
        <v>1.3987544855869498</v>
      </c>
      <c r="BB226" s="129">
        <v>3.7790697674418623</v>
      </c>
      <c r="BC226" s="131" t="s">
        <v>1673</v>
      </c>
      <c r="BD226" s="129">
        <v>1.2247776850951231</v>
      </c>
      <c r="BE226" s="129">
        <v>3.3887341772151895</v>
      </c>
      <c r="BF226" s="131" t="s">
        <v>1673</v>
      </c>
      <c r="BG226" s="129">
        <v>1.21647833906675</v>
      </c>
      <c r="BI226" s="129" t="s">
        <v>196</v>
      </c>
      <c r="BJ226" s="129">
        <v>39.011162790697675</v>
      </c>
      <c r="BK226" s="131" t="s">
        <v>1673</v>
      </c>
      <c r="BL226" s="129">
        <v>2.0007266757617468</v>
      </c>
      <c r="BM226" s="129">
        <v>38.831139240506339</v>
      </c>
      <c r="BN226" s="131" t="s">
        <v>1673</v>
      </c>
      <c r="BO226" s="129">
        <v>2.006677796163669</v>
      </c>
      <c r="BP226" s="129">
        <v>39.039147286821709</v>
      </c>
      <c r="BQ226" s="131" t="s">
        <v>1673</v>
      </c>
      <c r="BR226" s="129">
        <v>1.990768158513093</v>
      </c>
      <c r="BS226" s="129">
        <v>38.719113924050639</v>
      </c>
      <c r="BT226" s="131" t="s">
        <v>1673</v>
      </c>
      <c r="BU226" s="129">
        <v>1.9945547724517565</v>
      </c>
      <c r="EJ226" s="129" t="s">
        <v>1682</v>
      </c>
      <c r="EK226" s="129">
        <v>-0.42336538461538453</v>
      </c>
      <c r="EL226" s="131" t="s">
        <v>1775</v>
      </c>
      <c r="EM226" s="129">
        <v>0.87979643075482716</v>
      </c>
    </row>
    <row r="227" spans="47:143" ht="14">
      <c r="AU227" s="129" t="s">
        <v>1678</v>
      </c>
      <c r="AV227" s="129">
        <v>4.9178294573643413</v>
      </c>
      <c r="AW227" s="131" t="s">
        <v>1673</v>
      </c>
      <c r="AX227" s="129">
        <v>1.6960643603466179</v>
      </c>
      <c r="AY227" s="129">
        <v>4.5745569620253166</v>
      </c>
      <c r="AZ227" s="131" t="s">
        <v>1673</v>
      </c>
      <c r="BA227" s="129">
        <v>1.6969736014651946</v>
      </c>
      <c r="BB227" s="129">
        <v>5.0810852713178294</v>
      </c>
      <c r="BC227" s="131" t="s">
        <v>1673</v>
      </c>
      <c r="BD227" s="129">
        <v>1.6616234720852037</v>
      </c>
      <c r="BE227" s="129">
        <v>4.8184810126582303</v>
      </c>
      <c r="BF227" s="131" t="s">
        <v>1673</v>
      </c>
      <c r="BG227" s="129">
        <v>1.6694764155081618</v>
      </c>
      <c r="BI227" s="129" t="s">
        <v>1678</v>
      </c>
      <c r="BJ227" s="129">
        <v>40.009999999999984</v>
      </c>
      <c r="BK227" s="131" t="s">
        <v>1673</v>
      </c>
      <c r="BL227" s="129">
        <v>2.0942846332339835</v>
      </c>
      <c r="BM227" s="129">
        <v>39.655316455696195</v>
      </c>
      <c r="BN227" s="131" t="s">
        <v>1673</v>
      </c>
      <c r="BO227" s="129">
        <v>2.0961547049290332</v>
      </c>
      <c r="BP227" s="129">
        <v>40.036821705426362</v>
      </c>
      <c r="BQ227" s="131" t="s">
        <v>1673</v>
      </c>
      <c r="BR227" s="129">
        <v>2.1966743274266198</v>
      </c>
      <c r="BS227" s="129">
        <v>39.637974683544293</v>
      </c>
      <c r="BT227" s="131" t="s">
        <v>1673</v>
      </c>
      <c r="BU227" s="129">
        <v>2.20053347566434</v>
      </c>
      <c r="EJ227" s="129" t="s">
        <v>1683</v>
      </c>
      <c r="EK227" s="129">
        <v>-0.24312500000000009</v>
      </c>
      <c r="EL227" s="131" t="s">
        <v>1775</v>
      </c>
      <c r="EM227" s="129">
        <v>0.87536346833233869</v>
      </c>
    </row>
    <row r="228" spans="47:143" ht="15" thickBot="1">
      <c r="AU228" s="129" t="s">
        <v>1679</v>
      </c>
      <c r="AV228" s="129">
        <v>5.1858139534883705</v>
      </c>
      <c r="AW228" s="131" t="s">
        <v>1673</v>
      </c>
      <c r="AX228" s="129">
        <v>1.3896693051284854</v>
      </c>
      <c r="AY228" s="129">
        <v>5.267848101265824</v>
      </c>
      <c r="AZ228" s="131" t="s">
        <v>1673</v>
      </c>
      <c r="BA228" s="129">
        <v>1.3756603638002411</v>
      </c>
      <c r="BB228" s="129">
        <v>4.9037984496124079</v>
      </c>
      <c r="BC228" s="131" t="s">
        <v>1673</v>
      </c>
      <c r="BD228" s="129">
        <v>1.6839259344787201</v>
      </c>
      <c r="BE228" s="129">
        <v>5.1959493670886046</v>
      </c>
      <c r="BF228" s="131" t="s">
        <v>1673</v>
      </c>
      <c r="BG228" s="129">
        <v>1.6807707344036746</v>
      </c>
      <c r="BI228" s="129" t="s">
        <v>1679</v>
      </c>
      <c r="BJ228" s="129">
        <v>41.208527131782944</v>
      </c>
      <c r="BK228" s="131" t="s">
        <v>1673</v>
      </c>
      <c r="BL228" s="129">
        <v>2.2823261505449302</v>
      </c>
      <c r="BM228" s="129">
        <v>41.037848101265837</v>
      </c>
      <c r="BN228" s="131" t="s">
        <v>1673</v>
      </c>
      <c r="BO228" s="129">
        <v>2.3123450948536646</v>
      </c>
      <c r="BP228" s="129">
        <v>41.337906976744193</v>
      </c>
      <c r="BQ228" s="131" t="s">
        <v>1673</v>
      </c>
      <c r="BR228" s="129">
        <v>2.2995416236239499</v>
      </c>
      <c r="BS228" s="129">
        <v>40.995949367088585</v>
      </c>
      <c r="BT228" s="131" t="s">
        <v>1673</v>
      </c>
      <c r="BU228" s="129">
        <v>2.3208251308081569</v>
      </c>
      <c r="EJ228" s="132" t="s">
        <v>1684</v>
      </c>
      <c r="EK228" s="129">
        <v>0.33870192307692321</v>
      </c>
      <c r="EL228" s="131" t="s">
        <v>1775</v>
      </c>
      <c r="EM228" s="129">
        <v>1.0879004055350994</v>
      </c>
    </row>
    <row r="229" spans="47:143" ht="14">
      <c r="AU229" s="129" t="s">
        <v>1680</v>
      </c>
      <c r="AV229" s="129">
        <v>3.135426356589146</v>
      </c>
      <c r="AW229" s="131" t="s">
        <v>1673</v>
      </c>
      <c r="AX229" s="129">
        <v>1.1794861220516351</v>
      </c>
      <c r="AY229" s="129">
        <v>3.3374683544303814</v>
      </c>
      <c r="AZ229" s="131" t="s">
        <v>1673</v>
      </c>
      <c r="BA229" s="129">
        <v>1.1792536707431691</v>
      </c>
      <c r="BB229" s="129">
        <v>3.0886046511627923</v>
      </c>
      <c r="BC229" s="131" t="s">
        <v>1673</v>
      </c>
      <c r="BD229" s="129">
        <v>1.6020942076827724</v>
      </c>
      <c r="BE229" s="129">
        <v>3.5377215189873428</v>
      </c>
      <c r="BF229" s="131" t="s">
        <v>1673</v>
      </c>
      <c r="BG229" s="129">
        <v>1.6111441967054068</v>
      </c>
      <c r="BI229" s="129" t="s">
        <v>1680</v>
      </c>
      <c r="BJ229" s="129">
        <v>43.926821705426356</v>
      </c>
      <c r="BK229" s="131" t="s">
        <v>1673</v>
      </c>
      <c r="BL229" s="129">
        <v>4.0769272636723839</v>
      </c>
      <c r="BM229" s="129">
        <v>44.237848101265833</v>
      </c>
      <c r="BN229" s="131" t="s">
        <v>1673</v>
      </c>
      <c r="BO229" s="129">
        <v>4.0878272055105755</v>
      </c>
      <c r="BP229" s="129">
        <v>44.418759689922474</v>
      </c>
      <c r="BQ229" s="131" t="s">
        <v>1673</v>
      </c>
      <c r="BR229" s="129">
        <v>2.4574316520734412</v>
      </c>
      <c r="BS229" s="129">
        <v>44.248607594936708</v>
      </c>
      <c r="BT229" s="131" t="s">
        <v>1673</v>
      </c>
      <c r="BU229" s="129">
        <v>2.4714692192588976</v>
      </c>
      <c r="EJ229" s="1" t="s">
        <v>1755</v>
      </c>
    </row>
    <row r="230" spans="47:143" ht="14">
      <c r="AU230" s="129" t="s">
        <v>1681</v>
      </c>
      <c r="AV230" s="129">
        <v>3.5527906976744186</v>
      </c>
      <c r="AW230" s="131" t="s">
        <v>1673</v>
      </c>
      <c r="AX230" s="129">
        <v>1.2121004346434305</v>
      </c>
      <c r="AY230" s="129">
        <v>3.7191139240506321</v>
      </c>
      <c r="AZ230" s="131" t="s">
        <v>1673</v>
      </c>
      <c r="BA230" s="129">
        <v>1.2234955314209277</v>
      </c>
      <c r="BB230" s="129">
        <v>3.7780620155038735</v>
      </c>
      <c r="BC230" s="131" t="s">
        <v>1673</v>
      </c>
      <c r="BD230" s="129">
        <v>1.501829653663838</v>
      </c>
      <c r="BE230" s="129">
        <v>4.0145569620253152</v>
      </c>
      <c r="BF230" s="131" t="s">
        <v>1673</v>
      </c>
      <c r="BG230" s="129">
        <v>1.5205081220197154</v>
      </c>
      <c r="BI230" s="129" t="s">
        <v>1681</v>
      </c>
      <c r="BJ230" s="129">
        <v>45.680930232558133</v>
      </c>
      <c r="BK230" s="131" t="s">
        <v>1673</v>
      </c>
      <c r="BL230" s="129">
        <v>2.6269934222237747</v>
      </c>
      <c r="BM230" s="129">
        <v>45.428607594936707</v>
      </c>
      <c r="BN230" s="131" t="s">
        <v>1673</v>
      </c>
      <c r="BO230" s="129">
        <v>2.6396587866946777</v>
      </c>
      <c r="BP230" s="129">
        <v>45.79255813953489</v>
      </c>
      <c r="BQ230" s="131" t="s">
        <v>1673</v>
      </c>
      <c r="BR230" s="129">
        <v>2.6712413076220782</v>
      </c>
      <c r="BS230" s="129">
        <v>45.704810126582274</v>
      </c>
      <c r="BT230" s="131" t="s">
        <v>1673</v>
      </c>
      <c r="BU230" s="129">
        <v>2.6833008026821026</v>
      </c>
      <c r="EJ230" s="1" t="s">
        <v>1756</v>
      </c>
    </row>
    <row r="231" spans="47:143" ht="14">
      <c r="AU231" s="129" t="s">
        <v>1682</v>
      </c>
      <c r="AV231" s="129">
        <v>4.9994573643410858</v>
      </c>
      <c r="AW231" s="131" t="s">
        <v>1673</v>
      </c>
      <c r="AX231" s="129">
        <v>1.3347485191960775</v>
      </c>
      <c r="AY231" s="129">
        <v>5.114303797468355</v>
      </c>
      <c r="AZ231" s="131" t="s">
        <v>1673</v>
      </c>
      <c r="BA231" s="129">
        <v>1.3359002377617626</v>
      </c>
      <c r="BB231" s="129">
        <v>5.3134108527131758</v>
      </c>
      <c r="BC231" s="131" t="s">
        <v>1673</v>
      </c>
      <c r="BD231" s="129">
        <v>1.4672212768338055</v>
      </c>
      <c r="BE231" s="129">
        <v>5.7163291139240524</v>
      </c>
      <c r="BF231" s="131" t="s">
        <v>1673</v>
      </c>
      <c r="BG231" s="129">
        <v>1.4895232884846108</v>
      </c>
      <c r="BI231" s="129" t="s">
        <v>1682</v>
      </c>
      <c r="BJ231" s="129">
        <v>46.705116279069763</v>
      </c>
      <c r="BK231" s="131" t="s">
        <v>1673</v>
      </c>
      <c r="BL231" s="129">
        <v>2.8085861980160134</v>
      </c>
      <c r="BM231" s="129">
        <v>46.518987341772146</v>
      </c>
      <c r="BN231" s="131" t="s">
        <v>1673</v>
      </c>
      <c r="BO231" s="129">
        <v>2.8113024646887634</v>
      </c>
      <c r="BP231" s="129">
        <v>46.845193798449642</v>
      </c>
      <c r="BQ231" s="131" t="s">
        <v>1673</v>
      </c>
      <c r="BR231" s="129">
        <v>2.8314989131132009</v>
      </c>
      <c r="BS231" s="129">
        <v>46.627215189873411</v>
      </c>
      <c r="BT231" s="131" t="s">
        <v>1673</v>
      </c>
      <c r="BU231" s="129">
        <v>2.8273070710024246</v>
      </c>
      <c r="EJ231" s="1" t="s">
        <v>1757</v>
      </c>
    </row>
    <row r="232" spans="47:143" ht="14">
      <c r="AU232" s="129" t="s">
        <v>1683</v>
      </c>
      <c r="AV232" s="129">
        <v>6.7886821705426357</v>
      </c>
      <c r="AW232" s="131" t="s">
        <v>1673</v>
      </c>
      <c r="AX232" s="129">
        <v>1.6049700054853842</v>
      </c>
      <c r="AY232" s="129">
        <v>7.097341772151899</v>
      </c>
      <c r="AZ232" s="131" t="s">
        <v>1673</v>
      </c>
      <c r="BA232" s="129">
        <v>1.6611012687079372</v>
      </c>
      <c r="BB232" s="129">
        <v>6.9403875968992246</v>
      </c>
      <c r="BC232" s="131" t="s">
        <v>1673</v>
      </c>
      <c r="BD232" s="129">
        <v>1.7462828393032377</v>
      </c>
      <c r="BE232" s="129">
        <v>7.4897468354430403</v>
      </c>
      <c r="BF232" s="131" t="s">
        <v>1673</v>
      </c>
      <c r="BG232" s="129">
        <v>1.8382511911761357</v>
      </c>
      <c r="BI232" s="129" t="s">
        <v>1683</v>
      </c>
      <c r="BJ232" s="129">
        <v>45.067674418604661</v>
      </c>
      <c r="BK232" s="131" t="s">
        <v>1673</v>
      </c>
      <c r="BL232" s="129">
        <v>2.6441856944849023</v>
      </c>
      <c r="BM232" s="129">
        <v>45.431518987341789</v>
      </c>
      <c r="BN232" s="131" t="s">
        <v>1673</v>
      </c>
      <c r="BO232" s="129">
        <v>2.6791756626068128</v>
      </c>
      <c r="BP232" s="129">
        <v>45.182558139534898</v>
      </c>
      <c r="BQ232" s="131" t="s">
        <v>1673</v>
      </c>
      <c r="BR232" s="129">
        <v>2.7463431023902509</v>
      </c>
      <c r="BS232" s="129">
        <v>45.486455696202533</v>
      </c>
      <c r="BT232" s="131" t="s">
        <v>1673</v>
      </c>
      <c r="BU232" s="129">
        <v>2.7897175735223412</v>
      </c>
      <c r="EJ232" s="1" t="s">
        <v>1758</v>
      </c>
    </row>
    <row r="233" spans="47:143" ht="15" thickBot="1">
      <c r="AU233" s="132" t="s">
        <v>1684</v>
      </c>
      <c r="AV233" s="129">
        <v>11.085271317829454</v>
      </c>
      <c r="AW233" s="133" t="s">
        <v>1673</v>
      </c>
      <c r="AX233" s="129">
        <v>1.997589202294636</v>
      </c>
      <c r="AY233" s="129">
        <v>11.605316455696199</v>
      </c>
      <c r="AZ233" s="133" t="s">
        <v>1673</v>
      </c>
      <c r="BA233" s="129">
        <v>2.0169982259555317</v>
      </c>
      <c r="BB233" s="129">
        <v>10.652325581395345</v>
      </c>
      <c r="BC233" s="133" t="s">
        <v>1673</v>
      </c>
      <c r="BD233" s="129">
        <v>1.9459374795760223</v>
      </c>
      <c r="BE233" s="129">
        <v>11.42050632911392</v>
      </c>
      <c r="BF233" s="133" t="s">
        <v>1673</v>
      </c>
      <c r="BG233" s="129">
        <v>2.0130738053616821</v>
      </c>
      <c r="BI233" s="132" t="s">
        <v>1684</v>
      </c>
      <c r="BJ233" s="129">
        <v>43.566356589147283</v>
      </c>
      <c r="BK233" s="133" t="s">
        <v>1673</v>
      </c>
      <c r="BL233" s="129">
        <v>2.8852818693501634</v>
      </c>
      <c r="BM233" s="129">
        <v>43.675569620253171</v>
      </c>
      <c r="BN233" s="133" t="s">
        <v>1673</v>
      </c>
      <c r="BO233" s="129">
        <v>2.8911822954298438</v>
      </c>
      <c r="BP233" s="129">
        <v>43.540077519379821</v>
      </c>
      <c r="BQ233" s="133" t="s">
        <v>1673</v>
      </c>
      <c r="BR233" s="129">
        <v>2.8519947778167132</v>
      </c>
      <c r="BS233" s="129">
        <v>43.583417721518963</v>
      </c>
      <c r="BT233" s="133" t="s">
        <v>1673</v>
      </c>
      <c r="BU233" s="129">
        <v>2.8426402340930341</v>
      </c>
      <c r="EJ233" s="1" t="s">
        <v>1759</v>
      </c>
    </row>
    <row r="234" spans="47:143" ht="14">
      <c r="AU234" s="1"/>
      <c r="AV234" s="129">
        <v>16.081428571428571</v>
      </c>
      <c r="AX234" s="129">
        <v>2.8337267447519383</v>
      </c>
      <c r="AY234" s="129">
        <v>16.470857142857142</v>
      </c>
      <c r="BA234" s="129">
        <v>2.8129438777644058</v>
      </c>
      <c r="BB234" s="129">
        <v>15.768319327731101</v>
      </c>
      <c r="BD234" s="129">
        <v>2.8251498593302573</v>
      </c>
      <c r="BE234" s="129">
        <v>16.415142857142865</v>
      </c>
      <c r="BG234" s="129">
        <v>2.8328351480622755</v>
      </c>
      <c r="BI234" s="1"/>
      <c r="BJ234" s="129">
        <v>40.677563025210091</v>
      </c>
      <c r="BK234" s="129"/>
      <c r="BL234" s="129">
        <v>3.5643446081153467</v>
      </c>
      <c r="BM234" s="129">
        <v>41.051428571428573</v>
      </c>
      <c r="BN234" s="129"/>
      <c r="BO234" s="129">
        <v>3.5738157524283194</v>
      </c>
      <c r="BP234" s="129">
        <v>40.441848739495811</v>
      </c>
      <c r="BQ234" s="129"/>
      <c r="BR234" s="129">
        <v>3.6677920126573156</v>
      </c>
      <c r="BS234" s="129">
        <v>40.855142857142852</v>
      </c>
      <c r="BT234" s="129"/>
      <c r="BU234" s="129">
        <v>3.678317143354874</v>
      </c>
      <c r="EJ234" s="1" t="s">
        <v>1760</v>
      </c>
    </row>
    <row r="235" spans="47:143" ht="14">
      <c r="AV235" s="50"/>
      <c r="AW235" s="50"/>
      <c r="AX235" s="50"/>
      <c r="AY235" s="50"/>
      <c r="BE235" s="50"/>
      <c r="BF235" s="50"/>
      <c r="BG235" s="50"/>
      <c r="BH235" s="50"/>
      <c r="EJ235" s="1" t="s">
        <v>1761</v>
      </c>
    </row>
    <row r="236" spans="47:143" ht="14">
      <c r="AV236" s="50"/>
      <c r="AW236" s="50"/>
      <c r="AX236" s="50"/>
      <c r="AY236" s="50"/>
      <c r="BE236" s="50"/>
      <c r="BF236" s="50"/>
      <c r="BG236" s="50"/>
      <c r="BH236" s="50"/>
      <c r="EJ236" s="1" t="s">
        <v>1762</v>
      </c>
    </row>
    <row r="237" spans="47:143" ht="14">
      <c r="AV237" s="50"/>
      <c r="AW237" s="50"/>
      <c r="AX237" s="50"/>
      <c r="AY237" s="50"/>
      <c r="BE237" s="50"/>
      <c r="BF237" s="50"/>
      <c r="BG237" s="50"/>
      <c r="BH237" s="50"/>
      <c r="EJ237" s="1" t="s">
        <v>1763</v>
      </c>
    </row>
    <row r="238" spans="47:143" ht="14">
      <c r="AV238" s="50"/>
      <c r="AW238" s="50"/>
      <c r="AX238" s="50"/>
      <c r="AY238" s="50"/>
      <c r="BE238" s="50"/>
      <c r="BF238" s="50"/>
      <c r="BG238" s="50"/>
      <c r="BH238" s="50"/>
      <c r="EJ238" s="1" t="s">
        <v>1764</v>
      </c>
    </row>
    <row r="239" spans="47:143" ht="14">
      <c r="AV239" s="50"/>
      <c r="AW239" s="50"/>
      <c r="AX239" s="50"/>
      <c r="AY239" s="50"/>
      <c r="BE239" s="50"/>
      <c r="BF239" s="50"/>
      <c r="BG239" s="50"/>
      <c r="BH239" s="50"/>
      <c r="EJ239" s="1" t="s">
        <v>1765</v>
      </c>
    </row>
    <row r="240" spans="47:143" ht="14">
      <c r="AV240" s="50"/>
      <c r="AW240" s="50"/>
      <c r="AX240" s="50"/>
      <c r="AY240" s="50"/>
      <c r="BF240" s="50"/>
      <c r="BG240" s="50"/>
      <c r="BH240" s="50"/>
      <c r="EJ240" s="1" t="s">
        <v>1766</v>
      </c>
    </row>
    <row r="241" spans="48:140" ht="14">
      <c r="AV241" s="50"/>
      <c r="AW241" s="50"/>
      <c r="AX241" s="50"/>
      <c r="AY241" s="50"/>
      <c r="BF241" s="50"/>
      <c r="BG241" s="50"/>
      <c r="BH241" s="50"/>
      <c r="EJ241" s="1" t="s">
        <v>1767</v>
      </c>
    </row>
    <row r="242" spans="48:140" ht="14">
      <c r="AV242" s="50"/>
      <c r="AW242" s="50"/>
      <c r="AX242" s="50"/>
      <c r="AY242" s="50"/>
      <c r="BF242" s="50"/>
      <c r="BG242" s="50"/>
      <c r="BH242" s="50"/>
      <c r="EJ242" s="1" t="s">
        <v>1768</v>
      </c>
    </row>
    <row r="243" spans="48:140" ht="14">
      <c r="AV243" s="50"/>
      <c r="AW243" s="50"/>
      <c r="AX243" s="50"/>
      <c r="AY243" s="50"/>
      <c r="BF243" s="50"/>
      <c r="BG243" s="50"/>
      <c r="BH243" s="50"/>
      <c r="EJ243" s="1" t="s">
        <v>1769</v>
      </c>
    </row>
    <row r="244" spans="48:140" ht="14">
      <c r="AV244" s="50"/>
      <c r="AW244" s="50"/>
      <c r="AX244" s="50"/>
      <c r="AY244" s="50"/>
      <c r="BF244" s="50"/>
      <c r="BG244" s="50"/>
      <c r="BH244" s="50"/>
      <c r="EJ244" s="1" t="s">
        <v>1770</v>
      </c>
    </row>
    <row r="245" spans="48:140" ht="14">
      <c r="AV245" s="50"/>
      <c r="AW245" s="50"/>
      <c r="AX245" s="50"/>
      <c r="AY245" s="50"/>
      <c r="BF245" s="50"/>
      <c r="BG245" s="50"/>
      <c r="BH245" s="50"/>
      <c r="EJ245" s="1" t="s">
        <v>1771</v>
      </c>
    </row>
    <row r="246" spans="48:140">
      <c r="AV246" s="50"/>
      <c r="AW246" s="50"/>
      <c r="AX246" s="50"/>
      <c r="AY246" s="50"/>
      <c r="BF246" s="50"/>
      <c r="BG246" s="50"/>
      <c r="BH246" s="50"/>
      <c r="EJ246" s="50" t="s">
        <v>1772</v>
      </c>
    </row>
    <row r="247" spans="48:140">
      <c r="AV247" s="50"/>
      <c r="AW247" s="50"/>
      <c r="AX247" s="50"/>
      <c r="AY247" s="50"/>
      <c r="BF247" s="50"/>
      <c r="BG247" s="50"/>
      <c r="BH247" s="50"/>
      <c r="EJ247" s="50" t="s">
        <v>1773</v>
      </c>
    </row>
    <row r="248" spans="48:140">
      <c r="AV248" s="50"/>
      <c r="AW248" s="50"/>
      <c r="AX248" s="50"/>
      <c r="AY248" s="50"/>
      <c r="BF248" s="50"/>
      <c r="BG248" s="50"/>
      <c r="BH248" s="50"/>
      <c r="EJ248" s="50" t="s">
        <v>1774</v>
      </c>
    </row>
    <row r="249" spans="48:140">
      <c r="AV249" s="50"/>
      <c r="AW249" s="50"/>
      <c r="AX249" s="50"/>
      <c r="AY249" s="50"/>
      <c r="BF249" s="50"/>
      <c r="BG249" s="50"/>
      <c r="BH249" s="50"/>
    </row>
    <row r="250" spans="48:140">
      <c r="AV250" s="50"/>
      <c r="AW250" s="50"/>
      <c r="AX250" s="50"/>
      <c r="AY250" s="50"/>
      <c r="BF250" s="50"/>
      <c r="BG250" s="50"/>
      <c r="BH250" s="50"/>
    </row>
    <row r="251" spans="48:140">
      <c r="AV251" s="50"/>
      <c r="AW251" s="50"/>
      <c r="AX251" s="50"/>
      <c r="AY251" s="50"/>
      <c r="BF251" s="50"/>
      <c r="BG251" s="50"/>
      <c r="BH251" s="50"/>
    </row>
    <row r="252" spans="48:140">
      <c r="AV252" s="50"/>
      <c r="AW252" s="50"/>
      <c r="AX252" s="50"/>
      <c r="AY252" s="50"/>
      <c r="BF252" s="50"/>
      <c r="BG252" s="50"/>
      <c r="BH252" s="50"/>
    </row>
    <row r="253" spans="48:140">
      <c r="AV253" s="50"/>
      <c r="AW253" s="50"/>
      <c r="AX253" s="50"/>
      <c r="AY253" s="50"/>
    </row>
    <row r="254" spans="48:140">
      <c r="AV254" s="50"/>
      <c r="AW254" s="50"/>
      <c r="AX254" s="50"/>
      <c r="AY254" s="50"/>
    </row>
    <row r="255" spans="48:140">
      <c r="AV255" s="50"/>
      <c r="AW255" s="50"/>
      <c r="AX255" s="50"/>
      <c r="AY255" s="50"/>
    </row>
    <row r="256" spans="48:140">
      <c r="AV256" s="50"/>
      <c r="AW256" s="50"/>
      <c r="AX256" s="50"/>
      <c r="AY256" s="50"/>
    </row>
    <row r="257" spans="48:51">
      <c r="AV257" s="50"/>
      <c r="AW257" s="50"/>
      <c r="AX257" s="50"/>
      <c r="AY257" s="50"/>
    </row>
    <row r="258" spans="48:51">
      <c r="AV258" s="50"/>
      <c r="AW258" s="50"/>
      <c r="AX258" s="50"/>
      <c r="AY258" s="50"/>
    </row>
    <row r="259" spans="48:51">
      <c r="AV259" s="50"/>
      <c r="AW259" s="50"/>
      <c r="AX259" s="50"/>
      <c r="AY259" s="50"/>
    </row>
    <row r="260" spans="48:51">
      <c r="AV260" s="50"/>
      <c r="AW260" s="50"/>
      <c r="AX260" s="50"/>
      <c r="AY260" s="50"/>
    </row>
    <row r="261" spans="48:51">
      <c r="AV261" s="50"/>
      <c r="AW261" s="50"/>
      <c r="AX261" s="50"/>
      <c r="AY261" s="50"/>
    </row>
    <row r="262" spans="48:51">
      <c r="AV262" s="50"/>
      <c r="AW262" s="50"/>
      <c r="AX262" s="50"/>
      <c r="AY262" s="50"/>
    </row>
    <row r="263" spans="48:51">
      <c r="AV263" s="50"/>
      <c r="AW263" s="50"/>
      <c r="AX263" s="50"/>
      <c r="AY263" s="50"/>
    </row>
    <row r="264" spans="48:51">
      <c r="AV264" s="50"/>
      <c r="AW264" s="50"/>
      <c r="AX264" s="50"/>
      <c r="AY264" s="50"/>
    </row>
    <row r="265" spans="48:51">
      <c r="AV265" s="50"/>
      <c r="AW265" s="50"/>
      <c r="AX265" s="50"/>
      <c r="AY265" s="50"/>
    </row>
    <row r="266" spans="48:51">
      <c r="AV266" s="50"/>
      <c r="AW266" s="50"/>
      <c r="AX266" s="50"/>
      <c r="AY266" s="50"/>
    </row>
    <row r="267" spans="48:51">
      <c r="AV267" s="50"/>
      <c r="AW267" s="50"/>
      <c r="AX267" s="50"/>
      <c r="AY267" s="50"/>
    </row>
    <row r="268" spans="48:51">
      <c r="AV268" s="50"/>
      <c r="AW268" s="50"/>
      <c r="AX268" s="50"/>
      <c r="AY268" s="50"/>
    </row>
    <row r="269" spans="48:51">
      <c r="AV269" s="50"/>
      <c r="AW269" s="50"/>
      <c r="AX269" s="50"/>
      <c r="AY269" s="50"/>
    </row>
    <row r="270" spans="48:51">
      <c r="AV270" s="50"/>
      <c r="AW270" s="50"/>
      <c r="AX270" s="50"/>
      <c r="AY270" s="50"/>
    </row>
    <row r="271" spans="48:51">
      <c r="AV271" s="50"/>
      <c r="AW271" s="50"/>
      <c r="AX271" s="50"/>
      <c r="AY271" s="50"/>
    </row>
    <row r="272" spans="48:51">
      <c r="AV272" s="50"/>
      <c r="AW272" s="50"/>
      <c r="AX272" s="50"/>
      <c r="AY272" s="50"/>
    </row>
    <row r="273" spans="48:51">
      <c r="AV273" s="50"/>
      <c r="AW273" s="50"/>
      <c r="AX273" s="50"/>
      <c r="AY273" s="50"/>
    </row>
    <row r="274" spans="48:51">
      <c r="AV274" s="50"/>
      <c r="AW274" s="50"/>
      <c r="AX274" s="50"/>
      <c r="AY274" s="50"/>
    </row>
    <row r="275" spans="48:51">
      <c r="AV275" s="50"/>
      <c r="AW275" s="50"/>
      <c r="AX275" s="50"/>
      <c r="AY275" s="50"/>
    </row>
    <row r="276" spans="48:51">
      <c r="AV276" s="50"/>
      <c r="AW276" s="50"/>
      <c r="AX276" s="50"/>
      <c r="AY276" s="50"/>
    </row>
    <row r="277" spans="48:51">
      <c r="AV277" s="50"/>
      <c r="AW277" s="50"/>
      <c r="AX277" s="50"/>
      <c r="AY277" s="50"/>
    </row>
    <row r="278" spans="48:51">
      <c r="AV278" s="50"/>
      <c r="AW278" s="50"/>
      <c r="AX278" s="50"/>
      <c r="AY278" s="50"/>
    </row>
    <row r="279" spans="48:51">
      <c r="AV279" s="50"/>
      <c r="AW279" s="50"/>
      <c r="AX279" s="50"/>
      <c r="AY279" s="50"/>
    </row>
  </sheetData>
  <sortState xmlns:xlrd2="http://schemas.microsoft.com/office/spreadsheetml/2017/richdata2" ref="A1:ER208">
    <sortCondition ref="W1:W208"/>
  </sortState>
  <mergeCells count="8">
    <mergeCell ref="BJ216:BL216"/>
    <mergeCell ref="BM216:BO216"/>
    <mergeCell ref="BP216:BR216"/>
    <mergeCell ref="BS216:BU216"/>
    <mergeCell ref="AV216:AX216"/>
    <mergeCell ref="AY216:BA216"/>
    <mergeCell ref="BB216:BD216"/>
    <mergeCell ref="BE216:BG216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A5B9C-8D54-49FA-AC6F-9B8D5EFC5667}">
  <dimension ref="A1:ER279"/>
  <sheetViews>
    <sheetView topLeftCell="AO139" workbookViewId="0">
      <selection activeCell="AO150" sqref="A150:XFD208"/>
    </sheetView>
  </sheetViews>
  <sheetFormatPr baseColWidth="10" defaultColWidth="9" defaultRowHeight="12"/>
  <cols>
    <col min="1" max="1" width="6.5" style="50" bestFit="1" customWidth="1"/>
    <col min="2" max="2" width="3" style="50" bestFit="1" customWidth="1"/>
    <col min="3" max="4" width="3.1640625" style="50" bestFit="1" customWidth="1"/>
    <col min="5" max="5" width="8.5" style="50" customWidth="1"/>
    <col min="6" max="6" width="4.6640625" style="50" bestFit="1" customWidth="1"/>
    <col min="7" max="7" width="11.1640625" style="50" bestFit="1" customWidth="1"/>
    <col min="8" max="8" width="5.6640625" style="50" bestFit="1" customWidth="1"/>
    <col min="9" max="9" width="5.33203125" style="50" bestFit="1" customWidth="1"/>
    <col min="10" max="11" width="5.83203125" style="50" bestFit="1" customWidth="1"/>
    <col min="12" max="12" width="15.33203125" style="50" bestFit="1" customWidth="1"/>
    <col min="13" max="13" width="9" style="50"/>
    <col min="14" max="14" width="6.1640625" style="50" bestFit="1" customWidth="1"/>
    <col min="15" max="15" width="4.6640625" style="50" bestFit="1" customWidth="1"/>
    <col min="16" max="18" width="9.1640625" style="50" customWidth="1"/>
    <col min="19" max="19" width="6.1640625" style="50" bestFit="1" customWidth="1"/>
    <col min="20" max="20" width="9.6640625" style="50" bestFit="1" customWidth="1"/>
    <col min="21" max="22" width="3.1640625" style="50" bestFit="1" customWidth="1"/>
    <col min="23" max="23" width="6.1640625" style="50" bestFit="1" customWidth="1"/>
    <col min="24" max="24" width="10.1640625" style="50" bestFit="1" customWidth="1"/>
    <col min="25" max="25" width="4.1640625" style="50" bestFit="1" customWidth="1"/>
    <col min="26" max="26" width="6.5" style="50" bestFit="1" customWidth="1"/>
    <col min="27" max="27" width="8.33203125" style="50" bestFit="1" customWidth="1"/>
    <col min="28" max="28" width="9.1640625" style="50" bestFit="1" customWidth="1"/>
    <col min="29" max="29" width="9.5" style="50" bestFit="1" customWidth="1"/>
    <col min="30" max="30" width="9.33203125" style="50" bestFit="1" customWidth="1"/>
    <col min="31" max="31" width="6" style="50" bestFit="1" customWidth="1"/>
    <col min="32" max="32" width="6.33203125" style="50" bestFit="1" customWidth="1"/>
    <col min="33" max="33" width="5.1640625" style="50" bestFit="1" customWidth="1"/>
    <col min="34" max="34" width="4" style="50" bestFit="1" customWidth="1"/>
    <col min="35" max="35" width="4.33203125" style="50" bestFit="1" customWidth="1"/>
    <col min="36" max="36" width="9.83203125" style="50" bestFit="1" customWidth="1"/>
    <col min="37" max="37" width="7.33203125" style="50" bestFit="1" customWidth="1"/>
    <col min="38" max="38" width="9.83203125" style="50" bestFit="1" customWidth="1"/>
    <col min="39" max="40" width="9.6640625" style="50" bestFit="1" customWidth="1"/>
    <col min="41" max="41" width="10.33203125" style="50" bestFit="1" customWidth="1"/>
    <col min="42" max="42" width="7" style="50" bestFit="1" customWidth="1"/>
    <col min="43" max="44" width="9.6640625" style="50" bestFit="1" customWidth="1"/>
    <col min="45" max="45" width="4.6640625" style="50" bestFit="1" customWidth="1"/>
    <col min="46" max="46" width="7.6640625" style="50" bestFit="1" customWidth="1"/>
    <col min="47" max="47" width="12.1640625" style="50" bestFit="1" customWidth="1"/>
    <col min="48" max="48" width="5" style="129" bestFit="1" customWidth="1"/>
    <col min="49" max="49" width="9.6640625" style="50" bestFit="1" customWidth="1"/>
    <col min="50" max="51" width="3.1640625" style="50" bestFit="1" customWidth="1"/>
    <col min="52" max="52" width="6.1640625" style="50" bestFit="1" customWidth="1"/>
    <col min="53" max="53" width="3" style="50" bestFit="1" customWidth="1"/>
    <col min="54" max="55" width="3.1640625" style="50" bestFit="1" customWidth="1"/>
    <col min="56" max="56" width="5.1640625" style="129" bestFit="1" customWidth="1"/>
    <col min="57" max="58" width="5" style="129" bestFit="1" customWidth="1"/>
    <col min="59" max="59" width="5.1640625" style="129" bestFit="1" customWidth="1"/>
    <col min="60" max="61" width="5" style="129" bestFit="1" customWidth="1"/>
    <col min="62" max="62" width="5.1640625" style="129" bestFit="1" customWidth="1"/>
    <col min="63" max="63" width="5" style="129" bestFit="1" customWidth="1"/>
    <col min="64" max="66" width="5.1640625" style="129" bestFit="1" customWidth="1"/>
    <col min="67" max="67" width="5" style="129" bestFit="1" customWidth="1"/>
    <col min="68" max="69" width="5" style="50" bestFit="1" customWidth="1"/>
    <col min="70" max="72" width="5.83203125" style="50" bestFit="1" customWidth="1"/>
    <col min="73" max="75" width="5" style="50" bestFit="1" customWidth="1"/>
    <col min="76" max="86" width="5.1640625" style="50" bestFit="1" customWidth="1"/>
    <col min="87" max="87" width="5.33203125" style="50" bestFit="1" customWidth="1"/>
    <col min="88" max="126" width="5.83203125" style="50" bestFit="1" customWidth="1"/>
    <col min="127" max="130" width="3.5" style="50" bestFit="1" customWidth="1"/>
    <col min="131" max="131" width="4" style="50" bestFit="1" customWidth="1"/>
    <col min="132" max="144" width="3.83203125" style="50" bestFit="1" customWidth="1"/>
    <col min="145" max="145" width="12.6640625" style="50" bestFit="1" customWidth="1"/>
    <col min="146" max="146" width="11" style="50" bestFit="1" customWidth="1"/>
    <col min="147" max="147" width="13.6640625" style="50" bestFit="1" customWidth="1"/>
    <col min="148" max="16384" width="9" style="50"/>
  </cols>
  <sheetData>
    <row r="1" spans="1:148" ht="14">
      <c r="A1" s="2" t="s">
        <v>1595</v>
      </c>
      <c r="B1" s="2" t="s">
        <v>1666</v>
      </c>
      <c r="C1" s="2">
        <v>17</v>
      </c>
      <c r="D1" s="2">
        <v>1</v>
      </c>
      <c r="E1" s="2">
        <v>44548711</v>
      </c>
      <c r="F1" s="2" t="s">
        <v>91</v>
      </c>
      <c r="G1" s="1" t="s">
        <v>1598</v>
      </c>
      <c r="H1" s="14"/>
      <c r="I1" s="1"/>
      <c r="J1" s="2">
        <v>156.9</v>
      </c>
      <c r="K1" s="2">
        <v>51.8</v>
      </c>
      <c r="L1" s="2" t="s">
        <v>167</v>
      </c>
      <c r="M1" s="2"/>
      <c r="N1" s="2" t="s">
        <v>238</v>
      </c>
      <c r="O1" s="2" t="s">
        <v>279</v>
      </c>
      <c r="P1" s="30"/>
      <c r="Q1" s="30"/>
      <c r="R1" s="30"/>
      <c r="S1" s="30"/>
      <c r="T1" s="3" t="s">
        <v>6</v>
      </c>
      <c r="U1" s="3">
        <v>4</v>
      </c>
      <c r="V1" s="2">
        <v>2</v>
      </c>
      <c r="W1" s="2">
        <v>1</v>
      </c>
      <c r="X1" s="2" t="s">
        <v>280</v>
      </c>
      <c r="Y1" s="33"/>
      <c r="Z1" s="3" t="s">
        <v>232</v>
      </c>
      <c r="AA1" s="3">
        <v>35</v>
      </c>
      <c r="AB1" s="2">
        <v>25</v>
      </c>
      <c r="AC1" s="2">
        <v>21</v>
      </c>
      <c r="AD1" s="2"/>
      <c r="AE1" s="33" t="s">
        <v>209</v>
      </c>
      <c r="AF1" s="12" t="s">
        <v>217</v>
      </c>
      <c r="AG1" s="12">
        <v>48</v>
      </c>
      <c r="AH1" s="13">
        <v>32</v>
      </c>
      <c r="AI1" s="13">
        <v>19</v>
      </c>
      <c r="AJ1" s="13"/>
      <c r="AK1" s="34" t="s">
        <v>180</v>
      </c>
      <c r="AL1" s="2" t="s">
        <v>247</v>
      </c>
      <c r="AM1" s="2" t="s">
        <v>760</v>
      </c>
      <c r="AN1" s="2" t="s">
        <v>712</v>
      </c>
      <c r="AO1" s="2" t="s">
        <v>1597</v>
      </c>
      <c r="AP1" s="2" t="s">
        <v>87</v>
      </c>
      <c r="AQ1" s="1"/>
      <c r="AR1" s="2" t="s">
        <v>89</v>
      </c>
      <c r="AS1" s="1"/>
      <c r="AT1" s="2" t="s">
        <v>93</v>
      </c>
      <c r="AU1" s="14" t="s">
        <v>835</v>
      </c>
      <c r="AV1" s="14">
        <v>1</v>
      </c>
      <c r="AW1" s="3" t="s">
        <v>6</v>
      </c>
      <c r="AX1" s="3">
        <v>4</v>
      </c>
      <c r="AY1" s="2">
        <v>2</v>
      </c>
      <c r="AZ1" s="2">
        <v>1</v>
      </c>
      <c r="BA1" s="2" t="s">
        <v>1666</v>
      </c>
      <c r="BB1" s="2">
        <v>17</v>
      </c>
      <c r="BC1" s="2">
        <v>1</v>
      </c>
      <c r="BD1" s="104">
        <v>4.18</v>
      </c>
      <c r="BE1" s="105">
        <v>2.78</v>
      </c>
      <c r="BF1" s="109">
        <v>2.06</v>
      </c>
      <c r="BG1" s="105">
        <v>1.81</v>
      </c>
      <c r="BH1" s="106">
        <v>1.27</v>
      </c>
      <c r="BI1" s="108">
        <v>0.39</v>
      </c>
      <c r="BJ1" s="106">
        <v>0.37</v>
      </c>
      <c r="BK1" s="108">
        <v>1.02</v>
      </c>
      <c r="BL1" s="107">
        <v>1.74</v>
      </c>
      <c r="BM1" s="106">
        <v>2.02</v>
      </c>
      <c r="BN1" s="106">
        <v>4.01</v>
      </c>
      <c r="BO1" s="106">
        <v>6.37</v>
      </c>
      <c r="BP1" s="106">
        <v>4.66</v>
      </c>
      <c r="BQ1" s="8">
        <v>3.78</v>
      </c>
      <c r="BR1" s="7">
        <v>4.3099999999999996</v>
      </c>
      <c r="BS1" s="7">
        <v>6.63</v>
      </c>
      <c r="BT1" s="4">
        <v>11.3</v>
      </c>
      <c r="BU1" s="4">
        <v>15.23</v>
      </c>
      <c r="BV1" s="4">
        <v>3.44</v>
      </c>
      <c r="BW1" s="26">
        <v>2.86</v>
      </c>
      <c r="BX1" s="25">
        <v>2.12</v>
      </c>
      <c r="BY1" s="25">
        <v>1.76</v>
      </c>
      <c r="BZ1" s="53">
        <v>1.61</v>
      </c>
      <c r="CA1" s="54">
        <v>1.74</v>
      </c>
      <c r="CB1" s="53">
        <v>1.87</v>
      </c>
      <c r="CC1" s="54">
        <v>1.76</v>
      </c>
      <c r="CD1" s="55">
        <v>1.42</v>
      </c>
      <c r="CE1" s="53">
        <v>2.88</v>
      </c>
      <c r="CF1" s="53">
        <v>4.3099999999999996</v>
      </c>
      <c r="CG1" s="53">
        <v>6.12</v>
      </c>
      <c r="CH1" s="7">
        <v>4.84</v>
      </c>
      <c r="CI1" s="8">
        <v>4.8899999999999997</v>
      </c>
      <c r="CJ1" s="7">
        <v>5.17</v>
      </c>
      <c r="CK1" s="7">
        <v>7.03</v>
      </c>
      <c r="CL1" s="4">
        <v>11.38</v>
      </c>
      <c r="CM1" s="4">
        <v>13.62</v>
      </c>
      <c r="CN1" s="16">
        <v>26.06</v>
      </c>
      <c r="CO1" s="38">
        <v>30.3</v>
      </c>
      <c r="CP1" s="20">
        <v>32.85</v>
      </c>
      <c r="CQ1" s="38">
        <v>34.89</v>
      </c>
      <c r="CR1" s="17">
        <v>37.119999999999997</v>
      </c>
      <c r="CS1" s="19">
        <v>38.11</v>
      </c>
      <c r="CT1" s="17">
        <v>39.380000000000003</v>
      </c>
      <c r="CU1" s="19">
        <v>38.049999999999997</v>
      </c>
      <c r="CV1" s="18">
        <v>38.83</v>
      </c>
      <c r="CW1" s="17">
        <v>38.93</v>
      </c>
      <c r="CX1" s="17">
        <v>39.56</v>
      </c>
      <c r="CY1" s="17">
        <v>40.520000000000003</v>
      </c>
      <c r="CZ1" s="17">
        <v>43.68</v>
      </c>
      <c r="DA1" s="19">
        <v>46.6</v>
      </c>
      <c r="DB1" s="17">
        <v>48.19</v>
      </c>
      <c r="DC1" s="17">
        <v>46.84</v>
      </c>
      <c r="DD1" s="16">
        <v>43.11</v>
      </c>
      <c r="DE1" s="16">
        <v>42.09</v>
      </c>
      <c r="DF1" s="16">
        <v>26.86</v>
      </c>
      <c r="DG1" s="38">
        <v>30.61</v>
      </c>
      <c r="DH1" s="20">
        <v>32.97</v>
      </c>
      <c r="DI1" s="20">
        <v>35.04</v>
      </c>
      <c r="DJ1" s="17">
        <v>36.79</v>
      </c>
      <c r="DK1" s="19">
        <v>38.92</v>
      </c>
      <c r="DL1" s="17">
        <v>38.93</v>
      </c>
      <c r="DM1" s="19">
        <v>38.26</v>
      </c>
      <c r="DN1" s="18">
        <v>39.03</v>
      </c>
      <c r="DO1" s="17">
        <v>39.18</v>
      </c>
      <c r="DP1" s="17">
        <v>39.130000000000003</v>
      </c>
      <c r="DQ1" s="17">
        <v>40.700000000000003</v>
      </c>
      <c r="DR1" s="17">
        <v>43.01</v>
      </c>
      <c r="DS1" s="19">
        <v>47.02</v>
      </c>
      <c r="DT1" s="17">
        <v>48.06</v>
      </c>
      <c r="DU1" s="17">
        <v>46.34</v>
      </c>
      <c r="DV1" s="16">
        <v>43.11</v>
      </c>
      <c r="DW1" s="16">
        <v>41.17</v>
      </c>
      <c r="DX1" s="16">
        <v>0</v>
      </c>
      <c r="DY1" s="20">
        <v>1</v>
      </c>
      <c r="DZ1" s="20">
        <v>0</v>
      </c>
      <c r="EA1" s="20">
        <v>0</v>
      </c>
      <c r="EB1" s="17">
        <v>-1</v>
      </c>
      <c r="EC1" s="17">
        <v>-3</v>
      </c>
      <c r="ED1" s="17">
        <v>-5</v>
      </c>
      <c r="EE1" s="17">
        <v>-6</v>
      </c>
      <c r="EF1" s="17">
        <v>-6</v>
      </c>
      <c r="EG1" s="17">
        <v>-5</v>
      </c>
      <c r="EH1" s="17">
        <v>0</v>
      </c>
      <c r="EI1" s="17">
        <v>6</v>
      </c>
      <c r="EJ1" s="17">
        <v>12</v>
      </c>
      <c r="EK1" s="17">
        <v>14</v>
      </c>
      <c r="EL1" s="17">
        <v>11</v>
      </c>
      <c r="EM1" s="17">
        <v>8</v>
      </c>
      <c r="EN1" s="20">
        <v>3</v>
      </c>
      <c r="EO1" s="20">
        <v>2</v>
      </c>
    </row>
    <row r="2" spans="1:148" ht="14">
      <c r="A2" s="2" t="s">
        <v>1385</v>
      </c>
      <c r="B2" s="2" t="s">
        <v>1666</v>
      </c>
      <c r="C2" s="2">
        <v>13</v>
      </c>
      <c r="D2" s="2">
        <v>4</v>
      </c>
      <c r="E2" s="2">
        <v>30362482</v>
      </c>
      <c r="F2" s="2" t="s">
        <v>91</v>
      </c>
      <c r="G2" s="1" t="s">
        <v>560</v>
      </c>
      <c r="H2" s="15" t="s">
        <v>95</v>
      </c>
      <c r="I2" s="1">
        <v>0</v>
      </c>
      <c r="J2" s="2">
        <v>153.4</v>
      </c>
      <c r="K2" s="2">
        <v>46.4</v>
      </c>
      <c r="L2" s="2" t="s">
        <v>167</v>
      </c>
      <c r="M2" s="2"/>
      <c r="N2" s="2" t="s">
        <v>238</v>
      </c>
      <c r="O2" s="2" t="s">
        <v>279</v>
      </c>
      <c r="P2" s="30" t="s">
        <v>168</v>
      </c>
      <c r="Q2" s="30"/>
      <c r="R2" s="30"/>
      <c r="S2" s="30"/>
      <c r="T2" s="3" t="s">
        <v>557</v>
      </c>
      <c r="U2" s="3">
        <v>8</v>
      </c>
      <c r="V2" s="2">
        <v>3</v>
      </c>
      <c r="W2" s="2">
        <v>1</v>
      </c>
      <c r="X2" s="2" t="s">
        <v>1386</v>
      </c>
      <c r="Y2" s="33"/>
      <c r="Z2" s="3" t="s">
        <v>558</v>
      </c>
      <c r="AA2" s="3">
        <v>31</v>
      </c>
      <c r="AB2" s="2">
        <v>30</v>
      </c>
      <c r="AC2" s="2">
        <v>23</v>
      </c>
      <c r="AD2" s="2"/>
      <c r="AE2" s="33" t="s">
        <v>242</v>
      </c>
      <c r="AF2" s="12" t="s">
        <v>217</v>
      </c>
      <c r="AG2" s="12">
        <v>61</v>
      </c>
      <c r="AH2" s="13">
        <v>41</v>
      </c>
      <c r="AI2" s="13">
        <v>35</v>
      </c>
      <c r="AJ2" s="13"/>
      <c r="AK2" s="34" t="s">
        <v>180</v>
      </c>
      <c r="AL2" s="2" t="s">
        <v>177</v>
      </c>
      <c r="AM2" s="2" t="s">
        <v>248</v>
      </c>
      <c r="AN2" s="2" t="s">
        <v>559</v>
      </c>
      <c r="AO2" s="2" t="s">
        <v>444</v>
      </c>
      <c r="AP2" s="2" t="s">
        <v>87</v>
      </c>
      <c r="AQ2" s="1" t="s">
        <v>242</v>
      </c>
      <c r="AR2" s="2" t="s">
        <v>89</v>
      </c>
      <c r="AS2" s="1" t="s">
        <v>108</v>
      </c>
      <c r="AT2" s="2" t="s">
        <v>93</v>
      </c>
      <c r="AU2" s="14" t="s">
        <v>561</v>
      </c>
      <c r="AV2" s="14">
        <v>1</v>
      </c>
      <c r="AW2" s="3" t="s">
        <v>557</v>
      </c>
      <c r="AX2" s="3">
        <v>8</v>
      </c>
      <c r="AY2" s="2">
        <v>3</v>
      </c>
      <c r="AZ2" s="2">
        <v>1</v>
      </c>
      <c r="BA2" s="2" t="s">
        <v>1666</v>
      </c>
      <c r="BB2" s="2">
        <v>13</v>
      </c>
      <c r="BC2" s="2">
        <v>4</v>
      </c>
      <c r="BD2" s="104">
        <v>4.66</v>
      </c>
      <c r="BE2" s="105">
        <v>3.43</v>
      </c>
      <c r="BF2" s="115">
        <v>2.52</v>
      </c>
      <c r="BG2" s="114">
        <v>2.2200000000000002</v>
      </c>
      <c r="BH2" s="115">
        <v>1.89</v>
      </c>
      <c r="BI2" s="123">
        <v>2.08</v>
      </c>
      <c r="BJ2" s="106">
        <v>2.0099999999999998</v>
      </c>
      <c r="BK2" s="108">
        <v>2.12</v>
      </c>
      <c r="BL2" s="107">
        <v>2.91</v>
      </c>
      <c r="BM2" s="106">
        <v>3.19</v>
      </c>
      <c r="BN2" s="106">
        <v>2.4700000000000002</v>
      </c>
      <c r="BO2" s="106">
        <v>3.03</v>
      </c>
      <c r="BP2" s="106">
        <v>2.04</v>
      </c>
      <c r="BQ2" s="8">
        <v>2.91</v>
      </c>
      <c r="BR2" s="7">
        <v>5.52</v>
      </c>
      <c r="BS2" s="7">
        <v>6.17</v>
      </c>
      <c r="BT2" s="4">
        <v>7.13</v>
      </c>
      <c r="BU2" s="4">
        <v>11.33</v>
      </c>
      <c r="BV2" s="4">
        <v>4.92</v>
      </c>
      <c r="BW2" s="37">
        <v>3.62</v>
      </c>
      <c r="BX2" s="5">
        <v>2.63</v>
      </c>
      <c r="BY2" s="5">
        <v>1.89</v>
      </c>
      <c r="BZ2" s="5">
        <v>1.61</v>
      </c>
      <c r="CA2" s="41">
        <v>2.78</v>
      </c>
      <c r="CB2" s="7">
        <v>2.87</v>
      </c>
      <c r="CC2" s="8">
        <v>2.56</v>
      </c>
      <c r="CD2" s="6">
        <v>2.75</v>
      </c>
      <c r="CE2" s="7">
        <v>2.39</v>
      </c>
      <c r="CF2" s="7">
        <v>2.86</v>
      </c>
      <c r="CG2" s="7">
        <v>4.88</v>
      </c>
      <c r="CH2" s="7">
        <v>2.4</v>
      </c>
      <c r="CI2" s="8">
        <v>2.94</v>
      </c>
      <c r="CJ2" s="7">
        <v>3.8</v>
      </c>
      <c r="CK2" s="7">
        <v>7.07</v>
      </c>
      <c r="CL2" s="4">
        <v>11.24</v>
      </c>
      <c r="CM2" s="4">
        <v>15.85</v>
      </c>
      <c r="CN2" s="16">
        <v>23.94</v>
      </c>
      <c r="CO2" s="38">
        <v>28.53</v>
      </c>
      <c r="CP2" s="23">
        <v>30.99</v>
      </c>
      <c r="CQ2" s="40">
        <v>31.17</v>
      </c>
      <c r="CR2" s="23">
        <v>31.8</v>
      </c>
      <c r="CS2" s="42">
        <v>33.39</v>
      </c>
      <c r="CT2" s="17">
        <v>34.770000000000003</v>
      </c>
      <c r="CU2" s="19">
        <v>35.86</v>
      </c>
      <c r="CV2" s="18">
        <v>37.1</v>
      </c>
      <c r="CW2" s="17">
        <v>39.130000000000003</v>
      </c>
      <c r="CX2" s="17">
        <v>39.6</v>
      </c>
      <c r="CY2" s="17">
        <v>37.61</v>
      </c>
      <c r="CZ2" s="17">
        <v>44.08</v>
      </c>
      <c r="DA2" s="19">
        <v>47.43</v>
      </c>
      <c r="DB2" s="17">
        <v>43.2</v>
      </c>
      <c r="DC2" s="17">
        <v>43.89</v>
      </c>
      <c r="DD2" s="16">
        <v>41.08</v>
      </c>
      <c r="DE2" s="16">
        <v>38.76</v>
      </c>
      <c r="DF2" s="16">
        <v>24.03</v>
      </c>
      <c r="DG2" s="38">
        <v>28.61</v>
      </c>
      <c r="DH2" s="23">
        <v>30.19</v>
      </c>
      <c r="DI2" s="23">
        <v>30.88</v>
      </c>
      <c r="DJ2" s="23">
        <v>31.83</v>
      </c>
      <c r="DK2" s="42">
        <v>33.770000000000003</v>
      </c>
      <c r="DL2" s="17">
        <v>34.950000000000003</v>
      </c>
      <c r="DM2" s="19">
        <v>35.32</v>
      </c>
      <c r="DN2" s="18">
        <v>36.869999999999997</v>
      </c>
      <c r="DO2" s="17">
        <v>38.53</v>
      </c>
      <c r="DP2" s="17">
        <v>40.96</v>
      </c>
      <c r="DQ2" s="17">
        <v>37.83</v>
      </c>
      <c r="DR2" s="17">
        <v>44.62</v>
      </c>
      <c r="DS2" s="19">
        <v>46.66</v>
      </c>
      <c r="DT2" s="17">
        <v>42.81</v>
      </c>
      <c r="DU2" s="17">
        <v>43.74</v>
      </c>
      <c r="DV2" s="16">
        <v>40.130000000000003</v>
      </c>
      <c r="DW2" s="16">
        <v>38.39</v>
      </c>
      <c r="DX2" s="16">
        <v>2</v>
      </c>
      <c r="DY2" s="20">
        <v>2</v>
      </c>
      <c r="DZ2" s="23">
        <v>0</v>
      </c>
      <c r="EA2" s="23">
        <v>0</v>
      </c>
      <c r="EB2" s="23">
        <v>0</v>
      </c>
      <c r="EC2" s="23">
        <v>-4</v>
      </c>
      <c r="ED2" s="17">
        <v>-4</v>
      </c>
      <c r="EE2" s="17">
        <v>-4</v>
      </c>
      <c r="EF2" s="17">
        <v>-4</v>
      </c>
      <c r="EG2" s="17">
        <v>-8</v>
      </c>
      <c r="EH2" s="17">
        <v>-12</v>
      </c>
      <c r="EI2" s="17">
        <v>-21</v>
      </c>
      <c r="EJ2" s="17">
        <v>-29</v>
      </c>
      <c r="EK2" s="17">
        <v>-27</v>
      </c>
      <c r="EL2" s="17">
        <v>-21</v>
      </c>
      <c r="EM2" s="17">
        <v>-12</v>
      </c>
      <c r="EN2" s="20">
        <v>-7</v>
      </c>
      <c r="EO2" s="20">
        <v>-7</v>
      </c>
      <c r="EP2" s="1"/>
      <c r="EQ2" s="1"/>
      <c r="ER2" s="1"/>
    </row>
    <row r="3" spans="1:148" ht="14">
      <c r="A3" s="2" t="s">
        <v>1555</v>
      </c>
      <c r="B3" s="2" t="s">
        <v>1666</v>
      </c>
      <c r="C3" s="2">
        <v>18</v>
      </c>
      <c r="D3" s="2">
        <v>9</v>
      </c>
      <c r="E3" s="2">
        <v>50200449</v>
      </c>
      <c r="F3" s="2" t="s">
        <v>91</v>
      </c>
      <c r="G3" s="1" t="s">
        <v>1559</v>
      </c>
      <c r="H3" s="14"/>
      <c r="I3" s="1"/>
      <c r="J3" s="2">
        <v>158.30000000000001</v>
      </c>
      <c r="K3" s="2">
        <v>44.9</v>
      </c>
      <c r="L3" s="2" t="s">
        <v>167</v>
      </c>
      <c r="M3" s="2"/>
      <c r="N3" s="2"/>
      <c r="O3" s="2" t="s">
        <v>279</v>
      </c>
      <c r="P3" s="30" t="s">
        <v>168</v>
      </c>
      <c r="Q3" s="30"/>
      <c r="R3" s="30"/>
      <c r="S3" s="30"/>
      <c r="T3" s="3" t="s">
        <v>6</v>
      </c>
      <c r="U3" s="3">
        <v>6</v>
      </c>
      <c r="V3" s="2">
        <v>5</v>
      </c>
      <c r="W3" s="2">
        <v>2</v>
      </c>
      <c r="X3" s="2" t="s">
        <v>909</v>
      </c>
      <c r="Y3" s="33"/>
      <c r="Z3" s="3" t="s">
        <v>137</v>
      </c>
      <c r="AA3" s="3">
        <v>27</v>
      </c>
      <c r="AB3" s="2">
        <v>21</v>
      </c>
      <c r="AC3" s="2">
        <v>21</v>
      </c>
      <c r="AD3" s="2"/>
      <c r="AE3" s="33" t="s">
        <v>443</v>
      </c>
      <c r="AF3" s="12" t="s">
        <v>116</v>
      </c>
      <c r="AG3" s="12">
        <v>47</v>
      </c>
      <c r="AH3" s="13">
        <v>38</v>
      </c>
      <c r="AI3" s="13">
        <v>25</v>
      </c>
      <c r="AJ3" s="13"/>
      <c r="AK3" s="34" t="s">
        <v>180</v>
      </c>
      <c r="AL3" s="2" t="s">
        <v>256</v>
      </c>
      <c r="AM3" s="2" t="s">
        <v>774</v>
      </c>
      <c r="AN3" s="2" t="s">
        <v>667</v>
      </c>
      <c r="AO3" s="2" t="s">
        <v>1017</v>
      </c>
      <c r="AP3" s="2" t="s">
        <v>87</v>
      </c>
      <c r="AQ3" s="1"/>
      <c r="AR3" s="2" t="s">
        <v>89</v>
      </c>
      <c r="AS3" s="1"/>
      <c r="AT3" s="2" t="s">
        <v>93</v>
      </c>
      <c r="AU3" s="14" t="s">
        <v>1560</v>
      </c>
      <c r="AV3" s="14">
        <v>1</v>
      </c>
      <c r="AW3" s="3" t="s">
        <v>6</v>
      </c>
      <c r="AX3" s="3">
        <v>6</v>
      </c>
      <c r="AY3" s="2">
        <v>5</v>
      </c>
      <c r="AZ3" s="2">
        <v>2</v>
      </c>
      <c r="BA3" s="2" t="s">
        <v>1666</v>
      </c>
      <c r="BB3" s="2">
        <v>18</v>
      </c>
      <c r="BC3" s="2">
        <v>9</v>
      </c>
      <c r="BD3" s="104">
        <v>3.58</v>
      </c>
      <c r="BE3" s="105">
        <v>2.94</v>
      </c>
      <c r="BF3" s="109">
        <v>3.22</v>
      </c>
      <c r="BG3" s="105">
        <v>2.39</v>
      </c>
      <c r="BH3" s="109">
        <v>3.11</v>
      </c>
      <c r="BI3" s="104">
        <v>2.62</v>
      </c>
      <c r="BJ3" s="106">
        <v>2.87</v>
      </c>
      <c r="BK3" s="108">
        <v>2.37</v>
      </c>
      <c r="BL3" s="107">
        <v>1.51</v>
      </c>
      <c r="BM3" s="106">
        <v>1.66</v>
      </c>
      <c r="BN3" s="106">
        <v>2.2400000000000002</v>
      </c>
      <c r="BO3" s="106">
        <v>6.33</v>
      </c>
      <c r="BP3" s="106">
        <v>2.95</v>
      </c>
      <c r="BQ3" s="8">
        <v>2.95</v>
      </c>
      <c r="BR3" s="7">
        <v>4.29</v>
      </c>
      <c r="BS3" s="9">
        <v>4.9800000000000004</v>
      </c>
      <c r="BT3" s="4">
        <v>7.52</v>
      </c>
      <c r="BU3" s="4">
        <v>13.18</v>
      </c>
      <c r="BV3" s="4">
        <v>3.78</v>
      </c>
      <c r="BW3" s="26">
        <v>2.5499999999999998</v>
      </c>
      <c r="BX3" s="25">
        <v>2.2200000000000002</v>
      </c>
      <c r="BY3" s="25">
        <v>1.78</v>
      </c>
      <c r="BZ3" s="25">
        <v>1.27</v>
      </c>
      <c r="CA3" s="12">
        <v>2.44</v>
      </c>
      <c r="CB3" s="53">
        <v>2.76</v>
      </c>
      <c r="CC3" s="54">
        <v>3.27</v>
      </c>
      <c r="CD3" s="55">
        <v>2.44</v>
      </c>
      <c r="CE3" s="53">
        <v>3.44</v>
      </c>
      <c r="CF3" s="53">
        <v>3.53</v>
      </c>
      <c r="CG3" s="53">
        <v>4.82</v>
      </c>
      <c r="CH3" s="7">
        <v>4.4000000000000004</v>
      </c>
      <c r="CI3" s="8">
        <v>3.08</v>
      </c>
      <c r="CJ3" s="7">
        <v>3.63</v>
      </c>
      <c r="CK3" s="9">
        <v>4.79</v>
      </c>
      <c r="CL3" s="4">
        <v>7.18</v>
      </c>
      <c r="CM3" s="4">
        <v>12.4</v>
      </c>
      <c r="CN3" s="16">
        <v>25.54</v>
      </c>
      <c r="CO3" s="38">
        <v>29.54</v>
      </c>
      <c r="CP3" s="20">
        <v>31.3</v>
      </c>
      <c r="CQ3" s="38">
        <v>33.97</v>
      </c>
      <c r="CR3" s="20">
        <v>35.51</v>
      </c>
      <c r="CS3" s="16">
        <v>37.89</v>
      </c>
      <c r="CT3" s="17">
        <v>38.19</v>
      </c>
      <c r="CU3" s="19">
        <v>38.58</v>
      </c>
      <c r="CV3" s="18">
        <v>39.39</v>
      </c>
      <c r="CW3" s="17">
        <v>39.090000000000003</v>
      </c>
      <c r="CX3" s="17">
        <v>39.630000000000003</v>
      </c>
      <c r="CY3" s="17">
        <v>40.47</v>
      </c>
      <c r="CZ3" s="17">
        <v>43.5</v>
      </c>
      <c r="DA3" s="19">
        <v>43.03</v>
      </c>
      <c r="DB3" s="17">
        <v>45.16</v>
      </c>
      <c r="DC3" s="20">
        <v>46.36</v>
      </c>
      <c r="DD3" s="16">
        <v>44.21</v>
      </c>
      <c r="DE3" s="16">
        <v>44.54</v>
      </c>
      <c r="DF3" s="16">
        <v>25.19</v>
      </c>
      <c r="DG3" s="38">
        <v>28.95</v>
      </c>
      <c r="DH3" s="20">
        <v>31.89</v>
      </c>
      <c r="DI3" s="20">
        <v>34.5</v>
      </c>
      <c r="DJ3" s="20">
        <v>36.549999999999997</v>
      </c>
      <c r="DK3" s="16">
        <v>37.479999999999997</v>
      </c>
      <c r="DL3" s="17">
        <v>38.46</v>
      </c>
      <c r="DM3" s="19">
        <v>38.5</v>
      </c>
      <c r="DN3" s="18">
        <v>39.25</v>
      </c>
      <c r="DO3" s="17">
        <v>39.950000000000003</v>
      </c>
      <c r="DP3" s="17">
        <v>40.11</v>
      </c>
      <c r="DQ3" s="17">
        <v>41.66</v>
      </c>
      <c r="DR3" s="17">
        <v>43.83</v>
      </c>
      <c r="DS3" s="19">
        <v>44.09</v>
      </c>
      <c r="DT3" s="17">
        <v>45.26</v>
      </c>
      <c r="DU3" s="20">
        <v>46.73</v>
      </c>
      <c r="DV3" s="16">
        <v>45.96</v>
      </c>
      <c r="DW3" s="16">
        <v>45.37</v>
      </c>
      <c r="DX3" s="16">
        <v>0</v>
      </c>
      <c r="DY3" s="20">
        <v>0</v>
      </c>
      <c r="DZ3" s="20">
        <v>4</v>
      </c>
      <c r="EA3" s="20">
        <v>5</v>
      </c>
      <c r="EB3" s="20">
        <v>6</v>
      </c>
      <c r="EC3" s="20">
        <v>4</v>
      </c>
      <c r="ED3" s="17">
        <v>2</v>
      </c>
      <c r="EE3" s="17">
        <v>0</v>
      </c>
      <c r="EF3" s="17">
        <v>1</v>
      </c>
      <c r="EG3" s="17">
        <v>5</v>
      </c>
      <c r="EH3" s="17">
        <v>14</v>
      </c>
      <c r="EI3" s="17">
        <v>20</v>
      </c>
      <c r="EJ3" s="17">
        <v>25</v>
      </c>
      <c r="EK3" s="17">
        <v>25</v>
      </c>
      <c r="EL3" s="17">
        <v>23</v>
      </c>
      <c r="EM3" s="20">
        <v>15</v>
      </c>
      <c r="EN3" s="20">
        <v>12</v>
      </c>
      <c r="EO3" s="20">
        <v>13</v>
      </c>
    </row>
    <row r="4" spans="1:148" ht="14">
      <c r="A4" s="2" t="s">
        <v>995</v>
      </c>
      <c r="B4" s="2" t="s">
        <v>1666</v>
      </c>
      <c r="C4" s="2">
        <v>21</v>
      </c>
      <c r="D4" s="2">
        <v>0</v>
      </c>
      <c r="E4" s="2">
        <v>44988636</v>
      </c>
      <c r="F4" s="2" t="s">
        <v>91</v>
      </c>
      <c r="G4" s="1" t="s">
        <v>753</v>
      </c>
      <c r="H4" s="14"/>
      <c r="I4" s="1"/>
      <c r="J4" s="2">
        <v>160.1</v>
      </c>
      <c r="K4" s="2">
        <v>40.9</v>
      </c>
      <c r="L4" s="2" t="s">
        <v>167</v>
      </c>
      <c r="M4" s="2"/>
      <c r="N4" s="2" t="s">
        <v>238</v>
      </c>
      <c r="O4" s="2" t="s">
        <v>264</v>
      </c>
      <c r="P4" s="30" t="s">
        <v>168</v>
      </c>
      <c r="Q4" s="30"/>
      <c r="R4" s="30"/>
      <c r="S4" s="30"/>
      <c r="T4" s="3" t="s">
        <v>6</v>
      </c>
      <c r="U4" s="3">
        <v>16</v>
      </c>
      <c r="V4" s="2">
        <v>13</v>
      </c>
      <c r="W4" s="2">
        <v>3</v>
      </c>
      <c r="X4" s="2" t="s">
        <v>935</v>
      </c>
      <c r="Y4" s="33"/>
      <c r="Z4" s="3" t="s">
        <v>137</v>
      </c>
      <c r="AA4" s="3">
        <v>49</v>
      </c>
      <c r="AB4" s="2">
        <v>45</v>
      </c>
      <c r="AC4" s="2">
        <v>27</v>
      </c>
      <c r="AD4" s="2"/>
      <c r="AE4" s="33" t="s">
        <v>443</v>
      </c>
      <c r="AF4" s="12" t="s">
        <v>138</v>
      </c>
      <c r="AG4" s="12">
        <v>58</v>
      </c>
      <c r="AH4" s="13">
        <v>49</v>
      </c>
      <c r="AI4" s="13">
        <v>33</v>
      </c>
      <c r="AJ4" s="13"/>
      <c r="AK4" s="34" t="s">
        <v>152</v>
      </c>
      <c r="AL4" s="2" t="s">
        <v>239</v>
      </c>
      <c r="AM4" s="2" t="s">
        <v>323</v>
      </c>
      <c r="AN4" s="2" t="s">
        <v>281</v>
      </c>
      <c r="AO4" s="2" t="s">
        <v>130</v>
      </c>
      <c r="AP4" s="2" t="s">
        <v>87</v>
      </c>
      <c r="AQ4" s="1"/>
      <c r="AR4" s="2" t="s">
        <v>89</v>
      </c>
      <c r="AS4" s="1"/>
      <c r="AT4" s="2" t="s">
        <v>93</v>
      </c>
      <c r="AU4" s="14" t="s">
        <v>998</v>
      </c>
      <c r="AV4" s="14">
        <v>1</v>
      </c>
      <c r="AW4" s="3" t="s">
        <v>6</v>
      </c>
      <c r="AX4" s="3">
        <v>16</v>
      </c>
      <c r="AY4" s="2">
        <v>13</v>
      </c>
      <c r="AZ4" s="2">
        <v>3</v>
      </c>
      <c r="BA4" s="2" t="s">
        <v>1666</v>
      </c>
      <c r="BB4" s="2">
        <v>21</v>
      </c>
      <c r="BC4" s="2">
        <v>0</v>
      </c>
      <c r="BD4" s="104">
        <v>2.91</v>
      </c>
      <c r="BE4" s="105">
        <v>1.81</v>
      </c>
      <c r="BF4" s="109">
        <v>1.1499999999999999</v>
      </c>
      <c r="BG4" s="107">
        <v>1.49</v>
      </c>
      <c r="BH4" s="106">
        <v>2.2400000000000002</v>
      </c>
      <c r="BI4" s="108">
        <v>1.76</v>
      </c>
      <c r="BJ4" s="106">
        <v>1.37</v>
      </c>
      <c r="BK4" s="108">
        <v>1.34</v>
      </c>
      <c r="BL4" s="107">
        <v>0.28000000000000003</v>
      </c>
      <c r="BM4" s="106">
        <v>2.76</v>
      </c>
      <c r="BN4" s="106">
        <v>3.9</v>
      </c>
      <c r="BO4" s="106">
        <v>4.2</v>
      </c>
      <c r="BP4" s="106">
        <v>1.39</v>
      </c>
      <c r="BQ4" s="8">
        <v>1.27</v>
      </c>
      <c r="BR4" s="7">
        <v>2.98</v>
      </c>
      <c r="BS4" s="9">
        <v>4.68</v>
      </c>
      <c r="BT4" s="4">
        <v>8.07</v>
      </c>
      <c r="BU4" s="97">
        <v>12.92</v>
      </c>
      <c r="BV4" s="4">
        <v>3.11</v>
      </c>
      <c r="BW4" s="26">
        <v>0.98</v>
      </c>
      <c r="BX4" s="25">
        <v>0.39</v>
      </c>
      <c r="BY4" s="53">
        <v>0.25</v>
      </c>
      <c r="BZ4" s="53">
        <v>1.1200000000000001</v>
      </c>
      <c r="CA4" s="54">
        <v>1.62</v>
      </c>
      <c r="CB4" s="53">
        <v>1.72</v>
      </c>
      <c r="CC4" s="54">
        <v>2.66</v>
      </c>
      <c r="CD4" s="55">
        <v>2.36</v>
      </c>
      <c r="CE4" s="53">
        <v>3.36</v>
      </c>
      <c r="CF4" s="53">
        <v>3.68</v>
      </c>
      <c r="CG4" s="53">
        <v>3.18</v>
      </c>
      <c r="CH4" s="7">
        <v>0</v>
      </c>
      <c r="CI4" s="8">
        <v>0</v>
      </c>
      <c r="CJ4" s="7">
        <v>2.2799999999999998</v>
      </c>
      <c r="CK4" s="9">
        <v>4.28</v>
      </c>
      <c r="CL4" s="4">
        <v>8.41</v>
      </c>
      <c r="CM4" s="97">
        <v>12.23</v>
      </c>
      <c r="CN4" s="16">
        <v>26.16</v>
      </c>
      <c r="CO4" s="38">
        <v>29.01</v>
      </c>
      <c r="CP4" s="20">
        <v>32.200000000000003</v>
      </c>
      <c r="CQ4" s="18">
        <v>33.450000000000003</v>
      </c>
      <c r="CR4" s="17">
        <v>34.89</v>
      </c>
      <c r="CS4" s="19">
        <v>35.43</v>
      </c>
      <c r="CT4" s="17">
        <v>36.29</v>
      </c>
      <c r="CU4" s="19">
        <v>37.14</v>
      </c>
      <c r="CV4" s="18">
        <v>38.06</v>
      </c>
      <c r="CW4" s="17">
        <v>38.29</v>
      </c>
      <c r="CX4" s="17">
        <v>38.549999999999997</v>
      </c>
      <c r="CY4" s="17">
        <v>40.61</v>
      </c>
      <c r="CZ4" s="17">
        <v>42.95</v>
      </c>
      <c r="DA4" s="19">
        <v>45.49</v>
      </c>
      <c r="DB4" s="17">
        <v>44.58</v>
      </c>
      <c r="DC4" s="20">
        <v>43.21</v>
      </c>
      <c r="DD4" s="16">
        <v>45.82</v>
      </c>
      <c r="DE4" s="97">
        <v>41.24</v>
      </c>
      <c r="DF4" s="16">
        <v>26.73</v>
      </c>
      <c r="DG4" s="38">
        <v>29.66</v>
      </c>
      <c r="DH4" s="20">
        <v>32.369999999999997</v>
      </c>
      <c r="DI4" s="17">
        <v>33.869999999999997</v>
      </c>
      <c r="DJ4" s="17">
        <v>34.159999999999997</v>
      </c>
      <c r="DK4" s="19">
        <v>35.380000000000003</v>
      </c>
      <c r="DL4" s="17">
        <v>36.700000000000003</v>
      </c>
      <c r="DM4" s="19">
        <v>37.159999999999997</v>
      </c>
      <c r="DN4" s="18">
        <v>38.35</v>
      </c>
      <c r="DO4" s="17">
        <v>38.42</v>
      </c>
      <c r="DP4" s="17">
        <v>39.11</v>
      </c>
      <c r="DQ4" s="17">
        <v>40.96</v>
      </c>
      <c r="DR4" s="17">
        <v>42.36</v>
      </c>
      <c r="DS4" s="19">
        <v>45.09</v>
      </c>
      <c r="DT4" s="17">
        <v>44.15</v>
      </c>
      <c r="DU4" s="20">
        <v>42.55</v>
      </c>
      <c r="DV4" s="16">
        <v>45.27</v>
      </c>
      <c r="DW4" s="97">
        <v>41.79</v>
      </c>
      <c r="DX4" s="16">
        <v>3</v>
      </c>
      <c r="DY4" s="20">
        <v>3</v>
      </c>
      <c r="DZ4" s="20">
        <v>3</v>
      </c>
      <c r="EA4" s="17">
        <v>4</v>
      </c>
      <c r="EB4" s="17">
        <v>0</v>
      </c>
      <c r="EC4" s="17">
        <v>-2</v>
      </c>
      <c r="ED4" s="17">
        <v>-5</v>
      </c>
      <c r="EE4" s="17">
        <v>-9</v>
      </c>
      <c r="EF4" s="17">
        <v>-6</v>
      </c>
      <c r="EG4" s="17">
        <v>-1</v>
      </c>
      <c r="EH4" s="17">
        <v>8</v>
      </c>
      <c r="EI4" s="17">
        <v>16</v>
      </c>
      <c r="EJ4" s="17">
        <v>19</v>
      </c>
      <c r="EK4" s="17">
        <v>17</v>
      </c>
      <c r="EL4" s="17">
        <v>15</v>
      </c>
      <c r="EM4" s="20">
        <v>10</v>
      </c>
      <c r="EN4" s="20">
        <v>6</v>
      </c>
      <c r="EO4" s="97">
        <v>5</v>
      </c>
    </row>
    <row r="5" spans="1:148" ht="14">
      <c r="A5" s="2" t="s">
        <v>1632</v>
      </c>
      <c r="B5" s="2" t="s">
        <v>1666</v>
      </c>
      <c r="C5" s="2">
        <v>14</v>
      </c>
      <c r="D5" s="2">
        <v>8</v>
      </c>
      <c r="E5" s="2">
        <v>43425909</v>
      </c>
      <c r="F5" s="2" t="s">
        <v>91</v>
      </c>
      <c r="G5" s="1" t="s">
        <v>1101</v>
      </c>
      <c r="H5" s="14"/>
      <c r="I5" s="1"/>
      <c r="J5" s="2">
        <v>163.1</v>
      </c>
      <c r="K5" s="2">
        <v>43.7</v>
      </c>
      <c r="L5" s="2" t="s">
        <v>167</v>
      </c>
      <c r="M5" s="2"/>
      <c r="N5" s="2" t="s">
        <v>238</v>
      </c>
      <c r="O5" s="2" t="s">
        <v>389</v>
      </c>
      <c r="P5" s="30"/>
      <c r="Q5" s="30"/>
      <c r="R5" s="30"/>
      <c r="S5" s="30"/>
      <c r="T5" s="3" t="s">
        <v>6</v>
      </c>
      <c r="U5" s="3">
        <v>9</v>
      </c>
      <c r="V5" s="2">
        <v>3</v>
      </c>
      <c r="W5" s="2">
        <v>3</v>
      </c>
      <c r="X5" s="2" t="s">
        <v>280</v>
      </c>
      <c r="Y5" s="33"/>
      <c r="Z5" s="3" t="s">
        <v>81</v>
      </c>
      <c r="AA5" s="3">
        <v>35</v>
      </c>
      <c r="AB5" s="2">
        <v>27</v>
      </c>
      <c r="AC5" s="2">
        <v>23</v>
      </c>
      <c r="AD5" s="2"/>
      <c r="AE5" s="33" t="s">
        <v>209</v>
      </c>
      <c r="AF5" s="12" t="s">
        <v>126</v>
      </c>
      <c r="AG5" s="12">
        <v>49</v>
      </c>
      <c r="AH5" s="13">
        <v>37</v>
      </c>
      <c r="AI5" s="13">
        <v>25</v>
      </c>
      <c r="AJ5" s="13"/>
      <c r="AK5" s="34" t="s">
        <v>152</v>
      </c>
      <c r="AL5" s="2" t="s">
        <v>218</v>
      </c>
      <c r="AM5" s="2" t="s">
        <v>612</v>
      </c>
      <c r="AN5" s="2" t="s">
        <v>712</v>
      </c>
      <c r="AO5" s="2" t="s">
        <v>1633</v>
      </c>
      <c r="AP5" s="2" t="s">
        <v>87</v>
      </c>
      <c r="AQ5" s="1"/>
      <c r="AR5" s="2" t="s">
        <v>89</v>
      </c>
      <c r="AS5" s="1"/>
      <c r="AT5" s="2" t="s">
        <v>93</v>
      </c>
      <c r="AU5" s="14" t="s">
        <v>1634</v>
      </c>
      <c r="AV5" s="14">
        <v>1</v>
      </c>
      <c r="AW5" s="3" t="s">
        <v>6</v>
      </c>
      <c r="AX5" s="3">
        <v>9</v>
      </c>
      <c r="AY5" s="2">
        <v>3</v>
      </c>
      <c r="AZ5" s="2">
        <v>3</v>
      </c>
      <c r="BA5" s="2" t="s">
        <v>1666</v>
      </c>
      <c r="BB5" s="2">
        <v>14</v>
      </c>
      <c r="BC5" s="2">
        <v>8</v>
      </c>
      <c r="BD5" s="104">
        <v>3.48</v>
      </c>
      <c r="BE5" s="105">
        <v>2.78</v>
      </c>
      <c r="BF5" s="109">
        <v>1.83</v>
      </c>
      <c r="BG5" s="107">
        <v>1.93</v>
      </c>
      <c r="BH5" s="106">
        <v>0.79</v>
      </c>
      <c r="BI5" s="108">
        <v>0.12</v>
      </c>
      <c r="BJ5" s="106">
        <v>0</v>
      </c>
      <c r="BK5" s="108">
        <v>0</v>
      </c>
      <c r="BL5" s="107">
        <v>0</v>
      </c>
      <c r="BM5" s="106">
        <v>2.14</v>
      </c>
      <c r="BN5" s="106">
        <v>4.7300000000000004</v>
      </c>
      <c r="BO5" s="106">
        <v>4.76</v>
      </c>
      <c r="BP5" s="106">
        <v>2.63</v>
      </c>
      <c r="BQ5" s="8">
        <v>3.22</v>
      </c>
      <c r="BR5" s="7">
        <v>4.66</v>
      </c>
      <c r="BS5" s="9">
        <v>7.24</v>
      </c>
      <c r="BT5" s="4">
        <v>13.08</v>
      </c>
      <c r="BU5" s="4">
        <v>18.23</v>
      </c>
      <c r="BV5" s="4">
        <v>3.21</v>
      </c>
      <c r="BW5" s="26">
        <v>2.0699999999999998</v>
      </c>
      <c r="BX5" s="25">
        <v>1.45</v>
      </c>
      <c r="BY5" s="53">
        <v>0.88</v>
      </c>
      <c r="BZ5" s="53">
        <v>0.75</v>
      </c>
      <c r="CA5" s="54">
        <v>0.5</v>
      </c>
      <c r="CB5" s="53">
        <v>0.87</v>
      </c>
      <c r="CC5" s="54">
        <v>1.76</v>
      </c>
      <c r="CD5" s="55">
        <v>1.74</v>
      </c>
      <c r="CE5" s="53">
        <v>3.02</v>
      </c>
      <c r="CF5" s="53">
        <v>5.1100000000000003</v>
      </c>
      <c r="CG5" s="53">
        <v>4.24</v>
      </c>
      <c r="CH5" s="7">
        <v>2.66</v>
      </c>
      <c r="CI5" s="8">
        <v>3.48</v>
      </c>
      <c r="CJ5" s="7">
        <v>4.5199999999999996</v>
      </c>
      <c r="CK5" s="9">
        <v>5.74</v>
      </c>
      <c r="CL5" s="4">
        <v>11.07</v>
      </c>
      <c r="CM5" s="4">
        <v>18.45</v>
      </c>
      <c r="CN5" s="16">
        <v>26.39</v>
      </c>
      <c r="CO5" s="38">
        <v>30.91</v>
      </c>
      <c r="CP5" s="20">
        <v>32.9</v>
      </c>
      <c r="CQ5" s="18">
        <v>33.93</v>
      </c>
      <c r="CR5" s="17">
        <v>35.39</v>
      </c>
      <c r="CS5" s="19">
        <v>36.340000000000003</v>
      </c>
      <c r="CT5" s="17">
        <v>37.57</v>
      </c>
      <c r="CU5" s="19">
        <v>37.44</v>
      </c>
      <c r="CV5" s="18">
        <v>39.67</v>
      </c>
      <c r="CW5" s="17">
        <v>39.520000000000003</v>
      </c>
      <c r="CX5" s="17">
        <v>39.86</v>
      </c>
      <c r="CY5" s="17">
        <v>41.61</v>
      </c>
      <c r="CZ5" s="17">
        <v>45.93</v>
      </c>
      <c r="DA5" s="19">
        <v>45.77</v>
      </c>
      <c r="DB5" s="17">
        <v>46.62</v>
      </c>
      <c r="DC5" s="20">
        <v>44.66</v>
      </c>
      <c r="DD5" s="16">
        <v>44.31</v>
      </c>
      <c r="DE5" s="16">
        <v>42.46</v>
      </c>
      <c r="DF5" s="16">
        <v>26.49</v>
      </c>
      <c r="DG5" s="38">
        <v>31.5</v>
      </c>
      <c r="DH5" s="20">
        <v>32.67</v>
      </c>
      <c r="DI5" s="17">
        <v>33.880000000000003</v>
      </c>
      <c r="DJ5" s="17">
        <v>35.04</v>
      </c>
      <c r="DK5" s="19">
        <v>36.770000000000003</v>
      </c>
      <c r="DL5" s="17">
        <v>38.630000000000003</v>
      </c>
      <c r="DM5" s="19">
        <v>37.82</v>
      </c>
      <c r="DN5" s="18">
        <v>39.299999999999997</v>
      </c>
      <c r="DO5" s="17">
        <v>39.33</v>
      </c>
      <c r="DP5" s="17">
        <v>40.450000000000003</v>
      </c>
      <c r="DQ5" s="17">
        <v>41.43</v>
      </c>
      <c r="DR5" s="17">
        <v>45.04</v>
      </c>
      <c r="DS5" s="19">
        <v>44.86</v>
      </c>
      <c r="DT5" s="17">
        <v>47.36</v>
      </c>
      <c r="DU5" s="20">
        <v>45.97</v>
      </c>
      <c r="DV5" s="16">
        <v>44.42</v>
      </c>
      <c r="DW5" s="16">
        <v>42.79</v>
      </c>
      <c r="DX5" s="16">
        <v>0</v>
      </c>
      <c r="DY5" s="20">
        <v>1</v>
      </c>
      <c r="DZ5" s="20">
        <v>0</v>
      </c>
      <c r="EA5" s="17">
        <v>-1</v>
      </c>
      <c r="EB5" s="17">
        <v>-1</v>
      </c>
      <c r="EC5" s="17">
        <v>-3</v>
      </c>
      <c r="ED5" s="17">
        <v>-4</v>
      </c>
      <c r="EE5" s="17">
        <v>-3</v>
      </c>
      <c r="EF5" s="17">
        <v>1</v>
      </c>
      <c r="EG5" s="17">
        <v>8</v>
      </c>
      <c r="EH5" s="17">
        <v>16</v>
      </c>
      <c r="EI5" s="17">
        <v>21</v>
      </c>
      <c r="EJ5" s="17">
        <v>23</v>
      </c>
      <c r="EK5" s="17">
        <v>21</v>
      </c>
      <c r="EL5" s="17">
        <v>19</v>
      </c>
      <c r="EM5" s="20">
        <v>15</v>
      </c>
      <c r="EN5" s="20">
        <v>13</v>
      </c>
      <c r="EO5" s="20">
        <v>13</v>
      </c>
    </row>
    <row r="6" spans="1:148" ht="14">
      <c r="A6" s="2" t="s">
        <v>1579</v>
      </c>
      <c r="B6" s="2" t="s">
        <v>1666</v>
      </c>
      <c r="C6" s="2">
        <v>12</v>
      </c>
      <c r="D6" s="2">
        <v>1</v>
      </c>
      <c r="E6" s="2">
        <v>50992128</v>
      </c>
      <c r="F6" s="2" t="s">
        <v>91</v>
      </c>
      <c r="G6" s="1" t="s">
        <v>1236</v>
      </c>
      <c r="H6" s="14"/>
      <c r="I6" s="1"/>
      <c r="J6" s="2">
        <v>162.6</v>
      </c>
      <c r="K6" s="2">
        <v>56.2</v>
      </c>
      <c r="L6" s="2" t="s">
        <v>167</v>
      </c>
      <c r="M6" s="2"/>
      <c r="N6" s="2" t="s">
        <v>238</v>
      </c>
      <c r="O6" s="2" t="s">
        <v>389</v>
      </c>
      <c r="P6" s="30" t="s">
        <v>168</v>
      </c>
      <c r="Q6" s="30" t="s">
        <v>1581</v>
      </c>
      <c r="R6" s="30"/>
      <c r="S6" s="30"/>
      <c r="T6" s="3" t="s">
        <v>6</v>
      </c>
      <c r="U6" s="3">
        <v>5</v>
      </c>
      <c r="V6" s="2">
        <v>7</v>
      </c>
      <c r="W6" s="2">
        <v>3</v>
      </c>
      <c r="X6" s="2" t="s">
        <v>1465</v>
      </c>
      <c r="Y6" s="33"/>
      <c r="Z6" s="3" t="s">
        <v>81</v>
      </c>
      <c r="AA6" s="3">
        <v>33</v>
      </c>
      <c r="AB6" s="2">
        <v>24</v>
      </c>
      <c r="AC6" s="2">
        <v>21</v>
      </c>
      <c r="AD6" s="2"/>
      <c r="AE6" s="33" t="s">
        <v>209</v>
      </c>
      <c r="AF6" s="12" t="s">
        <v>126</v>
      </c>
      <c r="AG6" s="12">
        <v>60</v>
      </c>
      <c r="AH6" s="13">
        <v>41</v>
      </c>
      <c r="AI6" s="13">
        <v>20</v>
      </c>
      <c r="AJ6" s="13"/>
      <c r="AK6" s="34" t="s">
        <v>152</v>
      </c>
      <c r="AL6" s="2" t="s">
        <v>272</v>
      </c>
      <c r="AM6" s="2" t="s">
        <v>262</v>
      </c>
      <c r="AN6" s="2" t="s">
        <v>559</v>
      </c>
      <c r="AO6" s="2" t="s">
        <v>227</v>
      </c>
      <c r="AP6" s="2" t="s">
        <v>87</v>
      </c>
      <c r="AQ6" s="1"/>
      <c r="AR6" s="2" t="s">
        <v>89</v>
      </c>
      <c r="AS6" s="1"/>
      <c r="AT6" s="2" t="s">
        <v>93</v>
      </c>
      <c r="AU6" s="14" t="s">
        <v>1531</v>
      </c>
      <c r="AV6" s="14">
        <v>1</v>
      </c>
      <c r="AW6" s="3" t="s">
        <v>6</v>
      </c>
      <c r="AX6" s="3">
        <v>5</v>
      </c>
      <c r="AY6" s="2">
        <v>7</v>
      </c>
      <c r="AZ6" s="2">
        <v>3</v>
      </c>
      <c r="BA6" s="2" t="s">
        <v>1666</v>
      </c>
      <c r="BB6" s="2">
        <v>12</v>
      </c>
      <c r="BC6" s="2">
        <v>1</v>
      </c>
      <c r="BD6" s="104">
        <v>4.33</v>
      </c>
      <c r="BE6" s="105">
        <v>2.17</v>
      </c>
      <c r="BF6" s="109">
        <v>2.33</v>
      </c>
      <c r="BG6" s="105">
        <v>1.99</v>
      </c>
      <c r="BH6" s="106">
        <v>2.12</v>
      </c>
      <c r="BI6" s="108">
        <v>3.14</v>
      </c>
      <c r="BJ6" s="106">
        <v>1.62</v>
      </c>
      <c r="BK6" s="108">
        <v>1.87</v>
      </c>
      <c r="BL6" s="107">
        <v>1.87</v>
      </c>
      <c r="BM6" s="106">
        <v>4.68</v>
      </c>
      <c r="BN6" s="106">
        <v>6.72</v>
      </c>
      <c r="BO6" s="106">
        <v>4.0599999999999996</v>
      </c>
      <c r="BP6" s="106">
        <v>4.09</v>
      </c>
      <c r="BQ6" s="8">
        <v>4.25</v>
      </c>
      <c r="BR6" s="7">
        <v>7.08</v>
      </c>
      <c r="BS6" s="9">
        <v>8.5</v>
      </c>
      <c r="BT6" s="4">
        <v>11.06</v>
      </c>
      <c r="BU6" s="4">
        <v>19.34</v>
      </c>
      <c r="BV6" s="4">
        <v>4.13</v>
      </c>
      <c r="BW6" s="26">
        <v>2.2400000000000002</v>
      </c>
      <c r="BX6" s="25">
        <v>2.2000000000000002</v>
      </c>
      <c r="BY6" s="25">
        <v>1.88</v>
      </c>
      <c r="BZ6" s="53">
        <v>2.25</v>
      </c>
      <c r="CA6" s="54">
        <v>3.25</v>
      </c>
      <c r="CB6" s="53">
        <v>2.63</v>
      </c>
      <c r="CC6" s="54">
        <v>3.23</v>
      </c>
      <c r="CD6" s="55">
        <v>3.53</v>
      </c>
      <c r="CE6" s="53">
        <v>4.43</v>
      </c>
      <c r="CF6" s="53">
        <v>4.72</v>
      </c>
      <c r="CG6" s="53">
        <v>4.41</v>
      </c>
      <c r="CH6" s="7">
        <v>5.01</v>
      </c>
      <c r="CI6" s="8">
        <v>5.69</v>
      </c>
      <c r="CJ6" s="7">
        <v>7.18</v>
      </c>
      <c r="CK6" s="9">
        <v>7.39</v>
      </c>
      <c r="CL6" s="4">
        <v>8.94</v>
      </c>
      <c r="CM6" s="4">
        <v>19.77</v>
      </c>
      <c r="CN6" s="16">
        <v>25.43</v>
      </c>
      <c r="CO6" s="38">
        <v>30.93</v>
      </c>
      <c r="CP6" s="20">
        <v>32.42</v>
      </c>
      <c r="CQ6" s="38">
        <v>33.89</v>
      </c>
      <c r="CR6" s="17">
        <v>35.86</v>
      </c>
      <c r="CS6" s="19">
        <v>36.549999999999997</v>
      </c>
      <c r="CT6" s="17">
        <v>36.22</v>
      </c>
      <c r="CU6" s="19">
        <v>37.39</v>
      </c>
      <c r="CV6" s="18">
        <v>38.07</v>
      </c>
      <c r="CW6" s="17">
        <v>38.17</v>
      </c>
      <c r="CX6" s="17">
        <v>39.85</v>
      </c>
      <c r="CY6" s="17">
        <v>41.72</v>
      </c>
      <c r="CZ6" s="17">
        <v>47.43</v>
      </c>
      <c r="DA6" s="19">
        <v>48.4</v>
      </c>
      <c r="DB6" s="17">
        <v>46.76</v>
      </c>
      <c r="DC6" s="20">
        <v>45.29</v>
      </c>
      <c r="DD6" s="16">
        <v>43.39</v>
      </c>
      <c r="DE6" s="16">
        <v>45.12</v>
      </c>
      <c r="DF6" s="16">
        <v>25.32</v>
      </c>
      <c r="DG6" s="38">
        <v>30.17</v>
      </c>
      <c r="DH6" s="20">
        <v>32.9</v>
      </c>
      <c r="DI6" s="20">
        <v>33.74</v>
      </c>
      <c r="DJ6" s="17">
        <v>35.78</v>
      </c>
      <c r="DK6" s="19">
        <v>35.950000000000003</v>
      </c>
      <c r="DL6" s="17">
        <v>36.06</v>
      </c>
      <c r="DM6" s="19">
        <v>37.369999999999997</v>
      </c>
      <c r="DN6" s="18">
        <v>38.630000000000003</v>
      </c>
      <c r="DO6" s="17">
        <v>38.43</v>
      </c>
      <c r="DP6" s="17">
        <v>39.479999999999997</v>
      </c>
      <c r="DQ6" s="17">
        <v>41.18</v>
      </c>
      <c r="DR6" s="17">
        <v>47.1</v>
      </c>
      <c r="DS6" s="19">
        <v>48.61</v>
      </c>
      <c r="DT6" s="17">
        <v>47.07</v>
      </c>
      <c r="DU6" s="20">
        <v>44.77</v>
      </c>
      <c r="DV6" s="16">
        <v>43.33</v>
      </c>
      <c r="DW6" s="16">
        <v>45.87</v>
      </c>
      <c r="DX6" s="16">
        <v>1</v>
      </c>
      <c r="DY6" s="20">
        <v>2</v>
      </c>
      <c r="DZ6" s="20">
        <v>2</v>
      </c>
      <c r="EA6" s="20">
        <v>4</v>
      </c>
      <c r="EB6" s="17">
        <v>2</v>
      </c>
      <c r="EC6" s="17">
        <v>0</v>
      </c>
      <c r="ED6" s="17">
        <v>0</v>
      </c>
      <c r="EE6" s="17">
        <v>3</v>
      </c>
      <c r="EF6" s="17">
        <v>8</v>
      </c>
      <c r="EG6" s="17">
        <v>12</v>
      </c>
      <c r="EH6" s="17">
        <v>19</v>
      </c>
      <c r="EI6" s="17">
        <v>22</v>
      </c>
      <c r="EJ6" s="17">
        <v>25</v>
      </c>
      <c r="EK6" s="17">
        <v>18</v>
      </c>
      <c r="EL6" s="17">
        <v>10</v>
      </c>
      <c r="EM6" s="20">
        <v>5</v>
      </c>
      <c r="EN6" s="20">
        <v>3</v>
      </c>
      <c r="EO6" s="20">
        <v>2</v>
      </c>
    </row>
    <row r="7" spans="1:148" ht="14">
      <c r="A7" s="2" t="s">
        <v>1523</v>
      </c>
      <c r="B7" s="2" t="s">
        <v>1666</v>
      </c>
      <c r="C7" s="2">
        <v>15</v>
      </c>
      <c r="D7" s="2">
        <v>9</v>
      </c>
      <c r="E7" s="2">
        <v>50351664</v>
      </c>
      <c r="F7" s="2" t="s">
        <v>91</v>
      </c>
      <c r="G7" s="1" t="s">
        <v>1525</v>
      </c>
      <c r="H7" s="14"/>
      <c r="I7" s="1"/>
      <c r="J7" s="2">
        <v>160.69999999999999</v>
      </c>
      <c r="K7" s="2">
        <v>49.9</v>
      </c>
      <c r="L7" s="2" t="s">
        <v>167</v>
      </c>
      <c r="M7" s="2"/>
      <c r="N7" s="2" t="s">
        <v>99</v>
      </c>
      <c r="O7" s="2" t="s">
        <v>335</v>
      </c>
      <c r="P7" s="30" t="s">
        <v>168</v>
      </c>
      <c r="Q7" s="30"/>
      <c r="R7" s="30"/>
      <c r="S7" s="30"/>
      <c r="T7" s="3" t="s">
        <v>6</v>
      </c>
      <c r="U7" s="3">
        <v>15</v>
      </c>
      <c r="V7" s="2">
        <v>12</v>
      </c>
      <c r="W7" s="2">
        <v>5</v>
      </c>
      <c r="X7" s="2" t="s">
        <v>280</v>
      </c>
      <c r="Y7" s="33"/>
      <c r="Z7" s="3" t="s">
        <v>232</v>
      </c>
      <c r="AA7" s="3">
        <v>50</v>
      </c>
      <c r="AB7" s="2">
        <v>26</v>
      </c>
      <c r="AC7" s="2">
        <v>16</v>
      </c>
      <c r="AD7" s="2"/>
      <c r="AE7" s="33" t="s">
        <v>242</v>
      </c>
      <c r="AF7" s="12" t="s">
        <v>217</v>
      </c>
      <c r="AG7" s="12">
        <v>37</v>
      </c>
      <c r="AH7" s="13">
        <v>23</v>
      </c>
      <c r="AI7" s="13">
        <v>14</v>
      </c>
      <c r="AJ7" s="13"/>
      <c r="AK7" s="34" t="s">
        <v>180</v>
      </c>
      <c r="AL7" s="2" t="s">
        <v>83</v>
      </c>
      <c r="AM7" s="2" t="s">
        <v>248</v>
      </c>
      <c r="AN7" s="2" t="s">
        <v>744</v>
      </c>
      <c r="AO7" s="2" t="s">
        <v>302</v>
      </c>
      <c r="AP7" s="2" t="s">
        <v>87</v>
      </c>
      <c r="AQ7" s="1"/>
      <c r="AR7" s="2" t="s">
        <v>89</v>
      </c>
      <c r="AS7" s="1"/>
      <c r="AT7" s="2" t="s">
        <v>93</v>
      </c>
      <c r="AU7" s="14" t="s">
        <v>1526</v>
      </c>
      <c r="AV7" s="14">
        <v>1</v>
      </c>
      <c r="AW7" s="3" t="s">
        <v>6</v>
      </c>
      <c r="AX7" s="3">
        <v>15</v>
      </c>
      <c r="AY7" s="2">
        <v>12</v>
      </c>
      <c r="AZ7" s="2">
        <v>5</v>
      </c>
      <c r="BA7" s="2" t="s">
        <v>1666</v>
      </c>
      <c r="BB7" s="2">
        <v>15</v>
      </c>
      <c r="BC7" s="2">
        <v>9</v>
      </c>
      <c r="BD7" s="104">
        <v>3.17</v>
      </c>
      <c r="BE7" s="105">
        <v>2.78</v>
      </c>
      <c r="BF7" s="109">
        <v>2.41</v>
      </c>
      <c r="BG7" s="107">
        <v>2.3199999999999998</v>
      </c>
      <c r="BH7" s="106">
        <v>1.78</v>
      </c>
      <c r="BI7" s="108">
        <v>1.78</v>
      </c>
      <c r="BJ7" s="106">
        <v>0.12</v>
      </c>
      <c r="BK7" s="108">
        <v>0.28000000000000003</v>
      </c>
      <c r="BL7" s="107">
        <v>0.12</v>
      </c>
      <c r="BM7" s="106">
        <v>1.34</v>
      </c>
      <c r="BN7" s="106">
        <v>4.66</v>
      </c>
      <c r="BO7" s="106">
        <v>4.78</v>
      </c>
      <c r="BP7" s="106">
        <v>2.74</v>
      </c>
      <c r="BQ7" s="8">
        <v>3.98</v>
      </c>
      <c r="BR7" s="7">
        <v>4.5599999999999996</v>
      </c>
      <c r="BS7" s="9">
        <v>4.9000000000000004</v>
      </c>
      <c r="BT7" s="4">
        <v>9.74</v>
      </c>
      <c r="BU7" s="97">
        <v>14.89</v>
      </c>
      <c r="BV7" s="4">
        <v>2.64</v>
      </c>
      <c r="BW7" s="26">
        <v>1.67</v>
      </c>
      <c r="BX7" s="25">
        <v>1.85</v>
      </c>
      <c r="BY7" s="53">
        <v>0.28000000000000003</v>
      </c>
      <c r="BZ7" s="53">
        <v>0</v>
      </c>
      <c r="CA7" s="54">
        <v>0.88</v>
      </c>
      <c r="CB7" s="53">
        <v>0.37</v>
      </c>
      <c r="CC7" s="54">
        <v>1.1200000000000001</v>
      </c>
      <c r="CD7" s="55">
        <v>1.37</v>
      </c>
      <c r="CE7" s="53">
        <v>2.4900000000000002</v>
      </c>
      <c r="CF7" s="53">
        <v>4.2300000000000004</v>
      </c>
      <c r="CG7" s="53">
        <v>3.61</v>
      </c>
      <c r="CH7" s="7">
        <v>2.2400000000000002</v>
      </c>
      <c r="CI7" s="8">
        <v>4.13</v>
      </c>
      <c r="CJ7" s="7">
        <v>4.5</v>
      </c>
      <c r="CK7" s="9">
        <v>4.8899999999999997</v>
      </c>
      <c r="CL7" s="4">
        <v>8.7799999999999994</v>
      </c>
      <c r="CM7" s="97">
        <v>15.79</v>
      </c>
      <c r="CN7" s="16">
        <v>25.84</v>
      </c>
      <c r="CO7" s="38">
        <v>28.37</v>
      </c>
      <c r="CP7" s="20">
        <v>32.06</v>
      </c>
      <c r="CQ7" s="18">
        <v>33.630000000000003</v>
      </c>
      <c r="CR7" s="17">
        <v>35.369999999999997</v>
      </c>
      <c r="CS7" s="19">
        <v>36.06</v>
      </c>
      <c r="CT7" s="17">
        <v>36.630000000000003</v>
      </c>
      <c r="CU7" s="19">
        <v>37.299999999999997</v>
      </c>
      <c r="CV7" s="18">
        <v>37.869999999999997</v>
      </c>
      <c r="CW7" s="17">
        <v>37.79</v>
      </c>
      <c r="CX7" s="17">
        <v>40.47</v>
      </c>
      <c r="CY7" s="17">
        <v>39.47</v>
      </c>
      <c r="CZ7" s="17">
        <v>40.909999999999997</v>
      </c>
      <c r="DA7" s="19">
        <v>41.79</v>
      </c>
      <c r="DB7" s="17">
        <v>42.88</v>
      </c>
      <c r="DC7" s="20">
        <v>41.81</v>
      </c>
      <c r="DD7" s="16">
        <v>39.869999999999997</v>
      </c>
      <c r="DE7" s="97">
        <v>36.909999999999997</v>
      </c>
      <c r="DF7" s="16">
        <v>25.97</v>
      </c>
      <c r="DG7" s="38">
        <v>28.52</v>
      </c>
      <c r="DH7" s="20">
        <v>32.450000000000003</v>
      </c>
      <c r="DI7" s="17">
        <v>34.83</v>
      </c>
      <c r="DJ7" s="17">
        <v>35.659999999999997</v>
      </c>
      <c r="DK7" s="19">
        <v>36.18</v>
      </c>
      <c r="DL7" s="17">
        <v>36.869999999999997</v>
      </c>
      <c r="DM7" s="19">
        <v>37.26</v>
      </c>
      <c r="DN7" s="18">
        <v>37.92</v>
      </c>
      <c r="DO7" s="17">
        <v>38.119999999999997</v>
      </c>
      <c r="DP7" s="17">
        <v>40.93</v>
      </c>
      <c r="DQ7" s="17">
        <v>39.630000000000003</v>
      </c>
      <c r="DR7" s="17">
        <v>41.53</v>
      </c>
      <c r="DS7" s="19">
        <v>42.06</v>
      </c>
      <c r="DT7" s="17">
        <v>42.67</v>
      </c>
      <c r="DU7" s="20">
        <v>41.75</v>
      </c>
      <c r="DV7" s="16">
        <v>39.409999999999997</v>
      </c>
      <c r="DW7" s="97">
        <v>37.01</v>
      </c>
      <c r="DX7" s="16">
        <v>2</v>
      </c>
      <c r="DY7" s="20">
        <v>4</v>
      </c>
      <c r="DZ7" s="20">
        <v>3</v>
      </c>
      <c r="EA7" s="17">
        <v>3</v>
      </c>
      <c r="EB7" s="17">
        <v>0</v>
      </c>
      <c r="EC7" s="17">
        <v>-2</v>
      </c>
      <c r="ED7" s="17">
        <v>-6</v>
      </c>
      <c r="EE7" s="17">
        <v>-10</v>
      </c>
      <c r="EF7" s="17">
        <v>-10</v>
      </c>
      <c r="EG7" s="17">
        <v>-6</v>
      </c>
      <c r="EH7" s="17">
        <v>0</v>
      </c>
      <c r="EI7" s="17">
        <v>2</v>
      </c>
      <c r="EJ7" s="17">
        <v>4</v>
      </c>
      <c r="EK7" s="17">
        <v>7</v>
      </c>
      <c r="EL7" s="17">
        <v>6</v>
      </c>
      <c r="EM7" s="20">
        <v>4</v>
      </c>
      <c r="EN7" s="20">
        <v>2</v>
      </c>
      <c r="EO7" s="97">
        <v>2</v>
      </c>
    </row>
    <row r="8" spans="1:148" ht="14">
      <c r="A8" s="2" t="s">
        <v>1637</v>
      </c>
      <c r="B8" s="2" t="s">
        <v>1666</v>
      </c>
      <c r="C8" s="2">
        <v>16</v>
      </c>
      <c r="D8" s="2">
        <v>1</v>
      </c>
      <c r="E8" s="2">
        <v>51176688</v>
      </c>
      <c r="F8" s="2" t="s">
        <v>91</v>
      </c>
      <c r="G8" s="1" t="s">
        <v>1075</v>
      </c>
      <c r="H8" s="14"/>
      <c r="I8" s="1"/>
      <c r="J8" s="2">
        <v>155.80000000000001</v>
      </c>
      <c r="K8" s="2">
        <v>58.6</v>
      </c>
      <c r="L8" s="2" t="s">
        <v>167</v>
      </c>
      <c r="M8" s="2"/>
      <c r="N8" s="2" t="s">
        <v>238</v>
      </c>
      <c r="O8" s="2" t="s">
        <v>114</v>
      </c>
      <c r="P8" s="30" t="s">
        <v>860</v>
      </c>
      <c r="Q8" s="30" t="s">
        <v>1639</v>
      </c>
      <c r="R8" s="30"/>
      <c r="S8" s="30"/>
      <c r="T8" s="3" t="s">
        <v>6</v>
      </c>
      <c r="U8" s="3">
        <v>18</v>
      </c>
      <c r="V8" s="2">
        <v>12</v>
      </c>
      <c r="W8" s="2">
        <v>7</v>
      </c>
      <c r="X8" s="2" t="s">
        <v>1068</v>
      </c>
      <c r="Y8" s="33"/>
      <c r="Z8" s="3" t="s">
        <v>137</v>
      </c>
      <c r="AA8" s="3">
        <v>40</v>
      </c>
      <c r="AB8" s="2">
        <v>24</v>
      </c>
      <c r="AC8" s="2">
        <v>22</v>
      </c>
      <c r="AD8" s="2"/>
      <c r="AE8" s="33" t="s">
        <v>443</v>
      </c>
      <c r="AF8" s="12" t="s">
        <v>138</v>
      </c>
      <c r="AG8" s="12">
        <v>48</v>
      </c>
      <c r="AH8" s="13">
        <v>26</v>
      </c>
      <c r="AI8" s="13">
        <v>20</v>
      </c>
      <c r="AJ8" s="13"/>
      <c r="AK8" s="34" t="s">
        <v>180</v>
      </c>
      <c r="AL8" s="2" t="s">
        <v>396</v>
      </c>
      <c r="AM8" s="2" t="s">
        <v>240</v>
      </c>
      <c r="AN8" s="2" t="s">
        <v>870</v>
      </c>
      <c r="AO8" s="2" t="s">
        <v>227</v>
      </c>
      <c r="AP8" s="2" t="s">
        <v>87</v>
      </c>
      <c r="AQ8" s="1"/>
      <c r="AR8" s="2" t="s">
        <v>89</v>
      </c>
      <c r="AS8" s="1"/>
      <c r="AT8" s="2" t="s">
        <v>93</v>
      </c>
      <c r="AU8" s="14" t="s">
        <v>1018</v>
      </c>
      <c r="AV8" s="14">
        <v>1</v>
      </c>
      <c r="AW8" s="3" t="s">
        <v>6</v>
      </c>
      <c r="AX8" s="3">
        <v>18</v>
      </c>
      <c r="AY8" s="2">
        <v>12</v>
      </c>
      <c r="AZ8" s="2">
        <v>7</v>
      </c>
      <c r="BA8" s="2" t="s">
        <v>1666</v>
      </c>
      <c r="BB8" s="2">
        <v>16</v>
      </c>
      <c r="BC8" s="2">
        <v>1</v>
      </c>
      <c r="BD8" s="104">
        <v>3.31</v>
      </c>
      <c r="BE8" s="105">
        <v>2.14</v>
      </c>
      <c r="BF8" s="109">
        <v>2.12</v>
      </c>
      <c r="BG8" s="107">
        <v>2.36</v>
      </c>
      <c r="BH8" s="106">
        <v>2.62</v>
      </c>
      <c r="BI8" s="108">
        <v>2.37</v>
      </c>
      <c r="BJ8" s="106">
        <v>0.63</v>
      </c>
      <c r="BK8" s="108">
        <v>0.76</v>
      </c>
      <c r="BL8" s="107">
        <v>2.2000000000000002</v>
      </c>
      <c r="BM8" s="106">
        <v>5.97</v>
      </c>
      <c r="BN8" s="106">
        <v>6.21</v>
      </c>
      <c r="BO8" s="106">
        <v>3.51</v>
      </c>
      <c r="BP8" s="106">
        <v>2.56</v>
      </c>
      <c r="BQ8" s="8">
        <v>4.92</v>
      </c>
      <c r="BR8" s="9">
        <v>6.47</v>
      </c>
      <c r="BS8" s="9">
        <v>10.039999999999999</v>
      </c>
      <c r="BT8" s="4">
        <v>13.31</v>
      </c>
      <c r="BU8" s="98"/>
      <c r="BV8" s="4">
        <v>3.44</v>
      </c>
      <c r="BW8" s="26">
        <v>1.83</v>
      </c>
      <c r="BX8" s="25">
        <v>1.27</v>
      </c>
      <c r="BY8" s="53">
        <v>1.25</v>
      </c>
      <c r="BZ8" s="53">
        <v>2.25</v>
      </c>
      <c r="CA8" s="54">
        <v>2.86</v>
      </c>
      <c r="CB8" s="53">
        <v>1.74</v>
      </c>
      <c r="CC8" s="54">
        <v>2.23</v>
      </c>
      <c r="CD8" s="55">
        <v>2.61</v>
      </c>
      <c r="CE8" s="53">
        <v>2.86</v>
      </c>
      <c r="CF8" s="53">
        <v>6.17</v>
      </c>
      <c r="CG8" s="53">
        <v>6.56</v>
      </c>
      <c r="CH8" s="7">
        <v>3.01</v>
      </c>
      <c r="CI8" s="8">
        <v>5.39</v>
      </c>
      <c r="CJ8" s="9">
        <v>7.1</v>
      </c>
      <c r="CK8" s="9">
        <v>9.57</v>
      </c>
      <c r="CL8" s="4">
        <v>13.07</v>
      </c>
      <c r="CM8" s="98"/>
      <c r="CN8" s="16">
        <v>27.2</v>
      </c>
      <c r="CO8" s="38">
        <v>29.92</v>
      </c>
      <c r="CP8" s="20">
        <v>30.09</v>
      </c>
      <c r="CQ8" s="18">
        <v>33.21</v>
      </c>
      <c r="CR8" s="17">
        <v>34.29</v>
      </c>
      <c r="CS8" s="19">
        <v>35.57</v>
      </c>
      <c r="CT8" s="17">
        <v>36.46</v>
      </c>
      <c r="CU8" s="19">
        <v>36.14</v>
      </c>
      <c r="CV8" s="18">
        <v>37.03</v>
      </c>
      <c r="CW8" s="17">
        <v>37.159999999999997</v>
      </c>
      <c r="CX8" s="17">
        <v>38.42</v>
      </c>
      <c r="CY8" s="17">
        <v>40.86</v>
      </c>
      <c r="CZ8" s="17">
        <v>44.38</v>
      </c>
      <c r="DA8" s="19">
        <v>46.94</v>
      </c>
      <c r="DB8" s="20">
        <v>47.72</v>
      </c>
      <c r="DC8" s="20">
        <v>42.36</v>
      </c>
      <c r="DD8" s="16">
        <v>44.7</v>
      </c>
      <c r="DE8" s="100"/>
      <c r="DF8" s="16">
        <v>27.23</v>
      </c>
      <c r="DG8" s="38">
        <v>29.74</v>
      </c>
      <c r="DH8" s="20">
        <v>30.79</v>
      </c>
      <c r="DI8" s="17">
        <v>33.71</v>
      </c>
      <c r="DJ8" s="17">
        <v>34.380000000000003</v>
      </c>
      <c r="DK8" s="19">
        <v>35.299999999999997</v>
      </c>
      <c r="DL8" s="17">
        <v>36.82</v>
      </c>
      <c r="DM8" s="19">
        <v>36.32</v>
      </c>
      <c r="DN8" s="18">
        <v>37.76</v>
      </c>
      <c r="DO8" s="17">
        <v>37.020000000000003</v>
      </c>
      <c r="DP8" s="17">
        <v>38.549999999999997</v>
      </c>
      <c r="DQ8" s="17">
        <v>40.14</v>
      </c>
      <c r="DR8" s="17">
        <v>44.44</v>
      </c>
      <c r="DS8" s="19">
        <v>47.07</v>
      </c>
      <c r="DT8" s="20">
        <v>48.89</v>
      </c>
      <c r="DU8" s="20">
        <v>43.98</v>
      </c>
      <c r="DV8" s="16">
        <v>45.59</v>
      </c>
      <c r="DW8" s="100"/>
      <c r="DX8" s="16">
        <v>1</v>
      </c>
      <c r="DY8" s="20">
        <v>4</v>
      </c>
      <c r="DZ8" s="20">
        <v>4</v>
      </c>
      <c r="EA8" s="17">
        <v>2</v>
      </c>
      <c r="EB8" s="17">
        <v>0</v>
      </c>
      <c r="EC8" s="17">
        <v>-4</v>
      </c>
      <c r="ED8" s="17">
        <v>-5</v>
      </c>
      <c r="EE8" s="17">
        <v>-8</v>
      </c>
      <c r="EF8" s="17">
        <v>-2</v>
      </c>
      <c r="EG8" s="17">
        <v>7</v>
      </c>
      <c r="EH8" s="17">
        <v>15</v>
      </c>
      <c r="EI8" s="17">
        <v>23</v>
      </c>
      <c r="EJ8" s="17">
        <v>26</v>
      </c>
      <c r="EK8" s="17">
        <v>21</v>
      </c>
      <c r="EL8" s="20">
        <v>15</v>
      </c>
      <c r="EM8" s="20">
        <v>16</v>
      </c>
      <c r="EN8" s="20">
        <v>18</v>
      </c>
      <c r="EO8" s="101"/>
    </row>
    <row r="9" spans="1:148" ht="14">
      <c r="A9" s="2" t="s">
        <v>1472</v>
      </c>
      <c r="B9" s="2" t="s">
        <v>1666</v>
      </c>
      <c r="C9" s="2">
        <v>15</v>
      </c>
      <c r="D9" s="2">
        <v>1</v>
      </c>
      <c r="E9" s="2">
        <v>51333722</v>
      </c>
      <c r="F9" s="2" t="s">
        <v>91</v>
      </c>
      <c r="G9" s="1" t="s">
        <v>1474</v>
      </c>
      <c r="H9" s="14"/>
      <c r="I9" s="1"/>
      <c r="J9" s="2">
        <v>163.4</v>
      </c>
      <c r="K9" s="2">
        <v>49</v>
      </c>
      <c r="L9" s="2" t="s">
        <v>167</v>
      </c>
      <c r="M9" s="2"/>
      <c r="N9" s="2" t="s">
        <v>158</v>
      </c>
      <c r="O9" s="2" t="s">
        <v>80</v>
      </c>
      <c r="P9" s="30"/>
      <c r="Q9" s="30"/>
      <c r="R9" s="30"/>
      <c r="S9" s="30"/>
      <c r="T9" s="3" t="s">
        <v>6</v>
      </c>
      <c r="U9" s="3">
        <v>14</v>
      </c>
      <c r="V9" s="2">
        <v>10</v>
      </c>
      <c r="W9" s="2">
        <v>8</v>
      </c>
      <c r="X9" s="2" t="s">
        <v>1473</v>
      </c>
      <c r="Y9" s="33"/>
      <c r="Z9" s="3" t="s">
        <v>260</v>
      </c>
      <c r="AA9" s="3">
        <v>54</v>
      </c>
      <c r="AB9" s="2">
        <v>25</v>
      </c>
      <c r="AC9" s="2">
        <v>12</v>
      </c>
      <c r="AD9" s="2"/>
      <c r="AE9" s="33" t="s">
        <v>242</v>
      </c>
      <c r="AF9" s="12" t="s">
        <v>261</v>
      </c>
      <c r="AG9" s="12">
        <v>28</v>
      </c>
      <c r="AH9" s="13">
        <v>19</v>
      </c>
      <c r="AI9" s="13">
        <v>9</v>
      </c>
      <c r="AJ9" s="13"/>
      <c r="AK9" s="34" t="s">
        <v>131</v>
      </c>
      <c r="AL9" s="2" t="s">
        <v>247</v>
      </c>
      <c r="AM9" s="2" t="s">
        <v>760</v>
      </c>
      <c r="AN9" s="2" t="s">
        <v>606</v>
      </c>
      <c r="AO9" s="2" t="s">
        <v>313</v>
      </c>
      <c r="AP9" s="2" t="s">
        <v>87</v>
      </c>
      <c r="AQ9" s="1"/>
      <c r="AR9" s="2" t="s">
        <v>89</v>
      </c>
      <c r="AS9" s="1"/>
      <c r="AT9" s="2" t="s">
        <v>93</v>
      </c>
      <c r="AU9" s="14" t="s">
        <v>258</v>
      </c>
      <c r="AV9" s="14">
        <v>1</v>
      </c>
      <c r="AW9" s="3" t="s">
        <v>6</v>
      </c>
      <c r="AX9" s="3">
        <v>14</v>
      </c>
      <c r="AY9" s="2">
        <v>10</v>
      </c>
      <c r="AZ9" s="2">
        <v>8</v>
      </c>
      <c r="BA9" s="2" t="s">
        <v>1666</v>
      </c>
      <c r="BB9" s="2">
        <v>15</v>
      </c>
      <c r="BC9" s="2">
        <v>1</v>
      </c>
      <c r="BD9" s="104">
        <v>4.5599999999999996</v>
      </c>
      <c r="BE9" s="105">
        <v>4.62</v>
      </c>
      <c r="BF9" s="109">
        <v>2.71</v>
      </c>
      <c r="BG9" s="107">
        <v>2.14</v>
      </c>
      <c r="BH9" s="106">
        <v>2.29</v>
      </c>
      <c r="BI9" s="108">
        <v>1.27</v>
      </c>
      <c r="BJ9" s="106">
        <v>1.81</v>
      </c>
      <c r="BK9" s="108">
        <v>1.06</v>
      </c>
      <c r="BL9" s="107">
        <v>1.69</v>
      </c>
      <c r="BM9" s="106">
        <v>3.25</v>
      </c>
      <c r="BN9" s="106">
        <v>5.82</v>
      </c>
      <c r="BO9" s="106">
        <v>5.62</v>
      </c>
      <c r="BP9" s="106">
        <v>3.78</v>
      </c>
      <c r="BQ9" s="8">
        <v>4.5199999999999996</v>
      </c>
      <c r="BR9" s="9">
        <v>4.6100000000000003</v>
      </c>
      <c r="BS9" s="9">
        <v>4.8499999999999996</v>
      </c>
      <c r="BT9" s="4">
        <v>8.6300000000000008</v>
      </c>
      <c r="BU9" s="4">
        <v>13.29</v>
      </c>
      <c r="BV9" s="4">
        <v>4.8499999999999996</v>
      </c>
      <c r="BW9" s="26">
        <v>3.76</v>
      </c>
      <c r="BX9" s="25">
        <v>2.79</v>
      </c>
      <c r="BY9" s="53">
        <v>1.76</v>
      </c>
      <c r="BZ9" s="53">
        <v>1.37</v>
      </c>
      <c r="CA9" s="54">
        <v>2.13</v>
      </c>
      <c r="CB9" s="53">
        <v>2.0499999999999998</v>
      </c>
      <c r="CC9" s="54">
        <v>2.4700000000000002</v>
      </c>
      <c r="CD9" s="55">
        <v>2.29</v>
      </c>
      <c r="CE9" s="53">
        <v>5.87</v>
      </c>
      <c r="CF9" s="53">
        <v>6.74</v>
      </c>
      <c r="CG9" s="53">
        <v>5.78</v>
      </c>
      <c r="CH9" s="7">
        <v>3.65</v>
      </c>
      <c r="CI9" s="8">
        <v>3.62</v>
      </c>
      <c r="CJ9" s="9">
        <v>4.83</v>
      </c>
      <c r="CK9" s="9">
        <v>5.61</v>
      </c>
      <c r="CL9" s="4">
        <v>8.84</v>
      </c>
      <c r="CM9" s="4">
        <v>13.27</v>
      </c>
      <c r="CN9" s="16">
        <v>26.67</v>
      </c>
      <c r="CO9" s="38">
        <v>30.84</v>
      </c>
      <c r="CP9" s="20">
        <v>33.409999999999997</v>
      </c>
      <c r="CQ9" s="18">
        <v>33.6</v>
      </c>
      <c r="CR9" s="17">
        <v>34.14</v>
      </c>
      <c r="CS9" s="19">
        <v>35.89</v>
      </c>
      <c r="CT9" s="17">
        <v>35.770000000000003</v>
      </c>
      <c r="CU9" s="19">
        <v>37.9</v>
      </c>
      <c r="CV9" s="18">
        <v>38.44</v>
      </c>
      <c r="CW9" s="17">
        <v>39.29</v>
      </c>
      <c r="CX9" s="17">
        <v>40.770000000000003</v>
      </c>
      <c r="CY9" s="17">
        <v>40.549999999999997</v>
      </c>
      <c r="CZ9" s="17">
        <v>43.97</v>
      </c>
      <c r="DA9" s="19">
        <v>46.43</v>
      </c>
      <c r="DB9" s="20">
        <v>47.76</v>
      </c>
      <c r="DC9" s="20">
        <v>45.85</v>
      </c>
      <c r="DD9" s="16">
        <v>43.93</v>
      </c>
      <c r="DE9" s="16">
        <v>38.11</v>
      </c>
      <c r="DF9" s="16">
        <v>26.9</v>
      </c>
      <c r="DG9" s="38">
        <v>30.89</v>
      </c>
      <c r="DH9" s="20">
        <v>33.090000000000003</v>
      </c>
      <c r="DI9" s="17">
        <v>33.82</v>
      </c>
      <c r="DJ9" s="17">
        <v>34.380000000000003</v>
      </c>
      <c r="DK9" s="19">
        <v>35.799999999999997</v>
      </c>
      <c r="DL9" s="17">
        <v>35.79</v>
      </c>
      <c r="DM9" s="19">
        <v>37.15</v>
      </c>
      <c r="DN9" s="18">
        <v>38.67</v>
      </c>
      <c r="DO9" s="17">
        <v>39.01</v>
      </c>
      <c r="DP9" s="17">
        <v>41.01</v>
      </c>
      <c r="DQ9" s="17">
        <v>40.53</v>
      </c>
      <c r="DR9" s="17">
        <v>44.07</v>
      </c>
      <c r="DS9" s="19">
        <v>46.8</v>
      </c>
      <c r="DT9" s="20">
        <v>47.18</v>
      </c>
      <c r="DU9" s="20">
        <v>45.23</v>
      </c>
      <c r="DV9" s="16">
        <v>43.76</v>
      </c>
      <c r="DW9" s="16">
        <v>38.69</v>
      </c>
      <c r="DX9" s="16">
        <v>3</v>
      </c>
      <c r="DY9" s="20">
        <v>2</v>
      </c>
      <c r="DZ9" s="20">
        <v>1</v>
      </c>
      <c r="EA9" s="17">
        <v>0</v>
      </c>
      <c r="EB9" s="17">
        <v>-2</v>
      </c>
      <c r="EC9" s="17">
        <v>-6</v>
      </c>
      <c r="ED9" s="17">
        <v>-10</v>
      </c>
      <c r="EE9" s="17">
        <v>-12</v>
      </c>
      <c r="EF9" s="17">
        <v>-14</v>
      </c>
      <c r="EG9" s="17">
        <v>-12</v>
      </c>
      <c r="EH9" s="17">
        <v>-10</v>
      </c>
      <c r="EI9" s="17">
        <v>-7</v>
      </c>
      <c r="EJ9" s="17">
        <v>-2</v>
      </c>
      <c r="EK9" s="17">
        <v>-2</v>
      </c>
      <c r="EL9" s="20">
        <v>0</v>
      </c>
      <c r="EM9" s="20">
        <v>3</v>
      </c>
      <c r="EN9" s="20">
        <v>1</v>
      </c>
      <c r="EO9" s="20">
        <v>0</v>
      </c>
    </row>
    <row r="10" spans="1:148" ht="14">
      <c r="A10" s="2" t="s">
        <v>1387</v>
      </c>
      <c r="B10" s="2" t="s">
        <v>1666</v>
      </c>
      <c r="C10" s="2">
        <v>13</v>
      </c>
      <c r="D10" s="2">
        <v>4</v>
      </c>
      <c r="E10" s="2">
        <v>49550478</v>
      </c>
      <c r="F10" s="2" t="s">
        <v>91</v>
      </c>
      <c r="G10" s="1" t="s">
        <v>1389</v>
      </c>
      <c r="H10" s="14"/>
      <c r="I10" s="1"/>
      <c r="J10" s="2">
        <v>160.6</v>
      </c>
      <c r="K10" s="2">
        <v>48.5</v>
      </c>
      <c r="L10" s="2" t="s">
        <v>167</v>
      </c>
      <c r="M10" s="2"/>
      <c r="N10" s="2" t="s">
        <v>79</v>
      </c>
      <c r="O10" s="2" t="s">
        <v>80</v>
      </c>
      <c r="P10" s="30"/>
      <c r="Q10" s="30"/>
      <c r="R10" s="30"/>
      <c r="S10" s="30"/>
      <c r="T10" s="3" t="s">
        <v>6</v>
      </c>
      <c r="U10" s="3">
        <v>16</v>
      </c>
      <c r="V10" s="2">
        <v>12</v>
      </c>
      <c r="W10" s="2">
        <v>8</v>
      </c>
      <c r="X10" s="2" t="s">
        <v>363</v>
      </c>
      <c r="Y10" s="33"/>
      <c r="Z10" s="3" t="s">
        <v>137</v>
      </c>
      <c r="AA10" s="3">
        <v>47</v>
      </c>
      <c r="AB10" s="2">
        <v>35</v>
      </c>
      <c r="AC10" s="2">
        <v>29</v>
      </c>
      <c r="AD10" s="2"/>
      <c r="AE10" s="33" t="s">
        <v>443</v>
      </c>
      <c r="AF10" s="12" t="s">
        <v>116</v>
      </c>
      <c r="AG10" s="12">
        <v>29</v>
      </c>
      <c r="AH10" s="13">
        <v>18</v>
      </c>
      <c r="AI10" s="13">
        <v>10</v>
      </c>
      <c r="AJ10" s="13"/>
      <c r="AK10" s="34" t="s">
        <v>180</v>
      </c>
      <c r="AL10" s="2" t="s">
        <v>117</v>
      </c>
      <c r="AM10" s="2" t="s">
        <v>248</v>
      </c>
      <c r="AN10" s="2" t="s">
        <v>342</v>
      </c>
      <c r="AO10" s="2" t="s">
        <v>422</v>
      </c>
      <c r="AP10" s="2" t="s">
        <v>87</v>
      </c>
      <c r="AQ10" s="1"/>
      <c r="AR10" s="2" t="s">
        <v>89</v>
      </c>
      <c r="AS10" s="1"/>
      <c r="AT10" s="2" t="s">
        <v>93</v>
      </c>
      <c r="AU10" s="14" t="s">
        <v>1320</v>
      </c>
      <c r="AV10" s="14">
        <v>1</v>
      </c>
      <c r="AW10" s="3" t="s">
        <v>6</v>
      </c>
      <c r="AX10" s="3">
        <v>16</v>
      </c>
      <c r="AY10" s="2">
        <v>12</v>
      </c>
      <c r="AZ10" s="2">
        <v>8</v>
      </c>
      <c r="BA10" s="2" t="s">
        <v>1666</v>
      </c>
      <c r="BB10" s="2">
        <v>13</v>
      </c>
      <c r="BC10" s="2">
        <v>4</v>
      </c>
      <c r="BD10" s="104">
        <v>3.79</v>
      </c>
      <c r="BE10" s="105">
        <v>3.06</v>
      </c>
      <c r="BF10" s="109">
        <v>3.11</v>
      </c>
      <c r="BG10" s="107">
        <v>2.5</v>
      </c>
      <c r="BH10" s="106">
        <v>3.34</v>
      </c>
      <c r="BI10" s="108">
        <v>2.06</v>
      </c>
      <c r="BJ10" s="106">
        <v>2.0099999999999998</v>
      </c>
      <c r="BK10" s="108">
        <v>2.61</v>
      </c>
      <c r="BL10" s="107">
        <v>3.11</v>
      </c>
      <c r="BM10" s="106">
        <v>4.17</v>
      </c>
      <c r="BN10" s="106">
        <v>5.15</v>
      </c>
      <c r="BO10" s="106">
        <v>5.53</v>
      </c>
      <c r="BP10" s="106">
        <v>3.31</v>
      </c>
      <c r="BQ10" s="4">
        <v>3.51</v>
      </c>
      <c r="BR10" s="9">
        <v>4.4400000000000004</v>
      </c>
      <c r="BS10" s="9">
        <v>6.99</v>
      </c>
      <c r="BT10" s="4">
        <v>10.78</v>
      </c>
      <c r="BU10" s="4">
        <v>16.34</v>
      </c>
      <c r="BV10" s="4">
        <v>3.34</v>
      </c>
      <c r="BW10" s="26">
        <v>2.9</v>
      </c>
      <c r="BX10" s="25">
        <v>2.2400000000000002</v>
      </c>
      <c r="BY10" s="53">
        <v>0.95</v>
      </c>
      <c r="BZ10" s="53">
        <v>1.62</v>
      </c>
      <c r="CA10" s="54">
        <v>1.99</v>
      </c>
      <c r="CB10" s="53">
        <v>2.37</v>
      </c>
      <c r="CC10" s="54">
        <v>2.25</v>
      </c>
      <c r="CD10" s="55">
        <v>3.17</v>
      </c>
      <c r="CE10" s="53">
        <v>4.6100000000000003</v>
      </c>
      <c r="CF10" s="53">
        <v>5.9</v>
      </c>
      <c r="CG10" s="53">
        <v>4.7300000000000004</v>
      </c>
      <c r="CH10" s="7">
        <v>3.77</v>
      </c>
      <c r="CI10" s="4">
        <v>3.51</v>
      </c>
      <c r="CJ10" s="9">
        <v>5.89</v>
      </c>
      <c r="CK10" s="9">
        <v>8.2200000000000006</v>
      </c>
      <c r="CL10" s="4">
        <v>10.91</v>
      </c>
      <c r="CM10" s="4">
        <v>16.96</v>
      </c>
      <c r="CN10" s="16">
        <v>24.78</v>
      </c>
      <c r="CO10" s="38">
        <v>29.98</v>
      </c>
      <c r="CP10" s="20">
        <v>32.06</v>
      </c>
      <c r="CQ10" s="18">
        <v>34.57</v>
      </c>
      <c r="CR10" s="17">
        <v>35.299999999999997</v>
      </c>
      <c r="CS10" s="19">
        <v>36.03</v>
      </c>
      <c r="CT10" s="17">
        <v>36.119999999999997</v>
      </c>
      <c r="CU10" s="19">
        <v>37.450000000000003</v>
      </c>
      <c r="CV10" s="18">
        <v>38.119999999999997</v>
      </c>
      <c r="CW10" s="17">
        <v>38.44</v>
      </c>
      <c r="CX10" s="17">
        <v>40.03</v>
      </c>
      <c r="CY10" s="17">
        <v>41.52</v>
      </c>
      <c r="CZ10" s="17">
        <v>42.9</v>
      </c>
      <c r="DA10" s="16">
        <v>44.16</v>
      </c>
      <c r="DB10" s="20">
        <v>48.41</v>
      </c>
      <c r="DC10" s="20">
        <v>45.49</v>
      </c>
      <c r="DD10" s="16">
        <v>42.58</v>
      </c>
      <c r="DE10" s="16">
        <v>43.55</v>
      </c>
      <c r="DF10" s="16">
        <v>25.08</v>
      </c>
      <c r="DG10" s="38">
        <v>29.62</v>
      </c>
      <c r="DH10" s="20">
        <v>33.04</v>
      </c>
      <c r="DI10" s="17">
        <v>34.01</v>
      </c>
      <c r="DJ10" s="17">
        <v>35.03</v>
      </c>
      <c r="DK10" s="19">
        <v>36.94</v>
      </c>
      <c r="DL10" s="17">
        <v>36.409999999999997</v>
      </c>
      <c r="DM10" s="19">
        <v>37.56</v>
      </c>
      <c r="DN10" s="18">
        <v>38.67</v>
      </c>
      <c r="DO10" s="17">
        <v>39.5</v>
      </c>
      <c r="DP10" s="17">
        <v>40.51</v>
      </c>
      <c r="DQ10" s="17">
        <v>41.61</v>
      </c>
      <c r="DR10" s="17">
        <v>43.98</v>
      </c>
      <c r="DS10" s="16">
        <v>44.03</v>
      </c>
      <c r="DT10" s="20">
        <v>48.43</v>
      </c>
      <c r="DU10" s="20">
        <v>45.15</v>
      </c>
      <c r="DV10" s="16">
        <v>42.89</v>
      </c>
      <c r="DW10" s="16">
        <v>43.05</v>
      </c>
      <c r="DX10" s="16">
        <v>3</v>
      </c>
      <c r="DY10" s="20">
        <v>4</v>
      </c>
      <c r="DZ10" s="20">
        <v>4</v>
      </c>
      <c r="EA10" s="17">
        <v>0</v>
      </c>
      <c r="EB10" s="17">
        <v>-6</v>
      </c>
      <c r="EC10" s="17">
        <v>-11</v>
      </c>
      <c r="ED10" s="17">
        <v>-13</v>
      </c>
      <c r="EE10" s="17">
        <v>-15</v>
      </c>
      <c r="EF10" s="17">
        <v>-15</v>
      </c>
      <c r="EG10" s="17">
        <v>-13</v>
      </c>
      <c r="EH10" s="17">
        <v>-9</v>
      </c>
      <c r="EI10" s="17">
        <v>-4</v>
      </c>
      <c r="EJ10" s="17">
        <v>0</v>
      </c>
      <c r="EK10" s="20">
        <v>2</v>
      </c>
      <c r="EL10" s="20">
        <v>2</v>
      </c>
      <c r="EM10" s="20">
        <v>0</v>
      </c>
      <c r="EN10" s="20">
        <v>1</v>
      </c>
      <c r="EO10" s="20">
        <v>2</v>
      </c>
    </row>
    <row r="11" spans="1:148" ht="14">
      <c r="A11" s="2" t="s">
        <v>928</v>
      </c>
      <c r="B11" s="2" t="s">
        <v>1666</v>
      </c>
      <c r="C11" s="2">
        <v>19</v>
      </c>
      <c r="D11" s="2">
        <v>0</v>
      </c>
      <c r="E11" s="2">
        <v>50137534</v>
      </c>
      <c r="F11" s="2" t="s">
        <v>91</v>
      </c>
      <c r="G11" s="1" t="s">
        <v>814</v>
      </c>
      <c r="H11" s="14"/>
      <c r="I11" s="1"/>
      <c r="J11" s="2">
        <v>156.1</v>
      </c>
      <c r="K11" s="2">
        <v>48.6</v>
      </c>
      <c r="L11" s="2" t="s">
        <v>167</v>
      </c>
      <c r="M11" s="2"/>
      <c r="N11" s="2" t="s">
        <v>99</v>
      </c>
      <c r="O11" s="2" t="s">
        <v>335</v>
      </c>
      <c r="P11" s="30" t="s">
        <v>168</v>
      </c>
      <c r="Q11" s="30"/>
      <c r="R11" s="30"/>
      <c r="S11" s="30"/>
      <c r="T11" s="3" t="s">
        <v>48</v>
      </c>
      <c r="U11" s="3">
        <v>18</v>
      </c>
      <c r="V11" s="2">
        <v>18</v>
      </c>
      <c r="W11" s="2">
        <v>9</v>
      </c>
      <c r="X11" s="2" t="s">
        <v>280</v>
      </c>
      <c r="Y11" s="33"/>
      <c r="Z11" s="3" t="s">
        <v>115</v>
      </c>
      <c r="AA11" s="3">
        <v>47</v>
      </c>
      <c r="AB11" s="2">
        <v>38</v>
      </c>
      <c r="AC11" s="2">
        <v>28</v>
      </c>
      <c r="AD11" s="2"/>
      <c r="AE11" s="33" t="s">
        <v>443</v>
      </c>
      <c r="AF11" s="12" t="s">
        <v>116</v>
      </c>
      <c r="AG11" s="12">
        <v>48</v>
      </c>
      <c r="AH11" s="13">
        <v>35</v>
      </c>
      <c r="AI11" s="13">
        <v>13</v>
      </c>
      <c r="AJ11" s="13"/>
      <c r="AK11" s="34" t="s">
        <v>180</v>
      </c>
      <c r="AL11" s="2" t="s">
        <v>247</v>
      </c>
      <c r="AM11" s="2" t="s">
        <v>240</v>
      </c>
      <c r="AN11" s="2" t="s">
        <v>342</v>
      </c>
      <c r="AO11" s="2" t="s">
        <v>151</v>
      </c>
      <c r="AP11" s="2" t="s">
        <v>87</v>
      </c>
      <c r="AQ11" s="1"/>
      <c r="AR11" s="2" t="s">
        <v>89</v>
      </c>
      <c r="AS11" s="1"/>
      <c r="AT11" s="2" t="s">
        <v>93</v>
      </c>
      <c r="AU11" s="14" t="s">
        <v>931</v>
      </c>
      <c r="AV11" s="14">
        <v>1</v>
      </c>
      <c r="AW11" s="3" t="s">
        <v>48</v>
      </c>
      <c r="AX11" s="3">
        <v>18</v>
      </c>
      <c r="AY11" s="2">
        <v>18</v>
      </c>
      <c r="AZ11" s="2">
        <v>9</v>
      </c>
      <c r="BA11" s="2" t="s">
        <v>1666</v>
      </c>
      <c r="BB11" s="2">
        <v>19</v>
      </c>
      <c r="BC11" s="2">
        <v>0</v>
      </c>
      <c r="BD11" s="104">
        <v>3.26</v>
      </c>
      <c r="BE11" s="105">
        <v>3.56</v>
      </c>
      <c r="BF11" s="109">
        <v>3.27</v>
      </c>
      <c r="BG11" s="107">
        <v>2.87</v>
      </c>
      <c r="BH11" s="106">
        <v>1.66</v>
      </c>
      <c r="BI11" s="108">
        <v>1.34</v>
      </c>
      <c r="BJ11" s="106">
        <v>0.62</v>
      </c>
      <c r="BK11" s="108">
        <v>1.18</v>
      </c>
      <c r="BL11" s="107">
        <v>2.2799999999999998</v>
      </c>
      <c r="BM11" s="106">
        <v>3.77</v>
      </c>
      <c r="BN11" s="106">
        <v>5.94</v>
      </c>
      <c r="BO11" s="106">
        <v>6.17</v>
      </c>
      <c r="BP11" s="106">
        <v>3.85</v>
      </c>
      <c r="BQ11" s="8">
        <v>4.0999999999999996</v>
      </c>
      <c r="BR11" s="7">
        <v>5.13</v>
      </c>
      <c r="BS11" s="9">
        <v>7.51</v>
      </c>
      <c r="BT11" s="4">
        <v>11.19</v>
      </c>
      <c r="BU11" s="4">
        <v>14.34</v>
      </c>
      <c r="BV11" s="4">
        <v>3.18</v>
      </c>
      <c r="BW11" s="26">
        <v>3.01</v>
      </c>
      <c r="BX11" s="25">
        <v>1.59</v>
      </c>
      <c r="BY11" s="53">
        <v>1.45</v>
      </c>
      <c r="BZ11" s="53">
        <v>1.42</v>
      </c>
      <c r="CA11" s="54">
        <v>1.1100000000000001</v>
      </c>
      <c r="CB11" s="53">
        <v>0.51</v>
      </c>
      <c r="CC11" s="54">
        <v>2.2400000000000002</v>
      </c>
      <c r="CD11" s="55">
        <v>3.13</v>
      </c>
      <c r="CE11" s="53">
        <v>5.31</v>
      </c>
      <c r="CF11" s="53">
        <v>4.75</v>
      </c>
      <c r="CG11" s="53">
        <v>3.14</v>
      </c>
      <c r="CH11" s="7">
        <v>2.94</v>
      </c>
      <c r="CI11" s="8">
        <v>3.52</v>
      </c>
      <c r="CJ11" s="7">
        <v>5.69</v>
      </c>
      <c r="CK11" s="9">
        <v>8.2799999999999994</v>
      </c>
      <c r="CL11" s="4">
        <v>10.59</v>
      </c>
      <c r="CM11" s="4">
        <v>15.39</v>
      </c>
      <c r="CN11" s="16">
        <v>25.47</v>
      </c>
      <c r="CO11" s="38">
        <v>28.2</v>
      </c>
      <c r="CP11" s="20">
        <v>32.76</v>
      </c>
      <c r="CQ11" s="18">
        <v>33.61</v>
      </c>
      <c r="CR11" s="17">
        <v>35.92</v>
      </c>
      <c r="CS11" s="19">
        <v>36.19</v>
      </c>
      <c r="CT11" s="17">
        <v>36.71</v>
      </c>
      <c r="CU11" s="19">
        <v>37.01</v>
      </c>
      <c r="CV11" s="18">
        <v>38.020000000000003</v>
      </c>
      <c r="CW11" s="17">
        <v>38.35</v>
      </c>
      <c r="CX11" s="17">
        <v>39.35</v>
      </c>
      <c r="CY11" s="17">
        <v>39.78</v>
      </c>
      <c r="CZ11" s="17">
        <v>41.42</v>
      </c>
      <c r="DA11" s="19">
        <v>43.71</v>
      </c>
      <c r="DB11" s="17">
        <v>47.08</v>
      </c>
      <c r="DC11" s="20">
        <v>43.48</v>
      </c>
      <c r="DD11" s="16">
        <v>41.47</v>
      </c>
      <c r="DE11" s="16">
        <v>42.45</v>
      </c>
      <c r="DF11" s="16">
        <v>25.43</v>
      </c>
      <c r="DG11" s="38">
        <v>29.5</v>
      </c>
      <c r="DH11" s="20">
        <v>33.22</v>
      </c>
      <c r="DI11" s="17">
        <v>33.71</v>
      </c>
      <c r="DJ11" s="17">
        <v>35.9</v>
      </c>
      <c r="DK11" s="19">
        <v>35.409999999999997</v>
      </c>
      <c r="DL11" s="17">
        <v>36.57</v>
      </c>
      <c r="DM11" s="19">
        <v>37.54</v>
      </c>
      <c r="DN11" s="18">
        <v>38.020000000000003</v>
      </c>
      <c r="DO11" s="17">
        <v>39.35</v>
      </c>
      <c r="DP11" s="17">
        <v>40.380000000000003</v>
      </c>
      <c r="DQ11" s="17">
        <v>40.22</v>
      </c>
      <c r="DR11" s="17">
        <v>41.11</v>
      </c>
      <c r="DS11" s="19">
        <v>44.41</v>
      </c>
      <c r="DT11" s="17">
        <v>47.84</v>
      </c>
      <c r="DU11" s="20">
        <v>43.66</v>
      </c>
      <c r="DV11" s="16">
        <v>41.11</v>
      </c>
      <c r="DW11" s="16">
        <v>42.65</v>
      </c>
      <c r="DX11" s="16">
        <v>0</v>
      </c>
      <c r="DY11" s="20">
        <v>2</v>
      </c>
      <c r="DZ11" s="20">
        <v>2</v>
      </c>
      <c r="EA11" s="17">
        <v>0</v>
      </c>
      <c r="EB11" s="17">
        <v>-2</v>
      </c>
      <c r="EC11" s="17">
        <v>-7</v>
      </c>
      <c r="ED11" s="17">
        <v>-10</v>
      </c>
      <c r="EE11" s="17">
        <v>-10</v>
      </c>
      <c r="EF11" s="17">
        <v>-7</v>
      </c>
      <c r="EG11" s="17">
        <v>-2</v>
      </c>
      <c r="EH11" s="17">
        <v>6</v>
      </c>
      <c r="EI11" s="17">
        <v>13</v>
      </c>
      <c r="EJ11" s="17">
        <v>15</v>
      </c>
      <c r="EK11" s="17">
        <v>15</v>
      </c>
      <c r="EL11" s="17">
        <v>10</v>
      </c>
      <c r="EM11" s="20">
        <v>7</v>
      </c>
      <c r="EN11" s="20">
        <v>4</v>
      </c>
      <c r="EO11" s="20">
        <v>3</v>
      </c>
    </row>
    <row r="12" spans="1:148" ht="14">
      <c r="A12" s="2" t="s">
        <v>1019</v>
      </c>
      <c r="B12" s="2" t="s">
        <v>1666</v>
      </c>
      <c r="C12" s="2">
        <v>18</v>
      </c>
      <c r="D12" s="2">
        <v>8</v>
      </c>
      <c r="E12" s="2">
        <v>50327128</v>
      </c>
      <c r="F12" s="2" t="s">
        <v>91</v>
      </c>
      <c r="G12" s="1" t="s">
        <v>1023</v>
      </c>
      <c r="H12" s="14"/>
      <c r="I12" s="1"/>
      <c r="J12" s="2">
        <v>168</v>
      </c>
      <c r="K12" s="2">
        <v>67.5</v>
      </c>
      <c r="L12" s="2" t="s">
        <v>167</v>
      </c>
      <c r="M12" s="2"/>
      <c r="N12" s="2" t="s">
        <v>99</v>
      </c>
      <c r="O12" s="2" t="s">
        <v>279</v>
      </c>
      <c r="P12" s="30"/>
      <c r="Q12" s="30"/>
      <c r="R12" s="30"/>
      <c r="S12" s="30"/>
      <c r="T12" s="3" t="s">
        <v>17</v>
      </c>
      <c r="U12" s="3">
        <v>16</v>
      </c>
      <c r="V12" s="2">
        <v>12</v>
      </c>
      <c r="W12" s="2">
        <v>9</v>
      </c>
      <c r="X12" s="2" t="s">
        <v>280</v>
      </c>
      <c r="Y12" s="33"/>
      <c r="Z12" s="3" t="s">
        <v>101</v>
      </c>
      <c r="AA12" s="3">
        <v>26</v>
      </c>
      <c r="AB12" s="2">
        <v>19</v>
      </c>
      <c r="AC12" s="2">
        <v>17</v>
      </c>
      <c r="AD12" s="2"/>
      <c r="AE12" s="33" t="s">
        <v>209</v>
      </c>
      <c r="AF12" s="12" t="s">
        <v>138</v>
      </c>
      <c r="AG12" s="12">
        <v>46</v>
      </c>
      <c r="AH12" s="13">
        <v>29</v>
      </c>
      <c r="AI12" s="13">
        <v>23</v>
      </c>
      <c r="AJ12" s="13"/>
      <c r="AK12" s="34" t="s">
        <v>180</v>
      </c>
      <c r="AL12" s="2" t="s">
        <v>239</v>
      </c>
      <c r="AM12" s="2" t="s">
        <v>202</v>
      </c>
      <c r="AN12" s="2" t="s">
        <v>870</v>
      </c>
      <c r="AO12" s="2" t="s">
        <v>141</v>
      </c>
      <c r="AP12" s="2" t="s">
        <v>87</v>
      </c>
      <c r="AQ12" s="1"/>
      <c r="AR12" s="2" t="s">
        <v>89</v>
      </c>
      <c r="AS12" s="1"/>
      <c r="AT12" s="2" t="s">
        <v>93</v>
      </c>
      <c r="AU12" s="14" t="s">
        <v>1024</v>
      </c>
      <c r="AV12" s="14">
        <v>1</v>
      </c>
      <c r="AW12" s="3" t="s">
        <v>17</v>
      </c>
      <c r="AX12" s="3">
        <v>16</v>
      </c>
      <c r="AY12" s="2">
        <v>12</v>
      </c>
      <c r="AZ12" s="2">
        <v>9</v>
      </c>
      <c r="BA12" s="2" t="s">
        <v>1666</v>
      </c>
      <c r="BB12" s="2">
        <v>18</v>
      </c>
      <c r="BC12" s="2">
        <v>8</v>
      </c>
      <c r="BD12" s="104">
        <v>3.11</v>
      </c>
      <c r="BE12" s="105">
        <v>2.71</v>
      </c>
      <c r="BF12" s="109">
        <v>1.85</v>
      </c>
      <c r="BG12" s="105">
        <v>1.39</v>
      </c>
      <c r="BH12" s="106">
        <v>1.06</v>
      </c>
      <c r="BI12" s="108">
        <v>1.76</v>
      </c>
      <c r="BJ12" s="106">
        <v>1.63</v>
      </c>
      <c r="BK12" s="108">
        <v>1.54</v>
      </c>
      <c r="BL12" s="107">
        <v>1.39</v>
      </c>
      <c r="BM12" s="106">
        <v>1.88</v>
      </c>
      <c r="BN12" s="106">
        <v>2.68</v>
      </c>
      <c r="BO12" s="106">
        <v>5.1100000000000003</v>
      </c>
      <c r="BP12" s="106">
        <v>3.17</v>
      </c>
      <c r="BQ12" s="8">
        <v>3.68</v>
      </c>
      <c r="BR12" s="7">
        <v>5.12</v>
      </c>
      <c r="BS12" s="9">
        <v>6.82</v>
      </c>
      <c r="BT12" s="4">
        <v>10.69</v>
      </c>
      <c r="BU12" s="4">
        <v>17.38</v>
      </c>
      <c r="BV12" s="4">
        <v>2.99</v>
      </c>
      <c r="BW12" s="26">
        <v>1.73</v>
      </c>
      <c r="BX12" s="25">
        <v>0.8</v>
      </c>
      <c r="BY12" s="25">
        <v>0.56000000000000005</v>
      </c>
      <c r="BZ12" s="53">
        <v>0.95</v>
      </c>
      <c r="CA12" s="54">
        <v>0.95</v>
      </c>
      <c r="CB12" s="53">
        <v>1.74</v>
      </c>
      <c r="CC12" s="54">
        <v>1.37</v>
      </c>
      <c r="CD12" s="55">
        <v>2.4900000000000002</v>
      </c>
      <c r="CE12" s="53">
        <v>2.78</v>
      </c>
      <c r="CF12" s="53">
        <v>3.11</v>
      </c>
      <c r="CG12" s="53">
        <v>5.07</v>
      </c>
      <c r="CH12" s="7">
        <v>2.62</v>
      </c>
      <c r="CI12" s="8">
        <v>3.56</v>
      </c>
      <c r="CJ12" s="7">
        <v>6.28</v>
      </c>
      <c r="CK12" s="9">
        <v>7.4</v>
      </c>
      <c r="CL12" s="4">
        <v>10.45</v>
      </c>
      <c r="CM12" s="4">
        <v>17.41</v>
      </c>
      <c r="CN12" s="16">
        <v>25.51</v>
      </c>
      <c r="CO12" s="38">
        <v>29.83</v>
      </c>
      <c r="CP12" s="20">
        <v>32.549999999999997</v>
      </c>
      <c r="CQ12" s="38">
        <v>35.04</v>
      </c>
      <c r="CR12" s="17">
        <v>36.82</v>
      </c>
      <c r="CS12" s="19">
        <v>37.76</v>
      </c>
      <c r="CT12" s="17">
        <v>38.1</v>
      </c>
      <c r="CU12" s="19">
        <v>38.86</v>
      </c>
      <c r="CV12" s="18">
        <v>38.9</v>
      </c>
      <c r="CW12" s="17">
        <v>39.33</v>
      </c>
      <c r="CX12" s="17">
        <v>39.380000000000003</v>
      </c>
      <c r="CY12" s="17">
        <v>40.21</v>
      </c>
      <c r="CZ12" s="17">
        <v>44.55</v>
      </c>
      <c r="DA12" s="19">
        <v>44.25</v>
      </c>
      <c r="DB12" s="17">
        <v>48.96</v>
      </c>
      <c r="DC12" s="20">
        <v>45.07</v>
      </c>
      <c r="DD12" s="16">
        <v>44.42</v>
      </c>
      <c r="DE12" s="16">
        <v>45.88</v>
      </c>
      <c r="DF12" s="16">
        <v>25.43</v>
      </c>
      <c r="DG12" s="38">
        <v>29.69</v>
      </c>
      <c r="DH12" s="20">
        <v>32.380000000000003</v>
      </c>
      <c r="DI12" s="20">
        <v>35.74</v>
      </c>
      <c r="DJ12" s="17">
        <v>36.46</v>
      </c>
      <c r="DK12" s="19">
        <v>37.770000000000003</v>
      </c>
      <c r="DL12" s="17">
        <v>38.24</v>
      </c>
      <c r="DM12" s="19">
        <v>38.869999999999997</v>
      </c>
      <c r="DN12" s="18">
        <v>39.57</v>
      </c>
      <c r="DO12" s="17">
        <v>39.32</v>
      </c>
      <c r="DP12" s="17">
        <v>39.64</v>
      </c>
      <c r="DQ12" s="17">
        <v>41.3</v>
      </c>
      <c r="DR12" s="17">
        <v>44.82</v>
      </c>
      <c r="DS12" s="19">
        <v>44.25</v>
      </c>
      <c r="DT12" s="17">
        <v>48.52</v>
      </c>
      <c r="DU12" s="20">
        <v>45.23</v>
      </c>
      <c r="DV12" s="16">
        <v>44.56</v>
      </c>
      <c r="DW12" s="16">
        <v>45.19</v>
      </c>
      <c r="DX12" s="16">
        <v>1</v>
      </c>
      <c r="DY12" s="20">
        <v>1</v>
      </c>
      <c r="DZ12" s="20">
        <v>2</v>
      </c>
      <c r="EA12" s="20">
        <v>3</v>
      </c>
      <c r="EB12" s="17">
        <v>2</v>
      </c>
      <c r="EC12" s="17">
        <v>0</v>
      </c>
      <c r="ED12" s="17">
        <v>-5</v>
      </c>
      <c r="EE12" s="17">
        <v>-3</v>
      </c>
      <c r="EF12" s="17">
        <v>-3</v>
      </c>
      <c r="EG12" s="17">
        <v>0</v>
      </c>
      <c r="EH12" s="17">
        <v>7</v>
      </c>
      <c r="EI12" s="17">
        <v>11</v>
      </c>
      <c r="EJ12" s="17">
        <v>15</v>
      </c>
      <c r="EK12" s="17">
        <v>18</v>
      </c>
      <c r="EL12" s="17">
        <v>13</v>
      </c>
      <c r="EM12" s="20">
        <v>6</v>
      </c>
      <c r="EN12" s="20">
        <v>0</v>
      </c>
      <c r="EO12" s="20">
        <v>0</v>
      </c>
    </row>
    <row r="13" spans="1:148" ht="14">
      <c r="A13" s="2" t="s">
        <v>1424</v>
      </c>
      <c r="B13" s="2" t="s">
        <v>1666</v>
      </c>
      <c r="C13" s="2">
        <v>20</v>
      </c>
      <c r="D13" s="2">
        <v>0</v>
      </c>
      <c r="E13" s="2">
        <v>40136510</v>
      </c>
      <c r="F13" s="2" t="s">
        <v>91</v>
      </c>
      <c r="G13" s="1" t="s">
        <v>891</v>
      </c>
      <c r="H13" s="14"/>
      <c r="I13" s="1"/>
      <c r="J13" s="2">
        <v>167.1</v>
      </c>
      <c r="K13" s="2">
        <v>52.7</v>
      </c>
      <c r="L13" s="2" t="s">
        <v>167</v>
      </c>
      <c r="M13" s="2"/>
      <c r="N13" s="2" t="s">
        <v>238</v>
      </c>
      <c r="O13" s="2" t="s">
        <v>201</v>
      </c>
      <c r="P13" s="30" t="s">
        <v>168</v>
      </c>
      <c r="Q13" s="30" t="s">
        <v>860</v>
      </c>
      <c r="R13" s="30"/>
      <c r="S13" s="30"/>
      <c r="T13" s="3" t="s">
        <v>6</v>
      </c>
      <c r="U13" s="3">
        <v>13</v>
      </c>
      <c r="V13" s="2">
        <v>12</v>
      </c>
      <c r="W13" s="2">
        <v>9</v>
      </c>
      <c r="X13" s="2" t="s">
        <v>1427</v>
      </c>
      <c r="Y13" s="33"/>
      <c r="Z13" s="3" t="s">
        <v>137</v>
      </c>
      <c r="AA13" s="3">
        <v>52</v>
      </c>
      <c r="AB13" s="2">
        <v>42</v>
      </c>
      <c r="AC13" s="2">
        <v>25</v>
      </c>
      <c r="AD13" s="2"/>
      <c r="AE13" s="33" t="s">
        <v>443</v>
      </c>
      <c r="AF13" s="12" t="s">
        <v>138</v>
      </c>
      <c r="AG13" s="12">
        <v>53</v>
      </c>
      <c r="AH13" s="13">
        <v>39</v>
      </c>
      <c r="AI13" s="13">
        <v>35</v>
      </c>
      <c r="AJ13" s="13"/>
      <c r="AK13" s="34" t="s">
        <v>180</v>
      </c>
      <c r="AL13" s="2" t="s">
        <v>250</v>
      </c>
      <c r="AM13" s="2" t="s">
        <v>118</v>
      </c>
      <c r="AN13" s="2" t="s">
        <v>429</v>
      </c>
      <c r="AO13" s="2" t="s">
        <v>245</v>
      </c>
      <c r="AP13" s="2" t="s">
        <v>87</v>
      </c>
      <c r="AQ13" s="1"/>
      <c r="AR13" s="2" t="s">
        <v>89</v>
      </c>
      <c r="AS13" s="1"/>
      <c r="AT13" s="2" t="s">
        <v>93</v>
      </c>
      <c r="AU13" s="14" t="s">
        <v>1428</v>
      </c>
      <c r="AV13" s="14">
        <v>1</v>
      </c>
      <c r="AW13" s="3" t="s">
        <v>6</v>
      </c>
      <c r="AX13" s="3">
        <v>13</v>
      </c>
      <c r="AY13" s="2">
        <v>12</v>
      </c>
      <c r="AZ13" s="2">
        <v>9</v>
      </c>
      <c r="BA13" s="2" t="s">
        <v>1666</v>
      </c>
      <c r="BB13" s="2">
        <v>20</v>
      </c>
      <c r="BC13" s="2">
        <v>0</v>
      </c>
      <c r="BD13" s="104">
        <v>3.65</v>
      </c>
      <c r="BE13" s="105">
        <v>2.4500000000000002</v>
      </c>
      <c r="BF13" s="109">
        <v>2.17</v>
      </c>
      <c r="BG13" s="107">
        <v>1.94</v>
      </c>
      <c r="BH13" s="106">
        <v>1.56</v>
      </c>
      <c r="BI13" s="108">
        <v>2.0099999999999998</v>
      </c>
      <c r="BJ13" s="106">
        <v>0.75</v>
      </c>
      <c r="BK13" s="108">
        <v>2.06</v>
      </c>
      <c r="BL13" s="107">
        <v>2.4700000000000002</v>
      </c>
      <c r="BM13" s="106">
        <v>4.07</v>
      </c>
      <c r="BN13" s="106">
        <v>6.74</v>
      </c>
      <c r="BO13" s="106">
        <v>4.25</v>
      </c>
      <c r="BP13" s="106">
        <v>3.36</v>
      </c>
      <c r="BQ13" s="8">
        <v>5.36</v>
      </c>
      <c r="BR13" s="7">
        <v>6.46</v>
      </c>
      <c r="BS13" s="9">
        <v>9.36</v>
      </c>
      <c r="BT13" s="4">
        <v>13.12</v>
      </c>
      <c r="BU13" s="4">
        <v>14.35</v>
      </c>
      <c r="BV13" s="4">
        <v>3.69</v>
      </c>
      <c r="BW13" s="26">
        <v>1.96</v>
      </c>
      <c r="BX13" s="25">
        <v>1.28</v>
      </c>
      <c r="BY13" s="53">
        <v>1.1100000000000001</v>
      </c>
      <c r="BZ13" s="53">
        <v>1.22</v>
      </c>
      <c r="CA13" s="54">
        <v>2.14</v>
      </c>
      <c r="CB13" s="53">
        <v>1.51</v>
      </c>
      <c r="CC13" s="54">
        <v>3.14</v>
      </c>
      <c r="CD13" s="55">
        <v>4.5999999999999996</v>
      </c>
      <c r="CE13" s="53">
        <v>4.8499999999999996</v>
      </c>
      <c r="CF13" s="53">
        <v>6.59</v>
      </c>
      <c r="CG13" s="53">
        <v>3.72</v>
      </c>
      <c r="CH13" s="7">
        <v>3.61</v>
      </c>
      <c r="CI13" s="8">
        <v>5.07</v>
      </c>
      <c r="CJ13" s="7">
        <v>7.61</v>
      </c>
      <c r="CK13" s="9">
        <v>9.91</v>
      </c>
      <c r="CL13" s="4">
        <v>12.42</v>
      </c>
      <c r="CM13" s="4">
        <v>16.399999999999999</v>
      </c>
      <c r="CN13" s="16">
        <v>26.42</v>
      </c>
      <c r="CO13" s="38">
        <v>30.65</v>
      </c>
      <c r="CP13" s="20">
        <v>33.26</v>
      </c>
      <c r="CQ13" s="18">
        <v>35.549999999999997</v>
      </c>
      <c r="CR13" s="17">
        <v>34.4</v>
      </c>
      <c r="CS13" s="19">
        <v>35.229999999999997</v>
      </c>
      <c r="CT13" s="17">
        <v>36.65</v>
      </c>
      <c r="CU13" s="19">
        <v>36.67</v>
      </c>
      <c r="CV13" s="18">
        <v>36.71</v>
      </c>
      <c r="CW13" s="17">
        <v>38.36</v>
      </c>
      <c r="CX13" s="17">
        <v>38.1</v>
      </c>
      <c r="CY13" s="17">
        <v>41.26</v>
      </c>
      <c r="CZ13" s="17">
        <v>43.84</v>
      </c>
      <c r="DA13" s="19">
        <v>43.15</v>
      </c>
      <c r="DB13" s="17">
        <v>45.22</v>
      </c>
      <c r="DC13" s="20">
        <v>43.25</v>
      </c>
      <c r="DD13" s="16">
        <v>44.53</v>
      </c>
      <c r="DE13" s="16">
        <v>38.65</v>
      </c>
      <c r="DF13" s="16">
        <v>26.74</v>
      </c>
      <c r="DG13" s="38">
        <v>30.28</v>
      </c>
      <c r="DH13" s="20">
        <v>33.200000000000003</v>
      </c>
      <c r="DI13" s="17">
        <v>35.49</v>
      </c>
      <c r="DJ13" s="17">
        <v>34.36</v>
      </c>
      <c r="DK13" s="19">
        <v>35.44</v>
      </c>
      <c r="DL13" s="17">
        <v>35.64</v>
      </c>
      <c r="DM13" s="19">
        <v>35.96</v>
      </c>
      <c r="DN13" s="18">
        <v>37.590000000000003</v>
      </c>
      <c r="DO13" s="17">
        <v>38.08</v>
      </c>
      <c r="DP13" s="17">
        <v>38.89</v>
      </c>
      <c r="DQ13" s="17">
        <v>42.37</v>
      </c>
      <c r="DR13" s="17">
        <v>43.93</v>
      </c>
      <c r="DS13" s="19">
        <v>42.63</v>
      </c>
      <c r="DT13" s="17">
        <v>45.68</v>
      </c>
      <c r="DU13" s="20">
        <v>43.74</v>
      </c>
      <c r="DV13" s="16">
        <v>44.42</v>
      </c>
      <c r="DW13" s="16">
        <v>38.590000000000003</v>
      </c>
      <c r="DX13" s="16">
        <v>1</v>
      </c>
      <c r="DY13" s="20">
        <v>1</v>
      </c>
      <c r="DZ13" s="20">
        <v>-1</v>
      </c>
      <c r="EA13" s="17">
        <v>-4</v>
      </c>
      <c r="EB13" s="17">
        <v>-6</v>
      </c>
      <c r="EC13" s="17">
        <v>-10</v>
      </c>
      <c r="ED13" s="17">
        <v>-11</v>
      </c>
      <c r="EE13" s="17">
        <v>-14</v>
      </c>
      <c r="EF13" s="17">
        <v>-11</v>
      </c>
      <c r="EG13" s="17">
        <v>-4</v>
      </c>
      <c r="EH13" s="17">
        <v>2</v>
      </c>
      <c r="EI13" s="17">
        <v>13</v>
      </c>
      <c r="EJ13" s="17">
        <v>17</v>
      </c>
      <c r="EK13" s="17">
        <v>14</v>
      </c>
      <c r="EL13" s="17">
        <v>12</v>
      </c>
      <c r="EM13" s="20">
        <v>8</v>
      </c>
      <c r="EN13" s="20">
        <v>6</v>
      </c>
      <c r="EO13" s="20">
        <v>6</v>
      </c>
    </row>
    <row r="14" spans="1:148" ht="14">
      <c r="A14" s="2" t="s">
        <v>913</v>
      </c>
      <c r="B14" s="2" t="s">
        <v>1666</v>
      </c>
      <c r="C14" s="2">
        <v>17</v>
      </c>
      <c r="D14" s="2">
        <v>5</v>
      </c>
      <c r="E14" s="2">
        <v>50832473</v>
      </c>
      <c r="F14" s="2" t="s">
        <v>91</v>
      </c>
      <c r="G14" s="1" t="s">
        <v>290</v>
      </c>
      <c r="H14" s="14"/>
      <c r="I14" s="1"/>
      <c r="J14" s="2">
        <v>154.80000000000001</v>
      </c>
      <c r="K14" s="2">
        <v>51.5</v>
      </c>
      <c r="L14" s="2" t="s">
        <v>167</v>
      </c>
      <c r="M14" s="2"/>
      <c r="N14" s="2" t="s">
        <v>79</v>
      </c>
      <c r="O14" s="2" t="s">
        <v>80</v>
      </c>
      <c r="P14" s="30" t="s">
        <v>917</v>
      </c>
      <c r="Q14" s="30"/>
      <c r="R14" s="30"/>
      <c r="S14" s="30"/>
      <c r="T14" s="3" t="s">
        <v>6</v>
      </c>
      <c r="U14" s="3">
        <v>20</v>
      </c>
      <c r="V14" s="2">
        <v>18</v>
      </c>
      <c r="W14" s="2">
        <v>10</v>
      </c>
      <c r="X14" s="2" t="s">
        <v>918</v>
      </c>
      <c r="Y14" s="33"/>
      <c r="Z14" s="3" t="s">
        <v>137</v>
      </c>
      <c r="AA14" s="3">
        <v>56</v>
      </c>
      <c r="AB14" s="2">
        <v>41</v>
      </c>
      <c r="AC14" s="2">
        <v>25</v>
      </c>
      <c r="AD14" s="2"/>
      <c r="AE14" s="33" t="s">
        <v>443</v>
      </c>
      <c r="AF14" s="12" t="s">
        <v>116</v>
      </c>
      <c r="AG14" s="12">
        <v>27</v>
      </c>
      <c r="AH14" s="13">
        <v>18</v>
      </c>
      <c r="AI14" s="13">
        <v>6</v>
      </c>
      <c r="AJ14" s="13"/>
      <c r="AK14" s="34" t="s">
        <v>197</v>
      </c>
      <c r="AL14" s="2" t="s">
        <v>239</v>
      </c>
      <c r="AM14" s="2" t="s">
        <v>118</v>
      </c>
      <c r="AN14" s="2" t="s">
        <v>870</v>
      </c>
      <c r="AO14" s="2" t="s">
        <v>919</v>
      </c>
      <c r="AP14" s="2" t="s">
        <v>87</v>
      </c>
      <c r="AQ14" s="1"/>
      <c r="AR14" s="2" t="s">
        <v>89</v>
      </c>
      <c r="AS14" s="1"/>
      <c r="AT14" s="2" t="s">
        <v>93</v>
      </c>
      <c r="AU14" s="14" t="s">
        <v>920</v>
      </c>
      <c r="AV14" s="14">
        <v>1</v>
      </c>
      <c r="AW14" s="3" t="s">
        <v>6</v>
      </c>
      <c r="AX14" s="3">
        <v>20</v>
      </c>
      <c r="AY14" s="2">
        <v>18</v>
      </c>
      <c r="AZ14" s="2">
        <v>10</v>
      </c>
      <c r="BA14" s="2" t="s">
        <v>1666</v>
      </c>
      <c r="BB14" s="2">
        <v>17</v>
      </c>
      <c r="BC14" s="2">
        <v>5</v>
      </c>
      <c r="BD14" s="104">
        <v>2.94</v>
      </c>
      <c r="BE14" s="105">
        <v>2.14</v>
      </c>
      <c r="BF14" s="109">
        <v>1.1499999999999999</v>
      </c>
      <c r="BG14" s="107">
        <v>1.1200000000000001</v>
      </c>
      <c r="BH14" s="106">
        <v>1.28</v>
      </c>
      <c r="BI14" s="108">
        <v>0.72</v>
      </c>
      <c r="BJ14" s="106">
        <v>0.39</v>
      </c>
      <c r="BK14" s="108">
        <v>0.8</v>
      </c>
      <c r="BL14" s="107">
        <v>1.45</v>
      </c>
      <c r="BM14" s="106">
        <v>0.28000000000000003</v>
      </c>
      <c r="BN14" s="106">
        <v>5.35</v>
      </c>
      <c r="BO14" s="106">
        <v>4.95</v>
      </c>
      <c r="BP14" s="109">
        <v>3.05</v>
      </c>
      <c r="BQ14" s="4">
        <v>3.98</v>
      </c>
      <c r="BR14" s="9">
        <v>6.25</v>
      </c>
      <c r="BS14" s="9">
        <v>9.83</v>
      </c>
      <c r="BT14" s="4">
        <v>13.51</v>
      </c>
      <c r="BU14" s="98"/>
      <c r="BV14" s="4">
        <v>2.4700000000000002</v>
      </c>
      <c r="BW14" s="26">
        <v>0.9</v>
      </c>
      <c r="BX14" s="25">
        <v>0.35</v>
      </c>
      <c r="BY14" s="53">
        <v>0.45</v>
      </c>
      <c r="BZ14" s="53">
        <v>1.39</v>
      </c>
      <c r="CA14" s="54">
        <v>1.1200000000000001</v>
      </c>
      <c r="CB14" s="53">
        <v>1.18</v>
      </c>
      <c r="CC14" s="54">
        <v>1.76</v>
      </c>
      <c r="CD14" s="55">
        <v>2.27</v>
      </c>
      <c r="CE14" s="53">
        <v>2.56</v>
      </c>
      <c r="CF14" s="53">
        <v>4.9800000000000004</v>
      </c>
      <c r="CG14" s="53">
        <v>5.01</v>
      </c>
      <c r="CH14" s="9">
        <v>3.67</v>
      </c>
      <c r="CI14" s="4">
        <v>5.0599999999999996</v>
      </c>
      <c r="CJ14" s="9">
        <v>7.07</v>
      </c>
      <c r="CK14" s="9">
        <v>10.72</v>
      </c>
      <c r="CL14" s="4">
        <v>12.52</v>
      </c>
      <c r="CM14" s="98"/>
      <c r="CN14" s="16">
        <v>27.3</v>
      </c>
      <c r="CO14" s="38">
        <v>31.65</v>
      </c>
      <c r="CP14" s="20">
        <v>33.64</v>
      </c>
      <c r="CQ14" s="18">
        <v>33.19</v>
      </c>
      <c r="CR14" s="17">
        <v>33.79</v>
      </c>
      <c r="CS14" s="19">
        <v>35.56</v>
      </c>
      <c r="CT14" s="17">
        <v>35.659999999999997</v>
      </c>
      <c r="CU14" s="19">
        <v>36.450000000000003</v>
      </c>
      <c r="CV14" s="18">
        <v>37.61</v>
      </c>
      <c r="CW14" s="17">
        <v>38.61</v>
      </c>
      <c r="CX14" s="17">
        <v>39.36</v>
      </c>
      <c r="CY14" s="17">
        <v>43.12</v>
      </c>
      <c r="CZ14" s="20">
        <v>44.29</v>
      </c>
      <c r="DA14" s="16">
        <v>44.25</v>
      </c>
      <c r="DB14" s="20">
        <v>42.34</v>
      </c>
      <c r="DC14" s="20">
        <v>42.2</v>
      </c>
      <c r="DD14" s="16">
        <v>40.729999999999997</v>
      </c>
      <c r="DE14" s="100"/>
      <c r="DF14" s="16">
        <v>27.36</v>
      </c>
      <c r="DG14" s="38">
        <v>32.26</v>
      </c>
      <c r="DH14" s="20">
        <v>33.22</v>
      </c>
      <c r="DI14" s="17">
        <v>33.700000000000003</v>
      </c>
      <c r="DJ14" s="17">
        <v>34.51</v>
      </c>
      <c r="DK14" s="19">
        <v>35.81</v>
      </c>
      <c r="DL14" s="17">
        <v>35.53</v>
      </c>
      <c r="DM14" s="19">
        <v>36.840000000000003</v>
      </c>
      <c r="DN14" s="18">
        <v>38.26</v>
      </c>
      <c r="DO14" s="17">
        <v>39.26</v>
      </c>
      <c r="DP14" s="17">
        <v>40.340000000000003</v>
      </c>
      <c r="DQ14" s="17">
        <v>43.76</v>
      </c>
      <c r="DR14" s="20">
        <v>45.06</v>
      </c>
      <c r="DS14" s="16">
        <v>45.11</v>
      </c>
      <c r="DT14" s="20">
        <v>43.34</v>
      </c>
      <c r="DU14" s="20">
        <v>42.67</v>
      </c>
      <c r="DV14" s="16">
        <v>40.799999999999997</v>
      </c>
      <c r="DW14" s="100"/>
      <c r="DX14" s="16">
        <v>2</v>
      </c>
      <c r="DY14" s="20">
        <v>3</v>
      </c>
      <c r="DZ14" s="20">
        <v>0</v>
      </c>
      <c r="EA14" s="17">
        <v>-4</v>
      </c>
      <c r="EB14" s="17">
        <v>-8</v>
      </c>
      <c r="EC14" s="17">
        <v>-13</v>
      </c>
      <c r="ED14" s="17">
        <v>-18</v>
      </c>
      <c r="EE14" s="17">
        <v>-18</v>
      </c>
      <c r="EF14" s="17">
        <v>-17</v>
      </c>
      <c r="EG14" s="17">
        <v>-8</v>
      </c>
      <c r="EH14" s="17">
        <v>-1</v>
      </c>
      <c r="EI14" s="17">
        <v>2</v>
      </c>
      <c r="EJ14" s="20">
        <v>3</v>
      </c>
      <c r="EK14" s="20">
        <v>4</v>
      </c>
      <c r="EL14" s="20">
        <v>4</v>
      </c>
      <c r="EM14" s="20">
        <v>3</v>
      </c>
      <c r="EN14" s="20">
        <v>2</v>
      </c>
      <c r="EO14" s="101"/>
    </row>
    <row r="15" spans="1:148" ht="14">
      <c r="A15" s="2" t="s">
        <v>1185</v>
      </c>
      <c r="B15" s="2" t="s">
        <v>1666</v>
      </c>
      <c r="C15" s="2">
        <v>13</v>
      </c>
      <c r="D15" s="2">
        <v>7</v>
      </c>
      <c r="E15" s="2">
        <v>53151546</v>
      </c>
      <c r="F15" s="2" t="s">
        <v>91</v>
      </c>
      <c r="G15" s="1" t="s">
        <v>1188</v>
      </c>
      <c r="H15" s="15" t="s">
        <v>95</v>
      </c>
      <c r="I15" s="1">
        <v>7</v>
      </c>
      <c r="J15" s="2">
        <v>155.80000000000001</v>
      </c>
      <c r="K15" s="2">
        <v>55.3</v>
      </c>
      <c r="L15" s="2" t="s">
        <v>167</v>
      </c>
      <c r="M15" s="2"/>
      <c r="N15" s="2" t="s">
        <v>79</v>
      </c>
      <c r="O15" s="2" t="s">
        <v>819</v>
      </c>
      <c r="P15" s="30" t="s">
        <v>168</v>
      </c>
      <c r="Q15" s="30"/>
      <c r="R15" s="30"/>
      <c r="S15" s="30"/>
      <c r="T15" s="2" t="s">
        <v>6</v>
      </c>
      <c r="U15" s="2">
        <v>17</v>
      </c>
      <c r="V15" s="2">
        <v>11</v>
      </c>
      <c r="W15" s="2">
        <v>10</v>
      </c>
      <c r="X15" s="2" t="s">
        <v>1187</v>
      </c>
      <c r="Y15" s="2"/>
      <c r="Z15" s="3" t="s">
        <v>137</v>
      </c>
      <c r="AA15" s="3">
        <v>50</v>
      </c>
      <c r="AB15" s="2">
        <v>32</v>
      </c>
      <c r="AC15" s="2">
        <v>25</v>
      </c>
      <c r="AD15" s="2"/>
      <c r="AE15" s="33" t="s">
        <v>443</v>
      </c>
      <c r="AF15" s="3" t="s">
        <v>116</v>
      </c>
      <c r="AG15" s="3">
        <v>33</v>
      </c>
      <c r="AH15" s="2">
        <v>22</v>
      </c>
      <c r="AI15" s="2">
        <v>10</v>
      </c>
      <c r="AJ15" s="2"/>
      <c r="AK15" s="34" t="s">
        <v>180</v>
      </c>
      <c r="AL15" s="2" t="s">
        <v>177</v>
      </c>
      <c r="AM15" s="2" t="s">
        <v>403</v>
      </c>
      <c r="AN15" s="2" t="s">
        <v>312</v>
      </c>
      <c r="AO15" s="2" t="s">
        <v>397</v>
      </c>
      <c r="AP15" s="2" t="s">
        <v>87</v>
      </c>
      <c r="AQ15" s="1" t="s">
        <v>90</v>
      </c>
      <c r="AR15" s="2" t="s">
        <v>89</v>
      </c>
      <c r="AS15" s="1" t="s">
        <v>131</v>
      </c>
      <c r="AT15" s="2" t="s">
        <v>93</v>
      </c>
      <c r="AU15" s="14" t="s">
        <v>1189</v>
      </c>
      <c r="AV15" s="14">
        <v>1</v>
      </c>
      <c r="AW15" s="2" t="s">
        <v>6</v>
      </c>
      <c r="AX15" s="2">
        <v>17</v>
      </c>
      <c r="AY15" s="2">
        <v>11</v>
      </c>
      <c r="AZ15" s="2">
        <v>10</v>
      </c>
      <c r="BA15" s="2" t="s">
        <v>1666</v>
      </c>
      <c r="BB15" s="2">
        <v>13</v>
      </c>
      <c r="BC15" s="2">
        <v>7</v>
      </c>
      <c r="BD15" s="104">
        <v>3.26</v>
      </c>
      <c r="BE15" s="107">
        <v>3.22</v>
      </c>
      <c r="BF15" s="106">
        <v>2.17</v>
      </c>
      <c r="BG15" s="107">
        <v>2.17</v>
      </c>
      <c r="BH15" s="106">
        <v>2.2200000000000002</v>
      </c>
      <c r="BI15" s="108">
        <v>1.83</v>
      </c>
      <c r="BJ15" s="106">
        <v>1.86</v>
      </c>
      <c r="BK15" s="108">
        <v>1.9</v>
      </c>
      <c r="BL15" s="107">
        <v>2.62</v>
      </c>
      <c r="BM15" s="106">
        <v>2.4500000000000002</v>
      </c>
      <c r="BN15" s="106">
        <v>6.22</v>
      </c>
      <c r="BO15" s="106">
        <v>5.75</v>
      </c>
      <c r="BP15" s="106">
        <v>3.97</v>
      </c>
      <c r="BQ15" s="8">
        <v>3.48</v>
      </c>
      <c r="BR15" s="7">
        <v>4.38</v>
      </c>
      <c r="BS15" s="9">
        <v>7.73</v>
      </c>
      <c r="BT15" s="4">
        <v>12.67</v>
      </c>
      <c r="BU15" s="97">
        <v>18.57</v>
      </c>
      <c r="BV15" s="4">
        <v>4.1500000000000004</v>
      </c>
      <c r="BW15" s="6">
        <v>3.34</v>
      </c>
      <c r="BX15" s="7">
        <v>2.2400000000000002</v>
      </c>
      <c r="BY15" s="7">
        <v>1.45</v>
      </c>
      <c r="BZ15" s="7">
        <v>1.61</v>
      </c>
      <c r="CA15" s="8">
        <v>1.76</v>
      </c>
      <c r="CB15" s="7">
        <v>1.5</v>
      </c>
      <c r="CC15" s="8">
        <v>2.2400000000000002</v>
      </c>
      <c r="CD15" s="6">
        <v>2.95</v>
      </c>
      <c r="CE15" s="7">
        <v>3.34</v>
      </c>
      <c r="CF15" s="7">
        <v>7.09</v>
      </c>
      <c r="CG15" s="7">
        <v>7.56</v>
      </c>
      <c r="CH15" s="7">
        <v>4.28</v>
      </c>
      <c r="CI15" s="8">
        <v>3.74</v>
      </c>
      <c r="CJ15" s="7">
        <v>6.22</v>
      </c>
      <c r="CK15" s="9">
        <v>9.1999999999999993</v>
      </c>
      <c r="CL15" s="4">
        <v>12.07</v>
      </c>
      <c r="CM15" s="97">
        <v>18.21</v>
      </c>
      <c r="CN15" s="16">
        <v>27.62</v>
      </c>
      <c r="CO15" s="18">
        <v>28.02</v>
      </c>
      <c r="CP15" s="17">
        <v>30.98</v>
      </c>
      <c r="CQ15" s="18">
        <v>33.049999999999997</v>
      </c>
      <c r="CR15" s="17">
        <v>34.31</v>
      </c>
      <c r="CS15" s="19">
        <v>34.729999999999997</v>
      </c>
      <c r="CT15" s="17">
        <v>36.72</v>
      </c>
      <c r="CU15" s="19">
        <v>38.61</v>
      </c>
      <c r="CV15" s="18">
        <v>39.24</v>
      </c>
      <c r="CW15" s="17">
        <v>39.47</v>
      </c>
      <c r="CX15" s="17">
        <v>39.49</v>
      </c>
      <c r="CY15" s="17">
        <v>41.25</v>
      </c>
      <c r="CZ15" s="17">
        <v>44.67</v>
      </c>
      <c r="DA15" s="19">
        <v>44.74</v>
      </c>
      <c r="DB15" s="17">
        <v>44.72</v>
      </c>
      <c r="DC15" s="20">
        <v>43.75</v>
      </c>
      <c r="DD15" s="16">
        <v>44.24</v>
      </c>
      <c r="DE15" s="97">
        <v>40.299999999999997</v>
      </c>
      <c r="DF15" s="16">
        <v>27.02</v>
      </c>
      <c r="DG15" s="18">
        <v>28.29</v>
      </c>
      <c r="DH15" s="17">
        <v>32.049999999999997</v>
      </c>
      <c r="DI15" s="17">
        <v>33.479999999999997</v>
      </c>
      <c r="DJ15" s="17">
        <v>35.35</v>
      </c>
      <c r="DK15" s="19">
        <v>35.54</v>
      </c>
      <c r="DL15" s="17">
        <v>36.83</v>
      </c>
      <c r="DM15" s="19">
        <v>39.42</v>
      </c>
      <c r="DN15" s="18">
        <v>39.39</v>
      </c>
      <c r="DO15" s="17">
        <v>38.880000000000003</v>
      </c>
      <c r="DP15" s="17">
        <v>39.369999999999997</v>
      </c>
      <c r="DQ15" s="17">
        <v>41.13</v>
      </c>
      <c r="DR15" s="17">
        <v>44.75</v>
      </c>
      <c r="DS15" s="19">
        <v>44.83</v>
      </c>
      <c r="DT15" s="17">
        <v>44.77</v>
      </c>
      <c r="DU15" s="20">
        <v>43.86</v>
      </c>
      <c r="DV15" s="16">
        <v>44.05</v>
      </c>
      <c r="DW15" s="97">
        <v>40.21</v>
      </c>
      <c r="DX15" s="16">
        <v>3</v>
      </c>
      <c r="DY15" s="17">
        <v>4</v>
      </c>
      <c r="DZ15" s="17">
        <v>3</v>
      </c>
      <c r="EA15" s="17">
        <v>1</v>
      </c>
      <c r="EB15" s="17">
        <v>-2</v>
      </c>
      <c r="EC15" s="17">
        <v>-8</v>
      </c>
      <c r="ED15" s="17">
        <v>-11</v>
      </c>
      <c r="EE15" s="17">
        <v>-12</v>
      </c>
      <c r="EF15" s="17">
        <v>-11</v>
      </c>
      <c r="EG15" s="17">
        <v>-7</v>
      </c>
      <c r="EH15" s="17">
        <v>0</v>
      </c>
      <c r="EI15" s="17">
        <v>6</v>
      </c>
      <c r="EJ15" s="17">
        <v>11</v>
      </c>
      <c r="EK15" s="17">
        <v>11</v>
      </c>
      <c r="EL15" s="17">
        <v>11</v>
      </c>
      <c r="EM15" s="20">
        <v>11</v>
      </c>
      <c r="EN15" s="20">
        <v>9</v>
      </c>
      <c r="EO15" s="97">
        <v>9</v>
      </c>
    </row>
    <row r="16" spans="1:148" ht="14">
      <c r="A16" s="2" t="s">
        <v>896</v>
      </c>
      <c r="B16" s="2" t="s">
        <v>1666</v>
      </c>
      <c r="C16" s="2">
        <v>16</v>
      </c>
      <c r="D16" s="2">
        <v>10</v>
      </c>
      <c r="E16" s="2">
        <v>50321928</v>
      </c>
      <c r="F16" s="2" t="s">
        <v>91</v>
      </c>
      <c r="G16" s="1" t="s">
        <v>901</v>
      </c>
      <c r="H16" s="13" t="s">
        <v>95</v>
      </c>
      <c r="I16" s="1">
        <v>8</v>
      </c>
      <c r="J16" s="2">
        <v>168.6</v>
      </c>
      <c r="K16" s="2">
        <v>62.5</v>
      </c>
      <c r="L16" s="2" t="s">
        <v>167</v>
      </c>
      <c r="M16" s="2"/>
      <c r="N16" s="2" t="s">
        <v>99</v>
      </c>
      <c r="O16" s="2" t="s">
        <v>287</v>
      </c>
      <c r="P16" s="30"/>
      <c r="Q16" s="30"/>
      <c r="R16" s="30"/>
      <c r="S16" s="30"/>
      <c r="T16" s="3" t="s">
        <v>6</v>
      </c>
      <c r="U16" s="3">
        <v>13</v>
      </c>
      <c r="V16" s="2">
        <v>11</v>
      </c>
      <c r="W16" s="2">
        <v>10</v>
      </c>
      <c r="X16" s="2" t="s">
        <v>900</v>
      </c>
      <c r="Y16" s="33"/>
      <c r="Z16" s="3" t="s">
        <v>137</v>
      </c>
      <c r="AA16" s="3">
        <v>49</v>
      </c>
      <c r="AB16" s="2">
        <v>38</v>
      </c>
      <c r="AC16" s="2">
        <v>32</v>
      </c>
      <c r="AD16" s="2"/>
      <c r="AE16" s="33" t="s">
        <v>443</v>
      </c>
      <c r="AF16" s="12" t="s">
        <v>102</v>
      </c>
      <c r="AG16" s="12">
        <v>40</v>
      </c>
      <c r="AH16" s="13">
        <v>33</v>
      </c>
      <c r="AI16" s="13">
        <v>17</v>
      </c>
      <c r="AJ16" s="13"/>
      <c r="AK16" s="34" t="s">
        <v>180</v>
      </c>
      <c r="AL16" s="2" t="s">
        <v>218</v>
      </c>
      <c r="AM16" s="2" t="s">
        <v>323</v>
      </c>
      <c r="AN16" s="2" t="s">
        <v>342</v>
      </c>
      <c r="AO16" s="2" t="s">
        <v>513</v>
      </c>
      <c r="AP16" s="2" t="s">
        <v>87</v>
      </c>
      <c r="AQ16" s="1"/>
      <c r="AR16" s="2" t="s">
        <v>89</v>
      </c>
      <c r="AS16" s="1"/>
      <c r="AT16" s="2" t="s">
        <v>93</v>
      </c>
      <c r="AU16" s="14" t="s">
        <v>902</v>
      </c>
      <c r="AV16" s="14">
        <v>1</v>
      </c>
      <c r="AW16" s="3" t="s">
        <v>6</v>
      </c>
      <c r="AX16" s="3">
        <v>13</v>
      </c>
      <c r="AY16" s="2">
        <v>11</v>
      </c>
      <c r="AZ16" s="2">
        <v>10</v>
      </c>
      <c r="BA16" s="2" t="s">
        <v>1666</v>
      </c>
      <c r="BB16" s="2">
        <v>16</v>
      </c>
      <c r="BC16" s="2">
        <v>10</v>
      </c>
      <c r="BD16" s="104">
        <v>2.39</v>
      </c>
      <c r="BE16" s="105">
        <v>1.59</v>
      </c>
      <c r="BF16" s="109">
        <v>0</v>
      </c>
      <c r="BG16" s="107">
        <v>1.08</v>
      </c>
      <c r="BH16" s="106">
        <v>1.02</v>
      </c>
      <c r="BI16" s="108">
        <v>0.88</v>
      </c>
      <c r="BJ16" s="106">
        <v>0</v>
      </c>
      <c r="BK16" s="108">
        <v>0</v>
      </c>
      <c r="BL16" s="107">
        <v>0</v>
      </c>
      <c r="BM16" s="106">
        <v>4.75</v>
      </c>
      <c r="BN16" s="106">
        <v>4.78</v>
      </c>
      <c r="BO16" s="106">
        <v>3.24</v>
      </c>
      <c r="BP16" s="106">
        <v>1.61</v>
      </c>
      <c r="BQ16" s="8">
        <v>2.66</v>
      </c>
      <c r="BR16" s="7">
        <v>4.1100000000000003</v>
      </c>
      <c r="BS16" s="9">
        <v>6.71</v>
      </c>
      <c r="BT16" s="4">
        <v>11.63</v>
      </c>
      <c r="BU16" s="4">
        <v>15.33</v>
      </c>
      <c r="BV16" s="4">
        <v>2.29</v>
      </c>
      <c r="BW16" s="26">
        <v>0.51</v>
      </c>
      <c r="BX16" s="25">
        <v>0</v>
      </c>
      <c r="BY16" s="53">
        <v>1.1200000000000001</v>
      </c>
      <c r="BZ16" s="53">
        <v>1.1499999999999999</v>
      </c>
      <c r="CA16" s="54">
        <v>0.87</v>
      </c>
      <c r="CB16" s="53">
        <v>1.62</v>
      </c>
      <c r="CC16" s="54">
        <v>1.25</v>
      </c>
      <c r="CD16" s="55">
        <v>2.68</v>
      </c>
      <c r="CE16" s="53">
        <v>3.95</v>
      </c>
      <c r="CF16" s="53">
        <v>4.72</v>
      </c>
      <c r="CG16" s="53">
        <v>2.73</v>
      </c>
      <c r="CH16" s="7">
        <v>1.39</v>
      </c>
      <c r="CI16" s="8">
        <v>2.0699999999999998</v>
      </c>
      <c r="CJ16" s="7">
        <v>5.78</v>
      </c>
      <c r="CK16" s="9">
        <v>6.39</v>
      </c>
      <c r="CL16" s="4">
        <v>10.74</v>
      </c>
      <c r="CM16" s="4">
        <v>14.94</v>
      </c>
      <c r="CN16" s="16">
        <v>31.47</v>
      </c>
      <c r="CO16" s="38">
        <v>33.659999999999997</v>
      </c>
      <c r="CP16" s="20">
        <v>34.369999999999997</v>
      </c>
      <c r="CQ16" s="18">
        <v>35.49</v>
      </c>
      <c r="CR16" s="17">
        <v>37.15</v>
      </c>
      <c r="CS16" s="19">
        <v>38.18</v>
      </c>
      <c r="CT16" s="17">
        <v>39.47</v>
      </c>
      <c r="CU16" s="19">
        <v>40.299999999999997</v>
      </c>
      <c r="CV16" s="18">
        <v>40.270000000000003</v>
      </c>
      <c r="CW16" s="17">
        <v>41.44</v>
      </c>
      <c r="CX16" s="17">
        <v>42.24</v>
      </c>
      <c r="CY16" s="17">
        <v>43.62</v>
      </c>
      <c r="CZ16" s="17">
        <v>48.97</v>
      </c>
      <c r="DA16" s="19">
        <v>49.68</v>
      </c>
      <c r="DB16" s="17">
        <v>49.29</v>
      </c>
      <c r="DC16" s="20">
        <v>47.61</v>
      </c>
      <c r="DD16" s="16">
        <v>45.61</v>
      </c>
      <c r="DE16" s="16">
        <v>43.83</v>
      </c>
      <c r="DF16" s="16">
        <v>31.49</v>
      </c>
      <c r="DG16" s="38">
        <v>33.56</v>
      </c>
      <c r="DH16" s="20">
        <v>34.76</v>
      </c>
      <c r="DI16" s="17">
        <v>35.200000000000003</v>
      </c>
      <c r="DJ16" s="17">
        <v>37.229999999999997</v>
      </c>
      <c r="DK16" s="19">
        <v>38.25</v>
      </c>
      <c r="DL16" s="17">
        <v>39.03</v>
      </c>
      <c r="DM16" s="19">
        <v>40.85</v>
      </c>
      <c r="DN16" s="18">
        <v>40.19</v>
      </c>
      <c r="DO16" s="17">
        <v>41.32</v>
      </c>
      <c r="DP16" s="17">
        <v>42.86</v>
      </c>
      <c r="DQ16" s="17">
        <v>43.55</v>
      </c>
      <c r="DR16" s="17">
        <v>48.61</v>
      </c>
      <c r="DS16" s="19">
        <v>50.89</v>
      </c>
      <c r="DT16" s="17">
        <v>49.67</v>
      </c>
      <c r="DU16" s="20">
        <v>48.05</v>
      </c>
      <c r="DV16" s="16">
        <v>45.01</v>
      </c>
      <c r="DW16" s="16">
        <v>44.11</v>
      </c>
      <c r="DX16" s="16">
        <v>0</v>
      </c>
      <c r="DY16" s="20">
        <v>1</v>
      </c>
      <c r="DZ16" s="20">
        <v>2</v>
      </c>
      <c r="EA16" s="17">
        <v>2</v>
      </c>
      <c r="EB16" s="17">
        <v>0</v>
      </c>
      <c r="EC16" s="17">
        <v>-2</v>
      </c>
      <c r="ED16" s="17">
        <v>-6</v>
      </c>
      <c r="EE16" s="17">
        <v>-8</v>
      </c>
      <c r="EF16" s="17">
        <v>-6</v>
      </c>
      <c r="EG16" s="17">
        <v>-2</v>
      </c>
      <c r="EH16" s="17">
        <v>6</v>
      </c>
      <c r="EI16" s="17">
        <v>13</v>
      </c>
      <c r="EJ16" s="17">
        <v>15</v>
      </c>
      <c r="EK16" s="17">
        <v>15</v>
      </c>
      <c r="EL16" s="17">
        <v>11</v>
      </c>
      <c r="EM16" s="20">
        <v>8</v>
      </c>
      <c r="EN16" s="20">
        <v>6</v>
      </c>
      <c r="EO16" s="20">
        <v>10</v>
      </c>
    </row>
    <row r="17" spans="1:145" ht="14">
      <c r="A17" s="2" t="s">
        <v>768</v>
      </c>
      <c r="B17" s="2" t="s">
        <v>1666</v>
      </c>
      <c r="C17" s="2">
        <v>12</v>
      </c>
      <c r="D17" s="2">
        <v>6</v>
      </c>
      <c r="E17" s="2">
        <v>51214807</v>
      </c>
      <c r="F17" s="2" t="s">
        <v>91</v>
      </c>
      <c r="G17" s="1" t="s">
        <v>776</v>
      </c>
      <c r="H17" s="13" t="s">
        <v>95</v>
      </c>
      <c r="I17" s="1">
        <v>1</v>
      </c>
      <c r="J17" s="2">
        <v>157</v>
      </c>
      <c r="K17" s="2">
        <v>54</v>
      </c>
      <c r="L17" s="2" t="s">
        <v>167</v>
      </c>
      <c r="M17" s="2"/>
      <c r="N17" s="2" t="s">
        <v>238</v>
      </c>
      <c r="O17" s="2" t="s">
        <v>114</v>
      </c>
      <c r="P17" s="30" t="s">
        <v>168</v>
      </c>
      <c r="Q17" s="30" t="s">
        <v>772</v>
      </c>
      <c r="R17" s="30"/>
      <c r="S17" s="30"/>
      <c r="T17" s="3" t="s">
        <v>6</v>
      </c>
      <c r="U17" s="3">
        <v>17</v>
      </c>
      <c r="V17" s="2">
        <v>18</v>
      </c>
      <c r="W17" s="2">
        <v>10</v>
      </c>
      <c r="X17" s="2" t="s">
        <v>773</v>
      </c>
      <c r="Y17" s="33"/>
      <c r="Z17" s="3" t="s">
        <v>81</v>
      </c>
      <c r="AA17" s="3">
        <v>45</v>
      </c>
      <c r="AB17" s="2">
        <v>31</v>
      </c>
      <c r="AC17" s="2">
        <v>28</v>
      </c>
      <c r="AD17" s="2"/>
      <c r="AE17" s="33" t="s">
        <v>209</v>
      </c>
      <c r="AF17" s="12" t="s">
        <v>526</v>
      </c>
      <c r="AG17" s="12">
        <v>60</v>
      </c>
      <c r="AH17" s="13">
        <v>34</v>
      </c>
      <c r="AI17" s="13">
        <v>26</v>
      </c>
      <c r="AJ17" s="13"/>
      <c r="AK17" s="34" t="s">
        <v>152</v>
      </c>
      <c r="AL17" s="2" t="s">
        <v>311</v>
      </c>
      <c r="AM17" s="2" t="s">
        <v>774</v>
      </c>
      <c r="AN17" s="2" t="s">
        <v>342</v>
      </c>
      <c r="AO17" s="2" t="s">
        <v>775</v>
      </c>
      <c r="AP17" s="2" t="s">
        <v>87</v>
      </c>
      <c r="AQ17" s="1"/>
      <c r="AR17" s="2" t="s">
        <v>89</v>
      </c>
      <c r="AS17" s="1"/>
      <c r="AT17" s="2" t="s">
        <v>93</v>
      </c>
      <c r="AU17" s="14" t="s">
        <v>777</v>
      </c>
      <c r="AV17" s="14">
        <v>1</v>
      </c>
      <c r="AW17" s="3" t="s">
        <v>6</v>
      </c>
      <c r="AX17" s="3">
        <v>17</v>
      </c>
      <c r="AY17" s="2">
        <v>18</v>
      </c>
      <c r="AZ17" s="2">
        <v>10</v>
      </c>
      <c r="BA17" s="2" t="s">
        <v>1666</v>
      </c>
      <c r="BB17" s="2">
        <v>12</v>
      </c>
      <c r="BC17" s="2">
        <v>6</v>
      </c>
      <c r="BD17" s="104">
        <v>3.89</v>
      </c>
      <c r="BE17" s="105">
        <v>2.95</v>
      </c>
      <c r="BF17" s="109">
        <v>1.86</v>
      </c>
      <c r="BG17" s="107">
        <v>2.2400000000000002</v>
      </c>
      <c r="BH17" s="106">
        <v>1.99</v>
      </c>
      <c r="BI17" s="108">
        <v>1.69</v>
      </c>
      <c r="BJ17" s="106">
        <v>1.89</v>
      </c>
      <c r="BK17" s="108">
        <v>1.22</v>
      </c>
      <c r="BL17" s="107">
        <v>2.78</v>
      </c>
      <c r="BM17" s="106">
        <v>2.76</v>
      </c>
      <c r="BN17" s="106">
        <v>6.22</v>
      </c>
      <c r="BO17" s="106">
        <v>5.03</v>
      </c>
      <c r="BP17" s="106">
        <v>4.0999999999999996</v>
      </c>
      <c r="BQ17" s="8">
        <v>5.34</v>
      </c>
      <c r="BR17" s="9">
        <v>7.35</v>
      </c>
      <c r="BS17" s="9">
        <v>8.94</v>
      </c>
      <c r="BT17" s="4">
        <v>13.75</v>
      </c>
      <c r="BU17" s="4">
        <v>18.27</v>
      </c>
      <c r="BV17" s="4">
        <v>3.58</v>
      </c>
      <c r="BW17" s="26">
        <v>2.2400000000000002</v>
      </c>
      <c r="BX17" s="25">
        <v>1.1200000000000001</v>
      </c>
      <c r="BY17" s="53">
        <v>0.12</v>
      </c>
      <c r="BZ17" s="53">
        <v>1.1200000000000001</v>
      </c>
      <c r="CA17" s="54">
        <v>2.2400000000000002</v>
      </c>
      <c r="CB17" s="53">
        <v>2.39</v>
      </c>
      <c r="CC17" s="54">
        <v>1.78</v>
      </c>
      <c r="CD17" s="55">
        <v>1.59</v>
      </c>
      <c r="CE17" s="53">
        <v>2.89</v>
      </c>
      <c r="CF17" s="53">
        <v>4.7300000000000004</v>
      </c>
      <c r="CG17" s="53">
        <v>5.12</v>
      </c>
      <c r="CH17" s="7">
        <v>4.75</v>
      </c>
      <c r="CI17" s="8">
        <v>5.76</v>
      </c>
      <c r="CJ17" s="9">
        <v>7.93</v>
      </c>
      <c r="CK17" s="9">
        <v>9.23</v>
      </c>
      <c r="CL17" s="4">
        <v>12.71</v>
      </c>
      <c r="CM17" s="4">
        <v>18.07</v>
      </c>
      <c r="CN17" s="16">
        <v>25.31</v>
      </c>
      <c r="CO17" s="38">
        <v>28.36</v>
      </c>
      <c r="CP17" s="20">
        <v>31.31</v>
      </c>
      <c r="CQ17" s="18">
        <v>34.07</v>
      </c>
      <c r="CR17" s="17">
        <v>34.31</v>
      </c>
      <c r="CS17" s="19">
        <v>35.270000000000003</v>
      </c>
      <c r="CT17" s="17">
        <v>37.42</v>
      </c>
      <c r="CU17" s="19">
        <v>37.75</v>
      </c>
      <c r="CV17" s="18">
        <v>37.21</v>
      </c>
      <c r="CW17" s="17">
        <v>38.590000000000003</v>
      </c>
      <c r="CX17" s="17">
        <v>39.020000000000003</v>
      </c>
      <c r="CY17" s="17">
        <v>38.15</v>
      </c>
      <c r="CZ17" s="17">
        <v>39.979999999999997</v>
      </c>
      <c r="DA17" s="19">
        <v>40.14</v>
      </c>
      <c r="DB17" s="20">
        <v>41.86</v>
      </c>
      <c r="DC17" s="20">
        <v>38.06</v>
      </c>
      <c r="DD17" s="16">
        <v>39.29</v>
      </c>
      <c r="DE17" s="16">
        <v>30.67</v>
      </c>
      <c r="DF17" s="16">
        <v>25.53</v>
      </c>
      <c r="DG17" s="38">
        <v>29.78</v>
      </c>
      <c r="DH17" s="20">
        <v>31.21</v>
      </c>
      <c r="DI17" s="17">
        <v>33.15</v>
      </c>
      <c r="DJ17" s="17">
        <v>33.86</v>
      </c>
      <c r="DK17" s="19">
        <v>35.31</v>
      </c>
      <c r="DL17" s="17">
        <v>36.54</v>
      </c>
      <c r="DM17" s="19">
        <v>37.549999999999997</v>
      </c>
      <c r="DN17" s="18">
        <v>37.270000000000003</v>
      </c>
      <c r="DO17" s="17">
        <v>39.32</v>
      </c>
      <c r="DP17" s="17">
        <v>38.729999999999997</v>
      </c>
      <c r="DQ17" s="17">
        <v>39.869999999999997</v>
      </c>
      <c r="DR17" s="17">
        <v>39.950000000000003</v>
      </c>
      <c r="DS17" s="19">
        <v>40.340000000000003</v>
      </c>
      <c r="DT17" s="20">
        <v>41.96</v>
      </c>
      <c r="DU17" s="20">
        <v>38.39</v>
      </c>
      <c r="DV17" s="16">
        <v>39.58</v>
      </c>
      <c r="DW17" s="16">
        <v>29.73</v>
      </c>
      <c r="DX17" s="16">
        <v>4</v>
      </c>
      <c r="DY17" s="20">
        <v>4</v>
      </c>
      <c r="DZ17" s="20">
        <v>3</v>
      </c>
      <c r="EA17" s="17">
        <v>0</v>
      </c>
      <c r="EB17" s="17">
        <v>-2</v>
      </c>
      <c r="EC17" s="17">
        <v>-7</v>
      </c>
      <c r="ED17" s="17">
        <v>-9</v>
      </c>
      <c r="EE17" s="17">
        <v>-6</v>
      </c>
      <c r="EF17" s="17">
        <v>0</v>
      </c>
      <c r="EG17" s="17">
        <v>8</v>
      </c>
      <c r="EH17" s="17">
        <v>13</v>
      </c>
      <c r="EI17" s="17">
        <v>17</v>
      </c>
      <c r="EJ17" s="17">
        <v>20</v>
      </c>
      <c r="EK17" s="17">
        <v>19</v>
      </c>
      <c r="EL17" s="20">
        <v>11</v>
      </c>
      <c r="EM17" s="20">
        <v>7</v>
      </c>
      <c r="EN17" s="20">
        <v>5</v>
      </c>
      <c r="EO17" s="20">
        <v>2</v>
      </c>
    </row>
    <row r="18" spans="1:145" ht="14">
      <c r="A18" s="2" t="s">
        <v>1065</v>
      </c>
      <c r="B18" s="2" t="s">
        <v>1666</v>
      </c>
      <c r="C18" s="2">
        <v>12</v>
      </c>
      <c r="D18" s="2">
        <v>1</v>
      </c>
      <c r="E18" s="2">
        <v>51775597</v>
      </c>
      <c r="F18" s="2" t="s">
        <v>91</v>
      </c>
      <c r="G18" s="1" t="s">
        <v>1069</v>
      </c>
      <c r="H18" s="14"/>
      <c r="I18" s="1"/>
      <c r="J18" s="2">
        <v>149.4</v>
      </c>
      <c r="K18" s="2">
        <v>39.799999999999997</v>
      </c>
      <c r="L18" s="2" t="s">
        <v>167</v>
      </c>
      <c r="M18" s="2"/>
      <c r="N18" s="2" t="s">
        <v>238</v>
      </c>
      <c r="O18" s="2" t="s">
        <v>201</v>
      </c>
      <c r="P18" s="30" t="s">
        <v>649</v>
      </c>
      <c r="Q18" s="30"/>
      <c r="R18" s="30"/>
      <c r="S18" s="30"/>
      <c r="T18" s="3" t="s">
        <v>6</v>
      </c>
      <c r="U18" s="3">
        <v>19</v>
      </c>
      <c r="V18" s="2">
        <v>17</v>
      </c>
      <c r="W18" s="2">
        <v>10</v>
      </c>
      <c r="X18" s="2" t="s">
        <v>1068</v>
      </c>
      <c r="Y18" s="33"/>
      <c r="Z18" s="3" t="s">
        <v>137</v>
      </c>
      <c r="AA18" s="3">
        <v>64</v>
      </c>
      <c r="AB18" s="2">
        <v>47</v>
      </c>
      <c r="AC18" s="2">
        <v>34</v>
      </c>
      <c r="AD18" s="2"/>
      <c r="AE18" s="33" t="s">
        <v>443</v>
      </c>
      <c r="AF18" s="12" t="s">
        <v>116</v>
      </c>
      <c r="AG18" s="12">
        <v>69</v>
      </c>
      <c r="AH18" s="13">
        <v>47</v>
      </c>
      <c r="AI18" s="13">
        <v>25</v>
      </c>
      <c r="AJ18" s="13"/>
      <c r="AK18" s="34" t="s">
        <v>180</v>
      </c>
      <c r="AL18" s="2" t="s">
        <v>272</v>
      </c>
      <c r="AM18" s="2" t="s">
        <v>336</v>
      </c>
      <c r="AN18" s="2" t="s">
        <v>695</v>
      </c>
      <c r="AO18" s="2" t="s">
        <v>324</v>
      </c>
      <c r="AP18" s="2" t="s">
        <v>87</v>
      </c>
      <c r="AQ18" s="1"/>
      <c r="AR18" s="2" t="s">
        <v>89</v>
      </c>
      <c r="AS18" s="1"/>
      <c r="AT18" s="2" t="s">
        <v>93</v>
      </c>
      <c r="AU18" s="14" t="s">
        <v>253</v>
      </c>
      <c r="AV18" s="14">
        <v>1</v>
      </c>
      <c r="AW18" s="3" t="s">
        <v>6</v>
      </c>
      <c r="AX18" s="3">
        <v>19</v>
      </c>
      <c r="AY18" s="2">
        <v>17</v>
      </c>
      <c r="AZ18" s="2">
        <v>10</v>
      </c>
      <c r="BA18" s="2" t="s">
        <v>1666</v>
      </c>
      <c r="BB18" s="2">
        <v>12</v>
      </c>
      <c r="BC18" s="2">
        <v>1</v>
      </c>
      <c r="BD18" s="104">
        <v>3.71</v>
      </c>
      <c r="BE18" s="105">
        <v>3.25</v>
      </c>
      <c r="BF18" s="109">
        <v>2.46</v>
      </c>
      <c r="BG18" s="107">
        <v>1.74</v>
      </c>
      <c r="BH18" s="106">
        <v>2.17</v>
      </c>
      <c r="BI18" s="108">
        <v>1.49</v>
      </c>
      <c r="BJ18" s="106">
        <v>1.34</v>
      </c>
      <c r="BK18" s="108">
        <v>0.94</v>
      </c>
      <c r="BL18" s="107">
        <v>2.33</v>
      </c>
      <c r="BM18" s="106">
        <v>3.35</v>
      </c>
      <c r="BN18" s="106">
        <v>5.35</v>
      </c>
      <c r="BO18" s="106">
        <v>4.76</v>
      </c>
      <c r="BP18" s="106">
        <v>2.69</v>
      </c>
      <c r="BQ18" s="8">
        <v>2.58</v>
      </c>
      <c r="BR18" s="7">
        <v>3.88</v>
      </c>
      <c r="BS18" s="9">
        <v>6.42</v>
      </c>
      <c r="BT18" s="4">
        <v>9.17</v>
      </c>
      <c r="BU18" s="97">
        <v>14.23</v>
      </c>
      <c r="BV18" s="4">
        <v>3.59</v>
      </c>
      <c r="BW18" s="26">
        <v>2.99</v>
      </c>
      <c r="BX18" s="25">
        <v>1.56</v>
      </c>
      <c r="BY18" s="53">
        <v>0.72</v>
      </c>
      <c r="BZ18" s="53">
        <v>1.34</v>
      </c>
      <c r="CA18" s="54">
        <v>2.5299999999999998</v>
      </c>
      <c r="CB18" s="53">
        <v>2.66</v>
      </c>
      <c r="CC18" s="54">
        <v>1.99</v>
      </c>
      <c r="CD18" s="55">
        <v>2.88</v>
      </c>
      <c r="CE18" s="53">
        <v>3.08</v>
      </c>
      <c r="CF18" s="53">
        <v>3.1</v>
      </c>
      <c r="CG18" s="53">
        <v>3.08</v>
      </c>
      <c r="CH18" s="7">
        <v>2.2999999999999998</v>
      </c>
      <c r="CI18" s="8">
        <v>2.97</v>
      </c>
      <c r="CJ18" s="7">
        <v>3.53</v>
      </c>
      <c r="CK18" s="9">
        <v>4.37</v>
      </c>
      <c r="CL18" s="4">
        <v>6.3</v>
      </c>
      <c r="CM18" s="97">
        <v>11.12</v>
      </c>
      <c r="CN18" s="16">
        <v>26.49</v>
      </c>
      <c r="CO18" s="38">
        <v>29.41</v>
      </c>
      <c r="CP18" s="20">
        <v>31.33</v>
      </c>
      <c r="CQ18" s="18">
        <v>32.950000000000003</v>
      </c>
      <c r="CR18" s="17">
        <v>34.26</v>
      </c>
      <c r="CS18" s="19">
        <v>34.76</v>
      </c>
      <c r="CT18" s="17">
        <v>36.090000000000003</v>
      </c>
      <c r="CU18" s="19">
        <v>36.01</v>
      </c>
      <c r="CV18" s="18">
        <v>37.159999999999997</v>
      </c>
      <c r="CW18" s="17">
        <v>37.89</v>
      </c>
      <c r="CX18" s="17">
        <v>38.33</v>
      </c>
      <c r="CY18" s="17">
        <v>40.630000000000003</v>
      </c>
      <c r="CZ18" s="17">
        <v>43.35</v>
      </c>
      <c r="DA18" s="19">
        <v>44.69</v>
      </c>
      <c r="DB18" s="17">
        <v>43.3</v>
      </c>
      <c r="DC18" s="20">
        <v>42.82</v>
      </c>
      <c r="DD18" s="16">
        <v>39.29</v>
      </c>
      <c r="DE18" s="97">
        <v>35.799999999999997</v>
      </c>
      <c r="DF18" s="16">
        <v>26.5</v>
      </c>
      <c r="DG18" s="38">
        <v>29.87</v>
      </c>
      <c r="DH18" s="20">
        <v>31.89</v>
      </c>
      <c r="DI18" s="17">
        <v>32.32</v>
      </c>
      <c r="DJ18" s="17">
        <v>33.880000000000003</v>
      </c>
      <c r="DK18" s="19">
        <v>34.96</v>
      </c>
      <c r="DL18" s="17">
        <v>35.54</v>
      </c>
      <c r="DM18" s="19">
        <v>36.61</v>
      </c>
      <c r="DN18" s="18">
        <v>37.57</v>
      </c>
      <c r="DO18" s="17">
        <v>37.74</v>
      </c>
      <c r="DP18" s="17">
        <v>38.549999999999997</v>
      </c>
      <c r="DQ18" s="17">
        <v>40.86</v>
      </c>
      <c r="DR18" s="17">
        <v>43.05</v>
      </c>
      <c r="DS18" s="19">
        <v>43.39</v>
      </c>
      <c r="DT18" s="17">
        <v>43.34</v>
      </c>
      <c r="DU18" s="20">
        <v>43.11</v>
      </c>
      <c r="DV18" s="16">
        <v>40.909999999999997</v>
      </c>
      <c r="DW18" s="97">
        <v>35.869999999999997</v>
      </c>
      <c r="DX18" s="16">
        <v>3</v>
      </c>
      <c r="DY18" s="20">
        <v>3</v>
      </c>
      <c r="DZ18" s="20">
        <v>4</v>
      </c>
      <c r="EA18" s="17">
        <v>1</v>
      </c>
      <c r="EB18" s="17">
        <v>1</v>
      </c>
      <c r="EC18" s="17">
        <v>-2</v>
      </c>
      <c r="ED18" s="17">
        <v>-7</v>
      </c>
      <c r="EE18" s="17">
        <v>-8</v>
      </c>
      <c r="EF18" s="17">
        <v>-7</v>
      </c>
      <c r="EG18" s="17">
        <v>0</v>
      </c>
      <c r="EH18" s="17">
        <v>8</v>
      </c>
      <c r="EI18" s="17">
        <v>19</v>
      </c>
      <c r="EJ18" s="17">
        <v>25</v>
      </c>
      <c r="EK18" s="17">
        <v>24</v>
      </c>
      <c r="EL18" s="17">
        <v>18</v>
      </c>
      <c r="EM18" s="20">
        <v>16</v>
      </c>
      <c r="EN18" s="20">
        <v>10</v>
      </c>
      <c r="EO18" s="97">
        <v>6</v>
      </c>
    </row>
    <row r="19" spans="1:145" ht="14">
      <c r="A19" s="2" t="s">
        <v>887</v>
      </c>
      <c r="B19" s="2" t="s">
        <v>1666</v>
      </c>
      <c r="C19" s="2">
        <v>15</v>
      </c>
      <c r="D19" s="2">
        <v>8</v>
      </c>
      <c r="E19" s="2">
        <v>51225054</v>
      </c>
      <c r="F19" s="2" t="s">
        <v>91</v>
      </c>
      <c r="G19" s="1" t="s">
        <v>891</v>
      </c>
      <c r="H19" s="13" t="s">
        <v>95</v>
      </c>
      <c r="I19" s="1">
        <v>3</v>
      </c>
      <c r="J19" s="2">
        <v>160.30000000000001</v>
      </c>
      <c r="K19" s="2">
        <v>43.4</v>
      </c>
      <c r="L19" s="2" t="s">
        <v>167</v>
      </c>
      <c r="M19" s="2"/>
      <c r="N19" s="2" t="s">
        <v>158</v>
      </c>
      <c r="O19" s="2" t="s">
        <v>329</v>
      </c>
      <c r="P19" s="30"/>
      <c r="Q19" s="30"/>
      <c r="R19" s="30"/>
      <c r="S19" s="30"/>
      <c r="T19" s="3" t="s">
        <v>17</v>
      </c>
      <c r="U19" s="3">
        <v>16</v>
      </c>
      <c r="V19" s="2">
        <v>13</v>
      </c>
      <c r="W19" s="2">
        <v>11</v>
      </c>
      <c r="X19" s="2" t="s">
        <v>280</v>
      </c>
      <c r="Y19" s="33"/>
      <c r="Z19" s="3" t="s">
        <v>175</v>
      </c>
      <c r="AA19" s="3">
        <v>47</v>
      </c>
      <c r="AB19" s="2">
        <v>28</v>
      </c>
      <c r="AC19" s="2">
        <v>30</v>
      </c>
      <c r="AD19" s="2"/>
      <c r="AE19" s="33" t="s">
        <v>88</v>
      </c>
      <c r="AF19" s="12" t="s">
        <v>160</v>
      </c>
      <c r="AG19" s="12">
        <v>24</v>
      </c>
      <c r="AH19" s="13">
        <v>18</v>
      </c>
      <c r="AI19" s="13">
        <v>18</v>
      </c>
      <c r="AJ19" s="13"/>
      <c r="AK19" s="34"/>
      <c r="AL19" s="2" t="s">
        <v>311</v>
      </c>
      <c r="AM19" s="2" t="s">
        <v>265</v>
      </c>
      <c r="AN19" s="2" t="s">
        <v>606</v>
      </c>
      <c r="AO19" s="2" t="s">
        <v>227</v>
      </c>
      <c r="AP19" s="2" t="s">
        <v>87</v>
      </c>
      <c r="AQ19" s="1"/>
      <c r="AR19" s="2" t="s">
        <v>89</v>
      </c>
      <c r="AS19" s="1"/>
      <c r="AT19" s="2" t="s">
        <v>93</v>
      </c>
      <c r="AU19" s="14" t="s">
        <v>753</v>
      </c>
      <c r="AV19" s="14">
        <v>1</v>
      </c>
      <c r="AW19" s="3" t="s">
        <v>17</v>
      </c>
      <c r="AX19" s="3">
        <v>16</v>
      </c>
      <c r="AY19" s="2">
        <v>13</v>
      </c>
      <c r="AZ19" s="2">
        <v>11</v>
      </c>
      <c r="BA19" s="2" t="s">
        <v>1666</v>
      </c>
      <c r="BB19" s="2">
        <v>15</v>
      </c>
      <c r="BC19" s="2">
        <v>8</v>
      </c>
      <c r="BD19" s="104">
        <v>4.07</v>
      </c>
      <c r="BE19" s="105">
        <v>2.71</v>
      </c>
      <c r="BF19" s="109">
        <v>1.78</v>
      </c>
      <c r="BG19" s="105">
        <v>1.42</v>
      </c>
      <c r="BH19" s="106">
        <v>1.62</v>
      </c>
      <c r="BI19" s="108">
        <v>1.39</v>
      </c>
      <c r="BJ19" s="106">
        <v>0.45</v>
      </c>
      <c r="BK19" s="108">
        <v>1.88</v>
      </c>
      <c r="BL19" s="107">
        <v>1.66</v>
      </c>
      <c r="BM19" s="106">
        <v>2.5299999999999998</v>
      </c>
      <c r="BN19" s="106">
        <v>2.9</v>
      </c>
      <c r="BO19" s="106">
        <v>5.47</v>
      </c>
      <c r="BP19" s="106">
        <v>2.02</v>
      </c>
      <c r="BQ19" s="8">
        <v>2.11</v>
      </c>
      <c r="BR19" s="7">
        <v>3.66</v>
      </c>
      <c r="BS19" s="9">
        <v>5.09</v>
      </c>
      <c r="BT19" s="4">
        <v>9.19</v>
      </c>
      <c r="BU19" s="4">
        <v>12.61</v>
      </c>
      <c r="BV19" s="4">
        <v>3.16</v>
      </c>
      <c r="BW19" s="26">
        <v>2.79</v>
      </c>
      <c r="BX19" s="25">
        <v>1.5</v>
      </c>
      <c r="BY19" s="25">
        <v>0.83</v>
      </c>
      <c r="BZ19" s="53">
        <v>0.25</v>
      </c>
      <c r="CA19" s="54">
        <v>1.62</v>
      </c>
      <c r="CB19" s="53">
        <v>0.32</v>
      </c>
      <c r="CC19" s="54">
        <v>1.27</v>
      </c>
      <c r="CD19" s="55">
        <v>1.57</v>
      </c>
      <c r="CE19" s="53">
        <v>2.91</v>
      </c>
      <c r="CF19" s="53">
        <v>7.35</v>
      </c>
      <c r="CG19" s="53">
        <v>8.17</v>
      </c>
      <c r="CH19" s="7">
        <v>3.24</v>
      </c>
      <c r="CI19" s="8">
        <v>3.51</v>
      </c>
      <c r="CJ19" s="7">
        <v>3.38</v>
      </c>
      <c r="CK19" s="9">
        <v>5.15</v>
      </c>
      <c r="CL19" s="4">
        <v>9.5299999999999994</v>
      </c>
      <c r="CM19" s="4">
        <v>11.46</v>
      </c>
      <c r="CN19" s="16">
        <v>28.39</v>
      </c>
      <c r="CO19" s="38">
        <v>31.34</v>
      </c>
      <c r="CP19" s="20">
        <v>34.159999999999997</v>
      </c>
      <c r="CQ19" s="38">
        <v>36.729999999999997</v>
      </c>
      <c r="CR19" s="17">
        <v>35.14</v>
      </c>
      <c r="CS19" s="19">
        <v>36.1</v>
      </c>
      <c r="CT19" s="17">
        <v>38.799999999999997</v>
      </c>
      <c r="CU19" s="19">
        <v>38.979999999999997</v>
      </c>
      <c r="CV19" s="18">
        <v>39.72</v>
      </c>
      <c r="CW19" s="17">
        <v>40.36</v>
      </c>
      <c r="CX19" s="17">
        <v>41.38</v>
      </c>
      <c r="CY19" s="17">
        <v>41.14</v>
      </c>
      <c r="CZ19" s="17">
        <v>43.29</v>
      </c>
      <c r="DA19" s="19">
        <v>45.1</v>
      </c>
      <c r="DB19" s="17">
        <v>48.78</v>
      </c>
      <c r="DC19" s="20">
        <v>48.22</v>
      </c>
      <c r="DD19" s="16">
        <v>43.81</v>
      </c>
      <c r="DE19" s="16">
        <v>46.09</v>
      </c>
      <c r="DF19" s="16">
        <v>28.29</v>
      </c>
      <c r="DG19" s="38">
        <v>31.61</v>
      </c>
      <c r="DH19" s="20">
        <v>34.61</v>
      </c>
      <c r="DI19" s="20">
        <v>36.57</v>
      </c>
      <c r="DJ19" s="17">
        <v>35.43</v>
      </c>
      <c r="DK19" s="19">
        <v>36.24</v>
      </c>
      <c r="DL19" s="17">
        <v>37.17</v>
      </c>
      <c r="DM19" s="19">
        <v>37.42</v>
      </c>
      <c r="DN19" s="18">
        <v>39.67</v>
      </c>
      <c r="DO19" s="17">
        <v>40.380000000000003</v>
      </c>
      <c r="DP19" s="17">
        <v>41.23</v>
      </c>
      <c r="DQ19" s="17">
        <v>41.68</v>
      </c>
      <c r="DR19" s="17">
        <v>43.27</v>
      </c>
      <c r="DS19" s="19">
        <v>45.89</v>
      </c>
      <c r="DT19" s="17">
        <v>48.62</v>
      </c>
      <c r="DU19" s="20">
        <v>49.44</v>
      </c>
      <c r="DV19" s="16">
        <v>43.44</v>
      </c>
      <c r="DW19" s="16">
        <v>45.96</v>
      </c>
      <c r="DX19" s="16">
        <v>0</v>
      </c>
      <c r="DY19" s="20">
        <v>0</v>
      </c>
      <c r="DZ19" s="20">
        <v>2</v>
      </c>
      <c r="EA19" s="20">
        <v>1</v>
      </c>
      <c r="EB19" s="17">
        <v>-1</v>
      </c>
      <c r="EC19" s="17">
        <v>-5</v>
      </c>
      <c r="ED19" s="17">
        <v>-9</v>
      </c>
      <c r="EE19" s="17">
        <v>-12</v>
      </c>
      <c r="EF19" s="17">
        <v>-17</v>
      </c>
      <c r="EG19" s="17">
        <v>-18</v>
      </c>
      <c r="EH19" s="17">
        <v>-17</v>
      </c>
      <c r="EI19" s="17">
        <v>-16</v>
      </c>
      <c r="EJ19" s="17">
        <v>-11</v>
      </c>
      <c r="EK19" s="17">
        <v>-5</v>
      </c>
      <c r="EL19" s="17">
        <v>-1</v>
      </c>
      <c r="EM19" s="20">
        <v>0</v>
      </c>
      <c r="EN19" s="20">
        <v>1</v>
      </c>
      <c r="EO19" s="20">
        <v>1</v>
      </c>
    </row>
    <row r="20" spans="1:145" ht="14">
      <c r="A20" s="2" t="s">
        <v>873</v>
      </c>
      <c r="B20" s="2" t="s">
        <v>1666</v>
      </c>
      <c r="C20" s="2">
        <v>14</v>
      </c>
      <c r="D20" s="2">
        <v>5</v>
      </c>
      <c r="E20" s="2">
        <v>50468625</v>
      </c>
      <c r="F20" s="2" t="s">
        <v>91</v>
      </c>
      <c r="G20" s="1" t="s">
        <v>878</v>
      </c>
      <c r="H20" s="13" t="s">
        <v>95</v>
      </c>
      <c r="I20" s="1">
        <v>2</v>
      </c>
      <c r="J20" s="2">
        <v>159.1</v>
      </c>
      <c r="K20" s="2">
        <v>54.6</v>
      </c>
      <c r="L20" s="2" t="s">
        <v>167</v>
      </c>
      <c r="M20" s="2"/>
      <c r="N20" s="2" t="s">
        <v>99</v>
      </c>
      <c r="O20" s="2" t="s">
        <v>287</v>
      </c>
      <c r="P20" s="30" t="s">
        <v>168</v>
      </c>
      <c r="Q20" s="30"/>
      <c r="R20" s="30"/>
      <c r="S20" s="30"/>
      <c r="T20" s="3" t="s">
        <v>48</v>
      </c>
      <c r="U20" s="3">
        <v>16</v>
      </c>
      <c r="V20" s="2">
        <v>14</v>
      </c>
      <c r="W20" s="2">
        <v>11</v>
      </c>
      <c r="X20" s="2" t="s">
        <v>877</v>
      </c>
      <c r="Y20" s="33"/>
      <c r="Z20" s="3" t="s">
        <v>115</v>
      </c>
      <c r="AA20" s="3">
        <v>50</v>
      </c>
      <c r="AB20" s="2">
        <v>37</v>
      </c>
      <c r="AC20" s="2">
        <v>22</v>
      </c>
      <c r="AD20" s="2"/>
      <c r="AE20" s="33" t="s">
        <v>209</v>
      </c>
      <c r="AF20" s="12" t="s">
        <v>116</v>
      </c>
      <c r="AG20" s="12">
        <v>50</v>
      </c>
      <c r="AH20" s="13">
        <v>32</v>
      </c>
      <c r="AI20" s="13">
        <v>21</v>
      </c>
      <c r="AJ20" s="13"/>
      <c r="AK20" s="34" t="s">
        <v>180</v>
      </c>
      <c r="AL20" s="2" t="s">
        <v>127</v>
      </c>
      <c r="AM20" s="2" t="s">
        <v>265</v>
      </c>
      <c r="AN20" s="2" t="s">
        <v>507</v>
      </c>
      <c r="AO20" s="2" t="s">
        <v>658</v>
      </c>
      <c r="AP20" s="2" t="s">
        <v>87</v>
      </c>
      <c r="AQ20" s="1"/>
      <c r="AR20" s="2" t="s">
        <v>89</v>
      </c>
      <c r="AS20" s="1"/>
      <c r="AT20" s="2" t="s">
        <v>93</v>
      </c>
      <c r="AU20" s="14" t="s">
        <v>710</v>
      </c>
      <c r="AV20" s="14">
        <v>1</v>
      </c>
      <c r="AW20" s="3" t="s">
        <v>48</v>
      </c>
      <c r="AX20" s="3">
        <v>16</v>
      </c>
      <c r="AY20" s="2">
        <v>14</v>
      </c>
      <c r="AZ20" s="2">
        <v>11</v>
      </c>
      <c r="BA20" s="2" t="s">
        <v>1666</v>
      </c>
      <c r="BB20" s="2">
        <v>14</v>
      </c>
      <c r="BC20" s="2">
        <v>5</v>
      </c>
      <c r="BD20" s="104">
        <v>4.0599999999999996</v>
      </c>
      <c r="BE20" s="105">
        <v>3.22</v>
      </c>
      <c r="BF20" s="109">
        <v>2.25</v>
      </c>
      <c r="BG20" s="107">
        <v>1.74</v>
      </c>
      <c r="BH20" s="106">
        <v>1.66</v>
      </c>
      <c r="BI20" s="108">
        <v>1.93</v>
      </c>
      <c r="BJ20" s="106">
        <v>1.5</v>
      </c>
      <c r="BK20" s="108">
        <v>2.27</v>
      </c>
      <c r="BL20" s="107">
        <v>3.64</v>
      </c>
      <c r="BM20" s="106">
        <v>5.09</v>
      </c>
      <c r="BN20" s="106">
        <v>8.1</v>
      </c>
      <c r="BO20" s="106">
        <v>6.64</v>
      </c>
      <c r="BP20" s="106">
        <v>4.07</v>
      </c>
      <c r="BQ20" s="8">
        <v>4.22</v>
      </c>
      <c r="BR20" s="7">
        <v>4.92</v>
      </c>
      <c r="BS20" s="9">
        <v>7.2</v>
      </c>
      <c r="BT20" s="4">
        <v>15.11</v>
      </c>
      <c r="BU20" s="4">
        <v>19.010000000000002</v>
      </c>
      <c r="BV20" s="4">
        <v>3.08</v>
      </c>
      <c r="BW20" s="26">
        <v>2.39</v>
      </c>
      <c r="BX20" s="25">
        <v>0.76</v>
      </c>
      <c r="BY20" s="53">
        <v>1.56</v>
      </c>
      <c r="BZ20" s="53">
        <v>1.76</v>
      </c>
      <c r="CA20" s="54">
        <v>1.66</v>
      </c>
      <c r="CB20" s="53">
        <v>2.9</v>
      </c>
      <c r="CC20" s="54">
        <v>3.29</v>
      </c>
      <c r="CD20" s="55">
        <v>3.37</v>
      </c>
      <c r="CE20" s="53">
        <v>5.04</v>
      </c>
      <c r="CF20" s="53">
        <v>7.08</v>
      </c>
      <c r="CG20" s="53">
        <v>7.63</v>
      </c>
      <c r="CH20" s="7">
        <v>3.61</v>
      </c>
      <c r="CI20" s="8">
        <v>3.8</v>
      </c>
      <c r="CJ20" s="7">
        <v>5.76</v>
      </c>
      <c r="CK20" s="9">
        <v>8.34</v>
      </c>
      <c r="CL20" s="4">
        <v>13.34</v>
      </c>
      <c r="CM20" s="4">
        <v>18.510000000000002</v>
      </c>
      <c r="CN20" s="16">
        <v>26.36</v>
      </c>
      <c r="CO20" s="38">
        <v>31.24</v>
      </c>
      <c r="CP20" s="20">
        <v>33.130000000000003</v>
      </c>
      <c r="CQ20" s="18">
        <v>34.619999999999997</v>
      </c>
      <c r="CR20" s="17">
        <v>35.409999999999997</v>
      </c>
      <c r="CS20" s="19">
        <v>36.35</v>
      </c>
      <c r="CT20" s="17">
        <v>36.93</v>
      </c>
      <c r="CU20" s="19">
        <v>37.44</v>
      </c>
      <c r="CV20" s="18">
        <v>38.590000000000003</v>
      </c>
      <c r="CW20" s="17">
        <v>39.25</v>
      </c>
      <c r="CX20" s="17">
        <v>40.54</v>
      </c>
      <c r="CY20" s="17">
        <v>40.81</v>
      </c>
      <c r="CZ20" s="17">
        <v>46.36</v>
      </c>
      <c r="DA20" s="19">
        <v>44.72</v>
      </c>
      <c r="DB20" s="17">
        <v>48.71</v>
      </c>
      <c r="DC20" s="20">
        <v>45.63</v>
      </c>
      <c r="DD20" s="16">
        <v>44.7</v>
      </c>
      <c r="DE20" s="16">
        <v>39.47</v>
      </c>
      <c r="DF20" s="16">
        <v>26.39</v>
      </c>
      <c r="DG20" s="38">
        <v>31.31</v>
      </c>
      <c r="DH20" s="20">
        <v>33.44</v>
      </c>
      <c r="DI20" s="17">
        <v>34.46</v>
      </c>
      <c r="DJ20" s="17">
        <v>35.97</v>
      </c>
      <c r="DK20" s="19">
        <v>36.61</v>
      </c>
      <c r="DL20" s="17">
        <v>36.590000000000003</v>
      </c>
      <c r="DM20" s="19">
        <v>37.909999999999997</v>
      </c>
      <c r="DN20" s="18">
        <v>38.93</v>
      </c>
      <c r="DO20" s="17">
        <v>39.130000000000003</v>
      </c>
      <c r="DP20" s="17">
        <v>40.85</v>
      </c>
      <c r="DQ20" s="17">
        <v>41.48</v>
      </c>
      <c r="DR20" s="17">
        <v>45.4</v>
      </c>
      <c r="DS20" s="19">
        <v>45.69</v>
      </c>
      <c r="DT20" s="17">
        <v>49.4</v>
      </c>
      <c r="DU20" s="20">
        <v>45.28</v>
      </c>
      <c r="DV20" s="16">
        <v>44.31</v>
      </c>
      <c r="DW20" s="16">
        <v>39.19</v>
      </c>
      <c r="DX20" s="16">
        <v>3</v>
      </c>
      <c r="DY20" s="20">
        <v>4</v>
      </c>
      <c r="DZ20" s="20">
        <v>4</v>
      </c>
      <c r="EA20" s="17">
        <v>5</v>
      </c>
      <c r="EB20" s="17">
        <v>1</v>
      </c>
      <c r="EC20" s="17">
        <v>-4</v>
      </c>
      <c r="ED20" s="17">
        <v>-9</v>
      </c>
      <c r="EE20" s="17">
        <v>-10</v>
      </c>
      <c r="EF20" s="17">
        <v>-7</v>
      </c>
      <c r="EG20" s="17">
        <v>-4</v>
      </c>
      <c r="EH20" s="17">
        <v>3</v>
      </c>
      <c r="EI20" s="17">
        <v>9</v>
      </c>
      <c r="EJ20" s="17">
        <v>12</v>
      </c>
      <c r="EK20" s="17">
        <v>13</v>
      </c>
      <c r="EL20" s="17">
        <v>11</v>
      </c>
      <c r="EM20" s="20">
        <v>6</v>
      </c>
      <c r="EN20" s="20">
        <v>4</v>
      </c>
      <c r="EO20" s="20">
        <v>3</v>
      </c>
    </row>
    <row r="21" spans="1:145" ht="14">
      <c r="A21" s="2" t="s">
        <v>1291</v>
      </c>
      <c r="B21" s="2" t="s">
        <v>1666</v>
      </c>
      <c r="C21" s="2">
        <v>13</v>
      </c>
      <c r="D21" s="2">
        <v>9</v>
      </c>
      <c r="E21" s="2">
        <v>53329279</v>
      </c>
      <c r="F21" s="2" t="s">
        <v>91</v>
      </c>
      <c r="G21" s="1" t="s">
        <v>181</v>
      </c>
      <c r="H21" s="15" t="s">
        <v>95</v>
      </c>
      <c r="I21" s="1">
        <v>0</v>
      </c>
      <c r="J21" s="2">
        <v>151.5</v>
      </c>
      <c r="K21" s="2">
        <v>45.9</v>
      </c>
      <c r="L21" s="2" t="s">
        <v>167</v>
      </c>
      <c r="M21" s="2"/>
      <c r="N21" s="2" t="s">
        <v>158</v>
      </c>
      <c r="O21" s="2" t="s">
        <v>169</v>
      </c>
      <c r="P21" s="30" t="s">
        <v>168</v>
      </c>
      <c r="Q21" s="30"/>
      <c r="R21" s="30"/>
      <c r="S21" s="30"/>
      <c r="T21" s="3" t="s">
        <v>17</v>
      </c>
      <c r="U21" s="3">
        <v>25</v>
      </c>
      <c r="V21" s="2">
        <v>27</v>
      </c>
      <c r="W21" s="2">
        <v>11</v>
      </c>
      <c r="X21" s="2" t="s">
        <v>1292</v>
      </c>
      <c r="Y21" s="33"/>
      <c r="Z21" s="3" t="s">
        <v>175</v>
      </c>
      <c r="AA21" s="3">
        <v>59</v>
      </c>
      <c r="AB21" s="2">
        <v>55</v>
      </c>
      <c r="AC21" s="2">
        <v>36</v>
      </c>
      <c r="AD21" s="2"/>
      <c r="AE21" s="33" t="s">
        <v>176</v>
      </c>
      <c r="AF21" s="12" t="s">
        <v>160</v>
      </c>
      <c r="AG21" s="12">
        <v>39</v>
      </c>
      <c r="AH21" s="13">
        <v>35</v>
      </c>
      <c r="AI21" s="13">
        <v>26</v>
      </c>
      <c r="AJ21" s="13"/>
      <c r="AK21" s="34"/>
      <c r="AL21" s="2" t="s">
        <v>177</v>
      </c>
      <c r="AM21" s="2" t="s">
        <v>178</v>
      </c>
      <c r="AN21" s="2" t="s">
        <v>179</v>
      </c>
      <c r="AO21" s="2" t="s">
        <v>106</v>
      </c>
      <c r="AP21" s="2" t="s">
        <v>87</v>
      </c>
      <c r="AQ21" s="1" t="s">
        <v>180</v>
      </c>
      <c r="AR21" s="2" t="s">
        <v>89</v>
      </c>
      <c r="AS21" s="1" t="s">
        <v>131</v>
      </c>
      <c r="AT21" s="2" t="s">
        <v>93</v>
      </c>
      <c r="AU21" s="14" t="s">
        <v>182</v>
      </c>
      <c r="AV21" s="14">
        <v>1</v>
      </c>
      <c r="AW21" s="3" t="s">
        <v>17</v>
      </c>
      <c r="AX21" s="3">
        <v>25</v>
      </c>
      <c r="AY21" s="2">
        <v>27</v>
      </c>
      <c r="AZ21" s="2">
        <v>11</v>
      </c>
      <c r="BA21" s="2" t="s">
        <v>1666</v>
      </c>
      <c r="BB21" s="2">
        <v>13</v>
      </c>
      <c r="BC21" s="2">
        <v>9</v>
      </c>
      <c r="BD21" s="104">
        <v>3.41</v>
      </c>
      <c r="BE21" s="114">
        <v>2.71</v>
      </c>
      <c r="BF21" s="115">
        <v>1.51</v>
      </c>
      <c r="BG21" s="114">
        <v>1.39</v>
      </c>
      <c r="BH21" s="115">
        <v>1.27</v>
      </c>
      <c r="BI21" s="108">
        <v>1.66</v>
      </c>
      <c r="BJ21" s="106">
        <v>1.42</v>
      </c>
      <c r="BK21" s="108">
        <v>2.3199999999999998</v>
      </c>
      <c r="BL21" s="107">
        <v>1.78</v>
      </c>
      <c r="BM21" s="106">
        <v>2.68</v>
      </c>
      <c r="BN21" s="106">
        <v>4.1100000000000003</v>
      </c>
      <c r="BO21" s="106">
        <v>4.3899999999999997</v>
      </c>
      <c r="BP21" s="106">
        <v>1.1100000000000001</v>
      </c>
      <c r="BQ21" s="8">
        <v>2.92</v>
      </c>
      <c r="BR21" s="7">
        <v>3.88</v>
      </c>
      <c r="BS21" s="9">
        <v>5.58</v>
      </c>
      <c r="BT21" s="4">
        <v>9.67</v>
      </c>
      <c r="BU21" s="4">
        <v>15.41</v>
      </c>
      <c r="BV21" s="4">
        <v>4.62</v>
      </c>
      <c r="BW21" s="39">
        <v>2.59</v>
      </c>
      <c r="BX21" s="5">
        <v>1.61</v>
      </c>
      <c r="BY21" s="5">
        <v>0</v>
      </c>
      <c r="BZ21" s="5">
        <v>0.67</v>
      </c>
      <c r="CA21" s="8">
        <v>0.9</v>
      </c>
      <c r="CB21" s="7">
        <v>0.79</v>
      </c>
      <c r="CC21" s="8">
        <v>2.36</v>
      </c>
      <c r="CD21" s="6">
        <v>0.87</v>
      </c>
      <c r="CE21" s="7">
        <v>1.66</v>
      </c>
      <c r="CF21" s="7">
        <v>3.02</v>
      </c>
      <c r="CG21" s="7">
        <v>2.68</v>
      </c>
      <c r="CH21" s="7">
        <v>2.12</v>
      </c>
      <c r="CI21" s="8">
        <v>3.12</v>
      </c>
      <c r="CJ21" s="7">
        <v>4.25</v>
      </c>
      <c r="CK21" s="9">
        <v>6.24</v>
      </c>
      <c r="CL21" s="4">
        <v>10.44</v>
      </c>
      <c r="CM21" s="4">
        <v>15.21</v>
      </c>
      <c r="CN21" s="16">
        <v>28.98</v>
      </c>
      <c r="CO21" s="40">
        <v>31.31</v>
      </c>
      <c r="CP21" s="23">
        <v>33.01</v>
      </c>
      <c r="CQ21" s="40">
        <v>36.81</v>
      </c>
      <c r="CR21" s="23">
        <v>37.19</v>
      </c>
      <c r="CS21" s="19">
        <v>38.369999999999997</v>
      </c>
      <c r="CT21" s="17">
        <v>40.56</v>
      </c>
      <c r="CU21" s="19">
        <v>40.229999999999997</v>
      </c>
      <c r="CV21" s="18">
        <v>41.5</v>
      </c>
      <c r="CW21" s="17">
        <v>42.03</v>
      </c>
      <c r="CX21" s="17">
        <v>41.51</v>
      </c>
      <c r="CY21" s="17">
        <v>45.66</v>
      </c>
      <c r="CZ21" s="17">
        <v>47.28</v>
      </c>
      <c r="DA21" s="19">
        <v>49.99</v>
      </c>
      <c r="DB21" s="17">
        <v>47.57</v>
      </c>
      <c r="DC21" s="20">
        <v>47.09</v>
      </c>
      <c r="DD21" s="16">
        <v>46.22</v>
      </c>
      <c r="DE21" s="16">
        <v>43.46</v>
      </c>
      <c r="DF21" s="16">
        <v>28.06</v>
      </c>
      <c r="DG21" s="40">
        <v>30.61</v>
      </c>
      <c r="DH21" s="23">
        <v>33.950000000000003</v>
      </c>
      <c r="DI21" s="23">
        <v>36.020000000000003</v>
      </c>
      <c r="DJ21" s="23">
        <v>36.770000000000003</v>
      </c>
      <c r="DK21" s="19">
        <v>37.69</v>
      </c>
      <c r="DL21" s="17">
        <v>41.42</v>
      </c>
      <c r="DM21" s="19">
        <v>40.549999999999997</v>
      </c>
      <c r="DN21" s="18">
        <v>41.27</v>
      </c>
      <c r="DO21" s="17">
        <v>42.33</v>
      </c>
      <c r="DP21" s="17">
        <v>41.86</v>
      </c>
      <c r="DQ21" s="17">
        <v>45.07</v>
      </c>
      <c r="DR21" s="17">
        <v>47.03</v>
      </c>
      <c r="DS21" s="19">
        <v>49.99</v>
      </c>
      <c r="DT21" s="17">
        <v>47.88</v>
      </c>
      <c r="DU21" s="20">
        <v>47.58</v>
      </c>
      <c r="DV21" s="16">
        <v>47.45</v>
      </c>
      <c r="DW21" s="16">
        <v>42.37</v>
      </c>
      <c r="DX21" s="16">
        <v>4</v>
      </c>
      <c r="DY21" s="23">
        <v>5</v>
      </c>
      <c r="DZ21" s="23">
        <v>7</v>
      </c>
      <c r="EA21" s="23">
        <v>6</v>
      </c>
      <c r="EB21" s="23">
        <v>4</v>
      </c>
      <c r="EC21" s="17">
        <v>1</v>
      </c>
      <c r="ED21" s="17">
        <v>-1</v>
      </c>
      <c r="EE21" s="17">
        <v>-4</v>
      </c>
      <c r="EF21" s="17">
        <v>-9</v>
      </c>
      <c r="EG21" s="17">
        <v>-11</v>
      </c>
      <c r="EH21" s="17">
        <v>-17</v>
      </c>
      <c r="EI21" s="17">
        <v>-16</v>
      </c>
      <c r="EJ21" s="17">
        <v>-8</v>
      </c>
      <c r="EK21" s="17">
        <v>0</v>
      </c>
      <c r="EL21" s="17">
        <v>7</v>
      </c>
      <c r="EM21" s="20">
        <v>5</v>
      </c>
      <c r="EN21" s="20">
        <v>3</v>
      </c>
      <c r="EO21" s="20">
        <v>2</v>
      </c>
    </row>
    <row r="22" spans="1:145" ht="14">
      <c r="A22" s="2" t="s">
        <v>1215</v>
      </c>
      <c r="B22" s="2" t="s">
        <v>1666</v>
      </c>
      <c r="C22" s="2">
        <v>12</v>
      </c>
      <c r="D22" s="2">
        <v>5</v>
      </c>
      <c r="E22" s="2">
        <v>50783324</v>
      </c>
      <c r="F22" s="2" t="s">
        <v>91</v>
      </c>
      <c r="G22" s="1" t="s">
        <v>1540</v>
      </c>
      <c r="H22" s="14"/>
      <c r="I22" s="1"/>
      <c r="J22" s="2">
        <v>157.6</v>
      </c>
      <c r="K22" s="2">
        <v>56.9</v>
      </c>
      <c r="L22" s="2" t="s">
        <v>167</v>
      </c>
      <c r="M22" s="2"/>
      <c r="N22" s="2" t="s">
        <v>99</v>
      </c>
      <c r="O22" s="2" t="s">
        <v>114</v>
      </c>
      <c r="P22" s="30" t="s">
        <v>168</v>
      </c>
      <c r="Q22" s="30"/>
      <c r="R22" s="30"/>
      <c r="S22" s="30"/>
      <c r="T22" s="3" t="s">
        <v>6</v>
      </c>
      <c r="U22" s="3">
        <v>31</v>
      </c>
      <c r="V22" s="2">
        <v>25</v>
      </c>
      <c r="W22" s="2">
        <v>11</v>
      </c>
      <c r="X22" s="2" t="s">
        <v>1543</v>
      </c>
      <c r="Y22" s="33"/>
      <c r="Z22" s="3" t="s">
        <v>137</v>
      </c>
      <c r="AA22" s="3">
        <v>66</v>
      </c>
      <c r="AB22" s="2">
        <v>41</v>
      </c>
      <c r="AC22" s="2">
        <v>40</v>
      </c>
      <c r="AD22" s="2"/>
      <c r="AE22" s="33" t="s">
        <v>209</v>
      </c>
      <c r="AF22" s="12" t="s">
        <v>138</v>
      </c>
      <c r="AG22" s="12">
        <v>63</v>
      </c>
      <c r="AH22" s="13">
        <v>34</v>
      </c>
      <c r="AI22" s="13">
        <v>32</v>
      </c>
      <c r="AJ22" s="13"/>
      <c r="AK22" s="34" t="s">
        <v>180</v>
      </c>
      <c r="AL22" s="2" t="s">
        <v>83</v>
      </c>
      <c r="AM22" s="2" t="s">
        <v>178</v>
      </c>
      <c r="AN22" s="2" t="s">
        <v>460</v>
      </c>
      <c r="AO22" s="2" t="s">
        <v>513</v>
      </c>
      <c r="AP22" s="2" t="s">
        <v>87</v>
      </c>
      <c r="AQ22" s="1"/>
      <c r="AR22" s="2" t="s">
        <v>89</v>
      </c>
      <c r="AS22" s="1"/>
      <c r="AT22" s="2" t="s">
        <v>93</v>
      </c>
      <c r="AU22" s="14" t="s">
        <v>1617</v>
      </c>
      <c r="AV22" s="14">
        <v>1</v>
      </c>
      <c r="AW22" s="3" t="s">
        <v>6</v>
      </c>
      <c r="AX22" s="3">
        <v>31</v>
      </c>
      <c r="AY22" s="2">
        <v>25</v>
      </c>
      <c r="AZ22" s="2">
        <v>11</v>
      </c>
      <c r="BA22" s="2" t="s">
        <v>1666</v>
      </c>
      <c r="BB22" s="2">
        <v>12</v>
      </c>
      <c r="BC22" s="2">
        <v>5</v>
      </c>
      <c r="BD22" s="104">
        <v>3.78</v>
      </c>
      <c r="BE22" s="105">
        <v>2.71</v>
      </c>
      <c r="BF22" s="106">
        <v>1.62</v>
      </c>
      <c r="BG22" s="107">
        <v>1.74</v>
      </c>
      <c r="BH22" s="106">
        <v>1.76</v>
      </c>
      <c r="BI22" s="108">
        <v>1.02</v>
      </c>
      <c r="BJ22" s="106">
        <v>0.66</v>
      </c>
      <c r="BK22" s="108">
        <v>0.51</v>
      </c>
      <c r="BL22" s="107">
        <v>2.12</v>
      </c>
      <c r="BM22" s="106">
        <v>2.37</v>
      </c>
      <c r="BN22" s="106">
        <v>5.74</v>
      </c>
      <c r="BO22" s="106">
        <v>4.1500000000000004</v>
      </c>
      <c r="BP22" s="106">
        <v>1.45</v>
      </c>
      <c r="BQ22" s="8">
        <v>1.78</v>
      </c>
      <c r="BR22" s="7">
        <v>2.61</v>
      </c>
      <c r="BS22" s="9">
        <v>4.37</v>
      </c>
      <c r="BT22" s="4">
        <v>7.23</v>
      </c>
      <c r="BU22" s="4">
        <v>11.94</v>
      </c>
      <c r="BV22" s="4">
        <v>3.95</v>
      </c>
      <c r="BW22" s="26">
        <v>2.73</v>
      </c>
      <c r="BX22" s="53">
        <v>0.37</v>
      </c>
      <c r="BY22" s="53">
        <v>0.79</v>
      </c>
      <c r="BZ22" s="53">
        <v>1.24</v>
      </c>
      <c r="CA22" s="54">
        <v>2.56</v>
      </c>
      <c r="CB22" s="53">
        <v>2.4500000000000002</v>
      </c>
      <c r="CC22" s="54">
        <v>2.4700000000000002</v>
      </c>
      <c r="CD22" s="55">
        <v>2.98</v>
      </c>
      <c r="CE22" s="53">
        <v>3.51</v>
      </c>
      <c r="CF22" s="53">
        <v>4.66</v>
      </c>
      <c r="CG22" s="53">
        <v>4.8</v>
      </c>
      <c r="CH22" s="7">
        <v>2.76</v>
      </c>
      <c r="CI22" s="8">
        <v>3.17</v>
      </c>
      <c r="CJ22" s="7">
        <v>3.88</v>
      </c>
      <c r="CK22" s="9">
        <v>4.0599999999999996</v>
      </c>
      <c r="CL22" s="4">
        <v>7.38</v>
      </c>
      <c r="CM22" s="4">
        <v>11.97</v>
      </c>
      <c r="CN22" s="16">
        <v>24.73</v>
      </c>
      <c r="CO22" s="38">
        <v>28.43</v>
      </c>
      <c r="CP22" s="17">
        <v>31.47</v>
      </c>
      <c r="CQ22" s="18">
        <v>33.43</v>
      </c>
      <c r="CR22" s="17">
        <v>34.81</v>
      </c>
      <c r="CS22" s="19">
        <v>34.44</v>
      </c>
      <c r="CT22" s="17">
        <v>35.25</v>
      </c>
      <c r="CU22" s="19">
        <v>35.950000000000003</v>
      </c>
      <c r="CV22" s="18">
        <v>35.9</v>
      </c>
      <c r="CW22" s="17">
        <v>37.56</v>
      </c>
      <c r="CX22" s="17">
        <v>39.15</v>
      </c>
      <c r="CY22" s="17">
        <v>40.07</v>
      </c>
      <c r="CZ22" s="17">
        <v>41.85</v>
      </c>
      <c r="DA22" s="19">
        <v>43.53</v>
      </c>
      <c r="DB22" s="17">
        <v>44.77</v>
      </c>
      <c r="DC22" s="20">
        <v>43.85</v>
      </c>
      <c r="DD22" s="16">
        <v>43.6</v>
      </c>
      <c r="DE22" s="16">
        <v>42.02</v>
      </c>
      <c r="DF22" s="16">
        <v>25.08</v>
      </c>
      <c r="DG22" s="38">
        <v>28.63</v>
      </c>
      <c r="DH22" s="17">
        <v>31.16</v>
      </c>
      <c r="DI22" s="17">
        <v>33.28</v>
      </c>
      <c r="DJ22" s="17">
        <v>34.229999999999997</v>
      </c>
      <c r="DK22" s="19">
        <v>34.159999999999997</v>
      </c>
      <c r="DL22" s="17">
        <v>35.03</v>
      </c>
      <c r="DM22" s="19">
        <v>35.15</v>
      </c>
      <c r="DN22" s="18">
        <v>35.840000000000003</v>
      </c>
      <c r="DO22" s="17">
        <v>38.380000000000003</v>
      </c>
      <c r="DP22" s="17">
        <v>38.68</v>
      </c>
      <c r="DQ22" s="17">
        <v>40.340000000000003</v>
      </c>
      <c r="DR22" s="17">
        <v>42.6</v>
      </c>
      <c r="DS22" s="19">
        <v>42.85</v>
      </c>
      <c r="DT22" s="17">
        <v>44.9</v>
      </c>
      <c r="DU22" s="20">
        <v>43.35</v>
      </c>
      <c r="DV22" s="16">
        <v>43.77</v>
      </c>
      <c r="DW22" s="16">
        <v>42.77</v>
      </c>
      <c r="DX22" s="16">
        <v>8</v>
      </c>
      <c r="DY22" s="20">
        <v>9</v>
      </c>
      <c r="DZ22" s="17">
        <v>8</v>
      </c>
      <c r="EA22" s="17">
        <v>6</v>
      </c>
      <c r="EB22" s="17">
        <v>1</v>
      </c>
      <c r="EC22" s="17">
        <v>-4</v>
      </c>
      <c r="ED22" s="17">
        <v>-10</v>
      </c>
      <c r="EE22" s="17">
        <v>-8</v>
      </c>
      <c r="EF22" s="17">
        <v>-2</v>
      </c>
      <c r="EG22" s="17">
        <v>3</v>
      </c>
      <c r="EH22" s="17">
        <v>10</v>
      </c>
      <c r="EI22" s="17">
        <v>20</v>
      </c>
      <c r="EJ22" s="17">
        <v>24</v>
      </c>
      <c r="EK22" s="17">
        <v>23</v>
      </c>
      <c r="EL22" s="17">
        <v>19</v>
      </c>
      <c r="EM22" s="20">
        <v>14</v>
      </c>
      <c r="EN22" s="20">
        <v>11</v>
      </c>
      <c r="EO22" s="20">
        <v>8</v>
      </c>
    </row>
    <row r="23" spans="1:145" ht="14">
      <c r="A23" s="2" t="s">
        <v>615</v>
      </c>
      <c r="B23" s="2" t="s">
        <v>1666</v>
      </c>
      <c r="C23" s="2">
        <v>13</v>
      </c>
      <c r="D23" s="2">
        <v>9</v>
      </c>
      <c r="E23" s="2">
        <v>52363492</v>
      </c>
      <c r="F23" s="2" t="s">
        <v>91</v>
      </c>
      <c r="G23" s="1" t="s">
        <v>620</v>
      </c>
      <c r="H23" s="13" t="s">
        <v>95</v>
      </c>
      <c r="I23" s="1">
        <v>13</v>
      </c>
      <c r="J23" s="2">
        <v>154.69999999999999</v>
      </c>
      <c r="K23" s="2">
        <v>46</v>
      </c>
      <c r="L23" s="2" t="s">
        <v>167</v>
      </c>
      <c r="M23" s="2"/>
      <c r="N23" s="2" t="s">
        <v>158</v>
      </c>
      <c r="O23" s="2" t="s">
        <v>329</v>
      </c>
      <c r="P23" s="30" t="s">
        <v>168</v>
      </c>
      <c r="Q23" s="30"/>
      <c r="R23" s="30"/>
      <c r="S23" s="30"/>
      <c r="T23" s="3" t="s">
        <v>48</v>
      </c>
      <c r="U23" s="3">
        <v>18</v>
      </c>
      <c r="V23" s="2">
        <v>12</v>
      </c>
      <c r="W23" s="2">
        <v>12</v>
      </c>
      <c r="X23" s="2" t="s">
        <v>618</v>
      </c>
      <c r="Y23" s="33"/>
      <c r="Z23" s="3" t="s">
        <v>619</v>
      </c>
      <c r="AA23" s="3">
        <v>66</v>
      </c>
      <c r="AB23" s="2">
        <v>38</v>
      </c>
      <c r="AC23" s="2">
        <v>29</v>
      </c>
      <c r="AD23" s="2"/>
      <c r="AE23" s="33" t="s">
        <v>443</v>
      </c>
      <c r="AF23" s="12" t="s">
        <v>261</v>
      </c>
      <c r="AG23" s="12">
        <v>42</v>
      </c>
      <c r="AH23" s="13">
        <v>30</v>
      </c>
      <c r="AI23" s="13">
        <v>10</v>
      </c>
      <c r="AJ23" s="13"/>
      <c r="AK23" s="34"/>
      <c r="AL23" s="2" t="s">
        <v>103</v>
      </c>
      <c r="AM23" s="2" t="s">
        <v>403</v>
      </c>
      <c r="AN23" s="2" t="s">
        <v>140</v>
      </c>
      <c r="AO23" s="2" t="s">
        <v>353</v>
      </c>
      <c r="AP23" s="2" t="s">
        <v>87</v>
      </c>
      <c r="AQ23" s="1" t="s">
        <v>197</v>
      </c>
      <c r="AR23" s="2" t="s">
        <v>89</v>
      </c>
      <c r="AS23" s="1" t="s">
        <v>131</v>
      </c>
      <c r="AT23" s="2" t="s">
        <v>93</v>
      </c>
      <c r="AU23" s="14" t="s">
        <v>621</v>
      </c>
      <c r="AV23" s="14">
        <v>1</v>
      </c>
      <c r="AW23" s="3" t="s">
        <v>48</v>
      </c>
      <c r="AX23" s="3">
        <v>18</v>
      </c>
      <c r="AY23" s="2">
        <v>12</v>
      </c>
      <c r="AZ23" s="2">
        <v>12</v>
      </c>
      <c r="BA23" s="2" t="s">
        <v>1666</v>
      </c>
      <c r="BB23" s="2">
        <v>13</v>
      </c>
      <c r="BC23" s="2">
        <v>9</v>
      </c>
      <c r="BD23" s="104">
        <v>3.79</v>
      </c>
      <c r="BE23" s="105">
        <v>3.34</v>
      </c>
      <c r="BF23" s="110">
        <v>2.92</v>
      </c>
      <c r="BG23" s="111">
        <v>1.57</v>
      </c>
      <c r="BH23" s="112">
        <v>1.42</v>
      </c>
      <c r="BI23" s="113">
        <v>1.49</v>
      </c>
      <c r="BJ23" s="112">
        <v>1.39</v>
      </c>
      <c r="BK23" s="113">
        <v>1.1100000000000001</v>
      </c>
      <c r="BL23" s="111">
        <v>0.71</v>
      </c>
      <c r="BM23" s="112">
        <v>3.89</v>
      </c>
      <c r="BN23" s="112">
        <v>2.79</v>
      </c>
      <c r="BO23" s="112">
        <v>4.5999999999999996</v>
      </c>
      <c r="BP23" s="112">
        <v>3.02</v>
      </c>
      <c r="BQ23" s="54">
        <v>2.63</v>
      </c>
      <c r="BR23" s="53">
        <v>3.27</v>
      </c>
      <c r="BS23" s="9">
        <v>5.6</v>
      </c>
      <c r="BT23" s="4">
        <v>10.61</v>
      </c>
      <c r="BU23" s="4">
        <v>10.46</v>
      </c>
      <c r="BV23" s="4">
        <v>3.52</v>
      </c>
      <c r="BW23" s="26">
        <v>2.72</v>
      </c>
      <c r="BX23" s="47">
        <v>0.56000000000000005</v>
      </c>
      <c r="BY23" s="53">
        <v>0.5</v>
      </c>
      <c r="BZ23" s="53">
        <v>1.37</v>
      </c>
      <c r="CA23" s="54">
        <v>1.74</v>
      </c>
      <c r="CB23" s="53">
        <v>1.54</v>
      </c>
      <c r="CC23" s="54">
        <v>1.89</v>
      </c>
      <c r="CD23" s="55">
        <v>2.12</v>
      </c>
      <c r="CE23" s="53">
        <v>3.74</v>
      </c>
      <c r="CF23" s="53">
        <v>5.04</v>
      </c>
      <c r="CG23" s="53">
        <v>5.34</v>
      </c>
      <c r="CH23" s="53">
        <v>2.98</v>
      </c>
      <c r="CI23" s="54">
        <v>2.59</v>
      </c>
      <c r="CJ23" s="53">
        <v>3.83</v>
      </c>
      <c r="CK23" s="9">
        <v>7.11</v>
      </c>
      <c r="CL23" s="4">
        <v>10.89</v>
      </c>
      <c r="CM23" s="4">
        <v>11.79</v>
      </c>
      <c r="CN23" s="16">
        <v>24.2</v>
      </c>
      <c r="CO23" s="38">
        <v>27.61</v>
      </c>
      <c r="CP23" s="52">
        <v>28.04</v>
      </c>
      <c r="CQ23" s="56">
        <v>30.1</v>
      </c>
      <c r="CR23" s="57">
        <v>30.68</v>
      </c>
      <c r="CS23" s="58">
        <v>31.35</v>
      </c>
      <c r="CT23" s="57">
        <v>33.549999999999997</v>
      </c>
      <c r="CU23" s="58">
        <v>34.89</v>
      </c>
      <c r="CV23" s="56">
        <v>37.090000000000003</v>
      </c>
      <c r="CW23" s="57">
        <v>36.409999999999997</v>
      </c>
      <c r="CX23" s="57">
        <v>37.119999999999997</v>
      </c>
      <c r="CY23" s="57">
        <v>36.72</v>
      </c>
      <c r="CZ23" s="57">
        <v>41.95</v>
      </c>
      <c r="DA23" s="58">
        <v>45.02</v>
      </c>
      <c r="DB23" s="57">
        <v>48.92</v>
      </c>
      <c r="DC23" s="20">
        <v>46.34</v>
      </c>
      <c r="DD23" s="16">
        <v>43.24</v>
      </c>
      <c r="DE23" s="16">
        <v>41.8</v>
      </c>
      <c r="DF23" s="16">
        <v>23</v>
      </c>
      <c r="DG23" s="38">
        <v>27.1</v>
      </c>
      <c r="DH23" s="52">
        <v>27.97</v>
      </c>
      <c r="DI23" s="57">
        <v>30.47</v>
      </c>
      <c r="DJ23" s="57">
        <v>31</v>
      </c>
      <c r="DK23" s="58">
        <v>32.17</v>
      </c>
      <c r="DL23" s="57">
        <v>34.31</v>
      </c>
      <c r="DM23" s="58">
        <v>35.4</v>
      </c>
      <c r="DN23" s="56">
        <v>37.72</v>
      </c>
      <c r="DO23" s="57">
        <v>37.270000000000003</v>
      </c>
      <c r="DP23" s="57">
        <v>37.07</v>
      </c>
      <c r="DQ23" s="57">
        <v>37.18</v>
      </c>
      <c r="DR23" s="57">
        <v>43.47</v>
      </c>
      <c r="DS23" s="58">
        <v>45.61</v>
      </c>
      <c r="DT23" s="57">
        <v>48</v>
      </c>
      <c r="DU23" s="20">
        <v>46.22</v>
      </c>
      <c r="DV23" s="16">
        <v>44.08</v>
      </c>
      <c r="DW23" s="16">
        <v>40.81</v>
      </c>
      <c r="DX23" s="16">
        <v>7</v>
      </c>
      <c r="DY23" s="20">
        <v>6</v>
      </c>
      <c r="DZ23" s="52">
        <v>3</v>
      </c>
      <c r="EA23" s="57">
        <v>-4</v>
      </c>
      <c r="EB23" s="57">
        <v>-7</v>
      </c>
      <c r="EC23" s="57">
        <v>-15</v>
      </c>
      <c r="ED23" s="57">
        <v>-19</v>
      </c>
      <c r="EE23" s="57">
        <v>-20</v>
      </c>
      <c r="EF23" s="57">
        <v>-23</v>
      </c>
      <c r="EG23" s="57">
        <v>-23</v>
      </c>
      <c r="EH23" s="57">
        <v>-16</v>
      </c>
      <c r="EI23" s="57">
        <v>-13</v>
      </c>
      <c r="EJ23" s="57">
        <v>-6</v>
      </c>
      <c r="EK23" s="57">
        <v>-1</v>
      </c>
      <c r="EL23" s="57">
        <v>2</v>
      </c>
      <c r="EM23" s="20">
        <v>3</v>
      </c>
      <c r="EN23" s="20">
        <v>2</v>
      </c>
      <c r="EO23" s="20">
        <v>2</v>
      </c>
    </row>
    <row r="24" spans="1:145" ht="14">
      <c r="A24" s="2" t="s">
        <v>783</v>
      </c>
      <c r="B24" s="2" t="s">
        <v>1666</v>
      </c>
      <c r="C24" s="2">
        <v>12</v>
      </c>
      <c r="D24" s="2">
        <v>9</v>
      </c>
      <c r="E24" s="2">
        <v>51955557</v>
      </c>
      <c r="F24" s="2" t="s">
        <v>91</v>
      </c>
      <c r="G24" s="1" t="s">
        <v>787</v>
      </c>
      <c r="H24" s="13" t="s">
        <v>95</v>
      </c>
      <c r="I24" s="1">
        <v>0</v>
      </c>
      <c r="J24" s="2">
        <v>150.19999999999999</v>
      </c>
      <c r="K24" s="2">
        <v>50.4</v>
      </c>
      <c r="L24" s="2" t="s">
        <v>167</v>
      </c>
      <c r="M24" s="2"/>
      <c r="N24" s="2" t="s">
        <v>158</v>
      </c>
      <c r="O24" s="2" t="s">
        <v>80</v>
      </c>
      <c r="P24" s="30"/>
      <c r="Q24" s="30" t="s">
        <v>786</v>
      </c>
      <c r="R24" s="30"/>
      <c r="S24" s="30"/>
      <c r="T24" s="3" t="s">
        <v>17</v>
      </c>
      <c r="U24" s="3">
        <v>26</v>
      </c>
      <c r="V24" s="2">
        <v>22</v>
      </c>
      <c r="W24" s="2">
        <v>12</v>
      </c>
      <c r="X24" s="2" t="s">
        <v>280</v>
      </c>
      <c r="Y24" s="33"/>
      <c r="Z24" s="3" t="s">
        <v>318</v>
      </c>
      <c r="AA24" s="3">
        <v>49</v>
      </c>
      <c r="AB24" s="2">
        <v>33</v>
      </c>
      <c r="AC24" s="2">
        <v>31</v>
      </c>
      <c r="AD24" s="2"/>
      <c r="AE24" s="33" t="s">
        <v>242</v>
      </c>
      <c r="AF24" s="12" t="s">
        <v>473</v>
      </c>
      <c r="AG24" s="12">
        <v>21</v>
      </c>
      <c r="AH24" s="13">
        <v>16</v>
      </c>
      <c r="AI24" s="13">
        <v>6</v>
      </c>
      <c r="AJ24" s="13"/>
      <c r="AK24" s="34"/>
      <c r="AL24" s="2" t="s">
        <v>149</v>
      </c>
      <c r="AM24" s="2" t="s">
        <v>178</v>
      </c>
      <c r="AN24" s="2" t="s">
        <v>257</v>
      </c>
      <c r="AO24" s="2" t="s">
        <v>775</v>
      </c>
      <c r="AP24" s="2" t="s">
        <v>87</v>
      </c>
      <c r="AQ24" s="1"/>
      <c r="AR24" s="2" t="s">
        <v>89</v>
      </c>
      <c r="AS24" s="1"/>
      <c r="AT24" s="2" t="s">
        <v>93</v>
      </c>
      <c r="AU24" s="14" t="s">
        <v>788</v>
      </c>
      <c r="AV24" s="14">
        <v>1</v>
      </c>
      <c r="AW24" s="3" t="s">
        <v>17</v>
      </c>
      <c r="AX24" s="3">
        <v>26</v>
      </c>
      <c r="AY24" s="2">
        <v>22</v>
      </c>
      <c r="AZ24" s="2">
        <v>12</v>
      </c>
      <c r="BA24" s="2" t="s">
        <v>1666</v>
      </c>
      <c r="BB24" s="2">
        <v>12</v>
      </c>
      <c r="BC24" s="2">
        <v>9</v>
      </c>
      <c r="BD24" s="104">
        <v>2.78</v>
      </c>
      <c r="BE24" s="105">
        <v>3.11</v>
      </c>
      <c r="BF24" s="109">
        <v>1.62</v>
      </c>
      <c r="BG24" s="105">
        <v>1.74</v>
      </c>
      <c r="BH24" s="106">
        <v>1.88</v>
      </c>
      <c r="BI24" s="108">
        <v>1.74</v>
      </c>
      <c r="BJ24" s="106">
        <v>0.76</v>
      </c>
      <c r="BK24" s="108">
        <v>1.06</v>
      </c>
      <c r="BL24" s="107">
        <v>1.66</v>
      </c>
      <c r="BM24" s="106">
        <v>2.17</v>
      </c>
      <c r="BN24" s="106">
        <v>2.41</v>
      </c>
      <c r="BO24" s="106">
        <v>3.86</v>
      </c>
      <c r="BP24" s="106">
        <v>3.62</v>
      </c>
      <c r="BQ24" s="8">
        <v>3.53</v>
      </c>
      <c r="BR24" s="9">
        <v>4.97</v>
      </c>
      <c r="BS24" s="9">
        <v>7.47</v>
      </c>
      <c r="BT24" s="4">
        <v>10.38</v>
      </c>
      <c r="BU24" s="4">
        <v>16.170000000000002</v>
      </c>
      <c r="BV24" s="4">
        <v>2.39</v>
      </c>
      <c r="BW24" s="26">
        <v>2.48</v>
      </c>
      <c r="BX24" s="25">
        <v>1.56</v>
      </c>
      <c r="BY24" s="25">
        <v>1.1100000000000001</v>
      </c>
      <c r="BZ24" s="53">
        <v>0.62</v>
      </c>
      <c r="CA24" s="54">
        <v>1.1200000000000001</v>
      </c>
      <c r="CB24" s="53">
        <v>2.13</v>
      </c>
      <c r="CC24" s="54">
        <v>1.96</v>
      </c>
      <c r="CD24" s="55">
        <v>2.68</v>
      </c>
      <c r="CE24" s="53">
        <v>3.02</v>
      </c>
      <c r="CF24" s="53">
        <v>2.17</v>
      </c>
      <c r="CG24" s="53">
        <v>2.62</v>
      </c>
      <c r="CH24" s="7">
        <v>4.17</v>
      </c>
      <c r="CI24" s="8">
        <v>3.97</v>
      </c>
      <c r="CJ24" s="9">
        <v>5.67</v>
      </c>
      <c r="CK24" s="9">
        <v>9.1999999999999993</v>
      </c>
      <c r="CL24" s="4">
        <v>10.63</v>
      </c>
      <c r="CM24" s="4">
        <v>14.58</v>
      </c>
      <c r="CN24" s="16">
        <v>24.63</v>
      </c>
      <c r="CO24" s="38">
        <v>31.42</v>
      </c>
      <c r="CP24" s="20">
        <v>32.4</v>
      </c>
      <c r="CQ24" s="38">
        <v>34.76</v>
      </c>
      <c r="CR24" s="17">
        <v>35.619999999999997</v>
      </c>
      <c r="CS24" s="19">
        <v>36.24</v>
      </c>
      <c r="CT24" s="17">
        <v>37.75</v>
      </c>
      <c r="CU24" s="19">
        <v>37.840000000000003</v>
      </c>
      <c r="CV24" s="18">
        <v>37.36</v>
      </c>
      <c r="CW24" s="17">
        <v>38.85</v>
      </c>
      <c r="CX24" s="17">
        <v>39.25</v>
      </c>
      <c r="CY24" s="17">
        <v>39.979999999999997</v>
      </c>
      <c r="CZ24" s="17">
        <v>41.54</v>
      </c>
      <c r="DA24" s="19">
        <v>44.71</v>
      </c>
      <c r="DB24" s="20">
        <v>43.94</v>
      </c>
      <c r="DC24" s="20">
        <v>43.17</v>
      </c>
      <c r="DD24" s="16">
        <v>41.68</v>
      </c>
      <c r="DE24" s="16">
        <v>38.82</v>
      </c>
      <c r="DF24" s="16">
        <v>24.03</v>
      </c>
      <c r="DG24" s="38">
        <v>31.13</v>
      </c>
      <c r="DH24" s="20">
        <v>32.99</v>
      </c>
      <c r="DI24" s="20">
        <v>34.56</v>
      </c>
      <c r="DJ24" s="17">
        <v>36.14</v>
      </c>
      <c r="DK24" s="19">
        <v>36.47</v>
      </c>
      <c r="DL24" s="17">
        <v>37.19</v>
      </c>
      <c r="DM24" s="19">
        <v>37.14</v>
      </c>
      <c r="DN24" s="18">
        <v>37.89</v>
      </c>
      <c r="DO24" s="17">
        <v>38.630000000000003</v>
      </c>
      <c r="DP24" s="17">
        <v>39.479999999999997</v>
      </c>
      <c r="DQ24" s="17">
        <v>39.56</v>
      </c>
      <c r="DR24" s="17">
        <v>41.79</v>
      </c>
      <c r="DS24" s="19">
        <v>44.34</v>
      </c>
      <c r="DT24" s="20">
        <v>43.96</v>
      </c>
      <c r="DU24" s="20">
        <v>43.85</v>
      </c>
      <c r="DV24" s="16">
        <v>41.5</v>
      </c>
      <c r="DW24" s="16">
        <v>38.369999999999997</v>
      </c>
      <c r="DX24" s="16">
        <v>4</v>
      </c>
      <c r="DY24" s="20">
        <v>5</v>
      </c>
      <c r="DZ24" s="20">
        <v>4</v>
      </c>
      <c r="EA24" s="20">
        <v>4</v>
      </c>
      <c r="EB24" s="17">
        <v>2</v>
      </c>
      <c r="EC24" s="17">
        <v>-1</v>
      </c>
      <c r="ED24" s="17">
        <v>-7</v>
      </c>
      <c r="EE24" s="17">
        <v>-10</v>
      </c>
      <c r="EF24" s="17">
        <v>-14</v>
      </c>
      <c r="EG24" s="17">
        <v>-11</v>
      </c>
      <c r="EH24" s="17">
        <v>-5</v>
      </c>
      <c r="EI24" s="17">
        <v>-2</v>
      </c>
      <c r="EJ24" s="17">
        <v>1</v>
      </c>
      <c r="EK24" s="17">
        <v>4</v>
      </c>
      <c r="EL24" s="20">
        <v>6</v>
      </c>
      <c r="EM24" s="20">
        <v>6</v>
      </c>
      <c r="EN24" s="20">
        <v>7</v>
      </c>
      <c r="EO24" s="20">
        <v>8</v>
      </c>
    </row>
    <row r="25" spans="1:145" ht="14">
      <c r="A25" s="2" t="s">
        <v>829</v>
      </c>
      <c r="B25" s="2" t="s">
        <v>1666</v>
      </c>
      <c r="C25" s="2">
        <v>18</v>
      </c>
      <c r="D25" s="2">
        <v>0</v>
      </c>
      <c r="E25" s="2">
        <v>38594074</v>
      </c>
      <c r="F25" s="2" t="s">
        <v>91</v>
      </c>
      <c r="G25" s="1" t="s">
        <v>834</v>
      </c>
      <c r="H25" s="13" t="s">
        <v>95</v>
      </c>
      <c r="I25" s="1">
        <v>4</v>
      </c>
      <c r="J25" s="2">
        <v>163.1</v>
      </c>
      <c r="K25" s="2">
        <v>50.7</v>
      </c>
      <c r="L25" s="2" t="s">
        <v>167</v>
      </c>
      <c r="M25" s="2"/>
      <c r="N25" s="2" t="s">
        <v>99</v>
      </c>
      <c r="O25" s="2" t="s">
        <v>287</v>
      </c>
      <c r="P25" s="30" t="s">
        <v>168</v>
      </c>
      <c r="Q25" s="30"/>
      <c r="R25" s="30"/>
      <c r="S25" s="30"/>
      <c r="T25" s="3" t="s">
        <v>6</v>
      </c>
      <c r="U25" s="3">
        <v>15</v>
      </c>
      <c r="V25" s="2">
        <v>16</v>
      </c>
      <c r="W25" s="2">
        <v>12</v>
      </c>
      <c r="X25" s="2" t="s">
        <v>833</v>
      </c>
      <c r="Y25" s="33"/>
      <c r="Z25" s="3" t="s">
        <v>137</v>
      </c>
      <c r="AA25" s="3">
        <v>47</v>
      </c>
      <c r="AB25" s="2">
        <v>34</v>
      </c>
      <c r="AC25" s="2">
        <v>27</v>
      </c>
      <c r="AD25" s="2"/>
      <c r="AE25" s="33" t="s">
        <v>209</v>
      </c>
      <c r="AF25" s="12" t="s">
        <v>116</v>
      </c>
      <c r="AG25" s="12">
        <v>46</v>
      </c>
      <c r="AH25" s="13">
        <v>33</v>
      </c>
      <c r="AI25" s="13">
        <v>12</v>
      </c>
      <c r="AJ25" s="13"/>
      <c r="AK25" s="34" t="s">
        <v>180</v>
      </c>
      <c r="AL25" s="2" t="s">
        <v>127</v>
      </c>
      <c r="AM25" s="2" t="s">
        <v>288</v>
      </c>
      <c r="AN25" s="2" t="s">
        <v>342</v>
      </c>
      <c r="AO25" s="2" t="s">
        <v>263</v>
      </c>
      <c r="AP25" s="2" t="s">
        <v>87</v>
      </c>
      <c r="AQ25" s="1"/>
      <c r="AR25" s="2" t="s">
        <v>89</v>
      </c>
      <c r="AS25" s="1"/>
      <c r="AT25" s="2" t="s">
        <v>93</v>
      </c>
      <c r="AU25" s="14" t="s">
        <v>835</v>
      </c>
      <c r="AV25" s="14">
        <v>1</v>
      </c>
      <c r="AW25" s="3" t="s">
        <v>6</v>
      </c>
      <c r="AX25" s="3">
        <v>15</v>
      </c>
      <c r="AY25" s="2">
        <v>16</v>
      </c>
      <c r="AZ25" s="2">
        <v>12</v>
      </c>
      <c r="BA25" s="2" t="s">
        <v>1666</v>
      </c>
      <c r="BB25" s="2">
        <v>18</v>
      </c>
      <c r="BC25" s="2">
        <v>0</v>
      </c>
      <c r="BD25" s="104">
        <v>4.83</v>
      </c>
      <c r="BE25" s="105">
        <v>2.78</v>
      </c>
      <c r="BF25" s="109">
        <v>3.13</v>
      </c>
      <c r="BG25" s="107">
        <v>1.3</v>
      </c>
      <c r="BH25" s="106">
        <v>1.62</v>
      </c>
      <c r="BI25" s="108">
        <v>2.2400000000000002</v>
      </c>
      <c r="BJ25" s="106">
        <v>1.51</v>
      </c>
      <c r="BK25" s="108">
        <v>3.11</v>
      </c>
      <c r="BL25" s="107">
        <v>4.2300000000000004</v>
      </c>
      <c r="BM25" s="106">
        <v>6.13</v>
      </c>
      <c r="BN25" s="106">
        <v>8.11</v>
      </c>
      <c r="BO25" s="106">
        <v>6.22</v>
      </c>
      <c r="BP25" s="106">
        <v>3.99</v>
      </c>
      <c r="BQ25" s="8">
        <v>4.13</v>
      </c>
      <c r="BR25" s="7">
        <v>5.85</v>
      </c>
      <c r="BS25" s="9">
        <v>7.71</v>
      </c>
      <c r="BT25" s="4">
        <v>13.24</v>
      </c>
      <c r="BU25" s="4">
        <v>18.16</v>
      </c>
      <c r="BV25" s="4">
        <v>5.13</v>
      </c>
      <c r="BW25" s="26">
        <v>2.2799999999999998</v>
      </c>
      <c r="BX25" s="25">
        <v>1.63</v>
      </c>
      <c r="BY25" s="53">
        <v>0.9</v>
      </c>
      <c r="BZ25" s="53">
        <v>2.12</v>
      </c>
      <c r="CA25" s="54">
        <v>2.98</v>
      </c>
      <c r="CB25" s="53">
        <v>3.44</v>
      </c>
      <c r="CC25" s="54">
        <v>3.27</v>
      </c>
      <c r="CD25" s="55">
        <v>3.97</v>
      </c>
      <c r="CE25" s="53">
        <v>5.59</v>
      </c>
      <c r="CF25" s="53">
        <v>7.73</v>
      </c>
      <c r="CG25" s="53">
        <v>6.12</v>
      </c>
      <c r="CH25" s="7">
        <v>3.83</v>
      </c>
      <c r="CI25" s="8">
        <v>4.1500000000000004</v>
      </c>
      <c r="CJ25" s="7">
        <v>6.71</v>
      </c>
      <c r="CK25" s="9">
        <v>7.56</v>
      </c>
      <c r="CL25" s="4">
        <v>11.21</v>
      </c>
      <c r="CM25" s="4">
        <v>18.059999999999999</v>
      </c>
      <c r="CN25" s="16">
        <v>27.38</v>
      </c>
      <c r="CO25" s="38">
        <v>32.299999999999997</v>
      </c>
      <c r="CP25" s="20">
        <v>34.08</v>
      </c>
      <c r="CQ25" s="18">
        <v>34.880000000000003</v>
      </c>
      <c r="CR25" s="17">
        <v>35.950000000000003</v>
      </c>
      <c r="CS25" s="19">
        <v>38.21</v>
      </c>
      <c r="CT25" s="17">
        <v>37.79</v>
      </c>
      <c r="CU25" s="19">
        <v>38.04</v>
      </c>
      <c r="CV25" s="18">
        <v>39.18</v>
      </c>
      <c r="CW25" s="17">
        <v>40.68</v>
      </c>
      <c r="CX25" s="17">
        <v>41.02</v>
      </c>
      <c r="CY25" s="17">
        <v>42.36</v>
      </c>
      <c r="CZ25" s="17">
        <v>44.74</v>
      </c>
      <c r="DA25" s="19">
        <v>46.91</v>
      </c>
      <c r="DB25" s="17">
        <v>49.15</v>
      </c>
      <c r="DC25" s="20">
        <v>47.2</v>
      </c>
      <c r="DD25" s="16">
        <v>45.29</v>
      </c>
      <c r="DE25" s="16">
        <v>40.46</v>
      </c>
      <c r="DF25" s="16">
        <v>27.22</v>
      </c>
      <c r="DG25" s="38">
        <v>32.94</v>
      </c>
      <c r="DH25" s="20">
        <v>34.380000000000003</v>
      </c>
      <c r="DI25" s="17">
        <v>34.68</v>
      </c>
      <c r="DJ25" s="17">
        <v>35.78</v>
      </c>
      <c r="DK25" s="19">
        <v>37.35</v>
      </c>
      <c r="DL25" s="17">
        <v>37.78</v>
      </c>
      <c r="DM25" s="19">
        <v>38.36</v>
      </c>
      <c r="DN25" s="18">
        <v>39.86</v>
      </c>
      <c r="DO25" s="17">
        <v>40.51</v>
      </c>
      <c r="DP25" s="17">
        <v>41.07</v>
      </c>
      <c r="DQ25" s="17">
        <v>43.55</v>
      </c>
      <c r="DR25" s="17">
        <v>44.74</v>
      </c>
      <c r="DS25" s="19">
        <v>46.71</v>
      </c>
      <c r="DT25" s="17">
        <v>49.81</v>
      </c>
      <c r="DU25" s="20">
        <v>47.73</v>
      </c>
      <c r="DV25" s="16">
        <v>45.07</v>
      </c>
      <c r="DW25" s="16">
        <v>40.17</v>
      </c>
      <c r="DX25" s="16">
        <v>3</v>
      </c>
      <c r="DY25" s="20">
        <v>4</v>
      </c>
      <c r="DZ25" s="20">
        <v>4</v>
      </c>
      <c r="EA25" s="17">
        <v>1</v>
      </c>
      <c r="EB25" s="17">
        <v>-2</v>
      </c>
      <c r="EC25" s="17">
        <v>-6</v>
      </c>
      <c r="ED25" s="17">
        <v>-7</v>
      </c>
      <c r="EE25" s="17">
        <v>-8</v>
      </c>
      <c r="EF25" s="17">
        <v>-7</v>
      </c>
      <c r="EG25" s="17">
        <v>-1</v>
      </c>
      <c r="EH25" s="17">
        <v>6</v>
      </c>
      <c r="EI25" s="17">
        <v>10</v>
      </c>
      <c r="EJ25" s="17">
        <v>14</v>
      </c>
      <c r="EK25" s="17">
        <v>18</v>
      </c>
      <c r="EL25" s="17">
        <v>16</v>
      </c>
      <c r="EM25" s="20">
        <v>13</v>
      </c>
      <c r="EN25" s="20">
        <v>6</v>
      </c>
      <c r="EO25" s="20">
        <v>9</v>
      </c>
    </row>
    <row r="26" spans="1:145" ht="14">
      <c r="A26" s="2" t="s">
        <v>1031</v>
      </c>
      <c r="B26" s="2" t="s">
        <v>1666</v>
      </c>
      <c r="C26" s="2">
        <v>18</v>
      </c>
      <c r="D26" s="2">
        <v>8</v>
      </c>
      <c r="E26" s="2">
        <v>47042755</v>
      </c>
      <c r="F26" s="2" t="s">
        <v>91</v>
      </c>
      <c r="G26" s="1" t="s">
        <v>122</v>
      </c>
      <c r="H26" s="14"/>
      <c r="I26" s="1"/>
      <c r="J26" s="2">
        <v>161.9</v>
      </c>
      <c r="K26" s="2">
        <v>57.8</v>
      </c>
      <c r="L26" s="2" t="s">
        <v>167</v>
      </c>
      <c r="M26" s="2"/>
      <c r="N26" s="2" t="s">
        <v>99</v>
      </c>
      <c r="O26" s="2" t="s">
        <v>264</v>
      </c>
      <c r="P26" s="30"/>
      <c r="Q26" s="30"/>
      <c r="R26" s="30"/>
      <c r="S26" s="30"/>
      <c r="T26" s="3" t="s">
        <v>6</v>
      </c>
      <c r="U26" s="3">
        <v>20</v>
      </c>
      <c r="V26" s="2">
        <v>16</v>
      </c>
      <c r="W26" s="2">
        <v>12</v>
      </c>
      <c r="X26" s="2" t="s">
        <v>280</v>
      </c>
      <c r="Y26" s="33"/>
      <c r="Z26" s="3" t="s">
        <v>232</v>
      </c>
      <c r="AA26" s="3">
        <v>57</v>
      </c>
      <c r="AB26" s="2">
        <v>44</v>
      </c>
      <c r="AC26" s="2">
        <v>25</v>
      </c>
      <c r="AD26" s="2"/>
      <c r="AE26" s="33" t="s">
        <v>443</v>
      </c>
      <c r="AF26" s="12" t="s">
        <v>217</v>
      </c>
      <c r="AG26" s="12">
        <v>50</v>
      </c>
      <c r="AH26" s="13">
        <v>42</v>
      </c>
      <c r="AI26" s="13">
        <v>24</v>
      </c>
      <c r="AJ26" s="13"/>
      <c r="AK26" s="34" t="s">
        <v>180</v>
      </c>
      <c r="AL26" s="2" t="s">
        <v>127</v>
      </c>
      <c r="AM26" s="2" t="s">
        <v>403</v>
      </c>
      <c r="AN26" s="2" t="s">
        <v>667</v>
      </c>
      <c r="AO26" s="2" t="s">
        <v>313</v>
      </c>
      <c r="AP26" s="2" t="s">
        <v>87</v>
      </c>
      <c r="AQ26" s="1"/>
      <c r="AR26" s="2" t="s">
        <v>89</v>
      </c>
      <c r="AS26" s="1"/>
      <c r="AT26" s="2" t="s">
        <v>855</v>
      </c>
      <c r="AU26" s="14" t="s">
        <v>782</v>
      </c>
      <c r="AV26" s="14">
        <v>1</v>
      </c>
      <c r="AW26" s="3" t="s">
        <v>6</v>
      </c>
      <c r="AX26" s="3">
        <v>20</v>
      </c>
      <c r="AY26" s="2">
        <v>16</v>
      </c>
      <c r="AZ26" s="2">
        <v>12</v>
      </c>
      <c r="BA26" s="2" t="s">
        <v>1666</v>
      </c>
      <c r="BB26" s="2">
        <v>18</v>
      </c>
      <c r="BC26" s="2">
        <v>8</v>
      </c>
      <c r="BD26" s="104">
        <v>2.33</v>
      </c>
      <c r="BE26" s="105">
        <v>2.0499999999999998</v>
      </c>
      <c r="BF26" s="109">
        <v>1.9</v>
      </c>
      <c r="BG26" s="107">
        <v>2.12</v>
      </c>
      <c r="BH26" s="106">
        <v>2.12</v>
      </c>
      <c r="BI26" s="108">
        <v>2.27</v>
      </c>
      <c r="BJ26" s="106">
        <v>1.54</v>
      </c>
      <c r="BK26" s="108">
        <v>1.06</v>
      </c>
      <c r="BL26" s="107">
        <v>0.95</v>
      </c>
      <c r="BM26" s="106">
        <v>3.11</v>
      </c>
      <c r="BN26" s="106">
        <v>5.07</v>
      </c>
      <c r="BO26" s="106">
        <v>5.63</v>
      </c>
      <c r="BP26" s="106">
        <v>3.86</v>
      </c>
      <c r="BQ26" s="8">
        <v>4.12</v>
      </c>
      <c r="BR26" s="7">
        <v>5.36</v>
      </c>
      <c r="BS26" s="9">
        <v>6.8</v>
      </c>
      <c r="BT26" s="4">
        <v>10.44</v>
      </c>
      <c r="BU26" s="4">
        <v>19.149999999999999</v>
      </c>
      <c r="BV26" s="4">
        <v>2.37</v>
      </c>
      <c r="BW26" s="26">
        <v>2.37</v>
      </c>
      <c r="BX26" s="25">
        <v>1.57</v>
      </c>
      <c r="BY26" s="53">
        <v>1.1200000000000001</v>
      </c>
      <c r="BZ26" s="53">
        <v>1.74</v>
      </c>
      <c r="CA26" s="54">
        <v>1.62</v>
      </c>
      <c r="CB26" s="53">
        <v>1.49</v>
      </c>
      <c r="CC26" s="54">
        <v>3.05</v>
      </c>
      <c r="CD26" s="55">
        <v>1.57</v>
      </c>
      <c r="CE26" s="53">
        <v>3.44</v>
      </c>
      <c r="CF26" s="53">
        <v>4.43</v>
      </c>
      <c r="CG26" s="53">
        <v>5.09</v>
      </c>
      <c r="CH26" s="7">
        <v>3.33</v>
      </c>
      <c r="CI26" s="8">
        <v>3.79</v>
      </c>
      <c r="CJ26" s="7">
        <v>5.95</v>
      </c>
      <c r="CK26" s="9">
        <v>6.22</v>
      </c>
      <c r="CL26" s="4">
        <v>11.13</v>
      </c>
      <c r="CM26" s="4">
        <v>18.27</v>
      </c>
      <c r="CN26" s="16">
        <v>26.75</v>
      </c>
      <c r="CO26" s="38">
        <v>30.94</v>
      </c>
      <c r="CP26" s="20">
        <v>32.520000000000003</v>
      </c>
      <c r="CQ26" s="18">
        <v>34.840000000000003</v>
      </c>
      <c r="CR26" s="17">
        <v>36.21</v>
      </c>
      <c r="CS26" s="19">
        <v>37.729999999999997</v>
      </c>
      <c r="CT26" s="17">
        <v>37.26</v>
      </c>
      <c r="CU26" s="19">
        <v>37.71</v>
      </c>
      <c r="CV26" s="18">
        <v>39.19</v>
      </c>
      <c r="CW26" s="17">
        <v>39.119999999999997</v>
      </c>
      <c r="CX26" s="17">
        <v>41.43</v>
      </c>
      <c r="CY26" s="17">
        <v>41.22</v>
      </c>
      <c r="CZ26" s="17">
        <v>44.43</v>
      </c>
      <c r="DA26" s="19">
        <v>45.59</v>
      </c>
      <c r="DB26" s="17">
        <v>48.36</v>
      </c>
      <c r="DC26" s="20">
        <v>45.36</v>
      </c>
      <c r="DD26" s="16">
        <v>43.07</v>
      </c>
      <c r="DE26" s="16">
        <v>41.88</v>
      </c>
      <c r="DF26" s="16">
        <v>26.33</v>
      </c>
      <c r="DG26" s="38">
        <v>31.13</v>
      </c>
      <c r="DH26" s="20">
        <v>32.56</v>
      </c>
      <c r="DI26" s="17">
        <v>34.44</v>
      </c>
      <c r="DJ26" s="17">
        <v>36.520000000000003</v>
      </c>
      <c r="DK26" s="19">
        <v>37.58</v>
      </c>
      <c r="DL26" s="17">
        <v>37.28</v>
      </c>
      <c r="DM26" s="19">
        <v>37.18</v>
      </c>
      <c r="DN26" s="18">
        <v>39.15</v>
      </c>
      <c r="DO26" s="17">
        <v>39.380000000000003</v>
      </c>
      <c r="DP26" s="17">
        <v>41.76</v>
      </c>
      <c r="DQ26" s="17">
        <v>41.23</v>
      </c>
      <c r="DR26" s="17">
        <v>45.34</v>
      </c>
      <c r="DS26" s="19">
        <v>45.75</v>
      </c>
      <c r="DT26" s="17">
        <v>48.27</v>
      </c>
      <c r="DU26" s="20">
        <v>45.68</v>
      </c>
      <c r="DV26" s="16">
        <v>43.15</v>
      </c>
      <c r="DW26" s="16">
        <v>41.06</v>
      </c>
      <c r="DX26" s="16">
        <v>4</v>
      </c>
      <c r="DY26" s="20">
        <v>5</v>
      </c>
      <c r="DZ26" s="20">
        <v>3</v>
      </c>
      <c r="EA26" s="17">
        <v>2</v>
      </c>
      <c r="EB26" s="17">
        <v>1</v>
      </c>
      <c r="EC26" s="17">
        <v>-5</v>
      </c>
      <c r="ED26" s="17">
        <v>-10</v>
      </c>
      <c r="EE26" s="17">
        <v>-12</v>
      </c>
      <c r="EF26" s="17">
        <v>-11</v>
      </c>
      <c r="EG26" s="17">
        <v>-9</v>
      </c>
      <c r="EH26" s="17">
        <v>-4</v>
      </c>
      <c r="EI26" s="17">
        <v>3</v>
      </c>
      <c r="EJ26" s="17">
        <v>12</v>
      </c>
      <c r="EK26" s="17">
        <v>15</v>
      </c>
      <c r="EL26" s="17">
        <v>10</v>
      </c>
      <c r="EM26" s="20">
        <v>8</v>
      </c>
      <c r="EN26" s="20">
        <v>6</v>
      </c>
      <c r="EO26" s="20">
        <v>5</v>
      </c>
    </row>
    <row r="27" spans="1:145" ht="14">
      <c r="A27" s="2" t="s">
        <v>1301</v>
      </c>
      <c r="B27" s="2" t="s">
        <v>1666</v>
      </c>
      <c r="C27" s="2">
        <v>15</v>
      </c>
      <c r="D27" s="2">
        <v>6</v>
      </c>
      <c r="E27" s="2">
        <v>27046621</v>
      </c>
      <c r="F27" s="2" t="s">
        <v>91</v>
      </c>
      <c r="G27" s="1" t="s">
        <v>244</v>
      </c>
      <c r="H27" s="15" t="s">
        <v>95</v>
      </c>
      <c r="I27" s="1">
        <v>0</v>
      </c>
      <c r="J27" s="2">
        <v>161.1</v>
      </c>
      <c r="K27" s="2">
        <v>58.9</v>
      </c>
      <c r="L27" s="2" t="s">
        <v>167</v>
      </c>
      <c r="M27" s="2"/>
      <c r="N27" s="2"/>
      <c r="O27" s="2" t="s">
        <v>279</v>
      </c>
      <c r="P27" s="30" t="s">
        <v>168</v>
      </c>
      <c r="Q27" s="30" t="s">
        <v>492</v>
      </c>
      <c r="R27" s="30"/>
      <c r="S27" s="30"/>
      <c r="T27" s="2" t="s">
        <v>6</v>
      </c>
      <c r="U27" s="2">
        <v>15</v>
      </c>
      <c r="V27" s="2">
        <v>17</v>
      </c>
      <c r="W27" s="2">
        <v>12</v>
      </c>
      <c r="X27" s="2" t="s">
        <v>280</v>
      </c>
      <c r="Y27" s="2"/>
      <c r="Z27" s="3" t="s">
        <v>137</v>
      </c>
      <c r="AA27" s="3">
        <v>49</v>
      </c>
      <c r="AB27" s="2">
        <v>44</v>
      </c>
      <c r="AC27" s="2">
        <v>19</v>
      </c>
      <c r="AD27" s="2"/>
      <c r="AE27" s="33" t="s">
        <v>209</v>
      </c>
      <c r="AF27" s="3" t="s">
        <v>116</v>
      </c>
      <c r="AG27" s="3">
        <v>65</v>
      </c>
      <c r="AH27" s="2">
        <v>57</v>
      </c>
      <c r="AI27" s="2">
        <v>25</v>
      </c>
      <c r="AJ27" s="2"/>
      <c r="AK27" s="33" t="s">
        <v>180</v>
      </c>
      <c r="AL27" s="2" t="s">
        <v>239</v>
      </c>
      <c r="AM27" s="2" t="s">
        <v>248</v>
      </c>
      <c r="AN27" s="2" t="s">
        <v>281</v>
      </c>
      <c r="AO27" s="2" t="s">
        <v>282</v>
      </c>
      <c r="AP27" s="2" t="s">
        <v>87</v>
      </c>
      <c r="AQ27" s="1" t="s">
        <v>88</v>
      </c>
      <c r="AR27" s="2" t="s">
        <v>89</v>
      </c>
      <c r="AS27" s="1" t="s">
        <v>108</v>
      </c>
      <c r="AT27" s="2" t="s">
        <v>93</v>
      </c>
      <c r="AU27" s="14" t="s">
        <v>283</v>
      </c>
      <c r="AV27" s="14">
        <v>1</v>
      </c>
      <c r="AW27" s="2" t="s">
        <v>6</v>
      </c>
      <c r="AX27" s="2">
        <v>15</v>
      </c>
      <c r="AY27" s="2">
        <v>17</v>
      </c>
      <c r="AZ27" s="2">
        <v>12</v>
      </c>
      <c r="BA27" s="2" t="s">
        <v>1666</v>
      </c>
      <c r="BB27" s="2">
        <v>15</v>
      </c>
      <c r="BC27" s="2">
        <v>6</v>
      </c>
      <c r="BD27" s="104">
        <v>4.7699999999999996</v>
      </c>
      <c r="BE27" s="114">
        <v>3.18</v>
      </c>
      <c r="BF27" s="115">
        <v>2.5299999999999998</v>
      </c>
      <c r="BG27" s="114">
        <v>1.27</v>
      </c>
      <c r="BH27" s="106">
        <v>1.42</v>
      </c>
      <c r="BI27" s="108">
        <v>1.42</v>
      </c>
      <c r="BJ27" s="106">
        <v>0.9</v>
      </c>
      <c r="BK27" s="108">
        <v>0</v>
      </c>
      <c r="BL27" s="107">
        <v>0.76</v>
      </c>
      <c r="BM27" s="106">
        <v>2.02</v>
      </c>
      <c r="BN27" s="106">
        <v>2.56</v>
      </c>
      <c r="BO27" s="106">
        <v>2.93</v>
      </c>
      <c r="BP27" s="106">
        <v>1.62</v>
      </c>
      <c r="BQ27" s="8">
        <v>0.62</v>
      </c>
      <c r="BR27" s="7">
        <v>3.95</v>
      </c>
      <c r="BS27" s="7">
        <v>5.25</v>
      </c>
      <c r="BT27" s="4">
        <v>10.49</v>
      </c>
      <c r="BU27" s="4">
        <v>13.39</v>
      </c>
      <c r="BV27" s="4">
        <v>4.6100000000000003</v>
      </c>
      <c r="BW27" s="39">
        <v>3.07</v>
      </c>
      <c r="BX27" s="5">
        <v>0</v>
      </c>
      <c r="BY27" s="5">
        <v>0</v>
      </c>
      <c r="BZ27" s="7">
        <v>1.61</v>
      </c>
      <c r="CA27" s="8">
        <v>1.49</v>
      </c>
      <c r="CB27" s="7">
        <v>0.95</v>
      </c>
      <c r="CC27" s="8">
        <v>1.1200000000000001</v>
      </c>
      <c r="CD27" s="6">
        <v>1.99</v>
      </c>
      <c r="CE27" s="7">
        <v>2.48</v>
      </c>
      <c r="CF27" s="7">
        <v>2.76</v>
      </c>
      <c r="CG27" s="7">
        <v>2.3199999999999998</v>
      </c>
      <c r="CH27" s="7">
        <v>0.83</v>
      </c>
      <c r="CI27" s="8">
        <v>2.0699999999999998</v>
      </c>
      <c r="CJ27" s="7">
        <v>4.17</v>
      </c>
      <c r="CK27" s="7">
        <v>5.22</v>
      </c>
      <c r="CL27" s="4">
        <v>10.34</v>
      </c>
      <c r="CM27" s="4">
        <v>12.92</v>
      </c>
      <c r="CN27" s="16">
        <v>27.61</v>
      </c>
      <c r="CO27" s="40">
        <v>28.05</v>
      </c>
      <c r="CP27" s="23">
        <v>29.74</v>
      </c>
      <c r="CQ27" s="40">
        <v>31.9</v>
      </c>
      <c r="CR27" s="17">
        <v>32.659999999999997</v>
      </c>
      <c r="CS27" s="19">
        <v>35.549999999999997</v>
      </c>
      <c r="CT27" s="17">
        <v>38.200000000000003</v>
      </c>
      <c r="CU27" s="19">
        <v>39.369999999999997</v>
      </c>
      <c r="CV27" s="18">
        <v>39.65</v>
      </c>
      <c r="CW27" s="17">
        <v>40</v>
      </c>
      <c r="CX27" s="17">
        <v>39.880000000000003</v>
      </c>
      <c r="CY27" s="17">
        <v>39.29</v>
      </c>
      <c r="CZ27" s="17">
        <v>42.43</v>
      </c>
      <c r="DA27" s="19">
        <v>47.36</v>
      </c>
      <c r="DB27" s="17">
        <v>48.12</v>
      </c>
      <c r="DC27" s="17">
        <v>43.73</v>
      </c>
      <c r="DD27" s="16">
        <v>44.58</v>
      </c>
      <c r="DE27" s="16">
        <v>45.64</v>
      </c>
      <c r="DF27" s="16">
        <v>27.66</v>
      </c>
      <c r="DG27" s="40">
        <v>28.72</v>
      </c>
      <c r="DH27" s="23">
        <v>30.16</v>
      </c>
      <c r="DI27" s="23">
        <v>31.9</v>
      </c>
      <c r="DJ27" s="17">
        <v>32.43</v>
      </c>
      <c r="DK27" s="19">
        <v>35.72</v>
      </c>
      <c r="DL27" s="17">
        <v>37.43</v>
      </c>
      <c r="DM27" s="19">
        <v>40.49</v>
      </c>
      <c r="DN27" s="18">
        <v>40.5</v>
      </c>
      <c r="DO27" s="17">
        <v>40.07</v>
      </c>
      <c r="DP27" s="17">
        <v>38.96</v>
      </c>
      <c r="DQ27" s="17">
        <v>40.17</v>
      </c>
      <c r="DR27" s="17">
        <v>42.33</v>
      </c>
      <c r="DS27" s="19">
        <v>47.68</v>
      </c>
      <c r="DT27" s="17">
        <v>49.37</v>
      </c>
      <c r="DU27" s="17">
        <v>44.72</v>
      </c>
      <c r="DV27" s="16">
        <v>44.52</v>
      </c>
      <c r="DW27" s="16">
        <v>44.23</v>
      </c>
      <c r="DX27" s="16">
        <v>0</v>
      </c>
      <c r="DY27" s="23">
        <v>0</v>
      </c>
      <c r="DZ27" s="23">
        <v>0</v>
      </c>
      <c r="EA27" s="23">
        <v>0</v>
      </c>
      <c r="EB27" s="17">
        <v>0</v>
      </c>
      <c r="EC27" s="17">
        <v>-3</v>
      </c>
      <c r="ED27" s="17">
        <v>-5</v>
      </c>
      <c r="EE27" s="17">
        <v>-7</v>
      </c>
      <c r="EF27" s="17">
        <v>-7</v>
      </c>
      <c r="EG27" s="17">
        <v>-1</v>
      </c>
      <c r="EH27" s="17">
        <v>7</v>
      </c>
      <c r="EI27" s="17">
        <v>15</v>
      </c>
      <c r="EJ27" s="17">
        <v>18</v>
      </c>
      <c r="EK27" s="17">
        <v>22</v>
      </c>
      <c r="EL27" s="17">
        <v>21</v>
      </c>
      <c r="EM27" s="17">
        <v>13</v>
      </c>
      <c r="EN27" s="20">
        <v>11</v>
      </c>
      <c r="EO27" s="20">
        <v>4</v>
      </c>
    </row>
    <row r="28" spans="1:145" ht="14">
      <c r="A28" s="2" t="s">
        <v>1076</v>
      </c>
      <c r="B28" s="2" t="s">
        <v>1666</v>
      </c>
      <c r="C28" s="2">
        <v>14</v>
      </c>
      <c r="D28" s="2">
        <v>8</v>
      </c>
      <c r="E28" s="2">
        <v>51469443</v>
      </c>
      <c r="F28" s="2" t="s">
        <v>91</v>
      </c>
      <c r="G28" s="1" t="s">
        <v>1080</v>
      </c>
      <c r="H28" s="14"/>
      <c r="I28" s="1"/>
      <c r="J28" s="2">
        <v>159.69999999999999</v>
      </c>
      <c r="K28" s="2">
        <v>81.5</v>
      </c>
      <c r="L28" s="2" t="s">
        <v>167</v>
      </c>
      <c r="M28" s="2"/>
      <c r="N28" s="2" t="s">
        <v>238</v>
      </c>
      <c r="O28" s="2" t="s">
        <v>201</v>
      </c>
      <c r="P28" s="30"/>
      <c r="Q28" s="30"/>
      <c r="R28" s="30"/>
      <c r="S28" s="30"/>
      <c r="T28" s="3" t="s">
        <v>6</v>
      </c>
      <c r="U28" s="3">
        <v>23</v>
      </c>
      <c r="V28" s="2">
        <v>20</v>
      </c>
      <c r="W28" s="2">
        <v>12</v>
      </c>
      <c r="X28" s="2" t="s">
        <v>283</v>
      </c>
      <c r="Y28" s="33"/>
      <c r="Z28" s="3" t="s">
        <v>81</v>
      </c>
      <c r="AA28" s="3">
        <v>39</v>
      </c>
      <c r="AB28" s="2">
        <v>25</v>
      </c>
      <c r="AC28" s="2">
        <v>25</v>
      </c>
      <c r="AD28" s="2"/>
      <c r="AE28" s="33" t="s">
        <v>107</v>
      </c>
      <c r="AF28" s="12" t="s">
        <v>126</v>
      </c>
      <c r="AG28" s="12">
        <v>64</v>
      </c>
      <c r="AH28" s="13">
        <v>38</v>
      </c>
      <c r="AI28" s="13">
        <v>25</v>
      </c>
      <c r="AJ28" s="13"/>
      <c r="AK28" s="34" t="s">
        <v>90</v>
      </c>
      <c r="AL28" s="2" t="s">
        <v>869</v>
      </c>
      <c r="AM28" s="2" t="s">
        <v>774</v>
      </c>
      <c r="AN28" s="2" t="s">
        <v>1078</v>
      </c>
      <c r="AO28" s="2" t="s">
        <v>1079</v>
      </c>
      <c r="AP28" s="2" t="s">
        <v>87</v>
      </c>
      <c r="AQ28" s="1"/>
      <c r="AR28" s="2" t="s">
        <v>89</v>
      </c>
      <c r="AS28" s="1"/>
      <c r="AT28" s="2" t="s">
        <v>93</v>
      </c>
      <c r="AU28" s="14" t="s">
        <v>1081</v>
      </c>
      <c r="AV28" s="14">
        <v>1</v>
      </c>
      <c r="AW28" s="3" t="s">
        <v>6</v>
      </c>
      <c r="AX28" s="3">
        <v>23</v>
      </c>
      <c r="AY28" s="2">
        <v>20</v>
      </c>
      <c r="AZ28" s="2">
        <v>12</v>
      </c>
      <c r="BA28" s="2" t="s">
        <v>1666</v>
      </c>
      <c r="BB28" s="2">
        <v>14</v>
      </c>
      <c r="BC28" s="2">
        <v>8</v>
      </c>
      <c r="BD28" s="104">
        <v>3.38</v>
      </c>
      <c r="BE28" s="105">
        <v>2.68</v>
      </c>
      <c r="BF28" s="109">
        <v>2.29</v>
      </c>
      <c r="BG28" s="105">
        <v>1.99</v>
      </c>
      <c r="BH28" s="106">
        <v>1.69</v>
      </c>
      <c r="BI28" s="108">
        <v>0.67</v>
      </c>
      <c r="BJ28" s="106">
        <v>0.12</v>
      </c>
      <c r="BK28" s="108">
        <v>0.63</v>
      </c>
      <c r="BL28" s="107">
        <v>0.76</v>
      </c>
      <c r="BM28" s="106">
        <v>1.62</v>
      </c>
      <c r="BN28" s="106">
        <v>3.99</v>
      </c>
      <c r="BO28" s="106">
        <v>6.39</v>
      </c>
      <c r="BP28" s="106">
        <v>5.46</v>
      </c>
      <c r="BQ28" s="8">
        <v>4.49</v>
      </c>
      <c r="BR28" s="7">
        <v>6.97</v>
      </c>
      <c r="BS28" s="9">
        <v>6.07</v>
      </c>
      <c r="BT28" s="4">
        <v>10.84</v>
      </c>
      <c r="BU28" s="4">
        <v>20.73</v>
      </c>
      <c r="BV28" s="4">
        <v>2.29</v>
      </c>
      <c r="BW28" s="26">
        <v>1.34</v>
      </c>
      <c r="BX28" s="25">
        <v>0.63</v>
      </c>
      <c r="BY28" s="25">
        <v>0.5</v>
      </c>
      <c r="BZ28" s="53">
        <v>1.61</v>
      </c>
      <c r="CA28" s="54">
        <v>2.61</v>
      </c>
      <c r="CB28" s="53">
        <v>2.11</v>
      </c>
      <c r="CC28" s="54">
        <v>2.86</v>
      </c>
      <c r="CD28" s="55">
        <v>2.74</v>
      </c>
      <c r="CE28" s="53">
        <v>2.9</v>
      </c>
      <c r="CF28" s="53">
        <v>5.63</v>
      </c>
      <c r="CG28" s="53">
        <v>5.19</v>
      </c>
      <c r="CH28" s="7">
        <v>5.65</v>
      </c>
      <c r="CI28" s="8">
        <v>2.87</v>
      </c>
      <c r="CJ28" s="7">
        <v>5.66</v>
      </c>
      <c r="CK28" s="9">
        <v>6.27</v>
      </c>
      <c r="CL28" s="4">
        <v>10.01</v>
      </c>
      <c r="CM28" s="4">
        <v>20.72</v>
      </c>
      <c r="CN28" s="16">
        <v>27.96</v>
      </c>
      <c r="CO28" s="38">
        <v>31.91</v>
      </c>
      <c r="CP28" s="20">
        <v>32.590000000000003</v>
      </c>
      <c r="CQ28" s="38">
        <v>35.47</v>
      </c>
      <c r="CR28" s="17">
        <v>36.99</v>
      </c>
      <c r="CS28" s="19">
        <v>37.81</v>
      </c>
      <c r="CT28" s="17">
        <v>38.979999999999997</v>
      </c>
      <c r="CU28" s="19">
        <v>39.08</v>
      </c>
      <c r="CV28" s="18">
        <v>38.64</v>
      </c>
      <c r="CW28" s="17">
        <v>40.409999999999997</v>
      </c>
      <c r="CX28" s="17">
        <v>40.35</v>
      </c>
      <c r="CY28" s="17">
        <v>44.26</v>
      </c>
      <c r="CZ28" s="17">
        <v>47.33</v>
      </c>
      <c r="DA28" s="19">
        <v>46.77</v>
      </c>
      <c r="DB28" s="17">
        <v>46.68</v>
      </c>
      <c r="DC28" s="20">
        <v>44.98</v>
      </c>
      <c r="DD28" s="16">
        <v>43.21</v>
      </c>
      <c r="DE28" s="16">
        <v>41.2</v>
      </c>
      <c r="DF28" s="16">
        <v>27.59</v>
      </c>
      <c r="DG28" s="38">
        <v>31.89</v>
      </c>
      <c r="DH28" s="20">
        <v>33.28</v>
      </c>
      <c r="DI28" s="20">
        <v>36.04</v>
      </c>
      <c r="DJ28" s="17">
        <v>36.75</v>
      </c>
      <c r="DK28" s="19">
        <v>37.93</v>
      </c>
      <c r="DL28" s="17">
        <v>38.880000000000003</v>
      </c>
      <c r="DM28" s="19">
        <v>39.799999999999997</v>
      </c>
      <c r="DN28" s="18">
        <v>39.72</v>
      </c>
      <c r="DO28" s="17">
        <v>40.770000000000003</v>
      </c>
      <c r="DP28" s="17">
        <v>41.79</v>
      </c>
      <c r="DQ28" s="17">
        <v>45.81</v>
      </c>
      <c r="DR28" s="17">
        <v>48.41</v>
      </c>
      <c r="DS28" s="19">
        <v>46.02</v>
      </c>
      <c r="DT28" s="17">
        <v>46.26</v>
      </c>
      <c r="DU28" s="20">
        <v>45.81</v>
      </c>
      <c r="DV28" s="16">
        <v>43.83</v>
      </c>
      <c r="DW28" s="16">
        <v>40.24</v>
      </c>
      <c r="DX28" s="16">
        <v>4</v>
      </c>
      <c r="DY28" s="20">
        <v>5</v>
      </c>
      <c r="DZ28" s="20">
        <v>4</v>
      </c>
      <c r="EA28" s="20">
        <v>1</v>
      </c>
      <c r="EB28" s="17">
        <v>-1</v>
      </c>
      <c r="EC28" s="17">
        <v>-4</v>
      </c>
      <c r="ED28" s="17">
        <v>-6</v>
      </c>
      <c r="EE28" s="17">
        <v>-3</v>
      </c>
      <c r="EF28" s="17">
        <v>0</v>
      </c>
      <c r="EG28" s="17">
        <v>9</v>
      </c>
      <c r="EH28" s="17">
        <v>16</v>
      </c>
      <c r="EI28" s="17">
        <v>20</v>
      </c>
      <c r="EJ28" s="17">
        <v>19</v>
      </c>
      <c r="EK28" s="17">
        <v>9</v>
      </c>
      <c r="EL28" s="17">
        <v>0</v>
      </c>
      <c r="EM28" s="20">
        <v>-4</v>
      </c>
      <c r="EN28" s="20">
        <v>-5</v>
      </c>
      <c r="EO28" s="20">
        <v>-6</v>
      </c>
    </row>
    <row r="29" spans="1:145" ht="14">
      <c r="A29" s="2" t="s">
        <v>1449</v>
      </c>
      <c r="B29" s="2" t="s">
        <v>1666</v>
      </c>
      <c r="C29" s="2">
        <v>15</v>
      </c>
      <c r="D29" s="2">
        <v>0</v>
      </c>
      <c r="E29" s="2">
        <v>46829492</v>
      </c>
      <c r="F29" s="2" t="s">
        <v>91</v>
      </c>
      <c r="G29" s="1" t="s">
        <v>1407</v>
      </c>
      <c r="H29" s="14"/>
      <c r="I29" s="1"/>
      <c r="J29" s="2">
        <v>160</v>
      </c>
      <c r="K29" s="2">
        <v>51.25</v>
      </c>
      <c r="L29" s="2" t="s">
        <v>167</v>
      </c>
      <c r="M29" s="2"/>
      <c r="N29" s="2" t="s">
        <v>79</v>
      </c>
      <c r="O29" s="2" t="s">
        <v>329</v>
      </c>
      <c r="P29" s="30"/>
      <c r="Q29" s="30"/>
      <c r="R29" s="30"/>
      <c r="S29" s="30"/>
      <c r="T29" s="3" t="s">
        <v>48</v>
      </c>
      <c r="U29" s="3">
        <v>20</v>
      </c>
      <c r="V29" s="2">
        <v>22</v>
      </c>
      <c r="W29" s="2">
        <v>13</v>
      </c>
      <c r="X29" s="2" t="s">
        <v>280</v>
      </c>
      <c r="Y29" s="33"/>
      <c r="Z29" s="3" t="s">
        <v>848</v>
      </c>
      <c r="AA29" s="3">
        <v>70</v>
      </c>
      <c r="AB29" s="2">
        <v>52</v>
      </c>
      <c r="AC29" s="2">
        <v>40</v>
      </c>
      <c r="AD29" s="2"/>
      <c r="AE29" s="33" t="s">
        <v>443</v>
      </c>
      <c r="AF29" s="12" t="s">
        <v>301</v>
      </c>
      <c r="AG29" s="12">
        <v>41</v>
      </c>
      <c r="AH29" s="13">
        <v>32</v>
      </c>
      <c r="AI29" s="13">
        <v>22</v>
      </c>
      <c r="AJ29" s="13"/>
      <c r="AK29" s="34" t="s">
        <v>197</v>
      </c>
      <c r="AL29" s="2" t="s">
        <v>272</v>
      </c>
      <c r="AM29" s="2" t="s">
        <v>265</v>
      </c>
      <c r="AN29" s="2" t="s">
        <v>460</v>
      </c>
      <c r="AO29" s="2" t="s">
        <v>422</v>
      </c>
      <c r="AP29" s="2" t="s">
        <v>87</v>
      </c>
      <c r="AQ29" s="1"/>
      <c r="AR29" s="2" t="s">
        <v>89</v>
      </c>
      <c r="AS29" s="1"/>
      <c r="AT29" s="2" t="s">
        <v>93</v>
      </c>
      <c r="AU29" s="14" t="s">
        <v>719</v>
      </c>
      <c r="AV29" s="14">
        <v>1</v>
      </c>
      <c r="AW29" s="3" t="s">
        <v>48</v>
      </c>
      <c r="AX29" s="3">
        <v>20</v>
      </c>
      <c r="AY29" s="2">
        <v>22</v>
      </c>
      <c r="AZ29" s="2">
        <v>13</v>
      </c>
      <c r="BA29" s="2" t="s">
        <v>1666</v>
      </c>
      <c r="BB29" s="2">
        <v>15</v>
      </c>
      <c r="BC29" s="2">
        <v>0</v>
      </c>
      <c r="BD29" s="104">
        <v>2.12</v>
      </c>
      <c r="BE29" s="105">
        <v>2.87</v>
      </c>
      <c r="BF29" s="106">
        <v>1.78</v>
      </c>
      <c r="BG29" s="107">
        <v>1.63</v>
      </c>
      <c r="BH29" s="106">
        <v>1.69</v>
      </c>
      <c r="BI29" s="108">
        <v>0</v>
      </c>
      <c r="BJ29" s="106">
        <v>0.25</v>
      </c>
      <c r="BK29" s="108">
        <v>0</v>
      </c>
      <c r="BL29" s="107">
        <v>1.45</v>
      </c>
      <c r="BM29" s="106">
        <v>5.39</v>
      </c>
      <c r="BN29" s="106">
        <v>8.6199999999999992</v>
      </c>
      <c r="BO29" s="106">
        <v>7.17</v>
      </c>
      <c r="BP29" s="106">
        <v>3.34</v>
      </c>
      <c r="BQ29" s="8">
        <v>2.74</v>
      </c>
      <c r="BR29" s="9">
        <v>5.78</v>
      </c>
      <c r="BS29" s="9">
        <v>8.17</v>
      </c>
      <c r="BT29" s="4">
        <v>11.2</v>
      </c>
      <c r="BU29" s="97">
        <v>19.72</v>
      </c>
      <c r="BV29" s="4">
        <v>1.69</v>
      </c>
      <c r="BW29" s="26">
        <v>2.04</v>
      </c>
      <c r="BX29" s="53">
        <v>1.01</v>
      </c>
      <c r="BY29" s="53">
        <v>1.1100000000000001</v>
      </c>
      <c r="BZ29" s="53">
        <v>0.63</v>
      </c>
      <c r="CA29" s="54">
        <v>1.1499999999999999</v>
      </c>
      <c r="CB29" s="53">
        <v>1.37</v>
      </c>
      <c r="CC29" s="54">
        <v>1.66</v>
      </c>
      <c r="CD29" s="55">
        <v>1.37</v>
      </c>
      <c r="CE29" s="53">
        <v>4.8499999999999996</v>
      </c>
      <c r="CF29" s="53">
        <v>7.03</v>
      </c>
      <c r="CG29" s="53">
        <v>7.52</v>
      </c>
      <c r="CH29" s="7">
        <v>3.34</v>
      </c>
      <c r="CI29" s="8">
        <v>4.32</v>
      </c>
      <c r="CJ29" s="9">
        <v>5.51</v>
      </c>
      <c r="CK29" s="9">
        <v>9.57</v>
      </c>
      <c r="CL29" s="4">
        <v>11.12</v>
      </c>
      <c r="CM29" s="97">
        <v>20.03</v>
      </c>
      <c r="CN29" s="16">
        <v>26.58</v>
      </c>
      <c r="CO29" s="38">
        <v>30.76</v>
      </c>
      <c r="CP29" s="17">
        <v>33.11</v>
      </c>
      <c r="CQ29" s="18">
        <v>33.92</v>
      </c>
      <c r="CR29" s="17">
        <v>34.35</v>
      </c>
      <c r="CS29" s="19">
        <v>36.04</v>
      </c>
      <c r="CT29" s="17">
        <v>36.74</v>
      </c>
      <c r="CU29" s="19">
        <v>36.54</v>
      </c>
      <c r="CV29" s="18">
        <v>37.520000000000003</v>
      </c>
      <c r="CW29" s="17">
        <v>40.22</v>
      </c>
      <c r="CX29" s="17">
        <v>42.81</v>
      </c>
      <c r="CY29" s="17">
        <v>43.12</v>
      </c>
      <c r="CZ29" s="17">
        <v>44.97</v>
      </c>
      <c r="DA29" s="19">
        <v>46.94</v>
      </c>
      <c r="DB29" s="20">
        <v>48.24</v>
      </c>
      <c r="DC29" s="20">
        <v>43.97</v>
      </c>
      <c r="DD29" s="16">
        <v>46.41</v>
      </c>
      <c r="DE29" s="97">
        <v>37.409999999999997</v>
      </c>
      <c r="DF29" s="16">
        <v>26.34</v>
      </c>
      <c r="DG29" s="38">
        <v>30.65</v>
      </c>
      <c r="DH29" s="17">
        <v>33.04</v>
      </c>
      <c r="DI29" s="17">
        <v>34.99</v>
      </c>
      <c r="DJ29" s="17">
        <v>34.619999999999997</v>
      </c>
      <c r="DK29" s="19">
        <v>36.35</v>
      </c>
      <c r="DL29" s="17">
        <v>36.35</v>
      </c>
      <c r="DM29" s="19">
        <v>36.78</v>
      </c>
      <c r="DN29" s="18">
        <v>37.380000000000003</v>
      </c>
      <c r="DO29" s="17">
        <v>40.93</v>
      </c>
      <c r="DP29" s="17">
        <v>43.13</v>
      </c>
      <c r="DQ29" s="17">
        <v>43.68</v>
      </c>
      <c r="DR29" s="17">
        <v>44.83</v>
      </c>
      <c r="DS29" s="19">
        <v>46.86</v>
      </c>
      <c r="DT29" s="20">
        <v>48.23</v>
      </c>
      <c r="DU29" s="20">
        <v>42.72</v>
      </c>
      <c r="DV29" s="16">
        <v>45.76</v>
      </c>
      <c r="DW29" s="97">
        <v>37.950000000000003</v>
      </c>
      <c r="DX29" s="16">
        <v>10</v>
      </c>
      <c r="DY29" s="20">
        <v>10</v>
      </c>
      <c r="DZ29" s="17">
        <v>7</v>
      </c>
      <c r="EA29" s="17">
        <v>3</v>
      </c>
      <c r="EB29" s="17">
        <v>-1</v>
      </c>
      <c r="EC29" s="17">
        <v>-8</v>
      </c>
      <c r="ED29" s="17">
        <v>-11</v>
      </c>
      <c r="EE29" s="17">
        <v>-15</v>
      </c>
      <c r="EF29" s="17">
        <v>-14</v>
      </c>
      <c r="EG29" s="17">
        <v>-13</v>
      </c>
      <c r="EH29" s="17">
        <v>-7</v>
      </c>
      <c r="EI29" s="17">
        <v>-3</v>
      </c>
      <c r="EJ29" s="17">
        <v>1</v>
      </c>
      <c r="EK29" s="17">
        <v>6</v>
      </c>
      <c r="EL29" s="20">
        <v>7</v>
      </c>
      <c r="EM29" s="20">
        <v>5</v>
      </c>
      <c r="EN29" s="20">
        <v>5</v>
      </c>
      <c r="EO29" s="97">
        <v>2</v>
      </c>
    </row>
    <row r="30" spans="1:145" ht="14">
      <c r="A30" s="2" t="s">
        <v>622</v>
      </c>
      <c r="B30" s="2" t="s">
        <v>1666</v>
      </c>
      <c r="C30" s="2">
        <v>12</v>
      </c>
      <c r="D30" s="2">
        <v>7</v>
      </c>
      <c r="E30" s="2">
        <v>52481686</v>
      </c>
      <c r="F30" s="2" t="s">
        <v>91</v>
      </c>
      <c r="G30" s="1" t="s">
        <v>627</v>
      </c>
      <c r="H30" s="13" t="s">
        <v>95</v>
      </c>
      <c r="I30" s="1">
        <v>3</v>
      </c>
      <c r="J30" s="2">
        <v>167.7</v>
      </c>
      <c r="K30" s="2">
        <v>47</v>
      </c>
      <c r="L30" s="2" t="s">
        <v>167</v>
      </c>
      <c r="M30" s="2"/>
      <c r="N30" s="2" t="s">
        <v>158</v>
      </c>
      <c r="O30" s="2" t="s">
        <v>80</v>
      </c>
      <c r="P30" s="30"/>
      <c r="Q30" s="30" t="s">
        <v>625</v>
      </c>
      <c r="R30" s="30"/>
      <c r="S30" s="30"/>
      <c r="T30" s="3" t="s">
        <v>6</v>
      </c>
      <c r="U30" s="3">
        <v>24</v>
      </c>
      <c r="V30" s="2">
        <v>21</v>
      </c>
      <c r="W30" s="2">
        <v>13</v>
      </c>
      <c r="X30" s="2" t="s">
        <v>586</v>
      </c>
      <c r="Y30" s="33"/>
      <c r="Z30" s="3" t="s">
        <v>232</v>
      </c>
      <c r="AA30" s="3">
        <v>47</v>
      </c>
      <c r="AB30" s="2">
        <v>34</v>
      </c>
      <c r="AC30" s="2">
        <v>26</v>
      </c>
      <c r="AD30" s="2"/>
      <c r="AE30" s="33" t="s">
        <v>443</v>
      </c>
      <c r="AF30" s="12" t="s">
        <v>301</v>
      </c>
      <c r="AG30" s="12">
        <v>19</v>
      </c>
      <c r="AH30" s="13">
        <v>19</v>
      </c>
      <c r="AI30" s="13">
        <v>3</v>
      </c>
      <c r="AJ30" s="13"/>
      <c r="AK30" s="34"/>
      <c r="AL30" s="2" t="s">
        <v>127</v>
      </c>
      <c r="AM30" s="2" t="s">
        <v>336</v>
      </c>
      <c r="AN30" s="2" t="s">
        <v>312</v>
      </c>
      <c r="AO30" s="2" t="s">
        <v>626</v>
      </c>
      <c r="AP30" s="2" t="s">
        <v>87</v>
      </c>
      <c r="AQ30" s="1" t="s">
        <v>180</v>
      </c>
      <c r="AR30" s="2" t="s">
        <v>89</v>
      </c>
      <c r="AS30" s="1" t="s">
        <v>180</v>
      </c>
      <c r="AT30" s="2" t="s">
        <v>93</v>
      </c>
      <c r="AU30" s="14" t="s">
        <v>442</v>
      </c>
      <c r="AV30" s="14">
        <v>1</v>
      </c>
      <c r="AW30" s="3" t="s">
        <v>6</v>
      </c>
      <c r="AX30" s="3">
        <v>24</v>
      </c>
      <c r="AY30" s="2">
        <v>21</v>
      </c>
      <c r="AZ30" s="2">
        <v>13</v>
      </c>
      <c r="BA30" s="2" t="s">
        <v>1666</v>
      </c>
      <c r="BB30" s="2">
        <v>12</v>
      </c>
      <c r="BC30" s="2">
        <v>7</v>
      </c>
      <c r="BD30" s="104">
        <v>2.69</v>
      </c>
      <c r="BE30" s="105">
        <v>2.3199999999999998</v>
      </c>
      <c r="BF30" s="115">
        <v>2.76</v>
      </c>
      <c r="BG30" s="107">
        <v>0</v>
      </c>
      <c r="BH30" s="106">
        <v>0</v>
      </c>
      <c r="BI30" s="108">
        <v>0.9</v>
      </c>
      <c r="BJ30" s="106">
        <v>0</v>
      </c>
      <c r="BK30" s="108">
        <v>0.9</v>
      </c>
      <c r="BL30" s="107">
        <v>1.1200000000000001</v>
      </c>
      <c r="BM30" s="106">
        <v>2.4900000000000002</v>
      </c>
      <c r="BN30" s="106">
        <v>6.07</v>
      </c>
      <c r="BO30" s="106">
        <v>5.1100000000000003</v>
      </c>
      <c r="BP30" s="106">
        <v>2.41</v>
      </c>
      <c r="BQ30" s="41">
        <v>2.31</v>
      </c>
      <c r="BR30" s="5">
        <v>4.6399999999999997</v>
      </c>
      <c r="BS30" s="9">
        <v>5.34</v>
      </c>
      <c r="BT30" s="4">
        <v>8.23</v>
      </c>
      <c r="BU30" s="4">
        <v>13.99</v>
      </c>
      <c r="BV30" s="4">
        <v>4.1399999999999997</v>
      </c>
      <c r="BW30" s="26">
        <v>2.17</v>
      </c>
      <c r="BX30" s="47">
        <v>0</v>
      </c>
      <c r="BY30" s="53">
        <v>0</v>
      </c>
      <c r="BZ30" s="53">
        <v>0</v>
      </c>
      <c r="CA30" s="54">
        <v>1.24</v>
      </c>
      <c r="CB30" s="53">
        <v>1.88</v>
      </c>
      <c r="CC30" s="54">
        <v>1.74</v>
      </c>
      <c r="CD30" s="55">
        <v>2.4900000000000002</v>
      </c>
      <c r="CE30" s="53">
        <v>2.25</v>
      </c>
      <c r="CF30" s="53">
        <v>7.01</v>
      </c>
      <c r="CG30" s="53">
        <v>6.03</v>
      </c>
      <c r="CH30" s="7">
        <v>2.74</v>
      </c>
      <c r="CI30" s="41">
        <v>2.36</v>
      </c>
      <c r="CJ30" s="5">
        <v>4.41</v>
      </c>
      <c r="CK30" s="9">
        <v>5.79</v>
      </c>
      <c r="CL30" s="4">
        <v>9.1999999999999993</v>
      </c>
      <c r="CM30" s="4">
        <v>13.45</v>
      </c>
      <c r="CN30" s="16">
        <v>28.12</v>
      </c>
      <c r="CO30" s="38">
        <v>31.66</v>
      </c>
      <c r="CP30" s="23">
        <v>33.840000000000003</v>
      </c>
      <c r="CQ30" s="18">
        <v>34.409999999999997</v>
      </c>
      <c r="CR30" s="17">
        <v>36.97</v>
      </c>
      <c r="CS30" s="19">
        <v>37.9</v>
      </c>
      <c r="CT30" s="17">
        <v>39.049999999999997</v>
      </c>
      <c r="CU30" s="19">
        <v>39.64</v>
      </c>
      <c r="CV30" s="18">
        <v>39.01</v>
      </c>
      <c r="CW30" s="17">
        <v>40.11</v>
      </c>
      <c r="CX30" s="17">
        <v>41.1</v>
      </c>
      <c r="CY30" s="17">
        <v>41.83</v>
      </c>
      <c r="CZ30" s="17">
        <v>44.65</v>
      </c>
      <c r="DA30" s="42">
        <v>46.21</v>
      </c>
      <c r="DB30" s="23">
        <v>48.14</v>
      </c>
      <c r="DC30" s="20">
        <v>49.14</v>
      </c>
      <c r="DD30" s="16">
        <v>47.65</v>
      </c>
      <c r="DE30" s="16">
        <v>41.44</v>
      </c>
      <c r="DF30" s="16">
        <v>28.08</v>
      </c>
      <c r="DG30" s="38">
        <v>31.27</v>
      </c>
      <c r="DH30" s="23">
        <v>32.51</v>
      </c>
      <c r="DI30" s="17">
        <v>34.590000000000003</v>
      </c>
      <c r="DJ30" s="17">
        <v>35.64</v>
      </c>
      <c r="DK30" s="19">
        <v>37.96</v>
      </c>
      <c r="DL30" s="17">
        <v>38.78</v>
      </c>
      <c r="DM30" s="19">
        <v>39.770000000000003</v>
      </c>
      <c r="DN30" s="18">
        <v>39.04</v>
      </c>
      <c r="DO30" s="17">
        <v>40.28</v>
      </c>
      <c r="DP30" s="17">
        <v>40.86</v>
      </c>
      <c r="DQ30" s="17">
        <v>40.700000000000003</v>
      </c>
      <c r="DR30" s="17">
        <v>46.09</v>
      </c>
      <c r="DS30" s="42">
        <v>46.51</v>
      </c>
      <c r="DT30" s="23">
        <v>49.23</v>
      </c>
      <c r="DU30" s="20">
        <v>50.3</v>
      </c>
      <c r="DV30" s="16">
        <v>47.41</v>
      </c>
      <c r="DW30" s="16">
        <v>40.700000000000003</v>
      </c>
      <c r="DX30" s="16">
        <v>9</v>
      </c>
      <c r="DY30" s="20">
        <v>9</v>
      </c>
      <c r="DZ30" s="23">
        <v>9</v>
      </c>
      <c r="EA30" s="17">
        <v>5</v>
      </c>
      <c r="EB30" s="17">
        <v>2</v>
      </c>
      <c r="EC30" s="17">
        <v>-5</v>
      </c>
      <c r="ED30" s="17">
        <v>-6</v>
      </c>
      <c r="EE30" s="17">
        <v>-8</v>
      </c>
      <c r="EF30" s="17">
        <v>-6</v>
      </c>
      <c r="EG30" s="17">
        <v>-6</v>
      </c>
      <c r="EH30" s="17">
        <v>0</v>
      </c>
      <c r="EI30" s="17">
        <v>3</v>
      </c>
      <c r="EJ30" s="17">
        <v>4</v>
      </c>
      <c r="EK30" s="23">
        <v>5</v>
      </c>
      <c r="EL30" s="23">
        <v>6</v>
      </c>
      <c r="EM30" s="20">
        <v>7</v>
      </c>
      <c r="EN30" s="20">
        <v>7</v>
      </c>
      <c r="EO30" s="20">
        <v>8</v>
      </c>
    </row>
    <row r="31" spans="1:145" ht="14">
      <c r="A31" s="2" t="s">
        <v>1007</v>
      </c>
      <c r="B31" s="2" t="s">
        <v>1666</v>
      </c>
      <c r="C31" s="2">
        <v>15</v>
      </c>
      <c r="D31" s="2">
        <v>3</v>
      </c>
      <c r="E31" s="2">
        <v>45810534</v>
      </c>
      <c r="F31" s="2" t="s">
        <v>91</v>
      </c>
      <c r="G31" s="1" t="s">
        <v>1011</v>
      </c>
      <c r="H31" s="14"/>
      <c r="I31" s="1"/>
      <c r="J31" s="2">
        <v>152.80000000000001</v>
      </c>
      <c r="K31" s="2">
        <v>54.1</v>
      </c>
      <c r="L31" s="2" t="s">
        <v>167</v>
      </c>
      <c r="M31" s="2"/>
      <c r="N31" s="2" t="s">
        <v>79</v>
      </c>
      <c r="O31" s="2" t="s">
        <v>100</v>
      </c>
      <c r="P31" s="30" t="s">
        <v>538</v>
      </c>
      <c r="Q31" s="30"/>
      <c r="R31" s="30"/>
      <c r="S31" s="30"/>
      <c r="T31" s="3" t="s">
        <v>6</v>
      </c>
      <c r="U31" s="3">
        <v>18</v>
      </c>
      <c r="V31" s="2">
        <v>20</v>
      </c>
      <c r="W31" s="2">
        <v>13</v>
      </c>
      <c r="X31" s="2" t="s">
        <v>280</v>
      </c>
      <c r="Y31" s="33"/>
      <c r="Z31" s="3" t="s">
        <v>137</v>
      </c>
      <c r="AA31" s="3">
        <v>54</v>
      </c>
      <c r="AB31" s="2">
        <v>45</v>
      </c>
      <c r="AC31" s="2">
        <v>37</v>
      </c>
      <c r="AD31" s="2"/>
      <c r="AE31" s="33" t="s">
        <v>443</v>
      </c>
      <c r="AF31" s="12" t="s">
        <v>116</v>
      </c>
      <c r="AG31" s="12">
        <v>38</v>
      </c>
      <c r="AH31" s="13">
        <v>29</v>
      </c>
      <c r="AI31" s="13">
        <v>20</v>
      </c>
      <c r="AJ31" s="13"/>
      <c r="AK31" s="34" t="s">
        <v>197</v>
      </c>
      <c r="AL31" s="2" t="s">
        <v>759</v>
      </c>
      <c r="AM31" s="2" t="s">
        <v>251</v>
      </c>
      <c r="AN31" s="2" t="s">
        <v>257</v>
      </c>
      <c r="AO31" s="2" t="s">
        <v>513</v>
      </c>
      <c r="AP31" s="2" t="s">
        <v>87</v>
      </c>
      <c r="AQ31" s="1"/>
      <c r="AR31" s="2" t="s">
        <v>89</v>
      </c>
      <c r="AS31" s="1"/>
      <c r="AT31" s="2" t="s">
        <v>93</v>
      </c>
      <c r="AU31" s="14" t="s">
        <v>1012</v>
      </c>
      <c r="AV31" s="14">
        <v>1</v>
      </c>
      <c r="AW31" s="3" t="s">
        <v>6</v>
      </c>
      <c r="AX31" s="3">
        <v>18</v>
      </c>
      <c r="AY31" s="2">
        <v>20</v>
      </c>
      <c r="AZ31" s="2">
        <v>13</v>
      </c>
      <c r="BA31" s="2" t="s">
        <v>1666</v>
      </c>
      <c r="BB31" s="2">
        <v>15</v>
      </c>
      <c r="BC31" s="2">
        <v>3</v>
      </c>
      <c r="BD31" s="104">
        <v>3.28</v>
      </c>
      <c r="BE31" s="105">
        <v>1.74</v>
      </c>
      <c r="BF31" s="109">
        <v>3.46</v>
      </c>
      <c r="BG31" s="107">
        <v>2.99</v>
      </c>
      <c r="BH31" s="106">
        <v>3.23</v>
      </c>
      <c r="BI31" s="108">
        <v>1.1200000000000001</v>
      </c>
      <c r="BJ31" s="106">
        <v>0.56000000000000005</v>
      </c>
      <c r="BK31" s="108">
        <v>0.95</v>
      </c>
      <c r="BL31" s="107">
        <v>2.08</v>
      </c>
      <c r="BM31" s="106">
        <v>5.84</v>
      </c>
      <c r="BN31" s="106">
        <v>6.24</v>
      </c>
      <c r="BO31" s="106">
        <v>3.85</v>
      </c>
      <c r="BP31" s="106">
        <v>3.49</v>
      </c>
      <c r="BQ31" s="4">
        <v>3.76</v>
      </c>
      <c r="BR31" s="9">
        <v>6.33</v>
      </c>
      <c r="BS31" s="9">
        <v>9.67</v>
      </c>
      <c r="BT31" s="4">
        <v>11.19</v>
      </c>
      <c r="BU31" s="1"/>
      <c r="BV31" s="4">
        <v>3.08</v>
      </c>
      <c r="BW31" s="26">
        <v>1.45</v>
      </c>
      <c r="BX31" s="25">
        <v>0.88</v>
      </c>
      <c r="BY31" s="53">
        <v>1.3</v>
      </c>
      <c r="BZ31" s="53">
        <v>2.25</v>
      </c>
      <c r="CA31" s="54">
        <v>2.2400000000000002</v>
      </c>
      <c r="CB31" s="53">
        <v>1.74</v>
      </c>
      <c r="CC31" s="54">
        <v>2.3199999999999998</v>
      </c>
      <c r="CD31" s="55">
        <v>3.46</v>
      </c>
      <c r="CE31" s="53">
        <v>6.34</v>
      </c>
      <c r="CF31" s="53">
        <v>6.61</v>
      </c>
      <c r="CG31" s="53">
        <v>2.78</v>
      </c>
      <c r="CH31" s="7">
        <v>1.96</v>
      </c>
      <c r="CI31" s="4">
        <v>4.18</v>
      </c>
      <c r="CJ31" s="9">
        <v>6.11</v>
      </c>
      <c r="CK31" s="9">
        <v>9.69</v>
      </c>
      <c r="CL31" s="4">
        <v>12.98</v>
      </c>
      <c r="CM31" s="1"/>
      <c r="CN31" s="16">
        <v>30.41</v>
      </c>
      <c r="CO31" s="38">
        <v>34.020000000000003</v>
      </c>
      <c r="CP31" s="20">
        <v>35.35</v>
      </c>
      <c r="CQ31" s="18">
        <v>35.61</v>
      </c>
      <c r="CR31" s="17">
        <v>36.880000000000003</v>
      </c>
      <c r="CS31" s="19">
        <v>38.76</v>
      </c>
      <c r="CT31" s="17">
        <v>39.92</v>
      </c>
      <c r="CU31" s="19">
        <v>39.29</v>
      </c>
      <c r="CV31" s="18">
        <v>40.82</v>
      </c>
      <c r="CW31" s="17">
        <v>41.71</v>
      </c>
      <c r="CX31" s="17">
        <v>42.85</v>
      </c>
      <c r="CY31" s="17">
        <v>45.03</v>
      </c>
      <c r="CZ31" s="17">
        <v>46.16</v>
      </c>
      <c r="DA31" s="16">
        <v>46.7</v>
      </c>
      <c r="DB31" s="20">
        <v>46.25</v>
      </c>
      <c r="DC31" s="20">
        <v>44.29</v>
      </c>
      <c r="DD31" s="16">
        <v>45.22</v>
      </c>
      <c r="DE31" s="1"/>
      <c r="DF31" s="16">
        <v>30.23</v>
      </c>
      <c r="DG31" s="38">
        <v>34.229999999999997</v>
      </c>
      <c r="DH31" s="20">
        <v>35.64</v>
      </c>
      <c r="DI31" s="17">
        <v>35.75</v>
      </c>
      <c r="DJ31" s="17">
        <v>36.54</v>
      </c>
      <c r="DK31" s="19">
        <v>38.43</v>
      </c>
      <c r="DL31" s="17">
        <v>39.07</v>
      </c>
      <c r="DM31" s="19">
        <v>39.619999999999997</v>
      </c>
      <c r="DN31" s="18">
        <v>40.4</v>
      </c>
      <c r="DO31" s="17">
        <v>42.19</v>
      </c>
      <c r="DP31" s="17">
        <v>42.16</v>
      </c>
      <c r="DQ31" s="17">
        <v>45.46</v>
      </c>
      <c r="DR31" s="17">
        <v>45.14</v>
      </c>
      <c r="DS31" s="16">
        <v>46.88</v>
      </c>
      <c r="DT31" s="20">
        <v>46.04</v>
      </c>
      <c r="DU31" s="20">
        <v>44.3</v>
      </c>
      <c r="DV31" s="16">
        <v>45.48</v>
      </c>
      <c r="DW31" s="1"/>
      <c r="DX31" s="16">
        <v>3</v>
      </c>
      <c r="DY31" s="20">
        <v>5</v>
      </c>
      <c r="DZ31" s="20">
        <v>6</v>
      </c>
      <c r="EA31" s="17">
        <v>5</v>
      </c>
      <c r="EB31" s="17">
        <v>0</v>
      </c>
      <c r="EC31" s="17">
        <v>-3</v>
      </c>
      <c r="ED31" s="17">
        <v>-7</v>
      </c>
      <c r="EE31" s="17">
        <v>-8</v>
      </c>
      <c r="EF31" s="17">
        <v>-8</v>
      </c>
      <c r="EG31" s="17">
        <v>-1</v>
      </c>
      <c r="EH31" s="17">
        <v>7</v>
      </c>
      <c r="EI31" s="17">
        <v>10</v>
      </c>
      <c r="EJ31" s="17">
        <v>12</v>
      </c>
      <c r="EK31" s="20">
        <v>8</v>
      </c>
      <c r="EL31" s="20">
        <v>5</v>
      </c>
      <c r="EM31" s="20">
        <v>2</v>
      </c>
      <c r="EN31" s="20">
        <v>4</v>
      </c>
      <c r="EO31" s="1"/>
    </row>
    <row r="32" spans="1:145" ht="14">
      <c r="A32" s="2" t="s">
        <v>646</v>
      </c>
      <c r="B32" s="2" t="s">
        <v>1666</v>
      </c>
      <c r="C32" s="2">
        <v>13</v>
      </c>
      <c r="D32" s="2">
        <v>5</v>
      </c>
      <c r="E32" s="2">
        <v>40516200</v>
      </c>
      <c r="F32" s="2" t="s">
        <v>91</v>
      </c>
      <c r="G32" s="1" t="s">
        <v>651</v>
      </c>
      <c r="H32" s="13" t="s">
        <v>95</v>
      </c>
      <c r="I32" s="1">
        <v>0</v>
      </c>
      <c r="J32" s="2">
        <v>162.5</v>
      </c>
      <c r="K32" s="2">
        <v>55</v>
      </c>
      <c r="L32" s="2" t="s">
        <v>167</v>
      </c>
      <c r="M32" s="2"/>
      <c r="N32" s="2" t="s">
        <v>99</v>
      </c>
      <c r="O32" s="2" t="s">
        <v>287</v>
      </c>
      <c r="P32" s="30" t="s">
        <v>649</v>
      </c>
      <c r="Q32" s="30" t="s">
        <v>598</v>
      </c>
      <c r="R32" s="30"/>
      <c r="S32" s="30"/>
      <c r="T32" s="2" t="s">
        <v>6</v>
      </c>
      <c r="U32" s="2">
        <v>17</v>
      </c>
      <c r="V32" s="2">
        <v>21</v>
      </c>
      <c r="W32" s="2">
        <v>13</v>
      </c>
      <c r="X32" s="2" t="s">
        <v>650</v>
      </c>
      <c r="Y32" s="2"/>
      <c r="Z32" s="3" t="s">
        <v>137</v>
      </c>
      <c r="AA32" s="3">
        <v>44</v>
      </c>
      <c r="AB32" s="2">
        <v>35</v>
      </c>
      <c r="AC32" s="2">
        <v>28</v>
      </c>
      <c r="AD32" s="2"/>
      <c r="AE32" s="33" t="s">
        <v>209</v>
      </c>
      <c r="AF32" s="3" t="s">
        <v>116</v>
      </c>
      <c r="AG32" s="3">
        <v>50</v>
      </c>
      <c r="AH32" s="2">
        <v>35</v>
      </c>
      <c r="AI32" s="2">
        <v>21</v>
      </c>
      <c r="AJ32" s="2"/>
      <c r="AK32" s="33" t="s">
        <v>180</v>
      </c>
      <c r="AL32" s="2" t="s">
        <v>599</v>
      </c>
      <c r="AM32" s="2" t="s">
        <v>128</v>
      </c>
      <c r="AN32" s="2" t="s">
        <v>606</v>
      </c>
      <c r="AO32" s="2" t="s">
        <v>204</v>
      </c>
      <c r="AP32" s="2" t="s">
        <v>87</v>
      </c>
      <c r="AQ32" s="1" t="s">
        <v>176</v>
      </c>
      <c r="AR32" s="2" t="s">
        <v>89</v>
      </c>
      <c r="AS32" s="1" t="s">
        <v>108</v>
      </c>
      <c r="AT32" s="2" t="s">
        <v>93</v>
      </c>
      <c r="AU32" s="14" t="s">
        <v>652</v>
      </c>
      <c r="AV32" s="14">
        <v>1</v>
      </c>
      <c r="AW32" s="2" t="s">
        <v>6</v>
      </c>
      <c r="AX32" s="2">
        <v>17</v>
      </c>
      <c r="AY32" s="2">
        <v>21</v>
      </c>
      <c r="AZ32" s="2">
        <v>13</v>
      </c>
      <c r="BA32" s="2" t="s">
        <v>1666</v>
      </c>
      <c r="BB32" s="2">
        <v>13</v>
      </c>
      <c r="BC32" s="2">
        <v>5</v>
      </c>
      <c r="BD32" s="104">
        <v>3.31</v>
      </c>
      <c r="BE32" s="105">
        <v>3.22</v>
      </c>
      <c r="BF32" s="115">
        <v>2.02</v>
      </c>
      <c r="BG32" s="111">
        <v>2.74</v>
      </c>
      <c r="BH32" s="112">
        <v>1.76</v>
      </c>
      <c r="BI32" s="113">
        <v>1.22</v>
      </c>
      <c r="BJ32" s="112">
        <v>1.39</v>
      </c>
      <c r="BK32" s="113">
        <v>0</v>
      </c>
      <c r="BL32" s="111">
        <v>0.72</v>
      </c>
      <c r="BM32" s="112">
        <v>1.39</v>
      </c>
      <c r="BN32" s="112">
        <v>4.51</v>
      </c>
      <c r="BO32" s="112">
        <v>5.84</v>
      </c>
      <c r="BP32" s="112">
        <v>2.88</v>
      </c>
      <c r="BQ32" s="54">
        <v>4.8499999999999996</v>
      </c>
      <c r="BR32" s="53">
        <v>4.8</v>
      </c>
      <c r="BS32" s="9">
        <v>7.63</v>
      </c>
      <c r="BT32" s="4">
        <v>13.14</v>
      </c>
      <c r="BU32" s="4">
        <v>17.739999999999998</v>
      </c>
      <c r="BV32" s="4">
        <v>3.51</v>
      </c>
      <c r="BW32" s="26">
        <v>3.33</v>
      </c>
      <c r="BX32" s="47">
        <v>2.0099999999999998</v>
      </c>
      <c r="BY32" s="53">
        <v>1.96</v>
      </c>
      <c r="BZ32" s="53">
        <v>0</v>
      </c>
      <c r="CA32" s="54">
        <v>1.81</v>
      </c>
      <c r="CB32" s="53">
        <v>2.68</v>
      </c>
      <c r="CC32" s="54">
        <v>2.76</v>
      </c>
      <c r="CD32" s="55">
        <v>2.4900000000000002</v>
      </c>
      <c r="CE32" s="53">
        <v>3.23</v>
      </c>
      <c r="CF32" s="53">
        <v>4.49</v>
      </c>
      <c r="CG32" s="53">
        <v>5.35</v>
      </c>
      <c r="CH32" s="53">
        <v>2.76</v>
      </c>
      <c r="CI32" s="54">
        <v>6.24</v>
      </c>
      <c r="CJ32" s="53">
        <v>4.84</v>
      </c>
      <c r="CK32" s="9">
        <v>7.17</v>
      </c>
      <c r="CL32" s="4">
        <v>13.25</v>
      </c>
      <c r="CM32" s="4">
        <v>17.37</v>
      </c>
      <c r="CN32" s="16">
        <v>27.18</v>
      </c>
      <c r="CO32" s="38">
        <v>30.67</v>
      </c>
      <c r="CP32" s="23">
        <v>30.25</v>
      </c>
      <c r="CQ32" s="56">
        <v>31.73</v>
      </c>
      <c r="CR32" s="57">
        <v>33.65</v>
      </c>
      <c r="CS32" s="58">
        <v>34.69</v>
      </c>
      <c r="CT32" s="57">
        <v>35.31</v>
      </c>
      <c r="CU32" s="58">
        <v>38.409999999999997</v>
      </c>
      <c r="CV32" s="56">
        <v>39.08</v>
      </c>
      <c r="CW32" s="57">
        <v>38.22</v>
      </c>
      <c r="CX32" s="57">
        <v>37.22</v>
      </c>
      <c r="CY32" s="57">
        <v>37.67</v>
      </c>
      <c r="CZ32" s="57">
        <v>47.04</v>
      </c>
      <c r="DA32" s="58">
        <v>51.02</v>
      </c>
      <c r="DB32" s="57">
        <v>49.23</v>
      </c>
      <c r="DC32" s="20">
        <v>48.12</v>
      </c>
      <c r="DD32" s="16">
        <v>47.35</v>
      </c>
      <c r="DE32" s="16">
        <v>47.17</v>
      </c>
      <c r="DF32" s="16">
        <v>27.91</v>
      </c>
      <c r="DG32" s="38">
        <v>30.6</v>
      </c>
      <c r="DH32" s="23">
        <v>30.95</v>
      </c>
      <c r="DI32" s="57">
        <v>32.69</v>
      </c>
      <c r="DJ32" s="57">
        <v>34.590000000000003</v>
      </c>
      <c r="DK32" s="58">
        <v>33.979999999999997</v>
      </c>
      <c r="DL32" s="57">
        <v>35.799999999999997</v>
      </c>
      <c r="DM32" s="58">
        <v>37.69</v>
      </c>
      <c r="DN32" s="56">
        <v>39.5</v>
      </c>
      <c r="DO32" s="57">
        <v>38.659999999999997</v>
      </c>
      <c r="DP32" s="57">
        <v>36.21</v>
      </c>
      <c r="DQ32" s="57">
        <v>37.47</v>
      </c>
      <c r="DR32" s="57">
        <v>47.57</v>
      </c>
      <c r="DS32" s="58">
        <v>51.54</v>
      </c>
      <c r="DT32" s="57">
        <v>49.77</v>
      </c>
      <c r="DU32" s="20">
        <v>49</v>
      </c>
      <c r="DV32" s="16">
        <v>48.27</v>
      </c>
      <c r="DW32" s="16">
        <v>48.84</v>
      </c>
      <c r="DX32" s="16">
        <v>9</v>
      </c>
      <c r="DY32" s="20">
        <v>5</v>
      </c>
      <c r="DZ32" s="23">
        <v>5</v>
      </c>
      <c r="EA32" s="57">
        <v>4</v>
      </c>
      <c r="EB32" s="57">
        <v>-4</v>
      </c>
      <c r="EC32" s="57">
        <v>-11</v>
      </c>
      <c r="ED32" s="57">
        <v>-11</v>
      </c>
      <c r="EE32" s="57">
        <v>-11</v>
      </c>
      <c r="EF32" s="57">
        <v>-12</v>
      </c>
      <c r="EG32" s="57">
        <v>-6</v>
      </c>
      <c r="EH32" s="57">
        <v>1</v>
      </c>
      <c r="EI32" s="57">
        <v>5</v>
      </c>
      <c r="EJ32" s="57">
        <v>7</v>
      </c>
      <c r="EK32" s="57">
        <v>12</v>
      </c>
      <c r="EL32" s="57">
        <v>10</v>
      </c>
      <c r="EM32" s="20">
        <v>6</v>
      </c>
      <c r="EN32" s="20">
        <v>4</v>
      </c>
      <c r="EO32" s="20">
        <v>4</v>
      </c>
    </row>
    <row r="33" spans="1:145" ht="14">
      <c r="A33" s="2" t="s">
        <v>1303</v>
      </c>
      <c r="B33" s="2" t="s">
        <v>1666</v>
      </c>
      <c r="C33" s="2">
        <v>16</v>
      </c>
      <c r="D33" s="2">
        <v>4</v>
      </c>
      <c r="E33" s="2">
        <v>53135304</v>
      </c>
      <c r="F33" s="2" t="s">
        <v>91</v>
      </c>
      <c r="G33" s="1" t="s">
        <v>297</v>
      </c>
      <c r="H33" s="15" t="s">
        <v>95</v>
      </c>
      <c r="I33" s="1">
        <v>6</v>
      </c>
      <c r="J33" s="2">
        <v>150.9</v>
      </c>
      <c r="K33" s="2">
        <v>38</v>
      </c>
      <c r="L33" s="2" t="s">
        <v>167</v>
      </c>
      <c r="M33" s="2"/>
      <c r="N33" s="2" t="s">
        <v>99</v>
      </c>
      <c r="O33" s="2" t="s">
        <v>287</v>
      </c>
      <c r="P33" s="30" t="s">
        <v>168</v>
      </c>
      <c r="Q33" s="30" t="s">
        <v>503</v>
      </c>
      <c r="R33" s="30"/>
      <c r="S33" s="30"/>
      <c r="T33" s="3" t="s">
        <v>6</v>
      </c>
      <c r="U33" s="3">
        <v>18</v>
      </c>
      <c r="V33" s="2">
        <v>17</v>
      </c>
      <c r="W33" s="2">
        <v>13</v>
      </c>
      <c r="X33" s="2" t="s">
        <v>1304</v>
      </c>
      <c r="Y33" s="33"/>
      <c r="Z33" s="3" t="s">
        <v>137</v>
      </c>
      <c r="AA33" s="3">
        <v>60</v>
      </c>
      <c r="AB33" s="2">
        <v>49</v>
      </c>
      <c r="AC33" s="2">
        <v>30</v>
      </c>
      <c r="AD33" s="2"/>
      <c r="AE33" s="33" t="s">
        <v>242</v>
      </c>
      <c r="AF33" s="12" t="s">
        <v>138</v>
      </c>
      <c r="AG33" s="12">
        <v>46</v>
      </c>
      <c r="AH33" s="13">
        <v>46</v>
      </c>
      <c r="AI33" s="13">
        <v>10</v>
      </c>
      <c r="AJ33" s="13"/>
      <c r="AK33" s="34" t="s">
        <v>180</v>
      </c>
      <c r="AL33" s="2" t="s">
        <v>272</v>
      </c>
      <c r="AM33" s="2" t="s">
        <v>288</v>
      </c>
      <c r="AN33" s="2" t="s">
        <v>295</v>
      </c>
      <c r="AO33" s="2" t="s">
        <v>296</v>
      </c>
      <c r="AP33" s="2" t="s">
        <v>87</v>
      </c>
      <c r="AQ33" s="1" t="s">
        <v>88</v>
      </c>
      <c r="AR33" s="2" t="s">
        <v>89</v>
      </c>
      <c r="AS33" s="1" t="s">
        <v>131</v>
      </c>
      <c r="AT33" s="2" t="s">
        <v>93</v>
      </c>
      <c r="AU33" s="14" t="s">
        <v>298</v>
      </c>
      <c r="AV33" s="14">
        <v>1</v>
      </c>
      <c r="AW33" s="3" t="s">
        <v>6</v>
      </c>
      <c r="AX33" s="3">
        <v>18</v>
      </c>
      <c r="AY33" s="2">
        <v>17</v>
      </c>
      <c r="AZ33" s="2">
        <v>13</v>
      </c>
      <c r="BA33" s="2" t="s">
        <v>1666</v>
      </c>
      <c r="BB33" s="2">
        <v>16</v>
      </c>
      <c r="BC33" s="2">
        <v>4</v>
      </c>
      <c r="BD33" s="104">
        <v>4.5</v>
      </c>
      <c r="BE33" s="114">
        <v>3.46</v>
      </c>
      <c r="BF33" s="115">
        <v>2.37</v>
      </c>
      <c r="BG33" s="107">
        <v>2.17</v>
      </c>
      <c r="BH33" s="106">
        <v>1.34</v>
      </c>
      <c r="BI33" s="108">
        <v>0</v>
      </c>
      <c r="BJ33" s="106">
        <v>0.83</v>
      </c>
      <c r="BK33" s="108">
        <v>1.52</v>
      </c>
      <c r="BL33" s="107">
        <v>2.2799999999999998</v>
      </c>
      <c r="BM33" s="106">
        <v>6.35</v>
      </c>
      <c r="BN33" s="106">
        <v>6.78</v>
      </c>
      <c r="BO33" s="106">
        <v>5.78</v>
      </c>
      <c r="BP33" s="106">
        <v>3.36</v>
      </c>
      <c r="BQ33" s="8">
        <v>3.85</v>
      </c>
      <c r="BR33" s="7">
        <v>6.15</v>
      </c>
      <c r="BS33" s="9">
        <v>8.81</v>
      </c>
      <c r="BT33" s="4">
        <v>14.59</v>
      </c>
      <c r="BU33" s="98"/>
      <c r="BV33" s="4">
        <v>4.03</v>
      </c>
      <c r="BW33" s="39">
        <v>3.02</v>
      </c>
      <c r="BX33" s="5">
        <v>0.88</v>
      </c>
      <c r="BY33" s="7">
        <v>0.88</v>
      </c>
      <c r="BZ33" s="7">
        <v>3.11</v>
      </c>
      <c r="CA33" s="8">
        <v>3.25</v>
      </c>
      <c r="CB33" s="7">
        <v>2.66</v>
      </c>
      <c r="CC33" s="8">
        <v>3.85</v>
      </c>
      <c r="CD33" s="6">
        <v>4.51</v>
      </c>
      <c r="CE33" s="7">
        <v>5.98</v>
      </c>
      <c r="CF33" s="7">
        <v>7.05</v>
      </c>
      <c r="CG33" s="7">
        <v>5.45</v>
      </c>
      <c r="CH33" s="7">
        <v>2.91</v>
      </c>
      <c r="CI33" s="8">
        <v>5.63</v>
      </c>
      <c r="CJ33" s="7">
        <v>5.89</v>
      </c>
      <c r="CK33" s="9">
        <v>8.36</v>
      </c>
      <c r="CL33" s="4">
        <v>14.96</v>
      </c>
      <c r="CM33" s="98"/>
      <c r="CN33" s="16">
        <v>25.93</v>
      </c>
      <c r="CO33" s="40">
        <v>28.6</v>
      </c>
      <c r="CP33" s="23">
        <v>30.12</v>
      </c>
      <c r="CQ33" s="18">
        <v>51.28</v>
      </c>
      <c r="CR33" s="17">
        <v>32.369999999999997</v>
      </c>
      <c r="CS33" s="19">
        <v>34.42</v>
      </c>
      <c r="CT33" s="17">
        <v>34.159999999999997</v>
      </c>
      <c r="CU33" s="19">
        <v>35.43</v>
      </c>
      <c r="CV33" s="18">
        <v>34.65</v>
      </c>
      <c r="CW33" s="17">
        <v>34.020000000000003</v>
      </c>
      <c r="CX33" s="17">
        <v>36.49</v>
      </c>
      <c r="CY33" s="17">
        <v>38.14</v>
      </c>
      <c r="CZ33" s="17">
        <v>42.61</v>
      </c>
      <c r="DA33" s="19">
        <v>45.67</v>
      </c>
      <c r="DB33" s="17">
        <v>44.21</v>
      </c>
      <c r="DC33" s="20">
        <v>40.159999999999997</v>
      </c>
      <c r="DD33" s="16">
        <v>38.909999999999997</v>
      </c>
      <c r="DE33" s="100"/>
      <c r="DF33" s="16">
        <v>26.63</v>
      </c>
      <c r="DG33" s="40">
        <v>27.57</v>
      </c>
      <c r="DH33" s="23">
        <v>29.83</v>
      </c>
      <c r="DI33" s="17">
        <v>32.35</v>
      </c>
      <c r="DJ33" s="17">
        <v>32.89</v>
      </c>
      <c r="DK33" s="19">
        <v>33.79</v>
      </c>
      <c r="DL33" s="17">
        <v>34.119999999999997</v>
      </c>
      <c r="DM33" s="19">
        <v>35.28</v>
      </c>
      <c r="DN33" s="18">
        <v>34.54</v>
      </c>
      <c r="DO33" s="17">
        <v>34.17</v>
      </c>
      <c r="DP33" s="17">
        <v>36.04</v>
      </c>
      <c r="DQ33" s="17">
        <v>38.85</v>
      </c>
      <c r="DR33" s="17">
        <v>43.1</v>
      </c>
      <c r="DS33" s="19">
        <v>45.16</v>
      </c>
      <c r="DT33" s="17">
        <v>45.32</v>
      </c>
      <c r="DU33" s="20">
        <v>40.56</v>
      </c>
      <c r="DV33" s="16">
        <v>37.94</v>
      </c>
      <c r="DW33" s="100"/>
      <c r="DX33" s="16">
        <v>3</v>
      </c>
      <c r="DY33" s="23">
        <v>6</v>
      </c>
      <c r="DZ33" s="23">
        <v>3</v>
      </c>
      <c r="EA33" s="17">
        <v>0</v>
      </c>
      <c r="EB33" s="17">
        <v>-5</v>
      </c>
      <c r="EC33" s="17">
        <v>-10</v>
      </c>
      <c r="ED33" s="17">
        <v>-11</v>
      </c>
      <c r="EE33" s="17">
        <v>-8</v>
      </c>
      <c r="EF33" s="17">
        <v>-6</v>
      </c>
      <c r="EG33" s="17">
        <v>0</v>
      </c>
      <c r="EH33" s="17">
        <v>7</v>
      </c>
      <c r="EI33" s="17">
        <v>14</v>
      </c>
      <c r="EJ33" s="17">
        <v>19</v>
      </c>
      <c r="EK33" s="17">
        <v>17</v>
      </c>
      <c r="EL33" s="17">
        <v>14</v>
      </c>
      <c r="EM33" s="20">
        <v>13</v>
      </c>
      <c r="EN33" s="20">
        <v>14</v>
      </c>
      <c r="EO33" s="101"/>
    </row>
    <row r="34" spans="1:145" ht="14">
      <c r="A34" s="2" t="s">
        <v>1613</v>
      </c>
      <c r="B34" s="2" t="s">
        <v>1666</v>
      </c>
      <c r="C34" s="2">
        <v>16</v>
      </c>
      <c r="D34" s="2">
        <v>4</v>
      </c>
      <c r="E34" s="2">
        <v>50166347</v>
      </c>
      <c r="F34" s="2" t="s">
        <v>91</v>
      </c>
      <c r="G34" s="1" t="s">
        <v>1614</v>
      </c>
      <c r="H34" s="14"/>
      <c r="I34" s="1"/>
      <c r="J34" s="2">
        <v>157.30000000000001</v>
      </c>
      <c r="K34" s="2">
        <v>44.6</v>
      </c>
      <c r="L34" s="2" t="s">
        <v>167</v>
      </c>
      <c r="M34" s="2"/>
      <c r="N34" s="2" t="s">
        <v>99</v>
      </c>
      <c r="O34" s="2" t="s">
        <v>114</v>
      </c>
      <c r="P34" s="30" t="s">
        <v>168</v>
      </c>
      <c r="Q34" s="30"/>
      <c r="R34" s="30"/>
      <c r="S34" s="30"/>
      <c r="T34" s="3" t="s">
        <v>48</v>
      </c>
      <c r="U34" s="3">
        <v>19</v>
      </c>
      <c r="V34" s="2">
        <v>21</v>
      </c>
      <c r="W34" s="2">
        <v>13</v>
      </c>
      <c r="X34" s="2" t="s">
        <v>1119</v>
      </c>
      <c r="Y34" s="33"/>
      <c r="Z34" s="3" t="s">
        <v>137</v>
      </c>
      <c r="AA34" s="3">
        <v>69</v>
      </c>
      <c r="AB34" s="2">
        <v>52</v>
      </c>
      <c r="AC34" s="2">
        <v>51</v>
      </c>
      <c r="AD34" s="2"/>
      <c r="AE34" s="33" t="s">
        <v>443</v>
      </c>
      <c r="AF34" s="12" t="s">
        <v>116</v>
      </c>
      <c r="AG34" s="12">
        <v>59</v>
      </c>
      <c r="AH34" s="13">
        <v>45</v>
      </c>
      <c r="AI34" s="13">
        <v>30</v>
      </c>
      <c r="AJ34" s="13"/>
      <c r="AK34" s="34" t="s">
        <v>180</v>
      </c>
      <c r="AL34" s="2" t="s">
        <v>869</v>
      </c>
      <c r="AM34" s="2" t="s">
        <v>348</v>
      </c>
      <c r="AN34" s="2" t="s">
        <v>667</v>
      </c>
      <c r="AO34" s="2" t="s">
        <v>324</v>
      </c>
      <c r="AP34" s="2" t="s">
        <v>87</v>
      </c>
      <c r="AQ34" s="1"/>
      <c r="AR34" s="2" t="s">
        <v>89</v>
      </c>
      <c r="AS34" s="1"/>
      <c r="AT34" s="2" t="s">
        <v>93</v>
      </c>
      <c r="AU34" s="14" t="s">
        <v>1615</v>
      </c>
      <c r="AV34" s="14">
        <v>1</v>
      </c>
      <c r="AW34" s="3" t="s">
        <v>48</v>
      </c>
      <c r="AX34" s="3">
        <v>19</v>
      </c>
      <c r="AY34" s="2">
        <v>21</v>
      </c>
      <c r="AZ34" s="2">
        <v>13</v>
      </c>
      <c r="BA34" s="2" t="s">
        <v>1666</v>
      </c>
      <c r="BB34" s="2">
        <v>16</v>
      </c>
      <c r="BC34" s="2">
        <v>4</v>
      </c>
      <c r="BD34" s="104">
        <v>3.11</v>
      </c>
      <c r="BE34" s="105">
        <v>2.13</v>
      </c>
      <c r="BF34" s="109">
        <v>1.37</v>
      </c>
      <c r="BG34" s="107">
        <v>1.27</v>
      </c>
      <c r="BH34" s="106">
        <v>1.62</v>
      </c>
      <c r="BI34" s="108">
        <v>1.63</v>
      </c>
      <c r="BJ34" s="106">
        <v>1.1200000000000001</v>
      </c>
      <c r="BK34" s="108">
        <v>1.81</v>
      </c>
      <c r="BL34" s="107">
        <v>2.5299999999999998</v>
      </c>
      <c r="BM34" s="106">
        <v>3.78</v>
      </c>
      <c r="BN34" s="106">
        <v>5.61</v>
      </c>
      <c r="BO34" s="106">
        <v>6.44</v>
      </c>
      <c r="BP34" s="106">
        <v>3.81</v>
      </c>
      <c r="BQ34" s="8">
        <v>3.56</v>
      </c>
      <c r="BR34" s="7">
        <v>4.4400000000000004</v>
      </c>
      <c r="BS34" s="9">
        <v>6.35</v>
      </c>
      <c r="BT34" s="4">
        <v>9.25</v>
      </c>
      <c r="BU34" s="97">
        <v>14.16</v>
      </c>
      <c r="BV34" s="4">
        <v>3.65</v>
      </c>
      <c r="BW34" s="26">
        <v>2.39</v>
      </c>
      <c r="BX34" s="25">
        <v>1.9</v>
      </c>
      <c r="BY34" s="53">
        <v>1.34</v>
      </c>
      <c r="BZ34" s="53">
        <v>1.39</v>
      </c>
      <c r="CA34" s="54">
        <v>1.49</v>
      </c>
      <c r="CB34" s="53">
        <v>2.98</v>
      </c>
      <c r="CC34" s="54">
        <v>2.44</v>
      </c>
      <c r="CD34" s="55">
        <v>2.37</v>
      </c>
      <c r="CE34" s="53">
        <v>3.86</v>
      </c>
      <c r="CF34" s="53">
        <v>6.27</v>
      </c>
      <c r="CG34" s="53">
        <v>6.41</v>
      </c>
      <c r="CH34" s="7">
        <v>3.87</v>
      </c>
      <c r="CI34" s="8">
        <v>4.22</v>
      </c>
      <c r="CJ34" s="7">
        <v>4.3</v>
      </c>
      <c r="CK34" s="9">
        <v>6.35</v>
      </c>
      <c r="CL34" s="4">
        <v>8.9700000000000006</v>
      </c>
      <c r="CM34" s="97">
        <v>14.41</v>
      </c>
      <c r="CN34" s="16">
        <v>24.86</v>
      </c>
      <c r="CO34" s="38">
        <v>28.39</v>
      </c>
      <c r="CP34" s="20">
        <v>30.26</v>
      </c>
      <c r="CQ34" s="18">
        <v>32.11</v>
      </c>
      <c r="CR34" s="17">
        <v>32.72</v>
      </c>
      <c r="CS34" s="19">
        <v>33.11</v>
      </c>
      <c r="CT34" s="17">
        <v>33.700000000000003</v>
      </c>
      <c r="CU34" s="19">
        <v>33.51</v>
      </c>
      <c r="CV34" s="18">
        <v>35.4</v>
      </c>
      <c r="CW34" s="17">
        <v>36.69</v>
      </c>
      <c r="CX34" s="17">
        <v>38.130000000000003</v>
      </c>
      <c r="CY34" s="17">
        <v>39.07</v>
      </c>
      <c r="CZ34" s="17">
        <v>41.02</v>
      </c>
      <c r="DA34" s="19">
        <v>41.73</v>
      </c>
      <c r="DB34" s="17">
        <v>42.14</v>
      </c>
      <c r="DC34" s="20">
        <v>41.61</v>
      </c>
      <c r="DD34" s="16">
        <v>37.53</v>
      </c>
      <c r="DE34" s="97">
        <v>39.83</v>
      </c>
      <c r="DF34" s="16">
        <v>25.44</v>
      </c>
      <c r="DG34" s="38">
        <v>27.73</v>
      </c>
      <c r="DH34" s="20">
        <v>30.47</v>
      </c>
      <c r="DI34" s="17">
        <v>32.36</v>
      </c>
      <c r="DJ34" s="17">
        <v>32.72</v>
      </c>
      <c r="DK34" s="19">
        <v>32.31</v>
      </c>
      <c r="DL34" s="17">
        <v>33.659999999999997</v>
      </c>
      <c r="DM34" s="19">
        <v>33.299999999999997</v>
      </c>
      <c r="DN34" s="18">
        <v>34.54</v>
      </c>
      <c r="DO34" s="17">
        <v>37.78</v>
      </c>
      <c r="DP34" s="17">
        <v>38.56</v>
      </c>
      <c r="DQ34" s="17">
        <v>39.65</v>
      </c>
      <c r="DR34" s="17">
        <v>41.28</v>
      </c>
      <c r="DS34" s="19">
        <v>42.71</v>
      </c>
      <c r="DT34" s="17">
        <v>42.69</v>
      </c>
      <c r="DU34" s="20">
        <v>41.07</v>
      </c>
      <c r="DV34" s="16">
        <v>38.380000000000003</v>
      </c>
      <c r="DW34" s="97">
        <v>39.299999999999997</v>
      </c>
      <c r="DX34" s="16">
        <v>4</v>
      </c>
      <c r="DY34" s="20">
        <v>6</v>
      </c>
      <c r="DZ34" s="20">
        <v>5</v>
      </c>
      <c r="EA34" s="17">
        <v>4</v>
      </c>
      <c r="EB34" s="17">
        <v>2</v>
      </c>
      <c r="EC34" s="17">
        <v>-3</v>
      </c>
      <c r="ED34" s="17">
        <v>-8</v>
      </c>
      <c r="EE34" s="17">
        <v>-16</v>
      </c>
      <c r="EF34" s="17">
        <v>-13</v>
      </c>
      <c r="EG34" s="17">
        <v>0</v>
      </c>
      <c r="EH34" s="17">
        <v>10</v>
      </c>
      <c r="EI34" s="17">
        <v>21</v>
      </c>
      <c r="EJ34" s="17">
        <v>26</v>
      </c>
      <c r="EK34" s="17">
        <v>27</v>
      </c>
      <c r="EL34" s="17">
        <v>25</v>
      </c>
      <c r="EM34" s="20">
        <v>16</v>
      </c>
      <c r="EN34" s="20">
        <v>12</v>
      </c>
      <c r="EO34" s="97">
        <v>12</v>
      </c>
    </row>
    <row r="35" spans="1:145" ht="14">
      <c r="A35" s="2" t="s">
        <v>990</v>
      </c>
      <c r="B35" s="2" t="s">
        <v>1666</v>
      </c>
      <c r="C35" s="2">
        <v>13</v>
      </c>
      <c r="D35" s="2">
        <v>8</v>
      </c>
      <c r="E35" s="2">
        <v>52022195</v>
      </c>
      <c r="F35" s="2" t="s">
        <v>91</v>
      </c>
      <c r="G35" s="1" t="s">
        <v>343</v>
      </c>
      <c r="H35" s="14"/>
      <c r="I35" s="1"/>
      <c r="J35" s="2">
        <v>163.69999999999999</v>
      </c>
      <c r="K35" s="2">
        <v>51.8</v>
      </c>
      <c r="L35" s="2" t="s">
        <v>167</v>
      </c>
      <c r="M35" s="2"/>
      <c r="N35" s="2" t="s">
        <v>238</v>
      </c>
      <c r="O35" s="2" t="s">
        <v>114</v>
      </c>
      <c r="P35" s="30" t="s">
        <v>168</v>
      </c>
      <c r="Q35" s="30"/>
      <c r="R35" s="30"/>
      <c r="S35" s="30"/>
      <c r="T35" s="3" t="s">
        <v>48</v>
      </c>
      <c r="U35" s="3">
        <v>18</v>
      </c>
      <c r="V35" s="2">
        <v>18</v>
      </c>
      <c r="W35" s="2">
        <v>13</v>
      </c>
      <c r="X35" s="2" t="s">
        <v>994</v>
      </c>
      <c r="Y35" s="33"/>
      <c r="Z35" s="3" t="s">
        <v>64</v>
      </c>
      <c r="AA35" s="3">
        <v>56</v>
      </c>
      <c r="AB35" s="2">
        <v>41</v>
      </c>
      <c r="AC35" s="2">
        <v>40</v>
      </c>
      <c r="AD35" s="2"/>
      <c r="AE35" s="33" t="s">
        <v>209</v>
      </c>
      <c r="AF35" s="12" t="s">
        <v>126</v>
      </c>
      <c r="AG35" s="12">
        <v>57</v>
      </c>
      <c r="AH35" s="13">
        <v>38</v>
      </c>
      <c r="AI35" s="13">
        <v>33</v>
      </c>
      <c r="AJ35" s="13"/>
      <c r="AK35" s="34" t="s">
        <v>152</v>
      </c>
      <c r="AL35" s="2" t="s">
        <v>311</v>
      </c>
      <c r="AM35" s="2" t="s">
        <v>178</v>
      </c>
      <c r="AN35" s="2" t="s">
        <v>342</v>
      </c>
      <c r="AO35" s="2" t="s">
        <v>86</v>
      </c>
      <c r="AP35" s="2" t="s">
        <v>87</v>
      </c>
      <c r="AQ35" s="1"/>
      <c r="AR35" s="2" t="s">
        <v>89</v>
      </c>
      <c r="AS35" s="1"/>
      <c r="AT35" s="2" t="s">
        <v>93</v>
      </c>
      <c r="AU35" s="14" t="s">
        <v>835</v>
      </c>
      <c r="AV35" s="14">
        <v>1</v>
      </c>
      <c r="AW35" s="3" t="s">
        <v>48</v>
      </c>
      <c r="AX35" s="3">
        <v>18</v>
      </c>
      <c r="AY35" s="2">
        <v>18</v>
      </c>
      <c r="AZ35" s="2">
        <v>13</v>
      </c>
      <c r="BA35" s="2" t="s">
        <v>1666</v>
      </c>
      <c r="BB35" s="2">
        <v>13</v>
      </c>
      <c r="BC35" s="2">
        <v>8</v>
      </c>
      <c r="BD35" s="104">
        <v>3.48</v>
      </c>
      <c r="BE35" s="105">
        <v>2.67</v>
      </c>
      <c r="BF35" s="109">
        <v>1.89</v>
      </c>
      <c r="BG35" s="107">
        <v>1.3</v>
      </c>
      <c r="BH35" s="106">
        <v>1.25</v>
      </c>
      <c r="BI35" s="108">
        <v>0.39</v>
      </c>
      <c r="BJ35" s="106">
        <v>0</v>
      </c>
      <c r="BK35" s="108">
        <v>0.25</v>
      </c>
      <c r="BL35" s="107">
        <v>0.51</v>
      </c>
      <c r="BM35" s="106">
        <v>2.4500000000000002</v>
      </c>
      <c r="BN35" s="106">
        <v>4.25</v>
      </c>
      <c r="BO35" s="106">
        <v>4.84</v>
      </c>
      <c r="BP35" s="106">
        <v>1.76</v>
      </c>
      <c r="BQ35" s="8">
        <v>1.87</v>
      </c>
      <c r="BR35" s="7">
        <v>2.61</v>
      </c>
      <c r="BS35" s="9">
        <v>4.83</v>
      </c>
      <c r="BT35" s="4">
        <v>10.17</v>
      </c>
      <c r="BU35" s="4">
        <v>15.59</v>
      </c>
      <c r="BV35" s="4">
        <v>3.86</v>
      </c>
      <c r="BW35" s="26">
        <v>2.72</v>
      </c>
      <c r="BX35" s="25">
        <v>1.1100000000000001</v>
      </c>
      <c r="BY35" s="53">
        <v>0</v>
      </c>
      <c r="BZ35" s="53">
        <v>0.76</v>
      </c>
      <c r="CA35" s="54">
        <v>1.25</v>
      </c>
      <c r="CB35" s="53">
        <v>1.25</v>
      </c>
      <c r="CC35" s="54">
        <v>1.63</v>
      </c>
      <c r="CD35" s="55">
        <v>1.49</v>
      </c>
      <c r="CE35" s="53">
        <v>2.36</v>
      </c>
      <c r="CF35" s="53">
        <v>2.86</v>
      </c>
      <c r="CG35" s="53">
        <v>4.6399999999999997</v>
      </c>
      <c r="CH35" s="7">
        <v>1.79</v>
      </c>
      <c r="CI35" s="8">
        <v>2.34</v>
      </c>
      <c r="CJ35" s="7">
        <v>2.96</v>
      </c>
      <c r="CK35" s="9">
        <v>3.73</v>
      </c>
      <c r="CL35" s="4">
        <v>9.67</v>
      </c>
      <c r="CM35" s="4">
        <v>15.24</v>
      </c>
      <c r="CN35" s="16">
        <v>26.26</v>
      </c>
      <c r="CO35" s="38">
        <v>30.64</v>
      </c>
      <c r="CP35" s="20">
        <v>33.58</v>
      </c>
      <c r="CQ35" s="18">
        <v>35.18</v>
      </c>
      <c r="CR35" s="17">
        <v>35.299999999999997</v>
      </c>
      <c r="CS35" s="19">
        <v>35.79</v>
      </c>
      <c r="CT35" s="17">
        <v>36.33</v>
      </c>
      <c r="CU35" s="19">
        <v>37.83</v>
      </c>
      <c r="CV35" s="18">
        <v>37.56</v>
      </c>
      <c r="CW35" s="17">
        <v>36.299999999999997</v>
      </c>
      <c r="CX35" s="17">
        <v>38.39</v>
      </c>
      <c r="CY35" s="17">
        <v>39.35</v>
      </c>
      <c r="CZ35" s="17">
        <v>42.8</v>
      </c>
      <c r="DA35" s="19">
        <v>43.62</v>
      </c>
      <c r="DB35" s="17">
        <v>47.85</v>
      </c>
      <c r="DC35" s="20">
        <v>45.13</v>
      </c>
      <c r="DD35" s="16">
        <v>42.55</v>
      </c>
      <c r="DE35" s="16">
        <v>39.86</v>
      </c>
      <c r="DF35" s="16">
        <v>25.88</v>
      </c>
      <c r="DG35" s="38">
        <v>30.28</v>
      </c>
      <c r="DH35" s="20">
        <v>33.18</v>
      </c>
      <c r="DI35" s="17">
        <v>35.01</v>
      </c>
      <c r="DJ35" s="17">
        <v>35.08</v>
      </c>
      <c r="DK35" s="19">
        <v>35.79</v>
      </c>
      <c r="DL35" s="17">
        <v>36.020000000000003</v>
      </c>
      <c r="DM35" s="19">
        <v>37.43</v>
      </c>
      <c r="DN35" s="18">
        <v>37.56</v>
      </c>
      <c r="DO35" s="17">
        <v>36.85</v>
      </c>
      <c r="DP35" s="17">
        <v>38.17</v>
      </c>
      <c r="DQ35" s="17">
        <v>39.1</v>
      </c>
      <c r="DR35" s="17">
        <v>42.34</v>
      </c>
      <c r="DS35" s="19">
        <v>43.73</v>
      </c>
      <c r="DT35" s="17">
        <v>48.02</v>
      </c>
      <c r="DU35" s="20">
        <v>45.38</v>
      </c>
      <c r="DV35" s="16">
        <v>41.69</v>
      </c>
      <c r="DW35" s="16">
        <v>39.950000000000003</v>
      </c>
      <c r="DX35" s="16">
        <v>5</v>
      </c>
      <c r="DY35" s="20">
        <v>3</v>
      </c>
      <c r="DZ35" s="20">
        <v>3</v>
      </c>
      <c r="EA35" s="17">
        <v>0</v>
      </c>
      <c r="EB35" s="17">
        <v>-4</v>
      </c>
      <c r="EC35" s="17">
        <v>-7</v>
      </c>
      <c r="ED35" s="17">
        <v>-8</v>
      </c>
      <c r="EE35" s="17">
        <v>-8</v>
      </c>
      <c r="EF35" s="17">
        <v>-3</v>
      </c>
      <c r="EG35" s="17">
        <v>-4</v>
      </c>
      <c r="EH35" s="17">
        <v>14</v>
      </c>
      <c r="EI35" s="17">
        <v>15</v>
      </c>
      <c r="EJ35" s="17">
        <v>18</v>
      </c>
      <c r="EK35" s="17">
        <v>17</v>
      </c>
      <c r="EL35" s="17">
        <v>12</v>
      </c>
      <c r="EM35" s="20">
        <v>7</v>
      </c>
      <c r="EN35" s="20">
        <v>5</v>
      </c>
      <c r="EO35" s="20">
        <v>3</v>
      </c>
    </row>
    <row r="36" spans="1:145" ht="14">
      <c r="A36" s="2" t="s">
        <v>954</v>
      </c>
      <c r="B36" s="2" t="s">
        <v>1666</v>
      </c>
      <c r="C36" s="2">
        <v>18</v>
      </c>
      <c r="D36" s="2">
        <v>0</v>
      </c>
      <c r="E36" s="2">
        <v>39251363</v>
      </c>
      <c r="F36" s="2" t="s">
        <v>91</v>
      </c>
      <c r="G36" s="1" t="s">
        <v>959</v>
      </c>
      <c r="H36" s="14"/>
      <c r="I36" s="1"/>
      <c r="J36" s="2">
        <v>162</v>
      </c>
      <c r="K36" s="2">
        <v>70</v>
      </c>
      <c r="L36" s="2" t="s">
        <v>167</v>
      </c>
      <c r="M36" s="2"/>
      <c r="N36" s="2" t="s">
        <v>238</v>
      </c>
      <c r="O36" s="2" t="s">
        <v>279</v>
      </c>
      <c r="P36" s="30" t="s">
        <v>168</v>
      </c>
      <c r="Q36" s="30"/>
      <c r="R36" s="30"/>
      <c r="S36" s="30"/>
      <c r="T36" s="3" t="s">
        <v>17</v>
      </c>
      <c r="U36" s="3">
        <v>15</v>
      </c>
      <c r="V36" s="2">
        <v>16</v>
      </c>
      <c r="W36" s="2">
        <v>13</v>
      </c>
      <c r="X36" s="2" t="s">
        <v>958</v>
      </c>
      <c r="Y36" s="33"/>
      <c r="Z36" s="3" t="s">
        <v>101</v>
      </c>
      <c r="AA36" s="3">
        <v>35</v>
      </c>
      <c r="AB36" s="2">
        <v>29</v>
      </c>
      <c r="AC36" s="2">
        <v>19</v>
      </c>
      <c r="AD36" s="2"/>
      <c r="AE36" s="33" t="s">
        <v>443</v>
      </c>
      <c r="AF36" s="12" t="s">
        <v>138</v>
      </c>
      <c r="AG36" s="12">
        <v>48</v>
      </c>
      <c r="AH36" s="13">
        <v>34</v>
      </c>
      <c r="AI36" s="13">
        <v>15</v>
      </c>
      <c r="AJ36" s="13"/>
      <c r="AK36" s="34" t="s">
        <v>152</v>
      </c>
      <c r="AL36" s="2" t="s">
        <v>247</v>
      </c>
      <c r="AM36" s="2" t="s">
        <v>104</v>
      </c>
      <c r="AN36" s="2" t="s">
        <v>119</v>
      </c>
      <c r="AO36" s="2" t="s">
        <v>686</v>
      </c>
      <c r="AP36" s="2" t="s">
        <v>87</v>
      </c>
      <c r="AQ36" s="1"/>
      <c r="AR36" s="2" t="s">
        <v>89</v>
      </c>
      <c r="AS36" s="1"/>
      <c r="AT36" s="2" t="s">
        <v>93</v>
      </c>
      <c r="AU36" s="14" t="s">
        <v>960</v>
      </c>
      <c r="AV36" s="14">
        <v>1</v>
      </c>
      <c r="AW36" s="3" t="s">
        <v>17</v>
      </c>
      <c r="AX36" s="3">
        <v>15</v>
      </c>
      <c r="AY36" s="2">
        <v>16</v>
      </c>
      <c r="AZ36" s="2">
        <v>13</v>
      </c>
      <c r="BA36" s="2" t="s">
        <v>1666</v>
      </c>
      <c r="BB36" s="2">
        <v>18</v>
      </c>
      <c r="BC36" s="2">
        <v>0</v>
      </c>
      <c r="BD36" s="104">
        <v>2.96</v>
      </c>
      <c r="BE36" s="105">
        <v>2.17</v>
      </c>
      <c r="BF36" s="109">
        <v>2.5</v>
      </c>
      <c r="BG36" s="105">
        <v>1.74</v>
      </c>
      <c r="BH36" s="106">
        <v>2.2400000000000002</v>
      </c>
      <c r="BI36" s="108">
        <v>2.2400000000000002</v>
      </c>
      <c r="BJ36" s="106">
        <v>1.49</v>
      </c>
      <c r="BK36" s="108">
        <v>0.87</v>
      </c>
      <c r="BL36" s="107">
        <v>0.62</v>
      </c>
      <c r="BM36" s="106">
        <v>2.0499999999999998</v>
      </c>
      <c r="BN36" s="106">
        <v>4.4800000000000004</v>
      </c>
      <c r="BO36" s="106">
        <v>2.66</v>
      </c>
      <c r="BP36" s="106">
        <v>1.81</v>
      </c>
      <c r="BQ36" s="8">
        <v>3.02</v>
      </c>
      <c r="BR36" s="7">
        <v>4.22</v>
      </c>
      <c r="BS36" s="9">
        <v>6.09</v>
      </c>
      <c r="BT36" s="4">
        <v>10.54</v>
      </c>
      <c r="BU36" s="4">
        <v>15.38</v>
      </c>
      <c r="BV36" s="4">
        <v>2.4700000000000002</v>
      </c>
      <c r="BW36" s="26">
        <v>1.79</v>
      </c>
      <c r="BX36" s="25">
        <v>0.56000000000000005</v>
      </c>
      <c r="BY36" s="25">
        <v>0.25</v>
      </c>
      <c r="BZ36" s="53">
        <v>0.51</v>
      </c>
      <c r="CA36" s="54">
        <v>2.17</v>
      </c>
      <c r="CB36" s="53">
        <v>1.27</v>
      </c>
      <c r="CC36" s="54">
        <v>2.12</v>
      </c>
      <c r="CD36" s="55">
        <v>2.14</v>
      </c>
      <c r="CE36" s="53">
        <v>2.2000000000000002</v>
      </c>
      <c r="CF36" s="53">
        <v>2.4900000000000002</v>
      </c>
      <c r="CG36" s="53">
        <v>1.83</v>
      </c>
      <c r="CH36" s="7">
        <v>0.72</v>
      </c>
      <c r="CI36" s="8">
        <v>2.64</v>
      </c>
      <c r="CJ36" s="7">
        <v>3.73</v>
      </c>
      <c r="CK36" s="9">
        <v>6.2</v>
      </c>
      <c r="CL36" s="4">
        <v>10.76</v>
      </c>
      <c r="CM36" s="4">
        <v>15.5</v>
      </c>
      <c r="CN36" s="16">
        <v>28.48</v>
      </c>
      <c r="CO36" s="38">
        <v>32.39</v>
      </c>
      <c r="CP36" s="20">
        <v>35.729999999999997</v>
      </c>
      <c r="CQ36" s="38">
        <v>36.26</v>
      </c>
      <c r="CR36" s="17">
        <v>37.020000000000003</v>
      </c>
      <c r="CS36" s="19">
        <v>38.5</v>
      </c>
      <c r="CT36" s="17">
        <v>39.67</v>
      </c>
      <c r="CU36" s="19">
        <v>40.57</v>
      </c>
      <c r="CV36" s="18">
        <v>41.04</v>
      </c>
      <c r="CW36" s="17">
        <v>40.25</v>
      </c>
      <c r="CX36" s="17">
        <v>40.380000000000003</v>
      </c>
      <c r="CY36" s="17">
        <v>41.83</v>
      </c>
      <c r="CZ36" s="17">
        <v>47.15</v>
      </c>
      <c r="DA36" s="19">
        <v>44.26</v>
      </c>
      <c r="DB36" s="17">
        <v>44.7</v>
      </c>
      <c r="DC36" s="20">
        <v>43.77</v>
      </c>
      <c r="DD36" s="16">
        <v>46.29</v>
      </c>
      <c r="DE36" s="16">
        <v>40.369999999999997</v>
      </c>
      <c r="DF36" s="16">
        <v>28.84</v>
      </c>
      <c r="DG36" s="38">
        <v>32.18</v>
      </c>
      <c r="DH36" s="20">
        <v>35.36</v>
      </c>
      <c r="DI36" s="20">
        <v>36.619999999999997</v>
      </c>
      <c r="DJ36" s="17">
        <v>37.58</v>
      </c>
      <c r="DK36" s="19">
        <v>38.380000000000003</v>
      </c>
      <c r="DL36" s="17">
        <v>39.53</v>
      </c>
      <c r="DM36" s="19">
        <v>40.770000000000003</v>
      </c>
      <c r="DN36" s="18">
        <v>40.6</v>
      </c>
      <c r="DO36" s="17">
        <v>40.909999999999997</v>
      </c>
      <c r="DP36" s="17">
        <v>40.72</v>
      </c>
      <c r="DQ36" s="17">
        <v>42.14</v>
      </c>
      <c r="DR36" s="17">
        <v>47.15</v>
      </c>
      <c r="DS36" s="19">
        <v>44.72</v>
      </c>
      <c r="DT36" s="17">
        <v>43.41</v>
      </c>
      <c r="DU36" s="20">
        <v>43.02</v>
      </c>
      <c r="DV36" s="16">
        <v>46.42</v>
      </c>
      <c r="DW36" s="16">
        <v>40.1</v>
      </c>
      <c r="DX36" s="16">
        <v>4</v>
      </c>
      <c r="DY36" s="20">
        <v>6</v>
      </c>
      <c r="DZ36" s="20">
        <v>6</v>
      </c>
      <c r="EA36" s="20">
        <v>7</v>
      </c>
      <c r="EB36" s="17">
        <v>6</v>
      </c>
      <c r="EC36" s="17">
        <v>4</v>
      </c>
      <c r="ED36" s="17">
        <v>0</v>
      </c>
      <c r="EE36" s="17">
        <v>0</v>
      </c>
      <c r="EF36" s="17">
        <v>2</v>
      </c>
      <c r="EG36" s="17">
        <v>7</v>
      </c>
      <c r="EH36" s="17">
        <v>14</v>
      </c>
      <c r="EI36" s="17">
        <v>21</v>
      </c>
      <c r="EJ36" s="17">
        <v>22</v>
      </c>
      <c r="EK36" s="17">
        <v>21</v>
      </c>
      <c r="EL36" s="17">
        <v>14</v>
      </c>
      <c r="EM36" s="20">
        <v>10</v>
      </c>
      <c r="EN36" s="20">
        <v>10</v>
      </c>
      <c r="EO36" s="20">
        <v>12</v>
      </c>
    </row>
    <row r="37" spans="1:145" ht="14">
      <c r="A37" s="2" t="s">
        <v>1327</v>
      </c>
      <c r="B37" s="2" t="s">
        <v>1666</v>
      </c>
      <c r="C37" s="2">
        <v>15</v>
      </c>
      <c r="D37" s="2">
        <v>2</v>
      </c>
      <c r="E37" s="2">
        <v>50570249</v>
      </c>
      <c r="F37" s="2" t="s">
        <v>91</v>
      </c>
      <c r="G37" s="1" t="s">
        <v>378</v>
      </c>
      <c r="H37" s="15" t="s">
        <v>95</v>
      </c>
      <c r="I37" s="1">
        <v>1</v>
      </c>
      <c r="J37" s="2">
        <v>172.5</v>
      </c>
      <c r="K37" s="2">
        <v>59.4</v>
      </c>
      <c r="L37" s="2" t="s">
        <v>167</v>
      </c>
      <c r="M37" s="2"/>
      <c r="N37" s="2" t="s">
        <v>238</v>
      </c>
      <c r="O37" s="2" t="s">
        <v>376</v>
      </c>
      <c r="P37" s="30" t="s">
        <v>168</v>
      </c>
      <c r="Q37" s="30"/>
      <c r="R37" s="30"/>
      <c r="S37" s="30"/>
      <c r="T37" s="3" t="s">
        <v>6</v>
      </c>
      <c r="U37" s="3">
        <v>18</v>
      </c>
      <c r="V37" s="2">
        <v>21</v>
      </c>
      <c r="W37" s="2">
        <v>13</v>
      </c>
      <c r="X37" s="2" t="s">
        <v>1328</v>
      </c>
      <c r="Y37" s="33"/>
      <c r="Z37" s="3" t="s">
        <v>137</v>
      </c>
      <c r="AA37" s="3">
        <v>53</v>
      </c>
      <c r="AB37" s="2">
        <v>39</v>
      </c>
      <c r="AC37" s="2">
        <v>28</v>
      </c>
      <c r="AD37" s="2"/>
      <c r="AE37" s="33" t="s">
        <v>443</v>
      </c>
      <c r="AF37" s="12" t="s">
        <v>116</v>
      </c>
      <c r="AG37" s="12">
        <v>62</v>
      </c>
      <c r="AH37" s="13">
        <v>49</v>
      </c>
      <c r="AI37" s="13">
        <v>28</v>
      </c>
      <c r="AJ37" s="13"/>
      <c r="AK37" s="34" t="s">
        <v>180</v>
      </c>
      <c r="AL37" s="2" t="s">
        <v>341</v>
      </c>
      <c r="AM37" s="2" t="s">
        <v>377</v>
      </c>
      <c r="AN37" s="2" t="s">
        <v>119</v>
      </c>
      <c r="AO37" s="2" t="s">
        <v>204</v>
      </c>
      <c r="AP37" s="2" t="s">
        <v>87</v>
      </c>
      <c r="AQ37" s="1" t="s">
        <v>242</v>
      </c>
      <c r="AR37" s="2" t="s">
        <v>89</v>
      </c>
      <c r="AS37" s="1" t="s">
        <v>108</v>
      </c>
      <c r="AT37" s="2" t="s">
        <v>93</v>
      </c>
      <c r="AU37" s="14" t="s">
        <v>379</v>
      </c>
      <c r="AV37" s="14">
        <v>1</v>
      </c>
      <c r="AW37" s="3" t="s">
        <v>6</v>
      </c>
      <c r="AX37" s="3">
        <v>18</v>
      </c>
      <c r="AY37" s="2">
        <v>21</v>
      </c>
      <c r="AZ37" s="2">
        <v>13</v>
      </c>
      <c r="BA37" s="2" t="s">
        <v>1666</v>
      </c>
      <c r="BB37" s="2">
        <v>15</v>
      </c>
      <c r="BC37" s="2">
        <v>2</v>
      </c>
      <c r="BD37" s="104">
        <v>4.5199999999999996</v>
      </c>
      <c r="BE37" s="107">
        <v>3.45</v>
      </c>
      <c r="BF37" s="106">
        <v>3.02</v>
      </c>
      <c r="BG37" s="107">
        <v>2.12</v>
      </c>
      <c r="BH37" s="106">
        <v>2.39</v>
      </c>
      <c r="BI37" s="108">
        <v>1.18</v>
      </c>
      <c r="BJ37" s="106">
        <v>0.88</v>
      </c>
      <c r="BK37" s="108">
        <v>0</v>
      </c>
      <c r="BL37" s="107">
        <v>0.63</v>
      </c>
      <c r="BM37" s="106">
        <v>0.87</v>
      </c>
      <c r="BN37" s="106">
        <v>3.39</v>
      </c>
      <c r="BO37" s="106">
        <v>5.79</v>
      </c>
      <c r="BP37" s="106">
        <v>3.83</v>
      </c>
      <c r="BQ37" s="8">
        <v>3.62</v>
      </c>
      <c r="BR37" s="7">
        <v>5.34</v>
      </c>
      <c r="BS37" s="9">
        <v>6.12</v>
      </c>
      <c r="BT37" s="4">
        <v>14.86</v>
      </c>
      <c r="BU37" s="97">
        <v>20.11</v>
      </c>
      <c r="BV37" s="4">
        <v>4.49</v>
      </c>
      <c r="BW37" s="6">
        <v>2.4500000000000002</v>
      </c>
      <c r="BX37" s="7">
        <v>0</v>
      </c>
      <c r="BY37" s="7">
        <v>0</v>
      </c>
      <c r="BZ37" s="7">
        <v>1.63</v>
      </c>
      <c r="CA37" s="8">
        <v>2.4900000000000002</v>
      </c>
      <c r="CB37" s="7">
        <v>2.2400000000000002</v>
      </c>
      <c r="CC37" s="8">
        <v>3.68</v>
      </c>
      <c r="CD37" s="6">
        <v>3.25</v>
      </c>
      <c r="CE37" s="7">
        <v>4.25</v>
      </c>
      <c r="CF37" s="7">
        <v>4.13</v>
      </c>
      <c r="CG37" s="7">
        <v>4.17</v>
      </c>
      <c r="CH37" s="7">
        <v>1.46</v>
      </c>
      <c r="CI37" s="8">
        <v>2.5499999999999998</v>
      </c>
      <c r="CJ37" s="7">
        <v>5.13</v>
      </c>
      <c r="CK37" s="9">
        <v>8.2100000000000009</v>
      </c>
      <c r="CL37" s="4">
        <v>12.28</v>
      </c>
      <c r="CM37" s="97">
        <v>20.91</v>
      </c>
      <c r="CN37" s="16">
        <v>28.32</v>
      </c>
      <c r="CO37" s="18">
        <v>31.02</v>
      </c>
      <c r="CP37" s="17">
        <v>33.92</v>
      </c>
      <c r="CQ37" s="18">
        <v>37.1</v>
      </c>
      <c r="CR37" s="17">
        <v>37.799999999999997</v>
      </c>
      <c r="CS37" s="19">
        <v>39.35</v>
      </c>
      <c r="CT37" s="17">
        <v>40.58</v>
      </c>
      <c r="CU37" s="19">
        <v>41.49</v>
      </c>
      <c r="CV37" s="18">
        <v>43.39</v>
      </c>
      <c r="CW37" s="17">
        <v>41.76</v>
      </c>
      <c r="CX37" s="17">
        <v>42.82</v>
      </c>
      <c r="CY37" s="17">
        <v>44.5</v>
      </c>
      <c r="CZ37" s="17">
        <v>50.05</v>
      </c>
      <c r="DA37" s="19">
        <v>52.27</v>
      </c>
      <c r="DB37" s="17">
        <v>50.44</v>
      </c>
      <c r="DC37" s="20">
        <v>50.04</v>
      </c>
      <c r="DD37" s="16">
        <v>48.21</v>
      </c>
      <c r="DE37" s="97">
        <v>45.07</v>
      </c>
      <c r="DF37" s="16">
        <v>27.83</v>
      </c>
      <c r="DG37" s="18">
        <v>30.11</v>
      </c>
      <c r="DH37" s="17">
        <v>33.15</v>
      </c>
      <c r="DI37" s="17">
        <v>37.21</v>
      </c>
      <c r="DJ37" s="17">
        <v>37.76</v>
      </c>
      <c r="DK37" s="19">
        <v>39.799999999999997</v>
      </c>
      <c r="DL37" s="17">
        <v>40.630000000000003</v>
      </c>
      <c r="DM37" s="19">
        <v>41.36</v>
      </c>
      <c r="DN37" s="18">
        <v>41.87</v>
      </c>
      <c r="DO37" s="17">
        <v>41.09</v>
      </c>
      <c r="DP37" s="17">
        <v>42.74</v>
      </c>
      <c r="DQ37" s="17">
        <v>44.17</v>
      </c>
      <c r="DR37" s="17">
        <v>50.34</v>
      </c>
      <c r="DS37" s="19">
        <v>51.89</v>
      </c>
      <c r="DT37" s="17">
        <v>50.95</v>
      </c>
      <c r="DU37" s="20">
        <v>50.64</v>
      </c>
      <c r="DV37" s="16">
        <v>47.3</v>
      </c>
      <c r="DW37" s="97">
        <v>43.9</v>
      </c>
      <c r="DX37" s="16">
        <v>5</v>
      </c>
      <c r="DY37" s="17">
        <v>6</v>
      </c>
      <c r="DZ37" s="17">
        <v>6</v>
      </c>
      <c r="EA37" s="17">
        <v>5</v>
      </c>
      <c r="EB37" s="17">
        <v>0</v>
      </c>
      <c r="EC37" s="17">
        <v>-4</v>
      </c>
      <c r="ED37" s="17">
        <v>-8</v>
      </c>
      <c r="EE37" s="17">
        <v>-7</v>
      </c>
      <c r="EF37" s="17">
        <v>-4</v>
      </c>
      <c r="EG37" s="17">
        <v>4</v>
      </c>
      <c r="EH37" s="17">
        <v>11</v>
      </c>
      <c r="EI37" s="17">
        <v>22</v>
      </c>
      <c r="EJ37" s="17">
        <v>27</v>
      </c>
      <c r="EK37" s="17">
        <v>28</v>
      </c>
      <c r="EL37" s="17">
        <v>26</v>
      </c>
      <c r="EM37" s="20">
        <v>21</v>
      </c>
      <c r="EN37" s="20">
        <v>13</v>
      </c>
      <c r="EO37" s="97">
        <v>12</v>
      </c>
    </row>
    <row r="38" spans="1:145" ht="14">
      <c r="A38" s="2" t="s">
        <v>1299</v>
      </c>
      <c r="B38" s="2" t="s">
        <v>1666</v>
      </c>
      <c r="C38" s="2">
        <v>14</v>
      </c>
      <c r="D38" s="2">
        <v>11</v>
      </c>
      <c r="E38" s="2">
        <v>53327228</v>
      </c>
      <c r="F38" s="2" t="s">
        <v>91</v>
      </c>
      <c r="G38" s="1" t="s">
        <v>243</v>
      </c>
      <c r="H38" s="15" t="s">
        <v>95</v>
      </c>
      <c r="I38" s="1">
        <v>1</v>
      </c>
      <c r="J38" s="2">
        <v>150.5</v>
      </c>
      <c r="K38" s="2">
        <v>34</v>
      </c>
      <c r="L38" s="2" t="s">
        <v>167</v>
      </c>
      <c r="M38" s="2"/>
      <c r="N38" s="2" t="s">
        <v>238</v>
      </c>
      <c r="O38" s="2" t="s">
        <v>201</v>
      </c>
      <c r="P38" s="30"/>
      <c r="Q38" s="30"/>
      <c r="R38" s="30"/>
      <c r="S38" s="30"/>
      <c r="T38" s="3" t="s">
        <v>6</v>
      </c>
      <c r="U38" s="3">
        <v>21</v>
      </c>
      <c r="V38" s="2">
        <v>19</v>
      </c>
      <c r="W38" s="2">
        <v>13</v>
      </c>
      <c r="X38" s="2" t="s">
        <v>1300</v>
      </c>
      <c r="Y38" s="33"/>
      <c r="Z38" s="3" t="s">
        <v>137</v>
      </c>
      <c r="AA38" s="3">
        <v>58</v>
      </c>
      <c r="AB38" s="2">
        <v>41</v>
      </c>
      <c r="AC38" s="2">
        <v>32</v>
      </c>
      <c r="AD38" s="2"/>
      <c r="AE38" s="33" t="s">
        <v>443</v>
      </c>
      <c r="AF38" s="12" t="s">
        <v>116</v>
      </c>
      <c r="AG38" s="12">
        <v>55</v>
      </c>
      <c r="AH38" s="13">
        <v>42</v>
      </c>
      <c r="AI38" s="13">
        <v>39</v>
      </c>
      <c r="AJ38" s="13"/>
      <c r="AK38" s="34" t="s">
        <v>197</v>
      </c>
      <c r="AL38" s="2" t="s">
        <v>239</v>
      </c>
      <c r="AM38" s="2" t="s">
        <v>240</v>
      </c>
      <c r="AN38" s="2" t="s">
        <v>241</v>
      </c>
      <c r="AO38" s="2" t="s">
        <v>151</v>
      </c>
      <c r="AP38" s="2" t="s">
        <v>87</v>
      </c>
      <c r="AQ38" s="1" t="s">
        <v>242</v>
      </c>
      <c r="AR38" s="2" t="s">
        <v>89</v>
      </c>
      <c r="AS38" s="1" t="s">
        <v>108</v>
      </c>
      <c r="AT38" s="2" t="s">
        <v>93</v>
      </c>
      <c r="AU38" s="14" t="s">
        <v>244</v>
      </c>
      <c r="AV38" s="14">
        <v>1</v>
      </c>
      <c r="AW38" s="3" t="s">
        <v>6</v>
      </c>
      <c r="AX38" s="3">
        <v>21</v>
      </c>
      <c r="AY38" s="2">
        <v>19</v>
      </c>
      <c r="AZ38" s="2">
        <v>13</v>
      </c>
      <c r="BA38" s="2" t="s">
        <v>1666</v>
      </c>
      <c r="BB38" s="2">
        <v>14</v>
      </c>
      <c r="BC38" s="2">
        <v>11</v>
      </c>
      <c r="BD38" s="104">
        <v>3.69</v>
      </c>
      <c r="BE38" s="114">
        <v>3.96</v>
      </c>
      <c r="BF38" s="115">
        <v>2.74</v>
      </c>
      <c r="BG38" s="114">
        <v>1.74</v>
      </c>
      <c r="BH38" s="106">
        <v>2.61</v>
      </c>
      <c r="BI38" s="108">
        <v>2.68</v>
      </c>
      <c r="BJ38" s="106">
        <v>2.17</v>
      </c>
      <c r="BK38" s="108">
        <v>2.17</v>
      </c>
      <c r="BL38" s="107">
        <v>2.71</v>
      </c>
      <c r="BM38" s="106">
        <v>3.26</v>
      </c>
      <c r="BN38" s="106">
        <v>4.0999999999999996</v>
      </c>
      <c r="BO38" s="106">
        <v>5.38</v>
      </c>
      <c r="BP38" s="106">
        <v>2.17</v>
      </c>
      <c r="BQ38" s="8">
        <v>2.52</v>
      </c>
      <c r="BR38" s="7">
        <v>3.29</v>
      </c>
      <c r="BS38" s="9">
        <v>4.8499999999999996</v>
      </c>
      <c r="BT38" s="4">
        <v>10.91</v>
      </c>
      <c r="BU38" s="4">
        <v>19.37</v>
      </c>
      <c r="BV38" s="4">
        <v>4.04</v>
      </c>
      <c r="BW38" s="39">
        <v>2.4500000000000002</v>
      </c>
      <c r="BX38" s="5">
        <v>2.71</v>
      </c>
      <c r="BY38" s="5">
        <v>1.57</v>
      </c>
      <c r="BZ38" s="7">
        <v>1.9</v>
      </c>
      <c r="CA38" s="8">
        <v>2.02</v>
      </c>
      <c r="CB38" s="7">
        <v>2.88</v>
      </c>
      <c r="CC38" s="8">
        <v>2.87</v>
      </c>
      <c r="CD38" s="6">
        <v>3.9</v>
      </c>
      <c r="CE38" s="7">
        <v>3.51</v>
      </c>
      <c r="CF38" s="7">
        <v>4.5</v>
      </c>
      <c r="CG38" s="7">
        <v>4.96</v>
      </c>
      <c r="CH38" s="7">
        <v>3.13</v>
      </c>
      <c r="CI38" s="8">
        <v>3.53</v>
      </c>
      <c r="CJ38" s="7">
        <v>5.19</v>
      </c>
      <c r="CK38" s="9">
        <v>5.93</v>
      </c>
      <c r="CL38" s="4">
        <v>10.039999999999999</v>
      </c>
      <c r="CM38" s="4">
        <v>18.89</v>
      </c>
      <c r="CN38" s="16">
        <v>26.64</v>
      </c>
      <c r="CO38" s="40">
        <v>29.92</v>
      </c>
      <c r="CP38" s="23">
        <v>31.21</v>
      </c>
      <c r="CQ38" s="40">
        <v>31.43</v>
      </c>
      <c r="CR38" s="17">
        <v>34.22</v>
      </c>
      <c r="CS38" s="19">
        <v>35.21</v>
      </c>
      <c r="CT38" s="17">
        <v>36.18</v>
      </c>
      <c r="CU38" s="19">
        <v>36.22</v>
      </c>
      <c r="CV38" s="18">
        <v>39.229999999999997</v>
      </c>
      <c r="CW38" s="17">
        <v>38.869999999999997</v>
      </c>
      <c r="CX38" s="17">
        <v>41.24</v>
      </c>
      <c r="CY38" s="17">
        <v>41.63</v>
      </c>
      <c r="CZ38" s="17">
        <v>43.38</v>
      </c>
      <c r="DA38" s="19">
        <v>44.99</v>
      </c>
      <c r="DB38" s="17">
        <v>45.19</v>
      </c>
      <c r="DC38" s="20">
        <v>42.19</v>
      </c>
      <c r="DD38" s="16">
        <v>38.409999999999997</v>
      </c>
      <c r="DE38" s="16">
        <v>35.43</v>
      </c>
      <c r="DF38" s="16">
        <v>26.04</v>
      </c>
      <c r="DG38" s="40">
        <v>28.45</v>
      </c>
      <c r="DH38" s="23">
        <v>30.61</v>
      </c>
      <c r="DI38" s="23">
        <v>31.86</v>
      </c>
      <c r="DJ38" s="17">
        <v>34.409999999999997</v>
      </c>
      <c r="DK38" s="19">
        <v>35.340000000000003</v>
      </c>
      <c r="DL38" s="17">
        <v>36.49</v>
      </c>
      <c r="DM38" s="19">
        <v>36.04</v>
      </c>
      <c r="DN38" s="18">
        <v>39.35</v>
      </c>
      <c r="DO38" s="17">
        <v>38.130000000000003</v>
      </c>
      <c r="DP38" s="17">
        <v>41.14</v>
      </c>
      <c r="DQ38" s="17">
        <v>41.08</v>
      </c>
      <c r="DR38" s="17">
        <v>43.9</v>
      </c>
      <c r="DS38" s="19">
        <v>45.96</v>
      </c>
      <c r="DT38" s="17">
        <v>46.42</v>
      </c>
      <c r="DU38" s="20">
        <v>42.55</v>
      </c>
      <c r="DV38" s="16">
        <v>39.53</v>
      </c>
      <c r="DW38" s="16">
        <v>33.799999999999997</v>
      </c>
      <c r="DX38" s="16">
        <v>3</v>
      </c>
      <c r="DY38" s="23">
        <v>4</v>
      </c>
      <c r="DZ38" s="23">
        <v>7</v>
      </c>
      <c r="EA38" s="23">
        <v>10</v>
      </c>
      <c r="EB38" s="17">
        <v>4</v>
      </c>
      <c r="EC38" s="17">
        <v>0</v>
      </c>
      <c r="ED38" s="17">
        <v>-4</v>
      </c>
      <c r="EE38" s="17">
        <v>-7</v>
      </c>
      <c r="EF38" s="17">
        <v>-4</v>
      </c>
      <c r="EG38" s="17">
        <v>0</v>
      </c>
      <c r="EH38" s="17">
        <v>8</v>
      </c>
      <c r="EI38" s="17">
        <v>19</v>
      </c>
      <c r="EJ38" s="17">
        <v>23</v>
      </c>
      <c r="EK38" s="17">
        <v>25</v>
      </c>
      <c r="EL38" s="17">
        <v>23</v>
      </c>
      <c r="EM38" s="20">
        <v>19</v>
      </c>
      <c r="EN38" s="20">
        <v>15</v>
      </c>
      <c r="EO38" s="20">
        <v>14</v>
      </c>
    </row>
    <row r="39" spans="1:145" ht="14">
      <c r="A39" s="2" t="s">
        <v>1039</v>
      </c>
      <c r="B39" s="2" t="s">
        <v>1666</v>
      </c>
      <c r="C39" s="2">
        <v>15</v>
      </c>
      <c r="D39" s="2">
        <v>10</v>
      </c>
      <c r="E39" s="2">
        <v>50099841</v>
      </c>
      <c r="F39" s="2" t="s">
        <v>91</v>
      </c>
      <c r="G39" s="1" t="s">
        <v>1041</v>
      </c>
      <c r="H39" s="14"/>
      <c r="I39" s="1"/>
      <c r="J39" s="2">
        <v>161.30000000000001</v>
      </c>
      <c r="K39" s="2">
        <v>43.4</v>
      </c>
      <c r="L39" s="2" t="s">
        <v>167</v>
      </c>
      <c r="M39" s="2"/>
      <c r="N39" s="2" t="s">
        <v>79</v>
      </c>
      <c r="O39" s="2" t="s">
        <v>80</v>
      </c>
      <c r="P39" s="30"/>
      <c r="Q39" s="30"/>
      <c r="R39" s="30"/>
      <c r="S39" s="30"/>
      <c r="T39" s="2" t="s">
        <v>6</v>
      </c>
      <c r="U39" s="2">
        <v>29</v>
      </c>
      <c r="V39" s="2">
        <v>24</v>
      </c>
      <c r="W39" s="2">
        <v>14</v>
      </c>
      <c r="X39" s="2" t="s">
        <v>280</v>
      </c>
      <c r="Y39" s="33"/>
      <c r="Z39" s="3" t="s">
        <v>137</v>
      </c>
      <c r="AA39" s="3">
        <v>62</v>
      </c>
      <c r="AB39" s="2">
        <v>49</v>
      </c>
      <c r="AC39" s="2">
        <v>37</v>
      </c>
      <c r="AD39" s="2"/>
      <c r="AE39" s="33" t="s">
        <v>443</v>
      </c>
      <c r="AF39" s="3" t="s">
        <v>116</v>
      </c>
      <c r="AG39" s="3">
        <v>31</v>
      </c>
      <c r="AH39" s="2">
        <v>23</v>
      </c>
      <c r="AI39" s="2">
        <v>9</v>
      </c>
      <c r="AJ39" s="13"/>
      <c r="AK39" s="34" t="s">
        <v>197</v>
      </c>
      <c r="AL39" s="2" t="s">
        <v>117</v>
      </c>
      <c r="AM39" s="2" t="s">
        <v>240</v>
      </c>
      <c r="AN39" s="2" t="s">
        <v>342</v>
      </c>
      <c r="AO39" s="2" t="s">
        <v>444</v>
      </c>
      <c r="AP39" s="2" t="s">
        <v>87</v>
      </c>
      <c r="AQ39" s="1"/>
      <c r="AR39" s="2" t="s">
        <v>89</v>
      </c>
      <c r="AS39" s="1"/>
      <c r="AT39" s="2" t="s">
        <v>93</v>
      </c>
      <c r="AU39" s="14" t="s">
        <v>998</v>
      </c>
      <c r="AV39" s="14">
        <v>1</v>
      </c>
      <c r="AW39" s="2" t="s">
        <v>6</v>
      </c>
      <c r="AX39" s="2">
        <v>29</v>
      </c>
      <c r="AY39" s="2">
        <v>24</v>
      </c>
      <c r="AZ39" s="2">
        <v>14</v>
      </c>
      <c r="BA39" s="2" t="s">
        <v>1666</v>
      </c>
      <c r="BB39" s="2">
        <v>15</v>
      </c>
      <c r="BC39" s="2">
        <v>10</v>
      </c>
      <c r="BD39" s="104">
        <v>5.94</v>
      </c>
      <c r="BE39" s="105">
        <v>3.97</v>
      </c>
      <c r="BF39" s="109">
        <v>2.68</v>
      </c>
      <c r="BG39" s="107">
        <v>1.88</v>
      </c>
      <c r="BH39" s="106">
        <v>1.3</v>
      </c>
      <c r="BI39" s="108">
        <v>0.39</v>
      </c>
      <c r="BJ39" s="106">
        <v>0</v>
      </c>
      <c r="BK39" s="108">
        <v>0.37</v>
      </c>
      <c r="BL39" s="107">
        <v>1.24</v>
      </c>
      <c r="BM39" s="106">
        <v>3.06</v>
      </c>
      <c r="BN39" s="106">
        <v>3.14</v>
      </c>
      <c r="BO39" s="106">
        <v>5.07</v>
      </c>
      <c r="BP39" s="106">
        <v>4.29</v>
      </c>
      <c r="BQ39" s="4">
        <v>4.3099999999999996</v>
      </c>
      <c r="BR39" s="9">
        <v>6.18</v>
      </c>
      <c r="BS39" s="9">
        <v>6.83</v>
      </c>
      <c r="BT39" s="4">
        <v>11.11</v>
      </c>
      <c r="BU39" s="4">
        <v>17.989999999999998</v>
      </c>
      <c r="BV39" s="4">
        <v>5.17</v>
      </c>
      <c r="BW39" s="26">
        <v>2.56</v>
      </c>
      <c r="BX39" s="25">
        <v>0.72</v>
      </c>
      <c r="BY39" s="53">
        <v>0.67</v>
      </c>
      <c r="BZ39" s="53">
        <v>2.36</v>
      </c>
      <c r="CA39" s="54">
        <v>2.86</v>
      </c>
      <c r="CB39" s="53">
        <v>2.27</v>
      </c>
      <c r="CC39" s="54">
        <v>2.48</v>
      </c>
      <c r="CD39" s="55">
        <v>2.61</v>
      </c>
      <c r="CE39" s="53">
        <v>3.19</v>
      </c>
      <c r="CF39" s="53">
        <v>3.23</v>
      </c>
      <c r="CG39" s="53">
        <v>4.95</v>
      </c>
      <c r="CH39" s="7">
        <v>3.85</v>
      </c>
      <c r="CI39" s="4">
        <v>3.89</v>
      </c>
      <c r="CJ39" s="9">
        <v>6.07</v>
      </c>
      <c r="CK39" s="9">
        <v>7.2</v>
      </c>
      <c r="CL39" s="4">
        <v>11.53</v>
      </c>
      <c r="CM39" s="4">
        <v>19.12</v>
      </c>
      <c r="CN39" s="16">
        <v>26.84</v>
      </c>
      <c r="CO39" s="38">
        <v>32.450000000000003</v>
      </c>
      <c r="CP39" s="20">
        <v>33.92</v>
      </c>
      <c r="CQ39" s="18">
        <v>35.380000000000003</v>
      </c>
      <c r="CR39" s="17">
        <v>36.06</v>
      </c>
      <c r="CS39" s="19">
        <v>37.229999999999997</v>
      </c>
      <c r="CT39" s="17">
        <v>37.11</v>
      </c>
      <c r="CU39" s="19">
        <v>38.33</v>
      </c>
      <c r="CV39" s="18">
        <v>38.770000000000003</v>
      </c>
      <c r="CW39" s="17">
        <v>38.69</v>
      </c>
      <c r="CX39" s="17">
        <v>40.49</v>
      </c>
      <c r="CY39" s="17">
        <v>41.23</v>
      </c>
      <c r="CZ39" s="17">
        <v>43.91</v>
      </c>
      <c r="DA39" s="16">
        <v>44.58</v>
      </c>
      <c r="DB39" s="20">
        <v>46.76</v>
      </c>
      <c r="DC39" s="20">
        <v>48.02</v>
      </c>
      <c r="DD39" s="16">
        <v>46.33</v>
      </c>
      <c r="DE39" s="16">
        <v>39.43</v>
      </c>
      <c r="DF39" s="16">
        <v>26.95</v>
      </c>
      <c r="DG39" s="38">
        <v>33.28</v>
      </c>
      <c r="DH39" s="20">
        <v>34.299999999999997</v>
      </c>
      <c r="DI39" s="17">
        <v>35.14</v>
      </c>
      <c r="DJ39" s="17">
        <v>35.89</v>
      </c>
      <c r="DK39" s="19">
        <v>36.200000000000003</v>
      </c>
      <c r="DL39" s="17">
        <v>36.729999999999997</v>
      </c>
      <c r="DM39" s="19">
        <v>37.700000000000003</v>
      </c>
      <c r="DN39" s="18">
        <v>37.590000000000003</v>
      </c>
      <c r="DO39" s="17">
        <v>39.409999999999997</v>
      </c>
      <c r="DP39" s="17">
        <v>40.200000000000003</v>
      </c>
      <c r="DQ39" s="17">
        <v>41.77</v>
      </c>
      <c r="DR39" s="17">
        <v>44.21</v>
      </c>
      <c r="DS39" s="16">
        <v>44.21</v>
      </c>
      <c r="DT39" s="20">
        <v>45.47</v>
      </c>
      <c r="DU39" s="20">
        <v>47.65</v>
      </c>
      <c r="DV39" s="16">
        <v>45.92</v>
      </c>
      <c r="DW39" s="16">
        <v>39.049999999999997</v>
      </c>
      <c r="DX39" s="16">
        <v>1</v>
      </c>
      <c r="DY39" s="20">
        <v>4</v>
      </c>
      <c r="DZ39" s="20">
        <v>2</v>
      </c>
      <c r="EA39" s="17">
        <v>2</v>
      </c>
      <c r="EB39" s="17">
        <v>-4</v>
      </c>
      <c r="EC39" s="17">
        <v>-8</v>
      </c>
      <c r="ED39" s="17">
        <v>-13</v>
      </c>
      <c r="EE39" s="17">
        <v>-15</v>
      </c>
      <c r="EF39" s="17">
        <v>-13</v>
      </c>
      <c r="EG39" s="17">
        <v>-8</v>
      </c>
      <c r="EH39" s="17">
        <v>-2</v>
      </c>
      <c r="EI39" s="17">
        <v>1</v>
      </c>
      <c r="EJ39" s="17">
        <v>2</v>
      </c>
      <c r="EK39" s="20">
        <v>4</v>
      </c>
      <c r="EL39" s="20">
        <v>2</v>
      </c>
      <c r="EM39" s="20">
        <v>1</v>
      </c>
      <c r="EN39" s="20">
        <v>0</v>
      </c>
      <c r="EO39" s="20">
        <v>0</v>
      </c>
    </row>
    <row r="40" spans="1:145" ht="14">
      <c r="A40" s="2" t="s">
        <v>1367</v>
      </c>
      <c r="B40" s="2" t="s">
        <v>1666</v>
      </c>
      <c r="C40" s="2">
        <v>14</v>
      </c>
      <c r="D40" s="2">
        <v>2</v>
      </c>
      <c r="E40" s="2">
        <v>52943247</v>
      </c>
      <c r="F40" s="2" t="s">
        <v>91</v>
      </c>
      <c r="G40" s="1" t="s">
        <v>499</v>
      </c>
      <c r="H40" s="15" t="s">
        <v>95</v>
      </c>
      <c r="I40" s="1">
        <v>5</v>
      </c>
      <c r="J40" s="2">
        <v>139.9</v>
      </c>
      <c r="K40" s="2">
        <v>31.3</v>
      </c>
      <c r="L40" s="2" t="s">
        <v>167</v>
      </c>
      <c r="M40" s="2"/>
      <c r="N40" s="2" t="s">
        <v>158</v>
      </c>
      <c r="O40" s="2" t="s">
        <v>80</v>
      </c>
      <c r="P40" s="30" t="s">
        <v>168</v>
      </c>
      <c r="Q40" s="30" t="s">
        <v>498</v>
      </c>
      <c r="R40" s="30"/>
      <c r="S40" s="30"/>
      <c r="T40" s="3" t="s">
        <v>6</v>
      </c>
      <c r="U40" s="3">
        <v>19</v>
      </c>
      <c r="V40" s="2">
        <v>16</v>
      </c>
      <c r="W40" s="2">
        <v>14</v>
      </c>
      <c r="X40" s="2" t="s">
        <v>1368</v>
      </c>
      <c r="Y40" s="33"/>
      <c r="Z40" s="3" t="s">
        <v>232</v>
      </c>
      <c r="AA40" s="3">
        <v>53</v>
      </c>
      <c r="AB40" s="2">
        <v>31</v>
      </c>
      <c r="AC40" s="2">
        <v>31</v>
      </c>
      <c r="AD40" s="2"/>
      <c r="AE40" s="33" t="s">
        <v>242</v>
      </c>
      <c r="AF40" s="12" t="s">
        <v>217</v>
      </c>
      <c r="AG40" s="12">
        <v>32</v>
      </c>
      <c r="AH40" s="13">
        <v>20</v>
      </c>
      <c r="AI40" s="13">
        <v>13</v>
      </c>
      <c r="AJ40" s="13"/>
      <c r="AK40" s="34" t="s">
        <v>197</v>
      </c>
      <c r="AL40" s="2" t="s">
        <v>272</v>
      </c>
      <c r="AM40" s="2" t="s">
        <v>118</v>
      </c>
      <c r="AN40" s="2" t="s">
        <v>85</v>
      </c>
      <c r="AO40" s="2" t="s">
        <v>313</v>
      </c>
      <c r="AP40" s="2" t="s">
        <v>87</v>
      </c>
      <c r="AQ40" s="1" t="s">
        <v>152</v>
      </c>
      <c r="AR40" s="2" t="s">
        <v>89</v>
      </c>
      <c r="AS40" s="1" t="s">
        <v>180</v>
      </c>
      <c r="AT40" s="2" t="s">
        <v>93</v>
      </c>
      <c r="AU40" s="14" t="s">
        <v>500</v>
      </c>
      <c r="AV40" s="14">
        <v>1</v>
      </c>
      <c r="AW40" s="3" t="s">
        <v>6</v>
      </c>
      <c r="AX40" s="3">
        <v>19</v>
      </c>
      <c r="AY40" s="2">
        <v>16</v>
      </c>
      <c r="AZ40" s="2">
        <v>14</v>
      </c>
      <c r="BA40" s="2" t="s">
        <v>1666</v>
      </c>
      <c r="BB40" s="2">
        <v>14</v>
      </c>
      <c r="BC40" s="2">
        <v>2</v>
      </c>
      <c r="BD40" s="104">
        <v>2.34</v>
      </c>
      <c r="BE40" s="114">
        <v>2.2000000000000002</v>
      </c>
      <c r="BF40" s="115">
        <v>1.81</v>
      </c>
      <c r="BG40" s="107">
        <v>1.54</v>
      </c>
      <c r="BH40" s="106">
        <v>2</v>
      </c>
      <c r="BI40" s="108">
        <v>1.54</v>
      </c>
      <c r="BJ40" s="106">
        <v>1.67</v>
      </c>
      <c r="BK40" s="108">
        <v>2.56</v>
      </c>
      <c r="BL40" s="107">
        <v>2</v>
      </c>
      <c r="BM40" s="106">
        <v>3.17</v>
      </c>
      <c r="BN40" s="106">
        <v>5.48</v>
      </c>
      <c r="BO40" s="106">
        <v>3.06</v>
      </c>
      <c r="BP40" s="106">
        <v>2.61</v>
      </c>
      <c r="BQ40" s="8">
        <v>3</v>
      </c>
      <c r="BR40" s="5">
        <v>4.38</v>
      </c>
      <c r="BS40" s="9">
        <v>5.72</v>
      </c>
      <c r="BT40" s="4">
        <v>10.86</v>
      </c>
      <c r="BU40" s="4">
        <v>17.77</v>
      </c>
      <c r="BV40" s="4">
        <v>3.11</v>
      </c>
      <c r="BW40" s="39">
        <v>2.17</v>
      </c>
      <c r="BX40" s="5">
        <v>2.2799999999999998</v>
      </c>
      <c r="BY40" s="7">
        <v>1.85</v>
      </c>
      <c r="BZ40" s="7">
        <v>0</v>
      </c>
      <c r="CA40" s="8">
        <v>1.74</v>
      </c>
      <c r="CB40" s="7">
        <v>1.47</v>
      </c>
      <c r="CC40" s="8">
        <v>1.5</v>
      </c>
      <c r="CD40" s="6">
        <v>2.8</v>
      </c>
      <c r="CE40" s="7">
        <v>5.5</v>
      </c>
      <c r="CF40" s="7">
        <v>4.18</v>
      </c>
      <c r="CG40" s="7">
        <v>2.98</v>
      </c>
      <c r="CH40" s="7">
        <v>3.53</v>
      </c>
      <c r="CI40" s="8">
        <v>4.37</v>
      </c>
      <c r="CJ40" s="5">
        <v>6.46</v>
      </c>
      <c r="CK40" s="9">
        <v>6.41</v>
      </c>
      <c r="CL40" s="4">
        <v>10.53</v>
      </c>
      <c r="CM40" s="4">
        <v>15.36</v>
      </c>
      <c r="CN40" s="16">
        <v>25.73</v>
      </c>
      <c r="CO40" s="40">
        <v>28.31</v>
      </c>
      <c r="CP40" s="23">
        <v>28.85</v>
      </c>
      <c r="CQ40" s="18">
        <v>31.22</v>
      </c>
      <c r="CR40" s="17">
        <v>32.520000000000003</v>
      </c>
      <c r="CS40" s="19">
        <v>33.25</v>
      </c>
      <c r="CT40" s="17">
        <v>34.03</v>
      </c>
      <c r="CU40" s="19">
        <v>35.83</v>
      </c>
      <c r="CV40" s="18">
        <v>34.130000000000003</v>
      </c>
      <c r="CW40" s="17">
        <v>34.11</v>
      </c>
      <c r="CX40" s="17">
        <v>32.31</v>
      </c>
      <c r="CY40" s="17">
        <v>36.409999999999997</v>
      </c>
      <c r="CZ40" s="17">
        <v>39.92</v>
      </c>
      <c r="DA40" s="19">
        <v>40.43</v>
      </c>
      <c r="DB40" s="23">
        <v>41.78</v>
      </c>
      <c r="DC40" s="20">
        <v>40.74</v>
      </c>
      <c r="DD40" s="16">
        <v>38.5</v>
      </c>
      <c r="DE40" s="16">
        <v>38.83</v>
      </c>
      <c r="DF40" s="16">
        <v>26.76</v>
      </c>
      <c r="DG40" s="40">
        <v>28.56</v>
      </c>
      <c r="DH40" s="23">
        <v>29.23</v>
      </c>
      <c r="DI40" s="17">
        <v>31.84</v>
      </c>
      <c r="DJ40" s="17">
        <v>31.91</v>
      </c>
      <c r="DK40" s="19">
        <v>33.729999999999997</v>
      </c>
      <c r="DL40" s="17">
        <v>34.54</v>
      </c>
      <c r="DM40" s="19">
        <v>35.270000000000003</v>
      </c>
      <c r="DN40" s="18">
        <v>35.07</v>
      </c>
      <c r="DO40" s="17">
        <v>34.159999999999997</v>
      </c>
      <c r="DP40" s="17">
        <v>32.19</v>
      </c>
      <c r="DQ40" s="17">
        <v>36.36</v>
      </c>
      <c r="DR40" s="17">
        <v>38.56</v>
      </c>
      <c r="DS40" s="19">
        <v>40.01</v>
      </c>
      <c r="DT40" s="23">
        <v>40.770000000000003</v>
      </c>
      <c r="DU40" s="20">
        <v>40.15</v>
      </c>
      <c r="DV40" s="16">
        <v>36.869999999999997</v>
      </c>
      <c r="DW40" s="16">
        <v>36.729999999999997</v>
      </c>
      <c r="DX40" s="16">
        <v>5</v>
      </c>
      <c r="DY40" s="23">
        <v>5</v>
      </c>
      <c r="DZ40" s="23">
        <v>5</v>
      </c>
      <c r="EA40" s="17">
        <v>3</v>
      </c>
      <c r="EB40" s="17">
        <v>1</v>
      </c>
      <c r="EC40" s="17">
        <v>-4</v>
      </c>
      <c r="ED40" s="17">
        <v>-9</v>
      </c>
      <c r="EE40" s="17">
        <v>-15</v>
      </c>
      <c r="EF40" s="17">
        <v>-14</v>
      </c>
      <c r="EG40" s="17">
        <v>-12</v>
      </c>
      <c r="EH40" s="17">
        <v>-12</v>
      </c>
      <c r="EI40" s="17">
        <v>-5</v>
      </c>
      <c r="EJ40" s="17">
        <v>0</v>
      </c>
      <c r="EK40" s="17">
        <v>3</v>
      </c>
      <c r="EL40" s="23">
        <v>7</v>
      </c>
      <c r="EM40" s="20">
        <v>8</v>
      </c>
      <c r="EN40" s="20">
        <v>9</v>
      </c>
      <c r="EO40" s="20">
        <v>8</v>
      </c>
    </row>
    <row r="41" spans="1:145" ht="14">
      <c r="A41" s="2" t="s">
        <v>1061</v>
      </c>
      <c r="B41" s="2" t="s">
        <v>1666</v>
      </c>
      <c r="C41" s="2">
        <v>12</v>
      </c>
      <c r="D41" s="2">
        <v>10</v>
      </c>
      <c r="E41" s="2">
        <v>36085707</v>
      </c>
      <c r="F41" s="2" t="s">
        <v>91</v>
      </c>
      <c r="G41" s="1" t="s">
        <v>878</v>
      </c>
      <c r="H41" s="14"/>
      <c r="I41" s="1"/>
      <c r="J41" s="2">
        <v>151.9</v>
      </c>
      <c r="K41" s="2">
        <v>44</v>
      </c>
      <c r="L41" s="2" t="s">
        <v>167</v>
      </c>
      <c r="M41" s="2"/>
      <c r="N41" s="2" t="s">
        <v>99</v>
      </c>
      <c r="O41" s="2" t="s">
        <v>335</v>
      </c>
      <c r="P41" s="30"/>
      <c r="Q41" s="30"/>
      <c r="R41" s="30"/>
      <c r="S41" s="30"/>
      <c r="T41" s="3" t="s">
        <v>6</v>
      </c>
      <c r="U41" s="3">
        <v>29</v>
      </c>
      <c r="V41" s="2">
        <v>20</v>
      </c>
      <c r="W41" s="2">
        <v>14</v>
      </c>
      <c r="X41" s="2" t="s">
        <v>280</v>
      </c>
      <c r="Y41" s="33"/>
      <c r="Z41" s="3" t="s">
        <v>232</v>
      </c>
      <c r="AA41" s="3">
        <v>51</v>
      </c>
      <c r="AB41" s="2">
        <v>32</v>
      </c>
      <c r="AC41" s="2">
        <v>20</v>
      </c>
      <c r="AD41" s="2"/>
      <c r="AE41" s="33" t="s">
        <v>242</v>
      </c>
      <c r="AF41" s="12" t="s">
        <v>217</v>
      </c>
      <c r="AG41" s="12">
        <v>39</v>
      </c>
      <c r="AH41" s="13">
        <v>31</v>
      </c>
      <c r="AI41" s="13">
        <v>18</v>
      </c>
      <c r="AJ41" s="13"/>
      <c r="AK41" s="34" t="s">
        <v>197</v>
      </c>
      <c r="AL41" s="2" t="s">
        <v>311</v>
      </c>
      <c r="AM41" s="2" t="s">
        <v>1063</v>
      </c>
      <c r="AN41" s="2" t="s">
        <v>507</v>
      </c>
      <c r="AO41" s="2" t="s">
        <v>1017</v>
      </c>
      <c r="AP41" s="2" t="s">
        <v>87</v>
      </c>
      <c r="AQ41" s="1"/>
      <c r="AR41" s="2" t="s">
        <v>89</v>
      </c>
      <c r="AS41" s="1"/>
      <c r="AT41" s="2" t="s">
        <v>93</v>
      </c>
      <c r="AU41" s="14" t="s">
        <v>1064</v>
      </c>
      <c r="AV41" s="14">
        <v>1</v>
      </c>
      <c r="AW41" s="3" t="s">
        <v>6</v>
      </c>
      <c r="AX41" s="3">
        <v>29</v>
      </c>
      <c r="AY41" s="2">
        <v>20</v>
      </c>
      <c r="AZ41" s="2">
        <v>14</v>
      </c>
      <c r="BA41" s="2" t="s">
        <v>1666</v>
      </c>
      <c r="BB41" s="2">
        <v>12</v>
      </c>
      <c r="BC41" s="2">
        <v>10</v>
      </c>
      <c r="BD41" s="104">
        <v>4.6100000000000003</v>
      </c>
      <c r="BE41" s="105">
        <v>3.31</v>
      </c>
      <c r="BF41" s="109">
        <v>2.48</v>
      </c>
      <c r="BG41" s="107">
        <v>2.76</v>
      </c>
      <c r="BH41" s="106">
        <v>2.98</v>
      </c>
      <c r="BI41" s="108">
        <v>2.99</v>
      </c>
      <c r="BJ41" s="106">
        <v>3.05</v>
      </c>
      <c r="BK41" s="108">
        <v>2.78</v>
      </c>
      <c r="BL41" s="107">
        <v>3.13</v>
      </c>
      <c r="BM41" s="106">
        <v>2.11</v>
      </c>
      <c r="BN41" s="106">
        <v>5.4</v>
      </c>
      <c r="BO41" s="106">
        <v>5.94</v>
      </c>
      <c r="BP41" s="106">
        <v>4.01</v>
      </c>
      <c r="BQ41" s="4">
        <v>5.09</v>
      </c>
      <c r="BR41" s="9">
        <v>6.09</v>
      </c>
      <c r="BS41" s="9">
        <v>9.1999999999999993</v>
      </c>
      <c r="BT41" s="4">
        <v>11.81</v>
      </c>
      <c r="BU41" s="4">
        <v>17.66</v>
      </c>
      <c r="BV41" s="4">
        <v>4.6500000000000004</v>
      </c>
      <c r="BW41" s="26">
        <v>3.38</v>
      </c>
      <c r="BX41" s="25">
        <v>1.06</v>
      </c>
      <c r="BY41" s="53">
        <v>0.63</v>
      </c>
      <c r="BZ41" s="53">
        <v>2.13</v>
      </c>
      <c r="CA41" s="54">
        <v>2.87</v>
      </c>
      <c r="CB41" s="53">
        <v>2.98</v>
      </c>
      <c r="CC41" s="54">
        <v>3.37</v>
      </c>
      <c r="CD41" s="55">
        <v>3.9</v>
      </c>
      <c r="CE41" s="53">
        <v>4.16</v>
      </c>
      <c r="CF41" s="53">
        <v>5.41</v>
      </c>
      <c r="CG41" s="53">
        <v>5.22</v>
      </c>
      <c r="CH41" s="7">
        <v>5.22</v>
      </c>
      <c r="CI41" s="4">
        <v>6.61</v>
      </c>
      <c r="CJ41" s="9">
        <v>8.2899999999999991</v>
      </c>
      <c r="CK41" s="9">
        <v>8.84</v>
      </c>
      <c r="CL41" s="4">
        <v>10.9</v>
      </c>
      <c r="CM41" s="4">
        <v>16.739999999999998</v>
      </c>
      <c r="CN41" s="16">
        <v>27.91</v>
      </c>
      <c r="CO41" s="38">
        <v>32.03</v>
      </c>
      <c r="CP41" s="20">
        <v>34.21</v>
      </c>
      <c r="CQ41" s="18">
        <v>36.25</v>
      </c>
      <c r="CR41" s="17">
        <v>36.65</v>
      </c>
      <c r="CS41" s="19">
        <v>36.75</v>
      </c>
      <c r="CT41" s="17">
        <v>37.83</v>
      </c>
      <c r="CU41" s="19">
        <v>38.78</v>
      </c>
      <c r="CV41" s="18">
        <v>38.200000000000003</v>
      </c>
      <c r="CW41" s="17">
        <v>39.14</v>
      </c>
      <c r="CX41" s="17">
        <v>40.369999999999997</v>
      </c>
      <c r="CY41" s="17">
        <v>45.09</v>
      </c>
      <c r="CZ41" s="17">
        <v>44.99</v>
      </c>
      <c r="DA41" s="16">
        <v>46.58</v>
      </c>
      <c r="DB41" s="20">
        <v>46.49</v>
      </c>
      <c r="DC41" s="20">
        <v>43.23</v>
      </c>
      <c r="DD41" s="16">
        <v>43.32</v>
      </c>
      <c r="DE41" s="16">
        <v>42.93</v>
      </c>
      <c r="DF41" s="16">
        <v>27.34</v>
      </c>
      <c r="DG41" s="38">
        <v>32.33</v>
      </c>
      <c r="DH41" s="20">
        <v>34.299999999999997</v>
      </c>
      <c r="DI41" s="17">
        <v>36.39</v>
      </c>
      <c r="DJ41" s="17">
        <v>36.15</v>
      </c>
      <c r="DK41" s="19">
        <v>36.799999999999997</v>
      </c>
      <c r="DL41" s="17">
        <v>37.14</v>
      </c>
      <c r="DM41" s="19">
        <v>38.69</v>
      </c>
      <c r="DN41" s="18">
        <v>38.42</v>
      </c>
      <c r="DO41" s="17">
        <v>39.880000000000003</v>
      </c>
      <c r="DP41" s="17">
        <v>40.729999999999997</v>
      </c>
      <c r="DQ41" s="17">
        <v>44.43</v>
      </c>
      <c r="DR41" s="17">
        <v>45.53</v>
      </c>
      <c r="DS41" s="16">
        <v>46.67</v>
      </c>
      <c r="DT41" s="20">
        <v>46.4</v>
      </c>
      <c r="DU41" s="20">
        <v>43.45</v>
      </c>
      <c r="DV41" s="16">
        <v>43.17</v>
      </c>
      <c r="DW41" s="16">
        <v>42.44</v>
      </c>
      <c r="DX41" s="16">
        <v>0</v>
      </c>
      <c r="DY41" s="20">
        <v>1</v>
      </c>
      <c r="DZ41" s="20">
        <v>2</v>
      </c>
      <c r="EA41" s="17">
        <v>0</v>
      </c>
      <c r="EB41" s="17">
        <v>0</v>
      </c>
      <c r="EC41" s="17">
        <v>-3</v>
      </c>
      <c r="ED41" s="17">
        <v>-9</v>
      </c>
      <c r="EE41" s="17">
        <v>-14</v>
      </c>
      <c r="EF41" s="17">
        <v>-16</v>
      </c>
      <c r="EG41" s="17">
        <v>-12</v>
      </c>
      <c r="EH41" s="17">
        <v>-8</v>
      </c>
      <c r="EI41" s="17">
        <v>-2</v>
      </c>
      <c r="EJ41" s="17">
        <v>6</v>
      </c>
      <c r="EK41" s="20">
        <v>11</v>
      </c>
      <c r="EL41" s="20">
        <v>12</v>
      </c>
      <c r="EM41" s="20">
        <v>9</v>
      </c>
      <c r="EN41" s="20">
        <v>8</v>
      </c>
      <c r="EO41" s="20">
        <v>8</v>
      </c>
    </row>
    <row r="42" spans="1:145" ht="14">
      <c r="A42" s="2" t="s">
        <v>1369</v>
      </c>
      <c r="B42" s="2" t="s">
        <v>1666</v>
      </c>
      <c r="C42" s="2">
        <v>13</v>
      </c>
      <c r="D42" s="2">
        <v>1</v>
      </c>
      <c r="E42" s="2">
        <v>46633615</v>
      </c>
      <c r="F42" s="2" t="s">
        <v>91</v>
      </c>
      <c r="G42" s="1" t="s">
        <v>508</v>
      </c>
      <c r="H42" s="15" t="s">
        <v>95</v>
      </c>
      <c r="I42" s="1">
        <v>1</v>
      </c>
      <c r="J42" s="2">
        <v>165.4</v>
      </c>
      <c r="K42" s="2">
        <v>49.9</v>
      </c>
      <c r="L42" s="2" t="s">
        <v>1370</v>
      </c>
      <c r="M42" s="2" t="s">
        <v>1250</v>
      </c>
      <c r="N42" s="2"/>
      <c r="O42" s="2" t="s">
        <v>505</v>
      </c>
      <c r="P42" s="30"/>
      <c r="Q42" s="30" t="s">
        <v>503</v>
      </c>
      <c r="R42" s="30" t="s">
        <v>504</v>
      </c>
      <c r="S42" s="30"/>
      <c r="T42" s="3" t="s">
        <v>17</v>
      </c>
      <c r="U42" s="3">
        <v>24</v>
      </c>
      <c r="V42" s="2">
        <v>23</v>
      </c>
      <c r="W42" s="2">
        <v>14</v>
      </c>
      <c r="X42" s="2" t="s">
        <v>506</v>
      </c>
      <c r="Y42" s="33"/>
      <c r="Z42" s="3" t="s">
        <v>101</v>
      </c>
      <c r="AA42" s="3">
        <v>50</v>
      </c>
      <c r="AB42" s="2">
        <v>41</v>
      </c>
      <c r="AC42" s="2">
        <v>41</v>
      </c>
      <c r="AD42" s="2"/>
      <c r="AE42" s="33" t="s">
        <v>242</v>
      </c>
      <c r="AF42" s="12" t="s">
        <v>138</v>
      </c>
      <c r="AG42" s="12">
        <v>35</v>
      </c>
      <c r="AH42" s="13">
        <v>31</v>
      </c>
      <c r="AI42" s="13">
        <v>33</v>
      </c>
      <c r="AJ42" s="13"/>
      <c r="AK42" s="34" t="s">
        <v>180</v>
      </c>
      <c r="AL42" s="2" t="s">
        <v>218</v>
      </c>
      <c r="AM42" s="2" t="s">
        <v>150</v>
      </c>
      <c r="AN42" s="2" t="s">
        <v>507</v>
      </c>
      <c r="AO42" s="2" t="s">
        <v>302</v>
      </c>
      <c r="AP42" s="2" t="s">
        <v>87</v>
      </c>
      <c r="AQ42" s="1" t="s">
        <v>176</v>
      </c>
      <c r="AR42" s="2" t="s">
        <v>89</v>
      </c>
      <c r="AS42" s="1" t="s">
        <v>152</v>
      </c>
      <c r="AT42" s="2" t="s">
        <v>93</v>
      </c>
      <c r="AU42" s="14" t="s">
        <v>509</v>
      </c>
      <c r="AV42" s="14">
        <v>1</v>
      </c>
      <c r="AW42" s="3" t="s">
        <v>17</v>
      </c>
      <c r="AX42" s="3">
        <v>24</v>
      </c>
      <c r="AY42" s="2">
        <v>23</v>
      </c>
      <c r="AZ42" s="2">
        <v>14</v>
      </c>
      <c r="BA42" s="2" t="s">
        <v>1666</v>
      </c>
      <c r="BB42" s="2">
        <v>13</v>
      </c>
      <c r="BC42" s="2">
        <v>1</v>
      </c>
      <c r="BD42" s="104">
        <v>3.78</v>
      </c>
      <c r="BE42" s="114">
        <v>2.99</v>
      </c>
      <c r="BF42" s="115">
        <v>2.13</v>
      </c>
      <c r="BG42" s="114">
        <v>2.61</v>
      </c>
      <c r="BH42" s="106">
        <v>3.14</v>
      </c>
      <c r="BI42" s="108">
        <v>3.13</v>
      </c>
      <c r="BJ42" s="106">
        <v>3.12</v>
      </c>
      <c r="BK42" s="108">
        <v>2.34</v>
      </c>
      <c r="BL42" s="107">
        <v>2.11</v>
      </c>
      <c r="BM42" s="106">
        <v>2.73</v>
      </c>
      <c r="BN42" s="106">
        <v>4.47</v>
      </c>
      <c r="BO42" s="106">
        <v>2.12</v>
      </c>
      <c r="BP42" s="106">
        <v>2.74</v>
      </c>
      <c r="BQ42" s="8">
        <v>3.73</v>
      </c>
      <c r="BR42" s="5">
        <v>4.97</v>
      </c>
      <c r="BS42" s="9">
        <v>9.11</v>
      </c>
      <c r="BT42" s="4">
        <v>12.11</v>
      </c>
      <c r="BU42" s="98"/>
      <c r="BV42" s="4">
        <v>4.6900000000000004</v>
      </c>
      <c r="BW42" s="39">
        <v>3.28</v>
      </c>
      <c r="BX42" s="5">
        <v>2.4700000000000002</v>
      </c>
      <c r="BY42" s="5">
        <v>2.2400000000000002</v>
      </c>
      <c r="BZ42" s="7">
        <v>2.66</v>
      </c>
      <c r="CA42" s="8">
        <v>2.13</v>
      </c>
      <c r="CB42" s="7">
        <v>2.87</v>
      </c>
      <c r="CC42" s="8">
        <v>3.23</v>
      </c>
      <c r="CD42" s="6">
        <v>3.07</v>
      </c>
      <c r="CE42" s="7">
        <v>3.18</v>
      </c>
      <c r="CF42" s="7">
        <v>4.83</v>
      </c>
      <c r="CG42" s="7">
        <v>3.07</v>
      </c>
      <c r="CH42" s="7">
        <v>3.5</v>
      </c>
      <c r="CI42" s="8">
        <v>5.41</v>
      </c>
      <c r="CJ42" s="5">
        <v>5.13</v>
      </c>
      <c r="CK42" s="9">
        <v>7.97</v>
      </c>
      <c r="CL42" s="4">
        <v>12.31</v>
      </c>
      <c r="CM42" s="98"/>
      <c r="CN42" s="16">
        <v>27.86</v>
      </c>
      <c r="CO42" s="40">
        <v>30.97</v>
      </c>
      <c r="CP42" s="23">
        <v>31.74</v>
      </c>
      <c r="CQ42" s="40">
        <v>32.85</v>
      </c>
      <c r="CR42" s="17">
        <v>34.409999999999997</v>
      </c>
      <c r="CS42" s="19">
        <v>35.53</v>
      </c>
      <c r="CT42" s="17">
        <v>39.08</v>
      </c>
      <c r="CU42" s="19">
        <v>40.75</v>
      </c>
      <c r="CV42" s="18">
        <v>38.96</v>
      </c>
      <c r="CW42" s="17">
        <v>38.799999999999997</v>
      </c>
      <c r="CX42" s="17">
        <v>40.380000000000003</v>
      </c>
      <c r="CY42" s="17">
        <v>42.19</v>
      </c>
      <c r="CZ42" s="17">
        <v>46.16</v>
      </c>
      <c r="DA42" s="19">
        <v>49.09</v>
      </c>
      <c r="DB42" s="23">
        <v>48.37</v>
      </c>
      <c r="DC42" s="20">
        <v>45.83</v>
      </c>
      <c r="DD42" s="16">
        <v>40.700000000000003</v>
      </c>
      <c r="DE42" s="100"/>
      <c r="DF42" s="16">
        <v>26.01</v>
      </c>
      <c r="DG42" s="40">
        <v>30.64</v>
      </c>
      <c r="DH42" s="23">
        <v>32.590000000000003</v>
      </c>
      <c r="DI42" s="23">
        <v>32.909999999999997</v>
      </c>
      <c r="DJ42" s="17">
        <v>35.29</v>
      </c>
      <c r="DK42" s="19">
        <v>35.36</v>
      </c>
      <c r="DL42" s="17">
        <v>38.9</v>
      </c>
      <c r="DM42" s="19">
        <v>40.89</v>
      </c>
      <c r="DN42" s="18">
        <v>38.46</v>
      </c>
      <c r="DO42" s="17">
        <v>38.4</v>
      </c>
      <c r="DP42" s="17">
        <v>40.18</v>
      </c>
      <c r="DQ42" s="17">
        <v>42.19</v>
      </c>
      <c r="DR42" s="17">
        <v>47.23</v>
      </c>
      <c r="DS42" s="19">
        <v>49.46</v>
      </c>
      <c r="DT42" s="23">
        <v>47.89</v>
      </c>
      <c r="DU42" s="20">
        <v>45.81</v>
      </c>
      <c r="DV42" s="16">
        <v>40.43</v>
      </c>
      <c r="DW42" s="100"/>
      <c r="DX42" s="16">
        <v>4</v>
      </c>
      <c r="DY42" s="23">
        <v>4</v>
      </c>
      <c r="DZ42" s="23">
        <v>5</v>
      </c>
      <c r="EA42" s="23">
        <v>4</v>
      </c>
      <c r="EB42" s="17">
        <v>0</v>
      </c>
      <c r="EC42" s="17">
        <v>-3</v>
      </c>
      <c r="ED42" s="17">
        <v>-8</v>
      </c>
      <c r="EE42" s="17">
        <v>-14</v>
      </c>
      <c r="EF42" s="17">
        <v>-13</v>
      </c>
      <c r="EG42" s="17">
        <v>-9</v>
      </c>
      <c r="EH42" s="17">
        <v>0</v>
      </c>
      <c r="EI42" s="17">
        <v>8</v>
      </c>
      <c r="EJ42" s="17">
        <v>13</v>
      </c>
      <c r="EK42" s="17">
        <v>15</v>
      </c>
      <c r="EL42" s="23">
        <v>14</v>
      </c>
      <c r="EM42" s="20">
        <v>10</v>
      </c>
      <c r="EN42" s="20">
        <v>6</v>
      </c>
      <c r="EO42" s="101"/>
    </row>
    <row r="43" spans="1:145" ht="14">
      <c r="A43" s="2" t="s">
        <v>1168</v>
      </c>
      <c r="B43" s="2" t="s">
        <v>1666</v>
      </c>
      <c r="C43" s="2">
        <v>17</v>
      </c>
      <c r="D43" s="2">
        <v>8</v>
      </c>
      <c r="E43" s="2">
        <v>53346041</v>
      </c>
      <c r="F43" s="2" t="s">
        <v>91</v>
      </c>
      <c r="G43" s="1" t="s">
        <v>1132</v>
      </c>
      <c r="H43" s="15" t="s">
        <v>95</v>
      </c>
      <c r="I43" s="1">
        <v>2</v>
      </c>
      <c r="J43" s="2">
        <v>161.80000000000001</v>
      </c>
      <c r="K43" s="2">
        <v>53.2</v>
      </c>
      <c r="L43" s="2" t="s">
        <v>167</v>
      </c>
      <c r="M43" s="2"/>
      <c r="N43" s="2" t="s">
        <v>99</v>
      </c>
      <c r="O43" s="2" t="s">
        <v>201</v>
      </c>
      <c r="P43" s="30"/>
      <c r="Q43" s="30"/>
      <c r="R43" s="30"/>
      <c r="S43" s="30"/>
      <c r="T43" s="3" t="s">
        <v>6</v>
      </c>
      <c r="U43" s="3">
        <v>20</v>
      </c>
      <c r="V43" s="2">
        <v>13</v>
      </c>
      <c r="W43" s="2">
        <v>14</v>
      </c>
      <c r="X43" s="2" t="s">
        <v>1155</v>
      </c>
      <c r="Y43" s="33"/>
      <c r="Z43" s="3" t="s">
        <v>137</v>
      </c>
      <c r="AA43" s="3">
        <v>57</v>
      </c>
      <c r="AB43" s="2">
        <v>42</v>
      </c>
      <c r="AC43" s="2">
        <v>30</v>
      </c>
      <c r="AD43" s="2"/>
      <c r="AE43" s="33" t="s">
        <v>443</v>
      </c>
      <c r="AF43" s="12" t="s">
        <v>116</v>
      </c>
      <c r="AG43" s="12">
        <v>48</v>
      </c>
      <c r="AH43" s="13">
        <v>36</v>
      </c>
      <c r="AI43" s="13">
        <v>31</v>
      </c>
      <c r="AJ43" s="13"/>
      <c r="AK43" s="34" t="s">
        <v>180</v>
      </c>
      <c r="AL43" s="2" t="s">
        <v>341</v>
      </c>
      <c r="AM43" s="2" t="s">
        <v>118</v>
      </c>
      <c r="AN43" s="2" t="s">
        <v>105</v>
      </c>
      <c r="AO43" s="2" t="s">
        <v>444</v>
      </c>
      <c r="AP43" s="2" t="s">
        <v>87</v>
      </c>
      <c r="AQ43" s="1" t="s">
        <v>176</v>
      </c>
      <c r="AR43" s="2" t="s">
        <v>89</v>
      </c>
      <c r="AS43" s="1" t="s">
        <v>108</v>
      </c>
      <c r="AT43" s="2" t="s">
        <v>93</v>
      </c>
      <c r="AU43" s="14" t="s">
        <v>1170</v>
      </c>
      <c r="AV43" s="14">
        <v>1</v>
      </c>
      <c r="AW43" s="3" t="s">
        <v>6</v>
      </c>
      <c r="AX43" s="3">
        <v>20</v>
      </c>
      <c r="AY43" s="2">
        <v>13</v>
      </c>
      <c r="AZ43" s="2">
        <v>14</v>
      </c>
      <c r="BA43" s="2" t="s">
        <v>1666</v>
      </c>
      <c r="BB43" s="2">
        <v>17</v>
      </c>
      <c r="BC43" s="2">
        <v>8</v>
      </c>
      <c r="BD43" s="104">
        <v>5.1100000000000003</v>
      </c>
      <c r="BE43" s="114">
        <v>2.87</v>
      </c>
      <c r="BF43" s="115">
        <v>1.9</v>
      </c>
      <c r="BG43" s="107">
        <v>1.76</v>
      </c>
      <c r="BH43" s="106">
        <v>1.78</v>
      </c>
      <c r="BI43" s="108">
        <v>0.95</v>
      </c>
      <c r="BJ43" s="106">
        <v>0</v>
      </c>
      <c r="BK43" s="108">
        <v>0.95</v>
      </c>
      <c r="BL43" s="107">
        <v>2.17</v>
      </c>
      <c r="BM43" s="106">
        <v>2.75</v>
      </c>
      <c r="BN43" s="106">
        <v>5.55</v>
      </c>
      <c r="BO43" s="106">
        <v>6.23</v>
      </c>
      <c r="BP43" s="106">
        <v>4.22</v>
      </c>
      <c r="BQ43" s="7">
        <v>3.98</v>
      </c>
      <c r="BR43" s="7">
        <v>5.0199999999999996</v>
      </c>
      <c r="BS43" s="9">
        <v>7.73</v>
      </c>
      <c r="BT43" s="4">
        <v>11.34</v>
      </c>
      <c r="BU43" s="4">
        <v>19.579999999999998</v>
      </c>
      <c r="BV43" s="4">
        <v>5.24</v>
      </c>
      <c r="BW43" s="39">
        <v>2.94</v>
      </c>
      <c r="BX43" s="5">
        <v>0.95</v>
      </c>
      <c r="BY43" s="7">
        <v>0.45</v>
      </c>
      <c r="BZ43" s="7">
        <v>0.99</v>
      </c>
      <c r="CA43" s="8">
        <v>2.25</v>
      </c>
      <c r="CB43" s="7">
        <v>2.66</v>
      </c>
      <c r="CC43" s="8">
        <v>3.76</v>
      </c>
      <c r="CD43" s="6">
        <v>4.0199999999999996</v>
      </c>
      <c r="CE43" s="7">
        <v>3.51</v>
      </c>
      <c r="CF43" s="7">
        <v>5.29</v>
      </c>
      <c r="CG43" s="7">
        <v>7.84</v>
      </c>
      <c r="CH43" s="7">
        <v>5.07</v>
      </c>
      <c r="CI43" s="7">
        <v>4.5599999999999996</v>
      </c>
      <c r="CJ43" s="7">
        <v>5.07</v>
      </c>
      <c r="CK43" s="9">
        <v>6.99</v>
      </c>
      <c r="CL43" s="4">
        <v>12.17</v>
      </c>
      <c r="CM43" s="4">
        <v>19.46</v>
      </c>
      <c r="CN43" s="16">
        <v>26.81</v>
      </c>
      <c r="CO43" s="40">
        <v>30.25</v>
      </c>
      <c r="CP43" s="5">
        <v>32.29</v>
      </c>
      <c r="CQ43" s="7">
        <v>31.83</v>
      </c>
      <c r="CR43" s="17">
        <v>35.549999999999997</v>
      </c>
      <c r="CS43" s="19">
        <v>36.159999999999997</v>
      </c>
      <c r="CT43" s="17">
        <v>36.17</v>
      </c>
      <c r="CU43" s="19">
        <v>37.18</v>
      </c>
      <c r="CV43" s="18">
        <v>36.71</v>
      </c>
      <c r="CW43" s="17">
        <v>37.270000000000003</v>
      </c>
      <c r="CX43" s="17">
        <v>37.06</v>
      </c>
      <c r="CY43" s="17">
        <v>39.64</v>
      </c>
      <c r="CZ43" s="7">
        <v>43.27</v>
      </c>
      <c r="DA43" s="7">
        <v>45.94</v>
      </c>
      <c r="DB43" s="17">
        <v>46.01</v>
      </c>
      <c r="DC43" s="20">
        <v>43.23</v>
      </c>
      <c r="DD43" s="16">
        <v>40.43</v>
      </c>
      <c r="DE43" s="16">
        <v>40.32</v>
      </c>
      <c r="DF43" s="16">
        <v>27.01</v>
      </c>
      <c r="DG43" s="40">
        <v>30.02</v>
      </c>
      <c r="DH43" s="5">
        <v>31.63</v>
      </c>
      <c r="DI43" s="7">
        <v>35.25</v>
      </c>
      <c r="DJ43" s="17">
        <v>36.83</v>
      </c>
      <c r="DK43" s="19">
        <v>36.19</v>
      </c>
      <c r="DL43" s="17">
        <v>36.67</v>
      </c>
      <c r="DM43" s="19">
        <v>36.97</v>
      </c>
      <c r="DN43" s="18">
        <v>36.049999999999997</v>
      </c>
      <c r="DO43" s="17">
        <v>37.450000000000003</v>
      </c>
      <c r="DP43" s="17">
        <v>37.75</v>
      </c>
      <c r="DQ43" s="17">
        <v>39.81</v>
      </c>
      <c r="DR43" s="7">
        <v>43.39</v>
      </c>
      <c r="DS43" s="7">
        <v>45.65</v>
      </c>
      <c r="DT43" s="17">
        <v>46.51</v>
      </c>
      <c r="DU43" s="20">
        <v>42.87</v>
      </c>
      <c r="DV43" s="16">
        <v>39.840000000000003</v>
      </c>
      <c r="DW43" s="16">
        <v>39.630000000000003</v>
      </c>
      <c r="DX43" s="16">
        <v>0</v>
      </c>
      <c r="DY43" s="40">
        <v>2</v>
      </c>
      <c r="DZ43" s="23">
        <v>3</v>
      </c>
      <c r="EA43" s="17">
        <v>1</v>
      </c>
      <c r="EB43" s="17">
        <v>0</v>
      </c>
      <c r="EC43" s="19">
        <v>-5</v>
      </c>
      <c r="ED43" s="17">
        <v>-10</v>
      </c>
      <c r="EE43" s="19">
        <v>-12</v>
      </c>
      <c r="EF43" s="18">
        <v>-10</v>
      </c>
      <c r="EG43" s="17">
        <v>-6</v>
      </c>
      <c r="EH43" s="17">
        <v>11</v>
      </c>
      <c r="EI43" s="17">
        <v>15</v>
      </c>
      <c r="EJ43" s="17">
        <v>18</v>
      </c>
      <c r="EK43" s="19">
        <v>18</v>
      </c>
      <c r="EL43" s="17">
        <v>18</v>
      </c>
      <c r="EM43" s="20">
        <v>9</v>
      </c>
      <c r="EN43" s="16">
        <v>6</v>
      </c>
      <c r="EO43" s="16">
        <v>6</v>
      </c>
    </row>
    <row r="44" spans="1:145" ht="14">
      <c r="A44" s="2" t="s">
        <v>949</v>
      </c>
      <c r="B44" s="2" t="s">
        <v>1666</v>
      </c>
      <c r="C44" s="2">
        <v>15</v>
      </c>
      <c r="D44" s="2">
        <v>8</v>
      </c>
      <c r="E44" s="2">
        <v>49647118</v>
      </c>
      <c r="F44" s="2" t="s">
        <v>91</v>
      </c>
      <c r="G44" s="1" t="s">
        <v>320</v>
      </c>
      <c r="H44" s="14"/>
      <c r="I44" s="1"/>
      <c r="J44" s="2">
        <v>165.2</v>
      </c>
      <c r="K44" s="2">
        <v>51.4</v>
      </c>
      <c r="L44" s="2" t="s">
        <v>167</v>
      </c>
      <c r="M44" s="2"/>
      <c r="N44" s="2" t="s">
        <v>79</v>
      </c>
      <c r="O44" s="2" t="s">
        <v>329</v>
      </c>
      <c r="P44" s="30"/>
      <c r="Q44" s="30"/>
      <c r="R44" s="30"/>
      <c r="S44" s="30"/>
      <c r="T44" s="3" t="s">
        <v>17</v>
      </c>
      <c r="U44" s="3">
        <v>28</v>
      </c>
      <c r="V44" s="2">
        <v>19</v>
      </c>
      <c r="W44" s="2">
        <v>15</v>
      </c>
      <c r="X44" s="2" t="s">
        <v>280</v>
      </c>
      <c r="Y44" s="33"/>
      <c r="Z44" s="3" t="s">
        <v>318</v>
      </c>
      <c r="AA44" s="3">
        <v>45</v>
      </c>
      <c r="AB44" s="2">
        <v>32</v>
      </c>
      <c r="AC44" s="2">
        <v>23</v>
      </c>
      <c r="AD44" s="2"/>
      <c r="AE44" s="33" t="s">
        <v>88</v>
      </c>
      <c r="AF44" s="12" t="s">
        <v>261</v>
      </c>
      <c r="AG44" s="12">
        <v>29</v>
      </c>
      <c r="AH44" s="13">
        <v>21</v>
      </c>
      <c r="AI44" s="13">
        <v>7</v>
      </c>
      <c r="AJ44" s="13"/>
      <c r="AK44" s="34" t="s">
        <v>131</v>
      </c>
      <c r="AL44" s="2" t="s">
        <v>272</v>
      </c>
      <c r="AM44" s="2" t="s">
        <v>265</v>
      </c>
      <c r="AN44" s="2" t="s">
        <v>342</v>
      </c>
      <c r="AO44" s="2" t="s">
        <v>953</v>
      </c>
      <c r="AP44" s="2" t="s">
        <v>87</v>
      </c>
      <c r="AQ44" s="1"/>
      <c r="AR44" s="2" t="s">
        <v>89</v>
      </c>
      <c r="AS44" s="1"/>
      <c r="AT44" s="2" t="s">
        <v>93</v>
      </c>
      <c r="AU44" s="14" t="s">
        <v>283</v>
      </c>
      <c r="AV44" s="14">
        <v>1</v>
      </c>
      <c r="AW44" s="3" t="s">
        <v>17</v>
      </c>
      <c r="AX44" s="3">
        <v>28</v>
      </c>
      <c r="AY44" s="2">
        <v>19</v>
      </c>
      <c r="AZ44" s="2">
        <v>15</v>
      </c>
      <c r="BA44" s="2" t="s">
        <v>1666</v>
      </c>
      <c r="BB44" s="2">
        <v>15</v>
      </c>
      <c r="BC44" s="2">
        <v>8</v>
      </c>
      <c r="BD44" s="104">
        <v>4.13</v>
      </c>
      <c r="BE44" s="105">
        <v>2.75</v>
      </c>
      <c r="BF44" s="109">
        <v>1.99</v>
      </c>
      <c r="BG44" s="107">
        <v>1.39</v>
      </c>
      <c r="BH44" s="106">
        <v>2.2400000000000002</v>
      </c>
      <c r="BI44" s="108">
        <v>1.1200000000000001</v>
      </c>
      <c r="BJ44" s="106">
        <v>1.42</v>
      </c>
      <c r="BK44" s="108">
        <v>1.18</v>
      </c>
      <c r="BL44" s="107">
        <v>2.14</v>
      </c>
      <c r="BM44" s="106">
        <v>3.88</v>
      </c>
      <c r="BN44" s="106">
        <v>7.38</v>
      </c>
      <c r="BO44" s="106">
        <v>7.26</v>
      </c>
      <c r="BP44" s="106">
        <v>2.89</v>
      </c>
      <c r="BQ44" s="8">
        <v>4.41</v>
      </c>
      <c r="BR44" s="9">
        <v>5.78</v>
      </c>
      <c r="BS44" s="9">
        <v>6.97</v>
      </c>
      <c r="BT44" s="4">
        <v>10.78</v>
      </c>
      <c r="BU44" s="4">
        <v>18.82</v>
      </c>
      <c r="BV44" s="4">
        <v>3.78</v>
      </c>
      <c r="BW44" s="26">
        <v>2.2200000000000002</v>
      </c>
      <c r="BX44" s="25">
        <v>1.1100000000000001</v>
      </c>
      <c r="BY44" s="53">
        <v>0.62</v>
      </c>
      <c r="BZ44" s="53">
        <v>0.9</v>
      </c>
      <c r="CA44" s="54">
        <v>1.25</v>
      </c>
      <c r="CB44" s="53">
        <v>1.86</v>
      </c>
      <c r="CC44" s="54">
        <v>2.27</v>
      </c>
      <c r="CD44" s="55">
        <v>1.9</v>
      </c>
      <c r="CE44" s="53">
        <v>3.07</v>
      </c>
      <c r="CF44" s="53">
        <v>6.93</v>
      </c>
      <c r="CG44" s="53">
        <v>7.94</v>
      </c>
      <c r="CH44" s="7">
        <v>3.64</v>
      </c>
      <c r="CI44" s="8">
        <v>4.34</v>
      </c>
      <c r="CJ44" s="9">
        <v>5.66</v>
      </c>
      <c r="CK44" s="9">
        <v>7.78</v>
      </c>
      <c r="CL44" s="4">
        <v>11.63</v>
      </c>
      <c r="CM44" s="4">
        <v>17.190000000000001</v>
      </c>
      <c r="CN44" s="16">
        <v>26.32</v>
      </c>
      <c r="CO44" s="38">
        <v>33.08</v>
      </c>
      <c r="CP44" s="20">
        <v>34.770000000000003</v>
      </c>
      <c r="CQ44" s="18">
        <v>35.43</v>
      </c>
      <c r="CR44" s="17">
        <v>36.1</v>
      </c>
      <c r="CS44" s="19">
        <v>36.17</v>
      </c>
      <c r="CT44" s="17">
        <v>37.28</v>
      </c>
      <c r="CU44" s="19">
        <v>38.409999999999997</v>
      </c>
      <c r="CV44" s="18">
        <v>39.729999999999997</v>
      </c>
      <c r="CW44" s="17">
        <v>39.57</v>
      </c>
      <c r="CX44" s="17">
        <v>39.36</v>
      </c>
      <c r="CY44" s="17">
        <v>40.25</v>
      </c>
      <c r="CZ44" s="17">
        <v>41.99</v>
      </c>
      <c r="DA44" s="19">
        <v>43.4</v>
      </c>
      <c r="DB44" s="20">
        <v>45.58</v>
      </c>
      <c r="DC44" s="20">
        <v>43.39</v>
      </c>
      <c r="DD44" s="16">
        <v>43.07</v>
      </c>
      <c r="DE44" s="16">
        <v>41.67</v>
      </c>
      <c r="DF44" s="16">
        <v>26.78</v>
      </c>
      <c r="DG44" s="38">
        <v>33.54</v>
      </c>
      <c r="DH44" s="20">
        <v>34.75</v>
      </c>
      <c r="DI44" s="17">
        <v>35.36</v>
      </c>
      <c r="DJ44" s="17">
        <v>36.19</v>
      </c>
      <c r="DK44" s="19">
        <v>35.29</v>
      </c>
      <c r="DL44" s="17">
        <v>37.020000000000003</v>
      </c>
      <c r="DM44" s="19">
        <v>37.64</v>
      </c>
      <c r="DN44" s="18">
        <v>38.28</v>
      </c>
      <c r="DO44" s="17">
        <v>38.659999999999997</v>
      </c>
      <c r="DP44" s="17">
        <v>39.799999999999997</v>
      </c>
      <c r="DQ44" s="17">
        <v>40.869999999999997</v>
      </c>
      <c r="DR44" s="17">
        <v>41.92</v>
      </c>
      <c r="DS44" s="19">
        <v>44.29</v>
      </c>
      <c r="DT44" s="20">
        <v>45.9</v>
      </c>
      <c r="DU44" s="20">
        <v>43.25</v>
      </c>
      <c r="DV44" s="16">
        <v>42.57</v>
      </c>
      <c r="DW44" s="16">
        <v>40.89</v>
      </c>
      <c r="DX44" s="16">
        <v>0</v>
      </c>
      <c r="DY44" s="20">
        <v>1</v>
      </c>
      <c r="DZ44" s="20">
        <v>1</v>
      </c>
      <c r="EA44" s="17">
        <v>0</v>
      </c>
      <c r="EB44" s="17">
        <v>-2</v>
      </c>
      <c r="EC44" s="17">
        <v>-7</v>
      </c>
      <c r="ED44" s="17">
        <v>-10</v>
      </c>
      <c r="EE44" s="17">
        <v>-10</v>
      </c>
      <c r="EF44" s="17">
        <v>-12</v>
      </c>
      <c r="EG44" s="17">
        <v>-13</v>
      </c>
      <c r="EH44" s="17">
        <v>-13</v>
      </c>
      <c r="EI44" s="17">
        <v>-10</v>
      </c>
      <c r="EJ44" s="17">
        <v>-4</v>
      </c>
      <c r="EK44" s="17">
        <v>-2</v>
      </c>
      <c r="EL44" s="20">
        <v>2</v>
      </c>
      <c r="EM44" s="20">
        <v>1</v>
      </c>
      <c r="EN44" s="20">
        <v>0</v>
      </c>
      <c r="EO44" s="20">
        <v>0</v>
      </c>
    </row>
    <row r="45" spans="1:145" ht="14">
      <c r="A45" s="2" t="s">
        <v>1042</v>
      </c>
      <c r="B45" s="2" t="s">
        <v>1666</v>
      </c>
      <c r="C45" s="2">
        <v>15</v>
      </c>
      <c r="D45" s="2">
        <v>1</v>
      </c>
      <c r="E45" s="2">
        <v>51622237</v>
      </c>
      <c r="F45" s="2" t="s">
        <v>91</v>
      </c>
      <c r="G45" s="1" t="s">
        <v>1047</v>
      </c>
      <c r="H45" s="14"/>
      <c r="I45" s="1"/>
      <c r="J45" s="2">
        <v>159</v>
      </c>
      <c r="K45" s="2">
        <v>55.8</v>
      </c>
      <c r="L45" s="2" t="s">
        <v>167</v>
      </c>
      <c r="M45" s="2"/>
      <c r="N45" s="2" t="s">
        <v>79</v>
      </c>
      <c r="O45" s="2" t="s">
        <v>80</v>
      </c>
      <c r="P45" s="30"/>
      <c r="Q45" s="30"/>
      <c r="R45" s="30"/>
      <c r="S45" s="30"/>
      <c r="T45" s="2" t="s">
        <v>17</v>
      </c>
      <c r="U45" s="2">
        <v>23</v>
      </c>
      <c r="V45" s="2">
        <v>21</v>
      </c>
      <c r="W45" s="2">
        <v>15</v>
      </c>
      <c r="X45" s="2" t="s">
        <v>1045</v>
      </c>
      <c r="Y45" s="2"/>
      <c r="Z45" s="3" t="s">
        <v>318</v>
      </c>
      <c r="AA45" s="3">
        <v>49</v>
      </c>
      <c r="AB45" s="2">
        <v>31</v>
      </c>
      <c r="AC45" s="2">
        <v>17</v>
      </c>
      <c r="AD45" s="2"/>
      <c r="AE45" s="33" t="s">
        <v>443</v>
      </c>
      <c r="AF45" s="3" t="s">
        <v>473</v>
      </c>
      <c r="AG45" s="3">
        <v>29</v>
      </c>
      <c r="AH45" s="2">
        <v>22</v>
      </c>
      <c r="AI45" s="2">
        <v>5</v>
      </c>
      <c r="AJ45" s="2"/>
      <c r="AK45" s="33" t="s">
        <v>197</v>
      </c>
      <c r="AL45" s="2" t="s">
        <v>1046</v>
      </c>
      <c r="AM45" s="2" t="s">
        <v>336</v>
      </c>
      <c r="AN45" s="2" t="s">
        <v>812</v>
      </c>
      <c r="AO45" s="2" t="s">
        <v>313</v>
      </c>
      <c r="AP45" s="2" t="s">
        <v>87</v>
      </c>
      <c r="AQ45" s="1"/>
      <c r="AR45" s="2" t="s">
        <v>89</v>
      </c>
      <c r="AS45" s="1"/>
      <c r="AT45" s="2" t="s">
        <v>93</v>
      </c>
      <c r="AU45" s="14" t="s">
        <v>477</v>
      </c>
      <c r="AV45" s="14">
        <v>1</v>
      </c>
      <c r="AW45" s="2" t="s">
        <v>17</v>
      </c>
      <c r="AX45" s="2">
        <v>23</v>
      </c>
      <c r="AY45" s="2">
        <v>21</v>
      </c>
      <c r="AZ45" s="2">
        <v>15</v>
      </c>
      <c r="BA45" s="2" t="s">
        <v>1666</v>
      </c>
      <c r="BB45" s="2">
        <v>15</v>
      </c>
      <c r="BC45" s="2">
        <v>1</v>
      </c>
      <c r="BD45" s="104">
        <v>4.24</v>
      </c>
      <c r="BE45" s="105">
        <v>2.62</v>
      </c>
      <c r="BF45" s="109">
        <v>3.05</v>
      </c>
      <c r="BG45" s="107">
        <v>3.24</v>
      </c>
      <c r="BH45" s="106">
        <v>2.76</v>
      </c>
      <c r="BI45" s="108">
        <v>2.8</v>
      </c>
      <c r="BJ45" s="106">
        <v>2.2799999999999998</v>
      </c>
      <c r="BK45" s="108">
        <v>0</v>
      </c>
      <c r="BL45" s="107">
        <v>1.57</v>
      </c>
      <c r="BM45" s="106">
        <v>3.02</v>
      </c>
      <c r="BN45" s="106">
        <v>6.95</v>
      </c>
      <c r="BO45" s="106">
        <v>5.7</v>
      </c>
      <c r="BP45" s="106">
        <v>3.56</v>
      </c>
      <c r="BQ45" s="9">
        <v>3.8</v>
      </c>
      <c r="BR45" s="4">
        <v>4.91</v>
      </c>
      <c r="BS45" s="9">
        <v>6.21</v>
      </c>
      <c r="BT45" s="9">
        <v>13.55</v>
      </c>
      <c r="BU45" s="4">
        <v>17.989999999999998</v>
      </c>
      <c r="BV45" s="4">
        <v>3.62</v>
      </c>
      <c r="BW45" s="26">
        <v>2.52</v>
      </c>
      <c r="BX45" s="25">
        <v>1.78</v>
      </c>
      <c r="BY45" s="53">
        <v>1.96</v>
      </c>
      <c r="BZ45" s="53">
        <v>1.88</v>
      </c>
      <c r="CA45" s="54">
        <v>1.87</v>
      </c>
      <c r="CB45" s="53">
        <v>2.13</v>
      </c>
      <c r="CC45" s="54">
        <v>2.4900000000000002</v>
      </c>
      <c r="CD45" s="55">
        <v>2.66</v>
      </c>
      <c r="CE45" s="53">
        <v>2.3199999999999998</v>
      </c>
      <c r="CF45" s="53">
        <v>5.6</v>
      </c>
      <c r="CG45" s="53">
        <v>4.91</v>
      </c>
      <c r="CH45" s="7">
        <v>3.3</v>
      </c>
      <c r="CI45" s="9">
        <v>2.63</v>
      </c>
      <c r="CJ45" s="4">
        <v>5.17</v>
      </c>
      <c r="CK45" s="9">
        <v>6.95</v>
      </c>
      <c r="CL45" s="9">
        <v>12.51</v>
      </c>
      <c r="CM45" s="4">
        <v>19.43</v>
      </c>
      <c r="CN45" s="16">
        <v>27.73</v>
      </c>
      <c r="CO45" s="38">
        <v>31.03</v>
      </c>
      <c r="CP45" s="20">
        <v>35.19</v>
      </c>
      <c r="CQ45" s="18">
        <v>37.14</v>
      </c>
      <c r="CR45" s="17">
        <v>38.130000000000003</v>
      </c>
      <c r="CS45" s="19">
        <v>38.89</v>
      </c>
      <c r="CT45" s="17">
        <v>39.64</v>
      </c>
      <c r="CU45" s="19">
        <v>40.21</v>
      </c>
      <c r="CV45" s="18">
        <v>39.880000000000003</v>
      </c>
      <c r="CW45" s="17">
        <v>39.6</v>
      </c>
      <c r="CX45" s="17">
        <v>39.46</v>
      </c>
      <c r="CY45" s="17">
        <v>41.05</v>
      </c>
      <c r="CZ45" s="17">
        <v>44.8</v>
      </c>
      <c r="DA45" s="20">
        <v>44.23</v>
      </c>
      <c r="DB45" s="16">
        <v>45.71</v>
      </c>
      <c r="DC45" s="20">
        <v>43.85</v>
      </c>
      <c r="DD45" s="20">
        <v>41.66</v>
      </c>
      <c r="DE45" s="16">
        <v>39.24</v>
      </c>
      <c r="DF45" s="16">
        <v>28.56</v>
      </c>
      <c r="DG45" s="38">
        <v>30.94</v>
      </c>
      <c r="DH45" s="20">
        <v>35.08</v>
      </c>
      <c r="DI45" s="17">
        <v>37.590000000000003</v>
      </c>
      <c r="DJ45" s="17">
        <v>38.11</v>
      </c>
      <c r="DK45" s="19">
        <v>38.44</v>
      </c>
      <c r="DL45" s="17">
        <v>39.5</v>
      </c>
      <c r="DM45" s="19">
        <v>40.57</v>
      </c>
      <c r="DN45" s="18">
        <v>39.36</v>
      </c>
      <c r="DO45" s="17">
        <v>39.270000000000003</v>
      </c>
      <c r="DP45" s="17">
        <v>39.54</v>
      </c>
      <c r="DQ45" s="17">
        <v>42.29</v>
      </c>
      <c r="DR45" s="17">
        <v>44.17</v>
      </c>
      <c r="DS45" s="20">
        <v>45.92</v>
      </c>
      <c r="DT45" s="16">
        <v>44.27</v>
      </c>
      <c r="DU45" s="20">
        <v>44.27</v>
      </c>
      <c r="DV45" s="20">
        <v>41.77</v>
      </c>
      <c r="DW45" s="16">
        <v>39.39</v>
      </c>
      <c r="DX45" s="16">
        <v>0</v>
      </c>
      <c r="DY45" s="20">
        <v>2</v>
      </c>
      <c r="DZ45" s="20">
        <v>3</v>
      </c>
      <c r="EA45" s="17">
        <v>3</v>
      </c>
      <c r="EB45" s="17">
        <v>0</v>
      </c>
      <c r="EC45" s="17">
        <v>-6</v>
      </c>
      <c r="ED45" s="17">
        <v>-12</v>
      </c>
      <c r="EE45" s="17">
        <v>-14</v>
      </c>
      <c r="EF45" s="17">
        <v>-13</v>
      </c>
      <c r="EG45" s="17">
        <v>-13</v>
      </c>
      <c r="EH45" s="17">
        <v>-12</v>
      </c>
      <c r="EI45" s="17">
        <v>-7</v>
      </c>
      <c r="EJ45" s="17">
        <v>0</v>
      </c>
      <c r="EK45" s="20">
        <v>1</v>
      </c>
      <c r="EL45" s="20">
        <v>3</v>
      </c>
      <c r="EM45" s="20">
        <v>1</v>
      </c>
      <c r="EN45" s="20">
        <v>1</v>
      </c>
      <c r="EO45" s="20">
        <v>4</v>
      </c>
    </row>
    <row r="46" spans="1:145" ht="14">
      <c r="A46" s="2" t="s">
        <v>603</v>
      </c>
      <c r="B46" s="2" t="s">
        <v>1666</v>
      </c>
      <c r="C46" s="2">
        <v>13</v>
      </c>
      <c r="D46" s="2">
        <v>6</v>
      </c>
      <c r="E46" s="2">
        <v>49877870</v>
      </c>
      <c r="F46" s="2" t="s">
        <v>91</v>
      </c>
      <c r="G46" s="1" t="s">
        <v>607</v>
      </c>
      <c r="H46" s="13" t="s">
        <v>95</v>
      </c>
      <c r="I46" s="1">
        <v>0</v>
      </c>
      <c r="J46" s="2">
        <v>155.5</v>
      </c>
      <c r="K46" s="2">
        <v>45.2</v>
      </c>
      <c r="L46" s="2" t="s">
        <v>167</v>
      </c>
      <c r="M46" s="2"/>
      <c r="N46" s="2" t="s">
        <v>99</v>
      </c>
      <c r="O46" s="2" t="s">
        <v>287</v>
      </c>
      <c r="P46" s="30"/>
      <c r="Q46" s="30"/>
      <c r="R46" s="30"/>
      <c r="S46" s="30"/>
      <c r="T46" s="3" t="s">
        <v>6</v>
      </c>
      <c r="U46" s="3">
        <v>22</v>
      </c>
      <c r="V46" s="2">
        <v>17</v>
      </c>
      <c r="W46" s="2">
        <v>15</v>
      </c>
      <c r="X46" s="2" t="s">
        <v>605</v>
      </c>
      <c r="Y46" s="33"/>
      <c r="Z46" s="3" t="s">
        <v>232</v>
      </c>
      <c r="AA46" s="3">
        <v>56</v>
      </c>
      <c r="AB46" s="2">
        <v>32</v>
      </c>
      <c r="AC46" s="2">
        <v>33</v>
      </c>
      <c r="AD46" s="2"/>
      <c r="AE46" s="33" t="s">
        <v>242</v>
      </c>
      <c r="AF46" s="12" t="s">
        <v>217</v>
      </c>
      <c r="AG46" s="12">
        <v>40</v>
      </c>
      <c r="AH46" s="13">
        <v>34</v>
      </c>
      <c r="AI46" s="13">
        <v>20</v>
      </c>
      <c r="AJ46" s="13"/>
      <c r="AK46" s="34" t="s">
        <v>180</v>
      </c>
      <c r="AL46" s="2" t="s">
        <v>272</v>
      </c>
      <c r="AM46" s="2" t="s">
        <v>323</v>
      </c>
      <c r="AN46" s="2" t="s">
        <v>606</v>
      </c>
      <c r="AO46" s="2" t="s">
        <v>245</v>
      </c>
      <c r="AP46" s="2" t="s">
        <v>87</v>
      </c>
      <c r="AQ46" s="1" t="s">
        <v>88</v>
      </c>
      <c r="AR46" s="2" t="s">
        <v>89</v>
      </c>
      <c r="AS46" s="1" t="s">
        <v>108</v>
      </c>
      <c r="AT46" s="2" t="s">
        <v>93</v>
      </c>
      <c r="AU46" s="14" t="s">
        <v>608</v>
      </c>
      <c r="AV46" s="14">
        <v>1</v>
      </c>
      <c r="AW46" s="3" t="s">
        <v>6</v>
      </c>
      <c r="AX46" s="3">
        <v>22</v>
      </c>
      <c r="AY46" s="2">
        <v>17</v>
      </c>
      <c r="AZ46" s="2">
        <v>15</v>
      </c>
      <c r="BA46" s="2" t="s">
        <v>1666</v>
      </c>
      <c r="BB46" s="2">
        <v>13</v>
      </c>
      <c r="BC46" s="2">
        <v>6</v>
      </c>
      <c r="BD46" s="104">
        <v>3.09</v>
      </c>
      <c r="BE46" s="105">
        <v>2.31</v>
      </c>
      <c r="BF46" s="115">
        <v>2.52</v>
      </c>
      <c r="BG46" s="107">
        <v>2.08</v>
      </c>
      <c r="BH46" s="106">
        <v>2.36</v>
      </c>
      <c r="BI46" s="108">
        <v>1.74</v>
      </c>
      <c r="BJ46" s="106">
        <v>0.67</v>
      </c>
      <c r="BK46" s="108">
        <v>1.39</v>
      </c>
      <c r="BL46" s="107">
        <v>0.72</v>
      </c>
      <c r="BM46" s="106">
        <v>0.67</v>
      </c>
      <c r="BN46" s="106">
        <v>1.25</v>
      </c>
      <c r="BO46" s="106">
        <v>4.38</v>
      </c>
      <c r="BP46" s="106">
        <v>1.25</v>
      </c>
      <c r="BQ46" s="8">
        <v>0.99</v>
      </c>
      <c r="BR46" s="7">
        <v>1.49</v>
      </c>
      <c r="BS46" s="9">
        <v>3.11</v>
      </c>
      <c r="BT46" s="4">
        <v>9.64</v>
      </c>
      <c r="BU46" s="4">
        <v>11.62</v>
      </c>
      <c r="BV46" s="4">
        <v>2.83</v>
      </c>
      <c r="BW46" s="26">
        <v>2.02</v>
      </c>
      <c r="BX46" s="47">
        <v>1.32</v>
      </c>
      <c r="BY46" s="53">
        <v>0.67</v>
      </c>
      <c r="BZ46" s="53">
        <v>0.97</v>
      </c>
      <c r="CA46" s="54">
        <v>2.12</v>
      </c>
      <c r="CB46" s="53">
        <v>1.93</v>
      </c>
      <c r="CC46" s="54">
        <v>2.12</v>
      </c>
      <c r="CD46" s="55">
        <v>0.87</v>
      </c>
      <c r="CE46" s="53">
        <v>2.2400000000000002</v>
      </c>
      <c r="CF46" s="53">
        <v>2.99</v>
      </c>
      <c r="CG46" s="53">
        <v>4.3899999999999997</v>
      </c>
      <c r="CH46" s="7">
        <v>1.1100000000000001</v>
      </c>
      <c r="CI46" s="8">
        <v>0.62</v>
      </c>
      <c r="CJ46" s="7">
        <v>2.0699999999999998</v>
      </c>
      <c r="CK46" s="9">
        <v>3.33</v>
      </c>
      <c r="CL46" s="4">
        <v>8.41</v>
      </c>
      <c r="CM46" s="4">
        <v>13.09</v>
      </c>
      <c r="CN46" s="16">
        <v>26.28</v>
      </c>
      <c r="CO46" s="38">
        <v>30.94</v>
      </c>
      <c r="CP46" s="23">
        <v>33.200000000000003</v>
      </c>
      <c r="CQ46" s="18">
        <v>34.119999999999997</v>
      </c>
      <c r="CR46" s="17">
        <v>35.25</v>
      </c>
      <c r="CS46" s="19">
        <v>36.299999999999997</v>
      </c>
      <c r="CT46" s="17">
        <v>37.729999999999997</v>
      </c>
      <c r="CU46" s="19">
        <v>38.18</v>
      </c>
      <c r="CV46" s="18">
        <v>39.01</v>
      </c>
      <c r="CW46" s="17">
        <v>38.93</v>
      </c>
      <c r="CX46" s="17">
        <v>41.51</v>
      </c>
      <c r="CY46" s="17">
        <v>37.26</v>
      </c>
      <c r="CZ46" s="17">
        <v>45.13</v>
      </c>
      <c r="DA46" s="19">
        <v>46.93</v>
      </c>
      <c r="DB46" s="17">
        <v>47.95</v>
      </c>
      <c r="DC46" s="20">
        <v>48.72</v>
      </c>
      <c r="DD46" s="16">
        <v>45.73</v>
      </c>
      <c r="DE46" s="16">
        <v>39.11</v>
      </c>
      <c r="DF46" s="16">
        <v>26.93</v>
      </c>
      <c r="DG46" s="38">
        <v>29.61</v>
      </c>
      <c r="DH46" s="23">
        <v>33.47</v>
      </c>
      <c r="DI46" s="17">
        <v>34.94</v>
      </c>
      <c r="DJ46" s="17">
        <v>35.450000000000003</v>
      </c>
      <c r="DK46" s="19">
        <v>36.630000000000003</v>
      </c>
      <c r="DL46" s="17">
        <v>37.78</v>
      </c>
      <c r="DM46" s="19">
        <v>38.450000000000003</v>
      </c>
      <c r="DN46" s="18">
        <v>38.159999999999997</v>
      </c>
      <c r="DO46" s="17">
        <v>38.53</v>
      </c>
      <c r="DP46" s="17">
        <v>40.07</v>
      </c>
      <c r="DQ46" s="17">
        <v>36.18</v>
      </c>
      <c r="DR46" s="17">
        <v>45.65</v>
      </c>
      <c r="DS46" s="19">
        <v>46.71</v>
      </c>
      <c r="DT46" s="17">
        <v>48.29</v>
      </c>
      <c r="DU46" s="20">
        <v>47.42</v>
      </c>
      <c r="DV46" s="16">
        <v>45.58</v>
      </c>
      <c r="DW46" s="16">
        <v>37.270000000000003</v>
      </c>
      <c r="DX46" s="16">
        <v>3</v>
      </c>
      <c r="DY46" s="20">
        <v>6</v>
      </c>
      <c r="DZ46" s="23">
        <v>16</v>
      </c>
      <c r="EA46" s="17">
        <v>11</v>
      </c>
      <c r="EB46" s="17">
        <v>6</v>
      </c>
      <c r="EC46" s="17">
        <v>-2</v>
      </c>
      <c r="ED46" s="17">
        <v>-9</v>
      </c>
      <c r="EE46" s="17">
        <v>-12</v>
      </c>
      <c r="EF46" s="17">
        <v>-12</v>
      </c>
      <c r="EG46" s="17">
        <v>-8</v>
      </c>
      <c r="EH46" s="17">
        <v>0</v>
      </c>
      <c r="EI46" s="17">
        <v>6</v>
      </c>
      <c r="EJ46" s="17">
        <v>12</v>
      </c>
      <c r="EK46" s="17">
        <v>14</v>
      </c>
      <c r="EL46" s="17">
        <v>17</v>
      </c>
      <c r="EM46" s="20">
        <v>12</v>
      </c>
      <c r="EN46" s="20">
        <v>10</v>
      </c>
      <c r="EO46" s="20">
        <v>8</v>
      </c>
    </row>
    <row r="47" spans="1:145" ht="14">
      <c r="A47" s="2" t="s">
        <v>1311</v>
      </c>
      <c r="B47" s="2" t="s">
        <v>1666</v>
      </c>
      <c r="C47" s="2">
        <v>14</v>
      </c>
      <c r="D47" s="2">
        <v>5</v>
      </c>
      <c r="E47" s="2">
        <v>52998557</v>
      </c>
      <c r="F47" s="2" t="s">
        <v>91</v>
      </c>
      <c r="G47" s="1" t="s">
        <v>325</v>
      </c>
      <c r="H47" s="15" t="s">
        <v>95</v>
      </c>
      <c r="I47" s="1">
        <v>0</v>
      </c>
      <c r="J47" s="2">
        <v>159</v>
      </c>
      <c r="K47" s="2">
        <v>49.5</v>
      </c>
      <c r="L47" s="2" t="s">
        <v>167</v>
      </c>
      <c r="M47" s="2"/>
      <c r="N47" s="2" t="s">
        <v>99</v>
      </c>
      <c r="O47" s="2" t="s">
        <v>287</v>
      </c>
      <c r="P47" s="30"/>
      <c r="Q47" s="30"/>
      <c r="R47" s="30"/>
      <c r="S47" s="30"/>
      <c r="T47" s="3" t="s">
        <v>6</v>
      </c>
      <c r="U47" s="3">
        <v>31</v>
      </c>
      <c r="V47" s="2">
        <v>28</v>
      </c>
      <c r="W47" s="2">
        <v>15</v>
      </c>
      <c r="X47" s="2" t="s">
        <v>666</v>
      </c>
      <c r="Y47" s="33"/>
      <c r="Z47" s="3" t="s">
        <v>137</v>
      </c>
      <c r="AA47" s="3">
        <v>53</v>
      </c>
      <c r="AB47" s="2">
        <v>48</v>
      </c>
      <c r="AC47" s="2">
        <v>25</v>
      </c>
      <c r="AD47" s="2"/>
      <c r="AE47" s="33" t="s">
        <v>443</v>
      </c>
      <c r="AF47" s="12" t="s">
        <v>116</v>
      </c>
      <c r="AG47" s="12">
        <v>42</v>
      </c>
      <c r="AH47" s="13">
        <v>29</v>
      </c>
      <c r="AI47" s="13">
        <v>10</v>
      </c>
      <c r="AJ47" s="13"/>
      <c r="AK47" s="34" t="s">
        <v>180</v>
      </c>
      <c r="AL47" s="2" t="s">
        <v>272</v>
      </c>
      <c r="AM47" s="2" t="s">
        <v>323</v>
      </c>
      <c r="AN47" s="2" t="s">
        <v>105</v>
      </c>
      <c r="AO47" s="2" t="s">
        <v>324</v>
      </c>
      <c r="AP47" s="2" t="s">
        <v>87</v>
      </c>
      <c r="AQ47" s="1" t="s">
        <v>176</v>
      </c>
      <c r="AR47" s="2" t="s">
        <v>89</v>
      </c>
      <c r="AS47" s="1" t="s">
        <v>108</v>
      </c>
      <c r="AT47" s="2" t="s">
        <v>93</v>
      </c>
      <c r="AU47" s="14" t="s">
        <v>326</v>
      </c>
      <c r="AV47" s="14">
        <v>1</v>
      </c>
      <c r="AW47" s="3" t="s">
        <v>6</v>
      </c>
      <c r="AX47" s="3">
        <v>31</v>
      </c>
      <c r="AY47" s="2">
        <v>28</v>
      </c>
      <c r="AZ47" s="2">
        <v>15</v>
      </c>
      <c r="BA47" s="2" t="s">
        <v>1666</v>
      </c>
      <c r="BB47" s="2">
        <v>14</v>
      </c>
      <c r="BC47" s="2">
        <v>5</v>
      </c>
      <c r="BD47" s="104">
        <v>5.1100000000000003</v>
      </c>
      <c r="BE47" s="107">
        <v>2.0499999999999998</v>
      </c>
      <c r="BF47" s="106">
        <v>2.99</v>
      </c>
      <c r="BG47" s="107">
        <v>1.9</v>
      </c>
      <c r="BH47" s="106">
        <v>2.02</v>
      </c>
      <c r="BI47" s="108">
        <v>0.67</v>
      </c>
      <c r="BJ47" s="106">
        <v>1.96</v>
      </c>
      <c r="BK47" s="108">
        <v>1.85</v>
      </c>
      <c r="BL47" s="107">
        <v>2.08</v>
      </c>
      <c r="BM47" s="106">
        <v>3.51</v>
      </c>
      <c r="BN47" s="106">
        <v>5.47</v>
      </c>
      <c r="BO47" s="106">
        <v>5.23</v>
      </c>
      <c r="BP47" s="106">
        <v>2.41</v>
      </c>
      <c r="BQ47" s="8">
        <v>3</v>
      </c>
      <c r="BR47" s="7">
        <v>4.2699999999999996</v>
      </c>
      <c r="BS47" s="9">
        <v>6.38</v>
      </c>
      <c r="BT47" s="4">
        <v>12.87</v>
      </c>
      <c r="BU47" s="4">
        <v>19.28</v>
      </c>
      <c r="BV47" s="4">
        <v>4.83</v>
      </c>
      <c r="BW47" s="6">
        <v>2.63</v>
      </c>
      <c r="BX47" s="7">
        <v>1.22</v>
      </c>
      <c r="BY47" s="7">
        <v>0.72</v>
      </c>
      <c r="BZ47" s="7">
        <v>1.5</v>
      </c>
      <c r="CA47" s="8">
        <v>1.93</v>
      </c>
      <c r="CB47" s="7">
        <v>2.4900000000000002</v>
      </c>
      <c r="CC47" s="8">
        <v>3.25</v>
      </c>
      <c r="CD47" s="6">
        <v>3.14</v>
      </c>
      <c r="CE47" s="7">
        <v>3.85</v>
      </c>
      <c r="CF47" s="7">
        <v>6.1</v>
      </c>
      <c r="CG47" s="7">
        <v>4.16</v>
      </c>
      <c r="CH47" s="7">
        <v>3.8</v>
      </c>
      <c r="CI47" s="8">
        <v>3.97</v>
      </c>
      <c r="CJ47" s="7">
        <v>5.79</v>
      </c>
      <c r="CK47" s="9">
        <v>7.45</v>
      </c>
      <c r="CL47" s="4">
        <v>11.02</v>
      </c>
      <c r="CM47" s="4">
        <v>18.920000000000002</v>
      </c>
      <c r="CN47" s="16">
        <v>24.77</v>
      </c>
      <c r="CO47" s="18">
        <v>29.91</v>
      </c>
      <c r="CP47" s="17">
        <v>32.24</v>
      </c>
      <c r="CQ47" s="18">
        <v>35.39</v>
      </c>
      <c r="CR47" s="17">
        <v>37.28</v>
      </c>
      <c r="CS47" s="19">
        <v>37.299999999999997</v>
      </c>
      <c r="CT47" s="17">
        <v>38.799999999999997</v>
      </c>
      <c r="CU47" s="19">
        <v>38.68</v>
      </c>
      <c r="CV47" s="18">
        <v>37.6</v>
      </c>
      <c r="CW47" s="17">
        <v>37.76</v>
      </c>
      <c r="CX47" s="17">
        <v>39.75</v>
      </c>
      <c r="CY47" s="17">
        <v>40.25</v>
      </c>
      <c r="CZ47" s="17">
        <v>45.71</v>
      </c>
      <c r="DA47" s="19">
        <v>47.95</v>
      </c>
      <c r="DB47" s="17">
        <v>46.47</v>
      </c>
      <c r="DC47" s="20">
        <v>47.13</v>
      </c>
      <c r="DD47" s="16">
        <v>45.76</v>
      </c>
      <c r="DE47" s="16">
        <v>42.52</v>
      </c>
      <c r="DF47" s="16">
        <v>23.65</v>
      </c>
      <c r="DG47" s="18">
        <v>29.45</v>
      </c>
      <c r="DH47" s="17">
        <v>32.049999999999997</v>
      </c>
      <c r="DI47" s="17">
        <v>36.270000000000003</v>
      </c>
      <c r="DJ47" s="17">
        <v>37.119999999999997</v>
      </c>
      <c r="DK47" s="19">
        <v>37.03</v>
      </c>
      <c r="DL47" s="17">
        <v>38.54</v>
      </c>
      <c r="DM47" s="19">
        <v>38.4</v>
      </c>
      <c r="DN47" s="18">
        <v>38.32</v>
      </c>
      <c r="DO47" s="17">
        <v>38.44</v>
      </c>
      <c r="DP47" s="17">
        <v>38.799999999999997</v>
      </c>
      <c r="DQ47" s="17">
        <v>40.07</v>
      </c>
      <c r="DR47" s="17">
        <v>46.32</v>
      </c>
      <c r="DS47" s="19">
        <v>47.61</v>
      </c>
      <c r="DT47" s="17">
        <v>45.65</v>
      </c>
      <c r="DU47" s="20">
        <v>47.22</v>
      </c>
      <c r="DV47" s="16">
        <v>45.32</v>
      </c>
      <c r="DW47" s="16">
        <v>40.630000000000003</v>
      </c>
      <c r="DX47" s="16">
        <v>9</v>
      </c>
      <c r="DY47" s="17">
        <v>10</v>
      </c>
      <c r="DZ47" s="17">
        <v>13</v>
      </c>
      <c r="EA47" s="17">
        <v>10</v>
      </c>
      <c r="EB47" s="17">
        <v>6</v>
      </c>
      <c r="EC47" s="17">
        <v>0</v>
      </c>
      <c r="ED47" s="17">
        <v>-5</v>
      </c>
      <c r="EE47" s="17">
        <v>-7</v>
      </c>
      <c r="EF47" s="17">
        <v>-7</v>
      </c>
      <c r="EG47" s="17">
        <v>-2</v>
      </c>
      <c r="EH47" s="17">
        <v>2</v>
      </c>
      <c r="EI47" s="17">
        <v>8</v>
      </c>
      <c r="EJ47" s="17">
        <v>8</v>
      </c>
      <c r="EK47" s="17">
        <v>10</v>
      </c>
      <c r="EL47" s="17">
        <v>10</v>
      </c>
      <c r="EM47" s="20">
        <v>9</v>
      </c>
      <c r="EN47" s="20">
        <v>8</v>
      </c>
      <c r="EO47" s="20">
        <v>7</v>
      </c>
    </row>
    <row r="48" spans="1:145" ht="14">
      <c r="A48" s="2" t="s">
        <v>1293</v>
      </c>
      <c r="B48" s="2" t="s">
        <v>1666</v>
      </c>
      <c r="C48" s="2">
        <v>13</v>
      </c>
      <c r="D48" s="2">
        <v>9</v>
      </c>
      <c r="E48" s="2">
        <v>53231930</v>
      </c>
      <c r="F48" s="2" t="s">
        <v>91</v>
      </c>
      <c r="G48" s="1" t="s">
        <v>211</v>
      </c>
      <c r="H48" s="15" t="s">
        <v>95</v>
      </c>
      <c r="I48" s="1">
        <v>0</v>
      </c>
      <c r="J48" s="2">
        <v>155.69999999999999</v>
      </c>
      <c r="K48" s="2">
        <v>46.3</v>
      </c>
      <c r="L48" s="2" t="s">
        <v>167</v>
      </c>
      <c r="M48" s="2"/>
      <c r="N48" s="2" t="s">
        <v>99</v>
      </c>
      <c r="O48" s="2" t="s">
        <v>114</v>
      </c>
      <c r="P48" s="30" t="s">
        <v>168</v>
      </c>
      <c r="Q48" s="30" t="s">
        <v>674</v>
      </c>
      <c r="R48" s="30"/>
      <c r="S48" s="30"/>
      <c r="T48" s="3" t="s">
        <v>6</v>
      </c>
      <c r="U48" s="3">
        <v>22</v>
      </c>
      <c r="V48" s="2">
        <v>22</v>
      </c>
      <c r="W48" s="2">
        <v>15</v>
      </c>
      <c r="X48" s="2" t="s">
        <v>1294</v>
      </c>
      <c r="Y48" s="33"/>
      <c r="Z48" s="3" t="s">
        <v>137</v>
      </c>
      <c r="AA48" s="3">
        <v>59</v>
      </c>
      <c r="AB48" s="2">
        <v>46</v>
      </c>
      <c r="AC48" s="2">
        <v>33</v>
      </c>
      <c r="AD48" s="2"/>
      <c r="AE48" s="33" t="s">
        <v>209</v>
      </c>
      <c r="AF48" s="12" t="s">
        <v>116</v>
      </c>
      <c r="AG48" s="12">
        <v>53</v>
      </c>
      <c r="AH48" s="13">
        <v>41</v>
      </c>
      <c r="AI48" s="13">
        <v>25</v>
      </c>
      <c r="AJ48" s="13"/>
      <c r="AK48" s="34" t="s">
        <v>197</v>
      </c>
      <c r="AL48" s="2" t="s">
        <v>210</v>
      </c>
      <c r="AM48" s="2" t="s">
        <v>118</v>
      </c>
      <c r="AN48" s="2" t="s">
        <v>119</v>
      </c>
      <c r="AO48" s="2" t="s">
        <v>141</v>
      </c>
      <c r="AP48" s="2" t="s">
        <v>87</v>
      </c>
      <c r="AQ48" s="1" t="s">
        <v>176</v>
      </c>
      <c r="AR48" s="2" t="s">
        <v>89</v>
      </c>
      <c r="AS48" s="1" t="s">
        <v>108</v>
      </c>
      <c r="AT48" s="2" t="s">
        <v>93</v>
      </c>
      <c r="AU48" s="14" t="s">
        <v>110</v>
      </c>
      <c r="AV48" s="14">
        <v>1</v>
      </c>
      <c r="AW48" s="3" t="s">
        <v>6</v>
      </c>
      <c r="AX48" s="3">
        <v>22</v>
      </c>
      <c r="AY48" s="2">
        <v>22</v>
      </c>
      <c r="AZ48" s="2">
        <v>15</v>
      </c>
      <c r="BA48" s="2" t="s">
        <v>1666</v>
      </c>
      <c r="BB48" s="2">
        <v>13</v>
      </c>
      <c r="BC48" s="2">
        <v>9</v>
      </c>
      <c r="BD48" s="104">
        <v>4.01</v>
      </c>
      <c r="BE48" s="114">
        <v>3.28</v>
      </c>
      <c r="BF48" s="115">
        <v>3.41</v>
      </c>
      <c r="BG48" s="107">
        <v>3.02</v>
      </c>
      <c r="BH48" s="106">
        <v>2.87</v>
      </c>
      <c r="BI48" s="108">
        <v>2.52</v>
      </c>
      <c r="BJ48" s="106">
        <v>2.0699999999999998</v>
      </c>
      <c r="BK48" s="108">
        <v>2.56</v>
      </c>
      <c r="BL48" s="107">
        <v>3.21</v>
      </c>
      <c r="BM48" s="106">
        <v>4.13</v>
      </c>
      <c r="BN48" s="106">
        <v>7.96</v>
      </c>
      <c r="BO48" s="106">
        <v>4.04</v>
      </c>
      <c r="BP48" s="106">
        <v>3.18</v>
      </c>
      <c r="BQ48" s="8">
        <v>5.27</v>
      </c>
      <c r="BR48" s="9">
        <v>7.95</v>
      </c>
      <c r="BS48" s="9">
        <v>12.26</v>
      </c>
      <c r="BT48" s="4">
        <v>15.05</v>
      </c>
      <c r="BU48" s="98"/>
      <c r="BV48" s="4">
        <v>4.62</v>
      </c>
      <c r="BW48" s="39">
        <v>3.62</v>
      </c>
      <c r="BX48" s="5">
        <v>1.94</v>
      </c>
      <c r="BY48" s="7">
        <v>1.66</v>
      </c>
      <c r="BZ48" s="7">
        <v>2.88</v>
      </c>
      <c r="CA48" s="8">
        <v>2.36</v>
      </c>
      <c r="CB48" s="7">
        <v>2.87</v>
      </c>
      <c r="CC48" s="8">
        <v>3.86</v>
      </c>
      <c r="CD48" s="6">
        <v>4.0999999999999996</v>
      </c>
      <c r="CE48" s="7">
        <v>5.34</v>
      </c>
      <c r="CF48" s="7">
        <v>8.7200000000000006</v>
      </c>
      <c r="CG48" s="7">
        <v>5.39</v>
      </c>
      <c r="CH48" s="7">
        <v>3.69</v>
      </c>
      <c r="CI48" s="8">
        <v>6.52</v>
      </c>
      <c r="CJ48" s="9">
        <v>8.3699999999999992</v>
      </c>
      <c r="CK48" s="9">
        <v>12.14</v>
      </c>
      <c r="CL48" s="4">
        <v>15.23</v>
      </c>
      <c r="CM48" s="98"/>
      <c r="CN48" s="16">
        <v>28.17</v>
      </c>
      <c r="CO48" s="40">
        <v>30.96</v>
      </c>
      <c r="CP48" s="23">
        <v>32.67</v>
      </c>
      <c r="CQ48" s="18">
        <v>32.630000000000003</v>
      </c>
      <c r="CR48" s="17">
        <v>34.89</v>
      </c>
      <c r="CS48" s="19">
        <v>36.03</v>
      </c>
      <c r="CT48" s="17">
        <v>35.89</v>
      </c>
      <c r="CU48" s="19">
        <v>38.01</v>
      </c>
      <c r="CV48" s="18">
        <v>38.39</v>
      </c>
      <c r="CW48" s="17">
        <v>38.06</v>
      </c>
      <c r="CX48" s="17">
        <v>40.159999999999997</v>
      </c>
      <c r="CY48" s="17">
        <v>43.49</v>
      </c>
      <c r="CZ48" s="17">
        <v>45.52</v>
      </c>
      <c r="DA48" s="19">
        <v>45.8</v>
      </c>
      <c r="DB48" s="20">
        <v>46.97</v>
      </c>
      <c r="DC48" s="20">
        <v>43.17</v>
      </c>
      <c r="DD48" s="16">
        <v>42.32</v>
      </c>
      <c r="DE48" s="100"/>
      <c r="DF48" s="16">
        <v>28.39</v>
      </c>
      <c r="DG48" s="40">
        <v>31.12</v>
      </c>
      <c r="DH48" s="23">
        <v>33.07</v>
      </c>
      <c r="DI48" s="17">
        <v>32.18</v>
      </c>
      <c r="DJ48" s="17">
        <v>34.96</v>
      </c>
      <c r="DK48" s="19">
        <v>37.270000000000003</v>
      </c>
      <c r="DL48" s="17">
        <v>36.07</v>
      </c>
      <c r="DM48" s="19">
        <v>37.36</v>
      </c>
      <c r="DN48" s="18">
        <v>38.76</v>
      </c>
      <c r="DO48" s="17">
        <v>38.15</v>
      </c>
      <c r="DP48" s="17">
        <v>39.49</v>
      </c>
      <c r="DQ48" s="17">
        <v>42.84</v>
      </c>
      <c r="DR48" s="17">
        <v>44.96</v>
      </c>
      <c r="DS48" s="19">
        <v>46.7</v>
      </c>
      <c r="DT48" s="20">
        <v>46.75</v>
      </c>
      <c r="DU48" s="20">
        <v>42.7</v>
      </c>
      <c r="DV48" s="16">
        <v>42.14</v>
      </c>
      <c r="DW48" s="100"/>
      <c r="DX48" s="16">
        <v>1</v>
      </c>
      <c r="DY48" s="23">
        <v>3</v>
      </c>
      <c r="DZ48" s="23">
        <v>4</v>
      </c>
      <c r="EA48" s="17">
        <v>0</v>
      </c>
      <c r="EB48" s="17">
        <v>-3</v>
      </c>
      <c r="EC48" s="17">
        <v>-10</v>
      </c>
      <c r="ED48" s="17">
        <v>-15</v>
      </c>
      <c r="EE48" s="17">
        <v>-16</v>
      </c>
      <c r="EF48" s="17">
        <v>-11</v>
      </c>
      <c r="EG48" s="17">
        <v>-1</v>
      </c>
      <c r="EH48" s="17">
        <v>8</v>
      </c>
      <c r="EI48" s="17">
        <v>13</v>
      </c>
      <c r="EJ48" s="17">
        <v>18</v>
      </c>
      <c r="EK48" s="17">
        <v>17</v>
      </c>
      <c r="EL48" s="20">
        <v>13</v>
      </c>
      <c r="EM48" s="20">
        <v>11</v>
      </c>
      <c r="EN48" s="20">
        <v>11</v>
      </c>
      <c r="EO48" s="101"/>
    </row>
    <row r="49" spans="1:145" ht="14">
      <c r="A49" s="2" t="s">
        <v>1141</v>
      </c>
      <c r="B49" s="2" t="s">
        <v>1666</v>
      </c>
      <c r="C49" s="2">
        <v>14</v>
      </c>
      <c r="D49" s="2">
        <v>3</v>
      </c>
      <c r="E49" s="2">
        <v>52273979</v>
      </c>
      <c r="F49" s="2" t="s">
        <v>91</v>
      </c>
      <c r="G49" s="1" t="s">
        <v>1145</v>
      </c>
      <c r="H49" s="15" t="s">
        <v>95</v>
      </c>
      <c r="I49" s="1">
        <v>8</v>
      </c>
      <c r="J49" s="2">
        <v>154.9</v>
      </c>
      <c r="K49" s="2">
        <v>46.1</v>
      </c>
      <c r="L49" s="2" t="s">
        <v>167</v>
      </c>
      <c r="M49" s="2"/>
      <c r="N49" s="2" t="s">
        <v>99</v>
      </c>
      <c r="O49" s="2" t="s">
        <v>114</v>
      </c>
      <c r="P49" s="30" t="s">
        <v>1143</v>
      </c>
      <c r="Q49" s="30" t="s">
        <v>168</v>
      </c>
      <c r="R49" s="30"/>
      <c r="S49" s="30"/>
      <c r="T49" s="3" t="s">
        <v>48</v>
      </c>
      <c r="U49" s="3">
        <v>17</v>
      </c>
      <c r="V49" s="2">
        <v>16</v>
      </c>
      <c r="W49" s="2">
        <v>15</v>
      </c>
      <c r="X49" s="2" t="s">
        <v>1144</v>
      </c>
      <c r="Y49" s="33"/>
      <c r="Z49" s="3" t="s">
        <v>64</v>
      </c>
      <c r="AA49" s="3">
        <v>56</v>
      </c>
      <c r="AB49" s="2">
        <v>49</v>
      </c>
      <c r="AC49" s="2">
        <v>41</v>
      </c>
      <c r="AD49" s="2"/>
      <c r="AE49" s="33" t="s">
        <v>209</v>
      </c>
      <c r="AF49" s="12" t="s">
        <v>126</v>
      </c>
      <c r="AG49" s="12">
        <v>56</v>
      </c>
      <c r="AH49" s="13">
        <v>46</v>
      </c>
      <c r="AI49" s="13">
        <v>29</v>
      </c>
      <c r="AJ49" s="13"/>
      <c r="AK49" s="34" t="s">
        <v>152</v>
      </c>
      <c r="AL49" s="2" t="s">
        <v>239</v>
      </c>
      <c r="AM49" s="2" t="s">
        <v>1029</v>
      </c>
      <c r="AN49" s="2" t="s">
        <v>642</v>
      </c>
      <c r="AO49" s="2" t="s">
        <v>313</v>
      </c>
      <c r="AP49" s="2" t="s">
        <v>87</v>
      </c>
      <c r="AQ49" s="1" t="s">
        <v>88</v>
      </c>
      <c r="AR49" s="2" t="s">
        <v>89</v>
      </c>
      <c r="AS49" s="1" t="s">
        <v>131</v>
      </c>
      <c r="AT49" s="2" t="s">
        <v>93</v>
      </c>
      <c r="AU49" s="14" t="s">
        <v>1146</v>
      </c>
      <c r="AV49" s="14">
        <v>1</v>
      </c>
      <c r="AW49" s="3" t="s">
        <v>48</v>
      </c>
      <c r="AX49" s="3">
        <v>17</v>
      </c>
      <c r="AY49" s="2">
        <v>16</v>
      </c>
      <c r="AZ49" s="2">
        <v>15</v>
      </c>
      <c r="BA49" s="2" t="s">
        <v>1666</v>
      </c>
      <c r="BB49" s="2">
        <v>14</v>
      </c>
      <c r="BC49" s="2">
        <v>3</v>
      </c>
      <c r="BD49" s="104">
        <v>3.51</v>
      </c>
      <c r="BE49" s="114">
        <v>3.46</v>
      </c>
      <c r="BF49" s="106">
        <v>2.83</v>
      </c>
      <c r="BG49" s="107">
        <v>1.34</v>
      </c>
      <c r="BH49" s="106">
        <v>0.54</v>
      </c>
      <c r="BI49" s="108">
        <v>0</v>
      </c>
      <c r="BJ49" s="106">
        <v>0</v>
      </c>
      <c r="BK49" s="108">
        <v>0</v>
      </c>
      <c r="BL49" s="107">
        <v>1.27</v>
      </c>
      <c r="BM49" s="106">
        <v>1.39</v>
      </c>
      <c r="BN49" s="106">
        <v>3.33</v>
      </c>
      <c r="BO49" s="106">
        <v>3.26</v>
      </c>
      <c r="BP49" s="106">
        <v>2.87</v>
      </c>
      <c r="BQ49" s="8">
        <v>3.73</v>
      </c>
      <c r="BR49" s="7">
        <v>5.82</v>
      </c>
      <c r="BS49" s="9">
        <v>7.31</v>
      </c>
      <c r="BT49" s="4">
        <v>12.33</v>
      </c>
      <c r="BU49" s="4">
        <v>17.43</v>
      </c>
      <c r="BV49" s="4">
        <v>2.72</v>
      </c>
      <c r="BW49" s="39">
        <v>1.39</v>
      </c>
      <c r="BX49" s="7">
        <v>0</v>
      </c>
      <c r="BY49" s="7">
        <v>1.1499999999999999</v>
      </c>
      <c r="BZ49" s="7">
        <v>2.11</v>
      </c>
      <c r="CA49" s="8">
        <v>2.12</v>
      </c>
      <c r="CB49" s="7">
        <v>1.74</v>
      </c>
      <c r="CC49" s="8">
        <v>1.78</v>
      </c>
      <c r="CD49" s="6">
        <v>2.11</v>
      </c>
      <c r="CE49" s="7">
        <v>2.39</v>
      </c>
      <c r="CF49" s="7">
        <v>3.92</v>
      </c>
      <c r="CG49" s="7">
        <v>4.0599999999999996</v>
      </c>
      <c r="CH49" s="7">
        <v>3.38</v>
      </c>
      <c r="CI49" s="8">
        <v>5.69</v>
      </c>
      <c r="CJ49" s="7">
        <v>5.62</v>
      </c>
      <c r="CK49" s="9">
        <v>6.8</v>
      </c>
      <c r="CL49" s="4">
        <v>12.39</v>
      </c>
      <c r="CM49" s="4">
        <v>18.989999999999998</v>
      </c>
      <c r="CN49" s="16">
        <v>28.87</v>
      </c>
      <c r="CO49" s="40">
        <v>30.45</v>
      </c>
      <c r="CP49" s="17">
        <v>30.04</v>
      </c>
      <c r="CQ49" s="18">
        <v>32.020000000000003</v>
      </c>
      <c r="CR49" s="17">
        <v>34.79</v>
      </c>
      <c r="CS49" s="19">
        <v>36.729999999999997</v>
      </c>
      <c r="CT49" s="17">
        <v>38.479999999999997</v>
      </c>
      <c r="CU49" s="19">
        <v>37.119999999999997</v>
      </c>
      <c r="CV49" s="18">
        <v>38.96</v>
      </c>
      <c r="CW49" s="17">
        <v>38.28</v>
      </c>
      <c r="CX49" s="17">
        <v>41.06</v>
      </c>
      <c r="CY49" s="17">
        <v>41.49</v>
      </c>
      <c r="CZ49" s="17">
        <v>44.26</v>
      </c>
      <c r="DA49" s="19">
        <v>46.33</v>
      </c>
      <c r="DB49" s="17">
        <v>46.65</v>
      </c>
      <c r="DC49" s="20">
        <v>41.18</v>
      </c>
      <c r="DD49" s="16">
        <v>37.130000000000003</v>
      </c>
      <c r="DE49" s="16">
        <v>38.08</v>
      </c>
      <c r="DF49" s="16">
        <v>28.93</v>
      </c>
      <c r="DG49" s="40">
        <v>31.63</v>
      </c>
      <c r="DH49" s="17">
        <v>31.33</v>
      </c>
      <c r="DI49" s="17">
        <v>33.32</v>
      </c>
      <c r="DJ49" s="17">
        <v>35.17</v>
      </c>
      <c r="DK49" s="19">
        <v>36.770000000000003</v>
      </c>
      <c r="DL49" s="17">
        <v>38.01</v>
      </c>
      <c r="DM49" s="19">
        <v>37.89</v>
      </c>
      <c r="DN49" s="18">
        <v>39.17</v>
      </c>
      <c r="DO49" s="17">
        <v>38.29</v>
      </c>
      <c r="DP49" s="17">
        <v>40.82</v>
      </c>
      <c r="DQ49" s="17">
        <v>40.75</v>
      </c>
      <c r="DR49" s="17">
        <v>44.86</v>
      </c>
      <c r="DS49" s="19">
        <v>46.02</v>
      </c>
      <c r="DT49" s="17">
        <v>47.44</v>
      </c>
      <c r="DU49" s="20">
        <v>42.37</v>
      </c>
      <c r="DV49" s="16">
        <v>38.11</v>
      </c>
      <c r="DW49" s="16">
        <v>39.51</v>
      </c>
      <c r="DX49" s="16">
        <v>8</v>
      </c>
      <c r="DY49" s="23">
        <v>8</v>
      </c>
      <c r="DZ49" s="17">
        <v>4</v>
      </c>
      <c r="EA49" s="17">
        <v>1</v>
      </c>
      <c r="EB49" s="17">
        <v>-5</v>
      </c>
      <c r="EC49" s="17">
        <v>-7</v>
      </c>
      <c r="ED49" s="17">
        <v>-10</v>
      </c>
      <c r="EE49" s="17">
        <v>-7</v>
      </c>
      <c r="EF49" s="17">
        <v>-4</v>
      </c>
      <c r="EG49" s="17">
        <v>5</v>
      </c>
      <c r="EH49" s="17">
        <v>12</v>
      </c>
      <c r="EI49" s="17">
        <v>17</v>
      </c>
      <c r="EJ49" s="17">
        <v>20</v>
      </c>
      <c r="EK49" s="17">
        <v>19</v>
      </c>
      <c r="EL49" s="17">
        <v>12</v>
      </c>
      <c r="EM49" s="20">
        <v>5</v>
      </c>
      <c r="EN49" s="20">
        <v>5</v>
      </c>
      <c r="EO49" s="20">
        <v>5</v>
      </c>
    </row>
    <row r="50" spans="1:145" ht="14">
      <c r="A50" s="2" t="s">
        <v>1034</v>
      </c>
      <c r="B50" s="2" t="s">
        <v>1666</v>
      </c>
      <c r="C50" s="2">
        <v>15</v>
      </c>
      <c r="D50" s="2">
        <v>7</v>
      </c>
      <c r="E50" s="2">
        <v>51247605</v>
      </c>
      <c r="F50" s="2" t="s">
        <v>91</v>
      </c>
      <c r="G50" s="1" t="s">
        <v>753</v>
      </c>
      <c r="H50" s="14"/>
      <c r="I50" s="1"/>
      <c r="J50" s="2">
        <v>162.30000000000001</v>
      </c>
      <c r="K50" s="2">
        <v>46.7</v>
      </c>
      <c r="L50" s="2" t="s">
        <v>167</v>
      </c>
      <c r="M50" s="2"/>
      <c r="N50" s="2" t="s">
        <v>99</v>
      </c>
      <c r="O50" s="2" t="s">
        <v>279</v>
      </c>
      <c r="P50" s="30"/>
      <c r="Q50" s="30"/>
      <c r="R50" s="30"/>
      <c r="S50" s="30"/>
      <c r="T50" s="3" t="s">
        <v>17</v>
      </c>
      <c r="U50" s="3">
        <v>26</v>
      </c>
      <c r="V50" s="2">
        <v>21</v>
      </c>
      <c r="W50" s="2">
        <v>15</v>
      </c>
      <c r="X50" s="2" t="s">
        <v>1038</v>
      </c>
      <c r="Y50" s="33"/>
      <c r="Z50" s="3" t="s">
        <v>216</v>
      </c>
      <c r="AA50" s="3">
        <v>52</v>
      </c>
      <c r="AB50" s="2">
        <v>37</v>
      </c>
      <c r="AC50" s="2">
        <v>20</v>
      </c>
      <c r="AD50" s="2"/>
      <c r="AE50" s="33" t="s">
        <v>242</v>
      </c>
      <c r="AF50" s="12" t="s">
        <v>217</v>
      </c>
      <c r="AG50" s="12">
        <v>40</v>
      </c>
      <c r="AH50" s="13">
        <v>30</v>
      </c>
      <c r="AI50" s="13">
        <v>29</v>
      </c>
      <c r="AJ50" s="13"/>
      <c r="AK50" s="34" t="s">
        <v>197</v>
      </c>
      <c r="AL50" s="2" t="s">
        <v>250</v>
      </c>
      <c r="AM50" s="2" t="s">
        <v>150</v>
      </c>
      <c r="AN50" s="2" t="s">
        <v>712</v>
      </c>
      <c r="AO50" s="2" t="s">
        <v>204</v>
      </c>
      <c r="AP50" s="2" t="s">
        <v>87</v>
      </c>
      <c r="AQ50" s="1"/>
      <c r="AR50" s="2" t="s">
        <v>89</v>
      </c>
      <c r="AS50" s="1"/>
      <c r="AT50" s="2" t="s">
        <v>93</v>
      </c>
      <c r="AU50" s="14" t="s">
        <v>782</v>
      </c>
      <c r="AV50" s="14">
        <v>1</v>
      </c>
      <c r="AW50" s="3" t="s">
        <v>17</v>
      </c>
      <c r="AX50" s="3">
        <v>26</v>
      </c>
      <c r="AY50" s="2">
        <v>21</v>
      </c>
      <c r="AZ50" s="2">
        <v>15</v>
      </c>
      <c r="BA50" s="2" t="s">
        <v>1666</v>
      </c>
      <c r="BB50" s="2">
        <v>15</v>
      </c>
      <c r="BC50" s="2">
        <v>7</v>
      </c>
      <c r="BD50" s="104">
        <v>4.49</v>
      </c>
      <c r="BE50" s="105">
        <v>4.57</v>
      </c>
      <c r="BF50" s="109">
        <v>4.29</v>
      </c>
      <c r="BG50" s="105">
        <v>2.98</v>
      </c>
      <c r="BH50" s="106">
        <v>2.9</v>
      </c>
      <c r="BI50" s="108">
        <v>2.99</v>
      </c>
      <c r="BJ50" s="106">
        <v>3.39</v>
      </c>
      <c r="BK50" s="108">
        <v>3.58</v>
      </c>
      <c r="BL50" s="107">
        <v>2.84</v>
      </c>
      <c r="BM50" s="106">
        <v>2.21</v>
      </c>
      <c r="BN50" s="106">
        <v>4.47</v>
      </c>
      <c r="BO50" s="106">
        <v>6.23</v>
      </c>
      <c r="BP50" s="106">
        <v>4.88</v>
      </c>
      <c r="BQ50" s="4">
        <v>4.75</v>
      </c>
      <c r="BR50" s="9">
        <v>5.66</v>
      </c>
      <c r="BS50" s="9">
        <v>6.39</v>
      </c>
      <c r="BT50" s="4">
        <v>10.29</v>
      </c>
      <c r="BU50" s="97">
        <v>13.39</v>
      </c>
      <c r="BV50" s="4">
        <v>4.93</v>
      </c>
      <c r="BW50" s="26">
        <v>2.84</v>
      </c>
      <c r="BX50" s="25">
        <v>2.12</v>
      </c>
      <c r="BY50" s="25">
        <v>1.17</v>
      </c>
      <c r="BZ50" s="53">
        <v>2.84</v>
      </c>
      <c r="CA50" s="54">
        <v>2.5299999999999998</v>
      </c>
      <c r="CB50" s="53">
        <v>3.73</v>
      </c>
      <c r="CC50" s="54">
        <v>3.51</v>
      </c>
      <c r="CD50" s="55">
        <v>4.41</v>
      </c>
      <c r="CE50" s="53">
        <v>4.5199999999999996</v>
      </c>
      <c r="CF50" s="53">
        <v>6.73</v>
      </c>
      <c r="CG50" s="53">
        <v>6.46</v>
      </c>
      <c r="CH50" s="7">
        <v>4.18</v>
      </c>
      <c r="CI50" s="4">
        <v>4.07</v>
      </c>
      <c r="CJ50" s="9">
        <v>5.33</v>
      </c>
      <c r="CK50" s="9">
        <v>5.9</v>
      </c>
      <c r="CL50" s="4">
        <v>9.0299999999999994</v>
      </c>
      <c r="CM50" s="97">
        <v>13.62</v>
      </c>
      <c r="CN50" s="16">
        <v>28.28</v>
      </c>
      <c r="CO50" s="38">
        <v>32.520000000000003</v>
      </c>
      <c r="CP50" s="20">
        <v>35.299999999999997</v>
      </c>
      <c r="CQ50" s="38">
        <v>36.61</v>
      </c>
      <c r="CR50" s="17">
        <v>36.67</v>
      </c>
      <c r="CS50" s="19">
        <v>37.81</v>
      </c>
      <c r="CT50" s="17">
        <v>38.06</v>
      </c>
      <c r="CU50" s="19">
        <v>38.85</v>
      </c>
      <c r="CV50" s="18">
        <v>39.03</v>
      </c>
      <c r="CW50" s="17">
        <v>40.729999999999997</v>
      </c>
      <c r="CX50" s="17">
        <v>41.41</v>
      </c>
      <c r="CY50" s="17">
        <v>43.32</v>
      </c>
      <c r="CZ50" s="17">
        <v>47.11</v>
      </c>
      <c r="DA50" s="16">
        <v>46.26</v>
      </c>
      <c r="DB50" s="20">
        <v>47.78</v>
      </c>
      <c r="DC50" s="20">
        <v>46.29</v>
      </c>
      <c r="DD50" s="16">
        <v>45.85</v>
      </c>
      <c r="DE50" s="97">
        <v>41.39</v>
      </c>
      <c r="DF50" s="16">
        <v>28.39</v>
      </c>
      <c r="DG50" s="38">
        <v>32.79</v>
      </c>
      <c r="DH50" s="20">
        <v>35.020000000000003</v>
      </c>
      <c r="DI50" s="20">
        <v>36.85</v>
      </c>
      <c r="DJ50" s="17">
        <v>37.17</v>
      </c>
      <c r="DK50" s="19">
        <v>37.75</v>
      </c>
      <c r="DL50" s="17">
        <v>37.92</v>
      </c>
      <c r="DM50" s="19">
        <v>38.61</v>
      </c>
      <c r="DN50" s="18">
        <v>39.29</v>
      </c>
      <c r="DO50" s="17">
        <v>40.700000000000003</v>
      </c>
      <c r="DP50" s="17">
        <v>41.41</v>
      </c>
      <c r="DQ50" s="17">
        <v>43.22</v>
      </c>
      <c r="DR50" s="17">
        <v>47.46</v>
      </c>
      <c r="DS50" s="16">
        <v>46.94</v>
      </c>
      <c r="DT50" s="20">
        <v>47.19</v>
      </c>
      <c r="DU50" s="20">
        <v>46.73</v>
      </c>
      <c r="DV50" s="16">
        <v>45.37</v>
      </c>
      <c r="DW50" s="97">
        <v>41.05</v>
      </c>
      <c r="DX50" s="16">
        <v>0</v>
      </c>
      <c r="DY50" s="20">
        <v>1</v>
      </c>
      <c r="DZ50" s="20">
        <v>4</v>
      </c>
      <c r="EA50" s="20">
        <v>4</v>
      </c>
      <c r="EB50" s="17">
        <v>2</v>
      </c>
      <c r="EC50" s="17">
        <v>0</v>
      </c>
      <c r="ED50" s="17">
        <v>-7</v>
      </c>
      <c r="EE50" s="17">
        <v>-1</v>
      </c>
      <c r="EF50" s="17">
        <v>-12</v>
      </c>
      <c r="EG50" s="17">
        <v>-13</v>
      </c>
      <c r="EH50" s="17">
        <v>-6</v>
      </c>
      <c r="EI50" s="17">
        <v>0</v>
      </c>
      <c r="EJ50" s="17">
        <v>3</v>
      </c>
      <c r="EK50" s="20">
        <v>4</v>
      </c>
      <c r="EL50" s="20">
        <v>4</v>
      </c>
      <c r="EM50" s="20">
        <v>2</v>
      </c>
      <c r="EN50" s="20">
        <v>3</v>
      </c>
      <c r="EO50" s="97">
        <v>2</v>
      </c>
    </row>
    <row r="51" spans="1:145" ht="14">
      <c r="A51" s="2" t="s">
        <v>1659</v>
      </c>
      <c r="B51" s="2" t="s">
        <v>1666</v>
      </c>
      <c r="C51" s="2">
        <v>20</v>
      </c>
      <c r="D51" s="2">
        <v>1</v>
      </c>
      <c r="E51" s="2">
        <v>44764188</v>
      </c>
      <c r="F51" s="2" t="s">
        <v>91</v>
      </c>
      <c r="G51" s="1" t="s">
        <v>1220</v>
      </c>
      <c r="H51" s="14"/>
      <c r="I51" s="1"/>
      <c r="J51" s="2">
        <v>165.1</v>
      </c>
      <c r="K51" s="2">
        <v>62.8</v>
      </c>
      <c r="L51" s="2" t="s">
        <v>167</v>
      </c>
      <c r="M51" s="2"/>
      <c r="N51" s="2" t="s">
        <v>79</v>
      </c>
      <c r="O51" s="2" t="s">
        <v>80</v>
      </c>
      <c r="P51" s="30"/>
      <c r="Q51" s="30"/>
      <c r="R51" s="30"/>
      <c r="S51" s="30"/>
      <c r="T51" s="3" t="s">
        <v>6</v>
      </c>
      <c r="U51" s="3">
        <v>29</v>
      </c>
      <c r="V51" s="2">
        <v>25</v>
      </c>
      <c r="W51" s="2">
        <v>16</v>
      </c>
      <c r="X51" s="2" t="s">
        <v>1465</v>
      </c>
      <c r="Y51" s="33"/>
      <c r="Z51" s="3" t="s">
        <v>232</v>
      </c>
      <c r="AA51" s="3">
        <v>45</v>
      </c>
      <c r="AB51" s="2">
        <v>31</v>
      </c>
      <c r="AC51" s="2">
        <v>22</v>
      </c>
      <c r="AD51" s="2"/>
      <c r="AE51" s="33" t="s">
        <v>443</v>
      </c>
      <c r="AF51" s="12" t="s">
        <v>217</v>
      </c>
      <c r="AG51" s="12">
        <v>24</v>
      </c>
      <c r="AH51" s="13">
        <v>17</v>
      </c>
      <c r="AI51" s="13">
        <v>8</v>
      </c>
      <c r="AJ51" s="13"/>
      <c r="AK51" s="34" t="s">
        <v>197</v>
      </c>
      <c r="AL51" s="2" t="s">
        <v>127</v>
      </c>
      <c r="AM51" s="2" t="s">
        <v>128</v>
      </c>
      <c r="AN51" s="2" t="s">
        <v>800</v>
      </c>
      <c r="AO51" s="2" t="s">
        <v>513</v>
      </c>
      <c r="AP51" s="2" t="s">
        <v>87</v>
      </c>
      <c r="AQ51" s="1"/>
      <c r="AR51" s="2" t="s">
        <v>89</v>
      </c>
      <c r="AS51" s="1"/>
      <c r="AT51" s="2" t="s">
        <v>93</v>
      </c>
      <c r="AU51" s="14">
        <v>0</v>
      </c>
      <c r="AV51" s="14">
        <v>1</v>
      </c>
      <c r="AW51" s="3" t="s">
        <v>6</v>
      </c>
      <c r="AX51" s="3">
        <v>29</v>
      </c>
      <c r="AY51" s="2">
        <v>25</v>
      </c>
      <c r="AZ51" s="2">
        <v>16</v>
      </c>
      <c r="BA51" s="2" t="s">
        <v>1666</v>
      </c>
      <c r="BB51" s="2">
        <v>20</v>
      </c>
      <c r="BC51" s="2">
        <v>1</v>
      </c>
      <c r="BD51" s="104">
        <v>2.83</v>
      </c>
      <c r="BE51" s="105">
        <v>3.06</v>
      </c>
      <c r="BF51" s="106">
        <v>2.83</v>
      </c>
      <c r="BG51" s="107">
        <v>1.96</v>
      </c>
      <c r="BH51" s="106">
        <v>2.5299999999999998</v>
      </c>
      <c r="BI51" s="108">
        <v>2.89</v>
      </c>
      <c r="BJ51" s="106">
        <v>1.85</v>
      </c>
      <c r="BK51" s="108">
        <v>2.17</v>
      </c>
      <c r="BL51" s="107">
        <v>1.88</v>
      </c>
      <c r="BM51" s="106">
        <v>4.5999999999999996</v>
      </c>
      <c r="BN51" s="106">
        <v>5.98</v>
      </c>
      <c r="BO51" s="106">
        <v>5.47</v>
      </c>
      <c r="BP51" s="106">
        <v>4.07</v>
      </c>
      <c r="BQ51" s="8">
        <v>4.38</v>
      </c>
      <c r="BR51" s="9">
        <v>6.39</v>
      </c>
      <c r="BS51" s="9">
        <v>7.55</v>
      </c>
      <c r="BT51" s="4">
        <v>13.17</v>
      </c>
      <c r="BU51" s="4">
        <v>18.7</v>
      </c>
      <c r="BV51" s="4">
        <v>3.21</v>
      </c>
      <c r="BW51" s="26">
        <v>2.29</v>
      </c>
      <c r="BX51" s="53">
        <v>0.39</v>
      </c>
      <c r="BY51" s="53">
        <v>0.76</v>
      </c>
      <c r="BZ51" s="53">
        <v>2.2400000000000002</v>
      </c>
      <c r="CA51" s="54">
        <v>2.2400000000000002</v>
      </c>
      <c r="CB51" s="53">
        <v>2.31</v>
      </c>
      <c r="CC51" s="54">
        <v>2.78</v>
      </c>
      <c r="CD51" s="55">
        <v>3.51</v>
      </c>
      <c r="CE51" s="53">
        <v>4.5999999999999996</v>
      </c>
      <c r="CF51" s="53">
        <v>5.19</v>
      </c>
      <c r="CG51" s="53">
        <v>4.1900000000000004</v>
      </c>
      <c r="CH51" s="7">
        <v>4.37</v>
      </c>
      <c r="CI51" s="8">
        <v>4.5199999999999996</v>
      </c>
      <c r="CJ51" s="9">
        <v>7.23</v>
      </c>
      <c r="CK51" s="9">
        <v>7.78</v>
      </c>
      <c r="CL51" s="4">
        <v>12.34</v>
      </c>
      <c r="CM51" s="4">
        <v>17.34</v>
      </c>
      <c r="CN51" s="16">
        <v>29.22</v>
      </c>
      <c r="CO51" s="38">
        <v>31.43</v>
      </c>
      <c r="CP51" s="17">
        <v>33.25</v>
      </c>
      <c r="CQ51" s="18">
        <v>34.56</v>
      </c>
      <c r="CR51" s="17">
        <v>35.49</v>
      </c>
      <c r="CS51" s="19">
        <v>36.26</v>
      </c>
      <c r="CT51" s="17">
        <v>37.5</v>
      </c>
      <c r="CU51" s="19">
        <v>37.22</v>
      </c>
      <c r="CV51" s="18">
        <v>38.19</v>
      </c>
      <c r="CW51" s="17">
        <v>40.18</v>
      </c>
      <c r="CX51" s="17">
        <v>40.659999999999997</v>
      </c>
      <c r="CY51" s="17">
        <v>41.16</v>
      </c>
      <c r="CZ51" s="17">
        <v>44.03</v>
      </c>
      <c r="DA51" s="19">
        <v>45.96</v>
      </c>
      <c r="DB51" s="20">
        <v>47.08</v>
      </c>
      <c r="DC51" s="20">
        <v>47.6</v>
      </c>
      <c r="DD51" s="16">
        <v>43.99</v>
      </c>
      <c r="DE51" s="16">
        <v>42.35</v>
      </c>
      <c r="DF51" s="16">
        <v>29.52</v>
      </c>
      <c r="DG51" s="38">
        <v>31.34</v>
      </c>
      <c r="DH51" s="17">
        <v>33.549999999999997</v>
      </c>
      <c r="DI51" s="17">
        <v>34.659999999999997</v>
      </c>
      <c r="DJ51" s="17">
        <v>35.700000000000003</v>
      </c>
      <c r="DK51" s="19">
        <v>36.14</v>
      </c>
      <c r="DL51" s="17">
        <v>37.159999999999997</v>
      </c>
      <c r="DM51" s="19">
        <v>37.39</v>
      </c>
      <c r="DN51" s="18">
        <v>38.28</v>
      </c>
      <c r="DO51" s="17">
        <v>40.83</v>
      </c>
      <c r="DP51" s="17">
        <v>40.69</v>
      </c>
      <c r="DQ51" s="17">
        <v>41.01</v>
      </c>
      <c r="DR51" s="17">
        <v>44.76</v>
      </c>
      <c r="DS51" s="19">
        <v>45.66</v>
      </c>
      <c r="DT51" s="20">
        <v>47.82</v>
      </c>
      <c r="DU51" s="20">
        <v>47.07</v>
      </c>
      <c r="DV51" s="16">
        <v>43.66</v>
      </c>
      <c r="DW51" s="16">
        <v>42.2</v>
      </c>
      <c r="DX51" s="16">
        <v>5</v>
      </c>
      <c r="DY51" s="20">
        <v>5</v>
      </c>
      <c r="DZ51" s="17">
        <v>6</v>
      </c>
      <c r="EA51" s="17">
        <v>4</v>
      </c>
      <c r="EB51" s="17">
        <v>0</v>
      </c>
      <c r="EC51" s="17">
        <v>-6</v>
      </c>
      <c r="ED51" s="17">
        <v>-11</v>
      </c>
      <c r="EE51" s="17">
        <v>-13</v>
      </c>
      <c r="EF51" s="17">
        <v>-13</v>
      </c>
      <c r="EG51" s="17">
        <v>-9</v>
      </c>
      <c r="EH51" s="17">
        <v>-5</v>
      </c>
      <c r="EI51" s="17">
        <v>0</v>
      </c>
      <c r="EJ51" s="17">
        <v>1</v>
      </c>
      <c r="EK51" s="17">
        <v>4</v>
      </c>
      <c r="EL51" s="20">
        <v>6</v>
      </c>
      <c r="EM51" s="20">
        <v>3</v>
      </c>
      <c r="EN51" s="20">
        <v>3</v>
      </c>
      <c r="EO51" s="20">
        <v>4</v>
      </c>
    </row>
    <row r="52" spans="1:145" ht="14">
      <c r="A52" s="2" t="s">
        <v>1532</v>
      </c>
      <c r="B52" s="2" t="s">
        <v>1666</v>
      </c>
      <c r="C52" s="2">
        <v>14</v>
      </c>
      <c r="D52" s="2">
        <v>5</v>
      </c>
      <c r="E52" s="2">
        <v>50202685</v>
      </c>
      <c r="F52" s="2" t="s">
        <v>91</v>
      </c>
      <c r="G52" s="1" t="s">
        <v>1537</v>
      </c>
      <c r="H52" s="14"/>
      <c r="I52" s="1"/>
      <c r="J52" s="2">
        <v>157.1</v>
      </c>
      <c r="K52" s="2">
        <v>46.9</v>
      </c>
      <c r="L52" s="2" t="s">
        <v>167</v>
      </c>
      <c r="M52" s="2"/>
      <c r="N52" s="2" t="s">
        <v>158</v>
      </c>
      <c r="O52" s="2" t="s">
        <v>80</v>
      </c>
      <c r="P52" s="30"/>
      <c r="Q52" s="30"/>
      <c r="R52" s="30"/>
      <c r="S52" s="30"/>
      <c r="T52" s="3" t="s">
        <v>15</v>
      </c>
      <c r="U52" s="3">
        <v>24</v>
      </c>
      <c r="V52" s="2">
        <v>23</v>
      </c>
      <c r="W52" s="2">
        <v>16</v>
      </c>
      <c r="X52" s="2" t="s">
        <v>280</v>
      </c>
      <c r="Y52" s="33"/>
      <c r="Z52" s="3" t="s">
        <v>159</v>
      </c>
      <c r="AA52" s="3">
        <v>51</v>
      </c>
      <c r="AB52" s="2">
        <v>34</v>
      </c>
      <c r="AC52" s="2">
        <v>28</v>
      </c>
      <c r="AD52" s="2"/>
      <c r="AE52" s="33" t="s">
        <v>88</v>
      </c>
      <c r="AF52" s="12"/>
      <c r="AG52" s="12"/>
      <c r="AH52" s="13"/>
      <c r="AI52" s="13"/>
      <c r="AJ52" s="13"/>
      <c r="AK52" s="34"/>
      <c r="AL52" s="2" t="s">
        <v>247</v>
      </c>
      <c r="AM52" s="2" t="s">
        <v>118</v>
      </c>
      <c r="AN52" s="2" t="s">
        <v>744</v>
      </c>
      <c r="AO52" s="2" t="s">
        <v>1536</v>
      </c>
      <c r="AP52" s="2" t="s">
        <v>87</v>
      </c>
      <c r="AQ52" s="1"/>
      <c r="AR52" s="2" t="s">
        <v>89</v>
      </c>
      <c r="AS52" s="1"/>
      <c r="AT52" s="2" t="s">
        <v>93</v>
      </c>
      <c r="AU52" s="14" t="s">
        <v>1538</v>
      </c>
      <c r="AV52" s="14">
        <v>1</v>
      </c>
      <c r="AW52" s="3" t="s">
        <v>15</v>
      </c>
      <c r="AX52" s="3">
        <v>24</v>
      </c>
      <c r="AY52" s="2">
        <v>23</v>
      </c>
      <c r="AZ52" s="2">
        <v>16</v>
      </c>
      <c r="BA52" s="2" t="s">
        <v>1666</v>
      </c>
      <c r="BB52" s="2">
        <v>14</v>
      </c>
      <c r="BC52" s="2">
        <v>5</v>
      </c>
      <c r="BD52" s="104">
        <v>3.63</v>
      </c>
      <c r="BE52" s="105">
        <v>3.62</v>
      </c>
      <c r="BF52" s="106">
        <v>3.14</v>
      </c>
      <c r="BG52" s="107">
        <v>2.61</v>
      </c>
      <c r="BH52" s="106">
        <v>2.5</v>
      </c>
      <c r="BI52" s="108">
        <v>2.88</v>
      </c>
      <c r="BJ52" s="106">
        <v>2.36</v>
      </c>
      <c r="BK52" s="108">
        <v>1.34</v>
      </c>
      <c r="BL52" s="107">
        <v>0.8</v>
      </c>
      <c r="BM52" s="106">
        <v>1.62</v>
      </c>
      <c r="BN52" s="106">
        <v>1.93</v>
      </c>
      <c r="BO52" s="106">
        <v>3.62</v>
      </c>
      <c r="BP52" s="106">
        <v>2.89</v>
      </c>
      <c r="BQ52" s="8">
        <v>3.72</v>
      </c>
      <c r="BR52" s="7">
        <v>5.26</v>
      </c>
      <c r="BS52" s="9">
        <v>6.48</v>
      </c>
      <c r="BT52" s="4">
        <v>11.68</v>
      </c>
      <c r="BU52" s="4">
        <v>16.010000000000002</v>
      </c>
      <c r="BV52" s="4">
        <v>3.71</v>
      </c>
      <c r="BW52" s="26">
        <v>3.31</v>
      </c>
      <c r="BX52" s="53">
        <v>0.67</v>
      </c>
      <c r="BY52" s="53">
        <v>0.25</v>
      </c>
      <c r="BZ52" s="53">
        <v>0.18</v>
      </c>
      <c r="CA52" s="54">
        <v>0.88</v>
      </c>
      <c r="CB52" s="53">
        <v>0.99</v>
      </c>
      <c r="CC52" s="54">
        <v>1.54</v>
      </c>
      <c r="CD52" s="55">
        <v>2.0499999999999998</v>
      </c>
      <c r="CE52" s="53">
        <v>2.66</v>
      </c>
      <c r="CF52" s="53">
        <v>2.89</v>
      </c>
      <c r="CG52" s="53">
        <v>4.87</v>
      </c>
      <c r="CH52" s="7">
        <v>3.12</v>
      </c>
      <c r="CI52" s="8">
        <v>4.22</v>
      </c>
      <c r="CJ52" s="7">
        <v>5.87</v>
      </c>
      <c r="CK52" s="9">
        <v>6.38</v>
      </c>
      <c r="CL52" s="4">
        <v>10.65</v>
      </c>
      <c r="CM52" s="4">
        <v>15.44</v>
      </c>
      <c r="CN52" s="16">
        <v>26.33</v>
      </c>
      <c r="CO52" s="38">
        <v>30.66</v>
      </c>
      <c r="CP52" s="17">
        <v>31.36</v>
      </c>
      <c r="CQ52" s="18">
        <v>32.9</v>
      </c>
      <c r="CR52" s="17">
        <v>33.340000000000003</v>
      </c>
      <c r="CS52" s="19">
        <v>34.61</v>
      </c>
      <c r="CT52" s="17">
        <v>36.17</v>
      </c>
      <c r="CU52" s="19">
        <v>36.72</v>
      </c>
      <c r="CV52" s="18">
        <v>36.47</v>
      </c>
      <c r="CW52" s="17">
        <v>37.69</v>
      </c>
      <c r="CX52" s="17">
        <v>38.33</v>
      </c>
      <c r="CY52" s="17">
        <v>39.5</v>
      </c>
      <c r="CZ52" s="17">
        <v>43.55</v>
      </c>
      <c r="DA52" s="19">
        <v>43.64</v>
      </c>
      <c r="DB52" s="17">
        <v>46.62</v>
      </c>
      <c r="DC52" s="20">
        <v>44.46</v>
      </c>
      <c r="DD52" s="16">
        <v>42.07</v>
      </c>
      <c r="DE52" s="16">
        <v>42.9</v>
      </c>
      <c r="DF52" s="16">
        <v>26.06</v>
      </c>
      <c r="DG52" s="38">
        <v>30.03</v>
      </c>
      <c r="DH52" s="17">
        <v>31.03</v>
      </c>
      <c r="DI52" s="17">
        <v>32.270000000000003</v>
      </c>
      <c r="DJ52" s="17">
        <v>33.76</v>
      </c>
      <c r="DK52" s="19">
        <v>35.25</v>
      </c>
      <c r="DL52" s="17">
        <v>36.1</v>
      </c>
      <c r="DM52" s="19">
        <v>36.049999999999997</v>
      </c>
      <c r="DN52" s="18">
        <v>35.51</v>
      </c>
      <c r="DO52" s="17">
        <v>37.299999999999997</v>
      </c>
      <c r="DP52" s="17">
        <v>38.49</v>
      </c>
      <c r="DQ52" s="17">
        <v>39.61</v>
      </c>
      <c r="DR52" s="17">
        <v>43.1</v>
      </c>
      <c r="DS52" s="19">
        <v>44.13</v>
      </c>
      <c r="DT52" s="17">
        <v>46.13</v>
      </c>
      <c r="DU52" s="20">
        <v>45.86</v>
      </c>
      <c r="DV52" s="16">
        <v>42.56</v>
      </c>
      <c r="DW52" s="16">
        <v>42.68</v>
      </c>
      <c r="DX52" s="16">
        <v>0</v>
      </c>
      <c r="DY52" s="20">
        <v>1</v>
      </c>
      <c r="DZ52" s="17">
        <v>2</v>
      </c>
      <c r="EA52" s="17">
        <v>1</v>
      </c>
      <c r="EB52" s="17">
        <v>-1</v>
      </c>
      <c r="EC52" s="17">
        <v>-4</v>
      </c>
      <c r="ED52" s="17">
        <v>-10</v>
      </c>
      <c r="EE52" s="17">
        <v>-16</v>
      </c>
      <c r="EF52" s="17">
        <v>-18</v>
      </c>
      <c r="EG52" s="17">
        <v>-21</v>
      </c>
      <c r="EH52" s="17">
        <v>-21</v>
      </c>
      <c r="EI52" s="17">
        <v>-19</v>
      </c>
      <c r="EJ52" s="17">
        <v>-13</v>
      </c>
      <c r="EK52" s="17">
        <v>-8</v>
      </c>
      <c r="EL52" s="17">
        <v>-1</v>
      </c>
      <c r="EM52" s="20">
        <v>-1</v>
      </c>
      <c r="EN52" s="20">
        <v>0</v>
      </c>
      <c r="EO52" s="20">
        <v>0</v>
      </c>
    </row>
    <row r="53" spans="1:145" ht="14">
      <c r="A53" s="2" t="s">
        <v>1084</v>
      </c>
      <c r="B53" s="2" t="s">
        <v>1666</v>
      </c>
      <c r="C53" s="2">
        <v>16</v>
      </c>
      <c r="D53" s="2">
        <v>4</v>
      </c>
      <c r="E53" s="2">
        <v>50905061</v>
      </c>
      <c r="F53" s="2" t="s">
        <v>91</v>
      </c>
      <c r="G53" s="1" t="s">
        <v>787</v>
      </c>
      <c r="H53" s="14"/>
      <c r="I53" s="1"/>
      <c r="J53" s="2">
        <v>164</v>
      </c>
      <c r="K53" s="2">
        <v>52.7</v>
      </c>
      <c r="L53" s="2" t="s">
        <v>167</v>
      </c>
      <c r="M53" s="2"/>
      <c r="N53" s="2" t="s">
        <v>79</v>
      </c>
      <c r="O53" s="2" t="s">
        <v>819</v>
      </c>
      <c r="P53" s="30"/>
      <c r="Q53" s="30"/>
      <c r="R53" s="30"/>
      <c r="S53" s="30"/>
      <c r="T53" s="3" t="s">
        <v>17</v>
      </c>
      <c r="U53" s="3">
        <v>31</v>
      </c>
      <c r="V53" s="2">
        <v>26</v>
      </c>
      <c r="W53" s="2">
        <v>16</v>
      </c>
      <c r="X53" s="2" t="s">
        <v>280</v>
      </c>
      <c r="Y53" s="33"/>
      <c r="Z53" s="3" t="s">
        <v>216</v>
      </c>
      <c r="AA53" s="3">
        <v>52</v>
      </c>
      <c r="AB53" s="2">
        <v>34</v>
      </c>
      <c r="AC53" s="2">
        <v>14</v>
      </c>
      <c r="AD53" s="2"/>
      <c r="AE53" s="33" t="s">
        <v>242</v>
      </c>
      <c r="AF53" s="12" t="s">
        <v>217</v>
      </c>
      <c r="AG53" s="12">
        <v>39</v>
      </c>
      <c r="AH53" s="13">
        <v>20</v>
      </c>
      <c r="AI53" s="13">
        <v>10</v>
      </c>
      <c r="AJ53" s="13"/>
      <c r="AK53" s="34" t="s">
        <v>197</v>
      </c>
      <c r="AL53" s="2" t="s">
        <v>177</v>
      </c>
      <c r="AM53" s="2" t="s">
        <v>403</v>
      </c>
      <c r="AN53" s="2" t="s">
        <v>606</v>
      </c>
      <c r="AO53" s="2" t="s">
        <v>422</v>
      </c>
      <c r="AP53" s="2" t="s">
        <v>87</v>
      </c>
      <c r="AQ53" s="1"/>
      <c r="AR53" s="2" t="s">
        <v>89</v>
      </c>
      <c r="AS53" s="1"/>
      <c r="AT53" s="2" t="s">
        <v>93</v>
      </c>
      <c r="AU53" s="14" t="s">
        <v>1087</v>
      </c>
      <c r="AV53" s="14">
        <v>1</v>
      </c>
      <c r="AW53" s="3" t="s">
        <v>17</v>
      </c>
      <c r="AX53" s="3">
        <v>31</v>
      </c>
      <c r="AY53" s="2">
        <v>26</v>
      </c>
      <c r="AZ53" s="2">
        <v>16</v>
      </c>
      <c r="BA53" s="2" t="s">
        <v>1666</v>
      </c>
      <c r="BB53" s="2">
        <v>16</v>
      </c>
      <c r="BC53" s="2">
        <v>4</v>
      </c>
      <c r="BD53" s="104">
        <v>4.49</v>
      </c>
      <c r="BE53" s="105">
        <v>3.95</v>
      </c>
      <c r="BF53" s="109">
        <v>3.38</v>
      </c>
      <c r="BG53" s="107">
        <v>2.41</v>
      </c>
      <c r="BH53" s="106">
        <v>1.83</v>
      </c>
      <c r="BI53" s="108">
        <v>1.34</v>
      </c>
      <c r="BJ53" s="106">
        <v>0.39</v>
      </c>
      <c r="BK53" s="108">
        <v>0.8</v>
      </c>
      <c r="BL53" s="107">
        <v>1.62</v>
      </c>
      <c r="BM53" s="106">
        <v>1.69</v>
      </c>
      <c r="BN53" s="106">
        <v>1.87</v>
      </c>
      <c r="BO53" s="106">
        <v>3.9</v>
      </c>
      <c r="BP53" s="106">
        <v>5.04</v>
      </c>
      <c r="BQ53" s="4">
        <v>7.15</v>
      </c>
      <c r="BR53" s="9">
        <v>7.12</v>
      </c>
      <c r="BS53" s="9">
        <v>8.7799999999999994</v>
      </c>
      <c r="BT53" s="4">
        <v>11.74</v>
      </c>
      <c r="BU53" s="4">
        <v>15.31</v>
      </c>
      <c r="BV53" s="4">
        <v>4.41</v>
      </c>
      <c r="BW53" s="26">
        <v>3.9</v>
      </c>
      <c r="BX53" s="25">
        <v>1.45</v>
      </c>
      <c r="BY53" s="53">
        <v>0.97</v>
      </c>
      <c r="BZ53" s="53">
        <v>0.45</v>
      </c>
      <c r="CA53" s="54">
        <v>1.22</v>
      </c>
      <c r="CB53" s="53">
        <v>1.37</v>
      </c>
      <c r="CC53" s="54">
        <v>1.49</v>
      </c>
      <c r="CD53" s="55">
        <v>1.66</v>
      </c>
      <c r="CE53" s="53">
        <v>1.99</v>
      </c>
      <c r="CF53" s="53">
        <v>3.76</v>
      </c>
      <c r="CG53" s="53">
        <v>3.73</v>
      </c>
      <c r="CH53" s="7">
        <v>7.15</v>
      </c>
      <c r="CI53" s="4">
        <v>7.07</v>
      </c>
      <c r="CJ53" s="9">
        <v>8.2200000000000006</v>
      </c>
      <c r="CK53" s="9">
        <v>9.9499999999999993</v>
      </c>
      <c r="CL53" s="4">
        <v>12.44</v>
      </c>
      <c r="CM53" s="4">
        <v>14.23</v>
      </c>
      <c r="CN53" s="16">
        <v>27.41</v>
      </c>
      <c r="CO53" s="38">
        <v>32.33</v>
      </c>
      <c r="CP53" s="20">
        <v>35.08</v>
      </c>
      <c r="CQ53" s="18">
        <v>35.06</v>
      </c>
      <c r="CR53" s="17">
        <v>36.44</v>
      </c>
      <c r="CS53" s="19">
        <v>37.119999999999997</v>
      </c>
      <c r="CT53" s="17">
        <v>37.020000000000003</v>
      </c>
      <c r="CU53" s="19">
        <v>37.090000000000003</v>
      </c>
      <c r="CV53" s="18">
        <v>38.549999999999997</v>
      </c>
      <c r="CW53" s="17">
        <v>40.04</v>
      </c>
      <c r="CX53" s="17">
        <v>40.369999999999997</v>
      </c>
      <c r="CY53" s="17">
        <v>42.33</v>
      </c>
      <c r="CZ53" s="17">
        <v>45.42</v>
      </c>
      <c r="DA53" s="16">
        <v>45.63</v>
      </c>
      <c r="DB53" s="20">
        <v>50.55</v>
      </c>
      <c r="DC53" s="20">
        <v>48.48</v>
      </c>
      <c r="DD53" s="16">
        <v>47.3</v>
      </c>
      <c r="DE53" s="16">
        <v>39.97</v>
      </c>
      <c r="DF53" s="16">
        <v>27.46</v>
      </c>
      <c r="DG53" s="38">
        <v>32.729999999999997</v>
      </c>
      <c r="DH53" s="20">
        <v>35.33</v>
      </c>
      <c r="DI53" s="17">
        <v>35.75</v>
      </c>
      <c r="DJ53" s="17">
        <v>36.78</v>
      </c>
      <c r="DK53" s="19">
        <v>36.68</v>
      </c>
      <c r="DL53" s="17">
        <v>36.9</v>
      </c>
      <c r="DM53" s="19">
        <v>37.75</v>
      </c>
      <c r="DN53" s="18">
        <v>38.159999999999997</v>
      </c>
      <c r="DO53" s="17">
        <v>40.25</v>
      </c>
      <c r="DP53" s="17">
        <v>41.21</v>
      </c>
      <c r="DQ53" s="17">
        <v>42.87</v>
      </c>
      <c r="DR53" s="17">
        <v>45.9</v>
      </c>
      <c r="DS53" s="16">
        <v>45.44</v>
      </c>
      <c r="DT53" s="20">
        <v>51.02</v>
      </c>
      <c r="DU53" s="20">
        <v>48.78</v>
      </c>
      <c r="DV53" s="16">
        <v>47.68</v>
      </c>
      <c r="DW53" s="16">
        <v>39.11</v>
      </c>
      <c r="DX53" s="16">
        <v>0</v>
      </c>
      <c r="DY53" s="20">
        <v>2</v>
      </c>
      <c r="DZ53" s="20">
        <v>5</v>
      </c>
      <c r="EA53" s="17">
        <v>3</v>
      </c>
      <c r="EB53" s="17">
        <v>-2</v>
      </c>
      <c r="EC53" s="17">
        <v>-8</v>
      </c>
      <c r="ED53" s="17">
        <v>-11</v>
      </c>
      <c r="EE53" s="17">
        <v>-14</v>
      </c>
      <c r="EF53" s="17">
        <v>-15</v>
      </c>
      <c r="EG53" s="17">
        <v>-15</v>
      </c>
      <c r="EH53" s="17">
        <v>-6</v>
      </c>
      <c r="EI53" s="17">
        <v>-1</v>
      </c>
      <c r="EJ53" s="17">
        <v>3</v>
      </c>
      <c r="EK53" s="20">
        <v>5</v>
      </c>
      <c r="EL53" s="20">
        <v>5</v>
      </c>
      <c r="EM53" s="20">
        <v>4</v>
      </c>
      <c r="EN53" s="20">
        <v>0</v>
      </c>
      <c r="EO53" s="20">
        <v>2</v>
      </c>
    </row>
    <row r="54" spans="1:145" ht="14">
      <c r="A54" s="2" t="s">
        <v>1243</v>
      </c>
      <c r="B54" s="2" t="s">
        <v>1666</v>
      </c>
      <c r="C54" s="2">
        <v>13</v>
      </c>
      <c r="D54" s="2">
        <v>1</v>
      </c>
      <c r="E54" s="2">
        <v>53612692</v>
      </c>
      <c r="F54" s="2" t="s">
        <v>91</v>
      </c>
      <c r="G54" s="1" t="s">
        <v>579</v>
      </c>
      <c r="H54" s="15" t="s">
        <v>95</v>
      </c>
      <c r="I54" s="1">
        <v>0</v>
      </c>
      <c r="J54" s="2">
        <v>160</v>
      </c>
      <c r="K54" s="2">
        <v>41.8</v>
      </c>
      <c r="L54" s="2" t="s">
        <v>167</v>
      </c>
      <c r="M54" s="2"/>
      <c r="N54" s="2" t="s">
        <v>99</v>
      </c>
      <c r="O54" s="2" t="s">
        <v>100</v>
      </c>
      <c r="P54" s="30" t="s">
        <v>543</v>
      </c>
      <c r="Q54" s="30"/>
      <c r="R54" s="30"/>
      <c r="S54" s="30"/>
      <c r="T54" s="3" t="s">
        <v>17</v>
      </c>
      <c r="U54" s="3">
        <v>28</v>
      </c>
      <c r="V54" s="2">
        <v>28</v>
      </c>
      <c r="W54" s="2">
        <v>16</v>
      </c>
      <c r="X54" s="2" t="s">
        <v>1045</v>
      </c>
      <c r="Y54" s="33"/>
      <c r="Z54" s="3" t="s">
        <v>216</v>
      </c>
      <c r="AA54" s="3">
        <v>55</v>
      </c>
      <c r="AB54" s="2">
        <v>40</v>
      </c>
      <c r="AC54" s="2">
        <v>21</v>
      </c>
      <c r="AD54" s="2"/>
      <c r="AE54" s="33" t="s">
        <v>242</v>
      </c>
      <c r="AF54" s="12" t="s">
        <v>301</v>
      </c>
      <c r="AG54" s="12">
        <v>39</v>
      </c>
      <c r="AH54" s="13">
        <v>20</v>
      </c>
      <c r="AI54" s="13">
        <v>9</v>
      </c>
      <c r="AJ54" s="13"/>
      <c r="AK54" s="34" t="s">
        <v>197</v>
      </c>
      <c r="AL54" s="2" t="s">
        <v>177</v>
      </c>
      <c r="AM54" s="2" t="s">
        <v>118</v>
      </c>
      <c r="AN54" s="2" t="s">
        <v>342</v>
      </c>
      <c r="AO54" s="2" t="s">
        <v>267</v>
      </c>
      <c r="AP54" s="2" t="s">
        <v>87</v>
      </c>
      <c r="AQ54" s="1" t="s">
        <v>90</v>
      </c>
      <c r="AR54" s="2" t="s">
        <v>89</v>
      </c>
      <c r="AS54" s="1" t="s">
        <v>108</v>
      </c>
      <c r="AT54" s="2" t="s">
        <v>93</v>
      </c>
      <c r="AU54" s="14" t="s">
        <v>572</v>
      </c>
      <c r="AV54" s="14">
        <v>1</v>
      </c>
      <c r="AW54" s="3" t="s">
        <v>17</v>
      </c>
      <c r="AX54" s="3">
        <v>28</v>
      </c>
      <c r="AY54" s="2">
        <v>28</v>
      </c>
      <c r="AZ54" s="2">
        <v>16</v>
      </c>
      <c r="BA54" s="2" t="s">
        <v>1666</v>
      </c>
      <c r="BB54" s="2">
        <v>13</v>
      </c>
      <c r="BC54" s="2">
        <v>1</v>
      </c>
      <c r="BD54" s="104">
        <v>5.03</v>
      </c>
      <c r="BE54" s="114">
        <v>3.77</v>
      </c>
      <c r="BF54" s="115">
        <v>3.13</v>
      </c>
      <c r="BG54" s="114">
        <v>2.5099999999999998</v>
      </c>
      <c r="BH54" s="106">
        <v>1.9</v>
      </c>
      <c r="BI54" s="108">
        <v>1.69</v>
      </c>
      <c r="BJ54" s="106">
        <v>0.95</v>
      </c>
      <c r="BK54" s="108">
        <v>1.52</v>
      </c>
      <c r="BL54" s="107">
        <v>2.34</v>
      </c>
      <c r="BM54" s="106">
        <v>2.56</v>
      </c>
      <c r="BN54" s="106">
        <v>2.84</v>
      </c>
      <c r="BO54" s="106">
        <v>5.24</v>
      </c>
      <c r="BP54" s="106">
        <v>4.05</v>
      </c>
      <c r="BQ54" s="41">
        <v>4.1900000000000004</v>
      </c>
      <c r="BR54" s="5">
        <v>4.8</v>
      </c>
      <c r="BS54" s="9">
        <v>5.75</v>
      </c>
      <c r="BT54" s="4">
        <v>8.0500000000000007</v>
      </c>
      <c r="BU54" s="4">
        <v>10.8</v>
      </c>
      <c r="BV54" s="4">
        <v>4.5999999999999996</v>
      </c>
      <c r="BW54" s="39">
        <v>5.2</v>
      </c>
      <c r="BX54" s="5">
        <v>2.68</v>
      </c>
      <c r="BY54" s="5">
        <v>0</v>
      </c>
      <c r="BZ54" s="7">
        <v>0</v>
      </c>
      <c r="CA54" s="8">
        <v>0</v>
      </c>
      <c r="CB54" s="7">
        <v>1.87</v>
      </c>
      <c r="CC54" s="8">
        <v>2.25</v>
      </c>
      <c r="CD54" s="6">
        <v>2.74</v>
      </c>
      <c r="CE54" s="7">
        <v>2.56</v>
      </c>
      <c r="CF54" s="7">
        <v>2.83</v>
      </c>
      <c r="CG54" s="7">
        <v>4.05</v>
      </c>
      <c r="CH54" s="7">
        <v>3.5</v>
      </c>
      <c r="CI54" s="41">
        <v>3.38</v>
      </c>
      <c r="CJ54" s="5">
        <v>4.7300000000000004</v>
      </c>
      <c r="CK54" s="9">
        <v>7.55</v>
      </c>
      <c r="CL54" s="4">
        <v>9.1300000000000008</v>
      </c>
      <c r="CM54" s="4">
        <v>11.4</v>
      </c>
      <c r="CN54" s="16">
        <v>28.84</v>
      </c>
      <c r="CO54" s="40">
        <v>30.84</v>
      </c>
      <c r="CP54" s="23">
        <v>31.69</v>
      </c>
      <c r="CQ54" s="40">
        <v>34.11</v>
      </c>
      <c r="CR54" s="17">
        <v>34.47</v>
      </c>
      <c r="CS54" s="19">
        <v>35.96</v>
      </c>
      <c r="CT54" s="17">
        <v>37.94</v>
      </c>
      <c r="CU54" s="19">
        <v>39.21</v>
      </c>
      <c r="CV54" s="18">
        <v>40.479999999999997</v>
      </c>
      <c r="CW54" s="17">
        <v>40.61</v>
      </c>
      <c r="CX54" s="17">
        <v>40.44</v>
      </c>
      <c r="CY54" s="17">
        <v>42.98</v>
      </c>
      <c r="CZ54" s="17">
        <v>43.82</v>
      </c>
      <c r="DA54" s="42">
        <v>44.51</v>
      </c>
      <c r="DB54" s="23">
        <v>46.39</v>
      </c>
      <c r="DC54" s="20">
        <v>46.51</v>
      </c>
      <c r="DD54" s="16">
        <v>44.79</v>
      </c>
      <c r="DE54" s="16">
        <v>41.33</v>
      </c>
      <c r="DF54" s="16">
        <v>28.16</v>
      </c>
      <c r="DG54" s="40">
        <v>29.54</v>
      </c>
      <c r="DH54" s="23">
        <v>32.369999999999997</v>
      </c>
      <c r="DI54" s="23">
        <v>34.69</v>
      </c>
      <c r="DJ54" s="17">
        <v>34.450000000000003</v>
      </c>
      <c r="DK54" s="19">
        <v>35.979999999999997</v>
      </c>
      <c r="DL54" s="17">
        <v>38.01</v>
      </c>
      <c r="DM54" s="19">
        <v>39.409999999999997</v>
      </c>
      <c r="DN54" s="18">
        <v>41.29</v>
      </c>
      <c r="DO54" s="17">
        <v>40.409999999999997</v>
      </c>
      <c r="DP54" s="17">
        <v>40.619999999999997</v>
      </c>
      <c r="DQ54" s="17">
        <v>43.2</v>
      </c>
      <c r="DR54" s="17">
        <v>44.04</v>
      </c>
      <c r="DS54" s="42">
        <v>45.34</v>
      </c>
      <c r="DT54" s="23">
        <v>47.33</v>
      </c>
      <c r="DU54" s="20">
        <v>47.02</v>
      </c>
      <c r="DV54" s="16">
        <v>44.43</v>
      </c>
      <c r="DW54" s="16">
        <v>40.57</v>
      </c>
      <c r="DX54" s="16">
        <v>0</v>
      </c>
      <c r="DY54" s="23">
        <v>2</v>
      </c>
      <c r="DZ54" s="23">
        <v>3</v>
      </c>
      <c r="EA54" s="23">
        <v>3</v>
      </c>
      <c r="EB54" s="17">
        <v>1</v>
      </c>
      <c r="EC54" s="17">
        <v>0</v>
      </c>
      <c r="ED54" s="17">
        <v>-7</v>
      </c>
      <c r="EE54" s="17">
        <v>-12</v>
      </c>
      <c r="EF54" s="17">
        <v>-13</v>
      </c>
      <c r="EG54" s="17">
        <v>-15</v>
      </c>
      <c r="EH54" s="17">
        <v>-10</v>
      </c>
      <c r="EI54" s="17">
        <v>-6</v>
      </c>
      <c r="EJ54" s="17">
        <v>0</v>
      </c>
      <c r="EK54" s="23">
        <v>2</v>
      </c>
      <c r="EL54" s="23">
        <v>3</v>
      </c>
      <c r="EM54" s="20">
        <v>1</v>
      </c>
      <c r="EN54" s="20">
        <v>0</v>
      </c>
      <c r="EO54" s="20">
        <v>0</v>
      </c>
    </row>
    <row r="55" spans="1:145" ht="14">
      <c r="A55" s="2" t="s">
        <v>595</v>
      </c>
      <c r="B55" s="2" t="s">
        <v>1666</v>
      </c>
      <c r="C55" s="2">
        <v>12</v>
      </c>
      <c r="D55" s="2">
        <v>11</v>
      </c>
      <c r="E55" s="2">
        <v>46818858</v>
      </c>
      <c r="F55" s="2" t="s">
        <v>91</v>
      </c>
      <c r="G55" s="1" t="s">
        <v>600</v>
      </c>
      <c r="H55" s="15" t="s">
        <v>602</v>
      </c>
      <c r="I55" s="1">
        <v>1</v>
      </c>
      <c r="J55" s="2">
        <v>155.69999999999999</v>
      </c>
      <c r="K55" s="2">
        <v>39.1</v>
      </c>
      <c r="L55" s="2" t="s">
        <v>167</v>
      </c>
      <c r="M55" s="2"/>
      <c r="N55" s="2" t="s">
        <v>99</v>
      </c>
      <c r="O55" s="2" t="s">
        <v>335</v>
      </c>
      <c r="P55" s="30" t="s">
        <v>598</v>
      </c>
      <c r="Q55" s="30"/>
      <c r="R55" s="30"/>
      <c r="S55" s="30"/>
      <c r="T55" s="3" t="s">
        <v>48</v>
      </c>
      <c r="U55" s="3">
        <v>26</v>
      </c>
      <c r="V55" s="2">
        <v>19</v>
      </c>
      <c r="W55" s="2">
        <v>16</v>
      </c>
      <c r="X55" s="2" t="s">
        <v>553</v>
      </c>
      <c r="Y55" s="33"/>
      <c r="Z55" s="3" t="s">
        <v>64</v>
      </c>
      <c r="AA55" s="3">
        <v>59</v>
      </c>
      <c r="AB55" s="2">
        <v>38</v>
      </c>
      <c r="AC55" s="2">
        <v>38</v>
      </c>
      <c r="AD55" s="2"/>
      <c r="AE55" s="33" t="s">
        <v>443</v>
      </c>
      <c r="AF55" s="12" t="s">
        <v>526</v>
      </c>
      <c r="AG55" s="12">
        <v>48</v>
      </c>
      <c r="AH55" s="13">
        <v>31</v>
      </c>
      <c r="AI55" s="13">
        <v>22</v>
      </c>
      <c r="AJ55" s="13"/>
      <c r="AK55" s="34" t="s">
        <v>180</v>
      </c>
      <c r="AL55" s="2" t="s">
        <v>599</v>
      </c>
      <c r="AM55" s="2" t="s">
        <v>409</v>
      </c>
      <c r="AN55" s="2" t="s">
        <v>342</v>
      </c>
      <c r="AO55" s="2" t="s">
        <v>359</v>
      </c>
      <c r="AP55" s="2" t="s">
        <v>87</v>
      </c>
      <c r="AQ55" s="1" t="s">
        <v>176</v>
      </c>
      <c r="AR55" s="2" t="s">
        <v>89</v>
      </c>
      <c r="AS55" s="1" t="s">
        <v>108</v>
      </c>
      <c r="AT55" s="2" t="s">
        <v>93</v>
      </c>
      <c r="AU55" s="14" t="s">
        <v>601</v>
      </c>
      <c r="AV55" s="14">
        <v>1</v>
      </c>
      <c r="AW55" s="3" t="s">
        <v>48</v>
      </c>
      <c r="AX55" s="3">
        <v>26</v>
      </c>
      <c r="AY55" s="2">
        <v>19</v>
      </c>
      <c r="AZ55" s="2">
        <v>16</v>
      </c>
      <c r="BA55" s="2" t="s">
        <v>1666</v>
      </c>
      <c r="BB55" s="2">
        <v>12</v>
      </c>
      <c r="BC55" s="2">
        <v>11</v>
      </c>
      <c r="BD55" s="104">
        <v>2.17</v>
      </c>
      <c r="BE55" s="105">
        <v>2.5299999999999998</v>
      </c>
      <c r="BF55" s="115">
        <v>1.54</v>
      </c>
      <c r="BG55" s="107">
        <v>1.73</v>
      </c>
      <c r="BH55" s="106">
        <v>0.5</v>
      </c>
      <c r="BI55" s="108">
        <v>0.62</v>
      </c>
      <c r="BJ55" s="106">
        <v>0</v>
      </c>
      <c r="BK55" s="108">
        <v>0.35</v>
      </c>
      <c r="BL55" s="107">
        <v>0</v>
      </c>
      <c r="BM55" s="106">
        <v>2.12</v>
      </c>
      <c r="BN55" s="106">
        <v>2.88</v>
      </c>
      <c r="BO55" s="106">
        <v>4.5</v>
      </c>
      <c r="BP55" s="106">
        <v>2.14</v>
      </c>
      <c r="BQ55" s="8">
        <v>2.0099999999999998</v>
      </c>
      <c r="BR55" s="7">
        <v>3.34</v>
      </c>
      <c r="BS55" s="9">
        <v>3.87</v>
      </c>
      <c r="BT55" s="4">
        <v>8.08</v>
      </c>
      <c r="BU55" s="4">
        <v>12.85</v>
      </c>
      <c r="BV55" s="4">
        <v>2.63</v>
      </c>
      <c r="BW55" s="37">
        <v>0</v>
      </c>
      <c r="BX55" s="5">
        <v>0.32</v>
      </c>
      <c r="BY55" s="7">
        <v>0.41</v>
      </c>
      <c r="BZ55" s="7">
        <v>1.57</v>
      </c>
      <c r="CA55" s="8">
        <v>2.14</v>
      </c>
      <c r="CB55" s="7">
        <v>2.11</v>
      </c>
      <c r="CC55" s="8">
        <v>2.4900000000000002</v>
      </c>
      <c r="CD55" s="6">
        <v>2.17</v>
      </c>
      <c r="CE55" s="7">
        <v>1.9</v>
      </c>
      <c r="CF55" s="7">
        <v>3.54</v>
      </c>
      <c r="CG55" s="7">
        <v>3.41</v>
      </c>
      <c r="CH55" s="7">
        <v>2.12</v>
      </c>
      <c r="CI55" s="8">
        <v>2.04</v>
      </c>
      <c r="CJ55" s="7">
        <v>4.07</v>
      </c>
      <c r="CK55" s="9">
        <v>5.98</v>
      </c>
      <c r="CL55" s="4">
        <v>7.06</v>
      </c>
      <c r="CM55" s="4">
        <v>12.23</v>
      </c>
      <c r="CN55" s="16">
        <v>28.05</v>
      </c>
      <c r="CO55" s="38">
        <v>30.52</v>
      </c>
      <c r="CP55" s="23">
        <v>32.15</v>
      </c>
      <c r="CQ55" s="18">
        <v>34.25</v>
      </c>
      <c r="CR55" s="17">
        <v>34.229999999999997</v>
      </c>
      <c r="CS55" s="19">
        <v>34.130000000000003</v>
      </c>
      <c r="CT55" s="17">
        <v>37.53</v>
      </c>
      <c r="CU55" s="19">
        <v>38.229999999999997</v>
      </c>
      <c r="CV55" s="18">
        <v>37.97</v>
      </c>
      <c r="CW55" s="17">
        <v>36.42</v>
      </c>
      <c r="CX55" s="17">
        <v>37.9</v>
      </c>
      <c r="CY55" s="17">
        <v>35.78</v>
      </c>
      <c r="CZ55" s="17">
        <v>43.24</v>
      </c>
      <c r="DA55" s="19">
        <v>45</v>
      </c>
      <c r="DB55" s="17">
        <v>46.46</v>
      </c>
      <c r="DC55" s="20">
        <v>44.26</v>
      </c>
      <c r="DD55" s="16">
        <v>42.44</v>
      </c>
      <c r="DE55" s="16">
        <v>38.880000000000003</v>
      </c>
      <c r="DF55" s="16">
        <v>27.35</v>
      </c>
      <c r="DG55" s="38">
        <v>31.78</v>
      </c>
      <c r="DH55" s="23">
        <v>33.22</v>
      </c>
      <c r="DI55" s="17">
        <v>35.82</v>
      </c>
      <c r="DJ55" s="17">
        <v>34.83</v>
      </c>
      <c r="DK55" s="19">
        <v>34.590000000000003</v>
      </c>
      <c r="DL55" s="17">
        <v>37.71</v>
      </c>
      <c r="DM55" s="19">
        <v>38.14</v>
      </c>
      <c r="DN55" s="18">
        <v>37.79</v>
      </c>
      <c r="DO55" s="17">
        <v>36.33</v>
      </c>
      <c r="DP55" s="17">
        <v>38.85</v>
      </c>
      <c r="DQ55" s="17">
        <v>35.880000000000003</v>
      </c>
      <c r="DR55" s="17">
        <v>43.48</v>
      </c>
      <c r="DS55" s="19">
        <v>45.92</v>
      </c>
      <c r="DT55" s="17">
        <v>46.58</v>
      </c>
      <c r="DU55" s="20">
        <v>43.11</v>
      </c>
      <c r="DV55" s="16">
        <v>42.9</v>
      </c>
      <c r="DW55" s="16">
        <v>38.03</v>
      </c>
      <c r="DX55" s="16">
        <v>11</v>
      </c>
      <c r="DY55" s="20">
        <v>12</v>
      </c>
      <c r="DZ55" s="23">
        <v>12</v>
      </c>
      <c r="EA55" s="17">
        <v>7</v>
      </c>
      <c r="EB55" s="17">
        <v>-2</v>
      </c>
      <c r="EC55" s="17">
        <v>-9</v>
      </c>
      <c r="ED55" s="17">
        <v>-11</v>
      </c>
      <c r="EE55" s="17">
        <v>-11</v>
      </c>
      <c r="EF55" s="17">
        <v>-8</v>
      </c>
      <c r="EG55" s="17">
        <v>-5</v>
      </c>
      <c r="EH55" s="17">
        <v>6</v>
      </c>
      <c r="EI55" s="17">
        <v>14</v>
      </c>
      <c r="EJ55" s="17">
        <v>22</v>
      </c>
      <c r="EK55" s="17">
        <v>22</v>
      </c>
      <c r="EL55" s="17">
        <v>22</v>
      </c>
      <c r="EM55" s="20">
        <v>20</v>
      </c>
      <c r="EN55" s="20">
        <v>19</v>
      </c>
      <c r="EO55" s="20">
        <v>23</v>
      </c>
    </row>
    <row r="56" spans="1:145" ht="14">
      <c r="A56" s="2" t="s">
        <v>1319</v>
      </c>
      <c r="B56" s="2" t="s">
        <v>1666</v>
      </c>
      <c r="C56" s="2">
        <v>15</v>
      </c>
      <c r="D56" s="2">
        <v>3</v>
      </c>
      <c r="E56" s="2">
        <v>43503241</v>
      </c>
      <c r="F56" s="2" t="s">
        <v>91</v>
      </c>
      <c r="G56" s="1" t="s">
        <v>354</v>
      </c>
      <c r="H56" s="15" t="s">
        <v>95</v>
      </c>
      <c r="I56" s="1">
        <v>1</v>
      </c>
      <c r="J56" s="2">
        <v>166.4</v>
      </c>
      <c r="K56" s="2">
        <v>59.3</v>
      </c>
      <c r="L56" s="2" t="s">
        <v>167</v>
      </c>
      <c r="M56" s="2"/>
      <c r="N56" s="2" t="s">
        <v>79</v>
      </c>
      <c r="O56" s="2" t="s">
        <v>148</v>
      </c>
      <c r="P56" s="30"/>
      <c r="Q56" s="30"/>
      <c r="R56" s="30"/>
      <c r="S56" s="30"/>
      <c r="T56" s="3" t="s">
        <v>6</v>
      </c>
      <c r="U56" s="3">
        <v>21</v>
      </c>
      <c r="V56" s="2">
        <v>19</v>
      </c>
      <c r="W56" s="2">
        <v>16</v>
      </c>
      <c r="X56" s="2" t="s">
        <v>1320</v>
      </c>
      <c r="Y56" s="33"/>
      <c r="Z56" s="3" t="s">
        <v>232</v>
      </c>
      <c r="AA56" s="3">
        <v>45</v>
      </c>
      <c r="AB56" s="2">
        <v>32</v>
      </c>
      <c r="AC56" s="2">
        <v>22</v>
      </c>
      <c r="AD56" s="2"/>
      <c r="AE56" s="33" t="s">
        <v>242</v>
      </c>
      <c r="AF56" s="12" t="s">
        <v>217</v>
      </c>
      <c r="AG56" s="12">
        <v>28</v>
      </c>
      <c r="AH56" s="13">
        <v>26</v>
      </c>
      <c r="AI56" s="13">
        <v>9</v>
      </c>
      <c r="AJ56" s="13"/>
      <c r="AK56" s="34"/>
      <c r="AL56" s="2" t="s">
        <v>177</v>
      </c>
      <c r="AM56" s="2" t="s">
        <v>352</v>
      </c>
      <c r="AN56" s="2" t="s">
        <v>119</v>
      </c>
      <c r="AO56" s="2" t="s">
        <v>353</v>
      </c>
      <c r="AP56" s="2" t="s">
        <v>87</v>
      </c>
      <c r="AQ56" s="1" t="s">
        <v>176</v>
      </c>
      <c r="AR56" s="2" t="s">
        <v>89</v>
      </c>
      <c r="AS56" s="1" t="s">
        <v>180</v>
      </c>
      <c r="AT56" s="2" t="s">
        <v>93</v>
      </c>
      <c r="AU56" s="14" t="s">
        <v>355</v>
      </c>
      <c r="AV56" s="14">
        <v>1</v>
      </c>
      <c r="AW56" s="3" t="s">
        <v>6</v>
      </c>
      <c r="AX56" s="3">
        <v>21</v>
      </c>
      <c r="AY56" s="2">
        <v>19</v>
      </c>
      <c r="AZ56" s="2">
        <v>16</v>
      </c>
      <c r="BA56" s="2" t="s">
        <v>1666</v>
      </c>
      <c r="BB56" s="2">
        <v>15</v>
      </c>
      <c r="BC56" s="2">
        <v>3</v>
      </c>
      <c r="BD56" s="116">
        <v>5.52</v>
      </c>
      <c r="BE56" s="135">
        <v>4.4000000000000004</v>
      </c>
      <c r="BF56" s="136">
        <v>3.8</v>
      </c>
      <c r="BG56" s="135">
        <v>2.2400000000000002</v>
      </c>
      <c r="BH56" s="119">
        <v>2.84</v>
      </c>
      <c r="BI56" s="120">
        <v>2.72</v>
      </c>
      <c r="BJ56" s="119">
        <v>3.17</v>
      </c>
      <c r="BK56" s="120">
        <v>3.79</v>
      </c>
      <c r="BL56" s="121">
        <v>4.13</v>
      </c>
      <c r="BM56" s="119">
        <v>4.0199999999999996</v>
      </c>
      <c r="BN56" s="119">
        <v>8.58</v>
      </c>
      <c r="BO56" s="119">
        <v>6.86</v>
      </c>
      <c r="BP56" s="119">
        <v>5.89</v>
      </c>
      <c r="BQ56" s="19">
        <v>6.03</v>
      </c>
      <c r="BR56" s="23">
        <v>6.9</v>
      </c>
      <c r="BS56" s="20">
        <v>7.5</v>
      </c>
      <c r="BT56" s="16">
        <v>13.11</v>
      </c>
      <c r="BU56" s="16">
        <v>18.18</v>
      </c>
      <c r="BV56" s="16">
        <v>5.04</v>
      </c>
      <c r="BW56" s="40">
        <v>3.45</v>
      </c>
      <c r="BX56" s="23">
        <v>2.33</v>
      </c>
      <c r="BY56" s="23">
        <v>2.2400000000000002</v>
      </c>
      <c r="BZ56" s="17">
        <v>2.36</v>
      </c>
      <c r="CA56" s="19">
        <v>3.53</v>
      </c>
      <c r="CB56" s="17">
        <v>3.6</v>
      </c>
      <c r="CC56" s="19">
        <v>4.24</v>
      </c>
      <c r="CD56" s="18">
        <v>3.98</v>
      </c>
      <c r="CE56" s="17">
        <v>4.5</v>
      </c>
      <c r="CF56" s="17">
        <v>8.48</v>
      </c>
      <c r="CG56" s="17">
        <v>6.48</v>
      </c>
      <c r="CH56" s="17">
        <v>5.63</v>
      </c>
      <c r="CI56" s="19">
        <v>7.34</v>
      </c>
      <c r="CJ56" s="23">
        <v>7.27</v>
      </c>
      <c r="CK56" s="20">
        <v>8.9499999999999993</v>
      </c>
      <c r="CL56" s="16">
        <v>13.44</v>
      </c>
      <c r="CM56" s="16">
        <v>16.78</v>
      </c>
      <c r="CN56" s="4">
        <v>26.17</v>
      </c>
      <c r="CO56" s="39">
        <v>31.14</v>
      </c>
      <c r="CP56" s="5">
        <v>33.92</v>
      </c>
      <c r="CQ56" s="39">
        <v>33.69</v>
      </c>
      <c r="CR56" s="7">
        <v>35.79</v>
      </c>
      <c r="CS56" s="8">
        <v>38.299999999999997</v>
      </c>
      <c r="CT56" s="7">
        <v>39.119999999999997</v>
      </c>
      <c r="CU56" s="8">
        <v>40.28</v>
      </c>
      <c r="CV56" s="6">
        <v>40.07</v>
      </c>
      <c r="CW56" s="7">
        <v>41.34</v>
      </c>
      <c r="CX56" s="7">
        <v>43.63</v>
      </c>
      <c r="CY56" s="7">
        <v>43.34</v>
      </c>
      <c r="CZ56" s="7">
        <v>48.15</v>
      </c>
      <c r="DA56" s="8">
        <v>50.68</v>
      </c>
      <c r="DB56" s="5">
        <v>50.98</v>
      </c>
      <c r="DC56" s="9">
        <v>49.56</v>
      </c>
      <c r="DD56" s="4">
        <v>49.29</v>
      </c>
      <c r="DE56" s="4">
        <v>42.8</v>
      </c>
      <c r="DF56" s="4">
        <v>27.41</v>
      </c>
      <c r="DG56" s="39">
        <v>31.47</v>
      </c>
      <c r="DH56" s="5">
        <v>32.72</v>
      </c>
      <c r="DI56" s="5">
        <v>33.630000000000003</v>
      </c>
      <c r="DJ56" s="7">
        <v>35.619999999999997</v>
      </c>
      <c r="DK56" s="8">
        <v>38.22</v>
      </c>
      <c r="DL56" s="7">
        <v>39.03</v>
      </c>
      <c r="DM56" s="8">
        <v>40.49</v>
      </c>
      <c r="DN56" s="6">
        <v>40.44</v>
      </c>
      <c r="DO56" s="7">
        <v>41.36</v>
      </c>
      <c r="DP56" s="7">
        <v>43.32</v>
      </c>
      <c r="DQ56" s="7">
        <v>42.25</v>
      </c>
      <c r="DR56" s="7">
        <v>47.5</v>
      </c>
      <c r="DS56" s="8">
        <v>50.4</v>
      </c>
      <c r="DT56" s="5">
        <v>51.53</v>
      </c>
      <c r="DU56" s="9">
        <v>49.99</v>
      </c>
      <c r="DV56" s="4">
        <v>48.38</v>
      </c>
      <c r="DW56" s="4">
        <v>41.73</v>
      </c>
      <c r="DX56" s="16">
        <v>3</v>
      </c>
      <c r="DY56" s="23">
        <v>5</v>
      </c>
      <c r="DZ56" s="23">
        <v>6</v>
      </c>
      <c r="EA56" s="23">
        <v>3</v>
      </c>
      <c r="EB56" s="17">
        <v>1</v>
      </c>
      <c r="EC56" s="17">
        <v>-2</v>
      </c>
      <c r="ED56" s="17">
        <v>-7</v>
      </c>
      <c r="EE56" s="17">
        <v>-10</v>
      </c>
      <c r="EF56" s="17">
        <v>-10</v>
      </c>
      <c r="EG56" s="17">
        <v>-8</v>
      </c>
      <c r="EH56" s="17">
        <v>0</v>
      </c>
      <c r="EI56" s="17">
        <v>1</v>
      </c>
      <c r="EJ56" s="17">
        <v>3</v>
      </c>
      <c r="EK56" s="17">
        <v>4</v>
      </c>
      <c r="EL56" s="23">
        <v>7</v>
      </c>
      <c r="EM56" s="20">
        <v>5</v>
      </c>
      <c r="EN56" s="20">
        <v>4</v>
      </c>
      <c r="EO56" s="20">
        <v>4</v>
      </c>
    </row>
    <row r="57" spans="1:145" ht="14">
      <c r="A57" s="2" t="s">
        <v>661</v>
      </c>
      <c r="B57" s="2" t="s">
        <v>1666</v>
      </c>
      <c r="C57" s="2">
        <v>29</v>
      </c>
      <c r="D57" s="2">
        <v>11</v>
      </c>
      <c r="E57" s="2">
        <v>46543983</v>
      </c>
      <c r="F57" s="2" t="s">
        <v>91</v>
      </c>
      <c r="G57" s="1" t="s">
        <v>668</v>
      </c>
      <c r="H57" s="13" t="s">
        <v>95</v>
      </c>
      <c r="I57" s="1">
        <v>1</v>
      </c>
      <c r="J57" s="2">
        <v>163.30000000000001</v>
      </c>
      <c r="K57" s="2">
        <v>55.9</v>
      </c>
      <c r="L57" s="2" t="s">
        <v>167</v>
      </c>
      <c r="M57" s="2"/>
      <c r="N57" s="2" t="s">
        <v>79</v>
      </c>
      <c r="O57" s="2" t="s">
        <v>665</v>
      </c>
      <c r="P57" s="30" t="s">
        <v>168</v>
      </c>
      <c r="Q57" s="30"/>
      <c r="R57" s="30"/>
      <c r="S57" s="30"/>
      <c r="T57" s="3" t="s">
        <v>48</v>
      </c>
      <c r="U57" s="3">
        <v>22</v>
      </c>
      <c r="V57" s="2">
        <v>15</v>
      </c>
      <c r="W57" s="2">
        <v>16</v>
      </c>
      <c r="X57" s="2" t="s">
        <v>666</v>
      </c>
      <c r="Y57" s="33"/>
      <c r="Z57" s="3" t="s">
        <v>115</v>
      </c>
      <c r="AA57" s="3">
        <v>49</v>
      </c>
      <c r="AB57" s="2">
        <v>34</v>
      </c>
      <c r="AC57" s="2">
        <v>38</v>
      </c>
      <c r="AD57" s="2"/>
      <c r="AE57" s="33" t="s">
        <v>443</v>
      </c>
      <c r="AF57" s="12" t="s">
        <v>116</v>
      </c>
      <c r="AG57" s="12">
        <v>35</v>
      </c>
      <c r="AH57" s="13">
        <v>29</v>
      </c>
      <c r="AI57" s="13">
        <v>27</v>
      </c>
      <c r="AJ57" s="13"/>
      <c r="AK57" s="34" t="s">
        <v>180</v>
      </c>
      <c r="AL57" s="2" t="s">
        <v>218</v>
      </c>
      <c r="AM57" s="2" t="s">
        <v>219</v>
      </c>
      <c r="AN57" s="2" t="s">
        <v>667</v>
      </c>
      <c r="AO57" s="2" t="s">
        <v>141</v>
      </c>
      <c r="AP57" s="2" t="s">
        <v>87</v>
      </c>
      <c r="AQ57" s="1" t="s">
        <v>176</v>
      </c>
      <c r="AR57" s="2" t="s">
        <v>89</v>
      </c>
      <c r="AS57" s="1" t="s">
        <v>197</v>
      </c>
      <c r="AT57" s="2" t="s">
        <v>93</v>
      </c>
      <c r="AU57" s="14" t="s">
        <v>669</v>
      </c>
      <c r="AV57" s="14">
        <v>1</v>
      </c>
      <c r="AW57" s="3" t="s">
        <v>48</v>
      </c>
      <c r="AX57" s="3">
        <v>22</v>
      </c>
      <c r="AY57" s="2">
        <v>15</v>
      </c>
      <c r="AZ57" s="2">
        <v>16</v>
      </c>
      <c r="BA57" s="2" t="s">
        <v>1666</v>
      </c>
      <c r="BB57" s="2">
        <v>29</v>
      </c>
      <c r="BC57" s="2">
        <v>11</v>
      </c>
      <c r="BD57" s="104">
        <v>3.39</v>
      </c>
      <c r="BE57" s="114">
        <v>3.44</v>
      </c>
      <c r="BF57" s="115">
        <v>3.17</v>
      </c>
      <c r="BG57" s="107">
        <v>2.71</v>
      </c>
      <c r="BH57" s="106">
        <v>2.06</v>
      </c>
      <c r="BI57" s="108">
        <v>3.9</v>
      </c>
      <c r="BJ57" s="106">
        <v>2.06</v>
      </c>
      <c r="BK57" s="108">
        <v>2.12</v>
      </c>
      <c r="BL57" s="107">
        <v>2.8</v>
      </c>
      <c r="BM57" s="106">
        <v>2.63</v>
      </c>
      <c r="BN57" s="106">
        <v>5.23</v>
      </c>
      <c r="BO57" s="106">
        <v>7.02</v>
      </c>
      <c r="BP57" s="106">
        <v>3.36</v>
      </c>
      <c r="BQ57" s="41">
        <v>4.24</v>
      </c>
      <c r="BR57" s="9">
        <v>7.09</v>
      </c>
      <c r="BS57" s="9">
        <v>8.41</v>
      </c>
      <c r="BT57" s="4">
        <v>13.39</v>
      </c>
      <c r="BU57" s="4">
        <v>22.05</v>
      </c>
      <c r="BV57" s="4">
        <v>3.83</v>
      </c>
      <c r="BW57" s="49">
        <v>3.03</v>
      </c>
      <c r="BX57" s="47">
        <v>3.01</v>
      </c>
      <c r="BY57" s="53">
        <v>1.45</v>
      </c>
      <c r="BZ57" s="53">
        <v>2.27</v>
      </c>
      <c r="CA57" s="54">
        <v>3.6</v>
      </c>
      <c r="CB57" s="53">
        <v>3.17</v>
      </c>
      <c r="CC57" s="54">
        <v>2.88</v>
      </c>
      <c r="CD57" s="55">
        <v>3</v>
      </c>
      <c r="CE57" s="53">
        <v>3.62</v>
      </c>
      <c r="CF57" s="53">
        <v>6.43</v>
      </c>
      <c r="CG57" s="53">
        <v>6.96</v>
      </c>
      <c r="CH57" s="7">
        <v>3.12</v>
      </c>
      <c r="CI57" s="41">
        <v>4.95</v>
      </c>
      <c r="CJ57" s="9">
        <v>7.89</v>
      </c>
      <c r="CK57" s="9">
        <v>8.2899999999999991</v>
      </c>
      <c r="CL57" s="4">
        <v>13.05</v>
      </c>
      <c r="CM57" s="4">
        <v>22.14</v>
      </c>
      <c r="CN57" s="16">
        <v>28.14</v>
      </c>
      <c r="CO57" s="40">
        <v>31.33</v>
      </c>
      <c r="CP57" s="23">
        <v>33.03</v>
      </c>
      <c r="CQ57" s="18">
        <v>35.25</v>
      </c>
      <c r="CR57" s="17">
        <v>34.130000000000003</v>
      </c>
      <c r="CS57" s="19">
        <v>36.1</v>
      </c>
      <c r="CT57" s="17">
        <v>37.24</v>
      </c>
      <c r="CU57" s="19">
        <v>38.409999999999997</v>
      </c>
      <c r="CV57" s="18">
        <v>38.96</v>
      </c>
      <c r="CW57" s="17">
        <v>41.25</v>
      </c>
      <c r="CX57" s="17">
        <v>39.950000000000003</v>
      </c>
      <c r="CY57" s="17">
        <v>40.69</v>
      </c>
      <c r="CZ57" s="17">
        <v>49.93</v>
      </c>
      <c r="DA57" s="42">
        <v>50.16</v>
      </c>
      <c r="DB57" s="20">
        <v>51.7</v>
      </c>
      <c r="DC57" s="20">
        <v>48.62</v>
      </c>
      <c r="DD57" s="16">
        <v>46.85</v>
      </c>
      <c r="DE57" s="16">
        <v>47.75</v>
      </c>
      <c r="DF57" s="16">
        <v>28.91</v>
      </c>
      <c r="DG57" s="40">
        <v>31.85</v>
      </c>
      <c r="DH57" s="23">
        <v>33.57</v>
      </c>
      <c r="DI57" s="17">
        <v>34.450000000000003</v>
      </c>
      <c r="DJ57" s="17">
        <v>34.18</v>
      </c>
      <c r="DK57" s="19">
        <v>36.47</v>
      </c>
      <c r="DL57" s="17">
        <v>36.33</v>
      </c>
      <c r="DM57" s="19">
        <v>38.130000000000003</v>
      </c>
      <c r="DN57" s="18">
        <v>38.89</v>
      </c>
      <c r="DO57" s="17">
        <v>41.17</v>
      </c>
      <c r="DP57" s="17">
        <v>39.130000000000003</v>
      </c>
      <c r="DQ57" s="17">
        <v>40.99</v>
      </c>
      <c r="DR57" s="17">
        <v>49.67</v>
      </c>
      <c r="DS57" s="42">
        <v>50.7</v>
      </c>
      <c r="DT57" s="20">
        <v>50.48</v>
      </c>
      <c r="DU57" s="20">
        <v>48.66</v>
      </c>
      <c r="DV57" s="16">
        <v>46.44</v>
      </c>
      <c r="DW57" s="16">
        <v>48.01</v>
      </c>
      <c r="DX57" s="16">
        <v>14</v>
      </c>
      <c r="DY57" s="23">
        <v>12</v>
      </c>
      <c r="DZ57" s="23">
        <v>12</v>
      </c>
      <c r="EA57" s="17">
        <v>8</v>
      </c>
      <c r="EB57" s="17">
        <v>2</v>
      </c>
      <c r="EC57" s="17">
        <v>-8</v>
      </c>
      <c r="ED57" s="17">
        <v>-9</v>
      </c>
      <c r="EE57" s="17">
        <v>-12</v>
      </c>
      <c r="EF57" s="17">
        <v>-10</v>
      </c>
      <c r="EG57" s="17">
        <v>-9</v>
      </c>
      <c r="EH57" s="17">
        <v>-1</v>
      </c>
      <c r="EI57" s="17">
        <v>2</v>
      </c>
      <c r="EJ57" s="17">
        <v>8</v>
      </c>
      <c r="EK57" s="23">
        <v>9</v>
      </c>
      <c r="EL57" s="20">
        <v>10</v>
      </c>
      <c r="EM57" s="20">
        <v>8</v>
      </c>
      <c r="EN57" s="20">
        <v>7</v>
      </c>
      <c r="EO57" s="20">
        <v>2</v>
      </c>
    </row>
    <row r="58" spans="1:145" ht="14">
      <c r="A58" s="2" t="s">
        <v>967</v>
      </c>
      <c r="B58" s="2" t="s">
        <v>1666</v>
      </c>
      <c r="C58" s="2">
        <v>16</v>
      </c>
      <c r="D58" s="2">
        <v>2</v>
      </c>
      <c r="E58" s="2">
        <v>48206305</v>
      </c>
      <c r="F58" s="2" t="s">
        <v>91</v>
      </c>
      <c r="G58" s="1" t="s">
        <v>959</v>
      </c>
      <c r="H58" s="14"/>
      <c r="I58" s="1"/>
      <c r="J58" s="2">
        <v>156.69999999999999</v>
      </c>
      <c r="K58" s="2">
        <v>53.2</v>
      </c>
      <c r="L58" s="2" t="s">
        <v>167</v>
      </c>
      <c r="M58" s="2"/>
      <c r="N58" s="2" t="s">
        <v>99</v>
      </c>
      <c r="O58" s="2" t="s">
        <v>264</v>
      </c>
      <c r="P58" s="30"/>
      <c r="Q58" s="30"/>
      <c r="R58" s="30"/>
      <c r="S58" s="30"/>
      <c r="T58" s="3" t="s">
        <v>6</v>
      </c>
      <c r="U58" s="3">
        <v>23</v>
      </c>
      <c r="V58" s="2">
        <v>17</v>
      </c>
      <c r="W58" s="2">
        <v>16</v>
      </c>
      <c r="X58" s="2" t="s">
        <v>970</v>
      </c>
      <c r="Y58" s="33"/>
      <c r="Z58" s="3" t="s">
        <v>232</v>
      </c>
      <c r="AA58" s="3">
        <v>51</v>
      </c>
      <c r="AB58" s="2">
        <v>34</v>
      </c>
      <c r="AC58" s="2">
        <v>29</v>
      </c>
      <c r="AD58" s="2"/>
      <c r="AE58" s="33" t="s">
        <v>443</v>
      </c>
      <c r="AF58" s="12" t="s">
        <v>217</v>
      </c>
      <c r="AG58" s="12">
        <v>44</v>
      </c>
      <c r="AH58" s="13">
        <v>33</v>
      </c>
      <c r="AI58" s="13">
        <v>25</v>
      </c>
      <c r="AJ58" s="13"/>
      <c r="AK58" s="34" t="s">
        <v>180</v>
      </c>
      <c r="AL58" s="2" t="s">
        <v>239</v>
      </c>
      <c r="AM58" s="2" t="s">
        <v>265</v>
      </c>
      <c r="AN58" s="2" t="s">
        <v>140</v>
      </c>
      <c r="AO58" s="2" t="s">
        <v>658</v>
      </c>
      <c r="AP58" s="2" t="s">
        <v>87</v>
      </c>
      <c r="AQ58" s="1"/>
      <c r="AR58" s="2" t="s">
        <v>89</v>
      </c>
      <c r="AS58" s="1"/>
      <c r="AT58" s="2" t="s">
        <v>93</v>
      </c>
      <c r="AU58" s="14" t="s">
        <v>308</v>
      </c>
      <c r="AV58" s="14">
        <v>1</v>
      </c>
      <c r="AW58" s="3" t="s">
        <v>6</v>
      </c>
      <c r="AX58" s="3">
        <v>23</v>
      </c>
      <c r="AY58" s="2">
        <v>17</v>
      </c>
      <c r="AZ58" s="2">
        <v>16</v>
      </c>
      <c r="BA58" s="2" t="s">
        <v>1666</v>
      </c>
      <c r="BB58" s="2">
        <v>16</v>
      </c>
      <c r="BC58" s="2">
        <v>2</v>
      </c>
      <c r="BD58" s="104">
        <v>2.94</v>
      </c>
      <c r="BE58" s="105">
        <v>2.72</v>
      </c>
      <c r="BF58" s="109">
        <v>0.63</v>
      </c>
      <c r="BG58" s="105">
        <v>1.3</v>
      </c>
      <c r="BH58" s="106">
        <v>1.37</v>
      </c>
      <c r="BI58" s="108">
        <v>0.76</v>
      </c>
      <c r="BJ58" s="106">
        <v>1.1499999999999999</v>
      </c>
      <c r="BK58" s="108">
        <v>2.2400000000000002</v>
      </c>
      <c r="BL58" s="107">
        <v>3.34</v>
      </c>
      <c r="BM58" s="106">
        <v>3.51</v>
      </c>
      <c r="BN58" s="106">
        <v>5.73</v>
      </c>
      <c r="BO58" s="106">
        <v>5.59</v>
      </c>
      <c r="BP58" s="106">
        <v>2.98</v>
      </c>
      <c r="BQ58" s="8">
        <v>3.12</v>
      </c>
      <c r="BR58" s="7">
        <v>5.38</v>
      </c>
      <c r="BS58" s="9">
        <v>8.17</v>
      </c>
      <c r="BT58" s="4">
        <v>13.18</v>
      </c>
      <c r="BU58" s="4">
        <v>17.39</v>
      </c>
      <c r="BV58" s="4">
        <v>3.88</v>
      </c>
      <c r="BW58" s="26">
        <v>2.73</v>
      </c>
      <c r="BX58" s="25">
        <v>0.37</v>
      </c>
      <c r="BY58" s="25">
        <v>0</v>
      </c>
      <c r="BZ58" s="53">
        <v>0</v>
      </c>
      <c r="CA58" s="54">
        <v>1.24</v>
      </c>
      <c r="CB58" s="53">
        <v>1.37</v>
      </c>
      <c r="CC58" s="54">
        <v>2.12</v>
      </c>
      <c r="CD58" s="55">
        <v>3.58</v>
      </c>
      <c r="CE58" s="53">
        <v>4.25</v>
      </c>
      <c r="CF58" s="53">
        <v>5.61</v>
      </c>
      <c r="CG58" s="53">
        <v>5.22</v>
      </c>
      <c r="CH58" s="7">
        <v>2.95</v>
      </c>
      <c r="CI58" s="8">
        <v>3.67</v>
      </c>
      <c r="CJ58" s="7">
        <v>5.12</v>
      </c>
      <c r="CK58" s="9">
        <v>6.83</v>
      </c>
      <c r="CL58" s="4">
        <v>12.27</v>
      </c>
      <c r="CM58" s="4">
        <v>16.62</v>
      </c>
      <c r="CN58" s="16">
        <v>26.42</v>
      </c>
      <c r="CO58" s="38">
        <v>30.96</v>
      </c>
      <c r="CP58" s="20">
        <v>33.72</v>
      </c>
      <c r="CQ58" s="38">
        <v>34.619999999999997</v>
      </c>
      <c r="CR58" s="17">
        <v>34.72</v>
      </c>
      <c r="CS58" s="19">
        <v>35.32</v>
      </c>
      <c r="CT58" s="17">
        <v>36.72</v>
      </c>
      <c r="CU58" s="19">
        <v>37.85</v>
      </c>
      <c r="CV58" s="18">
        <v>37.42</v>
      </c>
      <c r="CW58" s="17">
        <v>37.56</v>
      </c>
      <c r="CX58" s="17">
        <v>39.46</v>
      </c>
      <c r="CY58" s="17">
        <v>40.020000000000003</v>
      </c>
      <c r="CZ58" s="17">
        <v>42.16</v>
      </c>
      <c r="DA58" s="19">
        <v>45.97</v>
      </c>
      <c r="DB58" s="17">
        <v>47.88</v>
      </c>
      <c r="DC58" s="20">
        <v>46.1</v>
      </c>
      <c r="DD58" s="16">
        <v>42.85</v>
      </c>
      <c r="DE58" s="16">
        <v>42.11</v>
      </c>
      <c r="DF58" s="16">
        <v>25.82</v>
      </c>
      <c r="DG58" s="38">
        <v>30.08</v>
      </c>
      <c r="DH58" s="20">
        <v>33.75</v>
      </c>
      <c r="DI58" s="20">
        <v>34.729999999999997</v>
      </c>
      <c r="DJ58" s="17">
        <v>34.409999999999997</v>
      </c>
      <c r="DK58" s="19">
        <v>35.31</v>
      </c>
      <c r="DL58" s="17">
        <v>36.15</v>
      </c>
      <c r="DM58" s="19">
        <v>37.380000000000003</v>
      </c>
      <c r="DN58" s="18">
        <v>37.15</v>
      </c>
      <c r="DO58" s="17">
        <v>38.17</v>
      </c>
      <c r="DP58" s="17">
        <v>39.200000000000003</v>
      </c>
      <c r="DQ58" s="17">
        <v>41.03</v>
      </c>
      <c r="DR58" s="17">
        <v>43.49</v>
      </c>
      <c r="DS58" s="19">
        <v>46.28</v>
      </c>
      <c r="DT58" s="17">
        <v>48.03</v>
      </c>
      <c r="DU58" s="20">
        <v>45.43</v>
      </c>
      <c r="DV58" s="16">
        <v>42.34</v>
      </c>
      <c r="DW58" s="16">
        <v>41.39</v>
      </c>
      <c r="DX58" s="16">
        <v>3</v>
      </c>
      <c r="DY58" s="20">
        <v>3</v>
      </c>
      <c r="DZ58" s="20">
        <v>2</v>
      </c>
      <c r="EA58" s="20">
        <v>2</v>
      </c>
      <c r="EB58" s="17">
        <v>-2</v>
      </c>
      <c r="EC58" s="17">
        <v>-6</v>
      </c>
      <c r="ED58" s="17">
        <v>-9</v>
      </c>
      <c r="EE58" s="17">
        <v>-12</v>
      </c>
      <c r="EF58" s="17">
        <v>-15</v>
      </c>
      <c r="EG58" s="17">
        <v>-8</v>
      </c>
      <c r="EH58" s="17">
        <v>0</v>
      </c>
      <c r="EI58" s="17">
        <v>3</v>
      </c>
      <c r="EJ58" s="17">
        <v>10</v>
      </c>
      <c r="EK58" s="17">
        <v>12</v>
      </c>
      <c r="EL58" s="17">
        <v>10</v>
      </c>
      <c r="EM58" s="20">
        <v>4</v>
      </c>
      <c r="EN58" s="20">
        <v>1</v>
      </c>
      <c r="EO58" s="20">
        <v>0</v>
      </c>
    </row>
    <row r="59" spans="1:145" ht="14">
      <c r="A59" s="2" t="s">
        <v>1307</v>
      </c>
      <c r="B59" s="2" t="s">
        <v>1666</v>
      </c>
      <c r="C59" s="2">
        <v>12</v>
      </c>
      <c r="D59" s="2">
        <v>11</v>
      </c>
      <c r="E59" s="2">
        <v>51892593</v>
      </c>
      <c r="F59" s="2" t="s">
        <v>91</v>
      </c>
      <c r="G59" s="1" t="s">
        <v>314</v>
      </c>
      <c r="H59" s="15" t="s">
        <v>95</v>
      </c>
      <c r="I59" s="1">
        <v>0</v>
      </c>
      <c r="J59" s="2">
        <v>146</v>
      </c>
      <c r="K59" s="2">
        <v>32.5</v>
      </c>
      <c r="L59" s="2" t="s">
        <v>167</v>
      </c>
      <c r="M59" s="2"/>
      <c r="N59" s="2" t="s">
        <v>99</v>
      </c>
      <c r="O59" s="2" t="s">
        <v>114</v>
      </c>
      <c r="P59" s="30" t="s">
        <v>168</v>
      </c>
      <c r="Q59" s="30"/>
      <c r="R59" s="30"/>
      <c r="S59" s="30"/>
      <c r="T59" s="3" t="s">
        <v>6</v>
      </c>
      <c r="U59" s="3">
        <v>25</v>
      </c>
      <c r="V59" s="2">
        <v>24</v>
      </c>
      <c r="W59" s="2">
        <v>16</v>
      </c>
      <c r="X59" s="2" t="s">
        <v>1308</v>
      </c>
      <c r="Y59" s="33"/>
      <c r="Z59" s="3" t="s">
        <v>137</v>
      </c>
      <c r="AA59" s="3">
        <v>68</v>
      </c>
      <c r="AB59" s="2">
        <v>56</v>
      </c>
      <c r="AC59" s="2">
        <v>44</v>
      </c>
      <c r="AD59" s="2"/>
      <c r="AE59" s="33" t="s">
        <v>209</v>
      </c>
      <c r="AF59" s="12" t="s">
        <v>116</v>
      </c>
      <c r="AG59" s="12">
        <v>62</v>
      </c>
      <c r="AH59" s="13">
        <v>41</v>
      </c>
      <c r="AI59" s="13">
        <v>30</v>
      </c>
      <c r="AJ59" s="13"/>
      <c r="AK59" s="34" t="s">
        <v>180</v>
      </c>
      <c r="AL59" s="2" t="s">
        <v>311</v>
      </c>
      <c r="AM59" s="2" t="s">
        <v>118</v>
      </c>
      <c r="AN59" s="2" t="s">
        <v>312</v>
      </c>
      <c r="AO59" s="2" t="s">
        <v>313</v>
      </c>
      <c r="AP59" s="2" t="s">
        <v>87</v>
      </c>
      <c r="AQ59" s="1" t="s">
        <v>88</v>
      </c>
      <c r="AR59" s="2" t="s">
        <v>89</v>
      </c>
      <c r="AS59" s="1" t="s">
        <v>108</v>
      </c>
      <c r="AT59" s="2" t="s">
        <v>93</v>
      </c>
      <c r="AU59" s="14" t="s">
        <v>211</v>
      </c>
      <c r="AV59" s="14">
        <v>1</v>
      </c>
      <c r="AW59" s="3" t="s">
        <v>6</v>
      </c>
      <c r="AX59" s="3">
        <v>25</v>
      </c>
      <c r="AY59" s="2">
        <v>24</v>
      </c>
      <c r="AZ59" s="2">
        <v>16</v>
      </c>
      <c r="BA59" s="2" t="s">
        <v>1666</v>
      </c>
      <c r="BB59" s="2">
        <v>12</v>
      </c>
      <c r="BC59" s="2">
        <v>11</v>
      </c>
      <c r="BD59" s="104">
        <v>3.98</v>
      </c>
      <c r="BE59" s="107">
        <v>2.5</v>
      </c>
      <c r="BF59" s="106">
        <v>1.85</v>
      </c>
      <c r="BG59" s="107">
        <v>1.34</v>
      </c>
      <c r="BH59" s="106">
        <v>1.81</v>
      </c>
      <c r="BI59" s="108">
        <v>0</v>
      </c>
      <c r="BJ59" s="106">
        <v>0</v>
      </c>
      <c r="BK59" s="108">
        <v>1.18</v>
      </c>
      <c r="BL59" s="107">
        <v>1.66</v>
      </c>
      <c r="BM59" s="106">
        <v>2.44</v>
      </c>
      <c r="BN59" s="106">
        <v>5.29</v>
      </c>
      <c r="BO59" s="106">
        <v>6.32</v>
      </c>
      <c r="BP59" s="106">
        <v>2.17</v>
      </c>
      <c r="BQ59" s="8">
        <v>2.44</v>
      </c>
      <c r="BR59" s="7">
        <v>3.74</v>
      </c>
      <c r="BS59" s="9">
        <v>5.22</v>
      </c>
      <c r="BT59" s="4">
        <v>9.77</v>
      </c>
      <c r="BU59" s="4">
        <v>11.16</v>
      </c>
      <c r="BV59" s="4">
        <v>3.88</v>
      </c>
      <c r="BW59" s="6">
        <v>2.58</v>
      </c>
      <c r="BX59" s="7">
        <v>0</v>
      </c>
      <c r="BY59" s="7">
        <v>0</v>
      </c>
      <c r="BZ59" s="7">
        <v>1.78</v>
      </c>
      <c r="CA59" s="8">
        <v>0.99</v>
      </c>
      <c r="CB59" s="7">
        <v>2.12</v>
      </c>
      <c r="CC59" s="8">
        <v>3.5</v>
      </c>
      <c r="CD59" s="6">
        <v>2.48</v>
      </c>
      <c r="CE59" s="7">
        <v>4.18</v>
      </c>
      <c r="CF59" s="7">
        <v>6.3</v>
      </c>
      <c r="CG59" s="7">
        <v>3.99</v>
      </c>
      <c r="CH59" s="7">
        <v>2.2000000000000002</v>
      </c>
      <c r="CI59" s="8">
        <v>2.91</v>
      </c>
      <c r="CJ59" s="7">
        <v>4.74</v>
      </c>
      <c r="CK59" s="9">
        <v>5.45</v>
      </c>
      <c r="CL59" s="4">
        <v>8.7100000000000009</v>
      </c>
      <c r="CM59" s="4">
        <v>12.92</v>
      </c>
      <c r="CN59" s="16">
        <v>23.39</v>
      </c>
      <c r="CO59" s="18">
        <v>28.41</v>
      </c>
      <c r="CP59" s="17">
        <v>29.26</v>
      </c>
      <c r="CQ59" s="18">
        <v>29.67</v>
      </c>
      <c r="CR59" s="17">
        <v>31.16</v>
      </c>
      <c r="CS59" s="19">
        <v>32.869999999999997</v>
      </c>
      <c r="CT59" s="17">
        <v>34.33</v>
      </c>
      <c r="CU59" s="19">
        <v>34.75</v>
      </c>
      <c r="CV59" s="18">
        <v>34.979999999999997</v>
      </c>
      <c r="CW59" s="17">
        <v>36.520000000000003</v>
      </c>
      <c r="CX59" s="17">
        <v>36.79</v>
      </c>
      <c r="CY59" s="17">
        <v>38.61</v>
      </c>
      <c r="CZ59" s="17">
        <v>40.369999999999997</v>
      </c>
      <c r="DA59" s="19">
        <v>41.89</v>
      </c>
      <c r="DB59" s="17">
        <v>44.6</v>
      </c>
      <c r="DC59" s="20">
        <v>41.46</v>
      </c>
      <c r="DD59" s="16">
        <v>36.56</v>
      </c>
      <c r="DE59" s="16">
        <v>36.520000000000003</v>
      </c>
      <c r="DF59" s="16">
        <v>24.81</v>
      </c>
      <c r="DG59" s="18">
        <v>27.5</v>
      </c>
      <c r="DH59" s="17">
        <v>28.23</v>
      </c>
      <c r="DI59" s="17">
        <v>30.68</v>
      </c>
      <c r="DJ59" s="17">
        <v>32.24</v>
      </c>
      <c r="DK59" s="19">
        <v>33.18</v>
      </c>
      <c r="DL59" s="17">
        <v>35.6</v>
      </c>
      <c r="DM59" s="19">
        <v>35.93</v>
      </c>
      <c r="DN59" s="18">
        <v>34.94</v>
      </c>
      <c r="DO59" s="17">
        <v>35.1</v>
      </c>
      <c r="DP59" s="17">
        <v>35.78</v>
      </c>
      <c r="DQ59" s="17">
        <v>38.770000000000003</v>
      </c>
      <c r="DR59" s="17">
        <v>40.76</v>
      </c>
      <c r="DS59" s="19">
        <v>41.65</v>
      </c>
      <c r="DT59" s="17">
        <v>46.28</v>
      </c>
      <c r="DU59" s="20">
        <v>41.85</v>
      </c>
      <c r="DV59" s="16">
        <v>37.17</v>
      </c>
      <c r="DW59" s="16">
        <v>35.24</v>
      </c>
      <c r="DX59" s="16">
        <v>6</v>
      </c>
      <c r="DY59" s="17">
        <v>8</v>
      </c>
      <c r="DZ59" s="17">
        <v>7</v>
      </c>
      <c r="EA59" s="17">
        <v>5</v>
      </c>
      <c r="EB59" s="17">
        <v>1</v>
      </c>
      <c r="EC59" s="17">
        <v>-2</v>
      </c>
      <c r="ED59" s="17">
        <v>-7</v>
      </c>
      <c r="EE59" s="17">
        <v>-9</v>
      </c>
      <c r="EF59" s="17">
        <v>-4</v>
      </c>
      <c r="EG59" s="17">
        <v>0</v>
      </c>
      <c r="EH59" s="17">
        <v>14</v>
      </c>
      <c r="EI59" s="17">
        <v>22</v>
      </c>
      <c r="EJ59" s="17">
        <v>28</v>
      </c>
      <c r="EK59" s="17">
        <v>27</v>
      </c>
      <c r="EL59" s="17">
        <v>26</v>
      </c>
      <c r="EM59" s="20">
        <v>16</v>
      </c>
      <c r="EN59" s="20">
        <v>13</v>
      </c>
      <c r="EO59" s="20">
        <v>13</v>
      </c>
    </row>
    <row r="60" spans="1:145" ht="14">
      <c r="A60" s="2" t="s">
        <v>1221</v>
      </c>
      <c r="B60" s="2" t="s">
        <v>1666</v>
      </c>
      <c r="C60" s="2">
        <v>17</v>
      </c>
      <c r="D60" s="2">
        <v>4</v>
      </c>
      <c r="E60" s="2">
        <v>53628130</v>
      </c>
      <c r="F60" s="2" t="s">
        <v>91</v>
      </c>
      <c r="G60" s="1" t="s">
        <v>244</v>
      </c>
      <c r="H60" s="15" t="s">
        <v>95</v>
      </c>
      <c r="I60" s="1">
        <v>10</v>
      </c>
      <c r="J60" s="2">
        <v>152.6</v>
      </c>
      <c r="K60" s="2">
        <v>41.75</v>
      </c>
      <c r="L60" s="2" t="s">
        <v>167</v>
      </c>
      <c r="M60" s="2"/>
      <c r="N60" s="2" t="s">
        <v>158</v>
      </c>
      <c r="O60" s="2" t="s">
        <v>329</v>
      </c>
      <c r="P60" s="30" t="s">
        <v>1224</v>
      </c>
      <c r="Q60" s="30" t="s">
        <v>1225</v>
      </c>
      <c r="R60" s="30"/>
      <c r="S60" s="30"/>
      <c r="T60" s="3" t="s">
        <v>6</v>
      </c>
      <c r="U60" s="3">
        <v>28</v>
      </c>
      <c r="V60" s="2">
        <v>25</v>
      </c>
      <c r="W60" s="2">
        <v>17</v>
      </c>
      <c r="X60" s="2" t="s">
        <v>442</v>
      </c>
      <c r="Y60" s="33"/>
      <c r="Z60" s="3" t="s">
        <v>260</v>
      </c>
      <c r="AA60" s="3">
        <v>83</v>
      </c>
      <c r="AB60" s="2">
        <v>66</v>
      </c>
      <c r="AC60" s="2">
        <v>34</v>
      </c>
      <c r="AD60" s="2"/>
      <c r="AE60" s="33" t="s">
        <v>242</v>
      </c>
      <c r="AF60" s="12" t="s">
        <v>261</v>
      </c>
      <c r="AG60" s="12">
        <v>42</v>
      </c>
      <c r="AH60" s="13">
        <v>27</v>
      </c>
      <c r="AI60" s="13">
        <v>15</v>
      </c>
      <c r="AJ60" s="13"/>
      <c r="AK60" s="34"/>
      <c r="AL60" s="2" t="s">
        <v>272</v>
      </c>
      <c r="AM60" s="2" t="s">
        <v>265</v>
      </c>
      <c r="AN60" s="2" t="s">
        <v>342</v>
      </c>
      <c r="AO60" s="2" t="s">
        <v>331</v>
      </c>
      <c r="AP60" s="2" t="s">
        <v>87</v>
      </c>
      <c r="AQ60" s="1" t="s">
        <v>180</v>
      </c>
      <c r="AR60" s="2" t="s">
        <v>89</v>
      </c>
      <c r="AS60" s="1" t="s">
        <v>131</v>
      </c>
      <c r="AT60" s="2" t="s">
        <v>93</v>
      </c>
      <c r="AU60" s="14" t="s">
        <v>1226</v>
      </c>
      <c r="AV60" s="14">
        <v>1</v>
      </c>
      <c r="AW60" s="3" t="s">
        <v>6</v>
      </c>
      <c r="AX60" s="3">
        <v>28</v>
      </c>
      <c r="AY60" s="2">
        <v>25</v>
      </c>
      <c r="AZ60" s="2">
        <v>17</v>
      </c>
      <c r="BA60" s="2" t="s">
        <v>1666</v>
      </c>
      <c r="BB60" s="2">
        <v>17</v>
      </c>
      <c r="BC60" s="2">
        <v>4</v>
      </c>
      <c r="BD60" s="104">
        <v>4.28</v>
      </c>
      <c r="BE60" s="114">
        <v>2.91</v>
      </c>
      <c r="BF60" s="115">
        <v>1.74</v>
      </c>
      <c r="BG60" s="107">
        <v>1.5</v>
      </c>
      <c r="BH60" s="106">
        <v>1.1100000000000001</v>
      </c>
      <c r="BI60" s="108">
        <v>0</v>
      </c>
      <c r="BJ60" s="106">
        <v>0</v>
      </c>
      <c r="BK60" s="108">
        <v>0</v>
      </c>
      <c r="BL60" s="107">
        <v>0</v>
      </c>
      <c r="BM60" s="106">
        <v>1.42</v>
      </c>
      <c r="BN60" s="106">
        <v>2.33</v>
      </c>
      <c r="BO60" s="106">
        <v>7.1</v>
      </c>
      <c r="BP60" s="106">
        <v>2.2400000000000002</v>
      </c>
      <c r="BQ60" s="8">
        <v>3.74</v>
      </c>
      <c r="BR60" s="7">
        <v>5.82</v>
      </c>
      <c r="BS60" s="9">
        <v>5.97</v>
      </c>
      <c r="BT60" s="4">
        <v>9.3000000000000007</v>
      </c>
      <c r="BU60" s="4">
        <v>12.69</v>
      </c>
      <c r="BV60" s="4">
        <v>4.58</v>
      </c>
      <c r="BW60" s="39">
        <v>1.62</v>
      </c>
      <c r="BX60" s="5">
        <v>0.72</v>
      </c>
      <c r="BY60" s="7">
        <v>0</v>
      </c>
      <c r="BZ60" s="7">
        <v>0.87</v>
      </c>
      <c r="CA60" s="8">
        <v>1.57</v>
      </c>
      <c r="CB60" s="7">
        <v>1.69</v>
      </c>
      <c r="CC60" s="8">
        <v>1.73</v>
      </c>
      <c r="CD60" s="6">
        <v>2.11</v>
      </c>
      <c r="CE60" s="7">
        <v>3.28</v>
      </c>
      <c r="CF60" s="7">
        <v>4.22</v>
      </c>
      <c r="CG60" s="7">
        <v>4.3600000000000003</v>
      </c>
      <c r="CH60" s="7">
        <v>1.74</v>
      </c>
      <c r="CI60" s="8">
        <v>2.88</v>
      </c>
      <c r="CJ60" s="7">
        <v>5.07</v>
      </c>
      <c r="CK60" s="9">
        <v>5.87</v>
      </c>
      <c r="CL60" s="4">
        <v>9.11</v>
      </c>
      <c r="CM60" s="4">
        <v>12.3</v>
      </c>
      <c r="CN60" s="16">
        <v>26.92</v>
      </c>
      <c r="CO60" s="40">
        <v>28.41</v>
      </c>
      <c r="CP60" s="23">
        <v>28.65</v>
      </c>
      <c r="CQ60" s="18">
        <v>30.07</v>
      </c>
      <c r="CR60" s="17">
        <v>32.549999999999997</v>
      </c>
      <c r="CS60" s="19">
        <v>33.89</v>
      </c>
      <c r="CT60" s="17">
        <v>34.43</v>
      </c>
      <c r="CU60" s="19">
        <v>34.17</v>
      </c>
      <c r="CV60" s="18">
        <v>34.869999999999997</v>
      </c>
      <c r="CW60" s="17">
        <v>35.31</v>
      </c>
      <c r="CX60" s="17">
        <v>36.78</v>
      </c>
      <c r="CY60" s="17">
        <v>37.11</v>
      </c>
      <c r="CZ60" s="17">
        <v>42.62</v>
      </c>
      <c r="DA60" s="19">
        <v>41.78</v>
      </c>
      <c r="DB60" s="17">
        <v>42.56</v>
      </c>
      <c r="DC60" s="20">
        <v>42.34</v>
      </c>
      <c r="DD60" s="16">
        <v>38.89</v>
      </c>
      <c r="DE60" s="16">
        <v>32.11</v>
      </c>
      <c r="DF60" s="16">
        <v>27.47</v>
      </c>
      <c r="DG60" s="40">
        <v>29.13</v>
      </c>
      <c r="DH60" s="23">
        <v>18.95</v>
      </c>
      <c r="DI60" s="17">
        <v>31.06</v>
      </c>
      <c r="DJ60" s="17">
        <v>32.659999999999997</v>
      </c>
      <c r="DK60" s="19">
        <v>34.840000000000003</v>
      </c>
      <c r="DL60" s="17">
        <v>35.25</v>
      </c>
      <c r="DM60" s="19">
        <v>34.119999999999997</v>
      </c>
      <c r="DN60" s="18">
        <v>34.67</v>
      </c>
      <c r="DO60" s="17">
        <v>35.200000000000003</v>
      </c>
      <c r="DP60" s="17">
        <v>36.700000000000003</v>
      </c>
      <c r="DQ60" s="17">
        <v>36.840000000000003</v>
      </c>
      <c r="DR60" s="17">
        <v>42.17</v>
      </c>
      <c r="DS60" s="19">
        <v>41.84</v>
      </c>
      <c r="DT60" s="17">
        <v>43.92</v>
      </c>
      <c r="DU60" s="20">
        <v>43.59</v>
      </c>
      <c r="DV60" s="16">
        <v>39.67</v>
      </c>
      <c r="DW60" s="16">
        <v>32.18</v>
      </c>
      <c r="DX60" s="16">
        <v>7</v>
      </c>
      <c r="DY60" s="23">
        <v>6</v>
      </c>
      <c r="DZ60" s="23">
        <v>6</v>
      </c>
      <c r="EA60" s="17">
        <v>2</v>
      </c>
      <c r="EB60" s="17">
        <v>-5</v>
      </c>
      <c r="EC60" s="17">
        <v>-16</v>
      </c>
      <c r="ED60" s="17">
        <v>-21</v>
      </c>
      <c r="EE60" s="17">
        <v>-26</v>
      </c>
      <c r="EF60" s="17">
        <v>-25</v>
      </c>
      <c r="EG60" s="17">
        <v>-25</v>
      </c>
      <c r="EH60" s="17">
        <v>-22</v>
      </c>
      <c r="EI60" s="17">
        <v>-15</v>
      </c>
      <c r="EJ60" s="17">
        <v>-8</v>
      </c>
      <c r="EK60" s="17">
        <v>-5</v>
      </c>
      <c r="EL60" s="17">
        <v>1</v>
      </c>
      <c r="EM60" s="20">
        <v>2</v>
      </c>
      <c r="EN60" s="20">
        <v>1</v>
      </c>
      <c r="EO60" s="20">
        <v>0</v>
      </c>
    </row>
    <row r="61" spans="1:145" ht="14">
      <c r="A61" s="2" t="s">
        <v>1647</v>
      </c>
      <c r="B61" s="2" t="s">
        <v>1666</v>
      </c>
      <c r="C61" s="2">
        <v>19</v>
      </c>
      <c r="D61" s="2">
        <v>1</v>
      </c>
      <c r="E61" s="2">
        <v>40543257</v>
      </c>
      <c r="F61" s="2" t="s">
        <v>91</v>
      </c>
      <c r="G61" s="1" t="s">
        <v>1650</v>
      </c>
      <c r="H61" s="14"/>
      <c r="I61" s="1"/>
      <c r="J61" s="2">
        <v>168</v>
      </c>
      <c r="K61" s="2">
        <v>61.3</v>
      </c>
      <c r="L61" s="2" t="s">
        <v>167</v>
      </c>
      <c r="M61" s="2"/>
      <c r="N61" s="2" t="s">
        <v>158</v>
      </c>
      <c r="O61" s="2" t="s">
        <v>80</v>
      </c>
      <c r="P61" s="30" t="s">
        <v>860</v>
      </c>
      <c r="Q61" s="30" t="s">
        <v>772</v>
      </c>
      <c r="R61" s="30"/>
      <c r="S61" s="30"/>
      <c r="T61" s="3" t="s">
        <v>48</v>
      </c>
      <c r="U61" s="3">
        <v>23</v>
      </c>
      <c r="V61" s="2">
        <v>23</v>
      </c>
      <c r="W61" s="2">
        <v>17</v>
      </c>
      <c r="X61" s="2" t="s">
        <v>1038</v>
      </c>
      <c r="Y61" s="33"/>
      <c r="Z61" s="3" t="s">
        <v>848</v>
      </c>
      <c r="AA61" s="3">
        <v>47</v>
      </c>
      <c r="AB61" s="2">
        <v>30</v>
      </c>
      <c r="AC61" s="2">
        <v>25</v>
      </c>
      <c r="AD61" s="2"/>
      <c r="AE61" s="33" t="s">
        <v>443</v>
      </c>
      <c r="AF61" s="12" t="s">
        <v>217</v>
      </c>
      <c r="AG61" s="12">
        <v>25</v>
      </c>
      <c r="AH61" s="13">
        <v>17</v>
      </c>
      <c r="AI61" s="13">
        <v>10</v>
      </c>
      <c r="AJ61" s="13"/>
      <c r="AK61" s="34" t="s">
        <v>131</v>
      </c>
      <c r="AL61" s="2" t="s">
        <v>759</v>
      </c>
      <c r="AM61" s="2" t="s">
        <v>840</v>
      </c>
      <c r="AN61" s="2" t="s">
        <v>642</v>
      </c>
      <c r="AO61" s="2" t="s">
        <v>151</v>
      </c>
      <c r="AP61" s="2" t="s">
        <v>87</v>
      </c>
      <c r="AQ61" s="1"/>
      <c r="AR61" s="2" t="s">
        <v>89</v>
      </c>
      <c r="AS61" s="1"/>
      <c r="AT61" s="2" t="s">
        <v>93</v>
      </c>
      <c r="AU61" s="14" t="s">
        <v>776</v>
      </c>
      <c r="AV61" s="14">
        <v>1</v>
      </c>
      <c r="AW61" s="3" t="s">
        <v>48</v>
      </c>
      <c r="AX61" s="3">
        <v>23</v>
      </c>
      <c r="AY61" s="2">
        <v>23</v>
      </c>
      <c r="AZ61" s="2">
        <v>17</v>
      </c>
      <c r="BA61" s="2" t="s">
        <v>1666</v>
      </c>
      <c r="BB61" s="2">
        <v>19</v>
      </c>
      <c r="BC61" s="2">
        <v>1</v>
      </c>
      <c r="BD61" s="104">
        <v>3.56</v>
      </c>
      <c r="BE61" s="105">
        <v>2.66</v>
      </c>
      <c r="BF61" s="106">
        <v>2.61</v>
      </c>
      <c r="BG61" s="107">
        <v>2.95</v>
      </c>
      <c r="BH61" s="106">
        <v>3.61</v>
      </c>
      <c r="BI61" s="108">
        <v>3.61</v>
      </c>
      <c r="BJ61" s="106">
        <v>3.86</v>
      </c>
      <c r="BK61" s="108">
        <v>4.24</v>
      </c>
      <c r="BL61" s="107">
        <v>5.31</v>
      </c>
      <c r="BM61" s="106">
        <v>7.72</v>
      </c>
      <c r="BN61" s="106">
        <v>7.84</v>
      </c>
      <c r="BO61" s="106">
        <v>6.26</v>
      </c>
      <c r="BP61" s="106">
        <v>5.7</v>
      </c>
      <c r="BQ61" s="4">
        <v>6.48</v>
      </c>
      <c r="BR61" s="9">
        <v>7.94</v>
      </c>
      <c r="BS61" s="9">
        <v>11.4</v>
      </c>
      <c r="BT61" s="4">
        <v>13.87</v>
      </c>
      <c r="BU61" s="98"/>
      <c r="BV61" s="4">
        <v>4.22</v>
      </c>
      <c r="BW61" s="26">
        <v>2.56</v>
      </c>
      <c r="BX61" s="53">
        <v>2.63</v>
      </c>
      <c r="BY61" s="53">
        <v>2.48</v>
      </c>
      <c r="BZ61" s="53">
        <v>3.73</v>
      </c>
      <c r="CA61" s="54">
        <v>3.56</v>
      </c>
      <c r="CB61" s="53">
        <v>3.18</v>
      </c>
      <c r="CC61" s="54">
        <v>4.6399999999999997</v>
      </c>
      <c r="CD61" s="55">
        <v>6.07</v>
      </c>
      <c r="CE61" s="53">
        <v>7.94</v>
      </c>
      <c r="CF61" s="53">
        <v>7.72</v>
      </c>
      <c r="CG61" s="53">
        <v>7.26</v>
      </c>
      <c r="CH61" s="7">
        <v>5.78</v>
      </c>
      <c r="CI61" s="4">
        <v>6.78</v>
      </c>
      <c r="CJ61" s="9">
        <v>8.26</v>
      </c>
      <c r="CK61" s="9">
        <v>12.56</v>
      </c>
      <c r="CL61" s="4">
        <v>14.41</v>
      </c>
      <c r="CM61" s="98"/>
      <c r="CN61" s="16">
        <v>28.67</v>
      </c>
      <c r="CO61" s="38">
        <v>32.04</v>
      </c>
      <c r="CP61" s="17">
        <v>34.200000000000003</v>
      </c>
      <c r="CQ61" s="18">
        <v>34.590000000000003</v>
      </c>
      <c r="CR61" s="17">
        <v>35.72</v>
      </c>
      <c r="CS61" s="19">
        <v>36.090000000000003</v>
      </c>
      <c r="CT61" s="17">
        <v>37.64</v>
      </c>
      <c r="CU61" s="19">
        <v>37.69</v>
      </c>
      <c r="CV61" s="18">
        <v>40.22</v>
      </c>
      <c r="CW61" s="17">
        <v>39.69</v>
      </c>
      <c r="CX61" s="17">
        <v>41.05</v>
      </c>
      <c r="CY61" s="17">
        <v>44.79</v>
      </c>
      <c r="CZ61" s="17">
        <v>45.97</v>
      </c>
      <c r="DA61" s="16">
        <v>47.54</v>
      </c>
      <c r="DB61" s="20">
        <v>46.58</v>
      </c>
      <c r="DC61" s="20">
        <v>47.71</v>
      </c>
      <c r="DD61" s="16">
        <v>48.74</v>
      </c>
      <c r="DE61" s="100"/>
      <c r="DF61" s="16">
        <v>28.41</v>
      </c>
      <c r="DG61" s="38">
        <v>32.69</v>
      </c>
      <c r="DH61" s="17">
        <v>34.11</v>
      </c>
      <c r="DI61" s="17">
        <v>34.96</v>
      </c>
      <c r="DJ61" s="17">
        <v>35.33</v>
      </c>
      <c r="DK61" s="19">
        <v>36.520000000000003</v>
      </c>
      <c r="DL61" s="17">
        <v>37.020000000000003</v>
      </c>
      <c r="DM61" s="19">
        <v>37.049999999999997</v>
      </c>
      <c r="DN61" s="18">
        <v>39.18</v>
      </c>
      <c r="DO61" s="17">
        <v>39.520000000000003</v>
      </c>
      <c r="DP61" s="17">
        <v>41.22</v>
      </c>
      <c r="DQ61" s="17">
        <v>45.39</v>
      </c>
      <c r="DR61" s="17">
        <v>45.79</v>
      </c>
      <c r="DS61" s="16">
        <v>47.84</v>
      </c>
      <c r="DT61" s="20">
        <v>46.76</v>
      </c>
      <c r="DU61" s="20">
        <v>47.72</v>
      </c>
      <c r="DV61" s="16">
        <v>48.97</v>
      </c>
      <c r="DW61" s="100"/>
      <c r="DX61" s="16">
        <v>0</v>
      </c>
      <c r="DY61" s="20">
        <v>1</v>
      </c>
      <c r="DZ61" s="17">
        <v>1</v>
      </c>
      <c r="EA61" s="17">
        <v>0</v>
      </c>
      <c r="EB61" s="17">
        <v>-2</v>
      </c>
      <c r="EC61" s="17">
        <v>-5</v>
      </c>
      <c r="ED61" s="17">
        <v>-10</v>
      </c>
      <c r="EE61" s="17">
        <v>-14</v>
      </c>
      <c r="EF61" s="17">
        <v>-12</v>
      </c>
      <c r="EG61" s="17">
        <v>-11</v>
      </c>
      <c r="EH61" s="17">
        <v>-10</v>
      </c>
      <c r="EI61" s="17">
        <v>-4</v>
      </c>
      <c r="EJ61" s="17">
        <v>0</v>
      </c>
      <c r="EK61" s="20">
        <v>1</v>
      </c>
      <c r="EL61" s="20">
        <v>1</v>
      </c>
      <c r="EM61" s="20">
        <v>1</v>
      </c>
      <c r="EN61" s="20">
        <v>0</v>
      </c>
      <c r="EO61" s="101"/>
    </row>
    <row r="62" spans="1:145" ht="14">
      <c r="A62" s="2" t="s">
        <v>1635</v>
      </c>
      <c r="B62" s="2" t="s">
        <v>1666</v>
      </c>
      <c r="C62" s="2">
        <v>19</v>
      </c>
      <c r="D62" s="2">
        <v>4</v>
      </c>
      <c r="E62" s="2">
        <v>50124420</v>
      </c>
      <c r="F62" s="2" t="s">
        <v>91</v>
      </c>
      <c r="G62" s="1" t="s">
        <v>1038</v>
      </c>
      <c r="H62" s="14"/>
      <c r="I62" s="1"/>
      <c r="J62" s="2">
        <v>162.30000000000001</v>
      </c>
      <c r="K62" s="2">
        <v>53.4</v>
      </c>
      <c r="L62" s="2" t="s">
        <v>167</v>
      </c>
      <c r="M62" s="2"/>
      <c r="N62" s="2" t="s">
        <v>99</v>
      </c>
      <c r="O62" s="2" t="s">
        <v>335</v>
      </c>
      <c r="P62" s="30" t="s">
        <v>168</v>
      </c>
      <c r="Q62" s="30"/>
      <c r="R62" s="30"/>
      <c r="S62" s="30"/>
      <c r="T62" s="3" t="s">
        <v>6</v>
      </c>
      <c r="U62" s="3">
        <v>33</v>
      </c>
      <c r="V62" s="2">
        <v>23</v>
      </c>
      <c r="W62" s="2">
        <v>17</v>
      </c>
      <c r="X62" s="2" t="s">
        <v>280</v>
      </c>
      <c r="Y62" s="33"/>
      <c r="Z62" s="3" t="s">
        <v>137</v>
      </c>
      <c r="AA62" s="3">
        <v>51</v>
      </c>
      <c r="AB62" s="2">
        <v>33</v>
      </c>
      <c r="AC62" s="2">
        <v>25</v>
      </c>
      <c r="AD62" s="2"/>
      <c r="AE62" s="33" t="s">
        <v>443</v>
      </c>
      <c r="AF62" s="12" t="s">
        <v>116</v>
      </c>
      <c r="AG62" s="12">
        <v>40</v>
      </c>
      <c r="AH62" s="13">
        <v>26</v>
      </c>
      <c r="AI62" s="13">
        <v>13</v>
      </c>
      <c r="AJ62" s="13"/>
      <c r="AK62" s="34" t="s">
        <v>180</v>
      </c>
      <c r="AL62" s="2" t="s">
        <v>117</v>
      </c>
      <c r="AM62" s="2" t="s">
        <v>383</v>
      </c>
      <c r="AN62" s="2" t="s">
        <v>667</v>
      </c>
      <c r="AO62" s="2" t="s">
        <v>151</v>
      </c>
      <c r="AP62" s="2" t="s">
        <v>87</v>
      </c>
      <c r="AQ62" s="1"/>
      <c r="AR62" s="2" t="s">
        <v>89</v>
      </c>
      <c r="AS62" s="1"/>
      <c r="AT62" s="2" t="s">
        <v>93</v>
      </c>
      <c r="AU62" s="14" t="s">
        <v>1207</v>
      </c>
      <c r="AV62" s="14">
        <v>1</v>
      </c>
      <c r="AW62" s="3" t="s">
        <v>6</v>
      </c>
      <c r="AX62" s="3">
        <v>33</v>
      </c>
      <c r="AY62" s="2">
        <v>23</v>
      </c>
      <c r="AZ62" s="2">
        <v>17</v>
      </c>
      <c r="BA62" s="2" t="s">
        <v>1666</v>
      </c>
      <c r="BB62" s="2">
        <v>19</v>
      </c>
      <c r="BC62" s="2">
        <v>4</v>
      </c>
      <c r="BD62" s="104">
        <v>3.22</v>
      </c>
      <c r="BE62" s="105">
        <v>3.54</v>
      </c>
      <c r="BF62" s="106">
        <v>3.8</v>
      </c>
      <c r="BG62" s="107">
        <v>2.98</v>
      </c>
      <c r="BH62" s="106">
        <v>3.61</v>
      </c>
      <c r="BI62" s="108">
        <v>3.53</v>
      </c>
      <c r="BJ62" s="106">
        <v>3.22</v>
      </c>
      <c r="BK62" s="108">
        <v>3.68</v>
      </c>
      <c r="BL62" s="107">
        <v>4.25</v>
      </c>
      <c r="BM62" s="106">
        <v>5.01</v>
      </c>
      <c r="BN62" s="106">
        <v>5.59</v>
      </c>
      <c r="BO62" s="106">
        <v>4.9000000000000004</v>
      </c>
      <c r="BP62" s="106">
        <v>3.76</v>
      </c>
      <c r="BQ62" s="8">
        <v>3.62</v>
      </c>
      <c r="BR62" s="7">
        <v>5.66</v>
      </c>
      <c r="BS62" s="9">
        <v>8.01</v>
      </c>
      <c r="BT62" s="4">
        <v>12.39</v>
      </c>
      <c r="BU62" s="4">
        <v>18.82</v>
      </c>
      <c r="BV62" s="4">
        <v>3.34</v>
      </c>
      <c r="BW62" s="26">
        <v>3.07</v>
      </c>
      <c r="BX62" s="53">
        <v>1.81</v>
      </c>
      <c r="BY62" s="53">
        <v>1.39</v>
      </c>
      <c r="BZ62" s="53">
        <v>3.37</v>
      </c>
      <c r="CA62" s="54">
        <v>3.76</v>
      </c>
      <c r="CB62" s="53">
        <v>3.81</v>
      </c>
      <c r="CC62" s="54">
        <v>4.28</v>
      </c>
      <c r="CD62" s="55">
        <v>4.29</v>
      </c>
      <c r="CE62" s="53">
        <v>5.74</v>
      </c>
      <c r="CF62" s="53">
        <v>5.73</v>
      </c>
      <c r="CG62" s="53">
        <v>4.87</v>
      </c>
      <c r="CH62" s="7">
        <v>3.65</v>
      </c>
      <c r="CI62" s="8">
        <v>4.67</v>
      </c>
      <c r="CJ62" s="7">
        <v>6.12</v>
      </c>
      <c r="CK62" s="9">
        <v>7.67</v>
      </c>
      <c r="CL62" s="4">
        <v>11.65</v>
      </c>
      <c r="CM62" s="4">
        <v>17.5</v>
      </c>
      <c r="CN62" s="16">
        <v>24.68</v>
      </c>
      <c r="CO62" s="38">
        <v>28.99</v>
      </c>
      <c r="CP62" s="17">
        <v>30.4</v>
      </c>
      <c r="CQ62" s="18">
        <v>32.01</v>
      </c>
      <c r="CR62" s="17">
        <v>33.229999999999997</v>
      </c>
      <c r="CS62" s="19">
        <v>34.97</v>
      </c>
      <c r="CT62" s="17">
        <v>36.119999999999997</v>
      </c>
      <c r="CU62" s="19">
        <v>37.229999999999997</v>
      </c>
      <c r="CV62" s="18">
        <v>39.450000000000003</v>
      </c>
      <c r="CW62" s="17">
        <v>41.75</v>
      </c>
      <c r="CX62" s="17">
        <v>42.26</v>
      </c>
      <c r="CY62" s="17">
        <v>42.97</v>
      </c>
      <c r="CZ62" s="17">
        <v>44.74</v>
      </c>
      <c r="DA62" s="19">
        <v>46.37</v>
      </c>
      <c r="DB62" s="17">
        <v>47.28</v>
      </c>
      <c r="DC62" s="20">
        <v>44.23</v>
      </c>
      <c r="DD62" s="16">
        <v>43.88</v>
      </c>
      <c r="DE62" s="16">
        <v>39.18</v>
      </c>
      <c r="DF62" s="16">
        <v>24.29</v>
      </c>
      <c r="DG62" s="38">
        <v>28.72</v>
      </c>
      <c r="DH62" s="17">
        <v>30.2</v>
      </c>
      <c r="DI62" s="17">
        <v>32.21</v>
      </c>
      <c r="DJ62" s="17">
        <v>33.200000000000003</v>
      </c>
      <c r="DK62" s="19">
        <v>34.33</v>
      </c>
      <c r="DL62" s="17">
        <v>35.909999999999997</v>
      </c>
      <c r="DM62" s="19">
        <v>36.89</v>
      </c>
      <c r="DN62" s="18">
        <v>39.5</v>
      </c>
      <c r="DO62" s="17">
        <v>41.89</v>
      </c>
      <c r="DP62" s="17">
        <v>42.78</v>
      </c>
      <c r="DQ62" s="17">
        <v>43.48</v>
      </c>
      <c r="DR62" s="17">
        <v>44.75</v>
      </c>
      <c r="DS62" s="19">
        <v>46.52</v>
      </c>
      <c r="DT62" s="17">
        <v>47.96</v>
      </c>
      <c r="DU62" s="20">
        <v>44.04</v>
      </c>
      <c r="DV62" s="16">
        <v>43.73</v>
      </c>
      <c r="DW62" s="16">
        <v>39.71</v>
      </c>
      <c r="DX62" s="16">
        <v>1</v>
      </c>
      <c r="DY62" s="20">
        <v>1</v>
      </c>
      <c r="DZ62" s="17">
        <v>1</v>
      </c>
      <c r="EA62" s="17">
        <v>0</v>
      </c>
      <c r="EB62" s="17">
        <v>-2</v>
      </c>
      <c r="EC62" s="17">
        <v>-6</v>
      </c>
      <c r="ED62" s="17">
        <v>-9</v>
      </c>
      <c r="EE62" s="17">
        <v>-12</v>
      </c>
      <c r="EF62" s="17">
        <v>-15</v>
      </c>
      <c r="EG62" s="17">
        <v>-10</v>
      </c>
      <c r="EH62" s="17">
        <v>-4</v>
      </c>
      <c r="EI62" s="17">
        <v>-1</v>
      </c>
      <c r="EJ62" s="17">
        <v>3</v>
      </c>
      <c r="EK62" s="17">
        <v>6</v>
      </c>
      <c r="EL62" s="17">
        <v>4</v>
      </c>
      <c r="EM62" s="20">
        <v>3</v>
      </c>
      <c r="EN62" s="20">
        <v>2</v>
      </c>
      <c r="EO62" s="20">
        <v>0</v>
      </c>
    </row>
    <row r="63" spans="1:145" ht="14">
      <c r="A63" s="2" t="s">
        <v>1082</v>
      </c>
      <c r="B63" s="2" t="s">
        <v>1666</v>
      </c>
      <c r="C63" s="2">
        <v>14</v>
      </c>
      <c r="D63" s="2">
        <v>10</v>
      </c>
      <c r="E63" s="2">
        <v>51490980</v>
      </c>
      <c r="F63" s="2" t="s">
        <v>91</v>
      </c>
      <c r="G63" s="1" t="s">
        <v>1083</v>
      </c>
      <c r="H63" s="14"/>
      <c r="I63" s="1"/>
      <c r="J63" s="2">
        <v>159.69999999999999</v>
      </c>
      <c r="K63" s="2">
        <v>59.3</v>
      </c>
      <c r="L63" s="2" t="s">
        <v>167</v>
      </c>
      <c r="M63" s="2"/>
      <c r="N63" s="2" t="s">
        <v>99</v>
      </c>
      <c r="O63" s="2" t="s">
        <v>335</v>
      </c>
      <c r="P63" s="30" t="s">
        <v>168</v>
      </c>
      <c r="Q63" s="30"/>
      <c r="R63" s="30"/>
      <c r="S63" s="30"/>
      <c r="T63" s="3" t="s">
        <v>17</v>
      </c>
      <c r="U63" s="3">
        <v>31</v>
      </c>
      <c r="V63" s="2">
        <v>23</v>
      </c>
      <c r="W63" s="2">
        <v>17</v>
      </c>
      <c r="X63" s="2" t="s">
        <v>1038</v>
      </c>
      <c r="Y63" s="33"/>
      <c r="Z63" s="3" t="s">
        <v>216</v>
      </c>
      <c r="AA63" s="3">
        <v>54</v>
      </c>
      <c r="AB63" s="2">
        <v>40</v>
      </c>
      <c r="AC63" s="2">
        <v>35</v>
      </c>
      <c r="AD63" s="2"/>
      <c r="AE63" s="33" t="s">
        <v>242</v>
      </c>
      <c r="AF63" s="12" t="s">
        <v>217</v>
      </c>
      <c r="AG63" s="12">
        <v>48</v>
      </c>
      <c r="AH63" s="13">
        <v>31</v>
      </c>
      <c r="AI63" s="13">
        <v>20</v>
      </c>
      <c r="AJ63" s="13"/>
      <c r="AK63" s="34" t="s">
        <v>197</v>
      </c>
      <c r="AL63" s="2" t="s">
        <v>149</v>
      </c>
      <c r="AM63" s="2" t="s">
        <v>348</v>
      </c>
      <c r="AN63" s="2" t="s">
        <v>870</v>
      </c>
      <c r="AO63" s="2" t="s">
        <v>86</v>
      </c>
      <c r="AP63" s="2" t="s">
        <v>87</v>
      </c>
      <c r="AQ63" s="1"/>
      <c r="AR63" s="2" t="s">
        <v>89</v>
      </c>
      <c r="AS63" s="1"/>
      <c r="AT63" s="2" t="s">
        <v>93</v>
      </c>
      <c r="AU63" s="14" t="s">
        <v>762</v>
      </c>
      <c r="AV63" s="14">
        <v>1</v>
      </c>
      <c r="AW63" s="3" t="s">
        <v>17</v>
      </c>
      <c r="AX63" s="3">
        <v>31</v>
      </c>
      <c r="AY63" s="2">
        <v>23</v>
      </c>
      <c r="AZ63" s="2">
        <v>17</v>
      </c>
      <c r="BA63" s="2" t="s">
        <v>1666</v>
      </c>
      <c r="BB63" s="2">
        <v>14</v>
      </c>
      <c r="BC63" s="2">
        <v>10</v>
      </c>
      <c r="BD63" s="122">
        <v>4.29</v>
      </c>
      <c r="BE63" s="104">
        <v>3.77</v>
      </c>
      <c r="BF63" s="105">
        <v>2.78</v>
      </c>
      <c r="BG63" s="109">
        <v>2.4900000000000002</v>
      </c>
      <c r="BH63" s="107">
        <v>1.87</v>
      </c>
      <c r="BI63" s="106">
        <v>1.02</v>
      </c>
      <c r="BJ63" s="108">
        <v>0.95</v>
      </c>
      <c r="BK63" s="106">
        <v>2.2400000000000002</v>
      </c>
      <c r="BL63" s="108">
        <v>2.62</v>
      </c>
      <c r="BM63" s="107">
        <v>3.12</v>
      </c>
      <c r="BN63" s="106">
        <v>3.9</v>
      </c>
      <c r="BO63" s="106">
        <v>5.09</v>
      </c>
      <c r="BP63" s="106">
        <v>4.22</v>
      </c>
      <c r="BQ63" s="8">
        <v>3.36</v>
      </c>
      <c r="BR63" s="7">
        <v>5.9</v>
      </c>
      <c r="BS63" s="9">
        <v>8.4499999999999993</v>
      </c>
      <c r="BT63" s="4">
        <v>11.44</v>
      </c>
      <c r="BU63" s="4">
        <v>14.15</v>
      </c>
      <c r="BV63" s="96">
        <v>4.33</v>
      </c>
      <c r="BW63" s="12">
        <v>3.11</v>
      </c>
      <c r="BX63" s="26">
        <v>2.17</v>
      </c>
      <c r="BY63" s="25">
        <v>0.35</v>
      </c>
      <c r="BZ63" s="53">
        <v>1.1499999999999999</v>
      </c>
      <c r="CA63" s="53">
        <v>1.39</v>
      </c>
      <c r="CB63" s="54">
        <v>1.78</v>
      </c>
      <c r="CC63" s="53">
        <v>2.37</v>
      </c>
      <c r="CD63" s="54">
        <v>3.29</v>
      </c>
      <c r="CE63" s="55">
        <v>3.58</v>
      </c>
      <c r="CF63" s="53">
        <v>3.23</v>
      </c>
      <c r="CG63" s="53">
        <v>5.1100000000000003</v>
      </c>
      <c r="CH63" s="7">
        <v>5.33</v>
      </c>
      <c r="CI63" s="8">
        <v>5.66</v>
      </c>
      <c r="CJ63" s="7">
        <v>6.94</v>
      </c>
      <c r="CK63" s="9">
        <v>8.74</v>
      </c>
      <c r="CL63" s="4">
        <v>11.61</v>
      </c>
      <c r="CM63" s="4">
        <v>12.2</v>
      </c>
      <c r="CN63" s="99">
        <v>27.49</v>
      </c>
      <c r="CO63" s="16">
        <v>32.25</v>
      </c>
      <c r="CP63" s="38">
        <v>34.299999999999997</v>
      </c>
      <c r="CQ63" s="20">
        <v>37.14</v>
      </c>
      <c r="CR63" s="18">
        <v>39.18</v>
      </c>
      <c r="CS63" s="17">
        <v>39.770000000000003</v>
      </c>
      <c r="CT63" s="19">
        <v>41.15</v>
      </c>
      <c r="CU63" s="17">
        <v>39.840000000000003</v>
      </c>
      <c r="CV63" s="19">
        <v>39.17</v>
      </c>
      <c r="CW63" s="18">
        <v>40.1</v>
      </c>
      <c r="CX63" s="17">
        <v>40.69</v>
      </c>
      <c r="CY63" s="17">
        <v>42.62</v>
      </c>
      <c r="CZ63" s="17">
        <v>44.68</v>
      </c>
      <c r="DA63" s="19">
        <v>46.62</v>
      </c>
      <c r="DB63" s="17">
        <v>47.94</v>
      </c>
      <c r="DC63" s="20">
        <v>48.24</v>
      </c>
      <c r="DD63" s="16">
        <v>47.73</v>
      </c>
      <c r="DE63" s="16">
        <v>45.95</v>
      </c>
      <c r="DF63" s="99">
        <v>28.62</v>
      </c>
      <c r="DG63" s="16">
        <v>32.83</v>
      </c>
      <c r="DH63" s="38">
        <v>35.28</v>
      </c>
      <c r="DI63" s="20">
        <v>37.76</v>
      </c>
      <c r="DJ63" s="17">
        <v>39.19</v>
      </c>
      <c r="DK63" s="17">
        <v>39.75</v>
      </c>
      <c r="DL63" s="19">
        <v>40.82</v>
      </c>
      <c r="DM63" s="17">
        <v>39.44</v>
      </c>
      <c r="DN63" s="19">
        <v>39.49</v>
      </c>
      <c r="DO63" s="18">
        <v>41.62</v>
      </c>
      <c r="DP63" s="17">
        <v>40.32</v>
      </c>
      <c r="DQ63" s="17">
        <v>43.05</v>
      </c>
      <c r="DR63" s="17">
        <v>45.3</v>
      </c>
      <c r="DS63" s="19">
        <v>46.86</v>
      </c>
      <c r="DT63" s="17">
        <v>47.55</v>
      </c>
      <c r="DU63" s="20">
        <v>48.82</v>
      </c>
      <c r="DV63" s="16">
        <v>48.06</v>
      </c>
      <c r="DW63" s="16">
        <v>45.06</v>
      </c>
      <c r="DX63" s="99">
        <v>6</v>
      </c>
      <c r="DY63" s="16">
        <v>8</v>
      </c>
      <c r="DZ63" s="20">
        <v>9</v>
      </c>
      <c r="EA63" s="20">
        <v>10</v>
      </c>
      <c r="EB63" s="17">
        <v>8</v>
      </c>
      <c r="EC63" s="17">
        <v>4</v>
      </c>
      <c r="ED63" s="17">
        <v>-1</v>
      </c>
      <c r="EE63" s="17">
        <v>-9</v>
      </c>
      <c r="EF63" s="17">
        <v>-8</v>
      </c>
      <c r="EG63" s="17">
        <v>-7</v>
      </c>
      <c r="EH63" s="17">
        <v>-3</v>
      </c>
      <c r="EI63" s="17">
        <v>2</v>
      </c>
      <c r="EJ63" s="17">
        <v>13</v>
      </c>
      <c r="EK63" s="17">
        <v>18</v>
      </c>
      <c r="EL63" s="17">
        <v>18</v>
      </c>
      <c r="EM63" s="20">
        <v>16</v>
      </c>
      <c r="EN63" s="20">
        <v>13</v>
      </c>
      <c r="EO63" s="20">
        <v>13</v>
      </c>
    </row>
    <row r="64" spans="1:145" ht="14">
      <c r="A64" s="2" t="s">
        <v>1178</v>
      </c>
      <c r="B64" s="2" t="s">
        <v>1666</v>
      </c>
      <c r="C64" s="2">
        <v>13</v>
      </c>
      <c r="D64" s="2">
        <v>2</v>
      </c>
      <c r="E64" s="2">
        <v>53848787</v>
      </c>
      <c r="F64" s="2" t="s">
        <v>91</v>
      </c>
      <c r="G64" s="1" t="s">
        <v>1180</v>
      </c>
      <c r="H64" s="15" t="s">
        <v>95</v>
      </c>
      <c r="I64" s="1">
        <v>0</v>
      </c>
      <c r="J64" s="2">
        <v>167.6</v>
      </c>
      <c r="K64" s="2">
        <v>45.3</v>
      </c>
      <c r="L64" s="2" t="s">
        <v>167</v>
      </c>
      <c r="M64" s="2"/>
      <c r="N64" s="2" t="s">
        <v>158</v>
      </c>
      <c r="O64" s="2" t="s">
        <v>335</v>
      </c>
      <c r="P64" s="30" t="s">
        <v>168</v>
      </c>
      <c r="Q64" s="30"/>
      <c r="R64" s="30"/>
      <c r="S64" s="30"/>
      <c r="T64" s="3" t="s">
        <v>17</v>
      </c>
      <c r="U64" s="3">
        <v>25</v>
      </c>
      <c r="V64" s="2">
        <v>20</v>
      </c>
      <c r="W64" s="2">
        <v>17</v>
      </c>
      <c r="X64" s="2" t="s">
        <v>280</v>
      </c>
      <c r="Y64" s="33"/>
      <c r="Z64" s="3" t="s">
        <v>175</v>
      </c>
      <c r="AA64" s="3">
        <v>48</v>
      </c>
      <c r="AB64" s="2">
        <v>32</v>
      </c>
      <c r="AC64" s="2">
        <v>6</v>
      </c>
      <c r="AD64" s="2"/>
      <c r="AE64" s="33" t="s">
        <v>88</v>
      </c>
      <c r="AF64" s="12" t="s">
        <v>160</v>
      </c>
      <c r="AG64" s="12">
        <v>14</v>
      </c>
      <c r="AH64" s="13">
        <v>6</v>
      </c>
      <c r="AI64" s="13">
        <v>3</v>
      </c>
      <c r="AJ64" s="13"/>
      <c r="AK64" s="34"/>
      <c r="AL64" s="2" t="s">
        <v>239</v>
      </c>
      <c r="AM64" s="2" t="s">
        <v>178</v>
      </c>
      <c r="AN64" s="2" t="s">
        <v>140</v>
      </c>
      <c r="AO64" s="2" t="s">
        <v>519</v>
      </c>
      <c r="AP64" s="2" t="s">
        <v>87</v>
      </c>
      <c r="AQ64" s="1" t="s">
        <v>839</v>
      </c>
      <c r="AR64" s="2" t="s">
        <v>89</v>
      </c>
      <c r="AS64" s="1" t="s">
        <v>131</v>
      </c>
      <c r="AT64" s="2" t="s">
        <v>93</v>
      </c>
      <c r="AU64" s="14" t="s">
        <v>1181</v>
      </c>
      <c r="AV64" s="14">
        <v>1</v>
      </c>
      <c r="AW64" s="3" t="s">
        <v>17</v>
      </c>
      <c r="AX64" s="3">
        <v>25</v>
      </c>
      <c r="AY64" s="2">
        <v>20</v>
      </c>
      <c r="AZ64" s="2">
        <v>17</v>
      </c>
      <c r="BA64" s="2" t="s">
        <v>1666</v>
      </c>
      <c r="BB64" s="2">
        <v>13</v>
      </c>
      <c r="BC64" s="2">
        <v>2</v>
      </c>
      <c r="BD64" s="104">
        <v>6.2</v>
      </c>
      <c r="BE64" s="114">
        <v>4.1900000000000004</v>
      </c>
      <c r="BF64" s="115">
        <v>3.29</v>
      </c>
      <c r="BG64" s="114">
        <v>3.13</v>
      </c>
      <c r="BH64" s="106">
        <v>3.12</v>
      </c>
      <c r="BI64" s="108">
        <v>3.44</v>
      </c>
      <c r="BJ64" s="106">
        <v>3.62</v>
      </c>
      <c r="BK64" s="108">
        <v>2.9</v>
      </c>
      <c r="BL64" s="107">
        <v>4.0599999999999996</v>
      </c>
      <c r="BM64" s="106">
        <v>4.6100000000000003</v>
      </c>
      <c r="BN64" s="106">
        <v>7.67</v>
      </c>
      <c r="BO64" s="106">
        <v>7.17</v>
      </c>
      <c r="BP64" s="106">
        <v>4.72</v>
      </c>
      <c r="BQ64" s="8">
        <v>4.8600000000000003</v>
      </c>
      <c r="BR64" s="7">
        <v>6.35</v>
      </c>
      <c r="BS64" s="9">
        <v>7.95</v>
      </c>
      <c r="BT64" s="4">
        <v>12.82</v>
      </c>
      <c r="BU64" s="4">
        <v>19.07</v>
      </c>
      <c r="BV64" s="4">
        <v>5.71</v>
      </c>
      <c r="BW64" s="39">
        <v>3.13</v>
      </c>
      <c r="BX64" s="5">
        <v>2.2200000000000002</v>
      </c>
      <c r="BY64" s="5">
        <v>0</v>
      </c>
      <c r="BZ64" s="7">
        <v>1.78</v>
      </c>
      <c r="CA64" s="8">
        <v>2.36</v>
      </c>
      <c r="CB64" s="7">
        <v>3.5</v>
      </c>
      <c r="CC64" s="8">
        <v>3.76</v>
      </c>
      <c r="CD64" s="6">
        <v>4.87</v>
      </c>
      <c r="CE64" s="7">
        <v>5.22</v>
      </c>
      <c r="CF64" s="7">
        <v>8.68</v>
      </c>
      <c r="CG64" s="7">
        <v>4.68</v>
      </c>
      <c r="CH64" s="7">
        <v>4.17</v>
      </c>
      <c r="CI64" s="8">
        <v>4.9800000000000004</v>
      </c>
      <c r="CJ64" s="7">
        <v>5.1100000000000003</v>
      </c>
      <c r="CK64" s="9">
        <v>8.84</v>
      </c>
      <c r="CL64" s="4">
        <v>15.25</v>
      </c>
      <c r="CM64" s="4">
        <v>18.62</v>
      </c>
      <c r="CN64" s="16">
        <v>27.85</v>
      </c>
      <c r="CO64" s="40">
        <v>32.67</v>
      </c>
      <c r="CP64" s="23">
        <v>34.04</v>
      </c>
      <c r="CQ64" s="40">
        <v>36.4</v>
      </c>
      <c r="CR64" s="17">
        <v>37.54</v>
      </c>
      <c r="CS64" s="19">
        <v>39.92</v>
      </c>
      <c r="CT64" s="17">
        <v>40.11</v>
      </c>
      <c r="CU64" s="19">
        <v>40.4</v>
      </c>
      <c r="CV64" s="18">
        <v>40.99</v>
      </c>
      <c r="CW64" s="17">
        <v>40.270000000000003</v>
      </c>
      <c r="CX64" s="17">
        <v>41.05</v>
      </c>
      <c r="CY64" s="17">
        <v>43.23</v>
      </c>
      <c r="CZ64" s="17">
        <v>45.03</v>
      </c>
      <c r="DA64" s="19">
        <v>46.81</v>
      </c>
      <c r="DB64" s="17">
        <v>49.11</v>
      </c>
      <c r="DC64" s="20">
        <v>46.22</v>
      </c>
      <c r="DD64" s="16">
        <v>46.99</v>
      </c>
      <c r="DE64" s="16">
        <v>41.33</v>
      </c>
      <c r="DF64" s="16">
        <v>25.89</v>
      </c>
      <c r="DG64" s="40">
        <v>32</v>
      </c>
      <c r="DH64" s="23">
        <v>34.020000000000003</v>
      </c>
      <c r="DI64" s="23">
        <v>37.15</v>
      </c>
      <c r="DJ64" s="17">
        <v>38.49</v>
      </c>
      <c r="DK64" s="19">
        <v>40.049999999999997</v>
      </c>
      <c r="DL64" s="17">
        <v>40.78</v>
      </c>
      <c r="DM64" s="19">
        <v>40.200000000000003</v>
      </c>
      <c r="DN64" s="18">
        <v>41.7</v>
      </c>
      <c r="DO64" s="17">
        <v>40.35</v>
      </c>
      <c r="DP64" s="17">
        <v>41.94</v>
      </c>
      <c r="DQ64" s="17">
        <v>42.99</v>
      </c>
      <c r="DR64" s="17">
        <v>45.96</v>
      </c>
      <c r="DS64" s="19">
        <v>46.19</v>
      </c>
      <c r="DT64" s="17">
        <v>49.07</v>
      </c>
      <c r="DU64" s="20">
        <v>47.22</v>
      </c>
      <c r="DV64" s="16">
        <v>46.18</v>
      </c>
      <c r="DW64" s="16">
        <v>41.51</v>
      </c>
      <c r="DX64" s="16">
        <v>5</v>
      </c>
      <c r="DY64" s="23">
        <v>5</v>
      </c>
      <c r="DZ64" s="23">
        <v>5</v>
      </c>
      <c r="EA64" s="23">
        <v>6</v>
      </c>
      <c r="EB64" s="17">
        <v>2</v>
      </c>
      <c r="EC64" s="17">
        <v>0</v>
      </c>
      <c r="ED64" s="17">
        <v>-7</v>
      </c>
      <c r="EE64" s="17">
        <v>-13</v>
      </c>
      <c r="EF64" s="17">
        <v>-13</v>
      </c>
      <c r="EG64" s="17">
        <v>-15</v>
      </c>
      <c r="EH64" s="17">
        <v>-17</v>
      </c>
      <c r="EI64" s="17">
        <v>-17</v>
      </c>
      <c r="EJ64" s="17">
        <v>-17</v>
      </c>
      <c r="EK64" s="17">
        <v>-14</v>
      </c>
      <c r="EL64" s="17">
        <v>-11</v>
      </c>
      <c r="EM64" s="20">
        <v>-6</v>
      </c>
      <c r="EN64" s="20">
        <v>-6</v>
      </c>
      <c r="EO64" s="20">
        <v>-6</v>
      </c>
    </row>
    <row r="65" spans="1:145" ht="14">
      <c r="A65" s="2" t="s">
        <v>1137</v>
      </c>
      <c r="B65" s="2" t="s">
        <v>1666</v>
      </c>
      <c r="C65" s="2">
        <v>17</v>
      </c>
      <c r="D65" s="2">
        <v>5</v>
      </c>
      <c r="E65" s="2">
        <v>52465420</v>
      </c>
      <c r="F65" s="2" t="s">
        <v>91</v>
      </c>
      <c r="G65" s="1" t="s">
        <v>1139</v>
      </c>
      <c r="H65" s="15" t="s">
        <v>95</v>
      </c>
      <c r="I65" s="1">
        <v>0</v>
      </c>
      <c r="J65" s="2">
        <v>160</v>
      </c>
      <c r="K65" s="2">
        <v>49.6</v>
      </c>
      <c r="L65" s="2" t="s">
        <v>167</v>
      </c>
      <c r="M65" s="2"/>
      <c r="N65" s="2" t="s">
        <v>99</v>
      </c>
      <c r="O65" s="2" t="s">
        <v>335</v>
      </c>
      <c r="P65" s="30" t="s">
        <v>168</v>
      </c>
      <c r="Q65" s="30"/>
      <c r="R65" s="30"/>
      <c r="S65" s="30"/>
      <c r="T65" s="3" t="s">
        <v>17</v>
      </c>
      <c r="U65" s="3">
        <v>22</v>
      </c>
      <c r="V65" s="2">
        <v>18</v>
      </c>
      <c r="W65" s="2">
        <v>17</v>
      </c>
      <c r="X65" s="2" t="s">
        <v>862</v>
      </c>
      <c r="Y65" s="33"/>
      <c r="Z65" s="3" t="s">
        <v>216</v>
      </c>
      <c r="AA65" s="3">
        <v>51</v>
      </c>
      <c r="AB65" s="2">
        <v>45</v>
      </c>
      <c r="AC65" s="2">
        <v>28</v>
      </c>
      <c r="AD65" s="2"/>
      <c r="AE65" s="33" t="s">
        <v>242</v>
      </c>
      <c r="AF65" s="12" t="s">
        <v>217</v>
      </c>
      <c r="AG65" s="12">
        <v>45</v>
      </c>
      <c r="AH65" s="13">
        <v>40</v>
      </c>
      <c r="AI65" s="13">
        <v>22</v>
      </c>
      <c r="AJ65" s="13"/>
      <c r="AK65" s="34" t="s">
        <v>197</v>
      </c>
      <c r="AL65" s="2" t="s">
        <v>341</v>
      </c>
      <c r="AM65" s="2" t="s">
        <v>178</v>
      </c>
      <c r="AN65" s="2" t="s">
        <v>559</v>
      </c>
      <c r="AO65" s="2" t="s">
        <v>130</v>
      </c>
      <c r="AP65" s="2" t="s">
        <v>87</v>
      </c>
      <c r="AQ65" s="1" t="s">
        <v>90</v>
      </c>
      <c r="AR65" s="2" t="s">
        <v>89</v>
      </c>
      <c r="AS65" s="1" t="s">
        <v>108</v>
      </c>
      <c r="AT65" s="2" t="s">
        <v>93</v>
      </c>
      <c r="AU65" s="14" t="s">
        <v>1140</v>
      </c>
      <c r="AV65" s="14">
        <v>1</v>
      </c>
      <c r="AW65" s="3" t="s">
        <v>17</v>
      </c>
      <c r="AX65" s="3">
        <v>22</v>
      </c>
      <c r="AY65" s="2">
        <v>18</v>
      </c>
      <c r="AZ65" s="2">
        <v>17</v>
      </c>
      <c r="BA65" s="2" t="s">
        <v>1666</v>
      </c>
      <c r="BB65" s="2">
        <v>17</v>
      </c>
      <c r="BC65" s="2">
        <v>5</v>
      </c>
      <c r="BD65" s="104">
        <v>4.13</v>
      </c>
      <c r="BE65" s="107">
        <v>2.67</v>
      </c>
      <c r="BF65" s="106">
        <v>1.51</v>
      </c>
      <c r="BG65" s="107">
        <v>0.99</v>
      </c>
      <c r="BH65" s="106">
        <v>1.99</v>
      </c>
      <c r="BI65" s="108">
        <v>1.74</v>
      </c>
      <c r="BJ65" s="106">
        <v>1.74</v>
      </c>
      <c r="BK65" s="108">
        <v>0</v>
      </c>
      <c r="BL65" s="107">
        <v>1.63</v>
      </c>
      <c r="BM65" s="106">
        <v>2.92</v>
      </c>
      <c r="BN65" s="106">
        <v>2.98</v>
      </c>
      <c r="BO65" s="106">
        <v>4.51</v>
      </c>
      <c r="BP65" s="106">
        <v>1.9</v>
      </c>
      <c r="BQ65" s="8">
        <v>2.62</v>
      </c>
      <c r="BR65" s="7">
        <v>2.56</v>
      </c>
      <c r="BS65" s="9">
        <v>4.62</v>
      </c>
      <c r="BT65" s="4">
        <v>10.220000000000001</v>
      </c>
      <c r="BU65" s="4">
        <v>11.75</v>
      </c>
      <c r="BV65" s="4">
        <v>4.13</v>
      </c>
      <c r="BW65" s="6">
        <v>2.2799999999999998</v>
      </c>
      <c r="BX65" s="7">
        <v>0.9</v>
      </c>
      <c r="BY65" s="7">
        <v>0</v>
      </c>
      <c r="BZ65" s="7">
        <v>0</v>
      </c>
      <c r="CA65" s="8">
        <v>0</v>
      </c>
      <c r="CB65" s="7">
        <v>1.87</v>
      </c>
      <c r="CC65" s="8">
        <v>2.25</v>
      </c>
      <c r="CD65" s="6">
        <v>2.41</v>
      </c>
      <c r="CE65" s="7">
        <v>3.6</v>
      </c>
      <c r="CF65" s="7">
        <v>3.62</v>
      </c>
      <c r="CG65" s="7">
        <v>5.29</v>
      </c>
      <c r="CH65" s="7">
        <v>0</v>
      </c>
      <c r="CI65" s="8">
        <v>1.28</v>
      </c>
      <c r="CJ65" s="7">
        <v>3.08</v>
      </c>
      <c r="CK65" s="9">
        <v>4.72</v>
      </c>
      <c r="CL65" s="4">
        <v>9.5</v>
      </c>
      <c r="CM65" s="4">
        <v>9.24</v>
      </c>
      <c r="CN65" s="16">
        <v>29.55</v>
      </c>
      <c r="CO65" s="18">
        <v>31.27</v>
      </c>
      <c r="CP65" s="17">
        <v>33.82</v>
      </c>
      <c r="CQ65" s="18">
        <v>35.380000000000003</v>
      </c>
      <c r="CR65" s="17">
        <v>36.270000000000003</v>
      </c>
      <c r="CS65" s="19">
        <v>38.33</v>
      </c>
      <c r="CT65" s="17">
        <v>37.65</v>
      </c>
      <c r="CU65" s="19">
        <v>37.65</v>
      </c>
      <c r="CV65" s="18">
        <v>38.049999999999997</v>
      </c>
      <c r="CW65" s="17">
        <v>38.270000000000003</v>
      </c>
      <c r="CX65" s="17">
        <v>40.450000000000003</v>
      </c>
      <c r="CY65" s="17">
        <v>41.61</v>
      </c>
      <c r="CZ65" s="17">
        <v>42.22</v>
      </c>
      <c r="DA65" s="19">
        <v>43.92</v>
      </c>
      <c r="DB65" s="17">
        <v>44.35</v>
      </c>
      <c r="DC65" s="20">
        <v>41.58</v>
      </c>
      <c r="DD65" s="16">
        <v>40.24</v>
      </c>
      <c r="DE65" s="16">
        <v>37.049999999999997</v>
      </c>
      <c r="DF65" s="16">
        <v>28.55</v>
      </c>
      <c r="DG65" s="18">
        <v>30.15</v>
      </c>
      <c r="DH65" s="17">
        <v>33.03</v>
      </c>
      <c r="DI65" s="17">
        <v>34.96</v>
      </c>
      <c r="DJ65" s="17">
        <v>37.090000000000003</v>
      </c>
      <c r="DK65" s="19">
        <v>38.770000000000003</v>
      </c>
      <c r="DL65" s="17">
        <v>38.14</v>
      </c>
      <c r="DM65" s="19">
        <v>38.74</v>
      </c>
      <c r="DN65" s="18">
        <v>38.96</v>
      </c>
      <c r="DO65" s="17">
        <v>38.299999999999997</v>
      </c>
      <c r="DP65" s="17">
        <v>40.35</v>
      </c>
      <c r="DQ65" s="17">
        <v>42.01</v>
      </c>
      <c r="DR65" s="17">
        <v>43.44</v>
      </c>
      <c r="DS65" s="19">
        <v>44.71</v>
      </c>
      <c r="DT65" s="17">
        <v>45.72</v>
      </c>
      <c r="DU65" s="20">
        <v>42.01</v>
      </c>
      <c r="DV65" s="16">
        <v>41.04</v>
      </c>
      <c r="DW65" s="16">
        <v>37.67</v>
      </c>
      <c r="DX65" s="16">
        <v>0</v>
      </c>
      <c r="DY65" s="17">
        <v>1</v>
      </c>
      <c r="DZ65" s="17">
        <v>3</v>
      </c>
      <c r="EA65" s="17">
        <v>4</v>
      </c>
      <c r="EB65" s="17">
        <v>7</v>
      </c>
      <c r="EC65" s="17">
        <v>3</v>
      </c>
      <c r="ED65" s="17">
        <v>0</v>
      </c>
      <c r="EE65" s="17">
        <v>-1</v>
      </c>
      <c r="EF65" s="17">
        <v>-3</v>
      </c>
      <c r="EG65" s="17">
        <v>-2</v>
      </c>
      <c r="EH65" s="17">
        <v>0</v>
      </c>
      <c r="EI65" s="17">
        <v>9</v>
      </c>
      <c r="EJ65" s="17">
        <v>17</v>
      </c>
      <c r="EK65" s="17">
        <v>21</v>
      </c>
      <c r="EL65" s="17">
        <v>21</v>
      </c>
      <c r="EM65" s="20">
        <v>17</v>
      </c>
      <c r="EN65" s="20">
        <v>10</v>
      </c>
      <c r="EO65" s="20">
        <v>10</v>
      </c>
    </row>
    <row r="66" spans="1:145" ht="14">
      <c r="A66" s="2" t="s">
        <v>1321</v>
      </c>
      <c r="B66" s="2" t="s">
        <v>1666</v>
      </c>
      <c r="C66" s="2">
        <v>15</v>
      </c>
      <c r="D66" s="2">
        <v>8</v>
      </c>
      <c r="E66" s="2">
        <v>48053215</v>
      </c>
      <c r="F66" s="2" t="s">
        <v>91</v>
      </c>
      <c r="G66" s="1" t="s">
        <v>360</v>
      </c>
      <c r="H66" s="15" t="s">
        <v>95</v>
      </c>
      <c r="I66" s="1">
        <v>0</v>
      </c>
      <c r="J66" s="2">
        <v>161.30000000000001</v>
      </c>
      <c r="K66" s="2">
        <v>46.6</v>
      </c>
      <c r="L66" s="2" t="s">
        <v>167</v>
      </c>
      <c r="M66" s="2"/>
      <c r="N66" s="2" t="s">
        <v>99</v>
      </c>
      <c r="O66" s="2" t="s">
        <v>358</v>
      </c>
      <c r="P66" s="30" t="s">
        <v>168</v>
      </c>
      <c r="Q66" s="30"/>
      <c r="R66" s="30"/>
      <c r="S66" s="30"/>
      <c r="T66" s="3" t="s">
        <v>6</v>
      </c>
      <c r="U66" s="3">
        <v>25</v>
      </c>
      <c r="V66" s="2">
        <v>22</v>
      </c>
      <c r="W66" s="2">
        <v>17</v>
      </c>
      <c r="X66" s="2" t="s">
        <v>1322</v>
      </c>
      <c r="Y66" s="33"/>
      <c r="Z66" s="3" t="s">
        <v>137</v>
      </c>
      <c r="AA66" s="3">
        <v>52</v>
      </c>
      <c r="AB66" s="2">
        <v>36</v>
      </c>
      <c r="AC66" s="2">
        <v>29</v>
      </c>
      <c r="AD66" s="2"/>
      <c r="AE66" s="33" t="s">
        <v>443</v>
      </c>
      <c r="AF66" s="12" t="s">
        <v>116</v>
      </c>
      <c r="AG66" s="12">
        <v>46</v>
      </c>
      <c r="AH66" s="13">
        <v>33</v>
      </c>
      <c r="AI66" s="13">
        <v>9</v>
      </c>
      <c r="AJ66" s="13"/>
      <c r="AK66" s="34" t="s">
        <v>180</v>
      </c>
      <c r="AL66" s="2" t="s">
        <v>239</v>
      </c>
      <c r="AM66" s="2" t="s">
        <v>118</v>
      </c>
      <c r="AN66" s="2" t="s">
        <v>226</v>
      </c>
      <c r="AO66" s="2" t="s">
        <v>359</v>
      </c>
      <c r="AP66" s="2" t="s">
        <v>87</v>
      </c>
      <c r="AQ66" s="1" t="s">
        <v>176</v>
      </c>
      <c r="AR66" s="2" t="s">
        <v>89</v>
      </c>
      <c r="AS66" s="1" t="s">
        <v>131</v>
      </c>
      <c r="AT66" s="2" t="s">
        <v>93</v>
      </c>
      <c r="AU66" s="14" t="s">
        <v>361</v>
      </c>
      <c r="AV66" s="14">
        <v>1</v>
      </c>
      <c r="AW66" s="3" t="s">
        <v>6</v>
      </c>
      <c r="AX66" s="3">
        <v>25</v>
      </c>
      <c r="AY66" s="2">
        <v>22</v>
      </c>
      <c r="AZ66" s="2">
        <v>17</v>
      </c>
      <c r="BA66" s="2" t="s">
        <v>1666</v>
      </c>
      <c r="BB66" s="2">
        <v>15</v>
      </c>
      <c r="BC66" s="2">
        <v>8</v>
      </c>
      <c r="BD66" s="104">
        <v>5.61</v>
      </c>
      <c r="BE66" s="114">
        <v>3.71</v>
      </c>
      <c r="BF66" s="115">
        <v>3.9</v>
      </c>
      <c r="BG66" s="107">
        <v>3.48</v>
      </c>
      <c r="BH66" s="106">
        <v>4.8</v>
      </c>
      <c r="BI66" s="108">
        <v>4.13</v>
      </c>
      <c r="BJ66" s="106">
        <v>2.68</v>
      </c>
      <c r="BK66" s="108">
        <v>3.28</v>
      </c>
      <c r="BL66" s="107">
        <v>2.56</v>
      </c>
      <c r="BM66" s="106">
        <v>4.1900000000000004</v>
      </c>
      <c r="BN66" s="106">
        <v>8.6999999999999993</v>
      </c>
      <c r="BO66" s="106">
        <v>5.73</v>
      </c>
      <c r="BP66" s="106">
        <v>3.5</v>
      </c>
      <c r="BQ66" s="8">
        <v>3.64</v>
      </c>
      <c r="BR66" s="7">
        <v>3.39</v>
      </c>
      <c r="BS66" s="9">
        <v>6.11</v>
      </c>
      <c r="BT66" s="4">
        <v>10.65</v>
      </c>
      <c r="BU66" s="4">
        <v>15.21</v>
      </c>
      <c r="BV66" s="4">
        <v>5.1100000000000003</v>
      </c>
      <c r="BW66" s="39">
        <v>1.1100000000000001</v>
      </c>
      <c r="BX66" s="5">
        <v>0</v>
      </c>
      <c r="BY66" s="7">
        <v>0</v>
      </c>
      <c r="BZ66" s="7">
        <v>2.66</v>
      </c>
      <c r="CA66" s="8">
        <v>4.66</v>
      </c>
      <c r="CB66" s="7">
        <v>3.39</v>
      </c>
      <c r="CC66" s="8">
        <v>3.74</v>
      </c>
      <c r="CD66" s="6">
        <v>5.15</v>
      </c>
      <c r="CE66" s="7">
        <v>6.1</v>
      </c>
      <c r="CF66" s="7">
        <v>7.96</v>
      </c>
      <c r="CG66" s="7">
        <v>4.87</v>
      </c>
      <c r="CH66" s="7">
        <v>2.58</v>
      </c>
      <c r="CI66" s="8">
        <v>3.28</v>
      </c>
      <c r="CJ66" s="7">
        <v>3.76</v>
      </c>
      <c r="CK66" s="9">
        <v>6.78</v>
      </c>
      <c r="CL66" s="4">
        <v>8.75</v>
      </c>
      <c r="CM66" s="4">
        <v>13.59</v>
      </c>
      <c r="CN66" s="16">
        <v>28.86</v>
      </c>
      <c r="CO66" s="40">
        <v>31.3</v>
      </c>
      <c r="CP66" s="23">
        <v>34.619999999999997</v>
      </c>
      <c r="CQ66" s="18">
        <v>33.159999999999997</v>
      </c>
      <c r="CR66" s="17">
        <v>37.36</v>
      </c>
      <c r="CS66" s="19">
        <v>38.229999999999997</v>
      </c>
      <c r="CT66" s="17">
        <v>38.6</v>
      </c>
      <c r="CU66" s="19">
        <v>39.5</v>
      </c>
      <c r="CV66" s="18">
        <v>38.61</v>
      </c>
      <c r="CW66" s="17">
        <v>39.950000000000003</v>
      </c>
      <c r="CX66" s="17">
        <v>39.11</v>
      </c>
      <c r="CY66" s="17">
        <v>42.12</v>
      </c>
      <c r="CZ66" s="17">
        <v>48.22</v>
      </c>
      <c r="DA66" s="19">
        <v>50.18</v>
      </c>
      <c r="DB66" s="17">
        <v>50.31</v>
      </c>
      <c r="DC66" s="20">
        <v>48.33</v>
      </c>
      <c r="DD66" s="16">
        <v>46.89</v>
      </c>
      <c r="DE66" s="16">
        <v>40.43</v>
      </c>
      <c r="DF66" s="16">
        <v>28.65</v>
      </c>
      <c r="DG66" s="40">
        <v>30.72</v>
      </c>
      <c r="DH66" s="23">
        <v>34.14</v>
      </c>
      <c r="DI66" s="17">
        <v>45.53</v>
      </c>
      <c r="DJ66" s="17">
        <v>37.72</v>
      </c>
      <c r="DK66" s="19">
        <v>39.65</v>
      </c>
      <c r="DL66" s="17">
        <v>38.020000000000003</v>
      </c>
      <c r="DM66" s="19">
        <v>39.880000000000003</v>
      </c>
      <c r="DN66" s="18">
        <v>39.75</v>
      </c>
      <c r="DO66" s="17">
        <v>39.44</v>
      </c>
      <c r="DP66" s="17">
        <v>38.5</v>
      </c>
      <c r="DQ66" s="17">
        <v>41.12</v>
      </c>
      <c r="DR66" s="17">
        <v>48.52</v>
      </c>
      <c r="DS66" s="19">
        <v>51.57</v>
      </c>
      <c r="DT66" s="17">
        <v>51.35</v>
      </c>
      <c r="DU66" s="20">
        <v>49.07</v>
      </c>
      <c r="DV66" s="16">
        <v>46.24</v>
      </c>
      <c r="DW66" s="16">
        <v>37.270000000000003</v>
      </c>
      <c r="DX66" s="16">
        <v>11</v>
      </c>
      <c r="DY66" s="23">
        <v>11</v>
      </c>
      <c r="DZ66" s="23">
        <v>11</v>
      </c>
      <c r="EA66" s="17">
        <v>5</v>
      </c>
      <c r="EB66" s="17">
        <v>2</v>
      </c>
      <c r="EC66" s="17">
        <v>-3</v>
      </c>
      <c r="ED66" s="17">
        <v>-10</v>
      </c>
      <c r="EE66" s="17">
        <v>-14</v>
      </c>
      <c r="EF66" s="17">
        <v>-9</v>
      </c>
      <c r="EG66" s="17">
        <v>-6</v>
      </c>
      <c r="EH66" s="17">
        <v>3</v>
      </c>
      <c r="EI66" s="17">
        <v>14</v>
      </c>
      <c r="EJ66" s="17">
        <v>19</v>
      </c>
      <c r="EK66" s="17">
        <v>19</v>
      </c>
      <c r="EL66" s="17">
        <v>17</v>
      </c>
      <c r="EM66" s="20">
        <v>12</v>
      </c>
      <c r="EN66" s="20">
        <v>8</v>
      </c>
      <c r="EO66" s="20">
        <v>8</v>
      </c>
    </row>
    <row r="67" spans="1:145" ht="14">
      <c r="A67" s="2" t="s">
        <v>1110</v>
      </c>
      <c r="B67" s="2" t="s">
        <v>1666</v>
      </c>
      <c r="C67" s="2">
        <v>13</v>
      </c>
      <c r="D67" s="2">
        <v>8</v>
      </c>
      <c r="E67" s="2">
        <v>40713412</v>
      </c>
      <c r="F67" s="2" t="s">
        <v>91</v>
      </c>
      <c r="G67" s="1" t="s">
        <v>1114</v>
      </c>
      <c r="H67" s="14"/>
      <c r="I67" s="1"/>
      <c r="J67" s="2">
        <v>148.69999999999999</v>
      </c>
      <c r="K67" s="2">
        <v>41.9</v>
      </c>
      <c r="L67" s="2" t="s">
        <v>167</v>
      </c>
      <c r="M67" s="2"/>
      <c r="N67" s="2" t="s">
        <v>238</v>
      </c>
      <c r="O67" s="2" t="s">
        <v>264</v>
      </c>
      <c r="P67" s="30" t="s">
        <v>860</v>
      </c>
      <c r="Q67" s="30"/>
      <c r="R67" s="30"/>
      <c r="S67" s="30"/>
      <c r="T67" s="3" t="s">
        <v>48</v>
      </c>
      <c r="U67" s="3">
        <v>23</v>
      </c>
      <c r="V67" s="2">
        <v>15</v>
      </c>
      <c r="W67" s="2">
        <v>17</v>
      </c>
      <c r="X67" s="2" t="s">
        <v>1113</v>
      </c>
      <c r="Y67" s="33"/>
      <c r="Z67" s="3" t="s">
        <v>115</v>
      </c>
      <c r="AA67" s="3">
        <v>57</v>
      </c>
      <c r="AB67" s="2">
        <v>35</v>
      </c>
      <c r="AC67" s="2">
        <v>33</v>
      </c>
      <c r="AD67" s="2"/>
      <c r="AE67" s="33" t="s">
        <v>209</v>
      </c>
      <c r="AF67" s="12" t="s">
        <v>138</v>
      </c>
      <c r="AG67" s="12">
        <v>61</v>
      </c>
      <c r="AH67" s="13">
        <v>31</v>
      </c>
      <c r="AI67" s="13">
        <v>27</v>
      </c>
      <c r="AJ67" s="13"/>
      <c r="AK67" s="34" t="s">
        <v>180</v>
      </c>
      <c r="AL67" s="2" t="s">
        <v>239</v>
      </c>
      <c r="AM67" s="2" t="s">
        <v>377</v>
      </c>
      <c r="AN67" s="2" t="s">
        <v>342</v>
      </c>
      <c r="AO67" s="2" t="s">
        <v>397</v>
      </c>
      <c r="AP67" s="2" t="s">
        <v>87</v>
      </c>
      <c r="AQ67" s="1" t="s">
        <v>88</v>
      </c>
      <c r="AR67" s="2" t="s">
        <v>89</v>
      </c>
      <c r="AS67" s="1" t="s">
        <v>88</v>
      </c>
      <c r="AT67" s="2" t="s">
        <v>93</v>
      </c>
      <c r="AU67" s="14" t="s">
        <v>1115</v>
      </c>
      <c r="AV67" s="14">
        <v>1</v>
      </c>
      <c r="AW67" s="3" t="s">
        <v>48</v>
      </c>
      <c r="AX67" s="3">
        <v>23</v>
      </c>
      <c r="AY67" s="2">
        <v>15</v>
      </c>
      <c r="AZ67" s="2">
        <v>17</v>
      </c>
      <c r="BA67" s="2" t="s">
        <v>1666</v>
      </c>
      <c r="BB67" s="2">
        <v>13</v>
      </c>
      <c r="BC67" s="2">
        <v>8</v>
      </c>
      <c r="BD67" s="104">
        <v>2.39</v>
      </c>
      <c r="BE67" s="105">
        <v>1.87</v>
      </c>
      <c r="BF67" s="106">
        <v>1.62</v>
      </c>
      <c r="BG67" s="107">
        <v>2.11</v>
      </c>
      <c r="BH67" s="106">
        <v>1.99</v>
      </c>
      <c r="BI67" s="108">
        <v>1.88</v>
      </c>
      <c r="BJ67" s="106">
        <v>0.28000000000000003</v>
      </c>
      <c r="BK67" s="108">
        <v>1.1200000000000001</v>
      </c>
      <c r="BL67" s="107">
        <v>1.99</v>
      </c>
      <c r="BM67" s="106">
        <v>2.8</v>
      </c>
      <c r="BN67" s="106">
        <v>3.17</v>
      </c>
      <c r="BO67" s="106">
        <v>2.63</v>
      </c>
      <c r="BP67" s="106">
        <v>2.84</v>
      </c>
      <c r="BQ67" s="8">
        <v>3.18</v>
      </c>
      <c r="BR67" s="7">
        <v>3.56</v>
      </c>
      <c r="BS67" s="9">
        <v>6.68</v>
      </c>
      <c r="BT67" s="4">
        <v>8.9600000000000009</v>
      </c>
      <c r="BU67" s="4">
        <v>16.72</v>
      </c>
      <c r="BV67" s="4">
        <v>2.82</v>
      </c>
      <c r="BW67" s="26">
        <v>1.39</v>
      </c>
      <c r="BX67" s="53">
        <v>0.28000000000000003</v>
      </c>
      <c r="BY67" s="53">
        <v>0.83</v>
      </c>
      <c r="BZ67" s="53">
        <v>1.34</v>
      </c>
      <c r="CA67" s="54">
        <v>2.36</v>
      </c>
      <c r="CB67" s="53">
        <v>2.12</v>
      </c>
      <c r="CC67" s="54">
        <v>2.36</v>
      </c>
      <c r="CD67" s="55">
        <v>2.78</v>
      </c>
      <c r="CE67" s="53">
        <v>2.68</v>
      </c>
      <c r="CF67" s="53">
        <v>2.0499999999999998</v>
      </c>
      <c r="CG67" s="53">
        <v>2.9</v>
      </c>
      <c r="CH67" s="7">
        <v>2.31</v>
      </c>
      <c r="CI67" s="8">
        <v>2.93</v>
      </c>
      <c r="CJ67" s="7">
        <v>2.73</v>
      </c>
      <c r="CK67" s="9">
        <v>4.07</v>
      </c>
      <c r="CL67" s="4">
        <v>6.31</v>
      </c>
      <c r="CM67" s="4">
        <v>18.32</v>
      </c>
      <c r="CN67" s="16">
        <v>26.96</v>
      </c>
      <c r="CO67" s="38">
        <v>30.12</v>
      </c>
      <c r="CP67" s="17">
        <v>30.5</v>
      </c>
      <c r="CQ67" s="18">
        <v>32.229999999999997</v>
      </c>
      <c r="CR67" s="17">
        <v>34.130000000000003</v>
      </c>
      <c r="CS67" s="19">
        <v>35.35</v>
      </c>
      <c r="CT67" s="17">
        <v>36.729999999999997</v>
      </c>
      <c r="CU67" s="19">
        <v>37.19</v>
      </c>
      <c r="CV67" s="18">
        <v>37.729999999999997</v>
      </c>
      <c r="CW67" s="17">
        <v>37.44</v>
      </c>
      <c r="CX67" s="17">
        <v>38.29</v>
      </c>
      <c r="CY67" s="17">
        <v>40.5</v>
      </c>
      <c r="CZ67" s="17">
        <v>41.22</v>
      </c>
      <c r="DA67" s="19">
        <v>40.35</v>
      </c>
      <c r="DB67" s="17">
        <v>42.51</v>
      </c>
      <c r="DC67" s="20">
        <v>40.26</v>
      </c>
      <c r="DD67" s="16">
        <v>41.12</v>
      </c>
      <c r="DE67" s="16">
        <v>33.89</v>
      </c>
      <c r="DF67" s="16">
        <v>26.9</v>
      </c>
      <c r="DG67" s="38">
        <v>30.09</v>
      </c>
      <c r="DH67" s="17">
        <v>31.46</v>
      </c>
      <c r="DI67" s="17">
        <v>33.630000000000003</v>
      </c>
      <c r="DJ67" s="17">
        <v>34.14</v>
      </c>
      <c r="DK67" s="19">
        <v>35.4</v>
      </c>
      <c r="DL67" s="17">
        <v>36.1</v>
      </c>
      <c r="DM67" s="19">
        <v>37.03</v>
      </c>
      <c r="DN67" s="18">
        <v>37.5</v>
      </c>
      <c r="DO67" s="17">
        <v>38.53</v>
      </c>
      <c r="DP67" s="17">
        <v>38.24</v>
      </c>
      <c r="DQ67" s="17">
        <v>40.86</v>
      </c>
      <c r="DR67" s="17">
        <v>41.82</v>
      </c>
      <c r="DS67" s="19">
        <v>40.42</v>
      </c>
      <c r="DT67" s="17">
        <v>43.34</v>
      </c>
      <c r="DU67" s="20">
        <v>40.07</v>
      </c>
      <c r="DV67" s="16">
        <v>41.02</v>
      </c>
      <c r="DW67" s="16">
        <v>34.020000000000003</v>
      </c>
      <c r="DX67" s="16">
        <v>5</v>
      </c>
      <c r="DY67" s="20">
        <v>5</v>
      </c>
      <c r="DZ67" s="17">
        <v>8</v>
      </c>
      <c r="EA67" s="17">
        <v>7</v>
      </c>
      <c r="EB67" s="17">
        <v>2</v>
      </c>
      <c r="EC67" s="17">
        <v>0</v>
      </c>
      <c r="ED67" s="17">
        <v>-5</v>
      </c>
      <c r="EE67" s="17">
        <v>-3</v>
      </c>
      <c r="EF67" s="17">
        <v>1</v>
      </c>
      <c r="EG67" s="17">
        <v>6</v>
      </c>
      <c r="EH67" s="17">
        <v>11</v>
      </c>
      <c r="EI67" s="17">
        <v>17</v>
      </c>
      <c r="EJ67" s="17">
        <v>23</v>
      </c>
      <c r="EK67" s="17">
        <v>19</v>
      </c>
      <c r="EL67" s="17">
        <v>17</v>
      </c>
      <c r="EM67" s="20">
        <v>11</v>
      </c>
      <c r="EN67" s="20">
        <v>4</v>
      </c>
      <c r="EO67" s="20">
        <v>3</v>
      </c>
    </row>
    <row r="68" spans="1:145" ht="14">
      <c r="A68" s="2" t="s">
        <v>1604</v>
      </c>
      <c r="B68" s="2" t="s">
        <v>1666</v>
      </c>
      <c r="C68" s="2">
        <v>14</v>
      </c>
      <c r="D68" s="2">
        <v>11</v>
      </c>
      <c r="E68" s="2">
        <v>46704430</v>
      </c>
      <c r="F68" s="2" t="s">
        <v>91</v>
      </c>
      <c r="G68" s="1" t="s">
        <v>1607</v>
      </c>
      <c r="H68" s="14"/>
      <c r="I68" s="1"/>
      <c r="J68" s="2">
        <v>161.4</v>
      </c>
      <c r="K68" s="2">
        <v>42.3</v>
      </c>
      <c r="L68" s="2" t="s">
        <v>167</v>
      </c>
      <c r="M68" s="2"/>
      <c r="N68" s="2" t="s">
        <v>99</v>
      </c>
      <c r="O68" s="2" t="s">
        <v>114</v>
      </c>
      <c r="P68" s="30" t="s">
        <v>168</v>
      </c>
      <c r="Q68" s="30"/>
      <c r="R68" s="30"/>
      <c r="S68" s="30"/>
      <c r="T68" s="3" t="s">
        <v>6</v>
      </c>
      <c r="U68" s="3">
        <v>26</v>
      </c>
      <c r="V68" s="2">
        <v>22</v>
      </c>
      <c r="W68" s="2">
        <v>17</v>
      </c>
      <c r="X68" s="2" t="s">
        <v>280</v>
      </c>
      <c r="Y68" s="33"/>
      <c r="Z68" s="3" t="s">
        <v>137</v>
      </c>
      <c r="AA68" s="3">
        <v>47</v>
      </c>
      <c r="AB68" s="2">
        <v>42</v>
      </c>
      <c r="AC68" s="2">
        <v>34</v>
      </c>
      <c r="AD68" s="2"/>
      <c r="AE68" s="33" t="s">
        <v>209</v>
      </c>
      <c r="AF68" s="12" t="s">
        <v>116</v>
      </c>
      <c r="AG68" s="12">
        <v>37</v>
      </c>
      <c r="AH68" s="13">
        <v>34</v>
      </c>
      <c r="AI68" s="13">
        <v>28</v>
      </c>
      <c r="AJ68" s="13"/>
      <c r="AK68" s="34" t="s">
        <v>180</v>
      </c>
      <c r="AL68" s="2" t="s">
        <v>396</v>
      </c>
      <c r="AM68" s="2" t="s">
        <v>178</v>
      </c>
      <c r="AN68" s="2" t="s">
        <v>281</v>
      </c>
      <c r="AO68" s="2" t="s">
        <v>1606</v>
      </c>
      <c r="AP68" s="2" t="s">
        <v>87</v>
      </c>
      <c r="AQ68" s="1"/>
      <c r="AR68" s="2" t="s">
        <v>89</v>
      </c>
      <c r="AS68" s="1"/>
      <c r="AT68" s="2" t="s">
        <v>93</v>
      </c>
      <c r="AU68" s="14" t="s">
        <v>1565</v>
      </c>
      <c r="AV68" s="14">
        <v>1</v>
      </c>
      <c r="AW68" s="3" t="s">
        <v>6</v>
      </c>
      <c r="AX68" s="3">
        <v>26</v>
      </c>
      <c r="AY68" s="2">
        <v>22</v>
      </c>
      <c r="AZ68" s="2">
        <v>17</v>
      </c>
      <c r="BA68" s="2" t="s">
        <v>1666</v>
      </c>
      <c r="BB68" s="2">
        <v>14</v>
      </c>
      <c r="BC68" s="2">
        <v>11</v>
      </c>
      <c r="BD68" s="104">
        <v>2.93</v>
      </c>
      <c r="BE68" s="105">
        <v>1.76</v>
      </c>
      <c r="BF68" s="106">
        <v>1.61</v>
      </c>
      <c r="BG68" s="107">
        <v>0.25</v>
      </c>
      <c r="BH68" s="106">
        <v>0</v>
      </c>
      <c r="BI68" s="108">
        <v>0</v>
      </c>
      <c r="BJ68" s="106">
        <v>0</v>
      </c>
      <c r="BK68" s="108">
        <v>0.37</v>
      </c>
      <c r="BL68" s="107">
        <v>0.76</v>
      </c>
      <c r="BM68" s="106">
        <v>2.98</v>
      </c>
      <c r="BN68" s="106">
        <v>4.8499999999999996</v>
      </c>
      <c r="BO68" s="106">
        <v>3.23</v>
      </c>
      <c r="BP68" s="106">
        <v>1.99</v>
      </c>
      <c r="BQ68" s="8">
        <v>2.48</v>
      </c>
      <c r="BR68" s="7">
        <v>4.2699999999999996</v>
      </c>
      <c r="BS68" s="9">
        <v>6.24</v>
      </c>
      <c r="BT68" s="4">
        <v>10.57</v>
      </c>
      <c r="BU68" s="4">
        <v>18.47</v>
      </c>
      <c r="BV68" s="4">
        <v>2.12</v>
      </c>
      <c r="BW68" s="26">
        <v>1.22</v>
      </c>
      <c r="BX68" s="53">
        <v>0.25</v>
      </c>
      <c r="BY68" s="53">
        <v>0.45</v>
      </c>
      <c r="BZ68" s="53">
        <v>0.62</v>
      </c>
      <c r="CA68" s="54">
        <v>1.39</v>
      </c>
      <c r="CB68" s="53">
        <v>0.75</v>
      </c>
      <c r="CC68" s="54">
        <v>1.51</v>
      </c>
      <c r="CD68" s="55">
        <v>1.99</v>
      </c>
      <c r="CE68" s="53">
        <v>3.27</v>
      </c>
      <c r="CF68" s="53">
        <v>4.12</v>
      </c>
      <c r="CG68" s="53">
        <v>4.0599999999999996</v>
      </c>
      <c r="CH68" s="7">
        <v>2.2200000000000002</v>
      </c>
      <c r="CI68" s="8">
        <v>3.23</v>
      </c>
      <c r="CJ68" s="7">
        <v>5.56</v>
      </c>
      <c r="CK68" s="9">
        <v>7.13</v>
      </c>
      <c r="CL68" s="4">
        <v>9.8000000000000007</v>
      </c>
      <c r="CM68" s="4">
        <v>17.95</v>
      </c>
      <c r="CN68" s="16">
        <v>25.5</v>
      </c>
      <c r="CO68" s="38">
        <v>29.63</v>
      </c>
      <c r="CP68" s="17">
        <v>31.1</v>
      </c>
      <c r="CQ68" s="18">
        <v>33.68</v>
      </c>
      <c r="CR68" s="17">
        <v>33.700000000000003</v>
      </c>
      <c r="CS68" s="19">
        <v>35.409999999999997</v>
      </c>
      <c r="CT68" s="17">
        <v>35.25</v>
      </c>
      <c r="CU68" s="19">
        <v>35.03</v>
      </c>
      <c r="CV68" s="18">
        <v>35.479999999999997</v>
      </c>
      <c r="CW68" s="17">
        <v>36.659999999999997</v>
      </c>
      <c r="CX68" s="17">
        <v>36.06</v>
      </c>
      <c r="CY68" s="17">
        <v>38.130000000000003</v>
      </c>
      <c r="CZ68" s="17">
        <v>42.37</v>
      </c>
      <c r="DA68" s="19">
        <v>42.49</v>
      </c>
      <c r="DB68" s="17">
        <v>42.11</v>
      </c>
      <c r="DC68" s="20">
        <v>41.34</v>
      </c>
      <c r="DD68" s="16">
        <v>40.53</v>
      </c>
      <c r="DE68" s="16">
        <v>35.130000000000003</v>
      </c>
      <c r="DF68" s="16">
        <v>26.31</v>
      </c>
      <c r="DG68" s="38">
        <v>29.56</v>
      </c>
      <c r="DH68" s="17">
        <v>31.74</v>
      </c>
      <c r="DI68" s="17">
        <v>33.28</v>
      </c>
      <c r="DJ68" s="17">
        <v>33.53</v>
      </c>
      <c r="DK68" s="19">
        <v>35.409999999999997</v>
      </c>
      <c r="DL68" s="17">
        <v>34.17</v>
      </c>
      <c r="DM68" s="19">
        <v>34.9</v>
      </c>
      <c r="DN68" s="18">
        <v>36.44</v>
      </c>
      <c r="DO68" s="17">
        <v>36.729999999999997</v>
      </c>
      <c r="DP68" s="17">
        <v>36.92</v>
      </c>
      <c r="DQ68" s="17">
        <v>39.06</v>
      </c>
      <c r="DR68" s="17">
        <v>42.11</v>
      </c>
      <c r="DS68" s="19">
        <v>43.22</v>
      </c>
      <c r="DT68" s="17">
        <v>42.89</v>
      </c>
      <c r="DU68" s="20">
        <v>41.68</v>
      </c>
      <c r="DV68" s="16">
        <v>40.35</v>
      </c>
      <c r="DW68" s="16">
        <v>35.15</v>
      </c>
      <c r="DX68" s="16">
        <v>6</v>
      </c>
      <c r="DY68" s="20">
        <v>7</v>
      </c>
      <c r="DZ68" s="17">
        <v>4</v>
      </c>
      <c r="EA68" s="17">
        <v>0</v>
      </c>
      <c r="EB68" s="17">
        <v>-3</v>
      </c>
      <c r="EC68" s="17">
        <v>-7</v>
      </c>
      <c r="ED68" s="17">
        <v>-12</v>
      </c>
      <c r="EE68" s="17">
        <v>-8</v>
      </c>
      <c r="EF68" s="17">
        <v>-6</v>
      </c>
      <c r="EG68" s="17">
        <v>-3</v>
      </c>
      <c r="EH68" s="17">
        <v>0</v>
      </c>
      <c r="EI68" s="17">
        <v>7</v>
      </c>
      <c r="EJ68" s="17">
        <v>10</v>
      </c>
      <c r="EK68" s="17">
        <v>10</v>
      </c>
      <c r="EL68" s="17">
        <v>11</v>
      </c>
      <c r="EM68" s="20">
        <v>10</v>
      </c>
      <c r="EN68" s="20">
        <v>6</v>
      </c>
      <c r="EO68" s="20">
        <v>7</v>
      </c>
    </row>
    <row r="69" spans="1:145" ht="14">
      <c r="A69" s="2" t="s">
        <v>1644</v>
      </c>
      <c r="B69" s="2" t="s">
        <v>1666</v>
      </c>
      <c r="C69" s="2">
        <v>14</v>
      </c>
      <c r="D69" s="2">
        <v>7</v>
      </c>
      <c r="E69" s="2">
        <v>49930980</v>
      </c>
      <c r="F69" s="2" t="s">
        <v>91</v>
      </c>
      <c r="G69" s="1" t="s">
        <v>1140</v>
      </c>
      <c r="H69" s="14"/>
      <c r="I69" s="1"/>
      <c r="J69" s="2">
        <v>153.69999999999999</v>
      </c>
      <c r="K69" s="2">
        <v>72.5</v>
      </c>
      <c r="L69" s="2" t="s">
        <v>167</v>
      </c>
      <c r="M69" s="2"/>
      <c r="N69" s="2" t="s">
        <v>158</v>
      </c>
      <c r="O69" s="2" t="s">
        <v>80</v>
      </c>
      <c r="P69" s="30"/>
      <c r="Q69" s="30"/>
      <c r="R69" s="30"/>
      <c r="S69" s="30"/>
      <c r="T69" s="2" t="s">
        <v>17</v>
      </c>
      <c r="U69" s="2">
        <v>36</v>
      </c>
      <c r="V69" s="2">
        <v>26</v>
      </c>
      <c r="W69" s="2">
        <v>18</v>
      </c>
      <c r="X69" s="2" t="s">
        <v>1646</v>
      </c>
      <c r="Y69" s="2"/>
      <c r="Z69" s="3" t="s">
        <v>216</v>
      </c>
      <c r="AA69" s="3">
        <v>53</v>
      </c>
      <c r="AB69" s="2">
        <v>35</v>
      </c>
      <c r="AC69" s="2">
        <v>21</v>
      </c>
      <c r="AD69" s="2"/>
      <c r="AE69" s="33" t="s">
        <v>242</v>
      </c>
      <c r="AF69" s="3" t="s">
        <v>217</v>
      </c>
      <c r="AG69" s="3">
        <v>24</v>
      </c>
      <c r="AH69" s="2">
        <v>17</v>
      </c>
      <c r="AI69" s="2">
        <v>12</v>
      </c>
      <c r="AJ69" s="2"/>
      <c r="AK69" s="33" t="s">
        <v>131</v>
      </c>
      <c r="AL69" s="2" t="s">
        <v>869</v>
      </c>
      <c r="AM69" s="2" t="s">
        <v>421</v>
      </c>
      <c r="AN69" s="2" t="s">
        <v>870</v>
      </c>
      <c r="AO69" s="2" t="s">
        <v>120</v>
      </c>
      <c r="AP69" s="2" t="s">
        <v>87</v>
      </c>
      <c r="AQ69" s="1"/>
      <c r="AR69" s="2" t="s">
        <v>89</v>
      </c>
      <c r="AS69" s="1"/>
      <c r="AT69" s="2" t="s">
        <v>93</v>
      </c>
      <c r="AU69" s="14">
        <v>0</v>
      </c>
      <c r="AV69" s="14">
        <v>1</v>
      </c>
      <c r="AW69" s="2" t="s">
        <v>17</v>
      </c>
      <c r="AX69" s="2">
        <v>36</v>
      </c>
      <c r="AY69" s="2">
        <v>26</v>
      </c>
      <c r="AZ69" s="2">
        <v>18</v>
      </c>
      <c r="BA69" s="2" t="s">
        <v>1666</v>
      </c>
      <c r="BB69" s="2">
        <v>14</v>
      </c>
      <c r="BC69" s="2">
        <v>7</v>
      </c>
      <c r="BD69" s="104">
        <v>2.69</v>
      </c>
      <c r="BE69" s="105">
        <v>2.79</v>
      </c>
      <c r="BF69" s="106">
        <v>3.11</v>
      </c>
      <c r="BG69" s="107">
        <v>1.88</v>
      </c>
      <c r="BH69" s="106">
        <v>2.74</v>
      </c>
      <c r="BI69" s="108">
        <v>2.02</v>
      </c>
      <c r="BJ69" s="106">
        <v>1.42</v>
      </c>
      <c r="BK69" s="108">
        <v>1.32</v>
      </c>
      <c r="BL69" s="107">
        <v>1.42</v>
      </c>
      <c r="BM69" s="106">
        <v>0.73</v>
      </c>
      <c r="BN69" s="106">
        <v>2.84</v>
      </c>
      <c r="BO69" s="106">
        <v>4.5999999999999996</v>
      </c>
      <c r="BP69" s="106">
        <v>2.29</v>
      </c>
      <c r="BQ69" s="8">
        <v>2.88</v>
      </c>
      <c r="BR69" s="9">
        <v>2.4700000000000002</v>
      </c>
      <c r="BS69" s="9">
        <v>6.12</v>
      </c>
      <c r="BT69" s="4">
        <v>11.07</v>
      </c>
      <c r="BU69" s="4">
        <v>15.75</v>
      </c>
      <c r="BV69" s="4">
        <v>2.2799999999999998</v>
      </c>
      <c r="BW69" s="26">
        <v>2.02</v>
      </c>
      <c r="BX69" s="53">
        <v>1.24</v>
      </c>
      <c r="BY69" s="53">
        <v>0.62</v>
      </c>
      <c r="BZ69" s="53">
        <v>0.45</v>
      </c>
      <c r="CA69" s="54">
        <v>1.93</v>
      </c>
      <c r="CB69" s="53">
        <v>1.74</v>
      </c>
      <c r="CC69" s="54">
        <v>2.37</v>
      </c>
      <c r="CD69" s="55">
        <v>2.63</v>
      </c>
      <c r="CE69" s="53">
        <v>3.37</v>
      </c>
      <c r="CF69" s="53">
        <v>4.1100000000000003</v>
      </c>
      <c r="CG69" s="53">
        <v>4.6100000000000003</v>
      </c>
      <c r="CH69" s="7">
        <v>3.58</v>
      </c>
      <c r="CI69" s="8">
        <v>3.39</v>
      </c>
      <c r="CJ69" s="9">
        <v>6.44</v>
      </c>
      <c r="CK69" s="9">
        <v>6.65</v>
      </c>
      <c r="CL69" s="4">
        <v>10.61</v>
      </c>
      <c r="CM69" s="4">
        <v>14.31</v>
      </c>
      <c r="CN69" s="16">
        <v>23.56</v>
      </c>
      <c r="CO69" s="38">
        <v>27.69</v>
      </c>
      <c r="CP69" s="17">
        <v>29.9</v>
      </c>
      <c r="CQ69" s="18">
        <v>32.33</v>
      </c>
      <c r="CR69" s="17">
        <v>33.840000000000003</v>
      </c>
      <c r="CS69" s="19">
        <v>35.549999999999997</v>
      </c>
      <c r="CT69" s="17">
        <v>36.11</v>
      </c>
      <c r="CU69" s="19">
        <v>36.89</v>
      </c>
      <c r="CV69" s="18">
        <v>36.47</v>
      </c>
      <c r="CW69" s="17">
        <v>37.5</v>
      </c>
      <c r="CX69" s="17">
        <v>38.64</v>
      </c>
      <c r="CY69" s="17">
        <v>39.119999999999997</v>
      </c>
      <c r="CZ69" s="17">
        <v>41.31</v>
      </c>
      <c r="DA69" s="19">
        <v>43.23</v>
      </c>
      <c r="DB69" s="20">
        <v>42.49</v>
      </c>
      <c r="DC69" s="20">
        <v>42.44</v>
      </c>
      <c r="DD69" s="16">
        <v>40.32</v>
      </c>
      <c r="DE69" s="16">
        <v>38.35</v>
      </c>
      <c r="DF69" s="16">
        <v>24.45</v>
      </c>
      <c r="DG69" s="38">
        <v>27.74</v>
      </c>
      <c r="DH69" s="17">
        <v>30.72</v>
      </c>
      <c r="DI69" s="17">
        <v>32.700000000000003</v>
      </c>
      <c r="DJ69" s="17">
        <v>33.07</v>
      </c>
      <c r="DK69" s="19">
        <v>35.229999999999997</v>
      </c>
      <c r="DL69" s="17">
        <v>36.15</v>
      </c>
      <c r="DM69" s="19">
        <v>36.270000000000003</v>
      </c>
      <c r="DN69" s="18">
        <v>36.909999999999997</v>
      </c>
      <c r="DO69" s="17">
        <v>37.76</v>
      </c>
      <c r="DP69" s="17">
        <v>38.17</v>
      </c>
      <c r="DQ69" s="17">
        <v>39.299999999999997</v>
      </c>
      <c r="DR69" s="17">
        <v>41.24</v>
      </c>
      <c r="DS69" s="19">
        <v>43.27</v>
      </c>
      <c r="DT69" s="20">
        <v>42.57</v>
      </c>
      <c r="DU69" s="20">
        <v>42.47</v>
      </c>
      <c r="DV69" s="16">
        <v>40.229999999999997</v>
      </c>
      <c r="DW69" s="16">
        <v>38.950000000000003</v>
      </c>
      <c r="DX69" s="16">
        <v>3</v>
      </c>
      <c r="DY69" s="20">
        <v>4</v>
      </c>
      <c r="DZ69" s="17">
        <v>6</v>
      </c>
      <c r="EA69" s="17">
        <v>6</v>
      </c>
      <c r="EB69" s="17">
        <v>3</v>
      </c>
      <c r="EC69" s="17">
        <v>0</v>
      </c>
      <c r="ED69" s="17">
        <v>-7</v>
      </c>
      <c r="EE69" s="17">
        <v>-12</v>
      </c>
      <c r="EF69" s="17">
        <v>-14</v>
      </c>
      <c r="EG69" s="17">
        <v>-12</v>
      </c>
      <c r="EH69" s="17">
        <v>-8</v>
      </c>
      <c r="EI69" s="17">
        <v>-4</v>
      </c>
      <c r="EJ69" s="17">
        <v>-1</v>
      </c>
      <c r="EK69" s="17">
        <v>5</v>
      </c>
      <c r="EL69" s="20">
        <v>9</v>
      </c>
      <c r="EM69" s="20">
        <v>10</v>
      </c>
      <c r="EN69" s="20">
        <v>10</v>
      </c>
      <c r="EO69" s="20">
        <v>12</v>
      </c>
    </row>
    <row r="70" spans="1:145" ht="14">
      <c r="A70" s="2" t="s">
        <v>1640</v>
      </c>
      <c r="B70" s="2" t="s">
        <v>1666</v>
      </c>
      <c r="C70" s="2">
        <v>20</v>
      </c>
      <c r="D70" s="2">
        <v>5</v>
      </c>
      <c r="E70" s="2">
        <v>41700914</v>
      </c>
      <c r="F70" s="2" t="s">
        <v>91</v>
      </c>
      <c r="G70" s="1" t="s">
        <v>849</v>
      </c>
      <c r="H70" s="14"/>
      <c r="I70" s="1"/>
      <c r="J70" s="2">
        <v>158.4</v>
      </c>
      <c r="K70" s="2">
        <v>42.5</v>
      </c>
      <c r="L70" s="2" t="s">
        <v>167</v>
      </c>
      <c r="M70" s="2"/>
      <c r="N70" s="2" t="s">
        <v>158</v>
      </c>
      <c r="O70" s="2" t="s">
        <v>80</v>
      </c>
      <c r="P70" s="30" t="s">
        <v>168</v>
      </c>
      <c r="Q70" s="30"/>
      <c r="R70" s="30"/>
      <c r="S70" s="30"/>
      <c r="T70" s="3" t="s">
        <v>6</v>
      </c>
      <c r="U70" s="3">
        <v>27</v>
      </c>
      <c r="V70" s="2">
        <v>21</v>
      </c>
      <c r="W70" s="2">
        <v>18</v>
      </c>
      <c r="X70" s="2" t="s">
        <v>1643</v>
      </c>
      <c r="Y70" s="33"/>
      <c r="Z70" s="3" t="s">
        <v>486</v>
      </c>
      <c r="AA70" s="3">
        <v>46</v>
      </c>
      <c r="AB70" s="2">
        <v>34</v>
      </c>
      <c r="AC70" s="2">
        <v>20</v>
      </c>
      <c r="AD70" s="2"/>
      <c r="AE70" s="33" t="s">
        <v>242</v>
      </c>
      <c r="AF70" s="12" t="s">
        <v>160</v>
      </c>
      <c r="AG70" s="12">
        <v>12</v>
      </c>
      <c r="AH70" s="13">
        <v>13</v>
      </c>
      <c r="AI70" s="13">
        <v>7</v>
      </c>
      <c r="AJ70" s="13"/>
      <c r="AK70" s="34" t="s">
        <v>108</v>
      </c>
      <c r="AL70" s="2" t="s">
        <v>311</v>
      </c>
      <c r="AM70" s="2" t="s">
        <v>383</v>
      </c>
      <c r="AN70" s="2" t="s">
        <v>429</v>
      </c>
      <c r="AO70" s="2" t="s">
        <v>313</v>
      </c>
      <c r="AP70" s="2" t="s">
        <v>87</v>
      </c>
      <c r="AQ70" s="1"/>
      <c r="AR70" s="2" t="s">
        <v>89</v>
      </c>
      <c r="AS70" s="1"/>
      <c r="AT70" s="2" t="s">
        <v>93</v>
      </c>
      <c r="AU70" s="14" t="s">
        <v>938</v>
      </c>
      <c r="AV70" s="14">
        <v>1</v>
      </c>
      <c r="AW70" s="3" t="s">
        <v>6</v>
      </c>
      <c r="AX70" s="3">
        <v>27</v>
      </c>
      <c r="AY70" s="2">
        <v>21</v>
      </c>
      <c r="AZ70" s="2">
        <v>18</v>
      </c>
      <c r="BA70" s="2" t="s">
        <v>1666</v>
      </c>
      <c r="BB70" s="2">
        <v>20</v>
      </c>
      <c r="BC70" s="2">
        <v>5</v>
      </c>
      <c r="BD70" s="104">
        <v>3.51</v>
      </c>
      <c r="BE70" s="105">
        <v>2.68</v>
      </c>
      <c r="BF70" s="109">
        <v>1.78</v>
      </c>
      <c r="BG70" s="107">
        <v>2.12</v>
      </c>
      <c r="BH70" s="106">
        <v>1.59</v>
      </c>
      <c r="BI70" s="108">
        <v>0.87</v>
      </c>
      <c r="BJ70" s="106">
        <v>0.72</v>
      </c>
      <c r="BK70" s="108">
        <v>0.39</v>
      </c>
      <c r="BL70" s="107">
        <v>1.34</v>
      </c>
      <c r="BM70" s="106">
        <v>3.88</v>
      </c>
      <c r="BN70" s="106">
        <v>7.31</v>
      </c>
      <c r="BO70" s="106">
        <v>8.3800000000000008</v>
      </c>
      <c r="BP70" s="106">
        <v>4.33</v>
      </c>
      <c r="BQ70" s="8">
        <v>5.01</v>
      </c>
      <c r="BR70" s="7">
        <v>6.18</v>
      </c>
      <c r="BS70" s="9">
        <v>7.11</v>
      </c>
      <c r="BT70" s="4">
        <v>11.35</v>
      </c>
      <c r="BU70" s="97">
        <v>14.85</v>
      </c>
      <c r="BV70" s="4">
        <v>3.16</v>
      </c>
      <c r="BW70" s="26">
        <v>1.77</v>
      </c>
      <c r="BX70" s="25">
        <v>0.33</v>
      </c>
      <c r="BY70" s="53">
        <v>0.83</v>
      </c>
      <c r="BZ70" s="53">
        <v>1.27</v>
      </c>
      <c r="CA70" s="54">
        <v>1.51</v>
      </c>
      <c r="CB70" s="53">
        <v>1.1499999999999999</v>
      </c>
      <c r="CC70" s="54">
        <v>1.39</v>
      </c>
      <c r="CD70" s="55">
        <v>1.74</v>
      </c>
      <c r="CE70" s="53">
        <v>3.29</v>
      </c>
      <c r="CF70" s="53">
        <v>7.33</v>
      </c>
      <c r="CG70" s="53">
        <v>8.41</v>
      </c>
      <c r="CH70" s="7">
        <v>3.53</v>
      </c>
      <c r="CI70" s="8">
        <v>4.3899999999999997</v>
      </c>
      <c r="CJ70" s="7">
        <v>5.91</v>
      </c>
      <c r="CK70" s="9">
        <v>7.43</v>
      </c>
      <c r="CL70" s="4">
        <v>11.22</v>
      </c>
      <c r="CM70" s="97">
        <v>14.85</v>
      </c>
      <c r="CN70" s="16">
        <v>24.91</v>
      </c>
      <c r="CO70" s="38">
        <v>30.64</v>
      </c>
      <c r="CP70" s="20">
        <v>31.21</v>
      </c>
      <c r="CQ70" s="18">
        <v>32.04</v>
      </c>
      <c r="CR70" s="17">
        <v>31.8</v>
      </c>
      <c r="CS70" s="19">
        <v>33.92</v>
      </c>
      <c r="CT70" s="17">
        <v>34.92</v>
      </c>
      <c r="CU70" s="19">
        <v>35.78</v>
      </c>
      <c r="CV70" s="18">
        <v>37.159999999999997</v>
      </c>
      <c r="CW70" s="17">
        <v>37.53</v>
      </c>
      <c r="CX70" s="17">
        <v>38.33</v>
      </c>
      <c r="CY70" s="17">
        <v>42.02</v>
      </c>
      <c r="CZ70" s="17">
        <v>45.51</v>
      </c>
      <c r="DA70" s="19">
        <v>47.1</v>
      </c>
      <c r="DB70" s="17">
        <v>46.57</v>
      </c>
      <c r="DC70" s="20">
        <v>44.52</v>
      </c>
      <c r="DD70" s="16">
        <v>44.24</v>
      </c>
      <c r="DE70" s="97">
        <v>42.71</v>
      </c>
      <c r="DF70" s="16">
        <v>24.56</v>
      </c>
      <c r="DG70" s="38">
        <v>30.54</v>
      </c>
      <c r="DH70" s="20">
        <v>31.62</v>
      </c>
      <c r="DI70" s="17">
        <v>32.18</v>
      </c>
      <c r="DJ70" s="17">
        <v>31.72</v>
      </c>
      <c r="DK70" s="19">
        <v>33.5</v>
      </c>
      <c r="DL70" s="17">
        <v>34.54</v>
      </c>
      <c r="DM70" s="19">
        <v>35.4</v>
      </c>
      <c r="DN70" s="18">
        <v>37.03</v>
      </c>
      <c r="DO70" s="17">
        <v>37.1</v>
      </c>
      <c r="DP70" s="17">
        <v>38.049999999999997</v>
      </c>
      <c r="DQ70" s="17">
        <v>42.22</v>
      </c>
      <c r="DR70" s="17">
        <v>45.79</v>
      </c>
      <c r="DS70" s="19">
        <v>48.27</v>
      </c>
      <c r="DT70" s="17">
        <v>47.73</v>
      </c>
      <c r="DU70" s="20">
        <v>44.01</v>
      </c>
      <c r="DV70" s="16">
        <v>44.22</v>
      </c>
      <c r="DW70" s="97">
        <v>42.01</v>
      </c>
      <c r="DX70" s="16">
        <v>5</v>
      </c>
      <c r="DY70" s="20">
        <v>4</v>
      </c>
      <c r="DZ70" s="20">
        <v>5</v>
      </c>
      <c r="EA70" s="17">
        <v>3</v>
      </c>
      <c r="EB70" s="17">
        <v>0</v>
      </c>
      <c r="EC70" s="17">
        <v>-4</v>
      </c>
      <c r="ED70" s="17">
        <v>-7</v>
      </c>
      <c r="EE70" s="17">
        <v>-8</v>
      </c>
      <c r="EF70" s="17">
        <v>-8</v>
      </c>
      <c r="EG70" s="17">
        <v>-10</v>
      </c>
      <c r="EH70" s="17">
        <v>-9</v>
      </c>
      <c r="EI70" s="17">
        <v>-6</v>
      </c>
      <c r="EJ70" s="17">
        <v>-6</v>
      </c>
      <c r="EK70" s="17">
        <v>-5</v>
      </c>
      <c r="EL70" s="17">
        <v>-4</v>
      </c>
      <c r="EM70" s="20">
        <v>0</v>
      </c>
      <c r="EN70" s="20">
        <v>0</v>
      </c>
      <c r="EO70" s="97">
        <v>0</v>
      </c>
    </row>
    <row r="71" spans="1:145" ht="14">
      <c r="A71" s="2" t="s">
        <v>1302</v>
      </c>
      <c r="B71" s="2" t="s">
        <v>1666</v>
      </c>
      <c r="C71" s="2">
        <v>13</v>
      </c>
      <c r="D71" s="2">
        <v>3</v>
      </c>
      <c r="E71" s="2">
        <v>51331997</v>
      </c>
      <c r="F71" s="2" t="s">
        <v>91</v>
      </c>
      <c r="G71" s="1" t="s">
        <v>290</v>
      </c>
      <c r="H71" s="15" t="s">
        <v>95</v>
      </c>
      <c r="I71" s="1">
        <v>0</v>
      </c>
      <c r="J71" s="2">
        <v>161.19999999999999</v>
      </c>
      <c r="K71" s="2">
        <v>52.9</v>
      </c>
      <c r="L71" s="2" t="s">
        <v>167</v>
      </c>
      <c r="M71" s="2"/>
      <c r="N71" s="2" t="s">
        <v>99</v>
      </c>
      <c r="O71" s="2" t="s">
        <v>287</v>
      </c>
      <c r="P71" s="30" t="s">
        <v>168</v>
      </c>
      <c r="Q71" s="30"/>
      <c r="R71" s="30"/>
      <c r="S71" s="30"/>
      <c r="T71" s="3" t="s">
        <v>6</v>
      </c>
      <c r="U71" s="3">
        <v>27</v>
      </c>
      <c r="V71" s="2">
        <v>23</v>
      </c>
      <c r="W71" s="2">
        <v>18</v>
      </c>
      <c r="X71" s="2" t="s">
        <v>710</v>
      </c>
      <c r="Y71" s="33"/>
      <c r="Z71" s="3" t="s">
        <v>137</v>
      </c>
      <c r="AA71" s="3">
        <v>56</v>
      </c>
      <c r="AB71" s="2">
        <v>35</v>
      </c>
      <c r="AC71" s="2">
        <v>19</v>
      </c>
      <c r="AD71" s="2"/>
      <c r="AE71" s="33" t="s">
        <v>443</v>
      </c>
      <c r="AF71" s="12" t="s">
        <v>116</v>
      </c>
      <c r="AG71" s="12">
        <v>46</v>
      </c>
      <c r="AH71" s="13">
        <v>27</v>
      </c>
      <c r="AI71" s="13">
        <v>1</v>
      </c>
      <c r="AJ71" s="13"/>
      <c r="AK71" s="34" t="s">
        <v>180</v>
      </c>
      <c r="AL71" s="2" t="s">
        <v>177</v>
      </c>
      <c r="AM71" s="2" t="s">
        <v>288</v>
      </c>
      <c r="AN71" s="2" t="s">
        <v>289</v>
      </c>
      <c r="AO71" s="2" t="s">
        <v>141</v>
      </c>
      <c r="AP71" s="2" t="s">
        <v>87</v>
      </c>
      <c r="AQ71" s="1" t="s">
        <v>90</v>
      </c>
      <c r="AR71" s="2" t="s">
        <v>89</v>
      </c>
      <c r="AS71" s="1" t="s">
        <v>131</v>
      </c>
      <c r="AT71" s="2" t="s">
        <v>93</v>
      </c>
      <c r="AU71" s="14" t="s">
        <v>291</v>
      </c>
      <c r="AV71" s="14">
        <v>1</v>
      </c>
      <c r="AW71" s="3" t="s">
        <v>6</v>
      </c>
      <c r="AX71" s="3">
        <v>27</v>
      </c>
      <c r="AY71" s="2">
        <v>23</v>
      </c>
      <c r="AZ71" s="2">
        <v>18</v>
      </c>
      <c r="BA71" s="2" t="s">
        <v>1666</v>
      </c>
      <c r="BB71" s="2">
        <v>13</v>
      </c>
      <c r="BC71" s="2">
        <v>3</v>
      </c>
      <c r="BD71" s="104">
        <v>3.09</v>
      </c>
      <c r="BE71" s="107">
        <v>2.12</v>
      </c>
      <c r="BF71" s="106">
        <v>2.56</v>
      </c>
      <c r="BG71" s="107">
        <v>2.13</v>
      </c>
      <c r="BH71" s="106">
        <v>2.41</v>
      </c>
      <c r="BI71" s="108">
        <v>1.85</v>
      </c>
      <c r="BJ71" s="106">
        <v>1.93</v>
      </c>
      <c r="BK71" s="108">
        <v>0</v>
      </c>
      <c r="BL71" s="107">
        <v>0.9</v>
      </c>
      <c r="BM71" s="106">
        <v>2.39</v>
      </c>
      <c r="BN71" s="106">
        <v>3.49</v>
      </c>
      <c r="BO71" s="106">
        <v>3.51</v>
      </c>
      <c r="BP71" s="115">
        <v>2.4900000000000002</v>
      </c>
      <c r="BQ71" s="41">
        <v>2.99</v>
      </c>
      <c r="BR71" s="5">
        <v>5.12</v>
      </c>
      <c r="BS71" s="9">
        <v>6.48</v>
      </c>
      <c r="BT71" s="4">
        <v>11.17</v>
      </c>
      <c r="BU71" s="4">
        <v>15.95</v>
      </c>
      <c r="BV71" s="4">
        <v>2.91</v>
      </c>
      <c r="BW71" s="6">
        <v>1.62</v>
      </c>
      <c r="BX71" s="7">
        <v>0</v>
      </c>
      <c r="BY71" s="7">
        <v>0</v>
      </c>
      <c r="BZ71" s="7">
        <v>0.88</v>
      </c>
      <c r="CA71" s="8">
        <v>1.37</v>
      </c>
      <c r="CB71" s="7">
        <v>1.25</v>
      </c>
      <c r="CC71" s="8">
        <v>1.62</v>
      </c>
      <c r="CD71" s="6">
        <v>3.25</v>
      </c>
      <c r="CE71" s="7">
        <v>3.36</v>
      </c>
      <c r="CF71" s="7">
        <v>4.8600000000000003</v>
      </c>
      <c r="CG71" s="7">
        <v>4.47</v>
      </c>
      <c r="CH71" s="5">
        <v>2.56</v>
      </c>
      <c r="CI71" s="41">
        <v>3.07</v>
      </c>
      <c r="CJ71" s="5">
        <v>5.1100000000000003</v>
      </c>
      <c r="CK71" s="9">
        <v>7.17</v>
      </c>
      <c r="CL71" s="4">
        <v>10.09</v>
      </c>
      <c r="CM71" s="4">
        <v>14.84</v>
      </c>
      <c r="CN71" s="16">
        <v>28.89</v>
      </c>
      <c r="CO71" s="18">
        <v>31.11</v>
      </c>
      <c r="CP71" s="17">
        <v>32.43</v>
      </c>
      <c r="CQ71" s="18">
        <v>33.11</v>
      </c>
      <c r="CR71" s="17">
        <v>35.03</v>
      </c>
      <c r="CS71" s="19">
        <v>36.729999999999997</v>
      </c>
      <c r="CT71" s="17">
        <v>37.72</v>
      </c>
      <c r="CU71" s="19">
        <v>37.71</v>
      </c>
      <c r="CV71" s="18">
        <v>38.14</v>
      </c>
      <c r="CW71" s="17">
        <v>38.53</v>
      </c>
      <c r="CX71" s="17">
        <v>39.479999999999997</v>
      </c>
      <c r="CY71" s="17">
        <v>40.79</v>
      </c>
      <c r="CZ71" s="23">
        <v>43.9</v>
      </c>
      <c r="DA71" s="42">
        <v>45.12</v>
      </c>
      <c r="DB71" s="23">
        <v>49.35</v>
      </c>
      <c r="DC71" s="20">
        <v>48.03</v>
      </c>
      <c r="DD71" s="16">
        <v>45.37</v>
      </c>
      <c r="DE71" s="16">
        <v>42.22</v>
      </c>
      <c r="DF71" s="16">
        <v>27.34</v>
      </c>
      <c r="DG71" s="18">
        <v>31.01</v>
      </c>
      <c r="DH71" s="17">
        <v>33.64</v>
      </c>
      <c r="DI71" s="17">
        <v>34.770000000000003</v>
      </c>
      <c r="DJ71" s="17">
        <v>35.950000000000003</v>
      </c>
      <c r="DK71" s="19">
        <v>36.770000000000003</v>
      </c>
      <c r="DL71" s="17">
        <v>37.64</v>
      </c>
      <c r="DM71" s="19">
        <v>38.630000000000003</v>
      </c>
      <c r="DN71" s="18">
        <v>37.799999999999997</v>
      </c>
      <c r="DO71" s="17">
        <v>38.630000000000003</v>
      </c>
      <c r="DP71" s="17">
        <v>39.01</v>
      </c>
      <c r="DQ71" s="17">
        <v>40.799999999999997</v>
      </c>
      <c r="DR71" s="23">
        <v>43.39</v>
      </c>
      <c r="DS71" s="42">
        <v>45.28</v>
      </c>
      <c r="DT71" s="23">
        <v>49.77</v>
      </c>
      <c r="DU71" s="20">
        <v>48.15</v>
      </c>
      <c r="DV71" s="16">
        <v>45.77</v>
      </c>
      <c r="DW71" s="16">
        <v>42.17</v>
      </c>
      <c r="DX71" s="16">
        <v>3</v>
      </c>
      <c r="DY71" s="17">
        <v>4</v>
      </c>
      <c r="DZ71" s="17">
        <v>4</v>
      </c>
      <c r="EA71" s="17">
        <v>1</v>
      </c>
      <c r="EB71" s="17">
        <v>0</v>
      </c>
      <c r="EC71" s="17">
        <v>-5</v>
      </c>
      <c r="ED71" s="17">
        <v>-9</v>
      </c>
      <c r="EE71" s="17">
        <v>-10</v>
      </c>
      <c r="EF71" s="17">
        <v>-9</v>
      </c>
      <c r="EG71" s="17">
        <v>-4</v>
      </c>
      <c r="EH71" s="17">
        <v>0</v>
      </c>
      <c r="EI71" s="17">
        <v>5</v>
      </c>
      <c r="EJ71" s="23">
        <v>6</v>
      </c>
      <c r="EK71" s="23">
        <v>6</v>
      </c>
      <c r="EL71" s="23">
        <v>6</v>
      </c>
      <c r="EM71" s="20">
        <v>2</v>
      </c>
      <c r="EN71" s="20">
        <v>0</v>
      </c>
      <c r="EO71" s="20">
        <v>0</v>
      </c>
    </row>
    <row r="72" spans="1:145" ht="14">
      <c r="A72" s="2" t="s">
        <v>1394</v>
      </c>
      <c r="B72" s="2" t="s">
        <v>1666</v>
      </c>
      <c r="C72" s="2">
        <v>13</v>
      </c>
      <c r="D72" s="2">
        <v>6</v>
      </c>
      <c r="E72" s="2">
        <v>51653875</v>
      </c>
      <c r="F72" s="2" t="s">
        <v>91</v>
      </c>
      <c r="G72" s="1" t="s">
        <v>1075</v>
      </c>
      <c r="H72" s="14"/>
      <c r="I72" s="1"/>
      <c r="J72" s="2">
        <v>150.4</v>
      </c>
      <c r="K72" s="2">
        <v>40.9</v>
      </c>
      <c r="L72" s="2" t="s">
        <v>167</v>
      </c>
      <c r="M72" s="2"/>
      <c r="N72" s="2" t="s">
        <v>99</v>
      </c>
      <c r="O72" s="2" t="s">
        <v>335</v>
      </c>
      <c r="P72" s="30" t="s">
        <v>168</v>
      </c>
      <c r="Q72" s="30"/>
      <c r="R72" s="30"/>
      <c r="S72" s="30"/>
      <c r="T72" s="3" t="s">
        <v>17</v>
      </c>
      <c r="U72" s="3">
        <v>29</v>
      </c>
      <c r="V72" s="2">
        <v>19</v>
      </c>
      <c r="W72" s="2">
        <v>18</v>
      </c>
      <c r="X72" s="2" t="s">
        <v>280</v>
      </c>
      <c r="Y72" s="33"/>
      <c r="Z72" s="3" t="s">
        <v>216</v>
      </c>
      <c r="AA72" s="3">
        <v>47</v>
      </c>
      <c r="AB72" s="2">
        <v>29</v>
      </c>
      <c r="AC72" s="2">
        <v>22</v>
      </c>
      <c r="AD72" s="2"/>
      <c r="AE72" s="33" t="s">
        <v>242</v>
      </c>
      <c r="AF72" s="12" t="s">
        <v>217</v>
      </c>
      <c r="AG72" s="12">
        <v>43</v>
      </c>
      <c r="AH72" s="13">
        <v>26</v>
      </c>
      <c r="AI72" s="13">
        <v>16</v>
      </c>
      <c r="AJ72" s="13"/>
      <c r="AK72" s="34" t="s">
        <v>180</v>
      </c>
      <c r="AL72" s="2" t="s">
        <v>239</v>
      </c>
      <c r="AM72" s="2" t="s">
        <v>248</v>
      </c>
      <c r="AN72" s="2" t="s">
        <v>429</v>
      </c>
      <c r="AO72" s="2" t="s">
        <v>397</v>
      </c>
      <c r="AP72" s="2" t="s">
        <v>87</v>
      </c>
      <c r="AQ72" s="1"/>
      <c r="AR72" s="2" t="s">
        <v>89</v>
      </c>
      <c r="AS72" s="1"/>
      <c r="AT72" s="2" t="s">
        <v>93</v>
      </c>
      <c r="AU72" s="14" t="s">
        <v>326</v>
      </c>
      <c r="AV72" s="14">
        <v>1</v>
      </c>
      <c r="AW72" s="3" t="s">
        <v>17</v>
      </c>
      <c r="AX72" s="3">
        <v>29</v>
      </c>
      <c r="AY72" s="2">
        <v>19</v>
      </c>
      <c r="AZ72" s="2">
        <v>18</v>
      </c>
      <c r="BA72" s="2" t="s">
        <v>1666</v>
      </c>
      <c r="BB72" s="2">
        <v>13</v>
      </c>
      <c r="BC72" s="2">
        <v>6</v>
      </c>
      <c r="BD72" s="104">
        <v>3.13</v>
      </c>
      <c r="BE72" s="105">
        <v>3.22</v>
      </c>
      <c r="BF72" s="109">
        <v>2.87</v>
      </c>
      <c r="BG72" s="107">
        <v>2.13</v>
      </c>
      <c r="BH72" s="106">
        <v>2.36</v>
      </c>
      <c r="BI72" s="108">
        <v>2.27</v>
      </c>
      <c r="BJ72" s="106">
        <v>2.5299999999999998</v>
      </c>
      <c r="BK72" s="108">
        <v>2.56</v>
      </c>
      <c r="BL72" s="107">
        <v>0.95</v>
      </c>
      <c r="BM72" s="106">
        <v>1.9</v>
      </c>
      <c r="BN72" s="106">
        <v>2.62</v>
      </c>
      <c r="BO72" s="106">
        <v>5.39</v>
      </c>
      <c r="BP72" s="106">
        <v>2.39</v>
      </c>
      <c r="BQ72" s="8">
        <v>3.02</v>
      </c>
      <c r="BR72" s="7">
        <v>5.01</v>
      </c>
      <c r="BS72" s="9">
        <v>6.11</v>
      </c>
      <c r="BT72" s="4">
        <v>8.64</v>
      </c>
      <c r="BU72" s="4">
        <v>13.85</v>
      </c>
      <c r="BV72" s="4">
        <v>3.24</v>
      </c>
      <c r="BW72" s="26">
        <v>1.81</v>
      </c>
      <c r="BX72" s="25">
        <v>1.85</v>
      </c>
      <c r="BY72" s="53">
        <v>1.39</v>
      </c>
      <c r="BZ72" s="53">
        <v>1.57</v>
      </c>
      <c r="CA72" s="54">
        <v>1.99</v>
      </c>
      <c r="CB72" s="53">
        <v>1.99</v>
      </c>
      <c r="CC72" s="54">
        <v>3.23</v>
      </c>
      <c r="CD72" s="55">
        <v>2.41</v>
      </c>
      <c r="CE72" s="53">
        <v>2.63</v>
      </c>
      <c r="CF72" s="53">
        <v>2.25</v>
      </c>
      <c r="CG72" s="53">
        <v>5.74</v>
      </c>
      <c r="CH72" s="7">
        <v>3.06</v>
      </c>
      <c r="CI72" s="8">
        <v>2.36</v>
      </c>
      <c r="CJ72" s="7">
        <v>3.52</v>
      </c>
      <c r="CK72" s="9">
        <v>5.15</v>
      </c>
      <c r="CL72" s="4">
        <v>8.61</v>
      </c>
      <c r="CM72" s="4">
        <v>12.36</v>
      </c>
      <c r="CN72" s="16">
        <v>26.7</v>
      </c>
      <c r="CO72" s="38">
        <v>28.37</v>
      </c>
      <c r="CP72" s="20">
        <v>31.88</v>
      </c>
      <c r="CQ72" s="18">
        <v>32.520000000000003</v>
      </c>
      <c r="CR72" s="17">
        <v>32.96</v>
      </c>
      <c r="CS72" s="19">
        <v>33.51</v>
      </c>
      <c r="CT72" s="17">
        <v>34.020000000000003</v>
      </c>
      <c r="CU72" s="19">
        <v>35.75</v>
      </c>
      <c r="CV72" s="18">
        <v>36.18</v>
      </c>
      <c r="CW72" s="17">
        <v>36.29</v>
      </c>
      <c r="CX72" s="17">
        <v>36.880000000000003</v>
      </c>
      <c r="CY72" s="17">
        <v>38.56</v>
      </c>
      <c r="CZ72" s="17">
        <v>40.76</v>
      </c>
      <c r="DA72" s="19">
        <v>43.48</v>
      </c>
      <c r="DB72" s="17">
        <v>43.22</v>
      </c>
      <c r="DC72" s="20">
        <v>40.840000000000003</v>
      </c>
      <c r="DD72" s="16">
        <v>39.630000000000003</v>
      </c>
      <c r="DE72" s="16">
        <v>37.14</v>
      </c>
      <c r="DF72" s="16">
        <v>26.55</v>
      </c>
      <c r="DG72" s="38">
        <v>28.44</v>
      </c>
      <c r="DH72" s="20">
        <v>32.090000000000003</v>
      </c>
      <c r="DI72" s="17">
        <v>32.729999999999997</v>
      </c>
      <c r="DJ72" s="17">
        <v>32.799999999999997</v>
      </c>
      <c r="DK72" s="19">
        <v>33.200000000000003</v>
      </c>
      <c r="DL72" s="17">
        <v>34.409999999999997</v>
      </c>
      <c r="DM72" s="19">
        <v>35.53</v>
      </c>
      <c r="DN72" s="18">
        <v>35.65</v>
      </c>
      <c r="DO72" s="17">
        <v>36.08</v>
      </c>
      <c r="DP72" s="17">
        <v>36.630000000000003</v>
      </c>
      <c r="DQ72" s="17">
        <v>39.31</v>
      </c>
      <c r="DR72" s="17">
        <v>40.29</v>
      </c>
      <c r="DS72" s="19">
        <v>42.77</v>
      </c>
      <c r="DT72" s="17">
        <v>42.88</v>
      </c>
      <c r="DU72" s="20">
        <v>40.98</v>
      </c>
      <c r="DV72" s="16">
        <v>39.549999999999997</v>
      </c>
      <c r="DW72" s="16">
        <v>37.58</v>
      </c>
      <c r="DX72" s="16">
        <v>0</v>
      </c>
      <c r="DY72" s="20">
        <v>2</v>
      </c>
      <c r="DZ72" s="20">
        <v>3</v>
      </c>
      <c r="EA72" s="17">
        <v>2</v>
      </c>
      <c r="EB72" s="17">
        <v>1</v>
      </c>
      <c r="EC72" s="17">
        <v>-3</v>
      </c>
      <c r="ED72" s="17">
        <v>-7</v>
      </c>
      <c r="EE72" s="17">
        <v>-9</v>
      </c>
      <c r="EF72" s="17">
        <v>-11</v>
      </c>
      <c r="EG72" s="17">
        <v>-8</v>
      </c>
      <c r="EH72" s="17">
        <v>-4</v>
      </c>
      <c r="EI72" s="17">
        <v>1</v>
      </c>
      <c r="EJ72" s="17">
        <v>9</v>
      </c>
      <c r="EK72" s="17">
        <v>11</v>
      </c>
      <c r="EL72" s="17">
        <v>10</v>
      </c>
      <c r="EM72" s="20">
        <v>7</v>
      </c>
      <c r="EN72" s="20">
        <v>6</v>
      </c>
      <c r="EO72" s="20">
        <v>6</v>
      </c>
    </row>
    <row r="73" spans="1:145" ht="14">
      <c r="A73" s="2" t="s">
        <v>1057</v>
      </c>
      <c r="B73" s="2" t="s">
        <v>1666</v>
      </c>
      <c r="C73" s="2">
        <v>15</v>
      </c>
      <c r="D73" s="2">
        <v>1</v>
      </c>
      <c r="E73" s="2">
        <v>51078652</v>
      </c>
      <c r="F73" s="2" t="s">
        <v>91</v>
      </c>
      <c r="G73" s="1" t="s">
        <v>1060</v>
      </c>
      <c r="H73" s="14"/>
      <c r="I73" s="1"/>
      <c r="J73" s="2">
        <v>152.9</v>
      </c>
      <c r="K73" s="2">
        <v>43</v>
      </c>
      <c r="L73" s="2" t="s">
        <v>167</v>
      </c>
      <c r="M73" s="2"/>
      <c r="N73" s="2" t="s">
        <v>99</v>
      </c>
      <c r="O73" s="2" t="s">
        <v>505</v>
      </c>
      <c r="P73" s="30"/>
      <c r="Q73" s="30"/>
      <c r="R73" s="30"/>
      <c r="S73" s="30"/>
      <c r="T73" s="3" t="s">
        <v>48</v>
      </c>
      <c r="U73" s="3">
        <v>25</v>
      </c>
      <c r="V73" s="2">
        <v>27</v>
      </c>
      <c r="W73" s="2">
        <v>18</v>
      </c>
      <c r="X73" s="2" t="s">
        <v>280</v>
      </c>
      <c r="Y73" s="33"/>
      <c r="Z73" s="3" t="s">
        <v>64</v>
      </c>
      <c r="AA73" s="3">
        <v>60</v>
      </c>
      <c r="AB73" s="2">
        <v>41</v>
      </c>
      <c r="AC73" s="2">
        <v>35</v>
      </c>
      <c r="AD73" s="2"/>
      <c r="AE73" s="33" t="s">
        <v>443</v>
      </c>
      <c r="AF73" s="12" t="s">
        <v>526</v>
      </c>
      <c r="AG73" s="12">
        <v>39</v>
      </c>
      <c r="AH73" s="13">
        <v>30</v>
      </c>
      <c r="AI73" s="13">
        <v>25</v>
      </c>
      <c r="AJ73" s="13"/>
      <c r="AK73" s="34" t="s">
        <v>180</v>
      </c>
      <c r="AL73" s="2" t="s">
        <v>239</v>
      </c>
      <c r="AM73" s="2" t="s">
        <v>118</v>
      </c>
      <c r="AN73" s="2" t="s">
        <v>606</v>
      </c>
      <c r="AO73" s="2" t="s">
        <v>120</v>
      </c>
      <c r="AP73" s="2" t="s">
        <v>87</v>
      </c>
      <c r="AQ73" s="1"/>
      <c r="AR73" s="2" t="s">
        <v>89</v>
      </c>
      <c r="AS73" s="1"/>
      <c r="AT73" s="2" t="s">
        <v>93</v>
      </c>
      <c r="AU73" s="14" t="s">
        <v>753</v>
      </c>
      <c r="AV73" s="14">
        <v>1</v>
      </c>
      <c r="AW73" s="3" t="s">
        <v>48</v>
      </c>
      <c r="AX73" s="3">
        <v>25</v>
      </c>
      <c r="AY73" s="2">
        <v>27</v>
      </c>
      <c r="AZ73" s="2">
        <v>18</v>
      </c>
      <c r="BA73" s="2" t="s">
        <v>1666</v>
      </c>
      <c r="BB73" s="2">
        <v>15</v>
      </c>
      <c r="BC73" s="2">
        <v>1</v>
      </c>
      <c r="BD73" s="127">
        <v>3.97</v>
      </c>
      <c r="BE73" s="105">
        <v>3.86</v>
      </c>
      <c r="BF73" s="109">
        <v>2.75</v>
      </c>
      <c r="BG73" s="107">
        <v>2.39</v>
      </c>
      <c r="BH73" s="106">
        <v>3.24</v>
      </c>
      <c r="BI73" s="108">
        <v>1.93</v>
      </c>
      <c r="BJ73" s="106">
        <v>1.1100000000000001</v>
      </c>
      <c r="BK73" s="108">
        <v>1.39</v>
      </c>
      <c r="BL73" s="107">
        <v>1.62</v>
      </c>
      <c r="BM73" s="106">
        <v>2.39</v>
      </c>
      <c r="BN73" s="106">
        <v>3.11</v>
      </c>
      <c r="BO73" s="106">
        <v>4.97</v>
      </c>
      <c r="BP73" s="106">
        <v>3.85</v>
      </c>
      <c r="BQ73" s="4">
        <v>3.12</v>
      </c>
      <c r="BR73" s="9">
        <v>4.6100000000000003</v>
      </c>
      <c r="BS73" s="9">
        <v>5.12</v>
      </c>
      <c r="BT73" s="4">
        <v>8.5299999999999994</v>
      </c>
      <c r="BU73" s="4">
        <v>13.07</v>
      </c>
      <c r="BV73" s="12">
        <v>2.93</v>
      </c>
      <c r="BW73" s="37">
        <v>4.13</v>
      </c>
      <c r="BX73" s="25">
        <v>1.67</v>
      </c>
      <c r="BY73" s="53">
        <v>0.7</v>
      </c>
      <c r="BZ73" s="53">
        <v>1.1100000000000001</v>
      </c>
      <c r="CA73" s="54">
        <v>1.3</v>
      </c>
      <c r="CB73" s="53">
        <v>1.61</v>
      </c>
      <c r="CC73" s="54">
        <v>2.36</v>
      </c>
      <c r="CD73" s="55">
        <v>2.11</v>
      </c>
      <c r="CE73" s="53">
        <v>2.78</v>
      </c>
      <c r="CF73" s="53">
        <v>3.24</v>
      </c>
      <c r="CG73" s="53">
        <v>3.54</v>
      </c>
      <c r="CH73" s="7">
        <v>4.13</v>
      </c>
      <c r="CI73" s="4">
        <v>4.0599999999999996</v>
      </c>
      <c r="CJ73" s="9">
        <v>5.03</v>
      </c>
      <c r="CK73" s="9">
        <v>4.72</v>
      </c>
      <c r="CL73" s="4">
        <v>8.67</v>
      </c>
      <c r="CM73" s="4">
        <v>12.82</v>
      </c>
      <c r="CN73" s="34">
        <v>24.56</v>
      </c>
      <c r="CO73" s="38">
        <v>28.44</v>
      </c>
      <c r="CP73" s="20">
        <v>31.2</v>
      </c>
      <c r="CQ73" s="18">
        <v>33.549999999999997</v>
      </c>
      <c r="CR73" s="17">
        <v>33.32</v>
      </c>
      <c r="CS73" s="19">
        <v>34.090000000000003</v>
      </c>
      <c r="CT73" s="17">
        <v>34.909999999999997</v>
      </c>
      <c r="CU73" s="19">
        <v>35.07</v>
      </c>
      <c r="CV73" s="18">
        <v>35.270000000000003</v>
      </c>
      <c r="CW73" s="17">
        <v>35.07</v>
      </c>
      <c r="CX73" s="17">
        <v>36.36</v>
      </c>
      <c r="CY73" s="17">
        <v>38.54</v>
      </c>
      <c r="CZ73" s="17">
        <v>40.54</v>
      </c>
      <c r="DA73" s="16">
        <v>41.37</v>
      </c>
      <c r="DB73" s="20">
        <v>41.1</v>
      </c>
      <c r="DC73" s="20">
        <v>43.48</v>
      </c>
      <c r="DD73" s="16">
        <v>41.08</v>
      </c>
      <c r="DE73" s="16">
        <v>41.21</v>
      </c>
      <c r="DF73" s="34">
        <v>24.69</v>
      </c>
      <c r="DG73" s="38">
        <v>28.03</v>
      </c>
      <c r="DH73" s="20">
        <v>32.5</v>
      </c>
      <c r="DI73" s="17">
        <v>33.590000000000003</v>
      </c>
      <c r="DJ73" s="17">
        <v>33.47</v>
      </c>
      <c r="DK73" s="19">
        <v>34.03</v>
      </c>
      <c r="DL73" s="17">
        <v>34.06</v>
      </c>
      <c r="DM73" s="19">
        <v>34.28</v>
      </c>
      <c r="DN73" s="18">
        <v>34.9</v>
      </c>
      <c r="DO73" s="17">
        <v>35.6</v>
      </c>
      <c r="DP73" s="17">
        <v>37.15</v>
      </c>
      <c r="DQ73" s="17">
        <v>38.42</v>
      </c>
      <c r="DR73" s="17">
        <v>40.33</v>
      </c>
      <c r="DS73" s="16">
        <v>42.24</v>
      </c>
      <c r="DT73" s="20">
        <v>41.44</v>
      </c>
      <c r="DU73" s="20">
        <v>44.08</v>
      </c>
      <c r="DV73" s="16">
        <v>42.05</v>
      </c>
      <c r="DW73" s="16">
        <v>41.52</v>
      </c>
      <c r="DX73" s="34">
        <v>7</v>
      </c>
      <c r="DY73" s="20">
        <v>7</v>
      </c>
      <c r="DZ73" s="20">
        <v>8</v>
      </c>
      <c r="EA73" s="17">
        <v>7</v>
      </c>
      <c r="EB73" s="17">
        <v>3</v>
      </c>
      <c r="EC73" s="17">
        <v>-3</v>
      </c>
      <c r="ED73" s="17">
        <v>-9</v>
      </c>
      <c r="EE73" s="17">
        <v>-12</v>
      </c>
      <c r="EF73" s="17">
        <v>-14</v>
      </c>
      <c r="EG73" s="17">
        <v>-9</v>
      </c>
      <c r="EH73" s="17">
        <v>-1</v>
      </c>
      <c r="EI73" s="17">
        <v>1</v>
      </c>
      <c r="EJ73" s="17">
        <v>9</v>
      </c>
      <c r="EK73" s="20">
        <v>9</v>
      </c>
      <c r="EL73" s="20">
        <v>7</v>
      </c>
      <c r="EM73" s="20">
        <v>4</v>
      </c>
      <c r="EN73" s="20">
        <v>4</v>
      </c>
      <c r="EO73" s="20">
        <v>2</v>
      </c>
    </row>
    <row r="74" spans="1:145" ht="14">
      <c r="A74" s="2" t="s">
        <v>921</v>
      </c>
      <c r="B74" s="2" t="s">
        <v>1666</v>
      </c>
      <c r="C74" s="2">
        <v>13</v>
      </c>
      <c r="D74" s="2">
        <v>3</v>
      </c>
      <c r="E74" s="2">
        <v>51646428</v>
      </c>
      <c r="F74" s="2" t="s">
        <v>91</v>
      </c>
      <c r="G74" s="1" t="s">
        <v>153</v>
      </c>
      <c r="H74" s="14"/>
      <c r="I74" s="1"/>
      <c r="J74" s="2">
        <v>157</v>
      </c>
      <c r="K74" s="2">
        <v>43.7</v>
      </c>
      <c r="L74" s="2" t="s">
        <v>167</v>
      </c>
      <c r="M74" s="2"/>
      <c r="N74" s="2" t="s">
        <v>99</v>
      </c>
      <c r="O74" s="2" t="s">
        <v>264</v>
      </c>
      <c r="P74" s="30" t="s">
        <v>598</v>
      </c>
      <c r="Q74" s="30"/>
      <c r="R74" s="30"/>
      <c r="S74" s="30"/>
      <c r="T74" s="3" t="s">
        <v>6</v>
      </c>
      <c r="U74" s="3">
        <v>33</v>
      </c>
      <c r="V74" s="2">
        <v>26</v>
      </c>
      <c r="W74" s="2">
        <v>18</v>
      </c>
      <c r="X74" s="2" t="s">
        <v>280</v>
      </c>
      <c r="Y74" s="33"/>
      <c r="Z74" s="3" t="s">
        <v>137</v>
      </c>
      <c r="AA74" s="3">
        <v>68</v>
      </c>
      <c r="AB74" s="2">
        <v>37</v>
      </c>
      <c r="AC74" s="2">
        <v>35</v>
      </c>
      <c r="AD74" s="2"/>
      <c r="AE74" s="33" t="s">
        <v>443</v>
      </c>
      <c r="AF74" s="12" t="s">
        <v>116</v>
      </c>
      <c r="AG74" s="12">
        <v>53</v>
      </c>
      <c r="AH74" s="13">
        <v>35</v>
      </c>
      <c r="AI74" s="13">
        <v>29</v>
      </c>
      <c r="AJ74" s="13"/>
      <c r="AK74" s="34" t="s">
        <v>180</v>
      </c>
      <c r="AL74" s="2" t="s">
        <v>177</v>
      </c>
      <c r="AM74" s="2" t="s">
        <v>288</v>
      </c>
      <c r="AN74" s="2" t="s">
        <v>226</v>
      </c>
      <c r="AO74" s="2" t="s">
        <v>513</v>
      </c>
      <c r="AP74" s="2" t="s">
        <v>87</v>
      </c>
      <c r="AQ74" s="1"/>
      <c r="AR74" s="2" t="s">
        <v>89</v>
      </c>
      <c r="AS74" s="1"/>
      <c r="AT74" s="2" t="s">
        <v>93</v>
      </c>
      <c r="AU74" s="14" t="s">
        <v>854</v>
      </c>
      <c r="AV74" s="14">
        <v>1</v>
      </c>
      <c r="AW74" s="3" t="s">
        <v>6</v>
      </c>
      <c r="AX74" s="3">
        <v>33</v>
      </c>
      <c r="AY74" s="2">
        <v>26</v>
      </c>
      <c r="AZ74" s="2">
        <v>18</v>
      </c>
      <c r="BA74" s="2" t="s">
        <v>1666</v>
      </c>
      <c r="BB74" s="2">
        <v>13</v>
      </c>
      <c r="BC74" s="2">
        <v>3</v>
      </c>
      <c r="BD74" s="104">
        <v>4.2</v>
      </c>
      <c r="BE74" s="105">
        <v>3.86</v>
      </c>
      <c r="BF74" s="109">
        <v>2.92</v>
      </c>
      <c r="BG74" s="107">
        <v>3.11</v>
      </c>
      <c r="BH74" s="106">
        <v>2.62</v>
      </c>
      <c r="BI74" s="108">
        <v>1.51</v>
      </c>
      <c r="BJ74" s="106">
        <v>1.17</v>
      </c>
      <c r="BK74" s="108">
        <v>1.05</v>
      </c>
      <c r="BL74" s="107">
        <v>1.79</v>
      </c>
      <c r="BM74" s="106">
        <v>1.88</v>
      </c>
      <c r="BN74" s="106">
        <v>4.53</v>
      </c>
      <c r="BO74" s="106">
        <v>3.38</v>
      </c>
      <c r="BP74" s="106">
        <v>2.95</v>
      </c>
      <c r="BQ74" s="8">
        <v>3.86</v>
      </c>
      <c r="BR74" s="7">
        <v>5.52</v>
      </c>
      <c r="BS74" s="9">
        <v>7.08</v>
      </c>
      <c r="BT74" s="4">
        <v>15.23</v>
      </c>
      <c r="BU74" s="4">
        <v>19.2</v>
      </c>
      <c r="BV74" s="4">
        <v>3.96</v>
      </c>
      <c r="BW74" s="26">
        <v>3.74</v>
      </c>
      <c r="BX74" s="25">
        <v>1.56</v>
      </c>
      <c r="BY74" s="53">
        <v>0.62</v>
      </c>
      <c r="BZ74" s="53">
        <v>1.22</v>
      </c>
      <c r="CA74" s="54">
        <v>1.49</v>
      </c>
      <c r="CB74" s="53">
        <v>1.24</v>
      </c>
      <c r="CC74" s="54">
        <v>2.11</v>
      </c>
      <c r="CD74" s="55">
        <v>2.62</v>
      </c>
      <c r="CE74" s="53">
        <v>3.11</v>
      </c>
      <c r="CF74" s="53">
        <v>4.29</v>
      </c>
      <c r="CG74" s="53">
        <v>2.88</v>
      </c>
      <c r="CH74" s="7">
        <v>1.69</v>
      </c>
      <c r="CI74" s="8">
        <v>4.62</v>
      </c>
      <c r="CJ74" s="7">
        <v>6.73</v>
      </c>
      <c r="CK74" s="9">
        <v>8.84</v>
      </c>
      <c r="CL74" s="4">
        <v>13.89</v>
      </c>
      <c r="CM74" s="4">
        <v>20.149999999999999</v>
      </c>
      <c r="CN74" s="16">
        <v>27.67</v>
      </c>
      <c r="CO74" s="38">
        <v>31.3</v>
      </c>
      <c r="CP74" s="20">
        <v>33.479999999999997</v>
      </c>
      <c r="CQ74" s="18">
        <v>35.119999999999997</v>
      </c>
      <c r="CR74" s="17">
        <v>36.729999999999997</v>
      </c>
      <c r="CS74" s="19">
        <v>37.28</v>
      </c>
      <c r="CT74" s="17">
        <v>38.04</v>
      </c>
      <c r="CU74" s="19">
        <v>37.94</v>
      </c>
      <c r="CV74" s="18">
        <v>39.36</v>
      </c>
      <c r="CW74" s="17">
        <v>39.22</v>
      </c>
      <c r="CX74" s="17">
        <v>41.87</v>
      </c>
      <c r="CY74" s="17">
        <v>42.62</v>
      </c>
      <c r="CZ74" s="17">
        <v>42.18</v>
      </c>
      <c r="DA74" s="19">
        <v>45.53</v>
      </c>
      <c r="DB74" s="17">
        <v>48.72</v>
      </c>
      <c r="DC74" s="20">
        <v>47.62</v>
      </c>
      <c r="DD74" s="16">
        <v>42.55</v>
      </c>
      <c r="DE74" s="16">
        <v>40.14</v>
      </c>
      <c r="DF74" s="16">
        <v>27.06</v>
      </c>
      <c r="DG74" s="38">
        <v>31.55</v>
      </c>
      <c r="DH74" s="20">
        <v>33.33</v>
      </c>
      <c r="DI74" s="17">
        <v>35.22</v>
      </c>
      <c r="DJ74" s="17">
        <v>36.46</v>
      </c>
      <c r="DK74" s="19">
        <v>37.21</v>
      </c>
      <c r="DL74" s="17">
        <v>37.06</v>
      </c>
      <c r="DM74" s="19">
        <v>37.729999999999997</v>
      </c>
      <c r="DN74" s="18">
        <v>39.29</v>
      </c>
      <c r="DO74" s="17">
        <v>40.11</v>
      </c>
      <c r="DP74" s="17">
        <v>41.82</v>
      </c>
      <c r="DQ74" s="17">
        <v>42.35</v>
      </c>
      <c r="DR74" s="17">
        <v>42.11</v>
      </c>
      <c r="DS74" s="19">
        <v>45.55</v>
      </c>
      <c r="DT74" s="17">
        <v>48.75</v>
      </c>
      <c r="DU74" s="20">
        <v>46.94</v>
      </c>
      <c r="DV74" s="16">
        <v>42.66</v>
      </c>
      <c r="DW74" s="16">
        <v>40.26</v>
      </c>
      <c r="DX74" s="16">
        <v>4</v>
      </c>
      <c r="DY74" s="20">
        <v>4</v>
      </c>
      <c r="DZ74" s="20">
        <v>6</v>
      </c>
      <c r="EA74" s="17">
        <v>5</v>
      </c>
      <c r="EB74" s="17">
        <v>1</v>
      </c>
      <c r="EC74" s="17">
        <v>-6</v>
      </c>
      <c r="ED74" s="17">
        <v>-11</v>
      </c>
      <c r="EE74" s="17">
        <v>-13</v>
      </c>
      <c r="EF74" s="17">
        <v>-12</v>
      </c>
      <c r="EG74" s="17">
        <v>-4</v>
      </c>
      <c r="EH74" s="17">
        <v>4</v>
      </c>
      <c r="EI74" s="17">
        <v>9</v>
      </c>
      <c r="EJ74" s="17">
        <v>12</v>
      </c>
      <c r="EK74" s="17">
        <v>12</v>
      </c>
      <c r="EL74" s="17">
        <v>10</v>
      </c>
      <c r="EM74" s="20">
        <v>4</v>
      </c>
      <c r="EN74" s="20">
        <v>2</v>
      </c>
      <c r="EO74" s="20">
        <v>0</v>
      </c>
    </row>
    <row r="75" spans="1:145" ht="14">
      <c r="A75" s="2" t="s">
        <v>1355</v>
      </c>
      <c r="B75" s="2" t="s">
        <v>1666</v>
      </c>
      <c r="C75" s="2">
        <v>21</v>
      </c>
      <c r="D75" s="2">
        <v>8</v>
      </c>
      <c r="E75" s="2">
        <v>50286373</v>
      </c>
      <c r="F75" s="2" t="s">
        <v>91</v>
      </c>
      <c r="G75" s="1" t="s">
        <v>445</v>
      </c>
      <c r="H75" s="15" t="s">
        <v>95</v>
      </c>
      <c r="I75" s="1">
        <v>3</v>
      </c>
      <c r="J75" s="2">
        <v>165.8</v>
      </c>
      <c r="K75" s="2">
        <v>51.2</v>
      </c>
      <c r="L75" s="2" t="s">
        <v>167</v>
      </c>
      <c r="M75" s="2"/>
      <c r="N75" s="2" t="s">
        <v>99</v>
      </c>
      <c r="O75" s="2" t="s">
        <v>264</v>
      </c>
      <c r="P75" s="30" t="s">
        <v>1356</v>
      </c>
      <c r="Q75" s="30"/>
      <c r="R75" s="30"/>
      <c r="S75" s="30"/>
      <c r="T75" s="3" t="s">
        <v>48</v>
      </c>
      <c r="U75" s="3">
        <v>22</v>
      </c>
      <c r="V75" s="2">
        <v>20</v>
      </c>
      <c r="W75" s="2">
        <v>18</v>
      </c>
      <c r="X75" s="2" t="s">
        <v>442</v>
      </c>
      <c r="Y75" s="33"/>
      <c r="Z75" s="3" t="s">
        <v>115</v>
      </c>
      <c r="AA75" s="3">
        <v>66</v>
      </c>
      <c r="AB75" s="2">
        <v>48</v>
      </c>
      <c r="AC75" s="2">
        <v>55</v>
      </c>
      <c r="AD75" s="2"/>
      <c r="AE75" s="33" t="s">
        <v>443</v>
      </c>
      <c r="AF75" s="12" t="s">
        <v>116</v>
      </c>
      <c r="AG75" s="12">
        <v>64</v>
      </c>
      <c r="AH75" s="13">
        <v>48</v>
      </c>
      <c r="AI75" s="13">
        <v>41</v>
      </c>
      <c r="AJ75" s="13"/>
      <c r="AK75" s="34" t="s">
        <v>180</v>
      </c>
      <c r="AL75" s="2" t="s">
        <v>341</v>
      </c>
      <c r="AM75" s="2" t="s">
        <v>403</v>
      </c>
      <c r="AN75" s="2" t="s">
        <v>119</v>
      </c>
      <c r="AO75" s="2" t="s">
        <v>444</v>
      </c>
      <c r="AP75" s="2" t="s">
        <v>87</v>
      </c>
      <c r="AQ75" s="1" t="s">
        <v>176</v>
      </c>
      <c r="AR75" s="2" t="s">
        <v>89</v>
      </c>
      <c r="AS75" s="1" t="s">
        <v>108</v>
      </c>
      <c r="AT75" s="2" t="s">
        <v>93</v>
      </c>
      <c r="AU75" s="14" t="s">
        <v>446</v>
      </c>
      <c r="AV75" s="14">
        <v>1</v>
      </c>
      <c r="AW75" s="3" t="s">
        <v>48</v>
      </c>
      <c r="AX75" s="3">
        <v>22</v>
      </c>
      <c r="AY75" s="2">
        <v>20</v>
      </c>
      <c r="AZ75" s="2">
        <v>18</v>
      </c>
      <c r="BA75" s="2" t="s">
        <v>1666</v>
      </c>
      <c r="BB75" s="2">
        <v>21</v>
      </c>
      <c r="BC75" s="2">
        <v>8</v>
      </c>
      <c r="BD75" s="104">
        <v>4.22</v>
      </c>
      <c r="BE75" s="114">
        <v>2.87</v>
      </c>
      <c r="BF75" s="115">
        <v>2.8</v>
      </c>
      <c r="BG75" s="107">
        <v>2.71</v>
      </c>
      <c r="BH75" s="106">
        <v>0.97</v>
      </c>
      <c r="BI75" s="108">
        <v>1.32</v>
      </c>
      <c r="BJ75" s="106">
        <v>0</v>
      </c>
      <c r="BK75" s="108">
        <v>0</v>
      </c>
      <c r="BL75" s="107">
        <v>0</v>
      </c>
      <c r="BM75" s="106">
        <v>1.85</v>
      </c>
      <c r="BN75" s="106">
        <v>6.12</v>
      </c>
      <c r="BO75" s="106">
        <v>6.21</v>
      </c>
      <c r="BP75" s="106">
        <v>3.67</v>
      </c>
      <c r="BQ75" s="8">
        <v>2.87</v>
      </c>
      <c r="BR75" s="7">
        <v>5.24</v>
      </c>
      <c r="BS75" s="9">
        <v>8.4499999999999993</v>
      </c>
      <c r="BT75" s="4">
        <v>11.53</v>
      </c>
      <c r="BU75" s="4">
        <v>13.89</v>
      </c>
      <c r="BV75" s="4">
        <v>4.4000000000000004</v>
      </c>
      <c r="BW75" s="39">
        <v>0</v>
      </c>
      <c r="BX75" s="5">
        <v>0</v>
      </c>
      <c r="BY75" s="7">
        <v>1.89</v>
      </c>
      <c r="BZ75" s="7">
        <v>2.0099999999999998</v>
      </c>
      <c r="CA75" s="8">
        <v>2.2400000000000002</v>
      </c>
      <c r="CB75" s="7">
        <v>1.89</v>
      </c>
      <c r="CC75" s="8">
        <v>1.69</v>
      </c>
      <c r="CD75" s="6">
        <v>2.61</v>
      </c>
      <c r="CE75" s="7">
        <v>3.36</v>
      </c>
      <c r="CF75" s="7">
        <v>5.22</v>
      </c>
      <c r="CG75" s="7">
        <v>6.23</v>
      </c>
      <c r="CH75" s="7">
        <v>3.44</v>
      </c>
      <c r="CI75" s="8">
        <v>3.52</v>
      </c>
      <c r="CJ75" s="7">
        <v>6.25</v>
      </c>
      <c r="CK75" s="9">
        <v>6.86</v>
      </c>
      <c r="CL75" s="4">
        <v>9.51</v>
      </c>
      <c r="CM75" s="4">
        <v>13.33</v>
      </c>
      <c r="CN75" s="16">
        <v>30.41</v>
      </c>
      <c r="CO75" s="40">
        <v>32.18</v>
      </c>
      <c r="CP75" s="23">
        <v>35.28</v>
      </c>
      <c r="CQ75" s="18">
        <v>35.25</v>
      </c>
      <c r="CR75" s="17">
        <v>37.090000000000003</v>
      </c>
      <c r="CS75" s="19">
        <v>37.69</v>
      </c>
      <c r="CT75" s="17">
        <v>39.049999999999997</v>
      </c>
      <c r="CU75" s="19">
        <v>40.33</v>
      </c>
      <c r="CV75" s="18">
        <v>41.22</v>
      </c>
      <c r="CW75" s="17">
        <v>41.84</v>
      </c>
      <c r="CX75" s="17">
        <v>41.01</v>
      </c>
      <c r="CY75" s="17">
        <v>44.55</v>
      </c>
      <c r="CZ75" s="17">
        <v>47.09</v>
      </c>
      <c r="DA75" s="19">
        <v>48.73</v>
      </c>
      <c r="DB75" s="17">
        <v>49.04</v>
      </c>
      <c r="DC75" s="20">
        <v>49.64</v>
      </c>
      <c r="DD75" s="16">
        <v>46.21</v>
      </c>
      <c r="DE75" s="16">
        <v>49.26</v>
      </c>
      <c r="DF75" s="16">
        <v>30.32</v>
      </c>
      <c r="DG75" s="40">
        <v>34.450000000000003</v>
      </c>
      <c r="DH75" s="23">
        <v>37.6</v>
      </c>
      <c r="DI75" s="17">
        <v>37.950000000000003</v>
      </c>
      <c r="DJ75" s="17">
        <v>37.590000000000003</v>
      </c>
      <c r="DK75" s="19">
        <v>37.409999999999997</v>
      </c>
      <c r="DL75" s="17">
        <v>39.130000000000003</v>
      </c>
      <c r="DM75" s="19">
        <v>40.5</v>
      </c>
      <c r="DN75" s="18">
        <v>41.78</v>
      </c>
      <c r="DO75" s="17">
        <v>41.19</v>
      </c>
      <c r="DP75" s="17">
        <v>40.94</v>
      </c>
      <c r="DQ75" s="17">
        <v>43.82</v>
      </c>
      <c r="DR75" s="17">
        <v>47.03</v>
      </c>
      <c r="DS75" s="19">
        <v>46.73</v>
      </c>
      <c r="DT75" s="17">
        <v>47.78</v>
      </c>
      <c r="DU75" s="20">
        <v>49.31</v>
      </c>
      <c r="DV75" s="16">
        <v>45.79</v>
      </c>
      <c r="DW75" s="16">
        <v>48.44</v>
      </c>
      <c r="DX75" s="16">
        <v>8</v>
      </c>
      <c r="DY75" s="23">
        <v>8</v>
      </c>
      <c r="DZ75" s="23">
        <v>6</v>
      </c>
      <c r="EA75" s="17">
        <v>0</v>
      </c>
      <c r="EB75" s="17">
        <v>-1</v>
      </c>
      <c r="EC75" s="17">
        <v>-11</v>
      </c>
      <c r="ED75" s="17">
        <v>-13</v>
      </c>
      <c r="EE75" s="17">
        <v>-12</v>
      </c>
      <c r="EF75" s="17">
        <v>-12</v>
      </c>
      <c r="EG75" s="17">
        <v>-3</v>
      </c>
      <c r="EH75" s="17">
        <v>6</v>
      </c>
      <c r="EI75" s="17">
        <v>17</v>
      </c>
      <c r="EJ75" s="17">
        <v>26</v>
      </c>
      <c r="EK75" s="17">
        <v>23</v>
      </c>
      <c r="EL75" s="17">
        <v>21</v>
      </c>
      <c r="EM75" s="20">
        <v>14</v>
      </c>
      <c r="EN75" s="20">
        <v>12</v>
      </c>
      <c r="EO75" s="20">
        <v>9</v>
      </c>
    </row>
    <row r="76" spans="1:145" ht="14">
      <c r="A76" s="2" t="s">
        <v>987</v>
      </c>
      <c r="B76" s="2" t="s">
        <v>1666</v>
      </c>
      <c r="C76" s="2">
        <v>18</v>
      </c>
      <c r="D76" s="2">
        <v>0</v>
      </c>
      <c r="E76" s="2">
        <v>43367058</v>
      </c>
      <c r="F76" s="2" t="s">
        <v>91</v>
      </c>
      <c r="G76" s="1" t="s">
        <v>753</v>
      </c>
      <c r="H76" s="14"/>
      <c r="I76" s="1"/>
      <c r="J76" s="2">
        <v>165.8</v>
      </c>
      <c r="K76" s="2">
        <v>45.8</v>
      </c>
      <c r="L76" s="2" t="s">
        <v>167</v>
      </c>
      <c r="M76" s="2"/>
      <c r="N76" s="2" t="s">
        <v>158</v>
      </c>
      <c r="O76" s="2" t="s">
        <v>577</v>
      </c>
      <c r="P76" s="30" t="s">
        <v>168</v>
      </c>
      <c r="Q76" s="30"/>
      <c r="R76" s="30"/>
      <c r="S76" s="30"/>
      <c r="T76" s="3" t="s">
        <v>701</v>
      </c>
      <c r="U76" s="3">
        <v>27</v>
      </c>
      <c r="V76" s="2">
        <v>19</v>
      </c>
      <c r="W76" s="2">
        <v>18</v>
      </c>
      <c r="X76" s="2" t="s">
        <v>206</v>
      </c>
      <c r="Y76" s="33" t="s">
        <v>839</v>
      </c>
      <c r="Z76" s="3" t="s">
        <v>704</v>
      </c>
      <c r="AA76" s="3">
        <v>44</v>
      </c>
      <c r="AB76" s="2">
        <v>27</v>
      </c>
      <c r="AC76" s="2">
        <v>10</v>
      </c>
      <c r="AD76" s="2"/>
      <c r="AE76" s="33" t="s">
        <v>152</v>
      </c>
      <c r="AF76" s="12"/>
      <c r="AG76" s="12"/>
      <c r="AH76" s="13"/>
      <c r="AI76" s="13"/>
      <c r="AJ76" s="13"/>
      <c r="AK76" s="34"/>
      <c r="AL76" s="2" t="s">
        <v>83</v>
      </c>
      <c r="AM76" s="2" t="s">
        <v>409</v>
      </c>
      <c r="AN76" s="2" t="s">
        <v>870</v>
      </c>
      <c r="AO76" s="2" t="s">
        <v>775</v>
      </c>
      <c r="AP76" s="2" t="s">
        <v>87</v>
      </c>
      <c r="AQ76" s="1"/>
      <c r="AR76" s="2" t="s">
        <v>89</v>
      </c>
      <c r="AS76" s="1"/>
      <c r="AT76" s="2" t="s">
        <v>93</v>
      </c>
      <c r="AU76" s="14" t="s">
        <v>989</v>
      </c>
      <c r="AV76" s="14">
        <v>1</v>
      </c>
      <c r="AW76" s="3" t="s">
        <v>701</v>
      </c>
      <c r="AX76" s="3">
        <v>27</v>
      </c>
      <c r="AY76" s="2">
        <v>19</v>
      </c>
      <c r="AZ76" s="2">
        <v>18</v>
      </c>
      <c r="BA76" s="2" t="s">
        <v>1666</v>
      </c>
      <c r="BB76" s="2">
        <v>18</v>
      </c>
      <c r="BC76" s="2">
        <v>0</v>
      </c>
      <c r="BD76" s="104">
        <v>2.9</v>
      </c>
      <c r="BE76" s="105">
        <v>2.2799999999999998</v>
      </c>
      <c r="BF76" s="109">
        <v>2.27</v>
      </c>
      <c r="BG76" s="105">
        <v>1.37</v>
      </c>
      <c r="BH76" s="109">
        <v>1.1200000000000001</v>
      </c>
      <c r="BI76" s="104">
        <v>1.76</v>
      </c>
      <c r="BJ76" s="106">
        <v>1.5</v>
      </c>
      <c r="BK76" s="108">
        <v>0.76</v>
      </c>
      <c r="BL76" s="107">
        <v>2.06</v>
      </c>
      <c r="BM76" s="106">
        <v>2.3199999999999998</v>
      </c>
      <c r="BN76" s="106">
        <v>1.89</v>
      </c>
      <c r="BO76" s="106">
        <v>4.3099999999999996</v>
      </c>
      <c r="BP76" s="106">
        <v>1.05</v>
      </c>
      <c r="BQ76" s="8">
        <v>1.58</v>
      </c>
      <c r="BR76" s="7">
        <v>3.96</v>
      </c>
      <c r="BS76" s="9">
        <v>4.75</v>
      </c>
      <c r="BT76" s="4">
        <v>8.3000000000000007</v>
      </c>
      <c r="BU76" s="4">
        <v>11.78</v>
      </c>
      <c r="BV76" s="4">
        <v>2.83</v>
      </c>
      <c r="BW76" s="26">
        <v>2.0499999999999998</v>
      </c>
      <c r="BX76" s="25">
        <v>0.88</v>
      </c>
      <c r="BY76" s="25">
        <v>0.12</v>
      </c>
      <c r="BZ76" s="25">
        <v>1.25</v>
      </c>
      <c r="CA76" s="12">
        <v>1.87</v>
      </c>
      <c r="CB76" s="53">
        <v>0.87</v>
      </c>
      <c r="CC76" s="54">
        <v>1.49</v>
      </c>
      <c r="CD76" s="55">
        <v>1.87</v>
      </c>
      <c r="CE76" s="53">
        <v>3.81</v>
      </c>
      <c r="CF76" s="53">
        <v>5.35</v>
      </c>
      <c r="CG76" s="53">
        <v>5.55</v>
      </c>
      <c r="CH76" s="7">
        <v>2.17</v>
      </c>
      <c r="CI76" s="8">
        <v>2.08</v>
      </c>
      <c r="CJ76" s="7">
        <v>3.87</v>
      </c>
      <c r="CK76" s="9">
        <v>5.35</v>
      </c>
      <c r="CL76" s="4">
        <v>9.43</v>
      </c>
      <c r="CM76" s="4">
        <v>11.76</v>
      </c>
      <c r="CN76" s="16">
        <v>27.98</v>
      </c>
      <c r="CO76" s="38">
        <v>32.130000000000003</v>
      </c>
      <c r="CP76" s="20">
        <v>35.43</v>
      </c>
      <c r="CQ76" s="38">
        <v>36.96</v>
      </c>
      <c r="CR76" s="20">
        <v>36.31</v>
      </c>
      <c r="CS76" s="16">
        <v>37.159999999999997</v>
      </c>
      <c r="CT76" s="17">
        <v>38.29</v>
      </c>
      <c r="CU76" s="19">
        <v>38.729999999999997</v>
      </c>
      <c r="CV76" s="18">
        <v>38.68</v>
      </c>
      <c r="CW76" s="17">
        <v>38.880000000000003</v>
      </c>
      <c r="CX76" s="17">
        <v>40.700000000000003</v>
      </c>
      <c r="CY76" s="17">
        <v>40.57</v>
      </c>
      <c r="CZ76" s="17">
        <v>45.49</v>
      </c>
      <c r="DA76" s="19">
        <v>45.39</v>
      </c>
      <c r="DB76" s="17">
        <v>45.08</v>
      </c>
      <c r="DC76" s="20">
        <v>42.46</v>
      </c>
      <c r="DD76" s="16">
        <v>40.549999999999997</v>
      </c>
      <c r="DE76" s="16">
        <v>41.86</v>
      </c>
      <c r="DF76" s="16">
        <v>27.89</v>
      </c>
      <c r="DG76" s="38">
        <v>32.450000000000003</v>
      </c>
      <c r="DH76" s="20">
        <v>35.46</v>
      </c>
      <c r="DI76" s="20">
        <v>36.42</v>
      </c>
      <c r="DJ76" s="20">
        <v>36.32</v>
      </c>
      <c r="DK76" s="16">
        <v>37.47</v>
      </c>
      <c r="DL76" s="17">
        <v>37.65</v>
      </c>
      <c r="DM76" s="19">
        <v>38.29</v>
      </c>
      <c r="DN76" s="18">
        <v>37.44</v>
      </c>
      <c r="DO76" s="17">
        <v>38.619999999999997</v>
      </c>
      <c r="DP76" s="17">
        <v>40.46</v>
      </c>
      <c r="DQ76" s="17">
        <v>41.1</v>
      </c>
      <c r="DR76" s="17">
        <v>46.39</v>
      </c>
      <c r="DS76" s="19">
        <v>45.1</v>
      </c>
      <c r="DT76" s="17">
        <v>45.5</v>
      </c>
      <c r="DU76" s="20">
        <v>43.48</v>
      </c>
      <c r="DV76" s="16">
        <v>40.29</v>
      </c>
      <c r="DW76" s="16">
        <v>41.14</v>
      </c>
      <c r="DX76" s="16">
        <v>0</v>
      </c>
      <c r="DY76" s="20">
        <v>0</v>
      </c>
      <c r="DZ76" s="20">
        <v>1</v>
      </c>
      <c r="EA76" s="20">
        <v>1</v>
      </c>
      <c r="EB76" s="20">
        <v>0</v>
      </c>
      <c r="EC76" s="20">
        <v>-1</v>
      </c>
      <c r="ED76" s="17">
        <v>-4</v>
      </c>
      <c r="EE76" s="17">
        <v>-8</v>
      </c>
      <c r="EF76" s="17">
        <v>-12</v>
      </c>
      <c r="EG76" s="17">
        <v>-17</v>
      </c>
      <c r="EH76" s="17">
        <v>-24</v>
      </c>
      <c r="EI76" s="17">
        <v>-27</v>
      </c>
      <c r="EJ76" s="17">
        <v>-28</v>
      </c>
      <c r="EK76" s="17">
        <v>-22</v>
      </c>
      <c r="EL76" s="17">
        <v>-18</v>
      </c>
      <c r="EM76" s="20">
        <v>-14</v>
      </c>
      <c r="EN76" s="20">
        <v>-12</v>
      </c>
      <c r="EO76" s="20">
        <v>-16</v>
      </c>
    </row>
    <row r="77" spans="1:145" ht="14">
      <c r="A77" s="2" t="s">
        <v>1618</v>
      </c>
      <c r="B77" s="2" t="s">
        <v>1666</v>
      </c>
      <c r="C77" s="2">
        <v>15</v>
      </c>
      <c r="D77" s="2">
        <v>9</v>
      </c>
      <c r="E77" s="2">
        <v>51280354</v>
      </c>
      <c r="F77" s="2" t="s">
        <v>91</v>
      </c>
      <c r="G77" s="1" t="s">
        <v>814</v>
      </c>
      <c r="H77" s="14"/>
      <c r="I77" s="1"/>
      <c r="J77" s="2">
        <v>165.7</v>
      </c>
      <c r="K77" s="2">
        <v>45.4</v>
      </c>
      <c r="L77" s="2" t="s">
        <v>167</v>
      </c>
      <c r="M77" s="2"/>
      <c r="N77" s="2" t="s">
        <v>158</v>
      </c>
      <c r="O77" s="2" t="s">
        <v>80</v>
      </c>
      <c r="P77" s="30"/>
      <c r="Q77" s="30"/>
      <c r="R77" s="30"/>
      <c r="S77" s="30"/>
      <c r="T77" s="3" t="s">
        <v>6</v>
      </c>
      <c r="U77" s="3">
        <v>26</v>
      </c>
      <c r="V77" s="2">
        <v>22</v>
      </c>
      <c r="W77" s="2">
        <v>19</v>
      </c>
      <c r="X77" s="2" t="s">
        <v>1162</v>
      </c>
      <c r="Y77" s="33"/>
      <c r="Z77" s="3" t="s">
        <v>260</v>
      </c>
      <c r="AA77" s="3">
        <v>53</v>
      </c>
      <c r="AB77" s="2">
        <v>33</v>
      </c>
      <c r="AC77" s="2">
        <v>23</v>
      </c>
      <c r="AD77" s="2"/>
      <c r="AE77" s="33" t="s">
        <v>88</v>
      </c>
      <c r="AF77" s="12" t="s">
        <v>261</v>
      </c>
      <c r="AG77" s="12">
        <v>22</v>
      </c>
      <c r="AH77" s="13">
        <v>14</v>
      </c>
      <c r="AI77" s="13">
        <v>10</v>
      </c>
      <c r="AJ77" s="13"/>
      <c r="AK77" s="34" t="s">
        <v>108</v>
      </c>
      <c r="AL77" s="2" t="s">
        <v>247</v>
      </c>
      <c r="AM77" s="2" t="s">
        <v>409</v>
      </c>
      <c r="AN77" s="2" t="s">
        <v>429</v>
      </c>
      <c r="AO77" s="2" t="s">
        <v>302</v>
      </c>
      <c r="AP77" s="2" t="s">
        <v>87</v>
      </c>
      <c r="AQ77" s="1"/>
      <c r="AR77" s="2" t="s">
        <v>89</v>
      </c>
      <c r="AS77" s="1"/>
      <c r="AT77" s="2" t="s">
        <v>93</v>
      </c>
      <c r="AU77" s="14" t="s">
        <v>1621</v>
      </c>
      <c r="AV77" s="14">
        <v>1</v>
      </c>
      <c r="AW77" s="3" t="s">
        <v>6</v>
      </c>
      <c r="AX77" s="3">
        <v>26</v>
      </c>
      <c r="AY77" s="2">
        <v>22</v>
      </c>
      <c r="AZ77" s="2">
        <v>19</v>
      </c>
      <c r="BA77" s="2" t="s">
        <v>1666</v>
      </c>
      <c r="BB77" s="2">
        <v>15</v>
      </c>
      <c r="BC77" s="2">
        <v>9</v>
      </c>
      <c r="BD77" s="104">
        <v>3.78</v>
      </c>
      <c r="BE77" s="105">
        <v>1.83</v>
      </c>
      <c r="BF77" s="109">
        <v>2.17</v>
      </c>
      <c r="BG77" s="107">
        <v>1.66</v>
      </c>
      <c r="BH77" s="106">
        <v>1.66</v>
      </c>
      <c r="BI77" s="108">
        <v>1.39</v>
      </c>
      <c r="BJ77" s="106">
        <v>1.07</v>
      </c>
      <c r="BK77" s="108">
        <v>1.67</v>
      </c>
      <c r="BL77" s="107">
        <v>1.28</v>
      </c>
      <c r="BM77" s="106">
        <v>3.74</v>
      </c>
      <c r="BN77" s="106">
        <v>6.44</v>
      </c>
      <c r="BO77" s="106">
        <v>7.08</v>
      </c>
      <c r="BP77" s="106">
        <v>3.17</v>
      </c>
      <c r="BQ77" s="8">
        <v>4.1100000000000003</v>
      </c>
      <c r="BR77" s="9">
        <v>4.13</v>
      </c>
      <c r="BS77" s="9">
        <v>5.44</v>
      </c>
      <c r="BT77" s="4">
        <v>8.48</v>
      </c>
      <c r="BU77" s="4">
        <v>15.61</v>
      </c>
      <c r="BV77" s="4">
        <v>3.69</v>
      </c>
      <c r="BW77" s="26">
        <v>2.0099999999999998</v>
      </c>
      <c r="BX77" s="25">
        <v>1.54</v>
      </c>
      <c r="BY77" s="53">
        <v>0.35</v>
      </c>
      <c r="BZ77" s="53">
        <v>1.69</v>
      </c>
      <c r="CA77" s="54">
        <v>1.25</v>
      </c>
      <c r="CB77" s="53">
        <v>1.25</v>
      </c>
      <c r="CC77" s="54">
        <v>1.45</v>
      </c>
      <c r="CD77" s="55">
        <v>1.78</v>
      </c>
      <c r="CE77" s="53">
        <v>2.89</v>
      </c>
      <c r="CF77" s="53">
        <v>6.32</v>
      </c>
      <c r="CG77" s="53">
        <v>5.85</v>
      </c>
      <c r="CH77" s="7">
        <v>3.12</v>
      </c>
      <c r="CI77" s="8">
        <v>3.62</v>
      </c>
      <c r="CJ77" s="9">
        <v>4.78</v>
      </c>
      <c r="CK77" s="9">
        <v>6.51</v>
      </c>
      <c r="CL77" s="4">
        <v>9.7799999999999994</v>
      </c>
      <c r="CM77" s="4">
        <v>15.81</v>
      </c>
      <c r="CN77" s="16">
        <v>25.89</v>
      </c>
      <c r="CO77" s="38">
        <v>28.52</v>
      </c>
      <c r="CP77" s="20">
        <v>30.25</v>
      </c>
      <c r="CQ77" s="18">
        <v>32.06</v>
      </c>
      <c r="CR77" s="17">
        <v>33.42</v>
      </c>
      <c r="CS77" s="19">
        <v>33.24</v>
      </c>
      <c r="CT77" s="17">
        <v>33.880000000000003</v>
      </c>
      <c r="CU77" s="19">
        <v>33.549999999999997</v>
      </c>
      <c r="CV77" s="18">
        <v>32.94</v>
      </c>
      <c r="CW77" s="17">
        <v>35.15</v>
      </c>
      <c r="CX77" s="17">
        <v>36.770000000000003</v>
      </c>
      <c r="CY77" s="17">
        <v>37.39</v>
      </c>
      <c r="CZ77" s="17">
        <v>40.44</v>
      </c>
      <c r="DA77" s="19">
        <v>42.24</v>
      </c>
      <c r="DB77" s="20">
        <v>42.96</v>
      </c>
      <c r="DC77" s="20">
        <v>41.5</v>
      </c>
      <c r="DD77" s="16">
        <v>40.520000000000003</v>
      </c>
      <c r="DE77" s="16">
        <v>37.97</v>
      </c>
      <c r="DF77" s="16">
        <v>25.76</v>
      </c>
      <c r="DG77" s="38">
        <v>28.05</v>
      </c>
      <c r="DH77" s="20">
        <v>30.36</v>
      </c>
      <c r="DI77" s="17">
        <v>33.21</v>
      </c>
      <c r="DJ77" s="17">
        <v>33.619999999999997</v>
      </c>
      <c r="DK77" s="19">
        <v>33.81</v>
      </c>
      <c r="DL77" s="17">
        <v>33.24</v>
      </c>
      <c r="DM77" s="19">
        <v>32.590000000000003</v>
      </c>
      <c r="DN77" s="18">
        <v>32.21</v>
      </c>
      <c r="DO77" s="17">
        <v>34.92</v>
      </c>
      <c r="DP77" s="17">
        <v>36.270000000000003</v>
      </c>
      <c r="DQ77" s="17">
        <v>37.42</v>
      </c>
      <c r="DR77" s="17">
        <v>40.43</v>
      </c>
      <c r="DS77" s="19">
        <v>42.05</v>
      </c>
      <c r="DT77" s="20">
        <v>43.7</v>
      </c>
      <c r="DU77" s="20">
        <v>41.78</v>
      </c>
      <c r="DV77" s="16">
        <v>40.85</v>
      </c>
      <c r="DW77" s="16">
        <v>38.1</v>
      </c>
      <c r="DX77" s="16">
        <v>4</v>
      </c>
      <c r="DY77" s="20">
        <v>4</v>
      </c>
      <c r="DZ77" s="20">
        <v>3</v>
      </c>
      <c r="EA77" s="17">
        <v>2</v>
      </c>
      <c r="EB77" s="17">
        <v>-2</v>
      </c>
      <c r="EC77" s="17">
        <v>-8</v>
      </c>
      <c r="ED77" s="17">
        <v>-14</v>
      </c>
      <c r="EE77" s="17">
        <v>-18</v>
      </c>
      <c r="EF77" s="17">
        <v>-23</v>
      </c>
      <c r="EG77" s="17">
        <v>-21</v>
      </c>
      <c r="EH77" s="17">
        <v>-17</v>
      </c>
      <c r="EI77" s="17">
        <v>-17</v>
      </c>
      <c r="EJ77" s="17">
        <v>-14</v>
      </c>
      <c r="EK77" s="17">
        <v>-11</v>
      </c>
      <c r="EL77" s="20">
        <v>-7</v>
      </c>
      <c r="EM77" s="20">
        <v>-7</v>
      </c>
      <c r="EN77" s="20">
        <v>-9</v>
      </c>
      <c r="EO77" s="20">
        <v>-12</v>
      </c>
    </row>
    <row r="78" spans="1:145" ht="14">
      <c r="A78" s="2" t="s">
        <v>1608</v>
      </c>
      <c r="B78" s="2" t="s">
        <v>1666</v>
      </c>
      <c r="C78" s="2">
        <v>14</v>
      </c>
      <c r="D78" s="2">
        <v>8</v>
      </c>
      <c r="E78" s="2">
        <v>49614163</v>
      </c>
      <c r="F78" s="2" t="s">
        <v>91</v>
      </c>
      <c r="G78" s="1" t="s">
        <v>1611</v>
      </c>
      <c r="H78" s="14"/>
      <c r="I78" s="1"/>
      <c r="J78" s="2">
        <v>165.8</v>
      </c>
      <c r="K78" s="2">
        <v>58</v>
      </c>
      <c r="L78" s="2" t="s">
        <v>167</v>
      </c>
      <c r="M78" s="2"/>
      <c r="N78" s="2" t="s">
        <v>99</v>
      </c>
      <c r="O78" s="2" t="s">
        <v>505</v>
      </c>
      <c r="P78" s="30"/>
      <c r="Q78" s="30"/>
      <c r="R78" s="30"/>
      <c r="S78" s="30"/>
      <c r="T78" s="3" t="s">
        <v>6</v>
      </c>
      <c r="U78" s="3">
        <v>31</v>
      </c>
      <c r="V78" s="2">
        <v>24</v>
      </c>
      <c r="W78" s="2">
        <v>19</v>
      </c>
      <c r="X78" s="2" t="s">
        <v>1610</v>
      </c>
      <c r="Y78" s="33"/>
      <c r="Z78" s="3" t="s">
        <v>137</v>
      </c>
      <c r="AA78" s="3">
        <v>65</v>
      </c>
      <c r="AB78" s="2">
        <v>49</v>
      </c>
      <c r="AC78" s="2">
        <v>45</v>
      </c>
      <c r="AD78" s="2"/>
      <c r="AE78" s="33" t="s">
        <v>443</v>
      </c>
      <c r="AF78" s="12" t="s">
        <v>116</v>
      </c>
      <c r="AG78" s="12">
        <v>45</v>
      </c>
      <c r="AH78" s="13">
        <v>31</v>
      </c>
      <c r="AI78" s="13">
        <v>26</v>
      </c>
      <c r="AJ78" s="13"/>
      <c r="AK78" s="34" t="s">
        <v>197</v>
      </c>
      <c r="AL78" s="2" t="s">
        <v>869</v>
      </c>
      <c r="AM78" s="2" t="s">
        <v>139</v>
      </c>
      <c r="AN78" s="2" t="s">
        <v>1585</v>
      </c>
      <c r="AO78" s="2" t="s">
        <v>775</v>
      </c>
      <c r="AP78" s="2" t="s">
        <v>87</v>
      </c>
      <c r="AQ78" s="1"/>
      <c r="AR78" s="2" t="s">
        <v>89</v>
      </c>
      <c r="AS78" s="1"/>
      <c r="AT78" s="2" t="s">
        <v>93</v>
      </c>
      <c r="AU78" s="14" t="s">
        <v>1612</v>
      </c>
      <c r="AV78" s="14">
        <v>1</v>
      </c>
      <c r="AW78" s="3" t="s">
        <v>6</v>
      </c>
      <c r="AX78" s="3">
        <v>31</v>
      </c>
      <c r="AY78" s="2">
        <v>24</v>
      </c>
      <c r="AZ78" s="2">
        <v>19</v>
      </c>
      <c r="BA78" s="2" t="s">
        <v>1666</v>
      </c>
      <c r="BB78" s="2">
        <v>14</v>
      </c>
      <c r="BC78" s="2">
        <v>8</v>
      </c>
      <c r="BD78" s="104">
        <v>3.45</v>
      </c>
      <c r="BE78" s="105">
        <v>1.89</v>
      </c>
      <c r="BF78" s="109">
        <v>1.57</v>
      </c>
      <c r="BG78" s="107">
        <v>1.74</v>
      </c>
      <c r="BH78" s="106">
        <v>1.88</v>
      </c>
      <c r="BI78" s="108">
        <v>1.76</v>
      </c>
      <c r="BJ78" s="106">
        <v>0.28000000000000003</v>
      </c>
      <c r="BK78" s="108">
        <v>0.9</v>
      </c>
      <c r="BL78" s="107">
        <v>1.78</v>
      </c>
      <c r="BM78" s="106">
        <v>2.4900000000000002</v>
      </c>
      <c r="BN78" s="106">
        <v>4.7</v>
      </c>
      <c r="BO78" s="106">
        <v>4.7300000000000004</v>
      </c>
      <c r="BP78" s="106">
        <v>2.17</v>
      </c>
      <c r="BQ78" s="8">
        <v>2.08</v>
      </c>
      <c r="BR78" s="7">
        <v>3.98</v>
      </c>
      <c r="BS78" s="9">
        <v>5.63</v>
      </c>
      <c r="BT78" s="4">
        <v>9.57</v>
      </c>
      <c r="BU78" s="4">
        <v>14.76</v>
      </c>
      <c r="BV78" s="4">
        <v>2.93</v>
      </c>
      <c r="BW78" s="26">
        <v>1.5</v>
      </c>
      <c r="BX78" s="25">
        <v>0.45</v>
      </c>
      <c r="BY78" s="53">
        <v>0</v>
      </c>
      <c r="BZ78" s="53">
        <v>0</v>
      </c>
      <c r="CA78" s="54">
        <v>1.99</v>
      </c>
      <c r="CB78" s="53">
        <v>2.44</v>
      </c>
      <c r="CC78" s="54">
        <v>1.69</v>
      </c>
      <c r="CD78" s="55">
        <v>2.12</v>
      </c>
      <c r="CE78" s="53">
        <v>3.05</v>
      </c>
      <c r="CF78" s="53">
        <v>4.2699999999999996</v>
      </c>
      <c r="CG78" s="53">
        <v>4.37</v>
      </c>
      <c r="CH78" s="7">
        <v>0</v>
      </c>
      <c r="CI78" s="8">
        <v>1.94</v>
      </c>
      <c r="CJ78" s="7">
        <v>4.22</v>
      </c>
      <c r="CK78" s="9">
        <v>5.8</v>
      </c>
      <c r="CL78" s="4">
        <v>9.58</v>
      </c>
      <c r="CM78" s="4">
        <v>13.13</v>
      </c>
      <c r="CN78" s="16">
        <v>28.27</v>
      </c>
      <c r="CO78" s="38">
        <v>31.19</v>
      </c>
      <c r="CP78" s="20">
        <v>33.96</v>
      </c>
      <c r="CQ78" s="18">
        <v>35.18</v>
      </c>
      <c r="CR78" s="17">
        <v>35.549999999999997</v>
      </c>
      <c r="CS78" s="19">
        <v>36.14</v>
      </c>
      <c r="CT78" s="17">
        <v>36.770000000000003</v>
      </c>
      <c r="CU78" s="19">
        <v>36.630000000000003</v>
      </c>
      <c r="CV78" s="18">
        <v>38.44</v>
      </c>
      <c r="CW78" s="17">
        <v>38.61</v>
      </c>
      <c r="CX78" s="17">
        <v>42.41</v>
      </c>
      <c r="CY78" s="17">
        <v>42.55</v>
      </c>
      <c r="CZ78" s="17">
        <v>47.58</v>
      </c>
      <c r="DA78" s="19">
        <v>48.8</v>
      </c>
      <c r="DB78" s="17">
        <v>51.2</v>
      </c>
      <c r="DC78" s="20">
        <v>46.7</v>
      </c>
      <c r="DD78" s="16">
        <v>45.53</v>
      </c>
      <c r="DE78" s="16">
        <v>39.51</v>
      </c>
      <c r="DF78" s="16">
        <v>28.55</v>
      </c>
      <c r="DG78" s="38">
        <v>31.25</v>
      </c>
      <c r="DH78" s="20">
        <v>34.57</v>
      </c>
      <c r="DI78" s="17">
        <v>35.86</v>
      </c>
      <c r="DJ78" s="17">
        <v>35.479999999999997</v>
      </c>
      <c r="DK78" s="19">
        <v>35.9</v>
      </c>
      <c r="DL78" s="17">
        <v>36.97</v>
      </c>
      <c r="DM78" s="19">
        <v>35.68</v>
      </c>
      <c r="DN78" s="18">
        <v>37.78</v>
      </c>
      <c r="DO78" s="17">
        <v>37.29</v>
      </c>
      <c r="DP78" s="17">
        <v>42.19</v>
      </c>
      <c r="DQ78" s="17">
        <v>42.83</v>
      </c>
      <c r="DR78" s="17">
        <v>47.6</v>
      </c>
      <c r="DS78" s="19">
        <v>48.54</v>
      </c>
      <c r="DT78" s="17">
        <v>51.08</v>
      </c>
      <c r="DU78" s="20">
        <v>46.09</v>
      </c>
      <c r="DV78" s="16">
        <v>45.2</v>
      </c>
      <c r="DW78" s="16">
        <v>38.39</v>
      </c>
      <c r="DX78" s="16">
        <v>0</v>
      </c>
      <c r="DY78" s="20">
        <v>2</v>
      </c>
      <c r="DZ78" s="20">
        <v>3</v>
      </c>
      <c r="EA78" s="17">
        <v>0</v>
      </c>
      <c r="EB78" s="17">
        <v>-3</v>
      </c>
      <c r="EC78" s="17">
        <v>-7</v>
      </c>
      <c r="ED78" s="17">
        <v>-11</v>
      </c>
      <c r="EE78" s="17">
        <v>-11</v>
      </c>
      <c r="EF78" s="17">
        <v>-13</v>
      </c>
      <c r="EG78" s="17">
        <v>-6</v>
      </c>
      <c r="EH78" s="17">
        <v>5</v>
      </c>
      <c r="EI78" s="17">
        <v>16</v>
      </c>
      <c r="EJ78" s="17">
        <v>22</v>
      </c>
      <c r="EK78" s="17">
        <v>20</v>
      </c>
      <c r="EL78" s="17">
        <v>20</v>
      </c>
      <c r="EM78" s="20">
        <v>10</v>
      </c>
      <c r="EN78" s="20">
        <v>10</v>
      </c>
      <c r="EO78" s="20">
        <v>8</v>
      </c>
    </row>
    <row r="79" spans="1:145" ht="14">
      <c r="A79" s="2" t="s">
        <v>1541</v>
      </c>
      <c r="B79" s="2" t="s">
        <v>1667</v>
      </c>
      <c r="C79" s="2">
        <v>18</v>
      </c>
      <c r="D79" s="2">
        <v>6</v>
      </c>
      <c r="E79" s="2">
        <v>50842533</v>
      </c>
      <c r="F79" s="2" t="s">
        <v>91</v>
      </c>
      <c r="G79" s="1" t="s">
        <v>782</v>
      </c>
      <c r="H79" s="14"/>
      <c r="I79" s="1"/>
      <c r="J79" s="2">
        <v>165</v>
      </c>
      <c r="K79" s="2">
        <v>49.9</v>
      </c>
      <c r="L79" s="2" t="s">
        <v>167</v>
      </c>
      <c r="M79" s="2"/>
      <c r="N79" s="2" t="s">
        <v>238</v>
      </c>
      <c r="O79" s="2" t="s">
        <v>114</v>
      </c>
      <c r="P79" s="30" t="s">
        <v>168</v>
      </c>
      <c r="Q79" s="30"/>
      <c r="R79" s="30"/>
      <c r="S79" s="30"/>
      <c r="T79" s="3" t="s">
        <v>6</v>
      </c>
      <c r="U79" s="3">
        <v>25</v>
      </c>
      <c r="V79" s="2">
        <v>23</v>
      </c>
      <c r="W79" s="2">
        <v>19</v>
      </c>
      <c r="X79" s="2" t="s">
        <v>1543</v>
      </c>
      <c r="Y79" s="33"/>
      <c r="Z79" s="3" t="s">
        <v>81</v>
      </c>
      <c r="AA79" s="3">
        <v>55</v>
      </c>
      <c r="AB79" s="2">
        <v>44</v>
      </c>
      <c r="AC79" s="2">
        <v>42</v>
      </c>
      <c r="AD79" s="2"/>
      <c r="AE79" s="33" t="s">
        <v>209</v>
      </c>
      <c r="AF79" s="12" t="s">
        <v>126</v>
      </c>
      <c r="AG79" s="12">
        <v>71</v>
      </c>
      <c r="AH79" s="13">
        <v>51</v>
      </c>
      <c r="AI79" s="13">
        <v>30</v>
      </c>
      <c r="AJ79" s="13"/>
      <c r="AK79" s="34" t="s">
        <v>152</v>
      </c>
      <c r="AL79" s="2" t="s">
        <v>1046</v>
      </c>
      <c r="AM79" s="2" t="s">
        <v>251</v>
      </c>
      <c r="AN79" s="2" t="s">
        <v>342</v>
      </c>
      <c r="AO79" s="2" t="s">
        <v>1544</v>
      </c>
      <c r="AP79" s="2" t="s">
        <v>87</v>
      </c>
      <c r="AQ79" s="1"/>
      <c r="AR79" s="2" t="s">
        <v>89</v>
      </c>
      <c r="AS79" s="1"/>
      <c r="AT79" s="2" t="s">
        <v>93</v>
      </c>
      <c r="AU79" s="14" t="s">
        <v>1081</v>
      </c>
      <c r="AV79" s="14">
        <v>1</v>
      </c>
      <c r="AW79" s="3" t="s">
        <v>6</v>
      </c>
      <c r="AX79" s="3">
        <v>25</v>
      </c>
      <c r="AY79" s="2">
        <v>23</v>
      </c>
      <c r="AZ79" s="2">
        <v>19</v>
      </c>
      <c r="BA79" s="2" t="s">
        <v>1667</v>
      </c>
      <c r="BB79" s="2">
        <v>18</v>
      </c>
      <c r="BC79" s="2">
        <v>6</v>
      </c>
      <c r="BD79" s="104">
        <v>3.65</v>
      </c>
      <c r="BE79" s="107">
        <v>3.33</v>
      </c>
      <c r="BF79" s="106">
        <v>4.3099999999999996</v>
      </c>
      <c r="BG79" s="107">
        <v>2.87</v>
      </c>
      <c r="BH79" s="106">
        <v>2.9</v>
      </c>
      <c r="BI79" s="108">
        <v>1.24</v>
      </c>
      <c r="BJ79" s="106">
        <v>0</v>
      </c>
      <c r="BK79" s="108">
        <v>0</v>
      </c>
      <c r="BL79" s="107">
        <v>0.28000000000000003</v>
      </c>
      <c r="BM79" s="106">
        <v>2.86</v>
      </c>
      <c r="BN79" s="106">
        <v>3.07</v>
      </c>
      <c r="BO79" s="106">
        <v>4.05</v>
      </c>
      <c r="BP79" s="106">
        <v>1.69</v>
      </c>
      <c r="BQ79" s="8">
        <v>2.59</v>
      </c>
      <c r="BR79" s="7">
        <v>4.6399999999999997</v>
      </c>
      <c r="BS79" s="9">
        <v>5.84</v>
      </c>
      <c r="BT79" s="4">
        <v>9.89</v>
      </c>
      <c r="BU79" s="4">
        <v>19.09</v>
      </c>
      <c r="BV79" s="4">
        <v>2.93</v>
      </c>
      <c r="BW79" s="55">
        <v>2.67</v>
      </c>
      <c r="BX79" s="53">
        <v>1.42</v>
      </c>
      <c r="BY79" s="53">
        <v>0.7</v>
      </c>
      <c r="BZ79" s="53">
        <v>0.95</v>
      </c>
      <c r="CA79" s="54">
        <v>1.99</v>
      </c>
      <c r="CB79" s="53">
        <v>2.4900000000000002</v>
      </c>
      <c r="CC79" s="54">
        <v>2.4900000000000002</v>
      </c>
      <c r="CD79" s="55">
        <v>3.25</v>
      </c>
      <c r="CE79" s="53">
        <v>3.54</v>
      </c>
      <c r="CF79" s="53">
        <v>2.94</v>
      </c>
      <c r="CG79" s="53">
        <v>0</v>
      </c>
      <c r="CH79" s="7">
        <v>1.85</v>
      </c>
      <c r="CI79" s="8">
        <v>2.69</v>
      </c>
      <c r="CJ79" s="7">
        <v>4.3499999999999996</v>
      </c>
      <c r="CK79" s="9">
        <v>6.06</v>
      </c>
      <c r="CL79" s="4">
        <v>8.7799999999999994</v>
      </c>
      <c r="CM79" s="4">
        <v>19.420000000000002</v>
      </c>
      <c r="CN79" s="16">
        <v>28.28</v>
      </c>
      <c r="CO79" s="18">
        <v>30.84</v>
      </c>
      <c r="CP79" s="17">
        <v>32.36</v>
      </c>
      <c r="CQ79" s="18">
        <v>35.04</v>
      </c>
      <c r="CR79" s="17">
        <v>37.24</v>
      </c>
      <c r="CS79" s="19">
        <v>38.21</v>
      </c>
      <c r="CT79" s="17">
        <v>40.46</v>
      </c>
      <c r="CU79" s="19">
        <v>40.56</v>
      </c>
      <c r="CV79" s="18">
        <v>40.71</v>
      </c>
      <c r="CW79" s="17">
        <v>40.97</v>
      </c>
      <c r="CX79" s="17">
        <v>42.31</v>
      </c>
      <c r="CY79" s="17">
        <v>43.53</v>
      </c>
      <c r="CZ79" s="17">
        <v>47.3</v>
      </c>
      <c r="DA79" s="19">
        <v>46.71</v>
      </c>
      <c r="DB79" s="17">
        <v>48.82</v>
      </c>
      <c r="DC79" s="20">
        <v>44.35</v>
      </c>
      <c r="DD79" s="16">
        <v>42.24</v>
      </c>
      <c r="DE79" s="16">
        <v>41.05</v>
      </c>
      <c r="DF79" s="16">
        <v>27.85</v>
      </c>
      <c r="DG79" s="18">
        <v>31.33</v>
      </c>
      <c r="DH79" s="17">
        <v>33.869999999999997</v>
      </c>
      <c r="DI79" s="17">
        <v>35.630000000000003</v>
      </c>
      <c r="DJ79" s="17">
        <v>37.270000000000003</v>
      </c>
      <c r="DK79" s="19">
        <v>37.47</v>
      </c>
      <c r="DL79" s="17">
        <v>39.11</v>
      </c>
      <c r="DM79" s="19">
        <v>39.130000000000003</v>
      </c>
      <c r="DN79" s="18">
        <v>39.86</v>
      </c>
      <c r="DO79" s="17">
        <v>41.02</v>
      </c>
      <c r="DP79" s="17">
        <v>42.08</v>
      </c>
      <c r="DQ79" s="17">
        <v>43.18</v>
      </c>
      <c r="DR79" s="17">
        <v>46.06</v>
      </c>
      <c r="DS79" s="19">
        <v>46.03</v>
      </c>
      <c r="DT79" s="17">
        <v>48.78</v>
      </c>
      <c r="DU79" s="20">
        <v>44.27</v>
      </c>
      <c r="DV79" s="16">
        <v>42.07</v>
      </c>
      <c r="DW79" s="16">
        <v>41.33</v>
      </c>
      <c r="DX79" s="16">
        <v>0</v>
      </c>
      <c r="DY79" s="17">
        <v>0</v>
      </c>
      <c r="DZ79" s="17">
        <v>0</v>
      </c>
      <c r="EA79" s="17">
        <v>1</v>
      </c>
      <c r="EB79" s="17">
        <v>-1</v>
      </c>
      <c r="EC79" s="17">
        <v>-4</v>
      </c>
      <c r="ED79" s="17">
        <v>-5</v>
      </c>
      <c r="EE79" s="17">
        <v>-6</v>
      </c>
      <c r="EF79" s="17">
        <v>-2</v>
      </c>
      <c r="EG79" s="17">
        <v>4</v>
      </c>
      <c r="EH79" s="17">
        <v>15</v>
      </c>
      <c r="EI79" s="17">
        <v>24</v>
      </c>
      <c r="EJ79" s="17">
        <v>27</v>
      </c>
      <c r="EK79" s="17">
        <v>19</v>
      </c>
      <c r="EL79" s="17">
        <v>13</v>
      </c>
      <c r="EM79" s="20">
        <v>8</v>
      </c>
      <c r="EN79" s="20">
        <v>5</v>
      </c>
      <c r="EO79" s="20">
        <v>5</v>
      </c>
    </row>
    <row r="80" spans="1:145" ht="14">
      <c r="A80" s="2" t="s">
        <v>1270</v>
      </c>
      <c r="B80" s="2" t="s">
        <v>1666</v>
      </c>
      <c r="C80" s="2">
        <v>19</v>
      </c>
      <c r="D80" s="2">
        <v>1</v>
      </c>
      <c r="E80" s="2">
        <v>53620763</v>
      </c>
      <c r="F80" s="2" t="s">
        <v>91</v>
      </c>
      <c r="G80" s="1" t="s">
        <v>121</v>
      </c>
      <c r="H80" s="15" t="s">
        <v>95</v>
      </c>
      <c r="I80" s="1">
        <v>8</v>
      </c>
      <c r="J80" s="2">
        <v>158.69999999999999</v>
      </c>
      <c r="K80" s="2">
        <v>53.2</v>
      </c>
      <c r="L80" s="2" t="s">
        <v>167</v>
      </c>
      <c r="M80" s="2"/>
      <c r="N80" s="2" t="s">
        <v>99</v>
      </c>
      <c r="O80" s="2" t="s">
        <v>114</v>
      </c>
      <c r="P80" s="30" t="s">
        <v>168</v>
      </c>
      <c r="Q80" s="30"/>
      <c r="R80" s="30"/>
      <c r="S80" s="30"/>
      <c r="T80" s="3" t="s">
        <v>48</v>
      </c>
      <c r="U80" s="3">
        <v>25</v>
      </c>
      <c r="V80" s="2">
        <v>24</v>
      </c>
      <c r="W80" s="2">
        <v>19</v>
      </c>
      <c r="X80" s="2" t="s">
        <v>710</v>
      </c>
      <c r="Y80" s="33"/>
      <c r="Z80" s="3" t="s">
        <v>115</v>
      </c>
      <c r="AA80" s="3">
        <v>90</v>
      </c>
      <c r="AB80" s="2">
        <v>75</v>
      </c>
      <c r="AC80" s="2">
        <v>69</v>
      </c>
      <c r="AD80" s="2"/>
      <c r="AE80" s="33" t="s">
        <v>209</v>
      </c>
      <c r="AF80" s="12" t="s">
        <v>116</v>
      </c>
      <c r="AG80" s="12">
        <v>86</v>
      </c>
      <c r="AH80" s="13">
        <v>67</v>
      </c>
      <c r="AI80" s="13">
        <v>54</v>
      </c>
      <c r="AJ80" s="13"/>
      <c r="AK80" s="34" t="s">
        <v>180</v>
      </c>
      <c r="AL80" s="2" t="s">
        <v>117</v>
      </c>
      <c r="AM80" s="2" t="s">
        <v>118</v>
      </c>
      <c r="AN80" s="2" t="s">
        <v>119</v>
      </c>
      <c r="AO80" s="2" t="s">
        <v>120</v>
      </c>
      <c r="AP80" s="2" t="s">
        <v>87</v>
      </c>
      <c r="AQ80" s="1" t="s">
        <v>88</v>
      </c>
      <c r="AR80" s="2" t="s">
        <v>89</v>
      </c>
      <c r="AS80" s="1" t="s">
        <v>108</v>
      </c>
      <c r="AT80" s="2" t="s">
        <v>93</v>
      </c>
      <c r="AU80" s="14" t="s">
        <v>122</v>
      </c>
      <c r="AV80" s="14">
        <v>1</v>
      </c>
      <c r="AW80" s="3" t="s">
        <v>48</v>
      </c>
      <c r="AX80" s="3">
        <v>25</v>
      </c>
      <c r="AY80" s="2">
        <v>24</v>
      </c>
      <c r="AZ80" s="2">
        <v>19</v>
      </c>
      <c r="BA80" s="2" t="s">
        <v>1666</v>
      </c>
      <c r="BB80" s="2">
        <v>19</v>
      </c>
      <c r="BC80" s="2">
        <v>1</v>
      </c>
      <c r="BD80" s="104">
        <v>5.35</v>
      </c>
      <c r="BE80" s="107">
        <v>4.0199999999999996</v>
      </c>
      <c r="BF80" s="106">
        <v>3.27</v>
      </c>
      <c r="BG80" s="107">
        <v>2.8</v>
      </c>
      <c r="BH80" s="106">
        <v>0</v>
      </c>
      <c r="BI80" s="108">
        <v>0</v>
      </c>
      <c r="BJ80" s="106">
        <v>0</v>
      </c>
      <c r="BK80" s="108">
        <v>0</v>
      </c>
      <c r="BL80" s="107">
        <v>0</v>
      </c>
      <c r="BM80" s="106">
        <v>3.23</v>
      </c>
      <c r="BN80" s="106">
        <v>5.48</v>
      </c>
      <c r="BO80" s="106">
        <v>5.37</v>
      </c>
      <c r="BP80" s="106">
        <v>1.79</v>
      </c>
      <c r="BQ80" s="8">
        <v>3.28</v>
      </c>
      <c r="BR80" s="7">
        <v>4.4800000000000004</v>
      </c>
      <c r="BS80" s="7">
        <v>6.41</v>
      </c>
      <c r="BT80" s="4">
        <v>10.44</v>
      </c>
      <c r="BU80" s="4">
        <v>13.2</v>
      </c>
      <c r="BV80" s="4">
        <v>4.75</v>
      </c>
      <c r="BW80" s="6">
        <v>0.8</v>
      </c>
      <c r="BX80" s="7">
        <v>0</v>
      </c>
      <c r="BY80" s="7">
        <v>0</v>
      </c>
      <c r="BZ80" s="7">
        <v>1.5</v>
      </c>
      <c r="CA80" s="8">
        <v>2.12</v>
      </c>
      <c r="CB80" s="7">
        <v>1.73</v>
      </c>
      <c r="CC80" s="8">
        <v>2.0499999999999998</v>
      </c>
      <c r="CD80" s="6">
        <v>2.11</v>
      </c>
      <c r="CE80" s="7">
        <v>5.31</v>
      </c>
      <c r="CF80" s="7">
        <v>5.07</v>
      </c>
      <c r="CG80" s="7">
        <v>4.17</v>
      </c>
      <c r="CH80" s="7">
        <v>0</v>
      </c>
      <c r="CI80" s="8">
        <v>3.43</v>
      </c>
      <c r="CJ80" s="7">
        <v>5.98</v>
      </c>
      <c r="CK80" s="7">
        <v>6.72</v>
      </c>
      <c r="CL80" s="4">
        <v>9.02</v>
      </c>
      <c r="CM80" s="4">
        <v>13.39</v>
      </c>
      <c r="CN80" s="16">
        <v>28.29</v>
      </c>
      <c r="CO80" s="18">
        <v>31.31</v>
      </c>
      <c r="CP80" s="17">
        <v>31.95</v>
      </c>
      <c r="CQ80" s="18">
        <v>33.67</v>
      </c>
      <c r="CR80" s="17">
        <v>36.1</v>
      </c>
      <c r="CS80" s="19">
        <v>38.340000000000003</v>
      </c>
      <c r="CT80" s="17">
        <v>40.33</v>
      </c>
      <c r="CU80" s="19">
        <v>41.13</v>
      </c>
      <c r="CV80" s="18">
        <v>40.61</v>
      </c>
      <c r="CW80" s="17">
        <v>41.74</v>
      </c>
      <c r="CX80" s="17">
        <v>41.69</v>
      </c>
      <c r="CY80" s="17">
        <v>44.02</v>
      </c>
      <c r="CZ80" s="17">
        <v>46.22</v>
      </c>
      <c r="DA80" s="19">
        <v>47.59</v>
      </c>
      <c r="DB80" s="17">
        <v>46.02</v>
      </c>
      <c r="DC80" s="17">
        <v>45.96</v>
      </c>
      <c r="DD80" s="16">
        <v>45.39</v>
      </c>
      <c r="DE80" s="16">
        <v>43.85</v>
      </c>
      <c r="DF80" s="16">
        <v>28.7</v>
      </c>
      <c r="DG80" s="18">
        <v>30.56</v>
      </c>
      <c r="DH80" s="17">
        <v>31.75</v>
      </c>
      <c r="DI80" s="17">
        <v>34.64</v>
      </c>
      <c r="DJ80" s="17">
        <v>36.82</v>
      </c>
      <c r="DK80" s="19">
        <v>39.619999999999997</v>
      </c>
      <c r="DL80" s="17">
        <v>40.14</v>
      </c>
      <c r="DM80" s="19">
        <v>40.01</v>
      </c>
      <c r="DN80" s="18">
        <v>40.19</v>
      </c>
      <c r="DO80" s="17">
        <v>40.31</v>
      </c>
      <c r="DP80" s="17">
        <v>41.14</v>
      </c>
      <c r="DQ80" s="17">
        <v>44.43</v>
      </c>
      <c r="DR80" s="17">
        <v>45.2</v>
      </c>
      <c r="DS80" s="19">
        <v>47.35</v>
      </c>
      <c r="DT80" s="17">
        <v>45.56</v>
      </c>
      <c r="DU80" s="17">
        <v>45.97</v>
      </c>
      <c r="DV80" s="16">
        <v>44.31</v>
      </c>
      <c r="DW80" s="16">
        <v>43.65</v>
      </c>
      <c r="DX80" s="16">
        <v>12</v>
      </c>
      <c r="DY80" s="17">
        <v>12</v>
      </c>
      <c r="DZ80" s="17">
        <v>9</v>
      </c>
      <c r="EA80" s="17">
        <v>1</v>
      </c>
      <c r="EB80" s="17">
        <v>-6</v>
      </c>
      <c r="EC80" s="17">
        <v>-14</v>
      </c>
      <c r="ED80" s="17">
        <v>-16</v>
      </c>
      <c r="EE80" s="17">
        <v>-12</v>
      </c>
      <c r="EF80" s="17">
        <v>-8</v>
      </c>
      <c r="EG80" s="17">
        <v>0</v>
      </c>
      <c r="EH80" s="17">
        <v>16</v>
      </c>
      <c r="EI80" s="17">
        <v>25</v>
      </c>
      <c r="EJ80" s="17">
        <v>31</v>
      </c>
      <c r="EK80" s="17">
        <v>31</v>
      </c>
      <c r="EL80" s="17">
        <v>30</v>
      </c>
      <c r="EM80" s="17">
        <v>22</v>
      </c>
      <c r="EN80" s="20">
        <v>15</v>
      </c>
      <c r="EO80" s="20">
        <v>14</v>
      </c>
    </row>
    <row r="81" spans="1:145" ht="14">
      <c r="A81" s="2" t="s">
        <v>1566</v>
      </c>
      <c r="B81" s="2" t="s">
        <v>1666</v>
      </c>
      <c r="C81" s="2">
        <v>15</v>
      </c>
      <c r="D81" s="2">
        <v>8</v>
      </c>
      <c r="E81" s="2">
        <v>38186163</v>
      </c>
      <c r="F81" s="2" t="s">
        <v>91</v>
      </c>
      <c r="G81" s="1" t="s">
        <v>871</v>
      </c>
      <c r="H81" s="14"/>
      <c r="I81" s="1"/>
      <c r="J81" s="2">
        <v>162.69999999999999</v>
      </c>
      <c r="K81" s="2">
        <v>51.5</v>
      </c>
      <c r="L81" s="2" t="s">
        <v>167</v>
      </c>
      <c r="M81" s="2"/>
      <c r="N81" s="2" t="s">
        <v>238</v>
      </c>
      <c r="O81" s="2" t="s">
        <v>279</v>
      </c>
      <c r="P81" s="30"/>
      <c r="Q81" s="30"/>
      <c r="R81" s="30"/>
      <c r="S81" s="30"/>
      <c r="T81" s="3" t="s">
        <v>1569</v>
      </c>
      <c r="U81" s="3">
        <v>40</v>
      </c>
      <c r="V81" s="2">
        <v>34</v>
      </c>
      <c r="W81" s="2">
        <v>19</v>
      </c>
      <c r="X81" s="2" t="s">
        <v>280</v>
      </c>
      <c r="Y81" s="33" t="s">
        <v>839</v>
      </c>
      <c r="Z81" s="3" t="s">
        <v>1570</v>
      </c>
      <c r="AA81" s="3">
        <v>48</v>
      </c>
      <c r="AB81" s="2">
        <v>32</v>
      </c>
      <c r="AC81" s="2">
        <v>27</v>
      </c>
      <c r="AD81" s="2"/>
      <c r="AE81" s="33" t="s">
        <v>90</v>
      </c>
      <c r="AF81" s="12"/>
      <c r="AG81" s="12"/>
      <c r="AH81" s="13"/>
      <c r="AI81" s="13"/>
      <c r="AJ81" s="13"/>
      <c r="AK81" s="34"/>
      <c r="AL81" s="2" t="s">
        <v>247</v>
      </c>
      <c r="AM81" s="2" t="s">
        <v>336</v>
      </c>
      <c r="AN81" s="2" t="s">
        <v>281</v>
      </c>
      <c r="AO81" s="2" t="s">
        <v>841</v>
      </c>
      <c r="AP81" s="2" t="s">
        <v>87</v>
      </c>
      <c r="AQ81" s="1"/>
      <c r="AR81" s="2" t="s">
        <v>89</v>
      </c>
      <c r="AS81" s="1"/>
      <c r="AT81" s="2" t="s">
        <v>93</v>
      </c>
      <c r="AU81" s="14" t="s">
        <v>268</v>
      </c>
      <c r="AV81" s="14">
        <v>1</v>
      </c>
      <c r="AW81" s="3" t="s">
        <v>1569</v>
      </c>
      <c r="AX81" s="3">
        <v>40</v>
      </c>
      <c r="AY81" s="2">
        <v>34</v>
      </c>
      <c r="AZ81" s="2">
        <v>19</v>
      </c>
      <c r="BA81" s="2" t="s">
        <v>1666</v>
      </c>
      <c r="BB81" s="2">
        <v>15</v>
      </c>
      <c r="BC81" s="2">
        <v>8</v>
      </c>
      <c r="BD81" s="104">
        <v>3.16</v>
      </c>
      <c r="BE81" s="105">
        <v>3.29</v>
      </c>
      <c r="BF81" s="109">
        <v>2.4700000000000002</v>
      </c>
      <c r="BG81" s="107">
        <v>1.02</v>
      </c>
      <c r="BH81" s="106">
        <v>0.28000000000000003</v>
      </c>
      <c r="BI81" s="108">
        <v>0.28000000000000003</v>
      </c>
      <c r="BJ81" s="106">
        <v>0</v>
      </c>
      <c r="BK81" s="108">
        <v>0.75</v>
      </c>
      <c r="BL81" s="107">
        <v>2.4700000000000002</v>
      </c>
      <c r="BM81" s="106">
        <v>3.24</v>
      </c>
      <c r="BN81" s="106">
        <v>3.79</v>
      </c>
      <c r="BO81" s="106">
        <v>5.0599999999999996</v>
      </c>
      <c r="BP81" s="106">
        <v>4.12</v>
      </c>
      <c r="BQ81" s="8">
        <v>5.22</v>
      </c>
      <c r="BR81" s="7">
        <v>5.38</v>
      </c>
      <c r="BS81" s="9">
        <v>6.54</v>
      </c>
      <c r="BT81" s="4">
        <v>11.28</v>
      </c>
      <c r="BU81" s="4">
        <v>16.600000000000001</v>
      </c>
      <c r="BV81" s="4">
        <v>3.43</v>
      </c>
      <c r="BW81" s="26">
        <v>2.0099999999999998</v>
      </c>
      <c r="BX81" s="25">
        <v>1.85</v>
      </c>
      <c r="BY81" s="53">
        <v>1.63</v>
      </c>
      <c r="BZ81" s="53">
        <v>1.87</v>
      </c>
      <c r="CA81" s="54">
        <v>3.25</v>
      </c>
      <c r="CB81" s="53">
        <v>2.62</v>
      </c>
      <c r="CC81" s="54">
        <v>2.61</v>
      </c>
      <c r="CD81" s="55">
        <v>2.52</v>
      </c>
      <c r="CE81" s="53">
        <v>2.67</v>
      </c>
      <c r="CF81" s="53">
        <v>3.61</v>
      </c>
      <c r="CG81" s="53">
        <v>5.5</v>
      </c>
      <c r="CH81" s="7">
        <v>1.78</v>
      </c>
      <c r="CI81" s="8">
        <v>3.89</v>
      </c>
      <c r="CJ81" s="7">
        <v>4.32</v>
      </c>
      <c r="CK81" s="9">
        <v>5.34</v>
      </c>
      <c r="CL81" s="4">
        <v>10.85</v>
      </c>
      <c r="CM81" s="4">
        <v>14.57</v>
      </c>
      <c r="CN81" s="16">
        <v>26.17</v>
      </c>
      <c r="CO81" s="38">
        <v>28.99</v>
      </c>
      <c r="CP81" s="20">
        <v>32.15</v>
      </c>
      <c r="CQ81" s="18">
        <v>35.31</v>
      </c>
      <c r="CR81" s="17">
        <v>36.19</v>
      </c>
      <c r="CS81" s="19">
        <v>37.64</v>
      </c>
      <c r="CT81" s="17">
        <v>39.5</v>
      </c>
      <c r="CU81" s="19">
        <v>39.04</v>
      </c>
      <c r="CV81" s="18">
        <v>40.06</v>
      </c>
      <c r="CW81" s="17">
        <v>40.36</v>
      </c>
      <c r="CX81" s="17">
        <v>42.07</v>
      </c>
      <c r="CY81" s="17">
        <v>42.09</v>
      </c>
      <c r="CZ81" s="17">
        <v>42.93</v>
      </c>
      <c r="DA81" s="19">
        <v>45.76</v>
      </c>
      <c r="DB81" s="17">
        <v>45.84</v>
      </c>
      <c r="DC81" s="20">
        <v>43.37</v>
      </c>
      <c r="DD81" s="16">
        <v>42.45</v>
      </c>
      <c r="DE81" s="16">
        <v>43.14</v>
      </c>
      <c r="DF81" s="16">
        <v>25.61</v>
      </c>
      <c r="DG81" s="38">
        <v>29.94</v>
      </c>
      <c r="DH81" s="20">
        <v>33.51</v>
      </c>
      <c r="DI81" s="17">
        <v>34.47</v>
      </c>
      <c r="DJ81" s="17">
        <v>36.03</v>
      </c>
      <c r="DK81" s="19">
        <v>37.19</v>
      </c>
      <c r="DL81" s="17">
        <v>38.090000000000003</v>
      </c>
      <c r="DM81" s="19">
        <v>38.11</v>
      </c>
      <c r="DN81" s="18">
        <v>40.090000000000003</v>
      </c>
      <c r="DO81" s="17">
        <v>40.33</v>
      </c>
      <c r="DP81" s="17">
        <v>41.17</v>
      </c>
      <c r="DQ81" s="17">
        <v>43.01</v>
      </c>
      <c r="DR81" s="17">
        <v>43.4</v>
      </c>
      <c r="DS81" s="19">
        <v>45.33</v>
      </c>
      <c r="DT81" s="17">
        <v>46.43</v>
      </c>
      <c r="DU81" s="20">
        <v>43.25</v>
      </c>
      <c r="DV81" s="16">
        <v>43.39</v>
      </c>
      <c r="DW81" s="16">
        <v>43.03</v>
      </c>
      <c r="DX81" s="16">
        <v>0</v>
      </c>
      <c r="DY81" s="20">
        <v>1</v>
      </c>
      <c r="DZ81" s="20">
        <v>0</v>
      </c>
      <c r="EA81" s="17">
        <v>-2</v>
      </c>
      <c r="EB81" s="17">
        <v>-4</v>
      </c>
      <c r="EC81" s="17">
        <v>-4</v>
      </c>
      <c r="ED81" s="17">
        <v>0</v>
      </c>
      <c r="EE81" s="17">
        <v>6</v>
      </c>
      <c r="EF81" s="17">
        <v>14</v>
      </c>
      <c r="EG81" s="17">
        <v>18</v>
      </c>
      <c r="EH81" s="17">
        <v>19</v>
      </c>
      <c r="EI81" s="17">
        <v>19</v>
      </c>
      <c r="EJ81" s="17">
        <v>14</v>
      </c>
      <c r="EK81" s="17">
        <v>8</v>
      </c>
      <c r="EL81" s="17">
        <v>4</v>
      </c>
      <c r="EM81" s="20">
        <v>1</v>
      </c>
      <c r="EN81" s="20">
        <v>2</v>
      </c>
      <c r="EO81" s="20">
        <v>4</v>
      </c>
    </row>
    <row r="82" spans="1:145" ht="14">
      <c r="A82" s="2" t="s">
        <v>1519</v>
      </c>
      <c r="B82" s="2" t="s">
        <v>1666</v>
      </c>
      <c r="C82" s="2">
        <v>15</v>
      </c>
      <c r="D82" s="2">
        <v>9</v>
      </c>
      <c r="E82" s="2">
        <v>50444566</v>
      </c>
      <c r="F82" s="2" t="s">
        <v>91</v>
      </c>
      <c r="G82" s="1" t="s">
        <v>1188</v>
      </c>
      <c r="H82" s="14"/>
      <c r="I82" s="1"/>
      <c r="J82" s="2">
        <v>157.5</v>
      </c>
      <c r="K82" s="2">
        <v>53.4</v>
      </c>
      <c r="L82" s="2" t="s">
        <v>167</v>
      </c>
      <c r="M82" s="2"/>
      <c r="N82" s="2" t="s">
        <v>79</v>
      </c>
      <c r="O82" s="2" t="s">
        <v>329</v>
      </c>
      <c r="P82" s="30" t="s">
        <v>168</v>
      </c>
      <c r="Q82" s="30" t="s">
        <v>538</v>
      </c>
      <c r="R82" s="30"/>
      <c r="S82" s="30"/>
      <c r="T82" s="3" t="s">
        <v>48</v>
      </c>
      <c r="U82" s="3">
        <v>23</v>
      </c>
      <c r="V82" s="2">
        <v>22</v>
      </c>
      <c r="W82" s="2">
        <v>20</v>
      </c>
      <c r="X82" s="2" t="s">
        <v>965</v>
      </c>
      <c r="Y82" s="33"/>
      <c r="Z82" s="3" t="s">
        <v>115</v>
      </c>
      <c r="AA82" s="3">
        <v>52</v>
      </c>
      <c r="AB82" s="2">
        <v>39</v>
      </c>
      <c r="AC82" s="2">
        <v>31</v>
      </c>
      <c r="AD82" s="2"/>
      <c r="AE82" s="33" t="s">
        <v>209</v>
      </c>
      <c r="AF82" s="12" t="s">
        <v>116</v>
      </c>
      <c r="AG82" s="12">
        <v>29</v>
      </c>
      <c r="AH82" s="13">
        <v>17</v>
      </c>
      <c r="AI82" s="13">
        <v>12</v>
      </c>
      <c r="AJ82" s="13"/>
      <c r="AK82" s="34" t="s">
        <v>180</v>
      </c>
      <c r="AL82" s="2" t="s">
        <v>272</v>
      </c>
      <c r="AM82" s="2" t="s">
        <v>288</v>
      </c>
      <c r="AN82" s="2" t="s">
        <v>1521</v>
      </c>
      <c r="AO82" s="2" t="s">
        <v>397</v>
      </c>
      <c r="AP82" s="2" t="s">
        <v>87</v>
      </c>
      <c r="AQ82" s="1"/>
      <c r="AR82" s="2" t="s">
        <v>89</v>
      </c>
      <c r="AS82" s="1"/>
      <c r="AT82" s="2" t="s">
        <v>93</v>
      </c>
      <c r="AU82" s="14" t="s">
        <v>1522</v>
      </c>
      <c r="AV82" s="14">
        <v>1</v>
      </c>
      <c r="AW82" s="3" t="s">
        <v>48</v>
      </c>
      <c r="AX82" s="3">
        <v>23</v>
      </c>
      <c r="AY82" s="2">
        <v>22</v>
      </c>
      <c r="AZ82" s="2">
        <v>20</v>
      </c>
      <c r="BA82" s="2" t="s">
        <v>1666</v>
      </c>
      <c r="BB82" s="2">
        <v>15</v>
      </c>
      <c r="BC82" s="2">
        <v>9</v>
      </c>
      <c r="BD82" s="104">
        <v>2.84</v>
      </c>
      <c r="BE82" s="105">
        <v>2.0099999999999998</v>
      </c>
      <c r="BF82" s="106">
        <v>1.3</v>
      </c>
      <c r="BG82" s="107">
        <v>0.51</v>
      </c>
      <c r="BH82" s="106">
        <v>0</v>
      </c>
      <c r="BI82" s="108">
        <v>0</v>
      </c>
      <c r="BJ82" s="106">
        <v>0</v>
      </c>
      <c r="BK82" s="108">
        <v>0.51</v>
      </c>
      <c r="BL82" s="107">
        <v>2.2400000000000002</v>
      </c>
      <c r="BM82" s="106">
        <v>4.43</v>
      </c>
      <c r="BN82" s="106">
        <v>5.09</v>
      </c>
      <c r="BO82" s="106">
        <v>4.16</v>
      </c>
      <c r="BP82" s="109">
        <v>2.44</v>
      </c>
      <c r="BQ82" s="4">
        <v>3.46</v>
      </c>
      <c r="BR82" s="9">
        <v>4.91</v>
      </c>
      <c r="BS82" s="9">
        <v>7.35</v>
      </c>
      <c r="BT82" s="4">
        <v>11.58</v>
      </c>
      <c r="BU82" s="98"/>
      <c r="BV82" s="4">
        <v>1.67</v>
      </c>
      <c r="BW82" s="26">
        <v>0</v>
      </c>
      <c r="BX82" s="53">
        <v>0</v>
      </c>
      <c r="BY82" s="53">
        <v>0.12</v>
      </c>
      <c r="BZ82" s="53">
        <v>1.37</v>
      </c>
      <c r="CA82" s="54">
        <v>1.69</v>
      </c>
      <c r="CB82" s="53">
        <v>1.45</v>
      </c>
      <c r="CC82" s="54">
        <v>1.45</v>
      </c>
      <c r="CD82" s="55">
        <v>2.31</v>
      </c>
      <c r="CE82" s="53">
        <v>4.4800000000000004</v>
      </c>
      <c r="CF82" s="53">
        <v>5.73</v>
      </c>
      <c r="CG82" s="53">
        <v>4.62</v>
      </c>
      <c r="CH82" s="9">
        <v>2.52</v>
      </c>
      <c r="CI82" s="4">
        <v>3.65</v>
      </c>
      <c r="CJ82" s="9">
        <v>4.6399999999999997</v>
      </c>
      <c r="CK82" s="9">
        <v>7.45</v>
      </c>
      <c r="CL82" s="4">
        <v>10.72</v>
      </c>
      <c r="CM82" s="98"/>
      <c r="CN82" s="16">
        <v>27.35</v>
      </c>
      <c r="CO82" s="38">
        <v>31.9</v>
      </c>
      <c r="CP82" s="17">
        <v>33.21</v>
      </c>
      <c r="CQ82" s="18">
        <v>33.020000000000003</v>
      </c>
      <c r="CR82" s="17">
        <v>34.75</v>
      </c>
      <c r="CS82" s="19">
        <v>35.21</v>
      </c>
      <c r="CT82" s="17">
        <v>35.94</v>
      </c>
      <c r="CU82" s="19">
        <v>35.47</v>
      </c>
      <c r="CV82" s="18">
        <v>35.75</v>
      </c>
      <c r="CW82" s="17">
        <v>37.659999999999997</v>
      </c>
      <c r="CX82" s="17">
        <v>38.659999999999997</v>
      </c>
      <c r="CY82" s="17">
        <v>39.340000000000003</v>
      </c>
      <c r="CZ82" s="20">
        <v>41.6</v>
      </c>
      <c r="DA82" s="16">
        <v>42.25</v>
      </c>
      <c r="DB82" s="20">
        <v>43.17</v>
      </c>
      <c r="DC82" s="20">
        <v>42.33</v>
      </c>
      <c r="DD82" s="16">
        <v>42.93</v>
      </c>
      <c r="DE82" s="100"/>
      <c r="DF82" s="16">
        <v>27.36</v>
      </c>
      <c r="DG82" s="38">
        <v>31.71</v>
      </c>
      <c r="DH82" s="17">
        <v>33.380000000000003</v>
      </c>
      <c r="DI82" s="17">
        <v>33.94</v>
      </c>
      <c r="DJ82" s="17">
        <v>34.04</v>
      </c>
      <c r="DK82" s="19">
        <v>35.97</v>
      </c>
      <c r="DL82" s="17">
        <v>35.51</v>
      </c>
      <c r="DM82" s="19">
        <v>34.619999999999997</v>
      </c>
      <c r="DN82" s="18">
        <v>35.950000000000003</v>
      </c>
      <c r="DO82" s="17">
        <v>37.299999999999997</v>
      </c>
      <c r="DP82" s="17">
        <v>38.369999999999997</v>
      </c>
      <c r="DQ82" s="17">
        <v>39.46</v>
      </c>
      <c r="DR82" s="20">
        <v>42.09</v>
      </c>
      <c r="DS82" s="16">
        <v>42.95</v>
      </c>
      <c r="DT82" s="20">
        <v>43.9</v>
      </c>
      <c r="DU82" s="20">
        <v>42.86</v>
      </c>
      <c r="DV82" s="16">
        <v>43.78</v>
      </c>
      <c r="DW82" s="100"/>
      <c r="DX82" s="16">
        <v>3</v>
      </c>
      <c r="DY82" s="20">
        <v>1</v>
      </c>
      <c r="DZ82" s="17">
        <v>-1</v>
      </c>
      <c r="EA82" s="17">
        <v>-8</v>
      </c>
      <c r="EB82" s="17">
        <v>-13</v>
      </c>
      <c r="EC82" s="17">
        <v>-18</v>
      </c>
      <c r="ED82" s="17">
        <v>-20</v>
      </c>
      <c r="EE82" s="17">
        <v>-19</v>
      </c>
      <c r="EF82" s="17">
        <v>-17</v>
      </c>
      <c r="EG82" s="17">
        <v>-12</v>
      </c>
      <c r="EH82" s="17">
        <v>-6</v>
      </c>
      <c r="EI82" s="17">
        <v>0</v>
      </c>
      <c r="EJ82" s="20">
        <v>1</v>
      </c>
      <c r="EK82" s="20">
        <v>3</v>
      </c>
      <c r="EL82" s="20">
        <v>2</v>
      </c>
      <c r="EM82" s="20">
        <v>2</v>
      </c>
      <c r="EN82" s="20">
        <v>1</v>
      </c>
      <c r="EO82" s="101"/>
    </row>
    <row r="83" spans="1:145" ht="14">
      <c r="A83" s="2" t="s">
        <v>843</v>
      </c>
      <c r="B83" s="2" t="s">
        <v>1666</v>
      </c>
      <c r="C83" s="2">
        <v>13</v>
      </c>
      <c r="D83" s="2">
        <v>1</v>
      </c>
      <c r="E83" s="2">
        <v>49958818</v>
      </c>
      <c r="F83" s="2" t="s">
        <v>91</v>
      </c>
      <c r="G83" s="1" t="s">
        <v>849</v>
      </c>
      <c r="H83" s="13" t="s">
        <v>95</v>
      </c>
      <c r="I83" s="1">
        <v>2</v>
      </c>
      <c r="J83" s="2">
        <v>155.9</v>
      </c>
      <c r="K83" s="2">
        <v>40.6</v>
      </c>
      <c r="L83" s="2" t="s">
        <v>167</v>
      </c>
      <c r="M83" s="2"/>
      <c r="N83" s="2" t="s">
        <v>79</v>
      </c>
      <c r="O83" s="2" t="s">
        <v>819</v>
      </c>
      <c r="P83" s="30" t="s">
        <v>168</v>
      </c>
      <c r="Q83" s="30"/>
      <c r="R83" s="30" t="s">
        <v>798</v>
      </c>
      <c r="S83" s="30"/>
      <c r="T83" s="3" t="s">
        <v>48</v>
      </c>
      <c r="U83" s="3">
        <v>30</v>
      </c>
      <c r="V83" s="2">
        <v>20</v>
      </c>
      <c r="W83" s="2">
        <v>20</v>
      </c>
      <c r="X83" s="2" t="s">
        <v>847</v>
      </c>
      <c r="Y83" s="33"/>
      <c r="Z83" s="3" t="s">
        <v>848</v>
      </c>
      <c r="AA83" s="3">
        <v>61</v>
      </c>
      <c r="AB83" s="2">
        <v>31</v>
      </c>
      <c r="AC83" s="2">
        <v>29</v>
      </c>
      <c r="AD83" s="2"/>
      <c r="AE83" s="33" t="s">
        <v>443</v>
      </c>
      <c r="AF83" s="12" t="s">
        <v>217</v>
      </c>
      <c r="AG83" s="12">
        <v>39</v>
      </c>
      <c r="AH83" s="13">
        <v>22</v>
      </c>
      <c r="AI83" s="13">
        <v>21</v>
      </c>
      <c r="AJ83" s="13"/>
      <c r="AK83" s="34" t="s">
        <v>197</v>
      </c>
      <c r="AL83" s="2" t="s">
        <v>239</v>
      </c>
      <c r="AM83" s="2" t="s">
        <v>262</v>
      </c>
      <c r="AN83" s="2" t="s">
        <v>342</v>
      </c>
      <c r="AO83" s="2" t="s">
        <v>444</v>
      </c>
      <c r="AP83" s="2" t="s">
        <v>87</v>
      </c>
      <c r="AQ83" s="1"/>
      <c r="AR83" s="2" t="s">
        <v>89</v>
      </c>
      <c r="AS83" s="1"/>
      <c r="AT83" s="2" t="s">
        <v>93</v>
      </c>
      <c r="AU83" s="14" t="s">
        <v>753</v>
      </c>
      <c r="AV83" s="14">
        <v>1</v>
      </c>
      <c r="AW83" s="3" t="s">
        <v>48</v>
      </c>
      <c r="AX83" s="3">
        <v>30</v>
      </c>
      <c r="AY83" s="2">
        <v>20</v>
      </c>
      <c r="AZ83" s="2">
        <v>20</v>
      </c>
      <c r="BA83" s="2" t="s">
        <v>1666</v>
      </c>
      <c r="BB83" s="2">
        <v>13</v>
      </c>
      <c r="BC83" s="2">
        <v>1</v>
      </c>
      <c r="BD83" s="104">
        <v>3.03</v>
      </c>
      <c r="BE83" s="105">
        <v>2.79</v>
      </c>
      <c r="BF83" s="106">
        <v>2.63</v>
      </c>
      <c r="BG83" s="107">
        <v>1.27</v>
      </c>
      <c r="BH83" s="106">
        <v>1.61</v>
      </c>
      <c r="BI83" s="108">
        <v>1.52</v>
      </c>
      <c r="BJ83" s="106">
        <v>0.45</v>
      </c>
      <c r="BK83" s="108">
        <v>0.45</v>
      </c>
      <c r="BL83" s="107">
        <v>1.69</v>
      </c>
      <c r="BM83" s="106">
        <v>1.65</v>
      </c>
      <c r="BN83" s="106">
        <v>2.95</v>
      </c>
      <c r="BO83" s="106">
        <v>3.66</v>
      </c>
      <c r="BP83" s="106">
        <v>0.45</v>
      </c>
      <c r="BQ83" s="8">
        <v>0.56000000000000005</v>
      </c>
      <c r="BR83" s="7">
        <v>2.87</v>
      </c>
      <c r="BS83" s="9">
        <v>5.27</v>
      </c>
      <c r="BT83" s="4">
        <v>10.14</v>
      </c>
      <c r="BU83" s="4">
        <v>13.79</v>
      </c>
      <c r="BV83" s="4">
        <v>2.99</v>
      </c>
      <c r="BW83" s="26">
        <v>2.12</v>
      </c>
      <c r="BX83" s="53">
        <v>1.17</v>
      </c>
      <c r="BY83" s="53">
        <v>1.39</v>
      </c>
      <c r="BZ83" s="53">
        <v>1.39</v>
      </c>
      <c r="CA83" s="54">
        <v>1.5</v>
      </c>
      <c r="CB83" s="53">
        <v>1.37</v>
      </c>
      <c r="CC83" s="54">
        <v>1.63</v>
      </c>
      <c r="CD83" s="55">
        <v>1.57</v>
      </c>
      <c r="CE83" s="53">
        <v>1.9</v>
      </c>
      <c r="CF83" s="53">
        <v>3.64</v>
      </c>
      <c r="CG83" s="53">
        <v>4.04</v>
      </c>
      <c r="CH83" s="7">
        <v>0.67</v>
      </c>
      <c r="CI83" s="8">
        <v>1.69</v>
      </c>
      <c r="CJ83" s="7">
        <v>4.7300000000000004</v>
      </c>
      <c r="CK83" s="9">
        <v>6.06</v>
      </c>
      <c r="CL83" s="4">
        <v>9.66</v>
      </c>
      <c r="CM83" s="4">
        <v>12.93</v>
      </c>
      <c r="CN83" s="16">
        <v>27.38</v>
      </c>
      <c r="CO83" s="38">
        <v>30.56</v>
      </c>
      <c r="CP83" s="17">
        <v>34.479999999999997</v>
      </c>
      <c r="CQ83" s="18">
        <v>35.32</v>
      </c>
      <c r="CR83" s="17">
        <v>35.19</v>
      </c>
      <c r="CS83" s="19">
        <v>36.049999999999997</v>
      </c>
      <c r="CT83" s="17">
        <v>36.9</v>
      </c>
      <c r="CU83" s="19">
        <v>36.909999999999997</v>
      </c>
      <c r="CV83" s="18">
        <v>36.94</v>
      </c>
      <c r="CW83" s="17">
        <v>37.22</v>
      </c>
      <c r="CX83" s="17">
        <v>38.979999999999997</v>
      </c>
      <c r="CY83" s="17">
        <v>39.299999999999997</v>
      </c>
      <c r="CZ83" s="17">
        <v>42.03</v>
      </c>
      <c r="DA83" s="19">
        <v>42.66</v>
      </c>
      <c r="DB83" s="17">
        <v>44.32</v>
      </c>
      <c r="DC83" s="20">
        <v>43.52</v>
      </c>
      <c r="DD83" s="16">
        <v>39.46</v>
      </c>
      <c r="DE83" s="16">
        <v>37.32</v>
      </c>
      <c r="DF83" s="16">
        <v>27.75</v>
      </c>
      <c r="DG83" s="38">
        <v>30.67</v>
      </c>
      <c r="DH83" s="17">
        <v>34.94</v>
      </c>
      <c r="DI83" s="17">
        <v>35.57</v>
      </c>
      <c r="DJ83" s="17">
        <v>35.549999999999997</v>
      </c>
      <c r="DK83" s="19">
        <v>36.770000000000003</v>
      </c>
      <c r="DL83" s="17">
        <v>36.549999999999997</v>
      </c>
      <c r="DM83" s="19">
        <v>36.9</v>
      </c>
      <c r="DN83" s="18">
        <v>36.770000000000003</v>
      </c>
      <c r="DO83" s="17">
        <v>37.85</v>
      </c>
      <c r="DP83" s="17">
        <v>38.82</v>
      </c>
      <c r="DQ83" s="17">
        <v>40.1</v>
      </c>
      <c r="DR83" s="17">
        <v>42.46</v>
      </c>
      <c r="DS83" s="19">
        <v>43.88</v>
      </c>
      <c r="DT83" s="17">
        <v>44.65</v>
      </c>
      <c r="DU83" s="20">
        <v>43.61</v>
      </c>
      <c r="DV83" s="16">
        <v>39.74</v>
      </c>
      <c r="DW83" s="16">
        <v>37.21</v>
      </c>
      <c r="DX83" s="16">
        <v>6</v>
      </c>
      <c r="DY83" s="20">
        <v>6</v>
      </c>
      <c r="DZ83" s="17">
        <v>5</v>
      </c>
      <c r="EA83" s="17">
        <v>1</v>
      </c>
      <c r="EB83" s="17">
        <v>-7</v>
      </c>
      <c r="EC83" s="17">
        <v>-15</v>
      </c>
      <c r="ED83" s="17">
        <v>-17</v>
      </c>
      <c r="EE83" s="17">
        <v>-19</v>
      </c>
      <c r="EF83" s="17">
        <v>-14</v>
      </c>
      <c r="EG83" s="17">
        <v>-12</v>
      </c>
      <c r="EH83" s="17">
        <v>-7</v>
      </c>
      <c r="EI83" s="17">
        <v>-1</v>
      </c>
      <c r="EJ83" s="17">
        <v>1</v>
      </c>
      <c r="EK83" s="17">
        <v>4</v>
      </c>
      <c r="EL83" s="17">
        <v>7</v>
      </c>
      <c r="EM83" s="20">
        <v>6</v>
      </c>
      <c r="EN83" s="20">
        <v>5</v>
      </c>
      <c r="EO83" s="20">
        <v>8</v>
      </c>
    </row>
    <row r="84" spans="1:145" ht="14">
      <c r="A84" s="2" t="s">
        <v>939</v>
      </c>
      <c r="B84" s="2" t="s">
        <v>1666</v>
      </c>
      <c r="C84" s="2">
        <v>20</v>
      </c>
      <c r="D84" s="2">
        <v>0</v>
      </c>
      <c r="E84" s="2">
        <v>40958316</v>
      </c>
      <c r="F84" s="2" t="s">
        <v>91</v>
      </c>
      <c r="G84" s="1" t="s">
        <v>943</v>
      </c>
      <c r="H84" s="14"/>
      <c r="I84" s="1"/>
      <c r="J84" s="2">
        <v>157.4</v>
      </c>
      <c r="K84" s="2">
        <v>48</v>
      </c>
      <c r="L84" s="2" t="s">
        <v>167</v>
      </c>
      <c r="M84" s="2"/>
      <c r="N84" s="2" t="s">
        <v>79</v>
      </c>
      <c r="O84" s="2" t="s">
        <v>100</v>
      </c>
      <c r="P84" s="30" t="s">
        <v>168</v>
      </c>
      <c r="Q84" s="30"/>
      <c r="R84" s="30"/>
      <c r="S84" s="30"/>
      <c r="T84" s="3" t="s">
        <v>6</v>
      </c>
      <c r="U84" s="3">
        <v>33</v>
      </c>
      <c r="V84" s="2">
        <v>25</v>
      </c>
      <c r="W84" s="2">
        <v>20</v>
      </c>
      <c r="X84" s="2" t="s">
        <v>773</v>
      </c>
      <c r="Y84" s="33"/>
      <c r="Z84" s="3" t="s">
        <v>232</v>
      </c>
      <c r="AA84" s="3">
        <v>50</v>
      </c>
      <c r="AB84" s="2">
        <v>33</v>
      </c>
      <c r="AC84" s="2">
        <v>24</v>
      </c>
      <c r="AD84" s="2"/>
      <c r="AE84" s="33" t="s">
        <v>443</v>
      </c>
      <c r="AF84" s="12" t="s">
        <v>217</v>
      </c>
      <c r="AG84" s="12">
        <v>32</v>
      </c>
      <c r="AH84" s="13">
        <v>26</v>
      </c>
      <c r="AI84" s="13">
        <v>9</v>
      </c>
      <c r="AJ84" s="13"/>
      <c r="AK84" s="34" t="s">
        <v>197</v>
      </c>
      <c r="AL84" s="2" t="s">
        <v>239</v>
      </c>
      <c r="AM84" s="2" t="s">
        <v>118</v>
      </c>
      <c r="AN84" s="2" t="s">
        <v>667</v>
      </c>
      <c r="AO84" s="2" t="s">
        <v>151</v>
      </c>
      <c r="AP84" s="2" t="s">
        <v>87</v>
      </c>
      <c r="AQ84" s="1"/>
      <c r="AR84" s="2" t="s">
        <v>89</v>
      </c>
      <c r="AS84" s="1"/>
      <c r="AT84" s="2" t="s">
        <v>93</v>
      </c>
      <c r="AU84" s="14" t="s">
        <v>782</v>
      </c>
      <c r="AV84" s="14">
        <v>1</v>
      </c>
      <c r="AW84" s="3" t="s">
        <v>6</v>
      </c>
      <c r="AX84" s="3">
        <v>33</v>
      </c>
      <c r="AY84" s="2">
        <v>25</v>
      </c>
      <c r="AZ84" s="2">
        <v>20</v>
      </c>
      <c r="BA84" s="2" t="s">
        <v>1666</v>
      </c>
      <c r="BB84" s="2">
        <v>20</v>
      </c>
      <c r="BC84" s="2">
        <v>0</v>
      </c>
      <c r="BD84" s="104">
        <v>3.11</v>
      </c>
      <c r="BE84" s="105">
        <v>2.59</v>
      </c>
      <c r="BF84" s="106">
        <v>2.41</v>
      </c>
      <c r="BG84" s="107">
        <v>2.11</v>
      </c>
      <c r="BH84" s="106">
        <v>1.49</v>
      </c>
      <c r="BI84" s="108">
        <v>1.24</v>
      </c>
      <c r="BJ84" s="106">
        <v>0.88</v>
      </c>
      <c r="BK84" s="108">
        <v>0</v>
      </c>
      <c r="BL84" s="107">
        <v>0.25</v>
      </c>
      <c r="BM84" s="106">
        <v>1.63</v>
      </c>
      <c r="BN84" s="106">
        <v>3.73</v>
      </c>
      <c r="BO84" s="106">
        <v>5.39</v>
      </c>
      <c r="BP84" s="106">
        <v>1.74</v>
      </c>
      <c r="BQ84" s="4">
        <v>2.88</v>
      </c>
      <c r="BR84" s="9">
        <v>3.34</v>
      </c>
      <c r="BS84" s="9">
        <v>3.66</v>
      </c>
      <c r="BT84" s="4">
        <v>8.34</v>
      </c>
      <c r="BU84" s="4">
        <v>16.34</v>
      </c>
      <c r="BV84" s="4">
        <v>3.09</v>
      </c>
      <c r="BW84" s="26">
        <v>2.2400000000000002</v>
      </c>
      <c r="BX84" s="53">
        <v>0</v>
      </c>
      <c r="BY84" s="53">
        <v>0.5</v>
      </c>
      <c r="BZ84" s="53">
        <v>1.25</v>
      </c>
      <c r="CA84" s="54">
        <v>1.37</v>
      </c>
      <c r="CB84" s="53">
        <v>1.74</v>
      </c>
      <c r="CC84" s="54">
        <v>2.36</v>
      </c>
      <c r="CD84" s="55">
        <v>2.39</v>
      </c>
      <c r="CE84" s="53">
        <v>1.87</v>
      </c>
      <c r="CF84" s="53">
        <v>3.23</v>
      </c>
      <c r="CG84" s="53">
        <v>5.09</v>
      </c>
      <c r="CH84" s="7">
        <v>1.69</v>
      </c>
      <c r="CI84" s="4">
        <v>2.2799999999999998</v>
      </c>
      <c r="CJ84" s="9">
        <v>4.29</v>
      </c>
      <c r="CK84" s="9">
        <v>5.54</v>
      </c>
      <c r="CL84" s="4">
        <v>7.73</v>
      </c>
      <c r="CM84" s="4">
        <v>18.12</v>
      </c>
      <c r="CN84" s="16">
        <v>26.89</v>
      </c>
      <c r="CO84" s="38">
        <v>28.44</v>
      </c>
      <c r="CP84" s="17">
        <v>32.29</v>
      </c>
      <c r="CQ84" s="18">
        <v>34.57</v>
      </c>
      <c r="CR84" s="17">
        <v>35.659999999999997</v>
      </c>
      <c r="CS84" s="19">
        <v>36.33</v>
      </c>
      <c r="CT84" s="17">
        <v>36.57</v>
      </c>
      <c r="CU84" s="19">
        <v>37.9</v>
      </c>
      <c r="CV84" s="18">
        <v>38.549999999999997</v>
      </c>
      <c r="CW84" s="17">
        <v>38.92</v>
      </c>
      <c r="CX84" s="17">
        <v>40.880000000000003</v>
      </c>
      <c r="CY84" s="17">
        <v>41.14</v>
      </c>
      <c r="CZ84" s="17">
        <v>42.66</v>
      </c>
      <c r="DA84" s="16">
        <v>45.78</v>
      </c>
      <c r="DB84" s="20">
        <v>46.24</v>
      </c>
      <c r="DC84" s="20">
        <v>45.43</v>
      </c>
      <c r="DD84" s="16">
        <v>42.32</v>
      </c>
      <c r="DE84" s="16">
        <v>38.520000000000003</v>
      </c>
      <c r="DF84" s="16">
        <v>26.64</v>
      </c>
      <c r="DG84" s="38">
        <v>28.91</v>
      </c>
      <c r="DH84" s="17">
        <v>32.36</v>
      </c>
      <c r="DI84" s="17">
        <v>35.340000000000003</v>
      </c>
      <c r="DJ84" s="17">
        <v>35.11</v>
      </c>
      <c r="DK84" s="19">
        <v>36.979999999999997</v>
      </c>
      <c r="DL84" s="17">
        <v>36.619999999999997</v>
      </c>
      <c r="DM84" s="19">
        <v>37.01</v>
      </c>
      <c r="DN84" s="18">
        <v>38.01</v>
      </c>
      <c r="DO84" s="17">
        <v>38.81</v>
      </c>
      <c r="DP84" s="17">
        <v>41.29</v>
      </c>
      <c r="DQ84" s="17">
        <v>41.31</v>
      </c>
      <c r="DR84" s="17">
        <v>43.99</v>
      </c>
      <c r="DS84" s="16">
        <v>46.59</v>
      </c>
      <c r="DT84" s="20">
        <v>46.98</v>
      </c>
      <c r="DU84" s="20">
        <v>45.18</v>
      </c>
      <c r="DV84" s="16">
        <v>42.5</v>
      </c>
      <c r="DW84" s="16">
        <v>38.880000000000003</v>
      </c>
      <c r="DX84" s="16">
        <v>1</v>
      </c>
      <c r="DY84" s="20">
        <v>4</v>
      </c>
      <c r="DZ84" s="17">
        <v>5</v>
      </c>
      <c r="EA84" s="17">
        <v>5</v>
      </c>
      <c r="EB84" s="17">
        <v>0</v>
      </c>
      <c r="EC84" s="17">
        <v>-2</v>
      </c>
      <c r="ED84" s="17">
        <v>-7</v>
      </c>
      <c r="EE84" s="17">
        <v>-10</v>
      </c>
      <c r="EF84" s="17">
        <v>-8</v>
      </c>
      <c r="EG84" s="17">
        <v>-6</v>
      </c>
      <c r="EH84" s="17">
        <v>-2</v>
      </c>
      <c r="EI84" s="17">
        <v>1</v>
      </c>
      <c r="EJ84" s="17">
        <v>5</v>
      </c>
      <c r="EK84" s="20">
        <v>7</v>
      </c>
      <c r="EL84" s="20">
        <v>5</v>
      </c>
      <c r="EM84" s="20">
        <v>4</v>
      </c>
      <c r="EN84" s="20">
        <v>3</v>
      </c>
      <c r="EO84" s="20">
        <v>2</v>
      </c>
    </row>
    <row r="85" spans="1:145" ht="14">
      <c r="A85" s="2" t="s">
        <v>1434</v>
      </c>
      <c r="B85" s="2" t="s">
        <v>1666</v>
      </c>
      <c r="C85" s="2">
        <v>22</v>
      </c>
      <c r="D85" s="2">
        <v>0</v>
      </c>
      <c r="E85" s="2">
        <v>38351549</v>
      </c>
      <c r="F85" s="2" t="s">
        <v>91</v>
      </c>
      <c r="G85" s="1" t="s">
        <v>1437</v>
      </c>
      <c r="H85" s="14"/>
      <c r="I85" s="1"/>
      <c r="J85" s="2">
        <v>152.19999999999999</v>
      </c>
      <c r="K85" s="2">
        <v>58.7</v>
      </c>
      <c r="L85" s="2" t="s">
        <v>167</v>
      </c>
      <c r="M85" s="2"/>
      <c r="N85" s="2" t="s">
        <v>99</v>
      </c>
      <c r="O85" s="2" t="s">
        <v>114</v>
      </c>
      <c r="P85" s="30" t="s">
        <v>168</v>
      </c>
      <c r="Q85" s="30" t="s">
        <v>772</v>
      </c>
      <c r="R85" s="30" t="s">
        <v>860</v>
      </c>
      <c r="S85" s="30"/>
      <c r="T85" s="3" t="s">
        <v>6</v>
      </c>
      <c r="U85" s="3">
        <v>21</v>
      </c>
      <c r="V85" s="2">
        <v>21</v>
      </c>
      <c r="W85" s="2">
        <v>20</v>
      </c>
      <c r="X85" s="2" t="s">
        <v>280</v>
      </c>
      <c r="Y85" s="33"/>
      <c r="Z85" s="3" t="s">
        <v>137</v>
      </c>
      <c r="AA85" s="3">
        <v>58</v>
      </c>
      <c r="AB85" s="2">
        <v>47</v>
      </c>
      <c r="AC85" s="2">
        <v>32</v>
      </c>
      <c r="AD85" s="2"/>
      <c r="AE85" s="33" t="s">
        <v>443</v>
      </c>
      <c r="AF85" s="12" t="s">
        <v>138</v>
      </c>
      <c r="AG85" s="12">
        <v>41</v>
      </c>
      <c r="AH85" s="13">
        <v>38</v>
      </c>
      <c r="AI85" s="13">
        <v>28</v>
      </c>
      <c r="AJ85" s="13"/>
      <c r="AK85" s="34" t="s">
        <v>180</v>
      </c>
      <c r="AL85" s="2" t="s">
        <v>149</v>
      </c>
      <c r="AM85" s="2" t="s">
        <v>84</v>
      </c>
      <c r="AN85" s="2" t="s">
        <v>429</v>
      </c>
      <c r="AO85" s="2" t="s">
        <v>313</v>
      </c>
      <c r="AP85" s="2" t="s">
        <v>87</v>
      </c>
      <c r="AQ85" s="1"/>
      <c r="AR85" s="2" t="s">
        <v>89</v>
      </c>
      <c r="AS85" s="1"/>
      <c r="AT85" s="2" t="s">
        <v>93</v>
      </c>
      <c r="AU85" s="14" t="s">
        <v>753</v>
      </c>
      <c r="AV85" s="14">
        <v>1</v>
      </c>
      <c r="AW85" s="3" t="s">
        <v>6</v>
      </c>
      <c r="AX85" s="3">
        <v>21</v>
      </c>
      <c r="AY85" s="2">
        <v>21</v>
      </c>
      <c r="AZ85" s="2">
        <v>20</v>
      </c>
      <c r="BA85" s="2" t="s">
        <v>1666</v>
      </c>
      <c r="BB85" s="2">
        <v>22</v>
      </c>
      <c r="BC85" s="2">
        <v>0</v>
      </c>
      <c r="BD85" s="104">
        <v>4.75</v>
      </c>
      <c r="BE85" s="105">
        <v>3.97</v>
      </c>
      <c r="BF85" s="109">
        <v>2.62</v>
      </c>
      <c r="BG85" s="107">
        <v>2.61</v>
      </c>
      <c r="BH85" s="106">
        <v>2.2400000000000002</v>
      </c>
      <c r="BI85" s="108">
        <v>1.02</v>
      </c>
      <c r="BJ85" s="106">
        <v>0</v>
      </c>
      <c r="BK85" s="108">
        <v>0</v>
      </c>
      <c r="BL85" s="107">
        <v>0</v>
      </c>
      <c r="BM85" s="106">
        <v>3.37</v>
      </c>
      <c r="BN85" s="106">
        <v>5.71</v>
      </c>
      <c r="BO85" s="106">
        <v>3.48</v>
      </c>
      <c r="BP85" s="106">
        <v>2.41</v>
      </c>
      <c r="BQ85" s="8">
        <v>3.19</v>
      </c>
      <c r="BR85" s="7">
        <v>3.87</v>
      </c>
      <c r="BS85" s="9">
        <v>8.11</v>
      </c>
      <c r="BT85" s="4">
        <v>12.93</v>
      </c>
      <c r="BU85" s="4">
        <v>15.62</v>
      </c>
      <c r="BV85" s="4">
        <v>4.2699999999999996</v>
      </c>
      <c r="BW85" s="26">
        <v>3.28</v>
      </c>
      <c r="BX85" s="25">
        <v>0.79</v>
      </c>
      <c r="BY85" s="53">
        <v>0.25</v>
      </c>
      <c r="BZ85" s="53">
        <v>1.78</v>
      </c>
      <c r="CA85" s="54">
        <v>1.37</v>
      </c>
      <c r="CB85" s="53">
        <v>1.61</v>
      </c>
      <c r="CC85" s="54">
        <v>1.74</v>
      </c>
      <c r="CD85" s="55">
        <v>3.13</v>
      </c>
      <c r="CE85" s="53">
        <v>4.22</v>
      </c>
      <c r="CF85" s="53">
        <v>5.36</v>
      </c>
      <c r="CG85" s="53">
        <v>2.86</v>
      </c>
      <c r="CH85" s="7">
        <v>0.18</v>
      </c>
      <c r="CI85" s="8">
        <v>1.5</v>
      </c>
      <c r="CJ85" s="7">
        <v>3.21</v>
      </c>
      <c r="CK85" s="9">
        <v>7.48</v>
      </c>
      <c r="CL85" s="4">
        <v>12.44</v>
      </c>
      <c r="CM85" s="4">
        <v>15.4</v>
      </c>
      <c r="CN85" s="16">
        <v>26.39</v>
      </c>
      <c r="CO85" s="38">
        <v>29.24</v>
      </c>
      <c r="CP85" s="20">
        <v>33.549999999999997</v>
      </c>
      <c r="CQ85" s="18">
        <v>35.130000000000003</v>
      </c>
      <c r="CR85" s="17">
        <v>36.369999999999997</v>
      </c>
      <c r="CS85" s="19">
        <v>37.15</v>
      </c>
      <c r="CT85" s="17">
        <v>37.159999999999997</v>
      </c>
      <c r="CU85" s="19">
        <v>38.82</v>
      </c>
      <c r="CV85" s="18">
        <v>40.14</v>
      </c>
      <c r="CW85" s="17">
        <v>41.15</v>
      </c>
      <c r="CX85" s="17">
        <v>41.75</v>
      </c>
      <c r="CY85" s="17">
        <v>41.51</v>
      </c>
      <c r="CZ85" s="17">
        <v>43.65</v>
      </c>
      <c r="DA85" s="19">
        <v>44.1</v>
      </c>
      <c r="DB85" s="17">
        <v>45.97</v>
      </c>
      <c r="DC85" s="20">
        <v>43.21</v>
      </c>
      <c r="DD85" s="16">
        <v>43.88</v>
      </c>
      <c r="DE85" s="16">
        <v>32.47</v>
      </c>
      <c r="DF85" s="16">
        <v>27.26</v>
      </c>
      <c r="DG85" s="38">
        <v>29.12</v>
      </c>
      <c r="DH85" s="20">
        <v>33.78</v>
      </c>
      <c r="DI85" s="17">
        <v>35.31</v>
      </c>
      <c r="DJ85" s="17">
        <v>36.03</v>
      </c>
      <c r="DK85" s="19">
        <v>37.35</v>
      </c>
      <c r="DL85" s="17">
        <v>37.65</v>
      </c>
      <c r="DM85" s="19">
        <v>38.51</v>
      </c>
      <c r="DN85" s="18">
        <v>39.200000000000003</v>
      </c>
      <c r="DO85" s="17">
        <v>41.35</v>
      </c>
      <c r="DP85" s="17">
        <v>42.03</v>
      </c>
      <c r="DQ85" s="17">
        <v>41.66</v>
      </c>
      <c r="DR85" s="17">
        <v>43.45</v>
      </c>
      <c r="DS85" s="19">
        <v>44.29</v>
      </c>
      <c r="DT85" s="17">
        <v>45.59</v>
      </c>
      <c r="DU85" s="20">
        <v>44.3</v>
      </c>
      <c r="DV85" s="16">
        <v>43.37</v>
      </c>
      <c r="DW85" s="16">
        <v>32.43</v>
      </c>
      <c r="DX85" s="16">
        <v>2</v>
      </c>
      <c r="DY85" s="20">
        <v>4</v>
      </c>
      <c r="DZ85" s="20">
        <v>5</v>
      </c>
      <c r="EA85" s="17">
        <v>4</v>
      </c>
      <c r="EB85" s="17">
        <v>2</v>
      </c>
      <c r="EC85" s="17">
        <v>-3</v>
      </c>
      <c r="ED85" s="17">
        <v>-7</v>
      </c>
      <c r="EE85" s="17">
        <v>-8</v>
      </c>
      <c r="EF85" s="17">
        <v>-7</v>
      </c>
      <c r="EG85" s="17">
        <v>-2</v>
      </c>
      <c r="EH85" s="17">
        <v>5</v>
      </c>
      <c r="EI85" s="17">
        <v>10</v>
      </c>
      <c r="EJ85" s="17">
        <v>15</v>
      </c>
      <c r="EK85" s="17">
        <v>15</v>
      </c>
      <c r="EL85" s="17">
        <v>11</v>
      </c>
      <c r="EM85" s="20">
        <v>7</v>
      </c>
      <c r="EN85" s="20">
        <v>5</v>
      </c>
      <c r="EO85" s="20">
        <v>0</v>
      </c>
    </row>
    <row r="86" spans="1:145" ht="14">
      <c r="A86" s="2" t="s">
        <v>594</v>
      </c>
      <c r="B86" s="2" t="s">
        <v>1666</v>
      </c>
      <c r="C86" s="2">
        <v>15</v>
      </c>
      <c r="D86" s="2">
        <v>5</v>
      </c>
      <c r="E86" s="2">
        <v>52380170</v>
      </c>
      <c r="F86" s="2" t="s">
        <v>91</v>
      </c>
      <c r="G86" s="1" t="s">
        <v>592</v>
      </c>
      <c r="H86" s="15" t="s">
        <v>95</v>
      </c>
      <c r="I86" s="1">
        <v>0</v>
      </c>
      <c r="J86" s="2">
        <v>153</v>
      </c>
      <c r="K86" s="2">
        <v>62.2</v>
      </c>
      <c r="L86" s="2" t="s">
        <v>167</v>
      </c>
      <c r="M86" s="2"/>
      <c r="N86" s="2" t="s">
        <v>238</v>
      </c>
      <c r="O86" s="2" t="s">
        <v>376</v>
      </c>
      <c r="P86" s="30" t="s">
        <v>168</v>
      </c>
      <c r="Q86" s="30"/>
      <c r="R86" s="30"/>
      <c r="S86" s="30"/>
      <c r="T86" s="3" t="s">
        <v>48</v>
      </c>
      <c r="U86" s="3">
        <v>23</v>
      </c>
      <c r="V86" s="2">
        <v>23</v>
      </c>
      <c r="W86" s="2">
        <v>20</v>
      </c>
      <c r="X86" s="2" t="s">
        <v>590</v>
      </c>
      <c r="Y86" s="33"/>
      <c r="Z86" s="3" t="s">
        <v>115</v>
      </c>
      <c r="AA86" s="3">
        <v>66</v>
      </c>
      <c r="AB86" s="2">
        <v>53</v>
      </c>
      <c r="AC86" s="2">
        <v>42</v>
      </c>
      <c r="AD86" s="2"/>
      <c r="AE86" s="33" t="s">
        <v>209</v>
      </c>
      <c r="AF86" s="12" t="s">
        <v>116</v>
      </c>
      <c r="AG86" s="12">
        <v>71</v>
      </c>
      <c r="AH86" s="13">
        <v>53</v>
      </c>
      <c r="AI86" s="13">
        <v>43</v>
      </c>
      <c r="AJ86" s="13"/>
      <c r="AK86" s="34" t="s">
        <v>180</v>
      </c>
      <c r="AL86" s="2" t="s">
        <v>591</v>
      </c>
      <c r="AM86" s="2" t="s">
        <v>265</v>
      </c>
      <c r="AN86" s="2" t="s">
        <v>226</v>
      </c>
      <c r="AO86" s="2" t="s">
        <v>513</v>
      </c>
      <c r="AP86" s="2" t="s">
        <v>87</v>
      </c>
      <c r="AQ86" s="1"/>
      <c r="AR86" s="2" t="s">
        <v>89</v>
      </c>
      <c r="AS86" s="1"/>
      <c r="AT86" s="2" t="s">
        <v>93</v>
      </c>
      <c r="AU86" s="14" t="s">
        <v>593</v>
      </c>
      <c r="AV86" s="14">
        <v>1</v>
      </c>
      <c r="AW86" s="3" t="s">
        <v>48</v>
      </c>
      <c r="AX86" s="3">
        <v>23</v>
      </c>
      <c r="AY86" s="2">
        <v>23</v>
      </c>
      <c r="AZ86" s="2">
        <v>20</v>
      </c>
      <c r="BA86" s="2" t="s">
        <v>1666</v>
      </c>
      <c r="BB86" s="2">
        <v>15</v>
      </c>
      <c r="BC86" s="2">
        <v>5</v>
      </c>
      <c r="BD86" s="104">
        <v>3.93</v>
      </c>
      <c r="BE86" s="105">
        <v>3.77</v>
      </c>
      <c r="BF86" s="115">
        <v>2.41</v>
      </c>
      <c r="BG86" s="107">
        <v>2.78</v>
      </c>
      <c r="BH86" s="106">
        <v>1.67</v>
      </c>
      <c r="BI86" s="108">
        <v>0</v>
      </c>
      <c r="BJ86" s="106">
        <v>0</v>
      </c>
      <c r="BK86" s="108">
        <v>0</v>
      </c>
      <c r="BL86" s="107">
        <v>0.45</v>
      </c>
      <c r="BM86" s="106">
        <v>2.5099999999999998</v>
      </c>
      <c r="BN86" s="106">
        <v>3.54</v>
      </c>
      <c r="BO86" s="106">
        <v>4.76</v>
      </c>
      <c r="BP86" s="106">
        <v>1.83</v>
      </c>
      <c r="BQ86" s="8">
        <v>2.17</v>
      </c>
      <c r="BR86" s="7">
        <v>3.13</v>
      </c>
      <c r="BS86" s="7">
        <v>4.41</v>
      </c>
      <c r="BT86" s="4">
        <v>8.89</v>
      </c>
      <c r="BU86" s="4">
        <v>11.78</v>
      </c>
      <c r="BV86" s="4">
        <v>3.79</v>
      </c>
      <c r="BW86" s="37">
        <v>1.52</v>
      </c>
      <c r="BX86" s="5">
        <v>1.3</v>
      </c>
      <c r="BY86" s="7">
        <v>1.78</v>
      </c>
      <c r="BZ86" s="7">
        <v>1.88</v>
      </c>
      <c r="CA86" s="8">
        <v>1.88</v>
      </c>
      <c r="CB86" s="7">
        <v>1.88</v>
      </c>
      <c r="CC86" s="8">
        <v>2.36</v>
      </c>
      <c r="CD86" s="6">
        <v>3.11</v>
      </c>
      <c r="CE86" s="7">
        <v>3.9</v>
      </c>
      <c r="CF86" s="7">
        <v>4</v>
      </c>
      <c r="CG86" s="7">
        <v>2.11</v>
      </c>
      <c r="CH86" s="7">
        <v>0.45</v>
      </c>
      <c r="CI86" s="8">
        <v>1.58</v>
      </c>
      <c r="CJ86" s="7">
        <v>4.04</v>
      </c>
      <c r="CK86" s="7">
        <v>4.38</v>
      </c>
      <c r="CL86" s="4">
        <v>8.35</v>
      </c>
      <c r="CM86" s="4">
        <v>12.13</v>
      </c>
      <c r="CN86" s="16">
        <v>24.44</v>
      </c>
      <c r="CO86" s="38">
        <v>29.8</v>
      </c>
      <c r="CP86" s="23">
        <v>31.92</v>
      </c>
      <c r="CQ86" s="18">
        <v>32.200000000000003</v>
      </c>
      <c r="CR86" s="17">
        <v>34.340000000000003</v>
      </c>
      <c r="CS86" s="19">
        <v>36.22</v>
      </c>
      <c r="CT86" s="17">
        <v>37.94</v>
      </c>
      <c r="CU86" s="19">
        <v>35.119999999999997</v>
      </c>
      <c r="CV86" s="18">
        <v>37.479999999999997</v>
      </c>
      <c r="CW86" s="17">
        <v>37.020000000000003</v>
      </c>
      <c r="CX86" s="17">
        <v>37.07</v>
      </c>
      <c r="CY86" s="17">
        <v>36.4</v>
      </c>
      <c r="CZ86" s="17">
        <v>40.19</v>
      </c>
      <c r="DA86" s="19">
        <v>39.79</v>
      </c>
      <c r="DB86" s="17">
        <v>41.2</v>
      </c>
      <c r="DC86" s="17">
        <v>40.79</v>
      </c>
      <c r="DD86" s="16">
        <v>41.09</v>
      </c>
      <c r="DE86" s="16">
        <v>37.36</v>
      </c>
      <c r="DF86" s="16">
        <v>23.9</v>
      </c>
      <c r="DG86" s="38">
        <v>30.03</v>
      </c>
      <c r="DH86" s="23">
        <v>32.31</v>
      </c>
      <c r="DI86" s="17">
        <v>33.08</v>
      </c>
      <c r="DJ86" s="17">
        <v>35.35</v>
      </c>
      <c r="DK86" s="19">
        <v>36.42</v>
      </c>
      <c r="DL86" s="17">
        <v>37.409999999999997</v>
      </c>
      <c r="DM86" s="19">
        <v>35.729999999999997</v>
      </c>
      <c r="DN86" s="18">
        <v>37.369999999999997</v>
      </c>
      <c r="DO86" s="17">
        <v>36.69</v>
      </c>
      <c r="DP86" s="17">
        <v>36.06</v>
      </c>
      <c r="DQ86" s="17">
        <v>36.31</v>
      </c>
      <c r="DR86" s="17">
        <v>40.119999999999997</v>
      </c>
      <c r="DS86" s="19">
        <v>39.450000000000003</v>
      </c>
      <c r="DT86" s="17">
        <v>41.9</v>
      </c>
      <c r="DU86" s="17">
        <v>40.35</v>
      </c>
      <c r="DV86" s="16">
        <v>41.73</v>
      </c>
      <c r="DW86" s="16">
        <v>37.78</v>
      </c>
      <c r="DX86" s="16">
        <v>11</v>
      </c>
      <c r="DY86" s="20">
        <v>8</v>
      </c>
      <c r="DZ86" s="23">
        <v>4</v>
      </c>
      <c r="EA86" s="17">
        <v>0</v>
      </c>
      <c r="EB86" s="17">
        <v>-7</v>
      </c>
      <c r="EC86" s="17">
        <v>-11</v>
      </c>
      <c r="ED86" s="17">
        <v>-11</v>
      </c>
      <c r="EE86" s="17">
        <v>-8</v>
      </c>
      <c r="EF86" s="17">
        <v>-2</v>
      </c>
      <c r="EG86" s="17">
        <v>9</v>
      </c>
      <c r="EH86" s="17">
        <v>22</v>
      </c>
      <c r="EI86" s="17">
        <v>29</v>
      </c>
      <c r="EJ86" s="17">
        <v>35</v>
      </c>
      <c r="EK86" s="17">
        <v>29</v>
      </c>
      <c r="EL86" s="17">
        <v>25</v>
      </c>
      <c r="EM86" s="17">
        <v>19</v>
      </c>
      <c r="EN86" s="20">
        <v>16</v>
      </c>
      <c r="EO86" s="20">
        <v>19</v>
      </c>
    </row>
    <row r="87" spans="1:145" ht="14">
      <c r="A87" s="2" t="s">
        <v>1158</v>
      </c>
      <c r="B87" s="2" t="s">
        <v>1666</v>
      </c>
      <c r="C87" s="2">
        <v>15</v>
      </c>
      <c r="D87" s="2">
        <v>1</v>
      </c>
      <c r="E87" s="2">
        <v>52274299</v>
      </c>
      <c r="F87" s="2" t="s">
        <v>91</v>
      </c>
      <c r="G87" s="1" t="s">
        <v>1161</v>
      </c>
      <c r="H87" s="15" t="s">
        <v>95</v>
      </c>
      <c r="I87" s="1">
        <v>2</v>
      </c>
      <c r="J87" s="2">
        <v>160.6</v>
      </c>
      <c r="K87" s="2">
        <v>52.1</v>
      </c>
      <c r="L87" s="2" t="s">
        <v>167</v>
      </c>
      <c r="M87" s="2"/>
      <c r="N87" s="2" t="s">
        <v>79</v>
      </c>
      <c r="O87" s="2" t="s">
        <v>329</v>
      </c>
      <c r="P87" s="30" t="s">
        <v>1129</v>
      </c>
      <c r="Q87" s="30"/>
      <c r="R87" s="30"/>
      <c r="S87" s="30"/>
      <c r="T87" s="3" t="s">
        <v>48</v>
      </c>
      <c r="U87" s="3">
        <v>29</v>
      </c>
      <c r="V87" s="2">
        <v>24</v>
      </c>
      <c r="W87" s="2">
        <v>21</v>
      </c>
      <c r="X87" s="2" t="s">
        <v>1160</v>
      </c>
      <c r="Y87" s="33"/>
      <c r="Z87" s="3" t="s">
        <v>848</v>
      </c>
      <c r="AA87" s="3">
        <v>54</v>
      </c>
      <c r="AB87" s="2">
        <v>44</v>
      </c>
      <c r="AC87" s="2">
        <v>34</v>
      </c>
      <c r="AD87" s="2"/>
      <c r="AE87" s="33" t="s">
        <v>443</v>
      </c>
      <c r="AF87" s="12" t="s">
        <v>217</v>
      </c>
      <c r="AG87" s="12">
        <v>29</v>
      </c>
      <c r="AH87" s="13">
        <v>29</v>
      </c>
      <c r="AI87" s="13">
        <v>14</v>
      </c>
      <c r="AJ87" s="13"/>
      <c r="AK87" s="34" t="s">
        <v>180</v>
      </c>
      <c r="AL87" s="2" t="s">
        <v>177</v>
      </c>
      <c r="AM87" s="2" t="s">
        <v>403</v>
      </c>
      <c r="AN87" s="2" t="s">
        <v>226</v>
      </c>
      <c r="AO87" s="2" t="s">
        <v>626</v>
      </c>
      <c r="AP87" s="2" t="s">
        <v>87</v>
      </c>
      <c r="AQ87" s="1" t="s">
        <v>180</v>
      </c>
      <c r="AR87" s="2" t="s">
        <v>89</v>
      </c>
      <c r="AS87" s="1" t="s">
        <v>152</v>
      </c>
      <c r="AT87" s="2" t="s">
        <v>93</v>
      </c>
      <c r="AU87" s="14" t="s">
        <v>1162</v>
      </c>
      <c r="AV87" s="14">
        <v>1</v>
      </c>
      <c r="AW87" s="3" t="s">
        <v>48</v>
      </c>
      <c r="AX87" s="3">
        <v>29</v>
      </c>
      <c r="AY87" s="2">
        <v>24</v>
      </c>
      <c r="AZ87" s="2">
        <v>21</v>
      </c>
      <c r="BA87" s="2" t="s">
        <v>1666</v>
      </c>
      <c r="BB87" s="2">
        <v>15</v>
      </c>
      <c r="BC87" s="2">
        <v>1</v>
      </c>
      <c r="BD87" s="104">
        <v>4.1100000000000003</v>
      </c>
      <c r="BE87" s="107">
        <v>4.25</v>
      </c>
      <c r="BF87" s="106">
        <v>3.37</v>
      </c>
      <c r="BG87" s="107">
        <v>2.83</v>
      </c>
      <c r="BH87" s="106">
        <v>2.52</v>
      </c>
      <c r="BI87" s="108">
        <v>2.17</v>
      </c>
      <c r="BJ87" s="106">
        <v>2.76</v>
      </c>
      <c r="BK87" s="108">
        <v>3.03</v>
      </c>
      <c r="BL87" s="107">
        <v>3.28</v>
      </c>
      <c r="BM87" s="106">
        <v>4.29</v>
      </c>
      <c r="BN87" s="106">
        <v>4.76</v>
      </c>
      <c r="BO87" s="106">
        <v>5.49</v>
      </c>
      <c r="BP87" s="106">
        <v>4.28</v>
      </c>
      <c r="BQ87" s="41">
        <v>5.41</v>
      </c>
      <c r="BR87" s="5">
        <v>9.09</v>
      </c>
      <c r="BS87" s="9">
        <v>11.12</v>
      </c>
      <c r="BT87" s="4">
        <v>14.47</v>
      </c>
      <c r="BU87" s="4">
        <v>19.059999999999999</v>
      </c>
      <c r="BV87" s="4">
        <v>5.12</v>
      </c>
      <c r="BW87" s="6">
        <v>3.56</v>
      </c>
      <c r="BX87" s="7">
        <v>0.88</v>
      </c>
      <c r="BY87" s="7">
        <v>2.02</v>
      </c>
      <c r="BZ87" s="7">
        <v>2.27</v>
      </c>
      <c r="CA87" s="8">
        <v>2.78</v>
      </c>
      <c r="CB87" s="7">
        <v>2.78</v>
      </c>
      <c r="CC87" s="8">
        <v>3.11</v>
      </c>
      <c r="CD87" s="6">
        <v>3.98</v>
      </c>
      <c r="CE87" s="7">
        <v>4.97</v>
      </c>
      <c r="CF87" s="7">
        <v>4.43</v>
      </c>
      <c r="CG87" s="7">
        <v>6.59</v>
      </c>
      <c r="CH87" s="7">
        <v>5.82</v>
      </c>
      <c r="CI87" s="41">
        <v>5.7</v>
      </c>
      <c r="CJ87" s="5">
        <v>9.32</v>
      </c>
      <c r="CK87" s="9">
        <v>10.220000000000001</v>
      </c>
      <c r="CL87" s="4">
        <v>14.11</v>
      </c>
      <c r="CM87" s="4">
        <v>16.72</v>
      </c>
      <c r="CN87" s="16">
        <v>26.28</v>
      </c>
      <c r="CO87" s="18">
        <v>29.45</v>
      </c>
      <c r="CP87" s="17">
        <v>31.2</v>
      </c>
      <c r="CQ87" s="18">
        <v>31.58</v>
      </c>
      <c r="CR87" s="17">
        <v>34.369999999999997</v>
      </c>
      <c r="CS87" s="19">
        <v>35.299999999999997</v>
      </c>
      <c r="CT87" s="17">
        <v>36.89</v>
      </c>
      <c r="CU87" s="19">
        <v>37.119999999999997</v>
      </c>
      <c r="CV87" s="18">
        <v>37.71</v>
      </c>
      <c r="CW87" s="17">
        <v>36.450000000000003</v>
      </c>
      <c r="CX87" s="17">
        <v>38.99</v>
      </c>
      <c r="CY87" s="17">
        <v>39.71</v>
      </c>
      <c r="CZ87" s="17">
        <v>43.47</v>
      </c>
      <c r="DA87" s="42">
        <v>44.55</v>
      </c>
      <c r="DB87" s="23">
        <v>43.58</v>
      </c>
      <c r="DC87" s="20">
        <v>44.03</v>
      </c>
      <c r="DD87" s="16">
        <v>40.85</v>
      </c>
      <c r="DE87" s="16">
        <v>32.51</v>
      </c>
      <c r="DF87" s="16">
        <v>27.17</v>
      </c>
      <c r="DG87" s="18">
        <v>30.15</v>
      </c>
      <c r="DH87" s="17">
        <v>32.33</v>
      </c>
      <c r="DI87" s="17">
        <v>32.82</v>
      </c>
      <c r="DJ87" s="17">
        <v>34.18</v>
      </c>
      <c r="DK87" s="19">
        <v>35.4</v>
      </c>
      <c r="DL87" s="17">
        <v>36.83</v>
      </c>
      <c r="DM87" s="19">
        <v>37.08</v>
      </c>
      <c r="DN87" s="18">
        <v>37.14</v>
      </c>
      <c r="DO87" s="17">
        <v>36.409999999999997</v>
      </c>
      <c r="DP87" s="17">
        <v>39.520000000000003</v>
      </c>
      <c r="DQ87" s="17">
        <v>40.85</v>
      </c>
      <c r="DR87" s="17">
        <v>43.41</v>
      </c>
      <c r="DS87" s="42">
        <v>44.54</v>
      </c>
      <c r="DT87" s="23">
        <v>42.57</v>
      </c>
      <c r="DU87" s="20">
        <v>44.67</v>
      </c>
      <c r="DV87" s="16">
        <v>40.53</v>
      </c>
      <c r="DW87" s="16">
        <v>33.06</v>
      </c>
      <c r="DX87" s="16">
        <v>6</v>
      </c>
      <c r="DY87" s="17">
        <v>7</v>
      </c>
      <c r="DZ87" s="17">
        <v>4</v>
      </c>
      <c r="EA87" s="17">
        <v>0</v>
      </c>
      <c r="EB87" s="17">
        <v>-7</v>
      </c>
      <c r="EC87" s="17">
        <v>-11</v>
      </c>
      <c r="ED87" s="17">
        <v>-14</v>
      </c>
      <c r="EE87" s="17">
        <v>-15</v>
      </c>
      <c r="EF87" s="17">
        <v>-13</v>
      </c>
      <c r="EG87" s="17">
        <v>-9</v>
      </c>
      <c r="EH87" s="17">
        <v>-6</v>
      </c>
      <c r="EI87" s="17">
        <v>0</v>
      </c>
      <c r="EJ87" s="17">
        <v>3</v>
      </c>
      <c r="EK87" s="23">
        <v>5</v>
      </c>
      <c r="EL87" s="23">
        <v>4</v>
      </c>
      <c r="EM87" s="20">
        <v>1</v>
      </c>
      <c r="EN87" s="20">
        <v>1</v>
      </c>
      <c r="EO87" s="20">
        <v>0</v>
      </c>
    </row>
    <row r="88" spans="1:145" ht="14">
      <c r="A88" s="2" t="s">
        <v>1408</v>
      </c>
      <c r="B88" s="2" t="s">
        <v>1666</v>
      </c>
      <c r="C88" s="2">
        <v>24</v>
      </c>
      <c r="D88" s="2">
        <v>0</v>
      </c>
      <c r="E88" s="2">
        <v>51124579</v>
      </c>
      <c r="F88" s="2" t="s">
        <v>91</v>
      </c>
      <c r="G88" s="1" t="s">
        <v>782</v>
      </c>
      <c r="H88" s="14"/>
      <c r="I88" s="1"/>
      <c r="J88" s="2">
        <v>152</v>
      </c>
      <c r="K88" s="2">
        <v>36.6</v>
      </c>
      <c r="L88" s="2" t="s">
        <v>167</v>
      </c>
      <c r="M88" s="2"/>
      <c r="N88" s="2" t="s">
        <v>158</v>
      </c>
      <c r="O88" s="2" t="s">
        <v>80</v>
      </c>
      <c r="P88" s="30" t="s">
        <v>860</v>
      </c>
      <c r="Q88" s="30" t="s">
        <v>772</v>
      </c>
      <c r="R88" s="30"/>
      <c r="S88" s="30"/>
      <c r="T88" s="3" t="s">
        <v>6</v>
      </c>
      <c r="U88" s="3">
        <v>28</v>
      </c>
      <c r="V88" s="2">
        <v>24</v>
      </c>
      <c r="W88" s="2">
        <v>21</v>
      </c>
      <c r="X88" s="2" t="s">
        <v>280</v>
      </c>
      <c r="Y88" s="33"/>
      <c r="Z88" s="3" t="s">
        <v>232</v>
      </c>
      <c r="AA88" s="3">
        <v>53</v>
      </c>
      <c r="AB88" s="2">
        <v>51</v>
      </c>
      <c r="AC88" s="2">
        <v>26</v>
      </c>
      <c r="AD88" s="2"/>
      <c r="AE88" s="33" t="s">
        <v>443</v>
      </c>
      <c r="AF88" s="12" t="s">
        <v>217</v>
      </c>
      <c r="AG88" s="12">
        <v>25</v>
      </c>
      <c r="AH88" s="13">
        <v>24</v>
      </c>
      <c r="AI88" s="13">
        <v>18</v>
      </c>
      <c r="AJ88" s="13"/>
      <c r="AK88" s="34" t="s">
        <v>131</v>
      </c>
      <c r="AL88" s="2" t="s">
        <v>759</v>
      </c>
      <c r="AM88" s="2" t="s">
        <v>240</v>
      </c>
      <c r="AN88" s="2" t="s">
        <v>642</v>
      </c>
      <c r="AO88" s="2" t="s">
        <v>302</v>
      </c>
      <c r="AP88" s="2" t="s">
        <v>87</v>
      </c>
      <c r="AQ88" s="1"/>
      <c r="AR88" s="2" t="s">
        <v>89</v>
      </c>
      <c r="AS88" s="1"/>
      <c r="AT88" s="2" t="s">
        <v>93</v>
      </c>
      <c r="AU88" s="14" t="s">
        <v>1402</v>
      </c>
      <c r="AV88" s="14">
        <v>1</v>
      </c>
      <c r="AW88" s="3" t="s">
        <v>6</v>
      </c>
      <c r="AX88" s="3">
        <v>28</v>
      </c>
      <c r="AY88" s="2">
        <v>24</v>
      </c>
      <c r="AZ88" s="2">
        <v>21</v>
      </c>
      <c r="BA88" s="2" t="s">
        <v>1666</v>
      </c>
      <c r="BB88" s="2">
        <v>24</v>
      </c>
      <c r="BC88" s="2">
        <v>0</v>
      </c>
      <c r="BD88" s="104">
        <v>3.17</v>
      </c>
      <c r="BE88" s="105">
        <v>2.36</v>
      </c>
      <c r="BF88" s="106">
        <v>2.25</v>
      </c>
      <c r="BG88" s="107">
        <v>2.12</v>
      </c>
      <c r="BH88" s="106">
        <v>2.74</v>
      </c>
      <c r="BI88" s="108">
        <v>1.42</v>
      </c>
      <c r="BJ88" s="106">
        <v>1.34</v>
      </c>
      <c r="BK88" s="108">
        <v>0</v>
      </c>
      <c r="BL88" s="107">
        <v>0.28000000000000003</v>
      </c>
      <c r="BM88" s="106">
        <v>2.06</v>
      </c>
      <c r="BN88" s="106">
        <v>5.01</v>
      </c>
      <c r="BO88" s="106">
        <v>3.96</v>
      </c>
      <c r="BP88" s="106">
        <v>1.67</v>
      </c>
      <c r="BQ88" s="8">
        <v>1.93</v>
      </c>
      <c r="BR88" s="9">
        <v>3.93</v>
      </c>
      <c r="BS88" s="9">
        <v>7.06</v>
      </c>
      <c r="BT88" s="4">
        <v>11.11</v>
      </c>
      <c r="BU88" s="98"/>
      <c r="BV88" s="4">
        <v>2.72</v>
      </c>
      <c r="BW88" s="26">
        <v>1.78</v>
      </c>
      <c r="BX88" s="53">
        <v>1.1200000000000001</v>
      </c>
      <c r="BY88" s="53">
        <v>0.28000000000000003</v>
      </c>
      <c r="BZ88" s="53">
        <v>1.1200000000000001</v>
      </c>
      <c r="CA88" s="54">
        <v>1.39</v>
      </c>
      <c r="CB88" s="53">
        <v>1.69</v>
      </c>
      <c r="CC88" s="54">
        <v>1.67</v>
      </c>
      <c r="CD88" s="55">
        <v>1.81</v>
      </c>
      <c r="CE88" s="53">
        <v>2.68</v>
      </c>
      <c r="CF88" s="53">
        <v>4.6900000000000004</v>
      </c>
      <c r="CG88" s="53">
        <v>3.83</v>
      </c>
      <c r="CH88" s="7">
        <v>1.5</v>
      </c>
      <c r="CI88" s="8">
        <v>2.02</v>
      </c>
      <c r="CJ88" s="9">
        <v>3.34</v>
      </c>
      <c r="CK88" s="9">
        <v>7.07</v>
      </c>
      <c r="CL88" s="4">
        <v>10.56</v>
      </c>
      <c r="CM88" s="98"/>
      <c r="CN88" s="16">
        <v>26.1</v>
      </c>
      <c r="CO88" s="38">
        <v>30.91</v>
      </c>
      <c r="CP88" s="17">
        <v>32.67</v>
      </c>
      <c r="CQ88" s="18">
        <v>33.799999999999997</v>
      </c>
      <c r="CR88" s="17">
        <v>34.32</v>
      </c>
      <c r="CS88" s="19">
        <v>36.06</v>
      </c>
      <c r="CT88" s="17">
        <v>36.5</v>
      </c>
      <c r="CU88" s="19">
        <v>35.9</v>
      </c>
      <c r="CV88" s="18">
        <v>36.56</v>
      </c>
      <c r="CW88" s="17">
        <v>36.19</v>
      </c>
      <c r="CX88" s="17">
        <v>37.049999999999997</v>
      </c>
      <c r="CY88" s="17">
        <v>38.770000000000003</v>
      </c>
      <c r="CZ88" s="17">
        <v>42.54</v>
      </c>
      <c r="DA88" s="19">
        <v>42.28</v>
      </c>
      <c r="DB88" s="20">
        <v>40.520000000000003</v>
      </c>
      <c r="DC88" s="20">
        <v>42.37</v>
      </c>
      <c r="DD88" s="16">
        <v>43.43</v>
      </c>
      <c r="DE88" s="100"/>
      <c r="DF88" s="16">
        <v>26.25</v>
      </c>
      <c r="DG88" s="38">
        <v>31.07</v>
      </c>
      <c r="DH88" s="17">
        <v>32.97</v>
      </c>
      <c r="DI88" s="17">
        <v>33.96</v>
      </c>
      <c r="DJ88" s="17">
        <v>34.08</v>
      </c>
      <c r="DK88" s="19">
        <v>35.049999999999997</v>
      </c>
      <c r="DL88" s="17">
        <v>35.25</v>
      </c>
      <c r="DM88" s="19">
        <v>35.159999999999997</v>
      </c>
      <c r="DN88" s="18">
        <v>36.57</v>
      </c>
      <c r="DO88" s="17">
        <v>36.22</v>
      </c>
      <c r="DP88" s="17">
        <v>37.01</v>
      </c>
      <c r="DQ88" s="17">
        <v>38.51</v>
      </c>
      <c r="DR88" s="17">
        <v>42.8</v>
      </c>
      <c r="DS88" s="19">
        <v>42.56</v>
      </c>
      <c r="DT88" s="20">
        <v>40.78</v>
      </c>
      <c r="DU88" s="20">
        <v>42.85</v>
      </c>
      <c r="DV88" s="16">
        <v>43.78</v>
      </c>
      <c r="DW88" s="100"/>
      <c r="DX88" s="16">
        <v>1</v>
      </c>
      <c r="DY88" s="20">
        <v>2</v>
      </c>
      <c r="DZ88" s="17">
        <v>4</v>
      </c>
      <c r="EA88" s="17">
        <v>2</v>
      </c>
      <c r="EB88" s="17">
        <v>0</v>
      </c>
      <c r="EC88" s="17">
        <v>-8</v>
      </c>
      <c r="ED88" s="17">
        <v>-18</v>
      </c>
      <c r="EE88" s="17">
        <v>-22</v>
      </c>
      <c r="EF88" s="17">
        <v>-22</v>
      </c>
      <c r="EG88" s="17">
        <v>-21</v>
      </c>
      <c r="EH88" s="17">
        <v>-17</v>
      </c>
      <c r="EI88" s="17">
        <v>-9</v>
      </c>
      <c r="EJ88" s="17">
        <v>-5</v>
      </c>
      <c r="EK88" s="17">
        <v>-4</v>
      </c>
      <c r="EL88" s="20">
        <v>-1</v>
      </c>
      <c r="EM88" s="20">
        <v>-2</v>
      </c>
      <c r="EN88" s="20">
        <v>0</v>
      </c>
      <c r="EO88" s="101"/>
    </row>
    <row r="89" spans="1:145" ht="14">
      <c r="A89" s="2" t="s">
        <v>924</v>
      </c>
      <c r="B89" s="2" t="s">
        <v>1666</v>
      </c>
      <c r="C89" s="2">
        <v>17</v>
      </c>
      <c r="D89" s="2">
        <v>10</v>
      </c>
      <c r="E89" s="2">
        <v>39852052</v>
      </c>
      <c r="F89" s="2" t="s">
        <v>91</v>
      </c>
      <c r="G89" s="1" t="s">
        <v>132</v>
      </c>
      <c r="H89" s="14"/>
      <c r="I89" s="1"/>
      <c r="J89" s="2">
        <v>163.1</v>
      </c>
      <c r="K89" s="2">
        <v>58.1</v>
      </c>
      <c r="L89" s="2" t="s">
        <v>167</v>
      </c>
      <c r="M89" s="2"/>
      <c r="N89" s="2" t="s">
        <v>79</v>
      </c>
      <c r="O89" s="2" t="s">
        <v>80</v>
      </c>
      <c r="P89" s="30" t="s">
        <v>927</v>
      </c>
      <c r="Q89" s="30"/>
      <c r="R89" s="30"/>
      <c r="S89" s="30"/>
      <c r="T89" s="3" t="s">
        <v>6</v>
      </c>
      <c r="U89" s="3">
        <v>23</v>
      </c>
      <c r="V89" s="2">
        <v>23</v>
      </c>
      <c r="W89" s="2">
        <v>21</v>
      </c>
      <c r="X89" s="2" t="s">
        <v>446</v>
      </c>
      <c r="Y89" s="33"/>
      <c r="Z89" s="3" t="s">
        <v>137</v>
      </c>
      <c r="AA89" s="3">
        <v>46</v>
      </c>
      <c r="AB89" s="2">
        <v>38</v>
      </c>
      <c r="AC89" s="2">
        <v>25</v>
      </c>
      <c r="AD89" s="2"/>
      <c r="AE89" s="33" t="s">
        <v>443</v>
      </c>
      <c r="AF89" s="12" t="s">
        <v>138</v>
      </c>
      <c r="AG89" s="12">
        <v>29</v>
      </c>
      <c r="AH89" s="13">
        <v>22</v>
      </c>
      <c r="AI89" s="13">
        <v>10</v>
      </c>
      <c r="AJ89" s="13"/>
      <c r="AK89" s="34" t="s">
        <v>180</v>
      </c>
      <c r="AL89" s="2" t="s">
        <v>272</v>
      </c>
      <c r="AM89" s="2" t="s">
        <v>118</v>
      </c>
      <c r="AN89" s="2" t="s">
        <v>281</v>
      </c>
      <c r="AO89" s="2" t="s">
        <v>151</v>
      </c>
      <c r="AP89" s="2" t="s">
        <v>87</v>
      </c>
      <c r="AQ89" s="1"/>
      <c r="AR89" s="2" t="s">
        <v>89</v>
      </c>
      <c r="AS89" s="1"/>
      <c r="AT89" s="2" t="s">
        <v>93</v>
      </c>
      <c r="AU89" s="14" t="s">
        <v>835</v>
      </c>
      <c r="AV89" s="14">
        <v>1</v>
      </c>
      <c r="AW89" s="3" t="s">
        <v>6</v>
      </c>
      <c r="AX89" s="3">
        <v>23</v>
      </c>
      <c r="AY89" s="2">
        <v>23</v>
      </c>
      <c r="AZ89" s="2">
        <v>21</v>
      </c>
      <c r="BA89" s="2" t="s">
        <v>1666</v>
      </c>
      <c r="BB89" s="2">
        <v>17</v>
      </c>
      <c r="BC89" s="2">
        <v>10</v>
      </c>
      <c r="BD89" s="104">
        <v>3.24</v>
      </c>
      <c r="BE89" s="105">
        <v>3.11</v>
      </c>
      <c r="BF89" s="109">
        <v>3.07</v>
      </c>
      <c r="BG89" s="107">
        <v>2.88</v>
      </c>
      <c r="BH89" s="106">
        <v>1.93</v>
      </c>
      <c r="BI89" s="108">
        <v>1.22</v>
      </c>
      <c r="BJ89" s="106">
        <v>0.25</v>
      </c>
      <c r="BK89" s="108">
        <v>1.22</v>
      </c>
      <c r="BL89" s="107">
        <v>3.17</v>
      </c>
      <c r="BM89" s="106">
        <v>2.95</v>
      </c>
      <c r="BN89" s="106">
        <v>4.78</v>
      </c>
      <c r="BO89" s="106">
        <v>7.31</v>
      </c>
      <c r="BP89" s="106">
        <v>4.5199999999999996</v>
      </c>
      <c r="BQ89" s="4">
        <v>5.15</v>
      </c>
      <c r="BR89" s="9">
        <v>7.84</v>
      </c>
      <c r="BS89" s="9">
        <v>7.98</v>
      </c>
      <c r="BT89" s="4">
        <v>11.37</v>
      </c>
      <c r="BU89" s="4">
        <v>20.66</v>
      </c>
      <c r="BV89" s="4">
        <v>3.17</v>
      </c>
      <c r="BW89" s="26">
        <v>1.79</v>
      </c>
      <c r="BX89" s="25">
        <v>0.72</v>
      </c>
      <c r="BY89" s="53">
        <v>0.5</v>
      </c>
      <c r="BZ89" s="53">
        <v>1.25</v>
      </c>
      <c r="CA89" s="54">
        <v>1.88</v>
      </c>
      <c r="CB89" s="53">
        <v>1.88</v>
      </c>
      <c r="CC89" s="54">
        <v>3.22</v>
      </c>
      <c r="CD89" s="55">
        <v>3.98</v>
      </c>
      <c r="CE89" s="53">
        <v>4.01</v>
      </c>
      <c r="CF89" s="53">
        <v>4.13</v>
      </c>
      <c r="CG89" s="53">
        <v>6.21</v>
      </c>
      <c r="CH89" s="7">
        <v>4.72</v>
      </c>
      <c r="CI89" s="4">
        <v>5.67</v>
      </c>
      <c r="CJ89" s="9">
        <v>6.56</v>
      </c>
      <c r="CK89" s="9">
        <v>7.8</v>
      </c>
      <c r="CL89" s="4">
        <v>10.28</v>
      </c>
      <c r="CM89" s="4">
        <v>20.309999999999999</v>
      </c>
      <c r="CN89" s="16">
        <v>29.11</v>
      </c>
      <c r="CO89" s="38">
        <v>34.71</v>
      </c>
      <c r="CP89" s="20">
        <v>36.630000000000003</v>
      </c>
      <c r="CQ89" s="18">
        <v>37.54</v>
      </c>
      <c r="CR89" s="17">
        <v>38.119999999999997</v>
      </c>
      <c r="CS89" s="19">
        <v>39.28</v>
      </c>
      <c r="CT89" s="17">
        <v>41.36</v>
      </c>
      <c r="CU89" s="19">
        <v>41.33</v>
      </c>
      <c r="CV89" s="18">
        <v>41.32</v>
      </c>
      <c r="CW89" s="17">
        <v>41.6</v>
      </c>
      <c r="CX89" s="17">
        <v>43.25</v>
      </c>
      <c r="CY89" s="17">
        <v>44.37</v>
      </c>
      <c r="CZ89" s="17">
        <v>47.24</v>
      </c>
      <c r="DA89" s="16">
        <v>47.82</v>
      </c>
      <c r="DB89" s="20">
        <v>48.06</v>
      </c>
      <c r="DC89" s="20">
        <v>48.47</v>
      </c>
      <c r="DD89" s="16">
        <v>48.55</v>
      </c>
      <c r="DE89" s="16">
        <v>42.27</v>
      </c>
      <c r="DF89" s="16">
        <v>28.12</v>
      </c>
      <c r="DG89" s="38">
        <v>34.71</v>
      </c>
      <c r="DH89" s="20">
        <v>36.49</v>
      </c>
      <c r="DI89" s="17">
        <v>37.380000000000003</v>
      </c>
      <c r="DJ89" s="17">
        <v>38.17</v>
      </c>
      <c r="DK89" s="19">
        <v>39.270000000000003</v>
      </c>
      <c r="DL89" s="17">
        <v>40.98</v>
      </c>
      <c r="DM89" s="19">
        <v>40.35</v>
      </c>
      <c r="DN89" s="18">
        <v>41.15</v>
      </c>
      <c r="DO89" s="17">
        <v>42.43</v>
      </c>
      <c r="DP89" s="17">
        <v>43.26</v>
      </c>
      <c r="DQ89" s="17">
        <v>45.58</v>
      </c>
      <c r="DR89" s="17">
        <v>47.74</v>
      </c>
      <c r="DS89" s="16">
        <v>47.25</v>
      </c>
      <c r="DT89" s="20">
        <v>47.6</v>
      </c>
      <c r="DU89" s="20">
        <v>49.24</v>
      </c>
      <c r="DV89" s="16">
        <v>47.61</v>
      </c>
      <c r="DW89" s="16">
        <v>42.61</v>
      </c>
      <c r="DX89" s="16">
        <v>3</v>
      </c>
      <c r="DY89" s="20">
        <v>4</v>
      </c>
      <c r="DZ89" s="20">
        <v>5</v>
      </c>
      <c r="EA89" s="17">
        <v>2</v>
      </c>
      <c r="EB89" s="17">
        <v>-4</v>
      </c>
      <c r="EC89" s="17">
        <v>-10</v>
      </c>
      <c r="ED89" s="17">
        <v>-15</v>
      </c>
      <c r="EE89" s="17">
        <v>-16</v>
      </c>
      <c r="EF89" s="17">
        <v>-12</v>
      </c>
      <c r="EG89" s="17">
        <v>-8</v>
      </c>
      <c r="EH89" s="17">
        <v>-3</v>
      </c>
      <c r="EI89" s="17">
        <v>0</v>
      </c>
      <c r="EJ89" s="17">
        <v>2</v>
      </c>
      <c r="EK89" s="20">
        <v>4</v>
      </c>
      <c r="EL89" s="20">
        <v>4</v>
      </c>
      <c r="EM89" s="20">
        <v>1</v>
      </c>
      <c r="EN89" s="20">
        <v>2</v>
      </c>
      <c r="EO89" s="20">
        <v>-2</v>
      </c>
    </row>
    <row r="90" spans="1:145" ht="14">
      <c r="A90" s="2" t="s">
        <v>1257</v>
      </c>
      <c r="B90" s="2" t="s">
        <v>1666</v>
      </c>
      <c r="C90" s="2">
        <v>21</v>
      </c>
      <c r="D90" s="2">
        <v>11</v>
      </c>
      <c r="E90" s="2">
        <v>38175891</v>
      </c>
      <c r="F90" s="2" t="s">
        <v>91</v>
      </c>
      <c r="G90" s="1" t="s">
        <v>1261</v>
      </c>
      <c r="H90" s="15" t="s">
        <v>95</v>
      </c>
      <c r="I90" s="1">
        <v>1</v>
      </c>
      <c r="J90" s="2">
        <v>153</v>
      </c>
      <c r="K90" s="2">
        <v>35.299999999999997</v>
      </c>
      <c r="L90" s="2" t="s">
        <v>167</v>
      </c>
      <c r="M90" s="2"/>
      <c r="N90" s="2" t="s">
        <v>158</v>
      </c>
      <c r="O90" s="2" t="s">
        <v>80</v>
      </c>
      <c r="P90" s="30" t="s">
        <v>1258</v>
      </c>
      <c r="Q90" s="30"/>
      <c r="R90" s="30"/>
      <c r="S90" s="30"/>
      <c r="T90" s="3" t="s">
        <v>6</v>
      </c>
      <c r="U90" s="3">
        <v>27</v>
      </c>
      <c r="V90" s="2">
        <v>26</v>
      </c>
      <c r="W90" s="2">
        <v>21</v>
      </c>
      <c r="X90" s="2" t="s">
        <v>1259</v>
      </c>
      <c r="Y90" s="33"/>
      <c r="Z90" s="3" t="s">
        <v>232</v>
      </c>
      <c r="AA90" s="3">
        <v>55</v>
      </c>
      <c r="AB90" s="2">
        <v>42</v>
      </c>
      <c r="AC90" s="2">
        <v>26</v>
      </c>
      <c r="AD90" s="2"/>
      <c r="AE90" s="33" t="s">
        <v>242</v>
      </c>
      <c r="AF90" s="12" t="s">
        <v>217</v>
      </c>
      <c r="AG90" s="12">
        <v>21</v>
      </c>
      <c r="AH90" s="13">
        <v>14</v>
      </c>
      <c r="AI90" s="13">
        <v>4</v>
      </c>
      <c r="AJ90" s="13"/>
      <c r="AK90" s="34"/>
      <c r="AL90" s="2" t="s">
        <v>149</v>
      </c>
      <c r="AM90" s="2" t="s">
        <v>409</v>
      </c>
      <c r="AN90" s="2" t="s">
        <v>1260</v>
      </c>
      <c r="AO90" s="2" t="s">
        <v>353</v>
      </c>
      <c r="AP90" s="2" t="s">
        <v>87</v>
      </c>
      <c r="AQ90" s="1" t="s">
        <v>839</v>
      </c>
      <c r="AR90" s="2" t="s">
        <v>89</v>
      </c>
      <c r="AS90" s="1" t="s">
        <v>197</v>
      </c>
      <c r="AT90" s="2" t="s">
        <v>93</v>
      </c>
      <c r="AU90" s="14" t="s">
        <v>1262</v>
      </c>
      <c r="AV90" s="14">
        <v>1</v>
      </c>
      <c r="AW90" s="3" t="s">
        <v>6</v>
      </c>
      <c r="AX90" s="3">
        <v>27</v>
      </c>
      <c r="AY90" s="2">
        <v>26</v>
      </c>
      <c r="AZ90" s="2">
        <v>21</v>
      </c>
      <c r="BA90" s="2" t="s">
        <v>1666</v>
      </c>
      <c r="BB90" s="2">
        <v>21</v>
      </c>
      <c r="BC90" s="2">
        <v>11</v>
      </c>
      <c r="BD90" s="104">
        <v>3.93</v>
      </c>
      <c r="BE90" s="107">
        <v>2.92</v>
      </c>
      <c r="BF90" s="106">
        <v>1.87</v>
      </c>
      <c r="BG90" s="107">
        <v>1.87</v>
      </c>
      <c r="BH90" s="106">
        <v>1.74</v>
      </c>
      <c r="BI90" s="108">
        <v>1.94</v>
      </c>
      <c r="BJ90" s="106">
        <v>1.45</v>
      </c>
      <c r="BK90" s="108">
        <v>2.04</v>
      </c>
      <c r="BL90" s="107">
        <v>2.31</v>
      </c>
      <c r="BM90" s="106">
        <v>5.72</v>
      </c>
      <c r="BN90" s="106">
        <v>6.14</v>
      </c>
      <c r="BO90" s="106">
        <v>3.69</v>
      </c>
      <c r="BP90" s="106">
        <v>2.2400000000000002</v>
      </c>
      <c r="BQ90" s="8">
        <v>2.11</v>
      </c>
      <c r="BR90" s="5">
        <v>3.9</v>
      </c>
      <c r="BS90" s="9">
        <v>6.17</v>
      </c>
      <c r="BT90" s="4">
        <v>8.91</v>
      </c>
      <c r="BU90" s="98"/>
      <c r="BV90" s="4">
        <v>3.63</v>
      </c>
      <c r="BW90" s="6">
        <v>2.11</v>
      </c>
      <c r="BX90" s="7">
        <v>0.95</v>
      </c>
      <c r="BY90" s="7">
        <v>0</v>
      </c>
      <c r="BZ90" s="7">
        <v>1.62</v>
      </c>
      <c r="CA90" s="8">
        <v>1.73</v>
      </c>
      <c r="CB90" s="7">
        <v>2.4</v>
      </c>
      <c r="CC90" s="8">
        <v>2.56</v>
      </c>
      <c r="CD90" s="6">
        <v>2.5</v>
      </c>
      <c r="CE90" s="7">
        <v>4.34</v>
      </c>
      <c r="CF90" s="7">
        <v>6.84</v>
      </c>
      <c r="CG90" s="7">
        <v>4.66</v>
      </c>
      <c r="CH90" s="7">
        <v>1.74</v>
      </c>
      <c r="CI90" s="8">
        <v>2.95</v>
      </c>
      <c r="CJ90" s="5">
        <v>4.71</v>
      </c>
      <c r="CK90" s="9">
        <v>6.85</v>
      </c>
      <c r="CL90" s="4">
        <v>9.74</v>
      </c>
      <c r="CM90" s="98"/>
      <c r="CN90" s="16">
        <v>26.26</v>
      </c>
      <c r="CO90" s="18">
        <v>28.56</v>
      </c>
      <c r="CP90" s="17">
        <v>30.89</v>
      </c>
      <c r="CQ90" s="18">
        <v>33.04</v>
      </c>
      <c r="CR90" s="17">
        <v>35.04</v>
      </c>
      <c r="CS90" s="19">
        <v>35.85</v>
      </c>
      <c r="CT90" s="17">
        <v>37.22</v>
      </c>
      <c r="CU90" s="19">
        <v>37.01</v>
      </c>
      <c r="CV90" s="18">
        <v>38.770000000000003</v>
      </c>
      <c r="CW90" s="17">
        <v>38.58</v>
      </c>
      <c r="CX90" s="17">
        <v>38.159999999999997</v>
      </c>
      <c r="CY90" s="17">
        <v>42.07</v>
      </c>
      <c r="CZ90" s="17">
        <v>41.47</v>
      </c>
      <c r="DA90" s="19">
        <v>44.46</v>
      </c>
      <c r="DB90" s="23">
        <v>45.29</v>
      </c>
      <c r="DC90" s="20">
        <v>45.44</v>
      </c>
      <c r="DD90" s="16">
        <v>44.74</v>
      </c>
      <c r="DE90" s="100"/>
      <c r="DF90" s="16">
        <v>25.86</v>
      </c>
      <c r="DG90" s="18">
        <v>28.6</v>
      </c>
      <c r="DH90" s="17">
        <v>31.9</v>
      </c>
      <c r="DI90" s="17">
        <v>33.590000000000003</v>
      </c>
      <c r="DJ90" s="17">
        <v>35.229999999999997</v>
      </c>
      <c r="DK90" s="19">
        <v>36.32</v>
      </c>
      <c r="DL90" s="17">
        <v>37.1</v>
      </c>
      <c r="DM90" s="19">
        <v>37.81</v>
      </c>
      <c r="DN90" s="18">
        <v>39.22</v>
      </c>
      <c r="DO90" s="17">
        <v>38.57</v>
      </c>
      <c r="DP90" s="17">
        <v>38.71</v>
      </c>
      <c r="DQ90" s="17">
        <v>41.96</v>
      </c>
      <c r="DR90" s="17">
        <v>41.11</v>
      </c>
      <c r="DS90" s="19">
        <v>44.95</v>
      </c>
      <c r="DT90" s="23">
        <v>45.13</v>
      </c>
      <c r="DU90" s="20">
        <v>46.25</v>
      </c>
      <c r="DV90" s="16">
        <v>43.39</v>
      </c>
      <c r="DW90" s="100"/>
      <c r="DX90" s="16">
        <v>4</v>
      </c>
      <c r="DY90" s="17">
        <v>6</v>
      </c>
      <c r="DZ90" s="17">
        <v>6</v>
      </c>
      <c r="EA90" s="17">
        <v>3</v>
      </c>
      <c r="EB90" s="17">
        <v>0</v>
      </c>
      <c r="EC90" s="17">
        <v>-9</v>
      </c>
      <c r="ED90" s="17">
        <v>-14</v>
      </c>
      <c r="EE90" s="17">
        <v>-22</v>
      </c>
      <c r="EF90" s="17">
        <v>-23</v>
      </c>
      <c r="EG90" s="17">
        <v>-21</v>
      </c>
      <c r="EH90" s="17">
        <v>-18</v>
      </c>
      <c r="EI90" s="17">
        <v>-11</v>
      </c>
      <c r="EJ90" s="17">
        <v>-8</v>
      </c>
      <c r="EK90" s="17">
        <v>-3</v>
      </c>
      <c r="EL90" s="23">
        <v>0</v>
      </c>
      <c r="EM90" s="20">
        <v>0</v>
      </c>
      <c r="EN90" s="20">
        <v>0</v>
      </c>
      <c r="EO90" s="101"/>
    </row>
    <row r="91" spans="1:145" ht="14">
      <c r="A91" s="2" t="s">
        <v>1403</v>
      </c>
      <c r="B91" s="2" t="s">
        <v>1666</v>
      </c>
      <c r="C91" s="2">
        <v>14</v>
      </c>
      <c r="D91" s="2">
        <v>6</v>
      </c>
      <c r="E91" s="2">
        <v>51640576</v>
      </c>
      <c r="F91" s="2" t="s">
        <v>91</v>
      </c>
      <c r="G91" s="1" t="s">
        <v>1407</v>
      </c>
      <c r="H91" s="14"/>
      <c r="I91" s="1"/>
      <c r="J91" s="2">
        <v>161.80000000000001</v>
      </c>
      <c r="K91" s="2">
        <v>46.6</v>
      </c>
      <c r="L91" s="2" t="s">
        <v>167</v>
      </c>
      <c r="M91" s="2"/>
      <c r="N91" s="2" t="s">
        <v>79</v>
      </c>
      <c r="O91" s="2" t="s">
        <v>819</v>
      </c>
      <c r="P91" s="30" t="s">
        <v>859</v>
      </c>
      <c r="Q91" s="30"/>
      <c r="R91" s="30"/>
      <c r="S91" s="30"/>
      <c r="T91" s="3" t="s">
        <v>6</v>
      </c>
      <c r="U91" s="3">
        <v>29</v>
      </c>
      <c r="V91" s="2">
        <v>21</v>
      </c>
      <c r="W91" s="2">
        <v>21</v>
      </c>
      <c r="X91" s="2" t="s">
        <v>1406</v>
      </c>
      <c r="Y91" s="33"/>
      <c r="Z91" s="3" t="s">
        <v>232</v>
      </c>
      <c r="AA91" s="3">
        <v>50</v>
      </c>
      <c r="AB91" s="2">
        <v>29</v>
      </c>
      <c r="AC91" s="2">
        <v>28</v>
      </c>
      <c r="AD91" s="2"/>
      <c r="AE91" s="33" t="s">
        <v>443</v>
      </c>
      <c r="AF91" s="12" t="s">
        <v>217</v>
      </c>
      <c r="AG91" s="12">
        <v>31</v>
      </c>
      <c r="AH91" s="13">
        <v>21</v>
      </c>
      <c r="AI91" s="13">
        <v>18</v>
      </c>
      <c r="AJ91" s="13"/>
      <c r="AK91" s="34" t="s">
        <v>180</v>
      </c>
      <c r="AL91" s="2" t="s">
        <v>250</v>
      </c>
      <c r="AM91" s="2" t="s">
        <v>128</v>
      </c>
      <c r="AN91" s="2" t="s">
        <v>606</v>
      </c>
      <c r="AO91" s="2" t="s">
        <v>841</v>
      </c>
      <c r="AP91" s="2" t="s">
        <v>87</v>
      </c>
      <c r="AQ91" s="1"/>
      <c r="AR91" s="2" t="s">
        <v>89</v>
      </c>
      <c r="AS91" s="1"/>
      <c r="AT91" s="2" t="s">
        <v>93</v>
      </c>
      <c r="AU91" s="14" t="s">
        <v>854</v>
      </c>
      <c r="AV91" s="14">
        <v>1</v>
      </c>
      <c r="AW91" s="3" t="s">
        <v>6</v>
      </c>
      <c r="AX91" s="3">
        <v>29</v>
      </c>
      <c r="AY91" s="2">
        <v>21</v>
      </c>
      <c r="AZ91" s="2">
        <v>21</v>
      </c>
      <c r="BA91" s="2" t="s">
        <v>1666</v>
      </c>
      <c r="BB91" s="2">
        <v>14</v>
      </c>
      <c r="BC91" s="2">
        <v>6</v>
      </c>
      <c r="BD91" s="104">
        <v>4.07</v>
      </c>
      <c r="BE91" s="105">
        <v>4.43</v>
      </c>
      <c r="BF91" s="109">
        <v>3.95</v>
      </c>
      <c r="BG91" s="107">
        <v>3.5</v>
      </c>
      <c r="BH91" s="106">
        <v>2.25</v>
      </c>
      <c r="BI91" s="108">
        <v>3.44</v>
      </c>
      <c r="BJ91" s="106">
        <v>1.86</v>
      </c>
      <c r="BK91" s="108">
        <v>2.13</v>
      </c>
      <c r="BL91" s="107">
        <v>2.8</v>
      </c>
      <c r="BM91" s="106">
        <v>4.4800000000000004</v>
      </c>
      <c r="BN91" s="106">
        <v>7.4</v>
      </c>
      <c r="BO91" s="106">
        <v>3.98</v>
      </c>
      <c r="BP91" s="106">
        <v>3.25</v>
      </c>
      <c r="BQ91" s="4">
        <v>4.37</v>
      </c>
      <c r="BR91" s="9">
        <v>5.82</v>
      </c>
      <c r="BS91" s="9">
        <v>6.23</v>
      </c>
      <c r="BT91" s="4">
        <v>12.61</v>
      </c>
      <c r="BU91" s="4">
        <v>17.36</v>
      </c>
      <c r="BV91" s="4">
        <v>4.92</v>
      </c>
      <c r="BW91" s="26">
        <v>2.61</v>
      </c>
      <c r="BX91" s="25">
        <v>0.87</v>
      </c>
      <c r="BY91" s="53">
        <v>1.1200000000000001</v>
      </c>
      <c r="BZ91" s="53">
        <v>2.08</v>
      </c>
      <c r="CA91" s="54">
        <v>2.37</v>
      </c>
      <c r="CB91" s="53">
        <v>4.49</v>
      </c>
      <c r="CC91" s="54">
        <v>2.62</v>
      </c>
      <c r="CD91" s="55">
        <v>3.71</v>
      </c>
      <c r="CE91" s="53">
        <v>3.98</v>
      </c>
      <c r="CF91" s="53">
        <v>5.21</v>
      </c>
      <c r="CG91" s="53">
        <v>3.9</v>
      </c>
      <c r="CH91" s="7">
        <v>3.86</v>
      </c>
      <c r="CI91" s="4">
        <v>4.3899999999999997</v>
      </c>
      <c r="CJ91" s="9">
        <v>6.12</v>
      </c>
      <c r="CK91" s="9">
        <v>6.6</v>
      </c>
      <c r="CL91" s="4">
        <v>10.38</v>
      </c>
      <c r="CM91" s="4">
        <v>17.43</v>
      </c>
      <c r="CN91" s="16">
        <v>26.65</v>
      </c>
      <c r="CO91" s="38">
        <v>31.82</v>
      </c>
      <c r="CP91" s="20">
        <v>35.33</v>
      </c>
      <c r="CQ91" s="18">
        <v>36.340000000000003</v>
      </c>
      <c r="CR91" s="17">
        <v>36.24</v>
      </c>
      <c r="CS91" s="19">
        <v>37.42</v>
      </c>
      <c r="CT91" s="17">
        <v>37.409999999999997</v>
      </c>
      <c r="CU91" s="19">
        <v>39.29</v>
      </c>
      <c r="CV91" s="18">
        <v>38.42</v>
      </c>
      <c r="CW91" s="17">
        <v>39.06</v>
      </c>
      <c r="CX91" s="17">
        <v>40.28</v>
      </c>
      <c r="CY91" s="17">
        <v>42.03</v>
      </c>
      <c r="CZ91" s="17">
        <v>45.26</v>
      </c>
      <c r="DA91" s="16">
        <v>45.32</v>
      </c>
      <c r="DB91" s="20">
        <v>46.86</v>
      </c>
      <c r="DC91" s="20">
        <v>45.53</v>
      </c>
      <c r="DD91" s="16">
        <v>41.77</v>
      </c>
      <c r="DE91" s="16">
        <v>37.6</v>
      </c>
      <c r="DF91" s="16">
        <v>26.62</v>
      </c>
      <c r="DG91" s="38">
        <v>31.33</v>
      </c>
      <c r="DH91" s="20">
        <v>35.090000000000003</v>
      </c>
      <c r="DI91" s="17">
        <v>36.450000000000003</v>
      </c>
      <c r="DJ91" s="17">
        <v>36.81</v>
      </c>
      <c r="DK91" s="19">
        <v>36.94</v>
      </c>
      <c r="DL91" s="17">
        <v>36.99</v>
      </c>
      <c r="DM91" s="19">
        <v>38.130000000000003</v>
      </c>
      <c r="DN91" s="18">
        <v>38.090000000000003</v>
      </c>
      <c r="DO91" s="17">
        <v>39.44</v>
      </c>
      <c r="DP91" s="17">
        <v>40.33</v>
      </c>
      <c r="DQ91" s="17">
        <v>42.57</v>
      </c>
      <c r="DR91" s="17">
        <v>45.58</v>
      </c>
      <c r="DS91" s="16">
        <v>45.37</v>
      </c>
      <c r="DT91" s="20">
        <v>46.35</v>
      </c>
      <c r="DU91" s="20">
        <v>44.75</v>
      </c>
      <c r="DV91" s="16">
        <v>41.02</v>
      </c>
      <c r="DW91" s="16">
        <v>38.53</v>
      </c>
      <c r="DX91" s="16">
        <v>4</v>
      </c>
      <c r="DY91" s="20">
        <v>7</v>
      </c>
      <c r="DZ91" s="20">
        <v>8</v>
      </c>
      <c r="EA91" s="17">
        <v>6</v>
      </c>
      <c r="EB91" s="17">
        <v>3</v>
      </c>
      <c r="EC91" s="17">
        <v>0</v>
      </c>
      <c r="ED91" s="17">
        <v>-3</v>
      </c>
      <c r="EE91" s="17">
        <v>-8</v>
      </c>
      <c r="EF91" s="17">
        <v>-7</v>
      </c>
      <c r="EG91" s="17">
        <v>-5</v>
      </c>
      <c r="EH91" s="17">
        <v>-1</v>
      </c>
      <c r="EI91" s="17">
        <v>2</v>
      </c>
      <c r="EJ91" s="17">
        <v>4</v>
      </c>
      <c r="EK91" s="20">
        <v>6</v>
      </c>
      <c r="EL91" s="20">
        <v>6</v>
      </c>
      <c r="EM91" s="20">
        <v>3</v>
      </c>
      <c r="EN91" s="20">
        <v>0</v>
      </c>
      <c r="EO91" s="20">
        <v>-3</v>
      </c>
    </row>
    <row r="92" spans="1:145" ht="14">
      <c r="A92" s="2" t="s">
        <v>1371</v>
      </c>
      <c r="B92" s="2" t="s">
        <v>1666</v>
      </c>
      <c r="C92" s="2">
        <v>17</v>
      </c>
      <c r="D92" s="2">
        <v>2</v>
      </c>
      <c r="E92" s="2">
        <v>52915280</v>
      </c>
      <c r="F92" s="2" t="s">
        <v>91</v>
      </c>
      <c r="G92" s="1" t="s">
        <v>514</v>
      </c>
      <c r="H92" s="15" t="s">
        <v>95</v>
      </c>
      <c r="I92" s="1">
        <v>0</v>
      </c>
      <c r="J92" s="2">
        <v>160.1</v>
      </c>
      <c r="K92" s="2">
        <v>54.8</v>
      </c>
      <c r="L92" s="2" t="s">
        <v>167</v>
      </c>
      <c r="M92" s="2"/>
      <c r="N92" s="2" t="s">
        <v>147</v>
      </c>
      <c r="O92" s="2" t="s">
        <v>100</v>
      </c>
      <c r="P92" s="30" t="s">
        <v>168</v>
      </c>
      <c r="Q92" s="30"/>
      <c r="R92" s="30"/>
      <c r="S92" s="30"/>
      <c r="T92" s="3" t="s">
        <v>6</v>
      </c>
      <c r="U92" s="3">
        <v>30</v>
      </c>
      <c r="V92" s="2">
        <v>30</v>
      </c>
      <c r="W92" s="2">
        <v>21</v>
      </c>
      <c r="X92" s="2" t="s">
        <v>1372</v>
      </c>
      <c r="Y92" s="33"/>
      <c r="Z92" s="3" t="s">
        <v>232</v>
      </c>
      <c r="AA92" s="3">
        <v>48</v>
      </c>
      <c r="AB92" s="2">
        <v>32</v>
      </c>
      <c r="AC92" s="2">
        <v>30</v>
      </c>
      <c r="AD92" s="2"/>
      <c r="AE92" s="33" t="s">
        <v>443</v>
      </c>
      <c r="AF92" s="12" t="s">
        <v>217</v>
      </c>
      <c r="AG92" s="12">
        <v>33</v>
      </c>
      <c r="AH92" s="13">
        <v>27</v>
      </c>
      <c r="AI92" s="13">
        <v>22</v>
      </c>
      <c r="AJ92" s="13"/>
      <c r="AK92" s="34" t="s">
        <v>197</v>
      </c>
      <c r="AL92" s="2" t="s">
        <v>149</v>
      </c>
      <c r="AM92" s="2" t="s">
        <v>336</v>
      </c>
      <c r="AN92" s="2" t="s">
        <v>266</v>
      </c>
      <c r="AO92" s="2" t="s">
        <v>513</v>
      </c>
      <c r="AP92" s="2" t="s">
        <v>87</v>
      </c>
      <c r="AQ92" s="1" t="s">
        <v>176</v>
      </c>
      <c r="AR92" s="2" t="s">
        <v>89</v>
      </c>
      <c r="AS92" s="1" t="s">
        <v>176</v>
      </c>
      <c r="AT92" s="2" t="s">
        <v>93</v>
      </c>
      <c r="AU92" s="14" t="s">
        <v>515</v>
      </c>
      <c r="AV92" s="14">
        <v>1</v>
      </c>
      <c r="AW92" s="3" t="s">
        <v>6</v>
      </c>
      <c r="AX92" s="3">
        <v>30</v>
      </c>
      <c r="AY92" s="2">
        <v>30</v>
      </c>
      <c r="AZ92" s="2">
        <v>21</v>
      </c>
      <c r="BA92" s="2" t="s">
        <v>1666</v>
      </c>
      <c r="BB92" s="2">
        <v>17</v>
      </c>
      <c r="BC92" s="2">
        <v>2</v>
      </c>
      <c r="BD92" s="104">
        <v>3.61</v>
      </c>
      <c r="BE92" s="107">
        <v>3.3</v>
      </c>
      <c r="BF92" s="106">
        <v>2.83</v>
      </c>
      <c r="BG92" s="107">
        <v>3</v>
      </c>
      <c r="BH92" s="106">
        <v>2.02</v>
      </c>
      <c r="BI92" s="108">
        <v>0.83</v>
      </c>
      <c r="BJ92" s="106">
        <v>0</v>
      </c>
      <c r="BK92" s="108">
        <v>0</v>
      </c>
      <c r="BL92" s="107">
        <v>0.42</v>
      </c>
      <c r="BM92" s="106">
        <v>1.89</v>
      </c>
      <c r="BN92" s="106">
        <v>7.05</v>
      </c>
      <c r="BO92" s="106">
        <v>3.73</v>
      </c>
      <c r="BP92" s="106">
        <v>1.76</v>
      </c>
      <c r="BQ92" s="41">
        <v>3.98</v>
      </c>
      <c r="BR92" s="9">
        <v>4.1500000000000004</v>
      </c>
      <c r="BS92" s="9">
        <v>5.54</v>
      </c>
      <c r="BT92" s="4">
        <v>13.51</v>
      </c>
      <c r="BU92" s="4">
        <v>21.56</v>
      </c>
      <c r="BV92" s="4">
        <v>4.3099999999999996</v>
      </c>
      <c r="BW92" s="6">
        <v>2.2400000000000002</v>
      </c>
      <c r="BX92" s="7">
        <v>0</v>
      </c>
      <c r="BY92" s="7">
        <v>0</v>
      </c>
      <c r="BZ92" s="7">
        <v>1.54</v>
      </c>
      <c r="CA92" s="8">
        <v>2.14</v>
      </c>
      <c r="CB92" s="7">
        <v>1.76</v>
      </c>
      <c r="CC92" s="8">
        <v>1.99</v>
      </c>
      <c r="CD92" s="6">
        <v>2.86</v>
      </c>
      <c r="CE92" s="7">
        <v>3.66</v>
      </c>
      <c r="CF92" s="7">
        <v>4.8600000000000003</v>
      </c>
      <c r="CG92" s="7">
        <v>7.39</v>
      </c>
      <c r="CH92" s="7">
        <v>2.72</v>
      </c>
      <c r="CI92" s="41">
        <v>5.07</v>
      </c>
      <c r="CJ92" s="9">
        <v>6.65</v>
      </c>
      <c r="CK92" s="9">
        <v>5.55</v>
      </c>
      <c r="CL92" s="4">
        <v>13.33</v>
      </c>
      <c r="CM92" s="4">
        <v>20.309999999999999</v>
      </c>
      <c r="CN92" s="16">
        <v>26.8</v>
      </c>
      <c r="CO92" s="18">
        <v>29.67</v>
      </c>
      <c r="CP92" s="17">
        <v>32.659999999999997</v>
      </c>
      <c r="CQ92" s="18">
        <v>33.090000000000003</v>
      </c>
      <c r="CR92" s="17">
        <v>34.82</v>
      </c>
      <c r="CS92" s="19">
        <v>36.31</v>
      </c>
      <c r="CT92" s="17">
        <v>36.46</v>
      </c>
      <c r="CU92" s="19">
        <v>37.479999999999997</v>
      </c>
      <c r="CV92" s="18">
        <v>38.24</v>
      </c>
      <c r="CW92" s="17">
        <v>37.29</v>
      </c>
      <c r="CX92" s="17">
        <v>37.78</v>
      </c>
      <c r="CY92" s="17">
        <v>39.270000000000003</v>
      </c>
      <c r="CZ92" s="17">
        <v>46.45</v>
      </c>
      <c r="DA92" s="42">
        <v>47.14</v>
      </c>
      <c r="DB92" s="20">
        <v>49.33</v>
      </c>
      <c r="DC92" s="20">
        <v>44.27</v>
      </c>
      <c r="DD92" s="16">
        <v>43.69</v>
      </c>
      <c r="DE92" s="16">
        <v>36.39</v>
      </c>
      <c r="DF92" s="16">
        <v>26.59</v>
      </c>
      <c r="DG92" s="18">
        <v>28.66</v>
      </c>
      <c r="DH92" s="17">
        <v>32.130000000000003</v>
      </c>
      <c r="DI92" s="17">
        <v>33.35</v>
      </c>
      <c r="DJ92" s="17">
        <v>35.770000000000003</v>
      </c>
      <c r="DK92" s="19">
        <v>36.28</v>
      </c>
      <c r="DL92" s="17">
        <v>36.28</v>
      </c>
      <c r="DM92" s="19">
        <v>36.770000000000003</v>
      </c>
      <c r="DN92" s="18">
        <v>37.909999999999997</v>
      </c>
      <c r="DO92" s="17">
        <v>37.76</v>
      </c>
      <c r="DP92" s="17">
        <v>37.39</v>
      </c>
      <c r="DQ92" s="17">
        <v>39.65</v>
      </c>
      <c r="DR92" s="17">
        <v>45.93</v>
      </c>
      <c r="DS92" s="42">
        <v>47.05</v>
      </c>
      <c r="DT92" s="20">
        <v>49.61</v>
      </c>
      <c r="DU92" s="20">
        <v>44.03</v>
      </c>
      <c r="DV92" s="16">
        <v>44.55</v>
      </c>
      <c r="DW92" s="16">
        <v>36.19</v>
      </c>
      <c r="DX92" s="16">
        <v>1</v>
      </c>
      <c r="DY92" s="17">
        <v>3</v>
      </c>
      <c r="DZ92" s="17">
        <v>6</v>
      </c>
      <c r="EA92" s="17">
        <v>6</v>
      </c>
      <c r="EB92" s="17">
        <v>2</v>
      </c>
      <c r="EC92" s="17">
        <v>-5</v>
      </c>
      <c r="ED92" s="17">
        <v>-10</v>
      </c>
      <c r="EE92" s="17">
        <v>-12</v>
      </c>
      <c r="EF92" s="17">
        <v>-10</v>
      </c>
      <c r="EG92" s="17">
        <v>-7</v>
      </c>
      <c r="EH92" s="17">
        <v>0</v>
      </c>
      <c r="EI92" s="17">
        <v>2</v>
      </c>
      <c r="EJ92" s="17">
        <v>8</v>
      </c>
      <c r="EK92" s="23">
        <v>13</v>
      </c>
      <c r="EL92" s="20">
        <v>14</v>
      </c>
      <c r="EM92" s="20">
        <v>10</v>
      </c>
      <c r="EN92" s="20">
        <v>5</v>
      </c>
      <c r="EO92" s="20">
        <v>5</v>
      </c>
    </row>
    <row r="93" spans="1:145" ht="14">
      <c r="A93" s="2" t="s">
        <v>1496</v>
      </c>
      <c r="B93" s="2" t="s">
        <v>1666</v>
      </c>
      <c r="C93" s="2">
        <v>22</v>
      </c>
      <c r="D93" s="2">
        <v>0</v>
      </c>
      <c r="E93" s="2">
        <v>51443566</v>
      </c>
      <c r="F93" s="2" t="s">
        <v>91</v>
      </c>
      <c r="G93" s="1" t="s">
        <v>1499</v>
      </c>
      <c r="H93" s="14"/>
      <c r="I93" s="1"/>
      <c r="J93" s="2">
        <v>161.6</v>
      </c>
      <c r="K93" s="2">
        <v>62</v>
      </c>
      <c r="L93" s="2" t="s">
        <v>167</v>
      </c>
      <c r="M93" s="2"/>
      <c r="N93" s="2" t="s">
        <v>99</v>
      </c>
      <c r="O93" s="2" t="s">
        <v>264</v>
      </c>
      <c r="P93" s="30" t="s">
        <v>168</v>
      </c>
      <c r="Q93" s="30" t="s">
        <v>860</v>
      </c>
      <c r="R93" s="30"/>
      <c r="S93" s="30"/>
      <c r="T93" s="3" t="s">
        <v>48</v>
      </c>
      <c r="U93" s="3">
        <v>23</v>
      </c>
      <c r="V93" s="2">
        <v>26</v>
      </c>
      <c r="W93" s="2">
        <v>21</v>
      </c>
      <c r="X93" s="2" t="s">
        <v>280</v>
      </c>
      <c r="Y93" s="33"/>
      <c r="Z93" s="3" t="s">
        <v>64</v>
      </c>
      <c r="AA93" s="3">
        <v>68</v>
      </c>
      <c r="AB93" s="2">
        <v>51</v>
      </c>
      <c r="AC93" s="2">
        <v>42</v>
      </c>
      <c r="AD93" s="2"/>
      <c r="AE93" s="33" t="s">
        <v>209</v>
      </c>
      <c r="AF93" s="12" t="s">
        <v>126</v>
      </c>
      <c r="AG93" s="12">
        <v>51</v>
      </c>
      <c r="AH93" s="13">
        <v>40</v>
      </c>
      <c r="AI93" s="13">
        <v>29</v>
      </c>
      <c r="AJ93" s="13"/>
      <c r="AK93" s="34" t="s">
        <v>180</v>
      </c>
      <c r="AL93" s="2" t="s">
        <v>127</v>
      </c>
      <c r="AM93" s="2" t="s">
        <v>219</v>
      </c>
      <c r="AN93" s="2" t="s">
        <v>870</v>
      </c>
      <c r="AO93" s="2" t="s">
        <v>841</v>
      </c>
      <c r="AP93" s="2" t="s">
        <v>87</v>
      </c>
      <c r="AQ93" s="1"/>
      <c r="AR93" s="2" t="s">
        <v>89</v>
      </c>
      <c r="AS93" s="1"/>
      <c r="AT93" s="2" t="s">
        <v>93</v>
      </c>
      <c r="AU93" s="14" t="s">
        <v>1500</v>
      </c>
      <c r="AV93" s="14">
        <v>1</v>
      </c>
      <c r="AW93" s="3" t="s">
        <v>48</v>
      </c>
      <c r="AX93" s="3">
        <v>23</v>
      </c>
      <c r="AY93" s="2">
        <v>26</v>
      </c>
      <c r="AZ93" s="2">
        <v>21</v>
      </c>
      <c r="BA93" s="2" t="s">
        <v>1666</v>
      </c>
      <c r="BB93" s="2">
        <v>22</v>
      </c>
      <c r="BC93" s="2">
        <v>0</v>
      </c>
      <c r="BD93" s="104">
        <v>3.51</v>
      </c>
      <c r="BE93" s="105">
        <v>2.95</v>
      </c>
      <c r="BF93" s="106">
        <v>1.88</v>
      </c>
      <c r="BG93" s="107">
        <v>1.86</v>
      </c>
      <c r="BH93" s="106">
        <v>1.18</v>
      </c>
      <c r="BI93" s="108">
        <v>0.72</v>
      </c>
      <c r="BJ93" s="106">
        <v>0.25</v>
      </c>
      <c r="BK93" s="108">
        <v>1.3</v>
      </c>
      <c r="BL93" s="107">
        <v>2.0099999999999998</v>
      </c>
      <c r="BM93" s="106">
        <v>3.98</v>
      </c>
      <c r="BN93" s="106">
        <v>8.2100000000000009</v>
      </c>
      <c r="BO93" s="106">
        <v>5.22</v>
      </c>
      <c r="BP93" s="106">
        <v>3.19</v>
      </c>
      <c r="BQ93" s="8">
        <v>2.41</v>
      </c>
      <c r="BR93" s="7">
        <v>6.01</v>
      </c>
      <c r="BS93" s="9">
        <v>6.43</v>
      </c>
      <c r="BT93" s="4">
        <v>11.61</v>
      </c>
      <c r="BU93" s="4">
        <v>16.260000000000002</v>
      </c>
      <c r="BV93" s="4">
        <v>3.25</v>
      </c>
      <c r="BW93" s="26">
        <v>0.56000000000000005</v>
      </c>
      <c r="BX93" s="53">
        <v>0</v>
      </c>
      <c r="BY93" s="53">
        <v>0.25</v>
      </c>
      <c r="BZ93" s="53">
        <v>2.2400000000000002</v>
      </c>
      <c r="CA93" s="54">
        <v>2.61</v>
      </c>
      <c r="CB93" s="53">
        <v>2.88</v>
      </c>
      <c r="CC93" s="54">
        <v>3.13</v>
      </c>
      <c r="CD93" s="55">
        <v>3.98</v>
      </c>
      <c r="CE93" s="53">
        <v>4.72</v>
      </c>
      <c r="CF93" s="53">
        <v>8.07</v>
      </c>
      <c r="CG93" s="53">
        <v>5.17</v>
      </c>
      <c r="CH93" s="7">
        <v>1.58</v>
      </c>
      <c r="CI93" s="8">
        <v>3.61</v>
      </c>
      <c r="CJ93" s="7">
        <v>5.59</v>
      </c>
      <c r="CK93" s="9">
        <v>6.63</v>
      </c>
      <c r="CL93" s="4">
        <v>8.9600000000000009</v>
      </c>
      <c r="CM93" s="4">
        <v>17.72</v>
      </c>
      <c r="CN93" s="16">
        <v>27.03</v>
      </c>
      <c r="CO93" s="38">
        <v>30.12</v>
      </c>
      <c r="CP93" s="17">
        <v>32.51</v>
      </c>
      <c r="CQ93" s="18">
        <v>32.42</v>
      </c>
      <c r="CR93" s="17">
        <v>32.64</v>
      </c>
      <c r="CS93" s="19">
        <v>34.72</v>
      </c>
      <c r="CT93" s="17">
        <v>34.630000000000003</v>
      </c>
      <c r="CU93" s="19">
        <v>35.799999999999997</v>
      </c>
      <c r="CV93" s="18">
        <v>38.71</v>
      </c>
      <c r="CW93" s="17">
        <v>39.35</v>
      </c>
      <c r="CX93" s="17">
        <v>41.27</v>
      </c>
      <c r="CY93" s="17">
        <v>43.54</v>
      </c>
      <c r="CZ93" s="17">
        <v>47.76</v>
      </c>
      <c r="DA93" s="19">
        <v>47.12</v>
      </c>
      <c r="DB93" s="17">
        <v>48.97</v>
      </c>
      <c r="DC93" s="20">
        <v>44.54</v>
      </c>
      <c r="DD93" s="16">
        <v>42.48</v>
      </c>
      <c r="DE93" s="16">
        <v>38.01</v>
      </c>
      <c r="DF93" s="16">
        <v>27.92</v>
      </c>
      <c r="DG93" s="38">
        <v>29.72</v>
      </c>
      <c r="DH93" s="17">
        <v>32.409999999999997</v>
      </c>
      <c r="DI93" s="17">
        <v>32.409999999999997</v>
      </c>
      <c r="DJ93" s="17">
        <v>33.28</v>
      </c>
      <c r="DK93" s="19">
        <v>34.25</v>
      </c>
      <c r="DL93" s="17">
        <v>35.31</v>
      </c>
      <c r="DM93" s="19">
        <v>36.869999999999997</v>
      </c>
      <c r="DN93" s="18">
        <v>38.57</v>
      </c>
      <c r="DO93" s="17">
        <v>39.42</v>
      </c>
      <c r="DP93" s="17">
        <v>42.57</v>
      </c>
      <c r="DQ93" s="17">
        <v>43.56</v>
      </c>
      <c r="DR93" s="17">
        <v>47.72</v>
      </c>
      <c r="DS93" s="19">
        <v>47.13</v>
      </c>
      <c r="DT93" s="17">
        <v>48.55</v>
      </c>
      <c r="DU93" s="20">
        <v>44.08</v>
      </c>
      <c r="DV93" s="16">
        <v>41.48</v>
      </c>
      <c r="DW93" s="16">
        <v>38.409999999999997</v>
      </c>
      <c r="DX93" s="16">
        <v>9</v>
      </c>
      <c r="DY93" s="20">
        <v>8</v>
      </c>
      <c r="DZ93" s="17">
        <v>5</v>
      </c>
      <c r="EA93" s="17">
        <v>1</v>
      </c>
      <c r="EB93" s="17">
        <v>-5</v>
      </c>
      <c r="EC93" s="17">
        <v>-12</v>
      </c>
      <c r="ED93" s="17">
        <v>-14</v>
      </c>
      <c r="EE93" s="17">
        <v>-12</v>
      </c>
      <c r="EF93" s="17">
        <v>-5</v>
      </c>
      <c r="EG93" s="17">
        <v>1</v>
      </c>
      <c r="EH93" s="17">
        <v>9</v>
      </c>
      <c r="EI93" s="17">
        <v>15</v>
      </c>
      <c r="EJ93" s="17">
        <v>20</v>
      </c>
      <c r="EK93" s="17">
        <v>19</v>
      </c>
      <c r="EL93" s="17">
        <v>14</v>
      </c>
      <c r="EM93" s="20">
        <v>10</v>
      </c>
      <c r="EN93" s="20">
        <v>7</v>
      </c>
      <c r="EO93" s="20">
        <v>3</v>
      </c>
    </row>
    <row r="94" spans="1:145" ht="14">
      <c r="A94" s="2" t="s">
        <v>1539</v>
      </c>
      <c r="B94" s="2" t="s">
        <v>1666</v>
      </c>
      <c r="C94" s="2">
        <v>14</v>
      </c>
      <c r="D94" s="2">
        <v>6</v>
      </c>
      <c r="E94" s="2">
        <v>49604863</v>
      </c>
      <c r="F94" s="2" t="s">
        <v>91</v>
      </c>
      <c r="G94" s="1" t="s">
        <v>1540</v>
      </c>
      <c r="H94" s="14"/>
      <c r="I94" s="1"/>
      <c r="J94" s="2">
        <v>163.5</v>
      </c>
      <c r="K94" s="2">
        <v>43</v>
      </c>
      <c r="L94" s="2" t="s">
        <v>167</v>
      </c>
      <c r="M94" s="2"/>
      <c r="N94" s="2" t="s">
        <v>99</v>
      </c>
      <c r="O94" s="2" t="s">
        <v>114</v>
      </c>
      <c r="P94" s="30"/>
      <c r="Q94" s="30"/>
      <c r="R94" s="30"/>
      <c r="S94" s="30"/>
      <c r="T94" s="3" t="s">
        <v>48</v>
      </c>
      <c r="U94" s="3">
        <v>28</v>
      </c>
      <c r="V94" s="2">
        <v>23</v>
      </c>
      <c r="W94" s="2">
        <v>21</v>
      </c>
      <c r="X94" s="2" t="s">
        <v>280</v>
      </c>
      <c r="Y94" s="33"/>
      <c r="Z94" s="3" t="s">
        <v>115</v>
      </c>
      <c r="AA94" s="3">
        <v>58</v>
      </c>
      <c r="AB94" s="2">
        <v>52</v>
      </c>
      <c r="AC94" s="2">
        <v>42</v>
      </c>
      <c r="AD94" s="2"/>
      <c r="AE94" s="33" t="s">
        <v>443</v>
      </c>
      <c r="AF94" s="12" t="s">
        <v>116</v>
      </c>
      <c r="AG94" s="12">
        <v>44</v>
      </c>
      <c r="AH94" s="13">
        <v>43</v>
      </c>
      <c r="AI94" s="13">
        <v>25</v>
      </c>
      <c r="AJ94" s="13"/>
      <c r="AK94" s="34" t="s">
        <v>180</v>
      </c>
      <c r="AL94" s="2" t="s">
        <v>117</v>
      </c>
      <c r="AM94" s="2" t="s">
        <v>421</v>
      </c>
      <c r="AN94" s="2" t="s">
        <v>667</v>
      </c>
      <c r="AO94" s="2" t="s">
        <v>1422</v>
      </c>
      <c r="AP94" s="2" t="s">
        <v>87</v>
      </c>
      <c r="AQ94" s="1"/>
      <c r="AR94" s="2" t="s">
        <v>89</v>
      </c>
      <c r="AS94" s="1"/>
      <c r="AT94" s="2" t="s">
        <v>93</v>
      </c>
      <c r="AU94" s="14" t="s">
        <v>782</v>
      </c>
      <c r="AV94" s="14">
        <v>1</v>
      </c>
      <c r="AW94" s="3" t="s">
        <v>48</v>
      </c>
      <c r="AX94" s="3">
        <v>28</v>
      </c>
      <c r="AY94" s="2">
        <v>23</v>
      </c>
      <c r="AZ94" s="2">
        <v>21</v>
      </c>
      <c r="BA94" s="2" t="s">
        <v>1666</v>
      </c>
      <c r="BB94" s="2">
        <v>14</v>
      </c>
      <c r="BC94" s="2">
        <v>6</v>
      </c>
      <c r="BD94" s="104">
        <v>2.9</v>
      </c>
      <c r="BE94" s="105">
        <v>1.85</v>
      </c>
      <c r="BF94" s="106">
        <v>2.17</v>
      </c>
      <c r="BG94" s="107">
        <v>2.17</v>
      </c>
      <c r="BH94" s="106">
        <v>1.57</v>
      </c>
      <c r="BI94" s="108">
        <v>1.96</v>
      </c>
      <c r="BJ94" s="106">
        <v>1.3</v>
      </c>
      <c r="BK94" s="108">
        <v>2.02</v>
      </c>
      <c r="BL94" s="107">
        <v>2.62</v>
      </c>
      <c r="BM94" s="106">
        <v>4.0999999999999996</v>
      </c>
      <c r="BN94" s="106">
        <v>6.22</v>
      </c>
      <c r="BO94" s="106">
        <v>3.18</v>
      </c>
      <c r="BP94" s="106">
        <v>1.39</v>
      </c>
      <c r="BQ94" s="8">
        <v>2.5099999999999998</v>
      </c>
      <c r="BR94" s="7">
        <v>4.6100000000000003</v>
      </c>
      <c r="BS94" s="9">
        <v>6.46</v>
      </c>
      <c r="BT94" s="4">
        <v>9.7799999999999994</v>
      </c>
      <c r="BU94" s="4">
        <v>18.5</v>
      </c>
      <c r="BV94" s="4">
        <v>3.03</v>
      </c>
      <c r="BW94" s="26">
        <v>1.73</v>
      </c>
      <c r="BX94" s="53">
        <v>1.57</v>
      </c>
      <c r="BY94" s="53">
        <v>0.76</v>
      </c>
      <c r="BZ94" s="53">
        <v>1.76</v>
      </c>
      <c r="CA94" s="54">
        <v>2.3199999999999998</v>
      </c>
      <c r="CB94" s="53">
        <v>3.28</v>
      </c>
      <c r="CC94" s="54">
        <v>4.25</v>
      </c>
      <c r="CD94" s="55">
        <v>4.13</v>
      </c>
      <c r="CE94" s="53">
        <v>3.74</v>
      </c>
      <c r="CF94" s="53">
        <v>5.74</v>
      </c>
      <c r="CG94" s="53">
        <v>2.44</v>
      </c>
      <c r="CH94" s="7">
        <v>1.45</v>
      </c>
      <c r="CI94" s="8">
        <v>2.56</v>
      </c>
      <c r="CJ94" s="7">
        <v>4.1100000000000003</v>
      </c>
      <c r="CK94" s="9">
        <v>5.56</v>
      </c>
      <c r="CL94" s="4">
        <v>9.2200000000000006</v>
      </c>
      <c r="CM94" s="4">
        <v>18.260000000000002</v>
      </c>
      <c r="CN94" s="16">
        <v>26.7</v>
      </c>
      <c r="CO94" s="38">
        <v>31.7</v>
      </c>
      <c r="CP94" s="17">
        <v>34.770000000000003</v>
      </c>
      <c r="CQ94" s="18">
        <v>35.159999999999997</v>
      </c>
      <c r="CR94" s="17">
        <v>36.92</v>
      </c>
      <c r="CS94" s="19">
        <v>36.799999999999997</v>
      </c>
      <c r="CT94" s="17">
        <v>37.840000000000003</v>
      </c>
      <c r="CU94" s="19">
        <v>36.159999999999997</v>
      </c>
      <c r="CV94" s="18">
        <v>38.18</v>
      </c>
      <c r="CW94" s="17">
        <v>38.78</v>
      </c>
      <c r="CX94" s="17">
        <v>39.79</v>
      </c>
      <c r="CY94" s="17">
        <v>40.659999999999997</v>
      </c>
      <c r="CZ94" s="17">
        <v>44.29</v>
      </c>
      <c r="DA94" s="19">
        <v>46.48</v>
      </c>
      <c r="DB94" s="17">
        <v>48.95</v>
      </c>
      <c r="DC94" s="20">
        <v>45.75</v>
      </c>
      <c r="DD94" s="16">
        <v>40.82</v>
      </c>
      <c r="DE94" s="16">
        <v>39.58</v>
      </c>
      <c r="DF94" s="16">
        <v>26.81</v>
      </c>
      <c r="DG94" s="38">
        <v>32.94</v>
      </c>
      <c r="DH94" s="17">
        <v>35.340000000000003</v>
      </c>
      <c r="DI94" s="17">
        <v>36.01</v>
      </c>
      <c r="DJ94" s="17">
        <v>36.61</v>
      </c>
      <c r="DK94" s="19">
        <v>36.31</v>
      </c>
      <c r="DL94" s="17">
        <v>36.53</v>
      </c>
      <c r="DM94" s="19">
        <v>36.9</v>
      </c>
      <c r="DN94" s="18">
        <v>38.880000000000003</v>
      </c>
      <c r="DO94" s="17">
        <v>38.39</v>
      </c>
      <c r="DP94" s="17">
        <v>39.479999999999997</v>
      </c>
      <c r="DQ94" s="17">
        <v>40.14</v>
      </c>
      <c r="DR94" s="17">
        <v>44.42</v>
      </c>
      <c r="DS94" s="19">
        <v>46.89</v>
      </c>
      <c r="DT94" s="17">
        <v>48.54</v>
      </c>
      <c r="DU94" s="20">
        <v>45.01</v>
      </c>
      <c r="DV94" s="16">
        <v>41.09</v>
      </c>
      <c r="DW94" s="16">
        <v>39.24</v>
      </c>
      <c r="DX94" s="16">
        <v>1</v>
      </c>
      <c r="DY94" s="20">
        <v>3</v>
      </c>
      <c r="DZ94" s="17">
        <v>0</v>
      </c>
      <c r="EA94" s="17">
        <v>-2</v>
      </c>
      <c r="EB94" s="17">
        <v>-8</v>
      </c>
      <c r="EC94" s="17">
        <v>-14</v>
      </c>
      <c r="ED94" s="17">
        <v>-16</v>
      </c>
      <c r="EE94" s="17">
        <v>-16</v>
      </c>
      <c r="EF94" s="17">
        <v>-12</v>
      </c>
      <c r="EG94" s="17">
        <v>-4</v>
      </c>
      <c r="EH94" s="17">
        <v>5</v>
      </c>
      <c r="EI94" s="17">
        <v>14</v>
      </c>
      <c r="EJ94" s="17">
        <v>16</v>
      </c>
      <c r="EK94" s="17">
        <v>13</v>
      </c>
      <c r="EL94" s="17">
        <v>11</v>
      </c>
      <c r="EM94" s="20">
        <v>7</v>
      </c>
      <c r="EN94" s="20">
        <v>4</v>
      </c>
      <c r="EO94" s="20">
        <v>6</v>
      </c>
    </row>
    <row r="95" spans="1:145" ht="14">
      <c r="A95" s="2" t="s">
        <v>1515</v>
      </c>
      <c r="B95" s="2" t="s">
        <v>1666</v>
      </c>
      <c r="C95" s="2">
        <v>19</v>
      </c>
      <c r="D95" s="2">
        <v>10</v>
      </c>
      <c r="E95" s="2">
        <v>51268912</v>
      </c>
      <c r="F95" s="2" t="s">
        <v>91</v>
      </c>
      <c r="G95" s="1" t="s">
        <v>1517</v>
      </c>
      <c r="H95" s="14"/>
      <c r="I95" s="1"/>
      <c r="J95" s="2">
        <v>159.69999999999999</v>
      </c>
      <c r="K95" s="2">
        <v>49</v>
      </c>
      <c r="L95" s="2" t="s">
        <v>167</v>
      </c>
      <c r="M95" s="2"/>
      <c r="N95" s="2"/>
      <c r="O95" s="2" t="s">
        <v>389</v>
      </c>
      <c r="P95" s="30"/>
      <c r="Q95" s="30"/>
      <c r="R95" s="30"/>
      <c r="S95" s="30"/>
      <c r="T95" s="3" t="s">
        <v>13</v>
      </c>
      <c r="U95" s="3">
        <v>30</v>
      </c>
      <c r="V95" s="2">
        <v>25</v>
      </c>
      <c r="W95" s="2">
        <v>21</v>
      </c>
      <c r="X95" s="2" t="s">
        <v>280</v>
      </c>
      <c r="Y95" s="33" t="s">
        <v>487</v>
      </c>
      <c r="Z95" s="3" t="s">
        <v>1054</v>
      </c>
      <c r="AA95" s="3">
        <v>51</v>
      </c>
      <c r="AB95" s="2">
        <v>33</v>
      </c>
      <c r="AC95" s="2">
        <v>18</v>
      </c>
      <c r="AD95" s="2"/>
      <c r="AE95" s="33" t="s">
        <v>90</v>
      </c>
      <c r="AF95" s="12"/>
      <c r="AG95" s="12"/>
      <c r="AH95" s="13"/>
      <c r="AI95" s="13"/>
      <c r="AJ95" s="13"/>
      <c r="AK95" s="34"/>
      <c r="AL95" s="2" t="s">
        <v>117</v>
      </c>
      <c r="AM95" s="2" t="s">
        <v>323</v>
      </c>
      <c r="AN95" s="2" t="s">
        <v>712</v>
      </c>
      <c r="AO95" s="2" t="s">
        <v>775</v>
      </c>
      <c r="AP95" s="2" t="s">
        <v>87</v>
      </c>
      <c r="AQ95" s="1"/>
      <c r="AR95" s="2" t="s">
        <v>89</v>
      </c>
      <c r="AS95" s="1"/>
      <c r="AT95" s="2" t="s">
        <v>93</v>
      </c>
      <c r="AU95" s="14" t="s">
        <v>1518</v>
      </c>
      <c r="AV95" s="14">
        <v>1</v>
      </c>
      <c r="AW95" s="3" t="s">
        <v>13</v>
      </c>
      <c r="AX95" s="3">
        <v>30</v>
      </c>
      <c r="AY95" s="2">
        <v>25</v>
      </c>
      <c r="AZ95" s="2">
        <v>21</v>
      </c>
      <c r="BA95" s="2" t="s">
        <v>1666</v>
      </c>
      <c r="BB95" s="2">
        <v>19</v>
      </c>
      <c r="BC95" s="2">
        <v>10</v>
      </c>
      <c r="BD95" s="104">
        <v>2.86</v>
      </c>
      <c r="BE95" s="107">
        <v>1.42</v>
      </c>
      <c r="BF95" s="106">
        <v>0.76</v>
      </c>
      <c r="BG95" s="107">
        <v>1.1499999999999999</v>
      </c>
      <c r="BH95" s="106">
        <v>1.62</v>
      </c>
      <c r="BI95" s="108">
        <v>1.63</v>
      </c>
      <c r="BJ95" s="106">
        <v>0.39</v>
      </c>
      <c r="BK95" s="108">
        <v>0.76</v>
      </c>
      <c r="BL95" s="107">
        <v>0.51</v>
      </c>
      <c r="BM95" s="106">
        <v>1.85</v>
      </c>
      <c r="BN95" s="106">
        <v>3.34</v>
      </c>
      <c r="BO95" s="106">
        <v>5.22</v>
      </c>
      <c r="BP95" s="106">
        <v>0.35</v>
      </c>
      <c r="BQ95" s="8">
        <v>1.45</v>
      </c>
      <c r="BR95" s="9">
        <v>3.56</v>
      </c>
      <c r="BS95" s="9">
        <v>5.67</v>
      </c>
      <c r="BT95" s="4">
        <v>10.039999999999999</v>
      </c>
      <c r="BU95" s="4">
        <v>15.4</v>
      </c>
      <c r="BV95" s="4">
        <v>3.08</v>
      </c>
      <c r="BW95" s="55">
        <v>1.56</v>
      </c>
      <c r="BX95" s="53">
        <v>1.22</v>
      </c>
      <c r="BY95" s="53">
        <v>0</v>
      </c>
      <c r="BZ95" s="53">
        <v>0</v>
      </c>
      <c r="CA95" s="54">
        <v>0.25</v>
      </c>
      <c r="CB95" s="53">
        <v>0.5</v>
      </c>
      <c r="CC95" s="54">
        <v>0.62</v>
      </c>
      <c r="CD95" s="55">
        <v>1.85</v>
      </c>
      <c r="CE95" s="53">
        <v>2.89</v>
      </c>
      <c r="CF95" s="53">
        <v>2.84</v>
      </c>
      <c r="CG95" s="53">
        <v>6.31</v>
      </c>
      <c r="CH95" s="7">
        <v>0.37</v>
      </c>
      <c r="CI95" s="8">
        <v>2.56</v>
      </c>
      <c r="CJ95" s="9">
        <v>4.3499999999999996</v>
      </c>
      <c r="CK95" s="9">
        <v>5.48</v>
      </c>
      <c r="CL95" s="4">
        <v>11.23</v>
      </c>
      <c r="CM95" s="4">
        <v>14.41</v>
      </c>
      <c r="CN95" s="16">
        <v>26.11</v>
      </c>
      <c r="CO95" s="18">
        <v>30.93</v>
      </c>
      <c r="CP95" s="17">
        <v>32.69</v>
      </c>
      <c r="CQ95" s="18">
        <v>34.76</v>
      </c>
      <c r="CR95" s="17">
        <v>35.57</v>
      </c>
      <c r="CS95" s="19">
        <v>37.450000000000003</v>
      </c>
      <c r="CT95" s="17">
        <v>37.36</v>
      </c>
      <c r="CU95" s="19">
        <v>37.19</v>
      </c>
      <c r="CV95" s="18">
        <v>37.21</v>
      </c>
      <c r="CW95" s="17">
        <v>37.86</v>
      </c>
      <c r="CX95" s="17">
        <v>38.44</v>
      </c>
      <c r="CY95" s="17">
        <v>41.64</v>
      </c>
      <c r="CZ95" s="17">
        <v>42.84</v>
      </c>
      <c r="DA95" s="19">
        <v>43.66</v>
      </c>
      <c r="DB95" s="20">
        <v>44.31</v>
      </c>
      <c r="DC95" s="20">
        <v>45.5</v>
      </c>
      <c r="DD95" s="16">
        <v>42.22</v>
      </c>
      <c r="DE95" s="16">
        <v>40.72</v>
      </c>
      <c r="DF95" s="16">
        <v>26.84</v>
      </c>
      <c r="DG95" s="18">
        <v>30.96</v>
      </c>
      <c r="DH95" s="17">
        <v>33.630000000000003</v>
      </c>
      <c r="DI95" s="17">
        <v>35.21</v>
      </c>
      <c r="DJ95" s="17">
        <v>36.619999999999997</v>
      </c>
      <c r="DK95" s="19">
        <v>36.909999999999997</v>
      </c>
      <c r="DL95" s="17">
        <v>37.65</v>
      </c>
      <c r="DM95" s="19">
        <v>37.64</v>
      </c>
      <c r="DN95" s="18">
        <v>36.549999999999997</v>
      </c>
      <c r="DO95" s="17">
        <v>37.25</v>
      </c>
      <c r="DP95" s="17">
        <v>38.83</v>
      </c>
      <c r="DQ95" s="17">
        <v>41.54</v>
      </c>
      <c r="DR95" s="17">
        <v>42.97</v>
      </c>
      <c r="DS95" s="19">
        <v>43.51</v>
      </c>
      <c r="DT95" s="20">
        <v>44.36</v>
      </c>
      <c r="DU95" s="20">
        <v>45.08</v>
      </c>
      <c r="DV95" s="16">
        <v>42.48</v>
      </c>
      <c r="DW95" s="16">
        <v>40.56</v>
      </c>
      <c r="DX95" s="16">
        <v>0</v>
      </c>
      <c r="DY95" s="17">
        <v>1</v>
      </c>
      <c r="DZ95" s="17">
        <v>3</v>
      </c>
      <c r="EA95" s="17">
        <v>4</v>
      </c>
      <c r="EB95" s="17">
        <v>1</v>
      </c>
      <c r="EC95" s="17">
        <v>-1</v>
      </c>
      <c r="ED95" s="17">
        <v>-5</v>
      </c>
      <c r="EE95" s="17">
        <v>-10</v>
      </c>
      <c r="EF95" s="17">
        <v>-16</v>
      </c>
      <c r="EG95" s="17">
        <v>-20</v>
      </c>
      <c r="EH95" s="17">
        <v>-25</v>
      </c>
      <c r="EI95" s="17">
        <v>-26</v>
      </c>
      <c r="EJ95" s="17">
        <v>-27</v>
      </c>
      <c r="EK95" s="17">
        <v>-20</v>
      </c>
      <c r="EL95" s="20">
        <v>-14</v>
      </c>
      <c r="EM95" s="20">
        <v>-10</v>
      </c>
      <c r="EN95" s="20">
        <v>-7</v>
      </c>
      <c r="EO95" s="20">
        <v>-7</v>
      </c>
    </row>
    <row r="96" spans="1:145" ht="14">
      <c r="A96" s="2" t="s">
        <v>808</v>
      </c>
      <c r="B96" s="2" t="s">
        <v>1666</v>
      </c>
      <c r="C96" s="2">
        <v>17</v>
      </c>
      <c r="D96" s="2">
        <v>9</v>
      </c>
      <c r="E96" s="2">
        <v>52160686</v>
      </c>
      <c r="F96" s="2" t="s">
        <v>91</v>
      </c>
      <c r="G96" s="1" t="s">
        <v>813</v>
      </c>
      <c r="H96" s="13" t="s">
        <v>95</v>
      </c>
      <c r="I96" s="1">
        <v>0</v>
      </c>
      <c r="J96" s="2">
        <v>153.30000000000001</v>
      </c>
      <c r="K96" s="2">
        <v>43.5</v>
      </c>
      <c r="L96" s="2" t="s">
        <v>167</v>
      </c>
      <c r="M96" s="2"/>
      <c r="N96" s="2" t="s">
        <v>79</v>
      </c>
      <c r="O96" s="2" t="s">
        <v>329</v>
      </c>
      <c r="P96" s="30"/>
      <c r="Q96" s="30"/>
      <c r="R96" s="30"/>
      <c r="S96" s="30"/>
      <c r="T96" s="2" t="s">
        <v>17</v>
      </c>
      <c r="U96" s="2">
        <v>27</v>
      </c>
      <c r="V96" s="2">
        <v>26</v>
      </c>
      <c r="W96" s="2">
        <v>22</v>
      </c>
      <c r="X96" s="2" t="s">
        <v>280</v>
      </c>
      <c r="Y96" s="2"/>
      <c r="Z96" s="3" t="s">
        <v>216</v>
      </c>
      <c r="AA96" s="3">
        <v>56</v>
      </c>
      <c r="AB96" s="2">
        <v>38</v>
      </c>
      <c r="AC96" s="2">
        <v>30</v>
      </c>
      <c r="AD96" s="2"/>
      <c r="AE96" s="33" t="s">
        <v>242</v>
      </c>
      <c r="AF96" s="3" t="s">
        <v>217</v>
      </c>
      <c r="AG96" s="3">
        <v>32</v>
      </c>
      <c r="AH96" s="2">
        <v>30</v>
      </c>
      <c r="AI96" s="2">
        <v>22</v>
      </c>
      <c r="AJ96" s="2"/>
      <c r="AK96" s="33" t="s">
        <v>197</v>
      </c>
      <c r="AL96" s="2" t="s">
        <v>117</v>
      </c>
      <c r="AM96" s="2" t="s">
        <v>403</v>
      </c>
      <c r="AN96" s="2" t="s">
        <v>812</v>
      </c>
      <c r="AO96" s="2" t="s">
        <v>422</v>
      </c>
      <c r="AP96" s="2" t="s">
        <v>87</v>
      </c>
      <c r="AQ96" s="1"/>
      <c r="AR96" s="2" t="s">
        <v>89</v>
      </c>
      <c r="AS96" s="1"/>
      <c r="AT96" s="2" t="s">
        <v>93</v>
      </c>
      <c r="AU96" s="14" t="s">
        <v>814</v>
      </c>
      <c r="AV96" s="14">
        <v>1</v>
      </c>
      <c r="AW96" s="2" t="s">
        <v>17</v>
      </c>
      <c r="AX96" s="2">
        <v>27</v>
      </c>
      <c r="AY96" s="2">
        <v>26</v>
      </c>
      <c r="AZ96" s="2">
        <v>22</v>
      </c>
      <c r="BA96" s="2" t="s">
        <v>1666</v>
      </c>
      <c r="BB96" s="2">
        <v>17</v>
      </c>
      <c r="BC96" s="2">
        <v>9</v>
      </c>
      <c r="BD96" s="104">
        <v>4.0599999999999996</v>
      </c>
      <c r="BE96" s="105">
        <v>3.27</v>
      </c>
      <c r="BF96" s="109">
        <v>3.25</v>
      </c>
      <c r="BG96" s="107">
        <v>3.36</v>
      </c>
      <c r="BH96" s="106">
        <v>3.25</v>
      </c>
      <c r="BI96" s="108">
        <v>2.13</v>
      </c>
      <c r="BJ96" s="106">
        <v>1.18</v>
      </c>
      <c r="BK96" s="108">
        <v>0.88</v>
      </c>
      <c r="BL96" s="107">
        <v>2.74</v>
      </c>
      <c r="BM96" s="106">
        <v>4.18</v>
      </c>
      <c r="BN96" s="106">
        <v>4.4800000000000004</v>
      </c>
      <c r="BO96" s="106">
        <v>6.87</v>
      </c>
      <c r="BP96" s="106">
        <v>5.73</v>
      </c>
      <c r="BQ96" s="8">
        <v>3.71</v>
      </c>
      <c r="BR96" s="9">
        <v>5.75</v>
      </c>
      <c r="BS96" s="9">
        <v>7.29</v>
      </c>
      <c r="BT96" s="4">
        <v>10.5</v>
      </c>
      <c r="BU96" s="4">
        <v>16.03</v>
      </c>
      <c r="BV96" s="4">
        <v>3.24</v>
      </c>
      <c r="BW96" s="26">
        <v>3.56</v>
      </c>
      <c r="BX96" s="25">
        <v>1.49</v>
      </c>
      <c r="BY96" s="53">
        <v>0.18</v>
      </c>
      <c r="BZ96" s="53">
        <v>1.37</v>
      </c>
      <c r="CA96" s="54">
        <v>1.24</v>
      </c>
      <c r="CB96" s="53">
        <v>1.42</v>
      </c>
      <c r="CC96" s="54">
        <v>2.44</v>
      </c>
      <c r="CD96" s="55">
        <v>3.28</v>
      </c>
      <c r="CE96" s="53">
        <v>5.58</v>
      </c>
      <c r="CF96" s="53">
        <v>5.96</v>
      </c>
      <c r="CG96" s="53">
        <v>7.19</v>
      </c>
      <c r="CH96" s="7">
        <v>6.48</v>
      </c>
      <c r="CI96" s="8">
        <v>4.09</v>
      </c>
      <c r="CJ96" s="9">
        <v>5.58</v>
      </c>
      <c r="CK96" s="9">
        <v>7.82</v>
      </c>
      <c r="CL96" s="4">
        <v>10.34</v>
      </c>
      <c r="CM96" s="4">
        <v>14.96</v>
      </c>
      <c r="CN96" s="16">
        <v>27.35</v>
      </c>
      <c r="CO96" s="38">
        <v>30.78</v>
      </c>
      <c r="CP96" s="20">
        <v>32.93</v>
      </c>
      <c r="CQ96" s="18">
        <v>33.22</v>
      </c>
      <c r="CR96" s="17">
        <v>34.54</v>
      </c>
      <c r="CS96" s="19">
        <v>34.1</v>
      </c>
      <c r="CT96" s="17">
        <v>34.21</v>
      </c>
      <c r="CU96" s="19">
        <v>35.159999999999997</v>
      </c>
      <c r="CV96" s="18">
        <v>35.19</v>
      </c>
      <c r="CW96" s="17">
        <v>36.24</v>
      </c>
      <c r="CX96" s="17">
        <v>37.76</v>
      </c>
      <c r="CY96" s="17">
        <v>39.15</v>
      </c>
      <c r="CZ96" s="17">
        <v>41.51</v>
      </c>
      <c r="DA96" s="19">
        <v>40.93</v>
      </c>
      <c r="DB96" s="20">
        <v>42.1</v>
      </c>
      <c r="DC96" s="20">
        <v>41.84</v>
      </c>
      <c r="DD96" s="16">
        <v>38.85</v>
      </c>
      <c r="DE96" s="16">
        <v>39.67</v>
      </c>
      <c r="DF96" s="16">
        <v>27.01</v>
      </c>
      <c r="DG96" s="38">
        <v>30.96</v>
      </c>
      <c r="DH96" s="20">
        <v>32.65</v>
      </c>
      <c r="DI96" s="17">
        <v>33.840000000000003</v>
      </c>
      <c r="DJ96" s="17">
        <v>34.14</v>
      </c>
      <c r="DK96" s="19">
        <v>34.51</v>
      </c>
      <c r="DL96" s="17">
        <v>34.07</v>
      </c>
      <c r="DM96" s="19">
        <v>35.39</v>
      </c>
      <c r="DN96" s="18">
        <v>35.9</v>
      </c>
      <c r="DO96" s="17">
        <v>36.21</v>
      </c>
      <c r="DP96" s="17">
        <v>37.64</v>
      </c>
      <c r="DQ96" s="17">
        <v>39.19</v>
      </c>
      <c r="DR96" s="17">
        <v>41.03</v>
      </c>
      <c r="DS96" s="19">
        <v>40.01</v>
      </c>
      <c r="DT96" s="20">
        <v>43.18</v>
      </c>
      <c r="DU96" s="20">
        <v>41.44</v>
      </c>
      <c r="DV96" s="16">
        <v>41.61</v>
      </c>
      <c r="DW96" s="16">
        <v>38.85</v>
      </c>
      <c r="DX96" s="16">
        <v>3</v>
      </c>
      <c r="DY96" s="20">
        <v>3</v>
      </c>
      <c r="DZ96" s="20">
        <v>5</v>
      </c>
      <c r="EA96" s="17">
        <v>2</v>
      </c>
      <c r="EB96" s="17">
        <v>0</v>
      </c>
      <c r="EC96" s="17">
        <v>-7</v>
      </c>
      <c r="ED96" s="17">
        <v>-15</v>
      </c>
      <c r="EE96" s="17">
        <v>-17</v>
      </c>
      <c r="EF96" s="17">
        <v>-17</v>
      </c>
      <c r="EG96" s="17">
        <v>-13</v>
      </c>
      <c r="EH96" s="17">
        <v>-10</v>
      </c>
      <c r="EI96" s="17">
        <v>-6</v>
      </c>
      <c r="EJ96" s="17">
        <v>-3</v>
      </c>
      <c r="EK96" s="17">
        <v>0</v>
      </c>
      <c r="EL96" s="20">
        <v>1</v>
      </c>
      <c r="EM96" s="20">
        <v>2</v>
      </c>
      <c r="EN96" s="20">
        <v>0</v>
      </c>
      <c r="EO96" s="20">
        <v>1</v>
      </c>
    </row>
    <row r="97" spans="1:148" ht="14">
      <c r="A97" s="2" t="s">
        <v>974</v>
      </c>
      <c r="B97" s="2" t="s">
        <v>1667</v>
      </c>
      <c r="C97" s="2">
        <v>17</v>
      </c>
      <c r="D97" s="2">
        <v>11</v>
      </c>
      <c r="E97" s="2">
        <v>52017054</v>
      </c>
      <c r="F97" s="2" t="s">
        <v>91</v>
      </c>
      <c r="G97" s="1" t="s">
        <v>320</v>
      </c>
      <c r="H97" s="14"/>
      <c r="I97" s="1"/>
      <c r="J97" s="2">
        <v>165.5</v>
      </c>
      <c r="K97" s="2">
        <v>53</v>
      </c>
      <c r="L97" s="2" t="s">
        <v>167</v>
      </c>
      <c r="M97" s="2"/>
      <c r="N97" s="2" t="s">
        <v>79</v>
      </c>
      <c r="O97" s="2" t="s">
        <v>80</v>
      </c>
      <c r="P97" s="30"/>
      <c r="Q97" s="30"/>
      <c r="R97" s="30"/>
      <c r="S97" s="30"/>
      <c r="T97" s="3" t="s">
        <v>6</v>
      </c>
      <c r="U97" s="3">
        <v>27</v>
      </c>
      <c r="V97" s="2">
        <v>21</v>
      </c>
      <c r="W97" s="2">
        <v>22</v>
      </c>
      <c r="X97" s="2" t="s">
        <v>978</v>
      </c>
      <c r="Y97" s="33"/>
      <c r="Z97" s="3" t="s">
        <v>232</v>
      </c>
      <c r="AA97" s="3">
        <v>47</v>
      </c>
      <c r="AB97" s="2">
        <v>32</v>
      </c>
      <c r="AC97" s="2">
        <v>22</v>
      </c>
      <c r="AD97" s="2"/>
      <c r="AE97" s="33" t="s">
        <v>443</v>
      </c>
      <c r="AF97" s="12" t="s">
        <v>217</v>
      </c>
      <c r="AG97" s="12">
        <v>23</v>
      </c>
      <c r="AH97" s="13">
        <v>15</v>
      </c>
      <c r="AI97" s="13">
        <v>4</v>
      </c>
      <c r="AJ97" s="13"/>
      <c r="AK97" s="34" t="s">
        <v>131</v>
      </c>
      <c r="AL97" s="2" t="s">
        <v>869</v>
      </c>
      <c r="AM97" s="2" t="s">
        <v>118</v>
      </c>
      <c r="AN97" s="2" t="s">
        <v>712</v>
      </c>
      <c r="AO97" s="2" t="s">
        <v>444</v>
      </c>
      <c r="AP97" s="2" t="s">
        <v>87</v>
      </c>
      <c r="AQ97" s="1"/>
      <c r="AR97" s="2" t="s">
        <v>89</v>
      </c>
      <c r="AS97" s="1"/>
      <c r="AT97" s="2" t="s">
        <v>93</v>
      </c>
      <c r="AU97" s="14" t="s">
        <v>979</v>
      </c>
      <c r="AV97" s="14">
        <v>1</v>
      </c>
      <c r="AW97" s="3" t="s">
        <v>6</v>
      </c>
      <c r="AX97" s="3">
        <v>27</v>
      </c>
      <c r="AY97" s="2">
        <v>21</v>
      </c>
      <c r="AZ97" s="2">
        <v>22</v>
      </c>
      <c r="BA97" s="2" t="s">
        <v>1667</v>
      </c>
      <c r="BB97" s="2">
        <v>17</v>
      </c>
      <c r="BC97" s="2">
        <v>11</v>
      </c>
      <c r="BD97" s="104">
        <v>4.3099999999999996</v>
      </c>
      <c r="BE97" s="105">
        <v>4.78</v>
      </c>
      <c r="BF97" s="106">
        <v>3.85</v>
      </c>
      <c r="BG97" s="107">
        <v>2.12</v>
      </c>
      <c r="BH97" s="106">
        <v>1.61</v>
      </c>
      <c r="BI97" s="108">
        <v>1.61</v>
      </c>
      <c r="BJ97" s="106">
        <v>1.24</v>
      </c>
      <c r="BK97" s="108">
        <v>1.69</v>
      </c>
      <c r="BL97" s="107">
        <v>1.78</v>
      </c>
      <c r="BM97" s="106">
        <v>2.5299999999999998</v>
      </c>
      <c r="BN97" s="106">
        <v>4.7300000000000004</v>
      </c>
      <c r="BO97" s="106">
        <v>6.59</v>
      </c>
      <c r="BP97" s="106">
        <v>4.6399999999999997</v>
      </c>
      <c r="BQ97" s="4">
        <v>5.17</v>
      </c>
      <c r="BR97" s="9">
        <v>5.68</v>
      </c>
      <c r="BS97" s="9">
        <v>6.92</v>
      </c>
      <c r="BT97" s="4">
        <v>8.81</v>
      </c>
      <c r="BU97" s="4">
        <v>15.72</v>
      </c>
      <c r="BV97" s="4">
        <v>3.01</v>
      </c>
      <c r="BW97" s="26">
        <v>2.12</v>
      </c>
      <c r="BX97" s="53">
        <v>1.1499999999999999</v>
      </c>
      <c r="BY97" s="53">
        <v>0.12</v>
      </c>
      <c r="BZ97" s="53">
        <v>0.39</v>
      </c>
      <c r="CA97" s="54">
        <v>1.37</v>
      </c>
      <c r="CB97" s="53">
        <v>2.12</v>
      </c>
      <c r="CC97" s="54">
        <v>2.5299999999999998</v>
      </c>
      <c r="CD97" s="55">
        <v>2.74</v>
      </c>
      <c r="CE97" s="53">
        <v>2.61</v>
      </c>
      <c r="CF97" s="53">
        <v>2.74</v>
      </c>
      <c r="CG97" s="53">
        <v>4.12</v>
      </c>
      <c r="CH97" s="7">
        <v>4.01</v>
      </c>
      <c r="CI97" s="4">
        <v>5.07</v>
      </c>
      <c r="CJ97" s="9">
        <v>6.18</v>
      </c>
      <c r="CK97" s="9">
        <v>7.08</v>
      </c>
      <c r="CL97" s="4">
        <v>9.08</v>
      </c>
      <c r="CM97" s="4">
        <v>15.22</v>
      </c>
      <c r="CN97" s="16">
        <v>26.49</v>
      </c>
      <c r="CO97" s="38">
        <v>32.92</v>
      </c>
      <c r="CP97" s="17">
        <v>35.590000000000003</v>
      </c>
      <c r="CQ97" s="18">
        <v>36.29</v>
      </c>
      <c r="CR97" s="17">
        <v>36.450000000000003</v>
      </c>
      <c r="CS97" s="19">
        <v>37.21</v>
      </c>
      <c r="CT97" s="17">
        <v>39.06</v>
      </c>
      <c r="CU97" s="19">
        <v>39.49</v>
      </c>
      <c r="CV97" s="18">
        <v>40.380000000000003</v>
      </c>
      <c r="CW97" s="17">
        <v>41.34</v>
      </c>
      <c r="CX97" s="17">
        <v>40.82</v>
      </c>
      <c r="CY97" s="17">
        <v>41.91</v>
      </c>
      <c r="CZ97" s="17">
        <v>46.21</v>
      </c>
      <c r="DA97" s="16">
        <v>48.49</v>
      </c>
      <c r="DB97" s="20">
        <v>48.34</v>
      </c>
      <c r="DC97" s="20">
        <v>46.9</v>
      </c>
      <c r="DD97" s="16">
        <v>46.45</v>
      </c>
      <c r="DE97" s="16">
        <v>42.71</v>
      </c>
      <c r="DF97" s="16">
        <v>27.6</v>
      </c>
      <c r="DG97" s="38">
        <v>33.53</v>
      </c>
      <c r="DH97" s="17">
        <v>35.229999999999997</v>
      </c>
      <c r="DI97" s="17">
        <v>36.619999999999997</v>
      </c>
      <c r="DJ97" s="17">
        <v>36.82</v>
      </c>
      <c r="DK97" s="19">
        <v>36.15</v>
      </c>
      <c r="DL97" s="17">
        <v>38.51</v>
      </c>
      <c r="DM97" s="19">
        <v>39.25</v>
      </c>
      <c r="DN97" s="18">
        <v>40.369999999999997</v>
      </c>
      <c r="DO97" s="17">
        <v>40.78</v>
      </c>
      <c r="DP97" s="17">
        <v>40.81</v>
      </c>
      <c r="DQ97" s="17">
        <v>41.15</v>
      </c>
      <c r="DR97" s="17">
        <v>46.75</v>
      </c>
      <c r="DS97" s="16">
        <v>48.54</v>
      </c>
      <c r="DT97" s="20">
        <v>48.74</v>
      </c>
      <c r="DU97" s="20">
        <v>46.94</v>
      </c>
      <c r="DV97" s="16">
        <v>46.25</v>
      </c>
      <c r="DW97" s="16">
        <v>42.42</v>
      </c>
      <c r="DX97" s="16">
        <v>1</v>
      </c>
      <c r="DY97" s="20">
        <v>2</v>
      </c>
      <c r="DZ97" s="17">
        <v>3</v>
      </c>
      <c r="EA97" s="17">
        <v>1</v>
      </c>
      <c r="EB97" s="17">
        <v>-2</v>
      </c>
      <c r="EC97" s="17">
        <v>-8</v>
      </c>
      <c r="ED97" s="17">
        <v>-10</v>
      </c>
      <c r="EE97" s="17">
        <v>-11</v>
      </c>
      <c r="EF97" s="17">
        <v>-11</v>
      </c>
      <c r="EG97" s="17">
        <v>-10</v>
      </c>
      <c r="EH97" s="17">
        <v>-6</v>
      </c>
      <c r="EI97" s="17">
        <v>-2</v>
      </c>
      <c r="EJ97" s="17">
        <v>1</v>
      </c>
      <c r="EK97" s="20">
        <v>1</v>
      </c>
      <c r="EL97" s="20">
        <v>0</v>
      </c>
      <c r="EM97" s="20">
        <v>-1</v>
      </c>
      <c r="EN97" s="20">
        <v>-4</v>
      </c>
      <c r="EO97" s="20">
        <v>-3</v>
      </c>
    </row>
    <row r="98" spans="1:148" ht="14">
      <c r="A98" s="2" t="s">
        <v>1215</v>
      </c>
      <c r="B98" s="2" t="s">
        <v>1666</v>
      </c>
      <c r="C98" s="2">
        <v>17</v>
      </c>
      <c r="D98" s="2">
        <v>10</v>
      </c>
      <c r="E98" s="2">
        <v>53737320</v>
      </c>
      <c r="F98" s="2" t="s">
        <v>91</v>
      </c>
      <c r="G98" s="1" t="s">
        <v>1217</v>
      </c>
      <c r="H98" s="15" t="s">
        <v>95</v>
      </c>
      <c r="I98" s="1">
        <v>1</v>
      </c>
      <c r="J98" s="2">
        <v>168.5</v>
      </c>
      <c r="K98" s="2">
        <v>58.8</v>
      </c>
      <c r="L98" s="2" t="s">
        <v>167</v>
      </c>
      <c r="M98" s="2"/>
      <c r="N98" s="2" t="s">
        <v>99</v>
      </c>
      <c r="O98" s="2" t="s">
        <v>819</v>
      </c>
      <c r="P98" s="30" t="s">
        <v>168</v>
      </c>
      <c r="Q98" s="30" t="s">
        <v>1129</v>
      </c>
      <c r="R98" s="30"/>
      <c r="S98" s="30"/>
      <c r="T98" s="3" t="s">
        <v>6</v>
      </c>
      <c r="U98" s="3">
        <v>28</v>
      </c>
      <c r="V98" s="2">
        <v>25</v>
      </c>
      <c r="W98" s="2">
        <v>22</v>
      </c>
      <c r="X98" s="2" t="s">
        <v>280</v>
      </c>
      <c r="Y98" s="33"/>
      <c r="Z98" s="3" t="s">
        <v>137</v>
      </c>
      <c r="AA98" s="3">
        <v>64</v>
      </c>
      <c r="AB98" s="2">
        <v>48</v>
      </c>
      <c r="AC98" s="2">
        <v>39</v>
      </c>
      <c r="AD98" s="2"/>
      <c r="AE98" s="33" t="s">
        <v>443</v>
      </c>
      <c r="AF98" s="12" t="s">
        <v>116</v>
      </c>
      <c r="AG98" s="12">
        <v>38</v>
      </c>
      <c r="AH98" s="13">
        <v>29</v>
      </c>
      <c r="AI98" s="13">
        <v>19</v>
      </c>
      <c r="AJ98" s="13"/>
      <c r="AK98" s="34" t="s">
        <v>197</v>
      </c>
      <c r="AL98" s="2" t="s">
        <v>117</v>
      </c>
      <c r="AM98" s="2" t="s">
        <v>403</v>
      </c>
      <c r="AN98" s="2" t="s">
        <v>460</v>
      </c>
      <c r="AO98" s="2" t="s">
        <v>106</v>
      </c>
      <c r="AP98" s="2" t="s">
        <v>87</v>
      </c>
      <c r="AQ98" s="1" t="s">
        <v>176</v>
      </c>
      <c r="AR98" s="2" t="s">
        <v>89</v>
      </c>
      <c r="AS98" s="1" t="s">
        <v>131</v>
      </c>
      <c r="AT98" s="2" t="s">
        <v>93</v>
      </c>
      <c r="AU98" s="14" t="s">
        <v>959</v>
      </c>
      <c r="AV98" s="14">
        <v>1</v>
      </c>
      <c r="AW98" s="3" t="s">
        <v>6</v>
      </c>
      <c r="AX98" s="3">
        <v>28</v>
      </c>
      <c r="AY98" s="2">
        <v>25</v>
      </c>
      <c r="AZ98" s="2">
        <v>22</v>
      </c>
      <c r="BA98" s="2" t="s">
        <v>1666</v>
      </c>
      <c r="BB98" s="2">
        <v>17</v>
      </c>
      <c r="BC98" s="2">
        <v>10</v>
      </c>
      <c r="BD98" s="104">
        <v>4.4800000000000004</v>
      </c>
      <c r="BE98" s="114">
        <v>3.87</v>
      </c>
      <c r="BF98" s="106">
        <v>2.4900000000000002</v>
      </c>
      <c r="BG98" s="107">
        <v>3.05</v>
      </c>
      <c r="BH98" s="106">
        <v>3.83</v>
      </c>
      <c r="BI98" s="108">
        <v>3.44</v>
      </c>
      <c r="BJ98" s="106">
        <v>3.17</v>
      </c>
      <c r="BK98" s="108">
        <v>1.34</v>
      </c>
      <c r="BL98" s="107">
        <v>1.5</v>
      </c>
      <c r="BM98" s="106">
        <v>5.01</v>
      </c>
      <c r="BN98" s="106">
        <v>6.78</v>
      </c>
      <c r="BO98" s="106">
        <v>6.41</v>
      </c>
      <c r="BP98" s="106">
        <v>3.13</v>
      </c>
      <c r="BQ98" s="41">
        <v>4.53</v>
      </c>
      <c r="BR98" s="5">
        <v>5.12</v>
      </c>
      <c r="BS98" s="9">
        <v>6.98</v>
      </c>
      <c r="BT98" s="4">
        <v>11.45</v>
      </c>
      <c r="BU98" s="4">
        <v>19.510000000000002</v>
      </c>
      <c r="BV98" s="4">
        <v>4.13</v>
      </c>
      <c r="BW98" s="39">
        <v>1.86</v>
      </c>
      <c r="BX98" s="7">
        <v>0</v>
      </c>
      <c r="BY98" s="7">
        <v>0.87</v>
      </c>
      <c r="BZ98" s="7">
        <v>1.92</v>
      </c>
      <c r="CA98" s="8">
        <v>3.5</v>
      </c>
      <c r="CB98" s="7">
        <v>2.87</v>
      </c>
      <c r="CC98" s="8">
        <v>2.72</v>
      </c>
      <c r="CD98" s="6">
        <v>3.5</v>
      </c>
      <c r="CE98" s="7">
        <v>3.07</v>
      </c>
      <c r="CF98" s="7">
        <v>4.68</v>
      </c>
      <c r="CG98" s="7">
        <v>5.47</v>
      </c>
      <c r="CH98" s="7">
        <v>2.2799999999999998</v>
      </c>
      <c r="CI98" s="41">
        <v>3.74</v>
      </c>
      <c r="CJ98" s="5">
        <v>6.48</v>
      </c>
      <c r="CK98" s="9">
        <v>7.73</v>
      </c>
      <c r="CL98" s="4">
        <v>9.9700000000000006</v>
      </c>
      <c r="CM98" s="4">
        <v>19.420000000000002</v>
      </c>
      <c r="CN98" s="16">
        <v>29.85</v>
      </c>
      <c r="CO98" s="40">
        <v>32.39</v>
      </c>
      <c r="CP98" s="17">
        <v>32.619999999999997</v>
      </c>
      <c r="CQ98" s="18">
        <v>34.06</v>
      </c>
      <c r="CR98" s="17">
        <v>34.6</v>
      </c>
      <c r="CS98" s="19">
        <v>37.44</v>
      </c>
      <c r="CT98" s="17">
        <v>37.299999999999997</v>
      </c>
      <c r="CU98" s="19">
        <v>38.340000000000003</v>
      </c>
      <c r="CV98" s="18">
        <v>38.729999999999997</v>
      </c>
      <c r="CW98" s="17">
        <v>39.520000000000003</v>
      </c>
      <c r="CX98" s="17">
        <v>41.85</v>
      </c>
      <c r="CY98" s="17">
        <v>42.26</v>
      </c>
      <c r="CZ98" s="17">
        <v>46.73</v>
      </c>
      <c r="DA98" s="42">
        <v>49.79</v>
      </c>
      <c r="DB98" s="23">
        <v>49.29</v>
      </c>
      <c r="DC98" s="20">
        <v>47.7</v>
      </c>
      <c r="DD98" s="16">
        <v>41.89</v>
      </c>
      <c r="DE98" s="16">
        <v>38.46</v>
      </c>
      <c r="DF98" s="16">
        <v>29.12</v>
      </c>
      <c r="DG98" s="40">
        <v>33.03</v>
      </c>
      <c r="DH98" s="17">
        <v>33.28</v>
      </c>
      <c r="DI98" s="17">
        <v>34.89</v>
      </c>
      <c r="DJ98" s="17">
        <v>35.54</v>
      </c>
      <c r="DK98" s="19">
        <v>38.79</v>
      </c>
      <c r="DL98" s="17">
        <v>37.630000000000003</v>
      </c>
      <c r="DM98" s="19">
        <v>37.130000000000003</v>
      </c>
      <c r="DN98" s="18">
        <v>37.840000000000003</v>
      </c>
      <c r="DO98" s="17">
        <v>38.79</v>
      </c>
      <c r="DP98" s="17">
        <v>42.13</v>
      </c>
      <c r="DQ98" s="17">
        <v>43.36</v>
      </c>
      <c r="DR98" s="17">
        <v>45.85</v>
      </c>
      <c r="DS98" s="42">
        <v>49.29</v>
      </c>
      <c r="DT98" s="23">
        <v>48.05</v>
      </c>
      <c r="DU98" s="20">
        <v>48.61</v>
      </c>
      <c r="DV98" s="16">
        <v>39.47</v>
      </c>
      <c r="DW98" s="16">
        <v>39.76</v>
      </c>
      <c r="DX98" s="16">
        <v>10</v>
      </c>
      <c r="DY98" s="23">
        <v>10</v>
      </c>
      <c r="DZ98" s="17">
        <v>5</v>
      </c>
      <c r="EA98" s="17">
        <v>0</v>
      </c>
      <c r="EB98" s="17">
        <v>-3</v>
      </c>
      <c r="EC98" s="17">
        <v>-11</v>
      </c>
      <c r="ED98" s="17">
        <v>-18</v>
      </c>
      <c r="EE98" s="17">
        <v>-19</v>
      </c>
      <c r="EF98" s="17">
        <v>-17</v>
      </c>
      <c r="EG98" s="17">
        <v>-11</v>
      </c>
      <c r="EH98" s="17">
        <v>-2</v>
      </c>
      <c r="EI98" s="17">
        <v>2</v>
      </c>
      <c r="EJ98" s="17">
        <v>6</v>
      </c>
      <c r="EK98" s="23">
        <v>8</v>
      </c>
      <c r="EL98" s="23">
        <v>9</v>
      </c>
      <c r="EM98" s="20">
        <v>8</v>
      </c>
      <c r="EN98" s="20">
        <v>7</v>
      </c>
      <c r="EO98" s="20">
        <v>0</v>
      </c>
    </row>
    <row r="99" spans="1:148" ht="14">
      <c r="A99" s="2" t="s">
        <v>1475</v>
      </c>
      <c r="B99" s="2" t="s">
        <v>1666</v>
      </c>
      <c r="C99" s="2">
        <v>16</v>
      </c>
      <c r="D99" s="2">
        <v>8</v>
      </c>
      <c r="E99" s="2">
        <v>51465713</v>
      </c>
      <c r="F99" s="2" t="s">
        <v>91</v>
      </c>
      <c r="G99" s="1" t="s">
        <v>243</v>
      </c>
      <c r="H99" s="14"/>
      <c r="I99" s="1"/>
      <c r="J99" s="2">
        <v>163.9</v>
      </c>
      <c r="K99" s="2">
        <v>50</v>
      </c>
      <c r="L99" s="2" t="s">
        <v>167</v>
      </c>
      <c r="M99" s="2"/>
      <c r="N99" s="2" t="s">
        <v>99</v>
      </c>
      <c r="O99" s="2" t="s">
        <v>287</v>
      </c>
      <c r="P99" s="30" t="s">
        <v>168</v>
      </c>
      <c r="Q99" s="30"/>
      <c r="R99" s="30"/>
      <c r="S99" s="30"/>
      <c r="T99" s="2" t="s">
        <v>6</v>
      </c>
      <c r="U99" s="2">
        <v>29</v>
      </c>
      <c r="V99" s="2">
        <v>25</v>
      </c>
      <c r="W99" s="2">
        <v>22</v>
      </c>
      <c r="X99" s="2" t="s">
        <v>280</v>
      </c>
      <c r="Y99" s="2"/>
      <c r="Z99" s="3" t="s">
        <v>137</v>
      </c>
      <c r="AA99" s="3">
        <v>57</v>
      </c>
      <c r="AB99" s="2">
        <v>43</v>
      </c>
      <c r="AC99" s="2">
        <v>33</v>
      </c>
      <c r="AD99" s="2"/>
      <c r="AE99" s="33" t="s">
        <v>443</v>
      </c>
      <c r="AF99" s="3" t="s">
        <v>116</v>
      </c>
      <c r="AG99" s="3">
        <v>43</v>
      </c>
      <c r="AH99" s="2">
        <v>32</v>
      </c>
      <c r="AI99" s="2">
        <v>19</v>
      </c>
      <c r="AJ99" s="2"/>
      <c r="AK99" s="33" t="s">
        <v>180</v>
      </c>
      <c r="AL99" s="2" t="s">
        <v>250</v>
      </c>
      <c r="AM99" s="2" t="s">
        <v>323</v>
      </c>
      <c r="AN99" s="2" t="s">
        <v>870</v>
      </c>
      <c r="AO99" s="2" t="s">
        <v>227</v>
      </c>
      <c r="AP99" s="2" t="s">
        <v>87</v>
      </c>
      <c r="AQ99" s="1"/>
      <c r="AR99" s="2" t="s">
        <v>89</v>
      </c>
      <c r="AS99" s="1"/>
      <c r="AT99" s="2" t="s">
        <v>93</v>
      </c>
      <c r="AU99" s="14" t="s">
        <v>782</v>
      </c>
      <c r="AV99" s="14">
        <v>1</v>
      </c>
      <c r="AW99" s="2" t="s">
        <v>6</v>
      </c>
      <c r="AX99" s="2">
        <v>29</v>
      </c>
      <c r="AY99" s="2">
        <v>25</v>
      </c>
      <c r="AZ99" s="2">
        <v>22</v>
      </c>
      <c r="BA99" s="2" t="s">
        <v>1666</v>
      </c>
      <c r="BB99" s="2">
        <v>16</v>
      </c>
      <c r="BC99" s="2">
        <v>8</v>
      </c>
      <c r="BD99" s="104">
        <v>2.84</v>
      </c>
      <c r="BE99" s="105">
        <v>3.44</v>
      </c>
      <c r="BF99" s="106">
        <v>2.48</v>
      </c>
      <c r="BG99" s="107">
        <v>2.4900000000000002</v>
      </c>
      <c r="BH99" s="106">
        <v>2.48</v>
      </c>
      <c r="BI99" s="108">
        <v>1.34</v>
      </c>
      <c r="BJ99" s="106">
        <v>1.34</v>
      </c>
      <c r="BK99" s="108">
        <v>2.61</v>
      </c>
      <c r="BL99" s="107">
        <v>2.95</v>
      </c>
      <c r="BM99" s="106">
        <v>3.76</v>
      </c>
      <c r="BN99" s="106">
        <v>4.3499999999999996</v>
      </c>
      <c r="BO99" s="106">
        <v>6.35</v>
      </c>
      <c r="BP99" s="106">
        <v>5.1100000000000003</v>
      </c>
      <c r="BQ99" s="8">
        <v>4.01</v>
      </c>
      <c r="BR99" s="7">
        <v>5.68</v>
      </c>
      <c r="BS99" s="9">
        <v>6.04</v>
      </c>
      <c r="BT99" s="4">
        <v>10.68</v>
      </c>
      <c r="BU99" s="4">
        <v>9.75</v>
      </c>
      <c r="BV99" s="4">
        <v>3.45</v>
      </c>
      <c r="BW99" s="26">
        <v>3.44</v>
      </c>
      <c r="BX99" s="53">
        <v>0.62</v>
      </c>
      <c r="BY99" s="53">
        <v>1.62</v>
      </c>
      <c r="BZ99" s="53">
        <v>1.24</v>
      </c>
      <c r="CA99" s="54">
        <v>2.78</v>
      </c>
      <c r="CB99" s="53">
        <v>2.74</v>
      </c>
      <c r="CC99" s="54">
        <v>2.68</v>
      </c>
      <c r="CD99" s="55">
        <v>3.58</v>
      </c>
      <c r="CE99" s="53">
        <v>3.62</v>
      </c>
      <c r="CF99" s="53">
        <v>2.86</v>
      </c>
      <c r="CG99" s="53">
        <v>3.98</v>
      </c>
      <c r="CH99" s="7">
        <v>5.14</v>
      </c>
      <c r="CI99" s="8">
        <v>5.57</v>
      </c>
      <c r="CJ99" s="7">
        <v>6.44</v>
      </c>
      <c r="CK99" s="9">
        <v>6.52</v>
      </c>
      <c r="CL99" s="4">
        <v>10.4</v>
      </c>
      <c r="CM99" s="4">
        <v>9.89</v>
      </c>
      <c r="CN99" s="16">
        <v>26.13</v>
      </c>
      <c r="CO99" s="38">
        <v>31.24</v>
      </c>
      <c r="CP99" s="17">
        <v>32.49</v>
      </c>
      <c r="CQ99" s="18">
        <v>33.29</v>
      </c>
      <c r="CR99" s="17">
        <v>35.36</v>
      </c>
      <c r="CS99" s="19">
        <v>36.270000000000003</v>
      </c>
      <c r="CT99" s="17">
        <v>36.39</v>
      </c>
      <c r="CU99" s="19">
        <v>37.5</v>
      </c>
      <c r="CV99" s="18">
        <v>38.01</v>
      </c>
      <c r="CW99" s="17">
        <v>38.729999999999997</v>
      </c>
      <c r="CX99" s="17">
        <v>39.619999999999997</v>
      </c>
      <c r="CY99" s="17">
        <v>40.090000000000003</v>
      </c>
      <c r="CZ99" s="17">
        <v>45.47</v>
      </c>
      <c r="DA99" s="19">
        <v>45.09</v>
      </c>
      <c r="DB99" s="17">
        <v>44.73</v>
      </c>
      <c r="DC99" s="20">
        <v>45.6</v>
      </c>
      <c r="DD99" s="16">
        <v>43.39</v>
      </c>
      <c r="DE99" s="16">
        <v>42.97</v>
      </c>
      <c r="DF99" s="16">
        <v>26.3</v>
      </c>
      <c r="DG99" s="38">
        <v>31.55</v>
      </c>
      <c r="DH99" s="17">
        <v>32.1</v>
      </c>
      <c r="DI99" s="17">
        <v>33.74</v>
      </c>
      <c r="DJ99" s="17">
        <v>35.51</v>
      </c>
      <c r="DK99" s="19">
        <v>35.78</v>
      </c>
      <c r="DL99" s="17">
        <v>36.4</v>
      </c>
      <c r="DM99" s="19">
        <v>37.28</v>
      </c>
      <c r="DN99" s="18">
        <v>38.01</v>
      </c>
      <c r="DO99" s="17">
        <v>38.85</v>
      </c>
      <c r="DP99" s="17">
        <v>39.46</v>
      </c>
      <c r="DQ99" s="17">
        <v>41.25</v>
      </c>
      <c r="DR99" s="17">
        <v>44.25</v>
      </c>
      <c r="DS99" s="19">
        <v>44.08</v>
      </c>
      <c r="DT99" s="17">
        <v>44.66</v>
      </c>
      <c r="DU99" s="20">
        <v>45.53</v>
      </c>
      <c r="DV99" s="16">
        <v>43.11</v>
      </c>
      <c r="DW99" s="16">
        <v>42.55</v>
      </c>
      <c r="DX99" s="16">
        <v>2</v>
      </c>
      <c r="DY99" s="20">
        <v>2</v>
      </c>
      <c r="DZ99" s="17">
        <v>1</v>
      </c>
      <c r="EA99" s="17">
        <v>0</v>
      </c>
      <c r="EB99" s="17">
        <v>-4</v>
      </c>
      <c r="EC99" s="17">
        <v>-9</v>
      </c>
      <c r="ED99" s="17">
        <v>-11</v>
      </c>
      <c r="EE99" s="17">
        <v>-16</v>
      </c>
      <c r="EF99" s="17">
        <v>-13</v>
      </c>
      <c r="EG99" s="17">
        <v>-6</v>
      </c>
      <c r="EH99" s="17">
        <v>0</v>
      </c>
      <c r="EI99" s="17">
        <v>5</v>
      </c>
      <c r="EJ99" s="17">
        <v>10</v>
      </c>
      <c r="EK99" s="17">
        <v>11</v>
      </c>
      <c r="EL99" s="17">
        <v>7</v>
      </c>
      <c r="EM99" s="20">
        <v>3</v>
      </c>
      <c r="EN99" s="20">
        <v>0</v>
      </c>
      <c r="EO99" s="20">
        <v>-1</v>
      </c>
    </row>
    <row r="100" spans="1:148" ht="14">
      <c r="A100" s="2" t="s">
        <v>1237</v>
      </c>
      <c r="B100" s="2" t="s">
        <v>1666</v>
      </c>
      <c r="C100" s="2">
        <v>14</v>
      </c>
      <c r="D100" s="2">
        <v>9</v>
      </c>
      <c r="E100" s="2">
        <v>51415035</v>
      </c>
      <c r="F100" s="2" t="s">
        <v>91</v>
      </c>
      <c r="G100" s="1" t="s">
        <v>1241</v>
      </c>
      <c r="H100" s="15" t="s">
        <v>95</v>
      </c>
      <c r="I100" s="1">
        <v>6</v>
      </c>
      <c r="J100" s="2">
        <v>160.5</v>
      </c>
      <c r="K100" s="2">
        <v>48.95</v>
      </c>
      <c r="L100" s="2" t="s">
        <v>167</v>
      </c>
      <c r="M100" s="2"/>
      <c r="N100" s="2" t="s">
        <v>99</v>
      </c>
      <c r="O100" s="2" t="s">
        <v>335</v>
      </c>
      <c r="P100" s="30" t="s">
        <v>168</v>
      </c>
      <c r="Q100" s="30"/>
      <c r="R100" s="30"/>
      <c r="S100" s="30"/>
      <c r="T100" s="3" t="s">
        <v>6</v>
      </c>
      <c r="U100" s="3">
        <v>33</v>
      </c>
      <c r="V100" s="2">
        <v>26</v>
      </c>
      <c r="W100" s="2">
        <v>22</v>
      </c>
      <c r="X100" s="2" t="s">
        <v>1240</v>
      </c>
      <c r="Y100" s="33"/>
      <c r="Z100" s="3" t="s">
        <v>137</v>
      </c>
      <c r="AA100" s="3">
        <v>70</v>
      </c>
      <c r="AB100" s="2">
        <v>54</v>
      </c>
      <c r="AC100" s="2">
        <v>35</v>
      </c>
      <c r="AD100" s="2"/>
      <c r="AE100" s="33" t="s">
        <v>443</v>
      </c>
      <c r="AF100" s="12" t="s">
        <v>116</v>
      </c>
      <c r="AG100" s="12">
        <v>62</v>
      </c>
      <c r="AH100" s="13">
        <v>41</v>
      </c>
      <c r="AI100" s="13">
        <v>16</v>
      </c>
      <c r="AJ100" s="13"/>
      <c r="AK100" s="34" t="s">
        <v>180</v>
      </c>
      <c r="AL100" s="2" t="s">
        <v>103</v>
      </c>
      <c r="AM100" s="2" t="s">
        <v>383</v>
      </c>
      <c r="AN100" s="2" t="s">
        <v>85</v>
      </c>
      <c r="AO100" s="2" t="s">
        <v>296</v>
      </c>
      <c r="AP100" s="2" t="s">
        <v>87</v>
      </c>
      <c r="AQ100" s="1" t="s">
        <v>90</v>
      </c>
      <c r="AR100" s="2" t="s">
        <v>89</v>
      </c>
      <c r="AS100" s="1" t="s">
        <v>108</v>
      </c>
      <c r="AT100" s="2" t="s">
        <v>93</v>
      </c>
      <c r="AU100" s="14" t="s">
        <v>1242</v>
      </c>
      <c r="AV100" s="14">
        <v>1</v>
      </c>
      <c r="AW100" s="3" t="s">
        <v>6</v>
      </c>
      <c r="AX100" s="3">
        <v>33</v>
      </c>
      <c r="AY100" s="2">
        <v>26</v>
      </c>
      <c r="AZ100" s="2">
        <v>22</v>
      </c>
      <c r="BA100" s="2" t="s">
        <v>1666</v>
      </c>
      <c r="BB100" s="2">
        <v>14</v>
      </c>
      <c r="BC100" s="2">
        <v>9</v>
      </c>
      <c r="BD100" s="104">
        <v>4.91</v>
      </c>
      <c r="BE100" s="107">
        <v>3.53</v>
      </c>
      <c r="BF100" s="106">
        <v>2.86</v>
      </c>
      <c r="BG100" s="107">
        <v>2.99</v>
      </c>
      <c r="BH100" s="106">
        <v>2.08</v>
      </c>
      <c r="BI100" s="108">
        <v>1.89</v>
      </c>
      <c r="BJ100" s="106">
        <v>0</v>
      </c>
      <c r="BK100" s="108">
        <v>0</v>
      </c>
      <c r="BL100" s="107">
        <v>0.83</v>
      </c>
      <c r="BM100" s="106">
        <v>2.62</v>
      </c>
      <c r="BN100" s="106">
        <v>3.64</v>
      </c>
      <c r="BO100" s="106">
        <v>4.8899999999999997</v>
      </c>
      <c r="BP100" s="106">
        <v>2.2000000000000002</v>
      </c>
      <c r="BQ100" s="8">
        <v>2.2000000000000002</v>
      </c>
      <c r="BR100" s="7">
        <v>4.72</v>
      </c>
      <c r="BS100" s="9">
        <v>6.33</v>
      </c>
      <c r="BT100" s="4">
        <v>8.77</v>
      </c>
      <c r="BU100" s="4">
        <v>15.65</v>
      </c>
      <c r="BV100" s="4">
        <v>4.4800000000000004</v>
      </c>
      <c r="BW100" s="6">
        <v>1.96</v>
      </c>
      <c r="BX100" s="7">
        <v>0</v>
      </c>
      <c r="BY100" s="7">
        <v>1.3</v>
      </c>
      <c r="BZ100" s="7">
        <v>1.1499999999999999</v>
      </c>
      <c r="CA100" s="8">
        <v>1.37</v>
      </c>
      <c r="CB100" s="7">
        <v>1.9</v>
      </c>
      <c r="CC100" s="8">
        <v>1.81</v>
      </c>
      <c r="CD100" s="6">
        <v>1.9</v>
      </c>
      <c r="CE100" s="7">
        <v>2.8</v>
      </c>
      <c r="CF100" s="7">
        <v>5.62</v>
      </c>
      <c r="CG100" s="7">
        <v>4.7300000000000004</v>
      </c>
      <c r="CH100" s="7">
        <v>2.11</v>
      </c>
      <c r="CI100" s="8">
        <v>0.9</v>
      </c>
      <c r="CJ100" s="7">
        <v>3.48</v>
      </c>
      <c r="CK100" s="9">
        <v>5.47</v>
      </c>
      <c r="CL100" s="4">
        <v>7.93</v>
      </c>
      <c r="CM100" s="4">
        <v>14.38</v>
      </c>
      <c r="CN100" s="16">
        <v>25.49</v>
      </c>
      <c r="CO100" s="18">
        <v>30.51</v>
      </c>
      <c r="CP100" s="17">
        <v>31.35</v>
      </c>
      <c r="CQ100" s="18">
        <v>32.07</v>
      </c>
      <c r="CR100" s="17">
        <v>35.04</v>
      </c>
      <c r="CS100" s="19">
        <v>35.31</v>
      </c>
      <c r="CT100" s="17">
        <v>36.67</v>
      </c>
      <c r="CU100" s="19">
        <v>37.619999999999997</v>
      </c>
      <c r="CV100" s="18">
        <v>36.03</v>
      </c>
      <c r="CW100" s="17">
        <v>36.6</v>
      </c>
      <c r="CX100" s="17">
        <v>40.68</v>
      </c>
      <c r="CY100" s="17">
        <v>40.78</v>
      </c>
      <c r="CZ100" s="17">
        <v>43.39</v>
      </c>
      <c r="DA100" s="19">
        <v>45.34</v>
      </c>
      <c r="DB100" s="17">
        <v>46.84</v>
      </c>
      <c r="DC100" s="20">
        <v>43.38</v>
      </c>
      <c r="DD100" s="16">
        <v>43.05</v>
      </c>
      <c r="DE100" s="16">
        <v>35.85</v>
      </c>
      <c r="DF100" s="16">
        <v>25.91</v>
      </c>
      <c r="DG100" s="18">
        <v>30.07</v>
      </c>
      <c r="DH100" s="17">
        <v>32.380000000000003</v>
      </c>
      <c r="DI100" s="17">
        <v>32.880000000000003</v>
      </c>
      <c r="DJ100" s="17">
        <v>35.049999999999997</v>
      </c>
      <c r="DK100" s="19">
        <v>35.18</v>
      </c>
      <c r="DL100" s="17">
        <v>36.549999999999997</v>
      </c>
      <c r="DM100" s="19">
        <v>36.49</v>
      </c>
      <c r="DN100" s="18">
        <v>35.78</v>
      </c>
      <c r="DO100" s="17">
        <v>36.369999999999997</v>
      </c>
      <c r="DP100" s="17">
        <v>40.08</v>
      </c>
      <c r="DQ100" s="17">
        <v>40.119999999999997</v>
      </c>
      <c r="DR100" s="17">
        <v>43.73</v>
      </c>
      <c r="DS100" s="19">
        <v>46.73</v>
      </c>
      <c r="DT100" s="17">
        <v>47.89</v>
      </c>
      <c r="DU100" s="20">
        <v>42.54</v>
      </c>
      <c r="DV100" s="16">
        <v>43.62</v>
      </c>
      <c r="DW100" s="16">
        <v>35.869999999999997</v>
      </c>
      <c r="DX100" s="16">
        <v>8</v>
      </c>
      <c r="DY100" s="17">
        <v>11</v>
      </c>
      <c r="DZ100" s="17">
        <v>8</v>
      </c>
      <c r="EA100" s="17">
        <v>4</v>
      </c>
      <c r="EB100" s="17">
        <v>0</v>
      </c>
      <c r="EC100" s="17">
        <v>-4</v>
      </c>
      <c r="ED100" s="17">
        <v>-9</v>
      </c>
      <c r="EE100" s="17">
        <v>-10</v>
      </c>
      <c r="EF100" s="17">
        <v>-7</v>
      </c>
      <c r="EG100" s="17">
        <v>-1</v>
      </c>
      <c r="EH100" s="17">
        <v>4</v>
      </c>
      <c r="EI100" s="17">
        <v>13</v>
      </c>
      <c r="EJ100" s="17">
        <v>20</v>
      </c>
      <c r="EK100" s="17">
        <v>20</v>
      </c>
      <c r="EL100" s="17">
        <v>18</v>
      </c>
      <c r="EM100" s="20">
        <v>14</v>
      </c>
      <c r="EN100" s="20">
        <v>9</v>
      </c>
      <c r="EO100" s="20">
        <v>6</v>
      </c>
    </row>
    <row r="101" spans="1:148" ht="14">
      <c r="A101" s="2" t="s">
        <v>573</v>
      </c>
      <c r="B101" s="2" t="s">
        <v>1666</v>
      </c>
      <c r="C101" s="2">
        <v>16</v>
      </c>
      <c r="D101" s="2">
        <v>6</v>
      </c>
      <c r="E101" s="2">
        <v>50365182</v>
      </c>
      <c r="F101" s="2" t="s">
        <v>91</v>
      </c>
      <c r="G101" s="1" t="s">
        <v>442</v>
      </c>
      <c r="H101" s="15" t="s">
        <v>95</v>
      </c>
      <c r="I101" s="1">
        <v>6</v>
      </c>
      <c r="J101" s="2">
        <v>170.6</v>
      </c>
      <c r="K101" s="2">
        <v>61.9</v>
      </c>
      <c r="L101" s="2" t="s">
        <v>167</v>
      </c>
      <c r="M101" s="2"/>
      <c r="N101" s="2" t="s">
        <v>79</v>
      </c>
      <c r="O101" s="2" t="s">
        <v>577</v>
      </c>
      <c r="P101" s="30" t="s">
        <v>168</v>
      </c>
      <c r="Q101" s="30" t="s">
        <v>576</v>
      </c>
      <c r="R101" s="30"/>
      <c r="S101" s="30"/>
      <c r="T101" s="3" t="s">
        <v>6</v>
      </c>
      <c r="U101" s="3">
        <v>22</v>
      </c>
      <c r="V101" s="2">
        <v>23</v>
      </c>
      <c r="W101" s="2">
        <v>22</v>
      </c>
      <c r="X101" s="2" t="s">
        <v>578</v>
      </c>
      <c r="Y101" s="33"/>
      <c r="Z101" s="3" t="s">
        <v>260</v>
      </c>
      <c r="AA101" s="3">
        <v>65</v>
      </c>
      <c r="AB101" s="2">
        <v>51</v>
      </c>
      <c r="AC101" s="2">
        <v>49</v>
      </c>
      <c r="AD101" s="2"/>
      <c r="AE101" s="33" t="s">
        <v>242</v>
      </c>
      <c r="AF101" s="12" t="s">
        <v>473</v>
      </c>
      <c r="AG101" s="12">
        <v>31</v>
      </c>
      <c r="AH101" s="13">
        <v>27</v>
      </c>
      <c r="AI101" s="13">
        <v>22</v>
      </c>
      <c r="AJ101" s="13"/>
      <c r="AK101" s="34"/>
      <c r="AL101" s="2" t="s">
        <v>177</v>
      </c>
      <c r="AM101" s="2" t="s">
        <v>348</v>
      </c>
      <c r="AN101" s="2" t="s">
        <v>257</v>
      </c>
      <c r="AO101" s="2" t="s">
        <v>444</v>
      </c>
      <c r="AP101" s="2" t="s">
        <v>87</v>
      </c>
      <c r="AQ101" s="1" t="s">
        <v>180</v>
      </c>
      <c r="AR101" s="2" t="s">
        <v>89</v>
      </c>
      <c r="AS101" s="1" t="s">
        <v>197</v>
      </c>
      <c r="AT101" s="2" t="s">
        <v>93</v>
      </c>
      <c r="AU101" s="14" t="s">
        <v>579</v>
      </c>
      <c r="AV101" s="14">
        <v>1</v>
      </c>
      <c r="AW101" s="3" t="s">
        <v>6</v>
      </c>
      <c r="AX101" s="3">
        <v>22</v>
      </c>
      <c r="AY101" s="2">
        <v>23</v>
      </c>
      <c r="AZ101" s="2">
        <v>22</v>
      </c>
      <c r="BA101" s="2" t="s">
        <v>1666</v>
      </c>
      <c r="BB101" s="2">
        <v>16</v>
      </c>
      <c r="BC101" s="2">
        <v>6</v>
      </c>
      <c r="BD101" s="104">
        <v>4.41</v>
      </c>
      <c r="BE101" s="111">
        <v>3.23</v>
      </c>
      <c r="BF101" s="106">
        <v>2.31</v>
      </c>
      <c r="BG101" s="107">
        <v>2.58</v>
      </c>
      <c r="BH101" s="106">
        <v>2.2799999999999998</v>
      </c>
      <c r="BI101" s="108">
        <v>2.0699999999999998</v>
      </c>
      <c r="BJ101" s="106">
        <v>1.79</v>
      </c>
      <c r="BK101" s="108">
        <v>0.9</v>
      </c>
      <c r="BL101" s="107">
        <v>1.41</v>
      </c>
      <c r="BM101" s="106">
        <v>2.2000000000000002</v>
      </c>
      <c r="BN101" s="106">
        <v>4.3499999999999996</v>
      </c>
      <c r="BO101" s="106">
        <v>7.5</v>
      </c>
      <c r="BP101" s="106">
        <v>3.81</v>
      </c>
      <c r="BQ101" s="8">
        <v>4.1900000000000004</v>
      </c>
      <c r="BR101" s="9">
        <v>4.68</v>
      </c>
      <c r="BS101" s="9">
        <v>6.9</v>
      </c>
      <c r="BT101" s="4">
        <v>11.97</v>
      </c>
      <c r="BU101" s="4">
        <v>16.55</v>
      </c>
      <c r="BV101" s="4">
        <v>4.57</v>
      </c>
      <c r="BW101" s="55">
        <v>3.34</v>
      </c>
      <c r="BX101" s="7">
        <v>3.11</v>
      </c>
      <c r="BY101" s="7">
        <v>3.39</v>
      </c>
      <c r="BZ101" s="7">
        <v>2.36</v>
      </c>
      <c r="CA101" s="8">
        <v>2.0499999999999998</v>
      </c>
      <c r="CB101" s="7">
        <v>3.68</v>
      </c>
      <c r="CC101" s="8">
        <v>3.05</v>
      </c>
      <c r="CD101" s="6">
        <v>3.44</v>
      </c>
      <c r="CE101" s="7">
        <v>4.79</v>
      </c>
      <c r="CF101" s="7">
        <v>5.55</v>
      </c>
      <c r="CG101" s="7">
        <v>7.23</v>
      </c>
      <c r="CH101" s="7">
        <v>5.5</v>
      </c>
      <c r="CI101" s="8">
        <v>5.89</v>
      </c>
      <c r="CJ101" s="9">
        <v>6.17</v>
      </c>
      <c r="CK101" s="9">
        <v>7.39</v>
      </c>
      <c r="CL101" s="4">
        <v>13.79</v>
      </c>
      <c r="CM101" s="4">
        <v>14.69</v>
      </c>
      <c r="CN101" s="16">
        <v>30.25</v>
      </c>
      <c r="CO101" s="56">
        <v>33.090000000000003</v>
      </c>
      <c r="CP101" s="17">
        <v>34.74</v>
      </c>
      <c r="CQ101" s="18">
        <v>34.61</v>
      </c>
      <c r="CR101" s="17">
        <v>36.619999999999997</v>
      </c>
      <c r="CS101" s="19">
        <v>39.81</v>
      </c>
      <c r="CT101" s="17">
        <v>41.54</v>
      </c>
      <c r="CU101" s="19">
        <v>40.47</v>
      </c>
      <c r="CV101" s="18">
        <v>41.86</v>
      </c>
      <c r="CW101" s="17">
        <v>42.9</v>
      </c>
      <c r="CX101" s="17">
        <v>44.36</v>
      </c>
      <c r="CY101" s="17">
        <v>44.78</v>
      </c>
      <c r="CZ101" s="17">
        <v>19.75</v>
      </c>
      <c r="DA101" s="19">
        <v>50.63</v>
      </c>
      <c r="DB101" s="20">
        <v>53.54</v>
      </c>
      <c r="DC101" s="20">
        <v>51.46</v>
      </c>
      <c r="DD101" s="16">
        <v>50.75</v>
      </c>
      <c r="DE101" s="16">
        <v>42.56</v>
      </c>
      <c r="DF101" s="16">
        <v>30.18</v>
      </c>
      <c r="DG101" s="56">
        <v>32.61</v>
      </c>
      <c r="DH101" s="17">
        <v>34.79</v>
      </c>
      <c r="DI101" s="17">
        <v>36.200000000000003</v>
      </c>
      <c r="DJ101" s="17">
        <v>37.090000000000003</v>
      </c>
      <c r="DK101" s="19">
        <v>40.380000000000003</v>
      </c>
      <c r="DL101" s="17">
        <v>42.37</v>
      </c>
      <c r="DM101" s="19">
        <v>40.39</v>
      </c>
      <c r="DN101" s="18">
        <v>42.22</v>
      </c>
      <c r="DO101" s="17">
        <v>43.01</v>
      </c>
      <c r="DP101" s="17">
        <v>44.32</v>
      </c>
      <c r="DQ101" s="17">
        <v>45.4</v>
      </c>
      <c r="DR101" s="17">
        <v>50.46</v>
      </c>
      <c r="DS101" s="19">
        <v>51</v>
      </c>
      <c r="DT101" s="20">
        <v>54.11</v>
      </c>
      <c r="DU101" s="20">
        <v>51.66</v>
      </c>
      <c r="DV101" s="16">
        <v>50.85</v>
      </c>
      <c r="DW101" s="16">
        <v>41.19</v>
      </c>
      <c r="DX101" s="16">
        <v>4</v>
      </c>
      <c r="DY101" s="57">
        <v>2</v>
      </c>
      <c r="DZ101" s="17">
        <v>4</v>
      </c>
      <c r="EA101" s="17">
        <v>0</v>
      </c>
      <c r="EB101" s="17">
        <v>-7</v>
      </c>
      <c r="EC101" s="17">
        <v>-13</v>
      </c>
      <c r="ED101" s="17">
        <v>-20</v>
      </c>
      <c r="EE101" s="17">
        <v>-26</v>
      </c>
      <c r="EF101" s="17">
        <v>-31</v>
      </c>
      <c r="EG101" s="17">
        <v>-25</v>
      </c>
      <c r="EH101" s="17">
        <v>-17</v>
      </c>
      <c r="EI101" s="17">
        <v>-13</v>
      </c>
      <c r="EJ101" s="17">
        <v>-5</v>
      </c>
      <c r="EK101" s="17">
        <v>-1</v>
      </c>
      <c r="EL101" s="20">
        <v>5</v>
      </c>
      <c r="EM101" s="20">
        <v>2</v>
      </c>
      <c r="EN101" s="20">
        <v>2</v>
      </c>
      <c r="EO101" s="20">
        <v>3</v>
      </c>
    </row>
    <row r="102" spans="1:148" ht="14">
      <c r="A102" s="2" t="s">
        <v>1527</v>
      </c>
      <c r="B102" s="2" t="s">
        <v>1666</v>
      </c>
      <c r="C102" s="2">
        <v>13</v>
      </c>
      <c r="D102" s="2">
        <v>7</v>
      </c>
      <c r="E102" s="2">
        <v>47339808</v>
      </c>
      <c r="F102" s="2" t="s">
        <v>91</v>
      </c>
      <c r="G102" s="1" t="s">
        <v>109</v>
      </c>
      <c r="H102" s="14"/>
      <c r="I102" s="1"/>
      <c r="J102" s="2">
        <v>150.80000000000001</v>
      </c>
      <c r="K102" s="2">
        <v>39.799999999999997</v>
      </c>
      <c r="L102" s="2" t="s">
        <v>167</v>
      </c>
      <c r="M102" s="2"/>
      <c r="N102" s="2" t="s">
        <v>99</v>
      </c>
      <c r="O102" s="2" t="s">
        <v>335</v>
      </c>
      <c r="P102" s="30"/>
      <c r="Q102" s="30"/>
      <c r="R102" s="30"/>
      <c r="S102" s="30"/>
      <c r="T102" s="51"/>
      <c r="U102" s="51"/>
      <c r="X102" s="2" t="s">
        <v>965</v>
      </c>
      <c r="Y102" s="68"/>
      <c r="Z102" s="3" t="s">
        <v>64</v>
      </c>
      <c r="AA102" s="3">
        <v>40</v>
      </c>
      <c r="AB102" s="2">
        <v>39</v>
      </c>
      <c r="AC102" s="2">
        <v>25</v>
      </c>
      <c r="AE102" s="33" t="s">
        <v>107</v>
      </c>
      <c r="AF102" s="12" t="s">
        <v>1529</v>
      </c>
      <c r="AG102" s="12">
        <v>54</v>
      </c>
      <c r="AH102" s="13">
        <v>50</v>
      </c>
      <c r="AI102" s="13">
        <v>16</v>
      </c>
      <c r="AJ102" s="13"/>
      <c r="AK102" s="34" t="s">
        <v>90</v>
      </c>
      <c r="AL102" s="2" t="s">
        <v>177</v>
      </c>
      <c r="AM102" s="2" t="s">
        <v>936</v>
      </c>
      <c r="AN102" s="2" t="s">
        <v>342</v>
      </c>
      <c r="AO102" s="2" t="s">
        <v>1530</v>
      </c>
      <c r="AP102" s="2" t="s">
        <v>87</v>
      </c>
      <c r="AQ102" s="1"/>
      <c r="AR102" s="2" t="s">
        <v>89</v>
      </c>
      <c r="AS102" s="1"/>
      <c r="AT102" s="2" t="s">
        <v>93</v>
      </c>
      <c r="AU102" s="14" t="s">
        <v>1531</v>
      </c>
      <c r="AV102" s="14">
        <v>1</v>
      </c>
      <c r="AW102" s="51"/>
      <c r="AX102" s="51"/>
      <c r="BA102" s="2" t="s">
        <v>1666</v>
      </c>
      <c r="BB102" s="2">
        <v>13</v>
      </c>
      <c r="BC102" s="2">
        <v>7</v>
      </c>
      <c r="BD102" s="104">
        <v>3.01</v>
      </c>
      <c r="BE102" s="105">
        <v>2.56</v>
      </c>
      <c r="BF102" s="109">
        <v>1.06</v>
      </c>
      <c r="BG102" s="107">
        <v>0</v>
      </c>
      <c r="BH102" s="106">
        <v>0</v>
      </c>
      <c r="BI102" s="108">
        <v>0</v>
      </c>
      <c r="BJ102" s="106">
        <v>0</v>
      </c>
      <c r="BK102" s="108">
        <v>0</v>
      </c>
      <c r="BL102" s="107">
        <v>0.5</v>
      </c>
      <c r="BM102" s="106">
        <v>1.61</v>
      </c>
      <c r="BN102" s="106">
        <v>3.5</v>
      </c>
      <c r="BO102" s="106">
        <v>4.99</v>
      </c>
      <c r="BP102" s="106">
        <v>2.98</v>
      </c>
      <c r="BQ102" s="8">
        <v>2.56</v>
      </c>
      <c r="BR102" s="7">
        <v>4.41</v>
      </c>
      <c r="BS102" s="9">
        <v>5.82</v>
      </c>
      <c r="BT102" s="4">
        <v>11.56</v>
      </c>
      <c r="BU102" s="97">
        <v>17.89</v>
      </c>
      <c r="BV102" s="4">
        <v>3.08</v>
      </c>
      <c r="BW102" s="26">
        <v>1.91</v>
      </c>
      <c r="BX102" s="25">
        <v>1.02</v>
      </c>
      <c r="BY102" s="53">
        <v>0.39</v>
      </c>
      <c r="BZ102" s="53">
        <v>1.01</v>
      </c>
      <c r="CA102" s="54">
        <v>0.92</v>
      </c>
      <c r="CB102" s="53">
        <v>1.37</v>
      </c>
      <c r="CC102" s="54">
        <v>1.27</v>
      </c>
      <c r="CD102" s="55">
        <v>1.39</v>
      </c>
      <c r="CE102" s="53">
        <v>1.02</v>
      </c>
      <c r="CF102" s="53">
        <v>2.56</v>
      </c>
      <c r="CG102" s="53">
        <v>1.86</v>
      </c>
      <c r="CH102" s="7">
        <v>1.23</v>
      </c>
      <c r="CI102" s="8">
        <v>2.4500000000000002</v>
      </c>
      <c r="CJ102" s="7">
        <v>3.61</v>
      </c>
      <c r="CK102" s="9">
        <v>4.6399999999999997</v>
      </c>
      <c r="CL102" s="4">
        <v>10.119999999999999</v>
      </c>
      <c r="CM102" s="97">
        <v>15.68</v>
      </c>
      <c r="CN102" s="16">
        <v>25.84</v>
      </c>
      <c r="CO102" s="38">
        <v>27.55</v>
      </c>
      <c r="CP102" s="20">
        <v>30.64</v>
      </c>
      <c r="CQ102" s="18">
        <v>31.3</v>
      </c>
      <c r="CR102" s="17">
        <v>33.6</v>
      </c>
      <c r="CS102" s="19">
        <v>33.630000000000003</v>
      </c>
      <c r="CT102" s="17">
        <v>34.590000000000003</v>
      </c>
      <c r="CU102" s="19">
        <v>35.01</v>
      </c>
      <c r="CV102" s="18">
        <v>34.04</v>
      </c>
      <c r="CW102" s="17">
        <v>35.9</v>
      </c>
      <c r="CX102" s="17">
        <v>35.83</v>
      </c>
      <c r="CY102" s="17">
        <v>37.76</v>
      </c>
      <c r="CZ102" s="17">
        <v>41.37</v>
      </c>
      <c r="DA102" s="19">
        <v>43.06</v>
      </c>
      <c r="DB102" s="17">
        <v>47.52</v>
      </c>
      <c r="DC102" s="20">
        <v>45.86</v>
      </c>
      <c r="DD102" s="16">
        <v>41.99</v>
      </c>
      <c r="DE102" s="97">
        <v>38.51</v>
      </c>
      <c r="DF102" s="16">
        <v>25.56</v>
      </c>
      <c r="DG102" s="38">
        <v>27.22</v>
      </c>
      <c r="DH102" s="20">
        <v>30.91</v>
      </c>
      <c r="DI102" s="17">
        <v>31.18</v>
      </c>
      <c r="DJ102" s="17">
        <v>33.11</v>
      </c>
      <c r="DK102" s="19">
        <v>33.450000000000003</v>
      </c>
      <c r="DL102" s="17">
        <v>34.25</v>
      </c>
      <c r="DM102" s="19">
        <v>35.04</v>
      </c>
      <c r="DN102" s="18">
        <v>35.39</v>
      </c>
      <c r="DO102" s="17">
        <v>36.369999999999997</v>
      </c>
      <c r="DP102" s="17">
        <v>36.369999999999997</v>
      </c>
      <c r="DQ102" s="17">
        <v>38.22</v>
      </c>
      <c r="DR102" s="17">
        <v>41.4</v>
      </c>
      <c r="DS102" s="19">
        <v>42.45</v>
      </c>
      <c r="DT102" s="17">
        <v>47.84</v>
      </c>
      <c r="DU102" s="20">
        <v>45.7</v>
      </c>
      <c r="DV102" s="16">
        <v>42.77</v>
      </c>
      <c r="DW102" s="97">
        <v>48.42</v>
      </c>
      <c r="DX102" s="16">
        <v>2</v>
      </c>
      <c r="DY102" s="20">
        <v>0</v>
      </c>
      <c r="DZ102" s="20">
        <v>-1</v>
      </c>
      <c r="EA102" s="17">
        <v>-3</v>
      </c>
      <c r="EB102" s="17">
        <v>-6</v>
      </c>
      <c r="EC102" s="17">
        <v>-7</v>
      </c>
      <c r="ED102" s="17">
        <v>-7</v>
      </c>
      <c r="EE102" s="17">
        <v>-3</v>
      </c>
      <c r="EF102" s="17">
        <v>4</v>
      </c>
      <c r="EG102" s="17">
        <v>9</v>
      </c>
      <c r="EH102" s="17">
        <v>13</v>
      </c>
      <c r="EI102" s="17">
        <v>16</v>
      </c>
      <c r="EJ102" s="17">
        <v>17</v>
      </c>
      <c r="EK102" s="17">
        <v>12</v>
      </c>
      <c r="EL102" s="17">
        <v>4</v>
      </c>
      <c r="EM102" s="20">
        <v>0</v>
      </c>
      <c r="EN102" s="20">
        <v>-1</v>
      </c>
      <c r="EO102" s="97">
        <v>-1</v>
      </c>
    </row>
    <row r="103" spans="1:148" s="1" customFormat="1" ht="14">
      <c r="A103" s="2" t="s">
        <v>1229</v>
      </c>
      <c r="B103" s="2" t="s">
        <v>1666</v>
      </c>
      <c r="C103" s="2">
        <v>14</v>
      </c>
      <c r="D103" s="2">
        <v>1</v>
      </c>
      <c r="E103" s="2">
        <v>39434339</v>
      </c>
      <c r="F103" s="2" t="s">
        <v>91</v>
      </c>
      <c r="G103" s="1" t="s">
        <v>1220</v>
      </c>
      <c r="H103" s="15" t="s">
        <v>95</v>
      </c>
      <c r="I103" s="1">
        <v>2</v>
      </c>
      <c r="J103" s="2">
        <v>163.80000000000001</v>
      </c>
      <c r="K103" s="2">
        <v>44.5</v>
      </c>
      <c r="L103" s="2" t="s">
        <v>167</v>
      </c>
      <c r="M103" s="2"/>
      <c r="N103" s="2" t="s">
        <v>238</v>
      </c>
      <c r="O103" s="2" t="s">
        <v>335</v>
      </c>
      <c r="P103" s="30" t="s">
        <v>168</v>
      </c>
      <c r="Q103" s="30"/>
      <c r="R103" s="30"/>
      <c r="S103" s="30"/>
      <c r="T103" s="51"/>
      <c r="U103" s="51"/>
      <c r="V103" s="50"/>
      <c r="W103" s="50"/>
      <c r="X103" s="2" t="s">
        <v>730</v>
      </c>
      <c r="Y103" s="68"/>
      <c r="Z103" s="3" t="s">
        <v>68</v>
      </c>
      <c r="AA103" s="3">
        <v>49</v>
      </c>
      <c r="AB103" s="2">
        <v>32</v>
      </c>
      <c r="AC103" s="2">
        <v>26</v>
      </c>
      <c r="AD103" s="134"/>
      <c r="AE103" s="34" t="s">
        <v>209</v>
      </c>
      <c r="AF103" s="12" t="s">
        <v>116</v>
      </c>
      <c r="AG103" s="12">
        <v>55</v>
      </c>
      <c r="AH103" s="13">
        <v>31</v>
      </c>
      <c r="AI103" s="13">
        <v>17</v>
      </c>
      <c r="AJ103" s="2"/>
      <c r="AK103" s="34" t="s">
        <v>180</v>
      </c>
      <c r="AL103" s="2" t="s">
        <v>103</v>
      </c>
      <c r="AM103" s="2" t="s">
        <v>251</v>
      </c>
      <c r="AN103" s="2" t="s">
        <v>179</v>
      </c>
      <c r="AO103" s="2" t="s">
        <v>513</v>
      </c>
      <c r="AP103" s="2" t="s">
        <v>87</v>
      </c>
      <c r="AQ103" s="1" t="s">
        <v>176</v>
      </c>
      <c r="AR103" s="2" t="s">
        <v>89</v>
      </c>
      <c r="AS103" s="1" t="s">
        <v>108</v>
      </c>
      <c r="AT103" s="2" t="s">
        <v>93</v>
      </c>
      <c r="AU103" s="14" t="s">
        <v>752</v>
      </c>
      <c r="AV103" s="14">
        <v>1</v>
      </c>
      <c r="AW103" s="51"/>
      <c r="AX103" s="51"/>
      <c r="AY103" s="50"/>
      <c r="AZ103" s="50"/>
      <c r="BA103" s="2" t="s">
        <v>1666</v>
      </c>
      <c r="BB103" s="2">
        <v>14</v>
      </c>
      <c r="BC103" s="2">
        <v>1</v>
      </c>
      <c r="BD103" s="104">
        <v>4.79</v>
      </c>
      <c r="BE103" s="114">
        <v>3.83</v>
      </c>
      <c r="BF103" s="106">
        <v>2.68</v>
      </c>
      <c r="BG103" s="107">
        <v>2.06</v>
      </c>
      <c r="BH103" s="106">
        <v>1.93</v>
      </c>
      <c r="BI103" s="108">
        <v>1.57</v>
      </c>
      <c r="BJ103" s="106">
        <v>0</v>
      </c>
      <c r="BK103" s="108">
        <v>1.76</v>
      </c>
      <c r="BL103" s="107">
        <v>0</v>
      </c>
      <c r="BM103" s="106">
        <v>1.25</v>
      </c>
      <c r="BN103" s="106">
        <v>4.8499999999999996</v>
      </c>
      <c r="BO103" s="106">
        <v>4.68</v>
      </c>
      <c r="BP103" s="106">
        <v>2.66</v>
      </c>
      <c r="BQ103" s="8">
        <v>3.71</v>
      </c>
      <c r="BR103" s="7">
        <v>5.98</v>
      </c>
      <c r="BS103" s="9">
        <v>7.71</v>
      </c>
      <c r="BT103" s="4">
        <v>11.86</v>
      </c>
      <c r="BU103" s="4">
        <v>17.420000000000002</v>
      </c>
      <c r="BV103" s="4">
        <v>4.92</v>
      </c>
      <c r="BW103" s="39">
        <v>2.69</v>
      </c>
      <c r="BX103" s="7">
        <v>2.2200000000000002</v>
      </c>
      <c r="BY103" s="7">
        <v>2.5</v>
      </c>
      <c r="BZ103" s="7">
        <v>2.39</v>
      </c>
      <c r="CA103" s="8">
        <v>2.86</v>
      </c>
      <c r="CB103" s="7">
        <v>2.61</v>
      </c>
      <c r="CC103" s="8">
        <v>3.23</v>
      </c>
      <c r="CD103" s="6">
        <v>1.99</v>
      </c>
      <c r="CE103" s="7">
        <v>3.6</v>
      </c>
      <c r="CF103" s="7">
        <v>4.99</v>
      </c>
      <c r="CG103" s="7">
        <v>5.56</v>
      </c>
      <c r="CH103" s="7">
        <v>4.25</v>
      </c>
      <c r="CI103" s="8">
        <v>4.03</v>
      </c>
      <c r="CJ103" s="7">
        <v>6.07</v>
      </c>
      <c r="CK103" s="9">
        <v>7.34</v>
      </c>
      <c r="CL103" s="4">
        <v>9.82</v>
      </c>
      <c r="CM103" s="4">
        <v>16.3</v>
      </c>
      <c r="CN103" s="16">
        <v>26.83</v>
      </c>
      <c r="CO103" s="40">
        <v>30.46</v>
      </c>
      <c r="CP103" s="17">
        <v>31.79</v>
      </c>
      <c r="CQ103" s="18">
        <v>34.15</v>
      </c>
      <c r="CR103" s="17">
        <v>36.880000000000003</v>
      </c>
      <c r="CS103" s="19">
        <v>38.090000000000003</v>
      </c>
      <c r="CT103" s="17">
        <v>40.61</v>
      </c>
      <c r="CU103" s="19">
        <v>40.049999999999997</v>
      </c>
      <c r="CV103" s="18">
        <v>41.03</v>
      </c>
      <c r="CW103" s="17">
        <v>39.18</v>
      </c>
      <c r="CX103" s="17">
        <v>43.24</v>
      </c>
      <c r="CY103" s="17">
        <v>42.45</v>
      </c>
      <c r="CZ103" s="17">
        <v>43.14</v>
      </c>
      <c r="DA103" s="19">
        <v>45.98</v>
      </c>
      <c r="DB103" s="17">
        <v>46.58</v>
      </c>
      <c r="DC103" s="20">
        <v>42.92</v>
      </c>
      <c r="DD103" s="16">
        <v>42.98</v>
      </c>
      <c r="DE103" s="16">
        <v>37.43</v>
      </c>
      <c r="DF103" s="16">
        <v>27.32</v>
      </c>
      <c r="DG103" s="40">
        <v>30.29</v>
      </c>
      <c r="DH103" s="17">
        <v>32.25</v>
      </c>
      <c r="DI103" s="17">
        <v>34.64</v>
      </c>
      <c r="DJ103" s="17">
        <v>36.020000000000003</v>
      </c>
      <c r="DK103" s="19">
        <v>37.9</v>
      </c>
      <c r="DL103" s="17">
        <v>40.25</v>
      </c>
      <c r="DM103" s="19">
        <v>40.340000000000003</v>
      </c>
      <c r="DN103" s="18">
        <v>40.159999999999997</v>
      </c>
      <c r="DO103" s="17">
        <v>38.409999999999997</v>
      </c>
      <c r="DP103" s="17">
        <v>43.34</v>
      </c>
      <c r="DQ103" s="17">
        <v>41.92</v>
      </c>
      <c r="DR103" s="17">
        <v>42.86</v>
      </c>
      <c r="DS103" s="19">
        <v>46.34</v>
      </c>
      <c r="DT103" s="17">
        <v>46.61</v>
      </c>
      <c r="DU103" s="20">
        <v>42.46</v>
      </c>
      <c r="DV103" s="16">
        <v>42.65</v>
      </c>
      <c r="DW103" s="16">
        <v>36.549999999999997</v>
      </c>
      <c r="DX103" s="16">
        <v>6</v>
      </c>
      <c r="DY103" s="23">
        <v>5</v>
      </c>
      <c r="DZ103" s="17">
        <v>3</v>
      </c>
      <c r="EA103" s="17">
        <v>1</v>
      </c>
      <c r="EB103" s="17">
        <v>-1</v>
      </c>
      <c r="EC103" s="17">
        <v>-6</v>
      </c>
      <c r="ED103" s="17">
        <v>-7</v>
      </c>
      <c r="EE103" s="17">
        <v>-7</v>
      </c>
      <c r="EF103" s="17">
        <v>-6</v>
      </c>
      <c r="EG103" s="17">
        <v>-1</v>
      </c>
      <c r="EH103" s="17">
        <v>10</v>
      </c>
      <c r="EI103" s="17">
        <v>16</v>
      </c>
      <c r="EJ103" s="17">
        <v>20</v>
      </c>
      <c r="EK103" s="17">
        <v>20</v>
      </c>
      <c r="EL103" s="17">
        <v>15</v>
      </c>
      <c r="EM103" s="20">
        <v>11</v>
      </c>
      <c r="EN103" s="20">
        <v>6</v>
      </c>
      <c r="EO103" s="20">
        <v>4</v>
      </c>
      <c r="EP103" s="50"/>
      <c r="EQ103" s="50"/>
      <c r="ER103" s="50"/>
    </row>
    <row r="104" spans="1:148" ht="14">
      <c r="A104" s="2" t="s">
        <v>1213</v>
      </c>
      <c r="B104" s="2" t="s">
        <v>1666</v>
      </c>
      <c r="C104" s="2">
        <v>14</v>
      </c>
      <c r="D104" s="2">
        <v>10</v>
      </c>
      <c r="E104" s="2">
        <v>53594516</v>
      </c>
      <c r="F104" s="2" t="s">
        <v>91</v>
      </c>
      <c r="G104" s="1" t="s">
        <v>948</v>
      </c>
      <c r="H104" s="15" t="s">
        <v>95</v>
      </c>
      <c r="I104" s="1">
        <v>3</v>
      </c>
      <c r="J104" s="2">
        <v>158.80000000000001</v>
      </c>
      <c r="K104" s="2">
        <v>43</v>
      </c>
      <c r="L104" s="2" t="s">
        <v>167</v>
      </c>
      <c r="M104" s="2"/>
      <c r="N104" s="2" t="s">
        <v>99</v>
      </c>
      <c r="O104" s="2" t="s">
        <v>335</v>
      </c>
      <c r="P104" s="30"/>
      <c r="Q104" s="30"/>
      <c r="R104" s="30"/>
      <c r="S104" s="30"/>
      <c r="T104" s="51"/>
      <c r="U104" s="51"/>
      <c r="X104" s="2" t="s">
        <v>1202</v>
      </c>
      <c r="Y104" s="68"/>
      <c r="Z104" s="3" t="s">
        <v>64</v>
      </c>
      <c r="AA104" s="3">
        <v>29</v>
      </c>
      <c r="AB104" s="2">
        <v>18</v>
      </c>
      <c r="AC104" s="2">
        <v>8</v>
      </c>
      <c r="AE104" s="33" t="s">
        <v>209</v>
      </c>
      <c r="AF104" s="12" t="s">
        <v>126</v>
      </c>
      <c r="AG104" s="12">
        <v>57</v>
      </c>
      <c r="AH104" s="13">
        <v>22</v>
      </c>
      <c r="AI104" s="13">
        <v>2</v>
      </c>
      <c r="AJ104" s="13"/>
      <c r="AK104" s="34" t="s">
        <v>152</v>
      </c>
      <c r="AL104" s="2" t="s">
        <v>218</v>
      </c>
      <c r="AM104" s="2" t="s">
        <v>421</v>
      </c>
      <c r="AN104" s="2" t="s">
        <v>312</v>
      </c>
      <c r="AO104" s="2" t="s">
        <v>331</v>
      </c>
      <c r="AP104" s="2" t="s">
        <v>87</v>
      </c>
      <c r="AQ104" s="1" t="s">
        <v>108</v>
      </c>
      <c r="AR104" s="2" t="s">
        <v>89</v>
      </c>
      <c r="AS104" s="1" t="s">
        <v>108</v>
      </c>
      <c r="AT104" s="2" t="s">
        <v>93</v>
      </c>
      <c r="AU104" s="14" t="s">
        <v>1214</v>
      </c>
      <c r="AV104" s="14">
        <v>1</v>
      </c>
      <c r="AW104" s="51"/>
      <c r="AX104" s="51"/>
      <c r="BA104" s="2" t="s">
        <v>1666</v>
      </c>
      <c r="BB104" s="2">
        <v>14</v>
      </c>
      <c r="BC104" s="2">
        <v>10</v>
      </c>
      <c r="BD104" s="104">
        <v>3.51</v>
      </c>
      <c r="BE104" s="114">
        <v>2.04</v>
      </c>
      <c r="BF104" s="115">
        <v>1.64</v>
      </c>
      <c r="BG104" s="114">
        <v>2.14</v>
      </c>
      <c r="BH104" s="106">
        <v>1.76</v>
      </c>
      <c r="BI104" s="108">
        <v>0.9</v>
      </c>
      <c r="BJ104" s="106">
        <v>0</v>
      </c>
      <c r="BK104" s="108">
        <v>0</v>
      </c>
      <c r="BL104" s="107">
        <v>0.95</v>
      </c>
      <c r="BM104" s="106">
        <v>2.11</v>
      </c>
      <c r="BN104" s="106">
        <v>5.85</v>
      </c>
      <c r="BO104" s="106">
        <v>2.5299999999999998</v>
      </c>
      <c r="BP104" s="106">
        <v>2.39</v>
      </c>
      <c r="BQ104" s="8">
        <v>2.98</v>
      </c>
      <c r="BR104" s="7">
        <v>2.9</v>
      </c>
      <c r="BS104" s="9">
        <v>4.76</v>
      </c>
      <c r="BT104" s="4">
        <v>9.69</v>
      </c>
      <c r="BU104" s="4">
        <v>17.32</v>
      </c>
      <c r="BV104" s="4">
        <v>2.29</v>
      </c>
      <c r="BW104" s="39">
        <v>1.9</v>
      </c>
      <c r="BX104" s="5">
        <v>1.54</v>
      </c>
      <c r="BY104" s="5">
        <v>1.93</v>
      </c>
      <c r="BZ104" s="7">
        <v>2.44</v>
      </c>
      <c r="CA104" s="8">
        <v>1.93</v>
      </c>
      <c r="CB104" s="7">
        <v>2.86</v>
      </c>
      <c r="CC104" s="8">
        <v>2.29</v>
      </c>
      <c r="CD104" s="6">
        <v>2.67</v>
      </c>
      <c r="CE104" s="7">
        <v>4.01</v>
      </c>
      <c r="CF104" s="7">
        <v>4.4000000000000004</v>
      </c>
      <c r="CG104" s="7">
        <v>0</v>
      </c>
      <c r="CH104" s="7">
        <v>0.67</v>
      </c>
      <c r="CI104" s="8">
        <v>2.0699999999999998</v>
      </c>
      <c r="CJ104" s="7">
        <v>3.56</v>
      </c>
      <c r="CK104" s="9">
        <v>4.29</v>
      </c>
      <c r="CL104" s="4">
        <v>8.35</v>
      </c>
      <c r="CM104" s="4">
        <v>17.02</v>
      </c>
      <c r="CN104" s="16">
        <v>25.95</v>
      </c>
      <c r="CO104" s="40">
        <v>29.19</v>
      </c>
      <c r="CP104" s="23">
        <v>31.91</v>
      </c>
      <c r="CQ104" s="40">
        <v>32.82</v>
      </c>
      <c r="CR104" s="17">
        <v>35.35</v>
      </c>
      <c r="CS104" s="19">
        <v>35.369999999999997</v>
      </c>
      <c r="CT104" s="17">
        <v>36.94</v>
      </c>
      <c r="CU104" s="19">
        <v>36.93</v>
      </c>
      <c r="CV104" s="18">
        <v>38.93</v>
      </c>
      <c r="CW104" s="17">
        <v>38.26</v>
      </c>
      <c r="CX104" s="17">
        <v>41.75</v>
      </c>
      <c r="CY104" s="17">
        <v>41.54</v>
      </c>
      <c r="CZ104" s="17">
        <v>42.57</v>
      </c>
      <c r="DA104" s="19">
        <v>44.34</v>
      </c>
      <c r="DB104" s="17">
        <v>45.11</v>
      </c>
      <c r="DC104" s="20">
        <v>43.05</v>
      </c>
      <c r="DD104" s="16">
        <v>39.299999999999997</v>
      </c>
      <c r="DE104" s="16">
        <v>35.15</v>
      </c>
      <c r="DF104" s="16">
        <v>25.69</v>
      </c>
      <c r="DG104" s="40">
        <v>29.12</v>
      </c>
      <c r="DH104" s="23">
        <v>32.270000000000003</v>
      </c>
      <c r="DI104" s="23">
        <v>32.869999999999997</v>
      </c>
      <c r="DJ104" s="17">
        <v>36.06</v>
      </c>
      <c r="DK104" s="19">
        <v>25.19</v>
      </c>
      <c r="DL104" s="17">
        <v>37.21</v>
      </c>
      <c r="DM104" s="19">
        <v>37.880000000000003</v>
      </c>
      <c r="DN104" s="18">
        <v>38.69</v>
      </c>
      <c r="DO104" s="17">
        <v>38.78</v>
      </c>
      <c r="DP104" s="17">
        <v>41.11</v>
      </c>
      <c r="DQ104" s="17">
        <v>41.48</v>
      </c>
      <c r="DR104" s="17">
        <v>42.33</v>
      </c>
      <c r="DS104" s="19">
        <v>46.82</v>
      </c>
      <c r="DT104" s="17">
        <v>45.99</v>
      </c>
      <c r="DU104" s="20">
        <v>43.16</v>
      </c>
      <c r="DV104" s="16">
        <v>38.5</v>
      </c>
      <c r="DW104" s="16">
        <v>35.5</v>
      </c>
      <c r="DX104" s="16">
        <v>0</v>
      </c>
      <c r="DY104" s="23">
        <v>0</v>
      </c>
      <c r="DZ104" s="23">
        <v>1</v>
      </c>
      <c r="EA104" s="23">
        <v>0</v>
      </c>
      <c r="EB104" s="17">
        <v>2</v>
      </c>
      <c r="EC104" s="17">
        <v>0</v>
      </c>
      <c r="ED104" s="17">
        <v>0</v>
      </c>
      <c r="EE104" s="17">
        <v>3</v>
      </c>
      <c r="EF104" s="17">
        <v>3</v>
      </c>
      <c r="EG104" s="17">
        <v>10</v>
      </c>
      <c r="EH104" s="17">
        <v>13</v>
      </c>
      <c r="EI104" s="17">
        <v>17</v>
      </c>
      <c r="EJ104" s="17">
        <v>18</v>
      </c>
      <c r="EK104" s="17">
        <v>16</v>
      </c>
      <c r="EL104" s="17">
        <v>10</v>
      </c>
      <c r="EM104" s="20">
        <v>7</v>
      </c>
      <c r="EN104" s="20">
        <v>4</v>
      </c>
      <c r="EO104" s="20">
        <v>2</v>
      </c>
    </row>
    <row r="105" spans="1:148" ht="14">
      <c r="A105" s="2" t="s">
        <v>1476</v>
      </c>
      <c r="B105" s="2" t="s">
        <v>1667</v>
      </c>
      <c r="C105" s="2">
        <v>20</v>
      </c>
      <c r="D105" s="2">
        <v>4</v>
      </c>
      <c r="E105" s="2">
        <v>51078708</v>
      </c>
      <c r="F105" s="2" t="s">
        <v>91</v>
      </c>
      <c r="G105" s="1" t="s">
        <v>782</v>
      </c>
      <c r="H105" s="14"/>
      <c r="I105" s="1"/>
      <c r="J105" s="2">
        <v>177.7</v>
      </c>
      <c r="K105" s="2">
        <v>67.2</v>
      </c>
      <c r="L105" s="2" t="s">
        <v>167</v>
      </c>
      <c r="M105" s="2"/>
      <c r="N105" s="2" t="s">
        <v>79</v>
      </c>
      <c r="O105" s="2" t="s">
        <v>169</v>
      </c>
      <c r="P105" s="30"/>
      <c r="Q105" s="30"/>
      <c r="R105" s="30"/>
      <c r="S105" s="30"/>
      <c r="T105" s="51"/>
      <c r="U105" s="51"/>
      <c r="X105" s="2" t="s">
        <v>935</v>
      </c>
      <c r="Y105" s="33"/>
      <c r="Z105" s="3" t="s">
        <v>68</v>
      </c>
      <c r="AA105" s="3">
        <v>65</v>
      </c>
      <c r="AB105" s="2">
        <v>58</v>
      </c>
      <c r="AC105" s="2">
        <v>48</v>
      </c>
      <c r="AD105" s="2"/>
      <c r="AE105" s="33" t="s">
        <v>209</v>
      </c>
      <c r="AF105" s="12" t="s">
        <v>116</v>
      </c>
      <c r="AG105" s="12">
        <v>37</v>
      </c>
      <c r="AH105" s="13">
        <v>36</v>
      </c>
      <c r="AI105" s="13">
        <v>25</v>
      </c>
      <c r="AJ105" s="13"/>
      <c r="AK105" s="34" t="s">
        <v>197</v>
      </c>
      <c r="AL105" s="2" t="s">
        <v>272</v>
      </c>
      <c r="AM105" s="2" t="s">
        <v>336</v>
      </c>
      <c r="AN105" s="2" t="s">
        <v>712</v>
      </c>
      <c r="AO105" s="2" t="s">
        <v>302</v>
      </c>
      <c r="AP105" s="2" t="s">
        <v>87</v>
      </c>
      <c r="AQ105" s="1"/>
      <c r="AR105" s="2" t="s">
        <v>89</v>
      </c>
      <c r="AS105" s="1"/>
      <c r="AT105" s="2" t="s">
        <v>93</v>
      </c>
      <c r="AU105" s="14" t="s">
        <v>154</v>
      </c>
      <c r="AV105" s="14">
        <v>1</v>
      </c>
      <c r="AW105" s="51"/>
      <c r="AX105" s="51"/>
      <c r="BA105" s="2" t="s">
        <v>1667</v>
      </c>
      <c r="BB105" s="2">
        <v>20</v>
      </c>
      <c r="BC105" s="2">
        <v>4</v>
      </c>
      <c r="BD105" s="104">
        <v>4.41</v>
      </c>
      <c r="BE105" s="105">
        <v>4.4000000000000004</v>
      </c>
      <c r="BF105" s="106">
        <v>3.83</v>
      </c>
      <c r="BG105" s="107">
        <v>3.83</v>
      </c>
      <c r="BH105" s="106">
        <v>0.45</v>
      </c>
      <c r="BI105" s="108">
        <v>0.28000000000000003</v>
      </c>
      <c r="BJ105" s="106">
        <v>0.12</v>
      </c>
      <c r="BK105" s="108">
        <v>0.83</v>
      </c>
      <c r="BL105" s="107">
        <v>2.68</v>
      </c>
      <c r="BM105" s="106">
        <v>4.8499999999999996</v>
      </c>
      <c r="BN105" s="106">
        <v>7.21</v>
      </c>
      <c r="BO105" s="106">
        <v>7.48</v>
      </c>
      <c r="BP105" s="106">
        <v>5.04</v>
      </c>
      <c r="BQ105" s="4">
        <v>5.09</v>
      </c>
      <c r="BR105" s="9">
        <v>6.49</v>
      </c>
      <c r="BS105" s="9">
        <v>8.92</v>
      </c>
      <c r="BT105" s="4">
        <v>14.56</v>
      </c>
      <c r="BU105" s="4">
        <v>19.95</v>
      </c>
      <c r="BV105" s="4">
        <v>4.66</v>
      </c>
      <c r="BW105" s="26">
        <v>5.41</v>
      </c>
      <c r="BX105" s="53">
        <v>3.58</v>
      </c>
      <c r="BY105" s="53">
        <v>3.9</v>
      </c>
      <c r="BZ105" s="53">
        <v>3.07</v>
      </c>
      <c r="CA105" s="54">
        <v>3.38</v>
      </c>
      <c r="CB105" s="53">
        <v>2.79</v>
      </c>
      <c r="CC105" s="54">
        <v>5.12</v>
      </c>
      <c r="CD105" s="55">
        <v>6.02</v>
      </c>
      <c r="CE105" s="53">
        <v>5.85</v>
      </c>
      <c r="CF105" s="53">
        <v>8.34</v>
      </c>
      <c r="CG105" s="53">
        <v>6.71</v>
      </c>
      <c r="CH105" s="7">
        <v>5.0599999999999996</v>
      </c>
      <c r="CI105" s="4">
        <v>5.61</v>
      </c>
      <c r="CJ105" s="9">
        <v>6.89</v>
      </c>
      <c r="CK105" s="9">
        <v>9.66</v>
      </c>
      <c r="CL105" s="4">
        <v>14.34</v>
      </c>
      <c r="CM105" s="4">
        <v>18.84</v>
      </c>
      <c r="CN105" s="16">
        <v>26.95</v>
      </c>
      <c r="CO105" s="38">
        <v>32.69</v>
      </c>
      <c r="CP105" s="17">
        <v>35.130000000000003</v>
      </c>
      <c r="CQ105" s="18">
        <v>38.39</v>
      </c>
      <c r="CR105" s="17">
        <v>38.270000000000003</v>
      </c>
      <c r="CS105" s="19">
        <v>39.47</v>
      </c>
      <c r="CT105" s="17">
        <v>39.729999999999997</v>
      </c>
      <c r="CU105" s="19">
        <v>41.35</v>
      </c>
      <c r="CV105" s="18">
        <v>41.74</v>
      </c>
      <c r="CW105" s="17">
        <v>42.35</v>
      </c>
      <c r="CX105" s="17">
        <v>42.8</v>
      </c>
      <c r="CY105" s="17">
        <v>43.97</v>
      </c>
      <c r="CZ105" s="17">
        <v>45.95</v>
      </c>
      <c r="DA105" s="16">
        <v>48.52</v>
      </c>
      <c r="DB105" s="20">
        <v>49.2</v>
      </c>
      <c r="DC105" s="20">
        <v>46.82</v>
      </c>
      <c r="DD105" s="16">
        <v>44.33</v>
      </c>
      <c r="DE105" s="16">
        <v>44.38</v>
      </c>
      <c r="DF105" s="16">
        <v>27.63</v>
      </c>
      <c r="DG105" s="38">
        <v>32.909999999999997</v>
      </c>
      <c r="DH105" s="17">
        <v>36.29</v>
      </c>
      <c r="DI105" s="17">
        <v>38.22</v>
      </c>
      <c r="DJ105" s="17">
        <v>38.86</v>
      </c>
      <c r="DK105" s="19">
        <v>39.119999999999997</v>
      </c>
      <c r="DL105" s="17">
        <v>39.93</v>
      </c>
      <c r="DM105" s="19">
        <v>41.46</v>
      </c>
      <c r="DN105" s="18">
        <v>41.58</v>
      </c>
      <c r="DO105" s="17">
        <v>41.87</v>
      </c>
      <c r="DP105" s="17">
        <v>43.05</v>
      </c>
      <c r="DQ105" s="17">
        <v>43.72</v>
      </c>
      <c r="DR105" s="17">
        <v>45.71</v>
      </c>
      <c r="DS105" s="16">
        <v>48.76</v>
      </c>
      <c r="DT105" s="20">
        <v>49.89</v>
      </c>
      <c r="DU105" s="20">
        <v>47.42</v>
      </c>
      <c r="DV105" s="16">
        <v>43.36</v>
      </c>
      <c r="DW105" s="16">
        <v>44.43</v>
      </c>
      <c r="DX105" s="16">
        <v>4</v>
      </c>
      <c r="DY105" s="20">
        <v>5</v>
      </c>
      <c r="DZ105" s="17">
        <v>2</v>
      </c>
      <c r="EA105" s="17">
        <v>-3</v>
      </c>
      <c r="EB105" s="17">
        <v>-8</v>
      </c>
      <c r="EC105" s="17">
        <v>-15</v>
      </c>
      <c r="ED105" s="17">
        <v>-18</v>
      </c>
      <c r="EE105" s="17">
        <v>-18</v>
      </c>
      <c r="EF105" s="17">
        <v>-16</v>
      </c>
      <c r="EG105" s="17">
        <v>-12</v>
      </c>
      <c r="EH105" s="17">
        <v>-6</v>
      </c>
      <c r="EI105" s="17">
        <v>0</v>
      </c>
      <c r="EJ105" s="17">
        <v>3</v>
      </c>
      <c r="EK105" s="20">
        <v>4</v>
      </c>
      <c r="EL105" s="20">
        <v>3</v>
      </c>
      <c r="EM105" s="20">
        <v>2</v>
      </c>
      <c r="EN105" s="20">
        <v>0</v>
      </c>
      <c r="EO105" s="20">
        <v>1</v>
      </c>
    </row>
    <row r="106" spans="1:148" ht="14">
      <c r="A106" s="2" t="s">
        <v>1507</v>
      </c>
      <c r="B106" s="2" t="s">
        <v>1666</v>
      </c>
      <c r="C106" s="2">
        <v>22</v>
      </c>
      <c r="D106" s="2">
        <v>0</v>
      </c>
      <c r="E106" s="2">
        <v>50672556</v>
      </c>
      <c r="F106" s="2" t="s">
        <v>91</v>
      </c>
      <c r="G106" s="1" t="s">
        <v>753</v>
      </c>
      <c r="H106" s="14"/>
      <c r="I106" s="1"/>
      <c r="J106" s="2">
        <v>167.1</v>
      </c>
      <c r="K106" s="2">
        <v>54.2</v>
      </c>
      <c r="L106" s="2" t="s">
        <v>167</v>
      </c>
      <c r="M106" s="2"/>
      <c r="N106" s="2"/>
      <c r="O106" s="2" t="s">
        <v>264</v>
      </c>
      <c r="P106" s="30" t="s">
        <v>168</v>
      </c>
      <c r="Q106" s="30"/>
      <c r="R106" s="30"/>
      <c r="S106" s="30"/>
      <c r="X106" s="2" t="s">
        <v>280</v>
      </c>
      <c r="Y106" s="68"/>
      <c r="Z106" s="3" t="s">
        <v>1509</v>
      </c>
      <c r="AA106" s="3">
        <v>34</v>
      </c>
      <c r="AB106" s="2">
        <v>24</v>
      </c>
      <c r="AC106" s="2">
        <v>26</v>
      </c>
      <c r="AE106" s="2" t="s">
        <v>443</v>
      </c>
      <c r="AF106" s="3" t="s">
        <v>138</v>
      </c>
      <c r="AG106" s="3">
        <v>63</v>
      </c>
      <c r="AH106" s="2">
        <v>50</v>
      </c>
      <c r="AI106" s="2">
        <v>35</v>
      </c>
      <c r="AJ106" s="2"/>
      <c r="AK106" s="33" t="s">
        <v>152</v>
      </c>
      <c r="AL106" s="2" t="s">
        <v>272</v>
      </c>
      <c r="AM106" s="2" t="s">
        <v>348</v>
      </c>
      <c r="AN106" s="2" t="s">
        <v>140</v>
      </c>
      <c r="AO106" s="2" t="s">
        <v>513</v>
      </c>
      <c r="AP106" s="2" t="s">
        <v>87</v>
      </c>
      <c r="AQ106" s="1"/>
      <c r="AR106" s="2" t="s">
        <v>89</v>
      </c>
      <c r="AS106" s="1"/>
      <c r="AT106" s="2" t="s">
        <v>93</v>
      </c>
      <c r="AU106" s="14" t="s">
        <v>1510</v>
      </c>
      <c r="AV106" s="14">
        <v>1</v>
      </c>
      <c r="BA106" s="2" t="s">
        <v>1666</v>
      </c>
      <c r="BB106" s="2">
        <v>22</v>
      </c>
      <c r="BC106" s="2">
        <v>0</v>
      </c>
      <c r="BD106" s="104">
        <v>2.96</v>
      </c>
      <c r="BE106" s="105">
        <v>3.45</v>
      </c>
      <c r="BF106" s="109">
        <v>1.83</v>
      </c>
      <c r="BG106" s="105">
        <v>2.36</v>
      </c>
      <c r="BH106" s="106">
        <v>3.11</v>
      </c>
      <c r="BI106" s="108">
        <v>3.13</v>
      </c>
      <c r="BJ106" s="106">
        <v>3.61</v>
      </c>
      <c r="BK106" s="108">
        <v>4.12</v>
      </c>
      <c r="BL106" s="107">
        <v>5.0999999999999996</v>
      </c>
      <c r="BM106" s="106">
        <v>6.8</v>
      </c>
      <c r="BN106" s="106">
        <v>3.61</v>
      </c>
      <c r="BO106" s="106">
        <v>4.22</v>
      </c>
      <c r="BP106" s="106">
        <v>1.93</v>
      </c>
      <c r="BQ106" s="8">
        <v>3.02</v>
      </c>
      <c r="BR106" s="7">
        <v>4.38</v>
      </c>
      <c r="BS106" s="9">
        <v>6.68</v>
      </c>
      <c r="BT106" s="4">
        <v>10.37</v>
      </c>
      <c r="BU106" s="4">
        <v>16.489999999999998</v>
      </c>
      <c r="BV106" s="4">
        <v>2.91</v>
      </c>
      <c r="BW106" s="26">
        <v>3.39</v>
      </c>
      <c r="BX106" s="25">
        <v>3.58</v>
      </c>
      <c r="BY106" s="25">
        <v>2.83</v>
      </c>
      <c r="BZ106" s="53">
        <v>2.39</v>
      </c>
      <c r="CA106" s="54">
        <v>3.51</v>
      </c>
      <c r="CB106" s="53">
        <v>3.41</v>
      </c>
      <c r="CC106" s="54">
        <v>4.25</v>
      </c>
      <c r="CD106" s="55">
        <v>5.6</v>
      </c>
      <c r="CE106" s="53">
        <v>6.46</v>
      </c>
      <c r="CF106" s="53">
        <v>6.63</v>
      </c>
      <c r="CG106" s="53">
        <v>3.07</v>
      </c>
      <c r="CH106" s="7">
        <v>0</v>
      </c>
      <c r="CI106" s="8">
        <v>1.67</v>
      </c>
      <c r="CJ106" s="7">
        <v>4.5199999999999996</v>
      </c>
      <c r="CK106" s="9">
        <v>6.44</v>
      </c>
      <c r="CL106" s="4">
        <v>9.86</v>
      </c>
      <c r="CM106" s="4">
        <v>15.44</v>
      </c>
      <c r="CN106" s="16">
        <v>25.83</v>
      </c>
      <c r="CO106" s="38">
        <v>31.3</v>
      </c>
      <c r="CP106" s="20">
        <v>34.49</v>
      </c>
      <c r="CQ106" s="38">
        <v>37.01</v>
      </c>
      <c r="CR106" s="17">
        <v>38.53</v>
      </c>
      <c r="CS106" s="19">
        <v>39.58</v>
      </c>
      <c r="CT106" s="17">
        <v>40.85</v>
      </c>
      <c r="CU106" s="19">
        <v>42.04</v>
      </c>
      <c r="CV106" s="18">
        <v>42.09</v>
      </c>
      <c r="CW106" s="17">
        <v>43.07</v>
      </c>
      <c r="CX106" s="17">
        <v>42.24</v>
      </c>
      <c r="CY106" s="17">
        <v>45.41</v>
      </c>
      <c r="CZ106" s="17">
        <v>45.7</v>
      </c>
      <c r="DA106" s="19">
        <v>45.99</v>
      </c>
      <c r="DB106" s="17">
        <v>45.98</v>
      </c>
      <c r="DC106" s="20">
        <v>43.42</v>
      </c>
      <c r="DD106" s="16">
        <v>42.9</v>
      </c>
      <c r="DE106" s="16">
        <v>43.3</v>
      </c>
      <c r="DF106" s="16">
        <v>25.67</v>
      </c>
      <c r="DG106" s="38">
        <v>31.23</v>
      </c>
      <c r="DH106" s="20">
        <v>34.86</v>
      </c>
      <c r="DI106" s="20">
        <v>36.78</v>
      </c>
      <c r="DJ106" s="17">
        <v>38.56</v>
      </c>
      <c r="DK106" s="19">
        <v>38.75</v>
      </c>
      <c r="DL106" s="17">
        <v>40.03</v>
      </c>
      <c r="DM106" s="19">
        <v>42.21</v>
      </c>
      <c r="DN106" s="18">
        <v>42.7</v>
      </c>
      <c r="DO106" s="17">
        <v>43.21</v>
      </c>
      <c r="DP106" s="17">
        <v>42.34</v>
      </c>
      <c r="DQ106" s="17">
        <v>45.31</v>
      </c>
      <c r="DR106" s="17">
        <v>45.09</v>
      </c>
      <c r="DS106" s="19">
        <v>45.84</v>
      </c>
      <c r="DT106" s="17">
        <v>45.29</v>
      </c>
      <c r="DU106" s="20">
        <v>44.33</v>
      </c>
      <c r="DV106" s="16">
        <v>42.83</v>
      </c>
      <c r="DW106" s="16">
        <v>43.1</v>
      </c>
      <c r="DX106" s="16">
        <v>0</v>
      </c>
      <c r="DY106" s="20">
        <v>0</v>
      </c>
      <c r="DZ106" s="20">
        <v>0</v>
      </c>
      <c r="EA106" s="20">
        <v>-1</v>
      </c>
      <c r="EB106" s="17">
        <v>-2</v>
      </c>
      <c r="EC106" s="17">
        <v>-4</v>
      </c>
      <c r="ED106" s="17">
        <v>-4</v>
      </c>
      <c r="EE106" s="17">
        <v>-4</v>
      </c>
      <c r="EF106" s="17">
        <v>0</v>
      </c>
      <c r="EG106" s="17">
        <v>6</v>
      </c>
      <c r="EH106" s="17">
        <v>16</v>
      </c>
      <c r="EI106" s="17">
        <v>21</v>
      </c>
      <c r="EJ106" s="17">
        <v>21</v>
      </c>
      <c r="EK106" s="17">
        <v>17</v>
      </c>
      <c r="EL106" s="17">
        <v>11</v>
      </c>
      <c r="EM106" s="20">
        <v>8</v>
      </c>
      <c r="EN106" s="20">
        <v>6</v>
      </c>
      <c r="EO106" s="20">
        <v>5</v>
      </c>
    </row>
    <row r="107" spans="1:148" ht="14">
      <c r="A107" s="2" t="s">
        <v>1352</v>
      </c>
      <c r="B107" s="2" t="s">
        <v>1666</v>
      </c>
      <c r="C107" s="2">
        <v>16</v>
      </c>
      <c r="D107" s="2">
        <v>3</v>
      </c>
      <c r="E107" s="2">
        <v>50768736</v>
      </c>
      <c r="F107" s="2" t="s">
        <v>91</v>
      </c>
      <c r="G107" s="1" t="s">
        <v>423</v>
      </c>
      <c r="H107" s="15" t="s">
        <v>95</v>
      </c>
      <c r="I107" s="1">
        <v>3</v>
      </c>
      <c r="J107" s="2">
        <v>167.2</v>
      </c>
      <c r="K107" s="2">
        <v>50</v>
      </c>
      <c r="L107" s="2" t="s">
        <v>167</v>
      </c>
      <c r="M107" s="2"/>
      <c r="N107" s="2"/>
      <c r="O107" s="2" t="s">
        <v>420</v>
      </c>
      <c r="P107" s="30" t="s">
        <v>168</v>
      </c>
      <c r="Q107" s="30"/>
      <c r="R107" s="30"/>
      <c r="S107" s="30"/>
      <c r="T107" s="51"/>
      <c r="U107" s="51"/>
      <c r="X107" s="2" t="s">
        <v>1353</v>
      </c>
      <c r="Y107" s="68"/>
      <c r="Z107" s="3" t="s">
        <v>137</v>
      </c>
      <c r="AA107" s="3">
        <v>36</v>
      </c>
      <c r="AB107" s="2">
        <v>36</v>
      </c>
      <c r="AC107" s="2">
        <v>29</v>
      </c>
      <c r="AE107" s="33" t="s">
        <v>209</v>
      </c>
      <c r="AF107" s="12" t="s">
        <v>138</v>
      </c>
      <c r="AG107" s="12">
        <v>45</v>
      </c>
      <c r="AH107" s="13">
        <v>30</v>
      </c>
      <c r="AI107" s="13">
        <v>20</v>
      </c>
      <c r="AJ107" s="13"/>
      <c r="AK107" s="34" t="s">
        <v>152</v>
      </c>
      <c r="AL107" s="2" t="s">
        <v>218</v>
      </c>
      <c r="AM107" s="2" t="s">
        <v>421</v>
      </c>
      <c r="AN107" s="2" t="s">
        <v>105</v>
      </c>
      <c r="AO107" s="2" t="s">
        <v>422</v>
      </c>
      <c r="AP107" s="2" t="s">
        <v>87</v>
      </c>
      <c r="AQ107" s="1" t="s">
        <v>242</v>
      </c>
      <c r="AR107" s="2" t="s">
        <v>89</v>
      </c>
      <c r="AS107" s="1" t="s">
        <v>131</v>
      </c>
      <c r="AT107" s="2" t="s">
        <v>93</v>
      </c>
      <c r="AU107" s="14" t="s">
        <v>424</v>
      </c>
      <c r="AV107" s="14">
        <v>1</v>
      </c>
      <c r="AW107" s="51"/>
      <c r="AX107" s="51"/>
      <c r="BA107" s="2" t="s">
        <v>1666</v>
      </c>
      <c r="BB107" s="2">
        <v>16</v>
      </c>
      <c r="BC107" s="2">
        <v>3</v>
      </c>
      <c r="BD107" s="104">
        <v>3.61</v>
      </c>
      <c r="BE107" s="114">
        <v>4.01</v>
      </c>
      <c r="BF107" s="115">
        <v>2.75</v>
      </c>
      <c r="BG107" s="114">
        <v>2.99</v>
      </c>
      <c r="BH107" s="106">
        <v>2.14</v>
      </c>
      <c r="BI107" s="108">
        <v>1.39</v>
      </c>
      <c r="BJ107" s="106">
        <v>1.49</v>
      </c>
      <c r="BK107" s="108">
        <v>1.1200000000000001</v>
      </c>
      <c r="BL107" s="107">
        <v>1.1200000000000001</v>
      </c>
      <c r="BM107" s="106">
        <v>2.27</v>
      </c>
      <c r="BN107" s="106">
        <v>3.95</v>
      </c>
      <c r="BO107" s="106">
        <v>4.16</v>
      </c>
      <c r="BP107" s="106">
        <v>3.78</v>
      </c>
      <c r="BQ107" s="8">
        <v>5.22</v>
      </c>
      <c r="BR107" s="7">
        <v>5.59</v>
      </c>
      <c r="BS107" s="9">
        <v>8.0299999999999994</v>
      </c>
      <c r="BT107" s="4">
        <v>12.8</v>
      </c>
      <c r="BU107" s="4">
        <v>16.89</v>
      </c>
      <c r="BV107" s="4">
        <v>3.41</v>
      </c>
      <c r="BW107" s="39">
        <v>3.28</v>
      </c>
      <c r="BX107" s="5">
        <v>3.33</v>
      </c>
      <c r="BY107" s="5">
        <v>2.41</v>
      </c>
      <c r="BZ107" s="7">
        <v>1.79</v>
      </c>
      <c r="CA107" s="8">
        <v>1.34</v>
      </c>
      <c r="CB107" s="7">
        <v>1.51</v>
      </c>
      <c r="CC107" s="8">
        <v>2.14</v>
      </c>
      <c r="CD107" s="6">
        <v>3</v>
      </c>
      <c r="CE107" s="7">
        <v>4.5199999999999996</v>
      </c>
      <c r="CF107" s="7">
        <v>5.24</v>
      </c>
      <c r="CG107" s="7">
        <v>4.95</v>
      </c>
      <c r="CH107" s="7">
        <v>4.1500000000000004</v>
      </c>
      <c r="CI107" s="8">
        <v>6.75</v>
      </c>
      <c r="CJ107" s="7">
        <v>5.72</v>
      </c>
      <c r="CK107" s="9">
        <v>9.2899999999999991</v>
      </c>
      <c r="CL107" s="4">
        <v>12.26</v>
      </c>
      <c r="CM107" s="4">
        <v>15.91</v>
      </c>
      <c r="CN107" s="16">
        <v>27.07</v>
      </c>
      <c r="CO107" s="40">
        <v>31.7</v>
      </c>
      <c r="CP107" s="23">
        <v>33.15</v>
      </c>
      <c r="CQ107" s="40">
        <v>33.909999999999997</v>
      </c>
      <c r="CR107" s="17">
        <v>34.36</v>
      </c>
      <c r="CS107" s="19">
        <v>37.450000000000003</v>
      </c>
      <c r="CT107" s="17">
        <v>38.549999999999997</v>
      </c>
      <c r="CU107" s="19">
        <v>38.909999999999997</v>
      </c>
      <c r="CV107" s="18">
        <v>39.76</v>
      </c>
      <c r="CW107" s="17">
        <v>41.37</v>
      </c>
      <c r="CX107" s="17">
        <v>42.29</v>
      </c>
      <c r="CY107" s="17">
        <v>42.17</v>
      </c>
      <c r="CZ107" s="17">
        <v>47.97</v>
      </c>
      <c r="DA107" s="19">
        <v>47.09</v>
      </c>
      <c r="DB107" s="17">
        <v>48.83</v>
      </c>
      <c r="DC107" s="20">
        <v>49.35</v>
      </c>
      <c r="DD107" s="16">
        <v>46.06</v>
      </c>
      <c r="DE107" s="16">
        <v>42.77</v>
      </c>
      <c r="DF107" s="16">
        <v>27.89</v>
      </c>
      <c r="DG107" s="40">
        <v>31.75</v>
      </c>
      <c r="DH107" s="23">
        <v>32.770000000000003</v>
      </c>
      <c r="DI107" s="23">
        <v>33.86</v>
      </c>
      <c r="DJ107" s="17">
        <v>34.799999999999997</v>
      </c>
      <c r="DK107" s="19">
        <v>37.93</v>
      </c>
      <c r="DL107" s="17">
        <v>37.619999999999997</v>
      </c>
      <c r="DM107" s="19">
        <v>38.51</v>
      </c>
      <c r="DN107" s="18">
        <v>39.590000000000003</v>
      </c>
      <c r="DO107" s="17">
        <v>40.98</v>
      </c>
      <c r="DP107" s="17">
        <v>41.5</v>
      </c>
      <c r="DQ107" s="17">
        <v>41.6</v>
      </c>
      <c r="DR107" s="17">
        <v>47.11</v>
      </c>
      <c r="DS107" s="19">
        <v>46.42</v>
      </c>
      <c r="DT107" s="17">
        <v>48.44</v>
      </c>
      <c r="DU107" s="20">
        <v>49.09</v>
      </c>
      <c r="DV107" s="16">
        <v>46.61</v>
      </c>
      <c r="DW107" s="16">
        <v>41.21</v>
      </c>
      <c r="DX107" s="16">
        <v>7</v>
      </c>
      <c r="DY107" s="23">
        <v>6</v>
      </c>
      <c r="DZ107" s="23">
        <v>6</v>
      </c>
      <c r="EA107" s="23">
        <v>6</v>
      </c>
      <c r="EB107" s="17">
        <v>4</v>
      </c>
      <c r="EC107" s="17">
        <v>1</v>
      </c>
      <c r="ED107" s="17">
        <v>0</v>
      </c>
      <c r="EE107" s="17">
        <v>0</v>
      </c>
      <c r="EF107" s="17">
        <v>1</v>
      </c>
      <c r="EG107" s="17">
        <v>11</v>
      </c>
      <c r="EH107" s="17">
        <v>14</v>
      </c>
      <c r="EI107" s="17">
        <v>21</v>
      </c>
      <c r="EJ107" s="17">
        <v>22</v>
      </c>
      <c r="EK107" s="17">
        <v>20</v>
      </c>
      <c r="EL107" s="17">
        <v>16</v>
      </c>
      <c r="EM107" s="20">
        <v>13</v>
      </c>
      <c r="EN107" s="20">
        <v>12</v>
      </c>
      <c r="EO107" s="20">
        <v>12</v>
      </c>
    </row>
    <row r="108" spans="1:148" ht="14">
      <c r="A108" s="2" t="s">
        <v>706</v>
      </c>
      <c r="B108" s="2" t="s">
        <v>1667</v>
      </c>
      <c r="C108" s="2">
        <v>21</v>
      </c>
      <c r="D108" s="2">
        <v>6</v>
      </c>
      <c r="E108" s="2">
        <v>25299335</v>
      </c>
      <c r="F108" s="2" t="s">
        <v>91</v>
      </c>
      <c r="G108" s="1" t="s">
        <v>713</v>
      </c>
      <c r="H108" s="13" t="s">
        <v>95</v>
      </c>
      <c r="I108" s="1">
        <v>1</v>
      </c>
      <c r="J108" s="2">
        <v>181.9</v>
      </c>
      <c r="K108" s="2">
        <v>60.4</v>
      </c>
      <c r="L108" s="2" t="s">
        <v>167</v>
      </c>
      <c r="M108" s="2"/>
      <c r="N108" s="2" t="s">
        <v>238</v>
      </c>
      <c r="O108" s="2" t="s">
        <v>389</v>
      </c>
      <c r="P108" s="30" t="s">
        <v>168</v>
      </c>
      <c r="Q108" s="30"/>
      <c r="R108" s="30"/>
      <c r="S108" s="30"/>
      <c r="T108" s="51"/>
      <c r="U108" s="51"/>
      <c r="X108" s="2" t="s">
        <v>710</v>
      </c>
      <c r="Y108" s="33"/>
      <c r="Z108" s="3" t="s">
        <v>68</v>
      </c>
      <c r="AA108" s="3">
        <v>23</v>
      </c>
      <c r="AB108" s="2">
        <v>19</v>
      </c>
      <c r="AC108" s="2">
        <v>8</v>
      </c>
      <c r="AE108" s="68"/>
      <c r="AF108" s="12" t="s">
        <v>711</v>
      </c>
      <c r="AG108" s="12">
        <v>45</v>
      </c>
      <c r="AH108" s="13">
        <v>26</v>
      </c>
      <c r="AI108" s="13">
        <v>27</v>
      </c>
      <c r="AJ108" s="13"/>
      <c r="AK108" s="34" t="s">
        <v>152</v>
      </c>
      <c r="AL108" s="2" t="s">
        <v>341</v>
      </c>
      <c r="AM108" s="2" t="s">
        <v>409</v>
      </c>
      <c r="AN108" s="2" t="s">
        <v>712</v>
      </c>
      <c r="AO108" s="2" t="s">
        <v>397</v>
      </c>
      <c r="AP108" s="2" t="s">
        <v>87</v>
      </c>
      <c r="AQ108" s="1" t="s">
        <v>443</v>
      </c>
      <c r="AR108" s="2" t="s">
        <v>89</v>
      </c>
      <c r="AS108" s="1" t="s">
        <v>108</v>
      </c>
      <c r="AT108" s="2" t="s">
        <v>93</v>
      </c>
      <c r="AU108" s="14" t="s">
        <v>714</v>
      </c>
      <c r="AV108" s="14">
        <v>1</v>
      </c>
      <c r="AW108" s="51"/>
      <c r="AX108" s="51"/>
      <c r="BA108" s="2" t="s">
        <v>1667</v>
      </c>
      <c r="BB108" s="2">
        <v>21</v>
      </c>
      <c r="BC108" s="2">
        <v>6</v>
      </c>
      <c r="BD108" s="104">
        <v>4.95</v>
      </c>
      <c r="BE108" s="105">
        <v>3.29</v>
      </c>
      <c r="BF108" s="115">
        <v>2.98</v>
      </c>
      <c r="BG108" s="107">
        <v>1.9</v>
      </c>
      <c r="BH108" s="106">
        <v>1.85</v>
      </c>
      <c r="BI108" s="108">
        <v>1.85</v>
      </c>
      <c r="BJ108" s="106">
        <v>2.14</v>
      </c>
      <c r="BK108" s="108">
        <v>2.39</v>
      </c>
      <c r="BL108" s="107">
        <v>2.98</v>
      </c>
      <c r="BM108" s="106">
        <v>3.56</v>
      </c>
      <c r="BN108" s="106">
        <v>4.72</v>
      </c>
      <c r="BO108" s="106">
        <v>5.03</v>
      </c>
      <c r="BP108" s="106">
        <v>3.27</v>
      </c>
      <c r="BQ108" s="8">
        <v>3.66</v>
      </c>
      <c r="BR108" s="7">
        <v>6.58</v>
      </c>
      <c r="BS108" s="9">
        <v>7.23</v>
      </c>
      <c r="BT108" s="4">
        <v>11.8</v>
      </c>
      <c r="BU108" s="4">
        <v>19.63</v>
      </c>
      <c r="BV108" s="4">
        <v>4.5</v>
      </c>
      <c r="BW108" s="26">
        <v>3.48</v>
      </c>
      <c r="BX108" s="47">
        <v>1.73</v>
      </c>
      <c r="BY108" s="53">
        <v>2.0499999999999998</v>
      </c>
      <c r="BZ108" s="53">
        <v>2.56</v>
      </c>
      <c r="CA108" s="54">
        <v>2.8</v>
      </c>
      <c r="CB108" s="53">
        <v>3.13</v>
      </c>
      <c r="CC108" s="54">
        <v>2.83</v>
      </c>
      <c r="CD108" s="55">
        <v>3.41</v>
      </c>
      <c r="CE108" s="53">
        <v>3.69</v>
      </c>
      <c r="CF108" s="53">
        <v>5.03</v>
      </c>
      <c r="CG108" s="53">
        <v>6.28</v>
      </c>
      <c r="CH108" s="7">
        <v>3.55</v>
      </c>
      <c r="CI108" s="8">
        <v>3.26</v>
      </c>
      <c r="CJ108" s="7">
        <v>5.66</v>
      </c>
      <c r="CK108" s="9">
        <v>8.68</v>
      </c>
      <c r="CL108" s="4">
        <v>11.45</v>
      </c>
      <c r="CM108" s="4">
        <v>17.09</v>
      </c>
      <c r="CN108" s="16">
        <v>31.72</v>
      </c>
      <c r="CO108" s="38">
        <v>35.78</v>
      </c>
      <c r="CP108" s="23">
        <v>37.67</v>
      </c>
      <c r="CQ108" s="18">
        <v>37.6</v>
      </c>
      <c r="CR108" s="17">
        <v>40.97</v>
      </c>
      <c r="CS108" s="19">
        <v>38.01</v>
      </c>
      <c r="CT108" s="17">
        <v>41.66</v>
      </c>
      <c r="CU108" s="19">
        <v>40.33</v>
      </c>
      <c r="CV108" s="18">
        <v>39.840000000000003</v>
      </c>
      <c r="CW108" s="17">
        <v>43.26</v>
      </c>
      <c r="CX108" s="17">
        <v>42.91</v>
      </c>
      <c r="CY108" s="17">
        <v>41.19</v>
      </c>
      <c r="CZ108" s="17">
        <v>50.15</v>
      </c>
      <c r="DA108" s="19">
        <v>48.81</v>
      </c>
      <c r="DB108" s="17">
        <v>49.81</v>
      </c>
      <c r="DC108" s="20">
        <v>49.67</v>
      </c>
      <c r="DD108" s="16">
        <v>46.3</v>
      </c>
      <c r="DE108" s="16">
        <v>38.83</v>
      </c>
      <c r="DF108" s="16">
        <v>32.46</v>
      </c>
      <c r="DG108" s="38">
        <v>37.08</v>
      </c>
      <c r="DH108" s="23">
        <v>38.43</v>
      </c>
      <c r="DI108" s="17">
        <v>36.18</v>
      </c>
      <c r="DJ108" s="17">
        <v>39.229999999999997</v>
      </c>
      <c r="DK108" s="19">
        <v>39.68</v>
      </c>
      <c r="DL108" s="17">
        <v>40.15</v>
      </c>
      <c r="DM108" s="19">
        <v>39.93</v>
      </c>
      <c r="DN108" s="18">
        <v>39.1</v>
      </c>
      <c r="DO108" s="17">
        <v>42.02</v>
      </c>
      <c r="DP108" s="17">
        <v>40.950000000000003</v>
      </c>
      <c r="DQ108" s="17">
        <v>39.71</v>
      </c>
      <c r="DR108" s="17">
        <v>48.4</v>
      </c>
      <c r="DS108" s="19">
        <v>48.45</v>
      </c>
      <c r="DT108" s="17">
        <v>48.73</v>
      </c>
      <c r="DU108" s="20">
        <v>47.13</v>
      </c>
      <c r="DV108" s="16">
        <v>44.78</v>
      </c>
      <c r="DW108" s="16">
        <v>36.67</v>
      </c>
      <c r="DX108" s="16">
        <v>10</v>
      </c>
      <c r="DY108" s="20">
        <v>5</v>
      </c>
      <c r="DZ108" s="23">
        <v>7</v>
      </c>
      <c r="EA108" s="17">
        <v>5</v>
      </c>
      <c r="EB108" s="17">
        <v>8</v>
      </c>
      <c r="EC108" s="17">
        <v>4</v>
      </c>
      <c r="ED108" s="17">
        <v>4</v>
      </c>
      <c r="EE108" s="17">
        <v>5</v>
      </c>
      <c r="EF108" s="17">
        <v>10</v>
      </c>
      <c r="EG108" s="17">
        <v>14</v>
      </c>
      <c r="EH108" s="17">
        <v>21</v>
      </c>
      <c r="EI108" s="17">
        <v>28</v>
      </c>
      <c r="EJ108" s="17">
        <v>24</v>
      </c>
      <c r="EK108" s="17">
        <v>24</v>
      </c>
      <c r="EL108" s="17">
        <v>19</v>
      </c>
      <c r="EM108" s="20">
        <v>19</v>
      </c>
      <c r="EN108" s="20">
        <v>10</v>
      </c>
      <c r="EO108" s="20">
        <v>13</v>
      </c>
    </row>
    <row r="109" spans="1:148" ht="14">
      <c r="A109" s="2" t="s">
        <v>689</v>
      </c>
      <c r="B109" s="2" t="s">
        <v>1666</v>
      </c>
      <c r="C109" s="2">
        <v>18</v>
      </c>
      <c r="D109" s="2">
        <v>9</v>
      </c>
      <c r="E109" s="2">
        <v>52158986</v>
      </c>
      <c r="F109" s="2" t="s">
        <v>91</v>
      </c>
      <c r="G109" s="1" t="s">
        <v>696</v>
      </c>
      <c r="H109" s="13" t="s">
        <v>95</v>
      </c>
      <c r="I109" s="1">
        <v>0</v>
      </c>
      <c r="J109" s="2">
        <v>165</v>
      </c>
      <c r="K109" s="2">
        <v>50.9</v>
      </c>
      <c r="L109" s="2" t="s">
        <v>167</v>
      </c>
      <c r="M109" s="2"/>
      <c r="N109" s="2" t="s">
        <v>158</v>
      </c>
      <c r="O109" s="2" t="s">
        <v>389</v>
      </c>
      <c r="P109" s="30" t="s">
        <v>649</v>
      </c>
      <c r="Q109" s="30" t="s">
        <v>693</v>
      </c>
      <c r="R109" s="30"/>
      <c r="S109" s="30"/>
      <c r="T109" s="51"/>
      <c r="U109" s="51"/>
      <c r="X109" s="2" t="s">
        <v>694</v>
      </c>
      <c r="Y109" s="68"/>
      <c r="Z109" s="3" t="s">
        <v>557</v>
      </c>
      <c r="AA109" s="3">
        <v>22</v>
      </c>
      <c r="AB109" s="2">
        <v>13</v>
      </c>
      <c r="AC109" s="2">
        <v>12</v>
      </c>
      <c r="AE109" s="33" t="s">
        <v>90</v>
      </c>
      <c r="AF109" s="12" t="s">
        <v>570</v>
      </c>
      <c r="AG109" s="12">
        <v>45</v>
      </c>
      <c r="AH109" s="13">
        <v>29</v>
      </c>
      <c r="AI109" s="13">
        <v>8</v>
      </c>
      <c r="AJ109" s="13"/>
      <c r="AK109" s="34"/>
      <c r="AL109" s="2" t="s">
        <v>103</v>
      </c>
      <c r="AM109" s="2" t="s">
        <v>377</v>
      </c>
      <c r="AN109" s="2" t="s">
        <v>695</v>
      </c>
      <c r="AO109" s="2" t="s">
        <v>532</v>
      </c>
      <c r="AP109" s="2" t="s">
        <v>87</v>
      </c>
      <c r="AQ109" s="1" t="s">
        <v>107</v>
      </c>
      <c r="AR109" s="2" t="s">
        <v>89</v>
      </c>
      <c r="AS109" s="1" t="s">
        <v>131</v>
      </c>
      <c r="AT109" s="2" t="s">
        <v>93</v>
      </c>
      <c r="AU109" s="14" t="s">
        <v>697</v>
      </c>
      <c r="AV109" s="14">
        <v>1</v>
      </c>
      <c r="AW109" s="51"/>
      <c r="AX109" s="51"/>
      <c r="BA109" s="2" t="s">
        <v>1666</v>
      </c>
      <c r="BB109" s="2">
        <v>18</v>
      </c>
      <c r="BC109" s="2">
        <v>9</v>
      </c>
      <c r="BD109" s="104">
        <v>3.9</v>
      </c>
      <c r="BE109" s="105">
        <v>3.17</v>
      </c>
      <c r="BF109" s="115">
        <v>2.36</v>
      </c>
      <c r="BG109" s="114">
        <v>1.63</v>
      </c>
      <c r="BH109" s="115">
        <v>1.93</v>
      </c>
      <c r="BI109" s="123">
        <v>1.92</v>
      </c>
      <c r="BJ109" s="106">
        <v>1.65</v>
      </c>
      <c r="BK109" s="108">
        <v>0.63</v>
      </c>
      <c r="BL109" s="107">
        <v>2.2200000000000002</v>
      </c>
      <c r="BM109" s="106">
        <v>2.33</v>
      </c>
      <c r="BN109" s="106">
        <v>3.6</v>
      </c>
      <c r="BO109" s="106">
        <v>3.17</v>
      </c>
      <c r="BP109" s="106">
        <v>3.11</v>
      </c>
      <c r="BQ109" s="8">
        <v>4.51</v>
      </c>
      <c r="BR109" s="7">
        <v>5.12</v>
      </c>
      <c r="BS109" s="9">
        <v>7.94</v>
      </c>
      <c r="BT109" s="4">
        <v>14.16</v>
      </c>
      <c r="BU109" s="4">
        <v>20.11</v>
      </c>
      <c r="BV109" s="4">
        <v>4.66</v>
      </c>
      <c r="BW109" s="26">
        <v>3.17</v>
      </c>
      <c r="BX109" s="47">
        <v>0.8</v>
      </c>
      <c r="BY109" s="47">
        <v>0.9</v>
      </c>
      <c r="BZ109" s="47">
        <v>1.37</v>
      </c>
      <c r="CA109" s="48">
        <v>1.25</v>
      </c>
      <c r="CB109" s="53">
        <v>1.25</v>
      </c>
      <c r="CC109" s="54">
        <v>1.37</v>
      </c>
      <c r="CD109" s="55">
        <v>1.99</v>
      </c>
      <c r="CE109" s="53">
        <v>4.6399999999999997</v>
      </c>
      <c r="CF109" s="53">
        <v>4.5599999999999996</v>
      </c>
      <c r="CG109" s="53">
        <v>4.5</v>
      </c>
      <c r="CH109" s="7">
        <v>3.17</v>
      </c>
      <c r="CI109" s="8">
        <v>5.27</v>
      </c>
      <c r="CJ109" s="7">
        <v>5.58</v>
      </c>
      <c r="CK109" s="9">
        <v>7.95</v>
      </c>
      <c r="CL109" s="4">
        <v>14.16</v>
      </c>
      <c r="CM109" s="4">
        <v>20.100000000000001</v>
      </c>
      <c r="CN109" s="16">
        <v>27.81</v>
      </c>
      <c r="CO109" s="38">
        <v>30.5</v>
      </c>
      <c r="CP109" s="23">
        <v>32.96</v>
      </c>
      <c r="CQ109" s="40">
        <v>36.200000000000003</v>
      </c>
      <c r="CR109" s="23">
        <v>36.94</v>
      </c>
      <c r="CS109" s="42">
        <v>37.229999999999997</v>
      </c>
      <c r="CT109" s="17">
        <v>39.53</v>
      </c>
      <c r="CU109" s="19">
        <v>40.19</v>
      </c>
      <c r="CV109" s="18">
        <v>40.14</v>
      </c>
      <c r="CW109" s="17">
        <v>39.15</v>
      </c>
      <c r="CX109" s="17">
        <v>42.22</v>
      </c>
      <c r="CY109" s="17">
        <v>40.56</v>
      </c>
      <c r="CZ109" s="17">
        <v>41.88</v>
      </c>
      <c r="DA109" s="19">
        <v>48.94</v>
      </c>
      <c r="DB109" s="17">
        <v>49.89</v>
      </c>
      <c r="DC109" s="20">
        <v>47.56</v>
      </c>
      <c r="DD109" s="16">
        <v>44.38</v>
      </c>
      <c r="DE109" s="16">
        <v>33.24</v>
      </c>
      <c r="DF109" s="16">
        <v>28.31</v>
      </c>
      <c r="DG109" s="38">
        <v>31.8</v>
      </c>
      <c r="DH109" s="23">
        <v>33.47</v>
      </c>
      <c r="DI109" s="23">
        <v>36.270000000000003</v>
      </c>
      <c r="DJ109" s="23">
        <v>37.71</v>
      </c>
      <c r="DK109" s="42">
        <v>38.01</v>
      </c>
      <c r="DL109" s="17">
        <v>39.4</v>
      </c>
      <c r="DM109" s="19">
        <v>40.619999999999997</v>
      </c>
      <c r="DN109" s="18">
        <v>40.619999999999997</v>
      </c>
      <c r="DO109" s="17">
        <v>39.64</v>
      </c>
      <c r="DP109" s="17">
        <v>43.83</v>
      </c>
      <c r="DQ109" s="17">
        <v>40.74</v>
      </c>
      <c r="DR109" s="17">
        <v>42.51</v>
      </c>
      <c r="DS109" s="19">
        <v>49.72</v>
      </c>
      <c r="DT109" s="17">
        <v>49.72</v>
      </c>
      <c r="DU109" s="20">
        <v>47.81</v>
      </c>
      <c r="DV109" s="16">
        <v>44.77</v>
      </c>
      <c r="DW109" s="16">
        <v>31.83</v>
      </c>
      <c r="DX109" s="16">
        <v>4</v>
      </c>
      <c r="DY109" s="20">
        <v>6</v>
      </c>
      <c r="DZ109" s="23">
        <v>3</v>
      </c>
      <c r="EA109" s="23">
        <v>2</v>
      </c>
      <c r="EB109" s="23">
        <v>2</v>
      </c>
      <c r="EC109" s="23">
        <v>-1</v>
      </c>
      <c r="ED109" s="17">
        <v>-8</v>
      </c>
      <c r="EE109" s="17">
        <v>-11</v>
      </c>
      <c r="EF109" s="17">
        <v>-13</v>
      </c>
      <c r="EG109" s="17">
        <v>-17</v>
      </c>
      <c r="EH109" s="17">
        <v>-17</v>
      </c>
      <c r="EI109" s="17">
        <v>-23</v>
      </c>
      <c r="EJ109" s="17">
        <v>-20</v>
      </c>
      <c r="EK109" s="17">
        <v>-15</v>
      </c>
      <c r="EL109" s="17">
        <v>-12</v>
      </c>
      <c r="EM109" s="20">
        <v>-10</v>
      </c>
      <c r="EN109" s="20">
        <v>-7</v>
      </c>
      <c r="EO109" s="20">
        <v>-4</v>
      </c>
    </row>
    <row r="110" spans="1:148" ht="14">
      <c r="A110" s="2" t="s">
        <v>1373</v>
      </c>
      <c r="B110" s="2" t="s">
        <v>1666</v>
      </c>
      <c r="C110" s="2">
        <v>22</v>
      </c>
      <c r="D110" s="2">
        <v>9</v>
      </c>
      <c r="E110" s="2">
        <v>45432097</v>
      </c>
      <c r="F110" s="2" t="s">
        <v>91</v>
      </c>
      <c r="G110" s="1" t="s">
        <v>520</v>
      </c>
      <c r="H110" s="15" t="s">
        <v>95</v>
      </c>
      <c r="I110" s="1">
        <v>0</v>
      </c>
      <c r="J110" s="2">
        <v>162.19999999999999</v>
      </c>
      <c r="K110" s="2">
        <v>44.8</v>
      </c>
      <c r="L110" s="2" t="s">
        <v>167</v>
      </c>
      <c r="M110" s="2"/>
      <c r="N110" s="2"/>
      <c r="O110" s="2" t="s">
        <v>389</v>
      </c>
      <c r="P110" s="30"/>
      <c r="Q110" s="30"/>
      <c r="R110" s="30"/>
      <c r="S110" s="30"/>
      <c r="T110" s="51"/>
      <c r="U110" s="51"/>
      <c r="X110" s="2" t="s">
        <v>1374</v>
      </c>
      <c r="Y110" s="33"/>
      <c r="Z110" s="3" t="s">
        <v>137</v>
      </c>
      <c r="AA110" s="3">
        <v>24</v>
      </c>
      <c r="AB110" s="2">
        <v>13</v>
      </c>
      <c r="AC110" s="2">
        <v>8</v>
      </c>
      <c r="AE110" s="68"/>
      <c r="AF110" s="12" t="s">
        <v>138</v>
      </c>
      <c r="AG110" s="12">
        <v>45</v>
      </c>
      <c r="AH110" s="13">
        <v>26</v>
      </c>
      <c r="AI110" s="13">
        <v>25</v>
      </c>
      <c r="AJ110" s="13"/>
      <c r="AK110" s="34" t="s">
        <v>152</v>
      </c>
      <c r="AL110" s="2" t="s">
        <v>103</v>
      </c>
      <c r="AM110" s="2" t="s">
        <v>128</v>
      </c>
      <c r="AN110" s="2" t="s">
        <v>342</v>
      </c>
      <c r="AO110" s="2" t="s">
        <v>519</v>
      </c>
      <c r="AP110" s="2" t="s">
        <v>87</v>
      </c>
      <c r="AQ110" s="1" t="s">
        <v>242</v>
      </c>
      <c r="AR110" s="2" t="s">
        <v>89</v>
      </c>
      <c r="AS110" s="1" t="s">
        <v>108</v>
      </c>
      <c r="AT110" s="2" t="s">
        <v>93</v>
      </c>
      <c r="AU110" s="14" t="s">
        <v>521</v>
      </c>
      <c r="AV110" s="14">
        <v>1</v>
      </c>
      <c r="AW110" s="51"/>
      <c r="AX110" s="51"/>
      <c r="BA110" s="2" t="s">
        <v>1666</v>
      </c>
      <c r="BB110" s="2">
        <v>22</v>
      </c>
      <c r="BC110" s="2">
        <v>9</v>
      </c>
      <c r="BD110" s="104">
        <v>4.6900000000000004</v>
      </c>
      <c r="BE110" s="105">
        <v>2.67</v>
      </c>
      <c r="BF110" s="115">
        <v>2.0499999999999998</v>
      </c>
      <c r="BG110" s="107">
        <v>1.54</v>
      </c>
      <c r="BH110" s="106">
        <v>1.57</v>
      </c>
      <c r="BI110" s="108">
        <v>1.81</v>
      </c>
      <c r="BJ110" s="106">
        <v>1.88</v>
      </c>
      <c r="BK110" s="108">
        <v>2.39</v>
      </c>
      <c r="BL110" s="107">
        <v>1.86</v>
      </c>
      <c r="BM110" s="106">
        <v>4.97</v>
      </c>
      <c r="BN110" s="106">
        <v>4.97</v>
      </c>
      <c r="BO110" s="106">
        <v>4.62</v>
      </c>
      <c r="BP110" s="106">
        <v>2.86</v>
      </c>
      <c r="BQ110" s="8">
        <v>4.24</v>
      </c>
      <c r="BR110" s="7">
        <v>4.97</v>
      </c>
      <c r="BS110" s="9">
        <v>7.5</v>
      </c>
      <c r="BT110" s="4">
        <v>13.75</v>
      </c>
      <c r="BU110" s="4">
        <v>18.86</v>
      </c>
      <c r="BV110" s="4">
        <v>4.0999999999999996</v>
      </c>
      <c r="BW110" s="37">
        <v>2.9</v>
      </c>
      <c r="BX110" s="5">
        <v>1.94</v>
      </c>
      <c r="BY110" s="7">
        <v>1.5</v>
      </c>
      <c r="BZ110" s="7">
        <v>1.57</v>
      </c>
      <c r="CA110" s="8">
        <v>2</v>
      </c>
      <c r="CB110" s="7">
        <v>2.27</v>
      </c>
      <c r="CC110" s="8">
        <v>2.29</v>
      </c>
      <c r="CD110" s="6">
        <v>2.63</v>
      </c>
      <c r="CE110" s="7">
        <v>4.41</v>
      </c>
      <c r="CF110" s="7">
        <v>6.51</v>
      </c>
      <c r="CG110" s="7">
        <v>5.9</v>
      </c>
      <c r="CH110" s="7">
        <v>3.18</v>
      </c>
      <c r="CI110" s="8">
        <v>2.74</v>
      </c>
      <c r="CJ110" s="7">
        <v>6.14</v>
      </c>
      <c r="CK110" s="9">
        <v>8.18</v>
      </c>
      <c r="CL110" s="4">
        <v>12.48</v>
      </c>
      <c r="CM110" s="4">
        <v>19.559999999999999</v>
      </c>
      <c r="CN110" s="16">
        <v>27.16</v>
      </c>
      <c r="CO110" s="38">
        <v>31.48</v>
      </c>
      <c r="CP110" s="23">
        <v>33.159999999999997</v>
      </c>
      <c r="CQ110" s="18">
        <v>35.43</v>
      </c>
      <c r="CR110" s="17">
        <v>34.86</v>
      </c>
      <c r="CS110" s="19">
        <v>37.880000000000003</v>
      </c>
      <c r="CT110" s="17">
        <v>37.08</v>
      </c>
      <c r="CU110" s="19">
        <v>37.31</v>
      </c>
      <c r="CV110" s="18">
        <v>38.75</v>
      </c>
      <c r="CW110" s="17">
        <v>38.020000000000003</v>
      </c>
      <c r="CX110" s="17">
        <v>41.53</v>
      </c>
      <c r="CY110" s="17">
        <v>44.23</v>
      </c>
      <c r="CZ110" s="17">
        <v>47.89</v>
      </c>
      <c r="DA110" s="19">
        <v>47.99</v>
      </c>
      <c r="DB110" s="17">
        <v>50.47</v>
      </c>
      <c r="DC110" s="20">
        <v>47.05</v>
      </c>
      <c r="DD110" s="16">
        <v>44.9</v>
      </c>
      <c r="DE110" s="16">
        <v>39.31</v>
      </c>
      <c r="DF110" s="16">
        <v>26.46</v>
      </c>
      <c r="DG110" s="38">
        <v>30.57</v>
      </c>
      <c r="DH110" s="23">
        <v>32.229999999999997</v>
      </c>
      <c r="DI110" s="17">
        <v>34.229999999999997</v>
      </c>
      <c r="DJ110" s="17">
        <v>34.86</v>
      </c>
      <c r="DK110" s="19">
        <v>36.68</v>
      </c>
      <c r="DL110" s="17">
        <v>36.76</v>
      </c>
      <c r="DM110" s="19">
        <v>37.31</v>
      </c>
      <c r="DN110" s="18">
        <v>37.74</v>
      </c>
      <c r="DO110" s="17">
        <v>38.049999999999997</v>
      </c>
      <c r="DP110" s="17">
        <v>41.06</v>
      </c>
      <c r="DQ110" s="17">
        <v>43.97</v>
      </c>
      <c r="DR110" s="17">
        <v>46.53</v>
      </c>
      <c r="DS110" s="19">
        <v>47.75</v>
      </c>
      <c r="DT110" s="17">
        <v>50.53</v>
      </c>
      <c r="DU110" s="20">
        <v>46.99</v>
      </c>
      <c r="DV110" s="16">
        <v>44.27</v>
      </c>
      <c r="DW110" s="16">
        <v>37.909999999999997</v>
      </c>
      <c r="DX110" s="16">
        <v>4</v>
      </c>
      <c r="DY110" s="20">
        <v>3</v>
      </c>
      <c r="DZ110" s="23">
        <v>3</v>
      </c>
      <c r="EA110" s="17">
        <v>2</v>
      </c>
      <c r="EB110" s="17">
        <v>2</v>
      </c>
      <c r="EC110" s="17">
        <v>0</v>
      </c>
      <c r="ED110" s="17">
        <v>-1</v>
      </c>
      <c r="EE110" s="17">
        <v>0</v>
      </c>
      <c r="EF110" s="17">
        <v>5</v>
      </c>
      <c r="EG110" s="17">
        <v>8</v>
      </c>
      <c r="EH110" s="17">
        <v>12</v>
      </c>
      <c r="EI110" s="17">
        <v>18</v>
      </c>
      <c r="EJ110" s="17">
        <v>23</v>
      </c>
      <c r="EK110" s="17">
        <v>20</v>
      </c>
      <c r="EL110" s="17">
        <v>15</v>
      </c>
      <c r="EM110" s="20">
        <v>6</v>
      </c>
      <c r="EN110" s="20">
        <v>4</v>
      </c>
      <c r="EO110" s="20">
        <v>4</v>
      </c>
    </row>
    <row r="111" spans="1:148" ht="14">
      <c r="A111" s="2" t="s">
        <v>1271</v>
      </c>
      <c r="B111" s="2" t="s">
        <v>1666</v>
      </c>
      <c r="C111" s="2">
        <v>21</v>
      </c>
      <c r="D111" s="2">
        <v>2</v>
      </c>
      <c r="E111" s="2">
        <v>53138303</v>
      </c>
      <c r="F111" s="2" t="s">
        <v>91</v>
      </c>
      <c r="G111" s="1" t="s">
        <v>132</v>
      </c>
      <c r="H111" s="15" t="s">
        <v>95</v>
      </c>
      <c r="I111" s="1">
        <v>0</v>
      </c>
      <c r="J111" s="2">
        <v>159</v>
      </c>
      <c r="K111" s="2">
        <v>49</v>
      </c>
      <c r="L111" s="2" t="s">
        <v>167</v>
      </c>
      <c r="M111" s="2"/>
      <c r="N111" s="2"/>
      <c r="O111" s="2" t="s">
        <v>389</v>
      </c>
      <c r="P111" s="30" t="s">
        <v>168</v>
      </c>
      <c r="Q111" s="30"/>
      <c r="R111" s="30"/>
      <c r="S111" s="30"/>
      <c r="X111" s="2" t="s">
        <v>1272</v>
      </c>
      <c r="Y111" s="2"/>
      <c r="Z111" s="3" t="s">
        <v>64</v>
      </c>
      <c r="AA111" s="3">
        <v>23</v>
      </c>
      <c r="AB111" s="2">
        <v>17</v>
      </c>
      <c r="AC111" s="2">
        <v>11</v>
      </c>
      <c r="AE111" s="68"/>
      <c r="AF111" s="3" t="s">
        <v>126</v>
      </c>
      <c r="AG111" s="3">
        <v>48</v>
      </c>
      <c r="AH111" s="2">
        <v>42</v>
      </c>
      <c r="AI111" s="2">
        <v>22</v>
      </c>
      <c r="AJ111" s="2"/>
      <c r="AK111" s="33" t="s">
        <v>180</v>
      </c>
      <c r="AL111" s="2" t="s">
        <v>127</v>
      </c>
      <c r="AM111" s="2" t="s">
        <v>128</v>
      </c>
      <c r="AN111" s="2" t="s">
        <v>129</v>
      </c>
      <c r="AO111" s="2" t="s">
        <v>130</v>
      </c>
      <c r="AP111" s="2" t="s">
        <v>87</v>
      </c>
      <c r="AQ111" s="1" t="s">
        <v>131</v>
      </c>
      <c r="AR111" s="2" t="s">
        <v>89</v>
      </c>
      <c r="AS111" s="1" t="s">
        <v>131</v>
      </c>
      <c r="AT111" s="2" t="s">
        <v>93</v>
      </c>
      <c r="AU111" s="14" t="s">
        <v>133</v>
      </c>
      <c r="AV111" s="14">
        <v>1</v>
      </c>
      <c r="BA111" s="2" t="s">
        <v>1666</v>
      </c>
      <c r="BB111" s="2">
        <v>21</v>
      </c>
      <c r="BC111" s="2">
        <v>2</v>
      </c>
      <c r="BD111" s="104">
        <v>3.33</v>
      </c>
      <c r="BE111" s="114">
        <v>2.95</v>
      </c>
      <c r="BF111" s="115">
        <v>2.36</v>
      </c>
      <c r="BG111" s="114">
        <v>2.2799999999999998</v>
      </c>
      <c r="BH111" s="106">
        <v>0</v>
      </c>
      <c r="BI111" s="108">
        <v>0.88</v>
      </c>
      <c r="BJ111" s="106">
        <v>1.74</v>
      </c>
      <c r="BK111" s="108">
        <v>1.88</v>
      </c>
      <c r="BL111" s="107">
        <v>2.44</v>
      </c>
      <c r="BM111" s="106">
        <v>3.13</v>
      </c>
      <c r="BN111" s="106">
        <v>3.39</v>
      </c>
      <c r="BO111" s="106">
        <v>4.78</v>
      </c>
      <c r="BP111" s="106">
        <v>2.2000000000000002</v>
      </c>
      <c r="BQ111" s="8">
        <v>2.36</v>
      </c>
      <c r="BR111" s="7">
        <v>3.87</v>
      </c>
      <c r="BS111" s="9">
        <v>4.75</v>
      </c>
      <c r="BT111" s="4">
        <v>10.57</v>
      </c>
      <c r="BU111" s="4">
        <v>13.19</v>
      </c>
      <c r="BV111" s="4">
        <v>4.33</v>
      </c>
      <c r="BW111" s="39">
        <v>2.34</v>
      </c>
      <c r="BX111" s="5">
        <v>1.96</v>
      </c>
      <c r="BY111" s="5">
        <v>1.9</v>
      </c>
      <c r="BZ111" s="7">
        <v>2.39</v>
      </c>
      <c r="CA111" s="8">
        <v>3.12</v>
      </c>
      <c r="CB111" s="7">
        <v>2.44</v>
      </c>
      <c r="CC111" s="8">
        <v>2.12</v>
      </c>
      <c r="CD111" s="6">
        <v>2.14</v>
      </c>
      <c r="CE111" s="7">
        <v>3.17</v>
      </c>
      <c r="CF111" s="7">
        <v>3.5</v>
      </c>
      <c r="CG111" s="7">
        <v>3.38</v>
      </c>
      <c r="CH111" s="7">
        <v>0</v>
      </c>
      <c r="CI111" s="8">
        <v>0.96</v>
      </c>
      <c r="CJ111" s="7">
        <v>2.78</v>
      </c>
      <c r="CK111" s="9">
        <v>3.28</v>
      </c>
      <c r="CL111" s="4">
        <v>9.5500000000000007</v>
      </c>
      <c r="CM111" s="4">
        <v>12.8</v>
      </c>
      <c r="CN111" s="16">
        <v>28.29</v>
      </c>
      <c r="CO111" s="40">
        <v>31.87</v>
      </c>
      <c r="CP111" s="23">
        <v>33.43</v>
      </c>
      <c r="CQ111" s="40">
        <v>34.979999999999997</v>
      </c>
      <c r="CR111" s="17">
        <v>37.25</v>
      </c>
      <c r="CS111" s="19">
        <v>37.47</v>
      </c>
      <c r="CT111" s="17">
        <v>38.36</v>
      </c>
      <c r="CU111" s="19">
        <v>39.119999999999997</v>
      </c>
      <c r="CV111" s="18">
        <v>38.380000000000003</v>
      </c>
      <c r="CW111" s="17">
        <v>40.21</v>
      </c>
      <c r="CX111" s="17">
        <v>40.32</v>
      </c>
      <c r="CY111" s="17">
        <v>42.25</v>
      </c>
      <c r="CZ111" s="17">
        <v>43.41</v>
      </c>
      <c r="DA111" s="19">
        <v>46.34</v>
      </c>
      <c r="DB111" s="17">
        <v>48.71</v>
      </c>
      <c r="DC111" s="20">
        <v>47.55</v>
      </c>
      <c r="DD111" s="16">
        <v>45.9</v>
      </c>
      <c r="DE111" s="16">
        <v>46.59</v>
      </c>
      <c r="DF111" s="16">
        <v>28.1</v>
      </c>
      <c r="DG111" s="40">
        <v>30.24</v>
      </c>
      <c r="DH111" s="23">
        <v>33.409999999999997</v>
      </c>
      <c r="DI111" s="23">
        <v>34.22</v>
      </c>
      <c r="DJ111" s="17">
        <v>37.79</v>
      </c>
      <c r="DK111" s="19">
        <v>38.479999999999997</v>
      </c>
      <c r="DL111" s="17">
        <v>38.380000000000003</v>
      </c>
      <c r="DM111" s="19">
        <v>39.200000000000003</v>
      </c>
      <c r="DN111" s="18">
        <v>38.92</v>
      </c>
      <c r="DO111" s="17">
        <v>40.33</v>
      </c>
      <c r="DP111" s="17">
        <v>39.380000000000003</v>
      </c>
      <c r="DQ111" s="17">
        <v>42.04</v>
      </c>
      <c r="DR111" s="17">
        <v>43.06</v>
      </c>
      <c r="DS111" s="19">
        <v>46.11</v>
      </c>
      <c r="DT111" s="17">
        <v>49.31</v>
      </c>
      <c r="DU111" s="20">
        <v>48.33</v>
      </c>
      <c r="DV111" s="16">
        <v>45.04</v>
      </c>
      <c r="DW111" s="16">
        <v>46.83</v>
      </c>
      <c r="DX111" s="16">
        <v>3</v>
      </c>
      <c r="DY111" s="23">
        <v>2</v>
      </c>
      <c r="DZ111" s="23">
        <v>2</v>
      </c>
      <c r="EA111" s="23">
        <v>4</v>
      </c>
      <c r="EB111" s="17">
        <v>3</v>
      </c>
      <c r="EC111" s="17">
        <v>3</v>
      </c>
      <c r="ED111" s="17">
        <v>3</v>
      </c>
      <c r="EE111" s="17">
        <v>6</v>
      </c>
      <c r="EF111" s="17">
        <v>11</v>
      </c>
      <c r="EG111" s="17">
        <v>15</v>
      </c>
      <c r="EH111" s="17">
        <v>23</v>
      </c>
      <c r="EI111" s="17">
        <v>28</v>
      </c>
      <c r="EJ111" s="17">
        <v>26</v>
      </c>
      <c r="EK111" s="17">
        <v>23</v>
      </c>
      <c r="EL111" s="17">
        <v>14</v>
      </c>
      <c r="EM111" s="20">
        <v>6</v>
      </c>
      <c r="EN111" s="20">
        <v>1</v>
      </c>
      <c r="EO111" s="20">
        <v>0</v>
      </c>
    </row>
    <row r="112" spans="1:148" ht="14">
      <c r="A112" s="2" t="s">
        <v>822</v>
      </c>
      <c r="B112" s="2" t="s">
        <v>1667</v>
      </c>
      <c r="C112" s="2">
        <v>20</v>
      </c>
      <c r="D112" s="2">
        <v>0</v>
      </c>
      <c r="E112" s="2">
        <v>49224368</v>
      </c>
      <c r="F112" s="2" t="s">
        <v>91</v>
      </c>
      <c r="G112" s="1" t="s">
        <v>828</v>
      </c>
      <c r="H112" s="13" t="s">
        <v>95</v>
      </c>
      <c r="I112" s="1">
        <v>0</v>
      </c>
      <c r="J112" s="2">
        <v>166.5</v>
      </c>
      <c r="K112" s="2">
        <v>68.8</v>
      </c>
      <c r="L112" s="2" t="s">
        <v>167</v>
      </c>
      <c r="M112" s="2"/>
      <c r="N112" s="2"/>
      <c r="O112" s="2" t="s">
        <v>825</v>
      </c>
      <c r="P112" s="30"/>
      <c r="Q112" s="30"/>
      <c r="R112" s="30"/>
      <c r="S112" s="30"/>
      <c r="T112" s="51"/>
      <c r="U112" s="51"/>
      <c r="X112" s="2" t="s">
        <v>280</v>
      </c>
      <c r="Y112" s="68"/>
      <c r="Z112" s="3" t="s">
        <v>826</v>
      </c>
      <c r="AA112" s="3">
        <v>29</v>
      </c>
      <c r="AB112" s="2">
        <v>28</v>
      </c>
      <c r="AC112" s="2">
        <v>23</v>
      </c>
      <c r="AE112" s="33" t="s">
        <v>107</v>
      </c>
      <c r="AF112" s="12" t="s">
        <v>704</v>
      </c>
      <c r="AG112" s="12">
        <v>51</v>
      </c>
      <c r="AH112" s="13">
        <v>40</v>
      </c>
      <c r="AI112" s="13">
        <v>28</v>
      </c>
      <c r="AJ112" s="13"/>
      <c r="AK112" s="34" t="s">
        <v>90</v>
      </c>
      <c r="AL112" s="2" t="s">
        <v>83</v>
      </c>
      <c r="AM112" s="2" t="s">
        <v>827</v>
      </c>
      <c r="AN112" s="2" t="s">
        <v>281</v>
      </c>
      <c r="AO112" s="2" t="s">
        <v>353</v>
      </c>
      <c r="AP112" s="2" t="s">
        <v>87</v>
      </c>
      <c r="AQ112" s="1"/>
      <c r="AR112" s="2" t="s">
        <v>89</v>
      </c>
      <c r="AS112" s="1"/>
      <c r="AT112" s="2" t="s">
        <v>93</v>
      </c>
      <c r="AU112" s="14" t="s">
        <v>753</v>
      </c>
      <c r="AV112" s="14">
        <v>1</v>
      </c>
      <c r="AW112" s="51"/>
      <c r="AX112" s="51"/>
      <c r="BA112" s="2" t="s">
        <v>1667</v>
      </c>
      <c r="BB112" s="2">
        <v>20</v>
      </c>
      <c r="BC112" s="2">
        <v>0</v>
      </c>
      <c r="BD112" s="104">
        <v>4.7300000000000004</v>
      </c>
      <c r="BE112" s="105">
        <v>3.67</v>
      </c>
      <c r="BF112" s="109">
        <v>3.14</v>
      </c>
      <c r="BG112" s="107">
        <v>3.11</v>
      </c>
      <c r="BH112" s="106">
        <v>2.0499999999999998</v>
      </c>
      <c r="BI112" s="108">
        <v>1.02</v>
      </c>
      <c r="BJ112" s="106">
        <v>0.62</v>
      </c>
      <c r="BK112" s="108">
        <v>2.25</v>
      </c>
      <c r="BL112" s="107">
        <v>3.73</v>
      </c>
      <c r="BM112" s="106">
        <v>5.75</v>
      </c>
      <c r="BN112" s="106">
        <v>5.9</v>
      </c>
      <c r="BO112" s="106">
        <v>4.76</v>
      </c>
      <c r="BP112" s="106">
        <v>4.3899999999999997</v>
      </c>
      <c r="BQ112" s="8">
        <v>5.22</v>
      </c>
      <c r="BR112" s="7">
        <v>7.35</v>
      </c>
      <c r="BS112" s="9">
        <v>10.01</v>
      </c>
      <c r="BT112" s="4">
        <v>16.21</v>
      </c>
      <c r="BU112" s="4">
        <v>17.48</v>
      </c>
      <c r="BV112" s="4">
        <v>3.9</v>
      </c>
      <c r="BW112" s="26">
        <v>2.72</v>
      </c>
      <c r="BX112" s="25">
        <v>3.27</v>
      </c>
      <c r="BY112" s="53">
        <v>1.88</v>
      </c>
      <c r="BZ112" s="53">
        <v>2.61</v>
      </c>
      <c r="CA112" s="54">
        <v>3.73</v>
      </c>
      <c r="CB112" s="53">
        <v>3.85</v>
      </c>
      <c r="CC112" s="54">
        <v>4.29</v>
      </c>
      <c r="CD112" s="55">
        <v>5.73</v>
      </c>
      <c r="CE112" s="53">
        <v>4.9000000000000004</v>
      </c>
      <c r="CF112" s="53">
        <v>5.22</v>
      </c>
      <c r="CG112" s="53">
        <v>3.34</v>
      </c>
      <c r="CH112" s="7">
        <v>6.73</v>
      </c>
      <c r="CI112" s="8">
        <v>6.58</v>
      </c>
      <c r="CJ112" s="7">
        <v>8.2899999999999991</v>
      </c>
      <c r="CK112" s="9">
        <v>9.32</v>
      </c>
      <c r="CL112" s="4">
        <v>13.19</v>
      </c>
      <c r="CM112" s="4">
        <v>18.28</v>
      </c>
      <c r="CN112" s="16">
        <v>29.33</v>
      </c>
      <c r="CO112" s="38">
        <v>32.54</v>
      </c>
      <c r="CP112" s="20">
        <v>36.270000000000003</v>
      </c>
      <c r="CQ112" s="18">
        <v>37.28</v>
      </c>
      <c r="CR112" s="17">
        <v>39.26</v>
      </c>
      <c r="CS112" s="19">
        <v>39.130000000000003</v>
      </c>
      <c r="CT112" s="17">
        <v>40.770000000000003</v>
      </c>
      <c r="CU112" s="19">
        <v>40.729999999999997</v>
      </c>
      <c r="CV112" s="18">
        <v>40.61</v>
      </c>
      <c r="CW112" s="17">
        <v>40.14</v>
      </c>
      <c r="CX112" s="17">
        <v>42.23</v>
      </c>
      <c r="CY112" s="17">
        <v>42.65</v>
      </c>
      <c r="CZ112" s="17">
        <v>44.76</v>
      </c>
      <c r="DA112" s="19">
        <v>46.36</v>
      </c>
      <c r="DB112" s="17">
        <v>50.44</v>
      </c>
      <c r="DC112" s="20">
        <v>47.36</v>
      </c>
      <c r="DD112" s="16">
        <v>46.44</v>
      </c>
      <c r="DE112" s="16">
        <v>46.4</v>
      </c>
      <c r="DF112" s="16">
        <v>29.34</v>
      </c>
      <c r="DG112" s="38">
        <v>32.29</v>
      </c>
      <c r="DH112" s="20">
        <v>36.89</v>
      </c>
      <c r="DI112" s="17">
        <v>37.36</v>
      </c>
      <c r="DJ112" s="17">
        <v>38.590000000000003</v>
      </c>
      <c r="DK112" s="19">
        <v>38.76</v>
      </c>
      <c r="DL112" s="17">
        <v>40.35</v>
      </c>
      <c r="DM112" s="19">
        <v>40.630000000000003</v>
      </c>
      <c r="DN112" s="18">
        <v>40.98</v>
      </c>
      <c r="DO112" s="17">
        <v>41.38</v>
      </c>
      <c r="DP112" s="17">
        <v>42.71</v>
      </c>
      <c r="DQ112" s="17">
        <v>42.59</v>
      </c>
      <c r="DR112" s="17">
        <v>44.85</v>
      </c>
      <c r="DS112" s="19">
        <v>46.64</v>
      </c>
      <c r="DT112" s="17">
        <v>50.32</v>
      </c>
      <c r="DU112" s="20">
        <v>47.17</v>
      </c>
      <c r="DV112" s="16">
        <v>47.16</v>
      </c>
      <c r="DW112" s="16">
        <v>45.34</v>
      </c>
      <c r="DX112" s="16">
        <v>0</v>
      </c>
      <c r="DY112" s="20">
        <v>0</v>
      </c>
      <c r="DZ112" s="20">
        <v>0</v>
      </c>
      <c r="EA112" s="17">
        <v>-1</v>
      </c>
      <c r="EB112" s="17">
        <v>-5</v>
      </c>
      <c r="EC112" s="17">
        <v>-7</v>
      </c>
      <c r="ED112" s="17">
        <v>-5</v>
      </c>
      <c r="EE112" s="17">
        <v>-1</v>
      </c>
      <c r="EF112" s="17">
        <v>4</v>
      </c>
      <c r="EG112" s="17">
        <v>8</v>
      </c>
      <c r="EH112" s="17">
        <v>14</v>
      </c>
      <c r="EI112" s="17">
        <v>16</v>
      </c>
      <c r="EJ112" s="17">
        <v>16</v>
      </c>
      <c r="EK112" s="17">
        <v>11</v>
      </c>
      <c r="EL112" s="17">
        <v>9</v>
      </c>
      <c r="EM112" s="20">
        <v>4</v>
      </c>
      <c r="EN112" s="20">
        <v>5</v>
      </c>
      <c r="EO112" s="20">
        <v>4</v>
      </c>
    </row>
    <row r="113" spans="1:145" ht="14">
      <c r="A113" s="2" t="s">
        <v>1013</v>
      </c>
      <c r="B113" s="2" t="s">
        <v>1666</v>
      </c>
      <c r="C113" s="2">
        <v>13</v>
      </c>
      <c r="D113" s="2">
        <v>9</v>
      </c>
      <c r="E113" s="2">
        <v>51670887</v>
      </c>
      <c r="F113" s="2" t="s">
        <v>91</v>
      </c>
      <c r="G113" s="1" t="s">
        <v>814</v>
      </c>
      <c r="H113" s="14"/>
      <c r="I113" s="1"/>
      <c r="J113" s="2">
        <v>153.1</v>
      </c>
      <c r="K113" s="2">
        <v>36.299999999999997</v>
      </c>
      <c r="L113" s="2" t="s">
        <v>167</v>
      </c>
      <c r="M113" s="2"/>
      <c r="N113" s="2" t="s">
        <v>238</v>
      </c>
      <c r="O113" s="2" t="s">
        <v>279</v>
      </c>
      <c r="P113" s="30"/>
      <c r="Q113" s="30"/>
      <c r="R113" s="30"/>
      <c r="S113" s="30"/>
      <c r="T113" s="51"/>
      <c r="U113" s="51"/>
      <c r="X113" s="2" t="s">
        <v>280</v>
      </c>
      <c r="Y113" s="68"/>
      <c r="Z113" s="3" t="s">
        <v>551</v>
      </c>
      <c r="AA113" s="3">
        <v>25</v>
      </c>
      <c r="AB113" s="2">
        <v>21</v>
      </c>
      <c r="AC113" s="2">
        <v>10</v>
      </c>
      <c r="AE113" s="33" t="s">
        <v>487</v>
      </c>
      <c r="AF113" s="12" t="s">
        <v>126</v>
      </c>
      <c r="AG113" s="12">
        <v>51</v>
      </c>
      <c r="AH113" s="13">
        <v>43</v>
      </c>
      <c r="AI113" s="13">
        <v>20</v>
      </c>
      <c r="AJ113" s="13"/>
      <c r="AK113" s="34" t="s">
        <v>152</v>
      </c>
      <c r="AL113" s="2" t="s">
        <v>83</v>
      </c>
      <c r="AM113" s="2" t="s">
        <v>178</v>
      </c>
      <c r="AN113" s="2" t="s">
        <v>140</v>
      </c>
      <c r="AO113" s="2" t="s">
        <v>1017</v>
      </c>
      <c r="AP113" s="2" t="s">
        <v>87</v>
      </c>
      <c r="AQ113" s="1"/>
      <c r="AR113" s="2" t="s">
        <v>89</v>
      </c>
      <c r="AS113" s="1"/>
      <c r="AT113" s="2" t="s">
        <v>93</v>
      </c>
      <c r="AU113" s="14" t="s">
        <v>1018</v>
      </c>
      <c r="AV113" s="14">
        <v>1</v>
      </c>
      <c r="AW113" s="51"/>
      <c r="AX113" s="51"/>
      <c r="BA113" s="2" t="s">
        <v>1666</v>
      </c>
      <c r="BB113" s="2">
        <v>13</v>
      </c>
      <c r="BC113" s="2">
        <v>9</v>
      </c>
      <c r="BD113" s="104">
        <v>2.11</v>
      </c>
      <c r="BE113" s="105">
        <v>3.23</v>
      </c>
      <c r="BF113" s="109">
        <v>1.89</v>
      </c>
      <c r="BG113" s="105">
        <v>1.93</v>
      </c>
      <c r="BH113" s="106">
        <v>1.1200000000000001</v>
      </c>
      <c r="BI113" s="108">
        <v>1.51</v>
      </c>
      <c r="BJ113" s="106">
        <v>2.29</v>
      </c>
      <c r="BK113" s="108">
        <v>2.29</v>
      </c>
      <c r="BL113" s="107">
        <v>3.14</v>
      </c>
      <c r="BM113" s="106">
        <v>3.66</v>
      </c>
      <c r="BN113" s="106">
        <v>4.5</v>
      </c>
      <c r="BO113" s="106">
        <v>6.44</v>
      </c>
      <c r="BP113" s="106">
        <v>2.68</v>
      </c>
      <c r="BQ113" s="8">
        <v>1.17</v>
      </c>
      <c r="BR113" s="7">
        <v>3.98</v>
      </c>
      <c r="BS113" s="9">
        <v>5.15</v>
      </c>
      <c r="BT113" s="4">
        <v>10.130000000000001</v>
      </c>
      <c r="BU113" s="4">
        <v>14.9</v>
      </c>
      <c r="BV113" s="4">
        <v>2.21</v>
      </c>
      <c r="BW113" s="26">
        <v>2.12</v>
      </c>
      <c r="BX113" s="25">
        <v>2.2400000000000002</v>
      </c>
      <c r="BY113" s="25">
        <v>2.08</v>
      </c>
      <c r="BZ113" s="53">
        <v>1.51</v>
      </c>
      <c r="CA113" s="54">
        <v>2.12</v>
      </c>
      <c r="CB113" s="53">
        <v>2.76</v>
      </c>
      <c r="CC113" s="54">
        <v>2.8</v>
      </c>
      <c r="CD113" s="55">
        <v>3.18</v>
      </c>
      <c r="CE113" s="53">
        <v>4.41</v>
      </c>
      <c r="CF113" s="53">
        <v>4.03</v>
      </c>
      <c r="CG113" s="53">
        <v>4.24</v>
      </c>
      <c r="CH113" s="7">
        <v>3.26</v>
      </c>
      <c r="CI113" s="8">
        <v>2.82</v>
      </c>
      <c r="CJ113" s="7">
        <v>3.38</v>
      </c>
      <c r="CK113" s="9">
        <v>4.1100000000000003</v>
      </c>
      <c r="CL113" s="4">
        <v>9.74</v>
      </c>
      <c r="CM113" s="4">
        <v>14.42</v>
      </c>
      <c r="CN113" s="16">
        <v>25.62</v>
      </c>
      <c r="CO113" s="38">
        <v>26.44</v>
      </c>
      <c r="CP113" s="20">
        <v>30.1</v>
      </c>
      <c r="CQ113" s="38">
        <v>32.6</v>
      </c>
      <c r="CR113" s="17">
        <v>33.340000000000003</v>
      </c>
      <c r="CS113" s="19">
        <v>34.29</v>
      </c>
      <c r="CT113" s="17">
        <v>35.81</v>
      </c>
      <c r="CU113" s="19">
        <v>35.56</v>
      </c>
      <c r="CV113" s="18">
        <v>35.65</v>
      </c>
      <c r="CW113" s="17">
        <v>37.200000000000003</v>
      </c>
      <c r="CX113" s="17">
        <v>38.840000000000003</v>
      </c>
      <c r="CY113" s="17">
        <v>38.61</v>
      </c>
      <c r="CZ113" s="17">
        <v>40.29</v>
      </c>
      <c r="DA113" s="19">
        <v>39.51</v>
      </c>
      <c r="DB113" s="17">
        <v>40.82</v>
      </c>
      <c r="DC113" s="20">
        <v>40.619999999999997</v>
      </c>
      <c r="DD113" s="16">
        <v>39.68</v>
      </c>
      <c r="DE113" s="16">
        <v>38.08</v>
      </c>
      <c r="DF113" s="16">
        <v>25.29</v>
      </c>
      <c r="DG113" s="38">
        <v>26.58</v>
      </c>
      <c r="DH113" s="20">
        <v>30.25</v>
      </c>
      <c r="DI113" s="20">
        <v>32.44</v>
      </c>
      <c r="DJ113" s="17">
        <v>33.630000000000003</v>
      </c>
      <c r="DK113" s="19">
        <v>34.32</v>
      </c>
      <c r="DL113" s="17">
        <v>35.28</v>
      </c>
      <c r="DM113" s="19">
        <v>35.729999999999997</v>
      </c>
      <c r="DN113" s="18">
        <v>36.5</v>
      </c>
      <c r="DO113" s="17">
        <v>37.35</v>
      </c>
      <c r="DP113" s="17">
        <v>38.24</v>
      </c>
      <c r="DQ113" s="17">
        <v>39.950000000000003</v>
      </c>
      <c r="DR113" s="17">
        <v>40.69</v>
      </c>
      <c r="DS113" s="19">
        <v>39.840000000000003</v>
      </c>
      <c r="DT113" s="17">
        <v>41.86</v>
      </c>
      <c r="DU113" s="20">
        <v>40.22</v>
      </c>
      <c r="DV113" s="16">
        <v>39.909999999999997</v>
      </c>
      <c r="DW113" s="16">
        <v>38.14</v>
      </c>
      <c r="DX113" s="16">
        <v>0</v>
      </c>
      <c r="DY113" s="20">
        <v>0</v>
      </c>
      <c r="DZ113" s="20">
        <v>1</v>
      </c>
      <c r="EA113" s="20">
        <v>1</v>
      </c>
      <c r="EB113" s="17">
        <v>2</v>
      </c>
      <c r="EC113" s="17">
        <v>3</v>
      </c>
      <c r="ED113" s="17">
        <v>4</v>
      </c>
      <c r="EE113" s="17">
        <v>7</v>
      </c>
      <c r="EF113" s="17">
        <v>10</v>
      </c>
      <c r="EG113" s="17">
        <v>16</v>
      </c>
      <c r="EH113" s="17">
        <v>20</v>
      </c>
      <c r="EI113" s="17">
        <v>25</v>
      </c>
      <c r="EJ113" s="17">
        <v>25</v>
      </c>
      <c r="EK113" s="17">
        <v>20</v>
      </c>
      <c r="EL113" s="17">
        <v>14</v>
      </c>
      <c r="EM113" s="20">
        <v>9</v>
      </c>
      <c r="EN113" s="20">
        <v>8</v>
      </c>
      <c r="EO113" s="20">
        <v>9</v>
      </c>
    </row>
    <row r="114" spans="1:145" ht="14">
      <c r="A114" s="2" t="s">
        <v>836</v>
      </c>
      <c r="B114" s="2" t="s">
        <v>1666</v>
      </c>
      <c r="C114" s="2">
        <v>18</v>
      </c>
      <c r="D114" s="2">
        <v>0</v>
      </c>
      <c r="E114" s="2">
        <v>49614411</v>
      </c>
      <c r="F114" s="2" t="s">
        <v>91</v>
      </c>
      <c r="G114" s="1" t="s">
        <v>205</v>
      </c>
      <c r="H114" s="13" t="s">
        <v>95</v>
      </c>
      <c r="I114" s="1">
        <v>2</v>
      </c>
      <c r="J114" s="2">
        <v>163.9</v>
      </c>
      <c r="K114" s="2">
        <v>67.3</v>
      </c>
      <c r="L114" s="2" t="s">
        <v>167</v>
      </c>
      <c r="M114" s="2"/>
      <c r="N114" s="2" t="s">
        <v>238</v>
      </c>
      <c r="O114" s="2" t="s">
        <v>279</v>
      </c>
      <c r="P114" s="30"/>
      <c r="Q114" s="30"/>
      <c r="R114" s="30"/>
      <c r="S114" s="30"/>
      <c r="T114" s="51"/>
      <c r="U114" s="51"/>
      <c r="X114" s="2" t="s">
        <v>280</v>
      </c>
      <c r="Y114" s="68"/>
      <c r="Z114" s="3" t="s">
        <v>826</v>
      </c>
      <c r="AA114" s="3">
        <v>31</v>
      </c>
      <c r="AB114" s="2">
        <v>23</v>
      </c>
      <c r="AC114" s="2">
        <v>13</v>
      </c>
      <c r="AE114" s="33" t="s">
        <v>839</v>
      </c>
      <c r="AF114" s="12" t="s">
        <v>704</v>
      </c>
      <c r="AG114" s="12">
        <v>57</v>
      </c>
      <c r="AH114" s="13">
        <v>33</v>
      </c>
      <c r="AI114" s="13">
        <v>25</v>
      </c>
      <c r="AJ114" s="13"/>
      <c r="AK114" s="34" t="s">
        <v>90</v>
      </c>
      <c r="AL114" s="2" t="s">
        <v>149</v>
      </c>
      <c r="AM114" s="2" t="s">
        <v>840</v>
      </c>
      <c r="AN114" s="2" t="s">
        <v>266</v>
      </c>
      <c r="AO114" s="2" t="s">
        <v>841</v>
      </c>
      <c r="AP114" s="2" t="s">
        <v>87</v>
      </c>
      <c r="AQ114" s="1"/>
      <c r="AR114" s="2" t="s">
        <v>89</v>
      </c>
      <c r="AS114" s="1"/>
      <c r="AT114" s="2" t="s">
        <v>93</v>
      </c>
      <c r="AU114" s="14" t="s">
        <v>842</v>
      </c>
      <c r="AV114" s="14">
        <v>1</v>
      </c>
      <c r="AW114" s="51"/>
      <c r="AX114" s="51"/>
      <c r="BA114" s="2" t="s">
        <v>1666</v>
      </c>
      <c r="BB114" s="2">
        <v>18</v>
      </c>
      <c r="BC114" s="2">
        <v>0</v>
      </c>
      <c r="BD114" s="104">
        <v>3.06</v>
      </c>
      <c r="BE114" s="105">
        <v>1.93</v>
      </c>
      <c r="BF114" s="109">
        <v>1.42</v>
      </c>
      <c r="BG114" s="107">
        <v>1.1200000000000001</v>
      </c>
      <c r="BH114" s="106">
        <v>0.25</v>
      </c>
      <c r="BI114" s="108">
        <v>0.37</v>
      </c>
      <c r="BJ114" s="106">
        <v>0.51</v>
      </c>
      <c r="BK114" s="108">
        <v>1.49</v>
      </c>
      <c r="BL114" s="107">
        <v>1.37</v>
      </c>
      <c r="BM114" s="106">
        <v>3.3</v>
      </c>
      <c r="BN114" s="106">
        <v>3.31</v>
      </c>
      <c r="BO114" s="106">
        <v>4.78</v>
      </c>
      <c r="BP114" s="106">
        <v>4.47</v>
      </c>
      <c r="BQ114" s="8">
        <v>5.96</v>
      </c>
      <c r="BR114" s="7">
        <v>7.68</v>
      </c>
      <c r="BS114" s="9">
        <v>8.4700000000000006</v>
      </c>
      <c r="BT114" s="4">
        <v>12.25</v>
      </c>
      <c r="BU114" s="4">
        <v>15.93</v>
      </c>
      <c r="BV114" s="4">
        <v>3.31</v>
      </c>
      <c r="BW114" s="26">
        <v>1.9</v>
      </c>
      <c r="BX114" s="25">
        <v>1.37</v>
      </c>
      <c r="BY114" s="53">
        <v>1.25</v>
      </c>
      <c r="BZ114" s="53">
        <v>0.75</v>
      </c>
      <c r="CA114" s="54">
        <v>0.75</v>
      </c>
      <c r="CB114" s="53">
        <v>1.39</v>
      </c>
      <c r="CC114" s="54">
        <v>1.62</v>
      </c>
      <c r="CD114" s="55">
        <v>2.41</v>
      </c>
      <c r="CE114" s="53">
        <v>3.22</v>
      </c>
      <c r="CF114" s="53">
        <v>3.53</v>
      </c>
      <c r="CG114" s="53">
        <v>5.5</v>
      </c>
      <c r="CH114" s="7">
        <v>4.07</v>
      </c>
      <c r="CI114" s="8">
        <v>4.8899999999999997</v>
      </c>
      <c r="CJ114" s="7">
        <v>6.41</v>
      </c>
      <c r="CK114" s="9">
        <v>7.62</v>
      </c>
      <c r="CL114" s="4">
        <v>12.22</v>
      </c>
      <c r="CM114" s="4">
        <v>15.71</v>
      </c>
      <c r="CN114" s="16">
        <v>27.8</v>
      </c>
      <c r="CO114" s="38">
        <v>31.16</v>
      </c>
      <c r="CP114" s="20">
        <v>32.520000000000003</v>
      </c>
      <c r="CQ114" s="18">
        <v>33.03</v>
      </c>
      <c r="CR114" s="17">
        <v>35.35</v>
      </c>
      <c r="CS114" s="19">
        <v>36.659999999999997</v>
      </c>
      <c r="CT114" s="17">
        <v>36.340000000000003</v>
      </c>
      <c r="CU114" s="19">
        <v>38.01</v>
      </c>
      <c r="CV114" s="18">
        <v>39.14</v>
      </c>
      <c r="CW114" s="17">
        <v>39.74</v>
      </c>
      <c r="CX114" s="17">
        <v>40.53</v>
      </c>
      <c r="CY114" s="17">
        <v>41.95</v>
      </c>
      <c r="CZ114" s="17">
        <v>44.66</v>
      </c>
      <c r="DA114" s="19">
        <v>45.49</v>
      </c>
      <c r="DB114" s="17">
        <v>46.16</v>
      </c>
      <c r="DC114" s="20">
        <v>44.61</v>
      </c>
      <c r="DD114" s="16">
        <v>45.16</v>
      </c>
      <c r="DE114" s="16">
        <v>45.77</v>
      </c>
      <c r="DF114" s="16">
        <v>27.45</v>
      </c>
      <c r="DG114" s="38">
        <v>30.29</v>
      </c>
      <c r="DH114" s="20">
        <v>33.17</v>
      </c>
      <c r="DI114" s="17">
        <v>34.72</v>
      </c>
      <c r="DJ114" s="17">
        <v>35.58</v>
      </c>
      <c r="DK114" s="19">
        <v>36.99</v>
      </c>
      <c r="DL114" s="17">
        <v>37.21</v>
      </c>
      <c r="DM114" s="19">
        <v>38.369999999999997</v>
      </c>
      <c r="DN114" s="18">
        <v>39.130000000000003</v>
      </c>
      <c r="DO114" s="17">
        <v>40.6</v>
      </c>
      <c r="DP114" s="17">
        <v>41.44</v>
      </c>
      <c r="DQ114" s="17">
        <v>41.53</v>
      </c>
      <c r="DR114" s="17">
        <v>44.33</v>
      </c>
      <c r="DS114" s="19">
        <v>45.12</v>
      </c>
      <c r="DT114" s="17">
        <v>46.17</v>
      </c>
      <c r="DU114" s="20">
        <v>43.8</v>
      </c>
      <c r="DV114" s="16">
        <v>45.13</v>
      </c>
      <c r="DW114" s="16">
        <v>45.6</v>
      </c>
      <c r="DX114" s="16">
        <v>0</v>
      </c>
      <c r="DY114" s="20">
        <v>0</v>
      </c>
      <c r="DZ114" s="20">
        <v>-2</v>
      </c>
      <c r="EA114" s="17">
        <v>-4</v>
      </c>
      <c r="EB114" s="17">
        <v>-6</v>
      </c>
      <c r="EC114" s="17">
        <v>-8</v>
      </c>
      <c r="ED114" s="17">
        <v>-6</v>
      </c>
      <c r="EE114" s="17">
        <v>-2</v>
      </c>
      <c r="EF114" s="17">
        <v>4</v>
      </c>
      <c r="EG114" s="17">
        <v>12</v>
      </c>
      <c r="EH114" s="17">
        <v>17</v>
      </c>
      <c r="EI114" s="17">
        <v>19</v>
      </c>
      <c r="EJ114" s="17">
        <v>18</v>
      </c>
      <c r="EK114" s="17">
        <v>13</v>
      </c>
      <c r="EL114" s="17">
        <v>8</v>
      </c>
      <c r="EM114" s="20">
        <v>3</v>
      </c>
      <c r="EN114" s="20">
        <v>1</v>
      </c>
      <c r="EO114" s="20">
        <v>0</v>
      </c>
    </row>
    <row r="115" spans="1:145" ht="14">
      <c r="A115" s="2" t="s">
        <v>802</v>
      </c>
      <c r="B115" s="2" t="s">
        <v>1666</v>
      </c>
      <c r="C115" s="2">
        <v>14</v>
      </c>
      <c r="D115" s="2">
        <v>9</v>
      </c>
      <c r="E115" s="2">
        <v>50467956</v>
      </c>
      <c r="F115" s="2" t="s">
        <v>91</v>
      </c>
      <c r="G115" s="1" t="s">
        <v>806</v>
      </c>
      <c r="H115" s="13" t="s">
        <v>95</v>
      </c>
      <c r="I115" s="1">
        <v>3</v>
      </c>
      <c r="J115" s="2">
        <v>166.8</v>
      </c>
      <c r="K115" s="2">
        <v>54</v>
      </c>
      <c r="L115" s="2" t="s">
        <v>167</v>
      </c>
      <c r="M115" s="2"/>
      <c r="N115" s="2" t="s">
        <v>238</v>
      </c>
      <c r="O115" s="2" t="s">
        <v>279</v>
      </c>
      <c r="P115" s="30"/>
      <c r="Q115" s="30"/>
      <c r="R115" s="30"/>
      <c r="S115" s="30"/>
      <c r="T115" s="51"/>
      <c r="U115" s="51"/>
      <c r="X115" s="2" t="s">
        <v>280</v>
      </c>
      <c r="Y115" s="68"/>
      <c r="Z115" s="3" t="s">
        <v>68</v>
      </c>
      <c r="AA115" s="3">
        <v>27</v>
      </c>
      <c r="AB115" s="2">
        <v>16</v>
      </c>
      <c r="AC115" s="2">
        <v>13</v>
      </c>
      <c r="AE115" s="33" t="s">
        <v>443</v>
      </c>
      <c r="AF115" s="12" t="s">
        <v>138</v>
      </c>
      <c r="AG115" s="12">
        <v>52</v>
      </c>
      <c r="AH115" s="13">
        <v>23</v>
      </c>
      <c r="AI115" s="13">
        <v>7</v>
      </c>
      <c r="AJ115" s="13"/>
      <c r="AK115" s="34" t="s">
        <v>152</v>
      </c>
      <c r="AL115" s="2" t="s">
        <v>250</v>
      </c>
      <c r="AM115" s="2" t="s">
        <v>805</v>
      </c>
      <c r="AN115" s="2" t="s">
        <v>203</v>
      </c>
      <c r="AO115" s="2" t="s">
        <v>775</v>
      </c>
      <c r="AP115" s="2" t="s">
        <v>87</v>
      </c>
      <c r="AQ115" s="1"/>
      <c r="AR115" s="2" t="s">
        <v>89</v>
      </c>
      <c r="AS115" s="1"/>
      <c r="AT115" s="2" t="s">
        <v>93</v>
      </c>
      <c r="AU115" s="14" t="s">
        <v>807</v>
      </c>
      <c r="AV115" s="14">
        <v>1</v>
      </c>
      <c r="AW115" s="51"/>
      <c r="AX115" s="51"/>
      <c r="BA115" s="2" t="s">
        <v>1666</v>
      </c>
      <c r="BB115" s="2">
        <v>14</v>
      </c>
      <c r="BC115" s="2">
        <v>9</v>
      </c>
      <c r="BD115" s="104">
        <v>2.94</v>
      </c>
      <c r="BE115" s="105">
        <v>1.62</v>
      </c>
      <c r="BF115" s="109">
        <v>1.86</v>
      </c>
      <c r="BG115" s="105">
        <v>1.63</v>
      </c>
      <c r="BH115" s="106">
        <v>1.39</v>
      </c>
      <c r="BI115" s="108">
        <v>1.1200000000000001</v>
      </c>
      <c r="BJ115" s="106">
        <v>0.62</v>
      </c>
      <c r="BK115" s="108">
        <v>0.25</v>
      </c>
      <c r="BL115" s="107">
        <v>0.87</v>
      </c>
      <c r="BM115" s="106">
        <v>1.27</v>
      </c>
      <c r="BN115" s="106">
        <v>3.56</v>
      </c>
      <c r="BO115" s="106">
        <v>2.37</v>
      </c>
      <c r="BP115" s="106">
        <v>0.72</v>
      </c>
      <c r="BQ115" s="8">
        <v>0.51</v>
      </c>
      <c r="BR115" s="7">
        <v>2.61</v>
      </c>
      <c r="BS115" s="9">
        <v>3.62</v>
      </c>
      <c r="BT115" s="4">
        <v>6.48</v>
      </c>
      <c r="BU115" s="4">
        <v>10.61</v>
      </c>
      <c r="BV115" s="4">
        <v>2.82</v>
      </c>
      <c r="BW115" s="26">
        <v>1.62</v>
      </c>
      <c r="BX115" s="25">
        <v>1.1499999999999999</v>
      </c>
      <c r="BY115" s="25">
        <v>1.1200000000000001</v>
      </c>
      <c r="BZ115" s="53">
        <v>1.24</v>
      </c>
      <c r="CA115" s="54">
        <v>0.39</v>
      </c>
      <c r="CB115" s="53">
        <v>0.62</v>
      </c>
      <c r="CC115" s="54">
        <v>0.98</v>
      </c>
      <c r="CD115" s="55">
        <v>0.37</v>
      </c>
      <c r="CE115" s="53">
        <v>1.56</v>
      </c>
      <c r="CF115" s="53">
        <v>2.14</v>
      </c>
      <c r="CG115" s="53">
        <v>1.1100000000000001</v>
      </c>
      <c r="CH115" s="7">
        <v>0</v>
      </c>
      <c r="CI115" s="8">
        <v>1.42</v>
      </c>
      <c r="CJ115" s="7">
        <v>1.67</v>
      </c>
      <c r="CK115" s="9">
        <v>3.72</v>
      </c>
      <c r="CL115" s="4">
        <v>6.14</v>
      </c>
      <c r="CM115" s="4">
        <v>11.18</v>
      </c>
      <c r="CN115" s="16">
        <v>25.46</v>
      </c>
      <c r="CO115" s="38">
        <v>30.62</v>
      </c>
      <c r="CP115" s="20">
        <v>33.85</v>
      </c>
      <c r="CQ115" s="38">
        <v>35.32</v>
      </c>
      <c r="CR115" s="17">
        <v>36.119999999999997</v>
      </c>
      <c r="CS115" s="19">
        <v>38.380000000000003</v>
      </c>
      <c r="CT115" s="17">
        <v>38.08</v>
      </c>
      <c r="CU115" s="19">
        <v>38.97</v>
      </c>
      <c r="CV115" s="18">
        <v>38.72</v>
      </c>
      <c r="CW115" s="17">
        <v>38.51</v>
      </c>
      <c r="CX115" s="17">
        <v>38.69</v>
      </c>
      <c r="CY115" s="17">
        <v>38.03</v>
      </c>
      <c r="CZ115" s="17">
        <v>42.15</v>
      </c>
      <c r="DA115" s="19">
        <v>42.85</v>
      </c>
      <c r="DB115" s="17">
        <v>41.51</v>
      </c>
      <c r="DC115" s="20">
        <v>40.869999999999997</v>
      </c>
      <c r="DD115" s="16">
        <v>39.409999999999997</v>
      </c>
      <c r="DE115" s="16">
        <v>38.270000000000003</v>
      </c>
      <c r="DF115" s="16">
        <v>25.31</v>
      </c>
      <c r="DG115" s="38">
        <v>30.58</v>
      </c>
      <c r="DH115" s="20">
        <v>33.81</v>
      </c>
      <c r="DI115" s="20">
        <v>35.08</v>
      </c>
      <c r="DJ115" s="17">
        <v>36.18</v>
      </c>
      <c r="DK115" s="19">
        <v>38.299999999999997</v>
      </c>
      <c r="DL115" s="17">
        <v>38.64</v>
      </c>
      <c r="DM115" s="19">
        <v>38.74</v>
      </c>
      <c r="DN115" s="18">
        <v>38.340000000000003</v>
      </c>
      <c r="DO115" s="17">
        <v>38.75</v>
      </c>
      <c r="DP115" s="17">
        <v>38.28</v>
      </c>
      <c r="DQ115" s="17">
        <v>38.14</v>
      </c>
      <c r="DR115" s="17">
        <v>42.58</v>
      </c>
      <c r="DS115" s="19">
        <v>42.86</v>
      </c>
      <c r="DT115" s="17">
        <v>40.049999999999997</v>
      </c>
      <c r="DU115" s="20">
        <v>39.72</v>
      </c>
      <c r="DV115" s="16">
        <v>39.54</v>
      </c>
      <c r="DW115" s="16">
        <v>38.61</v>
      </c>
      <c r="DX115" s="16">
        <v>4</v>
      </c>
      <c r="DY115" s="20">
        <v>4</v>
      </c>
      <c r="DZ115" s="20">
        <v>5</v>
      </c>
      <c r="EA115" s="20">
        <v>6</v>
      </c>
      <c r="EB115" s="17">
        <v>3</v>
      </c>
      <c r="EC115" s="17">
        <v>3</v>
      </c>
      <c r="ED115" s="17">
        <v>3</v>
      </c>
      <c r="EE115" s="17">
        <v>4</v>
      </c>
      <c r="EF115" s="17">
        <v>6</v>
      </c>
      <c r="EG115" s="17">
        <v>11</v>
      </c>
      <c r="EH115" s="17">
        <v>17</v>
      </c>
      <c r="EI115" s="17">
        <v>22</v>
      </c>
      <c r="EJ115" s="17">
        <v>22</v>
      </c>
      <c r="EK115" s="17">
        <v>20</v>
      </c>
      <c r="EL115" s="17">
        <v>16</v>
      </c>
      <c r="EM115" s="20">
        <v>12</v>
      </c>
      <c r="EN115" s="20">
        <v>9</v>
      </c>
      <c r="EO115" s="20">
        <v>8</v>
      </c>
    </row>
    <row r="116" spans="1:145" ht="14">
      <c r="A116" s="2" t="s">
        <v>1383</v>
      </c>
      <c r="B116" s="2" t="s">
        <v>1666</v>
      </c>
      <c r="C116" s="2">
        <v>14</v>
      </c>
      <c r="D116" s="2">
        <v>3</v>
      </c>
      <c r="E116" s="2">
        <v>52744712</v>
      </c>
      <c r="F116" s="2" t="s">
        <v>91</v>
      </c>
      <c r="G116" s="1" t="s">
        <v>552</v>
      </c>
      <c r="H116" s="15" t="s">
        <v>95</v>
      </c>
      <c r="I116" s="1">
        <v>0</v>
      </c>
      <c r="J116" s="2">
        <v>158.4</v>
      </c>
      <c r="K116" s="2">
        <v>47</v>
      </c>
      <c r="L116" s="2" t="s">
        <v>167</v>
      </c>
      <c r="M116" s="2"/>
      <c r="N116" s="2"/>
      <c r="O116" s="2" t="s">
        <v>279</v>
      </c>
      <c r="P116" s="30" t="s">
        <v>168</v>
      </c>
      <c r="Q116" s="30"/>
      <c r="R116" s="30"/>
      <c r="S116" s="30"/>
      <c r="X116" s="2" t="s">
        <v>1384</v>
      </c>
      <c r="Y116" s="2"/>
      <c r="Z116" s="3" t="s">
        <v>551</v>
      </c>
      <c r="AA116" s="3">
        <v>33</v>
      </c>
      <c r="AB116" s="2">
        <v>19</v>
      </c>
      <c r="AC116" s="2">
        <v>23</v>
      </c>
      <c r="AE116" s="68"/>
      <c r="AF116" s="3" t="s">
        <v>126</v>
      </c>
      <c r="AG116" s="3">
        <v>75</v>
      </c>
      <c r="AH116" s="2">
        <v>52</v>
      </c>
      <c r="AI116" s="2">
        <v>44</v>
      </c>
      <c r="AJ116" s="2"/>
      <c r="AK116" s="33" t="s">
        <v>152</v>
      </c>
      <c r="AL116" s="2" t="s">
        <v>218</v>
      </c>
      <c r="AM116" s="2" t="s">
        <v>265</v>
      </c>
      <c r="AN116" s="2" t="s">
        <v>129</v>
      </c>
      <c r="AO116" s="2" t="s">
        <v>359</v>
      </c>
      <c r="AP116" s="2" t="s">
        <v>87</v>
      </c>
      <c r="AQ116" s="1" t="s">
        <v>443</v>
      </c>
      <c r="AR116" s="2" t="s">
        <v>89</v>
      </c>
      <c r="AS116" s="1" t="s">
        <v>108</v>
      </c>
      <c r="AT116" s="2" t="s">
        <v>93</v>
      </c>
      <c r="AU116" s="14" t="s">
        <v>553</v>
      </c>
      <c r="AV116" s="14">
        <v>1</v>
      </c>
      <c r="BA116" s="2" t="s">
        <v>1666</v>
      </c>
      <c r="BB116" s="2">
        <v>14</v>
      </c>
      <c r="BC116" s="2">
        <v>3</v>
      </c>
      <c r="BD116" s="104">
        <v>5.41</v>
      </c>
      <c r="BE116" s="105">
        <v>3.62</v>
      </c>
      <c r="BF116" s="115">
        <v>3.18</v>
      </c>
      <c r="BG116" s="107">
        <v>2.67</v>
      </c>
      <c r="BH116" s="106">
        <v>3.07</v>
      </c>
      <c r="BI116" s="108">
        <v>2.52</v>
      </c>
      <c r="BJ116" s="106">
        <v>1.42</v>
      </c>
      <c r="BK116" s="108">
        <v>2.14</v>
      </c>
      <c r="BL116" s="107">
        <v>2.74</v>
      </c>
      <c r="BM116" s="106">
        <v>4.0199999999999996</v>
      </c>
      <c r="BN116" s="106">
        <v>6.97</v>
      </c>
      <c r="BO116" s="106">
        <v>4.88</v>
      </c>
      <c r="BP116" s="106">
        <v>1.52</v>
      </c>
      <c r="BQ116" s="8">
        <v>2.91</v>
      </c>
      <c r="BR116" s="7">
        <v>3.49</v>
      </c>
      <c r="BS116" s="9">
        <v>4.97</v>
      </c>
      <c r="BT116" s="4">
        <v>11.07</v>
      </c>
      <c r="BU116" s="4">
        <v>16.97</v>
      </c>
      <c r="BV116" s="4">
        <v>5.99</v>
      </c>
      <c r="BW116" s="37">
        <v>4.5199999999999996</v>
      </c>
      <c r="BX116" s="5">
        <v>2.91</v>
      </c>
      <c r="BY116" s="53">
        <v>2.87</v>
      </c>
      <c r="BZ116" s="53">
        <v>2.14</v>
      </c>
      <c r="CA116" s="54">
        <v>3.24</v>
      </c>
      <c r="CB116" s="53">
        <v>3.36</v>
      </c>
      <c r="CC116" s="54">
        <v>3.02</v>
      </c>
      <c r="CD116" s="6">
        <v>3.38</v>
      </c>
      <c r="CE116" s="7">
        <v>4.25</v>
      </c>
      <c r="CF116" s="7">
        <v>6.34</v>
      </c>
      <c r="CG116" s="7">
        <v>3.69</v>
      </c>
      <c r="CH116" s="7">
        <v>0</v>
      </c>
      <c r="CI116" s="8">
        <v>0</v>
      </c>
      <c r="CJ116" s="7">
        <v>2.9</v>
      </c>
      <c r="CK116" s="9">
        <v>4.68</v>
      </c>
      <c r="CL116" s="4">
        <v>9.68</v>
      </c>
      <c r="CM116" s="4">
        <v>17.88</v>
      </c>
      <c r="CN116" s="16">
        <v>27.66</v>
      </c>
      <c r="CO116" s="38">
        <v>28.32</v>
      </c>
      <c r="CP116" s="23">
        <v>29.75</v>
      </c>
      <c r="CQ116" s="18">
        <v>31.39</v>
      </c>
      <c r="CR116" s="17">
        <v>32.33</v>
      </c>
      <c r="CS116" s="19">
        <v>34.57</v>
      </c>
      <c r="CT116" s="17">
        <v>35.159999999999997</v>
      </c>
      <c r="CU116" s="19">
        <v>36.369999999999997</v>
      </c>
      <c r="CV116" s="18">
        <v>36.840000000000003</v>
      </c>
      <c r="CW116" s="17">
        <v>36.270000000000003</v>
      </c>
      <c r="CX116" s="17">
        <v>37.28</v>
      </c>
      <c r="CY116" s="17">
        <v>39.520000000000003</v>
      </c>
      <c r="CZ116" s="17">
        <v>43.3</v>
      </c>
      <c r="DA116" s="19">
        <v>44.95</v>
      </c>
      <c r="DB116" s="17">
        <v>48.37</v>
      </c>
      <c r="DC116" s="20">
        <v>44.2</v>
      </c>
      <c r="DD116" s="16">
        <v>46.58</v>
      </c>
      <c r="DE116" s="16">
        <v>39.61</v>
      </c>
      <c r="DF116" s="16">
        <v>27.03</v>
      </c>
      <c r="DG116" s="38">
        <v>27.2</v>
      </c>
      <c r="DH116" s="23">
        <v>29.69</v>
      </c>
      <c r="DI116" s="17">
        <v>31.76</v>
      </c>
      <c r="DJ116" s="17">
        <v>32.96</v>
      </c>
      <c r="DK116" s="19">
        <v>34.93</v>
      </c>
      <c r="DL116" s="17">
        <v>35.31</v>
      </c>
      <c r="DM116" s="19">
        <v>36.299999999999997</v>
      </c>
      <c r="DN116" s="18">
        <v>36.979999999999997</v>
      </c>
      <c r="DO116" s="17">
        <v>35.799999999999997</v>
      </c>
      <c r="DP116" s="17">
        <v>37.159999999999997</v>
      </c>
      <c r="DQ116" s="17">
        <v>38.979999999999997</v>
      </c>
      <c r="DR116" s="17">
        <v>43.52</v>
      </c>
      <c r="DS116" s="19">
        <v>44.36</v>
      </c>
      <c r="DT116" s="17">
        <v>48.27</v>
      </c>
      <c r="DU116" s="20">
        <v>44.01</v>
      </c>
      <c r="DV116" s="16">
        <v>47.28</v>
      </c>
      <c r="DW116" s="16">
        <v>38.92</v>
      </c>
      <c r="DX116" s="16">
        <v>-2</v>
      </c>
      <c r="DY116" s="20">
        <v>-3</v>
      </c>
      <c r="DZ116" s="23">
        <v>-1</v>
      </c>
      <c r="EA116" s="17">
        <v>-1</v>
      </c>
      <c r="EB116" s="17">
        <v>-2</v>
      </c>
      <c r="EC116" s="17">
        <v>-5</v>
      </c>
      <c r="ED116" s="17">
        <v>-7</v>
      </c>
      <c r="EE116" s="17">
        <v>-3</v>
      </c>
      <c r="EF116" s="17">
        <v>0</v>
      </c>
      <c r="EG116" s="17">
        <v>8</v>
      </c>
      <c r="EH116" s="17">
        <v>18</v>
      </c>
      <c r="EI116" s="17">
        <v>29</v>
      </c>
      <c r="EJ116" s="17">
        <v>32</v>
      </c>
      <c r="EK116" s="17">
        <v>27</v>
      </c>
      <c r="EL116" s="17">
        <v>19</v>
      </c>
      <c r="EM116" s="20">
        <v>11</v>
      </c>
      <c r="EN116" s="20">
        <v>6</v>
      </c>
      <c r="EO116" s="20">
        <v>2</v>
      </c>
    </row>
    <row r="117" spans="1:145" ht="14">
      <c r="A117" s="2" t="s">
        <v>1381</v>
      </c>
      <c r="B117" s="2" t="s">
        <v>1667</v>
      </c>
      <c r="C117" s="2">
        <v>15</v>
      </c>
      <c r="D117" s="2">
        <v>6</v>
      </c>
      <c r="E117" s="2">
        <v>50489723</v>
      </c>
      <c r="F117" s="2" t="s">
        <v>91</v>
      </c>
      <c r="G117" s="1" t="s">
        <v>549</v>
      </c>
      <c r="H117" s="15" t="s">
        <v>95</v>
      </c>
      <c r="I117" s="1">
        <v>1</v>
      </c>
      <c r="J117" s="2">
        <v>177.8</v>
      </c>
      <c r="K117" s="2">
        <v>56.6</v>
      </c>
      <c r="L117" s="2" t="s">
        <v>167</v>
      </c>
      <c r="M117" s="2"/>
      <c r="N117" s="2"/>
      <c r="O117" s="2" t="s">
        <v>279</v>
      </c>
      <c r="P117" s="30" t="s">
        <v>168</v>
      </c>
      <c r="Q117" s="30"/>
      <c r="R117" s="30"/>
      <c r="S117" s="30"/>
      <c r="T117" s="51"/>
      <c r="U117" s="51"/>
      <c r="X117" s="2" t="s">
        <v>1382</v>
      </c>
      <c r="Y117" s="33"/>
      <c r="Z117" s="3" t="s">
        <v>115</v>
      </c>
      <c r="AA117" s="3">
        <v>38</v>
      </c>
      <c r="AB117" s="2">
        <v>30</v>
      </c>
      <c r="AC117" s="2">
        <v>22</v>
      </c>
      <c r="AE117" s="68"/>
      <c r="AF117" s="12" t="s">
        <v>116</v>
      </c>
      <c r="AG117" s="12">
        <v>68</v>
      </c>
      <c r="AH117" s="13">
        <v>56</v>
      </c>
      <c r="AI117" s="13">
        <v>45</v>
      </c>
      <c r="AJ117" s="13"/>
      <c r="AK117" s="34" t="s">
        <v>152</v>
      </c>
      <c r="AL117" s="2" t="s">
        <v>127</v>
      </c>
      <c r="AM117" s="2" t="s">
        <v>104</v>
      </c>
      <c r="AN117" s="2" t="s">
        <v>105</v>
      </c>
      <c r="AO117" s="2" t="s">
        <v>513</v>
      </c>
      <c r="AP117" s="2" t="s">
        <v>87</v>
      </c>
      <c r="AQ117" s="1" t="s">
        <v>242</v>
      </c>
      <c r="AR117" s="2" t="s">
        <v>89</v>
      </c>
      <c r="AS117" s="1" t="s">
        <v>108</v>
      </c>
      <c r="AT117" s="2" t="s">
        <v>93</v>
      </c>
      <c r="AU117" s="14" t="s">
        <v>544</v>
      </c>
      <c r="AV117" s="14">
        <v>1</v>
      </c>
      <c r="AW117" s="51"/>
      <c r="AX117" s="51"/>
      <c r="BA117" s="2" t="s">
        <v>1667</v>
      </c>
      <c r="BB117" s="2">
        <v>15</v>
      </c>
      <c r="BC117" s="2">
        <v>6</v>
      </c>
      <c r="BD117" s="104">
        <v>7.46</v>
      </c>
      <c r="BE117" s="105">
        <v>4.62</v>
      </c>
      <c r="BF117" s="115">
        <v>4.5599999999999996</v>
      </c>
      <c r="BG117" s="107">
        <v>2.91</v>
      </c>
      <c r="BH117" s="106">
        <v>2.3199999999999998</v>
      </c>
      <c r="BI117" s="108">
        <v>3.02</v>
      </c>
      <c r="BJ117" s="106">
        <v>2.39</v>
      </c>
      <c r="BK117" s="108">
        <v>2.76</v>
      </c>
      <c r="BL117" s="107">
        <v>3.44</v>
      </c>
      <c r="BM117" s="106">
        <v>5.01</v>
      </c>
      <c r="BN117" s="106">
        <v>7.97</v>
      </c>
      <c r="BO117" s="106">
        <v>8.14</v>
      </c>
      <c r="BP117" s="106">
        <v>3.78</v>
      </c>
      <c r="BQ117" s="8">
        <v>3.78</v>
      </c>
      <c r="BR117" s="7">
        <v>5.6</v>
      </c>
      <c r="BS117" s="9">
        <v>8.9600000000000009</v>
      </c>
      <c r="BT117" s="4">
        <v>12.16</v>
      </c>
      <c r="BU117" s="4">
        <v>18.13</v>
      </c>
      <c r="BV117" s="4">
        <v>7.65</v>
      </c>
      <c r="BW117" s="37">
        <v>5.59</v>
      </c>
      <c r="BX117" s="5">
        <v>4.8600000000000003</v>
      </c>
      <c r="BY117" s="7">
        <v>4.01</v>
      </c>
      <c r="BZ117" s="7">
        <v>2.92</v>
      </c>
      <c r="CA117" s="8">
        <v>3.34</v>
      </c>
      <c r="CB117" s="7">
        <v>3.37</v>
      </c>
      <c r="CC117" s="8">
        <v>3.6</v>
      </c>
      <c r="CD117" s="6">
        <v>4.29</v>
      </c>
      <c r="CE117" s="7">
        <v>6.56</v>
      </c>
      <c r="CF117" s="7">
        <v>7.67</v>
      </c>
      <c r="CG117" s="7">
        <v>8.4499999999999993</v>
      </c>
      <c r="CH117" s="7">
        <v>3.96</v>
      </c>
      <c r="CI117" s="8">
        <v>5.73</v>
      </c>
      <c r="CJ117" s="7">
        <v>6.24</v>
      </c>
      <c r="CK117" s="9">
        <v>8.69</v>
      </c>
      <c r="CL117" s="4">
        <v>11.17</v>
      </c>
      <c r="CM117" s="4">
        <v>17.440000000000001</v>
      </c>
      <c r="CN117" s="16">
        <v>29.94</v>
      </c>
      <c r="CO117" s="38">
        <v>34.97</v>
      </c>
      <c r="CP117" s="23">
        <v>36.409999999999997</v>
      </c>
      <c r="CQ117" s="18">
        <v>35.82</v>
      </c>
      <c r="CR117" s="17">
        <v>37.14</v>
      </c>
      <c r="CS117" s="19">
        <v>39.75</v>
      </c>
      <c r="CT117" s="17">
        <v>40.65</v>
      </c>
      <c r="CU117" s="19">
        <v>41.71</v>
      </c>
      <c r="CV117" s="18">
        <v>44.12</v>
      </c>
      <c r="CW117" s="17">
        <v>46.23</v>
      </c>
      <c r="CX117" s="17">
        <v>44.94</v>
      </c>
      <c r="CY117" s="17">
        <v>45.46</v>
      </c>
      <c r="CZ117" s="17">
        <v>49.85</v>
      </c>
      <c r="DA117" s="19">
        <v>50.82</v>
      </c>
      <c r="DB117" s="17">
        <v>56.96</v>
      </c>
      <c r="DC117" s="20">
        <v>51.33</v>
      </c>
      <c r="DD117" s="16">
        <v>50.57</v>
      </c>
      <c r="DE117" s="16">
        <v>48.51</v>
      </c>
      <c r="DF117" s="16">
        <v>29.29</v>
      </c>
      <c r="DG117" s="38">
        <v>34.130000000000003</v>
      </c>
      <c r="DH117" s="23">
        <v>36.229999999999997</v>
      </c>
      <c r="DI117" s="17">
        <v>35.68</v>
      </c>
      <c r="DJ117" s="17">
        <v>37.39</v>
      </c>
      <c r="DK117" s="19">
        <v>39.979999999999997</v>
      </c>
      <c r="DL117" s="17">
        <v>39.29</v>
      </c>
      <c r="DM117" s="19">
        <v>41.21</v>
      </c>
      <c r="DN117" s="18">
        <v>43.21</v>
      </c>
      <c r="DO117" s="17">
        <v>44.83</v>
      </c>
      <c r="DP117" s="17">
        <v>44.82</v>
      </c>
      <c r="DQ117" s="17">
        <v>45.75</v>
      </c>
      <c r="DR117" s="17">
        <v>48.83</v>
      </c>
      <c r="DS117" s="19">
        <v>50.79</v>
      </c>
      <c r="DT117" s="17">
        <v>57.8</v>
      </c>
      <c r="DU117" s="20">
        <v>52.01</v>
      </c>
      <c r="DV117" s="16">
        <v>51.4</v>
      </c>
      <c r="DW117" s="16">
        <v>48.08</v>
      </c>
      <c r="DX117" s="16">
        <v>8</v>
      </c>
      <c r="DY117" s="20">
        <v>5</v>
      </c>
      <c r="DZ117" s="23">
        <v>5</v>
      </c>
      <c r="EA117" s="17">
        <v>7</v>
      </c>
      <c r="EB117" s="17">
        <v>3</v>
      </c>
      <c r="EC117" s="17">
        <v>0</v>
      </c>
      <c r="ED117" s="17">
        <v>-2</v>
      </c>
      <c r="EE117" s="17">
        <v>-1</v>
      </c>
      <c r="EF117" s="17">
        <v>3</v>
      </c>
      <c r="EG117" s="17">
        <v>9</v>
      </c>
      <c r="EH117" s="17">
        <v>18</v>
      </c>
      <c r="EI117" s="17">
        <v>29</v>
      </c>
      <c r="EJ117" s="17">
        <v>28</v>
      </c>
      <c r="EK117" s="17">
        <v>26</v>
      </c>
      <c r="EL117" s="17">
        <v>22</v>
      </c>
      <c r="EM117" s="20">
        <v>16</v>
      </c>
      <c r="EN117" s="20">
        <v>12</v>
      </c>
      <c r="EO117" s="20">
        <v>11</v>
      </c>
    </row>
    <row r="118" spans="1:145" ht="14">
      <c r="A118" s="2" t="s">
        <v>1354</v>
      </c>
      <c r="B118" s="2" t="s">
        <v>1666</v>
      </c>
      <c r="C118" s="2">
        <v>21</v>
      </c>
      <c r="D118" s="2">
        <v>3</v>
      </c>
      <c r="E118" s="2">
        <v>51884840</v>
      </c>
      <c r="F118" s="2" t="s">
        <v>91</v>
      </c>
      <c r="G118" s="1" t="s">
        <v>437</v>
      </c>
      <c r="H118" s="15" t="s">
        <v>95</v>
      </c>
      <c r="I118" s="1">
        <v>1</v>
      </c>
      <c r="J118" s="2">
        <v>166.7</v>
      </c>
      <c r="K118" s="2">
        <v>54.7</v>
      </c>
      <c r="L118" s="2" t="s">
        <v>167</v>
      </c>
      <c r="M118" s="2"/>
      <c r="N118" s="2"/>
      <c r="O118" s="2" t="s">
        <v>279</v>
      </c>
      <c r="P118" s="30" t="s">
        <v>434</v>
      </c>
      <c r="Q118" s="30"/>
      <c r="R118" s="30"/>
      <c r="S118" s="30"/>
      <c r="T118" s="3"/>
      <c r="U118" s="3"/>
      <c r="V118" s="2"/>
      <c r="W118" s="2"/>
      <c r="X118" s="2"/>
      <c r="Y118" s="33"/>
      <c r="Z118" s="3" t="s">
        <v>435</v>
      </c>
      <c r="AA118" s="3">
        <v>26</v>
      </c>
      <c r="AB118" s="2">
        <v>13</v>
      </c>
      <c r="AC118" s="2">
        <v>15</v>
      </c>
      <c r="AD118" s="2" t="s">
        <v>280</v>
      </c>
      <c r="AE118" s="33"/>
      <c r="AF118" s="12" t="s">
        <v>138</v>
      </c>
      <c r="AG118" s="12">
        <v>46</v>
      </c>
      <c r="AH118" s="13">
        <v>23</v>
      </c>
      <c r="AI118" s="13">
        <v>18</v>
      </c>
      <c r="AJ118" s="13"/>
      <c r="AK118" s="34" t="s">
        <v>152</v>
      </c>
      <c r="AL118" s="2" t="s">
        <v>103</v>
      </c>
      <c r="AM118" s="2" t="s">
        <v>352</v>
      </c>
      <c r="AN118" s="2" t="s">
        <v>342</v>
      </c>
      <c r="AO118" s="2" t="s">
        <v>436</v>
      </c>
      <c r="AP118" s="2" t="s">
        <v>87</v>
      </c>
      <c r="AQ118" s="1" t="s">
        <v>209</v>
      </c>
      <c r="AR118" s="2" t="s">
        <v>89</v>
      </c>
      <c r="AS118" s="1" t="s">
        <v>108</v>
      </c>
      <c r="AT118" s="2" t="s">
        <v>93</v>
      </c>
      <c r="AU118" s="14" t="s">
        <v>438</v>
      </c>
      <c r="AV118" s="14">
        <v>1</v>
      </c>
      <c r="AW118" s="3"/>
      <c r="AX118" s="3"/>
      <c r="AY118" s="2"/>
      <c r="AZ118" s="2"/>
      <c r="BA118" s="2" t="s">
        <v>1666</v>
      </c>
      <c r="BB118" s="2">
        <v>21</v>
      </c>
      <c r="BC118" s="2">
        <v>3</v>
      </c>
      <c r="BD118" s="104">
        <v>5.12</v>
      </c>
      <c r="BE118" s="114">
        <v>3.67</v>
      </c>
      <c r="BF118" s="115">
        <v>2.4500000000000002</v>
      </c>
      <c r="BG118" s="114">
        <v>2.17</v>
      </c>
      <c r="BH118" s="115">
        <v>2.11</v>
      </c>
      <c r="BI118" s="123">
        <v>2.39</v>
      </c>
      <c r="BJ118" s="115">
        <v>2.08</v>
      </c>
      <c r="BK118" s="123">
        <v>2.17</v>
      </c>
      <c r="BL118" s="114">
        <v>3.62</v>
      </c>
      <c r="BM118" s="106">
        <v>4.95</v>
      </c>
      <c r="BN118" s="106">
        <v>4.82</v>
      </c>
      <c r="BO118" s="106">
        <v>7.31</v>
      </c>
      <c r="BP118" s="106">
        <v>3.45</v>
      </c>
      <c r="BQ118" s="8">
        <v>4.4800000000000004</v>
      </c>
      <c r="BR118" s="7">
        <v>5.07</v>
      </c>
      <c r="BS118" s="9">
        <v>7.39</v>
      </c>
      <c r="BT118" s="4">
        <v>12.87</v>
      </c>
      <c r="BU118" s="4">
        <v>17.61</v>
      </c>
      <c r="BV118" s="4">
        <v>5.01</v>
      </c>
      <c r="BW118" s="39">
        <v>2.84</v>
      </c>
      <c r="BX118" s="5">
        <v>2.4500000000000002</v>
      </c>
      <c r="BY118" s="5">
        <v>3.38</v>
      </c>
      <c r="BZ118" s="5">
        <v>3.97</v>
      </c>
      <c r="CA118" s="41">
        <v>3.58</v>
      </c>
      <c r="CB118" s="5">
        <v>3.22</v>
      </c>
      <c r="CC118" s="41">
        <v>2.91</v>
      </c>
      <c r="CD118" s="39">
        <v>4.1500000000000004</v>
      </c>
      <c r="CE118" s="7">
        <v>4.76</v>
      </c>
      <c r="CF118" s="7">
        <v>6.39</v>
      </c>
      <c r="CG118" s="7">
        <v>5.45</v>
      </c>
      <c r="CH118" s="7">
        <v>3.46</v>
      </c>
      <c r="CI118" s="8">
        <v>4.0999999999999996</v>
      </c>
      <c r="CJ118" s="7">
        <v>6.01</v>
      </c>
      <c r="CK118" s="9">
        <v>6.83</v>
      </c>
      <c r="CL118" s="4">
        <v>13.75</v>
      </c>
      <c r="CM118" s="4">
        <v>15.72</v>
      </c>
      <c r="CN118" s="16">
        <v>27.61</v>
      </c>
      <c r="CO118" s="40">
        <v>29.97</v>
      </c>
      <c r="CP118" s="23">
        <v>34.700000000000003</v>
      </c>
      <c r="CQ118" s="40">
        <v>35.43</v>
      </c>
      <c r="CR118" s="23">
        <v>37.83</v>
      </c>
      <c r="CS118" s="42">
        <v>39.909999999999997</v>
      </c>
      <c r="CT118" s="23">
        <v>40.869999999999997</v>
      </c>
      <c r="CU118" s="42">
        <v>41.15</v>
      </c>
      <c r="CV118" s="40">
        <v>40.9</v>
      </c>
      <c r="CW118" s="17">
        <v>41.67</v>
      </c>
      <c r="CX118" s="17">
        <v>43.45</v>
      </c>
      <c r="CY118" s="17">
        <v>44.17</v>
      </c>
      <c r="CZ118" s="17">
        <v>50.54</v>
      </c>
      <c r="DA118" s="19">
        <v>50.51</v>
      </c>
      <c r="DB118" s="17">
        <v>51.27</v>
      </c>
      <c r="DC118" s="20">
        <v>48.24</v>
      </c>
      <c r="DD118" s="16">
        <v>47.42</v>
      </c>
      <c r="DE118" s="16">
        <v>42.99</v>
      </c>
      <c r="DF118" s="16">
        <v>28.34</v>
      </c>
      <c r="DG118" s="40">
        <v>29.55</v>
      </c>
      <c r="DH118" s="23">
        <v>34.6</v>
      </c>
      <c r="DI118" s="23">
        <v>35.25</v>
      </c>
      <c r="DJ118" s="23">
        <v>35.76</v>
      </c>
      <c r="DK118" s="42">
        <v>38.130000000000003</v>
      </c>
      <c r="DL118" s="23">
        <v>39.31</v>
      </c>
      <c r="DM118" s="42">
        <v>41</v>
      </c>
      <c r="DN118" s="40">
        <v>42.96</v>
      </c>
      <c r="DO118" s="17">
        <v>42.74</v>
      </c>
      <c r="DP118" s="17">
        <v>45.67</v>
      </c>
      <c r="DQ118" s="17">
        <v>45.98</v>
      </c>
      <c r="DR118" s="17">
        <v>49.36</v>
      </c>
      <c r="DS118" s="19">
        <v>50.97</v>
      </c>
      <c r="DT118" s="17">
        <v>50.46</v>
      </c>
      <c r="DU118" s="20">
        <v>48.26</v>
      </c>
      <c r="DV118" s="16">
        <v>48.6</v>
      </c>
      <c r="DW118" s="16">
        <v>41.83</v>
      </c>
      <c r="DX118" s="16">
        <v>3</v>
      </c>
      <c r="DY118" s="23">
        <v>4</v>
      </c>
      <c r="DZ118" s="23">
        <v>4</v>
      </c>
      <c r="EA118" s="23">
        <v>2</v>
      </c>
      <c r="EB118" s="23">
        <v>0</v>
      </c>
      <c r="EC118" s="23">
        <v>0</v>
      </c>
      <c r="ED118" s="23">
        <v>0</v>
      </c>
      <c r="EE118" s="23">
        <v>0</v>
      </c>
      <c r="EF118" s="23">
        <v>0</v>
      </c>
      <c r="EG118" s="17">
        <v>-7</v>
      </c>
      <c r="EH118" s="17">
        <v>-17</v>
      </c>
      <c r="EI118" s="17">
        <v>-23</v>
      </c>
      <c r="EJ118" s="17">
        <v>-23</v>
      </c>
      <c r="EK118" s="17">
        <v>-19</v>
      </c>
      <c r="EL118" s="17">
        <v>-14</v>
      </c>
      <c r="EM118" s="20">
        <v>-10</v>
      </c>
      <c r="EN118" s="20">
        <v>-6</v>
      </c>
      <c r="EO118" s="20">
        <v>-6</v>
      </c>
    </row>
    <row r="119" spans="1:145" ht="14">
      <c r="A119" s="2" t="s">
        <v>1375</v>
      </c>
      <c r="B119" s="2" t="s">
        <v>1666</v>
      </c>
      <c r="C119" s="2">
        <v>18</v>
      </c>
      <c r="D119" s="2">
        <v>6</v>
      </c>
      <c r="E119" s="2">
        <v>52782163</v>
      </c>
      <c r="F119" s="2" t="s">
        <v>91</v>
      </c>
      <c r="G119" s="1" t="s">
        <v>527</v>
      </c>
      <c r="H119" s="15" t="s">
        <v>95</v>
      </c>
      <c r="I119" s="1">
        <v>0</v>
      </c>
      <c r="J119" s="2">
        <v>151.6</v>
      </c>
      <c r="K119" s="2">
        <v>46.1</v>
      </c>
      <c r="L119" s="2" t="s">
        <v>167</v>
      </c>
      <c r="M119" s="2"/>
      <c r="N119" s="2"/>
      <c r="O119" s="2" t="s">
        <v>376</v>
      </c>
      <c r="P119" s="30" t="s">
        <v>168</v>
      </c>
      <c r="Q119" s="30"/>
      <c r="R119" s="30"/>
      <c r="S119" s="30"/>
      <c r="T119" s="51"/>
      <c r="U119" s="51"/>
      <c r="X119" s="2" t="s">
        <v>525</v>
      </c>
      <c r="Y119" s="33"/>
      <c r="Z119" s="3" t="s">
        <v>81</v>
      </c>
      <c r="AA119" s="3">
        <v>40</v>
      </c>
      <c r="AB119" s="2">
        <v>32</v>
      </c>
      <c r="AC119" s="2">
        <v>36</v>
      </c>
      <c r="AE119" s="68"/>
      <c r="AF119" s="12" t="s">
        <v>526</v>
      </c>
      <c r="AG119" s="12">
        <v>62</v>
      </c>
      <c r="AH119" s="13">
        <v>48</v>
      </c>
      <c r="AI119" s="13">
        <v>52</v>
      </c>
      <c r="AJ119" s="13"/>
      <c r="AK119" s="34" t="s">
        <v>152</v>
      </c>
      <c r="AL119" s="2" t="s">
        <v>250</v>
      </c>
      <c r="AM119" s="2" t="s">
        <v>128</v>
      </c>
      <c r="AN119" s="2" t="s">
        <v>226</v>
      </c>
      <c r="AO119" s="2" t="s">
        <v>324</v>
      </c>
      <c r="AP119" s="2" t="s">
        <v>87</v>
      </c>
      <c r="AQ119" s="1" t="s">
        <v>242</v>
      </c>
      <c r="AR119" s="2" t="s">
        <v>89</v>
      </c>
      <c r="AS119" s="1" t="s">
        <v>108</v>
      </c>
      <c r="AT119" s="2" t="s">
        <v>93</v>
      </c>
      <c r="AU119" s="14" t="s">
        <v>528</v>
      </c>
      <c r="AV119" s="14">
        <v>1</v>
      </c>
      <c r="AW119" s="51"/>
      <c r="AX119" s="51"/>
      <c r="BA119" s="2" t="s">
        <v>1666</v>
      </c>
      <c r="BB119" s="2">
        <v>18</v>
      </c>
      <c r="BC119" s="2">
        <v>6</v>
      </c>
      <c r="BD119" s="104">
        <v>3.86</v>
      </c>
      <c r="BE119" s="105">
        <v>3.34</v>
      </c>
      <c r="BF119" s="110">
        <v>3.46</v>
      </c>
      <c r="BG119" s="107">
        <v>2.66</v>
      </c>
      <c r="BH119" s="106">
        <v>2.4700000000000002</v>
      </c>
      <c r="BI119" s="108">
        <v>1.76</v>
      </c>
      <c r="BJ119" s="106">
        <v>2.0499999999999998</v>
      </c>
      <c r="BK119" s="108">
        <v>1.51</v>
      </c>
      <c r="BL119" s="107">
        <v>2.87</v>
      </c>
      <c r="BM119" s="106">
        <v>4.0599999999999996</v>
      </c>
      <c r="BN119" s="106">
        <v>5.17</v>
      </c>
      <c r="BO119" s="106">
        <v>8.83</v>
      </c>
      <c r="BP119" s="106">
        <v>4.5</v>
      </c>
      <c r="BQ119" s="8">
        <v>3.95</v>
      </c>
      <c r="BR119" s="7">
        <v>5.83</v>
      </c>
      <c r="BS119" s="7">
        <v>7.12</v>
      </c>
      <c r="BT119" s="4">
        <v>10.82</v>
      </c>
      <c r="BU119" s="4">
        <v>14.47</v>
      </c>
      <c r="BV119" s="4">
        <v>3.61</v>
      </c>
      <c r="BW119" s="37">
        <v>3.12</v>
      </c>
      <c r="BX119" s="47">
        <v>2.79</v>
      </c>
      <c r="BY119" s="7">
        <v>2.0499999999999998</v>
      </c>
      <c r="BZ119" s="7">
        <v>1.9</v>
      </c>
      <c r="CA119" s="8">
        <v>2.98</v>
      </c>
      <c r="CB119" s="7">
        <v>3.24</v>
      </c>
      <c r="CC119" s="8">
        <v>4.13</v>
      </c>
      <c r="CD119" s="6">
        <v>4.2699999999999996</v>
      </c>
      <c r="CE119" s="7">
        <v>5.39</v>
      </c>
      <c r="CF119" s="7">
        <v>6.84</v>
      </c>
      <c r="CG119" s="7">
        <v>7.17</v>
      </c>
      <c r="CH119" s="7">
        <v>4.03</v>
      </c>
      <c r="CI119" s="8">
        <v>3.69</v>
      </c>
      <c r="CJ119" s="7">
        <v>5.65</v>
      </c>
      <c r="CK119" s="7">
        <v>7.78</v>
      </c>
      <c r="CL119" s="4">
        <v>10.28</v>
      </c>
      <c r="CM119" s="4">
        <v>15.99</v>
      </c>
      <c r="CN119" s="16">
        <v>26.91</v>
      </c>
      <c r="CO119" s="38">
        <v>29.38</v>
      </c>
      <c r="CP119" s="52">
        <v>31.69</v>
      </c>
      <c r="CQ119" s="18">
        <v>32.94</v>
      </c>
      <c r="CR119" s="17">
        <v>34.799999999999997</v>
      </c>
      <c r="CS119" s="19">
        <v>37.549999999999997</v>
      </c>
      <c r="CT119" s="17">
        <v>37.549999999999997</v>
      </c>
      <c r="CU119" s="19">
        <v>39.56</v>
      </c>
      <c r="CV119" s="18">
        <v>39.75</v>
      </c>
      <c r="CW119" s="17">
        <v>40.049999999999997</v>
      </c>
      <c r="CX119" s="17">
        <v>39.71</v>
      </c>
      <c r="CY119" s="17">
        <v>41.96</v>
      </c>
      <c r="CZ119" s="17">
        <v>46.65</v>
      </c>
      <c r="DA119" s="19">
        <v>49.05</v>
      </c>
      <c r="DB119" s="17">
        <v>48.05</v>
      </c>
      <c r="DC119" s="17">
        <v>47.94</v>
      </c>
      <c r="DD119" s="16">
        <v>46.72</v>
      </c>
      <c r="DE119" s="16">
        <v>49.46</v>
      </c>
      <c r="DF119" s="16">
        <v>26.39</v>
      </c>
      <c r="DG119" s="38">
        <v>29.2</v>
      </c>
      <c r="DH119" s="52">
        <v>31.81</v>
      </c>
      <c r="DI119" s="17">
        <v>33.69</v>
      </c>
      <c r="DJ119" s="17">
        <v>35.409999999999997</v>
      </c>
      <c r="DK119" s="19">
        <v>37.72</v>
      </c>
      <c r="DL119" s="17">
        <v>37.700000000000003</v>
      </c>
      <c r="DM119" s="19">
        <v>39.020000000000003</v>
      </c>
      <c r="DN119" s="18">
        <v>39.22</v>
      </c>
      <c r="DO119" s="17">
        <v>39.4</v>
      </c>
      <c r="DP119" s="17">
        <v>38.729999999999997</v>
      </c>
      <c r="DQ119" s="17">
        <v>41.54</v>
      </c>
      <c r="DR119" s="17">
        <v>45.34</v>
      </c>
      <c r="DS119" s="19">
        <v>49.28</v>
      </c>
      <c r="DT119" s="17">
        <v>48.47</v>
      </c>
      <c r="DU119" s="17">
        <v>49.89</v>
      </c>
      <c r="DV119" s="16">
        <v>47</v>
      </c>
      <c r="DW119" s="16">
        <v>49.15</v>
      </c>
      <c r="DX119" s="16">
        <v>4</v>
      </c>
      <c r="DY119" s="20">
        <v>4</v>
      </c>
      <c r="DZ119" s="52">
        <v>4</v>
      </c>
      <c r="EA119" s="17">
        <v>2</v>
      </c>
      <c r="EB119" s="17">
        <v>0</v>
      </c>
      <c r="EC119" s="17">
        <v>-5</v>
      </c>
      <c r="ED119" s="17">
        <v>-4</v>
      </c>
      <c r="EE119" s="17">
        <v>0</v>
      </c>
      <c r="EF119" s="17">
        <v>5</v>
      </c>
      <c r="EG119" s="17">
        <v>16</v>
      </c>
      <c r="EH119" s="17">
        <v>26</v>
      </c>
      <c r="EI119" s="17">
        <v>35</v>
      </c>
      <c r="EJ119" s="17">
        <v>35</v>
      </c>
      <c r="EK119" s="17">
        <v>32</v>
      </c>
      <c r="EL119" s="17">
        <v>31</v>
      </c>
      <c r="EM119" s="17">
        <v>24</v>
      </c>
      <c r="EN119" s="20">
        <v>20</v>
      </c>
      <c r="EO119" s="20">
        <v>20</v>
      </c>
    </row>
    <row r="120" spans="1:145" ht="14">
      <c r="A120" s="2" t="s">
        <v>755</v>
      </c>
      <c r="B120" s="2" t="s">
        <v>1666</v>
      </c>
      <c r="C120" s="2">
        <v>14</v>
      </c>
      <c r="D120" s="2">
        <v>3</v>
      </c>
      <c r="E120" s="2">
        <v>51358031</v>
      </c>
      <c r="F120" s="2" t="s">
        <v>91</v>
      </c>
      <c r="G120" s="1" t="s">
        <v>761</v>
      </c>
      <c r="H120" s="13" t="s">
        <v>95</v>
      </c>
      <c r="I120" s="1">
        <v>5</v>
      </c>
      <c r="J120" s="2">
        <v>148.1</v>
      </c>
      <c r="K120" s="2">
        <v>53.3</v>
      </c>
      <c r="L120" s="2" t="s">
        <v>167</v>
      </c>
      <c r="M120" s="2"/>
      <c r="N120" s="2"/>
      <c r="O120" s="2" t="s">
        <v>201</v>
      </c>
      <c r="P120" s="30" t="s">
        <v>168</v>
      </c>
      <c r="Q120" s="30" t="s">
        <v>598</v>
      </c>
      <c r="R120" s="30"/>
      <c r="S120" s="30"/>
      <c r="T120" s="51"/>
      <c r="U120" s="51"/>
      <c r="X120" s="2" t="s">
        <v>280</v>
      </c>
      <c r="Y120" s="68"/>
      <c r="Z120" s="3" t="s">
        <v>551</v>
      </c>
      <c r="AA120" s="3">
        <v>38</v>
      </c>
      <c r="AB120" s="2">
        <v>26</v>
      </c>
      <c r="AC120" s="2">
        <v>25</v>
      </c>
      <c r="AE120" s="33" t="s">
        <v>209</v>
      </c>
      <c r="AF120" s="12" t="s">
        <v>526</v>
      </c>
      <c r="AG120" s="12">
        <v>73</v>
      </c>
      <c r="AH120" s="13">
        <v>41</v>
      </c>
      <c r="AI120" s="13">
        <v>34</v>
      </c>
      <c r="AJ120" s="13"/>
      <c r="AK120" s="34" t="s">
        <v>152</v>
      </c>
      <c r="AL120" s="2" t="s">
        <v>759</v>
      </c>
      <c r="AM120" s="2" t="s">
        <v>760</v>
      </c>
      <c r="AN120" s="2" t="s">
        <v>203</v>
      </c>
      <c r="AO120" s="2" t="s">
        <v>151</v>
      </c>
      <c r="AP120" s="2" t="s">
        <v>87</v>
      </c>
      <c r="AQ120" s="1"/>
      <c r="AR120" s="2" t="s">
        <v>89</v>
      </c>
      <c r="AS120" s="1"/>
      <c r="AT120" s="2" t="s">
        <v>93</v>
      </c>
      <c r="AU120" s="14" t="s">
        <v>762</v>
      </c>
      <c r="AV120" s="14">
        <v>1</v>
      </c>
      <c r="AW120" s="51"/>
      <c r="AX120" s="51"/>
      <c r="BA120" s="2" t="s">
        <v>1666</v>
      </c>
      <c r="BB120" s="2">
        <v>14</v>
      </c>
      <c r="BC120" s="2">
        <v>3</v>
      </c>
      <c r="BD120" s="104">
        <v>2.48</v>
      </c>
      <c r="BE120" s="105">
        <v>2.2799999999999998</v>
      </c>
      <c r="BF120" s="109">
        <v>1.37</v>
      </c>
      <c r="BG120" s="107">
        <v>1.25</v>
      </c>
      <c r="BH120" s="106">
        <v>2.02</v>
      </c>
      <c r="BI120" s="108">
        <v>1.63</v>
      </c>
      <c r="BJ120" s="106">
        <v>2.0299999999999998</v>
      </c>
      <c r="BK120" s="108">
        <v>1.78</v>
      </c>
      <c r="BL120" s="107">
        <v>1.63</v>
      </c>
      <c r="BM120" s="106">
        <v>2.29</v>
      </c>
      <c r="BN120" s="106">
        <v>4.41</v>
      </c>
      <c r="BO120" s="106">
        <v>6.81</v>
      </c>
      <c r="BP120" s="106">
        <v>2.96</v>
      </c>
      <c r="BQ120" s="8">
        <v>3.11</v>
      </c>
      <c r="BR120" s="7">
        <v>4.88</v>
      </c>
      <c r="BS120" s="9">
        <v>6.46</v>
      </c>
      <c r="BT120" s="4">
        <v>8.11</v>
      </c>
      <c r="BU120" s="4">
        <v>11.66</v>
      </c>
      <c r="BV120" s="4">
        <v>3.08</v>
      </c>
      <c r="BW120" s="26">
        <v>2.56</v>
      </c>
      <c r="BX120" s="25">
        <v>2.4700000000000002</v>
      </c>
      <c r="BY120" s="53">
        <v>1.51</v>
      </c>
      <c r="BZ120" s="53">
        <v>1.62</v>
      </c>
      <c r="CA120" s="54">
        <v>2.48</v>
      </c>
      <c r="CB120" s="53">
        <v>2.87</v>
      </c>
      <c r="CC120" s="54">
        <v>3.41</v>
      </c>
      <c r="CD120" s="55">
        <v>3.24</v>
      </c>
      <c r="CE120" s="53">
        <v>3.76</v>
      </c>
      <c r="CF120" s="53">
        <v>4.7300000000000004</v>
      </c>
      <c r="CG120" s="53">
        <v>6.14</v>
      </c>
      <c r="CH120" s="7">
        <v>2.37</v>
      </c>
      <c r="CI120" s="8">
        <v>2.9</v>
      </c>
      <c r="CJ120" s="7">
        <v>5.27</v>
      </c>
      <c r="CK120" s="9">
        <v>6.41</v>
      </c>
      <c r="CL120" s="4">
        <v>7.83</v>
      </c>
      <c r="CM120" s="4">
        <v>10.41</v>
      </c>
      <c r="CN120" s="16">
        <v>25.49</v>
      </c>
      <c r="CO120" s="38">
        <v>28.85</v>
      </c>
      <c r="CP120" s="20">
        <v>29.77</v>
      </c>
      <c r="CQ120" s="18">
        <v>33.25</v>
      </c>
      <c r="CR120" s="17">
        <v>34.520000000000003</v>
      </c>
      <c r="CS120" s="19">
        <v>35.29</v>
      </c>
      <c r="CT120" s="17">
        <v>35.69</v>
      </c>
      <c r="CU120" s="19">
        <v>35.200000000000003</v>
      </c>
      <c r="CV120" s="18">
        <v>36.74</v>
      </c>
      <c r="CW120" s="17">
        <v>38.93</v>
      </c>
      <c r="CX120" s="17">
        <v>38.1</v>
      </c>
      <c r="CY120" s="17">
        <v>39.369999999999997</v>
      </c>
      <c r="CZ120" s="17">
        <v>42.72</v>
      </c>
      <c r="DA120" s="19">
        <v>46.18</v>
      </c>
      <c r="DB120" s="17">
        <v>45.09</v>
      </c>
      <c r="DC120" s="20">
        <v>45.56</v>
      </c>
      <c r="DD120" s="16">
        <v>44.37</v>
      </c>
      <c r="DE120" s="16">
        <v>43.6</v>
      </c>
      <c r="DF120" s="16">
        <v>25.65</v>
      </c>
      <c r="DG120" s="38">
        <v>28.82</v>
      </c>
      <c r="DH120" s="20">
        <v>29.15</v>
      </c>
      <c r="DI120" s="17">
        <v>33.03</v>
      </c>
      <c r="DJ120" s="17">
        <v>34.57</v>
      </c>
      <c r="DK120" s="19">
        <v>34.770000000000003</v>
      </c>
      <c r="DL120" s="17">
        <v>35.36</v>
      </c>
      <c r="DM120" s="19">
        <v>35.64</v>
      </c>
      <c r="DN120" s="18">
        <v>36.5</v>
      </c>
      <c r="DO120" s="17">
        <v>38.299999999999997</v>
      </c>
      <c r="DP120" s="17">
        <v>38.47</v>
      </c>
      <c r="DQ120" s="17">
        <v>39.36</v>
      </c>
      <c r="DR120" s="17">
        <v>42.32</v>
      </c>
      <c r="DS120" s="19">
        <v>46.38</v>
      </c>
      <c r="DT120" s="17">
        <v>45.6</v>
      </c>
      <c r="DU120" s="20">
        <v>45.49</v>
      </c>
      <c r="DV120" s="16">
        <v>44.12</v>
      </c>
      <c r="DW120" s="16">
        <v>44.2</v>
      </c>
      <c r="DX120" s="16">
        <v>1</v>
      </c>
      <c r="DY120" s="20">
        <v>3</v>
      </c>
      <c r="DZ120" s="20">
        <v>4</v>
      </c>
      <c r="EA120" s="17">
        <v>4</v>
      </c>
      <c r="EB120" s="17">
        <v>3</v>
      </c>
      <c r="EC120" s="17">
        <v>1</v>
      </c>
      <c r="ED120" s="17">
        <v>0</v>
      </c>
      <c r="EE120" s="17">
        <v>0</v>
      </c>
      <c r="EF120" s="17">
        <v>3</v>
      </c>
      <c r="EG120" s="17">
        <v>9</v>
      </c>
      <c r="EH120" s="17">
        <v>21</v>
      </c>
      <c r="EI120" s="17">
        <v>27</v>
      </c>
      <c r="EJ120" s="17">
        <v>33</v>
      </c>
      <c r="EK120" s="17">
        <v>30</v>
      </c>
      <c r="EL120" s="17">
        <v>24</v>
      </c>
      <c r="EM120" s="20">
        <v>14</v>
      </c>
      <c r="EN120" s="20">
        <v>12</v>
      </c>
      <c r="EO120" s="20">
        <v>9</v>
      </c>
    </row>
    <row r="121" spans="1:145" ht="14">
      <c r="A121" s="2" t="s">
        <v>1273</v>
      </c>
      <c r="B121" s="2" t="s">
        <v>1666</v>
      </c>
      <c r="C121" s="2">
        <v>14</v>
      </c>
      <c r="D121" s="2">
        <v>7</v>
      </c>
      <c r="E121" s="2">
        <v>41966411</v>
      </c>
      <c r="F121" s="2" t="s">
        <v>91</v>
      </c>
      <c r="G121" s="1" t="s">
        <v>1277</v>
      </c>
      <c r="H121" s="15" t="s">
        <v>95</v>
      </c>
      <c r="I121" s="1">
        <v>7</v>
      </c>
      <c r="J121" s="2">
        <v>162.5</v>
      </c>
      <c r="K121" s="2">
        <v>44.1</v>
      </c>
      <c r="L121" s="2" t="s">
        <v>167</v>
      </c>
      <c r="M121" s="2"/>
      <c r="N121" s="2" t="s">
        <v>238</v>
      </c>
      <c r="O121" s="2" t="s">
        <v>335</v>
      </c>
      <c r="P121" s="30"/>
      <c r="Q121" s="30"/>
      <c r="R121" s="30"/>
      <c r="S121" s="30"/>
      <c r="T121" s="3" t="s">
        <v>48</v>
      </c>
      <c r="U121" s="3">
        <v>11</v>
      </c>
      <c r="V121" s="2">
        <v>13</v>
      </c>
      <c r="W121" s="2">
        <v>6</v>
      </c>
      <c r="X121" s="2" t="s">
        <v>1276</v>
      </c>
      <c r="Y121" s="33"/>
      <c r="Z121" s="3" t="s">
        <v>64</v>
      </c>
      <c r="AA121" s="3">
        <v>49</v>
      </c>
      <c r="AB121" s="2">
        <v>44</v>
      </c>
      <c r="AC121" s="2">
        <v>33</v>
      </c>
      <c r="AD121" s="2"/>
      <c r="AE121" s="33" t="s">
        <v>107</v>
      </c>
      <c r="AF121" s="12" t="s">
        <v>526</v>
      </c>
      <c r="AG121" s="12">
        <v>51</v>
      </c>
      <c r="AH121" s="13">
        <v>43</v>
      </c>
      <c r="AI121" s="13">
        <v>26</v>
      </c>
      <c r="AJ121" s="13"/>
      <c r="AK121" s="34" t="s">
        <v>152</v>
      </c>
      <c r="AL121" s="2" t="s">
        <v>127</v>
      </c>
      <c r="AM121" s="2" t="s">
        <v>118</v>
      </c>
      <c r="AN121" s="2" t="s">
        <v>257</v>
      </c>
      <c r="AO121" s="2" t="s">
        <v>519</v>
      </c>
      <c r="AP121" s="2" t="s">
        <v>87</v>
      </c>
      <c r="AQ121" s="1" t="s">
        <v>88</v>
      </c>
      <c r="AR121" s="2" t="s">
        <v>89</v>
      </c>
      <c r="AS121" s="1" t="s">
        <v>108</v>
      </c>
      <c r="AT121" s="2" t="s">
        <v>93</v>
      </c>
      <c r="AU121" s="14" t="s">
        <v>1278</v>
      </c>
      <c r="AV121" s="14">
        <v>1</v>
      </c>
      <c r="AW121" s="3" t="s">
        <v>48</v>
      </c>
      <c r="AX121" s="3">
        <v>11</v>
      </c>
      <c r="AY121" s="2">
        <v>13</v>
      </c>
      <c r="AZ121" s="2">
        <v>6</v>
      </c>
      <c r="BA121" s="2" t="s">
        <v>1666</v>
      </c>
      <c r="BB121" s="2">
        <v>14</v>
      </c>
      <c r="BC121" s="2">
        <v>7</v>
      </c>
      <c r="BD121" s="104">
        <v>4.5599999999999996</v>
      </c>
      <c r="BE121" s="114">
        <v>4.22</v>
      </c>
      <c r="BF121" s="115">
        <v>3.9</v>
      </c>
      <c r="BG121" s="107">
        <v>2.2000000000000002</v>
      </c>
      <c r="BH121" s="106">
        <v>1.94</v>
      </c>
      <c r="BI121" s="108">
        <v>2.87</v>
      </c>
      <c r="BJ121" s="106">
        <v>4.29</v>
      </c>
      <c r="BK121" s="108">
        <v>4.5599999999999996</v>
      </c>
      <c r="BL121" s="107">
        <v>5.23</v>
      </c>
      <c r="BM121" s="106">
        <v>4.5</v>
      </c>
      <c r="BN121" s="106">
        <v>8.69</v>
      </c>
      <c r="BO121" s="106">
        <v>8.01</v>
      </c>
      <c r="BP121" s="106">
        <v>4.1900000000000004</v>
      </c>
      <c r="BQ121" s="8">
        <v>4.4800000000000004</v>
      </c>
      <c r="BR121" s="7">
        <v>6.54</v>
      </c>
      <c r="BS121" s="9">
        <v>8.5</v>
      </c>
      <c r="BT121" s="4">
        <v>13.74</v>
      </c>
      <c r="BU121" s="4">
        <v>15.5</v>
      </c>
      <c r="BV121" s="4">
        <v>4.03</v>
      </c>
      <c r="BW121" s="39">
        <v>4.76</v>
      </c>
      <c r="BX121" s="5">
        <v>3.37</v>
      </c>
      <c r="BY121" s="7">
        <v>2.86</v>
      </c>
      <c r="BZ121" s="7">
        <v>3.9</v>
      </c>
      <c r="CA121" s="8">
        <v>4.92</v>
      </c>
      <c r="CB121" s="7">
        <v>6.58</v>
      </c>
      <c r="CC121" s="8">
        <v>5.77</v>
      </c>
      <c r="CD121" s="6">
        <v>6.03</v>
      </c>
      <c r="CE121" s="7">
        <v>7.03</v>
      </c>
      <c r="CF121" s="7">
        <v>9.43</v>
      </c>
      <c r="CG121" s="7">
        <v>9.07</v>
      </c>
      <c r="CH121" s="7">
        <v>7.29</v>
      </c>
      <c r="CI121" s="8">
        <v>5.9</v>
      </c>
      <c r="CJ121" s="7">
        <v>8.11</v>
      </c>
      <c r="CK121" s="9">
        <v>8.51</v>
      </c>
      <c r="CL121" s="4">
        <v>13.06</v>
      </c>
      <c r="CM121" s="4">
        <v>16.72</v>
      </c>
      <c r="CN121" s="16">
        <v>27.11</v>
      </c>
      <c r="CO121" s="40">
        <v>30.28</v>
      </c>
      <c r="CP121" s="23">
        <v>30.92</v>
      </c>
      <c r="CQ121" s="18">
        <v>30.97</v>
      </c>
      <c r="CR121" s="17">
        <v>32.83</v>
      </c>
      <c r="CS121" s="19">
        <v>33.630000000000003</v>
      </c>
      <c r="CT121" s="17">
        <v>35.08</v>
      </c>
      <c r="CU121" s="19">
        <v>36.119999999999997</v>
      </c>
      <c r="CV121" s="18">
        <v>37.54</v>
      </c>
      <c r="CW121" s="17">
        <v>36.42</v>
      </c>
      <c r="CX121" s="17">
        <v>36.81</v>
      </c>
      <c r="CY121" s="17">
        <v>39.64</v>
      </c>
      <c r="CZ121" s="17">
        <v>44.2</v>
      </c>
      <c r="DA121" s="19">
        <v>45.83</v>
      </c>
      <c r="DB121" s="17">
        <v>47.7</v>
      </c>
      <c r="DC121" s="20">
        <v>44.1</v>
      </c>
      <c r="DD121" s="16">
        <v>43.51</v>
      </c>
      <c r="DE121" s="16">
        <v>40.04</v>
      </c>
      <c r="DF121" s="16">
        <v>27.78</v>
      </c>
      <c r="DG121" s="40">
        <v>31.44</v>
      </c>
      <c r="DH121" s="23">
        <v>31.81</v>
      </c>
      <c r="DI121" s="17">
        <v>31.48</v>
      </c>
      <c r="DJ121" s="17">
        <v>33.729999999999997</v>
      </c>
      <c r="DK121" s="19">
        <v>33.799999999999997</v>
      </c>
      <c r="DL121" s="17">
        <v>35.96</v>
      </c>
      <c r="DM121" s="19">
        <v>36.840000000000003</v>
      </c>
      <c r="DN121" s="18">
        <v>37.04</v>
      </c>
      <c r="DO121" s="17">
        <v>35.47</v>
      </c>
      <c r="DP121" s="17">
        <v>36.35</v>
      </c>
      <c r="DQ121" s="17">
        <v>39.64</v>
      </c>
      <c r="DR121" s="17">
        <v>44.27</v>
      </c>
      <c r="DS121" s="19">
        <v>46.8</v>
      </c>
      <c r="DT121" s="17">
        <v>48.12</v>
      </c>
      <c r="DU121" s="20">
        <v>44.17</v>
      </c>
      <c r="DV121" s="16">
        <v>43.27</v>
      </c>
      <c r="DW121" s="16">
        <v>40.01</v>
      </c>
      <c r="DX121" s="16">
        <v>9</v>
      </c>
      <c r="DY121" s="23">
        <v>4</v>
      </c>
      <c r="DZ121" s="23">
        <v>0</v>
      </c>
      <c r="EA121" s="17">
        <v>0</v>
      </c>
      <c r="EB121" s="17">
        <v>-5</v>
      </c>
      <c r="EC121" s="17">
        <v>-8</v>
      </c>
      <c r="ED121" s="17">
        <v>-6</v>
      </c>
      <c r="EE121" s="17">
        <v>-5</v>
      </c>
      <c r="EF121" s="17">
        <v>0</v>
      </c>
      <c r="EG121" s="17">
        <v>1</v>
      </c>
      <c r="EH121" s="17">
        <v>7</v>
      </c>
      <c r="EI121" s="17">
        <v>16</v>
      </c>
      <c r="EJ121" s="17">
        <v>22</v>
      </c>
      <c r="EK121" s="17">
        <v>19</v>
      </c>
      <c r="EL121" s="17">
        <v>18</v>
      </c>
      <c r="EM121" s="20">
        <v>13</v>
      </c>
      <c r="EN121" s="20">
        <v>12</v>
      </c>
      <c r="EO121" s="20">
        <v>9</v>
      </c>
    </row>
    <row r="122" spans="1:145" ht="14">
      <c r="A122" s="2" t="s">
        <v>580</v>
      </c>
      <c r="B122" s="2" t="s">
        <v>1666</v>
      </c>
      <c r="C122" s="2">
        <v>23</v>
      </c>
      <c r="D122" s="2">
        <v>8</v>
      </c>
      <c r="E122" s="2">
        <v>52304657</v>
      </c>
      <c r="F122" s="2" t="s">
        <v>91</v>
      </c>
      <c r="G122" s="1" t="s">
        <v>586</v>
      </c>
      <c r="H122" s="15" t="s">
        <v>95</v>
      </c>
      <c r="I122" s="1">
        <v>6</v>
      </c>
      <c r="J122" s="2">
        <v>157.5</v>
      </c>
      <c r="K122" s="2">
        <v>47.9</v>
      </c>
      <c r="L122" s="2" t="s">
        <v>167</v>
      </c>
      <c r="M122" s="2"/>
      <c r="N122" s="2" t="s">
        <v>238</v>
      </c>
      <c r="O122" s="2" t="s">
        <v>201</v>
      </c>
      <c r="P122" s="30" t="s">
        <v>168</v>
      </c>
      <c r="Q122" s="30" t="s">
        <v>584</v>
      </c>
      <c r="R122" s="30"/>
      <c r="S122" s="30"/>
      <c r="T122" s="51"/>
      <c r="U122" s="51"/>
      <c r="X122" s="2" t="s">
        <v>585</v>
      </c>
      <c r="Y122" s="68"/>
      <c r="Z122" s="3" t="s">
        <v>115</v>
      </c>
      <c r="AA122" s="3">
        <v>34</v>
      </c>
      <c r="AB122" s="2">
        <v>34</v>
      </c>
      <c r="AC122" s="2">
        <v>25</v>
      </c>
      <c r="AE122" s="33" t="s">
        <v>242</v>
      </c>
      <c r="AF122" s="12" t="s">
        <v>116</v>
      </c>
      <c r="AG122" s="12">
        <v>48</v>
      </c>
      <c r="AH122" s="13">
        <v>43</v>
      </c>
      <c r="AI122" s="13">
        <v>28</v>
      </c>
      <c r="AJ122" s="13"/>
      <c r="AK122" s="34" t="s">
        <v>197</v>
      </c>
      <c r="AL122" s="2" t="s">
        <v>149</v>
      </c>
      <c r="AM122" s="2" t="s">
        <v>150</v>
      </c>
      <c r="AN122" s="2" t="s">
        <v>281</v>
      </c>
      <c r="AO122" s="2" t="s">
        <v>245</v>
      </c>
      <c r="AP122" s="2" t="s">
        <v>87</v>
      </c>
      <c r="AQ122" s="1" t="s">
        <v>242</v>
      </c>
      <c r="AR122" s="2" t="s">
        <v>89</v>
      </c>
      <c r="AS122" s="1" t="s">
        <v>108</v>
      </c>
      <c r="AT122" s="2" t="s">
        <v>93</v>
      </c>
      <c r="AU122" s="14" t="s">
        <v>587</v>
      </c>
      <c r="AV122" s="14">
        <v>1</v>
      </c>
      <c r="AW122" s="51"/>
      <c r="AX122" s="51"/>
      <c r="BA122" s="2" t="s">
        <v>1666</v>
      </c>
      <c r="BB122" s="2">
        <v>23</v>
      </c>
      <c r="BC122" s="2">
        <v>8</v>
      </c>
      <c r="BD122" s="104">
        <v>4.3899999999999997</v>
      </c>
      <c r="BE122" s="105">
        <v>2.4500000000000002</v>
      </c>
      <c r="BF122" s="115">
        <v>1.54</v>
      </c>
      <c r="BG122" s="107">
        <v>0</v>
      </c>
      <c r="BH122" s="106">
        <v>0</v>
      </c>
      <c r="BI122" s="108">
        <v>0.76</v>
      </c>
      <c r="BJ122" s="106">
        <v>0.88</v>
      </c>
      <c r="BK122" s="108">
        <v>0</v>
      </c>
      <c r="BL122" s="107">
        <v>0.79</v>
      </c>
      <c r="BM122" s="106">
        <v>1.39</v>
      </c>
      <c r="BN122" s="106">
        <v>2.2400000000000002</v>
      </c>
      <c r="BO122" s="106">
        <v>4.88</v>
      </c>
      <c r="BP122" s="106">
        <v>3.11</v>
      </c>
      <c r="BQ122" s="8">
        <v>3.56</v>
      </c>
      <c r="BR122" s="7">
        <v>3.76</v>
      </c>
      <c r="BS122" s="7">
        <v>6.22</v>
      </c>
      <c r="BT122" s="4">
        <v>6.63</v>
      </c>
      <c r="BU122" s="4">
        <v>12.46</v>
      </c>
      <c r="BV122" s="4">
        <v>4.2300000000000004</v>
      </c>
      <c r="BW122" s="37">
        <v>2.86</v>
      </c>
      <c r="BX122" s="5">
        <v>2.06</v>
      </c>
      <c r="BY122" s="53">
        <v>0</v>
      </c>
      <c r="BZ122" s="53">
        <v>0</v>
      </c>
      <c r="CA122" s="54">
        <v>0</v>
      </c>
      <c r="CB122" s="53">
        <v>0.87</v>
      </c>
      <c r="CC122" s="8">
        <v>1.76</v>
      </c>
      <c r="CD122" s="6">
        <v>1.87</v>
      </c>
      <c r="CE122" s="7">
        <v>2.98</v>
      </c>
      <c r="CF122" s="7">
        <v>3.78</v>
      </c>
      <c r="CG122" s="7">
        <v>5.51</v>
      </c>
      <c r="CH122" s="7">
        <v>1.85</v>
      </c>
      <c r="CI122" s="8">
        <v>2.2000000000000002</v>
      </c>
      <c r="CJ122" s="7">
        <v>4.3</v>
      </c>
      <c r="CK122" s="7">
        <v>7.24</v>
      </c>
      <c r="CL122" s="4">
        <v>8.42</v>
      </c>
      <c r="CM122" s="4">
        <v>11.94</v>
      </c>
      <c r="CN122" s="16">
        <v>29.13</v>
      </c>
      <c r="CO122" s="38">
        <v>29.65</v>
      </c>
      <c r="CP122" s="23">
        <v>30.64</v>
      </c>
      <c r="CQ122" s="18">
        <v>31.4</v>
      </c>
      <c r="CR122" s="17">
        <v>32.020000000000003</v>
      </c>
      <c r="CS122" s="19">
        <v>34.11</v>
      </c>
      <c r="CT122" s="17">
        <v>34.229999999999997</v>
      </c>
      <c r="CU122" s="19">
        <v>37.35</v>
      </c>
      <c r="CV122" s="18">
        <v>36.619999999999997</v>
      </c>
      <c r="CW122" s="17">
        <v>39.21</v>
      </c>
      <c r="CX122" s="17">
        <v>37.69</v>
      </c>
      <c r="CY122" s="17">
        <v>38.53</v>
      </c>
      <c r="CZ122" s="17">
        <v>43.72</v>
      </c>
      <c r="DA122" s="19">
        <v>45.28</v>
      </c>
      <c r="DB122" s="17">
        <v>48.08</v>
      </c>
      <c r="DC122" s="17">
        <v>46.56</v>
      </c>
      <c r="DD122" s="16">
        <v>45.2</v>
      </c>
      <c r="DE122" s="16">
        <v>43.47</v>
      </c>
      <c r="DF122" s="16">
        <v>29.97</v>
      </c>
      <c r="DG122" s="38">
        <v>29.75</v>
      </c>
      <c r="DH122" s="23">
        <v>31.09</v>
      </c>
      <c r="DI122" s="17">
        <v>31.29</v>
      </c>
      <c r="DJ122" s="17">
        <v>31.74</v>
      </c>
      <c r="DK122" s="19">
        <v>33.9</v>
      </c>
      <c r="DL122" s="17">
        <v>34.71</v>
      </c>
      <c r="DM122" s="19">
        <v>37.25</v>
      </c>
      <c r="DN122" s="18">
        <v>36.65</v>
      </c>
      <c r="DO122" s="17">
        <v>38.58</v>
      </c>
      <c r="DP122" s="17">
        <v>38.119999999999997</v>
      </c>
      <c r="DQ122" s="17">
        <v>38.090000000000003</v>
      </c>
      <c r="DR122" s="17">
        <v>43.93</v>
      </c>
      <c r="DS122" s="19">
        <v>44.11</v>
      </c>
      <c r="DT122" s="17">
        <v>47.18</v>
      </c>
      <c r="DU122" s="17">
        <v>47.52</v>
      </c>
      <c r="DV122" s="16">
        <v>45.69</v>
      </c>
      <c r="DW122" s="16">
        <v>42.19</v>
      </c>
      <c r="DX122" s="16">
        <v>7</v>
      </c>
      <c r="DY122" s="20">
        <v>6</v>
      </c>
      <c r="DZ122" s="23">
        <v>6</v>
      </c>
      <c r="EA122" s="17">
        <v>3</v>
      </c>
      <c r="EB122" s="17">
        <v>3</v>
      </c>
      <c r="EC122" s="17">
        <v>0</v>
      </c>
      <c r="ED122" s="17">
        <v>-5</v>
      </c>
      <c r="EE122" s="17">
        <v>-4</v>
      </c>
      <c r="EF122" s="17">
        <v>-4</v>
      </c>
      <c r="EG122" s="17">
        <v>-1</v>
      </c>
      <c r="EH122" s="17">
        <v>4</v>
      </c>
      <c r="EI122" s="17">
        <v>11</v>
      </c>
      <c r="EJ122" s="17">
        <v>19</v>
      </c>
      <c r="EK122" s="17">
        <v>22</v>
      </c>
      <c r="EL122" s="17">
        <v>24</v>
      </c>
      <c r="EM122" s="17">
        <v>18</v>
      </c>
      <c r="EN122" s="20">
        <v>17</v>
      </c>
      <c r="EO122" s="20">
        <v>12</v>
      </c>
    </row>
    <row r="123" spans="1:145" ht="14">
      <c r="A123" s="2" t="s">
        <v>1317</v>
      </c>
      <c r="B123" s="2" t="s">
        <v>1666</v>
      </c>
      <c r="C123" s="2">
        <v>14</v>
      </c>
      <c r="D123" s="2">
        <v>6</v>
      </c>
      <c r="E123" s="2">
        <v>51983521</v>
      </c>
      <c r="F123" s="2" t="s">
        <v>91</v>
      </c>
      <c r="G123" s="1" t="s">
        <v>349</v>
      </c>
      <c r="H123" s="15" t="s">
        <v>95</v>
      </c>
      <c r="I123" s="1">
        <v>-5</v>
      </c>
      <c r="J123" s="2">
        <v>160.6</v>
      </c>
      <c r="K123" s="2">
        <v>92.6</v>
      </c>
      <c r="L123" s="2" t="s">
        <v>167</v>
      </c>
      <c r="M123" s="2"/>
      <c r="N123" s="2" t="s">
        <v>147</v>
      </c>
      <c r="O123" s="2" t="s">
        <v>100</v>
      </c>
      <c r="P123" s="30"/>
      <c r="Q123" s="30"/>
      <c r="R123" s="30"/>
      <c r="S123" s="30"/>
      <c r="T123" s="3" t="s">
        <v>17</v>
      </c>
      <c r="U123" s="3">
        <v>33</v>
      </c>
      <c r="V123" s="2">
        <v>24</v>
      </c>
      <c r="W123" s="2">
        <v>21</v>
      </c>
      <c r="X123" s="2" t="s">
        <v>1318</v>
      </c>
      <c r="Y123" s="33"/>
      <c r="Z123" s="3" t="s">
        <v>101</v>
      </c>
      <c r="AA123" s="3">
        <v>55</v>
      </c>
      <c r="AB123" s="2">
        <v>34</v>
      </c>
      <c r="AC123" s="2">
        <v>25</v>
      </c>
      <c r="AD123" s="2"/>
      <c r="AE123" s="33" t="s">
        <v>443</v>
      </c>
      <c r="AF123" s="12" t="s">
        <v>116</v>
      </c>
      <c r="AG123" s="12">
        <v>41</v>
      </c>
      <c r="AH123" s="13">
        <v>19</v>
      </c>
      <c r="AI123" s="13">
        <v>10</v>
      </c>
      <c r="AJ123" s="13"/>
      <c r="AK123" s="34" t="s">
        <v>180</v>
      </c>
      <c r="AL123" s="2" t="s">
        <v>149</v>
      </c>
      <c r="AM123" s="2" t="s">
        <v>348</v>
      </c>
      <c r="AN123" s="2" t="s">
        <v>342</v>
      </c>
      <c r="AO123" s="2" t="s">
        <v>302</v>
      </c>
      <c r="AP123" s="2" t="s">
        <v>87</v>
      </c>
      <c r="AQ123" s="1" t="s">
        <v>176</v>
      </c>
      <c r="AR123" s="2" t="s">
        <v>89</v>
      </c>
      <c r="AS123" s="1" t="s">
        <v>131</v>
      </c>
      <c r="AT123" s="2" t="s">
        <v>93</v>
      </c>
      <c r="AU123" s="14" t="s">
        <v>271</v>
      </c>
      <c r="AV123" s="14">
        <v>2</v>
      </c>
      <c r="AW123" s="3" t="s">
        <v>17</v>
      </c>
      <c r="AX123" s="3">
        <v>33</v>
      </c>
      <c r="AY123" s="2">
        <v>24</v>
      </c>
      <c r="AZ123" s="2">
        <v>21</v>
      </c>
      <c r="BA123" s="2" t="s">
        <v>1666</v>
      </c>
      <c r="BB123" s="2">
        <v>14</v>
      </c>
      <c r="BC123" s="2">
        <v>6</v>
      </c>
      <c r="BD123" s="104">
        <v>3.48</v>
      </c>
      <c r="BE123" s="105">
        <v>3.19</v>
      </c>
      <c r="BF123" s="109">
        <v>2.86</v>
      </c>
      <c r="BG123" s="105">
        <v>2.61</v>
      </c>
      <c r="BH123" s="109">
        <v>2.63</v>
      </c>
      <c r="BI123" s="104">
        <v>1.85</v>
      </c>
      <c r="BJ123" s="109">
        <v>0.95</v>
      </c>
      <c r="BK123" s="104">
        <v>1.5</v>
      </c>
      <c r="BL123" s="105">
        <v>2.12</v>
      </c>
      <c r="BM123" s="109">
        <v>2.68</v>
      </c>
      <c r="BN123" s="109">
        <v>4.7300000000000004</v>
      </c>
      <c r="BO123" s="109">
        <v>6.09</v>
      </c>
      <c r="BP123" s="109">
        <v>3.34</v>
      </c>
      <c r="BQ123" s="4">
        <v>3.76</v>
      </c>
      <c r="BR123" s="9">
        <v>4.72</v>
      </c>
      <c r="BS123" s="9">
        <v>5.97</v>
      </c>
      <c r="BT123" s="4">
        <v>11.46</v>
      </c>
      <c r="BU123" s="97">
        <v>17.73</v>
      </c>
      <c r="BV123" s="4">
        <v>4.68</v>
      </c>
      <c r="BW123" s="37">
        <v>2.76</v>
      </c>
      <c r="BX123" s="9">
        <v>1.34</v>
      </c>
      <c r="BY123" s="9">
        <v>0</v>
      </c>
      <c r="BZ123" s="9">
        <v>0.95</v>
      </c>
      <c r="CA123" s="4">
        <v>2.37</v>
      </c>
      <c r="CB123" s="9">
        <v>2.36</v>
      </c>
      <c r="CC123" s="4">
        <v>2.98</v>
      </c>
      <c r="CD123" s="37">
        <v>3.11</v>
      </c>
      <c r="CE123" s="9">
        <v>3.86</v>
      </c>
      <c r="CF123" s="9">
        <v>4.78</v>
      </c>
      <c r="CG123" s="9">
        <v>7.41</v>
      </c>
      <c r="CH123" s="9">
        <v>3.62</v>
      </c>
      <c r="CI123" s="4">
        <v>3.62</v>
      </c>
      <c r="CJ123" s="9">
        <v>5.98</v>
      </c>
      <c r="CK123" s="9">
        <v>6.62</v>
      </c>
      <c r="CL123" s="4">
        <v>10.15</v>
      </c>
      <c r="CM123" s="97">
        <v>17.05</v>
      </c>
      <c r="CN123" s="16">
        <v>28.62</v>
      </c>
      <c r="CO123" s="38">
        <v>31.39</v>
      </c>
      <c r="CP123" s="20">
        <v>33.33</v>
      </c>
      <c r="CQ123" s="38">
        <v>32.93</v>
      </c>
      <c r="CR123" s="20">
        <v>34.57</v>
      </c>
      <c r="CS123" s="16">
        <v>35.21</v>
      </c>
      <c r="CT123" s="20">
        <v>37.65</v>
      </c>
      <c r="CU123" s="16">
        <v>39.19</v>
      </c>
      <c r="CV123" s="38">
        <v>38.14</v>
      </c>
      <c r="CW123" s="20">
        <v>38.270000000000003</v>
      </c>
      <c r="CX123" s="20">
        <v>38.86</v>
      </c>
      <c r="CY123" s="20">
        <v>40.42</v>
      </c>
      <c r="CZ123" s="20">
        <v>45.48</v>
      </c>
      <c r="DA123" s="16">
        <v>49.07</v>
      </c>
      <c r="DB123" s="20">
        <v>50.48</v>
      </c>
      <c r="DC123" s="20">
        <v>48.76</v>
      </c>
      <c r="DD123" s="16">
        <v>47.67</v>
      </c>
      <c r="DE123" s="97">
        <v>47.17</v>
      </c>
      <c r="DF123" s="16">
        <v>28.62</v>
      </c>
      <c r="DG123" s="38">
        <v>31.72</v>
      </c>
      <c r="DH123" s="20">
        <v>32.64</v>
      </c>
      <c r="DI123" s="20">
        <v>33.47</v>
      </c>
      <c r="DJ123" s="20">
        <v>34.520000000000003</v>
      </c>
      <c r="DK123" s="16">
        <v>34.85</v>
      </c>
      <c r="DL123" s="20">
        <v>35.53</v>
      </c>
      <c r="DM123" s="16">
        <v>38.299999999999997</v>
      </c>
      <c r="DN123" s="38">
        <v>38.64</v>
      </c>
      <c r="DO123" s="20">
        <v>37.9</v>
      </c>
      <c r="DP123" s="20">
        <v>39.54</v>
      </c>
      <c r="DQ123" s="20">
        <v>40.22</v>
      </c>
      <c r="DR123" s="20">
        <v>44.76</v>
      </c>
      <c r="DS123" s="16">
        <v>49.59</v>
      </c>
      <c r="DT123" s="20">
        <v>50.72</v>
      </c>
      <c r="DU123" s="20">
        <v>48.8</v>
      </c>
      <c r="DV123" s="16">
        <v>47.11</v>
      </c>
      <c r="DW123" s="97">
        <v>47.17</v>
      </c>
      <c r="DX123" s="16">
        <v>14</v>
      </c>
      <c r="DY123" s="20">
        <v>13</v>
      </c>
      <c r="DZ123" s="20">
        <v>11</v>
      </c>
      <c r="EA123" s="20">
        <v>8</v>
      </c>
      <c r="EB123" s="20">
        <v>4</v>
      </c>
      <c r="EC123" s="20">
        <v>0</v>
      </c>
      <c r="ED123" s="20">
        <v>-4</v>
      </c>
      <c r="EE123" s="20">
        <v>-7</v>
      </c>
      <c r="EF123" s="20">
        <v>-4</v>
      </c>
      <c r="EG123" s="20">
        <v>-3</v>
      </c>
      <c r="EH123" s="20">
        <v>1</v>
      </c>
      <c r="EI123" s="20">
        <v>7</v>
      </c>
      <c r="EJ123" s="20">
        <v>14</v>
      </c>
      <c r="EK123" s="20">
        <v>13</v>
      </c>
      <c r="EL123" s="20">
        <v>13</v>
      </c>
      <c r="EM123" s="20">
        <v>9</v>
      </c>
      <c r="EN123" s="20">
        <v>8</v>
      </c>
      <c r="EO123" s="97">
        <v>8</v>
      </c>
    </row>
    <row r="124" spans="1:145" ht="14">
      <c r="A124" s="2" t="s">
        <v>1357</v>
      </c>
      <c r="B124" s="2" t="s">
        <v>1666</v>
      </c>
      <c r="C124" s="2">
        <v>22</v>
      </c>
      <c r="D124" s="2">
        <v>6</v>
      </c>
      <c r="E124" s="2">
        <v>52253968</v>
      </c>
      <c r="F124" s="2" t="s">
        <v>91</v>
      </c>
      <c r="G124" s="1" t="s">
        <v>451</v>
      </c>
      <c r="H124" s="15" t="s">
        <v>95</v>
      </c>
      <c r="I124" s="1">
        <v>-1</v>
      </c>
      <c r="J124" s="2">
        <v>163.4</v>
      </c>
      <c r="K124" s="2">
        <v>54.3</v>
      </c>
      <c r="L124" s="2" t="s">
        <v>167</v>
      </c>
      <c r="M124" s="2"/>
      <c r="N124" s="2" t="s">
        <v>79</v>
      </c>
      <c r="O124" s="2" t="s">
        <v>80</v>
      </c>
      <c r="P124" s="30"/>
      <c r="Q124" s="30"/>
      <c r="R124" s="30"/>
      <c r="S124" s="30"/>
      <c r="T124" s="3" t="s">
        <v>6</v>
      </c>
      <c r="U124" s="3">
        <v>26</v>
      </c>
      <c r="V124" s="2">
        <v>24</v>
      </c>
      <c r="W124" s="2">
        <v>20</v>
      </c>
      <c r="X124" s="2" t="s">
        <v>450</v>
      </c>
      <c r="Y124" s="33"/>
      <c r="Z124" s="3" t="s">
        <v>232</v>
      </c>
      <c r="AA124" s="3">
        <v>56</v>
      </c>
      <c r="AB124" s="2">
        <v>43</v>
      </c>
      <c r="AC124" s="2">
        <v>34</v>
      </c>
      <c r="AD124" s="2"/>
      <c r="AE124" s="33" t="s">
        <v>242</v>
      </c>
      <c r="AF124" s="12" t="s">
        <v>217</v>
      </c>
      <c r="AG124" s="12">
        <v>33</v>
      </c>
      <c r="AH124" s="13">
        <v>22</v>
      </c>
      <c r="AI124" s="13">
        <v>20</v>
      </c>
      <c r="AJ124" s="13"/>
      <c r="AK124" s="34"/>
      <c r="AL124" s="2" t="s">
        <v>272</v>
      </c>
      <c r="AM124" s="2" t="s">
        <v>336</v>
      </c>
      <c r="AN124" s="2" t="s">
        <v>257</v>
      </c>
      <c r="AO124" s="2" t="s">
        <v>86</v>
      </c>
      <c r="AP124" s="2" t="s">
        <v>87</v>
      </c>
      <c r="AQ124" s="1" t="s">
        <v>90</v>
      </c>
      <c r="AR124" s="2" t="s">
        <v>89</v>
      </c>
      <c r="AS124" s="1" t="s">
        <v>180</v>
      </c>
      <c r="AT124" s="2" t="s">
        <v>93</v>
      </c>
      <c r="AU124" s="14" t="s">
        <v>450</v>
      </c>
      <c r="AV124" s="14">
        <v>2</v>
      </c>
      <c r="AW124" s="3" t="s">
        <v>6</v>
      </c>
      <c r="AX124" s="3">
        <v>26</v>
      </c>
      <c r="AY124" s="2">
        <v>24</v>
      </c>
      <c r="AZ124" s="2">
        <v>20</v>
      </c>
      <c r="BA124" s="2" t="s">
        <v>1666</v>
      </c>
      <c r="BB124" s="2">
        <v>22</v>
      </c>
      <c r="BC124" s="2">
        <v>6</v>
      </c>
      <c r="BD124" s="104">
        <v>4.6900000000000004</v>
      </c>
      <c r="BE124" s="105">
        <v>2.5299999999999998</v>
      </c>
      <c r="BF124" s="109">
        <v>2.44</v>
      </c>
      <c r="BG124" s="105">
        <v>1.39</v>
      </c>
      <c r="BH124" s="109">
        <v>1.1499999999999999</v>
      </c>
      <c r="BI124" s="104">
        <v>1.63</v>
      </c>
      <c r="BJ124" s="109">
        <v>0</v>
      </c>
      <c r="BK124" s="104">
        <v>0</v>
      </c>
      <c r="BL124" s="105">
        <v>0</v>
      </c>
      <c r="BM124" s="109">
        <v>0.95</v>
      </c>
      <c r="BN124" s="109">
        <v>2.61</v>
      </c>
      <c r="BO124" s="109">
        <v>5.55</v>
      </c>
      <c r="BP124" s="109">
        <v>4.53</v>
      </c>
      <c r="BQ124" s="4">
        <v>4.46</v>
      </c>
      <c r="BR124" s="9">
        <v>7.27</v>
      </c>
      <c r="BS124" s="9">
        <v>9.31</v>
      </c>
      <c r="BT124" s="4">
        <v>13.35</v>
      </c>
      <c r="BU124" s="4">
        <v>22.15</v>
      </c>
      <c r="BV124" s="4">
        <v>3.79</v>
      </c>
      <c r="BW124" s="37">
        <v>3.12</v>
      </c>
      <c r="BX124" s="9">
        <v>2.17</v>
      </c>
      <c r="BY124" s="9">
        <v>0.9</v>
      </c>
      <c r="BZ124" s="9">
        <v>1.54</v>
      </c>
      <c r="CA124" s="4">
        <v>2.13</v>
      </c>
      <c r="CB124" s="9">
        <v>2.17</v>
      </c>
      <c r="CC124" s="4">
        <v>2.25</v>
      </c>
      <c r="CD124" s="37">
        <v>3.05</v>
      </c>
      <c r="CE124" s="9">
        <v>4.22</v>
      </c>
      <c r="CF124" s="9">
        <v>4.0199999999999996</v>
      </c>
      <c r="CG124" s="9">
        <v>4.5999999999999996</v>
      </c>
      <c r="CH124" s="9">
        <v>5.0199999999999996</v>
      </c>
      <c r="CI124" s="4">
        <v>5.7</v>
      </c>
      <c r="CJ124" s="9">
        <v>8.19</v>
      </c>
      <c r="CK124" s="9">
        <v>9.56</v>
      </c>
      <c r="CL124" s="4">
        <v>12.85</v>
      </c>
      <c r="CM124" s="4">
        <v>22.06</v>
      </c>
      <c r="CN124" s="16">
        <v>28.35</v>
      </c>
      <c r="CO124" s="38">
        <v>32.03</v>
      </c>
      <c r="CP124" s="20">
        <v>35.619999999999997</v>
      </c>
      <c r="CQ124" s="38">
        <v>37.93</v>
      </c>
      <c r="CR124" s="20">
        <v>38.64</v>
      </c>
      <c r="CS124" s="16">
        <v>40.549999999999997</v>
      </c>
      <c r="CT124" s="20">
        <v>41.41</v>
      </c>
      <c r="CU124" s="16">
        <v>42.53</v>
      </c>
      <c r="CV124" s="38">
        <v>43.45</v>
      </c>
      <c r="CW124" s="20">
        <v>42.73</v>
      </c>
      <c r="CX124" s="20">
        <v>43.25</v>
      </c>
      <c r="CY124" s="20">
        <v>42.57</v>
      </c>
      <c r="CZ124" s="20">
        <v>49.82</v>
      </c>
      <c r="DA124" s="16">
        <v>48.57</v>
      </c>
      <c r="DB124" s="20">
        <v>51.42</v>
      </c>
      <c r="DC124" s="20">
        <v>50.83</v>
      </c>
      <c r="DD124" s="16">
        <v>48.56</v>
      </c>
      <c r="DE124" s="16">
        <v>38.47</v>
      </c>
      <c r="DF124" s="16">
        <v>29.08</v>
      </c>
      <c r="DG124" s="38">
        <v>31.26</v>
      </c>
      <c r="DH124" s="20">
        <v>34.54</v>
      </c>
      <c r="DI124" s="20">
        <v>36.729999999999997</v>
      </c>
      <c r="DJ124" s="20">
        <v>37.43</v>
      </c>
      <c r="DK124" s="16">
        <v>40.81</v>
      </c>
      <c r="DL124" s="20">
        <v>41.76</v>
      </c>
      <c r="DM124" s="16">
        <v>43.08</v>
      </c>
      <c r="DN124" s="38">
        <v>44.63</v>
      </c>
      <c r="DO124" s="20">
        <v>42.6</v>
      </c>
      <c r="DP124" s="20">
        <v>44.12</v>
      </c>
      <c r="DQ124" s="20">
        <v>43.91</v>
      </c>
      <c r="DR124" s="20">
        <v>50.11</v>
      </c>
      <c r="DS124" s="16">
        <v>49.5</v>
      </c>
      <c r="DT124" s="20">
        <v>51.77</v>
      </c>
      <c r="DU124" s="20">
        <v>49.61</v>
      </c>
      <c r="DV124" s="16">
        <v>49.26</v>
      </c>
      <c r="DW124" s="16">
        <v>39.130000000000003</v>
      </c>
      <c r="DX124" s="16">
        <v>4</v>
      </c>
      <c r="DY124" s="20">
        <v>4</v>
      </c>
      <c r="DZ124" s="20">
        <v>4</v>
      </c>
      <c r="EA124" s="20">
        <v>3</v>
      </c>
      <c r="EB124" s="20">
        <v>0</v>
      </c>
      <c r="EC124" s="20">
        <v>-3</v>
      </c>
      <c r="ED124" s="20">
        <v>-9</v>
      </c>
      <c r="EE124" s="20">
        <v>-12</v>
      </c>
      <c r="EF124" s="20">
        <v>-17</v>
      </c>
      <c r="EG124" s="20">
        <v>-15</v>
      </c>
      <c r="EH124" s="20">
        <v>-10</v>
      </c>
      <c r="EI124" s="20">
        <v>-7</v>
      </c>
      <c r="EJ124" s="20">
        <v>-1</v>
      </c>
      <c r="EK124" s="20">
        <v>4</v>
      </c>
      <c r="EL124" s="20">
        <v>5</v>
      </c>
      <c r="EM124" s="20">
        <v>2</v>
      </c>
      <c r="EN124" s="20">
        <v>0</v>
      </c>
      <c r="EO124" s="20">
        <v>1</v>
      </c>
    </row>
    <row r="125" spans="1:145" ht="14">
      <c r="A125" s="2" t="s">
        <v>887</v>
      </c>
      <c r="B125" s="2" t="s">
        <v>1666</v>
      </c>
      <c r="C125" s="2">
        <v>16</v>
      </c>
      <c r="D125" s="2">
        <v>2</v>
      </c>
      <c r="E125" s="2">
        <v>47844300</v>
      </c>
      <c r="F125" s="2" t="s">
        <v>91</v>
      </c>
      <c r="G125" s="1" t="s">
        <v>337</v>
      </c>
      <c r="H125" s="15" t="s">
        <v>95</v>
      </c>
      <c r="I125" s="1">
        <v>-3</v>
      </c>
      <c r="J125" s="2">
        <v>157</v>
      </c>
      <c r="K125" s="2">
        <v>51</v>
      </c>
      <c r="L125" s="2" t="s">
        <v>167</v>
      </c>
      <c r="M125" s="2"/>
      <c r="N125" s="2" t="s">
        <v>147</v>
      </c>
      <c r="O125" s="2" t="s">
        <v>80</v>
      </c>
      <c r="P125" s="30" t="s">
        <v>168</v>
      </c>
      <c r="Q125" s="30"/>
      <c r="R125" s="30"/>
      <c r="S125" s="30"/>
      <c r="T125" s="3" t="s">
        <v>15</v>
      </c>
      <c r="U125" s="3">
        <v>30</v>
      </c>
      <c r="V125" s="2">
        <v>21</v>
      </c>
      <c r="W125" s="2">
        <v>20</v>
      </c>
      <c r="X125" s="2" t="s">
        <v>275</v>
      </c>
      <c r="Y125" s="33"/>
      <c r="Z125" s="3" t="s">
        <v>159</v>
      </c>
      <c r="AA125" s="3">
        <v>49</v>
      </c>
      <c r="AB125" s="2">
        <v>32</v>
      </c>
      <c r="AC125" s="2">
        <v>32</v>
      </c>
      <c r="AD125" s="2"/>
      <c r="AE125" s="33" t="s">
        <v>176</v>
      </c>
      <c r="AF125" s="12" t="s">
        <v>160</v>
      </c>
      <c r="AG125" s="12">
        <v>20</v>
      </c>
      <c r="AH125" s="13">
        <v>11</v>
      </c>
      <c r="AI125" s="13">
        <v>9</v>
      </c>
      <c r="AJ125" s="13"/>
      <c r="AK125" s="34"/>
      <c r="AL125" s="2" t="s">
        <v>177</v>
      </c>
      <c r="AM125" s="2" t="s">
        <v>936</v>
      </c>
      <c r="AN125" s="2" t="s">
        <v>559</v>
      </c>
      <c r="AO125" s="2" t="s">
        <v>658</v>
      </c>
      <c r="AP125" s="2" t="s">
        <v>87</v>
      </c>
      <c r="AQ125" s="1" t="s">
        <v>131</v>
      </c>
      <c r="AR125" s="2" t="s">
        <v>89</v>
      </c>
      <c r="AS125" s="1" t="s">
        <v>108</v>
      </c>
      <c r="AT125" s="2" t="s">
        <v>93</v>
      </c>
      <c r="AU125" s="14" t="s">
        <v>1167</v>
      </c>
      <c r="AV125" s="14">
        <v>2</v>
      </c>
      <c r="AW125" s="3" t="s">
        <v>15</v>
      </c>
      <c r="AX125" s="3">
        <v>30</v>
      </c>
      <c r="AY125" s="2">
        <v>21</v>
      </c>
      <c r="AZ125" s="2">
        <v>20</v>
      </c>
      <c r="BA125" s="2" t="s">
        <v>1666</v>
      </c>
      <c r="BB125" s="2">
        <v>16</v>
      </c>
      <c r="BC125" s="2">
        <v>2</v>
      </c>
      <c r="BD125" s="104">
        <v>3.38</v>
      </c>
      <c r="BE125" s="105">
        <v>3.56</v>
      </c>
      <c r="BF125" s="109">
        <v>2.17</v>
      </c>
      <c r="BG125" s="105">
        <v>2.36</v>
      </c>
      <c r="BH125" s="109">
        <v>2.5</v>
      </c>
      <c r="BI125" s="104">
        <v>2.5</v>
      </c>
      <c r="BJ125" s="109">
        <v>3.9</v>
      </c>
      <c r="BK125" s="104">
        <v>1.34</v>
      </c>
      <c r="BL125" s="105">
        <v>1.94</v>
      </c>
      <c r="BM125" s="109">
        <v>3.13</v>
      </c>
      <c r="BN125" s="109">
        <v>3.12</v>
      </c>
      <c r="BO125" s="109">
        <v>5.89</v>
      </c>
      <c r="BP125" s="109">
        <v>0.9</v>
      </c>
      <c r="BQ125" s="4">
        <v>2.33</v>
      </c>
      <c r="BR125" s="9">
        <v>3.69</v>
      </c>
      <c r="BS125" s="9">
        <v>5.43</v>
      </c>
      <c r="BT125" s="4">
        <v>11.85</v>
      </c>
      <c r="BU125" s="4">
        <v>16.7</v>
      </c>
      <c r="BV125" s="4">
        <v>3.87</v>
      </c>
      <c r="BW125" s="37">
        <v>2.87</v>
      </c>
      <c r="BX125" s="9">
        <v>1.5</v>
      </c>
      <c r="BY125" s="9">
        <v>0</v>
      </c>
      <c r="BZ125" s="9">
        <v>0</v>
      </c>
      <c r="CA125" s="4">
        <v>0</v>
      </c>
      <c r="CB125" s="9">
        <v>0.88</v>
      </c>
      <c r="CC125" s="4">
        <v>1.51</v>
      </c>
      <c r="CD125" s="37">
        <v>2.4700000000000002</v>
      </c>
      <c r="CE125" s="9">
        <v>3.89</v>
      </c>
      <c r="CF125" s="9">
        <v>4.13</v>
      </c>
      <c r="CG125" s="9">
        <v>5.78</v>
      </c>
      <c r="CH125" s="9">
        <v>0</v>
      </c>
      <c r="CI125" s="4">
        <v>0.99</v>
      </c>
      <c r="CJ125" s="9">
        <v>3.49</v>
      </c>
      <c r="CK125" s="9">
        <v>5.52</v>
      </c>
      <c r="CL125" s="4">
        <v>11.73</v>
      </c>
      <c r="CM125" s="4">
        <v>16.13</v>
      </c>
      <c r="CN125" s="16">
        <v>26.45</v>
      </c>
      <c r="CO125" s="38">
        <v>29.59</v>
      </c>
      <c r="CP125" s="20">
        <v>30.85</v>
      </c>
      <c r="CQ125" s="38">
        <v>31.93</v>
      </c>
      <c r="CR125" s="20">
        <v>33.94</v>
      </c>
      <c r="CS125" s="16">
        <v>34.630000000000003</v>
      </c>
      <c r="CT125" s="20">
        <v>35.76</v>
      </c>
      <c r="CU125" s="16">
        <v>36.49</v>
      </c>
      <c r="CV125" s="38">
        <v>36.19</v>
      </c>
      <c r="CW125" s="20">
        <v>38.049999999999997</v>
      </c>
      <c r="CX125" s="20">
        <v>39.049999999999997</v>
      </c>
      <c r="CY125" s="20">
        <v>38.659999999999997</v>
      </c>
      <c r="CZ125" s="20">
        <v>40.770000000000003</v>
      </c>
      <c r="DA125" s="16">
        <v>44.59</v>
      </c>
      <c r="DB125" s="20">
        <v>45.09</v>
      </c>
      <c r="DC125" s="20">
        <v>43.46</v>
      </c>
      <c r="DD125" s="16">
        <v>39.700000000000003</v>
      </c>
      <c r="DE125" s="16">
        <v>35.979999999999997</v>
      </c>
      <c r="DF125" s="16">
        <v>26.61</v>
      </c>
      <c r="DG125" s="38">
        <v>29.2</v>
      </c>
      <c r="DH125" s="20">
        <v>30.87</v>
      </c>
      <c r="DI125" s="20">
        <v>31.94</v>
      </c>
      <c r="DJ125" s="20">
        <v>34.69</v>
      </c>
      <c r="DK125" s="16">
        <v>34.9</v>
      </c>
      <c r="DL125" s="20">
        <v>36.21</v>
      </c>
      <c r="DM125" s="16">
        <v>36.770000000000003</v>
      </c>
      <c r="DN125" s="38">
        <v>36.15</v>
      </c>
      <c r="DO125" s="20">
        <v>38.020000000000003</v>
      </c>
      <c r="DP125" s="20">
        <v>39.53</v>
      </c>
      <c r="DQ125" s="20">
        <v>37.89</v>
      </c>
      <c r="DR125" s="20">
        <v>41.51</v>
      </c>
      <c r="DS125" s="16">
        <v>44.21</v>
      </c>
      <c r="DT125" s="20">
        <v>45.11</v>
      </c>
      <c r="DU125" s="20">
        <v>44.07</v>
      </c>
      <c r="DV125" s="16">
        <v>39.07</v>
      </c>
      <c r="DW125" s="16">
        <v>36.22</v>
      </c>
      <c r="DX125" s="16">
        <v>3</v>
      </c>
      <c r="DY125" s="20">
        <v>3</v>
      </c>
      <c r="DZ125" s="20">
        <v>6</v>
      </c>
      <c r="EA125" s="20">
        <v>6</v>
      </c>
      <c r="EB125" s="20">
        <v>5</v>
      </c>
      <c r="EC125" s="20">
        <v>2</v>
      </c>
      <c r="ED125" s="20">
        <v>0</v>
      </c>
      <c r="EE125" s="20">
        <v>-6</v>
      </c>
      <c r="EF125" s="20">
        <v>-14</v>
      </c>
      <c r="EG125" s="20">
        <v>-14</v>
      </c>
      <c r="EH125" s="20">
        <v>-15</v>
      </c>
      <c r="EI125" s="20">
        <v>-18</v>
      </c>
      <c r="EJ125" s="20">
        <v>-15</v>
      </c>
      <c r="EK125" s="20">
        <v>-10</v>
      </c>
      <c r="EL125" s="20">
        <v>-4</v>
      </c>
      <c r="EM125" s="20">
        <v>0</v>
      </c>
      <c r="EN125" s="20">
        <v>0</v>
      </c>
      <c r="EO125" s="20">
        <v>0</v>
      </c>
    </row>
    <row r="126" spans="1:145" ht="14">
      <c r="A126" s="2" t="s">
        <v>815</v>
      </c>
      <c r="B126" s="2" t="s">
        <v>1666</v>
      </c>
      <c r="C126" s="2">
        <v>15</v>
      </c>
      <c r="D126" s="2">
        <v>11</v>
      </c>
      <c r="E126" s="2">
        <v>49606674</v>
      </c>
      <c r="F126" s="2" t="s">
        <v>91</v>
      </c>
      <c r="G126" s="1" t="s">
        <v>821</v>
      </c>
      <c r="H126" s="13" t="s">
        <v>95</v>
      </c>
      <c r="I126" s="1">
        <v>-3</v>
      </c>
      <c r="J126" s="2">
        <v>153.69999999999999</v>
      </c>
      <c r="K126" s="2">
        <v>53.4</v>
      </c>
      <c r="L126" s="2" t="s">
        <v>167</v>
      </c>
      <c r="M126" s="2"/>
      <c r="N126" s="2" t="s">
        <v>99</v>
      </c>
      <c r="O126" s="2" t="s">
        <v>819</v>
      </c>
      <c r="P126" s="30"/>
      <c r="Q126" s="30"/>
      <c r="R126" s="30"/>
      <c r="S126" s="30"/>
      <c r="T126" s="3" t="s">
        <v>17</v>
      </c>
      <c r="U126" s="3">
        <v>30</v>
      </c>
      <c r="V126" s="2">
        <v>19</v>
      </c>
      <c r="W126" s="2">
        <v>20</v>
      </c>
      <c r="X126" s="2" t="s">
        <v>280</v>
      </c>
      <c r="Y126" s="33"/>
      <c r="Z126" s="3" t="s">
        <v>216</v>
      </c>
      <c r="AA126" s="3">
        <v>52</v>
      </c>
      <c r="AB126" s="2">
        <v>30</v>
      </c>
      <c r="AC126" s="2">
        <v>30</v>
      </c>
      <c r="AD126" s="2"/>
      <c r="AE126" s="33" t="s">
        <v>242</v>
      </c>
      <c r="AF126" s="12" t="s">
        <v>217</v>
      </c>
      <c r="AG126" s="12">
        <v>41</v>
      </c>
      <c r="AH126" s="13">
        <v>19</v>
      </c>
      <c r="AI126" s="13">
        <v>16</v>
      </c>
      <c r="AJ126" s="13"/>
      <c r="AK126" s="34" t="s">
        <v>197</v>
      </c>
      <c r="AL126" s="2" t="s">
        <v>272</v>
      </c>
      <c r="AM126" s="2" t="s">
        <v>820</v>
      </c>
      <c r="AN126" s="2" t="s">
        <v>667</v>
      </c>
      <c r="AO126" s="2" t="s">
        <v>220</v>
      </c>
      <c r="AP126" s="2" t="s">
        <v>87</v>
      </c>
      <c r="AQ126" s="1"/>
      <c r="AR126" s="2" t="s">
        <v>89</v>
      </c>
      <c r="AS126" s="1"/>
      <c r="AT126" s="2" t="s">
        <v>93</v>
      </c>
      <c r="AU126" s="14" t="s">
        <v>753</v>
      </c>
      <c r="AV126" s="14">
        <v>2</v>
      </c>
      <c r="AW126" s="3" t="s">
        <v>17</v>
      </c>
      <c r="AX126" s="3">
        <v>30</v>
      </c>
      <c r="AY126" s="2">
        <v>19</v>
      </c>
      <c r="AZ126" s="2">
        <v>20</v>
      </c>
      <c r="BA126" s="2" t="s">
        <v>1666</v>
      </c>
      <c r="BB126" s="2">
        <v>15</v>
      </c>
      <c r="BC126" s="2">
        <v>11</v>
      </c>
      <c r="BD126" s="104">
        <v>3.34</v>
      </c>
      <c r="BE126" s="105">
        <v>3.11</v>
      </c>
      <c r="BF126" s="109">
        <v>2.13</v>
      </c>
      <c r="BG126" s="105">
        <v>2.4900000000000002</v>
      </c>
      <c r="BH126" s="109">
        <v>2.37</v>
      </c>
      <c r="BI126" s="104">
        <v>2.2799999999999998</v>
      </c>
      <c r="BJ126" s="109">
        <v>1.45</v>
      </c>
      <c r="BK126" s="104">
        <v>1.45</v>
      </c>
      <c r="BL126" s="105">
        <v>2.04</v>
      </c>
      <c r="BM126" s="109">
        <v>3.62</v>
      </c>
      <c r="BN126" s="109">
        <v>4.8600000000000003</v>
      </c>
      <c r="BO126" s="109">
        <v>6.31</v>
      </c>
      <c r="BP126" s="109">
        <v>3.56</v>
      </c>
      <c r="BQ126" s="4">
        <v>3.88</v>
      </c>
      <c r="BR126" s="9">
        <v>5.09</v>
      </c>
      <c r="BS126" s="9">
        <v>7.23</v>
      </c>
      <c r="BT126" s="4">
        <v>11.01</v>
      </c>
      <c r="BU126" s="97">
        <v>14.34</v>
      </c>
      <c r="BV126" s="4">
        <v>2.83</v>
      </c>
      <c r="BW126" s="26">
        <v>2.2400000000000002</v>
      </c>
      <c r="BX126" s="25">
        <v>0.67</v>
      </c>
      <c r="BY126" s="25">
        <v>0.45</v>
      </c>
      <c r="BZ126" s="25">
        <v>1.9</v>
      </c>
      <c r="CA126" s="12">
        <v>2.48</v>
      </c>
      <c r="CB126" s="25">
        <v>2.74</v>
      </c>
      <c r="CC126" s="12">
        <v>3.22</v>
      </c>
      <c r="CD126" s="26">
        <v>2.44</v>
      </c>
      <c r="CE126" s="25">
        <v>4.1100000000000003</v>
      </c>
      <c r="CF126" s="25">
        <v>5.09</v>
      </c>
      <c r="CG126" s="25">
        <v>6.6</v>
      </c>
      <c r="CH126" s="9">
        <v>3.53</v>
      </c>
      <c r="CI126" s="4">
        <v>3.46</v>
      </c>
      <c r="CJ126" s="9">
        <v>5.77</v>
      </c>
      <c r="CK126" s="9">
        <v>7.78</v>
      </c>
      <c r="CL126" s="4">
        <v>11.27</v>
      </c>
      <c r="CM126" s="97">
        <v>14.61</v>
      </c>
      <c r="CN126" s="16">
        <v>26.61</v>
      </c>
      <c r="CO126" s="38">
        <v>31.72</v>
      </c>
      <c r="CP126" s="20">
        <v>34.06</v>
      </c>
      <c r="CQ126" s="38">
        <v>35.130000000000003</v>
      </c>
      <c r="CR126" s="20">
        <v>36.82</v>
      </c>
      <c r="CS126" s="16">
        <v>37.28</v>
      </c>
      <c r="CT126" s="20">
        <v>37.83</v>
      </c>
      <c r="CU126" s="16">
        <v>37.97</v>
      </c>
      <c r="CV126" s="38">
        <v>38.19</v>
      </c>
      <c r="CW126" s="20">
        <v>38.090000000000003</v>
      </c>
      <c r="CX126" s="20">
        <v>39.5</v>
      </c>
      <c r="CY126" s="20">
        <v>40.78</v>
      </c>
      <c r="CZ126" s="20">
        <v>42.68</v>
      </c>
      <c r="DA126" s="16">
        <v>43.59</v>
      </c>
      <c r="DB126" s="20">
        <v>45.24</v>
      </c>
      <c r="DC126" s="20">
        <v>43.69</v>
      </c>
      <c r="DD126" s="16">
        <v>41.85</v>
      </c>
      <c r="DE126" s="97">
        <v>41.14</v>
      </c>
      <c r="DF126" s="16">
        <v>26.19</v>
      </c>
      <c r="DG126" s="38">
        <v>31.3</v>
      </c>
      <c r="DH126" s="20">
        <v>34.119999999999997</v>
      </c>
      <c r="DI126" s="20">
        <v>35.520000000000003</v>
      </c>
      <c r="DJ126" s="20">
        <v>36.01</v>
      </c>
      <c r="DK126" s="16">
        <v>37.14</v>
      </c>
      <c r="DL126" s="20">
        <v>36.869999999999997</v>
      </c>
      <c r="DM126" s="16">
        <v>37.590000000000003</v>
      </c>
      <c r="DN126" s="38">
        <v>37.58</v>
      </c>
      <c r="DO126" s="20">
        <v>38.15</v>
      </c>
      <c r="DP126" s="20">
        <v>39.78</v>
      </c>
      <c r="DQ126" s="20">
        <v>40.869999999999997</v>
      </c>
      <c r="DR126" s="20">
        <v>43.26</v>
      </c>
      <c r="DS126" s="16">
        <v>44.95</v>
      </c>
      <c r="DT126" s="20">
        <v>45.96</v>
      </c>
      <c r="DU126" s="20">
        <v>43.41</v>
      </c>
      <c r="DV126" s="16">
        <v>41.24</v>
      </c>
      <c r="DW126" s="97">
        <v>42.15</v>
      </c>
      <c r="DX126" s="16">
        <v>2</v>
      </c>
      <c r="DY126" s="20">
        <v>3</v>
      </c>
      <c r="DZ126" s="20">
        <v>2</v>
      </c>
      <c r="EA126" s="20">
        <v>0</v>
      </c>
      <c r="EB126" s="20">
        <v>-6</v>
      </c>
      <c r="EC126" s="20">
        <v>-10</v>
      </c>
      <c r="ED126" s="20">
        <v>-16</v>
      </c>
      <c r="EE126" s="20">
        <v>-19</v>
      </c>
      <c r="EF126" s="20">
        <v>-16</v>
      </c>
      <c r="EG126" s="20">
        <v>-14</v>
      </c>
      <c r="EH126" s="20">
        <v>-9</v>
      </c>
      <c r="EI126" s="20">
        <v>-5</v>
      </c>
      <c r="EJ126" s="20">
        <v>1</v>
      </c>
      <c r="EK126" s="20">
        <v>4</v>
      </c>
      <c r="EL126" s="20">
        <v>5</v>
      </c>
      <c r="EM126" s="20">
        <v>5</v>
      </c>
      <c r="EN126" s="20">
        <v>4</v>
      </c>
      <c r="EO126" s="97">
        <v>3</v>
      </c>
    </row>
    <row r="127" spans="1:145" ht="14">
      <c r="A127" s="2" t="s">
        <v>1122</v>
      </c>
      <c r="B127" s="2" t="s">
        <v>1666</v>
      </c>
      <c r="C127" s="2">
        <v>19</v>
      </c>
      <c r="D127" s="2">
        <v>9</v>
      </c>
      <c r="E127" s="2">
        <v>50108000</v>
      </c>
      <c r="F127" s="2" t="s">
        <v>91</v>
      </c>
      <c r="G127" s="1" t="s">
        <v>754</v>
      </c>
      <c r="H127" s="15" t="s">
        <v>95</v>
      </c>
      <c r="I127" s="1">
        <v>-6</v>
      </c>
      <c r="J127" s="2">
        <v>168.1</v>
      </c>
      <c r="K127" s="2">
        <v>53.8</v>
      </c>
      <c r="L127" s="2" t="s">
        <v>167</v>
      </c>
      <c r="M127" s="2"/>
      <c r="N127" s="2" t="s">
        <v>147</v>
      </c>
      <c r="O127" s="2" t="s">
        <v>335</v>
      </c>
      <c r="P127" s="30" t="s">
        <v>168</v>
      </c>
      <c r="Q127" s="30"/>
      <c r="R127" s="30"/>
      <c r="S127" s="30"/>
      <c r="T127" s="3" t="s">
        <v>6</v>
      </c>
      <c r="U127" s="3">
        <v>34</v>
      </c>
      <c r="V127" s="2">
        <v>30</v>
      </c>
      <c r="W127" s="2">
        <v>20</v>
      </c>
      <c r="X127" s="2" t="s">
        <v>275</v>
      </c>
      <c r="Y127" s="33"/>
      <c r="Z127" s="3" t="s">
        <v>137</v>
      </c>
      <c r="AA127" s="3">
        <v>46</v>
      </c>
      <c r="AB127" s="2">
        <v>41</v>
      </c>
      <c r="AC127" s="2">
        <v>31</v>
      </c>
      <c r="AD127" s="2"/>
      <c r="AE127" s="33" t="s">
        <v>443</v>
      </c>
      <c r="AF127" s="12" t="s">
        <v>116</v>
      </c>
      <c r="AG127" s="12">
        <v>33</v>
      </c>
      <c r="AH127" s="13">
        <v>29</v>
      </c>
      <c r="AI127" s="13">
        <v>11</v>
      </c>
      <c r="AJ127" s="13"/>
      <c r="AK127" s="34" t="s">
        <v>180</v>
      </c>
      <c r="AL127" s="2" t="s">
        <v>239</v>
      </c>
      <c r="AM127" s="2" t="s">
        <v>178</v>
      </c>
      <c r="AN127" s="2" t="s">
        <v>266</v>
      </c>
      <c r="AO127" s="2" t="s">
        <v>397</v>
      </c>
      <c r="AP127" s="2" t="s">
        <v>87</v>
      </c>
      <c r="AQ127" s="1" t="s">
        <v>108</v>
      </c>
      <c r="AR127" s="2" t="s">
        <v>89</v>
      </c>
      <c r="AS127" s="1" t="s">
        <v>131</v>
      </c>
      <c r="AT127" s="2" t="s">
        <v>93</v>
      </c>
      <c r="AU127" s="14" t="s">
        <v>1125</v>
      </c>
      <c r="AV127" s="14">
        <v>2</v>
      </c>
      <c r="AW127" s="3" t="s">
        <v>6</v>
      </c>
      <c r="AX127" s="3">
        <v>34</v>
      </c>
      <c r="AY127" s="2">
        <v>30</v>
      </c>
      <c r="AZ127" s="2">
        <v>20</v>
      </c>
      <c r="BA127" s="2" t="s">
        <v>1666</v>
      </c>
      <c r="BB127" s="2">
        <v>19</v>
      </c>
      <c r="BC127" s="2">
        <v>9</v>
      </c>
      <c r="BD127" s="104">
        <v>3.44</v>
      </c>
      <c r="BE127" s="105">
        <v>4.3899999999999997</v>
      </c>
      <c r="BF127" s="109">
        <v>3.9</v>
      </c>
      <c r="BG127" s="105">
        <v>2.99</v>
      </c>
      <c r="BH127" s="109">
        <v>3.22</v>
      </c>
      <c r="BI127" s="104">
        <v>2.5299999999999998</v>
      </c>
      <c r="BJ127" s="109">
        <v>2.56</v>
      </c>
      <c r="BK127" s="104">
        <v>3.12</v>
      </c>
      <c r="BL127" s="105">
        <v>3.51</v>
      </c>
      <c r="BM127" s="109">
        <v>4.53</v>
      </c>
      <c r="BN127" s="109">
        <v>7.97</v>
      </c>
      <c r="BO127" s="109">
        <v>8.2100000000000009</v>
      </c>
      <c r="BP127" s="109">
        <v>3.23</v>
      </c>
      <c r="BQ127" s="4">
        <v>4.29</v>
      </c>
      <c r="BR127" s="9">
        <v>5.7</v>
      </c>
      <c r="BS127" s="9">
        <v>7.5</v>
      </c>
      <c r="BT127" s="4">
        <v>11.97</v>
      </c>
      <c r="BU127" s="4">
        <v>17.75</v>
      </c>
      <c r="BV127" s="4">
        <v>5.01</v>
      </c>
      <c r="BW127" s="37">
        <v>3.88</v>
      </c>
      <c r="BX127" s="9">
        <v>2.2799999999999998</v>
      </c>
      <c r="BY127" s="9">
        <v>1.67</v>
      </c>
      <c r="BZ127" s="9">
        <v>2.36</v>
      </c>
      <c r="CA127" s="4">
        <v>2.61</v>
      </c>
      <c r="CB127" s="9">
        <v>3.11</v>
      </c>
      <c r="CC127" s="4">
        <v>3.87</v>
      </c>
      <c r="CD127" s="37">
        <v>5.25</v>
      </c>
      <c r="CE127" s="9">
        <v>5.98</v>
      </c>
      <c r="CF127" s="9">
        <v>7.73</v>
      </c>
      <c r="CG127" s="9">
        <v>9.9600000000000009</v>
      </c>
      <c r="CH127" s="9">
        <v>2.08</v>
      </c>
      <c r="CI127" s="4">
        <v>3.97</v>
      </c>
      <c r="CJ127" s="9">
        <v>4.91</v>
      </c>
      <c r="CK127" s="9">
        <v>7.47</v>
      </c>
      <c r="CL127" s="4">
        <v>11.12</v>
      </c>
      <c r="CM127" s="4">
        <v>17.579999999999998</v>
      </c>
      <c r="CN127" s="16">
        <v>26.12</v>
      </c>
      <c r="CO127" s="38">
        <v>31.09</v>
      </c>
      <c r="CP127" s="20">
        <v>32.299999999999997</v>
      </c>
      <c r="CQ127" s="38">
        <v>33.840000000000003</v>
      </c>
      <c r="CR127" s="20">
        <v>35.11</v>
      </c>
      <c r="CS127" s="16">
        <v>36.270000000000003</v>
      </c>
      <c r="CT127" s="20">
        <v>37.78</v>
      </c>
      <c r="CU127" s="16">
        <v>37.630000000000003</v>
      </c>
      <c r="CV127" s="38">
        <v>38.69</v>
      </c>
      <c r="CW127" s="20">
        <v>37.72</v>
      </c>
      <c r="CX127" s="20">
        <v>38.85</v>
      </c>
      <c r="CY127" s="20">
        <v>42.44</v>
      </c>
      <c r="CZ127" s="20">
        <v>45.78</v>
      </c>
      <c r="DA127" s="16">
        <v>43.65</v>
      </c>
      <c r="DB127" s="20">
        <v>46.62</v>
      </c>
      <c r="DC127" s="20">
        <v>47.96</v>
      </c>
      <c r="DD127" s="16">
        <v>42.68</v>
      </c>
      <c r="DE127" s="16">
        <v>39.76</v>
      </c>
      <c r="DF127" s="16">
        <v>26.84</v>
      </c>
      <c r="DG127" s="38">
        <v>30.61</v>
      </c>
      <c r="DH127" s="20">
        <v>33.72</v>
      </c>
      <c r="DI127" s="20">
        <v>34.880000000000003</v>
      </c>
      <c r="DJ127" s="20">
        <v>34.47</v>
      </c>
      <c r="DK127" s="16">
        <v>35.61</v>
      </c>
      <c r="DL127" s="20">
        <v>37.28</v>
      </c>
      <c r="DM127" s="16">
        <v>37.53</v>
      </c>
      <c r="DN127" s="38">
        <v>37.83</v>
      </c>
      <c r="DO127" s="20">
        <v>38.53</v>
      </c>
      <c r="DP127" s="20">
        <v>39.880000000000003</v>
      </c>
      <c r="DQ127" s="20">
        <v>42.42</v>
      </c>
      <c r="DR127" s="20">
        <v>46.01</v>
      </c>
      <c r="DS127" s="16">
        <v>43.12</v>
      </c>
      <c r="DT127" s="20">
        <v>45.42</v>
      </c>
      <c r="DU127" s="20">
        <v>46.99</v>
      </c>
      <c r="DV127" s="16">
        <v>42.7</v>
      </c>
      <c r="DW127" s="16">
        <v>39.770000000000003</v>
      </c>
      <c r="DX127" s="16">
        <v>11</v>
      </c>
      <c r="DY127" s="20">
        <v>11</v>
      </c>
      <c r="DZ127" s="20">
        <v>14</v>
      </c>
      <c r="EA127" s="20">
        <v>8</v>
      </c>
      <c r="EB127" s="20">
        <v>4</v>
      </c>
      <c r="EC127" s="20">
        <v>0</v>
      </c>
      <c r="ED127" s="20">
        <v>-6</v>
      </c>
      <c r="EE127" s="20">
        <v>-11</v>
      </c>
      <c r="EF127" s="20">
        <v>-11</v>
      </c>
      <c r="EG127" s="20">
        <v>-6</v>
      </c>
      <c r="EH127" s="20">
        <v>1</v>
      </c>
      <c r="EI127" s="20">
        <v>11</v>
      </c>
      <c r="EJ127" s="20">
        <v>9</v>
      </c>
      <c r="EK127" s="20">
        <v>8</v>
      </c>
      <c r="EL127" s="20">
        <v>7</v>
      </c>
      <c r="EM127" s="20">
        <v>4</v>
      </c>
      <c r="EN127" s="20">
        <v>2</v>
      </c>
      <c r="EO127" s="20">
        <v>1</v>
      </c>
    </row>
    <row r="128" spans="1:145" ht="14">
      <c r="A128" s="2" t="s">
        <v>425</v>
      </c>
      <c r="B128" s="2" t="s">
        <v>1666</v>
      </c>
      <c r="C128" s="2">
        <v>14</v>
      </c>
      <c r="D128" s="2">
        <v>6</v>
      </c>
      <c r="E128" s="2">
        <v>52345735</v>
      </c>
      <c r="F128" s="2" t="s">
        <v>91</v>
      </c>
      <c r="G128" s="1" t="s">
        <v>343</v>
      </c>
      <c r="H128" s="13" t="s">
        <v>95</v>
      </c>
      <c r="I128" s="1">
        <v>-5</v>
      </c>
      <c r="J128" s="2">
        <v>155</v>
      </c>
      <c r="K128" s="2">
        <v>49</v>
      </c>
      <c r="L128" s="2" t="s">
        <v>167</v>
      </c>
      <c r="M128" s="2"/>
      <c r="N128" s="2" t="s">
        <v>238</v>
      </c>
      <c r="O128" s="2" t="s">
        <v>114</v>
      </c>
      <c r="P128" s="30" t="s">
        <v>168</v>
      </c>
      <c r="Q128" s="30"/>
      <c r="R128" s="30"/>
      <c r="S128" s="30"/>
      <c r="T128" s="2" t="s">
        <v>17</v>
      </c>
      <c r="U128" s="2">
        <v>22</v>
      </c>
      <c r="V128" s="2">
        <v>24</v>
      </c>
      <c r="W128" s="2">
        <v>21</v>
      </c>
      <c r="X128" s="2" t="s">
        <v>765</v>
      </c>
      <c r="Y128" s="2"/>
      <c r="Z128" s="3" t="s">
        <v>101</v>
      </c>
      <c r="AA128" s="3">
        <v>44</v>
      </c>
      <c r="AB128" s="2">
        <v>40</v>
      </c>
      <c r="AC128" s="2">
        <v>36</v>
      </c>
      <c r="AD128" s="2"/>
      <c r="AE128" s="33" t="s">
        <v>443</v>
      </c>
      <c r="AF128" s="3" t="s">
        <v>116</v>
      </c>
      <c r="AG128" s="3">
        <v>53</v>
      </c>
      <c r="AH128" s="2">
        <v>49</v>
      </c>
      <c r="AI128" s="2">
        <v>25</v>
      </c>
      <c r="AJ128" s="2"/>
      <c r="AK128" s="33" t="s">
        <v>152</v>
      </c>
      <c r="AL128" s="2" t="s">
        <v>247</v>
      </c>
      <c r="AM128" s="2" t="s">
        <v>240</v>
      </c>
      <c r="AN128" s="2" t="s">
        <v>766</v>
      </c>
      <c r="AO128" s="2" t="s">
        <v>513</v>
      </c>
      <c r="AP128" s="2" t="s">
        <v>87</v>
      </c>
      <c r="AQ128" s="1"/>
      <c r="AR128" s="2" t="s">
        <v>89</v>
      </c>
      <c r="AS128" s="1"/>
      <c r="AT128" s="2" t="s">
        <v>93</v>
      </c>
      <c r="AU128" s="14" t="s">
        <v>767</v>
      </c>
      <c r="AV128" s="14">
        <v>2</v>
      </c>
      <c r="AW128" s="2" t="s">
        <v>17</v>
      </c>
      <c r="AX128" s="2">
        <v>22</v>
      </c>
      <c r="AY128" s="2">
        <v>24</v>
      </c>
      <c r="AZ128" s="2">
        <v>21</v>
      </c>
      <c r="BA128" s="2" t="s">
        <v>1666</v>
      </c>
      <c r="BB128" s="2">
        <v>14</v>
      </c>
      <c r="BC128" s="2">
        <v>6</v>
      </c>
      <c r="BD128" s="104">
        <v>2.99</v>
      </c>
      <c r="BE128" s="105">
        <v>3.28</v>
      </c>
      <c r="BF128" s="109">
        <v>2.59</v>
      </c>
      <c r="BG128" s="105">
        <v>2.02</v>
      </c>
      <c r="BH128" s="109">
        <v>2.5</v>
      </c>
      <c r="BI128" s="104">
        <v>2.27</v>
      </c>
      <c r="BJ128" s="109">
        <v>1.1200000000000001</v>
      </c>
      <c r="BK128" s="104">
        <v>1.06</v>
      </c>
      <c r="BL128" s="105">
        <v>1.1200000000000001</v>
      </c>
      <c r="BM128" s="109">
        <v>1.62</v>
      </c>
      <c r="BN128" s="109">
        <v>2.79</v>
      </c>
      <c r="BO128" s="109">
        <v>4.05</v>
      </c>
      <c r="BP128" s="109">
        <v>2.61</v>
      </c>
      <c r="BQ128" s="4">
        <v>3.78</v>
      </c>
      <c r="BR128" s="9">
        <v>5.01</v>
      </c>
      <c r="BS128" s="9">
        <v>8.2899999999999991</v>
      </c>
      <c r="BT128" s="4">
        <v>12.02</v>
      </c>
      <c r="BU128" s="4">
        <v>13.42</v>
      </c>
      <c r="BV128" s="4">
        <v>3.55</v>
      </c>
      <c r="BW128" s="26">
        <v>3.41</v>
      </c>
      <c r="BX128" s="25">
        <v>1.83</v>
      </c>
      <c r="BY128" s="25">
        <v>0.67</v>
      </c>
      <c r="BZ128" s="25">
        <v>0</v>
      </c>
      <c r="CA128" s="12">
        <v>1.27</v>
      </c>
      <c r="CB128" s="25">
        <v>1.87</v>
      </c>
      <c r="CC128" s="12">
        <v>2.66</v>
      </c>
      <c r="CD128" s="26">
        <v>1.76</v>
      </c>
      <c r="CE128" s="25">
        <v>2.48</v>
      </c>
      <c r="CF128" s="25">
        <v>3.29</v>
      </c>
      <c r="CG128" s="25">
        <v>3.62</v>
      </c>
      <c r="CH128" s="9">
        <v>1.9</v>
      </c>
      <c r="CI128" s="4">
        <v>2.93</v>
      </c>
      <c r="CJ128" s="9">
        <v>5.12</v>
      </c>
      <c r="CK128" s="9">
        <v>8.26</v>
      </c>
      <c r="CL128" s="4">
        <v>10.72</v>
      </c>
      <c r="CM128" s="4">
        <v>10.42</v>
      </c>
      <c r="CN128" s="16">
        <v>28.52</v>
      </c>
      <c r="CO128" s="38">
        <v>31.42</v>
      </c>
      <c r="CP128" s="20">
        <v>33.229999999999997</v>
      </c>
      <c r="CQ128" s="38">
        <v>36.21</v>
      </c>
      <c r="CR128" s="20">
        <v>37.35</v>
      </c>
      <c r="CS128" s="16">
        <v>37.39</v>
      </c>
      <c r="CT128" s="20">
        <v>38.72</v>
      </c>
      <c r="CU128" s="16">
        <v>39.11</v>
      </c>
      <c r="CV128" s="38">
        <v>39.200000000000003</v>
      </c>
      <c r="CW128" s="20">
        <v>40.92</v>
      </c>
      <c r="CX128" s="20">
        <v>40.71</v>
      </c>
      <c r="CY128" s="20">
        <v>41.4</v>
      </c>
      <c r="CZ128" s="20">
        <v>44.14</v>
      </c>
      <c r="DA128" s="16">
        <v>44.72</v>
      </c>
      <c r="DB128" s="20">
        <v>47.28</v>
      </c>
      <c r="DC128" s="20">
        <v>45.79</v>
      </c>
      <c r="DD128" s="16">
        <v>45.41</v>
      </c>
      <c r="DE128" s="16">
        <v>42.15</v>
      </c>
      <c r="DF128" s="16">
        <v>28.68</v>
      </c>
      <c r="DG128" s="38">
        <v>31.56</v>
      </c>
      <c r="DH128" s="20">
        <v>34.44</v>
      </c>
      <c r="DI128" s="20">
        <v>37.07</v>
      </c>
      <c r="DJ128" s="20">
        <v>37.01</v>
      </c>
      <c r="DK128" s="16">
        <v>37.64</v>
      </c>
      <c r="DL128" s="20">
        <v>38.57</v>
      </c>
      <c r="DM128" s="16">
        <v>38.9</v>
      </c>
      <c r="DN128" s="38">
        <v>39.86</v>
      </c>
      <c r="DO128" s="20">
        <v>40.22</v>
      </c>
      <c r="DP128" s="20">
        <v>41.28</v>
      </c>
      <c r="DQ128" s="20">
        <v>41.73</v>
      </c>
      <c r="DR128" s="20">
        <v>43.9</v>
      </c>
      <c r="DS128" s="16">
        <v>44.48</v>
      </c>
      <c r="DT128" s="20">
        <v>47.61</v>
      </c>
      <c r="DU128" s="20">
        <v>45.89</v>
      </c>
      <c r="DV128" s="16">
        <v>45.18</v>
      </c>
      <c r="DW128" s="16">
        <v>43.56</v>
      </c>
      <c r="DX128" s="16">
        <v>0</v>
      </c>
      <c r="DY128" s="20">
        <v>1</v>
      </c>
      <c r="DZ128" s="20">
        <v>2</v>
      </c>
      <c r="EA128" s="20">
        <v>4</v>
      </c>
      <c r="EB128" s="20">
        <v>2</v>
      </c>
      <c r="EC128" s="20">
        <v>0</v>
      </c>
      <c r="ED128" s="20">
        <v>-2</v>
      </c>
      <c r="EE128" s="20">
        <v>-5</v>
      </c>
      <c r="EF128" s="20">
        <v>-5</v>
      </c>
      <c r="EG128" s="20">
        <v>0</v>
      </c>
      <c r="EH128" s="20">
        <v>6</v>
      </c>
      <c r="EI128" s="20">
        <v>13</v>
      </c>
      <c r="EJ128" s="20">
        <v>16</v>
      </c>
      <c r="EK128" s="20">
        <v>15</v>
      </c>
      <c r="EL128" s="20">
        <v>12</v>
      </c>
      <c r="EM128" s="20">
        <v>5</v>
      </c>
      <c r="EN128" s="20">
        <v>2</v>
      </c>
      <c r="EO128" s="20">
        <v>0</v>
      </c>
    </row>
    <row r="129" spans="1:145" ht="14">
      <c r="A129" s="2" t="s">
        <v>1376</v>
      </c>
      <c r="B129" s="2" t="s">
        <v>1666</v>
      </c>
      <c r="C129" s="2">
        <v>19</v>
      </c>
      <c r="D129" s="2">
        <v>10</v>
      </c>
      <c r="E129" s="2">
        <v>52340987</v>
      </c>
      <c r="F129" s="2" t="s">
        <v>91</v>
      </c>
      <c r="G129" s="1" t="s">
        <v>533</v>
      </c>
      <c r="H129" s="15" t="s">
        <v>95</v>
      </c>
      <c r="I129" s="1">
        <v>-7</v>
      </c>
      <c r="J129" s="2">
        <v>170.5</v>
      </c>
      <c r="K129" s="2">
        <v>62</v>
      </c>
      <c r="L129" s="2" t="s">
        <v>167</v>
      </c>
      <c r="M129" s="2"/>
      <c r="N129" s="2" t="s">
        <v>147</v>
      </c>
      <c r="O129" s="2" t="s">
        <v>329</v>
      </c>
      <c r="P129" s="30"/>
      <c r="Q129" s="30"/>
      <c r="R129" s="30"/>
      <c r="S129" s="30"/>
      <c r="T129" s="3" t="s">
        <v>15</v>
      </c>
      <c r="U129" s="3">
        <v>29</v>
      </c>
      <c r="V129" s="2">
        <v>22</v>
      </c>
      <c r="W129" s="2">
        <v>19</v>
      </c>
      <c r="X129" s="2" t="s">
        <v>1377</v>
      </c>
      <c r="Y129" s="33" t="s">
        <v>487</v>
      </c>
      <c r="Z129" s="3" t="s">
        <v>472</v>
      </c>
      <c r="AA129" s="3">
        <v>45</v>
      </c>
      <c r="AB129" s="2">
        <v>28</v>
      </c>
      <c r="AC129" s="2">
        <v>32</v>
      </c>
      <c r="AD129" s="2"/>
      <c r="AE129" s="33" t="s">
        <v>88</v>
      </c>
      <c r="AF129" s="12" t="s">
        <v>473</v>
      </c>
      <c r="AG129" s="12">
        <v>27</v>
      </c>
      <c r="AH129" s="13">
        <v>14</v>
      </c>
      <c r="AI129" s="13">
        <v>9</v>
      </c>
      <c r="AJ129" s="13"/>
      <c r="AK129" s="34"/>
      <c r="AL129" s="2" t="s">
        <v>218</v>
      </c>
      <c r="AM129" s="2" t="s">
        <v>128</v>
      </c>
      <c r="AN129" s="2" t="s">
        <v>85</v>
      </c>
      <c r="AO129" s="2" t="s">
        <v>532</v>
      </c>
      <c r="AP129" s="2" t="s">
        <v>87</v>
      </c>
      <c r="AQ129" s="1" t="s">
        <v>197</v>
      </c>
      <c r="AR129" s="2" t="s">
        <v>89</v>
      </c>
      <c r="AS129" s="1" t="s">
        <v>197</v>
      </c>
      <c r="AT129" s="2" t="s">
        <v>93</v>
      </c>
      <c r="AU129" s="14" t="s">
        <v>534</v>
      </c>
      <c r="AV129" s="14">
        <v>2</v>
      </c>
      <c r="AW129" s="3" t="s">
        <v>15</v>
      </c>
      <c r="AX129" s="3">
        <v>29</v>
      </c>
      <c r="AY129" s="2">
        <v>22</v>
      </c>
      <c r="AZ129" s="2">
        <v>19</v>
      </c>
      <c r="BA129" s="2" t="s">
        <v>1666</v>
      </c>
      <c r="BB129" s="2">
        <v>19</v>
      </c>
      <c r="BC129" s="2">
        <v>10</v>
      </c>
      <c r="BD129" s="104">
        <v>4.13</v>
      </c>
      <c r="BE129" s="105">
        <v>3.86</v>
      </c>
      <c r="BF129" s="109">
        <v>3.62</v>
      </c>
      <c r="BG129" s="105">
        <v>3.05</v>
      </c>
      <c r="BH129" s="109">
        <v>3</v>
      </c>
      <c r="BI129" s="104">
        <v>3.23</v>
      </c>
      <c r="BJ129" s="109">
        <v>2.59</v>
      </c>
      <c r="BK129" s="104">
        <v>2.0099999999999998</v>
      </c>
      <c r="BL129" s="105">
        <v>1.62</v>
      </c>
      <c r="BM129" s="109">
        <v>3.39</v>
      </c>
      <c r="BN129" s="109">
        <v>6.89</v>
      </c>
      <c r="BO129" s="109">
        <v>5.74</v>
      </c>
      <c r="BP129" s="109">
        <v>3.84</v>
      </c>
      <c r="BQ129" s="4">
        <v>4.62</v>
      </c>
      <c r="BR129" s="9">
        <v>6.72</v>
      </c>
      <c r="BS129" s="9">
        <v>8.42</v>
      </c>
      <c r="BT129" s="4">
        <v>10.86</v>
      </c>
      <c r="BU129" s="4">
        <v>18.54</v>
      </c>
      <c r="BV129" s="4">
        <v>4.93</v>
      </c>
      <c r="BW129" s="37">
        <v>4.01</v>
      </c>
      <c r="BX129" s="9">
        <v>2.94</v>
      </c>
      <c r="BY129" s="9">
        <v>1.34</v>
      </c>
      <c r="BZ129" s="9">
        <v>1.5</v>
      </c>
      <c r="CA129" s="4">
        <v>1.45</v>
      </c>
      <c r="CB129" s="9">
        <v>2.29</v>
      </c>
      <c r="CC129" s="4">
        <v>2.78</v>
      </c>
      <c r="CD129" s="37">
        <v>1.87</v>
      </c>
      <c r="CE129" s="9">
        <v>3.36</v>
      </c>
      <c r="CF129" s="9">
        <v>4.76</v>
      </c>
      <c r="CG129" s="9">
        <v>5.09</v>
      </c>
      <c r="CH129" s="9">
        <v>4.3499999999999996</v>
      </c>
      <c r="CI129" s="4">
        <v>4.8</v>
      </c>
      <c r="CJ129" s="9">
        <v>8.06</v>
      </c>
      <c r="CK129" s="9">
        <v>8.17</v>
      </c>
      <c r="CL129" s="4">
        <v>11.35</v>
      </c>
      <c r="CM129" s="4">
        <v>16.34</v>
      </c>
      <c r="CN129" s="16">
        <v>28.56</v>
      </c>
      <c r="CO129" s="38">
        <v>31.49</v>
      </c>
      <c r="CP129" s="20">
        <v>31.86</v>
      </c>
      <c r="CQ129" s="38">
        <v>32.049999999999997</v>
      </c>
      <c r="CR129" s="20">
        <v>35.700000000000003</v>
      </c>
      <c r="CS129" s="16">
        <v>38.86</v>
      </c>
      <c r="CT129" s="20">
        <v>38.020000000000003</v>
      </c>
      <c r="CU129" s="16">
        <v>39.06</v>
      </c>
      <c r="CV129" s="38">
        <v>41.17</v>
      </c>
      <c r="CW129" s="20">
        <v>41.13</v>
      </c>
      <c r="CX129" s="20">
        <v>42.22</v>
      </c>
      <c r="CY129" s="20">
        <v>42.06</v>
      </c>
      <c r="CZ129" s="20">
        <v>45.52</v>
      </c>
      <c r="DA129" s="16">
        <v>49.92</v>
      </c>
      <c r="DB129" s="20">
        <v>50.91</v>
      </c>
      <c r="DC129" s="20">
        <v>49.89</v>
      </c>
      <c r="DD129" s="16">
        <v>49.55</v>
      </c>
      <c r="DE129" s="16">
        <v>44.39</v>
      </c>
      <c r="DF129" s="16">
        <v>29.36</v>
      </c>
      <c r="DG129" s="38">
        <v>30.53</v>
      </c>
      <c r="DH129" s="20">
        <v>31.53</v>
      </c>
      <c r="DI129" s="20">
        <v>32.369999999999997</v>
      </c>
      <c r="DJ129" s="20">
        <v>36.340000000000003</v>
      </c>
      <c r="DK129" s="16">
        <v>38.79</v>
      </c>
      <c r="DL129" s="20">
        <v>39.4</v>
      </c>
      <c r="DM129" s="16">
        <v>39.869999999999997</v>
      </c>
      <c r="DN129" s="38">
        <v>42.23</v>
      </c>
      <c r="DO129" s="20">
        <v>42.8</v>
      </c>
      <c r="DP129" s="20">
        <v>42.12</v>
      </c>
      <c r="DQ129" s="20">
        <v>42.96</v>
      </c>
      <c r="DR129" s="20">
        <v>46.04</v>
      </c>
      <c r="DS129" s="16">
        <v>49.45</v>
      </c>
      <c r="DT129" s="20">
        <v>49.89</v>
      </c>
      <c r="DU129" s="20">
        <v>49.97</v>
      </c>
      <c r="DV129" s="16">
        <v>49.45</v>
      </c>
      <c r="DW129" s="16">
        <v>43.37</v>
      </c>
      <c r="DX129" s="16">
        <v>0</v>
      </c>
      <c r="DY129" s="20">
        <v>3</v>
      </c>
      <c r="DZ129" s="20">
        <v>6</v>
      </c>
      <c r="EA129" s="20">
        <v>6</v>
      </c>
      <c r="EB129" s="20">
        <v>4</v>
      </c>
      <c r="EC129" s="20">
        <v>0</v>
      </c>
      <c r="ED129" s="20">
        <v>-4</v>
      </c>
      <c r="EE129" s="20">
        <v>-8</v>
      </c>
      <c r="EF129" s="20">
        <v>-15</v>
      </c>
      <c r="EG129" s="20">
        <v>-13</v>
      </c>
      <c r="EH129" s="20">
        <v>-13</v>
      </c>
      <c r="EI129" s="20">
        <v>-13</v>
      </c>
      <c r="EJ129" s="20">
        <v>-10</v>
      </c>
      <c r="EK129" s="20">
        <v>-6</v>
      </c>
      <c r="EL129" s="20">
        <v>0</v>
      </c>
      <c r="EM129" s="20">
        <v>0</v>
      </c>
      <c r="EN129" s="20">
        <v>0</v>
      </c>
      <c r="EO129" s="20">
        <v>0</v>
      </c>
    </row>
    <row r="130" spans="1:145" ht="14">
      <c r="A130" s="2" t="s">
        <v>1316</v>
      </c>
      <c r="B130" s="2" t="s">
        <v>1666</v>
      </c>
      <c r="C130" s="2">
        <v>13</v>
      </c>
      <c r="D130" s="2">
        <v>8</v>
      </c>
      <c r="E130" s="2">
        <v>51084563</v>
      </c>
      <c r="F130" s="2" t="s">
        <v>91</v>
      </c>
      <c r="G130" s="1" t="s">
        <v>343</v>
      </c>
      <c r="H130" s="15" t="s">
        <v>95</v>
      </c>
      <c r="I130" s="1">
        <v>-3</v>
      </c>
      <c r="J130" s="2">
        <v>149.5</v>
      </c>
      <c r="K130" s="2">
        <v>45.5</v>
      </c>
      <c r="L130" s="2" t="s">
        <v>167</v>
      </c>
      <c r="M130" s="2"/>
      <c r="N130" s="2" t="s">
        <v>147</v>
      </c>
      <c r="O130" s="2" t="s">
        <v>100</v>
      </c>
      <c r="P130" s="30" t="s">
        <v>168</v>
      </c>
      <c r="Q130" s="30" t="s">
        <v>1129</v>
      </c>
      <c r="R130" s="30"/>
      <c r="S130" s="30"/>
      <c r="T130" s="3" t="s">
        <v>6</v>
      </c>
      <c r="U130" s="3">
        <v>28</v>
      </c>
      <c r="V130" s="2">
        <v>25</v>
      </c>
      <c r="W130" s="2">
        <v>18</v>
      </c>
      <c r="X130" s="2" t="s">
        <v>965</v>
      </c>
      <c r="Y130" s="33"/>
      <c r="Z130" s="3" t="s">
        <v>137</v>
      </c>
      <c r="AA130" s="3">
        <v>54</v>
      </c>
      <c r="AB130" s="2">
        <v>40</v>
      </c>
      <c r="AC130" s="2">
        <v>22</v>
      </c>
      <c r="AD130" s="2"/>
      <c r="AE130" s="33" t="s">
        <v>443</v>
      </c>
      <c r="AF130" s="12" t="s">
        <v>116</v>
      </c>
      <c r="AG130" s="12">
        <v>40</v>
      </c>
      <c r="AH130" s="13">
        <v>30</v>
      </c>
      <c r="AI130" s="13">
        <v>20</v>
      </c>
      <c r="AJ130" s="13"/>
      <c r="AK130" s="34" t="s">
        <v>180</v>
      </c>
      <c r="AL130" s="2" t="s">
        <v>341</v>
      </c>
      <c r="AM130" s="2" t="s">
        <v>118</v>
      </c>
      <c r="AN130" s="2" t="s">
        <v>342</v>
      </c>
      <c r="AO130" s="2" t="s">
        <v>120</v>
      </c>
      <c r="AP130" s="2" t="s">
        <v>87</v>
      </c>
      <c r="AQ130" s="1" t="s">
        <v>176</v>
      </c>
      <c r="AR130" s="2" t="s">
        <v>89</v>
      </c>
      <c r="AS130" s="1" t="s">
        <v>131</v>
      </c>
      <c r="AT130" s="2" t="s">
        <v>93</v>
      </c>
      <c r="AU130" s="14" t="s">
        <v>344</v>
      </c>
      <c r="AV130" s="14">
        <v>2</v>
      </c>
      <c r="AW130" s="3" t="s">
        <v>6</v>
      </c>
      <c r="AX130" s="3">
        <v>28</v>
      </c>
      <c r="AY130" s="2">
        <v>25</v>
      </c>
      <c r="AZ130" s="2">
        <v>18</v>
      </c>
      <c r="BA130" s="2" t="s">
        <v>1666</v>
      </c>
      <c r="BB130" s="2">
        <v>13</v>
      </c>
      <c r="BC130" s="2">
        <v>8</v>
      </c>
      <c r="BD130" s="104">
        <v>3.93</v>
      </c>
      <c r="BE130" s="105">
        <v>3.98</v>
      </c>
      <c r="BF130" s="109">
        <v>2.8</v>
      </c>
      <c r="BG130" s="105">
        <v>3.24</v>
      </c>
      <c r="BH130" s="109">
        <v>3.05</v>
      </c>
      <c r="BI130" s="104">
        <v>2.36</v>
      </c>
      <c r="BJ130" s="109">
        <v>0.97</v>
      </c>
      <c r="BK130" s="104">
        <v>2.29</v>
      </c>
      <c r="BL130" s="105">
        <v>3.03</v>
      </c>
      <c r="BM130" s="109">
        <v>2.68</v>
      </c>
      <c r="BN130" s="109">
        <v>5.59</v>
      </c>
      <c r="BO130" s="109">
        <v>7.17</v>
      </c>
      <c r="BP130" s="109">
        <v>3.83</v>
      </c>
      <c r="BQ130" s="4">
        <v>4.8600000000000003</v>
      </c>
      <c r="BR130" s="9">
        <v>5.24</v>
      </c>
      <c r="BS130" s="9">
        <v>8.59</v>
      </c>
      <c r="BT130" s="4">
        <v>13.11</v>
      </c>
      <c r="BU130" s="4">
        <v>17.260000000000002</v>
      </c>
      <c r="BV130" s="4">
        <v>4.2300000000000004</v>
      </c>
      <c r="BW130" s="37">
        <v>3.06</v>
      </c>
      <c r="BX130" s="9">
        <v>0.9</v>
      </c>
      <c r="BY130" s="9">
        <v>0</v>
      </c>
      <c r="BZ130" s="9">
        <v>1.39</v>
      </c>
      <c r="CA130" s="4">
        <v>2.98</v>
      </c>
      <c r="CB130" s="9">
        <v>3.12</v>
      </c>
      <c r="CC130" s="4">
        <v>3.39</v>
      </c>
      <c r="CD130" s="37">
        <v>2.5099999999999998</v>
      </c>
      <c r="CE130" s="9">
        <v>2.86</v>
      </c>
      <c r="CF130" s="9">
        <v>3.99</v>
      </c>
      <c r="CG130" s="9">
        <v>6.03</v>
      </c>
      <c r="CH130" s="9">
        <v>4.01</v>
      </c>
      <c r="CI130" s="4">
        <v>4.95</v>
      </c>
      <c r="CJ130" s="9">
        <v>5.5</v>
      </c>
      <c r="CK130" s="9">
        <v>7.01</v>
      </c>
      <c r="CL130" s="4">
        <v>12.65</v>
      </c>
      <c r="CM130" s="4">
        <v>16.72</v>
      </c>
      <c r="CN130" s="16">
        <v>26.72</v>
      </c>
      <c r="CO130" s="38">
        <v>28.87</v>
      </c>
      <c r="CP130" s="20">
        <v>28.98</v>
      </c>
      <c r="CQ130" s="38">
        <v>31.38</v>
      </c>
      <c r="CR130" s="20">
        <v>32.6</v>
      </c>
      <c r="CS130" s="16">
        <v>38.76</v>
      </c>
      <c r="CT130" s="20">
        <v>37.42</v>
      </c>
      <c r="CU130" s="16">
        <v>36.01</v>
      </c>
      <c r="CV130" s="38">
        <v>35.75</v>
      </c>
      <c r="CW130" s="20">
        <v>38.880000000000003</v>
      </c>
      <c r="CX130" s="20">
        <v>41.6</v>
      </c>
      <c r="CY130" s="20">
        <v>44.36</v>
      </c>
      <c r="CZ130" s="20">
        <v>46.23</v>
      </c>
      <c r="DA130" s="16">
        <v>44.36</v>
      </c>
      <c r="DB130" s="20">
        <v>45.1</v>
      </c>
      <c r="DC130" s="20">
        <v>44.71</v>
      </c>
      <c r="DD130" s="16">
        <v>42.12</v>
      </c>
      <c r="DE130" s="16">
        <v>29.72</v>
      </c>
      <c r="DF130" s="16">
        <v>27.55</v>
      </c>
      <c r="DG130" s="38">
        <v>29.06</v>
      </c>
      <c r="DH130" s="20">
        <v>29.09</v>
      </c>
      <c r="DI130" s="20">
        <v>32.33</v>
      </c>
      <c r="DJ130" s="20">
        <v>33.17</v>
      </c>
      <c r="DK130" s="16">
        <v>34.049999999999997</v>
      </c>
      <c r="DL130" s="20">
        <v>36.770000000000003</v>
      </c>
      <c r="DM130" s="16">
        <v>37.54</v>
      </c>
      <c r="DN130" s="38">
        <v>36.64</v>
      </c>
      <c r="DO130" s="20">
        <v>34.54</v>
      </c>
      <c r="DP130" s="20">
        <v>39.28</v>
      </c>
      <c r="DQ130" s="20">
        <v>41.52</v>
      </c>
      <c r="DR130" s="20">
        <v>44.75</v>
      </c>
      <c r="DS130" s="16">
        <v>45.22</v>
      </c>
      <c r="DT130" s="20">
        <v>45.18</v>
      </c>
      <c r="DU130" s="20">
        <v>44.12</v>
      </c>
      <c r="DV130" s="16">
        <v>40.72</v>
      </c>
      <c r="DW130" s="16">
        <v>28.81</v>
      </c>
      <c r="DX130" s="16">
        <v>6</v>
      </c>
      <c r="DY130" s="20">
        <v>6</v>
      </c>
      <c r="DZ130" s="20">
        <v>7</v>
      </c>
      <c r="EA130" s="20">
        <v>6</v>
      </c>
      <c r="EB130" s="20">
        <v>2</v>
      </c>
      <c r="EC130" s="20">
        <v>-7</v>
      </c>
      <c r="ED130" s="20">
        <v>-14</v>
      </c>
      <c r="EE130" s="20">
        <v>-17</v>
      </c>
      <c r="EF130" s="20">
        <v>-17</v>
      </c>
      <c r="EG130" s="20">
        <v>-9</v>
      </c>
      <c r="EH130" s="20">
        <v>0</v>
      </c>
      <c r="EI130" s="20">
        <v>4</v>
      </c>
      <c r="EJ130" s="20">
        <v>9</v>
      </c>
      <c r="EK130" s="20">
        <v>9</v>
      </c>
      <c r="EL130" s="20">
        <v>9</v>
      </c>
      <c r="EM130" s="20">
        <v>7</v>
      </c>
      <c r="EN130" s="20">
        <v>7</v>
      </c>
      <c r="EO130" s="20">
        <v>5</v>
      </c>
    </row>
    <row r="131" spans="1:145" ht="14">
      <c r="A131" s="2" t="s">
        <v>1215</v>
      </c>
      <c r="B131" s="2" t="s">
        <v>1666</v>
      </c>
      <c r="C131" s="2">
        <v>14</v>
      </c>
      <c r="D131" s="2">
        <v>11</v>
      </c>
      <c r="E131" s="2">
        <v>53426017</v>
      </c>
      <c r="F131" s="2" t="s">
        <v>91</v>
      </c>
      <c r="G131" s="1" t="s">
        <v>274</v>
      </c>
      <c r="H131" s="15" t="s">
        <v>95</v>
      </c>
      <c r="I131" s="1">
        <v>-4</v>
      </c>
      <c r="J131" s="2">
        <v>162.6</v>
      </c>
      <c r="K131" s="2">
        <v>48.2</v>
      </c>
      <c r="L131" s="2" t="s">
        <v>167</v>
      </c>
      <c r="M131" s="2"/>
      <c r="N131" s="2" t="s">
        <v>147</v>
      </c>
      <c r="O131" s="2" t="s">
        <v>201</v>
      </c>
      <c r="P131" s="30" t="s">
        <v>168</v>
      </c>
      <c r="Q131" s="30"/>
      <c r="R131" s="30"/>
      <c r="S131" s="30"/>
      <c r="T131" s="3" t="s">
        <v>6</v>
      </c>
      <c r="U131" s="3">
        <v>24</v>
      </c>
      <c r="V131" s="2">
        <v>18</v>
      </c>
      <c r="W131" s="2">
        <v>17</v>
      </c>
      <c r="X131" s="2" t="s">
        <v>271</v>
      </c>
      <c r="Y131" s="33"/>
      <c r="Z131" s="3" t="s">
        <v>137</v>
      </c>
      <c r="AA131" s="3">
        <v>49</v>
      </c>
      <c r="AB131" s="2">
        <v>39</v>
      </c>
      <c r="AC131" s="2">
        <v>34</v>
      </c>
      <c r="AD131" s="2"/>
      <c r="AE131" s="33" t="s">
        <v>443</v>
      </c>
      <c r="AF131" s="12" t="s">
        <v>116</v>
      </c>
      <c r="AG131" s="12">
        <v>56</v>
      </c>
      <c r="AH131" s="13">
        <v>38</v>
      </c>
      <c r="AI131" s="13">
        <v>32</v>
      </c>
      <c r="AJ131" s="13"/>
      <c r="AK131" s="34" t="s">
        <v>180</v>
      </c>
      <c r="AL131" s="2" t="s">
        <v>272</v>
      </c>
      <c r="AM131" s="2" t="s">
        <v>273</v>
      </c>
      <c r="AN131" s="2" t="s">
        <v>140</v>
      </c>
      <c r="AO131" s="2" t="s">
        <v>245</v>
      </c>
      <c r="AP131" s="2" t="s">
        <v>87</v>
      </c>
      <c r="AQ131" s="1" t="s">
        <v>88</v>
      </c>
      <c r="AR131" s="2" t="s">
        <v>89</v>
      </c>
      <c r="AS131" s="1" t="s">
        <v>108</v>
      </c>
      <c r="AT131" s="2" t="s">
        <v>93</v>
      </c>
      <c r="AU131" s="14" t="s">
        <v>275</v>
      </c>
      <c r="AV131" s="14">
        <v>2</v>
      </c>
      <c r="AW131" s="3" t="s">
        <v>6</v>
      </c>
      <c r="AX131" s="3">
        <v>24</v>
      </c>
      <c r="AY131" s="2">
        <v>18</v>
      </c>
      <c r="AZ131" s="2">
        <v>17</v>
      </c>
      <c r="BA131" s="2" t="s">
        <v>1666</v>
      </c>
      <c r="BB131" s="2">
        <v>14</v>
      </c>
      <c r="BC131" s="2">
        <v>11</v>
      </c>
      <c r="BD131" s="104">
        <v>5.86</v>
      </c>
      <c r="BE131" s="105">
        <v>3.69</v>
      </c>
      <c r="BF131" s="109">
        <v>3.22</v>
      </c>
      <c r="BG131" s="105">
        <v>2.62</v>
      </c>
      <c r="BH131" s="109">
        <v>2.78</v>
      </c>
      <c r="BI131" s="104">
        <v>2.2400000000000002</v>
      </c>
      <c r="BJ131" s="109">
        <v>1.34</v>
      </c>
      <c r="BK131" s="104">
        <v>1.73</v>
      </c>
      <c r="BL131" s="105">
        <v>1.3</v>
      </c>
      <c r="BM131" s="109">
        <v>4.0999999999999996</v>
      </c>
      <c r="BN131" s="109">
        <v>7.19</v>
      </c>
      <c r="BO131" s="109">
        <v>5.83</v>
      </c>
      <c r="BP131" s="109">
        <v>4.66</v>
      </c>
      <c r="BQ131" s="4">
        <v>5.15</v>
      </c>
      <c r="BR131" s="9">
        <v>5.12</v>
      </c>
      <c r="BS131" s="9">
        <v>7.08</v>
      </c>
      <c r="BT131" s="4">
        <v>12.87</v>
      </c>
      <c r="BU131" s="4">
        <v>18.7</v>
      </c>
      <c r="BV131" s="4">
        <v>5.53</v>
      </c>
      <c r="BW131" s="37">
        <v>3.16</v>
      </c>
      <c r="BX131" s="9">
        <v>1.83</v>
      </c>
      <c r="BY131" s="9">
        <v>2.0099999999999998</v>
      </c>
      <c r="BZ131" s="9">
        <v>3.58</v>
      </c>
      <c r="CA131" s="4">
        <v>3.86</v>
      </c>
      <c r="CB131" s="9">
        <v>3.25</v>
      </c>
      <c r="CC131" s="4">
        <v>3.48</v>
      </c>
      <c r="CD131" s="37">
        <v>3.23</v>
      </c>
      <c r="CE131" s="9">
        <v>5.46</v>
      </c>
      <c r="CF131" s="9">
        <v>6.31</v>
      </c>
      <c r="CG131" s="9">
        <v>6.92</v>
      </c>
      <c r="CH131" s="9">
        <v>3.8</v>
      </c>
      <c r="CI131" s="4">
        <v>4.83</v>
      </c>
      <c r="CJ131" s="9">
        <v>7.1</v>
      </c>
      <c r="CK131" s="9">
        <v>8.07</v>
      </c>
      <c r="CL131" s="4">
        <v>11.53</v>
      </c>
      <c r="CM131" s="4">
        <v>18.61</v>
      </c>
      <c r="CN131" s="16">
        <v>29.67</v>
      </c>
      <c r="CO131" s="38">
        <v>31.03</v>
      </c>
      <c r="CP131" s="20">
        <v>32.369999999999997</v>
      </c>
      <c r="CQ131" s="38">
        <v>34.380000000000003</v>
      </c>
      <c r="CR131" s="20">
        <v>37.130000000000003</v>
      </c>
      <c r="CS131" s="16">
        <v>38.299999999999997</v>
      </c>
      <c r="CT131" s="20">
        <v>40.03</v>
      </c>
      <c r="CU131" s="16">
        <v>39.99</v>
      </c>
      <c r="CV131" s="38">
        <v>39.92</v>
      </c>
      <c r="CW131" s="20">
        <v>40.29</v>
      </c>
      <c r="CX131" s="20">
        <v>41.6</v>
      </c>
      <c r="CY131" s="20">
        <v>43.13</v>
      </c>
      <c r="CZ131" s="20">
        <v>44.8</v>
      </c>
      <c r="DA131" s="16">
        <v>47.38</v>
      </c>
      <c r="DB131" s="20">
        <v>50.21</v>
      </c>
      <c r="DC131" s="20">
        <v>46.27</v>
      </c>
      <c r="DD131" s="16">
        <v>45.81</v>
      </c>
      <c r="DE131" s="16">
        <v>43.22</v>
      </c>
      <c r="DF131" s="16">
        <v>29.61</v>
      </c>
      <c r="DG131" s="38">
        <v>31.02</v>
      </c>
      <c r="DH131" s="20">
        <v>32.81</v>
      </c>
      <c r="DI131" s="20">
        <v>34.61</v>
      </c>
      <c r="DJ131" s="20">
        <v>35.79</v>
      </c>
      <c r="DK131" s="16">
        <v>38.96</v>
      </c>
      <c r="DL131" s="20">
        <v>40.14</v>
      </c>
      <c r="DM131" s="16">
        <v>40.909999999999997</v>
      </c>
      <c r="DN131" s="38">
        <v>39.909999999999997</v>
      </c>
      <c r="DO131" s="20">
        <v>39.68</v>
      </c>
      <c r="DP131" s="20">
        <v>41.84</v>
      </c>
      <c r="DQ131" s="20">
        <v>42.42</v>
      </c>
      <c r="DR131" s="20">
        <v>44.44</v>
      </c>
      <c r="DS131" s="16">
        <v>48.34</v>
      </c>
      <c r="DT131" s="20">
        <v>51.43</v>
      </c>
      <c r="DU131" s="20">
        <v>46.83</v>
      </c>
      <c r="DV131" s="16">
        <v>45.37</v>
      </c>
      <c r="DW131" s="16">
        <v>43.4</v>
      </c>
      <c r="DX131" s="16">
        <v>4</v>
      </c>
      <c r="DY131" s="20">
        <v>6</v>
      </c>
      <c r="DZ131" s="20">
        <v>8</v>
      </c>
      <c r="EA131" s="20">
        <v>5</v>
      </c>
      <c r="EB131" s="20">
        <v>3</v>
      </c>
      <c r="EC131" s="20">
        <v>0</v>
      </c>
      <c r="ED131" s="20">
        <v>-3</v>
      </c>
      <c r="EE131" s="20">
        <v>-5</v>
      </c>
      <c r="EF131" s="20">
        <v>-2</v>
      </c>
      <c r="EG131" s="20">
        <v>4</v>
      </c>
      <c r="EH131" s="20">
        <v>12</v>
      </c>
      <c r="EI131" s="20">
        <v>20</v>
      </c>
      <c r="EJ131" s="20">
        <v>24</v>
      </c>
      <c r="EK131" s="20">
        <v>26</v>
      </c>
      <c r="EL131" s="20">
        <v>23</v>
      </c>
      <c r="EM131" s="20">
        <v>19</v>
      </c>
      <c r="EN131" s="20">
        <v>12</v>
      </c>
      <c r="EO131" s="20">
        <v>11</v>
      </c>
    </row>
    <row r="132" spans="1:145" ht="14">
      <c r="A132" s="2" t="s">
        <v>850</v>
      </c>
      <c r="B132" s="2" t="s">
        <v>1666</v>
      </c>
      <c r="C132" s="2">
        <v>14</v>
      </c>
      <c r="D132" s="2">
        <v>10</v>
      </c>
      <c r="E132" s="2">
        <v>36911109</v>
      </c>
      <c r="F132" s="2" t="s">
        <v>91</v>
      </c>
      <c r="G132" s="1" t="s">
        <v>854</v>
      </c>
      <c r="H132" s="13" t="s">
        <v>95</v>
      </c>
      <c r="I132" s="1">
        <v>-5</v>
      </c>
      <c r="J132" s="2">
        <v>155.1</v>
      </c>
      <c r="K132" s="2">
        <v>43.9</v>
      </c>
      <c r="L132" s="2" t="s">
        <v>167</v>
      </c>
      <c r="M132" s="2"/>
      <c r="N132" s="2" t="s">
        <v>79</v>
      </c>
      <c r="O132" s="2" t="s">
        <v>80</v>
      </c>
      <c r="P132" s="30"/>
      <c r="Q132" s="30"/>
      <c r="R132" s="30"/>
      <c r="S132" s="30"/>
      <c r="T132" s="3" t="s">
        <v>15</v>
      </c>
      <c r="U132" s="3">
        <v>27</v>
      </c>
      <c r="V132" s="2">
        <v>23</v>
      </c>
      <c r="W132" s="2">
        <v>19</v>
      </c>
      <c r="X132" s="2" t="s">
        <v>280</v>
      </c>
      <c r="Y132" s="33" t="s">
        <v>487</v>
      </c>
      <c r="Z132" s="3" t="s">
        <v>472</v>
      </c>
      <c r="AA132" s="3">
        <v>53</v>
      </c>
      <c r="AB132" s="2">
        <v>35</v>
      </c>
      <c r="AC132" s="2">
        <v>34</v>
      </c>
      <c r="AD132" s="2"/>
      <c r="AE132" s="33" t="s">
        <v>176</v>
      </c>
      <c r="AF132" s="12" t="s">
        <v>261</v>
      </c>
      <c r="AG132" s="12">
        <v>31</v>
      </c>
      <c r="AH132" s="13">
        <v>19</v>
      </c>
      <c r="AI132" s="13">
        <v>15</v>
      </c>
      <c r="AJ132" s="13"/>
      <c r="AK132" s="34"/>
      <c r="AL132" s="2" t="s">
        <v>117</v>
      </c>
      <c r="AM132" s="2" t="s">
        <v>202</v>
      </c>
      <c r="AN132" s="2" t="s">
        <v>766</v>
      </c>
      <c r="AO132" s="2" t="s">
        <v>353</v>
      </c>
      <c r="AP132" s="2" t="s">
        <v>87</v>
      </c>
      <c r="AQ132" s="1"/>
      <c r="AR132" s="2" t="s">
        <v>89</v>
      </c>
      <c r="AS132" s="1"/>
      <c r="AT132" s="2" t="s">
        <v>855</v>
      </c>
      <c r="AU132" s="14" t="s">
        <v>806</v>
      </c>
      <c r="AV132" s="14">
        <v>2</v>
      </c>
      <c r="AW132" s="3" t="s">
        <v>15</v>
      </c>
      <c r="AX132" s="3">
        <v>27</v>
      </c>
      <c r="AY132" s="2">
        <v>23</v>
      </c>
      <c r="AZ132" s="2">
        <v>19</v>
      </c>
      <c r="BA132" s="2" t="s">
        <v>1666</v>
      </c>
      <c r="BB132" s="2">
        <v>14</v>
      </c>
      <c r="BC132" s="2">
        <v>10</v>
      </c>
      <c r="BD132" s="104">
        <v>3.78</v>
      </c>
      <c r="BE132" s="105">
        <v>2.52</v>
      </c>
      <c r="BF132" s="109">
        <v>2.68</v>
      </c>
      <c r="BG132" s="105">
        <v>2.74</v>
      </c>
      <c r="BH132" s="109">
        <v>3.05</v>
      </c>
      <c r="BI132" s="104">
        <v>2.88</v>
      </c>
      <c r="BJ132" s="109">
        <v>2.68</v>
      </c>
      <c r="BK132" s="104">
        <v>2.72</v>
      </c>
      <c r="BL132" s="105">
        <v>3.24</v>
      </c>
      <c r="BM132" s="109">
        <v>2.2799999999999998</v>
      </c>
      <c r="BN132" s="109">
        <v>2.91</v>
      </c>
      <c r="BO132" s="109">
        <v>4.92</v>
      </c>
      <c r="BP132" s="104">
        <v>2.62</v>
      </c>
      <c r="BQ132" s="9">
        <v>3.22</v>
      </c>
      <c r="BR132" s="9">
        <v>4.6100000000000003</v>
      </c>
      <c r="BS132" s="4">
        <v>6.23</v>
      </c>
      <c r="BT132" s="4">
        <v>11.98</v>
      </c>
      <c r="BU132" s="97">
        <v>16.420000000000002</v>
      </c>
      <c r="BV132" s="4">
        <v>3.14</v>
      </c>
      <c r="BW132" s="26">
        <v>2.27</v>
      </c>
      <c r="BX132" s="25">
        <v>1.39</v>
      </c>
      <c r="BY132" s="25">
        <v>1.5</v>
      </c>
      <c r="BZ132" s="25">
        <v>1.62</v>
      </c>
      <c r="CA132" s="12">
        <v>1.61</v>
      </c>
      <c r="CB132" s="25">
        <v>2.61</v>
      </c>
      <c r="CC132" s="12">
        <v>2.56</v>
      </c>
      <c r="CD132" s="26">
        <v>3.02</v>
      </c>
      <c r="CE132" s="25">
        <v>2.5</v>
      </c>
      <c r="CF132" s="25">
        <v>6.67</v>
      </c>
      <c r="CG132" s="25">
        <v>5.22</v>
      </c>
      <c r="CH132" s="4">
        <v>3.23</v>
      </c>
      <c r="CI132" s="9">
        <v>3.39</v>
      </c>
      <c r="CJ132" s="9">
        <v>4.92</v>
      </c>
      <c r="CK132" s="4">
        <v>6.92</v>
      </c>
      <c r="CL132" s="4">
        <v>11.17</v>
      </c>
      <c r="CM132" s="97">
        <v>16.989999999999998</v>
      </c>
      <c r="CN132" s="16">
        <v>26.75</v>
      </c>
      <c r="CO132" s="38">
        <v>29.9</v>
      </c>
      <c r="CP132" s="20">
        <v>33.5</v>
      </c>
      <c r="CQ132" s="38">
        <v>33.14</v>
      </c>
      <c r="CR132" s="20">
        <v>34.6</v>
      </c>
      <c r="CS132" s="16">
        <v>34.61</v>
      </c>
      <c r="CT132" s="20">
        <v>36.03</v>
      </c>
      <c r="CU132" s="16">
        <v>36.659999999999997</v>
      </c>
      <c r="CV132" s="38">
        <v>35.33</v>
      </c>
      <c r="CW132" s="20">
        <v>36.04</v>
      </c>
      <c r="CX132" s="20">
        <v>36.22</v>
      </c>
      <c r="CY132" s="20">
        <v>37.979999999999997</v>
      </c>
      <c r="CZ132" s="16">
        <v>40.83</v>
      </c>
      <c r="DA132" s="20">
        <v>43.58</v>
      </c>
      <c r="DB132" s="20">
        <v>45.69</v>
      </c>
      <c r="DC132" s="16">
        <v>44.16</v>
      </c>
      <c r="DD132" s="16">
        <v>42.44</v>
      </c>
      <c r="DE132" s="97">
        <v>37.299999999999997</v>
      </c>
      <c r="DF132" s="16">
        <v>26.29</v>
      </c>
      <c r="DG132" s="38">
        <v>29.89</v>
      </c>
      <c r="DH132" s="20">
        <v>33.4</v>
      </c>
      <c r="DI132" s="20">
        <v>33.35</v>
      </c>
      <c r="DJ132" s="20">
        <v>34.89</v>
      </c>
      <c r="DK132" s="16">
        <v>34.369999999999997</v>
      </c>
      <c r="DL132" s="20">
        <v>35.44</v>
      </c>
      <c r="DM132" s="16">
        <v>35.450000000000003</v>
      </c>
      <c r="DN132" s="38">
        <v>35.020000000000003</v>
      </c>
      <c r="DO132" s="20">
        <v>35.43</v>
      </c>
      <c r="DP132" s="20">
        <v>36.03</v>
      </c>
      <c r="DQ132" s="20">
        <v>36.08</v>
      </c>
      <c r="DR132" s="16">
        <v>40.380000000000003</v>
      </c>
      <c r="DS132" s="20">
        <v>44.51</v>
      </c>
      <c r="DT132" s="20">
        <v>45.99</v>
      </c>
      <c r="DU132" s="16">
        <v>45.07</v>
      </c>
      <c r="DV132" s="16">
        <v>42.79</v>
      </c>
      <c r="DW132" s="97">
        <v>37.380000000000003</v>
      </c>
      <c r="DX132" s="16">
        <v>0</v>
      </c>
      <c r="DY132" s="20">
        <v>0</v>
      </c>
      <c r="DZ132" s="20">
        <v>1</v>
      </c>
      <c r="EA132" s="20">
        <v>1</v>
      </c>
      <c r="EB132" s="20">
        <v>0</v>
      </c>
      <c r="EC132" s="20">
        <v>-2</v>
      </c>
      <c r="ED132" s="20">
        <v>-7</v>
      </c>
      <c r="EE132" s="20">
        <v>-13</v>
      </c>
      <c r="EF132" s="20">
        <v>-19</v>
      </c>
      <c r="EG132" s="20">
        <v>-21</v>
      </c>
      <c r="EH132" s="20">
        <v>-24</v>
      </c>
      <c r="EI132" s="20">
        <v>-22</v>
      </c>
      <c r="EJ132" s="20">
        <v>-15</v>
      </c>
      <c r="EK132" s="20">
        <v>-11</v>
      </c>
      <c r="EL132" s="20">
        <v>-5</v>
      </c>
      <c r="EM132" s="20">
        <v>-4</v>
      </c>
      <c r="EN132" s="20">
        <v>-5</v>
      </c>
      <c r="EO132" s="97">
        <v>-5</v>
      </c>
    </row>
    <row r="133" spans="1:145" ht="14">
      <c r="A133" s="2" t="s">
        <v>1279</v>
      </c>
      <c r="B133" s="2" t="s">
        <v>1666</v>
      </c>
      <c r="C133" s="2">
        <v>12</v>
      </c>
      <c r="D133" s="2">
        <v>10</v>
      </c>
      <c r="E133" s="2">
        <v>53352697</v>
      </c>
      <c r="F133" s="2" t="s">
        <v>91</v>
      </c>
      <c r="G133" s="1" t="s">
        <v>205</v>
      </c>
      <c r="H133" s="15" t="s">
        <v>95</v>
      </c>
      <c r="I133" s="1">
        <v>-7</v>
      </c>
      <c r="J133" s="2">
        <v>157.30000000000001</v>
      </c>
      <c r="K133" s="2">
        <v>43</v>
      </c>
      <c r="L133" s="2" t="s">
        <v>167</v>
      </c>
      <c r="M133" s="2"/>
      <c r="N133" s="2" t="s">
        <v>147</v>
      </c>
      <c r="O133" s="2" t="s">
        <v>201</v>
      </c>
      <c r="P133" s="30" t="s">
        <v>168</v>
      </c>
      <c r="Q133" s="30"/>
      <c r="R133" s="30"/>
      <c r="S133" s="30"/>
      <c r="T133" s="3" t="s">
        <v>6</v>
      </c>
      <c r="U133" s="3">
        <v>23</v>
      </c>
      <c r="V133" s="2">
        <v>20</v>
      </c>
      <c r="W133" s="2">
        <v>15</v>
      </c>
      <c r="X133" s="2" t="s">
        <v>1280</v>
      </c>
      <c r="Y133" s="33"/>
      <c r="Z133" s="3" t="s">
        <v>137</v>
      </c>
      <c r="AA133" s="3">
        <v>53</v>
      </c>
      <c r="AB133" s="2">
        <v>41</v>
      </c>
      <c r="AC133" s="2">
        <v>37</v>
      </c>
      <c r="AD133" s="2"/>
      <c r="AE133" s="33" t="s">
        <v>443</v>
      </c>
      <c r="AF133" s="12" t="s">
        <v>116</v>
      </c>
      <c r="AG133" s="12">
        <v>62</v>
      </c>
      <c r="AH133" s="13">
        <v>43</v>
      </c>
      <c r="AI133" s="13">
        <v>30</v>
      </c>
      <c r="AJ133" s="13"/>
      <c r="AK133" s="34" t="s">
        <v>152</v>
      </c>
      <c r="AL133" s="2" t="s">
        <v>127</v>
      </c>
      <c r="AM133" s="2" t="s">
        <v>202</v>
      </c>
      <c r="AN133" s="2" t="s">
        <v>203</v>
      </c>
      <c r="AO133" s="2" t="s">
        <v>204</v>
      </c>
      <c r="AP133" s="2" t="s">
        <v>87</v>
      </c>
      <c r="AQ133" s="1" t="s">
        <v>176</v>
      </c>
      <c r="AR133" s="2" t="s">
        <v>89</v>
      </c>
      <c r="AS133" s="1" t="s">
        <v>108</v>
      </c>
      <c r="AT133" s="2" t="s">
        <v>93</v>
      </c>
      <c r="AU133" s="14" t="s">
        <v>206</v>
      </c>
      <c r="AV133" s="14">
        <v>2</v>
      </c>
      <c r="AW133" s="3" t="s">
        <v>6</v>
      </c>
      <c r="AX133" s="3">
        <v>23</v>
      </c>
      <c r="AY133" s="2">
        <v>20</v>
      </c>
      <c r="AZ133" s="2">
        <v>15</v>
      </c>
      <c r="BA133" s="2" t="s">
        <v>1666</v>
      </c>
      <c r="BB133" s="2">
        <v>12</v>
      </c>
      <c r="BC133" s="2">
        <v>10</v>
      </c>
      <c r="BD133" s="104">
        <v>4.33</v>
      </c>
      <c r="BE133" s="105">
        <v>3.84</v>
      </c>
      <c r="BF133" s="109">
        <v>2.91</v>
      </c>
      <c r="BG133" s="105">
        <v>2.4700000000000002</v>
      </c>
      <c r="BH133" s="109">
        <v>2.9</v>
      </c>
      <c r="BI133" s="104">
        <v>2.2400000000000002</v>
      </c>
      <c r="BJ133" s="109">
        <v>2.63</v>
      </c>
      <c r="BK133" s="104">
        <v>3.46</v>
      </c>
      <c r="BL133" s="105">
        <v>2.2799999999999998</v>
      </c>
      <c r="BM133" s="109">
        <v>3.85</v>
      </c>
      <c r="BN133" s="109">
        <v>5.74</v>
      </c>
      <c r="BO133" s="109">
        <v>6.14</v>
      </c>
      <c r="BP133" s="109">
        <v>2.68</v>
      </c>
      <c r="BQ133" s="4">
        <v>2.87</v>
      </c>
      <c r="BR133" s="9">
        <v>4.0199999999999996</v>
      </c>
      <c r="BS133" s="9">
        <v>6.51</v>
      </c>
      <c r="BT133" s="4">
        <v>10.61</v>
      </c>
      <c r="BU133" s="4">
        <v>17.34</v>
      </c>
      <c r="BV133" s="4">
        <v>4.66</v>
      </c>
      <c r="BW133" s="37">
        <v>3.41</v>
      </c>
      <c r="BX133" s="9">
        <v>1.52</v>
      </c>
      <c r="BY133" s="9">
        <v>0</v>
      </c>
      <c r="BZ133" s="9">
        <v>2.12</v>
      </c>
      <c r="CA133" s="4">
        <v>1.96</v>
      </c>
      <c r="CB133" s="9">
        <v>3.13</v>
      </c>
      <c r="CC133" s="4">
        <v>2.87</v>
      </c>
      <c r="CD133" s="37">
        <v>4.12</v>
      </c>
      <c r="CE133" s="9">
        <v>3.98</v>
      </c>
      <c r="CF133" s="9">
        <v>4.4400000000000004</v>
      </c>
      <c r="CG133" s="9">
        <v>4.58</v>
      </c>
      <c r="CH133" s="9">
        <v>2.21</v>
      </c>
      <c r="CI133" s="4">
        <v>3.07</v>
      </c>
      <c r="CJ133" s="9">
        <v>5.17</v>
      </c>
      <c r="CK133" s="9">
        <v>5.72</v>
      </c>
      <c r="CL133" s="4">
        <v>9.0299999999999994</v>
      </c>
      <c r="CM133" s="4">
        <v>14.86</v>
      </c>
      <c r="CN133" s="16">
        <v>26.71</v>
      </c>
      <c r="CO133" s="38">
        <v>30.53</v>
      </c>
      <c r="CP133" s="20">
        <v>34.35</v>
      </c>
      <c r="CQ133" s="38">
        <v>35.94</v>
      </c>
      <c r="CR133" s="20">
        <v>36.31</v>
      </c>
      <c r="CS133" s="16">
        <v>38.659999999999997</v>
      </c>
      <c r="CT133" s="20">
        <v>38.15</v>
      </c>
      <c r="CU133" s="16">
        <v>39.450000000000003</v>
      </c>
      <c r="CV133" s="38">
        <v>39.74</v>
      </c>
      <c r="CW133" s="20">
        <v>38.69</v>
      </c>
      <c r="CX133" s="20">
        <v>40.99</v>
      </c>
      <c r="CY133" s="20">
        <v>44</v>
      </c>
      <c r="CZ133" s="20">
        <v>47.05</v>
      </c>
      <c r="DA133" s="16">
        <v>46.18</v>
      </c>
      <c r="DB133" s="20">
        <v>49.98</v>
      </c>
      <c r="DC133" s="20">
        <v>46.93</v>
      </c>
      <c r="DD133" s="16">
        <v>43.92</v>
      </c>
      <c r="DE133" s="16">
        <v>38.33</v>
      </c>
      <c r="DF133" s="16">
        <v>25.39</v>
      </c>
      <c r="DG133" s="38">
        <v>30.05</v>
      </c>
      <c r="DH133" s="20">
        <v>34.229999999999997</v>
      </c>
      <c r="DI133" s="20">
        <v>36.94</v>
      </c>
      <c r="DJ133" s="20">
        <v>36.659999999999997</v>
      </c>
      <c r="DK133" s="16">
        <v>39.22</v>
      </c>
      <c r="DL133" s="20">
        <v>38.409999999999997</v>
      </c>
      <c r="DM133" s="16">
        <v>38.65</v>
      </c>
      <c r="DN133" s="38">
        <v>39.01</v>
      </c>
      <c r="DO133" s="20">
        <v>38.700000000000003</v>
      </c>
      <c r="DP133" s="20">
        <v>40.229999999999997</v>
      </c>
      <c r="DQ133" s="20">
        <v>43.2</v>
      </c>
      <c r="DR133" s="20">
        <v>47.32</v>
      </c>
      <c r="DS133" s="16">
        <v>46.12</v>
      </c>
      <c r="DT133" s="20">
        <v>48.74</v>
      </c>
      <c r="DU133" s="20">
        <v>46.71</v>
      </c>
      <c r="DV133" s="16">
        <v>44.2</v>
      </c>
      <c r="DW133" s="16">
        <v>37.9</v>
      </c>
      <c r="DX133" s="16">
        <v>1</v>
      </c>
      <c r="DY133" s="20">
        <v>2</v>
      </c>
      <c r="DZ133" s="20">
        <v>2</v>
      </c>
      <c r="EA133" s="20">
        <v>2</v>
      </c>
      <c r="EB133" s="20">
        <v>2</v>
      </c>
      <c r="EC133" s="20">
        <v>0</v>
      </c>
      <c r="ED133" s="20">
        <v>-3</v>
      </c>
      <c r="EE133" s="20">
        <v>-6</v>
      </c>
      <c r="EF133" s="20">
        <v>-3</v>
      </c>
      <c r="EG133" s="20">
        <v>0</v>
      </c>
      <c r="EH133" s="20">
        <v>11</v>
      </c>
      <c r="EI133" s="20">
        <v>20</v>
      </c>
      <c r="EJ133" s="20">
        <v>22</v>
      </c>
      <c r="EK133" s="20">
        <v>22</v>
      </c>
      <c r="EL133" s="20">
        <v>13</v>
      </c>
      <c r="EM133" s="20">
        <v>10</v>
      </c>
      <c r="EN133" s="20">
        <v>5</v>
      </c>
      <c r="EO133" s="20">
        <v>5</v>
      </c>
    </row>
    <row r="134" spans="1:145" ht="14">
      <c r="A134" s="2" t="s">
        <v>1345</v>
      </c>
      <c r="B134" s="2" t="s">
        <v>1667</v>
      </c>
      <c r="C134" s="2">
        <v>14</v>
      </c>
      <c r="D134" s="2">
        <v>11</v>
      </c>
      <c r="E134" s="2">
        <v>47972933</v>
      </c>
      <c r="F134" s="2" t="s">
        <v>91</v>
      </c>
      <c r="G134" s="1" t="s">
        <v>398</v>
      </c>
      <c r="H134" s="15" t="s">
        <v>95</v>
      </c>
      <c r="I134" s="1">
        <v>-5</v>
      </c>
      <c r="J134" s="2">
        <v>163.80000000000001</v>
      </c>
      <c r="K134" s="2">
        <v>49.3</v>
      </c>
      <c r="L134" s="2" t="s">
        <v>167</v>
      </c>
      <c r="M134" s="2"/>
      <c r="N134" s="2"/>
      <c r="O134" s="2" t="s">
        <v>376</v>
      </c>
      <c r="P134" s="30" t="s">
        <v>168</v>
      </c>
      <c r="Q134" s="30" t="s">
        <v>395</v>
      </c>
      <c r="R134" s="30"/>
      <c r="S134" s="30"/>
      <c r="T134" s="3" t="s">
        <v>6</v>
      </c>
      <c r="U134" s="3">
        <v>21</v>
      </c>
      <c r="V134" s="2">
        <v>22</v>
      </c>
      <c r="W134" s="2">
        <v>14</v>
      </c>
      <c r="X134" s="2" t="s">
        <v>1144</v>
      </c>
      <c r="Y134" s="33"/>
      <c r="Z134" s="3" t="s">
        <v>137</v>
      </c>
      <c r="AA134" s="3">
        <v>42</v>
      </c>
      <c r="AB134" s="2">
        <v>35</v>
      </c>
      <c r="AC134" s="2">
        <v>13</v>
      </c>
      <c r="AD134" s="2"/>
      <c r="AE134" s="33" t="s">
        <v>443</v>
      </c>
      <c r="AF134" s="12" t="s">
        <v>116</v>
      </c>
      <c r="AG134" s="12">
        <v>53</v>
      </c>
      <c r="AH134" s="13">
        <v>32</v>
      </c>
      <c r="AI134" s="13">
        <v>12</v>
      </c>
      <c r="AJ134" s="13"/>
      <c r="AK134" s="34" t="s">
        <v>180</v>
      </c>
      <c r="AL134" s="2" t="s">
        <v>396</v>
      </c>
      <c r="AM134" s="2" t="s">
        <v>265</v>
      </c>
      <c r="AN134" s="2" t="s">
        <v>140</v>
      </c>
      <c r="AO134" s="2" t="s">
        <v>397</v>
      </c>
      <c r="AP134" s="2" t="s">
        <v>87</v>
      </c>
      <c r="AQ134" s="1" t="s">
        <v>88</v>
      </c>
      <c r="AR134" s="2" t="s">
        <v>89</v>
      </c>
      <c r="AS134" s="1" t="s">
        <v>108</v>
      </c>
      <c r="AT134" s="2" t="s">
        <v>93</v>
      </c>
      <c r="AU134" s="14" t="s">
        <v>399</v>
      </c>
      <c r="AV134" s="14">
        <v>2</v>
      </c>
      <c r="AW134" s="3" t="s">
        <v>6</v>
      </c>
      <c r="AX134" s="3">
        <v>21</v>
      </c>
      <c r="AY134" s="2">
        <v>22</v>
      </c>
      <c r="AZ134" s="2">
        <v>14</v>
      </c>
      <c r="BA134" s="2" t="s">
        <v>1667</v>
      </c>
      <c r="BB134" s="2">
        <v>14</v>
      </c>
      <c r="BC134" s="2">
        <v>11</v>
      </c>
      <c r="BD134" s="104">
        <v>5.45</v>
      </c>
      <c r="BE134" s="105">
        <v>4.46</v>
      </c>
      <c r="BF134" s="109">
        <v>2.81</v>
      </c>
      <c r="BG134" s="105">
        <v>2.36</v>
      </c>
      <c r="BH134" s="109">
        <v>2.61</v>
      </c>
      <c r="BI134" s="104">
        <v>3.48</v>
      </c>
      <c r="BJ134" s="109">
        <v>2.39</v>
      </c>
      <c r="BK134" s="104">
        <v>2.3199999999999998</v>
      </c>
      <c r="BL134" s="105">
        <v>3.05</v>
      </c>
      <c r="BM134" s="109">
        <v>2.56</v>
      </c>
      <c r="BN134" s="109">
        <v>3.35</v>
      </c>
      <c r="BO134" s="109">
        <v>5.39</v>
      </c>
      <c r="BP134" s="109">
        <v>2.95</v>
      </c>
      <c r="BQ134" s="4">
        <v>3.29</v>
      </c>
      <c r="BR134" s="9">
        <v>6.12</v>
      </c>
      <c r="BS134" s="9">
        <v>8.57</v>
      </c>
      <c r="BT134" s="4">
        <v>16.2</v>
      </c>
      <c r="BU134" s="4">
        <v>19.739999999999998</v>
      </c>
      <c r="BV134" s="4">
        <v>6.38</v>
      </c>
      <c r="BW134" s="37">
        <v>3.67</v>
      </c>
      <c r="BX134" s="9">
        <v>0.97</v>
      </c>
      <c r="BY134" s="9">
        <v>0.9</v>
      </c>
      <c r="BZ134" s="9">
        <v>1.54</v>
      </c>
      <c r="CA134" s="4">
        <v>3.64</v>
      </c>
      <c r="CB134" s="9">
        <v>2.76</v>
      </c>
      <c r="CC134" s="4">
        <v>3.49</v>
      </c>
      <c r="CD134" s="37">
        <v>2.98</v>
      </c>
      <c r="CE134" s="9">
        <v>2.11</v>
      </c>
      <c r="CF134" s="9">
        <v>5.15</v>
      </c>
      <c r="CG134" s="9">
        <v>5.75</v>
      </c>
      <c r="CH134" s="9">
        <v>5.28</v>
      </c>
      <c r="CI134" s="4">
        <v>5.14</v>
      </c>
      <c r="CJ134" s="9">
        <v>7.48</v>
      </c>
      <c r="CK134" s="9">
        <v>9.25</v>
      </c>
      <c r="CL134" s="4">
        <v>13.47</v>
      </c>
      <c r="CM134" s="4">
        <v>19.43</v>
      </c>
      <c r="CN134" s="16">
        <v>30.27</v>
      </c>
      <c r="CO134" s="38">
        <v>32.590000000000003</v>
      </c>
      <c r="CP134" s="20">
        <v>35.22</v>
      </c>
      <c r="CQ134" s="38">
        <v>37.26</v>
      </c>
      <c r="CR134" s="20">
        <v>38.119999999999997</v>
      </c>
      <c r="CS134" s="16">
        <v>39.04</v>
      </c>
      <c r="CT134" s="20">
        <v>41.12</v>
      </c>
      <c r="CU134" s="16">
        <v>40.74</v>
      </c>
      <c r="CV134" s="38">
        <v>41.36</v>
      </c>
      <c r="CW134" s="20">
        <v>41.74</v>
      </c>
      <c r="CX134" s="20">
        <v>43.55</v>
      </c>
      <c r="CY134" s="20">
        <v>43.61</v>
      </c>
      <c r="CZ134" s="20">
        <v>48.16</v>
      </c>
      <c r="DA134" s="16">
        <v>48.96</v>
      </c>
      <c r="DB134" s="20">
        <v>51.23</v>
      </c>
      <c r="DC134" s="20">
        <v>49.56</v>
      </c>
      <c r="DD134" s="16">
        <v>48.83</v>
      </c>
      <c r="DE134" s="16">
        <v>45.31</v>
      </c>
      <c r="DF134" s="16">
        <v>29.61</v>
      </c>
      <c r="DG134" s="38">
        <v>31.73</v>
      </c>
      <c r="DH134" s="20">
        <v>34.770000000000003</v>
      </c>
      <c r="DI134" s="20">
        <v>37.44</v>
      </c>
      <c r="DJ134" s="20">
        <v>39.29</v>
      </c>
      <c r="DK134" s="16">
        <v>39.64</v>
      </c>
      <c r="DL134" s="20">
        <v>41.28</v>
      </c>
      <c r="DM134" s="16">
        <v>40.97</v>
      </c>
      <c r="DN134" s="38">
        <v>42.39</v>
      </c>
      <c r="DO134" s="20">
        <v>42.32</v>
      </c>
      <c r="DP134" s="20">
        <v>43.76</v>
      </c>
      <c r="DQ134" s="20">
        <v>43.27</v>
      </c>
      <c r="DR134" s="20">
        <v>49.3</v>
      </c>
      <c r="DS134" s="16">
        <v>48.27</v>
      </c>
      <c r="DT134" s="20">
        <v>51.13</v>
      </c>
      <c r="DU134" s="20">
        <v>50.95</v>
      </c>
      <c r="DV134" s="16">
        <v>48.48</v>
      </c>
      <c r="DW134" s="16">
        <v>44.27</v>
      </c>
      <c r="DX134" s="16">
        <v>6</v>
      </c>
      <c r="DY134" s="20">
        <v>6</v>
      </c>
      <c r="DZ134" s="20">
        <v>7</v>
      </c>
      <c r="EA134" s="20">
        <v>7</v>
      </c>
      <c r="EB134" s="20">
        <v>3</v>
      </c>
      <c r="EC134" s="20">
        <v>0</v>
      </c>
      <c r="ED134" s="20">
        <v>0</v>
      </c>
      <c r="EE134" s="20">
        <v>-2</v>
      </c>
      <c r="EF134" s="20">
        <v>-6</v>
      </c>
      <c r="EG134" s="20">
        <v>-2</v>
      </c>
      <c r="EH134" s="20">
        <v>6</v>
      </c>
      <c r="EI134" s="20">
        <v>11</v>
      </c>
      <c r="EJ134" s="20">
        <v>14</v>
      </c>
      <c r="EK134" s="20">
        <v>19</v>
      </c>
      <c r="EL134" s="20">
        <v>15</v>
      </c>
      <c r="EM134" s="20">
        <v>11</v>
      </c>
      <c r="EN134" s="20">
        <v>6</v>
      </c>
      <c r="EO134" s="20">
        <v>6</v>
      </c>
    </row>
    <row r="135" spans="1:145" ht="14">
      <c r="A135" s="2" t="s">
        <v>789</v>
      </c>
      <c r="B135" s="2" t="s">
        <v>1666</v>
      </c>
      <c r="C135" s="2">
        <v>14</v>
      </c>
      <c r="D135" s="2">
        <v>11</v>
      </c>
      <c r="E135" s="2">
        <v>52263631</v>
      </c>
      <c r="F135" s="2" t="s">
        <v>91</v>
      </c>
      <c r="G135" s="1" t="s">
        <v>793</v>
      </c>
      <c r="H135" s="13" t="s">
        <v>95</v>
      </c>
      <c r="I135" s="1">
        <v>-1</v>
      </c>
      <c r="J135" s="2">
        <v>163.9</v>
      </c>
      <c r="K135" s="2">
        <v>54</v>
      </c>
      <c r="L135" s="2" t="s">
        <v>167</v>
      </c>
      <c r="M135" s="2"/>
      <c r="N135" s="2" t="s">
        <v>79</v>
      </c>
      <c r="O135" s="2" t="s">
        <v>80</v>
      </c>
      <c r="P135" s="30"/>
      <c r="Q135" s="30"/>
      <c r="R135" s="30"/>
      <c r="S135" s="30"/>
      <c r="T135" s="3" t="s">
        <v>17</v>
      </c>
      <c r="U135" s="3">
        <v>25</v>
      </c>
      <c r="V135" s="2">
        <v>21</v>
      </c>
      <c r="W135" s="2">
        <v>16</v>
      </c>
      <c r="X135" s="2" t="s">
        <v>280</v>
      </c>
      <c r="Y135" s="33"/>
      <c r="Z135" s="3" t="s">
        <v>101</v>
      </c>
      <c r="AA135" s="3">
        <v>50</v>
      </c>
      <c r="AB135" s="2">
        <v>37</v>
      </c>
      <c r="AC135" s="2">
        <v>25</v>
      </c>
      <c r="AD135" s="2"/>
      <c r="AE135" s="33" t="s">
        <v>443</v>
      </c>
      <c r="AF135" s="12" t="s">
        <v>116</v>
      </c>
      <c r="AG135" s="12">
        <v>35</v>
      </c>
      <c r="AH135" s="13">
        <v>22</v>
      </c>
      <c r="AI135" s="13">
        <v>10</v>
      </c>
      <c r="AJ135" s="13"/>
      <c r="AK135" s="34" t="s">
        <v>197</v>
      </c>
      <c r="AL135" s="2" t="s">
        <v>117</v>
      </c>
      <c r="AM135" s="2" t="s">
        <v>273</v>
      </c>
      <c r="AN135" s="2" t="s">
        <v>792</v>
      </c>
      <c r="AO135" s="2" t="s">
        <v>313</v>
      </c>
      <c r="AP135" s="2" t="s">
        <v>87</v>
      </c>
      <c r="AQ135" s="1"/>
      <c r="AR135" s="2" t="s">
        <v>89</v>
      </c>
      <c r="AS135" s="1"/>
      <c r="AT135" s="2" t="s">
        <v>93</v>
      </c>
      <c r="AU135" s="14" t="s">
        <v>794</v>
      </c>
      <c r="AV135" s="14">
        <v>2</v>
      </c>
      <c r="AW135" s="3" t="s">
        <v>17</v>
      </c>
      <c r="AX135" s="3">
        <v>25</v>
      </c>
      <c r="AY135" s="2">
        <v>21</v>
      </c>
      <c r="AZ135" s="2">
        <v>16</v>
      </c>
      <c r="BA135" s="2" t="s">
        <v>1666</v>
      </c>
      <c r="BB135" s="2">
        <v>14</v>
      </c>
      <c r="BC135" s="2">
        <v>11</v>
      </c>
      <c r="BD135" s="104">
        <v>2.96</v>
      </c>
      <c r="BE135" s="105">
        <v>1.61</v>
      </c>
      <c r="BF135" s="109">
        <v>2.71</v>
      </c>
      <c r="BG135" s="105">
        <v>1.78</v>
      </c>
      <c r="BH135" s="109">
        <v>1.24</v>
      </c>
      <c r="BI135" s="104">
        <v>1.27</v>
      </c>
      <c r="BJ135" s="109">
        <v>0</v>
      </c>
      <c r="BK135" s="104">
        <v>0.25</v>
      </c>
      <c r="BL135" s="105">
        <v>1.73</v>
      </c>
      <c r="BM135" s="109">
        <v>2.2200000000000002</v>
      </c>
      <c r="BN135" s="109">
        <v>4.4800000000000004</v>
      </c>
      <c r="BO135" s="109">
        <v>3.85</v>
      </c>
      <c r="BP135" s="109">
        <v>3.17</v>
      </c>
      <c r="BQ135" s="4">
        <v>2.68</v>
      </c>
      <c r="BR135" s="9">
        <v>5.74</v>
      </c>
      <c r="BS135" s="9">
        <v>6.72</v>
      </c>
      <c r="BT135" s="4">
        <v>8.02</v>
      </c>
      <c r="BU135" s="4">
        <v>12.67</v>
      </c>
      <c r="BV135" s="4">
        <v>2.74</v>
      </c>
      <c r="BW135" s="26">
        <v>1.69</v>
      </c>
      <c r="BX135" s="25">
        <v>0</v>
      </c>
      <c r="BY135" s="25">
        <v>0.67</v>
      </c>
      <c r="BZ135" s="25">
        <v>1.02</v>
      </c>
      <c r="CA135" s="12">
        <v>1.25</v>
      </c>
      <c r="CB135" s="25">
        <v>2.17</v>
      </c>
      <c r="CC135" s="12">
        <v>1.9</v>
      </c>
      <c r="CD135" s="26">
        <v>2.78</v>
      </c>
      <c r="CE135" s="25">
        <v>3.86</v>
      </c>
      <c r="CF135" s="25">
        <v>3.17</v>
      </c>
      <c r="CG135" s="25">
        <v>3.38</v>
      </c>
      <c r="CH135" s="9">
        <v>2.95</v>
      </c>
      <c r="CI135" s="4">
        <v>3.07</v>
      </c>
      <c r="CJ135" s="9">
        <v>5.84</v>
      </c>
      <c r="CK135" s="9">
        <v>6.94</v>
      </c>
      <c r="CL135" s="4">
        <v>9.61</v>
      </c>
      <c r="CM135" s="4">
        <v>12.23</v>
      </c>
      <c r="CN135" s="16">
        <v>28.53</v>
      </c>
      <c r="CO135" s="38">
        <v>32.450000000000003</v>
      </c>
      <c r="CP135" s="20">
        <v>35.25</v>
      </c>
      <c r="CQ135" s="38">
        <v>36.01</v>
      </c>
      <c r="CR135" s="20">
        <v>37.44</v>
      </c>
      <c r="CS135" s="16">
        <v>38.1</v>
      </c>
      <c r="CT135" s="20">
        <v>38.71</v>
      </c>
      <c r="CU135" s="16">
        <v>40.21</v>
      </c>
      <c r="CV135" s="38">
        <v>39.74</v>
      </c>
      <c r="CW135" s="20">
        <v>40.53</v>
      </c>
      <c r="CX135" s="20">
        <v>40.909999999999997</v>
      </c>
      <c r="CY135" s="20">
        <v>43.72</v>
      </c>
      <c r="CZ135" s="20">
        <v>47.44</v>
      </c>
      <c r="DA135" s="16">
        <v>46.79</v>
      </c>
      <c r="DB135" s="20">
        <v>44.83</v>
      </c>
      <c r="DC135" s="20">
        <v>43.63</v>
      </c>
      <c r="DD135" s="16">
        <v>43.29</v>
      </c>
      <c r="DE135" s="16">
        <v>41.58</v>
      </c>
      <c r="DF135" s="16">
        <v>28.45</v>
      </c>
      <c r="DG135" s="38">
        <v>32.33</v>
      </c>
      <c r="DH135" s="20">
        <v>35.46</v>
      </c>
      <c r="DI135" s="20">
        <v>36.659999999999997</v>
      </c>
      <c r="DJ135" s="20">
        <v>37.26</v>
      </c>
      <c r="DK135" s="16">
        <v>37.5</v>
      </c>
      <c r="DL135" s="20">
        <v>38.020000000000003</v>
      </c>
      <c r="DM135" s="16">
        <v>39.409999999999997</v>
      </c>
      <c r="DN135" s="38">
        <v>39.08</v>
      </c>
      <c r="DO135" s="20">
        <v>40.369999999999997</v>
      </c>
      <c r="DP135" s="20">
        <v>40.01</v>
      </c>
      <c r="DQ135" s="20">
        <v>43.68</v>
      </c>
      <c r="DR135" s="20">
        <v>48.08</v>
      </c>
      <c r="DS135" s="16">
        <v>47.29</v>
      </c>
      <c r="DT135" s="20">
        <v>45.72</v>
      </c>
      <c r="DU135" s="20">
        <v>43.14</v>
      </c>
      <c r="DV135" s="16">
        <v>44.18</v>
      </c>
      <c r="DW135" s="16">
        <v>41.66</v>
      </c>
      <c r="DX135" s="16">
        <v>2</v>
      </c>
      <c r="DY135" s="20">
        <v>5</v>
      </c>
      <c r="DZ135" s="20">
        <v>5</v>
      </c>
      <c r="EA135" s="20">
        <v>4</v>
      </c>
      <c r="EB135" s="20">
        <v>1</v>
      </c>
      <c r="EC135" s="20">
        <v>-5</v>
      </c>
      <c r="ED135" s="20">
        <v>-11</v>
      </c>
      <c r="EE135" s="20">
        <v>-12</v>
      </c>
      <c r="EF135" s="20">
        <v>-11</v>
      </c>
      <c r="EG135" s="20">
        <v>-10</v>
      </c>
      <c r="EH135" s="20">
        <v>-5</v>
      </c>
      <c r="EI135" s="20">
        <v>0</v>
      </c>
      <c r="EJ135" s="20">
        <v>4</v>
      </c>
      <c r="EK135" s="20">
        <v>6</v>
      </c>
      <c r="EL135" s="20">
        <v>7</v>
      </c>
      <c r="EM135" s="20">
        <v>5</v>
      </c>
      <c r="EN135" s="20">
        <v>3</v>
      </c>
      <c r="EO135" s="20">
        <v>3</v>
      </c>
    </row>
    <row r="136" spans="1:145" ht="14">
      <c r="A136" s="2" t="s">
        <v>1312</v>
      </c>
      <c r="B136" s="2" t="s">
        <v>1666</v>
      </c>
      <c r="C136" s="2">
        <v>15</v>
      </c>
      <c r="D136" s="2">
        <v>3</v>
      </c>
      <c r="E136" s="2">
        <v>52361371</v>
      </c>
      <c r="F136" s="2" t="s">
        <v>91</v>
      </c>
      <c r="G136" s="1" t="s">
        <v>271</v>
      </c>
      <c r="H136" s="15" t="s">
        <v>95</v>
      </c>
      <c r="I136" s="1">
        <v>-6</v>
      </c>
      <c r="J136" s="2">
        <v>161.1</v>
      </c>
      <c r="K136" s="2">
        <v>47.65</v>
      </c>
      <c r="L136" s="2" t="s">
        <v>167</v>
      </c>
      <c r="M136" s="2"/>
      <c r="N136" s="2" t="s">
        <v>147</v>
      </c>
      <c r="O136" s="2" t="s">
        <v>329</v>
      </c>
      <c r="P136" s="30"/>
      <c r="Q136" s="30"/>
      <c r="R136" s="30"/>
      <c r="S136" s="30"/>
      <c r="T136" s="3" t="s">
        <v>15</v>
      </c>
      <c r="U136" s="3">
        <v>32</v>
      </c>
      <c r="V136" s="2">
        <v>32</v>
      </c>
      <c r="W136" s="2">
        <v>12</v>
      </c>
      <c r="X136" s="2" t="s">
        <v>271</v>
      </c>
      <c r="Y136" s="33" t="s">
        <v>487</v>
      </c>
      <c r="Z136" s="3" t="s">
        <v>330</v>
      </c>
      <c r="AA136" s="3">
        <v>48</v>
      </c>
      <c r="AB136" s="2">
        <v>32</v>
      </c>
      <c r="AC136" s="2">
        <v>30</v>
      </c>
      <c r="AD136" s="2"/>
      <c r="AE136" s="33" t="s">
        <v>88</v>
      </c>
      <c r="AF136" s="12" t="s">
        <v>160</v>
      </c>
      <c r="AG136" s="12">
        <v>17</v>
      </c>
      <c r="AH136" s="13">
        <v>11</v>
      </c>
      <c r="AI136" s="13">
        <v>9</v>
      </c>
      <c r="AJ136" s="13"/>
      <c r="AK136" s="34"/>
      <c r="AL136" s="2" t="s">
        <v>103</v>
      </c>
      <c r="AM136" s="2" t="s">
        <v>323</v>
      </c>
      <c r="AN136" s="2" t="s">
        <v>257</v>
      </c>
      <c r="AO136" s="2" t="s">
        <v>331</v>
      </c>
      <c r="AP136" s="2" t="s">
        <v>87</v>
      </c>
      <c r="AQ136" s="1" t="s">
        <v>131</v>
      </c>
      <c r="AR136" s="2" t="s">
        <v>89</v>
      </c>
      <c r="AS136" s="1" t="s">
        <v>131</v>
      </c>
      <c r="AT136" s="2" t="s">
        <v>93</v>
      </c>
      <c r="AU136" s="14" t="s">
        <v>332</v>
      </c>
      <c r="AV136" s="14">
        <v>2</v>
      </c>
      <c r="AW136" s="3" t="s">
        <v>15</v>
      </c>
      <c r="AX136" s="3">
        <v>32</v>
      </c>
      <c r="AY136" s="2">
        <v>32</v>
      </c>
      <c r="AZ136" s="2">
        <v>12</v>
      </c>
      <c r="BA136" s="2" t="s">
        <v>1666</v>
      </c>
      <c r="BB136" s="2">
        <v>15</v>
      </c>
      <c r="BC136" s="2">
        <v>3</v>
      </c>
      <c r="BD136" s="104">
        <v>3.95</v>
      </c>
      <c r="BE136" s="105">
        <v>2.91</v>
      </c>
      <c r="BF136" s="109">
        <v>2.39</v>
      </c>
      <c r="BG136" s="105">
        <v>2.12</v>
      </c>
      <c r="BH136" s="109">
        <v>2.27</v>
      </c>
      <c r="BI136" s="104">
        <v>1.74</v>
      </c>
      <c r="BJ136" s="109">
        <v>1.9</v>
      </c>
      <c r="BK136" s="104">
        <v>1.81</v>
      </c>
      <c r="BL136" s="105">
        <v>2.11</v>
      </c>
      <c r="BM136" s="109">
        <v>2.68</v>
      </c>
      <c r="BN136" s="109">
        <v>4.13</v>
      </c>
      <c r="BO136" s="109">
        <v>5.1100000000000003</v>
      </c>
      <c r="BP136" s="109">
        <v>3.12</v>
      </c>
      <c r="BQ136" s="4">
        <v>3.5</v>
      </c>
      <c r="BR136" s="9">
        <v>4.79</v>
      </c>
      <c r="BS136" s="9">
        <v>5.39</v>
      </c>
      <c r="BT136" s="4">
        <v>8.5</v>
      </c>
      <c r="BU136" s="4">
        <v>13.89</v>
      </c>
      <c r="BV136" s="4">
        <v>4.33</v>
      </c>
      <c r="BW136" s="37">
        <v>2.95</v>
      </c>
      <c r="BX136" s="9">
        <v>0</v>
      </c>
      <c r="BY136" s="9">
        <v>0</v>
      </c>
      <c r="BZ136" s="9">
        <v>0</v>
      </c>
      <c r="CA136" s="4">
        <v>0</v>
      </c>
      <c r="CB136" s="9">
        <v>2.12</v>
      </c>
      <c r="CC136" s="4">
        <v>2.98</v>
      </c>
      <c r="CD136" s="37">
        <v>3.51</v>
      </c>
      <c r="CE136" s="9">
        <v>3.12</v>
      </c>
      <c r="CF136" s="9">
        <v>5.35</v>
      </c>
      <c r="CG136" s="9">
        <v>6.09</v>
      </c>
      <c r="CH136" s="9">
        <v>3.5</v>
      </c>
      <c r="CI136" s="4">
        <v>4.34</v>
      </c>
      <c r="CJ136" s="9">
        <v>5.63</v>
      </c>
      <c r="CK136" s="9">
        <v>5.74</v>
      </c>
      <c r="CL136" s="4">
        <v>8.7799999999999994</v>
      </c>
      <c r="CM136" s="4">
        <v>14.15</v>
      </c>
      <c r="CN136" s="16">
        <v>26.46</v>
      </c>
      <c r="CO136" s="38">
        <v>30.62</v>
      </c>
      <c r="CP136" s="20">
        <v>31.15</v>
      </c>
      <c r="CQ136" s="38">
        <v>32.43</v>
      </c>
      <c r="CR136" s="20">
        <v>33.17</v>
      </c>
      <c r="CS136" s="16">
        <v>33.799999999999997</v>
      </c>
      <c r="CT136" s="20">
        <v>35.03</v>
      </c>
      <c r="CU136" s="16">
        <v>35.29</v>
      </c>
      <c r="CV136" s="38">
        <v>35.07</v>
      </c>
      <c r="CW136" s="20">
        <v>36.130000000000003</v>
      </c>
      <c r="CX136" s="20">
        <v>38.03</v>
      </c>
      <c r="CY136" s="20">
        <v>39.56</v>
      </c>
      <c r="CZ136" s="20">
        <v>42.57</v>
      </c>
      <c r="DA136" s="16">
        <v>43.37</v>
      </c>
      <c r="DB136" s="20">
        <v>45.7</v>
      </c>
      <c r="DC136" s="20">
        <v>43.84</v>
      </c>
      <c r="DD136" s="16">
        <v>42.15</v>
      </c>
      <c r="DE136" s="16">
        <v>37.78</v>
      </c>
      <c r="DF136" s="16">
        <v>26.39</v>
      </c>
      <c r="DG136" s="38">
        <v>29.27</v>
      </c>
      <c r="DH136" s="20">
        <v>31.38</v>
      </c>
      <c r="DI136" s="20">
        <v>33.43</v>
      </c>
      <c r="DJ136" s="20">
        <v>34.380000000000003</v>
      </c>
      <c r="DK136" s="16">
        <v>34.67</v>
      </c>
      <c r="DL136" s="20">
        <v>34.1</v>
      </c>
      <c r="DM136" s="16">
        <v>36.44</v>
      </c>
      <c r="DN136" s="38">
        <v>35.31</v>
      </c>
      <c r="DO136" s="20">
        <v>36.43</v>
      </c>
      <c r="DP136" s="20">
        <v>37.28</v>
      </c>
      <c r="DQ136" s="20">
        <v>38.96</v>
      </c>
      <c r="DR136" s="20">
        <v>44.08</v>
      </c>
      <c r="DS136" s="16">
        <v>43.58</v>
      </c>
      <c r="DT136" s="20">
        <v>47.41</v>
      </c>
      <c r="DU136" s="20">
        <v>43.02</v>
      </c>
      <c r="DV136" s="16">
        <v>42.06</v>
      </c>
      <c r="DW136" s="16">
        <v>36.36</v>
      </c>
      <c r="DX136" s="16">
        <v>2</v>
      </c>
      <c r="DY136" s="20">
        <v>2</v>
      </c>
      <c r="DZ136" s="20">
        <v>6</v>
      </c>
      <c r="EA136" s="20">
        <v>8</v>
      </c>
      <c r="EB136" s="20">
        <v>6</v>
      </c>
      <c r="EC136" s="20">
        <v>0</v>
      </c>
      <c r="ED136" s="20">
        <v>-4</v>
      </c>
      <c r="EE136" s="20">
        <v>-6</v>
      </c>
      <c r="EF136" s="20">
        <v>-11</v>
      </c>
      <c r="EG136" s="20">
        <v>-12</v>
      </c>
      <c r="EH136" s="20">
        <v>-7</v>
      </c>
      <c r="EI136" s="20">
        <v>-6</v>
      </c>
      <c r="EJ136" s="20">
        <v>-2</v>
      </c>
      <c r="EK136" s="20">
        <v>1</v>
      </c>
      <c r="EL136" s="20">
        <v>1</v>
      </c>
      <c r="EM136" s="20">
        <v>3</v>
      </c>
      <c r="EN136" s="20">
        <v>3</v>
      </c>
      <c r="EO136" s="20">
        <v>5</v>
      </c>
    </row>
    <row r="137" spans="1:145" ht="14">
      <c r="A137" s="2" t="s">
        <v>905</v>
      </c>
      <c r="B137" s="2" t="s">
        <v>1666</v>
      </c>
      <c r="C137" s="2">
        <v>15</v>
      </c>
      <c r="D137" s="2">
        <v>4</v>
      </c>
      <c r="E137" s="2">
        <v>50462711</v>
      </c>
      <c r="F137" s="2" t="s">
        <v>91</v>
      </c>
      <c r="G137" s="1" t="s">
        <v>793</v>
      </c>
      <c r="H137" s="13" t="s">
        <v>95</v>
      </c>
      <c r="I137" s="1">
        <v>-2</v>
      </c>
      <c r="J137" s="2">
        <v>160</v>
      </c>
      <c r="K137" s="2">
        <v>47.5</v>
      </c>
      <c r="L137" s="2" t="s">
        <v>167</v>
      </c>
      <c r="M137" s="2"/>
      <c r="N137" s="2" t="s">
        <v>238</v>
      </c>
      <c r="O137" s="2" t="s">
        <v>279</v>
      </c>
      <c r="P137" s="30" t="s">
        <v>908</v>
      </c>
      <c r="Q137" s="30" t="s">
        <v>168</v>
      </c>
      <c r="R137" s="30"/>
      <c r="S137" s="30"/>
      <c r="T137" s="3" t="s">
        <v>6</v>
      </c>
      <c r="U137" s="3">
        <v>12</v>
      </c>
      <c r="V137" s="2">
        <v>11</v>
      </c>
      <c r="W137" s="2">
        <v>9</v>
      </c>
      <c r="X137" s="2" t="s">
        <v>909</v>
      </c>
      <c r="Y137" s="33"/>
      <c r="Z137" s="3" t="s">
        <v>81</v>
      </c>
      <c r="AA137" s="3">
        <v>32</v>
      </c>
      <c r="AB137" s="2">
        <v>25</v>
      </c>
      <c r="AC137" s="2">
        <v>21</v>
      </c>
      <c r="AD137" s="2"/>
      <c r="AE137" s="33" t="s">
        <v>209</v>
      </c>
      <c r="AF137" s="12" t="s">
        <v>526</v>
      </c>
      <c r="AG137" s="12">
        <v>49</v>
      </c>
      <c r="AH137" s="13">
        <v>31</v>
      </c>
      <c r="AI137" s="13">
        <v>17</v>
      </c>
      <c r="AJ137" s="13"/>
      <c r="AK137" s="34" t="s">
        <v>152</v>
      </c>
      <c r="AL137" s="2" t="s">
        <v>272</v>
      </c>
      <c r="AM137" s="2" t="s">
        <v>150</v>
      </c>
      <c r="AN137" s="2" t="s">
        <v>460</v>
      </c>
      <c r="AO137" s="2" t="s">
        <v>204</v>
      </c>
      <c r="AP137" s="2" t="s">
        <v>87</v>
      </c>
      <c r="AQ137" s="1"/>
      <c r="AR137" s="2" t="s">
        <v>89</v>
      </c>
      <c r="AS137" s="1"/>
      <c r="AT137" s="2" t="s">
        <v>93</v>
      </c>
      <c r="AU137" s="14" t="s">
        <v>910</v>
      </c>
      <c r="AV137" s="14">
        <v>2</v>
      </c>
      <c r="AW137" s="3" t="s">
        <v>6</v>
      </c>
      <c r="AX137" s="3">
        <v>12</v>
      </c>
      <c r="AY137" s="2">
        <v>11</v>
      </c>
      <c r="AZ137" s="2">
        <v>9</v>
      </c>
      <c r="BA137" s="2" t="s">
        <v>1666</v>
      </c>
      <c r="BB137" s="2">
        <v>15</v>
      </c>
      <c r="BC137" s="2">
        <v>4</v>
      </c>
      <c r="BD137" s="104">
        <v>3.72</v>
      </c>
      <c r="BE137" s="105">
        <v>3.41</v>
      </c>
      <c r="BF137" s="109">
        <v>1.93</v>
      </c>
      <c r="BG137" s="105">
        <v>2.17</v>
      </c>
      <c r="BH137" s="109">
        <v>2.12</v>
      </c>
      <c r="BI137" s="104">
        <v>1.87</v>
      </c>
      <c r="BJ137" s="109">
        <v>1.62</v>
      </c>
      <c r="BK137" s="104">
        <v>1.37</v>
      </c>
      <c r="BL137" s="105">
        <v>1.49</v>
      </c>
      <c r="BM137" s="109">
        <v>1.37</v>
      </c>
      <c r="BN137" s="109">
        <v>2.92</v>
      </c>
      <c r="BO137" s="109">
        <v>3.45</v>
      </c>
      <c r="BP137" s="109">
        <v>3.13</v>
      </c>
      <c r="BQ137" s="4">
        <v>2.5299999999999998</v>
      </c>
      <c r="BR137" s="9">
        <v>4.3600000000000003</v>
      </c>
      <c r="BS137" s="9">
        <v>5.97</v>
      </c>
      <c r="BT137" s="4">
        <v>7.24</v>
      </c>
      <c r="BU137" s="4">
        <v>10.34</v>
      </c>
      <c r="BV137" s="4">
        <v>3.71</v>
      </c>
      <c r="BW137" s="26">
        <v>2.34</v>
      </c>
      <c r="BX137" s="25">
        <v>1.61</v>
      </c>
      <c r="BY137" s="25">
        <v>1.57</v>
      </c>
      <c r="BZ137" s="25">
        <v>2.2400000000000002</v>
      </c>
      <c r="CA137" s="12">
        <v>2.86</v>
      </c>
      <c r="CB137" s="25">
        <v>3.36</v>
      </c>
      <c r="CC137" s="12">
        <v>3.13</v>
      </c>
      <c r="CD137" s="26">
        <v>3.5</v>
      </c>
      <c r="CE137" s="25">
        <v>3.23</v>
      </c>
      <c r="CF137" s="25">
        <v>2.62</v>
      </c>
      <c r="CG137" s="25">
        <v>1.96</v>
      </c>
      <c r="CH137" s="9">
        <v>3.43</v>
      </c>
      <c r="CI137" s="4">
        <v>3.55</v>
      </c>
      <c r="CJ137" s="9">
        <v>4.49</v>
      </c>
      <c r="CK137" s="9">
        <v>5.67</v>
      </c>
      <c r="CL137" s="4">
        <v>6.64</v>
      </c>
      <c r="CM137" s="4">
        <v>9.7200000000000006</v>
      </c>
      <c r="CN137" s="16">
        <v>26.61</v>
      </c>
      <c r="CO137" s="38">
        <v>28.92</v>
      </c>
      <c r="CP137" s="20">
        <v>31.89</v>
      </c>
      <c r="CQ137" s="38">
        <v>33.53</v>
      </c>
      <c r="CR137" s="20">
        <v>34.979999999999997</v>
      </c>
      <c r="CS137" s="16">
        <v>34.1</v>
      </c>
      <c r="CT137" s="20">
        <v>36.42</v>
      </c>
      <c r="CU137" s="16">
        <v>37.58</v>
      </c>
      <c r="CV137" s="38">
        <v>37.880000000000003</v>
      </c>
      <c r="CW137" s="20">
        <v>38.65</v>
      </c>
      <c r="CX137" s="20">
        <v>38.11</v>
      </c>
      <c r="CY137" s="20">
        <v>39.26</v>
      </c>
      <c r="CZ137" s="20">
        <v>41.12</v>
      </c>
      <c r="DA137" s="16">
        <v>43.34</v>
      </c>
      <c r="DB137" s="20">
        <v>44.24</v>
      </c>
      <c r="DC137" s="20">
        <v>45.59</v>
      </c>
      <c r="DD137" s="16">
        <v>44.85</v>
      </c>
      <c r="DE137" s="16">
        <v>38.35</v>
      </c>
      <c r="DF137" s="16">
        <v>26.86</v>
      </c>
      <c r="DG137" s="38">
        <v>28.08</v>
      </c>
      <c r="DH137" s="20">
        <v>31.23</v>
      </c>
      <c r="DI137" s="20">
        <v>33.72</v>
      </c>
      <c r="DJ137" s="20">
        <v>34.130000000000003</v>
      </c>
      <c r="DK137" s="16">
        <v>34.71</v>
      </c>
      <c r="DL137" s="20">
        <v>36.979999999999997</v>
      </c>
      <c r="DM137" s="16">
        <v>36.92</v>
      </c>
      <c r="DN137" s="38">
        <v>37.880000000000003</v>
      </c>
      <c r="DO137" s="20">
        <v>39.729999999999997</v>
      </c>
      <c r="DP137" s="20">
        <v>38.56</v>
      </c>
      <c r="DQ137" s="20">
        <v>40.590000000000003</v>
      </c>
      <c r="DR137" s="20">
        <v>41.49</v>
      </c>
      <c r="DS137" s="16">
        <v>43.45</v>
      </c>
      <c r="DT137" s="20">
        <v>44.35</v>
      </c>
      <c r="DU137" s="20">
        <v>44.03</v>
      </c>
      <c r="DV137" s="16">
        <v>43.29</v>
      </c>
      <c r="DW137" s="16">
        <v>38.57</v>
      </c>
      <c r="DX137" s="16">
        <v>0</v>
      </c>
      <c r="DY137" s="20">
        <v>0</v>
      </c>
      <c r="DZ137" s="20">
        <v>3</v>
      </c>
      <c r="EA137" s="20">
        <v>2</v>
      </c>
      <c r="EB137" s="20">
        <v>0</v>
      </c>
      <c r="EC137" s="20">
        <v>-1</v>
      </c>
      <c r="ED137" s="20">
        <v>-3</v>
      </c>
      <c r="EE137" s="20">
        <v>-2</v>
      </c>
      <c r="EF137" s="20">
        <v>0</v>
      </c>
      <c r="EG137" s="20">
        <v>7</v>
      </c>
      <c r="EH137" s="20">
        <v>15</v>
      </c>
      <c r="EI137" s="20">
        <v>18</v>
      </c>
      <c r="EJ137" s="20">
        <v>20</v>
      </c>
      <c r="EK137" s="20">
        <v>19</v>
      </c>
      <c r="EL137" s="20">
        <v>15</v>
      </c>
      <c r="EM137" s="20">
        <v>10</v>
      </c>
      <c r="EN137" s="20">
        <v>2</v>
      </c>
      <c r="EO137" s="20">
        <v>3</v>
      </c>
    </row>
    <row r="138" spans="1:145" ht="14">
      <c r="A138" s="2" t="s">
        <v>866</v>
      </c>
      <c r="B138" s="2" t="s">
        <v>1666</v>
      </c>
      <c r="C138" s="2">
        <v>19</v>
      </c>
      <c r="D138" s="2">
        <v>0</v>
      </c>
      <c r="E138" s="2">
        <v>40000558</v>
      </c>
      <c r="F138" s="2" t="s">
        <v>91</v>
      </c>
      <c r="G138" s="1" t="s">
        <v>871</v>
      </c>
      <c r="H138" s="13" t="s">
        <v>95</v>
      </c>
      <c r="I138" s="1">
        <v>-5</v>
      </c>
      <c r="J138" s="2">
        <v>157.69999999999999</v>
      </c>
      <c r="K138" s="2">
        <v>49</v>
      </c>
      <c r="L138" s="2" t="s">
        <v>167</v>
      </c>
      <c r="M138" s="2"/>
      <c r="N138" s="2" t="s">
        <v>99</v>
      </c>
      <c r="O138" s="2" t="s">
        <v>279</v>
      </c>
      <c r="P138" s="30" t="s">
        <v>168</v>
      </c>
      <c r="Q138" s="30"/>
      <c r="R138" s="30"/>
      <c r="S138" s="30"/>
      <c r="T138" s="3" t="s">
        <v>17</v>
      </c>
      <c r="U138" s="3">
        <v>16</v>
      </c>
      <c r="V138" s="2">
        <v>10</v>
      </c>
      <c r="W138" s="2">
        <v>8</v>
      </c>
      <c r="X138" s="2" t="s">
        <v>280</v>
      </c>
      <c r="Y138" s="33"/>
      <c r="Z138" s="3" t="s">
        <v>101</v>
      </c>
      <c r="AA138" s="3">
        <v>32</v>
      </c>
      <c r="AB138" s="2">
        <v>25</v>
      </c>
      <c r="AC138" s="2">
        <v>22</v>
      </c>
      <c r="AD138" s="2"/>
      <c r="AE138" s="33" t="s">
        <v>242</v>
      </c>
      <c r="AF138" s="12" t="s">
        <v>116</v>
      </c>
      <c r="AG138" s="12">
        <v>48</v>
      </c>
      <c r="AH138" s="13">
        <v>32</v>
      </c>
      <c r="AI138" s="13">
        <v>22</v>
      </c>
      <c r="AJ138" s="13"/>
      <c r="AK138" s="34" t="s">
        <v>180</v>
      </c>
      <c r="AL138" s="2" t="s">
        <v>869</v>
      </c>
      <c r="AM138" s="2" t="s">
        <v>348</v>
      </c>
      <c r="AN138" s="2" t="s">
        <v>870</v>
      </c>
      <c r="AO138" s="2" t="s">
        <v>86</v>
      </c>
      <c r="AP138" s="2" t="s">
        <v>87</v>
      </c>
      <c r="AQ138" s="1"/>
      <c r="AR138" s="2" t="s">
        <v>89</v>
      </c>
      <c r="AS138" s="1"/>
      <c r="AT138" s="2" t="s">
        <v>93</v>
      </c>
      <c r="AU138" s="14" t="s">
        <v>872</v>
      </c>
      <c r="AV138" s="14">
        <v>2</v>
      </c>
      <c r="AW138" s="3" t="s">
        <v>17</v>
      </c>
      <c r="AX138" s="3">
        <v>16</v>
      </c>
      <c r="AY138" s="2">
        <v>10</v>
      </c>
      <c r="AZ138" s="2">
        <v>8</v>
      </c>
      <c r="BA138" s="2" t="s">
        <v>1666</v>
      </c>
      <c r="BB138" s="2">
        <v>19</v>
      </c>
      <c r="BC138" s="2">
        <v>0</v>
      </c>
      <c r="BD138" s="104">
        <v>4.3099999999999996</v>
      </c>
      <c r="BE138" s="105">
        <v>2.4</v>
      </c>
      <c r="BF138" s="109">
        <v>2.27</v>
      </c>
      <c r="BG138" s="105">
        <v>1.78</v>
      </c>
      <c r="BH138" s="109">
        <v>1.37</v>
      </c>
      <c r="BI138" s="104">
        <v>1.62</v>
      </c>
      <c r="BJ138" s="109">
        <v>0.87</v>
      </c>
      <c r="BK138" s="104">
        <v>1.25</v>
      </c>
      <c r="BL138" s="105">
        <v>0.37</v>
      </c>
      <c r="BM138" s="109">
        <v>2.14</v>
      </c>
      <c r="BN138" s="109">
        <v>3.23</v>
      </c>
      <c r="BO138" s="109">
        <v>4.0199999999999996</v>
      </c>
      <c r="BP138" s="109">
        <v>2.74</v>
      </c>
      <c r="BQ138" s="4">
        <v>3.42</v>
      </c>
      <c r="BR138" s="9">
        <v>3.76</v>
      </c>
      <c r="BS138" s="9">
        <v>5.21</v>
      </c>
      <c r="BT138" s="4">
        <v>11.55</v>
      </c>
      <c r="BU138" s="4">
        <v>17.38</v>
      </c>
      <c r="BV138" s="4">
        <v>4.68</v>
      </c>
      <c r="BW138" s="26">
        <v>2.3199999999999998</v>
      </c>
      <c r="BX138" s="25">
        <v>0.45</v>
      </c>
      <c r="BY138" s="25">
        <v>0.51</v>
      </c>
      <c r="BZ138" s="25">
        <v>1.24</v>
      </c>
      <c r="CA138" s="12">
        <v>0.75</v>
      </c>
      <c r="CB138" s="25">
        <v>0.51</v>
      </c>
      <c r="CC138" s="12">
        <v>0.88</v>
      </c>
      <c r="CD138" s="26">
        <v>1.69</v>
      </c>
      <c r="CE138" s="25">
        <v>2.61</v>
      </c>
      <c r="CF138" s="25">
        <v>3.48</v>
      </c>
      <c r="CG138" s="25">
        <v>3.34</v>
      </c>
      <c r="CH138" s="9">
        <v>1.94</v>
      </c>
      <c r="CI138" s="4">
        <v>4.2</v>
      </c>
      <c r="CJ138" s="9">
        <v>4.8499999999999996</v>
      </c>
      <c r="CK138" s="9">
        <v>7.41</v>
      </c>
      <c r="CL138" s="4">
        <v>10.210000000000001</v>
      </c>
      <c r="CM138" s="4">
        <v>16.5</v>
      </c>
      <c r="CN138" s="16">
        <v>26.09</v>
      </c>
      <c r="CO138" s="38">
        <v>31.87</v>
      </c>
      <c r="CP138" s="20">
        <v>33.08</v>
      </c>
      <c r="CQ138" s="38">
        <v>35.82</v>
      </c>
      <c r="CR138" s="20">
        <v>37.07</v>
      </c>
      <c r="CS138" s="16">
        <v>37.65</v>
      </c>
      <c r="CT138" s="20">
        <v>37.33</v>
      </c>
      <c r="CU138" s="16">
        <v>38.83</v>
      </c>
      <c r="CV138" s="38">
        <v>38.79</v>
      </c>
      <c r="CW138" s="20">
        <v>39.35</v>
      </c>
      <c r="CX138" s="20">
        <v>39.25</v>
      </c>
      <c r="CY138" s="20">
        <v>41.3</v>
      </c>
      <c r="CZ138" s="20">
        <v>46.93</v>
      </c>
      <c r="DA138" s="16">
        <v>44.77</v>
      </c>
      <c r="DB138" s="20">
        <v>47.58</v>
      </c>
      <c r="DC138" s="20">
        <v>44.15</v>
      </c>
      <c r="DD138" s="16">
        <v>40.07</v>
      </c>
      <c r="DE138" s="16">
        <v>38.21</v>
      </c>
      <c r="DF138" s="16">
        <v>25.94</v>
      </c>
      <c r="DG138" s="38">
        <v>31.62</v>
      </c>
      <c r="DH138" s="20">
        <v>33.5</v>
      </c>
      <c r="DI138" s="20">
        <v>35.979999999999997</v>
      </c>
      <c r="DJ138" s="20">
        <v>36.19</v>
      </c>
      <c r="DK138" s="16">
        <v>37.54</v>
      </c>
      <c r="DL138" s="20">
        <v>37.270000000000003</v>
      </c>
      <c r="DM138" s="16">
        <v>38.71</v>
      </c>
      <c r="DN138" s="38">
        <v>38.08</v>
      </c>
      <c r="DO138" s="20">
        <v>39.06</v>
      </c>
      <c r="DP138" s="20">
        <v>39.6</v>
      </c>
      <c r="DQ138" s="20">
        <v>41.62</v>
      </c>
      <c r="DR138" s="20">
        <v>46.05</v>
      </c>
      <c r="DS138" s="16">
        <v>43.38</v>
      </c>
      <c r="DT138" s="20">
        <v>47.37</v>
      </c>
      <c r="DU138" s="20">
        <v>44.39</v>
      </c>
      <c r="DV138" s="16">
        <v>40.18</v>
      </c>
      <c r="DW138" s="16">
        <v>38.08</v>
      </c>
      <c r="DX138" s="16">
        <v>0</v>
      </c>
      <c r="DY138" s="20">
        <v>0</v>
      </c>
      <c r="DZ138" s="20">
        <v>2</v>
      </c>
      <c r="EA138" s="20">
        <v>2</v>
      </c>
      <c r="EB138" s="20">
        <v>3</v>
      </c>
      <c r="EC138" s="20">
        <v>0</v>
      </c>
      <c r="ED138" s="20">
        <v>-2</v>
      </c>
      <c r="EE138" s="20">
        <v>-5</v>
      </c>
      <c r="EF138" s="20">
        <v>-5</v>
      </c>
      <c r="EG138" s="20">
        <v>0</v>
      </c>
      <c r="EH138" s="20">
        <v>6</v>
      </c>
      <c r="EI138" s="20">
        <v>14</v>
      </c>
      <c r="EJ138" s="20">
        <v>18</v>
      </c>
      <c r="EK138" s="20">
        <v>16</v>
      </c>
      <c r="EL138" s="20">
        <v>15</v>
      </c>
      <c r="EM138" s="20">
        <v>8</v>
      </c>
      <c r="EN138" s="20">
        <v>2</v>
      </c>
      <c r="EO138" s="20">
        <v>2</v>
      </c>
    </row>
    <row r="139" spans="1:145" ht="14">
      <c r="A139" s="2" t="s">
        <v>698</v>
      </c>
      <c r="B139" s="2" t="s">
        <v>1666</v>
      </c>
      <c r="C139" s="2">
        <v>27</v>
      </c>
      <c r="D139" s="2">
        <v>7</v>
      </c>
      <c r="E139" s="2">
        <v>49619959</v>
      </c>
      <c r="F139" s="2" t="s">
        <v>91</v>
      </c>
      <c r="G139" s="1" t="s">
        <v>705</v>
      </c>
      <c r="H139" s="13" t="s">
        <v>95</v>
      </c>
      <c r="I139" s="1">
        <v>-6</v>
      </c>
      <c r="J139" s="2">
        <v>160.80000000000001</v>
      </c>
      <c r="K139" s="2">
        <v>46</v>
      </c>
      <c r="L139" s="2" t="s">
        <v>167</v>
      </c>
      <c r="M139" s="2"/>
      <c r="N139" s="2" t="s">
        <v>158</v>
      </c>
      <c r="O139" s="2" t="s">
        <v>201</v>
      </c>
      <c r="P139" s="30"/>
      <c r="Q139" s="30"/>
      <c r="R139" s="30"/>
      <c r="S139" s="30"/>
      <c r="T139" s="51"/>
      <c r="U139" s="51"/>
      <c r="X139" s="2" t="s">
        <v>702</v>
      </c>
      <c r="Y139" s="68"/>
      <c r="Z139" s="3" t="s">
        <v>701</v>
      </c>
      <c r="AA139" s="3">
        <v>31</v>
      </c>
      <c r="AB139" s="2">
        <v>27</v>
      </c>
      <c r="AC139" s="2">
        <v>28</v>
      </c>
      <c r="AE139" s="33" t="s">
        <v>703</v>
      </c>
      <c r="AF139" s="12" t="s">
        <v>704</v>
      </c>
      <c r="AG139" s="12">
        <v>50</v>
      </c>
      <c r="AH139" s="13">
        <v>45</v>
      </c>
      <c r="AI139" s="13">
        <v>21</v>
      </c>
      <c r="AJ139" s="13"/>
      <c r="AK139" s="34" t="s">
        <v>90</v>
      </c>
      <c r="AL139" s="2" t="s">
        <v>311</v>
      </c>
      <c r="AM139" s="2" t="s">
        <v>150</v>
      </c>
      <c r="AN139" s="2" t="s">
        <v>257</v>
      </c>
      <c r="AO139" s="2" t="s">
        <v>519</v>
      </c>
      <c r="AP139" s="2" t="s">
        <v>87</v>
      </c>
      <c r="AQ139" s="1" t="s">
        <v>197</v>
      </c>
      <c r="AR139" s="2" t="s">
        <v>89</v>
      </c>
      <c r="AS139" s="1" t="s">
        <v>131</v>
      </c>
      <c r="AT139" s="2" t="s">
        <v>93</v>
      </c>
      <c r="AU139" s="14" t="s">
        <v>679</v>
      </c>
      <c r="AV139" s="14">
        <v>2</v>
      </c>
      <c r="AW139" s="51"/>
      <c r="AX139" s="51"/>
      <c r="BA139" s="2" t="s">
        <v>1666</v>
      </c>
      <c r="BB139" s="2">
        <v>27</v>
      </c>
      <c r="BC139" s="2">
        <v>7</v>
      </c>
      <c r="BD139" s="104">
        <v>4.22</v>
      </c>
      <c r="BE139" s="105">
        <v>3.78</v>
      </c>
      <c r="BF139" s="109">
        <v>3.22</v>
      </c>
      <c r="BG139" s="105">
        <v>2.39</v>
      </c>
      <c r="BH139" s="109">
        <v>2.62</v>
      </c>
      <c r="BI139" s="104">
        <v>2.92</v>
      </c>
      <c r="BJ139" s="109">
        <v>2.92</v>
      </c>
      <c r="BK139" s="104">
        <v>2.91</v>
      </c>
      <c r="BL139" s="105">
        <v>3</v>
      </c>
      <c r="BM139" s="109">
        <v>2.29</v>
      </c>
      <c r="BN139" s="109">
        <v>3.45</v>
      </c>
      <c r="BO139" s="109">
        <v>3.65</v>
      </c>
      <c r="BP139" s="109">
        <v>3.11</v>
      </c>
      <c r="BQ139" s="4">
        <v>3.58</v>
      </c>
      <c r="BR139" s="9">
        <v>4.16</v>
      </c>
      <c r="BS139" s="9">
        <v>6.17</v>
      </c>
      <c r="BT139" s="4">
        <v>8.2100000000000009</v>
      </c>
      <c r="BU139" s="4">
        <v>15.17</v>
      </c>
      <c r="BV139" s="4">
        <v>4.67</v>
      </c>
      <c r="BW139" s="26">
        <v>2.4700000000000002</v>
      </c>
      <c r="BX139" s="25">
        <v>0.51</v>
      </c>
      <c r="BY139" s="25">
        <v>0</v>
      </c>
      <c r="BZ139" s="25">
        <v>1.06</v>
      </c>
      <c r="CA139" s="12">
        <v>1.81</v>
      </c>
      <c r="CB139" s="25">
        <v>1.42</v>
      </c>
      <c r="CC139" s="12">
        <v>1.06</v>
      </c>
      <c r="CD139" s="26">
        <v>2.88</v>
      </c>
      <c r="CE139" s="25">
        <v>3.3</v>
      </c>
      <c r="CF139" s="25">
        <v>3.93</v>
      </c>
      <c r="CG139" s="25">
        <v>4.79</v>
      </c>
      <c r="CH139" s="9">
        <v>3.11</v>
      </c>
      <c r="CI139" s="4">
        <v>3.27</v>
      </c>
      <c r="CJ139" s="9">
        <v>4.96</v>
      </c>
      <c r="CK139" s="9">
        <v>6.91</v>
      </c>
      <c r="CL139" s="4">
        <v>9.74</v>
      </c>
      <c r="CM139" s="4">
        <v>15.49</v>
      </c>
      <c r="CN139" s="16">
        <v>27.33</v>
      </c>
      <c r="CO139" s="38">
        <v>30.06</v>
      </c>
      <c r="CP139" s="20">
        <v>33.020000000000003</v>
      </c>
      <c r="CQ139" s="38">
        <v>35.630000000000003</v>
      </c>
      <c r="CR139" s="20">
        <v>35.96</v>
      </c>
      <c r="CS139" s="16">
        <v>37.229999999999997</v>
      </c>
      <c r="CT139" s="20">
        <v>38.200000000000003</v>
      </c>
      <c r="CU139" s="16">
        <v>38.56</v>
      </c>
      <c r="CV139" s="38">
        <v>36.18</v>
      </c>
      <c r="CW139" s="20">
        <v>36.200000000000003</v>
      </c>
      <c r="CX139" s="20">
        <v>39.479999999999997</v>
      </c>
      <c r="CY139" s="20">
        <v>39.590000000000003</v>
      </c>
      <c r="CZ139" s="20">
        <v>44.73</v>
      </c>
      <c r="DA139" s="16">
        <v>44.97</v>
      </c>
      <c r="DB139" s="20">
        <v>45.41</v>
      </c>
      <c r="DC139" s="20">
        <v>47.33</v>
      </c>
      <c r="DD139" s="16">
        <v>45.88</v>
      </c>
      <c r="DE139" s="16">
        <v>42.44</v>
      </c>
      <c r="DF139" s="16">
        <v>26.34</v>
      </c>
      <c r="DG139" s="38">
        <v>30.31</v>
      </c>
      <c r="DH139" s="20">
        <v>32.54</v>
      </c>
      <c r="DI139" s="20">
        <v>36.840000000000003</v>
      </c>
      <c r="DJ139" s="20">
        <v>36.380000000000003</v>
      </c>
      <c r="DK139" s="16">
        <v>37.880000000000003</v>
      </c>
      <c r="DL139" s="20">
        <v>38.71</v>
      </c>
      <c r="DM139" s="16">
        <v>39.28</v>
      </c>
      <c r="DN139" s="38">
        <v>36.03</v>
      </c>
      <c r="DO139" s="20">
        <v>37.130000000000003</v>
      </c>
      <c r="DP139" s="20">
        <v>39.93</v>
      </c>
      <c r="DQ139" s="20">
        <v>40.01</v>
      </c>
      <c r="DR139" s="20">
        <v>44.2</v>
      </c>
      <c r="DS139" s="16">
        <v>47.44</v>
      </c>
      <c r="DT139" s="20">
        <v>46.24</v>
      </c>
      <c r="DU139" s="20">
        <v>47.56</v>
      </c>
      <c r="DV139" s="16">
        <v>45.27</v>
      </c>
      <c r="DW139" s="16">
        <v>41.27</v>
      </c>
      <c r="DX139" s="16">
        <v>-3</v>
      </c>
      <c r="DY139" s="20">
        <v>-2</v>
      </c>
      <c r="DZ139" s="20">
        <v>1</v>
      </c>
      <c r="EA139" s="20">
        <v>6</v>
      </c>
      <c r="EB139" s="20">
        <v>3</v>
      </c>
      <c r="EC139" s="20">
        <v>0</v>
      </c>
      <c r="ED139" s="20">
        <v>-2</v>
      </c>
      <c r="EE139" s="20">
        <v>-6</v>
      </c>
      <c r="EF139" s="20">
        <v>-11</v>
      </c>
      <c r="EG139" s="20">
        <v>-18</v>
      </c>
      <c r="EH139" s="20">
        <v>-22</v>
      </c>
      <c r="EI139" s="20">
        <v>-25</v>
      </c>
      <c r="EJ139" s="20">
        <v>-16</v>
      </c>
      <c r="EK139" s="20">
        <v>-9</v>
      </c>
      <c r="EL139" s="20">
        <v>-2</v>
      </c>
      <c r="EM139" s="20">
        <v>6</v>
      </c>
      <c r="EN139" s="20">
        <v>3</v>
      </c>
      <c r="EO139" s="20">
        <v>5</v>
      </c>
    </row>
    <row r="140" spans="1:145" s="154" customFormat="1" ht="14">
      <c r="A140" s="137" t="s">
        <v>1048</v>
      </c>
      <c r="B140" s="137" t="s">
        <v>1666</v>
      </c>
      <c r="C140" s="137">
        <v>18</v>
      </c>
      <c r="D140" s="137">
        <v>1</v>
      </c>
      <c r="E140" s="137">
        <v>42130169</v>
      </c>
      <c r="F140" s="137" t="s">
        <v>91</v>
      </c>
      <c r="G140" s="138" t="s">
        <v>1056</v>
      </c>
      <c r="H140" s="139"/>
      <c r="I140" s="138"/>
      <c r="J140" s="137">
        <v>149.4</v>
      </c>
      <c r="K140" s="137">
        <v>45.3</v>
      </c>
      <c r="L140" s="137" t="s">
        <v>167</v>
      </c>
      <c r="M140" s="137"/>
      <c r="N140" s="137" t="s">
        <v>158</v>
      </c>
      <c r="O140" s="137" t="s">
        <v>329</v>
      </c>
      <c r="P140" s="140" t="s">
        <v>1052</v>
      </c>
      <c r="Q140" s="140" t="s">
        <v>1053</v>
      </c>
      <c r="R140" s="140"/>
      <c r="S140" s="140"/>
      <c r="T140" s="142" t="s">
        <v>15</v>
      </c>
      <c r="U140" s="142">
        <v>30</v>
      </c>
      <c r="V140" s="137">
        <v>30</v>
      </c>
      <c r="W140" s="137">
        <v>23</v>
      </c>
      <c r="X140" s="137" t="s">
        <v>280</v>
      </c>
      <c r="Y140" s="141"/>
      <c r="Z140" s="142" t="s">
        <v>1054</v>
      </c>
      <c r="AA140" s="142">
        <v>63</v>
      </c>
      <c r="AB140" s="137">
        <v>41</v>
      </c>
      <c r="AC140" s="137">
        <v>31</v>
      </c>
      <c r="AD140" s="137"/>
      <c r="AE140" s="141" t="s">
        <v>88</v>
      </c>
      <c r="AF140" s="150"/>
      <c r="AG140" s="150"/>
      <c r="AH140" s="155"/>
      <c r="AI140" s="155"/>
      <c r="AJ140" s="155"/>
      <c r="AK140" s="159"/>
      <c r="AL140" s="137" t="s">
        <v>149</v>
      </c>
      <c r="AM140" s="137" t="s">
        <v>265</v>
      </c>
      <c r="AN140" s="137" t="s">
        <v>1055</v>
      </c>
      <c r="AO140" s="137" t="s">
        <v>919</v>
      </c>
      <c r="AP140" s="137" t="s">
        <v>87</v>
      </c>
      <c r="AQ140" s="138" t="s">
        <v>108</v>
      </c>
      <c r="AR140" s="137" t="s">
        <v>89</v>
      </c>
      <c r="AS140" s="138" t="s">
        <v>108</v>
      </c>
      <c r="AT140" s="137" t="s">
        <v>93</v>
      </c>
      <c r="AU140" s="139" t="s">
        <v>753</v>
      </c>
      <c r="AV140" s="139">
        <v>1</v>
      </c>
      <c r="AW140" s="142" t="s">
        <v>15</v>
      </c>
      <c r="AX140" s="142">
        <v>30</v>
      </c>
      <c r="AY140" s="137">
        <v>30</v>
      </c>
      <c r="AZ140" s="137">
        <v>23</v>
      </c>
      <c r="BA140" s="137" t="s">
        <v>1666</v>
      </c>
      <c r="BB140" s="137">
        <v>18</v>
      </c>
      <c r="BC140" s="137">
        <v>1</v>
      </c>
      <c r="BD140" s="143">
        <v>4.83</v>
      </c>
      <c r="BE140" s="144">
        <v>4.6100000000000003</v>
      </c>
      <c r="BF140" s="145">
        <v>3.31</v>
      </c>
      <c r="BG140" s="144">
        <v>3.25</v>
      </c>
      <c r="BH140" s="145">
        <v>3.25</v>
      </c>
      <c r="BI140" s="143">
        <v>1.85</v>
      </c>
      <c r="BJ140" s="145">
        <v>1.5</v>
      </c>
      <c r="BK140" s="143">
        <v>0.56000000000000005</v>
      </c>
      <c r="BL140" s="144">
        <v>1.59</v>
      </c>
      <c r="BM140" s="145">
        <v>2.84</v>
      </c>
      <c r="BN140" s="145">
        <v>5.78</v>
      </c>
      <c r="BO140" s="145">
        <v>6.86</v>
      </c>
      <c r="BP140" s="145">
        <v>6.29</v>
      </c>
      <c r="BQ140" s="146">
        <v>3.28</v>
      </c>
      <c r="BR140" s="147">
        <v>4.3099999999999996</v>
      </c>
      <c r="BS140" s="147">
        <v>4.62</v>
      </c>
      <c r="BT140" s="146">
        <v>7.01</v>
      </c>
      <c r="BU140" s="146">
        <v>7.1</v>
      </c>
      <c r="BV140" s="146">
        <v>4.5</v>
      </c>
      <c r="BW140" s="148">
        <v>3.62</v>
      </c>
      <c r="BX140" s="149">
        <v>2.88</v>
      </c>
      <c r="BY140" s="149">
        <v>0</v>
      </c>
      <c r="BZ140" s="149">
        <v>0</v>
      </c>
      <c r="CA140" s="150">
        <v>0.75</v>
      </c>
      <c r="CB140" s="149">
        <v>1.39</v>
      </c>
      <c r="CC140" s="150">
        <v>2.41</v>
      </c>
      <c r="CD140" s="148">
        <v>2.2000000000000002</v>
      </c>
      <c r="CE140" s="149">
        <v>4.76</v>
      </c>
      <c r="CF140" s="149">
        <v>6.51</v>
      </c>
      <c r="CG140" s="149">
        <v>6.41</v>
      </c>
      <c r="CH140" s="147">
        <v>5.48</v>
      </c>
      <c r="CI140" s="146">
        <v>3.98</v>
      </c>
      <c r="CJ140" s="147">
        <v>3.76</v>
      </c>
      <c r="CK140" s="147">
        <v>4.49</v>
      </c>
      <c r="CL140" s="146">
        <v>8.48</v>
      </c>
      <c r="CM140" s="146">
        <v>8.74</v>
      </c>
      <c r="CN140" s="151">
        <v>27.2</v>
      </c>
      <c r="CO140" s="152">
        <v>32.29</v>
      </c>
      <c r="CP140" s="153">
        <v>35.770000000000003</v>
      </c>
      <c r="CQ140" s="152">
        <v>37.270000000000003</v>
      </c>
      <c r="CR140" s="153">
        <v>37.72</v>
      </c>
      <c r="CS140" s="151">
        <v>37.61</v>
      </c>
      <c r="CT140" s="153">
        <v>37.5</v>
      </c>
      <c r="CU140" s="151">
        <v>38.11</v>
      </c>
      <c r="CV140" s="152">
        <v>37.43</v>
      </c>
      <c r="CW140" s="153">
        <v>38.299999999999997</v>
      </c>
      <c r="CX140" s="153">
        <v>38.43</v>
      </c>
      <c r="CY140" s="153">
        <v>40.83</v>
      </c>
      <c r="CZ140" s="153">
        <v>40.69</v>
      </c>
      <c r="DA140" s="151">
        <v>41.38</v>
      </c>
      <c r="DB140" s="153">
        <v>45.53</v>
      </c>
      <c r="DC140" s="153">
        <v>46.52</v>
      </c>
      <c r="DD140" s="151">
        <v>45.11</v>
      </c>
      <c r="DE140" s="151">
        <v>41.53</v>
      </c>
      <c r="DF140" s="151">
        <v>27.61</v>
      </c>
      <c r="DG140" s="152">
        <v>33.08</v>
      </c>
      <c r="DH140" s="153">
        <v>35.909999999999997</v>
      </c>
      <c r="DI140" s="153">
        <v>37.28</v>
      </c>
      <c r="DJ140" s="153">
        <v>37.17</v>
      </c>
      <c r="DK140" s="151">
        <v>37.770000000000003</v>
      </c>
      <c r="DL140" s="153">
        <v>37.31</v>
      </c>
      <c r="DM140" s="151">
        <v>38.69</v>
      </c>
      <c r="DN140" s="152">
        <v>37.79</v>
      </c>
      <c r="DO140" s="153">
        <v>37.950000000000003</v>
      </c>
      <c r="DP140" s="153">
        <v>39.270000000000003</v>
      </c>
      <c r="DQ140" s="153">
        <v>39.369999999999997</v>
      </c>
      <c r="DR140" s="153">
        <v>40.43</v>
      </c>
      <c r="DS140" s="151">
        <v>41.11</v>
      </c>
      <c r="DT140" s="153">
        <v>45.42</v>
      </c>
      <c r="DU140" s="153">
        <v>45.92</v>
      </c>
      <c r="DV140" s="151">
        <v>46.52</v>
      </c>
      <c r="DW140" s="151">
        <v>42.22</v>
      </c>
      <c r="DX140" s="151">
        <v>1</v>
      </c>
      <c r="DY140" s="153">
        <v>4</v>
      </c>
      <c r="DZ140" s="153">
        <v>2</v>
      </c>
      <c r="EA140" s="153">
        <v>0</v>
      </c>
      <c r="EB140" s="153">
        <v>0</v>
      </c>
      <c r="EC140" s="153">
        <v>-8</v>
      </c>
      <c r="ED140" s="153">
        <v>-12</v>
      </c>
      <c r="EE140" s="153">
        <v>-20</v>
      </c>
      <c r="EF140" s="153">
        <v>-24</v>
      </c>
      <c r="EG140" s="153">
        <v>-26</v>
      </c>
      <c r="EH140" s="153">
        <v>-25</v>
      </c>
      <c r="EI140" s="153">
        <v>-23</v>
      </c>
      <c r="EJ140" s="153">
        <v>-20</v>
      </c>
      <c r="EK140" s="153">
        <v>-20</v>
      </c>
      <c r="EL140" s="153">
        <v>-15</v>
      </c>
      <c r="EM140" s="153">
        <v>-13</v>
      </c>
      <c r="EN140" s="153">
        <v>-9</v>
      </c>
      <c r="EO140" s="153">
        <v>-11</v>
      </c>
    </row>
    <row r="141" spans="1:145" s="154" customFormat="1" ht="14">
      <c r="A141" s="137" t="s">
        <v>1245</v>
      </c>
      <c r="B141" s="137" t="s">
        <v>1666</v>
      </c>
      <c r="C141" s="137">
        <v>14</v>
      </c>
      <c r="D141" s="137">
        <v>8</v>
      </c>
      <c r="E141" s="137">
        <v>53285247</v>
      </c>
      <c r="F141" s="137" t="s">
        <v>91</v>
      </c>
      <c r="G141" s="138" t="s">
        <v>935</v>
      </c>
      <c r="H141" s="161" t="s">
        <v>95</v>
      </c>
      <c r="I141" s="138">
        <v>0</v>
      </c>
      <c r="J141" s="137">
        <v>165.9</v>
      </c>
      <c r="K141" s="137">
        <v>53.3</v>
      </c>
      <c r="L141" s="137" t="s">
        <v>167</v>
      </c>
      <c r="M141" s="137"/>
      <c r="N141" s="137" t="s">
        <v>79</v>
      </c>
      <c r="O141" s="137" t="s">
        <v>80</v>
      </c>
      <c r="P141" s="140"/>
      <c r="Q141" s="140"/>
      <c r="R141" s="140"/>
      <c r="S141" s="140"/>
      <c r="T141" s="142" t="s">
        <v>6</v>
      </c>
      <c r="U141" s="142">
        <v>32</v>
      </c>
      <c r="V141" s="137">
        <v>33</v>
      </c>
      <c r="W141" s="137">
        <v>23</v>
      </c>
      <c r="X141" s="137" t="s">
        <v>1246</v>
      </c>
      <c r="Y141" s="141"/>
      <c r="Z141" s="142" t="s">
        <v>137</v>
      </c>
      <c r="AA141" s="142">
        <v>51</v>
      </c>
      <c r="AB141" s="137">
        <v>40</v>
      </c>
      <c r="AC141" s="137">
        <v>29</v>
      </c>
      <c r="AD141" s="137"/>
      <c r="AE141" s="141" t="s">
        <v>443</v>
      </c>
      <c r="AF141" s="150" t="s">
        <v>116</v>
      </c>
      <c r="AG141" s="150">
        <v>20</v>
      </c>
      <c r="AH141" s="155">
        <v>12</v>
      </c>
      <c r="AI141" s="155">
        <v>7</v>
      </c>
      <c r="AJ141" s="155"/>
      <c r="AK141" s="159"/>
      <c r="AL141" s="137" t="s">
        <v>272</v>
      </c>
      <c r="AM141" s="137" t="s">
        <v>202</v>
      </c>
      <c r="AN141" s="137" t="s">
        <v>266</v>
      </c>
      <c r="AO141" s="137" t="s">
        <v>390</v>
      </c>
      <c r="AP141" s="137" t="s">
        <v>87</v>
      </c>
      <c r="AQ141" s="138" t="s">
        <v>197</v>
      </c>
      <c r="AR141" s="137" t="s">
        <v>89</v>
      </c>
      <c r="AS141" s="138" t="s">
        <v>180</v>
      </c>
      <c r="AT141" s="137" t="s">
        <v>93</v>
      </c>
      <c r="AU141" s="139" t="s">
        <v>1247</v>
      </c>
      <c r="AV141" s="139">
        <v>1</v>
      </c>
      <c r="AW141" s="142" t="s">
        <v>6</v>
      </c>
      <c r="AX141" s="142">
        <v>32</v>
      </c>
      <c r="AY141" s="137">
        <v>33</v>
      </c>
      <c r="AZ141" s="137">
        <v>23</v>
      </c>
      <c r="BA141" s="137" t="s">
        <v>1666</v>
      </c>
      <c r="BB141" s="137">
        <v>14</v>
      </c>
      <c r="BC141" s="137">
        <v>8</v>
      </c>
      <c r="BD141" s="143">
        <v>5.03</v>
      </c>
      <c r="BE141" s="144">
        <v>3.65</v>
      </c>
      <c r="BF141" s="145">
        <v>2.61</v>
      </c>
      <c r="BG141" s="144">
        <v>3.56</v>
      </c>
      <c r="BH141" s="145">
        <v>2.3199999999999998</v>
      </c>
      <c r="BI141" s="143">
        <v>2.5</v>
      </c>
      <c r="BJ141" s="145">
        <v>1.5</v>
      </c>
      <c r="BK141" s="143">
        <v>1.96</v>
      </c>
      <c r="BL141" s="144">
        <v>2.52</v>
      </c>
      <c r="BM141" s="145">
        <v>4.5199999999999996</v>
      </c>
      <c r="BN141" s="145">
        <v>5.15</v>
      </c>
      <c r="BO141" s="145">
        <v>7.9</v>
      </c>
      <c r="BP141" s="145">
        <v>2.63</v>
      </c>
      <c r="BQ141" s="146">
        <v>2.4700000000000002</v>
      </c>
      <c r="BR141" s="147">
        <v>3.58</v>
      </c>
      <c r="BS141" s="147">
        <v>5.27</v>
      </c>
      <c r="BT141" s="146">
        <v>9.5399999999999991</v>
      </c>
      <c r="BU141" s="146">
        <v>16.98</v>
      </c>
      <c r="BV141" s="146">
        <v>5.62</v>
      </c>
      <c r="BW141" s="162">
        <v>2.39</v>
      </c>
      <c r="BX141" s="147">
        <v>1.61</v>
      </c>
      <c r="BY141" s="147">
        <v>0</v>
      </c>
      <c r="BZ141" s="147">
        <v>2.29</v>
      </c>
      <c r="CA141" s="146">
        <v>2.98</v>
      </c>
      <c r="CB141" s="147">
        <v>2.2400000000000002</v>
      </c>
      <c r="CC141" s="146">
        <v>3.44</v>
      </c>
      <c r="CD141" s="162">
        <v>3.41</v>
      </c>
      <c r="CE141" s="147">
        <v>4.3600000000000003</v>
      </c>
      <c r="CF141" s="147">
        <v>6.96</v>
      </c>
      <c r="CG141" s="147">
        <v>8.7200000000000006</v>
      </c>
      <c r="CH141" s="147">
        <v>4.43</v>
      </c>
      <c r="CI141" s="146">
        <v>3.28</v>
      </c>
      <c r="CJ141" s="147">
        <v>4.41</v>
      </c>
      <c r="CK141" s="147">
        <v>5.27</v>
      </c>
      <c r="CL141" s="146">
        <v>9.34</v>
      </c>
      <c r="CM141" s="146">
        <v>17.239999999999998</v>
      </c>
      <c r="CN141" s="151">
        <v>27.5</v>
      </c>
      <c r="CO141" s="152">
        <v>33.83</v>
      </c>
      <c r="CP141" s="153">
        <v>35.700000000000003</v>
      </c>
      <c r="CQ141" s="152">
        <v>35.94</v>
      </c>
      <c r="CR141" s="153">
        <v>36.799999999999997</v>
      </c>
      <c r="CS141" s="151">
        <v>38.43</v>
      </c>
      <c r="CT141" s="153">
        <v>40.89</v>
      </c>
      <c r="CU141" s="151">
        <v>40.85</v>
      </c>
      <c r="CV141" s="152">
        <v>39.24</v>
      </c>
      <c r="CW141" s="153">
        <v>40.08</v>
      </c>
      <c r="CX141" s="153">
        <v>42.46</v>
      </c>
      <c r="CY141" s="153">
        <v>44.13</v>
      </c>
      <c r="CZ141" s="153">
        <v>16.79</v>
      </c>
      <c r="DA141" s="151">
        <v>47.87</v>
      </c>
      <c r="DB141" s="153">
        <v>46.92</v>
      </c>
      <c r="DC141" s="153">
        <v>46.43</v>
      </c>
      <c r="DD141" s="151">
        <v>44.47</v>
      </c>
      <c r="DE141" s="151">
        <v>39.17</v>
      </c>
      <c r="DF141" s="151">
        <v>27.39</v>
      </c>
      <c r="DG141" s="152">
        <v>32.130000000000003</v>
      </c>
      <c r="DH141" s="153">
        <v>35.75</v>
      </c>
      <c r="DI141" s="153">
        <v>35.72</v>
      </c>
      <c r="DJ141" s="153">
        <v>36.42</v>
      </c>
      <c r="DK141" s="151">
        <v>38.28</v>
      </c>
      <c r="DL141" s="153">
        <v>41.8</v>
      </c>
      <c r="DM141" s="151">
        <v>41.6</v>
      </c>
      <c r="DN141" s="152">
        <v>39.659999999999997</v>
      </c>
      <c r="DO141" s="153">
        <v>39.65</v>
      </c>
      <c r="DP141" s="153">
        <v>42.48</v>
      </c>
      <c r="DQ141" s="153">
        <v>44.54</v>
      </c>
      <c r="DR141" s="153">
        <v>46.39</v>
      </c>
      <c r="DS141" s="151">
        <v>47.46</v>
      </c>
      <c r="DT141" s="153">
        <v>46.42</v>
      </c>
      <c r="DU141" s="153">
        <v>46.76</v>
      </c>
      <c r="DV141" s="151">
        <v>43.86</v>
      </c>
      <c r="DW141" s="151">
        <v>37.46</v>
      </c>
      <c r="DX141" s="151">
        <v>1</v>
      </c>
      <c r="DY141" s="153">
        <v>3</v>
      </c>
      <c r="DZ141" s="153">
        <v>6</v>
      </c>
      <c r="EA141" s="153">
        <v>2</v>
      </c>
      <c r="EB141" s="153">
        <v>0</v>
      </c>
      <c r="EC141" s="153">
        <v>-8</v>
      </c>
      <c r="ED141" s="153">
        <v>-14</v>
      </c>
      <c r="EE141" s="153">
        <v>-16</v>
      </c>
      <c r="EF141" s="153">
        <v>-17</v>
      </c>
      <c r="EG141" s="153">
        <v>-15</v>
      </c>
      <c r="EH141" s="153">
        <v>-12</v>
      </c>
      <c r="EI141" s="153">
        <v>-6</v>
      </c>
      <c r="EJ141" s="153">
        <v>-1</v>
      </c>
      <c r="EK141" s="153">
        <v>0</v>
      </c>
      <c r="EL141" s="153">
        <v>1</v>
      </c>
      <c r="EM141" s="153">
        <v>1</v>
      </c>
      <c r="EN141" s="153">
        <v>3</v>
      </c>
      <c r="EO141" s="153">
        <v>1</v>
      </c>
    </row>
    <row r="142" spans="1:145" s="154" customFormat="1" ht="14">
      <c r="A142" s="137" t="s">
        <v>1208</v>
      </c>
      <c r="B142" s="137" t="s">
        <v>1666</v>
      </c>
      <c r="C142" s="137">
        <v>13</v>
      </c>
      <c r="D142" s="137">
        <v>6</v>
      </c>
      <c r="E142" s="137">
        <v>53640248</v>
      </c>
      <c r="F142" s="137" t="s">
        <v>91</v>
      </c>
      <c r="G142" s="138" t="s">
        <v>1211</v>
      </c>
      <c r="H142" s="161" t="s">
        <v>95</v>
      </c>
      <c r="I142" s="138">
        <v>4</v>
      </c>
      <c r="J142" s="137">
        <v>168</v>
      </c>
      <c r="K142" s="137">
        <v>50.8</v>
      </c>
      <c r="L142" s="137" t="s">
        <v>167</v>
      </c>
      <c r="M142" s="137"/>
      <c r="N142" s="137" t="s">
        <v>79</v>
      </c>
      <c r="O142" s="137" t="s">
        <v>80</v>
      </c>
      <c r="P142" s="140" t="s">
        <v>1210</v>
      </c>
      <c r="Q142" s="140"/>
      <c r="R142" s="140"/>
      <c r="S142" s="140"/>
      <c r="T142" s="142" t="s">
        <v>17</v>
      </c>
      <c r="U142" s="142">
        <v>28</v>
      </c>
      <c r="V142" s="137">
        <v>27</v>
      </c>
      <c r="W142" s="137">
        <v>23</v>
      </c>
      <c r="X142" s="137" t="s">
        <v>206</v>
      </c>
      <c r="Y142" s="141"/>
      <c r="Z142" s="142" t="s">
        <v>216</v>
      </c>
      <c r="AA142" s="142">
        <v>56</v>
      </c>
      <c r="AB142" s="137">
        <v>35</v>
      </c>
      <c r="AC142" s="137">
        <v>27</v>
      </c>
      <c r="AD142" s="137"/>
      <c r="AE142" s="141" t="s">
        <v>242</v>
      </c>
      <c r="AF142" s="150" t="s">
        <v>217</v>
      </c>
      <c r="AG142" s="150">
        <v>32</v>
      </c>
      <c r="AH142" s="155">
        <v>16</v>
      </c>
      <c r="AI142" s="155">
        <v>13</v>
      </c>
      <c r="AJ142" s="155"/>
      <c r="AK142" s="159"/>
      <c r="AL142" s="137" t="s">
        <v>127</v>
      </c>
      <c r="AM142" s="137" t="s">
        <v>202</v>
      </c>
      <c r="AN142" s="137" t="s">
        <v>140</v>
      </c>
      <c r="AO142" s="137" t="s">
        <v>313</v>
      </c>
      <c r="AP142" s="137" t="s">
        <v>87</v>
      </c>
      <c r="AQ142" s="138" t="s">
        <v>90</v>
      </c>
      <c r="AR142" s="137" t="s">
        <v>89</v>
      </c>
      <c r="AS142" s="138" t="s">
        <v>180</v>
      </c>
      <c r="AT142" s="137" t="s">
        <v>93</v>
      </c>
      <c r="AU142" s="139" t="s">
        <v>1212</v>
      </c>
      <c r="AV142" s="139">
        <v>1</v>
      </c>
      <c r="AW142" s="142" t="s">
        <v>17</v>
      </c>
      <c r="AX142" s="142">
        <v>28</v>
      </c>
      <c r="AY142" s="137">
        <v>27</v>
      </c>
      <c r="AZ142" s="137">
        <v>23</v>
      </c>
      <c r="BA142" s="137" t="s">
        <v>1666</v>
      </c>
      <c r="BB142" s="137">
        <v>13</v>
      </c>
      <c r="BC142" s="137">
        <v>6</v>
      </c>
      <c r="BD142" s="143">
        <v>3.58</v>
      </c>
      <c r="BE142" s="144">
        <v>3.51</v>
      </c>
      <c r="BF142" s="145">
        <v>2.92</v>
      </c>
      <c r="BG142" s="144">
        <v>3.23</v>
      </c>
      <c r="BH142" s="145">
        <v>3.85</v>
      </c>
      <c r="BI142" s="143">
        <v>2.86</v>
      </c>
      <c r="BJ142" s="145">
        <v>3.3</v>
      </c>
      <c r="BK142" s="143">
        <v>3.07</v>
      </c>
      <c r="BL142" s="144">
        <v>2.0499999999999998</v>
      </c>
      <c r="BM142" s="145">
        <v>2.62</v>
      </c>
      <c r="BN142" s="145">
        <v>4.18</v>
      </c>
      <c r="BO142" s="145">
        <v>5.47</v>
      </c>
      <c r="BP142" s="145">
        <v>3.19</v>
      </c>
      <c r="BQ142" s="146">
        <v>4.83</v>
      </c>
      <c r="BR142" s="147">
        <v>6.87</v>
      </c>
      <c r="BS142" s="147">
        <v>7.21</v>
      </c>
      <c r="BT142" s="146">
        <v>12.72</v>
      </c>
      <c r="BU142" s="146">
        <v>17.399999999999999</v>
      </c>
      <c r="BV142" s="146">
        <v>3.16</v>
      </c>
      <c r="BW142" s="162">
        <v>2.56</v>
      </c>
      <c r="BX142" s="147">
        <v>2.59</v>
      </c>
      <c r="BY142" s="147">
        <v>1.3</v>
      </c>
      <c r="BZ142" s="147">
        <v>0.9</v>
      </c>
      <c r="CA142" s="146">
        <v>1.61</v>
      </c>
      <c r="CB142" s="147">
        <v>2.61</v>
      </c>
      <c r="CC142" s="146">
        <v>2.2400000000000002</v>
      </c>
      <c r="CD142" s="162">
        <v>3.86</v>
      </c>
      <c r="CE142" s="147">
        <v>4.66</v>
      </c>
      <c r="CF142" s="147">
        <v>4.47</v>
      </c>
      <c r="CG142" s="147">
        <v>4.5599999999999996</v>
      </c>
      <c r="CH142" s="147">
        <v>4.5599999999999996</v>
      </c>
      <c r="CI142" s="146">
        <v>6.18</v>
      </c>
      <c r="CJ142" s="147">
        <v>6.85</v>
      </c>
      <c r="CK142" s="147">
        <v>8.3000000000000007</v>
      </c>
      <c r="CL142" s="146">
        <v>12.01</v>
      </c>
      <c r="CM142" s="146">
        <v>16.8</v>
      </c>
      <c r="CN142" s="151">
        <v>32.159999999999997</v>
      </c>
      <c r="CO142" s="152">
        <v>32.9</v>
      </c>
      <c r="CP142" s="153">
        <v>34.869999999999997</v>
      </c>
      <c r="CQ142" s="152">
        <v>37.020000000000003</v>
      </c>
      <c r="CR142" s="153">
        <v>38.15</v>
      </c>
      <c r="CS142" s="151">
        <v>39.200000000000003</v>
      </c>
      <c r="CT142" s="153">
        <v>40.56</v>
      </c>
      <c r="CU142" s="151">
        <v>43.52</v>
      </c>
      <c r="CV142" s="152">
        <v>40.54</v>
      </c>
      <c r="CW142" s="153">
        <v>41.54</v>
      </c>
      <c r="CX142" s="153">
        <v>42.47</v>
      </c>
      <c r="CY142" s="153">
        <v>44.93</v>
      </c>
      <c r="CZ142" s="153">
        <v>46.05</v>
      </c>
      <c r="DA142" s="151">
        <v>48.97</v>
      </c>
      <c r="DB142" s="153">
        <v>49.16</v>
      </c>
      <c r="DC142" s="153">
        <v>48.57</v>
      </c>
      <c r="DD142" s="151">
        <v>44.63</v>
      </c>
      <c r="DE142" s="151">
        <v>42.6</v>
      </c>
      <c r="DF142" s="151">
        <v>32.270000000000003</v>
      </c>
      <c r="DG142" s="152">
        <v>31.74</v>
      </c>
      <c r="DH142" s="153">
        <v>33.39</v>
      </c>
      <c r="DI142" s="153">
        <v>37.99</v>
      </c>
      <c r="DJ142" s="153">
        <v>38.479999999999997</v>
      </c>
      <c r="DK142" s="151">
        <v>39.39</v>
      </c>
      <c r="DL142" s="153">
        <v>41.7</v>
      </c>
      <c r="DM142" s="151">
        <v>43.27</v>
      </c>
      <c r="DN142" s="152">
        <v>40.53</v>
      </c>
      <c r="DO142" s="153">
        <v>41.58</v>
      </c>
      <c r="DP142" s="153">
        <v>42.5</v>
      </c>
      <c r="DQ142" s="153">
        <v>45.93</v>
      </c>
      <c r="DR142" s="153">
        <v>46.94</v>
      </c>
      <c r="DS142" s="151">
        <v>48.67</v>
      </c>
      <c r="DT142" s="153">
        <v>49.35</v>
      </c>
      <c r="DU142" s="153">
        <v>48.56</v>
      </c>
      <c r="DV142" s="151">
        <v>43.38</v>
      </c>
      <c r="DW142" s="151">
        <v>41.04</v>
      </c>
      <c r="DX142" s="151">
        <v>7</v>
      </c>
      <c r="DY142" s="153">
        <v>7</v>
      </c>
      <c r="DZ142" s="153">
        <v>7</v>
      </c>
      <c r="EA142" s="153">
        <v>10</v>
      </c>
      <c r="EB142" s="153">
        <v>4</v>
      </c>
      <c r="EC142" s="153">
        <v>2</v>
      </c>
      <c r="ED142" s="153">
        <v>-2</v>
      </c>
      <c r="EE142" s="153">
        <v>-11</v>
      </c>
      <c r="EF142" s="153">
        <v>-14</v>
      </c>
      <c r="EG142" s="153">
        <v>-14</v>
      </c>
      <c r="EH142" s="153">
        <v>-7</v>
      </c>
      <c r="EI142" s="153">
        <v>0</v>
      </c>
      <c r="EJ142" s="153">
        <v>4</v>
      </c>
      <c r="EK142" s="153">
        <v>3</v>
      </c>
      <c r="EL142" s="153">
        <v>3</v>
      </c>
      <c r="EM142" s="153">
        <v>3</v>
      </c>
      <c r="EN142" s="153">
        <v>3</v>
      </c>
      <c r="EO142" s="153">
        <v>4</v>
      </c>
    </row>
    <row r="143" spans="1:145" s="154" customFormat="1" ht="14">
      <c r="A143" s="137" t="s">
        <v>1329</v>
      </c>
      <c r="B143" s="137" t="s">
        <v>1666</v>
      </c>
      <c r="C143" s="137">
        <v>14</v>
      </c>
      <c r="D143" s="137">
        <v>0</v>
      </c>
      <c r="E143" s="137">
        <v>50621952</v>
      </c>
      <c r="F143" s="137" t="s">
        <v>91</v>
      </c>
      <c r="G143" s="138" t="s">
        <v>384</v>
      </c>
      <c r="H143" s="161" t="s">
        <v>95</v>
      </c>
      <c r="I143" s="138">
        <v>0</v>
      </c>
      <c r="J143" s="137">
        <v>163.80000000000001</v>
      </c>
      <c r="K143" s="137">
        <v>54.3</v>
      </c>
      <c r="L143" s="137" t="s">
        <v>167</v>
      </c>
      <c r="M143" s="137"/>
      <c r="N143" s="137" t="s">
        <v>79</v>
      </c>
      <c r="O143" s="137" t="s">
        <v>100</v>
      </c>
      <c r="P143" s="140"/>
      <c r="Q143" s="140"/>
      <c r="R143" s="140"/>
      <c r="S143" s="140"/>
      <c r="T143" s="137" t="s">
        <v>6</v>
      </c>
      <c r="U143" s="137">
        <v>31</v>
      </c>
      <c r="V143" s="137">
        <v>30</v>
      </c>
      <c r="W143" s="137">
        <v>23</v>
      </c>
      <c r="X143" s="137" t="s">
        <v>938</v>
      </c>
      <c r="Y143" s="137"/>
      <c r="Z143" s="142" t="s">
        <v>137</v>
      </c>
      <c r="AA143" s="142">
        <v>61</v>
      </c>
      <c r="AB143" s="137">
        <v>41</v>
      </c>
      <c r="AC143" s="137">
        <v>43</v>
      </c>
      <c r="AD143" s="137"/>
      <c r="AE143" s="141" t="s">
        <v>443</v>
      </c>
      <c r="AF143" s="142" t="s">
        <v>116</v>
      </c>
      <c r="AG143" s="142">
        <v>41</v>
      </c>
      <c r="AH143" s="137">
        <v>30</v>
      </c>
      <c r="AI143" s="137">
        <v>22</v>
      </c>
      <c r="AJ143" s="137"/>
      <c r="AK143" s="141" t="s">
        <v>180</v>
      </c>
      <c r="AL143" s="137" t="s">
        <v>127</v>
      </c>
      <c r="AM143" s="137" t="s">
        <v>383</v>
      </c>
      <c r="AN143" s="137" t="s">
        <v>105</v>
      </c>
      <c r="AO143" s="137" t="s">
        <v>227</v>
      </c>
      <c r="AP143" s="137" t="s">
        <v>87</v>
      </c>
      <c r="AQ143" s="138" t="s">
        <v>90</v>
      </c>
      <c r="AR143" s="137" t="s">
        <v>89</v>
      </c>
      <c r="AS143" s="138" t="s">
        <v>131</v>
      </c>
      <c r="AT143" s="137" t="s">
        <v>93</v>
      </c>
      <c r="AU143" s="139" t="s">
        <v>385</v>
      </c>
      <c r="AV143" s="139">
        <v>1</v>
      </c>
      <c r="AW143" s="137" t="s">
        <v>6</v>
      </c>
      <c r="AX143" s="137">
        <v>31</v>
      </c>
      <c r="AY143" s="137">
        <v>30</v>
      </c>
      <c r="AZ143" s="137">
        <v>23</v>
      </c>
      <c r="BA143" s="137" t="s">
        <v>1666</v>
      </c>
      <c r="BB143" s="137">
        <v>14</v>
      </c>
      <c r="BC143" s="137">
        <v>0</v>
      </c>
      <c r="BD143" s="143">
        <v>3.51</v>
      </c>
      <c r="BE143" s="144">
        <v>3.36</v>
      </c>
      <c r="BF143" s="145">
        <v>2.61</v>
      </c>
      <c r="BG143" s="144">
        <v>1.61</v>
      </c>
      <c r="BH143" s="145">
        <v>1.37</v>
      </c>
      <c r="BI143" s="143">
        <v>0</v>
      </c>
      <c r="BJ143" s="145">
        <v>0</v>
      </c>
      <c r="BK143" s="143">
        <v>0</v>
      </c>
      <c r="BL143" s="144">
        <v>0.95</v>
      </c>
      <c r="BM143" s="145">
        <v>1.99</v>
      </c>
      <c r="BN143" s="145">
        <v>5.43</v>
      </c>
      <c r="BO143" s="145">
        <v>7.22</v>
      </c>
      <c r="BP143" s="145">
        <v>5.34</v>
      </c>
      <c r="BQ143" s="146">
        <v>4.75</v>
      </c>
      <c r="BR143" s="147">
        <v>5.59</v>
      </c>
      <c r="BS143" s="147">
        <v>6.54</v>
      </c>
      <c r="BT143" s="146">
        <v>12.39</v>
      </c>
      <c r="BU143" s="146">
        <v>16.84</v>
      </c>
      <c r="BV143" s="146">
        <v>3.87</v>
      </c>
      <c r="BW143" s="162">
        <v>2.12</v>
      </c>
      <c r="BX143" s="147">
        <v>0.83</v>
      </c>
      <c r="BY143" s="147">
        <v>0</v>
      </c>
      <c r="BZ143" s="147">
        <v>0.67</v>
      </c>
      <c r="CA143" s="146">
        <v>2.41</v>
      </c>
      <c r="CB143" s="147">
        <v>2.02</v>
      </c>
      <c r="CC143" s="146">
        <v>1.37</v>
      </c>
      <c r="CD143" s="162">
        <v>1.78</v>
      </c>
      <c r="CE143" s="147">
        <v>3.12</v>
      </c>
      <c r="CF143" s="147">
        <v>8.2899999999999991</v>
      </c>
      <c r="CG143" s="147">
        <v>7.03</v>
      </c>
      <c r="CH143" s="147">
        <v>4.25</v>
      </c>
      <c r="CI143" s="146">
        <v>4.32</v>
      </c>
      <c r="CJ143" s="147">
        <v>5.3</v>
      </c>
      <c r="CK143" s="147">
        <v>7.63</v>
      </c>
      <c r="CL143" s="146">
        <v>11.55</v>
      </c>
      <c r="CM143" s="146">
        <v>15.12</v>
      </c>
      <c r="CN143" s="151">
        <v>26.61</v>
      </c>
      <c r="CO143" s="152">
        <v>32.36</v>
      </c>
      <c r="CP143" s="153">
        <v>31.43</v>
      </c>
      <c r="CQ143" s="152">
        <v>34.71</v>
      </c>
      <c r="CR143" s="153">
        <v>37.39</v>
      </c>
      <c r="CS143" s="151">
        <v>39.08</v>
      </c>
      <c r="CT143" s="153">
        <v>41.13</v>
      </c>
      <c r="CU143" s="151">
        <v>41.98</v>
      </c>
      <c r="CV143" s="152">
        <v>41.39</v>
      </c>
      <c r="CW143" s="153">
        <v>42.97</v>
      </c>
      <c r="CX143" s="153">
        <v>44.37</v>
      </c>
      <c r="CY143" s="153">
        <v>45.46</v>
      </c>
      <c r="CZ143" s="153">
        <v>49.91</v>
      </c>
      <c r="DA143" s="151">
        <v>50.23</v>
      </c>
      <c r="DB143" s="153">
        <v>50.19</v>
      </c>
      <c r="DC143" s="153">
        <v>48.29</v>
      </c>
      <c r="DD143" s="151">
        <v>50.81</v>
      </c>
      <c r="DE143" s="151">
        <v>42.18</v>
      </c>
      <c r="DF143" s="151">
        <v>27.43</v>
      </c>
      <c r="DG143" s="152">
        <v>31.43</v>
      </c>
      <c r="DH143" s="153">
        <v>31.22</v>
      </c>
      <c r="DI143" s="153">
        <v>34.72</v>
      </c>
      <c r="DJ143" s="153">
        <v>37.42</v>
      </c>
      <c r="DK143" s="151">
        <v>38.99</v>
      </c>
      <c r="DL143" s="153">
        <v>42.5</v>
      </c>
      <c r="DM143" s="151">
        <v>41.64</v>
      </c>
      <c r="DN143" s="152">
        <v>41.02</v>
      </c>
      <c r="DO143" s="153">
        <v>42.85</v>
      </c>
      <c r="DP143" s="153">
        <v>44.77</v>
      </c>
      <c r="DQ143" s="153">
        <v>44.76</v>
      </c>
      <c r="DR143" s="153">
        <v>50.16</v>
      </c>
      <c r="DS143" s="151">
        <v>51.11</v>
      </c>
      <c r="DT143" s="153">
        <v>50.93</v>
      </c>
      <c r="DU143" s="153">
        <v>48.68</v>
      </c>
      <c r="DV143" s="151">
        <v>50.03</v>
      </c>
      <c r="DW143" s="151">
        <v>41.94</v>
      </c>
      <c r="DX143" s="151">
        <v>16</v>
      </c>
      <c r="DY143" s="153">
        <v>16</v>
      </c>
      <c r="DZ143" s="153">
        <v>15</v>
      </c>
      <c r="EA143" s="153">
        <v>15</v>
      </c>
      <c r="EB143" s="153">
        <v>12</v>
      </c>
      <c r="EC143" s="153">
        <v>4</v>
      </c>
      <c r="ED143" s="153">
        <v>-1</v>
      </c>
      <c r="EE143" s="153">
        <v>-4</v>
      </c>
      <c r="EF143" s="153">
        <v>-4</v>
      </c>
      <c r="EG143" s="153">
        <v>-2</v>
      </c>
      <c r="EH143" s="153">
        <v>4</v>
      </c>
      <c r="EI143" s="153">
        <v>7</v>
      </c>
      <c r="EJ143" s="153">
        <v>9</v>
      </c>
      <c r="EK143" s="153">
        <v>10</v>
      </c>
      <c r="EL143" s="153">
        <v>6</v>
      </c>
      <c r="EM143" s="153">
        <v>0</v>
      </c>
      <c r="EN143" s="153">
        <v>0</v>
      </c>
      <c r="EO143" s="153">
        <v>0</v>
      </c>
    </row>
    <row r="144" spans="1:145" s="154" customFormat="1" ht="14">
      <c r="A144" s="137" t="s">
        <v>1467</v>
      </c>
      <c r="B144" s="137" t="s">
        <v>1666</v>
      </c>
      <c r="C144" s="137">
        <v>16</v>
      </c>
      <c r="D144" s="137">
        <v>0</v>
      </c>
      <c r="E144" s="137">
        <v>45662069</v>
      </c>
      <c r="F144" s="137" t="s">
        <v>91</v>
      </c>
      <c r="G144" s="138" t="s">
        <v>1471</v>
      </c>
      <c r="H144" s="139"/>
      <c r="I144" s="138"/>
      <c r="J144" s="137">
        <v>161.1</v>
      </c>
      <c r="K144" s="137">
        <v>50.5</v>
      </c>
      <c r="L144" s="137" t="s">
        <v>167</v>
      </c>
      <c r="M144" s="137"/>
      <c r="N144" s="137" t="s">
        <v>99</v>
      </c>
      <c r="O144" s="137" t="s">
        <v>114</v>
      </c>
      <c r="P144" s="140" t="s">
        <v>168</v>
      </c>
      <c r="Q144" s="140" t="s">
        <v>1470</v>
      </c>
      <c r="R144" s="140"/>
      <c r="S144" s="140"/>
      <c r="T144" s="142" t="s">
        <v>6</v>
      </c>
      <c r="U144" s="142">
        <v>31</v>
      </c>
      <c r="V144" s="137">
        <v>28</v>
      </c>
      <c r="W144" s="137">
        <v>23</v>
      </c>
      <c r="X144" s="137" t="s">
        <v>280</v>
      </c>
      <c r="Y144" s="141"/>
      <c r="Z144" s="142" t="s">
        <v>137</v>
      </c>
      <c r="AA144" s="142">
        <v>52</v>
      </c>
      <c r="AB144" s="137">
        <v>39</v>
      </c>
      <c r="AC144" s="137">
        <v>27</v>
      </c>
      <c r="AD144" s="137"/>
      <c r="AE144" s="141" t="s">
        <v>443</v>
      </c>
      <c r="AF144" s="150" t="s">
        <v>116</v>
      </c>
      <c r="AG144" s="150">
        <v>45</v>
      </c>
      <c r="AH144" s="155">
        <v>33</v>
      </c>
      <c r="AI144" s="155">
        <v>25</v>
      </c>
      <c r="AJ144" s="155"/>
      <c r="AK144" s="159" t="s">
        <v>180</v>
      </c>
      <c r="AL144" s="137" t="s">
        <v>311</v>
      </c>
      <c r="AM144" s="137" t="s">
        <v>936</v>
      </c>
      <c r="AN144" s="137" t="s">
        <v>342</v>
      </c>
      <c r="AO144" s="137" t="s">
        <v>130</v>
      </c>
      <c r="AP144" s="137" t="s">
        <v>87</v>
      </c>
      <c r="AQ144" s="138"/>
      <c r="AR144" s="137" t="s">
        <v>89</v>
      </c>
      <c r="AS144" s="138"/>
      <c r="AT144" s="137" t="s">
        <v>93</v>
      </c>
      <c r="AU144" s="139" t="s">
        <v>782</v>
      </c>
      <c r="AV144" s="139">
        <v>1</v>
      </c>
      <c r="AW144" s="142" t="s">
        <v>6</v>
      </c>
      <c r="AX144" s="142">
        <v>31</v>
      </c>
      <c r="AY144" s="137">
        <v>28</v>
      </c>
      <c r="AZ144" s="137">
        <v>23</v>
      </c>
      <c r="BA144" s="137" t="s">
        <v>1666</v>
      </c>
      <c r="BB144" s="137">
        <v>16</v>
      </c>
      <c r="BC144" s="137">
        <v>0</v>
      </c>
      <c r="BD144" s="143">
        <v>2.02</v>
      </c>
      <c r="BE144" s="144">
        <v>2.8</v>
      </c>
      <c r="BF144" s="145">
        <v>2.36</v>
      </c>
      <c r="BG144" s="144">
        <v>2.5</v>
      </c>
      <c r="BH144" s="145">
        <v>2.99</v>
      </c>
      <c r="BI144" s="143">
        <v>1.1100000000000001</v>
      </c>
      <c r="BJ144" s="145">
        <v>0.56000000000000005</v>
      </c>
      <c r="BK144" s="143">
        <v>0.88</v>
      </c>
      <c r="BL144" s="144">
        <v>2.36</v>
      </c>
      <c r="BM144" s="145">
        <v>5.47</v>
      </c>
      <c r="BN144" s="145">
        <v>6.03</v>
      </c>
      <c r="BO144" s="145">
        <v>5.12</v>
      </c>
      <c r="BP144" s="145">
        <v>4.6399999999999997</v>
      </c>
      <c r="BQ144" s="146">
        <v>4.97</v>
      </c>
      <c r="BR144" s="147">
        <v>5.6</v>
      </c>
      <c r="BS144" s="147">
        <v>7.75</v>
      </c>
      <c r="BT144" s="146">
        <v>11.04</v>
      </c>
      <c r="BU144" s="146">
        <v>16.809999999999999</v>
      </c>
      <c r="BV144" s="146">
        <v>2.66</v>
      </c>
      <c r="BW144" s="148">
        <v>2.02</v>
      </c>
      <c r="BX144" s="149">
        <v>0.28000000000000003</v>
      </c>
      <c r="BY144" s="149">
        <v>0</v>
      </c>
      <c r="BZ144" s="149">
        <v>1.78</v>
      </c>
      <c r="CA144" s="150">
        <v>2.12</v>
      </c>
      <c r="CB144" s="149">
        <v>2.4900000000000002</v>
      </c>
      <c r="CC144" s="150">
        <v>2.87</v>
      </c>
      <c r="CD144" s="148">
        <v>2.62</v>
      </c>
      <c r="CE144" s="149">
        <v>5.09</v>
      </c>
      <c r="CF144" s="149">
        <v>6.48</v>
      </c>
      <c r="CG144" s="149">
        <v>5.24</v>
      </c>
      <c r="CH144" s="147">
        <v>3.73</v>
      </c>
      <c r="CI144" s="146">
        <v>4.6900000000000004</v>
      </c>
      <c r="CJ144" s="147">
        <v>5.84</v>
      </c>
      <c r="CK144" s="147">
        <v>7.45</v>
      </c>
      <c r="CL144" s="146">
        <v>10.199999999999999</v>
      </c>
      <c r="CM144" s="146">
        <v>18.09</v>
      </c>
      <c r="CN144" s="151">
        <v>28.32</v>
      </c>
      <c r="CO144" s="152">
        <v>32.28</v>
      </c>
      <c r="CP144" s="153">
        <v>34.53</v>
      </c>
      <c r="CQ144" s="152">
        <v>34.71</v>
      </c>
      <c r="CR144" s="153">
        <v>35.5</v>
      </c>
      <c r="CS144" s="151">
        <v>36.5</v>
      </c>
      <c r="CT144" s="153">
        <v>37.32</v>
      </c>
      <c r="CU144" s="151">
        <v>38.450000000000003</v>
      </c>
      <c r="CV144" s="152">
        <v>39.07</v>
      </c>
      <c r="CW144" s="153">
        <v>41.49</v>
      </c>
      <c r="CX144" s="153">
        <v>44.23</v>
      </c>
      <c r="CY144" s="153">
        <v>47.7</v>
      </c>
      <c r="CZ144" s="153">
        <v>47.38</v>
      </c>
      <c r="DA144" s="151">
        <v>47.45</v>
      </c>
      <c r="DB144" s="153">
        <v>47.31</v>
      </c>
      <c r="DC144" s="153">
        <v>44.97</v>
      </c>
      <c r="DD144" s="151">
        <v>44.58</v>
      </c>
      <c r="DE144" s="151">
        <v>41.44</v>
      </c>
      <c r="DF144" s="151">
        <v>28.59</v>
      </c>
      <c r="DG144" s="152">
        <v>32.71</v>
      </c>
      <c r="DH144" s="153">
        <v>34.01</v>
      </c>
      <c r="DI144" s="153">
        <v>35.64</v>
      </c>
      <c r="DJ144" s="153">
        <v>35.49</v>
      </c>
      <c r="DK144" s="151">
        <v>36.22</v>
      </c>
      <c r="DL144" s="153">
        <v>37.29</v>
      </c>
      <c r="DM144" s="151">
        <v>38.01</v>
      </c>
      <c r="DN144" s="152">
        <v>39.67</v>
      </c>
      <c r="DO144" s="153">
        <v>41.51</v>
      </c>
      <c r="DP144" s="153">
        <v>44.45</v>
      </c>
      <c r="DQ144" s="153">
        <v>46.56</v>
      </c>
      <c r="DR144" s="153">
        <v>47.3</v>
      </c>
      <c r="DS144" s="151">
        <v>47.31</v>
      </c>
      <c r="DT144" s="153">
        <v>48.87</v>
      </c>
      <c r="DU144" s="153">
        <v>46.89</v>
      </c>
      <c r="DV144" s="151">
        <v>43.32</v>
      </c>
      <c r="DW144" s="151">
        <v>41.86</v>
      </c>
      <c r="DX144" s="151">
        <v>3</v>
      </c>
      <c r="DY144" s="153">
        <v>5</v>
      </c>
      <c r="DZ144" s="153">
        <v>4</v>
      </c>
      <c r="EA144" s="153">
        <v>2</v>
      </c>
      <c r="EB144" s="153">
        <v>2</v>
      </c>
      <c r="EC144" s="153">
        <v>-2</v>
      </c>
      <c r="ED144" s="153">
        <v>-6</v>
      </c>
      <c r="EE144" s="153">
        <v>-9</v>
      </c>
      <c r="EF144" s="153">
        <v>-6</v>
      </c>
      <c r="EG144" s="153">
        <v>-1</v>
      </c>
      <c r="EH144" s="153">
        <v>6</v>
      </c>
      <c r="EI144" s="153">
        <v>11</v>
      </c>
      <c r="EJ144" s="153">
        <v>13</v>
      </c>
      <c r="EK144" s="153">
        <v>13</v>
      </c>
      <c r="EL144" s="153">
        <v>12</v>
      </c>
      <c r="EM144" s="153">
        <v>9</v>
      </c>
      <c r="EN144" s="153">
        <v>5</v>
      </c>
      <c r="EO144" s="153">
        <v>4</v>
      </c>
    </row>
    <row r="145" spans="1:145" s="154" customFormat="1" ht="14">
      <c r="A145" s="137" t="s">
        <v>932</v>
      </c>
      <c r="B145" s="137" t="s">
        <v>1666</v>
      </c>
      <c r="C145" s="137">
        <v>12</v>
      </c>
      <c r="D145" s="137">
        <v>4</v>
      </c>
      <c r="E145" s="137">
        <v>42509518</v>
      </c>
      <c r="F145" s="137" t="s">
        <v>91</v>
      </c>
      <c r="G145" s="138" t="s">
        <v>937</v>
      </c>
      <c r="H145" s="139"/>
      <c r="I145" s="138"/>
      <c r="J145" s="137">
        <v>157</v>
      </c>
      <c r="K145" s="137">
        <v>48.7</v>
      </c>
      <c r="L145" s="137" t="s">
        <v>167</v>
      </c>
      <c r="M145" s="137"/>
      <c r="N145" s="137" t="s">
        <v>99</v>
      </c>
      <c r="O145" s="137" t="s">
        <v>255</v>
      </c>
      <c r="P145" s="140" t="s">
        <v>598</v>
      </c>
      <c r="Q145" s="140"/>
      <c r="R145" s="140"/>
      <c r="S145" s="140"/>
      <c r="T145" s="142" t="s">
        <v>6</v>
      </c>
      <c r="U145" s="142">
        <v>30</v>
      </c>
      <c r="V145" s="137">
        <v>24</v>
      </c>
      <c r="W145" s="137">
        <v>24</v>
      </c>
      <c r="X145" s="137" t="s">
        <v>935</v>
      </c>
      <c r="Y145" s="141"/>
      <c r="Z145" s="142" t="s">
        <v>232</v>
      </c>
      <c r="AA145" s="142">
        <v>68</v>
      </c>
      <c r="AB145" s="137">
        <v>41</v>
      </c>
      <c r="AC145" s="137">
        <v>30</v>
      </c>
      <c r="AD145" s="137"/>
      <c r="AE145" s="141" t="s">
        <v>242</v>
      </c>
      <c r="AF145" s="150" t="s">
        <v>217</v>
      </c>
      <c r="AG145" s="150">
        <v>46</v>
      </c>
      <c r="AH145" s="155">
        <v>32</v>
      </c>
      <c r="AI145" s="155">
        <v>17</v>
      </c>
      <c r="AJ145" s="155"/>
      <c r="AK145" s="159" t="s">
        <v>197</v>
      </c>
      <c r="AL145" s="137" t="s">
        <v>311</v>
      </c>
      <c r="AM145" s="137" t="s">
        <v>936</v>
      </c>
      <c r="AN145" s="137" t="s">
        <v>870</v>
      </c>
      <c r="AO145" s="137" t="s">
        <v>519</v>
      </c>
      <c r="AP145" s="137" t="s">
        <v>87</v>
      </c>
      <c r="AQ145" s="138"/>
      <c r="AR145" s="137" t="s">
        <v>89</v>
      </c>
      <c r="AS145" s="138"/>
      <c r="AT145" s="137" t="s">
        <v>93</v>
      </c>
      <c r="AU145" s="139" t="s">
        <v>938</v>
      </c>
      <c r="AV145" s="139">
        <v>1</v>
      </c>
      <c r="AW145" s="142" t="s">
        <v>6</v>
      </c>
      <c r="AX145" s="142">
        <v>30</v>
      </c>
      <c r="AY145" s="137">
        <v>24</v>
      </c>
      <c r="AZ145" s="137">
        <v>24</v>
      </c>
      <c r="BA145" s="137" t="s">
        <v>1666</v>
      </c>
      <c r="BB145" s="137">
        <v>12</v>
      </c>
      <c r="BC145" s="137">
        <v>4</v>
      </c>
      <c r="BD145" s="143">
        <v>1.89</v>
      </c>
      <c r="BE145" s="144">
        <v>1.96</v>
      </c>
      <c r="BF145" s="145">
        <v>1.49</v>
      </c>
      <c r="BG145" s="144">
        <v>1.81</v>
      </c>
      <c r="BH145" s="145">
        <v>1.1200000000000001</v>
      </c>
      <c r="BI145" s="143">
        <v>0.37</v>
      </c>
      <c r="BJ145" s="145">
        <v>0.62</v>
      </c>
      <c r="BK145" s="143">
        <v>0.87</v>
      </c>
      <c r="BL145" s="144">
        <v>0.62</v>
      </c>
      <c r="BM145" s="145">
        <v>2.36</v>
      </c>
      <c r="BN145" s="145">
        <v>4.41</v>
      </c>
      <c r="BO145" s="145">
        <v>5.09</v>
      </c>
      <c r="BP145" s="145">
        <v>3.5</v>
      </c>
      <c r="BQ145" s="146">
        <v>3.61</v>
      </c>
      <c r="BR145" s="147">
        <v>4.3499999999999996</v>
      </c>
      <c r="BS145" s="147">
        <v>6.55</v>
      </c>
      <c r="BT145" s="146">
        <v>10.17</v>
      </c>
      <c r="BU145" s="146">
        <v>17.23</v>
      </c>
      <c r="BV145" s="146">
        <v>1.9</v>
      </c>
      <c r="BW145" s="148">
        <v>1.67</v>
      </c>
      <c r="BX145" s="149">
        <v>0</v>
      </c>
      <c r="BY145" s="149">
        <v>0</v>
      </c>
      <c r="BZ145" s="149">
        <v>0</v>
      </c>
      <c r="CA145" s="150">
        <v>0.51</v>
      </c>
      <c r="CB145" s="149">
        <v>0.49</v>
      </c>
      <c r="CC145" s="150">
        <v>1.73</v>
      </c>
      <c r="CD145" s="148">
        <v>0</v>
      </c>
      <c r="CE145" s="149">
        <v>3.22</v>
      </c>
      <c r="CF145" s="149">
        <v>4.92</v>
      </c>
      <c r="CG145" s="149">
        <v>4.12</v>
      </c>
      <c r="CH145" s="147">
        <v>3.69</v>
      </c>
      <c r="CI145" s="146">
        <v>4.41</v>
      </c>
      <c r="CJ145" s="147">
        <v>4.2</v>
      </c>
      <c r="CK145" s="147">
        <v>5.62</v>
      </c>
      <c r="CL145" s="146">
        <v>8.1199999999999992</v>
      </c>
      <c r="CM145" s="146">
        <v>16.36</v>
      </c>
      <c r="CN145" s="151">
        <v>27.62</v>
      </c>
      <c r="CO145" s="152">
        <v>31.58</v>
      </c>
      <c r="CP145" s="153">
        <v>33.08</v>
      </c>
      <c r="CQ145" s="152">
        <v>34.24</v>
      </c>
      <c r="CR145" s="153">
        <v>35.03</v>
      </c>
      <c r="CS145" s="151">
        <v>36.49</v>
      </c>
      <c r="CT145" s="153">
        <v>37.22</v>
      </c>
      <c r="CU145" s="151">
        <v>37.14</v>
      </c>
      <c r="CV145" s="152">
        <v>37.9</v>
      </c>
      <c r="CW145" s="153">
        <v>37.42</v>
      </c>
      <c r="CX145" s="153">
        <v>39.15</v>
      </c>
      <c r="CY145" s="153">
        <v>40.229999999999997</v>
      </c>
      <c r="CZ145" s="153">
        <v>44.34</v>
      </c>
      <c r="DA145" s="151">
        <v>45.22</v>
      </c>
      <c r="DB145" s="153">
        <v>47.04</v>
      </c>
      <c r="DC145" s="153">
        <v>46.64</v>
      </c>
      <c r="DD145" s="151">
        <v>44.26</v>
      </c>
      <c r="DE145" s="151">
        <v>42.31</v>
      </c>
      <c r="DF145" s="151">
        <v>27.67</v>
      </c>
      <c r="DG145" s="152">
        <v>31.89</v>
      </c>
      <c r="DH145" s="153">
        <v>33.61</v>
      </c>
      <c r="DI145" s="153">
        <v>34.79</v>
      </c>
      <c r="DJ145" s="153">
        <v>35.08</v>
      </c>
      <c r="DK145" s="151">
        <v>36.04</v>
      </c>
      <c r="DL145" s="153">
        <v>36.700000000000003</v>
      </c>
      <c r="DM145" s="151">
        <v>37.14</v>
      </c>
      <c r="DN145" s="152">
        <v>37.61</v>
      </c>
      <c r="DO145" s="153">
        <v>37.78</v>
      </c>
      <c r="DP145" s="153">
        <v>39.24</v>
      </c>
      <c r="DQ145" s="153">
        <v>40.93</v>
      </c>
      <c r="DR145" s="153">
        <v>44.11</v>
      </c>
      <c r="DS145" s="151">
        <v>45.54</v>
      </c>
      <c r="DT145" s="153">
        <v>47.81</v>
      </c>
      <c r="DU145" s="153">
        <v>46.79</v>
      </c>
      <c r="DV145" s="151">
        <v>44.16</v>
      </c>
      <c r="DW145" s="151">
        <v>42.57</v>
      </c>
      <c r="DX145" s="151">
        <v>2</v>
      </c>
      <c r="DY145" s="153">
        <v>4</v>
      </c>
      <c r="DZ145" s="153">
        <v>6</v>
      </c>
      <c r="EA145" s="153">
        <v>5</v>
      </c>
      <c r="EB145" s="153">
        <v>3</v>
      </c>
      <c r="EC145" s="153">
        <v>-1</v>
      </c>
      <c r="ED145" s="153">
        <v>-5</v>
      </c>
      <c r="EE145" s="153">
        <v>-10</v>
      </c>
      <c r="EF145" s="153">
        <v>-12</v>
      </c>
      <c r="EG145" s="153">
        <v>-11</v>
      </c>
      <c r="EH145" s="153">
        <v>-5</v>
      </c>
      <c r="EI145" s="153">
        <v>3</v>
      </c>
      <c r="EJ145" s="153">
        <v>9</v>
      </c>
      <c r="EK145" s="153">
        <v>14</v>
      </c>
      <c r="EL145" s="153">
        <v>11</v>
      </c>
      <c r="EM145" s="153">
        <v>7</v>
      </c>
      <c r="EN145" s="153">
        <v>5</v>
      </c>
      <c r="EO145" s="153">
        <v>1</v>
      </c>
    </row>
    <row r="146" spans="1:145" s="154" customFormat="1" ht="14">
      <c r="A146" s="137" t="s">
        <v>879</v>
      </c>
      <c r="B146" s="137" t="s">
        <v>1666</v>
      </c>
      <c r="C146" s="137">
        <v>19</v>
      </c>
      <c r="D146" s="137">
        <v>0</v>
      </c>
      <c r="E146" s="137">
        <v>50867138</v>
      </c>
      <c r="F146" s="137" t="s">
        <v>91</v>
      </c>
      <c r="G146" s="138" t="s">
        <v>773</v>
      </c>
      <c r="H146" s="155" t="s">
        <v>95</v>
      </c>
      <c r="I146" s="138">
        <v>-4</v>
      </c>
      <c r="J146" s="137">
        <v>158.6</v>
      </c>
      <c r="K146" s="137">
        <v>56.3</v>
      </c>
      <c r="L146" s="137" t="s">
        <v>167</v>
      </c>
      <c r="M146" s="137"/>
      <c r="N146" s="137" t="s">
        <v>147</v>
      </c>
      <c r="O146" s="137" t="s">
        <v>255</v>
      </c>
      <c r="P146" s="140"/>
      <c r="Q146" s="140"/>
      <c r="R146" s="140"/>
      <c r="S146" s="140"/>
      <c r="T146" s="142" t="s">
        <v>17</v>
      </c>
      <c r="U146" s="142">
        <v>34</v>
      </c>
      <c r="V146" s="137">
        <v>33</v>
      </c>
      <c r="W146" s="137">
        <v>24</v>
      </c>
      <c r="X146" s="137" t="s">
        <v>881</v>
      </c>
      <c r="Y146" s="141"/>
      <c r="Z146" s="142" t="s">
        <v>101</v>
      </c>
      <c r="AA146" s="142">
        <v>54</v>
      </c>
      <c r="AB146" s="137">
        <v>37</v>
      </c>
      <c r="AC146" s="137">
        <v>37</v>
      </c>
      <c r="AD146" s="137"/>
      <c r="AE146" s="141" t="s">
        <v>443</v>
      </c>
      <c r="AF146" s="150" t="s">
        <v>138</v>
      </c>
      <c r="AG146" s="150">
        <v>38</v>
      </c>
      <c r="AH146" s="155">
        <v>26</v>
      </c>
      <c r="AI146" s="155">
        <v>9</v>
      </c>
      <c r="AJ146" s="155"/>
      <c r="AK146" s="159" t="s">
        <v>180</v>
      </c>
      <c r="AL146" s="137" t="s">
        <v>83</v>
      </c>
      <c r="AM146" s="137" t="s">
        <v>383</v>
      </c>
      <c r="AN146" s="137" t="s">
        <v>606</v>
      </c>
      <c r="AO146" s="137" t="s">
        <v>775</v>
      </c>
      <c r="AP146" s="137" t="s">
        <v>87</v>
      </c>
      <c r="AQ146" s="138"/>
      <c r="AR146" s="137" t="s">
        <v>89</v>
      </c>
      <c r="AS146" s="138"/>
      <c r="AT146" s="137" t="s">
        <v>93</v>
      </c>
      <c r="AU146" s="139" t="s">
        <v>291</v>
      </c>
      <c r="AV146" s="139">
        <v>2</v>
      </c>
      <c r="AW146" s="142" t="s">
        <v>17</v>
      </c>
      <c r="AX146" s="142">
        <v>34</v>
      </c>
      <c r="AY146" s="137">
        <v>33</v>
      </c>
      <c r="AZ146" s="137">
        <v>24</v>
      </c>
      <c r="BA146" s="137" t="s">
        <v>1666</v>
      </c>
      <c r="BB146" s="137">
        <v>19</v>
      </c>
      <c r="BC146" s="137">
        <v>0</v>
      </c>
      <c r="BD146" s="143">
        <v>2.86</v>
      </c>
      <c r="BE146" s="144">
        <v>3.02</v>
      </c>
      <c r="BF146" s="145">
        <v>2.12</v>
      </c>
      <c r="BG146" s="144">
        <v>1.99</v>
      </c>
      <c r="BH146" s="145">
        <v>2.0099999999999998</v>
      </c>
      <c r="BI146" s="143">
        <v>2.62</v>
      </c>
      <c r="BJ146" s="145">
        <v>0.95</v>
      </c>
      <c r="BK146" s="143">
        <v>0</v>
      </c>
      <c r="BL146" s="144">
        <v>0.37</v>
      </c>
      <c r="BM146" s="145">
        <v>2.44</v>
      </c>
      <c r="BN146" s="145">
        <v>3.95</v>
      </c>
      <c r="BO146" s="145">
        <v>5.43</v>
      </c>
      <c r="BP146" s="145">
        <v>1.61</v>
      </c>
      <c r="BQ146" s="146">
        <v>1.76</v>
      </c>
      <c r="BR146" s="147">
        <v>4.51</v>
      </c>
      <c r="BS146" s="147">
        <v>6.13</v>
      </c>
      <c r="BT146" s="146">
        <v>11.72</v>
      </c>
      <c r="BU146" s="146">
        <v>17.48</v>
      </c>
      <c r="BV146" s="146">
        <v>2.66</v>
      </c>
      <c r="BW146" s="148">
        <v>1.78</v>
      </c>
      <c r="BX146" s="149">
        <v>0</v>
      </c>
      <c r="BY146" s="149">
        <v>0</v>
      </c>
      <c r="BZ146" s="149">
        <v>0.37</v>
      </c>
      <c r="CA146" s="150">
        <v>1.49</v>
      </c>
      <c r="CB146" s="149">
        <v>2.74</v>
      </c>
      <c r="CC146" s="150">
        <v>2.4900000000000002</v>
      </c>
      <c r="CD146" s="148">
        <v>2.36</v>
      </c>
      <c r="CE146" s="149">
        <v>3.49</v>
      </c>
      <c r="CF146" s="149">
        <v>2.98</v>
      </c>
      <c r="CG146" s="149">
        <v>5.04</v>
      </c>
      <c r="CH146" s="147">
        <v>0.5</v>
      </c>
      <c r="CI146" s="146">
        <v>1.39</v>
      </c>
      <c r="CJ146" s="147">
        <v>4.83</v>
      </c>
      <c r="CK146" s="147">
        <v>5.5</v>
      </c>
      <c r="CL146" s="146">
        <v>10.48</v>
      </c>
      <c r="CM146" s="146">
        <v>17.12</v>
      </c>
      <c r="CN146" s="151">
        <v>27.97</v>
      </c>
      <c r="CO146" s="152">
        <v>31.14</v>
      </c>
      <c r="CP146" s="153">
        <v>33.64</v>
      </c>
      <c r="CQ146" s="152">
        <v>35.17</v>
      </c>
      <c r="CR146" s="153">
        <v>35.1</v>
      </c>
      <c r="CS146" s="151">
        <v>35.979999999999997</v>
      </c>
      <c r="CT146" s="153">
        <v>37.159999999999997</v>
      </c>
      <c r="CU146" s="151">
        <v>38.18</v>
      </c>
      <c r="CV146" s="152">
        <v>38.15</v>
      </c>
      <c r="CW146" s="153">
        <v>38.97</v>
      </c>
      <c r="CX146" s="153">
        <v>39.78</v>
      </c>
      <c r="CY146" s="153">
        <v>40.17</v>
      </c>
      <c r="CZ146" s="153">
        <v>43.6</v>
      </c>
      <c r="DA146" s="151">
        <v>45.32</v>
      </c>
      <c r="DB146" s="153">
        <v>43.89</v>
      </c>
      <c r="DC146" s="153">
        <v>41.86</v>
      </c>
      <c r="DD146" s="151">
        <v>44.14</v>
      </c>
      <c r="DE146" s="151">
        <v>39.74</v>
      </c>
      <c r="DF146" s="151">
        <v>27.64</v>
      </c>
      <c r="DG146" s="152">
        <v>31.22</v>
      </c>
      <c r="DH146" s="153">
        <v>33.68</v>
      </c>
      <c r="DI146" s="153">
        <v>35.659999999999997</v>
      </c>
      <c r="DJ146" s="153">
        <v>35.51</v>
      </c>
      <c r="DK146" s="151">
        <v>35.36</v>
      </c>
      <c r="DL146" s="153">
        <v>36.700000000000003</v>
      </c>
      <c r="DM146" s="151">
        <v>37.409999999999997</v>
      </c>
      <c r="DN146" s="152">
        <v>37.520000000000003</v>
      </c>
      <c r="DO146" s="153">
        <v>38.369999999999997</v>
      </c>
      <c r="DP146" s="153">
        <v>39.630000000000003</v>
      </c>
      <c r="DQ146" s="153">
        <v>40.39</v>
      </c>
      <c r="DR146" s="153">
        <v>43.93</v>
      </c>
      <c r="DS146" s="151">
        <v>46.23</v>
      </c>
      <c r="DT146" s="153">
        <v>44.49</v>
      </c>
      <c r="DU146" s="153">
        <v>41.51</v>
      </c>
      <c r="DV146" s="151">
        <v>44.22</v>
      </c>
      <c r="DW146" s="151">
        <v>39.86</v>
      </c>
      <c r="DX146" s="151">
        <v>1</v>
      </c>
      <c r="DY146" s="153">
        <v>3</v>
      </c>
      <c r="DZ146" s="153">
        <v>4</v>
      </c>
      <c r="EA146" s="153">
        <v>5</v>
      </c>
      <c r="EB146" s="153">
        <v>2</v>
      </c>
      <c r="EC146" s="153">
        <v>-3</v>
      </c>
      <c r="ED146" s="153">
        <v>-8</v>
      </c>
      <c r="EE146" s="153">
        <v>-11</v>
      </c>
      <c r="EF146" s="153">
        <v>-7</v>
      </c>
      <c r="EG146" s="153">
        <v>-4</v>
      </c>
      <c r="EH146" s="153">
        <v>1</v>
      </c>
      <c r="EI146" s="153">
        <v>6</v>
      </c>
      <c r="EJ146" s="153">
        <v>11</v>
      </c>
      <c r="EK146" s="153">
        <v>11</v>
      </c>
      <c r="EL146" s="153">
        <v>6</v>
      </c>
      <c r="EM146" s="153">
        <v>4</v>
      </c>
      <c r="EN146" s="153">
        <v>2</v>
      </c>
      <c r="EO146" s="153">
        <v>2</v>
      </c>
    </row>
    <row r="147" spans="1:145" s="154" customFormat="1" ht="14">
      <c r="A147" s="137" t="s">
        <v>1378</v>
      </c>
      <c r="B147" s="137" t="s">
        <v>1666</v>
      </c>
      <c r="C147" s="137">
        <v>16</v>
      </c>
      <c r="D147" s="137">
        <v>5</v>
      </c>
      <c r="E147" s="137">
        <v>52765012</v>
      </c>
      <c r="F147" s="137" t="s">
        <v>91</v>
      </c>
      <c r="G147" s="138" t="s">
        <v>506</v>
      </c>
      <c r="H147" s="161" t="s">
        <v>95</v>
      </c>
      <c r="I147" s="138">
        <v>-4</v>
      </c>
      <c r="J147" s="137">
        <v>163.6</v>
      </c>
      <c r="K147" s="137">
        <v>55.8</v>
      </c>
      <c r="L147" s="137" t="s">
        <v>167</v>
      </c>
      <c r="M147" s="137"/>
      <c r="N147" s="137" t="s">
        <v>147</v>
      </c>
      <c r="O147" s="137" t="s">
        <v>80</v>
      </c>
      <c r="P147" s="140" t="s">
        <v>168</v>
      </c>
      <c r="Q147" s="140" t="s">
        <v>538</v>
      </c>
      <c r="R147" s="140"/>
      <c r="S147" s="140"/>
      <c r="T147" s="142" t="s">
        <v>6</v>
      </c>
      <c r="U147" s="142">
        <v>33</v>
      </c>
      <c r="V147" s="137">
        <v>21</v>
      </c>
      <c r="W147" s="137">
        <v>23</v>
      </c>
      <c r="X147" s="137" t="s">
        <v>1379</v>
      </c>
      <c r="Y147" s="141"/>
      <c r="Z147" s="142" t="s">
        <v>486</v>
      </c>
      <c r="AA147" s="142">
        <v>47</v>
      </c>
      <c r="AB147" s="137">
        <v>31</v>
      </c>
      <c r="AC147" s="137">
        <v>27</v>
      </c>
      <c r="AD147" s="137"/>
      <c r="AE147" s="141" t="s">
        <v>88</v>
      </c>
      <c r="AF147" s="150"/>
      <c r="AG147" s="150"/>
      <c r="AH147" s="155"/>
      <c r="AI147" s="155"/>
      <c r="AJ147" s="155"/>
      <c r="AK147" s="159"/>
      <c r="AL147" s="137" t="s">
        <v>250</v>
      </c>
      <c r="AM147" s="137" t="s">
        <v>150</v>
      </c>
      <c r="AN147" s="137" t="s">
        <v>119</v>
      </c>
      <c r="AO147" s="137" t="s">
        <v>151</v>
      </c>
      <c r="AP147" s="137" t="s">
        <v>87</v>
      </c>
      <c r="AQ147" s="138" t="s">
        <v>108</v>
      </c>
      <c r="AR147" s="137" t="s">
        <v>89</v>
      </c>
      <c r="AS147" s="138" t="s">
        <v>131</v>
      </c>
      <c r="AT147" s="137" t="s">
        <v>93</v>
      </c>
      <c r="AU147" s="139" t="s">
        <v>539</v>
      </c>
      <c r="AV147" s="139">
        <v>2</v>
      </c>
      <c r="AW147" s="142" t="s">
        <v>6</v>
      </c>
      <c r="AX147" s="142">
        <v>33</v>
      </c>
      <c r="AY147" s="137">
        <v>21</v>
      </c>
      <c r="AZ147" s="137">
        <v>23</v>
      </c>
      <c r="BA147" s="137" t="s">
        <v>1666</v>
      </c>
      <c r="BB147" s="137">
        <v>16</v>
      </c>
      <c r="BC147" s="137">
        <v>5</v>
      </c>
      <c r="BD147" s="143">
        <v>3.69</v>
      </c>
      <c r="BE147" s="144">
        <v>3.5</v>
      </c>
      <c r="BF147" s="145">
        <v>2.86</v>
      </c>
      <c r="BG147" s="144">
        <v>2.5099999999999998</v>
      </c>
      <c r="BH147" s="145">
        <v>1.69</v>
      </c>
      <c r="BI147" s="143">
        <v>1.22</v>
      </c>
      <c r="BJ147" s="145">
        <v>1.39</v>
      </c>
      <c r="BK147" s="143">
        <v>3.06</v>
      </c>
      <c r="BL147" s="144">
        <v>4.07</v>
      </c>
      <c r="BM147" s="145">
        <v>5.55</v>
      </c>
      <c r="BN147" s="145">
        <v>7.46</v>
      </c>
      <c r="BO147" s="145">
        <v>4.17</v>
      </c>
      <c r="BP147" s="145">
        <v>4.2</v>
      </c>
      <c r="BQ147" s="146">
        <v>4.45</v>
      </c>
      <c r="BR147" s="147">
        <v>5.95</v>
      </c>
      <c r="BS147" s="147">
        <v>11.65</v>
      </c>
      <c r="BT147" s="146">
        <v>16.18</v>
      </c>
      <c r="BU147" s="156"/>
      <c r="BV147" s="146">
        <v>4.1399999999999997</v>
      </c>
      <c r="BW147" s="162">
        <v>2.2200000000000002</v>
      </c>
      <c r="BX147" s="147">
        <v>0</v>
      </c>
      <c r="BY147" s="147">
        <v>0</v>
      </c>
      <c r="BZ147" s="147">
        <v>0</v>
      </c>
      <c r="CA147" s="146">
        <v>1.1200000000000001</v>
      </c>
      <c r="CB147" s="147">
        <v>2.36</v>
      </c>
      <c r="CC147" s="146">
        <v>2.61</v>
      </c>
      <c r="CD147" s="162">
        <v>4.13</v>
      </c>
      <c r="CE147" s="147">
        <v>3.49</v>
      </c>
      <c r="CF147" s="147">
        <v>7.21</v>
      </c>
      <c r="CG147" s="147">
        <v>5.23</v>
      </c>
      <c r="CH147" s="147">
        <v>3.88</v>
      </c>
      <c r="CI147" s="146">
        <v>5.64</v>
      </c>
      <c r="CJ147" s="147">
        <v>8.58</v>
      </c>
      <c r="CK147" s="147">
        <v>13.29</v>
      </c>
      <c r="CL147" s="146">
        <v>16.57</v>
      </c>
      <c r="CM147" s="156"/>
      <c r="CN147" s="151">
        <v>28.4</v>
      </c>
      <c r="CO147" s="152">
        <v>32.81</v>
      </c>
      <c r="CP147" s="153">
        <v>34.14</v>
      </c>
      <c r="CQ147" s="152">
        <v>35.4</v>
      </c>
      <c r="CR147" s="153">
        <v>38.840000000000003</v>
      </c>
      <c r="CS147" s="151">
        <v>38.78</v>
      </c>
      <c r="CT147" s="153">
        <v>40.26</v>
      </c>
      <c r="CU147" s="151">
        <v>38.729999999999997</v>
      </c>
      <c r="CV147" s="152">
        <v>40.67</v>
      </c>
      <c r="CW147" s="153">
        <v>40.770000000000003</v>
      </c>
      <c r="CX147" s="153">
        <v>41.17</v>
      </c>
      <c r="CY147" s="153">
        <v>46.74</v>
      </c>
      <c r="CZ147" s="153">
        <v>47.31</v>
      </c>
      <c r="DA147" s="151">
        <v>49.19</v>
      </c>
      <c r="DB147" s="153">
        <v>49.63</v>
      </c>
      <c r="DC147" s="153">
        <v>49.32</v>
      </c>
      <c r="DD147" s="151">
        <v>46.85</v>
      </c>
      <c r="DE147" s="157"/>
      <c r="DF147" s="151">
        <v>28.5</v>
      </c>
      <c r="DG147" s="152">
        <v>32.92</v>
      </c>
      <c r="DH147" s="153">
        <v>34.72</v>
      </c>
      <c r="DI147" s="153">
        <v>35.99</v>
      </c>
      <c r="DJ147" s="153">
        <v>38.369999999999997</v>
      </c>
      <c r="DK147" s="151">
        <v>39.909999999999997</v>
      </c>
      <c r="DL147" s="153">
        <v>39.93</v>
      </c>
      <c r="DM147" s="151">
        <v>39.53</v>
      </c>
      <c r="DN147" s="152">
        <v>41.21</v>
      </c>
      <c r="DO147" s="153">
        <v>40.369999999999997</v>
      </c>
      <c r="DP147" s="153">
        <v>41.96</v>
      </c>
      <c r="DQ147" s="153">
        <v>46.33</v>
      </c>
      <c r="DR147" s="153">
        <v>47.7</v>
      </c>
      <c r="DS147" s="151">
        <v>49.01</v>
      </c>
      <c r="DT147" s="153">
        <v>49.89</v>
      </c>
      <c r="DU147" s="153">
        <v>49.73</v>
      </c>
      <c r="DV147" s="151">
        <v>45.75</v>
      </c>
      <c r="DW147" s="157"/>
      <c r="DX147" s="151">
        <v>3</v>
      </c>
      <c r="DY147" s="153">
        <v>3</v>
      </c>
      <c r="DZ147" s="153">
        <v>3</v>
      </c>
      <c r="EA147" s="153">
        <v>3</v>
      </c>
      <c r="EB147" s="153">
        <v>1</v>
      </c>
      <c r="EC147" s="153">
        <v>-8</v>
      </c>
      <c r="ED147" s="153">
        <v>-13</v>
      </c>
      <c r="EE147" s="153">
        <v>-16</v>
      </c>
      <c r="EF147" s="153">
        <v>-17</v>
      </c>
      <c r="EG147" s="153">
        <v>-18</v>
      </c>
      <c r="EH147" s="153">
        <v>-18</v>
      </c>
      <c r="EI147" s="153">
        <v>-18</v>
      </c>
      <c r="EJ147" s="153">
        <v>-14</v>
      </c>
      <c r="EK147" s="153">
        <v>-11</v>
      </c>
      <c r="EL147" s="153">
        <v>-4</v>
      </c>
      <c r="EM147" s="153">
        <v>-1</v>
      </c>
      <c r="EN147" s="153">
        <v>-3</v>
      </c>
      <c r="EO147" s="158"/>
    </row>
    <row r="148" spans="1:145" s="154" customFormat="1" ht="14">
      <c r="A148" s="137" t="s">
        <v>425</v>
      </c>
      <c r="B148" s="137" t="s">
        <v>1666</v>
      </c>
      <c r="C148" s="137">
        <v>16</v>
      </c>
      <c r="D148" s="137">
        <v>8</v>
      </c>
      <c r="E148" s="137">
        <v>51755959</v>
      </c>
      <c r="F148" s="137" t="s">
        <v>91</v>
      </c>
      <c r="G148" s="138" t="s">
        <v>430</v>
      </c>
      <c r="H148" s="161" t="s">
        <v>95</v>
      </c>
      <c r="I148" s="138">
        <v>-8</v>
      </c>
      <c r="J148" s="137">
        <v>158.9</v>
      </c>
      <c r="K148" s="137">
        <v>44.5</v>
      </c>
      <c r="L148" s="137" t="s">
        <v>167</v>
      </c>
      <c r="M148" s="137"/>
      <c r="N148" s="137" t="s">
        <v>147</v>
      </c>
      <c r="O148" s="137" t="s">
        <v>329</v>
      </c>
      <c r="P148" s="140"/>
      <c r="Q148" s="140"/>
      <c r="R148" s="140"/>
      <c r="S148" s="140"/>
      <c r="T148" s="142" t="s">
        <v>17</v>
      </c>
      <c r="U148" s="142">
        <v>34</v>
      </c>
      <c r="V148" s="137">
        <v>26</v>
      </c>
      <c r="W148" s="137">
        <v>24</v>
      </c>
      <c r="X148" s="137" t="s">
        <v>1292</v>
      </c>
      <c r="Y148" s="141"/>
      <c r="Z148" s="142" t="s">
        <v>318</v>
      </c>
      <c r="AA148" s="142">
        <v>46</v>
      </c>
      <c r="AB148" s="137">
        <v>28</v>
      </c>
      <c r="AC148" s="137">
        <v>32</v>
      </c>
      <c r="AD148" s="137"/>
      <c r="AE148" s="141" t="s">
        <v>242</v>
      </c>
      <c r="AF148" s="150" t="s">
        <v>463</v>
      </c>
      <c r="AG148" s="150">
        <v>19</v>
      </c>
      <c r="AH148" s="155">
        <v>12</v>
      </c>
      <c r="AI148" s="155">
        <v>17</v>
      </c>
      <c r="AJ148" s="155"/>
      <c r="AK148" s="159"/>
      <c r="AL148" s="137" t="s">
        <v>149</v>
      </c>
      <c r="AM148" s="137" t="s">
        <v>403</v>
      </c>
      <c r="AN148" s="137" t="s">
        <v>429</v>
      </c>
      <c r="AO148" s="137" t="s">
        <v>263</v>
      </c>
      <c r="AP148" s="137" t="s">
        <v>87</v>
      </c>
      <c r="AQ148" s="138" t="s">
        <v>131</v>
      </c>
      <c r="AR148" s="137" t="s">
        <v>89</v>
      </c>
      <c r="AS148" s="138" t="s">
        <v>197</v>
      </c>
      <c r="AT148" s="137" t="s">
        <v>93</v>
      </c>
      <c r="AU148" s="139" t="s">
        <v>153</v>
      </c>
      <c r="AV148" s="139">
        <v>2</v>
      </c>
      <c r="AW148" s="142" t="s">
        <v>17</v>
      </c>
      <c r="AX148" s="142">
        <v>34</v>
      </c>
      <c r="AY148" s="137">
        <v>26</v>
      </c>
      <c r="AZ148" s="137">
        <v>24</v>
      </c>
      <c r="BA148" s="137" t="s">
        <v>1666</v>
      </c>
      <c r="BB148" s="137">
        <v>16</v>
      </c>
      <c r="BC148" s="137">
        <v>8</v>
      </c>
      <c r="BD148" s="143">
        <v>3.48</v>
      </c>
      <c r="BE148" s="144">
        <v>2.87</v>
      </c>
      <c r="BF148" s="145">
        <v>1.93</v>
      </c>
      <c r="BG148" s="144">
        <v>2.14</v>
      </c>
      <c r="BH148" s="145">
        <v>2.5299999999999998</v>
      </c>
      <c r="BI148" s="143">
        <v>2.44</v>
      </c>
      <c r="BJ148" s="145">
        <v>2.2799999999999998</v>
      </c>
      <c r="BK148" s="143">
        <v>2.5299999999999998</v>
      </c>
      <c r="BL148" s="144">
        <v>2.63</v>
      </c>
      <c r="BM148" s="145">
        <v>3.97</v>
      </c>
      <c r="BN148" s="145">
        <v>6.69</v>
      </c>
      <c r="BO148" s="145">
        <v>6.48</v>
      </c>
      <c r="BP148" s="145">
        <v>3</v>
      </c>
      <c r="BQ148" s="146">
        <v>2.87</v>
      </c>
      <c r="BR148" s="147">
        <v>4.78</v>
      </c>
      <c r="BS148" s="147">
        <v>6.09</v>
      </c>
      <c r="BT148" s="146">
        <v>11.4</v>
      </c>
      <c r="BU148" s="146">
        <v>16.73</v>
      </c>
      <c r="BV148" s="146">
        <v>4.57</v>
      </c>
      <c r="BW148" s="162">
        <v>2.56</v>
      </c>
      <c r="BX148" s="147">
        <v>0</v>
      </c>
      <c r="BY148" s="147">
        <v>0</v>
      </c>
      <c r="BZ148" s="147">
        <v>1.89</v>
      </c>
      <c r="CA148" s="146">
        <v>2.68</v>
      </c>
      <c r="CB148" s="147">
        <v>2.2400000000000002</v>
      </c>
      <c r="CC148" s="146">
        <v>2.17</v>
      </c>
      <c r="CD148" s="162">
        <v>2.4700000000000002</v>
      </c>
      <c r="CE148" s="147">
        <v>3.85</v>
      </c>
      <c r="CF148" s="147">
        <v>6.48</v>
      </c>
      <c r="CG148" s="147">
        <v>6.82</v>
      </c>
      <c r="CH148" s="147">
        <v>4.0999999999999996</v>
      </c>
      <c r="CI148" s="146">
        <v>4.12</v>
      </c>
      <c r="CJ148" s="147">
        <v>4.88</v>
      </c>
      <c r="CK148" s="147">
        <v>6.27</v>
      </c>
      <c r="CL148" s="146">
        <v>12.18</v>
      </c>
      <c r="CM148" s="146">
        <v>16.72</v>
      </c>
      <c r="CN148" s="151">
        <v>28.3</v>
      </c>
      <c r="CO148" s="152">
        <v>31.89</v>
      </c>
      <c r="CP148" s="153">
        <v>33</v>
      </c>
      <c r="CQ148" s="152">
        <v>36.130000000000003</v>
      </c>
      <c r="CR148" s="153">
        <v>35.22</v>
      </c>
      <c r="CS148" s="151">
        <v>37.78</v>
      </c>
      <c r="CT148" s="153">
        <v>39.04</v>
      </c>
      <c r="CU148" s="151">
        <v>38.28</v>
      </c>
      <c r="CV148" s="152">
        <v>40.07</v>
      </c>
      <c r="CW148" s="153">
        <v>38.47</v>
      </c>
      <c r="CX148" s="153">
        <v>40.619999999999997</v>
      </c>
      <c r="CY148" s="153">
        <v>40.840000000000003</v>
      </c>
      <c r="CZ148" s="153">
        <v>42.7</v>
      </c>
      <c r="DA148" s="151">
        <v>45.25</v>
      </c>
      <c r="DB148" s="153">
        <v>46.65</v>
      </c>
      <c r="DC148" s="153">
        <v>45.98</v>
      </c>
      <c r="DD148" s="151">
        <v>44.53</v>
      </c>
      <c r="DE148" s="151">
        <v>42.61</v>
      </c>
      <c r="DF148" s="151">
        <v>28.15</v>
      </c>
      <c r="DG148" s="152">
        <v>30.44</v>
      </c>
      <c r="DH148" s="153">
        <v>32.799999999999997</v>
      </c>
      <c r="DI148" s="153">
        <v>35.090000000000003</v>
      </c>
      <c r="DJ148" s="153">
        <v>36.770000000000003</v>
      </c>
      <c r="DK148" s="151">
        <v>37.82</v>
      </c>
      <c r="DL148" s="153">
        <v>39.15</v>
      </c>
      <c r="DM148" s="151">
        <v>39.25</v>
      </c>
      <c r="DN148" s="152">
        <v>40.24</v>
      </c>
      <c r="DO148" s="153">
        <v>39.5</v>
      </c>
      <c r="DP148" s="153">
        <v>41.15</v>
      </c>
      <c r="DQ148" s="153">
        <v>42.43</v>
      </c>
      <c r="DR148" s="153">
        <v>44.73</v>
      </c>
      <c r="DS148" s="151">
        <v>45.36</v>
      </c>
      <c r="DT148" s="153">
        <v>45.27</v>
      </c>
      <c r="DU148" s="153">
        <v>44.53</v>
      </c>
      <c r="DV148" s="151">
        <v>44.12</v>
      </c>
      <c r="DW148" s="151">
        <v>41.54</v>
      </c>
      <c r="DX148" s="151">
        <v>3</v>
      </c>
      <c r="DY148" s="153">
        <v>3</v>
      </c>
      <c r="DZ148" s="153">
        <v>2</v>
      </c>
      <c r="EA148" s="153">
        <v>4</v>
      </c>
      <c r="EB148" s="153">
        <v>2</v>
      </c>
      <c r="EC148" s="153">
        <v>0</v>
      </c>
      <c r="ED148" s="153">
        <v>-5</v>
      </c>
      <c r="EE148" s="153">
        <v>-10</v>
      </c>
      <c r="EF148" s="153">
        <v>-13</v>
      </c>
      <c r="EG148" s="153">
        <v>-13</v>
      </c>
      <c r="EH148" s="153">
        <v>-11</v>
      </c>
      <c r="EI148" s="153">
        <v>-9</v>
      </c>
      <c r="EJ148" s="153">
        <v>-8</v>
      </c>
      <c r="EK148" s="153">
        <v>-8</v>
      </c>
      <c r="EL148" s="153">
        <v>-4</v>
      </c>
      <c r="EM148" s="153">
        <v>0</v>
      </c>
      <c r="EN148" s="153">
        <v>0</v>
      </c>
      <c r="EO148" s="153">
        <v>0</v>
      </c>
    </row>
    <row r="149" spans="1:145" s="154" customFormat="1" ht="14">
      <c r="A149" s="137" t="s">
        <v>740</v>
      </c>
      <c r="B149" s="137" t="s">
        <v>1667</v>
      </c>
      <c r="C149" s="137">
        <v>14</v>
      </c>
      <c r="D149" s="137">
        <v>6</v>
      </c>
      <c r="E149" s="137">
        <v>27525270</v>
      </c>
      <c r="F149" s="137" t="s">
        <v>91</v>
      </c>
      <c r="G149" s="138" t="s">
        <v>745</v>
      </c>
      <c r="H149" s="155" t="s">
        <v>95</v>
      </c>
      <c r="I149" s="138">
        <v>3</v>
      </c>
      <c r="J149" s="137">
        <v>166</v>
      </c>
      <c r="K149" s="137">
        <v>41.4</v>
      </c>
      <c r="L149" s="137"/>
      <c r="M149" s="137"/>
      <c r="N149" s="137" t="s">
        <v>158</v>
      </c>
      <c r="O149" s="137" t="s">
        <v>743</v>
      </c>
      <c r="P149" s="140" t="s">
        <v>598</v>
      </c>
      <c r="Q149" s="140" t="s">
        <v>498</v>
      </c>
      <c r="R149" s="226"/>
      <c r="S149" s="140"/>
      <c r="T149" s="142" t="s">
        <v>6</v>
      </c>
      <c r="U149" s="142">
        <v>25</v>
      </c>
      <c r="V149" s="137">
        <v>22</v>
      </c>
      <c r="W149" s="137">
        <v>24</v>
      </c>
      <c r="X149" s="137" t="s">
        <v>280</v>
      </c>
      <c r="Y149" s="141"/>
      <c r="Z149" s="142" t="s">
        <v>232</v>
      </c>
      <c r="AA149" s="142">
        <v>67</v>
      </c>
      <c r="AB149" s="137">
        <v>45</v>
      </c>
      <c r="AC149" s="137">
        <v>45</v>
      </c>
      <c r="AD149" s="137"/>
      <c r="AE149" s="141" t="s">
        <v>242</v>
      </c>
      <c r="AF149" s="150" t="s">
        <v>217</v>
      </c>
      <c r="AG149" s="150">
        <v>36</v>
      </c>
      <c r="AH149" s="155">
        <v>28</v>
      </c>
      <c r="AI149" s="155">
        <v>25</v>
      </c>
      <c r="AJ149" s="155"/>
      <c r="AK149" s="159" t="s">
        <v>131</v>
      </c>
      <c r="AL149" s="137" t="s">
        <v>272</v>
      </c>
      <c r="AM149" s="137" t="s">
        <v>323</v>
      </c>
      <c r="AN149" s="137" t="s">
        <v>744</v>
      </c>
      <c r="AO149" s="137" t="s">
        <v>353</v>
      </c>
      <c r="AP149" s="137" t="s">
        <v>87</v>
      </c>
      <c r="AQ149" s="138"/>
      <c r="AR149" s="137" t="s">
        <v>89</v>
      </c>
      <c r="AS149" s="138"/>
      <c r="AT149" s="137" t="s">
        <v>93</v>
      </c>
      <c r="AU149" s="139" t="s">
        <v>746</v>
      </c>
      <c r="AV149" s="139">
        <v>1</v>
      </c>
      <c r="AW149" s="142" t="s">
        <v>6</v>
      </c>
      <c r="AX149" s="142">
        <v>25</v>
      </c>
      <c r="AY149" s="137">
        <v>22</v>
      </c>
      <c r="AZ149" s="137">
        <v>24</v>
      </c>
      <c r="BA149" s="137" t="s">
        <v>1667</v>
      </c>
      <c r="BB149" s="137">
        <v>14</v>
      </c>
      <c r="BC149" s="137">
        <v>6</v>
      </c>
      <c r="BD149" s="143">
        <v>3.48</v>
      </c>
      <c r="BE149" s="144">
        <v>3.58</v>
      </c>
      <c r="BF149" s="145">
        <v>1.81</v>
      </c>
      <c r="BG149" s="144">
        <v>0.45</v>
      </c>
      <c r="BH149" s="145">
        <v>0.45</v>
      </c>
      <c r="BI149" s="143">
        <v>0.39</v>
      </c>
      <c r="BJ149" s="145">
        <v>0.35</v>
      </c>
      <c r="BK149" s="143">
        <v>0.83</v>
      </c>
      <c r="BL149" s="144">
        <v>1.05</v>
      </c>
      <c r="BM149" s="145">
        <v>2.2799999999999998</v>
      </c>
      <c r="BN149" s="145">
        <v>5.35</v>
      </c>
      <c r="BO149" s="145">
        <v>5.31</v>
      </c>
      <c r="BP149" s="145">
        <v>3.39</v>
      </c>
      <c r="BQ149" s="146">
        <v>3.46</v>
      </c>
      <c r="BR149" s="147">
        <v>5.54</v>
      </c>
      <c r="BS149" s="147">
        <v>6.91</v>
      </c>
      <c r="BT149" s="146">
        <v>10.83</v>
      </c>
      <c r="BU149" s="146">
        <v>19.55</v>
      </c>
      <c r="BV149" s="146">
        <v>3.55</v>
      </c>
      <c r="BW149" s="148">
        <v>4.29</v>
      </c>
      <c r="BX149" s="149">
        <v>0.25</v>
      </c>
      <c r="BY149" s="149">
        <v>1.06</v>
      </c>
      <c r="BZ149" s="149">
        <v>0.18</v>
      </c>
      <c r="CA149" s="150">
        <v>0.37</v>
      </c>
      <c r="CB149" s="149">
        <v>1.37</v>
      </c>
      <c r="CC149" s="150">
        <v>0.88</v>
      </c>
      <c r="CD149" s="148">
        <v>0.25</v>
      </c>
      <c r="CE149" s="149">
        <v>2.93</v>
      </c>
      <c r="CF149" s="149">
        <v>6.01</v>
      </c>
      <c r="CG149" s="149">
        <v>4.84</v>
      </c>
      <c r="CH149" s="147">
        <v>3.36</v>
      </c>
      <c r="CI149" s="146">
        <v>3.92</v>
      </c>
      <c r="CJ149" s="147">
        <v>6.67</v>
      </c>
      <c r="CK149" s="147">
        <v>6.85</v>
      </c>
      <c r="CL149" s="146">
        <v>9.43</v>
      </c>
      <c r="CM149" s="146">
        <v>16.7</v>
      </c>
      <c r="CN149" s="151">
        <v>26.3</v>
      </c>
      <c r="CO149" s="152">
        <v>31.35</v>
      </c>
      <c r="CP149" s="153">
        <v>32.75</v>
      </c>
      <c r="CQ149" s="152">
        <v>33.770000000000003</v>
      </c>
      <c r="CR149" s="153">
        <v>35.590000000000003</v>
      </c>
      <c r="CS149" s="151">
        <v>37.56</v>
      </c>
      <c r="CT149" s="153">
        <v>38.01</v>
      </c>
      <c r="CU149" s="151">
        <v>37.520000000000003</v>
      </c>
      <c r="CV149" s="152">
        <v>38.29</v>
      </c>
      <c r="CW149" s="153">
        <v>38.69</v>
      </c>
      <c r="CX149" s="153">
        <v>39.159999999999997</v>
      </c>
      <c r="CY149" s="153">
        <v>40.33</v>
      </c>
      <c r="CZ149" s="153">
        <v>40.43</v>
      </c>
      <c r="DA149" s="151">
        <v>42.32</v>
      </c>
      <c r="DB149" s="153">
        <v>43.27</v>
      </c>
      <c r="DC149" s="153">
        <v>40.630000000000003</v>
      </c>
      <c r="DD149" s="151">
        <v>40.950000000000003</v>
      </c>
      <c r="DE149" s="151">
        <v>41.33</v>
      </c>
      <c r="DF149" s="151">
        <v>26.54</v>
      </c>
      <c r="DG149" s="152">
        <v>31.25</v>
      </c>
      <c r="DH149" s="153">
        <v>32.25</v>
      </c>
      <c r="DI149" s="153">
        <v>33.979999999999997</v>
      </c>
      <c r="DJ149" s="153">
        <v>35.86</v>
      </c>
      <c r="DK149" s="151">
        <v>37.31</v>
      </c>
      <c r="DL149" s="153">
        <v>37.26</v>
      </c>
      <c r="DM149" s="151">
        <v>37.31</v>
      </c>
      <c r="DN149" s="152">
        <v>38.65</v>
      </c>
      <c r="DO149" s="153">
        <v>38.57</v>
      </c>
      <c r="DP149" s="153">
        <v>39.21</v>
      </c>
      <c r="DQ149" s="153">
        <v>40.090000000000003</v>
      </c>
      <c r="DR149" s="153">
        <v>40.35</v>
      </c>
      <c r="DS149" s="151">
        <v>42.15</v>
      </c>
      <c r="DT149" s="153">
        <v>42.63</v>
      </c>
      <c r="DU149" s="153">
        <v>40.51</v>
      </c>
      <c r="DV149" s="151">
        <v>40.86</v>
      </c>
      <c r="DW149" s="151">
        <v>40.549999999999997</v>
      </c>
      <c r="DX149" s="151">
        <v>1</v>
      </c>
      <c r="DY149" s="153">
        <v>3</v>
      </c>
      <c r="DZ149" s="153">
        <v>4</v>
      </c>
      <c r="EA149" s="153">
        <v>0</v>
      </c>
      <c r="EB149" s="153">
        <v>-7</v>
      </c>
      <c r="EC149" s="153">
        <v>-13</v>
      </c>
      <c r="ED149" s="153">
        <v>-19</v>
      </c>
      <c r="EE149" s="153">
        <v>-25</v>
      </c>
      <c r="EF149" s="153">
        <v>-26</v>
      </c>
      <c r="EG149" s="153">
        <v>-25</v>
      </c>
      <c r="EH149" s="153">
        <v>-19</v>
      </c>
      <c r="EI149" s="153">
        <v>-11</v>
      </c>
      <c r="EJ149" s="153">
        <v>-7</v>
      </c>
      <c r="EK149" s="153">
        <v>-4</v>
      </c>
      <c r="EL149" s="153">
        <v>1</v>
      </c>
      <c r="EM149" s="153">
        <v>1</v>
      </c>
      <c r="EN149" s="153">
        <v>0</v>
      </c>
      <c r="EO149" s="153">
        <v>0</v>
      </c>
    </row>
    <row r="150" spans="1:145" s="154" customFormat="1" ht="14">
      <c r="A150" s="137" t="s">
        <v>1504</v>
      </c>
      <c r="B150" s="137" t="s">
        <v>1666</v>
      </c>
      <c r="C150" s="137">
        <v>23</v>
      </c>
      <c r="D150" s="137">
        <v>0</v>
      </c>
      <c r="E150" s="137">
        <v>46316244</v>
      </c>
      <c r="F150" s="137" t="s">
        <v>91</v>
      </c>
      <c r="G150" s="138" t="s">
        <v>1506</v>
      </c>
      <c r="H150" s="139"/>
      <c r="I150" s="138"/>
      <c r="J150" s="137">
        <v>167.2</v>
      </c>
      <c r="K150" s="137">
        <v>55.6</v>
      </c>
      <c r="L150" s="137" t="s">
        <v>167</v>
      </c>
      <c r="M150" s="137"/>
      <c r="N150" s="137" t="s">
        <v>147</v>
      </c>
      <c r="O150" s="137" t="s">
        <v>259</v>
      </c>
      <c r="P150" s="140" t="s">
        <v>168</v>
      </c>
      <c r="Q150" s="140"/>
      <c r="R150" s="140"/>
      <c r="S150" s="140"/>
      <c r="T150" s="137" t="s">
        <v>17</v>
      </c>
      <c r="U150" s="137">
        <v>33</v>
      </c>
      <c r="V150" s="137">
        <v>26</v>
      </c>
      <c r="W150" s="137">
        <v>25</v>
      </c>
      <c r="X150" s="137" t="s">
        <v>1505</v>
      </c>
      <c r="Y150" s="141"/>
      <c r="Z150" s="142" t="s">
        <v>318</v>
      </c>
      <c r="AA150" s="142">
        <v>52</v>
      </c>
      <c r="AB150" s="137">
        <v>38</v>
      </c>
      <c r="AC150" s="137">
        <v>36</v>
      </c>
      <c r="AD150" s="137"/>
      <c r="AE150" s="137" t="s">
        <v>242</v>
      </c>
      <c r="AF150" s="142" t="s">
        <v>261</v>
      </c>
      <c r="AG150" s="142">
        <v>16</v>
      </c>
      <c r="AH150" s="137">
        <v>14</v>
      </c>
      <c r="AI150" s="137">
        <v>9</v>
      </c>
      <c r="AJ150" s="137"/>
      <c r="AK150" s="141"/>
      <c r="AL150" s="137" t="s">
        <v>239</v>
      </c>
      <c r="AM150" s="137" t="s">
        <v>262</v>
      </c>
      <c r="AN150" s="137" t="s">
        <v>812</v>
      </c>
      <c r="AO150" s="137" t="s">
        <v>359</v>
      </c>
      <c r="AP150" s="137" t="s">
        <v>87</v>
      </c>
      <c r="AQ150" s="138"/>
      <c r="AR150" s="137" t="s">
        <v>89</v>
      </c>
      <c r="AS150" s="138"/>
      <c r="AT150" s="137" t="s">
        <v>93</v>
      </c>
      <c r="AU150" s="139" t="s">
        <v>462</v>
      </c>
      <c r="AV150" s="139">
        <v>2</v>
      </c>
      <c r="AW150" s="137" t="s">
        <v>17</v>
      </c>
      <c r="AX150" s="137">
        <v>33</v>
      </c>
      <c r="AY150" s="137">
        <v>26</v>
      </c>
      <c r="AZ150" s="137">
        <v>25</v>
      </c>
      <c r="BA150" s="137" t="s">
        <v>1666</v>
      </c>
      <c r="BB150" s="137">
        <v>23</v>
      </c>
      <c r="BC150" s="137">
        <v>0</v>
      </c>
      <c r="BD150" s="143">
        <v>3.61</v>
      </c>
      <c r="BE150" s="144">
        <v>2.36</v>
      </c>
      <c r="BF150" s="145">
        <v>2.2000000000000002</v>
      </c>
      <c r="BG150" s="144">
        <v>1.49</v>
      </c>
      <c r="BH150" s="145">
        <v>1.88</v>
      </c>
      <c r="BI150" s="143">
        <v>1.66</v>
      </c>
      <c r="BJ150" s="145">
        <v>0.79</v>
      </c>
      <c r="BK150" s="143">
        <v>0.51</v>
      </c>
      <c r="BL150" s="144">
        <v>1.67</v>
      </c>
      <c r="BM150" s="145">
        <v>2.72</v>
      </c>
      <c r="BN150" s="145">
        <v>5.89</v>
      </c>
      <c r="BO150" s="145">
        <v>5.54</v>
      </c>
      <c r="BP150" s="145">
        <v>1.81</v>
      </c>
      <c r="BQ150" s="146">
        <v>4.0599999999999996</v>
      </c>
      <c r="BR150" s="147">
        <v>5.01</v>
      </c>
      <c r="BS150" s="147">
        <v>8.3699999999999992</v>
      </c>
      <c r="BT150" s="146">
        <v>11.92</v>
      </c>
      <c r="BU150" s="146">
        <v>16.18</v>
      </c>
      <c r="BV150" s="146">
        <v>3.62</v>
      </c>
      <c r="BW150" s="148">
        <v>1.67</v>
      </c>
      <c r="BX150" s="149">
        <v>0.56000000000000005</v>
      </c>
      <c r="BY150" s="149">
        <v>0</v>
      </c>
      <c r="BZ150" s="149">
        <v>1.1200000000000001</v>
      </c>
      <c r="CA150" s="150">
        <v>2.02</v>
      </c>
      <c r="CB150" s="149">
        <v>1.69</v>
      </c>
      <c r="CC150" s="150">
        <v>1.39</v>
      </c>
      <c r="CD150" s="148">
        <v>2.84</v>
      </c>
      <c r="CE150" s="149">
        <v>3.28</v>
      </c>
      <c r="CF150" s="149">
        <v>5.56</v>
      </c>
      <c r="CG150" s="149">
        <v>4.1900000000000004</v>
      </c>
      <c r="CH150" s="147">
        <v>3.9</v>
      </c>
      <c r="CI150" s="146">
        <v>3.46</v>
      </c>
      <c r="CJ150" s="147">
        <v>4.01</v>
      </c>
      <c r="CK150" s="147">
        <v>7.31</v>
      </c>
      <c r="CL150" s="146">
        <v>10.54</v>
      </c>
      <c r="CM150" s="146">
        <v>18.36</v>
      </c>
      <c r="CN150" s="151">
        <v>26.44</v>
      </c>
      <c r="CO150" s="152">
        <v>30.01</v>
      </c>
      <c r="CP150" s="153">
        <v>34.74</v>
      </c>
      <c r="CQ150" s="152">
        <v>36.840000000000003</v>
      </c>
      <c r="CR150" s="153">
        <v>37.68</v>
      </c>
      <c r="CS150" s="151">
        <v>38.44</v>
      </c>
      <c r="CT150" s="153">
        <v>38.590000000000003</v>
      </c>
      <c r="CU150" s="151">
        <v>40.03</v>
      </c>
      <c r="CV150" s="152">
        <v>41.86</v>
      </c>
      <c r="CW150" s="153">
        <v>41.22</v>
      </c>
      <c r="CX150" s="153">
        <v>40.74</v>
      </c>
      <c r="CY150" s="153">
        <v>42.18</v>
      </c>
      <c r="CZ150" s="153">
        <v>44.82</v>
      </c>
      <c r="DA150" s="151">
        <v>45.49</v>
      </c>
      <c r="DB150" s="153">
        <v>45.42</v>
      </c>
      <c r="DC150" s="153">
        <v>43.62</v>
      </c>
      <c r="DD150" s="151">
        <v>43.39</v>
      </c>
      <c r="DE150" s="151">
        <v>40.39</v>
      </c>
      <c r="DF150" s="151">
        <v>26.46</v>
      </c>
      <c r="DG150" s="152">
        <v>29.62</v>
      </c>
      <c r="DH150" s="153">
        <v>34.619999999999997</v>
      </c>
      <c r="DI150" s="153">
        <v>36.700000000000003</v>
      </c>
      <c r="DJ150" s="153">
        <v>37.840000000000003</v>
      </c>
      <c r="DK150" s="151">
        <v>37.520000000000003</v>
      </c>
      <c r="DL150" s="153">
        <v>38.82</v>
      </c>
      <c r="DM150" s="151">
        <v>40.369999999999997</v>
      </c>
      <c r="DN150" s="152">
        <v>41.27</v>
      </c>
      <c r="DO150" s="153">
        <v>40.15</v>
      </c>
      <c r="DP150" s="153">
        <v>40.090000000000003</v>
      </c>
      <c r="DQ150" s="153">
        <v>41.86</v>
      </c>
      <c r="DR150" s="153">
        <v>44.87</v>
      </c>
      <c r="DS150" s="151">
        <v>46.32</v>
      </c>
      <c r="DT150" s="153">
        <v>45.28</v>
      </c>
      <c r="DU150" s="153">
        <v>43.68</v>
      </c>
      <c r="DV150" s="151">
        <v>43.34</v>
      </c>
      <c r="DW150" s="151">
        <v>39.39</v>
      </c>
      <c r="DX150" s="151">
        <v>0</v>
      </c>
      <c r="DY150" s="153">
        <v>1</v>
      </c>
      <c r="DZ150" s="153">
        <v>2</v>
      </c>
      <c r="EA150" s="153">
        <v>-1</v>
      </c>
      <c r="EB150" s="153">
        <v>-5</v>
      </c>
      <c r="EC150" s="153">
        <v>-11</v>
      </c>
      <c r="ED150" s="153">
        <v>-18</v>
      </c>
      <c r="EE150" s="153">
        <v>-20</v>
      </c>
      <c r="EF150" s="153">
        <v>-21</v>
      </c>
      <c r="EG150" s="153">
        <v>-19</v>
      </c>
      <c r="EH150" s="153">
        <v>-15</v>
      </c>
      <c r="EI150" s="153">
        <v>-11</v>
      </c>
      <c r="EJ150" s="153">
        <v>-6</v>
      </c>
      <c r="EK150" s="153">
        <v>-4</v>
      </c>
      <c r="EL150" s="153">
        <v>-2</v>
      </c>
      <c r="EM150" s="153">
        <v>0</v>
      </c>
      <c r="EN150" s="153">
        <v>0</v>
      </c>
      <c r="EO150" s="153">
        <v>0</v>
      </c>
    </row>
    <row r="151" spans="1:145" s="154" customFormat="1" ht="14">
      <c r="A151" s="137" t="s">
        <v>980</v>
      </c>
      <c r="B151" s="137" t="s">
        <v>1666</v>
      </c>
      <c r="C151" s="137">
        <v>17</v>
      </c>
      <c r="D151" s="137">
        <v>10</v>
      </c>
      <c r="E151" s="137">
        <v>51216771</v>
      </c>
      <c r="F151" s="137" t="s">
        <v>91</v>
      </c>
      <c r="G151" s="138" t="s">
        <v>782</v>
      </c>
      <c r="H151" s="139"/>
      <c r="I151" s="138"/>
      <c r="J151" s="137">
        <v>162.80000000000001</v>
      </c>
      <c r="K151" s="137">
        <v>56.9</v>
      </c>
      <c r="L151" s="137" t="s">
        <v>167</v>
      </c>
      <c r="M151" s="137"/>
      <c r="N151" s="137" t="s">
        <v>158</v>
      </c>
      <c r="O151" s="137" t="s">
        <v>259</v>
      </c>
      <c r="P151" s="140"/>
      <c r="Q151" s="140"/>
      <c r="R151" s="140"/>
      <c r="S151" s="140"/>
      <c r="T151" s="137" t="s">
        <v>17</v>
      </c>
      <c r="U151" s="137">
        <v>33</v>
      </c>
      <c r="V151" s="137">
        <v>30</v>
      </c>
      <c r="W151" s="137">
        <v>25</v>
      </c>
      <c r="X151" s="137" t="s">
        <v>984</v>
      </c>
      <c r="Y151" s="137"/>
      <c r="Z151" s="142" t="s">
        <v>676</v>
      </c>
      <c r="AA151" s="142">
        <v>57</v>
      </c>
      <c r="AB151" s="137">
        <v>42</v>
      </c>
      <c r="AC151" s="137">
        <v>32</v>
      </c>
      <c r="AD151" s="137"/>
      <c r="AE151" s="141" t="s">
        <v>176</v>
      </c>
      <c r="AF151" s="142" t="s">
        <v>985</v>
      </c>
      <c r="AG151" s="142">
        <v>27</v>
      </c>
      <c r="AH151" s="137">
        <v>17</v>
      </c>
      <c r="AI151" s="137">
        <v>15</v>
      </c>
      <c r="AJ151" s="137"/>
      <c r="AK151" s="141"/>
      <c r="AL151" s="137" t="s">
        <v>272</v>
      </c>
      <c r="AM151" s="137" t="s">
        <v>288</v>
      </c>
      <c r="AN151" s="137" t="s">
        <v>342</v>
      </c>
      <c r="AO151" s="137" t="s">
        <v>953</v>
      </c>
      <c r="AP151" s="137" t="s">
        <v>87</v>
      </c>
      <c r="AQ151" s="138"/>
      <c r="AR151" s="137" t="s">
        <v>89</v>
      </c>
      <c r="AS151" s="138"/>
      <c r="AT151" s="137" t="s">
        <v>855</v>
      </c>
      <c r="AU151" s="139" t="s">
        <v>986</v>
      </c>
      <c r="AV151" s="139">
        <v>2</v>
      </c>
      <c r="AW151" s="137" t="s">
        <v>17</v>
      </c>
      <c r="AX151" s="137">
        <v>33</v>
      </c>
      <c r="AY151" s="137">
        <v>30</v>
      </c>
      <c r="AZ151" s="137">
        <v>25</v>
      </c>
      <c r="BA151" s="137" t="s">
        <v>1666</v>
      </c>
      <c r="BB151" s="137">
        <v>17</v>
      </c>
      <c r="BC151" s="137">
        <v>10</v>
      </c>
      <c r="BD151" s="143">
        <v>3.73</v>
      </c>
      <c r="BE151" s="144">
        <v>2.36</v>
      </c>
      <c r="BF151" s="145">
        <v>2.61</v>
      </c>
      <c r="BG151" s="144">
        <v>2.11</v>
      </c>
      <c r="BH151" s="145">
        <v>1.25</v>
      </c>
      <c r="BI151" s="143">
        <v>1.69</v>
      </c>
      <c r="BJ151" s="145">
        <v>2.17</v>
      </c>
      <c r="BK151" s="143">
        <v>1.51</v>
      </c>
      <c r="BL151" s="144">
        <v>2.75</v>
      </c>
      <c r="BM151" s="145">
        <v>4.5</v>
      </c>
      <c r="BN151" s="145">
        <v>8.86</v>
      </c>
      <c r="BO151" s="145">
        <v>6.21</v>
      </c>
      <c r="BP151" s="145">
        <v>2.39</v>
      </c>
      <c r="BQ151" s="146">
        <v>2.39</v>
      </c>
      <c r="BR151" s="147">
        <v>4.58</v>
      </c>
      <c r="BS151" s="147">
        <v>6.09</v>
      </c>
      <c r="BT151" s="146">
        <v>10.93</v>
      </c>
      <c r="BU151" s="146">
        <v>14.16</v>
      </c>
      <c r="BV151" s="146">
        <v>2.66</v>
      </c>
      <c r="BW151" s="148">
        <v>2.14</v>
      </c>
      <c r="BX151" s="149">
        <v>0.28000000000000003</v>
      </c>
      <c r="BY151" s="149">
        <v>0</v>
      </c>
      <c r="BZ151" s="149">
        <v>0.25</v>
      </c>
      <c r="CA151" s="150">
        <v>1.57</v>
      </c>
      <c r="CB151" s="149">
        <v>2.12</v>
      </c>
      <c r="CC151" s="150">
        <v>1.61</v>
      </c>
      <c r="CD151" s="148">
        <v>2.79</v>
      </c>
      <c r="CE151" s="149">
        <v>2.41</v>
      </c>
      <c r="CF151" s="149">
        <v>8.15</v>
      </c>
      <c r="CG151" s="149">
        <v>6.35</v>
      </c>
      <c r="CH151" s="147">
        <v>2.68</v>
      </c>
      <c r="CI151" s="146">
        <v>2.37</v>
      </c>
      <c r="CJ151" s="147">
        <v>4.3600000000000003</v>
      </c>
      <c r="CK151" s="147">
        <v>6.75</v>
      </c>
      <c r="CL151" s="146">
        <v>11.4</v>
      </c>
      <c r="CM151" s="146">
        <v>15.09</v>
      </c>
      <c r="CN151" s="151">
        <v>26.73</v>
      </c>
      <c r="CO151" s="152">
        <v>32.96</v>
      </c>
      <c r="CP151" s="153">
        <v>34.299999999999997</v>
      </c>
      <c r="CQ151" s="152">
        <v>35.82</v>
      </c>
      <c r="CR151" s="153">
        <v>36.96</v>
      </c>
      <c r="CS151" s="151">
        <v>37.32</v>
      </c>
      <c r="CT151" s="153">
        <v>38.549999999999997</v>
      </c>
      <c r="CU151" s="151">
        <v>38.840000000000003</v>
      </c>
      <c r="CV151" s="152">
        <v>39.78</v>
      </c>
      <c r="CW151" s="153">
        <v>40.31</v>
      </c>
      <c r="CX151" s="153">
        <v>41.34</v>
      </c>
      <c r="CY151" s="153">
        <v>44.52</v>
      </c>
      <c r="CZ151" s="153">
        <v>46.94</v>
      </c>
      <c r="DA151" s="151">
        <v>46.85</v>
      </c>
      <c r="DB151" s="153">
        <v>48.51</v>
      </c>
      <c r="DC151" s="153">
        <v>45.09</v>
      </c>
      <c r="DD151" s="151">
        <v>44.19</v>
      </c>
      <c r="DE151" s="151">
        <v>43.8</v>
      </c>
      <c r="DF151" s="151">
        <v>26.79</v>
      </c>
      <c r="DG151" s="152">
        <v>32.36</v>
      </c>
      <c r="DH151" s="153">
        <v>34.78</v>
      </c>
      <c r="DI151" s="153">
        <v>35.729999999999997</v>
      </c>
      <c r="DJ151" s="153">
        <v>36.61</v>
      </c>
      <c r="DK151" s="151">
        <v>36.65</v>
      </c>
      <c r="DL151" s="153">
        <v>37.15</v>
      </c>
      <c r="DM151" s="151">
        <v>37.72</v>
      </c>
      <c r="DN151" s="152">
        <v>38.86</v>
      </c>
      <c r="DO151" s="153">
        <v>39.799999999999997</v>
      </c>
      <c r="DP151" s="153">
        <v>41.43</v>
      </c>
      <c r="DQ151" s="153">
        <v>43.49</v>
      </c>
      <c r="DR151" s="153">
        <v>46.77</v>
      </c>
      <c r="DS151" s="151">
        <v>46.5</v>
      </c>
      <c r="DT151" s="153">
        <v>48.36</v>
      </c>
      <c r="DU151" s="153">
        <v>45.96</v>
      </c>
      <c r="DV151" s="151">
        <v>44.34</v>
      </c>
      <c r="DW151" s="151">
        <v>44.98</v>
      </c>
      <c r="DX151" s="151">
        <v>1</v>
      </c>
      <c r="DY151" s="153">
        <v>2</v>
      </c>
      <c r="DZ151" s="153">
        <v>4</v>
      </c>
      <c r="EA151" s="153">
        <v>3</v>
      </c>
      <c r="EB151" s="153">
        <v>-1</v>
      </c>
      <c r="EC151" s="153">
        <v>-9</v>
      </c>
      <c r="ED151" s="153">
        <v>-15</v>
      </c>
      <c r="EE151" s="153">
        <v>-21</v>
      </c>
      <c r="EF151" s="153">
        <v>-21</v>
      </c>
      <c r="EG151" s="153">
        <v>-23</v>
      </c>
      <c r="EH151" s="153">
        <v>-24</v>
      </c>
      <c r="EI151" s="153">
        <v>-26</v>
      </c>
      <c r="EJ151" s="153">
        <v>-24</v>
      </c>
      <c r="EK151" s="153">
        <v>-18</v>
      </c>
      <c r="EL151" s="153">
        <v>-13</v>
      </c>
      <c r="EM151" s="153">
        <v>-6</v>
      </c>
      <c r="EN151" s="153">
        <v>-2</v>
      </c>
      <c r="EO151" s="153">
        <v>-6</v>
      </c>
    </row>
    <row r="152" spans="1:145" s="154" customFormat="1" ht="14">
      <c r="A152" s="137" t="s">
        <v>856</v>
      </c>
      <c r="B152" s="137" t="s">
        <v>1666</v>
      </c>
      <c r="C152" s="137">
        <v>12</v>
      </c>
      <c r="D152" s="137">
        <v>6</v>
      </c>
      <c r="E152" s="137">
        <v>52153640</v>
      </c>
      <c r="F152" s="137" t="s">
        <v>91</v>
      </c>
      <c r="G152" s="138" t="s">
        <v>865</v>
      </c>
      <c r="H152" s="155" t="s">
        <v>95</v>
      </c>
      <c r="I152" s="138">
        <v>-2</v>
      </c>
      <c r="J152" s="137">
        <v>147</v>
      </c>
      <c r="K152" s="137">
        <v>35</v>
      </c>
      <c r="L152" s="137" t="s">
        <v>167</v>
      </c>
      <c r="M152" s="137"/>
      <c r="N152" s="137" t="s">
        <v>158</v>
      </c>
      <c r="O152" s="137" t="s">
        <v>259</v>
      </c>
      <c r="P152" s="140" t="s">
        <v>859</v>
      </c>
      <c r="Q152" s="140" t="s">
        <v>860</v>
      </c>
      <c r="R152" s="140" t="s">
        <v>861</v>
      </c>
      <c r="S152" s="140"/>
      <c r="T152" s="137" t="s">
        <v>17</v>
      </c>
      <c r="U152" s="137">
        <v>31</v>
      </c>
      <c r="V152" s="137">
        <v>24</v>
      </c>
      <c r="W152" s="137">
        <v>25</v>
      </c>
      <c r="X152" s="137" t="s">
        <v>862</v>
      </c>
      <c r="Y152" s="137"/>
      <c r="Z152" s="142" t="s">
        <v>175</v>
      </c>
      <c r="AA152" s="142">
        <v>61</v>
      </c>
      <c r="AB152" s="137">
        <v>32</v>
      </c>
      <c r="AC152" s="137">
        <v>28</v>
      </c>
      <c r="AD152" s="137"/>
      <c r="AE152" s="141" t="s">
        <v>176</v>
      </c>
      <c r="AF152" s="142" t="s">
        <v>863</v>
      </c>
      <c r="AG152" s="142">
        <v>22</v>
      </c>
      <c r="AH152" s="137">
        <v>16</v>
      </c>
      <c r="AI152" s="137">
        <v>11</v>
      </c>
      <c r="AJ152" s="137"/>
      <c r="AK152" s="141"/>
      <c r="AL152" s="137" t="s">
        <v>177</v>
      </c>
      <c r="AM152" s="137" t="s">
        <v>864</v>
      </c>
      <c r="AN152" s="137" t="s">
        <v>744</v>
      </c>
      <c r="AO152" s="137" t="s">
        <v>532</v>
      </c>
      <c r="AP152" s="137" t="s">
        <v>87</v>
      </c>
      <c r="AQ152" s="138"/>
      <c r="AR152" s="137" t="s">
        <v>89</v>
      </c>
      <c r="AS152" s="138"/>
      <c r="AT152" s="137" t="s">
        <v>93</v>
      </c>
      <c r="AU152" s="139" t="s">
        <v>801</v>
      </c>
      <c r="AV152" s="139">
        <v>2</v>
      </c>
      <c r="AW152" s="137" t="s">
        <v>17</v>
      </c>
      <c r="AX152" s="137">
        <v>31</v>
      </c>
      <c r="AY152" s="137">
        <v>24</v>
      </c>
      <c r="AZ152" s="137">
        <v>25</v>
      </c>
      <c r="BA152" s="137" t="s">
        <v>1666</v>
      </c>
      <c r="BB152" s="137">
        <v>12</v>
      </c>
      <c r="BC152" s="137">
        <v>6</v>
      </c>
      <c r="BD152" s="143">
        <v>3.83</v>
      </c>
      <c r="BE152" s="144">
        <v>2.61</v>
      </c>
      <c r="BF152" s="145">
        <v>1.39</v>
      </c>
      <c r="BG152" s="144">
        <v>2.36</v>
      </c>
      <c r="BH152" s="145">
        <v>2.2400000000000002</v>
      </c>
      <c r="BI152" s="143">
        <v>1.99</v>
      </c>
      <c r="BJ152" s="145">
        <v>2.63</v>
      </c>
      <c r="BK152" s="143">
        <v>2.17</v>
      </c>
      <c r="BL152" s="144">
        <v>1.85</v>
      </c>
      <c r="BM152" s="145">
        <v>5.44</v>
      </c>
      <c r="BN152" s="145">
        <v>4.5</v>
      </c>
      <c r="BO152" s="145">
        <v>2.79</v>
      </c>
      <c r="BP152" s="145">
        <v>5.0599999999999996</v>
      </c>
      <c r="BQ152" s="146">
        <v>5.61</v>
      </c>
      <c r="BR152" s="147">
        <v>5.62</v>
      </c>
      <c r="BS152" s="147">
        <v>10.63</v>
      </c>
      <c r="BT152" s="146">
        <v>16.809999999999999</v>
      </c>
      <c r="BU152" s="156"/>
      <c r="BV152" s="146">
        <v>3.28</v>
      </c>
      <c r="BW152" s="148">
        <v>1.34</v>
      </c>
      <c r="BX152" s="149">
        <v>0.28000000000000003</v>
      </c>
      <c r="BY152" s="149">
        <v>0.25</v>
      </c>
      <c r="BZ152" s="149">
        <v>0.39</v>
      </c>
      <c r="CA152" s="150">
        <v>1.57</v>
      </c>
      <c r="CB152" s="149">
        <v>1.24</v>
      </c>
      <c r="CC152" s="150">
        <v>1.27</v>
      </c>
      <c r="CD152" s="148">
        <v>1.85</v>
      </c>
      <c r="CE152" s="149">
        <v>3.06</v>
      </c>
      <c r="CF152" s="149">
        <v>7.06</v>
      </c>
      <c r="CG152" s="149">
        <v>3.83</v>
      </c>
      <c r="CH152" s="147">
        <v>3.97</v>
      </c>
      <c r="CI152" s="146">
        <v>5.76</v>
      </c>
      <c r="CJ152" s="147">
        <v>7.13</v>
      </c>
      <c r="CK152" s="147">
        <v>12.84</v>
      </c>
      <c r="CL152" s="146">
        <v>16.18</v>
      </c>
      <c r="CM152" s="156"/>
      <c r="CN152" s="151">
        <v>27.62</v>
      </c>
      <c r="CO152" s="152">
        <v>31.67</v>
      </c>
      <c r="CP152" s="153">
        <v>23.02</v>
      </c>
      <c r="CQ152" s="152">
        <v>34.729999999999997</v>
      </c>
      <c r="CR152" s="153">
        <v>35.57</v>
      </c>
      <c r="CS152" s="151">
        <v>37.340000000000003</v>
      </c>
      <c r="CT152" s="153">
        <v>37.82</v>
      </c>
      <c r="CU152" s="151">
        <v>37.520000000000003</v>
      </c>
      <c r="CV152" s="152">
        <v>37.1</v>
      </c>
      <c r="CW152" s="153">
        <v>37.32</v>
      </c>
      <c r="CX152" s="153">
        <v>38.33</v>
      </c>
      <c r="CY152" s="153">
        <v>40.67</v>
      </c>
      <c r="CZ152" s="153">
        <v>42.33</v>
      </c>
      <c r="DA152" s="151">
        <v>43.25</v>
      </c>
      <c r="DB152" s="153">
        <v>44.39</v>
      </c>
      <c r="DC152" s="153">
        <v>42.13</v>
      </c>
      <c r="DD152" s="151">
        <v>38.840000000000003</v>
      </c>
      <c r="DE152" s="157"/>
      <c r="DF152" s="151">
        <v>27.87</v>
      </c>
      <c r="DG152" s="152">
        <v>31.11</v>
      </c>
      <c r="DH152" s="153">
        <v>33.44</v>
      </c>
      <c r="DI152" s="153">
        <v>34.71</v>
      </c>
      <c r="DJ152" s="153">
        <v>35.840000000000003</v>
      </c>
      <c r="DK152" s="151">
        <v>36.619999999999997</v>
      </c>
      <c r="DL152" s="153">
        <v>36.57</v>
      </c>
      <c r="DM152" s="151">
        <v>36.659999999999997</v>
      </c>
      <c r="DN152" s="152">
        <v>36.33</v>
      </c>
      <c r="DO152" s="153">
        <v>36.24</v>
      </c>
      <c r="DP152" s="153">
        <v>37.79</v>
      </c>
      <c r="DQ152" s="153">
        <v>39.24</v>
      </c>
      <c r="DR152" s="153">
        <v>42.24</v>
      </c>
      <c r="DS152" s="151">
        <v>44.88</v>
      </c>
      <c r="DT152" s="153">
        <v>45.48</v>
      </c>
      <c r="DU152" s="153">
        <v>42.98</v>
      </c>
      <c r="DV152" s="151">
        <v>38.54</v>
      </c>
      <c r="DW152" s="157"/>
      <c r="DX152" s="151">
        <v>3</v>
      </c>
      <c r="DY152" s="153">
        <v>4</v>
      </c>
      <c r="DZ152" s="153">
        <v>5</v>
      </c>
      <c r="EA152" s="153">
        <v>5</v>
      </c>
      <c r="EB152" s="153">
        <v>3</v>
      </c>
      <c r="EC152" s="153">
        <v>0</v>
      </c>
      <c r="ED152" s="153">
        <v>-3</v>
      </c>
      <c r="EE152" s="153">
        <v>-9</v>
      </c>
      <c r="EF152" s="153">
        <v>-18</v>
      </c>
      <c r="EG152" s="153">
        <v>-18</v>
      </c>
      <c r="EH152" s="153">
        <v>-20</v>
      </c>
      <c r="EI152" s="153">
        <v>-19</v>
      </c>
      <c r="EJ152" s="153">
        <v>-14</v>
      </c>
      <c r="EK152" s="153">
        <v>-11</v>
      </c>
      <c r="EL152" s="153">
        <v>-5</v>
      </c>
      <c r="EM152" s="153">
        <v>-4</v>
      </c>
      <c r="EN152" s="153">
        <v>0</v>
      </c>
      <c r="EO152" s="158"/>
    </row>
    <row r="153" spans="1:145" s="154" customFormat="1" ht="14">
      <c r="A153" s="137" t="s">
        <v>1651</v>
      </c>
      <c r="B153" s="137" t="s">
        <v>1666</v>
      </c>
      <c r="C153" s="137">
        <v>19</v>
      </c>
      <c r="D153" s="137">
        <v>3</v>
      </c>
      <c r="E153" s="137">
        <v>50089301</v>
      </c>
      <c r="F153" s="137" t="s">
        <v>91</v>
      </c>
      <c r="G153" s="138" t="s">
        <v>958</v>
      </c>
      <c r="H153" s="139"/>
      <c r="I153" s="138"/>
      <c r="J153" s="137">
        <v>158.80000000000001</v>
      </c>
      <c r="K153" s="137">
        <v>50.6</v>
      </c>
      <c r="L153" s="137" t="s">
        <v>167</v>
      </c>
      <c r="M153" s="137"/>
      <c r="N153" s="137" t="s">
        <v>158</v>
      </c>
      <c r="O153" s="137" t="s">
        <v>148</v>
      </c>
      <c r="P153" s="140" t="s">
        <v>1654</v>
      </c>
      <c r="Q153" s="140"/>
      <c r="R153" s="140"/>
      <c r="S153" s="140"/>
      <c r="T153" s="142" t="s">
        <v>17</v>
      </c>
      <c r="U153" s="142">
        <v>33</v>
      </c>
      <c r="V153" s="137">
        <v>29</v>
      </c>
      <c r="W153" s="137">
        <v>25</v>
      </c>
      <c r="X153" s="137" t="s">
        <v>1068</v>
      </c>
      <c r="Y153" s="141"/>
      <c r="Z153" s="142" t="s">
        <v>318</v>
      </c>
      <c r="AA153" s="142">
        <v>57</v>
      </c>
      <c r="AB153" s="137">
        <v>35</v>
      </c>
      <c r="AC153" s="137">
        <v>27</v>
      </c>
      <c r="AD153" s="137"/>
      <c r="AE153" s="141" t="s">
        <v>242</v>
      </c>
      <c r="AF153" s="150" t="s">
        <v>261</v>
      </c>
      <c r="AG153" s="150">
        <v>32</v>
      </c>
      <c r="AH153" s="155">
        <v>19</v>
      </c>
      <c r="AI153" s="155">
        <v>14</v>
      </c>
      <c r="AJ153" s="155"/>
      <c r="AK153" s="159" t="s">
        <v>131</v>
      </c>
      <c r="AL153" s="137" t="s">
        <v>83</v>
      </c>
      <c r="AM153" s="137" t="s">
        <v>202</v>
      </c>
      <c r="AN153" s="137" t="s">
        <v>744</v>
      </c>
      <c r="AO153" s="137" t="s">
        <v>141</v>
      </c>
      <c r="AP153" s="137" t="s">
        <v>87</v>
      </c>
      <c r="AQ153" s="138"/>
      <c r="AR153" s="137" t="s">
        <v>89</v>
      </c>
      <c r="AS153" s="138"/>
      <c r="AT153" s="137" t="s">
        <v>93</v>
      </c>
      <c r="AU153" s="139" t="s">
        <v>182</v>
      </c>
      <c r="AV153" s="139">
        <v>2</v>
      </c>
      <c r="AW153" s="142" t="s">
        <v>17</v>
      </c>
      <c r="AX153" s="142">
        <v>33</v>
      </c>
      <c r="AY153" s="137">
        <v>29</v>
      </c>
      <c r="AZ153" s="137">
        <v>25</v>
      </c>
      <c r="BA153" s="137" t="s">
        <v>1666</v>
      </c>
      <c r="BB153" s="137">
        <v>19</v>
      </c>
      <c r="BC153" s="137">
        <v>3</v>
      </c>
      <c r="BD153" s="143">
        <v>4.28</v>
      </c>
      <c r="BE153" s="144">
        <v>3.48</v>
      </c>
      <c r="BF153" s="145">
        <v>3.12</v>
      </c>
      <c r="BG153" s="144">
        <v>3.13</v>
      </c>
      <c r="BH153" s="145">
        <v>4.0199999999999996</v>
      </c>
      <c r="BI153" s="143">
        <v>3.25</v>
      </c>
      <c r="BJ153" s="145">
        <v>1.61</v>
      </c>
      <c r="BK153" s="143">
        <v>2.2400000000000002</v>
      </c>
      <c r="BL153" s="144">
        <v>2.36</v>
      </c>
      <c r="BM153" s="145">
        <v>4.3099999999999996</v>
      </c>
      <c r="BN153" s="145">
        <v>8.56</v>
      </c>
      <c r="BO153" s="145">
        <v>7.63</v>
      </c>
      <c r="BP153" s="143">
        <v>4.95</v>
      </c>
      <c r="BQ153" s="147">
        <v>4.43</v>
      </c>
      <c r="BR153" s="147">
        <v>6.25</v>
      </c>
      <c r="BS153" s="146">
        <v>6.62</v>
      </c>
      <c r="BT153" s="146">
        <v>8.89</v>
      </c>
      <c r="BU153" s="160">
        <v>17.32</v>
      </c>
      <c r="BV153" s="146">
        <v>3.67</v>
      </c>
      <c r="BW153" s="148">
        <v>0.62</v>
      </c>
      <c r="BX153" s="149">
        <v>0</v>
      </c>
      <c r="BY153" s="149">
        <v>0</v>
      </c>
      <c r="BZ153" s="149">
        <v>0.88</v>
      </c>
      <c r="CA153" s="150">
        <v>1.98</v>
      </c>
      <c r="CB153" s="149">
        <v>4.01</v>
      </c>
      <c r="CC153" s="150">
        <v>4.46</v>
      </c>
      <c r="CD153" s="148">
        <v>3.83</v>
      </c>
      <c r="CE153" s="149">
        <v>4.66</v>
      </c>
      <c r="CF153" s="149">
        <v>7.21</v>
      </c>
      <c r="CG153" s="149">
        <v>7.45</v>
      </c>
      <c r="CH153" s="146">
        <v>4.13</v>
      </c>
      <c r="CI153" s="147">
        <v>4.5999999999999996</v>
      </c>
      <c r="CJ153" s="147">
        <v>6.2</v>
      </c>
      <c r="CK153" s="146">
        <v>6.97</v>
      </c>
      <c r="CL153" s="146">
        <v>9.44</v>
      </c>
      <c r="CM153" s="160">
        <v>17.690000000000001</v>
      </c>
      <c r="CN153" s="151">
        <v>23.73</v>
      </c>
      <c r="CO153" s="152">
        <v>29.38</v>
      </c>
      <c r="CP153" s="153">
        <v>31.31</v>
      </c>
      <c r="CQ153" s="152">
        <v>33.409999999999997</v>
      </c>
      <c r="CR153" s="153">
        <v>33.33</v>
      </c>
      <c r="CS153" s="151">
        <v>35.22</v>
      </c>
      <c r="CT153" s="153">
        <v>35.479999999999997</v>
      </c>
      <c r="CU153" s="151">
        <v>35.49</v>
      </c>
      <c r="CV153" s="152">
        <v>37.340000000000003</v>
      </c>
      <c r="CW153" s="153">
        <v>37.5</v>
      </c>
      <c r="CX153" s="153">
        <v>39.19</v>
      </c>
      <c r="CY153" s="153">
        <v>41.17</v>
      </c>
      <c r="CZ153" s="151">
        <v>42.78</v>
      </c>
      <c r="DA153" s="153">
        <v>45.7</v>
      </c>
      <c r="DB153" s="153">
        <v>46.34</v>
      </c>
      <c r="DC153" s="151">
        <v>43.53</v>
      </c>
      <c r="DD153" s="151">
        <v>43.13</v>
      </c>
      <c r="DE153" s="160">
        <v>39.72</v>
      </c>
      <c r="DF153" s="151">
        <v>24.33</v>
      </c>
      <c r="DG153" s="152">
        <v>29.94</v>
      </c>
      <c r="DH153" s="153">
        <v>31.5</v>
      </c>
      <c r="DI153" s="153">
        <v>33.54</v>
      </c>
      <c r="DJ153" s="153">
        <v>33.94</v>
      </c>
      <c r="DK153" s="151">
        <v>35.76</v>
      </c>
      <c r="DL153" s="153">
        <v>35.549999999999997</v>
      </c>
      <c r="DM153" s="151">
        <v>35.46</v>
      </c>
      <c r="DN153" s="152">
        <v>37.64</v>
      </c>
      <c r="DO153" s="153">
        <v>38.15</v>
      </c>
      <c r="DP153" s="153">
        <v>40.04</v>
      </c>
      <c r="DQ153" s="153">
        <v>41.12</v>
      </c>
      <c r="DR153" s="151">
        <v>42.97</v>
      </c>
      <c r="DS153" s="153">
        <v>45.49</v>
      </c>
      <c r="DT153" s="153">
        <v>45.77</v>
      </c>
      <c r="DU153" s="151">
        <v>42.69</v>
      </c>
      <c r="DV153" s="151">
        <v>42.74</v>
      </c>
      <c r="DW153" s="160">
        <v>39.020000000000003</v>
      </c>
      <c r="DX153" s="151">
        <v>0</v>
      </c>
      <c r="DY153" s="153">
        <v>4</v>
      </c>
      <c r="DZ153" s="153">
        <v>6</v>
      </c>
      <c r="EA153" s="153">
        <v>4</v>
      </c>
      <c r="EB153" s="153">
        <v>1</v>
      </c>
      <c r="EC153" s="153">
        <v>-2</v>
      </c>
      <c r="ED153" s="153">
        <v>-8</v>
      </c>
      <c r="EE153" s="153">
        <v>-10</v>
      </c>
      <c r="EF153" s="153">
        <v>-12</v>
      </c>
      <c r="EG153" s="153">
        <v>-9</v>
      </c>
      <c r="EH153" s="153">
        <v>-6</v>
      </c>
      <c r="EI153" s="153">
        <v>-4</v>
      </c>
      <c r="EJ153" s="153">
        <v>0</v>
      </c>
      <c r="EK153" s="153">
        <v>2</v>
      </c>
      <c r="EL153" s="153">
        <v>4</v>
      </c>
      <c r="EM153" s="153">
        <v>4</v>
      </c>
      <c r="EN153" s="153">
        <v>2</v>
      </c>
      <c r="EO153" s="160">
        <v>1</v>
      </c>
    </row>
    <row r="154" spans="1:145" s="154" customFormat="1" ht="14">
      <c r="A154" s="137" t="s">
        <v>971</v>
      </c>
      <c r="B154" s="137" t="s">
        <v>1666</v>
      </c>
      <c r="C154" s="137">
        <v>20</v>
      </c>
      <c r="D154" s="137">
        <v>0</v>
      </c>
      <c r="E154" s="137">
        <v>50763933</v>
      </c>
      <c r="F154" s="137" t="s">
        <v>91</v>
      </c>
      <c r="G154" s="138" t="s">
        <v>754</v>
      </c>
      <c r="H154" s="139"/>
      <c r="I154" s="138"/>
      <c r="J154" s="137">
        <v>159.69999999999999</v>
      </c>
      <c r="K154" s="137">
        <v>45.5</v>
      </c>
      <c r="L154" s="137" t="s">
        <v>167</v>
      </c>
      <c r="M154" s="137"/>
      <c r="N154" s="137" t="s">
        <v>147</v>
      </c>
      <c r="O154" s="137" t="s">
        <v>148</v>
      </c>
      <c r="P154" s="140"/>
      <c r="Q154" s="140"/>
      <c r="R154" s="140"/>
      <c r="S154" s="140"/>
      <c r="T154" s="142" t="s">
        <v>17</v>
      </c>
      <c r="U154" s="142">
        <v>43</v>
      </c>
      <c r="V154" s="137">
        <v>35</v>
      </c>
      <c r="W154" s="137">
        <v>25</v>
      </c>
      <c r="X154" s="137" t="s">
        <v>938</v>
      </c>
      <c r="Y154" s="141"/>
      <c r="Z154" s="142" t="s">
        <v>175</v>
      </c>
      <c r="AA154" s="142">
        <v>72</v>
      </c>
      <c r="AB154" s="137">
        <v>51</v>
      </c>
      <c r="AC154" s="137">
        <v>33</v>
      </c>
      <c r="AD154" s="137"/>
      <c r="AE154" s="141" t="s">
        <v>176</v>
      </c>
      <c r="AF154" s="150" t="s">
        <v>160</v>
      </c>
      <c r="AG154" s="150">
        <v>29</v>
      </c>
      <c r="AH154" s="155">
        <v>24</v>
      </c>
      <c r="AI154" s="155">
        <v>10</v>
      </c>
      <c r="AJ154" s="155"/>
      <c r="AK154" s="159"/>
      <c r="AL154" s="137" t="s">
        <v>869</v>
      </c>
      <c r="AM154" s="137" t="s">
        <v>336</v>
      </c>
      <c r="AN154" s="137" t="s">
        <v>342</v>
      </c>
      <c r="AO154" s="137" t="s">
        <v>513</v>
      </c>
      <c r="AP154" s="137" t="s">
        <v>87</v>
      </c>
      <c r="AQ154" s="138"/>
      <c r="AR154" s="137" t="s">
        <v>89</v>
      </c>
      <c r="AS154" s="138"/>
      <c r="AT154" s="137" t="s">
        <v>93</v>
      </c>
      <c r="AU154" s="139" t="s">
        <v>782</v>
      </c>
      <c r="AV154" s="139">
        <v>2</v>
      </c>
      <c r="AW154" s="142" t="s">
        <v>17</v>
      </c>
      <c r="AX154" s="142">
        <v>43</v>
      </c>
      <c r="AY154" s="137">
        <v>35</v>
      </c>
      <c r="AZ154" s="137">
        <v>25</v>
      </c>
      <c r="BA154" s="137" t="s">
        <v>1666</v>
      </c>
      <c r="BB154" s="137">
        <v>20</v>
      </c>
      <c r="BC154" s="137">
        <v>0</v>
      </c>
      <c r="BD154" s="143">
        <v>4.8899999999999997</v>
      </c>
      <c r="BE154" s="144">
        <v>3.14</v>
      </c>
      <c r="BF154" s="145">
        <v>2.36</v>
      </c>
      <c r="BG154" s="144">
        <v>2.63</v>
      </c>
      <c r="BH154" s="145">
        <v>1.62</v>
      </c>
      <c r="BI154" s="143">
        <v>1.76</v>
      </c>
      <c r="BJ154" s="145">
        <v>1.61</v>
      </c>
      <c r="BK154" s="143">
        <v>1.74</v>
      </c>
      <c r="BL154" s="144">
        <v>1.81</v>
      </c>
      <c r="BM154" s="145">
        <v>2.56</v>
      </c>
      <c r="BN154" s="145">
        <v>4.01</v>
      </c>
      <c r="BO154" s="145">
        <v>4.5199999999999996</v>
      </c>
      <c r="BP154" s="145">
        <v>1.17</v>
      </c>
      <c r="BQ154" s="146">
        <v>3.12</v>
      </c>
      <c r="BR154" s="147">
        <v>4.22</v>
      </c>
      <c r="BS154" s="147">
        <v>4.82</v>
      </c>
      <c r="BT154" s="146">
        <v>7.5</v>
      </c>
      <c r="BU154" s="146">
        <v>13.1</v>
      </c>
      <c r="BV154" s="146">
        <v>4.97</v>
      </c>
      <c r="BW154" s="148">
        <v>3.34</v>
      </c>
      <c r="BX154" s="149">
        <v>1.07</v>
      </c>
      <c r="BY154" s="149">
        <v>0.35</v>
      </c>
      <c r="BZ154" s="149">
        <v>1.22</v>
      </c>
      <c r="CA154" s="150">
        <v>1.88</v>
      </c>
      <c r="CB154" s="149">
        <v>2.14</v>
      </c>
      <c r="CC154" s="150">
        <v>2.17</v>
      </c>
      <c r="CD154" s="148">
        <v>1.9</v>
      </c>
      <c r="CE154" s="149">
        <v>2.36</v>
      </c>
      <c r="CF154" s="149">
        <v>2.94</v>
      </c>
      <c r="CG154" s="149">
        <v>5.39</v>
      </c>
      <c r="CH154" s="147">
        <v>3.12</v>
      </c>
      <c r="CI154" s="146">
        <v>3.35</v>
      </c>
      <c r="CJ154" s="147">
        <v>4.6399999999999997</v>
      </c>
      <c r="CK154" s="147">
        <v>6.36</v>
      </c>
      <c r="CL154" s="146">
        <v>8.58</v>
      </c>
      <c r="CM154" s="146">
        <v>13.39</v>
      </c>
      <c r="CN154" s="151">
        <v>27.01</v>
      </c>
      <c r="CO154" s="152">
        <v>31.13</v>
      </c>
      <c r="CP154" s="153">
        <v>32.26</v>
      </c>
      <c r="CQ154" s="152">
        <v>34.26</v>
      </c>
      <c r="CR154" s="153">
        <v>35.39</v>
      </c>
      <c r="CS154" s="151">
        <v>35.880000000000003</v>
      </c>
      <c r="CT154" s="153">
        <v>37.31</v>
      </c>
      <c r="CU154" s="151">
        <v>37.909999999999997</v>
      </c>
      <c r="CV154" s="152">
        <v>38.57</v>
      </c>
      <c r="CW154" s="153">
        <v>38.950000000000003</v>
      </c>
      <c r="CX154" s="153">
        <v>38.67</v>
      </c>
      <c r="CY154" s="153">
        <v>39.619999999999997</v>
      </c>
      <c r="CZ154" s="153">
        <v>42.31</v>
      </c>
      <c r="DA154" s="151">
        <v>42.4</v>
      </c>
      <c r="DB154" s="153">
        <v>44.63</v>
      </c>
      <c r="DC154" s="153">
        <v>48.43</v>
      </c>
      <c r="DD154" s="151">
        <v>44.39</v>
      </c>
      <c r="DE154" s="151">
        <v>45.53</v>
      </c>
      <c r="DF154" s="151">
        <v>27.22</v>
      </c>
      <c r="DG154" s="152">
        <v>31.72</v>
      </c>
      <c r="DH154" s="153">
        <v>33.39</v>
      </c>
      <c r="DI154" s="153">
        <v>34.25</v>
      </c>
      <c r="DJ154" s="153">
        <v>35.450000000000003</v>
      </c>
      <c r="DK154" s="151">
        <v>35.659999999999997</v>
      </c>
      <c r="DL154" s="153">
        <v>37.39</v>
      </c>
      <c r="DM154" s="151">
        <v>37.14</v>
      </c>
      <c r="DN154" s="152">
        <v>37.96</v>
      </c>
      <c r="DO154" s="153">
        <v>38.74</v>
      </c>
      <c r="DP154" s="153">
        <v>38.659999999999997</v>
      </c>
      <c r="DQ154" s="153">
        <v>39.47</v>
      </c>
      <c r="DR154" s="153">
        <v>41.88</v>
      </c>
      <c r="DS154" s="151">
        <v>42.98</v>
      </c>
      <c r="DT154" s="153">
        <v>45.7</v>
      </c>
      <c r="DU154" s="153">
        <v>48.68</v>
      </c>
      <c r="DV154" s="151">
        <v>45.35</v>
      </c>
      <c r="DW154" s="151">
        <v>45.51</v>
      </c>
      <c r="DX154" s="151">
        <v>3</v>
      </c>
      <c r="DY154" s="153">
        <v>6</v>
      </c>
      <c r="DZ154" s="153">
        <v>9</v>
      </c>
      <c r="EA154" s="153">
        <v>9</v>
      </c>
      <c r="EB154" s="153">
        <v>7</v>
      </c>
      <c r="EC154" s="153">
        <v>3</v>
      </c>
      <c r="ED154" s="153">
        <v>-2</v>
      </c>
      <c r="EE154" s="153">
        <v>-7</v>
      </c>
      <c r="EF154" s="153">
        <v>-14</v>
      </c>
      <c r="EG154" s="153">
        <v>-20</v>
      </c>
      <c r="EH154" s="153">
        <v>-21</v>
      </c>
      <c r="EI154" s="153">
        <v>-19</v>
      </c>
      <c r="EJ154" s="153">
        <v>-14</v>
      </c>
      <c r="EK154" s="153">
        <v>-8</v>
      </c>
      <c r="EL154" s="153">
        <v>-4</v>
      </c>
      <c r="EM154" s="153">
        <v>0</v>
      </c>
      <c r="EN154" s="153">
        <v>2</v>
      </c>
      <c r="EO154" s="153">
        <v>4</v>
      </c>
    </row>
    <row r="155" spans="1:145" s="154" customFormat="1" ht="14">
      <c r="A155" s="137" t="s">
        <v>1171</v>
      </c>
      <c r="B155" s="137" t="s">
        <v>1666</v>
      </c>
      <c r="C155" s="137">
        <v>15</v>
      </c>
      <c r="D155" s="137">
        <v>5</v>
      </c>
      <c r="E155" s="137">
        <v>49727379</v>
      </c>
      <c r="F155" s="137" t="s">
        <v>91</v>
      </c>
      <c r="G155" s="138" t="s">
        <v>1173</v>
      </c>
      <c r="H155" s="161" t="s">
        <v>95</v>
      </c>
      <c r="I155" s="138">
        <v>-4</v>
      </c>
      <c r="J155" s="137">
        <v>164.2</v>
      </c>
      <c r="K155" s="137">
        <v>50.3</v>
      </c>
      <c r="L155" s="137" t="s">
        <v>167</v>
      </c>
      <c r="M155" s="137"/>
      <c r="N155" s="137" t="s">
        <v>147</v>
      </c>
      <c r="O155" s="137" t="s">
        <v>148</v>
      </c>
      <c r="P155" s="140"/>
      <c r="Q155" s="140"/>
      <c r="R155" s="140"/>
      <c r="S155" s="140"/>
      <c r="T155" s="142" t="s">
        <v>17</v>
      </c>
      <c r="U155" s="142">
        <v>27</v>
      </c>
      <c r="V155" s="137">
        <v>25</v>
      </c>
      <c r="W155" s="137">
        <v>25</v>
      </c>
      <c r="X155" s="137" t="s">
        <v>280</v>
      </c>
      <c r="Y155" s="141"/>
      <c r="Z155" s="142" t="s">
        <v>318</v>
      </c>
      <c r="AA155" s="142">
        <v>46</v>
      </c>
      <c r="AB155" s="137">
        <v>29</v>
      </c>
      <c r="AC155" s="137">
        <v>22</v>
      </c>
      <c r="AD155" s="137"/>
      <c r="AE155" s="141" t="s">
        <v>242</v>
      </c>
      <c r="AF155" s="150" t="s">
        <v>261</v>
      </c>
      <c r="AG155" s="150">
        <v>26</v>
      </c>
      <c r="AH155" s="155">
        <v>10</v>
      </c>
      <c r="AI155" s="155">
        <v>10</v>
      </c>
      <c r="AJ155" s="155"/>
      <c r="AK155" s="159"/>
      <c r="AL155" s="137" t="s">
        <v>250</v>
      </c>
      <c r="AM155" s="137" t="s">
        <v>118</v>
      </c>
      <c r="AN155" s="137" t="s">
        <v>85</v>
      </c>
      <c r="AO155" s="137" t="s">
        <v>359</v>
      </c>
      <c r="AP155" s="137" t="s">
        <v>87</v>
      </c>
      <c r="AQ155" s="138" t="s">
        <v>131</v>
      </c>
      <c r="AR155" s="137" t="s">
        <v>89</v>
      </c>
      <c r="AS155" s="138" t="s">
        <v>197</v>
      </c>
      <c r="AT155" s="137" t="s">
        <v>93</v>
      </c>
      <c r="AU155" s="139" t="s">
        <v>320</v>
      </c>
      <c r="AV155" s="139">
        <v>2</v>
      </c>
      <c r="AW155" s="142" t="s">
        <v>17</v>
      </c>
      <c r="AX155" s="142">
        <v>27</v>
      </c>
      <c r="AY155" s="137">
        <v>25</v>
      </c>
      <c r="AZ155" s="137">
        <v>25</v>
      </c>
      <c r="BA155" s="137" t="s">
        <v>1666</v>
      </c>
      <c r="BB155" s="137">
        <v>15</v>
      </c>
      <c r="BC155" s="137">
        <v>5</v>
      </c>
      <c r="BD155" s="143">
        <v>3.26</v>
      </c>
      <c r="BE155" s="144">
        <v>2.61</v>
      </c>
      <c r="BF155" s="145">
        <v>2.4</v>
      </c>
      <c r="BG155" s="144">
        <v>2.71</v>
      </c>
      <c r="BH155" s="145">
        <v>1.96</v>
      </c>
      <c r="BI155" s="143">
        <v>1.1100000000000001</v>
      </c>
      <c r="BJ155" s="145">
        <v>1.18</v>
      </c>
      <c r="BK155" s="143">
        <v>1.45</v>
      </c>
      <c r="BL155" s="144">
        <v>1.32</v>
      </c>
      <c r="BM155" s="145">
        <v>2.56</v>
      </c>
      <c r="BN155" s="145">
        <v>3.71</v>
      </c>
      <c r="BO155" s="145">
        <v>6.01</v>
      </c>
      <c r="BP155" s="145">
        <v>1.85</v>
      </c>
      <c r="BQ155" s="146">
        <v>2.08</v>
      </c>
      <c r="BR155" s="147">
        <v>3.19</v>
      </c>
      <c r="BS155" s="147">
        <v>4.41</v>
      </c>
      <c r="BT155" s="146">
        <v>10.39</v>
      </c>
      <c r="BU155" s="146">
        <v>13.97</v>
      </c>
      <c r="BV155" s="146">
        <v>3.34</v>
      </c>
      <c r="BW155" s="162">
        <v>2.08</v>
      </c>
      <c r="BX155" s="147">
        <v>0</v>
      </c>
      <c r="BY155" s="147">
        <v>0</v>
      </c>
      <c r="BZ155" s="147">
        <v>0.87</v>
      </c>
      <c r="CA155" s="146">
        <v>1.1200000000000001</v>
      </c>
      <c r="CB155" s="147">
        <v>1.57</v>
      </c>
      <c r="CC155" s="146">
        <v>1.9</v>
      </c>
      <c r="CD155" s="162">
        <v>1.93</v>
      </c>
      <c r="CE155" s="147">
        <v>2.95</v>
      </c>
      <c r="CF155" s="147">
        <v>4.76</v>
      </c>
      <c r="CG155" s="147">
        <v>6.85</v>
      </c>
      <c r="CH155" s="147">
        <v>3.37</v>
      </c>
      <c r="CI155" s="146">
        <v>2.92</v>
      </c>
      <c r="CJ155" s="147">
        <v>3.51</v>
      </c>
      <c r="CK155" s="147">
        <v>6.01</v>
      </c>
      <c r="CL155" s="146">
        <v>9.6</v>
      </c>
      <c r="CM155" s="146">
        <v>14.67</v>
      </c>
      <c r="CN155" s="151">
        <v>29.4</v>
      </c>
      <c r="CO155" s="152">
        <v>32.299999999999997</v>
      </c>
      <c r="CP155" s="153">
        <v>32.590000000000003</v>
      </c>
      <c r="CQ155" s="152">
        <v>34.659999999999997</v>
      </c>
      <c r="CR155" s="153">
        <v>36.299999999999997</v>
      </c>
      <c r="CS155" s="151">
        <v>36.26</v>
      </c>
      <c r="CT155" s="153">
        <v>36.409999999999997</v>
      </c>
      <c r="CU155" s="151">
        <v>38.61</v>
      </c>
      <c r="CV155" s="152">
        <v>38.64</v>
      </c>
      <c r="CW155" s="153">
        <v>38.200000000000003</v>
      </c>
      <c r="CX155" s="153">
        <v>38.67</v>
      </c>
      <c r="CY155" s="153">
        <v>40.19</v>
      </c>
      <c r="CZ155" s="153">
        <v>42.65</v>
      </c>
      <c r="DA155" s="151">
        <v>44.39</v>
      </c>
      <c r="DB155" s="153">
        <v>46</v>
      </c>
      <c r="DC155" s="153">
        <v>46.21</v>
      </c>
      <c r="DD155" s="151">
        <v>43.79</v>
      </c>
      <c r="DE155" s="151">
        <v>41.82</v>
      </c>
      <c r="DF155" s="151">
        <v>30.11</v>
      </c>
      <c r="DG155" s="152">
        <v>32.14</v>
      </c>
      <c r="DH155" s="153">
        <v>32.65</v>
      </c>
      <c r="DI155" s="153">
        <v>35.57</v>
      </c>
      <c r="DJ155" s="153">
        <v>36.630000000000003</v>
      </c>
      <c r="DK155" s="151">
        <v>36.58</v>
      </c>
      <c r="DL155" s="153">
        <v>36.9</v>
      </c>
      <c r="DM155" s="151">
        <v>38.840000000000003</v>
      </c>
      <c r="DN155" s="152">
        <v>38.520000000000003</v>
      </c>
      <c r="DO155" s="153">
        <v>38.200000000000003</v>
      </c>
      <c r="DP155" s="153">
        <v>38.75</v>
      </c>
      <c r="DQ155" s="153">
        <v>40.36</v>
      </c>
      <c r="DR155" s="153">
        <v>42.36</v>
      </c>
      <c r="DS155" s="151">
        <v>45.05</v>
      </c>
      <c r="DT155" s="153">
        <v>47.63</v>
      </c>
      <c r="DU155" s="153">
        <v>47.11</v>
      </c>
      <c r="DV155" s="151">
        <v>44.6</v>
      </c>
      <c r="DW155" s="151">
        <v>41.05</v>
      </c>
      <c r="DX155" s="151">
        <v>-2</v>
      </c>
      <c r="DY155" s="153">
        <v>-1</v>
      </c>
      <c r="DZ155" s="153">
        <v>-2</v>
      </c>
      <c r="EA155" s="153">
        <v>-2</v>
      </c>
      <c r="EB155" s="153">
        <v>-4</v>
      </c>
      <c r="EC155" s="153">
        <v>-9</v>
      </c>
      <c r="ED155" s="153">
        <v>-16</v>
      </c>
      <c r="EE155" s="153">
        <v>-16</v>
      </c>
      <c r="EF155" s="153">
        <v>-16</v>
      </c>
      <c r="EG155" s="153">
        <v>-15</v>
      </c>
      <c r="EH155" s="153">
        <v>-12</v>
      </c>
      <c r="EI155" s="153">
        <v>-12</v>
      </c>
      <c r="EJ155" s="153">
        <v>-7</v>
      </c>
      <c r="EK155" s="153">
        <v>-1</v>
      </c>
      <c r="EL155" s="153">
        <v>3</v>
      </c>
      <c r="EM155" s="153">
        <v>2</v>
      </c>
      <c r="EN155" s="153">
        <v>0</v>
      </c>
      <c r="EO155" s="153">
        <v>0</v>
      </c>
    </row>
    <row r="156" spans="1:145" s="154" customFormat="1" ht="14">
      <c r="A156" s="137" t="s">
        <v>734</v>
      </c>
      <c r="B156" s="137" t="s">
        <v>1666</v>
      </c>
      <c r="C156" s="137">
        <v>13</v>
      </c>
      <c r="D156" s="137">
        <v>11</v>
      </c>
      <c r="E156" s="137">
        <v>52289671</v>
      </c>
      <c r="F156" s="137" t="s">
        <v>91</v>
      </c>
      <c r="G156" s="138" t="s">
        <v>737</v>
      </c>
      <c r="H156" s="155" t="s">
        <v>739</v>
      </c>
      <c r="I156" s="138">
        <v>4</v>
      </c>
      <c r="J156" s="137">
        <v>168.7</v>
      </c>
      <c r="K156" s="137">
        <v>59</v>
      </c>
      <c r="L156" s="137" t="s">
        <v>167</v>
      </c>
      <c r="M156" s="137"/>
      <c r="N156" s="137" t="s">
        <v>147</v>
      </c>
      <c r="O156" s="137" t="s">
        <v>255</v>
      </c>
      <c r="P156" s="140"/>
      <c r="Q156" s="140"/>
      <c r="R156" s="140"/>
      <c r="S156" s="140"/>
      <c r="T156" s="142" t="s">
        <v>48</v>
      </c>
      <c r="U156" s="142">
        <v>29</v>
      </c>
      <c r="V156" s="137">
        <v>24</v>
      </c>
      <c r="W156" s="137">
        <v>25</v>
      </c>
      <c r="X156" s="137" t="s">
        <v>280</v>
      </c>
      <c r="Y156" s="141"/>
      <c r="Z156" s="142" t="s">
        <v>115</v>
      </c>
      <c r="AA156" s="142">
        <v>62</v>
      </c>
      <c r="AB156" s="137">
        <v>44</v>
      </c>
      <c r="AC156" s="137">
        <v>35</v>
      </c>
      <c r="AD156" s="137"/>
      <c r="AE156" s="141" t="s">
        <v>443</v>
      </c>
      <c r="AF156" s="150" t="s">
        <v>116</v>
      </c>
      <c r="AG156" s="150">
        <v>37</v>
      </c>
      <c r="AH156" s="155">
        <v>23</v>
      </c>
      <c r="AI156" s="155">
        <v>3</v>
      </c>
      <c r="AJ156" s="155"/>
      <c r="AK156" s="159" t="s">
        <v>197</v>
      </c>
      <c r="AL156" s="137" t="s">
        <v>117</v>
      </c>
      <c r="AM156" s="137" t="s">
        <v>118</v>
      </c>
      <c r="AN156" s="137" t="s">
        <v>312</v>
      </c>
      <c r="AO156" s="137" t="s">
        <v>397</v>
      </c>
      <c r="AP156" s="137" t="s">
        <v>87</v>
      </c>
      <c r="AQ156" s="138"/>
      <c r="AR156" s="137" t="s">
        <v>89</v>
      </c>
      <c r="AS156" s="138"/>
      <c r="AT156" s="137" t="s">
        <v>93</v>
      </c>
      <c r="AU156" s="139" t="s">
        <v>738</v>
      </c>
      <c r="AV156" s="139">
        <v>2</v>
      </c>
      <c r="AW156" s="142" t="s">
        <v>48</v>
      </c>
      <c r="AX156" s="142">
        <v>29</v>
      </c>
      <c r="AY156" s="137">
        <v>24</v>
      </c>
      <c r="AZ156" s="137">
        <v>25</v>
      </c>
      <c r="BA156" s="137" t="s">
        <v>1666</v>
      </c>
      <c r="BB156" s="137">
        <v>13</v>
      </c>
      <c r="BC156" s="137">
        <v>11</v>
      </c>
      <c r="BD156" s="143">
        <v>4.01</v>
      </c>
      <c r="BE156" s="144">
        <v>3.05</v>
      </c>
      <c r="BF156" s="145">
        <v>2.25</v>
      </c>
      <c r="BG156" s="144">
        <v>2.25</v>
      </c>
      <c r="BH156" s="145">
        <v>3.11</v>
      </c>
      <c r="BI156" s="143">
        <v>2.2799999999999998</v>
      </c>
      <c r="BJ156" s="145">
        <v>1.45</v>
      </c>
      <c r="BK156" s="143">
        <v>1.73</v>
      </c>
      <c r="BL156" s="144">
        <v>3.67</v>
      </c>
      <c r="BM156" s="145">
        <v>5.7</v>
      </c>
      <c r="BN156" s="145">
        <v>7.75</v>
      </c>
      <c r="BO156" s="145">
        <v>5.34</v>
      </c>
      <c r="BP156" s="145">
        <v>3.86</v>
      </c>
      <c r="BQ156" s="146">
        <v>3.73</v>
      </c>
      <c r="BR156" s="147">
        <v>5.27</v>
      </c>
      <c r="BS156" s="147">
        <v>6.29</v>
      </c>
      <c r="BT156" s="146">
        <v>11.33</v>
      </c>
      <c r="BU156" s="146">
        <v>19.18</v>
      </c>
      <c r="BV156" s="146">
        <v>2.12</v>
      </c>
      <c r="BW156" s="148">
        <v>1.07</v>
      </c>
      <c r="BX156" s="149">
        <v>0</v>
      </c>
      <c r="BY156" s="149">
        <v>1.1200000000000001</v>
      </c>
      <c r="BZ156" s="149">
        <v>2.2400000000000002</v>
      </c>
      <c r="CA156" s="150">
        <v>1.74</v>
      </c>
      <c r="CB156" s="149">
        <v>1.88</v>
      </c>
      <c r="CC156" s="150">
        <v>4.01</v>
      </c>
      <c r="CD156" s="148">
        <v>3.83</v>
      </c>
      <c r="CE156" s="149">
        <v>4.41</v>
      </c>
      <c r="CF156" s="149">
        <v>6.29</v>
      </c>
      <c r="CG156" s="149">
        <v>4.66</v>
      </c>
      <c r="CH156" s="147">
        <v>4.49</v>
      </c>
      <c r="CI156" s="146">
        <v>4.22</v>
      </c>
      <c r="CJ156" s="147">
        <v>5.0999999999999996</v>
      </c>
      <c r="CK156" s="147">
        <v>6.55</v>
      </c>
      <c r="CL156" s="146">
        <v>11.25</v>
      </c>
      <c r="CM156" s="146">
        <v>18.100000000000001</v>
      </c>
      <c r="CN156" s="151">
        <v>30.81</v>
      </c>
      <c r="CO156" s="152">
        <v>33.9</v>
      </c>
      <c r="CP156" s="153">
        <v>33.729999999999997</v>
      </c>
      <c r="CQ156" s="152">
        <v>34.020000000000003</v>
      </c>
      <c r="CR156" s="153">
        <v>34.090000000000003</v>
      </c>
      <c r="CS156" s="151">
        <v>36.630000000000003</v>
      </c>
      <c r="CT156" s="153">
        <v>37.450000000000003</v>
      </c>
      <c r="CU156" s="151">
        <v>38.11</v>
      </c>
      <c r="CV156" s="152">
        <v>39.39</v>
      </c>
      <c r="CW156" s="153">
        <v>40.53</v>
      </c>
      <c r="CX156" s="153">
        <v>42.87</v>
      </c>
      <c r="CY156" s="153">
        <v>44.87</v>
      </c>
      <c r="CZ156" s="153">
        <v>47.92</v>
      </c>
      <c r="DA156" s="151">
        <v>47.05</v>
      </c>
      <c r="DB156" s="153">
        <v>47.87</v>
      </c>
      <c r="DC156" s="153">
        <v>47.14</v>
      </c>
      <c r="DD156" s="151">
        <v>45.61</v>
      </c>
      <c r="DE156" s="151">
        <v>43.5</v>
      </c>
      <c r="DF156" s="151">
        <v>30.43</v>
      </c>
      <c r="DG156" s="152">
        <v>33.65</v>
      </c>
      <c r="DH156" s="153">
        <v>34.19</v>
      </c>
      <c r="DI156" s="153">
        <v>33.57</v>
      </c>
      <c r="DJ156" s="153">
        <v>34.96</v>
      </c>
      <c r="DK156" s="151">
        <v>36.93</v>
      </c>
      <c r="DL156" s="153">
        <v>37.380000000000003</v>
      </c>
      <c r="DM156" s="151">
        <v>38.630000000000003</v>
      </c>
      <c r="DN156" s="152">
        <v>39.28</v>
      </c>
      <c r="DO156" s="153">
        <v>40.39</v>
      </c>
      <c r="DP156" s="153">
        <v>42.13</v>
      </c>
      <c r="DQ156" s="153">
        <v>45.55</v>
      </c>
      <c r="DR156" s="153">
        <v>48.38</v>
      </c>
      <c r="DS156" s="151">
        <v>47.51</v>
      </c>
      <c r="DT156" s="153">
        <v>47.57</v>
      </c>
      <c r="DU156" s="153">
        <v>47.31</v>
      </c>
      <c r="DV156" s="151">
        <v>45.62</v>
      </c>
      <c r="DW156" s="151">
        <v>43.35</v>
      </c>
      <c r="DX156" s="151">
        <v>5</v>
      </c>
      <c r="DY156" s="153">
        <v>6</v>
      </c>
      <c r="DZ156" s="153">
        <v>4</v>
      </c>
      <c r="EA156" s="153">
        <v>0</v>
      </c>
      <c r="EB156" s="153">
        <v>-7</v>
      </c>
      <c r="EC156" s="153">
        <v>-15</v>
      </c>
      <c r="ED156" s="153">
        <v>-15</v>
      </c>
      <c r="EE156" s="153">
        <v>-17</v>
      </c>
      <c r="EF156" s="153">
        <v>-15</v>
      </c>
      <c r="EG156" s="153">
        <v>-11</v>
      </c>
      <c r="EH156" s="153">
        <v>-7</v>
      </c>
      <c r="EI156" s="153">
        <v>0</v>
      </c>
      <c r="EJ156" s="153">
        <v>1</v>
      </c>
      <c r="EK156" s="153">
        <v>2</v>
      </c>
      <c r="EL156" s="153">
        <v>4</v>
      </c>
      <c r="EM156" s="153">
        <v>3</v>
      </c>
      <c r="EN156" s="153">
        <v>1</v>
      </c>
      <c r="EO156" s="153">
        <v>1</v>
      </c>
    </row>
    <row r="157" spans="1:145" s="154" customFormat="1" ht="14">
      <c r="A157" s="137" t="s">
        <v>1203</v>
      </c>
      <c r="B157" s="137" t="s">
        <v>1666</v>
      </c>
      <c r="C157" s="137">
        <v>14</v>
      </c>
      <c r="D157" s="137">
        <v>5</v>
      </c>
      <c r="E157" s="137">
        <v>33913423</v>
      </c>
      <c r="F157" s="137" t="s">
        <v>91</v>
      </c>
      <c r="G157" s="138" t="s">
        <v>1206</v>
      </c>
      <c r="H157" s="161" t="s">
        <v>95</v>
      </c>
      <c r="I157" s="138">
        <v>0</v>
      </c>
      <c r="J157" s="137">
        <v>153.4</v>
      </c>
      <c r="K157" s="137">
        <v>46.2</v>
      </c>
      <c r="L157" s="137" t="s">
        <v>167</v>
      </c>
      <c r="M157" s="137"/>
      <c r="N157" s="137" t="s">
        <v>99</v>
      </c>
      <c r="O157" s="137" t="s">
        <v>358</v>
      </c>
      <c r="P157" s="140"/>
      <c r="Q157" s="140"/>
      <c r="R157" s="140"/>
      <c r="S157" s="140"/>
      <c r="T157" s="142" t="s">
        <v>6</v>
      </c>
      <c r="U157" s="142">
        <v>30</v>
      </c>
      <c r="V157" s="137">
        <v>39</v>
      </c>
      <c r="W157" s="137">
        <v>25</v>
      </c>
      <c r="X157" s="137" t="s">
        <v>1205</v>
      </c>
      <c r="Y157" s="141"/>
      <c r="Z157" s="142" t="s">
        <v>137</v>
      </c>
      <c r="AA157" s="142">
        <v>60</v>
      </c>
      <c r="AB157" s="137">
        <v>49</v>
      </c>
      <c r="AC157" s="137">
        <v>39</v>
      </c>
      <c r="AD157" s="137"/>
      <c r="AE157" s="141" t="s">
        <v>443</v>
      </c>
      <c r="AF157" s="150" t="s">
        <v>116</v>
      </c>
      <c r="AG157" s="150">
        <v>41</v>
      </c>
      <c r="AH157" s="155">
        <v>39</v>
      </c>
      <c r="AI157" s="155">
        <v>22</v>
      </c>
      <c r="AJ157" s="155"/>
      <c r="AK157" s="159" t="s">
        <v>197</v>
      </c>
      <c r="AL157" s="137" t="s">
        <v>218</v>
      </c>
      <c r="AM157" s="137" t="s">
        <v>248</v>
      </c>
      <c r="AN157" s="137" t="s">
        <v>226</v>
      </c>
      <c r="AO157" s="137" t="s">
        <v>519</v>
      </c>
      <c r="AP157" s="137" t="s">
        <v>87</v>
      </c>
      <c r="AQ157" s="138" t="s">
        <v>90</v>
      </c>
      <c r="AR157" s="137" t="s">
        <v>89</v>
      </c>
      <c r="AS157" s="138" t="s">
        <v>108</v>
      </c>
      <c r="AT157" s="137" t="s">
        <v>93</v>
      </c>
      <c r="AU157" s="139" t="s">
        <v>1207</v>
      </c>
      <c r="AV157" s="139">
        <v>2</v>
      </c>
      <c r="AW157" s="142" t="s">
        <v>6</v>
      </c>
      <c r="AX157" s="142">
        <v>30</v>
      </c>
      <c r="AY157" s="137">
        <v>39</v>
      </c>
      <c r="AZ157" s="137">
        <v>25</v>
      </c>
      <c r="BA157" s="137" t="s">
        <v>1666</v>
      </c>
      <c r="BB157" s="137">
        <v>14</v>
      </c>
      <c r="BC157" s="137">
        <v>5</v>
      </c>
      <c r="BD157" s="143">
        <v>4.1500000000000004</v>
      </c>
      <c r="BE157" s="144">
        <v>3.93</v>
      </c>
      <c r="BF157" s="145">
        <v>3.38</v>
      </c>
      <c r="BG157" s="144">
        <v>2.13</v>
      </c>
      <c r="BH157" s="145">
        <v>2.44</v>
      </c>
      <c r="BI157" s="143">
        <v>2.2400000000000002</v>
      </c>
      <c r="BJ157" s="145">
        <v>1.9</v>
      </c>
      <c r="BK157" s="143">
        <v>2.38</v>
      </c>
      <c r="BL157" s="144">
        <v>2.63</v>
      </c>
      <c r="BM157" s="145">
        <v>3.52</v>
      </c>
      <c r="BN157" s="145">
        <v>5.1100000000000003</v>
      </c>
      <c r="BO157" s="145">
        <v>6.98</v>
      </c>
      <c r="BP157" s="145">
        <v>4.7300000000000004</v>
      </c>
      <c r="BQ157" s="146">
        <v>3.62</v>
      </c>
      <c r="BR157" s="147">
        <v>4.76</v>
      </c>
      <c r="BS157" s="147">
        <v>6.66</v>
      </c>
      <c r="BT157" s="146">
        <v>11.72</v>
      </c>
      <c r="BU157" s="146">
        <v>13.9</v>
      </c>
      <c r="BV157" s="146">
        <v>4.7699999999999996</v>
      </c>
      <c r="BW157" s="162">
        <v>3.33</v>
      </c>
      <c r="BX157" s="147">
        <v>0.95</v>
      </c>
      <c r="BY157" s="147">
        <v>1.34</v>
      </c>
      <c r="BZ157" s="147">
        <v>1.42</v>
      </c>
      <c r="CA157" s="146">
        <v>2.37</v>
      </c>
      <c r="CB157" s="147">
        <v>2.2000000000000002</v>
      </c>
      <c r="CC157" s="146">
        <v>2.95</v>
      </c>
      <c r="CD157" s="162">
        <v>3.07</v>
      </c>
      <c r="CE157" s="147">
        <v>4.49</v>
      </c>
      <c r="CF157" s="147">
        <v>3.85</v>
      </c>
      <c r="CG157" s="147">
        <v>6.8</v>
      </c>
      <c r="CH157" s="147">
        <v>4.72</v>
      </c>
      <c r="CI157" s="146">
        <v>4.1100000000000003</v>
      </c>
      <c r="CJ157" s="147">
        <v>5.66</v>
      </c>
      <c r="CK157" s="147">
        <v>7.48</v>
      </c>
      <c r="CL157" s="146">
        <v>11.88</v>
      </c>
      <c r="CM157" s="146">
        <v>13.68</v>
      </c>
      <c r="CN157" s="151">
        <v>25.89</v>
      </c>
      <c r="CO157" s="152">
        <v>28.92</v>
      </c>
      <c r="CP157" s="153">
        <v>30.14</v>
      </c>
      <c r="CQ157" s="152">
        <v>32.130000000000003</v>
      </c>
      <c r="CR157" s="153">
        <v>32.229999999999997</v>
      </c>
      <c r="CS157" s="151">
        <v>34.61</v>
      </c>
      <c r="CT157" s="153">
        <v>36.17</v>
      </c>
      <c r="CU157" s="151">
        <v>36.14</v>
      </c>
      <c r="CV157" s="152">
        <v>36.799999999999997</v>
      </c>
      <c r="CW157" s="153">
        <v>38.08</v>
      </c>
      <c r="CX157" s="153">
        <v>37.57</v>
      </c>
      <c r="CY157" s="153">
        <v>37.700000000000003</v>
      </c>
      <c r="CZ157" s="153">
        <v>41.41</v>
      </c>
      <c r="DA157" s="151">
        <v>44.17</v>
      </c>
      <c r="DB157" s="153">
        <v>41.68</v>
      </c>
      <c r="DC157" s="153">
        <v>41.74</v>
      </c>
      <c r="DD157" s="151">
        <v>38.25</v>
      </c>
      <c r="DE157" s="151">
        <v>37.619999999999997</v>
      </c>
      <c r="DF157" s="151">
        <v>24.78</v>
      </c>
      <c r="DG157" s="152">
        <v>27.48</v>
      </c>
      <c r="DH157" s="153">
        <v>30.29</v>
      </c>
      <c r="DI157" s="153">
        <v>32.880000000000003</v>
      </c>
      <c r="DJ157" s="153">
        <v>32.92</v>
      </c>
      <c r="DK157" s="151">
        <v>35.549999999999997</v>
      </c>
      <c r="DL157" s="153">
        <v>36.840000000000003</v>
      </c>
      <c r="DM157" s="151">
        <v>36.74</v>
      </c>
      <c r="DN157" s="152">
        <v>37.36</v>
      </c>
      <c r="DO157" s="153">
        <v>38.520000000000003</v>
      </c>
      <c r="DP157" s="153">
        <v>37.869999999999997</v>
      </c>
      <c r="DQ157" s="153">
        <v>38.53</v>
      </c>
      <c r="DR157" s="153">
        <v>40.89</v>
      </c>
      <c r="DS157" s="151">
        <v>45.24</v>
      </c>
      <c r="DT157" s="153">
        <v>42.04</v>
      </c>
      <c r="DU157" s="153">
        <v>42.85</v>
      </c>
      <c r="DV157" s="151">
        <v>36.14</v>
      </c>
      <c r="DW157" s="151">
        <v>37.18</v>
      </c>
      <c r="DX157" s="151">
        <v>4</v>
      </c>
      <c r="DY157" s="153">
        <v>6</v>
      </c>
      <c r="DZ157" s="153">
        <v>8</v>
      </c>
      <c r="EA157" s="153">
        <v>4</v>
      </c>
      <c r="EB157" s="153">
        <v>-1</v>
      </c>
      <c r="EC157" s="153">
        <v>-7</v>
      </c>
      <c r="ED157" s="153">
        <v>-13</v>
      </c>
      <c r="EE157" s="153">
        <v>-19</v>
      </c>
      <c r="EF157" s="153">
        <v>-18</v>
      </c>
      <c r="EG157" s="153">
        <v>-13</v>
      </c>
      <c r="EH157" s="153">
        <v>-4</v>
      </c>
      <c r="EI157" s="153">
        <v>5</v>
      </c>
      <c r="EJ157" s="153">
        <v>11</v>
      </c>
      <c r="EK157" s="153">
        <v>14</v>
      </c>
      <c r="EL157" s="153">
        <v>14</v>
      </c>
      <c r="EM157" s="153">
        <v>14</v>
      </c>
      <c r="EN157" s="153">
        <v>12</v>
      </c>
      <c r="EO157" s="153">
        <v>12</v>
      </c>
    </row>
    <row r="158" spans="1:145" s="154" customFormat="1" ht="14">
      <c r="A158" s="137" t="s">
        <v>1622</v>
      </c>
      <c r="B158" s="137" t="s">
        <v>1666</v>
      </c>
      <c r="C158" s="137">
        <v>12</v>
      </c>
      <c r="D158" s="137">
        <v>5</v>
      </c>
      <c r="E158" s="137">
        <v>42745345</v>
      </c>
      <c r="F158" s="137" t="s">
        <v>91</v>
      </c>
      <c r="G158" s="138" t="s">
        <v>782</v>
      </c>
      <c r="H158" s="139"/>
      <c r="I158" s="138"/>
      <c r="J158" s="137">
        <v>154.19999999999999</v>
      </c>
      <c r="K158" s="137">
        <v>42.7</v>
      </c>
      <c r="L158" s="137" t="s">
        <v>167</v>
      </c>
      <c r="M158" s="137"/>
      <c r="N158" s="137" t="s">
        <v>99</v>
      </c>
      <c r="O158" s="137" t="s">
        <v>414</v>
      </c>
      <c r="P158" s="140" t="s">
        <v>860</v>
      </c>
      <c r="Q158" s="140"/>
      <c r="R158" s="140"/>
      <c r="S158" s="140"/>
      <c r="T158" s="142" t="s">
        <v>48</v>
      </c>
      <c r="U158" s="142">
        <v>32</v>
      </c>
      <c r="V158" s="137">
        <v>33</v>
      </c>
      <c r="W158" s="137">
        <v>25</v>
      </c>
      <c r="X158" s="137" t="s">
        <v>280</v>
      </c>
      <c r="Y158" s="141"/>
      <c r="Z158" s="142" t="s">
        <v>115</v>
      </c>
      <c r="AA158" s="142">
        <v>82</v>
      </c>
      <c r="AB158" s="137">
        <v>65</v>
      </c>
      <c r="AC158" s="137">
        <v>63</v>
      </c>
      <c r="AD158" s="137"/>
      <c r="AE158" s="141" t="s">
        <v>443</v>
      </c>
      <c r="AF158" s="150" t="s">
        <v>116</v>
      </c>
      <c r="AG158" s="150">
        <v>61</v>
      </c>
      <c r="AH158" s="155">
        <v>45</v>
      </c>
      <c r="AI158" s="155">
        <v>39</v>
      </c>
      <c r="AJ158" s="155"/>
      <c r="AK158" s="159" t="s">
        <v>180</v>
      </c>
      <c r="AL158" s="137" t="s">
        <v>177</v>
      </c>
      <c r="AM158" s="137" t="s">
        <v>323</v>
      </c>
      <c r="AN158" s="137" t="s">
        <v>429</v>
      </c>
      <c r="AO158" s="137" t="s">
        <v>775</v>
      </c>
      <c r="AP158" s="137" t="s">
        <v>87</v>
      </c>
      <c r="AQ158" s="138"/>
      <c r="AR158" s="137" t="s">
        <v>89</v>
      </c>
      <c r="AS158" s="138"/>
      <c r="AT158" s="137" t="s">
        <v>93</v>
      </c>
      <c r="AU158" s="139" t="s">
        <v>1625</v>
      </c>
      <c r="AV158" s="139">
        <v>2</v>
      </c>
      <c r="AW158" s="142" t="s">
        <v>48</v>
      </c>
      <c r="AX158" s="142">
        <v>32</v>
      </c>
      <c r="AY158" s="137">
        <v>33</v>
      </c>
      <c r="AZ158" s="137">
        <v>25</v>
      </c>
      <c r="BA158" s="137" t="s">
        <v>1666</v>
      </c>
      <c r="BB158" s="137">
        <v>12</v>
      </c>
      <c r="BC158" s="137">
        <v>5</v>
      </c>
      <c r="BD158" s="143">
        <v>3.56</v>
      </c>
      <c r="BE158" s="144">
        <v>1.9</v>
      </c>
      <c r="BF158" s="145">
        <v>1.51</v>
      </c>
      <c r="BG158" s="144">
        <v>1.45</v>
      </c>
      <c r="BH158" s="145">
        <v>1.1100000000000001</v>
      </c>
      <c r="BI158" s="143">
        <v>0.8</v>
      </c>
      <c r="BJ158" s="145">
        <v>0.35</v>
      </c>
      <c r="BK158" s="143">
        <v>0.45</v>
      </c>
      <c r="BL158" s="144">
        <v>2.99</v>
      </c>
      <c r="BM158" s="145">
        <v>3.07</v>
      </c>
      <c r="BN158" s="145">
        <v>4.7300000000000004</v>
      </c>
      <c r="BO158" s="145">
        <v>5.35</v>
      </c>
      <c r="BP158" s="145">
        <v>2.61</v>
      </c>
      <c r="BQ158" s="146">
        <v>3.23</v>
      </c>
      <c r="BR158" s="147">
        <v>5.99</v>
      </c>
      <c r="BS158" s="147">
        <v>9.6300000000000008</v>
      </c>
      <c r="BT158" s="146">
        <v>13.8</v>
      </c>
      <c r="BU158" s="146">
        <v>18.329999999999998</v>
      </c>
      <c r="BV158" s="146">
        <v>2.5499999999999998</v>
      </c>
      <c r="BW158" s="148">
        <v>0.97</v>
      </c>
      <c r="BX158" s="149">
        <v>0</v>
      </c>
      <c r="BY158" s="149">
        <v>0.37</v>
      </c>
      <c r="BZ158" s="149">
        <v>1.57</v>
      </c>
      <c r="CA158" s="150">
        <v>1.83</v>
      </c>
      <c r="CB158" s="149">
        <v>2.06</v>
      </c>
      <c r="CC158" s="150">
        <v>2.4500000000000002</v>
      </c>
      <c r="CD158" s="148">
        <v>2.66</v>
      </c>
      <c r="CE158" s="149">
        <v>3.39</v>
      </c>
      <c r="CF158" s="149">
        <v>5.0199999999999996</v>
      </c>
      <c r="CG158" s="149">
        <v>5.46</v>
      </c>
      <c r="CH158" s="147">
        <v>4.72</v>
      </c>
      <c r="CI158" s="146">
        <v>5.86</v>
      </c>
      <c r="CJ158" s="147">
        <v>7.63</v>
      </c>
      <c r="CK158" s="147">
        <v>8.7899999999999991</v>
      </c>
      <c r="CL158" s="146">
        <v>11.77</v>
      </c>
      <c r="CM158" s="146">
        <v>17.420000000000002</v>
      </c>
      <c r="CN158" s="151">
        <v>27.2</v>
      </c>
      <c r="CO158" s="152">
        <v>29.62</v>
      </c>
      <c r="CP158" s="153">
        <v>30.55</v>
      </c>
      <c r="CQ158" s="152">
        <v>32.18</v>
      </c>
      <c r="CR158" s="153">
        <v>33.630000000000003</v>
      </c>
      <c r="CS158" s="151">
        <v>34.590000000000003</v>
      </c>
      <c r="CT158" s="153">
        <v>36.28</v>
      </c>
      <c r="CU158" s="151">
        <v>36.19</v>
      </c>
      <c r="CV158" s="152">
        <v>36.840000000000003</v>
      </c>
      <c r="CW158" s="153">
        <v>36.74</v>
      </c>
      <c r="CX158" s="153">
        <v>37.96</v>
      </c>
      <c r="CY158" s="153">
        <v>38.5</v>
      </c>
      <c r="CZ158" s="153">
        <v>41.39</v>
      </c>
      <c r="DA158" s="151">
        <v>43.23</v>
      </c>
      <c r="DB158" s="153">
        <v>45.1</v>
      </c>
      <c r="DC158" s="153">
        <v>43.44</v>
      </c>
      <c r="DD158" s="151">
        <v>42.32</v>
      </c>
      <c r="DE158" s="151">
        <v>35.869999999999997</v>
      </c>
      <c r="DF158" s="151">
        <v>27.83</v>
      </c>
      <c r="DG158" s="152">
        <v>30.23</v>
      </c>
      <c r="DH158" s="153">
        <v>30.34</v>
      </c>
      <c r="DI158" s="153">
        <v>32.18</v>
      </c>
      <c r="DJ158" s="153">
        <v>33.03</v>
      </c>
      <c r="DK158" s="151">
        <v>34.31</v>
      </c>
      <c r="DL158" s="153">
        <v>35.83</v>
      </c>
      <c r="DM158" s="151">
        <v>36.24</v>
      </c>
      <c r="DN158" s="152">
        <v>36.24</v>
      </c>
      <c r="DO158" s="153">
        <v>36.520000000000003</v>
      </c>
      <c r="DP158" s="153">
        <v>38.51</v>
      </c>
      <c r="DQ158" s="153">
        <v>38.08</v>
      </c>
      <c r="DR158" s="153">
        <v>42.11</v>
      </c>
      <c r="DS158" s="151">
        <v>43.92</v>
      </c>
      <c r="DT158" s="153">
        <v>45.2</v>
      </c>
      <c r="DU158" s="153">
        <v>44.03</v>
      </c>
      <c r="DV158" s="151">
        <v>41.71</v>
      </c>
      <c r="DW158" s="151">
        <v>36.25</v>
      </c>
      <c r="DX158" s="151">
        <v>7</v>
      </c>
      <c r="DY158" s="153">
        <v>5</v>
      </c>
      <c r="DZ158" s="153">
        <v>0</v>
      </c>
      <c r="EA158" s="153">
        <v>-6</v>
      </c>
      <c r="EB158" s="153">
        <v>-13</v>
      </c>
      <c r="EC158" s="153">
        <v>-22</v>
      </c>
      <c r="ED158" s="153">
        <v>-26</v>
      </c>
      <c r="EE158" s="153">
        <v>-28</v>
      </c>
      <c r="EF158" s="153">
        <v>-24</v>
      </c>
      <c r="EG158" s="153">
        <v>-13</v>
      </c>
      <c r="EH158" s="153">
        <v>-1</v>
      </c>
      <c r="EI158" s="153">
        <v>-5</v>
      </c>
      <c r="EJ158" s="153">
        <v>11</v>
      </c>
      <c r="EK158" s="153">
        <v>14</v>
      </c>
      <c r="EL158" s="153">
        <v>14</v>
      </c>
      <c r="EM158" s="153">
        <v>12</v>
      </c>
      <c r="EN158" s="153">
        <v>11</v>
      </c>
      <c r="EO158" s="153">
        <v>8</v>
      </c>
    </row>
    <row r="159" spans="1:145" s="154" customFormat="1" ht="14">
      <c r="A159" s="137" t="s">
        <v>1483</v>
      </c>
      <c r="B159" s="137" t="s">
        <v>1666</v>
      </c>
      <c r="C159" s="137">
        <v>16</v>
      </c>
      <c r="D159" s="137">
        <v>5</v>
      </c>
      <c r="E159" s="137">
        <v>43375220</v>
      </c>
      <c r="F159" s="137" t="s">
        <v>91</v>
      </c>
      <c r="G159" s="138" t="s">
        <v>881</v>
      </c>
      <c r="H159" s="139"/>
      <c r="I159" s="138"/>
      <c r="J159" s="137">
        <v>164.4</v>
      </c>
      <c r="K159" s="137">
        <v>60.4</v>
      </c>
      <c r="L159" s="137" t="s">
        <v>167</v>
      </c>
      <c r="M159" s="137"/>
      <c r="N159" s="137" t="s">
        <v>147</v>
      </c>
      <c r="O159" s="137" t="s">
        <v>420</v>
      </c>
      <c r="P159" s="140" t="s">
        <v>168</v>
      </c>
      <c r="Q159" s="140" t="s">
        <v>538</v>
      </c>
      <c r="R159" s="140" t="s">
        <v>1486</v>
      </c>
      <c r="S159" s="140"/>
      <c r="T159" s="142" t="s">
        <v>6</v>
      </c>
      <c r="U159" s="142">
        <v>28</v>
      </c>
      <c r="V159" s="137">
        <v>27</v>
      </c>
      <c r="W159" s="137">
        <v>25</v>
      </c>
      <c r="X159" s="137" t="s">
        <v>1487</v>
      </c>
      <c r="Y159" s="141"/>
      <c r="Z159" s="142" t="s">
        <v>137</v>
      </c>
      <c r="AA159" s="142">
        <v>61</v>
      </c>
      <c r="AB159" s="137">
        <v>46</v>
      </c>
      <c r="AC159" s="137">
        <v>36</v>
      </c>
      <c r="AD159" s="137"/>
      <c r="AE159" s="141" t="s">
        <v>443</v>
      </c>
      <c r="AF159" s="150" t="s">
        <v>102</v>
      </c>
      <c r="AG159" s="150">
        <v>38</v>
      </c>
      <c r="AH159" s="155">
        <v>31</v>
      </c>
      <c r="AI159" s="155">
        <v>29</v>
      </c>
      <c r="AJ159" s="155"/>
      <c r="AK159" s="159" t="s">
        <v>197</v>
      </c>
      <c r="AL159" s="137" t="s">
        <v>117</v>
      </c>
      <c r="AM159" s="137" t="s">
        <v>248</v>
      </c>
      <c r="AN159" s="137" t="s">
        <v>429</v>
      </c>
      <c r="AO159" s="137" t="s">
        <v>841</v>
      </c>
      <c r="AP159" s="137" t="s">
        <v>87</v>
      </c>
      <c r="AQ159" s="138"/>
      <c r="AR159" s="137" t="s">
        <v>89</v>
      </c>
      <c r="AS159" s="138"/>
      <c r="AT159" s="137" t="s">
        <v>93</v>
      </c>
      <c r="AU159" s="139" t="s">
        <v>1488</v>
      </c>
      <c r="AV159" s="139">
        <v>2</v>
      </c>
      <c r="AW159" s="142" t="s">
        <v>6</v>
      </c>
      <c r="AX159" s="142">
        <v>28</v>
      </c>
      <c r="AY159" s="137">
        <v>27</v>
      </c>
      <c r="AZ159" s="137">
        <v>25</v>
      </c>
      <c r="BA159" s="137" t="s">
        <v>1666</v>
      </c>
      <c r="BB159" s="137">
        <v>16</v>
      </c>
      <c r="BC159" s="137">
        <v>5</v>
      </c>
      <c r="BD159" s="143">
        <v>3.44</v>
      </c>
      <c r="BE159" s="144">
        <v>3.28</v>
      </c>
      <c r="BF159" s="145">
        <v>2.92</v>
      </c>
      <c r="BG159" s="144">
        <v>2.12</v>
      </c>
      <c r="BH159" s="145">
        <v>2.17</v>
      </c>
      <c r="BI159" s="143">
        <v>0.9</v>
      </c>
      <c r="BJ159" s="145">
        <v>0</v>
      </c>
      <c r="BK159" s="143">
        <v>0</v>
      </c>
      <c r="BL159" s="144">
        <v>1.86</v>
      </c>
      <c r="BM159" s="145">
        <v>1.69</v>
      </c>
      <c r="BN159" s="145">
        <v>4.72</v>
      </c>
      <c r="BO159" s="145">
        <v>3.23</v>
      </c>
      <c r="BP159" s="145">
        <v>3.86</v>
      </c>
      <c r="BQ159" s="146">
        <v>4.6399999999999997</v>
      </c>
      <c r="BR159" s="147">
        <v>4.1500000000000004</v>
      </c>
      <c r="BS159" s="147">
        <v>7.83</v>
      </c>
      <c r="BT159" s="146">
        <v>12.68</v>
      </c>
      <c r="BU159" s="156"/>
      <c r="BV159" s="146">
        <v>2.52</v>
      </c>
      <c r="BW159" s="148">
        <v>0</v>
      </c>
      <c r="BX159" s="149">
        <v>0</v>
      </c>
      <c r="BY159" s="149">
        <v>0.37</v>
      </c>
      <c r="BZ159" s="149">
        <v>0.5</v>
      </c>
      <c r="CA159" s="150">
        <v>2.2200000000000002</v>
      </c>
      <c r="CB159" s="149">
        <v>2.12</v>
      </c>
      <c r="CC159" s="150">
        <v>1.78</v>
      </c>
      <c r="CD159" s="148">
        <v>2.37</v>
      </c>
      <c r="CE159" s="149">
        <v>2.17</v>
      </c>
      <c r="CF159" s="149">
        <v>4.8499999999999996</v>
      </c>
      <c r="CG159" s="149">
        <v>4.09</v>
      </c>
      <c r="CH159" s="147">
        <v>2.2799999999999998</v>
      </c>
      <c r="CI159" s="146">
        <v>5.07</v>
      </c>
      <c r="CJ159" s="147">
        <v>4.49</v>
      </c>
      <c r="CK159" s="147">
        <v>7.7</v>
      </c>
      <c r="CL159" s="146">
        <v>11.37</v>
      </c>
      <c r="CM159" s="156"/>
      <c r="CN159" s="151">
        <v>28.34</v>
      </c>
      <c r="CO159" s="152">
        <v>32.96</v>
      </c>
      <c r="CP159" s="153">
        <v>34.5</v>
      </c>
      <c r="CQ159" s="152">
        <v>35.4</v>
      </c>
      <c r="CR159" s="153">
        <v>35.07</v>
      </c>
      <c r="CS159" s="151">
        <v>37.659999999999997</v>
      </c>
      <c r="CT159" s="153">
        <v>37.700000000000003</v>
      </c>
      <c r="CU159" s="151">
        <v>38.69</v>
      </c>
      <c r="CV159" s="152">
        <v>38.33</v>
      </c>
      <c r="CW159" s="153">
        <v>38.479999999999997</v>
      </c>
      <c r="CX159" s="153">
        <v>40.26</v>
      </c>
      <c r="CY159" s="153">
        <v>39.75</v>
      </c>
      <c r="CZ159" s="153">
        <v>42.29</v>
      </c>
      <c r="DA159" s="151">
        <v>42.52</v>
      </c>
      <c r="DB159" s="153">
        <v>41.73</v>
      </c>
      <c r="DC159" s="153">
        <v>46.45</v>
      </c>
      <c r="DD159" s="151">
        <v>46.99</v>
      </c>
      <c r="DE159" s="157"/>
      <c r="DF159" s="151">
        <v>28.05</v>
      </c>
      <c r="DG159" s="152">
        <v>33.96</v>
      </c>
      <c r="DH159" s="153">
        <v>34.99</v>
      </c>
      <c r="DI159" s="153">
        <v>35.270000000000003</v>
      </c>
      <c r="DJ159" s="153">
        <v>35.82</v>
      </c>
      <c r="DK159" s="151">
        <v>37.28</v>
      </c>
      <c r="DL159" s="153">
        <v>37.04</v>
      </c>
      <c r="DM159" s="151">
        <v>38.76</v>
      </c>
      <c r="DN159" s="152">
        <v>38.15</v>
      </c>
      <c r="DO159" s="153">
        <v>38.61</v>
      </c>
      <c r="DP159" s="153">
        <v>40.06</v>
      </c>
      <c r="DQ159" s="153">
        <v>40.39</v>
      </c>
      <c r="DR159" s="153">
        <v>42.08</v>
      </c>
      <c r="DS159" s="151">
        <v>42.61</v>
      </c>
      <c r="DT159" s="153">
        <v>41.08</v>
      </c>
      <c r="DU159" s="153">
        <v>46.17</v>
      </c>
      <c r="DV159" s="151">
        <v>46.39</v>
      </c>
      <c r="DW159" s="157"/>
      <c r="DX159" s="151">
        <v>4</v>
      </c>
      <c r="DY159" s="153">
        <v>3</v>
      </c>
      <c r="DZ159" s="153">
        <v>3</v>
      </c>
      <c r="EA159" s="153">
        <v>0</v>
      </c>
      <c r="EB159" s="153">
        <v>-8</v>
      </c>
      <c r="EC159" s="153">
        <v>-16</v>
      </c>
      <c r="ED159" s="153">
        <v>-19</v>
      </c>
      <c r="EE159" s="153">
        <v>-21</v>
      </c>
      <c r="EF159" s="153">
        <v>-15</v>
      </c>
      <c r="EG159" s="153">
        <v>-10</v>
      </c>
      <c r="EH159" s="153">
        <v>1</v>
      </c>
      <c r="EI159" s="153">
        <v>5</v>
      </c>
      <c r="EJ159" s="153">
        <v>13</v>
      </c>
      <c r="EK159" s="153">
        <v>14</v>
      </c>
      <c r="EL159" s="153">
        <v>14</v>
      </c>
      <c r="EM159" s="153">
        <v>12</v>
      </c>
      <c r="EN159" s="153">
        <v>12</v>
      </c>
      <c r="EO159" s="158"/>
    </row>
    <row r="160" spans="1:145" s="154" customFormat="1" ht="14">
      <c r="A160" s="137" t="s">
        <v>1501</v>
      </c>
      <c r="B160" s="137" t="s">
        <v>1666</v>
      </c>
      <c r="C160" s="137">
        <v>13</v>
      </c>
      <c r="D160" s="137">
        <v>8</v>
      </c>
      <c r="E160" s="137">
        <v>51498489</v>
      </c>
      <c r="F160" s="137" t="s">
        <v>91</v>
      </c>
      <c r="G160" s="138" t="s">
        <v>1503</v>
      </c>
      <c r="H160" s="139"/>
      <c r="I160" s="138"/>
      <c r="J160" s="137">
        <v>146.69999999999999</v>
      </c>
      <c r="K160" s="137">
        <v>39.6</v>
      </c>
      <c r="L160" s="137" t="s">
        <v>167</v>
      </c>
      <c r="M160" s="137"/>
      <c r="N160" s="137" t="s">
        <v>147</v>
      </c>
      <c r="O160" s="137" t="s">
        <v>259</v>
      </c>
      <c r="P160" s="140" t="s">
        <v>860</v>
      </c>
      <c r="Q160" s="140" t="s">
        <v>168</v>
      </c>
      <c r="R160" s="140"/>
      <c r="S160" s="140"/>
      <c r="T160" s="142" t="s">
        <v>17</v>
      </c>
      <c r="U160" s="142">
        <v>33</v>
      </c>
      <c r="V160" s="137">
        <v>26</v>
      </c>
      <c r="W160" s="137">
        <v>26</v>
      </c>
      <c r="X160" s="137" t="s">
        <v>280</v>
      </c>
      <c r="Y160" s="141"/>
      <c r="Z160" s="142" t="s">
        <v>318</v>
      </c>
      <c r="AA160" s="142">
        <v>52</v>
      </c>
      <c r="AB160" s="137">
        <v>37</v>
      </c>
      <c r="AC160" s="137">
        <v>32</v>
      </c>
      <c r="AD160" s="137"/>
      <c r="AE160" s="141" t="s">
        <v>242</v>
      </c>
      <c r="AF160" s="150" t="s">
        <v>473</v>
      </c>
      <c r="AG160" s="150">
        <v>21</v>
      </c>
      <c r="AH160" s="155">
        <v>8</v>
      </c>
      <c r="AI160" s="155">
        <v>7</v>
      </c>
      <c r="AJ160" s="155"/>
      <c r="AK160" s="159"/>
      <c r="AL160" s="137" t="s">
        <v>272</v>
      </c>
      <c r="AM160" s="137" t="s">
        <v>612</v>
      </c>
      <c r="AN160" s="137" t="s">
        <v>744</v>
      </c>
      <c r="AO160" s="137" t="s">
        <v>841</v>
      </c>
      <c r="AP160" s="137" t="s">
        <v>87</v>
      </c>
      <c r="AQ160" s="138"/>
      <c r="AR160" s="137" t="s">
        <v>89</v>
      </c>
      <c r="AS160" s="138"/>
      <c r="AT160" s="137" t="s">
        <v>93</v>
      </c>
      <c r="AU160" s="139" t="s">
        <v>438</v>
      </c>
      <c r="AV160" s="139">
        <v>2</v>
      </c>
      <c r="AW160" s="142" t="s">
        <v>17</v>
      </c>
      <c r="AX160" s="142">
        <v>33</v>
      </c>
      <c r="AY160" s="137">
        <v>26</v>
      </c>
      <c r="AZ160" s="137">
        <v>26</v>
      </c>
      <c r="BA160" s="137" t="s">
        <v>1666</v>
      </c>
      <c r="BB160" s="137">
        <v>13</v>
      </c>
      <c r="BC160" s="137">
        <v>8</v>
      </c>
      <c r="BD160" s="143">
        <v>2.39</v>
      </c>
      <c r="BE160" s="144">
        <v>3.12</v>
      </c>
      <c r="BF160" s="145">
        <v>1.73</v>
      </c>
      <c r="BG160" s="144">
        <v>1.37</v>
      </c>
      <c r="BH160" s="145">
        <v>1.37</v>
      </c>
      <c r="BI160" s="143">
        <v>1.18</v>
      </c>
      <c r="BJ160" s="145">
        <v>0.28000000000000003</v>
      </c>
      <c r="BK160" s="143">
        <v>0.37</v>
      </c>
      <c r="BL160" s="144">
        <v>1.1200000000000001</v>
      </c>
      <c r="BM160" s="145">
        <v>1.67</v>
      </c>
      <c r="BN160" s="145">
        <v>1.76</v>
      </c>
      <c r="BO160" s="145">
        <v>1.99</v>
      </c>
      <c r="BP160" s="145">
        <v>3.29</v>
      </c>
      <c r="BQ160" s="146">
        <v>4.0199999999999996</v>
      </c>
      <c r="BR160" s="147">
        <v>5.09</v>
      </c>
      <c r="BS160" s="147">
        <v>8.07</v>
      </c>
      <c r="BT160" s="146">
        <v>12.22</v>
      </c>
      <c r="BU160" s="156"/>
      <c r="BV160" s="146">
        <v>3.79</v>
      </c>
      <c r="BW160" s="148">
        <v>1.45</v>
      </c>
      <c r="BX160" s="149">
        <v>0.28000000000000003</v>
      </c>
      <c r="BY160" s="149">
        <v>0</v>
      </c>
      <c r="BZ160" s="149">
        <v>0</v>
      </c>
      <c r="CA160" s="150">
        <v>0.28000000000000003</v>
      </c>
      <c r="CB160" s="149">
        <v>0.12</v>
      </c>
      <c r="CC160" s="150">
        <v>1.1200000000000001</v>
      </c>
      <c r="CD160" s="148">
        <v>1.85</v>
      </c>
      <c r="CE160" s="149">
        <v>1.99</v>
      </c>
      <c r="CF160" s="149">
        <v>2.74</v>
      </c>
      <c r="CG160" s="149">
        <v>1.66</v>
      </c>
      <c r="CH160" s="147">
        <v>2.5299999999999998</v>
      </c>
      <c r="CI160" s="146">
        <v>4.46</v>
      </c>
      <c r="CJ160" s="147">
        <v>5.18</v>
      </c>
      <c r="CK160" s="147">
        <v>8.34</v>
      </c>
      <c r="CL160" s="146">
        <v>12.51</v>
      </c>
      <c r="CM160" s="156"/>
      <c r="CN160" s="151">
        <v>25.76</v>
      </c>
      <c r="CO160" s="152">
        <v>29.56</v>
      </c>
      <c r="CP160" s="153">
        <v>31.13</v>
      </c>
      <c r="CQ160" s="152">
        <v>31.29</v>
      </c>
      <c r="CR160" s="153">
        <v>32.700000000000003</v>
      </c>
      <c r="CS160" s="151">
        <v>33.020000000000003</v>
      </c>
      <c r="CT160" s="153">
        <v>34.35</v>
      </c>
      <c r="CU160" s="151">
        <v>35.24</v>
      </c>
      <c r="CV160" s="152">
        <v>35.01</v>
      </c>
      <c r="CW160" s="153">
        <v>35.520000000000003</v>
      </c>
      <c r="CX160" s="153">
        <v>36.33</v>
      </c>
      <c r="CY160" s="153">
        <v>38.299999999999997</v>
      </c>
      <c r="CZ160" s="153">
        <v>39.89</v>
      </c>
      <c r="DA160" s="151">
        <v>40.51</v>
      </c>
      <c r="DB160" s="153">
        <v>42.07</v>
      </c>
      <c r="DC160" s="153">
        <v>41.96</v>
      </c>
      <c r="DD160" s="151">
        <v>41.46</v>
      </c>
      <c r="DE160" s="157"/>
      <c r="DF160" s="151">
        <v>25.99</v>
      </c>
      <c r="DG160" s="152">
        <v>30.22</v>
      </c>
      <c r="DH160" s="153">
        <v>31.22</v>
      </c>
      <c r="DI160" s="153">
        <v>31.97</v>
      </c>
      <c r="DJ160" s="153">
        <v>32.799999999999997</v>
      </c>
      <c r="DK160" s="151">
        <v>33.659999999999997</v>
      </c>
      <c r="DL160" s="153">
        <v>34.340000000000003</v>
      </c>
      <c r="DM160" s="151">
        <v>34.78</v>
      </c>
      <c r="DN160" s="152">
        <v>35.03</v>
      </c>
      <c r="DO160" s="153">
        <v>35.04</v>
      </c>
      <c r="DP160" s="153">
        <v>36.119999999999997</v>
      </c>
      <c r="DQ160" s="153">
        <v>38.53</v>
      </c>
      <c r="DR160" s="153">
        <v>39.200000000000003</v>
      </c>
      <c r="DS160" s="151">
        <v>40.76</v>
      </c>
      <c r="DT160" s="153">
        <v>42.11</v>
      </c>
      <c r="DU160" s="153">
        <v>41.67</v>
      </c>
      <c r="DV160" s="151">
        <v>41.66</v>
      </c>
      <c r="DW160" s="157"/>
      <c r="DX160" s="151">
        <v>1</v>
      </c>
      <c r="DY160" s="153">
        <v>2</v>
      </c>
      <c r="DZ160" s="153">
        <v>4</v>
      </c>
      <c r="EA160" s="153">
        <v>5</v>
      </c>
      <c r="EB160" s="153">
        <v>1</v>
      </c>
      <c r="EC160" s="153">
        <v>0</v>
      </c>
      <c r="ED160" s="153">
        <v>-6</v>
      </c>
      <c r="EE160" s="153">
        <v>-9</v>
      </c>
      <c r="EF160" s="153">
        <v>-11</v>
      </c>
      <c r="EG160" s="153">
        <v>-9</v>
      </c>
      <c r="EH160" s="153">
        <v>-6</v>
      </c>
      <c r="EI160" s="153">
        <v>-4</v>
      </c>
      <c r="EJ160" s="153">
        <v>0</v>
      </c>
      <c r="EK160" s="153">
        <v>2</v>
      </c>
      <c r="EL160" s="153">
        <v>4</v>
      </c>
      <c r="EM160" s="153">
        <v>3</v>
      </c>
      <c r="EN160" s="153">
        <v>3</v>
      </c>
      <c r="EO160" s="158"/>
    </row>
    <row r="161" spans="1:145" s="154" customFormat="1" ht="14">
      <c r="A161" s="137" t="s">
        <v>1582</v>
      </c>
      <c r="B161" s="137" t="s">
        <v>1666</v>
      </c>
      <c r="C161" s="137">
        <v>16</v>
      </c>
      <c r="D161" s="137">
        <v>1</v>
      </c>
      <c r="E161" s="137">
        <v>50999004</v>
      </c>
      <c r="F161" s="137" t="s">
        <v>91</v>
      </c>
      <c r="G161" s="138" t="s">
        <v>1586</v>
      </c>
      <c r="H161" s="139"/>
      <c r="I161" s="138"/>
      <c r="J161" s="137">
        <v>162.30000000000001</v>
      </c>
      <c r="K161" s="137">
        <v>42.1</v>
      </c>
      <c r="L161" s="137" t="s">
        <v>167</v>
      </c>
      <c r="M161" s="137"/>
      <c r="N161" s="137" t="s">
        <v>147</v>
      </c>
      <c r="O161" s="137" t="s">
        <v>148</v>
      </c>
      <c r="P161" s="140"/>
      <c r="Q161" s="140"/>
      <c r="R161" s="140"/>
      <c r="S161" s="140"/>
      <c r="T161" s="142" t="s">
        <v>6</v>
      </c>
      <c r="U161" s="142">
        <v>31</v>
      </c>
      <c r="V161" s="137">
        <v>29</v>
      </c>
      <c r="W161" s="137">
        <v>26</v>
      </c>
      <c r="X161" s="137" t="s">
        <v>280</v>
      </c>
      <c r="Y161" s="141"/>
      <c r="Z161" s="142" t="s">
        <v>232</v>
      </c>
      <c r="AA161" s="142">
        <v>62</v>
      </c>
      <c r="AB161" s="137">
        <v>42</v>
      </c>
      <c r="AC161" s="137">
        <v>37</v>
      </c>
      <c r="AD161" s="137"/>
      <c r="AE161" s="141" t="s">
        <v>242</v>
      </c>
      <c r="AF161" s="150" t="s">
        <v>301</v>
      </c>
      <c r="AG161" s="150">
        <v>32</v>
      </c>
      <c r="AH161" s="155">
        <v>27</v>
      </c>
      <c r="AI161" s="155">
        <v>20</v>
      </c>
      <c r="AJ161" s="155"/>
      <c r="AK161" s="159" t="s">
        <v>197</v>
      </c>
      <c r="AL161" s="137" t="s">
        <v>149</v>
      </c>
      <c r="AM161" s="137" t="s">
        <v>118</v>
      </c>
      <c r="AN161" s="137" t="s">
        <v>1585</v>
      </c>
      <c r="AO161" s="137" t="s">
        <v>775</v>
      </c>
      <c r="AP161" s="137" t="s">
        <v>87</v>
      </c>
      <c r="AQ161" s="138"/>
      <c r="AR161" s="137" t="s">
        <v>89</v>
      </c>
      <c r="AS161" s="138"/>
      <c r="AT161" s="137" t="s">
        <v>93</v>
      </c>
      <c r="AU161" s="139" t="s">
        <v>710</v>
      </c>
      <c r="AV161" s="139">
        <v>2</v>
      </c>
      <c r="AW161" s="142" t="s">
        <v>6</v>
      </c>
      <c r="AX161" s="142">
        <v>31</v>
      </c>
      <c r="AY161" s="137">
        <v>29</v>
      </c>
      <c r="AZ161" s="137">
        <v>26</v>
      </c>
      <c r="BA161" s="137" t="s">
        <v>1666</v>
      </c>
      <c r="BB161" s="137">
        <v>16</v>
      </c>
      <c r="BC161" s="137">
        <v>1</v>
      </c>
      <c r="BD161" s="143">
        <v>4.0999999999999996</v>
      </c>
      <c r="BE161" s="144">
        <v>3.78</v>
      </c>
      <c r="BF161" s="145">
        <v>2.88</v>
      </c>
      <c r="BG161" s="144">
        <v>2.25</v>
      </c>
      <c r="BH161" s="145">
        <v>1.51</v>
      </c>
      <c r="BI161" s="143">
        <v>1.22</v>
      </c>
      <c r="BJ161" s="145">
        <v>0.72</v>
      </c>
      <c r="BK161" s="143">
        <v>0</v>
      </c>
      <c r="BL161" s="144">
        <v>0.12</v>
      </c>
      <c r="BM161" s="145">
        <v>1.27</v>
      </c>
      <c r="BN161" s="145">
        <v>2.86</v>
      </c>
      <c r="BO161" s="145">
        <v>7.15</v>
      </c>
      <c r="BP161" s="145">
        <v>3.88</v>
      </c>
      <c r="BQ161" s="146">
        <v>3.62</v>
      </c>
      <c r="BR161" s="147">
        <v>5.31</v>
      </c>
      <c r="BS161" s="147">
        <v>6.99</v>
      </c>
      <c r="BT161" s="146">
        <v>10.79</v>
      </c>
      <c r="BU161" s="146">
        <v>17.239999999999998</v>
      </c>
      <c r="BV161" s="146">
        <v>3.33</v>
      </c>
      <c r="BW161" s="148">
        <v>2.4500000000000002</v>
      </c>
      <c r="BX161" s="149">
        <v>0</v>
      </c>
      <c r="BY161" s="149">
        <v>0</v>
      </c>
      <c r="BZ161" s="149">
        <v>0.39</v>
      </c>
      <c r="CA161" s="150">
        <v>1.02</v>
      </c>
      <c r="CB161" s="149">
        <v>2.36</v>
      </c>
      <c r="CC161" s="150">
        <v>2.4</v>
      </c>
      <c r="CD161" s="148">
        <v>1.45</v>
      </c>
      <c r="CE161" s="149">
        <v>2.71</v>
      </c>
      <c r="CF161" s="149">
        <v>3.74</v>
      </c>
      <c r="CG161" s="149">
        <v>7.82</v>
      </c>
      <c r="CH161" s="147">
        <v>2.61</v>
      </c>
      <c r="CI161" s="146">
        <v>3.86</v>
      </c>
      <c r="CJ161" s="147">
        <v>6.74</v>
      </c>
      <c r="CK161" s="147">
        <v>6.78</v>
      </c>
      <c r="CL161" s="146">
        <v>11.38</v>
      </c>
      <c r="CM161" s="146">
        <v>16.600000000000001</v>
      </c>
      <c r="CN161" s="151">
        <v>27.94</v>
      </c>
      <c r="CO161" s="152">
        <v>31.9</v>
      </c>
      <c r="CP161" s="153">
        <v>32.99</v>
      </c>
      <c r="CQ161" s="152">
        <v>34.020000000000003</v>
      </c>
      <c r="CR161" s="153">
        <v>34.93</v>
      </c>
      <c r="CS161" s="151">
        <v>35.39</v>
      </c>
      <c r="CT161" s="153">
        <v>35.11</v>
      </c>
      <c r="CU161" s="151">
        <v>35.49</v>
      </c>
      <c r="CV161" s="152">
        <v>37.22</v>
      </c>
      <c r="CW161" s="153">
        <v>37.51</v>
      </c>
      <c r="CX161" s="153">
        <v>38.1</v>
      </c>
      <c r="CY161" s="153">
        <v>39.46</v>
      </c>
      <c r="CZ161" s="153">
        <v>41.12</v>
      </c>
      <c r="DA161" s="151">
        <v>43.5</v>
      </c>
      <c r="DB161" s="153">
        <v>46.17</v>
      </c>
      <c r="DC161" s="153">
        <v>42.71</v>
      </c>
      <c r="DD161" s="151">
        <v>45.39</v>
      </c>
      <c r="DE161" s="151">
        <v>42.87</v>
      </c>
      <c r="DF161" s="151">
        <v>27.67</v>
      </c>
      <c r="DG161" s="152">
        <v>31.45</v>
      </c>
      <c r="DH161" s="153">
        <v>33.130000000000003</v>
      </c>
      <c r="DI161" s="153">
        <v>34.17</v>
      </c>
      <c r="DJ161" s="153">
        <v>35.479999999999997</v>
      </c>
      <c r="DK161" s="151">
        <v>34.93</v>
      </c>
      <c r="DL161" s="153">
        <v>35.119999999999997</v>
      </c>
      <c r="DM161" s="151">
        <v>35.979999999999997</v>
      </c>
      <c r="DN161" s="152">
        <v>36.659999999999997</v>
      </c>
      <c r="DO161" s="153">
        <v>37.65</v>
      </c>
      <c r="DP161" s="153">
        <v>38.24</v>
      </c>
      <c r="DQ161" s="153">
        <v>40.42</v>
      </c>
      <c r="DR161" s="153">
        <v>41.95</v>
      </c>
      <c r="DS161" s="151">
        <v>43.39</v>
      </c>
      <c r="DT161" s="153">
        <v>46.19</v>
      </c>
      <c r="DU161" s="153">
        <v>42.53</v>
      </c>
      <c r="DV161" s="151">
        <v>45.11</v>
      </c>
      <c r="DW161" s="151">
        <v>43.17</v>
      </c>
      <c r="DX161" s="151">
        <v>1</v>
      </c>
      <c r="DY161" s="153">
        <v>3</v>
      </c>
      <c r="DZ161" s="153">
        <v>3</v>
      </c>
      <c r="EA161" s="153">
        <v>2</v>
      </c>
      <c r="EB161" s="153">
        <v>-3</v>
      </c>
      <c r="EC161" s="153">
        <v>-14</v>
      </c>
      <c r="ED161" s="153">
        <v>-22</v>
      </c>
      <c r="EE161" s="153">
        <v>-24</v>
      </c>
      <c r="EF161" s="153">
        <v>-20</v>
      </c>
      <c r="EG161" s="153">
        <v>-12</v>
      </c>
      <c r="EH161" s="153">
        <v>-7</v>
      </c>
      <c r="EI161" s="153">
        <v>-2</v>
      </c>
      <c r="EJ161" s="153">
        <v>2</v>
      </c>
      <c r="EK161" s="153">
        <v>4</v>
      </c>
      <c r="EL161" s="153">
        <v>3</v>
      </c>
      <c r="EM161" s="153">
        <v>2</v>
      </c>
      <c r="EN161" s="153">
        <v>0</v>
      </c>
      <c r="EO161" s="153">
        <v>0</v>
      </c>
    </row>
    <row r="162" spans="1:145" s="154" customFormat="1" ht="14">
      <c r="A162" s="137" t="s">
        <v>1347</v>
      </c>
      <c r="B162" s="137" t="s">
        <v>1667</v>
      </c>
      <c r="C162" s="137">
        <v>14</v>
      </c>
      <c r="D162" s="137">
        <v>6</v>
      </c>
      <c r="E162" s="137">
        <v>50877111</v>
      </c>
      <c r="F162" s="137" t="s">
        <v>91</v>
      </c>
      <c r="G162" s="138" t="s">
        <v>410</v>
      </c>
      <c r="H162" s="161" t="s">
        <v>95</v>
      </c>
      <c r="I162" s="138">
        <v>-9</v>
      </c>
      <c r="J162" s="137">
        <v>166.5</v>
      </c>
      <c r="K162" s="137">
        <v>44.6</v>
      </c>
      <c r="L162" s="137" t="s">
        <v>167</v>
      </c>
      <c r="M162" s="137"/>
      <c r="N162" s="137" t="s">
        <v>147</v>
      </c>
      <c r="O162" s="137" t="s">
        <v>148</v>
      </c>
      <c r="P162" s="140" t="s">
        <v>168</v>
      </c>
      <c r="Q162" s="140"/>
      <c r="R162" s="140"/>
      <c r="S162" s="140"/>
      <c r="T162" s="142" t="s">
        <v>17</v>
      </c>
      <c r="U162" s="142">
        <v>38</v>
      </c>
      <c r="V162" s="137">
        <v>41</v>
      </c>
      <c r="W162" s="137">
        <v>26</v>
      </c>
      <c r="X162" s="137" t="s">
        <v>1348</v>
      </c>
      <c r="Y162" s="141"/>
      <c r="Z162" s="142" t="s">
        <v>216</v>
      </c>
      <c r="AA162" s="142">
        <v>52</v>
      </c>
      <c r="AB162" s="137">
        <v>47</v>
      </c>
      <c r="AC162" s="137">
        <v>21</v>
      </c>
      <c r="AD162" s="137"/>
      <c r="AE162" s="141" t="s">
        <v>88</v>
      </c>
      <c r="AF162" s="150" t="s">
        <v>217</v>
      </c>
      <c r="AG162" s="150">
        <v>22</v>
      </c>
      <c r="AH162" s="155">
        <v>24</v>
      </c>
      <c r="AI162" s="155">
        <v>12</v>
      </c>
      <c r="AJ162" s="155"/>
      <c r="AK162" s="159"/>
      <c r="AL162" s="137" t="s">
        <v>311</v>
      </c>
      <c r="AM162" s="137" t="s">
        <v>409</v>
      </c>
      <c r="AN162" s="137" t="s">
        <v>226</v>
      </c>
      <c r="AO162" s="137" t="s">
        <v>204</v>
      </c>
      <c r="AP162" s="137" t="s">
        <v>87</v>
      </c>
      <c r="AQ162" s="138" t="s">
        <v>152</v>
      </c>
      <c r="AR162" s="137" t="s">
        <v>89</v>
      </c>
      <c r="AS162" s="138" t="s">
        <v>197</v>
      </c>
      <c r="AT162" s="137" t="s">
        <v>93</v>
      </c>
      <c r="AU162" s="139" t="s">
        <v>229</v>
      </c>
      <c r="AV162" s="139">
        <v>2</v>
      </c>
      <c r="AW162" s="142" t="s">
        <v>17</v>
      </c>
      <c r="AX162" s="142">
        <v>38</v>
      </c>
      <c r="AY162" s="137">
        <v>41</v>
      </c>
      <c r="AZ162" s="137">
        <v>26</v>
      </c>
      <c r="BA162" s="137" t="s">
        <v>1667</v>
      </c>
      <c r="BB162" s="137">
        <v>14</v>
      </c>
      <c r="BC162" s="137">
        <v>6</v>
      </c>
      <c r="BD162" s="143">
        <v>5.99</v>
      </c>
      <c r="BE162" s="144">
        <v>3.62</v>
      </c>
      <c r="BF162" s="145">
        <v>3.73</v>
      </c>
      <c r="BG162" s="144">
        <v>3.6</v>
      </c>
      <c r="BH162" s="145">
        <v>3.13</v>
      </c>
      <c r="BI162" s="143">
        <v>3.35</v>
      </c>
      <c r="BJ162" s="145">
        <v>3.23</v>
      </c>
      <c r="BK162" s="143">
        <v>2.56</v>
      </c>
      <c r="BL162" s="144">
        <v>2.9</v>
      </c>
      <c r="BM162" s="145">
        <v>4.13</v>
      </c>
      <c r="BN162" s="145">
        <v>5.83</v>
      </c>
      <c r="BO162" s="145">
        <v>6.24</v>
      </c>
      <c r="BP162" s="145">
        <v>4.34</v>
      </c>
      <c r="BQ162" s="146">
        <v>4.99</v>
      </c>
      <c r="BR162" s="147">
        <v>8.07</v>
      </c>
      <c r="BS162" s="147">
        <v>7.75</v>
      </c>
      <c r="BT162" s="146">
        <v>13.31</v>
      </c>
      <c r="BU162" s="146">
        <v>22.54</v>
      </c>
      <c r="BV162" s="146">
        <v>4.92</v>
      </c>
      <c r="BW162" s="162">
        <v>3.48</v>
      </c>
      <c r="BX162" s="147">
        <v>2.4500000000000002</v>
      </c>
      <c r="BY162" s="147">
        <v>0.9</v>
      </c>
      <c r="BZ162" s="147">
        <v>1.96</v>
      </c>
      <c r="CA162" s="146">
        <v>2.17</v>
      </c>
      <c r="CB162" s="147">
        <v>2.36</v>
      </c>
      <c r="CC162" s="146">
        <v>3.13</v>
      </c>
      <c r="CD162" s="162">
        <v>3.53</v>
      </c>
      <c r="CE162" s="147">
        <v>5.03</v>
      </c>
      <c r="CF162" s="147">
        <v>5.18</v>
      </c>
      <c r="CG162" s="147">
        <v>4.76</v>
      </c>
      <c r="CH162" s="147">
        <v>4.4800000000000004</v>
      </c>
      <c r="CI162" s="146">
        <v>6.53</v>
      </c>
      <c r="CJ162" s="147">
        <v>8.33</v>
      </c>
      <c r="CK162" s="147">
        <v>9.2799999999999994</v>
      </c>
      <c r="CL162" s="146">
        <v>13.81</v>
      </c>
      <c r="CM162" s="146">
        <v>21.17</v>
      </c>
      <c r="CN162" s="151">
        <v>28.2</v>
      </c>
      <c r="CO162" s="152">
        <v>32.549999999999997</v>
      </c>
      <c r="CP162" s="153">
        <v>34.17</v>
      </c>
      <c r="CQ162" s="152">
        <v>36.78</v>
      </c>
      <c r="CR162" s="153">
        <v>36.1</v>
      </c>
      <c r="CS162" s="151">
        <v>37.590000000000003</v>
      </c>
      <c r="CT162" s="153">
        <v>38.659999999999997</v>
      </c>
      <c r="CU162" s="151">
        <v>39.44</v>
      </c>
      <c r="CV162" s="152">
        <v>39.65</v>
      </c>
      <c r="CW162" s="153">
        <v>41.49</v>
      </c>
      <c r="CX162" s="153">
        <v>42.47</v>
      </c>
      <c r="CY162" s="153">
        <v>42.94</v>
      </c>
      <c r="CZ162" s="153">
        <v>49.02</v>
      </c>
      <c r="DA162" s="151">
        <v>47.95</v>
      </c>
      <c r="DB162" s="153">
        <v>48.05</v>
      </c>
      <c r="DC162" s="153">
        <v>45.19</v>
      </c>
      <c r="DD162" s="151">
        <v>44.2</v>
      </c>
      <c r="DE162" s="151">
        <v>42.17</v>
      </c>
      <c r="DF162" s="151">
        <v>27.91</v>
      </c>
      <c r="DG162" s="152">
        <v>32.08</v>
      </c>
      <c r="DH162" s="153">
        <v>34.46</v>
      </c>
      <c r="DI162" s="153">
        <v>36.409999999999997</v>
      </c>
      <c r="DJ162" s="153">
        <v>36.67</v>
      </c>
      <c r="DK162" s="151">
        <v>37.69</v>
      </c>
      <c r="DL162" s="153">
        <v>39.28</v>
      </c>
      <c r="DM162" s="151">
        <v>40.78</v>
      </c>
      <c r="DN162" s="152">
        <v>41.43</v>
      </c>
      <c r="DO162" s="153">
        <v>41.62</v>
      </c>
      <c r="DP162" s="153">
        <v>41.95</v>
      </c>
      <c r="DQ162" s="153">
        <v>43.48</v>
      </c>
      <c r="DR162" s="153">
        <v>48.79</v>
      </c>
      <c r="DS162" s="151">
        <v>48.43</v>
      </c>
      <c r="DT162" s="153">
        <v>48.25</v>
      </c>
      <c r="DU162" s="153">
        <v>44.98</v>
      </c>
      <c r="DV162" s="151">
        <v>46.27</v>
      </c>
      <c r="DW162" s="151">
        <v>41.4</v>
      </c>
      <c r="DX162" s="151">
        <v>0</v>
      </c>
      <c r="DY162" s="153">
        <v>5</v>
      </c>
      <c r="DZ162" s="153">
        <v>6</v>
      </c>
      <c r="EA162" s="153">
        <v>6</v>
      </c>
      <c r="EB162" s="153">
        <v>7</v>
      </c>
      <c r="EC162" s="153">
        <v>1</v>
      </c>
      <c r="ED162" s="153">
        <v>-3</v>
      </c>
      <c r="EE162" s="153">
        <v>-9</v>
      </c>
      <c r="EF162" s="153">
        <v>-13</v>
      </c>
      <c r="EG162" s="153">
        <v>-15</v>
      </c>
      <c r="EH162" s="153">
        <v>-13</v>
      </c>
      <c r="EI162" s="153">
        <v>-12</v>
      </c>
      <c r="EJ162" s="153">
        <v>-8</v>
      </c>
      <c r="EK162" s="153">
        <v>-4</v>
      </c>
      <c r="EL162" s="153">
        <v>-3</v>
      </c>
      <c r="EM162" s="153">
        <v>0</v>
      </c>
      <c r="EN162" s="153">
        <v>0</v>
      </c>
      <c r="EO162" s="153">
        <v>0</v>
      </c>
    </row>
    <row r="163" spans="1:145" s="154" customFormat="1" ht="14">
      <c r="A163" s="137" t="s">
        <v>1360</v>
      </c>
      <c r="B163" s="137" t="s">
        <v>1666</v>
      </c>
      <c r="C163" s="137">
        <v>13</v>
      </c>
      <c r="D163" s="137">
        <v>11</v>
      </c>
      <c r="E163" s="137">
        <v>52601714</v>
      </c>
      <c r="F163" s="137" t="s">
        <v>91</v>
      </c>
      <c r="G163" s="138" t="s">
        <v>467</v>
      </c>
      <c r="H163" s="161" t="s">
        <v>95</v>
      </c>
      <c r="I163" s="138">
        <v>-3</v>
      </c>
      <c r="J163" s="137">
        <v>154.6</v>
      </c>
      <c r="K163" s="137">
        <v>46.5</v>
      </c>
      <c r="L163" s="137" t="s">
        <v>167</v>
      </c>
      <c r="M163" s="137"/>
      <c r="N163" s="137" t="s">
        <v>147</v>
      </c>
      <c r="O163" s="137" t="s">
        <v>414</v>
      </c>
      <c r="P163" s="140"/>
      <c r="Q163" s="140"/>
      <c r="R163" s="140"/>
      <c r="S163" s="140"/>
      <c r="T163" s="142" t="s">
        <v>6</v>
      </c>
      <c r="U163" s="142">
        <v>37</v>
      </c>
      <c r="V163" s="137">
        <v>36</v>
      </c>
      <c r="W163" s="137">
        <v>26</v>
      </c>
      <c r="X163" s="137" t="s">
        <v>142</v>
      </c>
      <c r="Y163" s="141"/>
      <c r="Z163" s="142" t="s">
        <v>137</v>
      </c>
      <c r="AA163" s="142">
        <v>60</v>
      </c>
      <c r="AB163" s="137">
        <v>49</v>
      </c>
      <c r="AC163" s="137">
        <v>39</v>
      </c>
      <c r="AD163" s="137"/>
      <c r="AE163" s="141" t="s">
        <v>443</v>
      </c>
      <c r="AF163" s="150" t="s">
        <v>116</v>
      </c>
      <c r="AG163" s="150">
        <v>43</v>
      </c>
      <c r="AH163" s="155">
        <v>36</v>
      </c>
      <c r="AI163" s="155">
        <v>35</v>
      </c>
      <c r="AJ163" s="155"/>
      <c r="AK163" s="159" t="s">
        <v>180</v>
      </c>
      <c r="AL163" s="137" t="s">
        <v>250</v>
      </c>
      <c r="AM163" s="137" t="s">
        <v>288</v>
      </c>
      <c r="AN163" s="137" t="s">
        <v>257</v>
      </c>
      <c r="AO163" s="137" t="s">
        <v>151</v>
      </c>
      <c r="AP163" s="137" t="s">
        <v>87</v>
      </c>
      <c r="AQ163" s="138" t="s">
        <v>176</v>
      </c>
      <c r="AR163" s="137" t="s">
        <v>89</v>
      </c>
      <c r="AS163" s="138" t="s">
        <v>108</v>
      </c>
      <c r="AT163" s="137" t="s">
        <v>93</v>
      </c>
      <c r="AU163" s="139" t="s">
        <v>468</v>
      </c>
      <c r="AV163" s="139">
        <v>2</v>
      </c>
      <c r="AW163" s="142" t="s">
        <v>6</v>
      </c>
      <c r="AX163" s="142">
        <v>37</v>
      </c>
      <c r="AY163" s="137">
        <v>36</v>
      </c>
      <c r="AZ163" s="137">
        <v>26</v>
      </c>
      <c r="BA163" s="137" t="s">
        <v>1666</v>
      </c>
      <c r="BB163" s="137">
        <v>13</v>
      </c>
      <c r="BC163" s="137">
        <v>11</v>
      </c>
      <c r="BD163" s="143">
        <v>2.2000000000000002</v>
      </c>
      <c r="BE163" s="144">
        <v>3.56</v>
      </c>
      <c r="BF163" s="145">
        <v>2.74</v>
      </c>
      <c r="BG163" s="144">
        <v>2.4900000000000002</v>
      </c>
      <c r="BH163" s="145">
        <v>1.87</v>
      </c>
      <c r="BI163" s="143">
        <v>1.93</v>
      </c>
      <c r="BJ163" s="145">
        <v>1.17</v>
      </c>
      <c r="BK163" s="143">
        <v>1.45</v>
      </c>
      <c r="BL163" s="144">
        <v>1.39</v>
      </c>
      <c r="BM163" s="145">
        <v>2.2400000000000002</v>
      </c>
      <c r="BN163" s="145">
        <v>6.29</v>
      </c>
      <c r="BO163" s="145">
        <v>6.43</v>
      </c>
      <c r="BP163" s="145">
        <v>4.3600000000000003</v>
      </c>
      <c r="BQ163" s="146">
        <v>3.12</v>
      </c>
      <c r="BR163" s="147">
        <v>5.09</v>
      </c>
      <c r="BS163" s="147">
        <v>5.5</v>
      </c>
      <c r="BT163" s="146">
        <v>9.5500000000000007</v>
      </c>
      <c r="BU163" s="146">
        <v>16</v>
      </c>
      <c r="BV163" s="146">
        <v>3.13</v>
      </c>
      <c r="BW163" s="162">
        <v>3.34</v>
      </c>
      <c r="BX163" s="147">
        <v>2.4700000000000002</v>
      </c>
      <c r="BY163" s="147">
        <v>0.97</v>
      </c>
      <c r="BZ163" s="147">
        <v>0.72</v>
      </c>
      <c r="CA163" s="146">
        <v>3.02</v>
      </c>
      <c r="CB163" s="147">
        <v>2.8</v>
      </c>
      <c r="CC163" s="146">
        <v>2.74</v>
      </c>
      <c r="CD163" s="162">
        <v>2.73</v>
      </c>
      <c r="CE163" s="147">
        <v>2.86</v>
      </c>
      <c r="CF163" s="147">
        <v>7.06</v>
      </c>
      <c r="CG163" s="147">
        <v>6.21</v>
      </c>
      <c r="CH163" s="147">
        <v>4.7300000000000004</v>
      </c>
      <c r="CI163" s="146">
        <v>3.33</v>
      </c>
      <c r="CJ163" s="147">
        <v>4.9000000000000004</v>
      </c>
      <c r="CK163" s="147">
        <v>6.45</v>
      </c>
      <c r="CL163" s="146">
        <v>9.6199999999999992</v>
      </c>
      <c r="CM163" s="146">
        <v>14.47</v>
      </c>
      <c r="CN163" s="151">
        <v>26.84</v>
      </c>
      <c r="CO163" s="152">
        <v>30.13</v>
      </c>
      <c r="CP163" s="153">
        <v>32.49</v>
      </c>
      <c r="CQ163" s="152">
        <v>33.44</v>
      </c>
      <c r="CR163" s="153">
        <v>37.270000000000003</v>
      </c>
      <c r="CS163" s="151">
        <v>38.5</v>
      </c>
      <c r="CT163" s="153">
        <v>38.24</v>
      </c>
      <c r="CU163" s="151">
        <v>38.08</v>
      </c>
      <c r="CV163" s="152">
        <v>38.54</v>
      </c>
      <c r="CW163" s="153">
        <v>37.54</v>
      </c>
      <c r="CX163" s="153">
        <v>37.86</v>
      </c>
      <c r="CY163" s="153">
        <v>38.14</v>
      </c>
      <c r="CZ163" s="153">
        <v>41.92</v>
      </c>
      <c r="DA163" s="151">
        <v>44.03</v>
      </c>
      <c r="DB163" s="153">
        <v>44.12</v>
      </c>
      <c r="DC163" s="153">
        <v>45.29</v>
      </c>
      <c r="DD163" s="151">
        <v>43.53</v>
      </c>
      <c r="DE163" s="151">
        <v>38.61</v>
      </c>
      <c r="DF163" s="151">
        <v>25.48</v>
      </c>
      <c r="DG163" s="152">
        <v>29.06</v>
      </c>
      <c r="DH163" s="153">
        <v>32</v>
      </c>
      <c r="DI163" s="153">
        <v>35.119999999999997</v>
      </c>
      <c r="DJ163" s="153">
        <v>37.97</v>
      </c>
      <c r="DK163" s="151">
        <v>38.1</v>
      </c>
      <c r="DL163" s="153">
        <v>38.4</v>
      </c>
      <c r="DM163" s="151">
        <v>38.770000000000003</v>
      </c>
      <c r="DN163" s="152">
        <v>38.700000000000003</v>
      </c>
      <c r="DO163" s="153">
        <v>37.47</v>
      </c>
      <c r="DP163" s="153">
        <v>37.78</v>
      </c>
      <c r="DQ163" s="153">
        <v>38.78</v>
      </c>
      <c r="DR163" s="153">
        <v>41.72</v>
      </c>
      <c r="DS163" s="151">
        <v>44.03</v>
      </c>
      <c r="DT163" s="153">
        <v>44.12</v>
      </c>
      <c r="DU163" s="153">
        <v>45.29</v>
      </c>
      <c r="DV163" s="151">
        <v>43.53</v>
      </c>
      <c r="DW163" s="151">
        <v>38.61</v>
      </c>
      <c r="DX163" s="151">
        <v>12</v>
      </c>
      <c r="DY163" s="153">
        <v>13</v>
      </c>
      <c r="DZ163" s="153">
        <v>12</v>
      </c>
      <c r="EA163" s="153">
        <v>12</v>
      </c>
      <c r="EB163" s="153">
        <v>10</v>
      </c>
      <c r="EC163" s="153">
        <v>0</v>
      </c>
      <c r="ED163" s="153">
        <v>-6</v>
      </c>
      <c r="EE163" s="153">
        <v>-8</v>
      </c>
      <c r="EF163" s="153">
        <v>-5</v>
      </c>
      <c r="EG163" s="153">
        <v>-3</v>
      </c>
      <c r="EH163" s="153">
        <v>0</v>
      </c>
      <c r="EI163" s="153">
        <v>5</v>
      </c>
      <c r="EJ163" s="153">
        <v>9</v>
      </c>
      <c r="EK163" s="153">
        <v>10</v>
      </c>
      <c r="EL163" s="153">
        <v>11</v>
      </c>
      <c r="EM163" s="153">
        <v>9</v>
      </c>
      <c r="EN163" s="153">
        <v>5</v>
      </c>
      <c r="EO163" s="153">
        <v>5</v>
      </c>
    </row>
    <row r="164" spans="1:145" s="154" customFormat="1" ht="14">
      <c r="A164" s="137" t="s">
        <v>808</v>
      </c>
      <c r="B164" s="137" t="s">
        <v>1666</v>
      </c>
      <c r="C164" s="137">
        <v>19</v>
      </c>
      <c r="D164" s="137">
        <v>9</v>
      </c>
      <c r="E164" s="137">
        <v>49765566</v>
      </c>
      <c r="F164" s="137" t="s">
        <v>91</v>
      </c>
      <c r="G164" s="138" t="s">
        <v>1658</v>
      </c>
      <c r="H164" s="139"/>
      <c r="I164" s="138"/>
      <c r="J164" s="137">
        <v>164.4</v>
      </c>
      <c r="K164" s="137">
        <v>51.5</v>
      </c>
      <c r="L164" s="137" t="s">
        <v>167</v>
      </c>
      <c r="M164" s="137"/>
      <c r="N164" s="137" t="s">
        <v>147</v>
      </c>
      <c r="O164" s="137" t="s">
        <v>420</v>
      </c>
      <c r="P164" s="140" t="s">
        <v>168</v>
      </c>
      <c r="Q164" s="140"/>
      <c r="R164" s="140"/>
      <c r="S164" s="140"/>
      <c r="T164" s="137" t="s">
        <v>13</v>
      </c>
      <c r="U164" s="137">
        <v>31</v>
      </c>
      <c r="V164" s="137">
        <v>30</v>
      </c>
      <c r="W164" s="137">
        <v>26</v>
      </c>
      <c r="X164" s="137" t="s">
        <v>1656</v>
      </c>
      <c r="Y164" s="137"/>
      <c r="Z164" s="142" t="s">
        <v>1657</v>
      </c>
      <c r="AA164" s="142">
        <v>50</v>
      </c>
      <c r="AB164" s="137">
        <v>43</v>
      </c>
      <c r="AC164" s="137">
        <v>31</v>
      </c>
      <c r="AD164" s="137"/>
      <c r="AE164" s="141" t="s">
        <v>242</v>
      </c>
      <c r="AF164" s="142" t="s">
        <v>217</v>
      </c>
      <c r="AG164" s="142">
        <v>53</v>
      </c>
      <c r="AH164" s="137">
        <v>38</v>
      </c>
      <c r="AI164" s="137">
        <v>31</v>
      </c>
      <c r="AJ164" s="137"/>
      <c r="AK164" s="141" t="s">
        <v>180</v>
      </c>
      <c r="AL164" s="137" t="s">
        <v>869</v>
      </c>
      <c r="AM164" s="137" t="s">
        <v>421</v>
      </c>
      <c r="AN164" s="137" t="s">
        <v>281</v>
      </c>
      <c r="AO164" s="137" t="s">
        <v>775</v>
      </c>
      <c r="AP164" s="137" t="s">
        <v>87</v>
      </c>
      <c r="AQ164" s="138"/>
      <c r="AR164" s="137" t="s">
        <v>89</v>
      </c>
      <c r="AS164" s="138"/>
      <c r="AT164" s="137" t="s">
        <v>93</v>
      </c>
      <c r="AU164" s="139" t="s">
        <v>666</v>
      </c>
      <c r="AV164" s="139">
        <v>2</v>
      </c>
      <c r="AW164" s="137" t="s">
        <v>13</v>
      </c>
      <c r="AX164" s="137">
        <v>31</v>
      </c>
      <c r="AY164" s="137">
        <v>30</v>
      </c>
      <c r="AZ164" s="137">
        <v>26</v>
      </c>
      <c r="BA164" s="137" t="s">
        <v>1666</v>
      </c>
      <c r="BB164" s="137">
        <v>19</v>
      </c>
      <c r="BC164" s="137">
        <v>9</v>
      </c>
      <c r="BD164" s="143">
        <v>3.09</v>
      </c>
      <c r="BE164" s="144">
        <v>1.42</v>
      </c>
      <c r="BF164" s="145">
        <v>1.99</v>
      </c>
      <c r="BG164" s="144">
        <v>1.98</v>
      </c>
      <c r="BH164" s="145">
        <v>2.13</v>
      </c>
      <c r="BI164" s="143">
        <v>2.86</v>
      </c>
      <c r="BJ164" s="145">
        <v>3.37</v>
      </c>
      <c r="BK164" s="143">
        <v>2.74</v>
      </c>
      <c r="BL164" s="144">
        <v>2.92</v>
      </c>
      <c r="BM164" s="145">
        <v>3.35</v>
      </c>
      <c r="BN164" s="145">
        <v>3.14</v>
      </c>
      <c r="BO164" s="145">
        <v>2.74</v>
      </c>
      <c r="BP164" s="145">
        <v>1.81</v>
      </c>
      <c r="BQ164" s="146">
        <v>2.25</v>
      </c>
      <c r="BR164" s="147">
        <v>3.25</v>
      </c>
      <c r="BS164" s="147">
        <v>5.82</v>
      </c>
      <c r="BT164" s="146">
        <v>10.41</v>
      </c>
      <c r="BU164" s="146">
        <v>15.18</v>
      </c>
      <c r="BV164" s="146">
        <v>3.19</v>
      </c>
      <c r="BW164" s="148">
        <v>1.78</v>
      </c>
      <c r="BX164" s="149">
        <v>0</v>
      </c>
      <c r="BY164" s="149">
        <v>0.25</v>
      </c>
      <c r="BZ164" s="149">
        <v>0.45</v>
      </c>
      <c r="CA164" s="150">
        <v>1.34</v>
      </c>
      <c r="CB164" s="149">
        <v>1.87</v>
      </c>
      <c r="CC164" s="150">
        <v>2.98</v>
      </c>
      <c r="CD164" s="148">
        <v>2.87</v>
      </c>
      <c r="CE164" s="149">
        <v>4.38</v>
      </c>
      <c r="CF164" s="149">
        <v>4.0199999999999996</v>
      </c>
      <c r="CG164" s="149">
        <v>2.78</v>
      </c>
      <c r="CH164" s="147">
        <v>1.07</v>
      </c>
      <c r="CI164" s="146">
        <v>2.62</v>
      </c>
      <c r="CJ164" s="147">
        <v>4.72</v>
      </c>
      <c r="CK164" s="147">
        <v>6.51</v>
      </c>
      <c r="CL164" s="146">
        <v>9.27</v>
      </c>
      <c r="CM164" s="146">
        <v>15.54</v>
      </c>
      <c r="CN164" s="151">
        <v>29.27</v>
      </c>
      <c r="CO164" s="152">
        <v>31.88</v>
      </c>
      <c r="CP164" s="153">
        <v>34.72</v>
      </c>
      <c r="CQ164" s="152">
        <v>35.880000000000003</v>
      </c>
      <c r="CR164" s="153">
        <v>36.61</v>
      </c>
      <c r="CS164" s="151">
        <v>37.4</v>
      </c>
      <c r="CT164" s="153">
        <v>37.67</v>
      </c>
      <c r="CU164" s="151">
        <v>38.11</v>
      </c>
      <c r="CV164" s="152">
        <v>38.85</v>
      </c>
      <c r="CW164" s="153">
        <v>40.299999999999997</v>
      </c>
      <c r="CX164" s="153">
        <v>41.5</v>
      </c>
      <c r="CY164" s="153">
        <v>43.24</v>
      </c>
      <c r="CZ164" s="153">
        <v>46.54</v>
      </c>
      <c r="DA164" s="151">
        <v>45.54</v>
      </c>
      <c r="DB164" s="153">
        <v>47.45</v>
      </c>
      <c r="DC164" s="153">
        <v>45.34</v>
      </c>
      <c r="DD164" s="151">
        <v>43.5</v>
      </c>
      <c r="DE164" s="151">
        <v>41.22</v>
      </c>
      <c r="DF164" s="151">
        <v>29.09</v>
      </c>
      <c r="DG164" s="152">
        <v>32.17</v>
      </c>
      <c r="DH164" s="153">
        <v>34.97</v>
      </c>
      <c r="DI164" s="153">
        <v>35.04</v>
      </c>
      <c r="DJ164" s="153">
        <v>36.65</v>
      </c>
      <c r="DK164" s="151">
        <v>37.72</v>
      </c>
      <c r="DL164" s="153">
        <v>37.54</v>
      </c>
      <c r="DM164" s="151">
        <v>38.94</v>
      </c>
      <c r="DN164" s="152">
        <v>38.44</v>
      </c>
      <c r="DO164" s="153">
        <v>40.03</v>
      </c>
      <c r="DP164" s="153">
        <v>42.03</v>
      </c>
      <c r="DQ164" s="153">
        <v>43.23</v>
      </c>
      <c r="DR164" s="153">
        <v>46.86</v>
      </c>
      <c r="DS164" s="151">
        <v>45.04</v>
      </c>
      <c r="DT164" s="153">
        <v>47.19</v>
      </c>
      <c r="DU164" s="153">
        <v>45.46</v>
      </c>
      <c r="DV164" s="151">
        <v>43.32</v>
      </c>
      <c r="DW164" s="151">
        <v>40.450000000000003</v>
      </c>
      <c r="DX164" s="151">
        <v>-6</v>
      </c>
      <c r="DY164" s="153">
        <v>-3</v>
      </c>
      <c r="DZ164" s="153">
        <v>2</v>
      </c>
      <c r="EA164" s="153">
        <v>6</v>
      </c>
      <c r="EB164" s="153">
        <v>4</v>
      </c>
      <c r="EC164" s="153">
        <v>1</v>
      </c>
      <c r="ED164" s="153">
        <v>-1</v>
      </c>
      <c r="EE164" s="153">
        <v>-4</v>
      </c>
      <c r="EF164" s="153">
        <v>-7</v>
      </c>
      <c r="EG164" s="153">
        <v>-3</v>
      </c>
      <c r="EH164" s="153">
        <v>2</v>
      </c>
      <c r="EI164" s="153">
        <v>9</v>
      </c>
      <c r="EJ164" s="153">
        <v>16</v>
      </c>
      <c r="EK164" s="153">
        <v>18</v>
      </c>
      <c r="EL164" s="153">
        <v>14</v>
      </c>
      <c r="EM164" s="153">
        <v>7</v>
      </c>
      <c r="EN164" s="153">
        <v>4</v>
      </c>
      <c r="EO164" s="153">
        <v>4</v>
      </c>
    </row>
    <row r="165" spans="1:145" s="154" customFormat="1" ht="14">
      <c r="A165" s="137" t="s">
        <v>1152</v>
      </c>
      <c r="B165" s="137" t="s">
        <v>1666</v>
      </c>
      <c r="C165" s="137">
        <v>20</v>
      </c>
      <c r="D165" s="137">
        <v>3</v>
      </c>
      <c r="E165" s="137">
        <v>53387097</v>
      </c>
      <c r="F165" s="137" t="s">
        <v>91</v>
      </c>
      <c r="G165" s="138" t="s">
        <v>835</v>
      </c>
      <c r="H165" s="161" t="s">
        <v>95</v>
      </c>
      <c r="I165" s="138">
        <v>-4</v>
      </c>
      <c r="J165" s="137">
        <v>166.2</v>
      </c>
      <c r="K165" s="137">
        <v>57.4</v>
      </c>
      <c r="L165" s="137" t="s">
        <v>167</v>
      </c>
      <c r="M165" s="137"/>
      <c r="N165" s="137" t="s">
        <v>147</v>
      </c>
      <c r="O165" s="137" t="s">
        <v>420</v>
      </c>
      <c r="P165" s="140" t="s">
        <v>168</v>
      </c>
      <c r="Q165" s="140"/>
      <c r="R165" s="140"/>
      <c r="S165" s="140"/>
      <c r="T165" s="142" t="s">
        <v>50</v>
      </c>
      <c r="U165" s="142">
        <v>36</v>
      </c>
      <c r="V165" s="137">
        <v>23</v>
      </c>
      <c r="W165" s="137">
        <v>26</v>
      </c>
      <c r="X165" s="137" t="s">
        <v>1155</v>
      </c>
      <c r="Y165" s="141"/>
      <c r="Z165" s="142" t="s">
        <v>101</v>
      </c>
      <c r="AA165" s="142">
        <v>61</v>
      </c>
      <c r="AB165" s="137">
        <v>50</v>
      </c>
      <c r="AC165" s="137">
        <v>37</v>
      </c>
      <c r="AD165" s="137"/>
      <c r="AE165" s="141" t="s">
        <v>242</v>
      </c>
      <c r="AF165" s="150" t="s">
        <v>116</v>
      </c>
      <c r="AG165" s="150">
        <v>48</v>
      </c>
      <c r="AH165" s="155">
        <v>41</v>
      </c>
      <c r="AI165" s="155">
        <v>27</v>
      </c>
      <c r="AJ165" s="155"/>
      <c r="AK165" s="159" t="s">
        <v>180</v>
      </c>
      <c r="AL165" s="137" t="s">
        <v>1156</v>
      </c>
      <c r="AM165" s="137" t="s">
        <v>202</v>
      </c>
      <c r="AN165" s="137" t="s">
        <v>105</v>
      </c>
      <c r="AO165" s="137" t="s">
        <v>626</v>
      </c>
      <c r="AP165" s="137" t="s">
        <v>87</v>
      </c>
      <c r="AQ165" s="138" t="s">
        <v>176</v>
      </c>
      <c r="AR165" s="137" t="s">
        <v>89</v>
      </c>
      <c r="AS165" s="138" t="s">
        <v>108</v>
      </c>
      <c r="AT165" s="137" t="s">
        <v>93</v>
      </c>
      <c r="AU165" s="139" t="s">
        <v>1157</v>
      </c>
      <c r="AV165" s="139">
        <v>2</v>
      </c>
      <c r="AW165" s="142" t="s">
        <v>50</v>
      </c>
      <c r="AX165" s="142">
        <v>36</v>
      </c>
      <c r="AY165" s="137">
        <v>23</v>
      </c>
      <c r="AZ165" s="137">
        <v>26</v>
      </c>
      <c r="BA165" s="137" t="s">
        <v>1666</v>
      </c>
      <c r="BB165" s="137">
        <v>20</v>
      </c>
      <c r="BC165" s="137">
        <v>3</v>
      </c>
      <c r="BD165" s="143">
        <v>5.27</v>
      </c>
      <c r="BE165" s="144">
        <v>3.56</v>
      </c>
      <c r="BF165" s="145">
        <v>2.75</v>
      </c>
      <c r="BG165" s="144">
        <v>2.61</v>
      </c>
      <c r="BH165" s="145">
        <v>2.78</v>
      </c>
      <c r="BI165" s="143">
        <v>2.62</v>
      </c>
      <c r="BJ165" s="145">
        <v>1.69</v>
      </c>
      <c r="BK165" s="143">
        <v>2.56</v>
      </c>
      <c r="BL165" s="144">
        <v>1.81</v>
      </c>
      <c r="BM165" s="145">
        <v>4.5599999999999996</v>
      </c>
      <c r="BN165" s="145">
        <v>4.5599999999999996</v>
      </c>
      <c r="BO165" s="145">
        <v>9.5299999999999994</v>
      </c>
      <c r="BP165" s="145">
        <v>5.55</v>
      </c>
      <c r="BQ165" s="146">
        <v>4.07</v>
      </c>
      <c r="BR165" s="147">
        <v>4.9000000000000004</v>
      </c>
      <c r="BS165" s="147">
        <v>6.83</v>
      </c>
      <c r="BT165" s="146">
        <v>13.89</v>
      </c>
      <c r="BU165" s="146">
        <v>15.38</v>
      </c>
      <c r="BV165" s="146">
        <v>5.34</v>
      </c>
      <c r="BW165" s="162">
        <v>4.01</v>
      </c>
      <c r="BX165" s="147">
        <v>1.73</v>
      </c>
      <c r="BY165" s="147">
        <v>0.83</v>
      </c>
      <c r="BZ165" s="147">
        <v>0</v>
      </c>
      <c r="CA165" s="146">
        <v>0.81</v>
      </c>
      <c r="CB165" s="147">
        <v>1.86</v>
      </c>
      <c r="CC165" s="146">
        <v>3.31</v>
      </c>
      <c r="CD165" s="162">
        <v>3.98</v>
      </c>
      <c r="CE165" s="147">
        <v>5.1100000000000003</v>
      </c>
      <c r="CF165" s="147">
        <v>5.22</v>
      </c>
      <c r="CG165" s="147">
        <v>8.3699999999999992</v>
      </c>
      <c r="CH165" s="147">
        <v>3.11</v>
      </c>
      <c r="CI165" s="146">
        <v>2.66</v>
      </c>
      <c r="CJ165" s="147">
        <v>5.0599999999999996</v>
      </c>
      <c r="CK165" s="147">
        <v>6.04</v>
      </c>
      <c r="CL165" s="146">
        <v>12.38</v>
      </c>
      <c r="CM165" s="146">
        <v>16.079999999999998</v>
      </c>
      <c r="CN165" s="151">
        <v>26.3</v>
      </c>
      <c r="CO165" s="152">
        <v>31.04</v>
      </c>
      <c r="CP165" s="153">
        <v>31.99</v>
      </c>
      <c r="CQ165" s="152">
        <v>36.380000000000003</v>
      </c>
      <c r="CR165" s="153">
        <v>38.54</v>
      </c>
      <c r="CS165" s="151">
        <v>38.6</v>
      </c>
      <c r="CT165" s="153">
        <v>39.799999999999997</v>
      </c>
      <c r="CU165" s="151">
        <v>41.64</v>
      </c>
      <c r="CV165" s="152">
        <v>41.1</v>
      </c>
      <c r="CW165" s="153">
        <v>41.58</v>
      </c>
      <c r="CX165" s="153">
        <v>40.33</v>
      </c>
      <c r="CY165" s="153">
        <v>41.38</v>
      </c>
      <c r="CZ165" s="153">
        <v>45.92</v>
      </c>
      <c r="DA165" s="151">
        <v>48.82</v>
      </c>
      <c r="DB165" s="153">
        <v>49.32</v>
      </c>
      <c r="DC165" s="153">
        <v>46.76</v>
      </c>
      <c r="DD165" s="151">
        <v>45.87</v>
      </c>
      <c r="DE165" s="151">
        <v>43.32</v>
      </c>
      <c r="DF165" s="151">
        <v>26.5</v>
      </c>
      <c r="DG165" s="152">
        <v>30.44</v>
      </c>
      <c r="DH165" s="153">
        <v>31.03</v>
      </c>
      <c r="DI165" s="153">
        <v>36.75</v>
      </c>
      <c r="DJ165" s="153">
        <v>39.520000000000003</v>
      </c>
      <c r="DK165" s="151">
        <v>38.92</v>
      </c>
      <c r="DL165" s="153">
        <v>39.29</v>
      </c>
      <c r="DM165" s="151">
        <v>41.11</v>
      </c>
      <c r="DN165" s="152">
        <v>40.630000000000003</v>
      </c>
      <c r="DO165" s="153">
        <v>41.93</v>
      </c>
      <c r="DP165" s="153">
        <v>40.04</v>
      </c>
      <c r="DQ165" s="153">
        <v>41.15</v>
      </c>
      <c r="DR165" s="153">
        <v>44.96</v>
      </c>
      <c r="DS165" s="151">
        <v>47.45</v>
      </c>
      <c r="DT165" s="153">
        <v>49.77</v>
      </c>
      <c r="DU165" s="153">
        <v>46.52</v>
      </c>
      <c r="DV165" s="151">
        <v>45.65</v>
      </c>
      <c r="DW165" s="151">
        <v>41.83</v>
      </c>
      <c r="DX165" s="151">
        <v>0</v>
      </c>
      <c r="DY165" s="153">
        <v>0</v>
      </c>
      <c r="DZ165" s="153">
        <v>2</v>
      </c>
      <c r="EA165" s="153">
        <v>5</v>
      </c>
      <c r="EB165" s="153">
        <v>3</v>
      </c>
      <c r="EC165" s="153">
        <v>0</v>
      </c>
      <c r="ED165" s="153">
        <v>-2</v>
      </c>
      <c r="EE165" s="153">
        <v>-6</v>
      </c>
      <c r="EF165" s="153">
        <v>-6</v>
      </c>
      <c r="EG165" s="153">
        <v>-3</v>
      </c>
      <c r="EH165" s="153">
        <v>1</v>
      </c>
      <c r="EI165" s="153">
        <v>11</v>
      </c>
      <c r="EJ165" s="153">
        <v>18</v>
      </c>
      <c r="EK165" s="153">
        <v>20</v>
      </c>
      <c r="EL165" s="153">
        <v>18</v>
      </c>
      <c r="EM165" s="153">
        <v>13</v>
      </c>
      <c r="EN165" s="153">
        <v>10</v>
      </c>
      <c r="EO165" s="153">
        <v>10</v>
      </c>
    </row>
    <row r="166" spans="1:145" s="154" customFormat="1" ht="14">
      <c r="A166" s="137" t="s">
        <v>1626</v>
      </c>
      <c r="B166" s="137" t="s">
        <v>1666</v>
      </c>
      <c r="C166" s="137">
        <v>19</v>
      </c>
      <c r="D166" s="137">
        <v>2</v>
      </c>
      <c r="E166" s="137">
        <v>50108125</v>
      </c>
      <c r="F166" s="137" t="s">
        <v>91</v>
      </c>
      <c r="G166" s="138" t="s">
        <v>1631</v>
      </c>
      <c r="H166" s="139"/>
      <c r="I166" s="138"/>
      <c r="J166" s="137">
        <v>160.19999999999999</v>
      </c>
      <c r="K166" s="137">
        <v>54.9</v>
      </c>
      <c r="L166" s="137" t="s">
        <v>167</v>
      </c>
      <c r="M166" s="137"/>
      <c r="N166" s="137" t="s">
        <v>158</v>
      </c>
      <c r="O166" s="137" t="s">
        <v>259</v>
      </c>
      <c r="P166" s="140" t="s">
        <v>1630</v>
      </c>
      <c r="Q166" s="140"/>
      <c r="R166" s="140"/>
      <c r="S166" s="140"/>
      <c r="T166" s="142" t="s">
        <v>6</v>
      </c>
      <c r="U166" s="142">
        <v>35</v>
      </c>
      <c r="V166" s="137">
        <v>30</v>
      </c>
      <c r="W166" s="137">
        <v>27</v>
      </c>
      <c r="X166" s="137" t="s">
        <v>935</v>
      </c>
      <c r="Y166" s="141"/>
      <c r="Z166" s="142" t="s">
        <v>260</v>
      </c>
      <c r="AA166" s="142">
        <v>66</v>
      </c>
      <c r="AB166" s="137">
        <v>37</v>
      </c>
      <c r="AC166" s="137">
        <v>36</v>
      </c>
      <c r="AD166" s="137"/>
      <c r="AE166" s="141" t="s">
        <v>242</v>
      </c>
      <c r="AF166" s="150" t="s">
        <v>473</v>
      </c>
      <c r="AG166" s="150">
        <v>28</v>
      </c>
      <c r="AH166" s="155">
        <v>15</v>
      </c>
      <c r="AI166" s="155">
        <v>7</v>
      </c>
      <c r="AJ166" s="155"/>
      <c r="AK166" s="159" t="s">
        <v>108</v>
      </c>
      <c r="AL166" s="137" t="s">
        <v>239</v>
      </c>
      <c r="AM166" s="137" t="s">
        <v>128</v>
      </c>
      <c r="AN166" s="137" t="s">
        <v>766</v>
      </c>
      <c r="AO166" s="137" t="s">
        <v>359</v>
      </c>
      <c r="AP166" s="137" t="s">
        <v>87</v>
      </c>
      <c r="AQ166" s="138"/>
      <c r="AR166" s="137" t="s">
        <v>89</v>
      </c>
      <c r="AS166" s="138"/>
      <c r="AT166" s="137" t="s">
        <v>93</v>
      </c>
      <c r="AU166" s="139" t="s">
        <v>782</v>
      </c>
      <c r="AV166" s="139">
        <v>2</v>
      </c>
      <c r="AW166" s="142" t="s">
        <v>6</v>
      </c>
      <c r="AX166" s="142">
        <v>35</v>
      </c>
      <c r="AY166" s="137">
        <v>30</v>
      </c>
      <c r="AZ166" s="137">
        <v>27</v>
      </c>
      <c r="BA166" s="137" t="s">
        <v>1666</v>
      </c>
      <c r="BB166" s="137">
        <v>19</v>
      </c>
      <c r="BC166" s="137">
        <v>2</v>
      </c>
      <c r="BD166" s="143">
        <v>2.95</v>
      </c>
      <c r="BE166" s="144">
        <v>2.76</v>
      </c>
      <c r="BF166" s="145">
        <v>2.4900000000000002</v>
      </c>
      <c r="BG166" s="144">
        <v>1.78</v>
      </c>
      <c r="BH166" s="145">
        <v>0.72</v>
      </c>
      <c r="BI166" s="143">
        <v>0.69</v>
      </c>
      <c r="BJ166" s="145">
        <v>0.83</v>
      </c>
      <c r="BK166" s="143">
        <v>0.62</v>
      </c>
      <c r="BL166" s="144">
        <v>0.45</v>
      </c>
      <c r="BM166" s="145">
        <v>1.28</v>
      </c>
      <c r="BN166" s="145">
        <v>4.8899999999999997</v>
      </c>
      <c r="BO166" s="145">
        <v>5.69</v>
      </c>
      <c r="BP166" s="145">
        <v>3.84</v>
      </c>
      <c r="BQ166" s="146">
        <v>4.4000000000000004</v>
      </c>
      <c r="BR166" s="147">
        <v>4.83</v>
      </c>
      <c r="BS166" s="147">
        <v>7.96</v>
      </c>
      <c r="BT166" s="146">
        <v>13.19</v>
      </c>
      <c r="BU166" s="146">
        <v>17.32</v>
      </c>
      <c r="BV166" s="146">
        <v>3.26</v>
      </c>
      <c r="BW166" s="148">
        <v>0.45</v>
      </c>
      <c r="BX166" s="149">
        <v>0</v>
      </c>
      <c r="BY166" s="149">
        <v>0</v>
      </c>
      <c r="BZ166" s="149">
        <v>0.62</v>
      </c>
      <c r="CA166" s="150">
        <v>0.63</v>
      </c>
      <c r="CB166" s="149">
        <v>1.88</v>
      </c>
      <c r="CC166" s="150">
        <v>1.62</v>
      </c>
      <c r="CD166" s="148">
        <v>1.37</v>
      </c>
      <c r="CE166" s="149">
        <v>1.37</v>
      </c>
      <c r="CF166" s="149">
        <v>4.8600000000000003</v>
      </c>
      <c r="CG166" s="149">
        <v>4.75</v>
      </c>
      <c r="CH166" s="147">
        <v>4.3099999999999996</v>
      </c>
      <c r="CI166" s="146">
        <v>3.86</v>
      </c>
      <c r="CJ166" s="147">
        <v>6.62</v>
      </c>
      <c r="CK166" s="147">
        <v>9.67</v>
      </c>
      <c r="CL166" s="146">
        <v>13.87</v>
      </c>
      <c r="CM166" s="146">
        <v>17.940000000000001</v>
      </c>
      <c r="CN166" s="151">
        <v>27.21</v>
      </c>
      <c r="CO166" s="152">
        <v>32.229999999999997</v>
      </c>
      <c r="CP166" s="153">
        <v>34.11</v>
      </c>
      <c r="CQ166" s="152">
        <v>33.04</v>
      </c>
      <c r="CR166" s="153">
        <v>34.44</v>
      </c>
      <c r="CS166" s="151">
        <v>35.909999999999997</v>
      </c>
      <c r="CT166" s="153">
        <v>36.299999999999997</v>
      </c>
      <c r="CU166" s="151">
        <v>37.03</v>
      </c>
      <c r="CV166" s="152">
        <v>36.880000000000003</v>
      </c>
      <c r="CW166" s="153">
        <v>37.5</v>
      </c>
      <c r="CX166" s="153">
        <v>38.83</v>
      </c>
      <c r="CY166" s="153">
        <v>40.67</v>
      </c>
      <c r="CZ166" s="153">
        <v>43.69</v>
      </c>
      <c r="DA166" s="151">
        <v>44.39</v>
      </c>
      <c r="DB166" s="153">
        <v>48.71</v>
      </c>
      <c r="DC166" s="153">
        <v>45.48</v>
      </c>
      <c r="DD166" s="151">
        <v>45.52</v>
      </c>
      <c r="DE166" s="151">
        <v>44.71</v>
      </c>
      <c r="DF166" s="151">
        <v>26.71</v>
      </c>
      <c r="DG166" s="152">
        <v>32.200000000000003</v>
      </c>
      <c r="DH166" s="153">
        <v>33.6</v>
      </c>
      <c r="DI166" s="153">
        <v>33.25</v>
      </c>
      <c r="DJ166" s="153">
        <v>34.61</v>
      </c>
      <c r="DK166" s="151">
        <v>35.43</v>
      </c>
      <c r="DL166" s="153">
        <v>35.880000000000003</v>
      </c>
      <c r="DM166" s="151">
        <v>36.42</v>
      </c>
      <c r="DN166" s="152">
        <v>36.869999999999997</v>
      </c>
      <c r="DO166" s="153">
        <v>37.31</v>
      </c>
      <c r="DP166" s="153">
        <v>39.25</v>
      </c>
      <c r="DQ166" s="153">
        <v>40.159999999999997</v>
      </c>
      <c r="DR166" s="153">
        <v>43.54</v>
      </c>
      <c r="DS166" s="151">
        <v>45.26</v>
      </c>
      <c r="DT166" s="153">
        <v>48.95</v>
      </c>
      <c r="DU166" s="153">
        <v>44.43</v>
      </c>
      <c r="DV166" s="151">
        <v>44.72</v>
      </c>
      <c r="DW166" s="151">
        <v>45.75</v>
      </c>
      <c r="DX166" s="151">
        <v>14</v>
      </c>
      <c r="DY166" s="153">
        <v>12</v>
      </c>
      <c r="DZ166" s="153">
        <v>10</v>
      </c>
      <c r="EA166" s="153">
        <v>6</v>
      </c>
      <c r="EB166" s="153">
        <v>2</v>
      </c>
      <c r="EC166" s="153">
        <v>-4</v>
      </c>
      <c r="ED166" s="153">
        <v>-8</v>
      </c>
      <c r="EE166" s="153">
        <v>-11</v>
      </c>
      <c r="EF166" s="153">
        <v>-12</v>
      </c>
      <c r="EG166" s="153">
        <v>-13</v>
      </c>
      <c r="EH166" s="153">
        <v>-12</v>
      </c>
      <c r="EI166" s="153">
        <v>-10</v>
      </c>
      <c r="EJ166" s="153">
        <v>-5</v>
      </c>
      <c r="EK166" s="153">
        <v>-3</v>
      </c>
      <c r="EL166" s="153">
        <v>-2</v>
      </c>
      <c r="EM166" s="153">
        <v>-4</v>
      </c>
      <c r="EN166" s="153">
        <v>-5</v>
      </c>
      <c r="EO166" s="153">
        <v>-2</v>
      </c>
    </row>
    <row r="167" spans="1:145" s="154" customFormat="1" ht="14">
      <c r="A167" s="137" t="s">
        <v>1511</v>
      </c>
      <c r="B167" s="137" t="s">
        <v>1666</v>
      </c>
      <c r="C167" s="137">
        <v>13</v>
      </c>
      <c r="D167" s="137">
        <v>9</v>
      </c>
      <c r="E167" s="137">
        <v>50250723</v>
      </c>
      <c r="F167" s="137" t="s">
        <v>91</v>
      </c>
      <c r="G167" s="138" t="s">
        <v>847</v>
      </c>
      <c r="H167" s="139"/>
      <c r="I167" s="138"/>
      <c r="J167" s="137">
        <v>152.19999999999999</v>
      </c>
      <c r="K167" s="137">
        <v>49.2</v>
      </c>
      <c r="L167" s="137" t="s">
        <v>167</v>
      </c>
      <c r="M167" s="137"/>
      <c r="N167" s="137" t="s">
        <v>147</v>
      </c>
      <c r="O167" s="137" t="s">
        <v>259</v>
      </c>
      <c r="P167" s="140" t="s">
        <v>1513</v>
      </c>
      <c r="Q167" s="140"/>
      <c r="R167" s="140"/>
      <c r="S167" s="140"/>
      <c r="T167" s="137" t="s">
        <v>6</v>
      </c>
      <c r="U167" s="137">
        <v>31</v>
      </c>
      <c r="V167" s="137">
        <v>27</v>
      </c>
      <c r="W167" s="137">
        <v>27</v>
      </c>
      <c r="X167" s="137" t="s">
        <v>280</v>
      </c>
      <c r="Y167" s="141"/>
      <c r="Z167" s="142" t="s">
        <v>137</v>
      </c>
      <c r="AA167" s="142">
        <v>47</v>
      </c>
      <c r="AB167" s="137">
        <v>36</v>
      </c>
      <c r="AC167" s="137">
        <v>29</v>
      </c>
      <c r="AD167" s="137"/>
      <c r="AE167" s="137" t="s">
        <v>443</v>
      </c>
      <c r="AF167" s="142" t="s">
        <v>138</v>
      </c>
      <c r="AG167" s="142">
        <v>30</v>
      </c>
      <c r="AH167" s="137">
        <v>21</v>
      </c>
      <c r="AI167" s="137">
        <v>14</v>
      </c>
      <c r="AJ167" s="137"/>
      <c r="AK167" s="141" t="s">
        <v>180</v>
      </c>
      <c r="AL167" s="137" t="s">
        <v>272</v>
      </c>
      <c r="AM167" s="137" t="s">
        <v>219</v>
      </c>
      <c r="AN167" s="137" t="s">
        <v>800</v>
      </c>
      <c r="AO167" s="137" t="s">
        <v>141</v>
      </c>
      <c r="AP167" s="137" t="s">
        <v>87</v>
      </c>
      <c r="AQ167" s="138"/>
      <c r="AR167" s="137" t="s">
        <v>89</v>
      </c>
      <c r="AS167" s="138"/>
      <c r="AT167" s="137" t="s">
        <v>93</v>
      </c>
      <c r="AU167" s="139" t="s">
        <v>1514</v>
      </c>
      <c r="AV167" s="139">
        <v>2</v>
      </c>
      <c r="AW167" s="137" t="s">
        <v>6</v>
      </c>
      <c r="AX167" s="137">
        <v>31</v>
      </c>
      <c r="AY167" s="137">
        <v>27</v>
      </c>
      <c r="AZ167" s="137">
        <v>27</v>
      </c>
      <c r="BA167" s="137" t="s">
        <v>1666</v>
      </c>
      <c r="BB167" s="137">
        <v>13</v>
      </c>
      <c r="BC167" s="137">
        <v>9</v>
      </c>
      <c r="BD167" s="143">
        <v>2.2400000000000002</v>
      </c>
      <c r="BE167" s="144">
        <v>1.27</v>
      </c>
      <c r="BF167" s="145">
        <v>1.99</v>
      </c>
      <c r="BG167" s="144">
        <v>2.02</v>
      </c>
      <c r="BH167" s="145">
        <v>1.86</v>
      </c>
      <c r="BI167" s="143">
        <v>1.96</v>
      </c>
      <c r="BJ167" s="145">
        <v>0.95</v>
      </c>
      <c r="BK167" s="143">
        <v>1.34</v>
      </c>
      <c r="BL167" s="144">
        <v>1.96</v>
      </c>
      <c r="BM167" s="145">
        <v>2.5</v>
      </c>
      <c r="BN167" s="145">
        <v>2.29</v>
      </c>
      <c r="BO167" s="145">
        <v>4.8600000000000003</v>
      </c>
      <c r="BP167" s="145">
        <v>1.93</v>
      </c>
      <c r="BQ167" s="146">
        <v>3.92</v>
      </c>
      <c r="BR167" s="147">
        <v>4.4800000000000004</v>
      </c>
      <c r="BS167" s="147">
        <v>9.8699999999999992</v>
      </c>
      <c r="BT167" s="146">
        <v>17.22</v>
      </c>
      <c r="BU167" s="156"/>
      <c r="BV167" s="146">
        <v>3.34</v>
      </c>
      <c r="BW167" s="148">
        <v>1.28</v>
      </c>
      <c r="BX167" s="149">
        <v>0.12</v>
      </c>
      <c r="BY167" s="149">
        <v>0.45</v>
      </c>
      <c r="BZ167" s="149">
        <v>1.78</v>
      </c>
      <c r="CA167" s="150">
        <v>1.61</v>
      </c>
      <c r="CB167" s="149">
        <v>1.54</v>
      </c>
      <c r="CC167" s="150">
        <v>1.96</v>
      </c>
      <c r="CD167" s="148">
        <v>2.02</v>
      </c>
      <c r="CE167" s="149">
        <v>2.84</v>
      </c>
      <c r="CF167" s="149">
        <v>5.04</v>
      </c>
      <c r="CG167" s="149">
        <v>5.46</v>
      </c>
      <c r="CH167" s="147">
        <v>2.2599999999999998</v>
      </c>
      <c r="CI167" s="146">
        <v>4.41</v>
      </c>
      <c r="CJ167" s="147">
        <v>5.88</v>
      </c>
      <c r="CK167" s="147">
        <v>10.08</v>
      </c>
      <c r="CL167" s="146">
        <v>16.03</v>
      </c>
      <c r="CM167" s="156"/>
      <c r="CN167" s="151">
        <v>27.97</v>
      </c>
      <c r="CO167" s="152">
        <v>31.24</v>
      </c>
      <c r="CP167" s="153">
        <v>35.450000000000003</v>
      </c>
      <c r="CQ167" s="152">
        <v>36.29</v>
      </c>
      <c r="CR167" s="153">
        <v>37.159999999999997</v>
      </c>
      <c r="CS167" s="151">
        <v>38.71</v>
      </c>
      <c r="CT167" s="153">
        <v>38.049999999999997</v>
      </c>
      <c r="CU167" s="151">
        <v>38.79</v>
      </c>
      <c r="CV167" s="152">
        <v>40.22</v>
      </c>
      <c r="CW167" s="153">
        <v>40.97</v>
      </c>
      <c r="CX167" s="153">
        <v>40.840000000000003</v>
      </c>
      <c r="CY167" s="153">
        <v>41.51</v>
      </c>
      <c r="CZ167" s="153">
        <v>43.41</v>
      </c>
      <c r="DA167" s="151">
        <v>45.84</v>
      </c>
      <c r="DB167" s="153">
        <v>46.14</v>
      </c>
      <c r="DC167" s="153">
        <v>47.01</v>
      </c>
      <c r="DD167" s="151">
        <v>47.18</v>
      </c>
      <c r="DE167" s="157"/>
      <c r="DF167" s="151">
        <v>27.75</v>
      </c>
      <c r="DG167" s="152">
        <v>32.08</v>
      </c>
      <c r="DH167" s="153">
        <v>35.71</v>
      </c>
      <c r="DI167" s="153">
        <v>36.770000000000003</v>
      </c>
      <c r="DJ167" s="153">
        <v>37.19</v>
      </c>
      <c r="DK167" s="151">
        <v>37.97</v>
      </c>
      <c r="DL167" s="153">
        <v>38.299999999999997</v>
      </c>
      <c r="DM167" s="151">
        <v>38.33</v>
      </c>
      <c r="DN167" s="152">
        <v>40.6</v>
      </c>
      <c r="DO167" s="153">
        <v>40.74</v>
      </c>
      <c r="DP167" s="153">
        <v>41.64</v>
      </c>
      <c r="DQ167" s="153">
        <v>42.36</v>
      </c>
      <c r="DR167" s="153">
        <v>43.96</v>
      </c>
      <c r="DS167" s="151">
        <v>45.41</v>
      </c>
      <c r="DT167" s="153">
        <v>46.4</v>
      </c>
      <c r="DU167" s="153">
        <v>47.41</v>
      </c>
      <c r="DV167" s="151">
        <v>48.79</v>
      </c>
      <c r="DW167" s="157"/>
      <c r="DX167" s="151">
        <v>3</v>
      </c>
      <c r="DY167" s="153">
        <v>5</v>
      </c>
      <c r="DZ167" s="153">
        <v>6</v>
      </c>
      <c r="EA167" s="153">
        <v>2</v>
      </c>
      <c r="EB167" s="153">
        <v>0</v>
      </c>
      <c r="EC167" s="153">
        <v>-6</v>
      </c>
      <c r="ED167" s="153">
        <v>-13</v>
      </c>
      <c r="EE167" s="153">
        <v>-15</v>
      </c>
      <c r="EF167" s="153">
        <v>-13</v>
      </c>
      <c r="EG167" s="153">
        <v>-9</v>
      </c>
      <c r="EH167" s="153">
        <v>-6</v>
      </c>
      <c r="EI167" s="153">
        <v>0</v>
      </c>
      <c r="EJ167" s="153">
        <v>2</v>
      </c>
      <c r="EK167" s="153">
        <v>3</v>
      </c>
      <c r="EL167" s="153">
        <v>2</v>
      </c>
      <c r="EM167" s="153">
        <v>0</v>
      </c>
      <c r="EN167" s="153">
        <v>0</v>
      </c>
      <c r="EO167" s="158"/>
    </row>
    <row r="168" spans="1:145" s="154" customFormat="1" ht="14">
      <c r="A168" s="137" t="s">
        <v>1462</v>
      </c>
      <c r="B168" s="137" t="s">
        <v>1666</v>
      </c>
      <c r="C168" s="137">
        <v>23</v>
      </c>
      <c r="D168" s="137">
        <v>0</v>
      </c>
      <c r="E168" s="137">
        <v>51356965</v>
      </c>
      <c r="F168" s="137" t="s">
        <v>91</v>
      </c>
      <c r="G168" s="138" t="s">
        <v>1466</v>
      </c>
      <c r="H168" s="139"/>
      <c r="I168" s="138"/>
      <c r="J168" s="137">
        <v>165.2</v>
      </c>
      <c r="K168" s="137">
        <v>46.3</v>
      </c>
      <c r="L168" s="137" t="s">
        <v>167</v>
      </c>
      <c r="M168" s="137"/>
      <c r="N168" s="137" t="s">
        <v>147</v>
      </c>
      <c r="O168" s="137" t="s">
        <v>259</v>
      </c>
      <c r="P168" s="140"/>
      <c r="Q168" s="140" t="s">
        <v>927</v>
      </c>
      <c r="R168" s="140"/>
      <c r="S168" s="140"/>
      <c r="T168" s="137" t="s">
        <v>6</v>
      </c>
      <c r="U168" s="137">
        <v>32</v>
      </c>
      <c r="V168" s="137">
        <v>27</v>
      </c>
      <c r="W168" s="137">
        <v>27</v>
      </c>
      <c r="X168" s="137" t="s">
        <v>1465</v>
      </c>
      <c r="Y168" s="141"/>
      <c r="Z168" s="142" t="s">
        <v>260</v>
      </c>
      <c r="AA168" s="142">
        <v>51</v>
      </c>
      <c r="AB168" s="137">
        <v>36</v>
      </c>
      <c r="AC168" s="137">
        <v>25</v>
      </c>
      <c r="AD168" s="137"/>
      <c r="AE168" s="137" t="s">
        <v>242</v>
      </c>
      <c r="AF168" s="142" t="s">
        <v>473</v>
      </c>
      <c r="AG168" s="142">
        <v>23</v>
      </c>
      <c r="AH168" s="137">
        <v>10</v>
      </c>
      <c r="AI168" s="137">
        <v>5</v>
      </c>
      <c r="AJ168" s="137"/>
      <c r="AK168" s="141" t="s">
        <v>197</v>
      </c>
      <c r="AL168" s="137" t="s">
        <v>127</v>
      </c>
      <c r="AM168" s="137" t="s">
        <v>265</v>
      </c>
      <c r="AN168" s="137" t="s">
        <v>342</v>
      </c>
      <c r="AO168" s="137" t="s">
        <v>245</v>
      </c>
      <c r="AP168" s="137" t="s">
        <v>87</v>
      </c>
      <c r="AQ168" s="138"/>
      <c r="AR168" s="137" t="s">
        <v>89</v>
      </c>
      <c r="AS168" s="138"/>
      <c r="AT168" s="137" t="s">
        <v>93</v>
      </c>
      <c r="AU168" s="139" t="s">
        <v>1212</v>
      </c>
      <c r="AV168" s="139">
        <v>2</v>
      </c>
      <c r="AW168" s="137" t="s">
        <v>6</v>
      </c>
      <c r="AX168" s="137">
        <v>32</v>
      </c>
      <c r="AY168" s="137">
        <v>27</v>
      </c>
      <c r="AZ168" s="137">
        <v>27</v>
      </c>
      <c r="BA168" s="137" t="s">
        <v>1666</v>
      </c>
      <c r="BB168" s="137">
        <v>23</v>
      </c>
      <c r="BC168" s="137">
        <v>0</v>
      </c>
      <c r="BD168" s="143">
        <v>3.73</v>
      </c>
      <c r="BE168" s="144">
        <v>3.41</v>
      </c>
      <c r="BF168" s="145">
        <v>2.86</v>
      </c>
      <c r="BG168" s="144">
        <v>2.39</v>
      </c>
      <c r="BH168" s="145">
        <v>2.48</v>
      </c>
      <c r="BI168" s="143">
        <v>3.31</v>
      </c>
      <c r="BJ168" s="145">
        <v>2.95</v>
      </c>
      <c r="BK168" s="143">
        <v>3.61</v>
      </c>
      <c r="BL168" s="144">
        <v>4.41</v>
      </c>
      <c r="BM168" s="145">
        <v>6.56</v>
      </c>
      <c r="BN168" s="145">
        <v>9.23</v>
      </c>
      <c r="BO168" s="145">
        <v>7.65</v>
      </c>
      <c r="BP168" s="145">
        <v>3.84</v>
      </c>
      <c r="BQ168" s="146">
        <v>4.0599999999999996</v>
      </c>
      <c r="BR168" s="147">
        <v>6.21</v>
      </c>
      <c r="BS168" s="147">
        <v>7.74</v>
      </c>
      <c r="BT168" s="146">
        <v>10.61</v>
      </c>
      <c r="BU168" s="146">
        <v>19.73</v>
      </c>
      <c r="BV168" s="146">
        <v>3.58</v>
      </c>
      <c r="BW168" s="148">
        <v>2.0699999999999998</v>
      </c>
      <c r="BX168" s="149">
        <v>1.06</v>
      </c>
      <c r="BY168" s="149">
        <v>0.12</v>
      </c>
      <c r="BZ168" s="149">
        <v>1.1200000000000001</v>
      </c>
      <c r="CA168" s="150">
        <v>2.95</v>
      </c>
      <c r="CB168" s="149">
        <v>2.76</v>
      </c>
      <c r="CC168" s="150">
        <v>3.5</v>
      </c>
      <c r="CD168" s="148">
        <v>3.62</v>
      </c>
      <c r="CE168" s="149">
        <v>4.57</v>
      </c>
      <c r="CF168" s="149">
        <v>7.33</v>
      </c>
      <c r="CG168" s="149">
        <v>7.63</v>
      </c>
      <c r="CH168" s="147">
        <v>3.99</v>
      </c>
      <c r="CI168" s="146">
        <v>4.6399999999999997</v>
      </c>
      <c r="CJ168" s="147">
        <v>7.4</v>
      </c>
      <c r="CK168" s="147">
        <v>7.54</v>
      </c>
      <c r="CL168" s="146">
        <v>10.5</v>
      </c>
      <c r="CM168" s="146">
        <v>20.3</v>
      </c>
      <c r="CN168" s="151">
        <v>27.2</v>
      </c>
      <c r="CO168" s="152">
        <v>31.82</v>
      </c>
      <c r="CP168" s="153">
        <v>34.43</v>
      </c>
      <c r="CQ168" s="152">
        <v>35.78</v>
      </c>
      <c r="CR168" s="153">
        <v>35.64</v>
      </c>
      <c r="CS168" s="151">
        <v>36.31</v>
      </c>
      <c r="CT168" s="153">
        <v>36.049999999999997</v>
      </c>
      <c r="CU168" s="151">
        <v>37.76</v>
      </c>
      <c r="CV168" s="152">
        <v>38.44</v>
      </c>
      <c r="CW168" s="153">
        <v>39.549999999999997</v>
      </c>
      <c r="CX168" s="153">
        <v>40.36</v>
      </c>
      <c r="CY168" s="153">
        <v>43.99</v>
      </c>
      <c r="CZ168" s="153">
        <v>46.94</v>
      </c>
      <c r="DA168" s="151">
        <v>47.54</v>
      </c>
      <c r="DB168" s="153">
        <v>48.63</v>
      </c>
      <c r="DC168" s="153">
        <v>46.67</v>
      </c>
      <c r="DD168" s="151">
        <v>44.59</v>
      </c>
      <c r="DE168" s="151">
        <v>43.55</v>
      </c>
      <c r="DF168" s="151">
        <v>27.72</v>
      </c>
      <c r="DG168" s="152">
        <v>32.19</v>
      </c>
      <c r="DH168" s="153">
        <v>34.58</v>
      </c>
      <c r="DI168" s="153">
        <v>35.51</v>
      </c>
      <c r="DJ168" s="153">
        <v>35.840000000000003</v>
      </c>
      <c r="DK168" s="151">
        <v>35.409999999999997</v>
      </c>
      <c r="DL168" s="153">
        <v>36.03</v>
      </c>
      <c r="DM168" s="151">
        <v>37.380000000000003</v>
      </c>
      <c r="DN168" s="152">
        <v>38.61</v>
      </c>
      <c r="DO168" s="153">
        <v>39.049999999999997</v>
      </c>
      <c r="DP168" s="153">
        <v>40.24</v>
      </c>
      <c r="DQ168" s="153">
        <v>43.5</v>
      </c>
      <c r="DR168" s="153">
        <v>45.4</v>
      </c>
      <c r="DS168" s="151">
        <v>47.67</v>
      </c>
      <c r="DT168" s="153">
        <v>48.13</v>
      </c>
      <c r="DU168" s="153">
        <v>46.43</v>
      </c>
      <c r="DV168" s="151">
        <v>44.79</v>
      </c>
      <c r="DW168" s="151">
        <v>44.11</v>
      </c>
      <c r="DX168" s="151">
        <v>2</v>
      </c>
      <c r="DY168" s="153">
        <v>3</v>
      </c>
      <c r="DZ168" s="153">
        <v>1</v>
      </c>
      <c r="EA168" s="153">
        <v>1</v>
      </c>
      <c r="EB168" s="153">
        <v>-1</v>
      </c>
      <c r="EC168" s="153">
        <v>-9</v>
      </c>
      <c r="ED168" s="153">
        <v>-16</v>
      </c>
      <c r="EE168" s="153">
        <v>-19</v>
      </c>
      <c r="EF168" s="153">
        <v>-20</v>
      </c>
      <c r="EG168" s="153">
        <v>-19</v>
      </c>
      <c r="EH168" s="153">
        <v>-15</v>
      </c>
      <c r="EI168" s="153">
        <v>-12</v>
      </c>
      <c r="EJ168" s="153">
        <v>-8</v>
      </c>
      <c r="EK168" s="153">
        <v>-1</v>
      </c>
      <c r="EL168" s="153">
        <v>0</v>
      </c>
      <c r="EM168" s="153">
        <v>-2</v>
      </c>
      <c r="EN168" s="153">
        <v>-2</v>
      </c>
      <c r="EO168" s="153">
        <v>-4</v>
      </c>
    </row>
    <row r="169" spans="1:145" s="154" customFormat="1" ht="14">
      <c r="A169" s="137" t="s">
        <v>715</v>
      </c>
      <c r="B169" s="137" t="s">
        <v>1666</v>
      </c>
      <c r="C169" s="137">
        <v>17</v>
      </c>
      <c r="D169" s="137">
        <v>1</v>
      </c>
      <c r="E169" s="137">
        <v>51706166</v>
      </c>
      <c r="F169" s="137" t="s">
        <v>91</v>
      </c>
      <c r="G169" s="138" t="s">
        <v>719</v>
      </c>
      <c r="H169" s="155" t="s">
        <v>95</v>
      </c>
      <c r="I169" s="138">
        <v>2</v>
      </c>
      <c r="J169" s="137">
        <v>170.7</v>
      </c>
      <c r="K169" s="137">
        <v>53.5</v>
      </c>
      <c r="L169" s="137" t="s">
        <v>167</v>
      </c>
      <c r="M169" s="137"/>
      <c r="N169" s="137" t="s">
        <v>79</v>
      </c>
      <c r="O169" s="137" t="s">
        <v>259</v>
      </c>
      <c r="P169" s="140"/>
      <c r="Q169" s="140"/>
      <c r="R169" s="140"/>
      <c r="S169" s="140"/>
      <c r="T169" s="142" t="s">
        <v>6</v>
      </c>
      <c r="U169" s="142">
        <v>29</v>
      </c>
      <c r="V169" s="137">
        <v>26</v>
      </c>
      <c r="W169" s="137">
        <v>27</v>
      </c>
      <c r="X169" s="137" t="s">
        <v>280</v>
      </c>
      <c r="Y169" s="141"/>
      <c r="Z169" s="142" t="s">
        <v>232</v>
      </c>
      <c r="AA169" s="142">
        <v>51</v>
      </c>
      <c r="AB169" s="137">
        <v>35</v>
      </c>
      <c r="AC169" s="137">
        <v>39</v>
      </c>
      <c r="AD169" s="137"/>
      <c r="AE169" s="141" t="s">
        <v>443</v>
      </c>
      <c r="AF169" s="150" t="s">
        <v>217</v>
      </c>
      <c r="AG169" s="150">
        <v>25</v>
      </c>
      <c r="AH169" s="155">
        <v>14</v>
      </c>
      <c r="AI169" s="155">
        <v>12</v>
      </c>
      <c r="AJ169" s="155"/>
      <c r="AK169" s="159"/>
      <c r="AL169" s="137" t="s">
        <v>177</v>
      </c>
      <c r="AM169" s="137" t="s">
        <v>262</v>
      </c>
      <c r="AN169" s="137" t="s">
        <v>281</v>
      </c>
      <c r="AO169" s="137" t="s">
        <v>359</v>
      </c>
      <c r="AP169" s="137" t="s">
        <v>87</v>
      </c>
      <c r="AQ169" s="138" t="s">
        <v>197</v>
      </c>
      <c r="AR169" s="137" t="s">
        <v>89</v>
      </c>
      <c r="AS169" s="138" t="s">
        <v>180</v>
      </c>
      <c r="AT169" s="137" t="s">
        <v>93</v>
      </c>
      <c r="AU169" s="139" t="s">
        <v>720</v>
      </c>
      <c r="AV169" s="139">
        <v>2</v>
      </c>
      <c r="AW169" s="142" t="s">
        <v>6</v>
      </c>
      <c r="AX169" s="142">
        <v>29</v>
      </c>
      <c r="AY169" s="137">
        <v>26</v>
      </c>
      <c r="AZ169" s="137">
        <v>27</v>
      </c>
      <c r="BA169" s="137" t="s">
        <v>1666</v>
      </c>
      <c r="BB169" s="137">
        <v>17</v>
      </c>
      <c r="BC169" s="137">
        <v>1</v>
      </c>
      <c r="BD169" s="143">
        <v>3.92</v>
      </c>
      <c r="BE169" s="144">
        <v>4.17</v>
      </c>
      <c r="BF169" s="145">
        <v>3.37</v>
      </c>
      <c r="BG169" s="144">
        <v>4.0199999999999996</v>
      </c>
      <c r="BH169" s="145">
        <v>3.68</v>
      </c>
      <c r="BI169" s="143">
        <v>3.06</v>
      </c>
      <c r="BJ169" s="145">
        <v>3.07</v>
      </c>
      <c r="BK169" s="143">
        <v>3.06</v>
      </c>
      <c r="BL169" s="144">
        <v>4.2</v>
      </c>
      <c r="BM169" s="145">
        <v>4.01</v>
      </c>
      <c r="BN169" s="145">
        <v>6.48</v>
      </c>
      <c r="BO169" s="145">
        <v>7.31</v>
      </c>
      <c r="BP169" s="143">
        <v>3.05</v>
      </c>
      <c r="BQ169" s="147">
        <v>5</v>
      </c>
      <c r="BR169" s="147">
        <v>6.57</v>
      </c>
      <c r="BS169" s="146">
        <v>7.02</v>
      </c>
      <c r="BT169" s="146">
        <v>11.99</v>
      </c>
      <c r="BU169" s="160">
        <v>17.37</v>
      </c>
      <c r="BV169" s="146">
        <v>3.36</v>
      </c>
      <c r="BW169" s="148">
        <v>2.69</v>
      </c>
      <c r="BX169" s="149">
        <v>1.69</v>
      </c>
      <c r="BY169" s="149">
        <v>2.44</v>
      </c>
      <c r="BZ169" s="149">
        <v>3.39</v>
      </c>
      <c r="CA169" s="150">
        <v>4.72</v>
      </c>
      <c r="CB169" s="149">
        <v>3.74</v>
      </c>
      <c r="CC169" s="150">
        <v>4.8499999999999996</v>
      </c>
      <c r="CD169" s="148">
        <v>4.62</v>
      </c>
      <c r="CE169" s="149">
        <v>5.47</v>
      </c>
      <c r="CF169" s="149">
        <v>7.15</v>
      </c>
      <c r="CG169" s="149">
        <v>8.32</v>
      </c>
      <c r="CH169" s="146">
        <v>2.99</v>
      </c>
      <c r="CI169" s="147">
        <v>4.87</v>
      </c>
      <c r="CJ169" s="147">
        <v>7.15</v>
      </c>
      <c r="CK169" s="146">
        <v>8.4700000000000006</v>
      </c>
      <c r="CL169" s="146">
        <v>12.61</v>
      </c>
      <c r="CM169" s="160">
        <v>18.54</v>
      </c>
      <c r="CN169" s="151">
        <v>27.43</v>
      </c>
      <c r="CO169" s="152">
        <v>32.479999999999997</v>
      </c>
      <c r="CP169" s="153">
        <v>31.83</v>
      </c>
      <c r="CQ169" s="152">
        <v>32.58</v>
      </c>
      <c r="CR169" s="153">
        <v>34.950000000000003</v>
      </c>
      <c r="CS169" s="151">
        <v>35.270000000000003</v>
      </c>
      <c r="CT169" s="153">
        <v>36.880000000000003</v>
      </c>
      <c r="CU169" s="151">
        <v>37.090000000000003</v>
      </c>
      <c r="CV169" s="152">
        <v>38.06</v>
      </c>
      <c r="CW169" s="153">
        <v>37.380000000000003</v>
      </c>
      <c r="CX169" s="153">
        <v>37.99</v>
      </c>
      <c r="CY169" s="153">
        <v>38.9</v>
      </c>
      <c r="CZ169" s="151">
        <v>44.07</v>
      </c>
      <c r="DA169" s="153">
        <v>45.28</v>
      </c>
      <c r="DB169" s="153">
        <v>47.33</v>
      </c>
      <c r="DC169" s="151">
        <v>43.9</v>
      </c>
      <c r="DD169" s="151">
        <v>43.17</v>
      </c>
      <c r="DE169" s="160">
        <v>37.17</v>
      </c>
      <c r="DF169" s="151">
        <v>26.56</v>
      </c>
      <c r="DG169" s="152">
        <v>30.73</v>
      </c>
      <c r="DH169" s="153">
        <v>31.28</v>
      </c>
      <c r="DI169" s="153">
        <v>31.11</v>
      </c>
      <c r="DJ169" s="153">
        <v>33.35</v>
      </c>
      <c r="DK169" s="151">
        <v>36.85</v>
      </c>
      <c r="DL169" s="153">
        <v>37.18</v>
      </c>
      <c r="DM169" s="151">
        <v>36.03</v>
      </c>
      <c r="DN169" s="152">
        <v>37.28</v>
      </c>
      <c r="DO169" s="153">
        <v>37.520000000000003</v>
      </c>
      <c r="DP169" s="153">
        <v>39.130000000000003</v>
      </c>
      <c r="DQ169" s="153">
        <v>39.200000000000003</v>
      </c>
      <c r="DR169" s="151">
        <v>43.66</v>
      </c>
      <c r="DS169" s="153">
        <v>44.53</v>
      </c>
      <c r="DT169" s="153">
        <v>47.99</v>
      </c>
      <c r="DU169" s="151">
        <v>44.12</v>
      </c>
      <c r="DV169" s="151">
        <v>43.65</v>
      </c>
      <c r="DW169" s="160">
        <v>38.33</v>
      </c>
      <c r="DX169" s="151">
        <v>12</v>
      </c>
      <c r="DY169" s="153">
        <v>12</v>
      </c>
      <c r="DZ169" s="153">
        <v>13</v>
      </c>
      <c r="EA169" s="153">
        <v>11</v>
      </c>
      <c r="EB169" s="153">
        <v>8</v>
      </c>
      <c r="EC169" s="153">
        <v>0</v>
      </c>
      <c r="ED169" s="153">
        <v>-6</v>
      </c>
      <c r="EE169" s="153">
        <v>-13</v>
      </c>
      <c r="EF169" s="153">
        <v>-16</v>
      </c>
      <c r="EG169" s="153">
        <v>-16</v>
      </c>
      <c r="EH169" s="153">
        <v>-11</v>
      </c>
      <c r="EI169" s="153">
        <v>-8</v>
      </c>
      <c r="EJ169" s="153">
        <v>-1</v>
      </c>
      <c r="EK169" s="153">
        <v>1</v>
      </c>
      <c r="EL169" s="153">
        <v>5</v>
      </c>
      <c r="EM169" s="153">
        <v>4</v>
      </c>
      <c r="EN169" s="153">
        <v>2</v>
      </c>
      <c r="EO169" s="160">
        <v>5</v>
      </c>
    </row>
    <row r="170" spans="1:145" s="154" customFormat="1" ht="14">
      <c r="A170" s="137" t="s">
        <v>1099</v>
      </c>
      <c r="B170" s="137" t="s">
        <v>1666</v>
      </c>
      <c r="C170" s="137">
        <v>16</v>
      </c>
      <c r="D170" s="137">
        <v>7</v>
      </c>
      <c r="E170" s="137">
        <v>28162829</v>
      </c>
      <c r="F170" s="137" t="s">
        <v>91</v>
      </c>
      <c r="G170" s="138" t="s">
        <v>806</v>
      </c>
      <c r="H170" s="139"/>
      <c r="I170" s="138"/>
      <c r="J170" s="137">
        <v>159</v>
      </c>
      <c r="K170" s="137">
        <v>49.9</v>
      </c>
      <c r="L170" s="137" t="s">
        <v>167</v>
      </c>
      <c r="M170" s="137"/>
      <c r="N170" s="137" t="s">
        <v>147</v>
      </c>
      <c r="O170" s="137" t="s">
        <v>148</v>
      </c>
      <c r="P170" s="140"/>
      <c r="Q170" s="140"/>
      <c r="R170" s="140"/>
      <c r="S170" s="140"/>
      <c r="T170" s="142" t="s">
        <v>6</v>
      </c>
      <c r="U170" s="142">
        <v>37</v>
      </c>
      <c r="V170" s="137">
        <v>29</v>
      </c>
      <c r="W170" s="137">
        <v>27</v>
      </c>
      <c r="X170" s="137" t="s">
        <v>280</v>
      </c>
      <c r="Y170" s="141"/>
      <c r="Z170" s="142" t="s">
        <v>232</v>
      </c>
      <c r="AA170" s="142">
        <v>51</v>
      </c>
      <c r="AB170" s="137">
        <v>37</v>
      </c>
      <c r="AC170" s="137">
        <v>18</v>
      </c>
      <c r="AD170" s="137"/>
      <c r="AE170" s="141" t="s">
        <v>443</v>
      </c>
      <c r="AF170" s="150" t="s">
        <v>217</v>
      </c>
      <c r="AG170" s="150">
        <v>27</v>
      </c>
      <c r="AH170" s="155">
        <v>19</v>
      </c>
      <c r="AI170" s="155">
        <v>5</v>
      </c>
      <c r="AJ170" s="155"/>
      <c r="AK170" s="159" t="s">
        <v>197</v>
      </c>
      <c r="AL170" s="137" t="s">
        <v>247</v>
      </c>
      <c r="AM170" s="137" t="s">
        <v>383</v>
      </c>
      <c r="AN170" s="137" t="s">
        <v>429</v>
      </c>
      <c r="AO170" s="137" t="s">
        <v>353</v>
      </c>
      <c r="AP170" s="137" t="s">
        <v>87</v>
      </c>
      <c r="AQ170" s="138"/>
      <c r="AR170" s="137" t="s">
        <v>89</v>
      </c>
      <c r="AS170" s="138"/>
      <c r="AT170" s="137" t="s">
        <v>93</v>
      </c>
      <c r="AU170" s="139" t="s">
        <v>1101</v>
      </c>
      <c r="AV170" s="139">
        <v>2</v>
      </c>
      <c r="AW170" s="142" t="s">
        <v>6</v>
      </c>
      <c r="AX170" s="142">
        <v>37</v>
      </c>
      <c r="AY170" s="137">
        <v>29</v>
      </c>
      <c r="AZ170" s="137">
        <v>27</v>
      </c>
      <c r="BA170" s="137" t="s">
        <v>1666</v>
      </c>
      <c r="BB170" s="137">
        <v>16</v>
      </c>
      <c r="BC170" s="137">
        <v>7</v>
      </c>
      <c r="BD170" s="143">
        <v>2.83</v>
      </c>
      <c r="BE170" s="144">
        <v>2.92</v>
      </c>
      <c r="BF170" s="145">
        <v>1.74</v>
      </c>
      <c r="BG170" s="144">
        <v>1.74</v>
      </c>
      <c r="BH170" s="145">
        <v>1.99</v>
      </c>
      <c r="BI170" s="143">
        <v>1.24</v>
      </c>
      <c r="BJ170" s="145">
        <v>0.76</v>
      </c>
      <c r="BK170" s="143">
        <v>1.18</v>
      </c>
      <c r="BL170" s="144">
        <v>1.81</v>
      </c>
      <c r="BM170" s="145">
        <v>3.42</v>
      </c>
      <c r="BN170" s="145">
        <v>4.22</v>
      </c>
      <c r="BO170" s="145">
        <v>5.35</v>
      </c>
      <c r="BP170" s="145">
        <v>5.15</v>
      </c>
      <c r="BQ170" s="146">
        <v>4.01</v>
      </c>
      <c r="BR170" s="147">
        <v>6.27</v>
      </c>
      <c r="BS170" s="147">
        <v>7.94</v>
      </c>
      <c r="BT170" s="146">
        <v>11.74</v>
      </c>
      <c r="BU170" s="146">
        <v>17.89</v>
      </c>
      <c r="BV170" s="146">
        <v>2.56</v>
      </c>
      <c r="BW170" s="148">
        <v>1.9</v>
      </c>
      <c r="BX170" s="149">
        <v>0</v>
      </c>
      <c r="BY170" s="149">
        <v>0</v>
      </c>
      <c r="BZ170" s="149">
        <v>0.75</v>
      </c>
      <c r="CA170" s="150">
        <v>2.13</v>
      </c>
      <c r="CB170" s="149">
        <v>2.17</v>
      </c>
      <c r="CC170" s="150">
        <v>2.39</v>
      </c>
      <c r="CD170" s="148">
        <v>3.07</v>
      </c>
      <c r="CE170" s="149">
        <v>3.54</v>
      </c>
      <c r="CF170" s="149">
        <v>4.7300000000000004</v>
      </c>
      <c r="CG170" s="149">
        <v>5.52</v>
      </c>
      <c r="CH170" s="147">
        <v>3.53</v>
      </c>
      <c r="CI170" s="146">
        <v>3.5</v>
      </c>
      <c r="CJ170" s="147">
        <v>5.7</v>
      </c>
      <c r="CK170" s="147">
        <v>7.3</v>
      </c>
      <c r="CL170" s="146">
        <v>11.52</v>
      </c>
      <c r="CM170" s="146">
        <v>17.489999999999998</v>
      </c>
      <c r="CN170" s="151">
        <v>25.56</v>
      </c>
      <c r="CO170" s="152">
        <v>30.91</v>
      </c>
      <c r="CP170" s="153">
        <v>32.33</v>
      </c>
      <c r="CQ170" s="152">
        <v>32.33</v>
      </c>
      <c r="CR170" s="153">
        <v>33.659999999999997</v>
      </c>
      <c r="CS170" s="151">
        <v>34.82</v>
      </c>
      <c r="CT170" s="153">
        <v>35.61</v>
      </c>
      <c r="CU170" s="151">
        <v>36.119999999999997</v>
      </c>
      <c r="CV170" s="152">
        <v>37.659999999999997</v>
      </c>
      <c r="CW170" s="153">
        <v>37.36</v>
      </c>
      <c r="CX170" s="153">
        <v>39.29</v>
      </c>
      <c r="CY170" s="153">
        <v>40.97</v>
      </c>
      <c r="CZ170" s="153">
        <v>42.97</v>
      </c>
      <c r="DA170" s="151">
        <v>43.48</v>
      </c>
      <c r="DB170" s="153">
        <v>44.51</v>
      </c>
      <c r="DC170" s="153">
        <v>44.29</v>
      </c>
      <c r="DD170" s="151">
        <v>42.23</v>
      </c>
      <c r="DE170" s="151">
        <v>39.76</v>
      </c>
      <c r="DF170" s="151">
        <v>26.22</v>
      </c>
      <c r="DG170" s="152">
        <v>30.34</v>
      </c>
      <c r="DH170" s="153">
        <v>32.39</v>
      </c>
      <c r="DI170" s="153">
        <v>32.479999999999997</v>
      </c>
      <c r="DJ170" s="153">
        <v>33.450000000000003</v>
      </c>
      <c r="DK170" s="151">
        <v>34.299999999999997</v>
      </c>
      <c r="DL170" s="153">
        <v>35.659999999999997</v>
      </c>
      <c r="DM170" s="151">
        <v>36.76</v>
      </c>
      <c r="DN170" s="152">
        <v>37.299999999999997</v>
      </c>
      <c r="DO170" s="153">
        <v>37.39</v>
      </c>
      <c r="DP170" s="153">
        <v>39.07</v>
      </c>
      <c r="DQ170" s="153">
        <v>40.619999999999997</v>
      </c>
      <c r="DR170" s="153">
        <v>43.38</v>
      </c>
      <c r="DS170" s="151">
        <v>42.91</v>
      </c>
      <c r="DT170" s="153">
        <v>44.27</v>
      </c>
      <c r="DU170" s="153">
        <v>44.46</v>
      </c>
      <c r="DV170" s="151">
        <v>42.03</v>
      </c>
      <c r="DW170" s="151">
        <v>40.29</v>
      </c>
      <c r="DX170" s="151">
        <v>2</v>
      </c>
      <c r="DY170" s="153">
        <v>5</v>
      </c>
      <c r="DZ170" s="153">
        <v>5</v>
      </c>
      <c r="EA170" s="153">
        <v>2</v>
      </c>
      <c r="EB170" s="153">
        <v>-1</v>
      </c>
      <c r="EC170" s="153">
        <v>-8</v>
      </c>
      <c r="ED170" s="153">
        <v>-14</v>
      </c>
      <c r="EE170" s="153">
        <v>-16</v>
      </c>
      <c r="EF170" s="153">
        <v>-14</v>
      </c>
      <c r="EG170" s="153">
        <v>-11</v>
      </c>
      <c r="EH170" s="153">
        <v>-3</v>
      </c>
      <c r="EI170" s="153">
        <v>0</v>
      </c>
      <c r="EJ170" s="153">
        <v>2</v>
      </c>
      <c r="EK170" s="153">
        <v>4</v>
      </c>
      <c r="EL170" s="153">
        <v>4</v>
      </c>
      <c r="EM170" s="153">
        <v>2</v>
      </c>
      <c r="EN170" s="153">
        <v>2</v>
      </c>
      <c r="EO170" s="153">
        <v>0</v>
      </c>
    </row>
    <row r="171" spans="1:145" s="154" customFormat="1" ht="14">
      <c r="A171" s="137" t="s">
        <v>1174</v>
      </c>
      <c r="B171" s="137" t="s">
        <v>1666</v>
      </c>
      <c r="C171" s="137">
        <v>18</v>
      </c>
      <c r="D171" s="137">
        <v>7</v>
      </c>
      <c r="E171" s="137">
        <v>53034216</v>
      </c>
      <c r="F171" s="137" t="s">
        <v>91</v>
      </c>
      <c r="G171" s="138" t="s">
        <v>321</v>
      </c>
      <c r="H171" s="161" t="s">
        <v>95</v>
      </c>
      <c r="I171" s="138">
        <v>0</v>
      </c>
      <c r="J171" s="137">
        <v>166</v>
      </c>
      <c r="K171" s="137">
        <v>55.6</v>
      </c>
      <c r="L171" s="137" t="s">
        <v>167</v>
      </c>
      <c r="M171" s="137"/>
      <c r="N171" s="137" t="s">
        <v>79</v>
      </c>
      <c r="O171" s="137" t="s">
        <v>148</v>
      </c>
      <c r="P171" s="140"/>
      <c r="Q171" s="140"/>
      <c r="R171" s="140"/>
      <c r="S171" s="140"/>
      <c r="T171" s="137" t="s">
        <v>6</v>
      </c>
      <c r="U171" s="137">
        <v>32</v>
      </c>
      <c r="V171" s="137">
        <v>31</v>
      </c>
      <c r="W171" s="137">
        <v>27</v>
      </c>
      <c r="X171" s="137" t="s">
        <v>1176</v>
      </c>
      <c r="Y171" s="141"/>
      <c r="Z171" s="142" t="s">
        <v>232</v>
      </c>
      <c r="AA171" s="142">
        <v>60</v>
      </c>
      <c r="AB171" s="137">
        <v>50</v>
      </c>
      <c r="AC171" s="137">
        <v>32</v>
      </c>
      <c r="AD171" s="137"/>
      <c r="AE171" s="137" t="s">
        <v>443</v>
      </c>
      <c r="AF171" s="142" t="s">
        <v>301</v>
      </c>
      <c r="AG171" s="142">
        <v>29</v>
      </c>
      <c r="AH171" s="137">
        <v>28</v>
      </c>
      <c r="AI171" s="137">
        <v>16</v>
      </c>
      <c r="AJ171" s="137"/>
      <c r="AK171" s="141"/>
      <c r="AL171" s="137" t="s">
        <v>177</v>
      </c>
      <c r="AM171" s="137" t="s">
        <v>421</v>
      </c>
      <c r="AN171" s="137" t="s">
        <v>295</v>
      </c>
      <c r="AO171" s="137" t="s">
        <v>919</v>
      </c>
      <c r="AP171" s="137" t="s">
        <v>87</v>
      </c>
      <c r="AQ171" s="138" t="s">
        <v>180</v>
      </c>
      <c r="AR171" s="137" t="s">
        <v>89</v>
      </c>
      <c r="AS171" s="138" t="s">
        <v>197</v>
      </c>
      <c r="AT171" s="137" t="s">
        <v>93</v>
      </c>
      <c r="AU171" s="139" t="s">
        <v>1177</v>
      </c>
      <c r="AV171" s="139">
        <v>2</v>
      </c>
      <c r="AW171" s="137" t="s">
        <v>6</v>
      </c>
      <c r="AX171" s="137">
        <v>32</v>
      </c>
      <c r="AY171" s="137">
        <v>31</v>
      </c>
      <c r="AZ171" s="137">
        <v>27</v>
      </c>
      <c r="BA171" s="137" t="s">
        <v>1666</v>
      </c>
      <c r="BB171" s="137">
        <v>18</v>
      </c>
      <c r="BC171" s="137">
        <v>7</v>
      </c>
      <c r="BD171" s="143">
        <v>5.73</v>
      </c>
      <c r="BE171" s="144">
        <v>4.79</v>
      </c>
      <c r="BF171" s="145">
        <v>3.41</v>
      </c>
      <c r="BG171" s="144">
        <v>2.41</v>
      </c>
      <c r="BH171" s="145">
        <v>2.27</v>
      </c>
      <c r="BI171" s="143">
        <v>1.67</v>
      </c>
      <c r="BJ171" s="145">
        <v>0</v>
      </c>
      <c r="BK171" s="143">
        <v>0.97</v>
      </c>
      <c r="BL171" s="144">
        <v>1.59</v>
      </c>
      <c r="BM171" s="145">
        <v>2.14</v>
      </c>
      <c r="BN171" s="145">
        <v>3.74</v>
      </c>
      <c r="BO171" s="145">
        <v>6.23</v>
      </c>
      <c r="BP171" s="145">
        <v>3.74</v>
      </c>
      <c r="BQ171" s="146">
        <v>5.31</v>
      </c>
      <c r="BR171" s="147">
        <v>6.24</v>
      </c>
      <c r="BS171" s="147">
        <v>8.27</v>
      </c>
      <c r="BT171" s="146">
        <v>11.01</v>
      </c>
      <c r="BU171" s="146">
        <v>19.03</v>
      </c>
      <c r="BV171" s="146">
        <v>4.57</v>
      </c>
      <c r="BW171" s="162">
        <v>2.83</v>
      </c>
      <c r="BX171" s="147">
        <v>0</v>
      </c>
      <c r="BY171" s="147">
        <v>0</v>
      </c>
      <c r="BZ171" s="147">
        <v>0</v>
      </c>
      <c r="CA171" s="146">
        <v>1.74</v>
      </c>
      <c r="CB171" s="147">
        <v>2.78</v>
      </c>
      <c r="CC171" s="146">
        <v>3.05</v>
      </c>
      <c r="CD171" s="162">
        <v>3.25</v>
      </c>
      <c r="CE171" s="147">
        <v>2.88</v>
      </c>
      <c r="CF171" s="147">
        <v>2.9</v>
      </c>
      <c r="CG171" s="147">
        <v>4.22</v>
      </c>
      <c r="CH171" s="147">
        <v>4.38</v>
      </c>
      <c r="CI171" s="146">
        <v>4.07</v>
      </c>
      <c r="CJ171" s="147">
        <v>6.72</v>
      </c>
      <c r="CK171" s="147">
        <v>8.8000000000000007</v>
      </c>
      <c r="CL171" s="146">
        <v>11.61</v>
      </c>
      <c r="CM171" s="146">
        <v>19.260000000000002</v>
      </c>
      <c r="CN171" s="151">
        <v>29.13</v>
      </c>
      <c r="CO171" s="152">
        <v>31.01</v>
      </c>
      <c r="CP171" s="153">
        <v>35.659999999999997</v>
      </c>
      <c r="CQ171" s="152">
        <v>37.9</v>
      </c>
      <c r="CR171" s="153">
        <v>38.08</v>
      </c>
      <c r="CS171" s="151">
        <v>38.93</v>
      </c>
      <c r="CT171" s="153">
        <v>39.49</v>
      </c>
      <c r="CU171" s="151">
        <v>39.380000000000003</v>
      </c>
      <c r="CV171" s="152">
        <v>39.380000000000003</v>
      </c>
      <c r="CW171" s="153">
        <v>39.19</v>
      </c>
      <c r="CX171" s="153">
        <v>41.56</v>
      </c>
      <c r="CY171" s="153">
        <v>43.64</v>
      </c>
      <c r="CZ171" s="153">
        <v>45.68</v>
      </c>
      <c r="DA171" s="151">
        <v>45.88</v>
      </c>
      <c r="DB171" s="153">
        <v>46.99</v>
      </c>
      <c r="DC171" s="153">
        <v>44.45</v>
      </c>
      <c r="DD171" s="151">
        <v>41.15</v>
      </c>
      <c r="DE171" s="151">
        <v>38.86</v>
      </c>
      <c r="DF171" s="151">
        <v>28.45</v>
      </c>
      <c r="DG171" s="152">
        <v>31.16</v>
      </c>
      <c r="DH171" s="153">
        <v>35.06</v>
      </c>
      <c r="DI171" s="153">
        <v>38.11</v>
      </c>
      <c r="DJ171" s="153">
        <v>38.9</v>
      </c>
      <c r="DK171" s="151">
        <v>38.380000000000003</v>
      </c>
      <c r="DL171" s="153">
        <v>39.520000000000003</v>
      </c>
      <c r="DM171" s="151">
        <v>40.65</v>
      </c>
      <c r="DN171" s="152">
        <v>39.119999999999997</v>
      </c>
      <c r="DO171" s="153">
        <v>39.65</v>
      </c>
      <c r="DP171" s="153">
        <v>42</v>
      </c>
      <c r="DQ171" s="153">
        <v>43.48</v>
      </c>
      <c r="DR171" s="153">
        <v>45.76</v>
      </c>
      <c r="DS171" s="151">
        <v>46.6</v>
      </c>
      <c r="DT171" s="153">
        <v>46.64</v>
      </c>
      <c r="DU171" s="153">
        <v>44.43</v>
      </c>
      <c r="DV171" s="151">
        <v>41.74</v>
      </c>
      <c r="DW171" s="151">
        <v>38.72</v>
      </c>
      <c r="DX171" s="151">
        <v>9</v>
      </c>
      <c r="DY171" s="153">
        <v>10</v>
      </c>
      <c r="DZ171" s="153">
        <v>11</v>
      </c>
      <c r="EA171" s="153">
        <v>9</v>
      </c>
      <c r="EB171" s="153">
        <v>4</v>
      </c>
      <c r="EC171" s="153">
        <v>-5</v>
      </c>
      <c r="ED171" s="153">
        <v>-12</v>
      </c>
      <c r="EE171" s="153">
        <v>-18</v>
      </c>
      <c r="EF171" s="153">
        <v>-17</v>
      </c>
      <c r="EG171" s="153">
        <v>-14</v>
      </c>
      <c r="EH171" s="153">
        <v>-9</v>
      </c>
      <c r="EI171" s="153">
        <v>-6</v>
      </c>
      <c r="EJ171" s="153">
        <v>0</v>
      </c>
      <c r="EK171" s="153">
        <v>3</v>
      </c>
      <c r="EL171" s="153">
        <v>6</v>
      </c>
      <c r="EM171" s="153">
        <v>6</v>
      </c>
      <c r="EN171" s="153">
        <v>5</v>
      </c>
      <c r="EO171" s="153">
        <v>5</v>
      </c>
    </row>
    <row r="172" spans="1:145" s="154" customFormat="1" ht="14">
      <c r="A172" s="137" t="s">
        <v>1346</v>
      </c>
      <c r="B172" s="137" t="s">
        <v>1666</v>
      </c>
      <c r="C172" s="137">
        <v>15</v>
      </c>
      <c r="D172" s="137">
        <v>8</v>
      </c>
      <c r="E172" s="137">
        <v>37023618</v>
      </c>
      <c r="F172" s="137" t="s">
        <v>91</v>
      </c>
      <c r="G172" s="138" t="s">
        <v>404</v>
      </c>
      <c r="H172" s="161" t="s">
        <v>95</v>
      </c>
      <c r="I172" s="138">
        <v>-14</v>
      </c>
      <c r="J172" s="137">
        <v>164</v>
      </c>
      <c r="K172" s="137">
        <v>64</v>
      </c>
      <c r="L172" s="137" t="s">
        <v>167</v>
      </c>
      <c r="M172" s="137"/>
      <c r="N172" s="137" t="s">
        <v>147</v>
      </c>
      <c r="O172" s="137" t="s">
        <v>231</v>
      </c>
      <c r="P172" s="140" t="s">
        <v>402</v>
      </c>
      <c r="Q172" s="140"/>
      <c r="R172" s="140"/>
      <c r="S172" s="140"/>
      <c r="T172" s="137" t="s">
        <v>17</v>
      </c>
      <c r="U172" s="137">
        <v>40</v>
      </c>
      <c r="V172" s="137">
        <v>36</v>
      </c>
      <c r="W172" s="137">
        <v>27</v>
      </c>
      <c r="X172" s="137" t="s">
        <v>1140</v>
      </c>
      <c r="Y172" s="141"/>
      <c r="Z172" s="142" t="s">
        <v>216</v>
      </c>
      <c r="AA172" s="142">
        <v>49</v>
      </c>
      <c r="AB172" s="137">
        <v>38</v>
      </c>
      <c r="AC172" s="137">
        <v>15</v>
      </c>
      <c r="AD172" s="137"/>
      <c r="AE172" s="137" t="s">
        <v>242</v>
      </c>
      <c r="AF172" s="142" t="s">
        <v>217</v>
      </c>
      <c r="AG172" s="142">
        <v>29</v>
      </c>
      <c r="AH172" s="137">
        <v>15</v>
      </c>
      <c r="AI172" s="137">
        <v>6</v>
      </c>
      <c r="AJ172" s="137"/>
      <c r="AK172" s="141"/>
      <c r="AL172" s="137" t="s">
        <v>117</v>
      </c>
      <c r="AM172" s="137" t="s">
        <v>403</v>
      </c>
      <c r="AN172" s="137" t="s">
        <v>226</v>
      </c>
      <c r="AO172" s="137" t="s">
        <v>141</v>
      </c>
      <c r="AP172" s="137" t="s">
        <v>87</v>
      </c>
      <c r="AQ172" s="138" t="s">
        <v>90</v>
      </c>
      <c r="AR172" s="137" t="s">
        <v>89</v>
      </c>
      <c r="AS172" s="138" t="s">
        <v>152</v>
      </c>
      <c r="AT172" s="137" t="s">
        <v>93</v>
      </c>
      <c r="AU172" s="139" t="s">
        <v>405</v>
      </c>
      <c r="AV172" s="139">
        <v>2</v>
      </c>
      <c r="AW172" s="137" t="s">
        <v>17</v>
      </c>
      <c r="AX172" s="137">
        <v>40</v>
      </c>
      <c r="AY172" s="137">
        <v>36</v>
      </c>
      <c r="AZ172" s="137">
        <v>27</v>
      </c>
      <c r="BA172" s="137" t="s">
        <v>1666</v>
      </c>
      <c r="BB172" s="137">
        <v>15</v>
      </c>
      <c r="BC172" s="137">
        <v>8</v>
      </c>
      <c r="BD172" s="143">
        <v>2.69</v>
      </c>
      <c r="BE172" s="144">
        <v>2.91</v>
      </c>
      <c r="BF172" s="145">
        <v>2.98</v>
      </c>
      <c r="BG172" s="144">
        <v>2.5</v>
      </c>
      <c r="BH172" s="145">
        <v>2.17</v>
      </c>
      <c r="BI172" s="143">
        <v>1.1499999999999999</v>
      </c>
      <c r="BJ172" s="145">
        <v>0</v>
      </c>
      <c r="BK172" s="143">
        <v>1.1200000000000001</v>
      </c>
      <c r="BL172" s="144">
        <v>1.81</v>
      </c>
      <c r="BM172" s="145">
        <v>2.11</v>
      </c>
      <c r="BN172" s="145">
        <v>2.36</v>
      </c>
      <c r="BO172" s="145">
        <v>2.48</v>
      </c>
      <c r="BP172" s="145">
        <v>2.39</v>
      </c>
      <c r="BQ172" s="146">
        <v>3.88</v>
      </c>
      <c r="BR172" s="147">
        <v>4.6399999999999997</v>
      </c>
      <c r="BS172" s="147">
        <v>6.75</v>
      </c>
      <c r="BT172" s="146">
        <v>12.84</v>
      </c>
      <c r="BU172" s="146">
        <v>20.49</v>
      </c>
      <c r="BV172" s="146">
        <v>3.48</v>
      </c>
      <c r="BW172" s="162">
        <v>0.9</v>
      </c>
      <c r="BX172" s="147">
        <v>0</v>
      </c>
      <c r="BY172" s="147">
        <v>0</v>
      </c>
      <c r="BZ172" s="147">
        <v>0</v>
      </c>
      <c r="CA172" s="146">
        <v>1.74</v>
      </c>
      <c r="CB172" s="147">
        <v>1.99</v>
      </c>
      <c r="CC172" s="146">
        <v>1.99</v>
      </c>
      <c r="CD172" s="162">
        <v>1.93</v>
      </c>
      <c r="CE172" s="147">
        <v>2.02</v>
      </c>
      <c r="CF172" s="147">
        <v>2.98</v>
      </c>
      <c r="CG172" s="147">
        <v>2.25</v>
      </c>
      <c r="CH172" s="147">
        <v>3.42</v>
      </c>
      <c r="CI172" s="146">
        <v>3.62</v>
      </c>
      <c r="CJ172" s="147">
        <v>5.22</v>
      </c>
      <c r="CK172" s="147">
        <v>7.23</v>
      </c>
      <c r="CL172" s="146">
        <v>11.56</v>
      </c>
      <c r="CM172" s="146">
        <v>20.07</v>
      </c>
      <c r="CN172" s="151">
        <v>27.18</v>
      </c>
      <c r="CO172" s="152">
        <v>29.57</v>
      </c>
      <c r="CP172" s="153">
        <v>31.22</v>
      </c>
      <c r="CQ172" s="152">
        <v>31.68</v>
      </c>
      <c r="CR172" s="153">
        <v>32.68</v>
      </c>
      <c r="CS172" s="151">
        <v>32.700000000000003</v>
      </c>
      <c r="CT172" s="153">
        <v>34.89</v>
      </c>
      <c r="CU172" s="151">
        <v>36.380000000000003</v>
      </c>
      <c r="CV172" s="152">
        <v>36.75</v>
      </c>
      <c r="CW172" s="153">
        <v>38.630000000000003</v>
      </c>
      <c r="CX172" s="153">
        <v>37.950000000000003</v>
      </c>
      <c r="CY172" s="153">
        <v>38.840000000000003</v>
      </c>
      <c r="CZ172" s="153">
        <v>44.01</v>
      </c>
      <c r="DA172" s="151">
        <v>43.27</v>
      </c>
      <c r="DB172" s="153">
        <v>45.4</v>
      </c>
      <c r="DC172" s="153">
        <v>42.48</v>
      </c>
      <c r="DD172" s="151">
        <v>42.67</v>
      </c>
      <c r="DE172" s="151">
        <v>40.44</v>
      </c>
      <c r="DF172" s="151">
        <v>26.76</v>
      </c>
      <c r="DG172" s="152">
        <v>28.75</v>
      </c>
      <c r="DH172" s="153">
        <v>31.23</v>
      </c>
      <c r="DI172" s="153">
        <v>32.840000000000003</v>
      </c>
      <c r="DJ172" s="153">
        <v>34.1</v>
      </c>
      <c r="DK172" s="151">
        <v>33.799999999999997</v>
      </c>
      <c r="DL172" s="153">
        <v>35.18</v>
      </c>
      <c r="DM172" s="151">
        <v>37.04</v>
      </c>
      <c r="DN172" s="152">
        <v>36.270000000000003</v>
      </c>
      <c r="DO172" s="153">
        <v>37.39</v>
      </c>
      <c r="DP172" s="153">
        <v>36.29</v>
      </c>
      <c r="DQ172" s="153">
        <v>38.21</v>
      </c>
      <c r="DR172" s="153">
        <v>44.9</v>
      </c>
      <c r="DS172" s="151">
        <v>43.9</v>
      </c>
      <c r="DT172" s="153">
        <v>45.08</v>
      </c>
      <c r="DU172" s="153">
        <v>42.72</v>
      </c>
      <c r="DV172" s="151">
        <v>42.53</v>
      </c>
      <c r="DW172" s="151">
        <v>39.83</v>
      </c>
      <c r="DX172" s="151">
        <v>6</v>
      </c>
      <c r="DY172" s="153">
        <v>6</v>
      </c>
      <c r="DZ172" s="153">
        <v>9</v>
      </c>
      <c r="EA172" s="153">
        <v>9</v>
      </c>
      <c r="EB172" s="153">
        <v>3</v>
      </c>
      <c r="EC172" s="153">
        <v>0</v>
      </c>
      <c r="ED172" s="153">
        <v>-7</v>
      </c>
      <c r="EE172" s="153">
        <v>-10</v>
      </c>
      <c r="EF172" s="153">
        <v>-11</v>
      </c>
      <c r="EG172" s="153">
        <v>-8</v>
      </c>
      <c r="EH172" s="153">
        <v>-6</v>
      </c>
      <c r="EI172" s="153">
        <v>-1</v>
      </c>
      <c r="EJ172" s="153">
        <v>3</v>
      </c>
      <c r="EK172" s="153">
        <v>4</v>
      </c>
      <c r="EL172" s="153">
        <v>5</v>
      </c>
      <c r="EM172" s="153">
        <v>5</v>
      </c>
      <c r="EN172" s="153">
        <v>7</v>
      </c>
      <c r="EO172" s="153">
        <v>6</v>
      </c>
    </row>
    <row r="173" spans="1:145" s="154" customFormat="1" ht="14">
      <c r="A173" s="137" t="s">
        <v>1295</v>
      </c>
      <c r="B173" s="137" t="s">
        <v>1666</v>
      </c>
      <c r="C173" s="137">
        <v>13</v>
      </c>
      <c r="D173" s="137">
        <v>5</v>
      </c>
      <c r="E173" s="137">
        <v>53157119</v>
      </c>
      <c r="F173" s="137" t="s">
        <v>91</v>
      </c>
      <c r="G173" s="138" t="s">
        <v>221</v>
      </c>
      <c r="H173" s="161" t="s">
        <v>95</v>
      </c>
      <c r="I173" s="138">
        <v>0</v>
      </c>
      <c r="J173" s="137">
        <v>162.9</v>
      </c>
      <c r="K173" s="137">
        <v>48.6</v>
      </c>
      <c r="L173" s="137" t="s">
        <v>167</v>
      </c>
      <c r="M173" s="137"/>
      <c r="N173" s="137" t="s">
        <v>99</v>
      </c>
      <c r="O173" s="137" t="s">
        <v>215</v>
      </c>
      <c r="P173" s="140" t="s">
        <v>168</v>
      </c>
      <c r="Q173" s="140"/>
      <c r="R173" s="140"/>
      <c r="S173" s="140"/>
      <c r="T173" s="142" t="s">
        <v>17</v>
      </c>
      <c r="U173" s="142">
        <v>30</v>
      </c>
      <c r="V173" s="137">
        <v>29</v>
      </c>
      <c r="W173" s="137">
        <v>27</v>
      </c>
      <c r="X173" s="137" t="s">
        <v>271</v>
      </c>
      <c r="Y173" s="141"/>
      <c r="Z173" s="142" t="s">
        <v>216</v>
      </c>
      <c r="AA173" s="142">
        <v>61</v>
      </c>
      <c r="AB173" s="137">
        <v>41</v>
      </c>
      <c r="AC173" s="137">
        <v>35</v>
      </c>
      <c r="AD173" s="137"/>
      <c r="AE173" s="141" t="s">
        <v>242</v>
      </c>
      <c r="AF173" s="150" t="s">
        <v>217</v>
      </c>
      <c r="AG173" s="150">
        <v>49</v>
      </c>
      <c r="AH173" s="155">
        <v>28</v>
      </c>
      <c r="AI173" s="155">
        <v>23</v>
      </c>
      <c r="AJ173" s="155"/>
      <c r="AK173" s="159" t="s">
        <v>197</v>
      </c>
      <c r="AL173" s="137" t="s">
        <v>218</v>
      </c>
      <c r="AM173" s="137" t="s">
        <v>219</v>
      </c>
      <c r="AN173" s="137" t="s">
        <v>140</v>
      </c>
      <c r="AO173" s="137" t="s">
        <v>220</v>
      </c>
      <c r="AP173" s="137" t="s">
        <v>87</v>
      </c>
      <c r="AQ173" s="138" t="s">
        <v>176</v>
      </c>
      <c r="AR173" s="137" t="s">
        <v>89</v>
      </c>
      <c r="AS173" s="138" t="s">
        <v>108</v>
      </c>
      <c r="AT173" s="137" t="s">
        <v>93</v>
      </c>
      <c r="AU173" s="139" t="s">
        <v>222</v>
      </c>
      <c r="AV173" s="139">
        <v>2</v>
      </c>
      <c r="AW173" s="142" t="s">
        <v>17</v>
      </c>
      <c r="AX173" s="142">
        <v>30</v>
      </c>
      <c r="AY173" s="137">
        <v>29</v>
      </c>
      <c r="AZ173" s="137">
        <v>27</v>
      </c>
      <c r="BA173" s="137" t="s">
        <v>1666</v>
      </c>
      <c r="BB173" s="137">
        <v>13</v>
      </c>
      <c r="BC173" s="137">
        <v>5</v>
      </c>
      <c r="BD173" s="143">
        <v>3.34</v>
      </c>
      <c r="BE173" s="144">
        <v>3.22</v>
      </c>
      <c r="BF173" s="145">
        <v>3.38</v>
      </c>
      <c r="BG173" s="144">
        <v>3.25</v>
      </c>
      <c r="BH173" s="145">
        <v>2.74</v>
      </c>
      <c r="BI173" s="143">
        <v>2.74</v>
      </c>
      <c r="BJ173" s="145">
        <v>3.29</v>
      </c>
      <c r="BK173" s="143">
        <v>3.19</v>
      </c>
      <c r="BL173" s="144">
        <v>3.58</v>
      </c>
      <c r="BM173" s="145">
        <v>4.76</v>
      </c>
      <c r="BN173" s="145">
        <v>5.89</v>
      </c>
      <c r="BO173" s="145">
        <v>6.09</v>
      </c>
      <c r="BP173" s="145">
        <v>3.49</v>
      </c>
      <c r="BQ173" s="146">
        <v>4.3499999999999996</v>
      </c>
      <c r="BR173" s="147">
        <v>5.92</v>
      </c>
      <c r="BS173" s="147">
        <v>7.07</v>
      </c>
      <c r="BT173" s="146">
        <v>13.96</v>
      </c>
      <c r="BU173" s="146">
        <v>16.600000000000001</v>
      </c>
      <c r="BV173" s="146">
        <v>2.91</v>
      </c>
      <c r="BW173" s="162">
        <v>2.95</v>
      </c>
      <c r="BX173" s="147">
        <v>0</v>
      </c>
      <c r="BY173" s="147">
        <v>0</v>
      </c>
      <c r="BZ173" s="147">
        <v>1.54</v>
      </c>
      <c r="CA173" s="146">
        <v>2.61</v>
      </c>
      <c r="CB173" s="147">
        <v>2.48</v>
      </c>
      <c r="CC173" s="146">
        <v>3.11</v>
      </c>
      <c r="CD173" s="162">
        <v>3.12</v>
      </c>
      <c r="CE173" s="147">
        <v>4.38</v>
      </c>
      <c r="CF173" s="147">
        <v>6.34</v>
      </c>
      <c r="CG173" s="147">
        <v>7.7</v>
      </c>
      <c r="CH173" s="147">
        <v>4.25</v>
      </c>
      <c r="CI173" s="146">
        <v>4.28</v>
      </c>
      <c r="CJ173" s="147">
        <v>6.58</v>
      </c>
      <c r="CK173" s="147">
        <v>7.79</v>
      </c>
      <c r="CL173" s="146">
        <v>10.55</v>
      </c>
      <c r="CM173" s="146">
        <v>15.73</v>
      </c>
      <c r="CN173" s="151">
        <v>27.82</v>
      </c>
      <c r="CO173" s="152">
        <v>29.58</v>
      </c>
      <c r="CP173" s="153">
        <v>31.89</v>
      </c>
      <c r="CQ173" s="152">
        <v>33.08</v>
      </c>
      <c r="CR173" s="153">
        <v>35.590000000000003</v>
      </c>
      <c r="CS173" s="151">
        <v>35.47</v>
      </c>
      <c r="CT173" s="153">
        <v>35.049999999999997</v>
      </c>
      <c r="CU173" s="151">
        <v>36.92</v>
      </c>
      <c r="CV173" s="152">
        <v>37.26</v>
      </c>
      <c r="CW173" s="153">
        <v>37.44</v>
      </c>
      <c r="CX173" s="153">
        <v>38.89</v>
      </c>
      <c r="CY173" s="153">
        <v>40.32</v>
      </c>
      <c r="CZ173" s="153">
        <v>43.52</v>
      </c>
      <c r="DA173" s="151">
        <v>43.03</v>
      </c>
      <c r="DB173" s="153">
        <v>41.86</v>
      </c>
      <c r="DC173" s="153">
        <v>42.82</v>
      </c>
      <c r="DD173" s="151">
        <v>41.62</v>
      </c>
      <c r="DE173" s="151">
        <v>37.5</v>
      </c>
      <c r="DF173" s="151">
        <v>27.08</v>
      </c>
      <c r="DG173" s="152">
        <v>29.42</v>
      </c>
      <c r="DH173" s="153">
        <v>31.08</v>
      </c>
      <c r="DI173" s="153">
        <v>33.72</v>
      </c>
      <c r="DJ173" s="153">
        <v>36.24</v>
      </c>
      <c r="DK173" s="151">
        <v>36.299999999999997</v>
      </c>
      <c r="DL173" s="153">
        <v>36.01</v>
      </c>
      <c r="DM173" s="151">
        <v>36.32</v>
      </c>
      <c r="DN173" s="152">
        <v>37.770000000000003</v>
      </c>
      <c r="DO173" s="153">
        <v>37.159999999999997</v>
      </c>
      <c r="DP173" s="153">
        <v>38.020000000000003</v>
      </c>
      <c r="DQ173" s="153">
        <v>40.950000000000003</v>
      </c>
      <c r="DR173" s="153">
        <v>42.16</v>
      </c>
      <c r="DS173" s="151">
        <v>43.41</v>
      </c>
      <c r="DT173" s="153">
        <v>41.07</v>
      </c>
      <c r="DU173" s="153">
        <v>42.65</v>
      </c>
      <c r="DV173" s="151">
        <v>42.81</v>
      </c>
      <c r="DW173" s="151">
        <v>37.24</v>
      </c>
      <c r="DX173" s="151">
        <v>1</v>
      </c>
      <c r="DY173" s="153">
        <v>0</v>
      </c>
      <c r="DZ173" s="153">
        <v>1</v>
      </c>
      <c r="EA173" s="153">
        <v>1</v>
      </c>
      <c r="EB173" s="153">
        <v>0</v>
      </c>
      <c r="EC173" s="153">
        <v>0</v>
      </c>
      <c r="ED173" s="153">
        <v>-2</v>
      </c>
      <c r="EE173" s="153">
        <v>-5</v>
      </c>
      <c r="EF173" s="153">
        <v>-5</v>
      </c>
      <c r="EG173" s="153">
        <v>-5</v>
      </c>
      <c r="EH173" s="153">
        <v>0</v>
      </c>
      <c r="EI173" s="153">
        <v>3</v>
      </c>
      <c r="EJ173" s="153">
        <v>8</v>
      </c>
      <c r="EK173" s="153">
        <v>10</v>
      </c>
      <c r="EL173" s="153">
        <v>11</v>
      </c>
      <c r="EM173" s="153">
        <v>8</v>
      </c>
      <c r="EN173" s="153">
        <v>3</v>
      </c>
      <c r="EO173" s="153">
        <v>2</v>
      </c>
    </row>
    <row r="174" spans="1:145" s="154" customFormat="1" ht="14">
      <c r="A174" s="137" t="s">
        <v>961</v>
      </c>
      <c r="B174" s="137" t="s">
        <v>1666</v>
      </c>
      <c r="C174" s="137">
        <v>18</v>
      </c>
      <c r="D174" s="137">
        <v>0</v>
      </c>
      <c r="E174" s="137">
        <v>50061365</v>
      </c>
      <c r="F174" s="137" t="s">
        <v>91</v>
      </c>
      <c r="G174" s="138" t="s">
        <v>773</v>
      </c>
      <c r="H174" s="139"/>
      <c r="I174" s="138"/>
      <c r="J174" s="137">
        <v>154.80000000000001</v>
      </c>
      <c r="K174" s="137">
        <v>48.4</v>
      </c>
      <c r="L174" s="137" t="s">
        <v>167</v>
      </c>
      <c r="M174" s="137"/>
      <c r="N174" s="137" t="s">
        <v>147</v>
      </c>
      <c r="O174" s="137" t="s">
        <v>414</v>
      </c>
      <c r="P174" s="140" t="s">
        <v>168</v>
      </c>
      <c r="Q174" s="140" t="s">
        <v>917</v>
      </c>
      <c r="R174" s="140"/>
      <c r="S174" s="140"/>
      <c r="T174" s="142" t="s">
        <v>6</v>
      </c>
      <c r="U174" s="142">
        <v>30</v>
      </c>
      <c r="V174" s="137">
        <v>28</v>
      </c>
      <c r="W174" s="137">
        <v>27</v>
      </c>
      <c r="X174" s="137" t="s">
        <v>280</v>
      </c>
      <c r="Y174" s="141"/>
      <c r="Z174" s="142" t="s">
        <v>137</v>
      </c>
      <c r="AA174" s="142">
        <v>57</v>
      </c>
      <c r="AB174" s="137">
        <v>37</v>
      </c>
      <c r="AC174" s="137">
        <v>28</v>
      </c>
      <c r="AD174" s="137"/>
      <c r="AE174" s="141" t="s">
        <v>443</v>
      </c>
      <c r="AF174" s="150" t="s">
        <v>116</v>
      </c>
      <c r="AG174" s="150">
        <v>45</v>
      </c>
      <c r="AH174" s="155">
        <v>28</v>
      </c>
      <c r="AI174" s="155">
        <v>25</v>
      </c>
      <c r="AJ174" s="155"/>
      <c r="AK174" s="159" t="s">
        <v>180</v>
      </c>
      <c r="AL174" s="137" t="s">
        <v>117</v>
      </c>
      <c r="AM174" s="137" t="s">
        <v>265</v>
      </c>
      <c r="AN174" s="137" t="s">
        <v>281</v>
      </c>
      <c r="AO174" s="137" t="s">
        <v>353</v>
      </c>
      <c r="AP174" s="137" t="s">
        <v>87</v>
      </c>
      <c r="AQ174" s="138"/>
      <c r="AR174" s="137" t="s">
        <v>89</v>
      </c>
      <c r="AS174" s="138"/>
      <c r="AT174" s="137" t="s">
        <v>93</v>
      </c>
      <c r="AU174" s="139" t="s">
        <v>782</v>
      </c>
      <c r="AV174" s="139">
        <v>2</v>
      </c>
      <c r="AW174" s="142" t="s">
        <v>6</v>
      </c>
      <c r="AX174" s="142">
        <v>30</v>
      </c>
      <c r="AY174" s="137">
        <v>28</v>
      </c>
      <c r="AZ174" s="137">
        <v>27</v>
      </c>
      <c r="BA174" s="137" t="s">
        <v>1666</v>
      </c>
      <c r="BB174" s="137">
        <v>18</v>
      </c>
      <c r="BC174" s="137">
        <v>0</v>
      </c>
      <c r="BD174" s="143">
        <v>2.78</v>
      </c>
      <c r="BE174" s="144">
        <v>2.25</v>
      </c>
      <c r="BF174" s="145">
        <v>1.87</v>
      </c>
      <c r="BG174" s="144">
        <v>2.17</v>
      </c>
      <c r="BH174" s="145">
        <v>3.23</v>
      </c>
      <c r="BI174" s="143">
        <v>3.29</v>
      </c>
      <c r="BJ174" s="145">
        <v>2.66</v>
      </c>
      <c r="BK174" s="143">
        <v>2.14</v>
      </c>
      <c r="BL174" s="144">
        <v>3.11</v>
      </c>
      <c r="BM174" s="145">
        <v>3.73</v>
      </c>
      <c r="BN174" s="145">
        <v>5.09</v>
      </c>
      <c r="BO174" s="145">
        <v>3.6</v>
      </c>
      <c r="BP174" s="145">
        <v>3.37</v>
      </c>
      <c r="BQ174" s="146">
        <v>4.82</v>
      </c>
      <c r="BR174" s="147">
        <v>6.67</v>
      </c>
      <c r="BS174" s="147">
        <v>10.93</v>
      </c>
      <c r="BT174" s="146">
        <v>13.56</v>
      </c>
      <c r="BU174" s="138"/>
      <c r="BV174" s="146">
        <v>2.84</v>
      </c>
      <c r="BW174" s="148">
        <v>1.57</v>
      </c>
      <c r="BX174" s="149">
        <v>0.12</v>
      </c>
      <c r="BY174" s="149">
        <v>1.69</v>
      </c>
      <c r="BZ174" s="149">
        <v>2.74</v>
      </c>
      <c r="CA174" s="150">
        <v>3.11</v>
      </c>
      <c r="CB174" s="149">
        <v>2.08</v>
      </c>
      <c r="CC174" s="150">
        <v>1.1200000000000001</v>
      </c>
      <c r="CD174" s="148">
        <v>2.88</v>
      </c>
      <c r="CE174" s="149">
        <v>5.07</v>
      </c>
      <c r="CF174" s="149">
        <v>4.97</v>
      </c>
      <c r="CG174" s="147">
        <v>4.01</v>
      </c>
      <c r="CH174" s="147">
        <v>3.06</v>
      </c>
      <c r="CI174" s="146">
        <v>5.33</v>
      </c>
      <c r="CJ174" s="147">
        <v>6.56</v>
      </c>
      <c r="CK174" s="147">
        <v>11.1</v>
      </c>
      <c r="CL174" s="146">
        <v>14.93</v>
      </c>
      <c r="CM174" s="138"/>
      <c r="CN174" s="151">
        <v>29.48</v>
      </c>
      <c r="CO174" s="152">
        <v>31.86</v>
      </c>
      <c r="CP174" s="153">
        <v>33.229999999999997</v>
      </c>
      <c r="CQ174" s="152">
        <v>35.840000000000003</v>
      </c>
      <c r="CR174" s="153">
        <v>35.74</v>
      </c>
      <c r="CS174" s="151">
        <v>36.96</v>
      </c>
      <c r="CT174" s="153">
        <v>36.68</v>
      </c>
      <c r="CU174" s="151">
        <v>37.75</v>
      </c>
      <c r="CV174" s="152">
        <v>37.549999999999997</v>
      </c>
      <c r="CW174" s="153">
        <v>38.299999999999997</v>
      </c>
      <c r="CX174" s="153">
        <v>40.26</v>
      </c>
      <c r="CY174" s="153">
        <v>41.92</v>
      </c>
      <c r="CZ174" s="153">
        <v>42.68</v>
      </c>
      <c r="DA174" s="151">
        <v>45.82</v>
      </c>
      <c r="DB174" s="153">
        <v>45.29</v>
      </c>
      <c r="DC174" s="153">
        <v>43.03</v>
      </c>
      <c r="DD174" s="151">
        <v>45.32</v>
      </c>
      <c r="DE174" s="138"/>
      <c r="DF174" s="151">
        <v>29.05</v>
      </c>
      <c r="DG174" s="152">
        <v>32.06</v>
      </c>
      <c r="DH174" s="153">
        <v>34.07</v>
      </c>
      <c r="DI174" s="153">
        <v>35.049999999999997</v>
      </c>
      <c r="DJ174" s="153">
        <v>35.549999999999997</v>
      </c>
      <c r="DK174" s="151">
        <v>36.69</v>
      </c>
      <c r="DL174" s="153">
        <v>36.56</v>
      </c>
      <c r="DM174" s="151">
        <v>37.369999999999997</v>
      </c>
      <c r="DN174" s="152">
        <v>37.76</v>
      </c>
      <c r="DO174" s="153">
        <v>38.840000000000003</v>
      </c>
      <c r="DP174" s="153">
        <v>40.299999999999997</v>
      </c>
      <c r="DQ174" s="153">
        <v>42.37</v>
      </c>
      <c r="DR174" s="153">
        <v>43.23</v>
      </c>
      <c r="DS174" s="151">
        <v>45.72</v>
      </c>
      <c r="DT174" s="153">
        <v>45.39</v>
      </c>
      <c r="DU174" s="153">
        <v>44.33</v>
      </c>
      <c r="DV174" s="151">
        <v>45.82</v>
      </c>
      <c r="DW174" s="138"/>
      <c r="DX174" s="151">
        <v>3</v>
      </c>
      <c r="DY174" s="153">
        <v>3</v>
      </c>
      <c r="DZ174" s="153">
        <v>4</v>
      </c>
      <c r="EA174" s="153">
        <v>4</v>
      </c>
      <c r="EB174" s="153">
        <v>-3</v>
      </c>
      <c r="EC174" s="153">
        <v>-8</v>
      </c>
      <c r="ED174" s="153">
        <v>-11</v>
      </c>
      <c r="EE174" s="153">
        <v>-14</v>
      </c>
      <c r="EF174" s="153">
        <v>-7</v>
      </c>
      <c r="EG174" s="153">
        <v>0</v>
      </c>
      <c r="EH174" s="153">
        <v>5</v>
      </c>
      <c r="EI174" s="153">
        <v>10</v>
      </c>
      <c r="EJ174" s="153">
        <v>11</v>
      </c>
      <c r="EK174" s="153">
        <v>8</v>
      </c>
      <c r="EL174" s="153">
        <v>3</v>
      </c>
      <c r="EM174" s="153">
        <v>6</v>
      </c>
      <c r="EN174" s="153">
        <v>6</v>
      </c>
      <c r="EO174" s="138"/>
    </row>
    <row r="175" spans="1:145" s="154" customFormat="1" ht="14">
      <c r="A175" s="137" t="s">
        <v>1163</v>
      </c>
      <c r="B175" s="137" t="s">
        <v>1666</v>
      </c>
      <c r="C175" s="137">
        <v>14</v>
      </c>
      <c r="D175" s="137">
        <v>3</v>
      </c>
      <c r="E175" s="137">
        <v>53855499</v>
      </c>
      <c r="F175" s="137" t="s">
        <v>91</v>
      </c>
      <c r="G175" s="138" t="s">
        <v>349</v>
      </c>
      <c r="H175" s="161" t="s">
        <v>95</v>
      </c>
      <c r="I175" s="138">
        <v>11</v>
      </c>
      <c r="J175" s="137">
        <v>162.1</v>
      </c>
      <c r="K175" s="137">
        <v>51.8</v>
      </c>
      <c r="L175" s="137" t="s">
        <v>167</v>
      </c>
      <c r="M175" s="137"/>
      <c r="N175" s="137" t="s">
        <v>99</v>
      </c>
      <c r="O175" s="137" t="s">
        <v>420</v>
      </c>
      <c r="P175" s="140" t="s">
        <v>168</v>
      </c>
      <c r="Q175" s="140"/>
      <c r="R175" s="140"/>
      <c r="S175" s="140"/>
      <c r="T175" s="142" t="s">
        <v>17</v>
      </c>
      <c r="U175" s="142">
        <v>31</v>
      </c>
      <c r="V175" s="137">
        <v>34</v>
      </c>
      <c r="W175" s="137">
        <v>27</v>
      </c>
      <c r="X175" s="137" t="s">
        <v>1164</v>
      </c>
      <c r="Y175" s="141"/>
      <c r="Z175" s="142" t="s">
        <v>216</v>
      </c>
      <c r="AA175" s="142">
        <v>93</v>
      </c>
      <c r="AB175" s="137">
        <v>66</v>
      </c>
      <c r="AC175" s="137">
        <v>49</v>
      </c>
      <c r="AD175" s="137"/>
      <c r="AE175" s="141" t="s">
        <v>242</v>
      </c>
      <c r="AF175" s="150" t="s">
        <v>217</v>
      </c>
      <c r="AG175" s="150">
        <v>58</v>
      </c>
      <c r="AH175" s="155">
        <v>43</v>
      </c>
      <c r="AI175" s="155">
        <v>43</v>
      </c>
      <c r="AJ175" s="155"/>
      <c r="AK175" s="159" t="s">
        <v>131</v>
      </c>
      <c r="AL175" s="137" t="s">
        <v>127</v>
      </c>
      <c r="AM175" s="137" t="s">
        <v>118</v>
      </c>
      <c r="AN175" s="137" t="s">
        <v>257</v>
      </c>
      <c r="AO175" s="137" t="s">
        <v>106</v>
      </c>
      <c r="AP175" s="137" t="s">
        <v>87</v>
      </c>
      <c r="AQ175" s="138" t="s">
        <v>90</v>
      </c>
      <c r="AR175" s="137" t="s">
        <v>89</v>
      </c>
      <c r="AS175" s="138" t="s">
        <v>108</v>
      </c>
      <c r="AT175" s="137" t="s">
        <v>93</v>
      </c>
      <c r="AU175" s="139" t="s">
        <v>1165</v>
      </c>
      <c r="AV175" s="139">
        <v>2</v>
      </c>
      <c r="AW175" s="142" t="s">
        <v>17</v>
      </c>
      <c r="AX175" s="142">
        <v>31</v>
      </c>
      <c r="AY175" s="137">
        <v>34</v>
      </c>
      <c r="AZ175" s="137">
        <v>27</v>
      </c>
      <c r="BA175" s="137" t="s">
        <v>1666</v>
      </c>
      <c r="BB175" s="137">
        <v>14</v>
      </c>
      <c r="BC175" s="137">
        <v>3</v>
      </c>
      <c r="BD175" s="143">
        <v>3.74</v>
      </c>
      <c r="BE175" s="144">
        <v>3.85</v>
      </c>
      <c r="BF175" s="145">
        <v>2.08</v>
      </c>
      <c r="BG175" s="144">
        <v>3.12</v>
      </c>
      <c r="BH175" s="145">
        <v>2.2400000000000002</v>
      </c>
      <c r="BI175" s="143">
        <v>2.88</v>
      </c>
      <c r="BJ175" s="145">
        <v>0.95</v>
      </c>
      <c r="BK175" s="143">
        <v>0</v>
      </c>
      <c r="BL175" s="144">
        <v>0.7</v>
      </c>
      <c r="BM175" s="145">
        <v>1.1499999999999999</v>
      </c>
      <c r="BN175" s="145">
        <v>3.58</v>
      </c>
      <c r="BO175" s="145">
        <v>5.6</v>
      </c>
      <c r="BP175" s="145">
        <v>3.29</v>
      </c>
      <c r="BQ175" s="146">
        <v>3.11</v>
      </c>
      <c r="BR175" s="147">
        <v>4.3499999999999996</v>
      </c>
      <c r="BS175" s="147">
        <v>5.99</v>
      </c>
      <c r="BT175" s="146">
        <v>11.74</v>
      </c>
      <c r="BU175" s="146">
        <v>13.19</v>
      </c>
      <c r="BV175" s="146">
        <v>4.9000000000000004</v>
      </c>
      <c r="BW175" s="162">
        <v>4.38</v>
      </c>
      <c r="BX175" s="147">
        <v>2.17</v>
      </c>
      <c r="BY175" s="147">
        <v>1.73</v>
      </c>
      <c r="BZ175" s="147">
        <v>1.54</v>
      </c>
      <c r="CA175" s="146">
        <v>1.9</v>
      </c>
      <c r="CB175" s="147">
        <v>1.88</v>
      </c>
      <c r="CC175" s="146">
        <v>1.34</v>
      </c>
      <c r="CD175" s="162">
        <v>1.1499999999999999</v>
      </c>
      <c r="CE175" s="147">
        <v>2.17</v>
      </c>
      <c r="CF175" s="147">
        <v>0.97</v>
      </c>
      <c r="CG175" s="147">
        <v>5.35</v>
      </c>
      <c r="CH175" s="147">
        <v>3.54</v>
      </c>
      <c r="CI175" s="146">
        <v>4.2</v>
      </c>
      <c r="CJ175" s="147">
        <v>5.07</v>
      </c>
      <c r="CK175" s="147">
        <v>6.29</v>
      </c>
      <c r="CL175" s="146">
        <v>10.98</v>
      </c>
      <c r="CM175" s="146">
        <v>13.25</v>
      </c>
      <c r="CN175" s="151">
        <v>26.05</v>
      </c>
      <c r="CO175" s="152">
        <v>30.96</v>
      </c>
      <c r="CP175" s="153">
        <v>31.93</v>
      </c>
      <c r="CQ175" s="152">
        <v>32.340000000000003</v>
      </c>
      <c r="CR175" s="153">
        <v>33.1</v>
      </c>
      <c r="CS175" s="151">
        <v>34.93</v>
      </c>
      <c r="CT175" s="153">
        <v>35.25</v>
      </c>
      <c r="CU175" s="151">
        <v>37.840000000000003</v>
      </c>
      <c r="CV175" s="152">
        <v>38.340000000000003</v>
      </c>
      <c r="CW175" s="153">
        <v>38.22</v>
      </c>
      <c r="CX175" s="153">
        <v>38.19</v>
      </c>
      <c r="CY175" s="153">
        <v>41.21</v>
      </c>
      <c r="CZ175" s="153">
        <v>44.23</v>
      </c>
      <c r="DA175" s="151">
        <v>44.76</v>
      </c>
      <c r="DB175" s="153">
        <v>46.95</v>
      </c>
      <c r="DC175" s="153">
        <v>44.97</v>
      </c>
      <c r="DD175" s="151">
        <v>42.85</v>
      </c>
      <c r="DE175" s="151">
        <v>44.34</v>
      </c>
      <c r="DF175" s="151">
        <v>26.01</v>
      </c>
      <c r="DG175" s="152">
        <v>29.62</v>
      </c>
      <c r="DH175" s="153">
        <v>32.54</v>
      </c>
      <c r="DI175" s="153">
        <v>34.19</v>
      </c>
      <c r="DJ175" s="153">
        <v>35.409999999999997</v>
      </c>
      <c r="DK175" s="151">
        <v>34.92</v>
      </c>
      <c r="DL175" s="153">
        <v>36.909999999999997</v>
      </c>
      <c r="DM175" s="151">
        <v>38.42</v>
      </c>
      <c r="DN175" s="152">
        <v>38.57</v>
      </c>
      <c r="DO175" s="153">
        <v>37.96</v>
      </c>
      <c r="DP175" s="153">
        <v>38.200000000000003</v>
      </c>
      <c r="DQ175" s="153">
        <v>40.729999999999997</v>
      </c>
      <c r="DR175" s="153">
        <v>44.32</v>
      </c>
      <c r="DS175" s="151">
        <v>45.13</v>
      </c>
      <c r="DT175" s="153">
        <v>48.44</v>
      </c>
      <c r="DU175" s="153">
        <v>46.18</v>
      </c>
      <c r="DV175" s="151">
        <v>42.42</v>
      </c>
      <c r="DW175" s="151">
        <v>43.48</v>
      </c>
      <c r="DX175" s="151">
        <v>5</v>
      </c>
      <c r="DY175" s="153">
        <v>5</v>
      </c>
      <c r="DZ175" s="153">
        <v>7</v>
      </c>
      <c r="EA175" s="153">
        <v>6</v>
      </c>
      <c r="EB175" s="153">
        <v>3</v>
      </c>
      <c r="EC175" s="153">
        <v>-2</v>
      </c>
      <c r="ED175" s="153">
        <v>-13</v>
      </c>
      <c r="EE175" s="153">
        <v>-19</v>
      </c>
      <c r="EF175" s="153">
        <v>-18</v>
      </c>
      <c r="EG175" s="153">
        <v>-16</v>
      </c>
      <c r="EH175" s="153">
        <v>-8</v>
      </c>
      <c r="EI175" s="153">
        <v>-3</v>
      </c>
      <c r="EJ175" s="153">
        <v>4</v>
      </c>
      <c r="EK175" s="153">
        <v>12</v>
      </c>
      <c r="EL175" s="153">
        <v>15</v>
      </c>
      <c r="EM175" s="153">
        <v>15</v>
      </c>
      <c r="EN175" s="153">
        <v>15</v>
      </c>
      <c r="EO175" s="153">
        <v>15</v>
      </c>
    </row>
    <row r="176" spans="1:145" s="154" customFormat="1" ht="14">
      <c r="A176" s="137" t="s">
        <v>903</v>
      </c>
      <c r="B176" s="137" t="s">
        <v>1666</v>
      </c>
      <c r="C176" s="137">
        <v>17</v>
      </c>
      <c r="D176" s="137">
        <v>9</v>
      </c>
      <c r="E176" s="137">
        <v>25943238</v>
      </c>
      <c r="F176" s="137" t="s">
        <v>91</v>
      </c>
      <c r="G176" s="138" t="s">
        <v>904</v>
      </c>
      <c r="H176" s="155" t="s">
        <v>95</v>
      </c>
      <c r="I176" s="138">
        <v>-3</v>
      </c>
      <c r="J176" s="137">
        <v>158.6</v>
      </c>
      <c r="K176" s="137">
        <v>44</v>
      </c>
      <c r="L176" s="137" t="s">
        <v>167</v>
      </c>
      <c r="M176" s="137"/>
      <c r="N176" s="137" t="s">
        <v>147</v>
      </c>
      <c r="O176" s="137" t="s">
        <v>259</v>
      </c>
      <c r="P176" s="140"/>
      <c r="Q176" s="140"/>
      <c r="R176" s="140"/>
      <c r="S176" s="140"/>
      <c r="T176" s="142" t="s">
        <v>6</v>
      </c>
      <c r="U176" s="142">
        <v>31</v>
      </c>
      <c r="V176" s="137">
        <v>28</v>
      </c>
      <c r="W176" s="137">
        <v>28</v>
      </c>
      <c r="X176" s="137" t="s">
        <v>280</v>
      </c>
      <c r="Y176" s="141"/>
      <c r="Z176" s="142" t="s">
        <v>232</v>
      </c>
      <c r="AA176" s="142">
        <v>51</v>
      </c>
      <c r="AB176" s="137">
        <v>36</v>
      </c>
      <c r="AC176" s="137">
        <v>29</v>
      </c>
      <c r="AD176" s="137"/>
      <c r="AE176" s="141" t="s">
        <v>242</v>
      </c>
      <c r="AF176" s="150" t="s">
        <v>217</v>
      </c>
      <c r="AG176" s="150">
        <v>30</v>
      </c>
      <c r="AH176" s="155">
        <v>24</v>
      </c>
      <c r="AI176" s="155">
        <v>6</v>
      </c>
      <c r="AJ176" s="155"/>
      <c r="AK176" s="159" t="s">
        <v>197</v>
      </c>
      <c r="AL176" s="137" t="s">
        <v>177</v>
      </c>
      <c r="AM176" s="137" t="s">
        <v>262</v>
      </c>
      <c r="AN176" s="137" t="s">
        <v>140</v>
      </c>
      <c r="AO176" s="137" t="s">
        <v>151</v>
      </c>
      <c r="AP176" s="137" t="s">
        <v>87</v>
      </c>
      <c r="AQ176" s="138"/>
      <c r="AR176" s="137" t="s">
        <v>89</v>
      </c>
      <c r="AS176" s="138"/>
      <c r="AT176" s="137" t="s">
        <v>93</v>
      </c>
      <c r="AU176" s="139" t="s">
        <v>308</v>
      </c>
      <c r="AV176" s="139">
        <v>2</v>
      </c>
      <c r="AW176" s="142" t="s">
        <v>6</v>
      </c>
      <c r="AX176" s="142">
        <v>31</v>
      </c>
      <c r="AY176" s="137">
        <v>28</v>
      </c>
      <c r="AZ176" s="137">
        <v>28</v>
      </c>
      <c r="BA176" s="137" t="s">
        <v>1666</v>
      </c>
      <c r="BB176" s="137">
        <v>17</v>
      </c>
      <c r="BC176" s="137">
        <v>9</v>
      </c>
      <c r="BD176" s="143">
        <v>4.95</v>
      </c>
      <c r="BE176" s="144">
        <v>5.42</v>
      </c>
      <c r="BF176" s="145">
        <v>4.66</v>
      </c>
      <c r="BG176" s="144">
        <v>4.53</v>
      </c>
      <c r="BH176" s="145">
        <v>3.77</v>
      </c>
      <c r="BI176" s="143">
        <v>3.12</v>
      </c>
      <c r="BJ176" s="145">
        <v>3.89</v>
      </c>
      <c r="BK176" s="143">
        <v>2.79</v>
      </c>
      <c r="BL176" s="144">
        <v>3.31</v>
      </c>
      <c r="BM176" s="145">
        <v>5.54</v>
      </c>
      <c r="BN176" s="145">
        <v>4.99</v>
      </c>
      <c r="BO176" s="145">
        <v>6.59</v>
      </c>
      <c r="BP176" s="145">
        <v>4.43</v>
      </c>
      <c r="BQ176" s="146">
        <v>5.31</v>
      </c>
      <c r="BR176" s="147">
        <v>6.29</v>
      </c>
      <c r="BS176" s="147">
        <v>7.75</v>
      </c>
      <c r="BT176" s="146">
        <v>14.53</v>
      </c>
      <c r="BU176" s="146">
        <v>19.32</v>
      </c>
      <c r="BV176" s="146">
        <v>2.29</v>
      </c>
      <c r="BW176" s="148">
        <v>2.4700000000000002</v>
      </c>
      <c r="BX176" s="149">
        <v>2.12</v>
      </c>
      <c r="BY176" s="149">
        <v>1.51</v>
      </c>
      <c r="BZ176" s="149">
        <v>1.39</v>
      </c>
      <c r="CA176" s="150">
        <v>2.76</v>
      </c>
      <c r="CB176" s="149">
        <v>3.73</v>
      </c>
      <c r="CC176" s="150">
        <v>3.9</v>
      </c>
      <c r="CD176" s="148">
        <v>4.34</v>
      </c>
      <c r="CE176" s="149">
        <v>5.77</v>
      </c>
      <c r="CF176" s="149">
        <v>5.22</v>
      </c>
      <c r="CG176" s="149">
        <v>5.94</v>
      </c>
      <c r="CH176" s="147">
        <v>4.41</v>
      </c>
      <c r="CI176" s="146">
        <v>5.85</v>
      </c>
      <c r="CJ176" s="147">
        <v>7.22</v>
      </c>
      <c r="CK176" s="147">
        <v>7.27</v>
      </c>
      <c r="CL176" s="146">
        <v>13.28</v>
      </c>
      <c r="CM176" s="146">
        <v>19.5</v>
      </c>
      <c r="CN176" s="151">
        <v>26.05</v>
      </c>
      <c r="CO176" s="152">
        <v>30.8</v>
      </c>
      <c r="CP176" s="153">
        <v>33.01</v>
      </c>
      <c r="CQ176" s="152">
        <v>33.96</v>
      </c>
      <c r="CR176" s="153">
        <v>34.26</v>
      </c>
      <c r="CS176" s="151">
        <v>35.479999999999997</v>
      </c>
      <c r="CT176" s="153">
        <v>36.33</v>
      </c>
      <c r="CU176" s="151">
        <v>38.299999999999997</v>
      </c>
      <c r="CV176" s="152">
        <v>39.270000000000003</v>
      </c>
      <c r="CW176" s="153">
        <v>40.61</v>
      </c>
      <c r="CX176" s="153">
        <v>40.32</v>
      </c>
      <c r="CY176" s="153">
        <v>42.72</v>
      </c>
      <c r="CZ176" s="153">
        <v>42.84</v>
      </c>
      <c r="DA176" s="151">
        <v>43.99</v>
      </c>
      <c r="DB176" s="153">
        <v>44.17</v>
      </c>
      <c r="DC176" s="153">
        <v>46.75</v>
      </c>
      <c r="DD176" s="151">
        <v>44.51</v>
      </c>
      <c r="DE176" s="151">
        <v>41.88</v>
      </c>
      <c r="DF176" s="151">
        <v>26.15</v>
      </c>
      <c r="DG176" s="152">
        <v>30.02</v>
      </c>
      <c r="DH176" s="153">
        <v>33.51</v>
      </c>
      <c r="DI176" s="153">
        <v>34.590000000000003</v>
      </c>
      <c r="DJ176" s="153">
        <v>34.64</v>
      </c>
      <c r="DK176" s="151">
        <v>35.43</v>
      </c>
      <c r="DL176" s="153">
        <v>36.35</v>
      </c>
      <c r="DM176" s="151">
        <v>37.82</v>
      </c>
      <c r="DN176" s="152">
        <v>39.04</v>
      </c>
      <c r="DO176" s="153">
        <v>40.799999999999997</v>
      </c>
      <c r="DP176" s="153">
        <v>40.9</v>
      </c>
      <c r="DQ176" s="153">
        <v>42.48</v>
      </c>
      <c r="DR176" s="153">
        <v>43.59</v>
      </c>
      <c r="DS176" s="151">
        <v>43.84</v>
      </c>
      <c r="DT176" s="153">
        <v>44.29</v>
      </c>
      <c r="DU176" s="153">
        <v>46.26</v>
      </c>
      <c r="DV176" s="151">
        <v>44.85</v>
      </c>
      <c r="DW176" s="151">
        <v>41.89</v>
      </c>
      <c r="DX176" s="151">
        <v>3</v>
      </c>
      <c r="DY176" s="153">
        <v>6</v>
      </c>
      <c r="DZ176" s="153">
        <v>6</v>
      </c>
      <c r="EA176" s="153">
        <v>3</v>
      </c>
      <c r="EB176" s="153">
        <v>0</v>
      </c>
      <c r="EC176" s="153">
        <v>-7</v>
      </c>
      <c r="ED176" s="153">
        <v>-14</v>
      </c>
      <c r="EE176" s="153">
        <v>-19</v>
      </c>
      <c r="EF176" s="153">
        <v>-19</v>
      </c>
      <c r="EG176" s="153">
        <v>-16</v>
      </c>
      <c r="EH176" s="153">
        <v>-11</v>
      </c>
      <c r="EI176" s="153">
        <v>-5</v>
      </c>
      <c r="EJ176" s="153">
        <v>1</v>
      </c>
      <c r="EK176" s="153">
        <v>2</v>
      </c>
      <c r="EL176" s="153">
        <v>3</v>
      </c>
      <c r="EM176" s="153">
        <v>3</v>
      </c>
      <c r="EN176" s="153">
        <v>1</v>
      </c>
      <c r="EO176" s="153">
        <v>0</v>
      </c>
    </row>
    <row r="177" spans="1:145" s="154" customFormat="1" ht="14">
      <c r="A177" s="137" t="s">
        <v>999</v>
      </c>
      <c r="B177" s="137" t="s">
        <v>1667</v>
      </c>
      <c r="C177" s="137">
        <v>15</v>
      </c>
      <c r="D177" s="137">
        <v>1</v>
      </c>
      <c r="E177" s="137">
        <v>51318545</v>
      </c>
      <c r="F177" s="137" t="s">
        <v>91</v>
      </c>
      <c r="G177" s="138" t="s">
        <v>1005</v>
      </c>
      <c r="H177" s="139"/>
      <c r="I177" s="138"/>
      <c r="J177" s="137">
        <v>177.4</v>
      </c>
      <c r="K177" s="137">
        <v>61.6</v>
      </c>
      <c r="L177" s="137" t="s">
        <v>167</v>
      </c>
      <c r="M177" s="137"/>
      <c r="N177" s="137" t="s">
        <v>147</v>
      </c>
      <c r="O177" s="137" t="s">
        <v>148</v>
      </c>
      <c r="P177" s="140" t="s">
        <v>1003</v>
      </c>
      <c r="Q177" s="140"/>
      <c r="R177" s="140"/>
      <c r="S177" s="140"/>
      <c r="T177" s="142" t="s">
        <v>15</v>
      </c>
      <c r="U177" s="142">
        <v>40</v>
      </c>
      <c r="V177" s="137">
        <v>30</v>
      </c>
      <c r="W177" s="137">
        <v>28</v>
      </c>
      <c r="X177" s="137" t="s">
        <v>280</v>
      </c>
      <c r="Y177" s="141"/>
      <c r="Z177" s="142" t="s">
        <v>159</v>
      </c>
      <c r="AA177" s="142">
        <v>56</v>
      </c>
      <c r="AB177" s="137">
        <v>43</v>
      </c>
      <c r="AC177" s="137">
        <v>34</v>
      </c>
      <c r="AD177" s="137"/>
      <c r="AE177" s="141" t="s">
        <v>1004</v>
      </c>
      <c r="AF177" s="150" t="s">
        <v>160</v>
      </c>
      <c r="AG177" s="150">
        <v>27</v>
      </c>
      <c r="AH177" s="155">
        <v>22</v>
      </c>
      <c r="AI177" s="155">
        <v>14</v>
      </c>
      <c r="AJ177" s="155"/>
      <c r="AK177" s="159" t="s">
        <v>131</v>
      </c>
      <c r="AL177" s="137" t="s">
        <v>311</v>
      </c>
      <c r="AM177" s="137" t="s">
        <v>248</v>
      </c>
      <c r="AN177" s="137" t="s">
        <v>226</v>
      </c>
      <c r="AO177" s="137" t="s">
        <v>130</v>
      </c>
      <c r="AP177" s="137" t="s">
        <v>87</v>
      </c>
      <c r="AQ177" s="138"/>
      <c r="AR177" s="137" t="s">
        <v>89</v>
      </c>
      <c r="AS177" s="138"/>
      <c r="AT177" s="137" t="s">
        <v>93</v>
      </c>
      <c r="AU177" s="139" t="s">
        <v>1006</v>
      </c>
      <c r="AV177" s="139">
        <v>2</v>
      </c>
      <c r="AW177" s="142" t="s">
        <v>15</v>
      </c>
      <c r="AX177" s="142">
        <v>40</v>
      </c>
      <c r="AY177" s="137">
        <v>30</v>
      </c>
      <c r="AZ177" s="137">
        <v>28</v>
      </c>
      <c r="BA177" s="137" t="s">
        <v>1667</v>
      </c>
      <c r="BB177" s="137">
        <v>15</v>
      </c>
      <c r="BC177" s="137">
        <v>1</v>
      </c>
      <c r="BD177" s="143">
        <v>3.61</v>
      </c>
      <c r="BE177" s="144">
        <v>3.78</v>
      </c>
      <c r="BF177" s="145">
        <v>3.46</v>
      </c>
      <c r="BG177" s="144">
        <v>3.98</v>
      </c>
      <c r="BH177" s="145">
        <v>4.01</v>
      </c>
      <c r="BI177" s="143">
        <v>3.87</v>
      </c>
      <c r="BJ177" s="145">
        <v>3.17</v>
      </c>
      <c r="BK177" s="143">
        <v>4.1900000000000004</v>
      </c>
      <c r="BL177" s="144">
        <v>5.0599999999999996</v>
      </c>
      <c r="BM177" s="145">
        <v>6.07</v>
      </c>
      <c r="BN177" s="145">
        <v>7.35</v>
      </c>
      <c r="BO177" s="145">
        <v>6.28</v>
      </c>
      <c r="BP177" s="145">
        <v>5.1100000000000003</v>
      </c>
      <c r="BQ177" s="146">
        <v>5.63</v>
      </c>
      <c r="BR177" s="147">
        <v>6.9</v>
      </c>
      <c r="BS177" s="147">
        <v>7.89</v>
      </c>
      <c r="BT177" s="146">
        <v>11.68</v>
      </c>
      <c r="BU177" s="146">
        <v>19.79</v>
      </c>
      <c r="BV177" s="146">
        <v>3.73</v>
      </c>
      <c r="BW177" s="148">
        <v>3.45</v>
      </c>
      <c r="BX177" s="149">
        <v>1.56</v>
      </c>
      <c r="BY177" s="149">
        <v>1.45</v>
      </c>
      <c r="BZ177" s="149">
        <v>1.28</v>
      </c>
      <c r="CA177" s="150">
        <v>2.06</v>
      </c>
      <c r="CB177" s="149">
        <v>2.5099999999999998</v>
      </c>
      <c r="CC177" s="150">
        <v>3.62</v>
      </c>
      <c r="CD177" s="148">
        <v>4.3499999999999996</v>
      </c>
      <c r="CE177" s="149">
        <v>5.22</v>
      </c>
      <c r="CF177" s="149">
        <v>7.17</v>
      </c>
      <c r="CG177" s="149">
        <v>4.1100000000000003</v>
      </c>
      <c r="CH177" s="147">
        <v>5.34</v>
      </c>
      <c r="CI177" s="146">
        <v>6.09</v>
      </c>
      <c r="CJ177" s="147">
        <v>7.71</v>
      </c>
      <c r="CK177" s="147">
        <v>8.2100000000000009</v>
      </c>
      <c r="CL177" s="146">
        <v>12.06</v>
      </c>
      <c r="CM177" s="146">
        <v>19.21</v>
      </c>
      <c r="CN177" s="151">
        <v>31.06</v>
      </c>
      <c r="CO177" s="152">
        <v>34.770000000000003</v>
      </c>
      <c r="CP177" s="153">
        <v>36.86</v>
      </c>
      <c r="CQ177" s="152">
        <v>38.200000000000003</v>
      </c>
      <c r="CR177" s="153">
        <v>38.42</v>
      </c>
      <c r="CS177" s="151">
        <v>38.869999999999997</v>
      </c>
      <c r="CT177" s="153">
        <v>39.39</v>
      </c>
      <c r="CU177" s="151">
        <v>40.380000000000003</v>
      </c>
      <c r="CV177" s="152">
        <v>40.11</v>
      </c>
      <c r="CW177" s="153">
        <v>41.8</v>
      </c>
      <c r="CX177" s="153">
        <v>43.97</v>
      </c>
      <c r="CY177" s="153">
        <v>46.48</v>
      </c>
      <c r="CZ177" s="153">
        <v>49.23</v>
      </c>
      <c r="DA177" s="151">
        <v>50.08</v>
      </c>
      <c r="DB177" s="153">
        <v>51.73</v>
      </c>
      <c r="DC177" s="153">
        <v>50.9</v>
      </c>
      <c r="DD177" s="151">
        <v>49.85</v>
      </c>
      <c r="DE177" s="151">
        <v>46.9</v>
      </c>
      <c r="DF177" s="151">
        <v>30.55</v>
      </c>
      <c r="DG177" s="152">
        <v>34.880000000000003</v>
      </c>
      <c r="DH177" s="153">
        <v>36.86</v>
      </c>
      <c r="DI177" s="153">
        <v>38.82</v>
      </c>
      <c r="DJ177" s="153">
        <v>39.33</v>
      </c>
      <c r="DK177" s="151">
        <v>39.130000000000003</v>
      </c>
      <c r="DL177" s="153">
        <v>39.06</v>
      </c>
      <c r="DM177" s="151">
        <v>40.06</v>
      </c>
      <c r="DN177" s="152">
        <v>39.58</v>
      </c>
      <c r="DO177" s="153">
        <v>41.25</v>
      </c>
      <c r="DP177" s="153">
        <v>43.1</v>
      </c>
      <c r="DQ177" s="153">
        <v>46.28</v>
      </c>
      <c r="DR177" s="153">
        <v>49.2</v>
      </c>
      <c r="DS177" s="151">
        <v>51.41</v>
      </c>
      <c r="DT177" s="153">
        <v>51.48</v>
      </c>
      <c r="DU177" s="153">
        <v>50.34</v>
      </c>
      <c r="DV177" s="151">
        <v>49.95</v>
      </c>
      <c r="DW177" s="151">
        <v>46.86</v>
      </c>
      <c r="DX177" s="151">
        <v>0</v>
      </c>
      <c r="DY177" s="153">
        <v>1</v>
      </c>
      <c r="DZ177" s="153">
        <v>4</v>
      </c>
      <c r="EA177" s="153">
        <v>7</v>
      </c>
      <c r="EB177" s="153">
        <v>5</v>
      </c>
      <c r="EC177" s="153">
        <v>2</v>
      </c>
      <c r="ED177" s="153">
        <v>-1</v>
      </c>
      <c r="EE177" s="153">
        <v>-5</v>
      </c>
      <c r="EF177" s="153">
        <v>-8</v>
      </c>
      <c r="EG177" s="153">
        <v>-10</v>
      </c>
      <c r="EH177" s="153">
        <v>-14</v>
      </c>
      <c r="EI177" s="153">
        <v>-14</v>
      </c>
      <c r="EJ177" s="153">
        <v>-8</v>
      </c>
      <c r="EK177" s="153">
        <v>-5</v>
      </c>
      <c r="EL177" s="153">
        <v>0</v>
      </c>
      <c r="EM177" s="153">
        <v>0</v>
      </c>
      <c r="EN177" s="153">
        <v>3</v>
      </c>
      <c r="EO177" s="153">
        <v>4</v>
      </c>
    </row>
    <row r="178" spans="1:145" s="154" customFormat="1" ht="14">
      <c r="A178" s="137" t="s">
        <v>670</v>
      </c>
      <c r="B178" s="137" t="s">
        <v>1666</v>
      </c>
      <c r="C178" s="137">
        <v>24</v>
      </c>
      <c r="D178" s="137">
        <v>7</v>
      </c>
      <c r="E178" s="137">
        <v>51287090</v>
      </c>
      <c r="F178" s="137" t="s">
        <v>91</v>
      </c>
      <c r="G178" s="138" t="s">
        <v>679</v>
      </c>
      <c r="H178" s="155" t="s">
        <v>95</v>
      </c>
      <c r="I178" s="138">
        <v>-2</v>
      </c>
      <c r="J178" s="137">
        <v>160</v>
      </c>
      <c r="K178" s="137">
        <v>52.6</v>
      </c>
      <c r="L178" s="137" t="s">
        <v>167</v>
      </c>
      <c r="M178" s="137"/>
      <c r="N178" s="137" t="s">
        <v>147</v>
      </c>
      <c r="O178" s="137" t="s">
        <v>231</v>
      </c>
      <c r="P178" s="140" t="s">
        <v>168</v>
      </c>
      <c r="Q178" s="140" t="s">
        <v>674</v>
      </c>
      <c r="R178" s="140"/>
      <c r="S178" s="140"/>
      <c r="T178" s="142" t="s">
        <v>17</v>
      </c>
      <c r="U178" s="142">
        <v>32</v>
      </c>
      <c r="V178" s="137">
        <v>28</v>
      </c>
      <c r="W178" s="137">
        <v>28</v>
      </c>
      <c r="X178" s="137" t="s">
        <v>675</v>
      </c>
      <c r="Y178" s="141"/>
      <c r="Z178" s="142" t="s">
        <v>676</v>
      </c>
      <c r="AA178" s="142">
        <v>53</v>
      </c>
      <c r="AB178" s="137">
        <v>39</v>
      </c>
      <c r="AC178" s="137">
        <v>29</v>
      </c>
      <c r="AD178" s="137"/>
      <c r="AE178" s="141" t="s">
        <v>242</v>
      </c>
      <c r="AF178" s="150"/>
      <c r="AG178" s="150"/>
      <c r="AH178" s="155"/>
      <c r="AI178" s="155"/>
      <c r="AJ178" s="155"/>
      <c r="AK178" s="159"/>
      <c r="AL178" s="137" t="s">
        <v>677</v>
      </c>
      <c r="AM178" s="137" t="s">
        <v>128</v>
      </c>
      <c r="AN178" s="137" t="s">
        <v>342</v>
      </c>
      <c r="AO178" s="137" t="s">
        <v>678</v>
      </c>
      <c r="AP178" s="137" t="s">
        <v>87</v>
      </c>
      <c r="AQ178" s="138" t="s">
        <v>131</v>
      </c>
      <c r="AR178" s="137" t="s">
        <v>89</v>
      </c>
      <c r="AS178" s="138" t="s">
        <v>131</v>
      </c>
      <c r="AT178" s="137" t="s">
        <v>93</v>
      </c>
      <c r="AU178" s="139" t="s">
        <v>679</v>
      </c>
      <c r="AV178" s="139">
        <v>2</v>
      </c>
      <c r="AW178" s="142" t="s">
        <v>17</v>
      </c>
      <c r="AX178" s="142">
        <v>32</v>
      </c>
      <c r="AY178" s="137">
        <v>28</v>
      </c>
      <c r="AZ178" s="137">
        <v>28</v>
      </c>
      <c r="BA178" s="137" t="s">
        <v>1666</v>
      </c>
      <c r="BB178" s="137">
        <v>24</v>
      </c>
      <c r="BC178" s="137">
        <v>7</v>
      </c>
      <c r="BD178" s="143">
        <v>3.61</v>
      </c>
      <c r="BE178" s="144">
        <v>2.72</v>
      </c>
      <c r="BF178" s="145">
        <v>2.44</v>
      </c>
      <c r="BG178" s="144">
        <v>2.39</v>
      </c>
      <c r="BH178" s="145">
        <v>2.29</v>
      </c>
      <c r="BI178" s="143">
        <v>2.08</v>
      </c>
      <c r="BJ178" s="145">
        <v>2.34</v>
      </c>
      <c r="BK178" s="143">
        <v>1.69</v>
      </c>
      <c r="BL178" s="144">
        <v>2.64</v>
      </c>
      <c r="BM178" s="145">
        <v>4.3499999999999996</v>
      </c>
      <c r="BN178" s="145">
        <v>3.56</v>
      </c>
      <c r="BO178" s="145">
        <v>4.3499999999999996</v>
      </c>
      <c r="BP178" s="145">
        <v>3.44</v>
      </c>
      <c r="BQ178" s="146">
        <v>4.7300000000000004</v>
      </c>
      <c r="BR178" s="147">
        <v>6.72</v>
      </c>
      <c r="BS178" s="147">
        <v>8.6300000000000008</v>
      </c>
      <c r="BT178" s="146">
        <v>14.32</v>
      </c>
      <c r="BU178" s="156"/>
      <c r="BV178" s="146">
        <v>3.78</v>
      </c>
      <c r="BW178" s="148">
        <v>2.84</v>
      </c>
      <c r="BX178" s="149">
        <v>1.1100000000000001</v>
      </c>
      <c r="BY178" s="149">
        <v>0</v>
      </c>
      <c r="BZ178" s="149">
        <v>2.5299999999999998</v>
      </c>
      <c r="CA178" s="150">
        <v>3</v>
      </c>
      <c r="CB178" s="149">
        <v>3.22</v>
      </c>
      <c r="CC178" s="150">
        <v>2.95</v>
      </c>
      <c r="CD178" s="148">
        <v>3.78</v>
      </c>
      <c r="CE178" s="149">
        <v>5.0599999999999996</v>
      </c>
      <c r="CF178" s="149">
        <v>4.78</v>
      </c>
      <c r="CG178" s="147">
        <v>3.88</v>
      </c>
      <c r="CH178" s="147">
        <v>4.01</v>
      </c>
      <c r="CI178" s="146">
        <v>3.69</v>
      </c>
      <c r="CJ178" s="147">
        <v>6.54</v>
      </c>
      <c r="CK178" s="147">
        <v>9.84</v>
      </c>
      <c r="CL178" s="146">
        <v>15.43</v>
      </c>
      <c r="CM178" s="156"/>
      <c r="CN178" s="151">
        <v>29.8</v>
      </c>
      <c r="CO178" s="152">
        <v>32.94</v>
      </c>
      <c r="CP178" s="153">
        <v>34.450000000000003</v>
      </c>
      <c r="CQ178" s="152">
        <v>39.33</v>
      </c>
      <c r="CR178" s="153">
        <v>38.36</v>
      </c>
      <c r="CS178" s="151">
        <v>39.119999999999997</v>
      </c>
      <c r="CT178" s="153">
        <v>39.21</v>
      </c>
      <c r="CU178" s="151">
        <v>42.68</v>
      </c>
      <c r="CV178" s="152">
        <v>41.42</v>
      </c>
      <c r="CW178" s="153">
        <v>41.14</v>
      </c>
      <c r="CX178" s="153">
        <v>40.4</v>
      </c>
      <c r="CY178" s="153">
        <v>47.82</v>
      </c>
      <c r="CZ178" s="153">
        <v>49.16</v>
      </c>
      <c r="DA178" s="151">
        <v>48.19</v>
      </c>
      <c r="DB178" s="153">
        <v>49.12</v>
      </c>
      <c r="DC178" s="153">
        <v>49.17</v>
      </c>
      <c r="DD178" s="151">
        <v>47.33</v>
      </c>
      <c r="DE178" s="157"/>
      <c r="DF178" s="151">
        <v>29.06</v>
      </c>
      <c r="DG178" s="152">
        <v>31.9</v>
      </c>
      <c r="DH178" s="153">
        <v>34.97</v>
      </c>
      <c r="DI178" s="153">
        <v>39.33</v>
      </c>
      <c r="DJ178" s="153">
        <v>38.86</v>
      </c>
      <c r="DK178" s="151">
        <v>39.799999999999997</v>
      </c>
      <c r="DL178" s="153">
        <v>40.229999999999997</v>
      </c>
      <c r="DM178" s="151">
        <v>41.91</v>
      </c>
      <c r="DN178" s="152">
        <v>42.65</v>
      </c>
      <c r="DO178" s="153">
        <v>41.79</v>
      </c>
      <c r="DP178" s="153">
        <v>40.46</v>
      </c>
      <c r="DQ178" s="153">
        <v>49.84</v>
      </c>
      <c r="DR178" s="153">
        <v>49.33</v>
      </c>
      <c r="DS178" s="151">
        <v>50.62</v>
      </c>
      <c r="DT178" s="153">
        <v>50.06</v>
      </c>
      <c r="DU178" s="153">
        <v>48.77</v>
      </c>
      <c r="DV178" s="151">
        <v>44.69</v>
      </c>
      <c r="DW178" s="157"/>
      <c r="DX178" s="151">
        <v>7</v>
      </c>
      <c r="DY178" s="153">
        <v>6</v>
      </c>
      <c r="DZ178" s="153">
        <v>4</v>
      </c>
      <c r="EA178" s="153">
        <v>4</v>
      </c>
      <c r="EB178" s="153">
        <v>-3</v>
      </c>
      <c r="EC178" s="153">
        <v>-18</v>
      </c>
      <c r="ED178" s="153">
        <v>-21</v>
      </c>
      <c r="EE178" s="153">
        <v>-28</v>
      </c>
      <c r="EF178" s="153">
        <v>-27</v>
      </c>
      <c r="EG178" s="153">
        <v>-24</v>
      </c>
      <c r="EH178" s="153">
        <v>-20</v>
      </c>
      <c r="EI178" s="153">
        <v>-15</v>
      </c>
      <c r="EJ178" s="153">
        <v>-13</v>
      </c>
      <c r="EK178" s="153">
        <v>-11</v>
      </c>
      <c r="EL178" s="153">
        <v>-6</v>
      </c>
      <c r="EM178" s="153">
        <v>-6</v>
      </c>
      <c r="EN178" s="153">
        <v>-5</v>
      </c>
      <c r="EO178" s="158"/>
    </row>
    <row r="179" spans="1:145" s="154" customFormat="1" ht="14">
      <c r="A179" s="137" t="s">
        <v>721</v>
      </c>
      <c r="B179" s="137" t="s">
        <v>1666</v>
      </c>
      <c r="C179" s="137">
        <v>21</v>
      </c>
      <c r="D179" s="137">
        <v>4</v>
      </c>
      <c r="E179" s="137">
        <v>52370825</v>
      </c>
      <c r="F179" s="137" t="s">
        <v>91</v>
      </c>
      <c r="G179" s="138" t="s">
        <v>725</v>
      </c>
      <c r="H179" s="155" t="s">
        <v>95</v>
      </c>
      <c r="I179" s="138">
        <v>0</v>
      </c>
      <c r="J179" s="137">
        <v>151.69999999999999</v>
      </c>
      <c r="K179" s="137">
        <v>53.45</v>
      </c>
      <c r="L179" s="137" t="s">
        <v>167</v>
      </c>
      <c r="M179" s="137"/>
      <c r="N179" s="137" t="s">
        <v>79</v>
      </c>
      <c r="O179" s="137" t="s">
        <v>255</v>
      </c>
      <c r="P179" s="140"/>
      <c r="Q179" s="140"/>
      <c r="R179" s="140"/>
      <c r="S179" s="140"/>
      <c r="T179" s="142" t="s">
        <v>6</v>
      </c>
      <c r="U179" s="142">
        <v>31</v>
      </c>
      <c r="V179" s="137">
        <v>30</v>
      </c>
      <c r="W179" s="137">
        <v>28</v>
      </c>
      <c r="X179" s="137" t="s">
        <v>280</v>
      </c>
      <c r="Y179" s="141"/>
      <c r="Z179" s="142" t="s">
        <v>137</v>
      </c>
      <c r="AA179" s="142">
        <v>65</v>
      </c>
      <c r="AB179" s="137">
        <v>49</v>
      </c>
      <c r="AC179" s="137">
        <v>54</v>
      </c>
      <c r="AD179" s="137"/>
      <c r="AE179" s="141" t="s">
        <v>209</v>
      </c>
      <c r="AF179" s="150" t="s">
        <v>116</v>
      </c>
      <c r="AG179" s="150">
        <v>42</v>
      </c>
      <c r="AH179" s="155">
        <v>35</v>
      </c>
      <c r="AI179" s="155">
        <v>20</v>
      </c>
      <c r="AJ179" s="155"/>
      <c r="AK179" s="159" t="s">
        <v>197</v>
      </c>
      <c r="AL179" s="137" t="s">
        <v>341</v>
      </c>
      <c r="AM179" s="137" t="s">
        <v>323</v>
      </c>
      <c r="AN179" s="137" t="s">
        <v>281</v>
      </c>
      <c r="AO179" s="137" t="s">
        <v>106</v>
      </c>
      <c r="AP179" s="137" t="s">
        <v>87</v>
      </c>
      <c r="AQ179" s="138" t="s">
        <v>131</v>
      </c>
      <c r="AR179" s="137" t="s">
        <v>89</v>
      </c>
      <c r="AS179" s="138" t="s">
        <v>197</v>
      </c>
      <c r="AT179" s="137" t="s">
        <v>93</v>
      </c>
      <c r="AU179" s="139" t="s">
        <v>726</v>
      </c>
      <c r="AV179" s="139">
        <v>2</v>
      </c>
      <c r="AW179" s="142" t="s">
        <v>6</v>
      </c>
      <c r="AX179" s="142">
        <v>31</v>
      </c>
      <c r="AY179" s="137">
        <v>30</v>
      </c>
      <c r="AZ179" s="137">
        <v>28</v>
      </c>
      <c r="BA179" s="137" t="s">
        <v>1666</v>
      </c>
      <c r="BB179" s="137">
        <v>21</v>
      </c>
      <c r="BC179" s="137">
        <v>4</v>
      </c>
      <c r="BD179" s="143">
        <v>4.93</v>
      </c>
      <c r="BE179" s="144">
        <v>2.5</v>
      </c>
      <c r="BF179" s="145">
        <v>2.2000000000000002</v>
      </c>
      <c r="BG179" s="144">
        <v>2.5299999999999998</v>
      </c>
      <c r="BH179" s="145">
        <v>0.82</v>
      </c>
      <c r="BI179" s="143">
        <v>0</v>
      </c>
      <c r="BJ179" s="145">
        <v>0</v>
      </c>
      <c r="BK179" s="143">
        <v>0</v>
      </c>
      <c r="BL179" s="144">
        <v>1.77</v>
      </c>
      <c r="BM179" s="145">
        <v>3.81</v>
      </c>
      <c r="BN179" s="145">
        <v>5.97</v>
      </c>
      <c r="BO179" s="145">
        <v>6.99</v>
      </c>
      <c r="BP179" s="145">
        <v>4.12</v>
      </c>
      <c r="BQ179" s="146">
        <v>2.76</v>
      </c>
      <c r="BR179" s="147">
        <v>4.04</v>
      </c>
      <c r="BS179" s="147">
        <v>6.69</v>
      </c>
      <c r="BT179" s="146">
        <v>11</v>
      </c>
      <c r="BU179" s="146">
        <v>14.2</v>
      </c>
      <c r="BV179" s="146">
        <v>4.3499999999999996</v>
      </c>
      <c r="BW179" s="148">
        <v>3.11</v>
      </c>
      <c r="BX179" s="149">
        <v>0</v>
      </c>
      <c r="BY179" s="149">
        <v>1.42</v>
      </c>
      <c r="BZ179" s="149">
        <v>2.14</v>
      </c>
      <c r="CA179" s="150">
        <v>2.89</v>
      </c>
      <c r="CB179" s="149">
        <v>4.07</v>
      </c>
      <c r="CC179" s="150">
        <v>3.02</v>
      </c>
      <c r="CD179" s="148">
        <v>3</v>
      </c>
      <c r="CE179" s="149">
        <v>3.9</v>
      </c>
      <c r="CF179" s="149">
        <v>5.19</v>
      </c>
      <c r="CG179" s="149">
        <v>6.46</v>
      </c>
      <c r="CH179" s="147">
        <v>3.62</v>
      </c>
      <c r="CI179" s="146">
        <v>3.81</v>
      </c>
      <c r="CJ179" s="147">
        <v>4.8</v>
      </c>
      <c r="CK179" s="147">
        <v>7.94</v>
      </c>
      <c r="CL179" s="146">
        <v>11.42</v>
      </c>
      <c r="CM179" s="146">
        <v>14.55</v>
      </c>
      <c r="CN179" s="151">
        <v>21.57</v>
      </c>
      <c r="CO179" s="152">
        <v>24.9</v>
      </c>
      <c r="CP179" s="153">
        <v>28.53</v>
      </c>
      <c r="CQ179" s="152">
        <v>29.24</v>
      </c>
      <c r="CR179" s="153">
        <v>28.96</v>
      </c>
      <c r="CS179" s="151">
        <v>29.51</v>
      </c>
      <c r="CT179" s="153">
        <v>29.14</v>
      </c>
      <c r="CU179" s="151">
        <v>31.71</v>
      </c>
      <c r="CV179" s="152">
        <v>29.67</v>
      </c>
      <c r="CW179" s="153">
        <v>30.86</v>
      </c>
      <c r="CX179" s="153">
        <v>33.35</v>
      </c>
      <c r="CY179" s="153">
        <v>33.119999999999997</v>
      </c>
      <c r="CZ179" s="153">
        <v>39.26</v>
      </c>
      <c r="DA179" s="151">
        <v>47.17</v>
      </c>
      <c r="DB179" s="153">
        <v>47.68</v>
      </c>
      <c r="DC179" s="153">
        <v>47.73</v>
      </c>
      <c r="DD179" s="151">
        <v>40.68</v>
      </c>
      <c r="DE179" s="151">
        <v>44</v>
      </c>
      <c r="DF179" s="151">
        <v>21.12</v>
      </c>
      <c r="DG179" s="152">
        <v>25.91</v>
      </c>
      <c r="DH179" s="153">
        <v>29.71</v>
      </c>
      <c r="DI179" s="153">
        <v>31.03</v>
      </c>
      <c r="DJ179" s="153">
        <v>31.06</v>
      </c>
      <c r="DK179" s="151">
        <v>29.44</v>
      </c>
      <c r="DL179" s="153">
        <v>29.41</v>
      </c>
      <c r="DM179" s="151">
        <v>30.56</v>
      </c>
      <c r="DN179" s="152">
        <v>29.28</v>
      </c>
      <c r="DO179" s="153">
        <v>30.55</v>
      </c>
      <c r="DP179" s="153">
        <v>30.82</v>
      </c>
      <c r="DQ179" s="153">
        <v>31.44</v>
      </c>
      <c r="DR179" s="153">
        <v>38.049999999999997</v>
      </c>
      <c r="DS179" s="151">
        <v>46.91</v>
      </c>
      <c r="DT179" s="153">
        <v>47.35</v>
      </c>
      <c r="DU179" s="153">
        <v>45.68</v>
      </c>
      <c r="DV179" s="151">
        <v>38.26</v>
      </c>
      <c r="DW179" s="151">
        <v>40.200000000000003</v>
      </c>
      <c r="DX179" s="151">
        <v>7</v>
      </c>
      <c r="DY179" s="153">
        <v>7</v>
      </c>
      <c r="DZ179" s="153">
        <v>7</v>
      </c>
      <c r="EA179" s="153">
        <v>-7</v>
      </c>
      <c r="EB179" s="153">
        <v>-16</v>
      </c>
      <c r="EC179" s="153">
        <v>-25</v>
      </c>
      <c r="ED179" s="153">
        <v>-23</v>
      </c>
      <c r="EE179" s="153">
        <v>-26</v>
      </c>
      <c r="EF179" s="153">
        <v>-24</v>
      </c>
      <c r="EG179" s="153">
        <v>-14</v>
      </c>
      <c r="EH179" s="153">
        <v>-5</v>
      </c>
      <c r="EI179" s="153">
        <v>2</v>
      </c>
      <c r="EJ179" s="153">
        <v>10</v>
      </c>
      <c r="EK179" s="153">
        <v>11</v>
      </c>
      <c r="EL179" s="153">
        <v>6</v>
      </c>
      <c r="EM179" s="153">
        <v>2</v>
      </c>
      <c r="EN179" s="153">
        <v>6</v>
      </c>
      <c r="EO179" s="153">
        <v>5</v>
      </c>
    </row>
    <row r="180" spans="1:145" s="154" customFormat="1" ht="14">
      <c r="A180" s="137" t="s">
        <v>1116</v>
      </c>
      <c r="B180" s="137" t="s">
        <v>1666</v>
      </c>
      <c r="C180" s="137">
        <v>14</v>
      </c>
      <c r="D180" s="137">
        <v>8</v>
      </c>
      <c r="E180" s="137">
        <v>54009181</v>
      </c>
      <c r="F180" s="137" t="s">
        <v>91</v>
      </c>
      <c r="G180" s="138" t="s">
        <v>1120</v>
      </c>
      <c r="H180" s="161" t="s">
        <v>95</v>
      </c>
      <c r="I180" s="138">
        <v>-4</v>
      </c>
      <c r="J180" s="137">
        <v>165.3</v>
      </c>
      <c r="K180" s="137">
        <v>62.8</v>
      </c>
      <c r="L180" s="137" t="s">
        <v>167</v>
      </c>
      <c r="M180" s="137"/>
      <c r="N180" s="137" t="s">
        <v>147</v>
      </c>
      <c r="O180" s="137" t="s">
        <v>215</v>
      </c>
      <c r="P180" s="140" t="s">
        <v>168</v>
      </c>
      <c r="Q180" s="140"/>
      <c r="R180" s="140"/>
      <c r="S180" s="140"/>
      <c r="T180" s="142" t="s">
        <v>6</v>
      </c>
      <c r="U180" s="142">
        <v>41</v>
      </c>
      <c r="V180" s="137">
        <v>33</v>
      </c>
      <c r="W180" s="137">
        <v>28</v>
      </c>
      <c r="X180" s="137" t="s">
        <v>1119</v>
      </c>
      <c r="Y180" s="141"/>
      <c r="Z180" s="142" t="s">
        <v>232</v>
      </c>
      <c r="AA180" s="142">
        <v>63</v>
      </c>
      <c r="AB180" s="137">
        <v>41</v>
      </c>
      <c r="AC180" s="137">
        <v>33</v>
      </c>
      <c r="AD180" s="137"/>
      <c r="AE180" s="141" t="s">
        <v>443</v>
      </c>
      <c r="AF180" s="150" t="s">
        <v>217</v>
      </c>
      <c r="AG180" s="150">
        <v>45</v>
      </c>
      <c r="AH180" s="155">
        <v>37</v>
      </c>
      <c r="AI180" s="155">
        <v>19</v>
      </c>
      <c r="AJ180" s="155"/>
      <c r="AK180" s="159" t="s">
        <v>197</v>
      </c>
      <c r="AL180" s="137" t="s">
        <v>250</v>
      </c>
      <c r="AM180" s="137" t="s">
        <v>323</v>
      </c>
      <c r="AN180" s="137" t="s">
        <v>257</v>
      </c>
      <c r="AO180" s="137" t="s">
        <v>151</v>
      </c>
      <c r="AP180" s="137" t="s">
        <v>87</v>
      </c>
      <c r="AQ180" s="138" t="s">
        <v>176</v>
      </c>
      <c r="AR180" s="137" t="s">
        <v>89</v>
      </c>
      <c r="AS180" s="138" t="s">
        <v>131</v>
      </c>
      <c r="AT180" s="137" t="s">
        <v>93</v>
      </c>
      <c r="AU180" s="139" t="s">
        <v>133</v>
      </c>
      <c r="AV180" s="139">
        <v>2</v>
      </c>
      <c r="AW180" s="142" t="s">
        <v>6</v>
      </c>
      <c r="AX180" s="142">
        <v>41</v>
      </c>
      <c r="AY180" s="137">
        <v>33</v>
      </c>
      <c r="AZ180" s="137">
        <v>28</v>
      </c>
      <c r="BA180" s="137" t="s">
        <v>1666</v>
      </c>
      <c r="BB180" s="137">
        <v>14</v>
      </c>
      <c r="BC180" s="137">
        <v>8</v>
      </c>
      <c r="BD180" s="143">
        <v>3.28</v>
      </c>
      <c r="BE180" s="144">
        <v>2.87</v>
      </c>
      <c r="BF180" s="145">
        <v>2.37</v>
      </c>
      <c r="BG180" s="144">
        <v>2.62</v>
      </c>
      <c r="BH180" s="145">
        <v>1.74</v>
      </c>
      <c r="BI180" s="143">
        <v>1.3</v>
      </c>
      <c r="BJ180" s="145">
        <v>0</v>
      </c>
      <c r="BK180" s="143">
        <v>0</v>
      </c>
      <c r="BL180" s="144">
        <v>1.66</v>
      </c>
      <c r="BM180" s="145">
        <v>2.29</v>
      </c>
      <c r="BN180" s="145">
        <v>3.68</v>
      </c>
      <c r="BO180" s="145">
        <v>3.83</v>
      </c>
      <c r="BP180" s="145">
        <v>3.87</v>
      </c>
      <c r="BQ180" s="146">
        <v>3.44</v>
      </c>
      <c r="BR180" s="147">
        <v>4.7300000000000004</v>
      </c>
      <c r="BS180" s="147">
        <v>6.73</v>
      </c>
      <c r="BT180" s="146">
        <v>11.12</v>
      </c>
      <c r="BU180" s="146">
        <v>15.35</v>
      </c>
      <c r="BV180" s="146">
        <v>3.63</v>
      </c>
      <c r="BW180" s="162">
        <v>1.94</v>
      </c>
      <c r="BX180" s="147">
        <v>0</v>
      </c>
      <c r="BY180" s="147">
        <v>0</v>
      </c>
      <c r="BZ180" s="147">
        <v>0.84</v>
      </c>
      <c r="CA180" s="146">
        <v>3.25</v>
      </c>
      <c r="CB180" s="147">
        <v>2.8</v>
      </c>
      <c r="CC180" s="146">
        <v>3.88</v>
      </c>
      <c r="CD180" s="162">
        <v>3.65</v>
      </c>
      <c r="CE180" s="147">
        <v>4.22</v>
      </c>
      <c r="CF180" s="147">
        <v>3.11</v>
      </c>
      <c r="CG180" s="147">
        <v>3.34</v>
      </c>
      <c r="CH180" s="147">
        <v>3.13</v>
      </c>
      <c r="CI180" s="146">
        <v>3.93</v>
      </c>
      <c r="CJ180" s="147">
        <v>5.32</v>
      </c>
      <c r="CK180" s="147">
        <v>6.93</v>
      </c>
      <c r="CL180" s="146">
        <v>10.28</v>
      </c>
      <c r="CM180" s="146">
        <v>14.14</v>
      </c>
      <c r="CN180" s="151">
        <v>26.98</v>
      </c>
      <c r="CO180" s="152">
        <v>31.62</v>
      </c>
      <c r="CP180" s="153">
        <v>34.42</v>
      </c>
      <c r="CQ180" s="152">
        <v>34.99</v>
      </c>
      <c r="CR180" s="153">
        <v>36.380000000000003</v>
      </c>
      <c r="CS180" s="151">
        <v>38.659999999999997</v>
      </c>
      <c r="CT180" s="153">
        <v>39.47</v>
      </c>
      <c r="CU180" s="151">
        <v>40.08</v>
      </c>
      <c r="CV180" s="152">
        <v>39.92</v>
      </c>
      <c r="CW180" s="153">
        <v>39.840000000000003</v>
      </c>
      <c r="CX180" s="153">
        <v>40.049999999999997</v>
      </c>
      <c r="CY180" s="153">
        <v>42.9</v>
      </c>
      <c r="CZ180" s="153">
        <v>44.87</v>
      </c>
      <c r="DA180" s="151">
        <v>48.21</v>
      </c>
      <c r="DB180" s="153">
        <v>48.41</v>
      </c>
      <c r="DC180" s="153">
        <v>43.78</v>
      </c>
      <c r="DD180" s="151">
        <v>42.42</v>
      </c>
      <c r="DE180" s="151">
        <v>37.49</v>
      </c>
      <c r="DF180" s="151">
        <v>26.39</v>
      </c>
      <c r="DG180" s="152">
        <v>31.22</v>
      </c>
      <c r="DH180" s="153">
        <v>35.229999999999997</v>
      </c>
      <c r="DI180" s="153">
        <v>36.42</v>
      </c>
      <c r="DJ180" s="153">
        <v>36.82</v>
      </c>
      <c r="DK180" s="151">
        <v>38.53</v>
      </c>
      <c r="DL180" s="153">
        <v>39.01</v>
      </c>
      <c r="DM180" s="151">
        <v>39.75</v>
      </c>
      <c r="DN180" s="152">
        <v>39.01</v>
      </c>
      <c r="DO180" s="153">
        <v>39.69</v>
      </c>
      <c r="DP180" s="153">
        <v>39.96</v>
      </c>
      <c r="DQ180" s="153">
        <v>42.62</v>
      </c>
      <c r="DR180" s="153">
        <v>45.11</v>
      </c>
      <c r="DS180" s="151">
        <v>48.68</v>
      </c>
      <c r="DT180" s="153">
        <v>49.2</v>
      </c>
      <c r="DU180" s="153">
        <v>44.19</v>
      </c>
      <c r="DV180" s="151">
        <v>42.35</v>
      </c>
      <c r="DW180" s="151">
        <v>36.04</v>
      </c>
      <c r="DX180" s="151">
        <v>7</v>
      </c>
      <c r="DY180" s="153">
        <v>10</v>
      </c>
      <c r="DZ180" s="153">
        <v>10</v>
      </c>
      <c r="EA180" s="153">
        <v>8</v>
      </c>
      <c r="EB180" s="153">
        <v>4</v>
      </c>
      <c r="EC180" s="153">
        <v>-4</v>
      </c>
      <c r="ED180" s="153">
        <v>-9</v>
      </c>
      <c r="EE180" s="153">
        <v>-8</v>
      </c>
      <c r="EF180" s="153">
        <v>-7</v>
      </c>
      <c r="EG180" s="153">
        <v>-2</v>
      </c>
      <c r="EH180" s="153">
        <v>5</v>
      </c>
      <c r="EI180" s="153">
        <v>7</v>
      </c>
      <c r="EJ180" s="153">
        <v>12</v>
      </c>
      <c r="EK180" s="153">
        <v>18</v>
      </c>
      <c r="EL180" s="153">
        <v>16</v>
      </c>
      <c r="EM180" s="153">
        <v>13</v>
      </c>
      <c r="EN180" s="153">
        <v>6</v>
      </c>
      <c r="EO180" s="153">
        <v>6</v>
      </c>
    </row>
    <row r="181" spans="1:145" s="154" customFormat="1" ht="14">
      <c r="A181" s="137" t="s">
        <v>628</v>
      </c>
      <c r="B181" s="137" t="s">
        <v>1667</v>
      </c>
      <c r="C181" s="137">
        <v>14</v>
      </c>
      <c r="D181" s="137">
        <v>6</v>
      </c>
      <c r="E181" s="137">
        <v>52322484</v>
      </c>
      <c r="F181" s="137" t="s">
        <v>91</v>
      </c>
      <c r="G181" s="138" t="s">
        <v>632</v>
      </c>
      <c r="H181" s="155" t="s">
        <v>95</v>
      </c>
      <c r="I181" s="138">
        <v>-2</v>
      </c>
      <c r="J181" s="137">
        <v>177</v>
      </c>
      <c r="K181" s="137">
        <v>57.8</v>
      </c>
      <c r="L181" s="137" t="s">
        <v>167</v>
      </c>
      <c r="M181" s="137"/>
      <c r="N181" s="137" t="s">
        <v>147</v>
      </c>
      <c r="O181" s="137" t="s">
        <v>259</v>
      </c>
      <c r="P181" s="140"/>
      <c r="Q181" s="140"/>
      <c r="R181" s="140"/>
      <c r="S181" s="140"/>
      <c r="T181" s="142" t="s">
        <v>17</v>
      </c>
      <c r="U181" s="142">
        <v>37</v>
      </c>
      <c r="V181" s="137">
        <v>32</v>
      </c>
      <c r="W181" s="137">
        <v>29</v>
      </c>
      <c r="X181" s="137" t="s">
        <v>121</v>
      </c>
      <c r="Y181" s="141"/>
      <c r="Z181" s="142" t="s">
        <v>318</v>
      </c>
      <c r="AA181" s="142">
        <v>55</v>
      </c>
      <c r="AB181" s="137">
        <v>39</v>
      </c>
      <c r="AC181" s="137">
        <v>32</v>
      </c>
      <c r="AD181" s="137"/>
      <c r="AE181" s="141" t="s">
        <v>242</v>
      </c>
      <c r="AF181" s="150" t="s">
        <v>261</v>
      </c>
      <c r="AG181" s="150">
        <v>22</v>
      </c>
      <c r="AH181" s="155">
        <v>12</v>
      </c>
      <c r="AI181" s="155">
        <v>6</v>
      </c>
      <c r="AJ181" s="155"/>
      <c r="AK181" s="159"/>
      <c r="AL181" s="137" t="s">
        <v>210</v>
      </c>
      <c r="AM181" s="137" t="s">
        <v>323</v>
      </c>
      <c r="AN181" s="137" t="s">
        <v>606</v>
      </c>
      <c r="AO181" s="137" t="s">
        <v>151</v>
      </c>
      <c r="AP181" s="137" t="s">
        <v>87</v>
      </c>
      <c r="AQ181" s="138" t="s">
        <v>152</v>
      </c>
      <c r="AR181" s="137" t="s">
        <v>89</v>
      </c>
      <c r="AS181" s="138" t="s">
        <v>197</v>
      </c>
      <c r="AT181" s="137" t="s">
        <v>93</v>
      </c>
      <c r="AU181" s="139" t="s">
        <v>633</v>
      </c>
      <c r="AV181" s="139">
        <v>2</v>
      </c>
      <c r="AW181" s="142" t="s">
        <v>17</v>
      </c>
      <c r="AX181" s="142">
        <v>37</v>
      </c>
      <c r="AY181" s="137">
        <v>32</v>
      </c>
      <c r="AZ181" s="137">
        <v>29</v>
      </c>
      <c r="BA181" s="137" t="s">
        <v>1667</v>
      </c>
      <c r="BB181" s="137">
        <v>14</v>
      </c>
      <c r="BC181" s="137">
        <v>6</v>
      </c>
      <c r="BD181" s="143">
        <v>3.65</v>
      </c>
      <c r="BE181" s="144">
        <v>4.95</v>
      </c>
      <c r="BF181" s="145">
        <v>4.91</v>
      </c>
      <c r="BG181" s="144">
        <v>4.91</v>
      </c>
      <c r="BH181" s="145">
        <v>4.01</v>
      </c>
      <c r="BI181" s="143">
        <v>4.43</v>
      </c>
      <c r="BJ181" s="145">
        <v>3.39</v>
      </c>
      <c r="BK181" s="143">
        <v>3.8</v>
      </c>
      <c r="BL181" s="144">
        <v>3.93</v>
      </c>
      <c r="BM181" s="145">
        <v>3.89</v>
      </c>
      <c r="BN181" s="145">
        <v>5.34</v>
      </c>
      <c r="BO181" s="145">
        <v>9.9600000000000009</v>
      </c>
      <c r="BP181" s="145">
        <v>7.75</v>
      </c>
      <c r="BQ181" s="146">
        <v>7.35</v>
      </c>
      <c r="BR181" s="147">
        <v>9.07</v>
      </c>
      <c r="BS181" s="147">
        <v>11.79</v>
      </c>
      <c r="BT181" s="146">
        <v>17.510000000000002</v>
      </c>
      <c r="BU181" s="146">
        <v>22.85</v>
      </c>
      <c r="BV181" s="146">
        <v>3.96</v>
      </c>
      <c r="BW181" s="148">
        <v>4.21</v>
      </c>
      <c r="BX181" s="149">
        <v>3.12</v>
      </c>
      <c r="BY181" s="149">
        <v>2.33</v>
      </c>
      <c r="BZ181" s="149">
        <v>2.17</v>
      </c>
      <c r="CA181" s="150">
        <v>3.49</v>
      </c>
      <c r="CB181" s="149">
        <v>3.62</v>
      </c>
      <c r="CC181" s="150">
        <v>4.68</v>
      </c>
      <c r="CD181" s="148">
        <v>4.1100000000000003</v>
      </c>
      <c r="CE181" s="149">
        <v>4.7</v>
      </c>
      <c r="CF181" s="149">
        <v>5.8</v>
      </c>
      <c r="CG181" s="149">
        <v>8.4</v>
      </c>
      <c r="CH181" s="147">
        <v>8.56</v>
      </c>
      <c r="CI181" s="146">
        <v>7.66</v>
      </c>
      <c r="CJ181" s="147">
        <v>9.74</v>
      </c>
      <c r="CK181" s="147">
        <v>11.46</v>
      </c>
      <c r="CL181" s="146">
        <v>17.18</v>
      </c>
      <c r="CM181" s="146">
        <v>23.78</v>
      </c>
      <c r="CN181" s="151">
        <v>31.8</v>
      </c>
      <c r="CO181" s="152">
        <v>35.78</v>
      </c>
      <c r="CP181" s="153">
        <v>38.04</v>
      </c>
      <c r="CQ181" s="152">
        <v>42.09</v>
      </c>
      <c r="CR181" s="153">
        <v>42.39</v>
      </c>
      <c r="CS181" s="151">
        <v>44.27</v>
      </c>
      <c r="CT181" s="153">
        <v>48.24</v>
      </c>
      <c r="CU181" s="151">
        <v>47.93</v>
      </c>
      <c r="CV181" s="152">
        <v>46.57</v>
      </c>
      <c r="CW181" s="153">
        <v>46.57</v>
      </c>
      <c r="CX181" s="153">
        <v>47.61</v>
      </c>
      <c r="CY181" s="153">
        <v>48.19</v>
      </c>
      <c r="CZ181" s="153">
        <v>52.2</v>
      </c>
      <c r="DA181" s="151">
        <v>55.05</v>
      </c>
      <c r="DB181" s="153">
        <v>56.25</v>
      </c>
      <c r="DC181" s="153">
        <v>54.17</v>
      </c>
      <c r="DD181" s="151">
        <v>53.4</v>
      </c>
      <c r="DE181" s="151">
        <v>46.7</v>
      </c>
      <c r="DF181" s="151">
        <v>30.13</v>
      </c>
      <c r="DG181" s="152">
        <v>34.76</v>
      </c>
      <c r="DH181" s="153">
        <v>38.57</v>
      </c>
      <c r="DI181" s="153">
        <v>42.24</v>
      </c>
      <c r="DJ181" s="153">
        <v>43.92</v>
      </c>
      <c r="DK181" s="151">
        <v>44.5</v>
      </c>
      <c r="DL181" s="153">
        <v>48.39</v>
      </c>
      <c r="DM181" s="151">
        <v>49.57</v>
      </c>
      <c r="DN181" s="152">
        <v>46.63</v>
      </c>
      <c r="DO181" s="153">
        <v>46.07</v>
      </c>
      <c r="DP181" s="153">
        <v>47.92</v>
      </c>
      <c r="DQ181" s="153">
        <v>48.81</v>
      </c>
      <c r="DR181" s="153">
        <v>52.79</v>
      </c>
      <c r="DS181" s="151">
        <v>55.64</v>
      </c>
      <c r="DT181" s="153">
        <v>56.15</v>
      </c>
      <c r="DU181" s="153">
        <v>53.73</v>
      </c>
      <c r="DV181" s="151">
        <v>53.4</v>
      </c>
      <c r="DW181" s="151">
        <v>45.82</v>
      </c>
      <c r="DX181" s="151">
        <v>6</v>
      </c>
      <c r="DY181" s="153">
        <v>6</v>
      </c>
      <c r="DZ181" s="153">
        <v>8</v>
      </c>
      <c r="EA181" s="153">
        <v>2</v>
      </c>
      <c r="EB181" s="153">
        <v>0</v>
      </c>
      <c r="EC181" s="153">
        <v>-7</v>
      </c>
      <c r="ED181" s="153">
        <v>-16</v>
      </c>
      <c r="EE181" s="153">
        <v>-21</v>
      </c>
      <c r="EF181" s="153">
        <v>-23</v>
      </c>
      <c r="EG181" s="153">
        <v>-20</v>
      </c>
      <c r="EH181" s="153">
        <v>-16</v>
      </c>
      <c r="EI181" s="153">
        <v>-11</v>
      </c>
      <c r="EJ181" s="153">
        <v>-8</v>
      </c>
      <c r="EK181" s="153">
        <v>-8</v>
      </c>
      <c r="EL181" s="153">
        <v>-4</v>
      </c>
      <c r="EM181" s="153">
        <v>-3</v>
      </c>
      <c r="EN181" s="153">
        <v>-2</v>
      </c>
      <c r="EO181" s="153">
        <v>-2</v>
      </c>
    </row>
    <row r="182" spans="1:145" s="154" customFormat="1" ht="14">
      <c r="A182" s="137" t="s">
        <v>1025</v>
      </c>
      <c r="B182" s="137" t="s">
        <v>1666</v>
      </c>
      <c r="C182" s="137">
        <v>18</v>
      </c>
      <c r="D182" s="137">
        <v>7</v>
      </c>
      <c r="E182" s="137">
        <v>40783536</v>
      </c>
      <c r="F182" s="137" t="s">
        <v>91</v>
      </c>
      <c r="G182" s="138" t="s">
        <v>862</v>
      </c>
      <c r="H182" s="139"/>
      <c r="I182" s="138"/>
      <c r="J182" s="137">
        <v>173</v>
      </c>
      <c r="K182" s="137">
        <v>49</v>
      </c>
      <c r="L182" s="137" t="s">
        <v>167</v>
      </c>
      <c r="M182" s="137"/>
      <c r="N182" s="137" t="s">
        <v>147</v>
      </c>
      <c r="O182" s="137" t="s">
        <v>148</v>
      </c>
      <c r="P182" s="140"/>
      <c r="Q182" s="140"/>
      <c r="R182" s="140"/>
      <c r="S182" s="140"/>
      <c r="T182" s="137" t="s">
        <v>6</v>
      </c>
      <c r="U182" s="137">
        <v>35</v>
      </c>
      <c r="V182" s="137">
        <v>32</v>
      </c>
      <c r="W182" s="137">
        <v>29</v>
      </c>
      <c r="X182" s="137" t="s">
        <v>280</v>
      </c>
      <c r="Y182" s="137"/>
      <c r="Z182" s="142" t="s">
        <v>232</v>
      </c>
      <c r="AA182" s="142">
        <v>60</v>
      </c>
      <c r="AB182" s="137">
        <v>56</v>
      </c>
      <c r="AC182" s="137">
        <v>35</v>
      </c>
      <c r="AD182" s="137"/>
      <c r="AE182" s="141" t="s">
        <v>443</v>
      </c>
      <c r="AF182" s="142" t="s">
        <v>217</v>
      </c>
      <c r="AG182" s="142">
        <v>22</v>
      </c>
      <c r="AH182" s="137">
        <v>16</v>
      </c>
      <c r="AI182" s="137">
        <v>3</v>
      </c>
      <c r="AJ182" s="137"/>
      <c r="AK182" s="141"/>
      <c r="AL182" s="137" t="s">
        <v>869</v>
      </c>
      <c r="AM182" s="137" t="s">
        <v>1029</v>
      </c>
      <c r="AN182" s="137" t="s">
        <v>140</v>
      </c>
      <c r="AO182" s="137" t="s">
        <v>513</v>
      </c>
      <c r="AP182" s="137" t="s">
        <v>87</v>
      </c>
      <c r="AQ182" s="138"/>
      <c r="AR182" s="137" t="s">
        <v>89</v>
      </c>
      <c r="AS182" s="138"/>
      <c r="AT182" s="137" t="s">
        <v>93</v>
      </c>
      <c r="AU182" s="139" t="s">
        <v>1030</v>
      </c>
      <c r="AV182" s="139">
        <v>2</v>
      </c>
      <c r="AW182" s="137" t="s">
        <v>6</v>
      </c>
      <c r="AX182" s="137">
        <v>35</v>
      </c>
      <c r="AY182" s="137">
        <v>32</v>
      </c>
      <c r="AZ182" s="137">
        <v>29</v>
      </c>
      <c r="BA182" s="137" t="s">
        <v>1666</v>
      </c>
      <c r="BB182" s="137">
        <v>18</v>
      </c>
      <c r="BC182" s="137">
        <v>7</v>
      </c>
      <c r="BD182" s="143">
        <v>4.4800000000000004</v>
      </c>
      <c r="BE182" s="144">
        <v>3.98</v>
      </c>
      <c r="BF182" s="145">
        <v>2.98</v>
      </c>
      <c r="BG182" s="144">
        <v>1.93</v>
      </c>
      <c r="BH182" s="145">
        <v>1.42</v>
      </c>
      <c r="BI182" s="143">
        <v>0.88</v>
      </c>
      <c r="BJ182" s="145">
        <v>0.45</v>
      </c>
      <c r="BK182" s="143">
        <v>1.27</v>
      </c>
      <c r="BL182" s="144">
        <v>2.9</v>
      </c>
      <c r="BM182" s="145">
        <v>5.09</v>
      </c>
      <c r="BN182" s="145">
        <v>4.97</v>
      </c>
      <c r="BO182" s="145">
        <v>5.91</v>
      </c>
      <c r="BP182" s="145">
        <v>3.86</v>
      </c>
      <c r="BQ182" s="146">
        <v>3.64</v>
      </c>
      <c r="BR182" s="147">
        <v>6.13</v>
      </c>
      <c r="BS182" s="147">
        <v>8.64</v>
      </c>
      <c r="BT182" s="146">
        <v>12.16</v>
      </c>
      <c r="BU182" s="146">
        <v>19.68</v>
      </c>
      <c r="BV182" s="146">
        <v>4.58</v>
      </c>
      <c r="BW182" s="148">
        <v>2.66</v>
      </c>
      <c r="BX182" s="149">
        <v>0</v>
      </c>
      <c r="BY182" s="149">
        <v>0.8</v>
      </c>
      <c r="BZ182" s="149">
        <v>1.51</v>
      </c>
      <c r="CA182" s="150">
        <v>2.3199999999999998</v>
      </c>
      <c r="CB182" s="149">
        <v>2.68</v>
      </c>
      <c r="CC182" s="150">
        <v>2.59</v>
      </c>
      <c r="CD182" s="148">
        <v>2.74</v>
      </c>
      <c r="CE182" s="149">
        <v>3.68</v>
      </c>
      <c r="CF182" s="149">
        <v>5.15</v>
      </c>
      <c r="CG182" s="149">
        <v>6.82</v>
      </c>
      <c r="CH182" s="147">
        <v>4.5999999999999996</v>
      </c>
      <c r="CI182" s="146">
        <v>4.51</v>
      </c>
      <c r="CJ182" s="147">
        <v>7.74</v>
      </c>
      <c r="CK182" s="147">
        <v>9.2100000000000009</v>
      </c>
      <c r="CL182" s="146">
        <v>13.74</v>
      </c>
      <c r="CM182" s="146">
        <v>21.38</v>
      </c>
      <c r="CN182" s="151">
        <v>26.45</v>
      </c>
      <c r="CO182" s="152">
        <v>32.979999999999997</v>
      </c>
      <c r="CP182" s="153">
        <v>34.19</v>
      </c>
      <c r="CQ182" s="152">
        <v>35.549999999999997</v>
      </c>
      <c r="CR182" s="153">
        <v>35.01</v>
      </c>
      <c r="CS182" s="151">
        <v>35.74</v>
      </c>
      <c r="CT182" s="153">
        <v>37.71</v>
      </c>
      <c r="CU182" s="151">
        <v>37.049999999999997</v>
      </c>
      <c r="CV182" s="152">
        <v>39.56</v>
      </c>
      <c r="CW182" s="153">
        <v>40.54</v>
      </c>
      <c r="CX182" s="153">
        <v>42.13</v>
      </c>
      <c r="CY182" s="153">
        <v>43.33</v>
      </c>
      <c r="CZ182" s="153">
        <v>45.8</v>
      </c>
      <c r="DA182" s="151">
        <v>45.02</v>
      </c>
      <c r="DB182" s="153">
        <v>47.89</v>
      </c>
      <c r="DC182" s="153">
        <v>47.19</v>
      </c>
      <c r="DD182" s="151">
        <v>46.71</v>
      </c>
      <c r="DE182" s="151">
        <v>44.61</v>
      </c>
      <c r="DF182" s="151">
        <v>26.65</v>
      </c>
      <c r="DG182" s="152">
        <v>33.130000000000003</v>
      </c>
      <c r="DH182" s="153">
        <v>34.54</v>
      </c>
      <c r="DI182" s="153">
        <v>36.26</v>
      </c>
      <c r="DJ182" s="153">
        <v>35.520000000000003</v>
      </c>
      <c r="DK182" s="151">
        <v>35.44</v>
      </c>
      <c r="DL182" s="153">
        <v>37.04</v>
      </c>
      <c r="DM182" s="151">
        <v>37.96</v>
      </c>
      <c r="DN182" s="152">
        <v>39.369999999999997</v>
      </c>
      <c r="DO182" s="153">
        <v>40.5</v>
      </c>
      <c r="DP182" s="153">
        <v>42.41</v>
      </c>
      <c r="DQ182" s="153">
        <v>43.77</v>
      </c>
      <c r="DR182" s="153">
        <v>45.49</v>
      </c>
      <c r="DS182" s="151">
        <v>46.29</v>
      </c>
      <c r="DT182" s="153">
        <v>48.11</v>
      </c>
      <c r="DU182" s="153">
        <v>48.11</v>
      </c>
      <c r="DV182" s="151">
        <v>46.68</v>
      </c>
      <c r="DW182" s="151">
        <v>44.72</v>
      </c>
      <c r="DX182" s="151">
        <v>6</v>
      </c>
      <c r="DY182" s="153">
        <v>6</v>
      </c>
      <c r="DZ182" s="153">
        <v>8</v>
      </c>
      <c r="EA182" s="153">
        <v>7</v>
      </c>
      <c r="EB182" s="153">
        <v>0</v>
      </c>
      <c r="EC182" s="153">
        <v>-7</v>
      </c>
      <c r="ED182" s="153">
        <v>-9</v>
      </c>
      <c r="EE182" s="153">
        <v>-13</v>
      </c>
      <c r="EF182" s="153">
        <v>-10</v>
      </c>
      <c r="EG182" s="153">
        <v>-9</v>
      </c>
      <c r="EH182" s="153">
        <v>-6</v>
      </c>
      <c r="EI182" s="153">
        <v>-6</v>
      </c>
      <c r="EJ182" s="153">
        <v>-3</v>
      </c>
      <c r="EK182" s="153">
        <v>-2</v>
      </c>
      <c r="EL182" s="153">
        <v>1</v>
      </c>
      <c r="EM182" s="153">
        <v>1</v>
      </c>
      <c r="EN182" s="153">
        <v>1</v>
      </c>
      <c r="EO182" s="153">
        <v>0</v>
      </c>
    </row>
    <row r="183" spans="1:145" s="154" customFormat="1" ht="14">
      <c r="A183" s="137" t="s">
        <v>892</v>
      </c>
      <c r="B183" s="137" t="s">
        <v>1666</v>
      </c>
      <c r="C183" s="137">
        <v>16</v>
      </c>
      <c r="D183" s="137">
        <v>7</v>
      </c>
      <c r="E183" s="137">
        <v>46863029</v>
      </c>
      <c r="F183" s="137" t="s">
        <v>91</v>
      </c>
      <c r="G183" s="138" t="s">
        <v>525</v>
      </c>
      <c r="H183" s="155" t="s">
        <v>95</v>
      </c>
      <c r="I183" s="138">
        <v>-7</v>
      </c>
      <c r="J183" s="137">
        <v>167.3</v>
      </c>
      <c r="K183" s="137">
        <v>55.4</v>
      </c>
      <c r="L183" s="137" t="s">
        <v>167</v>
      </c>
      <c r="M183" s="137"/>
      <c r="N183" s="137" t="s">
        <v>147</v>
      </c>
      <c r="O183" s="137" t="s">
        <v>148</v>
      </c>
      <c r="P183" s="140" t="s">
        <v>168</v>
      </c>
      <c r="Q183" s="140"/>
      <c r="R183" s="140"/>
      <c r="S183" s="140"/>
      <c r="T183" s="142" t="s">
        <v>13</v>
      </c>
      <c r="U183" s="142">
        <v>37</v>
      </c>
      <c r="V183" s="137">
        <v>29</v>
      </c>
      <c r="W183" s="137">
        <v>29</v>
      </c>
      <c r="X183" s="137" t="s">
        <v>280</v>
      </c>
      <c r="Y183" s="141" t="s">
        <v>487</v>
      </c>
      <c r="Z183" s="142" t="s">
        <v>159</v>
      </c>
      <c r="AA183" s="142">
        <v>53</v>
      </c>
      <c r="AB183" s="137">
        <v>33</v>
      </c>
      <c r="AC183" s="137">
        <v>31</v>
      </c>
      <c r="AD183" s="137"/>
      <c r="AE183" s="141" t="s">
        <v>90</v>
      </c>
      <c r="AF183" s="150" t="s">
        <v>160</v>
      </c>
      <c r="AG183" s="150">
        <v>21</v>
      </c>
      <c r="AH183" s="155">
        <v>13</v>
      </c>
      <c r="AI183" s="155">
        <v>9</v>
      </c>
      <c r="AJ183" s="155"/>
      <c r="AK183" s="159"/>
      <c r="AL183" s="137" t="s">
        <v>117</v>
      </c>
      <c r="AM183" s="137" t="s">
        <v>251</v>
      </c>
      <c r="AN183" s="137" t="s">
        <v>85</v>
      </c>
      <c r="AO183" s="137" t="s">
        <v>282</v>
      </c>
      <c r="AP183" s="137" t="s">
        <v>87</v>
      </c>
      <c r="AQ183" s="138"/>
      <c r="AR183" s="137" t="s">
        <v>89</v>
      </c>
      <c r="AS183" s="138"/>
      <c r="AT183" s="137" t="s">
        <v>93</v>
      </c>
      <c r="AU183" s="139" t="s">
        <v>343</v>
      </c>
      <c r="AV183" s="139">
        <v>2</v>
      </c>
      <c r="AW183" s="142" t="s">
        <v>13</v>
      </c>
      <c r="AX183" s="142">
        <v>37</v>
      </c>
      <c r="AY183" s="137">
        <v>29</v>
      </c>
      <c r="AZ183" s="137">
        <v>29</v>
      </c>
      <c r="BA183" s="137" t="s">
        <v>1666</v>
      </c>
      <c r="BB183" s="137">
        <v>16</v>
      </c>
      <c r="BC183" s="137">
        <v>7</v>
      </c>
      <c r="BD183" s="143">
        <v>3.76</v>
      </c>
      <c r="BE183" s="144">
        <v>3.62</v>
      </c>
      <c r="BF183" s="145">
        <v>2.99</v>
      </c>
      <c r="BG183" s="144">
        <v>3.11</v>
      </c>
      <c r="BH183" s="145">
        <v>2.36</v>
      </c>
      <c r="BI183" s="143">
        <v>2.5299999999999998</v>
      </c>
      <c r="BJ183" s="145">
        <v>2.2400000000000002</v>
      </c>
      <c r="BK183" s="143">
        <v>1.49</v>
      </c>
      <c r="BL183" s="144">
        <v>1.1100000000000001</v>
      </c>
      <c r="BM183" s="145">
        <v>1.28</v>
      </c>
      <c r="BN183" s="145">
        <v>2.17</v>
      </c>
      <c r="BO183" s="145">
        <v>3.28</v>
      </c>
      <c r="BP183" s="145">
        <v>0</v>
      </c>
      <c r="BQ183" s="146">
        <v>1.24</v>
      </c>
      <c r="BR183" s="147">
        <v>4.1100000000000003</v>
      </c>
      <c r="BS183" s="147">
        <v>5.56</v>
      </c>
      <c r="BT183" s="146">
        <v>8.8800000000000008</v>
      </c>
      <c r="BU183" s="146">
        <v>15.88</v>
      </c>
      <c r="BV183" s="146">
        <v>3.48</v>
      </c>
      <c r="BW183" s="148">
        <v>3.28</v>
      </c>
      <c r="BX183" s="149">
        <v>1.56</v>
      </c>
      <c r="BY183" s="149">
        <v>1.07</v>
      </c>
      <c r="BZ183" s="149">
        <v>0.25</v>
      </c>
      <c r="CA183" s="150">
        <v>1.17</v>
      </c>
      <c r="CB183" s="149">
        <v>1.02</v>
      </c>
      <c r="CC183" s="150">
        <v>1.74</v>
      </c>
      <c r="CD183" s="148">
        <v>2.13</v>
      </c>
      <c r="CE183" s="149">
        <v>3.37</v>
      </c>
      <c r="CF183" s="149">
        <v>2.61</v>
      </c>
      <c r="CG183" s="149">
        <v>3.21</v>
      </c>
      <c r="CH183" s="147">
        <v>1.51</v>
      </c>
      <c r="CI183" s="146">
        <v>2.4900000000000002</v>
      </c>
      <c r="CJ183" s="147">
        <v>4.3099999999999996</v>
      </c>
      <c r="CK183" s="147">
        <v>5.13</v>
      </c>
      <c r="CL183" s="146">
        <v>9.74</v>
      </c>
      <c r="CM183" s="146">
        <v>17.600000000000001</v>
      </c>
      <c r="CN183" s="151">
        <v>27.11</v>
      </c>
      <c r="CO183" s="152">
        <v>32.54</v>
      </c>
      <c r="CP183" s="153">
        <v>34.049999999999997</v>
      </c>
      <c r="CQ183" s="152">
        <v>35.49</v>
      </c>
      <c r="CR183" s="153">
        <v>37.03</v>
      </c>
      <c r="CS183" s="151">
        <v>38.17</v>
      </c>
      <c r="CT183" s="153">
        <v>38.32</v>
      </c>
      <c r="CU183" s="151">
        <v>39.64</v>
      </c>
      <c r="CV183" s="152">
        <v>40.89</v>
      </c>
      <c r="CW183" s="153">
        <v>40.44</v>
      </c>
      <c r="CX183" s="153">
        <v>41.83</v>
      </c>
      <c r="CY183" s="153">
        <v>41.65</v>
      </c>
      <c r="CZ183" s="153">
        <v>44.78</v>
      </c>
      <c r="DA183" s="151">
        <v>46.39</v>
      </c>
      <c r="DB183" s="153">
        <v>46.33</v>
      </c>
      <c r="DC183" s="153">
        <v>47.07</v>
      </c>
      <c r="DD183" s="151">
        <v>45.63</v>
      </c>
      <c r="DE183" s="151">
        <v>47.67</v>
      </c>
      <c r="DF183" s="151">
        <v>27.72</v>
      </c>
      <c r="DG183" s="152">
        <v>32.46</v>
      </c>
      <c r="DH183" s="153">
        <v>34.28</v>
      </c>
      <c r="DI183" s="153">
        <v>35.770000000000003</v>
      </c>
      <c r="DJ183" s="153">
        <v>37.97</v>
      </c>
      <c r="DK183" s="151">
        <v>37.049999999999997</v>
      </c>
      <c r="DL183" s="153">
        <v>37.68</v>
      </c>
      <c r="DM183" s="151">
        <v>38.94</v>
      </c>
      <c r="DN183" s="152">
        <v>39.979999999999997</v>
      </c>
      <c r="DO183" s="153">
        <v>40.85</v>
      </c>
      <c r="DP183" s="153">
        <v>41.31</v>
      </c>
      <c r="DQ183" s="153">
        <v>41.03</v>
      </c>
      <c r="DR183" s="153">
        <v>44.68</v>
      </c>
      <c r="DS183" s="151">
        <v>46.13</v>
      </c>
      <c r="DT183" s="153">
        <v>45.6</v>
      </c>
      <c r="DU183" s="153">
        <v>48.03</v>
      </c>
      <c r="DV183" s="151">
        <v>45.05</v>
      </c>
      <c r="DW183" s="151">
        <v>47.77</v>
      </c>
      <c r="DX183" s="151">
        <v>0</v>
      </c>
      <c r="DY183" s="153">
        <v>1</v>
      </c>
      <c r="DZ183" s="153">
        <v>4</v>
      </c>
      <c r="EA183" s="153">
        <v>4</v>
      </c>
      <c r="EB183" s="153">
        <v>5</v>
      </c>
      <c r="EC183" s="153">
        <v>1</v>
      </c>
      <c r="ED183" s="153">
        <v>-1</v>
      </c>
      <c r="EE183" s="153">
        <v>-11</v>
      </c>
      <c r="EF183" s="153">
        <v>-18</v>
      </c>
      <c r="EG183" s="153">
        <v>-22</v>
      </c>
      <c r="EH183" s="153">
        <v>-25</v>
      </c>
      <c r="EI183" s="153">
        <v>-27</v>
      </c>
      <c r="EJ183" s="153">
        <v>-22</v>
      </c>
      <c r="EK183" s="153">
        <v>-15</v>
      </c>
      <c r="EL183" s="153">
        <v>-11</v>
      </c>
      <c r="EM183" s="153">
        <v>-7</v>
      </c>
      <c r="EN183" s="153">
        <v>-5</v>
      </c>
      <c r="EO183" s="153">
        <v>-2</v>
      </c>
    </row>
    <row r="184" spans="1:145" s="154" customFormat="1" ht="14">
      <c r="A184" s="137" t="s">
        <v>1305</v>
      </c>
      <c r="B184" s="137" t="s">
        <v>1666</v>
      </c>
      <c r="C184" s="137">
        <v>13</v>
      </c>
      <c r="D184" s="137">
        <v>5</v>
      </c>
      <c r="E184" s="137">
        <v>53157203</v>
      </c>
      <c r="F184" s="137" t="s">
        <v>91</v>
      </c>
      <c r="G184" s="138" t="s">
        <v>303</v>
      </c>
      <c r="H184" s="161" t="s">
        <v>95</v>
      </c>
      <c r="I184" s="138">
        <v>-7</v>
      </c>
      <c r="J184" s="137">
        <v>156.30000000000001</v>
      </c>
      <c r="K184" s="137">
        <v>45.7</v>
      </c>
      <c r="L184" s="137" t="s">
        <v>167</v>
      </c>
      <c r="M184" s="137"/>
      <c r="N184" s="137" t="s">
        <v>147</v>
      </c>
      <c r="O184" s="137" t="s">
        <v>255</v>
      </c>
      <c r="P184" s="140" t="s">
        <v>168</v>
      </c>
      <c r="Q184" s="140"/>
      <c r="R184" s="140"/>
      <c r="S184" s="140"/>
      <c r="T184" s="142" t="s">
        <v>17</v>
      </c>
      <c r="U184" s="142">
        <v>43</v>
      </c>
      <c r="V184" s="137">
        <v>34</v>
      </c>
      <c r="W184" s="137">
        <v>29</v>
      </c>
      <c r="X184" s="137" t="s">
        <v>280</v>
      </c>
      <c r="Y184" s="141"/>
      <c r="Z184" s="142" t="s">
        <v>216</v>
      </c>
      <c r="AA184" s="142">
        <v>67</v>
      </c>
      <c r="AB184" s="137">
        <v>47</v>
      </c>
      <c r="AC184" s="137">
        <v>28</v>
      </c>
      <c r="AD184" s="137"/>
      <c r="AE184" s="141" t="s">
        <v>242</v>
      </c>
      <c r="AF184" s="150" t="s">
        <v>301</v>
      </c>
      <c r="AG184" s="150">
        <v>41</v>
      </c>
      <c r="AH184" s="155">
        <v>31</v>
      </c>
      <c r="AI184" s="155">
        <v>22</v>
      </c>
      <c r="AJ184" s="155"/>
      <c r="AK184" s="159"/>
      <c r="AL184" s="137" t="s">
        <v>239</v>
      </c>
      <c r="AM184" s="137" t="s">
        <v>118</v>
      </c>
      <c r="AN184" s="137" t="s">
        <v>105</v>
      </c>
      <c r="AO184" s="137" t="s">
        <v>302</v>
      </c>
      <c r="AP184" s="137" t="s">
        <v>87</v>
      </c>
      <c r="AQ184" s="138" t="s">
        <v>90</v>
      </c>
      <c r="AR184" s="137" t="s">
        <v>89</v>
      </c>
      <c r="AS184" s="138" t="s">
        <v>180</v>
      </c>
      <c r="AT184" s="137" t="s">
        <v>93</v>
      </c>
      <c r="AU184" s="139" t="s">
        <v>304</v>
      </c>
      <c r="AV184" s="139">
        <v>2</v>
      </c>
      <c r="AW184" s="142" t="s">
        <v>17</v>
      </c>
      <c r="AX184" s="142">
        <v>43</v>
      </c>
      <c r="AY184" s="137">
        <v>34</v>
      </c>
      <c r="AZ184" s="137">
        <v>29</v>
      </c>
      <c r="BA184" s="137" t="s">
        <v>1666</v>
      </c>
      <c r="BB184" s="137">
        <v>13</v>
      </c>
      <c r="BC184" s="137">
        <v>5</v>
      </c>
      <c r="BD184" s="143">
        <v>3.93</v>
      </c>
      <c r="BE184" s="144">
        <v>2.9</v>
      </c>
      <c r="BF184" s="145">
        <v>2.2799999999999998</v>
      </c>
      <c r="BG184" s="144">
        <v>2.2000000000000002</v>
      </c>
      <c r="BH184" s="145">
        <v>2.2799999999999998</v>
      </c>
      <c r="BI184" s="143">
        <v>2.99</v>
      </c>
      <c r="BJ184" s="145">
        <v>2.41</v>
      </c>
      <c r="BK184" s="143">
        <v>2.02</v>
      </c>
      <c r="BL184" s="144">
        <v>2.2000000000000002</v>
      </c>
      <c r="BM184" s="145">
        <v>2.04</v>
      </c>
      <c r="BN184" s="145">
        <v>3.62</v>
      </c>
      <c r="BO184" s="145">
        <v>4.95</v>
      </c>
      <c r="BP184" s="145">
        <v>2.36</v>
      </c>
      <c r="BQ184" s="146">
        <v>2.86</v>
      </c>
      <c r="BR184" s="147">
        <v>4.2</v>
      </c>
      <c r="BS184" s="147">
        <v>5.99</v>
      </c>
      <c r="BT184" s="146">
        <v>8.16</v>
      </c>
      <c r="BU184" s="146">
        <v>14.43</v>
      </c>
      <c r="BV184" s="146">
        <v>4.3099999999999996</v>
      </c>
      <c r="BW184" s="162">
        <v>2.66</v>
      </c>
      <c r="BX184" s="147">
        <v>1.45</v>
      </c>
      <c r="BY184" s="147">
        <v>0</v>
      </c>
      <c r="BZ184" s="147">
        <v>0</v>
      </c>
      <c r="CA184" s="146">
        <v>1.27</v>
      </c>
      <c r="CB184" s="147">
        <v>1.99</v>
      </c>
      <c r="CC184" s="146">
        <v>2.36</v>
      </c>
      <c r="CD184" s="162">
        <v>2.68</v>
      </c>
      <c r="CE184" s="147">
        <v>2.62</v>
      </c>
      <c r="CF184" s="147">
        <v>3.62</v>
      </c>
      <c r="CG184" s="147">
        <v>4.43</v>
      </c>
      <c r="CH184" s="147">
        <v>3.61</v>
      </c>
      <c r="CI184" s="146">
        <v>4.04</v>
      </c>
      <c r="CJ184" s="147">
        <v>4.79</v>
      </c>
      <c r="CK184" s="147">
        <v>6.6</v>
      </c>
      <c r="CL184" s="146">
        <v>9.23</v>
      </c>
      <c r="CM184" s="146">
        <v>15.6</v>
      </c>
      <c r="CN184" s="151">
        <v>25.84</v>
      </c>
      <c r="CO184" s="152">
        <v>29.9</v>
      </c>
      <c r="CP184" s="153">
        <v>32.96</v>
      </c>
      <c r="CQ184" s="152">
        <v>34.79</v>
      </c>
      <c r="CR184" s="153">
        <v>36.61</v>
      </c>
      <c r="CS184" s="151">
        <v>36.53</v>
      </c>
      <c r="CT184" s="153">
        <v>38.85</v>
      </c>
      <c r="CU184" s="151">
        <v>40.14</v>
      </c>
      <c r="CV184" s="152">
        <v>40.049999999999997</v>
      </c>
      <c r="CW184" s="153">
        <v>40.1</v>
      </c>
      <c r="CX184" s="153">
        <v>40.96</v>
      </c>
      <c r="CY184" s="153">
        <v>41.46</v>
      </c>
      <c r="CZ184" s="153">
        <v>45.8</v>
      </c>
      <c r="DA184" s="151">
        <v>49.48</v>
      </c>
      <c r="DB184" s="153">
        <v>48.31</v>
      </c>
      <c r="DC184" s="153">
        <v>48.45</v>
      </c>
      <c r="DD184" s="151">
        <v>45.58</v>
      </c>
      <c r="DE184" s="151">
        <v>42.49</v>
      </c>
      <c r="DF184" s="151">
        <v>25.11</v>
      </c>
      <c r="DG184" s="152">
        <v>28.77</v>
      </c>
      <c r="DH184" s="153">
        <v>32.369999999999997</v>
      </c>
      <c r="DI184" s="153">
        <v>36.71</v>
      </c>
      <c r="DJ184" s="153">
        <v>37.43</v>
      </c>
      <c r="DK184" s="151">
        <v>37.270000000000003</v>
      </c>
      <c r="DL184" s="153">
        <v>39.17</v>
      </c>
      <c r="DM184" s="151">
        <v>40.6</v>
      </c>
      <c r="DN184" s="152">
        <v>41.95</v>
      </c>
      <c r="DO184" s="153">
        <v>40.880000000000003</v>
      </c>
      <c r="DP184" s="153">
        <v>40.840000000000003</v>
      </c>
      <c r="DQ184" s="153">
        <v>40.9</v>
      </c>
      <c r="DR184" s="153">
        <v>45.09</v>
      </c>
      <c r="DS184" s="151">
        <v>49.15</v>
      </c>
      <c r="DT184" s="153">
        <v>49.94</v>
      </c>
      <c r="DU184" s="153">
        <v>48.11</v>
      </c>
      <c r="DV184" s="151">
        <v>45.2</v>
      </c>
      <c r="DW184" s="151">
        <v>42.13</v>
      </c>
      <c r="DX184" s="151">
        <v>3</v>
      </c>
      <c r="DY184" s="153">
        <v>4</v>
      </c>
      <c r="DZ184" s="153">
        <v>3</v>
      </c>
      <c r="EA184" s="153">
        <v>0</v>
      </c>
      <c r="EB184" s="153">
        <v>-1</v>
      </c>
      <c r="EC184" s="153">
        <v>-7</v>
      </c>
      <c r="ED184" s="153">
        <v>-14</v>
      </c>
      <c r="EE184" s="153">
        <v>-20</v>
      </c>
      <c r="EF184" s="153">
        <v>-24</v>
      </c>
      <c r="EG184" s="153">
        <v>-22</v>
      </c>
      <c r="EH184" s="153">
        <v>-15</v>
      </c>
      <c r="EI184" s="153">
        <v>-10</v>
      </c>
      <c r="EJ184" s="153">
        <v>-1</v>
      </c>
      <c r="EK184" s="153">
        <v>4</v>
      </c>
      <c r="EL184" s="153">
        <v>4</v>
      </c>
      <c r="EM184" s="153">
        <v>3</v>
      </c>
      <c r="EN184" s="153">
        <v>0</v>
      </c>
      <c r="EO184" s="153">
        <v>0</v>
      </c>
    </row>
    <row r="185" spans="1:145" s="154" customFormat="1" ht="14">
      <c r="A185" s="137" t="s">
        <v>1088</v>
      </c>
      <c r="B185" s="137" t="s">
        <v>1667</v>
      </c>
      <c r="C185" s="137">
        <v>14</v>
      </c>
      <c r="D185" s="137">
        <v>3</v>
      </c>
      <c r="E185" s="137">
        <v>51502263</v>
      </c>
      <c r="F185" s="137" t="s">
        <v>91</v>
      </c>
      <c r="G185" s="138" t="s">
        <v>234</v>
      </c>
      <c r="H185" s="139"/>
      <c r="I185" s="138"/>
      <c r="J185" s="137">
        <v>150.80000000000001</v>
      </c>
      <c r="K185" s="137">
        <v>54.3</v>
      </c>
      <c r="L185" s="137" t="s">
        <v>480</v>
      </c>
      <c r="M185" s="137"/>
      <c r="N185" s="137" t="s">
        <v>147</v>
      </c>
      <c r="O185" s="137" t="s">
        <v>471</v>
      </c>
      <c r="P185" s="140"/>
      <c r="Q185" s="140"/>
      <c r="R185" s="140"/>
      <c r="S185" s="140"/>
      <c r="T185" s="142" t="s">
        <v>48</v>
      </c>
      <c r="U185" s="142">
        <v>33</v>
      </c>
      <c r="V185" s="137">
        <v>34</v>
      </c>
      <c r="W185" s="137">
        <v>29</v>
      </c>
      <c r="X185" s="137" t="s">
        <v>280</v>
      </c>
      <c r="Y185" s="141"/>
      <c r="Z185" s="142" t="s">
        <v>848</v>
      </c>
      <c r="AA185" s="142">
        <v>78</v>
      </c>
      <c r="AB185" s="137">
        <v>59</v>
      </c>
      <c r="AC185" s="137">
        <v>55</v>
      </c>
      <c r="AD185" s="137"/>
      <c r="AE185" s="141" t="s">
        <v>242</v>
      </c>
      <c r="AF185" s="150" t="s">
        <v>217</v>
      </c>
      <c r="AG185" s="150">
        <v>46</v>
      </c>
      <c r="AH185" s="155">
        <v>36</v>
      </c>
      <c r="AI185" s="155">
        <v>26</v>
      </c>
      <c r="AJ185" s="155"/>
      <c r="AK185" s="159" t="s">
        <v>197</v>
      </c>
      <c r="AL185" s="137" t="s">
        <v>177</v>
      </c>
      <c r="AM185" s="137" t="s">
        <v>262</v>
      </c>
      <c r="AN185" s="137" t="s">
        <v>712</v>
      </c>
      <c r="AO185" s="137" t="s">
        <v>658</v>
      </c>
      <c r="AP185" s="137" t="s">
        <v>87</v>
      </c>
      <c r="AQ185" s="138"/>
      <c r="AR185" s="137" t="s">
        <v>89</v>
      </c>
      <c r="AS185" s="138"/>
      <c r="AT185" s="137" t="s">
        <v>93</v>
      </c>
      <c r="AU185" s="139" t="s">
        <v>782</v>
      </c>
      <c r="AV185" s="139">
        <v>2</v>
      </c>
      <c r="AW185" s="142" t="s">
        <v>48</v>
      </c>
      <c r="AX185" s="142">
        <v>33</v>
      </c>
      <c r="AY185" s="137">
        <v>34</v>
      </c>
      <c r="AZ185" s="137">
        <v>29</v>
      </c>
      <c r="BA185" s="137" t="s">
        <v>1667</v>
      </c>
      <c r="BB185" s="137">
        <v>14</v>
      </c>
      <c r="BC185" s="137">
        <v>3</v>
      </c>
      <c r="BD185" s="143">
        <v>3.17</v>
      </c>
      <c r="BE185" s="144">
        <v>2.2400000000000002</v>
      </c>
      <c r="BF185" s="145">
        <v>2.14</v>
      </c>
      <c r="BG185" s="144">
        <v>1.51</v>
      </c>
      <c r="BH185" s="145">
        <v>2.3199999999999998</v>
      </c>
      <c r="BI185" s="143">
        <v>2.5</v>
      </c>
      <c r="BJ185" s="145">
        <v>0</v>
      </c>
      <c r="BK185" s="143">
        <v>1.67</v>
      </c>
      <c r="BL185" s="144">
        <v>5.63</v>
      </c>
      <c r="BM185" s="145">
        <v>3.9</v>
      </c>
      <c r="BN185" s="145">
        <v>3.56</v>
      </c>
      <c r="BO185" s="145">
        <v>6.09</v>
      </c>
      <c r="BP185" s="145">
        <v>3.8</v>
      </c>
      <c r="BQ185" s="146">
        <v>3.74</v>
      </c>
      <c r="BR185" s="147">
        <v>6.24</v>
      </c>
      <c r="BS185" s="147">
        <v>4.9800000000000004</v>
      </c>
      <c r="BT185" s="146">
        <v>9.2799999999999994</v>
      </c>
      <c r="BU185" s="146">
        <v>17.989999999999998</v>
      </c>
      <c r="BV185" s="146">
        <v>1.94</v>
      </c>
      <c r="BW185" s="162">
        <v>2.12</v>
      </c>
      <c r="BX185" s="147">
        <v>0</v>
      </c>
      <c r="BY185" s="147">
        <v>1.3</v>
      </c>
      <c r="BZ185" s="147">
        <v>2.11</v>
      </c>
      <c r="CA185" s="146">
        <v>2.17</v>
      </c>
      <c r="CB185" s="147">
        <v>0</v>
      </c>
      <c r="CC185" s="146">
        <v>1.94</v>
      </c>
      <c r="CD185" s="162">
        <v>4.93</v>
      </c>
      <c r="CE185" s="147">
        <v>5.18</v>
      </c>
      <c r="CF185" s="147">
        <v>6.79</v>
      </c>
      <c r="CG185" s="147">
        <v>5.0999999999999996</v>
      </c>
      <c r="CH185" s="147">
        <v>3.65</v>
      </c>
      <c r="CI185" s="146">
        <v>4.57</v>
      </c>
      <c r="CJ185" s="147">
        <v>5.9</v>
      </c>
      <c r="CK185" s="147">
        <v>4.68</v>
      </c>
      <c r="CL185" s="146">
        <v>8.44</v>
      </c>
      <c r="CM185" s="146">
        <v>17.170000000000002</v>
      </c>
      <c r="CN185" s="151">
        <v>25.77</v>
      </c>
      <c r="CO185" s="152">
        <v>27.35</v>
      </c>
      <c r="CP185" s="153">
        <v>28.87</v>
      </c>
      <c r="CQ185" s="152">
        <v>29.3</v>
      </c>
      <c r="CR185" s="153">
        <v>31.83</v>
      </c>
      <c r="CS185" s="151">
        <v>31.94</v>
      </c>
      <c r="CT185" s="153">
        <v>26.64</v>
      </c>
      <c r="CU185" s="151">
        <v>29.86</v>
      </c>
      <c r="CV185" s="152">
        <v>30.73</v>
      </c>
      <c r="CW185" s="153">
        <v>32.119999999999997</v>
      </c>
      <c r="CX185" s="153">
        <v>34.24</v>
      </c>
      <c r="CY185" s="153">
        <v>35.15</v>
      </c>
      <c r="CZ185" s="153">
        <v>36.159999999999997</v>
      </c>
      <c r="DA185" s="151">
        <v>39.33</v>
      </c>
      <c r="DB185" s="153">
        <v>39.22</v>
      </c>
      <c r="DC185" s="153">
        <v>39.78</v>
      </c>
      <c r="DD185" s="151">
        <v>36.409999999999997</v>
      </c>
      <c r="DE185" s="151">
        <v>33.229999999999997</v>
      </c>
      <c r="DF185" s="151">
        <v>25.64</v>
      </c>
      <c r="DG185" s="163">
        <v>26.99</v>
      </c>
      <c r="DH185" s="164">
        <v>28.17</v>
      </c>
      <c r="DI185" s="164">
        <v>29.57</v>
      </c>
      <c r="DJ185" s="164">
        <v>32.32</v>
      </c>
      <c r="DK185" s="159">
        <v>31.54</v>
      </c>
      <c r="DL185" s="164">
        <v>27.4</v>
      </c>
      <c r="DM185" s="159">
        <v>29.13</v>
      </c>
      <c r="DN185" s="163">
        <v>30.7</v>
      </c>
      <c r="DO185" s="164">
        <v>33.29</v>
      </c>
      <c r="DP185" s="164">
        <v>34.94</v>
      </c>
      <c r="DQ185" s="164">
        <v>35.799999999999997</v>
      </c>
      <c r="DR185" s="153">
        <v>37.68</v>
      </c>
      <c r="DS185" s="151">
        <v>40.83</v>
      </c>
      <c r="DT185" s="153">
        <v>39.979999999999997</v>
      </c>
      <c r="DU185" s="153">
        <v>39.4</v>
      </c>
      <c r="DV185" s="151">
        <v>36.119999999999997</v>
      </c>
      <c r="DW185" s="151">
        <v>33.950000000000003</v>
      </c>
      <c r="DX185" s="151">
        <v>5</v>
      </c>
      <c r="DY185" s="153">
        <v>5</v>
      </c>
      <c r="DZ185" s="153">
        <v>6</v>
      </c>
      <c r="EA185" s="153">
        <v>2</v>
      </c>
      <c r="EB185" s="153">
        <v>-14</v>
      </c>
      <c r="EC185" s="153">
        <v>-23</v>
      </c>
      <c r="ED185" s="153">
        <v>-29</v>
      </c>
      <c r="EE185" s="153">
        <v>-30</v>
      </c>
      <c r="EF185" s="153">
        <v>-30</v>
      </c>
      <c r="EG185" s="153">
        <v>-28</v>
      </c>
      <c r="EH185" s="153">
        <v>-20</v>
      </c>
      <c r="EI185" s="153">
        <v>-3</v>
      </c>
      <c r="EJ185" s="153">
        <v>4</v>
      </c>
      <c r="EK185" s="153">
        <v>9</v>
      </c>
      <c r="EL185" s="153">
        <v>11</v>
      </c>
      <c r="EM185" s="153">
        <v>6</v>
      </c>
      <c r="EN185" s="153">
        <v>3</v>
      </c>
      <c r="EO185" s="153">
        <v>1</v>
      </c>
    </row>
    <row r="186" spans="1:145" s="154" customFormat="1" ht="14">
      <c r="A186" s="137" t="s">
        <v>1480</v>
      </c>
      <c r="B186" s="137" t="s">
        <v>1666</v>
      </c>
      <c r="C186" s="137">
        <v>22</v>
      </c>
      <c r="D186" s="137">
        <v>0</v>
      </c>
      <c r="E186" s="137">
        <v>51068509</v>
      </c>
      <c r="F186" s="137" t="s">
        <v>91</v>
      </c>
      <c r="G186" s="138" t="s">
        <v>1481</v>
      </c>
      <c r="H186" s="139"/>
      <c r="I186" s="138"/>
      <c r="J186" s="137">
        <v>162.6</v>
      </c>
      <c r="K186" s="137">
        <v>47</v>
      </c>
      <c r="L186" s="137" t="s">
        <v>167</v>
      </c>
      <c r="M186" s="137"/>
      <c r="N186" s="137" t="s">
        <v>147</v>
      </c>
      <c r="O186" s="165" t="s">
        <v>420</v>
      </c>
      <c r="P186" s="140" t="s">
        <v>168</v>
      </c>
      <c r="Q186" s="140"/>
      <c r="R186" s="140"/>
      <c r="S186" s="140"/>
      <c r="T186" s="137" t="s">
        <v>17</v>
      </c>
      <c r="U186" s="137">
        <v>40</v>
      </c>
      <c r="V186" s="137">
        <v>32</v>
      </c>
      <c r="W186" s="137">
        <v>29</v>
      </c>
      <c r="X186" s="137" t="s">
        <v>1038</v>
      </c>
      <c r="Y186" s="137"/>
      <c r="Z186" s="142" t="s">
        <v>216</v>
      </c>
      <c r="AA186" s="142">
        <v>67</v>
      </c>
      <c r="AB186" s="137">
        <v>56</v>
      </c>
      <c r="AC186" s="137">
        <v>54</v>
      </c>
      <c r="AD186" s="137"/>
      <c r="AE186" s="141" t="s">
        <v>443</v>
      </c>
      <c r="AF186" s="142" t="s">
        <v>217</v>
      </c>
      <c r="AG186" s="142">
        <v>50</v>
      </c>
      <c r="AH186" s="137">
        <v>34</v>
      </c>
      <c r="AI186" s="137">
        <v>32</v>
      </c>
      <c r="AJ186" s="137"/>
      <c r="AK186" s="141" t="s">
        <v>180</v>
      </c>
      <c r="AL186" s="137" t="s">
        <v>83</v>
      </c>
      <c r="AM186" s="137" t="s">
        <v>352</v>
      </c>
      <c r="AN186" s="137" t="s">
        <v>281</v>
      </c>
      <c r="AO186" s="137" t="s">
        <v>353</v>
      </c>
      <c r="AP186" s="137" t="s">
        <v>87</v>
      </c>
      <c r="AQ186" s="138"/>
      <c r="AR186" s="137" t="s">
        <v>89</v>
      </c>
      <c r="AS186" s="138"/>
      <c r="AT186" s="137" t="s">
        <v>93</v>
      </c>
      <c r="AU186" s="139" t="s">
        <v>1482</v>
      </c>
      <c r="AV186" s="139">
        <v>2</v>
      </c>
      <c r="AW186" s="137" t="s">
        <v>17</v>
      </c>
      <c r="AX186" s="137">
        <v>40</v>
      </c>
      <c r="AY186" s="137">
        <v>32</v>
      </c>
      <c r="AZ186" s="137">
        <v>29</v>
      </c>
      <c r="BA186" s="137" t="s">
        <v>1666</v>
      </c>
      <c r="BB186" s="137">
        <v>22</v>
      </c>
      <c r="BC186" s="137">
        <v>0</v>
      </c>
      <c r="BD186" s="143">
        <v>3.65</v>
      </c>
      <c r="BE186" s="144">
        <v>2.83</v>
      </c>
      <c r="BF186" s="145">
        <v>3.23</v>
      </c>
      <c r="BG186" s="144">
        <v>2.5299999999999998</v>
      </c>
      <c r="BH186" s="145">
        <v>2.76</v>
      </c>
      <c r="BI186" s="143">
        <v>1.1200000000000001</v>
      </c>
      <c r="BJ186" s="145">
        <v>0.37</v>
      </c>
      <c r="BK186" s="143">
        <v>1.74</v>
      </c>
      <c r="BL186" s="144">
        <v>1.74</v>
      </c>
      <c r="BM186" s="145">
        <v>4.47</v>
      </c>
      <c r="BN186" s="145">
        <v>6.46</v>
      </c>
      <c r="BO186" s="145">
        <v>6.06</v>
      </c>
      <c r="BP186" s="145">
        <v>4.51</v>
      </c>
      <c r="BQ186" s="146">
        <v>4.3600000000000003</v>
      </c>
      <c r="BR186" s="147">
        <v>6.96</v>
      </c>
      <c r="BS186" s="147">
        <v>7.71</v>
      </c>
      <c r="BT186" s="146">
        <v>12.07</v>
      </c>
      <c r="BU186" s="146">
        <v>18.37</v>
      </c>
      <c r="BV186" s="146">
        <v>4.33</v>
      </c>
      <c r="BW186" s="148">
        <v>2.56</v>
      </c>
      <c r="BX186" s="149">
        <v>0</v>
      </c>
      <c r="BY186" s="149">
        <v>0</v>
      </c>
      <c r="BZ186" s="149">
        <v>0.35</v>
      </c>
      <c r="CA186" s="150">
        <v>2.98</v>
      </c>
      <c r="CB186" s="149">
        <v>2.88</v>
      </c>
      <c r="CC186" s="150">
        <v>3.85</v>
      </c>
      <c r="CD186" s="148">
        <v>3.77</v>
      </c>
      <c r="CE186" s="149">
        <v>5.09</v>
      </c>
      <c r="CF186" s="149">
        <v>6.19</v>
      </c>
      <c r="CG186" s="149">
        <v>4.75</v>
      </c>
      <c r="CH186" s="147">
        <v>2.48</v>
      </c>
      <c r="CI186" s="146">
        <v>3.78</v>
      </c>
      <c r="CJ186" s="147">
        <v>4.97</v>
      </c>
      <c r="CK186" s="147">
        <v>7.17</v>
      </c>
      <c r="CL186" s="146">
        <v>12.78</v>
      </c>
      <c r="CM186" s="146">
        <v>18.55</v>
      </c>
      <c r="CN186" s="151">
        <v>27.73</v>
      </c>
      <c r="CO186" s="152">
        <v>32.270000000000003</v>
      </c>
      <c r="CP186" s="153">
        <v>35.32</v>
      </c>
      <c r="CQ186" s="152">
        <v>37.46</v>
      </c>
      <c r="CR186" s="153">
        <v>37.21</v>
      </c>
      <c r="CS186" s="151">
        <v>38.86</v>
      </c>
      <c r="CT186" s="153">
        <v>39.659999999999997</v>
      </c>
      <c r="CU186" s="151">
        <v>40.11</v>
      </c>
      <c r="CV186" s="152">
        <v>39.83</v>
      </c>
      <c r="CW186" s="153">
        <v>40.46</v>
      </c>
      <c r="CX186" s="153">
        <v>42.23</v>
      </c>
      <c r="CY186" s="153">
        <v>42.5</v>
      </c>
      <c r="CZ186" s="153">
        <v>47.47</v>
      </c>
      <c r="DA186" s="151">
        <v>46.39</v>
      </c>
      <c r="DB186" s="153">
        <v>48.22</v>
      </c>
      <c r="DC186" s="153">
        <v>48.05</v>
      </c>
      <c r="DD186" s="151">
        <v>46.15</v>
      </c>
      <c r="DE186" s="151">
        <v>40.32</v>
      </c>
      <c r="DF186" s="151">
        <v>27.94</v>
      </c>
      <c r="DG186" s="152">
        <v>32.39</v>
      </c>
      <c r="DH186" s="153">
        <v>35.46</v>
      </c>
      <c r="DI186" s="153">
        <v>37.69</v>
      </c>
      <c r="DJ186" s="153">
        <v>37.869999999999997</v>
      </c>
      <c r="DK186" s="151">
        <v>38.15</v>
      </c>
      <c r="DL186" s="153">
        <v>39.26</v>
      </c>
      <c r="DM186" s="151">
        <v>39.51</v>
      </c>
      <c r="DN186" s="152">
        <v>39.75</v>
      </c>
      <c r="DO186" s="153">
        <v>40.49</v>
      </c>
      <c r="DP186" s="153">
        <v>42.59</v>
      </c>
      <c r="DQ186" s="153">
        <v>42.94</v>
      </c>
      <c r="DR186" s="153">
        <v>48.75</v>
      </c>
      <c r="DS186" s="151">
        <v>46.38</v>
      </c>
      <c r="DT186" s="153">
        <v>48.89</v>
      </c>
      <c r="DU186" s="153">
        <v>48.61</v>
      </c>
      <c r="DV186" s="151">
        <v>46.38</v>
      </c>
      <c r="DW186" s="151">
        <v>40.770000000000003</v>
      </c>
      <c r="DX186" s="151">
        <v>2</v>
      </c>
      <c r="DY186" s="153">
        <v>3</v>
      </c>
      <c r="DZ186" s="153">
        <v>5</v>
      </c>
      <c r="EA186" s="153">
        <v>6</v>
      </c>
      <c r="EB186" s="153">
        <v>4</v>
      </c>
      <c r="EC186" s="153">
        <v>0</v>
      </c>
      <c r="ED186" s="153">
        <v>-4</v>
      </c>
      <c r="EE186" s="153">
        <v>-8</v>
      </c>
      <c r="EF186" s="153">
        <v>-10</v>
      </c>
      <c r="EG186" s="153">
        <v>-6</v>
      </c>
      <c r="EH186" s="153">
        <v>4</v>
      </c>
      <c r="EI186" s="153">
        <v>12</v>
      </c>
      <c r="EJ186" s="153">
        <v>17</v>
      </c>
      <c r="EK186" s="153">
        <v>18</v>
      </c>
      <c r="EL186" s="153">
        <v>15</v>
      </c>
      <c r="EM186" s="153">
        <v>8</v>
      </c>
      <c r="EN186" s="153">
        <v>7</v>
      </c>
      <c r="EO186" s="153">
        <v>8</v>
      </c>
    </row>
    <row r="187" spans="1:145" s="154" customFormat="1" ht="14">
      <c r="A187" s="137" t="s">
        <v>1571</v>
      </c>
      <c r="B187" s="137" t="s">
        <v>1666</v>
      </c>
      <c r="C187" s="137">
        <v>14</v>
      </c>
      <c r="D187" s="137">
        <v>4</v>
      </c>
      <c r="E187" s="137">
        <v>48219109</v>
      </c>
      <c r="F187" s="137" t="s">
        <v>91</v>
      </c>
      <c r="G187" s="138" t="s">
        <v>1573</v>
      </c>
      <c r="H187" s="139"/>
      <c r="I187" s="138"/>
      <c r="J187" s="137"/>
      <c r="K187" s="137" t="s">
        <v>1672</v>
      </c>
      <c r="L187" s="137" t="s">
        <v>167</v>
      </c>
      <c r="M187" s="137"/>
      <c r="N187" s="137" t="s">
        <v>147</v>
      </c>
      <c r="O187" s="137" t="s">
        <v>148</v>
      </c>
      <c r="P187" s="140"/>
      <c r="Q187" s="140"/>
      <c r="R187" s="140"/>
      <c r="S187" s="140"/>
      <c r="T187" s="142" t="s">
        <v>17</v>
      </c>
      <c r="U187" s="142">
        <v>38</v>
      </c>
      <c r="V187" s="137">
        <v>34</v>
      </c>
      <c r="W187" s="137">
        <v>30</v>
      </c>
      <c r="X187" s="137" t="s">
        <v>935</v>
      </c>
      <c r="Y187" s="141"/>
      <c r="Z187" s="142" t="s">
        <v>175</v>
      </c>
      <c r="AA187" s="142">
        <v>64</v>
      </c>
      <c r="AB187" s="137">
        <v>50</v>
      </c>
      <c r="AC187" s="137">
        <v>25</v>
      </c>
      <c r="AD187" s="137"/>
      <c r="AE187" s="141" t="s">
        <v>88</v>
      </c>
      <c r="AF187" s="150" t="s">
        <v>160</v>
      </c>
      <c r="AG187" s="150">
        <v>29</v>
      </c>
      <c r="AH187" s="155">
        <v>24</v>
      </c>
      <c r="AI187" s="155">
        <v>12</v>
      </c>
      <c r="AJ187" s="155"/>
      <c r="AK187" s="159" t="s">
        <v>131</v>
      </c>
      <c r="AL187" s="137" t="s">
        <v>239</v>
      </c>
      <c r="AM187" s="137" t="s">
        <v>336</v>
      </c>
      <c r="AN187" s="137" t="s">
        <v>559</v>
      </c>
      <c r="AO187" s="137" t="s">
        <v>658</v>
      </c>
      <c r="AP187" s="137" t="s">
        <v>87</v>
      </c>
      <c r="AQ187" s="138"/>
      <c r="AR187" s="137" t="s">
        <v>89</v>
      </c>
      <c r="AS187" s="138"/>
      <c r="AT187" s="137" t="s">
        <v>93</v>
      </c>
      <c r="AU187" s="139" t="s">
        <v>1574</v>
      </c>
      <c r="AV187" s="139">
        <v>2</v>
      </c>
      <c r="AW187" s="142" t="s">
        <v>17</v>
      </c>
      <c r="AX187" s="142">
        <v>38</v>
      </c>
      <c r="AY187" s="137">
        <v>34</v>
      </c>
      <c r="AZ187" s="137">
        <v>30</v>
      </c>
      <c r="BA187" s="137" t="s">
        <v>1666</v>
      </c>
      <c r="BB187" s="137">
        <v>14</v>
      </c>
      <c r="BC187" s="137">
        <v>4</v>
      </c>
      <c r="BD187" s="143">
        <v>3.15</v>
      </c>
      <c r="BE187" s="144">
        <v>1.86</v>
      </c>
      <c r="BF187" s="145">
        <v>1.39</v>
      </c>
      <c r="BG187" s="144">
        <v>1.52</v>
      </c>
      <c r="BH187" s="145">
        <v>1.94</v>
      </c>
      <c r="BI187" s="143">
        <v>1.52</v>
      </c>
      <c r="BJ187" s="145">
        <v>1.02</v>
      </c>
      <c r="BK187" s="143">
        <v>2.4500000000000002</v>
      </c>
      <c r="BL187" s="144">
        <v>3.53</v>
      </c>
      <c r="BM187" s="145">
        <v>3.61</v>
      </c>
      <c r="BN187" s="145">
        <v>4.49</v>
      </c>
      <c r="BO187" s="145">
        <v>6.93</v>
      </c>
      <c r="BP187" s="145">
        <v>4.0599999999999996</v>
      </c>
      <c r="BQ187" s="146">
        <v>4.9400000000000004</v>
      </c>
      <c r="BR187" s="147">
        <v>5.33</v>
      </c>
      <c r="BS187" s="147">
        <v>5.87</v>
      </c>
      <c r="BT187" s="146">
        <v>10.81</v>
      </c>
      <c r="BU187" s="146">
        <v>15.63</v>
      </c>
      <c r="BV187" s="146">
        <v>4.46</v>
      </c>
      <c r="BW187" s="148">
        <v>1.34</v>
      </c>
      <c r="BX187" s="149">
        <v>0.86</v>
      </c>
      <c r="BY187" s="149">
        <v>0</v>
      </c>
      <c r="BZ187" s="149">
        <v>0.42</v>
      </c>
      <c r="CA187" s="150">
        <v>0.94</v>
      </c>
      <c r="CB187" s="149">
        <v>1.47</v>
      </c>
      <c r="CC187" s="150">
        <v>2.46</v>
      </c>
      <c r="CD187" s="148">
        <v>2.62</v>
      </c>
      <c r="CE187" s="149">
        <v>2.27</v>
      </c>
      <c r="CF187" s="149">
        <v>4.0999999999999996</v>
      </c>
      <c r="CG187" s="149">
        <v>5.82</v>
      </c>
      <c r="CH187" s="147">
        <v>5.5</v>
      </c>
      <c r="CI187" s="146">
        <v>5.76</v>
      </c>
      <c r="CJ187" s="147">
        <v>6.04</v>
      </c>
      <c r="CK187" s="147">
        <v>8.11</v>
      </c>
      <c r="CL187" s="146">
        <v>12.91</v>
      </c>
      <c r="CM187" s="146">
        <v>17.95</v>
      </c>
      <c r="CN187" s="151">
        <v>27.48</v>
      </c>
      <c r="CO187" s="152">
        <v>32.06</v>
      </c>
      <c r="CP187" s="153">
        <v>34.32</v>
      </c>
      <c r="CQ187" s="152">
        <v>34.590000000000003</v>
      </c>
      <c r="CR187" s="153">
        <v>35.869999999999997</v>
      </c>
      <c r="CS187" s="151">
        <v>35.61</v>
      </c>
      <c r="CT187" s="153">
        <v>35.82</v>
      </c>
      <c r="CU187" s="151">
        <v>35.86</v>
      </c>
      <c r="CV187" s="152">
        <v>35.97</v>
      </c>
      <c r="CW187" s="153">
        <v>36.380000000000003</v>
      </c>
      <c r="CX187" s="153">
        <v>37.51</v>
      </c>
      <c r="CY187" s="153">
        <v>39.18</v>
      </c>
      <c r="CZ187" s="153">
        <v>44.39</v>
      </c>
      <c r="DA187" s="151">
        <v>45.16</v>
      </c>
      <c r="DB187" s="153">
        <v>45.36</v>
      </c>
      <c r="DC187" s="153">
        <v>43.81</v>
      </c>
      <c r="DD187" s="151">
        <v>42.49</v>
      </c>
      <c r="DE187" s="151">
        <v>43.27</v>
      </c>
      <c r="DF187" s="151">
        <v>27.65</v>
      </c>
      <c r="DG187" s="152">
        <v>32.47</v>
      </c>
      <c r="DH187" s="153">
        <v>33.69</v>
      </c>
      <c r="DI187" s="153">
        <v>35.380000000000003</v>
      </c>
      <c r="DJ187" s="153">
        <v>35.76</v>
      </c>
      <c r="DK187" s="151">
        <v>35.21</v>
      </c>
      <c r="DL187" s="153">
        <v>34.869999999999997</v>
      </c>
      <c r="DM187" s="151">
        <v>34.49</v>
      </c>
      <c r="DN187" s="152">
        <v>35.15</v>
      </c>
      <c r="DO187" s="153">
        <v>36.01</v>
      </c>
      <c r="DP187" s="153">
        <v>36.42</v>
      </c>
      <c r="DQ187" s="153">
        <v>38.450000000000003</v>
      </c>
      <c r="DR187" s="153">
        <v>44.34</v>
      </c>
      <c r="DS187" s="151">
        <v>44.61</v>
      </c>
      <c r="DT187" s="153">
        <v>45.42</v>
      </c>
      <c r="DU187" s="153">
        <v>44.94</v>
      </c>
      <c r="DV187" s="151">
        <v>42.53</v>
      </c>
      <c r="DW187" s="151">
        <v>43.68</v>
      </c>
      <c r="DX187" s="151">
        <v>1</v>
      </c>
      <c r="DY187" s="153">
        <v>2</v>
      </c>
      <c r="DZ187" s="153">
        <v>4</v>
      </c>
      <c r="EA187" s="153">
        <v>4</v>
      </c>
      <c r="EB187" s="153">
        <v>1</v>
      </c>
      <c r="EC187" s="153">
        <v>-3</v>
      </c>
      <c r="ED187" s="153">
        <v>-5</v>
      </c>
      <c r="EE187" s="153">
        <v>-12</v>
      </c>
      <c r="EF187" s="153">
        <v>-16</v>
      </c>
      <c r="EG187" s="153">
        <v>-16</v>
      </c>
      <c r="EH187" s="153">
        <v>-15</v>
      </c>
      <c r="EI187" s="153">
        <v>-14</v>
      </c>
      <c r="EJ187" s="153">
        <v>-9</v>
      </c>
      <c r="EK187" s="153">
        <v>-6</v>
      </c>
      <c r="EL187" s="153">
        <v>-3</v>
      </c>
      <c r="EM187" s="153">
        <v>0</v>
      </c>
      <c r="EN187" s="153">
        <v>1</v>
      </c>
      <c r="EO187" s="153">
        <v>0</v>
      </c>
    </row>
    <row r="188" spans="1:145" s="154" customFormat="1" ht="14">
      <c r="A188" s="137" t="s">
        <v>1545</v>
      </c>
      <c r="B188" s="137" t="s">
        <v>1666</v>
      </c>
      <c r="C188" s="137">
        <v>13</v>
      </c>
      <c r="D188" s="137">
        <v>4</v>
      </c>
      <c r="E188" s="137">
        <v>50402199</v>
      </c>
      <c r="F188" s="137" t="s">
        <v>91</v>
      </c>
      <c r="G188" s="138" t="s">
        <v>1549</v>
      </c>
      <c r="H188" s="139"/>
      <c r="I188" s="138"/>
      <c r="J188" s="137">
        <v>151.1</v>
      </c>
      <c r="K188" s="137">
        <v>35.5</v>
      </c>
      <c r="L188" s="137" t="s">
        <v>167</v>
      </c>
      <c r="M188" s="137"/>
      <c r="N188" s="137" t="s">
        <v>147</v>
      </c>
      <c r="O188" s="137" t="s">
        <v>414</v>
      </c>
      <c r="P188" s="140" t="s">
        <v>168</v>
      </c>
      <c r="Q188" s="140" t="s">
        <v>1548</v>
      </c>
      <c r="R188" s="140"/>
      <c r="S188" s="140"/>
      <c r="T188" s="142" t="s">
        <v>6</v>
      </c>
      <c r="U188" s="142">
        <v>38</v>
      </c>
      <c r="V188" s="137">
        <v>31</v>
      </c>
      <c r="W188" s="137">
        <v>30</v>
      </c>
      <c r="X188" s="137" t="s">
        <v>1465</v>
      </c>
      <c r="Y188" s="141"/>
      <c r="Z188" s="142" t="s">
        <v>232</v>
      </c>
      <c r="AA188" s="142">
        <v>71</v>
      </c>
      <c r="AB188" s="137">
        <v>51</v>
      </c>
      <c r="AC188" s="137">
        <v>42</v>
      </c>
      <c r="AD188" s="137"/>
      <c r="AE188" s="141" t="s">
        <v>443</v>
      </c>
      <c r="AF188" s="150" t="s">
        <v>217</v>
      </c>
      <c r="AG188" s="150">
        <v>45</v>
      </c>
      <c r="AH188" s="155">
        <v>36</v>
      </c>
      <c r="AI188" s="155">
        <v>30</v>
      </c>
      <c r="AJ188" s="155"/>
      <c r="AK188" s="159" t="s">
        <v>197</v>
      </c>
      <c r="AL188" s="137" t="s">
        <v>1456</v>
      </c>
      <c r="AM188" s="137" t="s">
        <v>1457</v>
      </c>
      <c r="AN188" s="137" t="s">
        <v>1458</v>
      </c>
      <c r="AO188" s="137" t="s">
        <v>1459</v>
      </c>
      <c r="AP188" s="137" t="s">
        <v>87</v>
      </c>
      <c r="AQ188" s="138"/>
      <c r="AR188" s="137" t="s">
        <v>89</v>
      </c>
      <c r="AS188" s="138"/>
      <c r="AT188" s="137" t="s">
        <v>93</v>
      </c>
      <c r="AU188" s="139" t="s">
        <v>762</v>
      </c>
      <c r="AV188" s="139">
        <v>2</v>
      </c>
      <c r="AW188" s="142" t="s">
        <v>6</v>
      </c>
      <c r="AX188" s="142">
        <v>38</v>
      </c>
      <c r="AY188" s="137">
        <v>31</v>
      </c>
      <c r="AZ188" s="137">
        <v>30</v>
      </c>
      <c r="BA188" s="137" t="s">
        <v>1666</v>
      </c>
      <c r="BB188" s="137">
        <v>13</v>
      </c>
      <c r="BC188" s="137">
        <v>4</v>
      </c>
      <c r="BD188" s="143">
        <v>3.04</v>
      </c>
      <c r="BE188" s="144">
        <v>2.5299999999999998</v>
      </c>
      <c r="BF188" s="145">
        <v>1.62</v>
      </c>
      <c r="BG188" s="144">
        <v>1.5</v>
      </c>
      <c r="BH188" s="145">
        <v>1.49</v>
      </c>
      <c r="BI188" s="143">
        <v>1.63</v>
      </c>
      <c r="BJ188" s="145">
        <v>1.1100000000000001</v>
      </c>
      <c r="BK188" s="143">
        <v>1.78</v>
      </c>
      <c r="BL188" s="144">
        <v>1.73</v>
      </c>
      <c r="BM188" s="145">
        <v>2.76</v>
      </c>
      <c r="BN188" s="145">
        <v>3.76</v>
      </c>
      <c r="BO188" s="145">
        <v>4.3499999999999996</v>
      </c>
      <c r="BP188" s="145">
        <v>2.12</v>
      </c>
      <c r="BQ188" s="146">
        <v>2.99</v>
      </c>
      <c r="BR188" s="147">
        <v>3.24</v>
      </c>
      <c r="BS188" s="147">
        <v>5.21</v>
      </c>
      <c r="BT188" s="146">
        <v>11.43</v>
      </c>
      <c r="BU188" s="146">
        <v>17.38</v>
      </c>
      <c r="BV188" s="146">
        <v>4.17</v>
      </c>
      <c r="BW188" s="148">
        <v>1.69</v>
      </c>
      <c r="BX188" s="149">
        <v>0.85</v>
      </c>
      <c r="BY188" s="149">
        <v>1.45</v>
      </c>
      <c r="BZ188" s="149">
        <v>1.66</v>
      </c>
      <c r="CA188" s="150">
        <v>1.5</v>
      </c>
      <c r="CB188" s="149">
        <v>1.1499999999999999</v>
      </c>
      <c r="CC188" s="150">
        <v>1.96</v>
      </c>
      <c r="CD188" s="148">
        <v>2.39</v>
      </c>
      <c r="CE188" s="149">
        <v>2.71</v>
      </c>
      <c r="CF188" s="149">
        <v>3.99</v>
      </c>
      <c r="CG188" s="149">
        <v>3.23</v>
      </c>
      <c r="CH188" s="147">
        <v>4.32</v>
      </c>
      <c r="CI188" s="146">
        <v>3.69</v>
      </c>
      <c r="CJ188" s="147">
        <v>5.1100000000000003</v>
      </c>
      <c r="CK188" s="147">
        <v>7.01</v>
      </c>
      <c r="CL188" s="146">
        <v>10.83</v>
      </c>
      <c r="CM188" s="146">
        <v>18.670000000000002</v>
      </c>
      <c r="CN188" s="151">
        <v>26.9</v>
      </c>
      <c r="CO188" s="152">
        <v>31.37</v>
      </c>
      <c r="CP188" s="153">
        <v>32.29</v>
      </c>
      <c r="CQ188" s="152">
        <v>33.86</v>
      </c>
      <c r="CR188" s="153">
        <v>35.86</v>
      </c>
      <c r="CS188" s="151">
        <v>36.700000000000003</v>
      </c>
      <c r="CT188" s="153">
        <v>37.200000000000003</v>
      </c>
      <c r="CU188" s="151">
        <v>36.28</v>
      </c>
      <c r="CV188" s="152">
        <v>37.35</v>
      </c>
      <c r="CW188" s="153">
        <v>37.770000000000003</v>
      </c>
      <c r="CX188" s="153">
        <v>39.049999999999997</v>
      </c>
      <c r="CY188" s="153">
        <v>40.08</v>
      </c>
      <c r="CZ188" s="153">
        <v>42.09</v>
      </c>
      <c r="DA188" s="151">
        <v>42.98</v>
      </c>
      <c r="DB188" s="153">
        <v>44.77</v>
      </c>
      <c r="DC188" s="153">
        <v>43.34</v>
      </c>
      <c r="DD188" s="151">
        <v>41.25</v>
      </c>
      <c r="DE188" s="151">
        <v>39.43</v>
      </c>
      <c r="DF188" s="151">
        <v>25.87</v>
      </c>
      <c r="DG188" s="152">
        <v>30.96</v>
      </c>
      <c r="DH188" s="153">
        <v>32.75</v>
      </c>
      <c r="DI188" s="153">
        <v>34.92</v>
      </c>
      <c r="DJ188" s="153">
        <v>35.46</v>
      </c>
      <c r="DK188" s="151">
        <v>36.369999999999997</v>
      </c>
      <c r="DL188" s="153">
        <v>36.659999999999997</v>
      </c>
      <c r="DM188" s="151">
        <v>36.1</v>
      </c>
      <c r="DN188" s="152">
        <v>36.4</v>
      </c>
      <c r="DO188" s="153">
        <v>37.53</v>
      </c>
      <c r="DP188" s="153">
        <v>39.270000000000003</v>
      </c>
      <c r="DQ188" s="153">
        <v>39.99</v>
      </c>
      <c r="DR188" s="153">
        <v>41.75</v>
      </c>
      <c r="DS188" s="151">
        <v>43.28</v>
      </c>
      <c r="DT188" s="153">
        <v>45.92</v>
      </c>
      <c r="DU188" s="153">
        <v>44.96</v>
      </c>
      <c r="DV188" s="151">
        <v>41.18</v>
      </c>
      <c r="DW188" s="151">
        <v>38.01</v>
      </c>
      <c r="DX188" s="151">
        <v>3</v>
      </c>
      <c r="DY188" s="153">
        <v>4</v>
      </c>
      <c r="DZ188" s="153">
        <v>4</v>
      </c>
      <c r="EA188" s="153">
        <v>2</v>
      </c>
      <c r="EB188" s="153">
        <v>0</v>
      </c>
      <c r="EC188" s="153">
        <v>-7</v>
      </c>
      <c r="ED188" s="153">
        <v>-12</v>
      </c>
      <c r="EE188" s="153">
        <v>-16</v>
      </c>
      <c r="EF188" s="153">
        <v>-17</v>
      </c>
      <c r="EG188" s="153">
        <v>-14</v>
      </c>
      <c r="EH188" s="153">
        <v>-6</v>
      </c>
      <c r="EI188" s="153">
        <v>0</v>
      </c>
      <c r="EJ188" s="153">
        <v>4</v>
      </c>
      <c r="EK188" s="153">
        <v>9</v>
      </c>
      <c r="EL188" s="153">
        <v>11</v>
      </c>
      <c r="EM188" s="153">
        <v>9</v>
      </c>
      <c r="EN188" s="153">
        <v>6</v>
      </c>
      <c r="EO188" s="153">
        <v>8</v>
      </c>
    </row>
    <row r="189" spans="1:145" s="154" customFormat="1" ht="14">
      <c r="A189" s="137" t="s">
        <v>1429</v>
      </c>
      <c r="B189" s="137" t="s">
        <v>1666</v>
      </c>
      <c r="C189" s="137">
        <v>13</v>
      </c>
      <c r="D189" s="137">
        <v>1</v>
      </c>
      <c r="E189" s="137">
        <v>51631659</v>
      </c>
      <c r="F189" s="137" t="s">
        <v>91</v>
      </c>
      <c r="G189" s="138" t="s">
        <v>1432</v>
      </c>
      <c r="H189" s="139"/>
      <c r="I189" s="138"/>
      <c r="J189" s="137">
        <v>161</v>
      </c>
      <c r="K189" s="137">
        <v>57</v>
      </c>
      <c r="L189" s="137" t="s">
        <v>167</v>
      </c>
      <c r="M189" s="137"/>
      <c r="N189" s="137" t="s">
        <v>147</v>
      </c>
      <c r="O189" s="137" t="s">
        <v>420</v>
      </c>
      <c r="P189" s="140" t="s">
        <v>168</v>
      </c>
      <c r="Q189" s="140"/>
      <c r="R189" s="140"/>
      <c r="S189" s="140"/>
      <c r="T189" s="142" t="s">
        <v>6</v>
      </c>
      <c r="U189" s="142">
        <v>36</v>
      </c>
      <c r="V189" s="137">
        <v>30</v>
      </c>
      <c r="W189" s="137">
        <v>30</v>
      </c>
      <c r="X189" s="137" t="s">
        <v>1431</v>
      </c>
      <c r="Y189" s="141"/>
      <c r="Z189" s="142" t="s">
        <v>137</v>
      </c>
      <c r="AA189" s="142">
        <v>64</v>
      </c>
      <c r="AB189" s="137">
        <v>51</v>
      </c>
      <c r="AC189" s="137">
        <v>29</v>
      </c>
      <c r="AD189" s="137"/>
      <c r="AE189" s="141" t="s">
        <v>443</v>
      </c>
      <c r="AF189" s="150" t="s">
        <v>116</v>
      </c>
      <c r="AG189" s="150">
        <v>50</v>
      </c>
      <c r="AH189" s="155">
        <v>41</v>
      </c>
      <c r="AI189" s="155">
        <v>33</v>
      </c>
      <c r="AJ189" s="155"/>
      <c r="AK189" s="159" t="s">
        <v>180</v>
      </c>
      <c r="AL189" s="137" t="s">
        <v>239</v>
      </c>
      <c r="AM189" s="137" t="s">
        <v>936</v>
      </c>
      <c r="AN189" s="137" t="s">
        <v>342</v>
      </c>
      <c r="AO189" s="137" t="s">
        <v>519</v>
      </c>
      <c r="AP189" s="137" t="s">
        <v>87</v>
      </c>
      <c r="AQ189" s="138"/>
      <c r="AR189" s="137" t="s">
        <v>89</v>
      </c>
      <c r="AS189" s="138"/>
      <c r="AT189" s="137" t="s">
        <v>855</v>
      </c>
      <c r="AU189" s="139" t="s">
        <v>762</v>
      </c>
      <c r="AV189" s="139">
        <v>2</v>
      </c>
      <c r="AW189" s="142" t="s">
        <v>6</v>
      </c>
      <c r="AX189" s="142">
        <v>36</v>
      </c>
      <c r="AY189" s="137">
        <v>30</v>
      </c>
      <c r="AZ189" s="137">
        <v>30</v>
      </c>
      <c r="BA189" s="137" t="s">
        <v>1666</v>
      </c>
      <c r="BB189" s="137">
        <v>13</v>
      </c>
      <c r="BC189" s="137">
        <v>1</v>
      </c>
      <c r="BD189" s="143">
        <v>3.61</v>
      </c>
      <c r="BE189" s="144">
        <v>2.62</v>
      </c>
      <c r="BF189" s="145">
        <v>2.44</v>
      </c>
      <c r="BG189" s="144">
        <v>2.56</v>
      </c>
      <c r="BH189" s="145">
        <v>1.76</v>
      </c>
      <c r="BI189" s="143">
        <v>2.17</v>
      </c>
      <c r="BJ189" s="145">
        <v>1.07</v>
      </c>
      <c r="BK189" s="143">
        <v>1.28</v>
      </c>
      <c r="BL189" s="144">
        <v>2.78</v>
      </c>
      <c r="BM189" s="145">
        <v>1.78</v>
      </c>
      <c r="BN189" s="145">
        <v>3.39</v>
      </c>
      <c r="BO189" s="145">
        <v>3.51</v>
      </c>
      <c r="BP189" s="145">
        <v>1.27</v>
      </c>
      <c r="BQ189" s="146">
        <v>2.5</v>
      </c>
      <c r="BR189" s="147">
        <v>4.51</v>
      </c>
      <c r="BS189" s="147">
        <v>4.82</v>
      </c>
      <c r="BT189" s="146">
        <v>10.56</v>
      </c>
      <c r="BU189" s="146">
        <v>18.260000000000002</v>
      </c>
      <c r="BV189" s="146">
        <v>2.2799999999999998</v>
      </c>
      <c r="BW189" s="148">
        <v>1.86</v>
      </c>
      <c r="BX189" s="149">
        <v>1.89</v>
      </c>
      <c r="BY189" s="149">
        <v>1.3</v>
      </c>
      <c r="BZ189" s="149">
        <v>1.66</v>
      </c>
      <c r="CA189" s="150">
        <v>1.1200000000000001</v>
      </c>
      <c r="CB189" s="149">
        <v>1.87</v>
      </c>
      <c r="CC189" s="150">
        <v>2.74</v>
      </c>
      <c r="CD189" s="148">
        <v>2.17</v>
      </c>
      <c r="CE189" s="149">
        <v>3.22</v>
      </c>
      <c r="CF189" s="149">
        <v>5.39</v>
      </c>
      <c r="CG189" s="149">
        <v>0.95</v>
      </c>
      <c r="CH189" s="147">
        <v>3.22</v>
      </c>
      <c r="CI189" s="146">
        <v>3.38</v>
      </c>
      <c r="CJ189" s="147">
        <v>4.79</v>
      </c>
      <c r="CK189" s="147">
        <v>4.95</v>
      </c>
      <c r="CL189" s="146">
        <v>9.34</v>
      </c>
      <c r="CM189" s="146">
        <v>17.77</v>
      </c>
      <c r="CN189" s="151">
        <v>29.26</v>
      </c>
      <c r="CO189" s="152">
        <v>32.299999999999997</v>
      </c>
      <c r="CP189" s="153">
        <v>35.49</v>
      </c>
      <c r="CQ189" s="152">
        <v>35.53</v>
      </c>
      <c r="CR189" s="153">
        <v>35.78</v>
      </c>
      <c r="CS189" s="151">
        <v>37.049999999999997</v>
      </c>
      <c r="CT189" s="153">
        <v>38.770000000000003</v>
      </c>
      <c r="CU189" s="151">
        <v>38.409999999999997</v>
      </c>
      <c r="CV189" s="152">
        <v>39.19</v>
      </c>
      <c r="CW189" s="153">
        <v>39.119999999999997</v>
      </c>
      <c r="CX189" s="153">
        <v>41.44</v>
      </c>
      <c r="CY189" s="153">
        <v>40.99</v>
      </c>
      <c r="CZ189" s="153">
        <v>45.73</v>
      </c>
      <c r="DA189" s="151">
        <v>46.33</v>
      </c>
      <c r="DB189" s="153">
        <v>46.24</v>
      </c>
      <c r="DC189" s="153">
        <v>42.83</v>
      </c>
      <c r="DD189" s="151">
        <v>41.13</v>
      </c>
      <c r="DE189" s="151">
        <v>39.909999999999997</v>
      </c>
      <c r="DF189" s="151">
        <v>29.12</v>
      </c>
      <c r="DG189" s="152">
        <v>33.56</v>
      </c>
      <c r="DH189" s="153">
        <v>35.549999999999997</v>
      </c>
      <c r="DI189" s="153">
        <v>35.549999999999997</v>
      </c>
      <c r="DJ189" s="153">
        <v>36.26</v>
      </c>
      <c r="DK189" s="151">
        <v>36.909999999999997</v>
      </c>
      <c r="DL189" s="153">
        <v>38.76</v>
      </c>
      <c r="DM189" s="151">
        <v>38.08</v>
      </c>
      <c r="DN189" s="152">
        <v>39.450000000000003</v>
      </c>
      <c r="DO189" s="153">
        <v>40.020000000000003</v>
      </c>
      <c r="DP189" s="153">
        <v>41.24</v>
      </c>
      <c r="DQ189" s="153">
        <v>41.48</v>
      </c>
      <c r="DR189" s="153">
        <v>45.67</v>
      </c>
      <c r="DS189" s="151">
        <v>46.47</v>
      </c>
      <c r="DT189" s="153">
        <v>46.39</v>
      </c>
      <c r="DU189" s="153">
        <v>42.65</v>
      </c>
      <c r="DV189" s="151">
        <v>41.67</v>
      </c>
      <c r="DW189" s="151">
        <v>39.83</v>
      </c>
      <c r="DX189" s="151">
        <v>1</v>
      </c>
      <c r="DY189" s="153">
        <v>3</v>
      </c>
      <c r="DZ189" s="153">
        <v>1</v>
      </c>
      <c r="EA189" s="153">
        <v>-1</v>
      </c>
      <c r="EB189" s="153">
        <v>-6</v>
      </c>
      <c r="EC189" s="153">
        <v>-12</v>
      </c>
      <c r="ED189" s="153">
        <v>-12</v>
      </c>
      <c r="EE189" s="153">
        <v>-14</v>
      </c>
      <c r="EF189" s="153">
        <v>-14</v>
      </c>
      <c r="EG189" s="153">
        <v>-8</v>
      </c>
      <c r="EH189" s="153">
        <v>0</v>
      </c>
      <c r="EI189" s="153">
        <v>3</v>
      </c>
      <c r="EJ189" s="153">
        <v>6</v>
      </c>
      <c r="EK189" s="153">
        <v>8</v>
      </c>
      <c r="EL189" s="153">
        <v>6</v>
      </c>
      <c r="EM189" s="153">
        <v>4</v>
      </c>
      <c r="EN189" s="153">
        <v>1</v>
      </c>
      <c r="EO189" s="153">
        <v>2</v>
      </c>
    </row>
    <row r="190" spans="1:145" s="154" customFormat="1" ht="14">
      <c r="A190" s="137" t="s">
        <v>1412</v>
      </c>
      <c r="B190" s="137" t="s">
        <v>1666</v>
      </c>
      <c r="C190" s="137">
        <v>15</v>
      </c>
      <c r="D190" s="137">
        <v>4</v>
      </c>
      <c r="E190" s="137">
        <v>51443225</v>
      </c>
      <c r="F190" s="137" t="s">
        <v>91</v>
      </c>
      <c r="G190" s="138" t="s">
        <v>1096</v>
      </c>
      <c r="H190" s="139"/>
      <c r="I190" s="138"/>
      <c r="J190" s="137">
        <v>150.5</v>
      </c>
      <c r="K190" s="137">
        <v>46.6</v>
      </c>
      <c r="L190" s="137" t="s">
        <v>167</v>
      </c>
      <c r="M190" s="137"/>
      <c r="N190" s="137" t="s">
        <v>158</v>
      </c>
      <c r="O190" s="137" t="s">
        <v>259</v>
      </c>
      <c r="P190" s="140" t="s">
        <v>1053</v>
      </c>
      <c r="Q190" s="140" t="s">
        <v>584</v>
      </c>
      <c r="R190" s="140"/>
      <c r="S190" s="140"/>
      <c r="T190" s="142" t="s">
        <v>15</v>
      </c>
      <c r="U190" s="142">
        <v>39</v>
      </c>
      <c r="V190" s="137">
        <v>32</v>
      </c>
      <c r="W190" s="137">
        <v>31</v>
      </c>
      <c r="X190" s="137" t="s">
        <v>280</v>
      </c>
      <c r="Y190" s="141" t="s">
        <v>703</v>
      </c>
      <c r="Z190" s="142" t="s">
        <v>1054</v>
      </c>
      <c r="AA190" s="142">
        <v>77</v>
      </c>
      <c r="AB190" s="137">
        <v>57</v>
      </c>
      <c r="AC190" s="137">
        <v>42</v>
      </c>
      <c r="AD190" s="137"/>
      <c r="AE190" s="141" t="s">
        <v>176</v>
      </c>
      <c r="AF190" s="150" t="s">
        <v>1414</v>
      </c>
      <c r="AG190" s="150">
        <v>32</v>
      </c>
      <c r="AH190" s="155">
        <v>21</v>
      </c>
      <c r="AI190" s="155">
        <v>11</v>
      </c>
      <c r="AJ190" s="155"/>
      <c r="AK190" s="159"/>
      <c r="AL190" s="137" t="s">
        <v>239</v>
      </c>
      <c r="AM190" s="137" t="s">
        <v>128</v>
      </c>
      <c r="AN190" s="137" t="s">
        <v>642</v>
      </c>
      <c r="AO190" s="137" t="s">
        <v>313</v>
      </c>
      <c r="AP190" s="137" t="s">
        <v>87</v>
      </c>
      <c r="AQ190" s="138"/>
      <c r="AR190" s="137" t="s">
        <v>89</v>
      </c>
      <c r="AS190" s="138"/>
      <c r="AT190" s="137" t="s">
        <v>93</v>
      </c>
      <c r="AU190" s="139" t="s">
        <v>1433</v>
      </c>
      <c r="AV190" s="139">
        <v>2</v>
      </c>
      <c r="AW190" s="142" t="s">
        <v>15</v>
      </c>
      <c r="AX190" s="142">
        <v>39</v>
      </c>
      <c r="AY190" s="137">
        <v>32</v>
      </c>
      <c r="AZ190" s="137">
        <v>31</v>
      </c>
      <c r="BA190" s="137" t="s">
        <v>1666</v>
      </c>
      <c r="BB190" s="137">
        <v>15</v>
      </c>
      <c r="BC190" s="137">
        <v>4</v>
      </c>
      <c r="BD190" s="143">
        <v>3.44</v>
      </c>
      <c r="BE190" s="144">
        <v>2.12</v>
      </c>
      <c r="BF190" s="145">
        <v>1.9</v>
      </c>
      <c r="BG190" s="144">
        <v>1.61</v>
      </c>
      <c r="BH190" s="145">
        <v>1.99</v>
      </c>
      <c r="BI190" s="143">
        <v>1.81</v>
      </c>
      <c r="BJ190" s="145">
        <v>1.69</v>
      </c>
      <c r="BK190" s="143">
        <v>1.78</v>
      </c>
      <c r="BL190" s="144">
        <v>2.34</v>
      </c>
      <c r="BM190" s="145">
        <v>2.2000000000000002</v>
      </c>
      <c r="BN190" s="145">
        <v>4.92</v>
      </c>
      <c r="BO190" s="145">
        <v>4.18</v>
      </c>
      <c r="BP190" s="145">
        <v>1.58</v>
      </c>
      <c r="BQ190" s="146">
        <v>3.17</v>
      </c>
      <c r="BR190" s="147">
        <v>4.7</v>
      </c>
      <c r="BS190" s="147">
        <v>6.07</v>
      </c>
      <c r="BT190" s="146">
        <v>6.27</v>
      </c>
      <c r="BU190" s="146">
        <v>10.53</v>
      </c>
      <c r="BV190" s="146">
        <v>3.34</v>
      </c>
      <c r="BW190" s="148">
        <v>1.94</v>
      </c>
      <c r="BX190" s="149">
        <v>0.53</v>
      </c>
      <c r="BY190" s="149">
        <v>0</v>
      </c>
      <c r="BZ190" s="149">
        <v>0</v>
      </c>
      <c r="CA190" s="150">
        <v>0.39</v>
      </c>
      <c r="CB190" s="149">
        <v>0</v>
      </c>
      <c r="CC190" s="150">
        <v>1.65</v>
      </c>
      <c r="CD190" s="148">
        <v>1.1499999999999999</v>
      </c>
      <c r="CE190" s="149">
        <v>1.32</v>
      </c>
      <c r="CF190" s="149">
        <v>2.12</v>
      </c>
      <c r="CG190" s="149">
        <v>6.71</v>
      </c>
      <c r="CH190" s="147">
        <v>3.38</v>
      </c>
      <c r="CI190" s="146">
        <v>2.78</v>
      </c>
      <c r="CJ190" s="147">
        <v>4.4800000000000004</v>
      </c>
      <c r="CK190" s="147">
        <v>6.13</v>
      </c>
      <c r="CL190" s="146">
        <v>6.98</v>
      </c>
      <c r="CM190" s="146">
        <v>11.67</v>
      </c>
      <c r="CN190" s="151">
        <v>26.44</v>
      </c>
      <c r="CO190" s="152">
        <v>29.04</v>
      </c>
      <c r="CP190" s="153">
        <v>30.85</v>
      </c>
      <c r="CQ190" s="152">
        <v>33.29</v>
      </c>
      <c r="CR190" s="153">
        <v>33.79</v>
      </c>
      <c r="CS190" s="151">
        <v>34.82</v>
      </c>
      <c r="CT190" s="153">
        <v>34.56</v>
      </c>
      <c r="CU190" s="151">
        <v>34.299999999999997</v>
      </c>
      <c r="CV190" s="152">
        <v>35.71</v>
      </c>
      <c r="CW190" s="153">
        <v>35.72</v>
      </c>
      <c r="CX190" s="153">
        <v>36.03</v>
      </c>
      <c r="CY190" s="153">
        <v>37.01</v>
      </c>
      <c r="CZ190" s="153">
        <v>40.86</v>
      </c>
      <c r="DA190" s="151">
        <v>41.4</v>
      </c>
      <c r="DB190" s="153">
        <v>43.18</v>
      </c>
      <c r="DC190" s="153">
        <v>41.42</v>
      </c>
      <c r="DD190" s="151">
        <v>41.36</v>
      </c>
      <c r="DE190" s="151">
        <v>38.880000000000003</v>
      </c>
      <c r="DF190" s="151">
        <v>26.72</v>
      </c>
      <c r="DG190" s="152">
        <v>28.98</v>
      </c>
      <c r="DH190" s="153">
        <v>30.83</v>
      </c>
      <c r="DI190" s="153">
        <v>33.68</v>
      </c>
      <c r="DJ190" s="153">
        <v>33.840000000000003</v>
      </c>
      <c r="DK190" s="151">
        <v>34.32</v>
      </c>
      <c r="DL190" s="153">
        <v>34.15</v>
      </c>
      <c r="DM190" s="151">
        <v>34.979999999999997</v>
      </c>
      <c r="DN190" s="152">
        <v>35.049999999999997</v>
      </c>
      <c r="DO190" s="153">
        <v>35.79</v>
      </c>
      <c r="DP190" s="153">
        <v>36.29</v>
      </c>
      <c r="DQ190" s="153">
        <v>37.119999999999997</v>
      </c>
      <c r="DR190" s="153">
        <v>40.42</v>
      </c>
      <c r="DS190" s="151">
        <v>41.33</v>
      </c>
      <c r="DT190" s="153">
        <v>43.19</v>
      </c>
      <c r="DU190" s="153">
        <v>41.62</v>
      </c>
      <c r="DV190" s="151">
        <v>41.97</v>
      </c>
      <c r="DW190" s="151">
        <v>38.840000000000003</v>
      </c>
      <c r="DX190" s="151">
        <v>0</v>
      </c>
      <c r="DY190" s="153">
        <v>1</v>
      </c>
      <c r="DZ190" s="153">
        <v>4</v>
      </c>
      <c r="EA190" s="153">
        <v>3</v>
      </c>
      <c r="EB190" s="153">
        <v>0</v>
      </c>
      <c r="EC190" s="153">
        <v>-4</v>
      </c>
      <c r="ED190" s="153">
        <v>-12</v>
      </c>
      <c r="EE190" s="153">
        <v>-18</v>
      </c>
      <c r="EF190" s="153">
        <v>-25</v>
      </c>
      <c r="EG190" s="153">
        <v>-30</v>
      </c>
      <c r="EH190" s="153">
        <v>-34</v>
      </c>
      <c r="EI190" s="153">
        <v>-34</v>
      </c>
      <c r="EJ190" s="153">
        <v>-31</v>
      </c>
      <c r="EK190" s="153">
        <v>-25</v>
      </c>
      <c r="EL190" s="153">
        <v>-19</v>
      </c>
      <c r="EM190" s="153">
        <v>-13</v>
      </c>
      <c r="EN190" s="153">
        <v>-11</v>
      </c>
      <c r="EO190" s="153">
        <v>-8</v>
      </c>
    </row>
    <row r="191" spans="1:145" s="154" customFormat="1" ht="14">
      <c r="A191" s="137" t="s">
        <v>609</v>
      </c>
      <c r="B191" s="137" t="s">
        <v>1666</v>
      </c>
      <c r="C191" s="137">
        <v>13</v>
      </c>
      <c r="D191" s="137">
        <v>2</v>
      </c>
      <c r="E191" s="137">
        <v>50787155</v>
      </c>
      <c r="F191" s="137" t="s">
        <v>91</v>
      </c>
      <c r="G191" s="138" t="s">
        <v>613</v>
      </c>
      <c r="H191" s="155" t="s">
        <v>95</v>
      </c>
      <c r="I191" s="138">
        <v>-3</v>
      </c>
      <c r="J191" s="137">
        <v>161.30000000000001</v>
      </c>
      <c r="K191" s="137">
        <v>53.9</v>
      </c>
      <c r="L191" s="137" t="s">
        <v>167</v>
      </c>
      <c r="M191" s="137"/>
      <c r="N191" s="137" t="s">
        <v>147</v>
      </c>
      <c r="O191" s="137" t="s">
        <v>259</v>
      </c>
      <c r="P191" s="140" t="s">
        <v>168</v>
      </c>
      <c r="Q191" s="140" t="s">
        <v>492</v>
      </c>
      <c r="R191" s="140"/>
      <c r="S191" s="140"/>
      <c r="T191" s="142" t="s">
        <v>6</v>
      </c>
      <c r="U191" s="142">
        <v>39</v>
      </c>
      <c r="V191" s="137">
        <v>34</v>
      </c>
      <c r="W191" s="137">
        <v>31</v>
      </c>
      <c r="X191" s="137" t="s">
        <v>611</v>
      </c>
      <c r="Y191" s="141"/>
      <c r="Z191" s="142" t="s">
        <v>260</v>
      </c>
      <c r="AA191" s="142">
        <v>61</v>
      </c>
      <c r="AB191" s="137">
        <v>34</v>
      </c>
      <c r="AC191" s="137">
        <v>18</v>
      </c>
      <c r="AD191" s="137"/>
      <c r="AE191" s="141" t="s">
        <v>242</v>
      </c>
      <c r="AF191" s="150" t="s">
        <v>261</v>
      </c>
      <c r="AG191" s="150">
        <v>31</v>
      </c>
      <c r="AH191" s="155">
        <v>19</v>
      </c>
      <c r="AI191" s="155">
        <v>9</v>
      </c>
      <c r="AJ191" s="155"/>
      <c r="AK191" s="159"/>
      <c r="AL191" s="137" t="s">
        <v>247</v>
      </c>
      <c r="AM191" s="137" t="s">
        <v>612</v>
      </c>
      <c r="AN191" s="137" t="s">
        <v>226</v>
      </c>
      <c r="AO191" s="137" t="s">
        <v>359</v>
      </c>
      <c r="AP191" s="137" t="s">
        <v>87</v>
      </c>
      <c r="AQ191" s="138" t="s">
        <v>180</v>
      </c>
      <c r="AR191" s="137" t="s">
        <v>89</v>
      </c>
      <c r="AS191" s="138" t="s">
        <v>197</v>
      </c>
      <c r="AT191" s="137" t="s">
        <v>93</v>
      </c>
      <c r="AU191" s="139" t="s">
        <v>614</v>
      </c>
      <c r="AV191" s="139">
        <v>2</v>
      </c>
      <c r="AW191" s="142" t="s">
        <v>6</v>
      </c>
      <c r="AX191" s="142">
        <v>39</v>
      </c>
      <c r="AY191" s="137">
        <v>34</v>
      </c>
      <c r="AZ191" s="137">
        <v>31</v>
      </c>
      <c r="BA191" s="137" t="s">
        <v>1666</v>
      </c>
      <c r="BB191" s="137">
        <v>13</v>
      </c>
      <c r="BC191" s="137">
        <v>2</v>
      </c>
      <c r="BD191" s="143">
        <v>4.7699999999999996</v>
      </c>
      <c r="BE191" s="144">
        <v>2.8</v>
      </c>
      <c r="BF191" s="145">
        <v>2.87</v>
      </c>
      <c r="BG191" s="144">
        <v>2.36</v>
      </c>
      <c r="BH191" s="145">
        <v>2.36</v>
      </c>
      <c r="BI191" s="143">
        <v>2.75</v>
      </c>
      <c r="BJ191" s="145">
        <v>2.2799999999999998</v>
      </c>
      <c r="BK191" s="143">
        <v>1.89</v>
      </c>
      <c r="BL191" s="144">
        <v>1.94</v>
      </c>
      <c r="BM191" s="145">
        <v>1.89</v>
      </c>
      <c r="BN191" s="145">
        <v>2.71</v>
      </c>
      <c r="BO191" s="145">
        <v>3.81</v>
      </c>
      <c r="BP191" s="145">
        <v>3.26</v>
      </c>
      <c r="BQ191" s="146">
        <v>3.5</v>
      </c>
      <c r="BR191" s="147">
        <v>3.53</v>
      </c>
      <c r="BS191" s="147">
        <v>5.64</v>
      </c>
      <c r="BT191" s="146">
        <v>11.37</v>
      </c>
      <c r="BU191" s="146">
        <v>11.27</v>
      </c>
      <c r="BV191" s="146">
        <v>4.4800000000000004</v>
      </c>
      <c r="BW191" s="148">
        <v>2.2400000000000002</v>
      </c>
      <c r="BX191" s="149">
        <v>0</v>
      </c>
      <c r="BY191" s="149">
        <v>0.53</v>
      </c>
      <c r="BZ191" s="149">
        <v>0.9</v>
      </c>
      <c r="CA191" s="150">
        <v>1.78</v>
      </c>
      <c r="CB191" s="149">
        <v>1.49</v>
      </c>
      <c r="CC191" s="150">
        <v>1.86</v>
      </c>
      <c r="CD191" s="148">
        <v>2.27</v>
      </c>
      <c r="CE191" s="149">
        <v>2.08</v>
      </c>
      <c r="CF191" s="149">
        <v>3.88</v>
      </c>
      <c r="CG191" s="149">
        <v>5.12</v>
      </c>
      <c r="CH191" s="147">
        <v>3.5</v>
      </c>
      <c r="CI191" s="146">
        <v>3.74</v>
      </c>
      <c r="CJ191" s="147">
        <v>4.83</v>
      </c>
      <c r="CK191" s="147">
        <v>6</v>
      </c>
      <c r="CL191" s="146">
        <v>11.17</v>
      </c>
      <c r="CM191" s="146">
        <v>11.48</v>
      </c>
      <c r="CN191" s="151">
        <v>24.26</v>
      </c>
      <c r="CO191" s="152">
        <v>30.17</v>
      </c>
      <c r="CP191" s="153">
        <v>32.67</v>
      </c>
      <c r="CQ191" s="152">
        <v>33.799999999999997</v>
      </c>
      <c r="CR191" s="153">
        <v>34.15</v>
      </c>
      <c r="CS191" s="151">
        <v>37.28</v>
      </c>
      <c r="CT191" s="153">
        <v>40.06</v>
      </c>
      <c r="CU191" s="151">
        <v>39.049999999999997</v>
      </c>
      <c r="CV191" s="152">
        <v>39.01</v>
      </c>
      <c r="CW191" s="153">
        <v>39.700000000000003</v>
      </c>
      <c r="CX191" s="153">
        <v>38.299999999999997</v>
      </c>
      <c r="CY191" s="153">
        <v>39.35</v>
      </c>
      <c r="CZ191" s="153">
        <v>45.13</v>
      </c>
      <c r="DA191" s="151">
        <v>45.52</v>
      </c>
      <c r="DB191" s="153">
        <v>46.89</v>
      </c>
      <c r="DC191" s="153">
        <v>46.55</v>
      </c>
      <c r="DD191" s="151">
        <v>46.16</v>
      </c>
      <c r="DE191" s="151">
        <v>45.53</v>
      </c>
      <c r="DF191" s="151">
        <v>23.48</v>
      </c>
      <c r="DG191" s="152">
        <v>29.31</v>
      </c>
      <c r="DH191" s="153">
        <v>33.6</v>
      </c>
      <c r="DI191" s="153">
        <v>33.840000000000003</v>
      </c>
      <c r="DJ191" s="153">
        <v>35.39</v>
      </c>
      <c r="DK191" s="151">
        <v>38.630000000000003</v>
      </c>
      <c r="DL191" s="153">
        <v>40.18</v>
      </c>
      <c r="DM191" s="151">
        <v>40.119999999999997</v>
      </c>
      <c r="DN191" s="152">
        <v>39.25</v>
      </c>
      <c r="DO191" s="153">
        <v>39.67</v>
      </c>
      <c r="DP191" s="153">
        <v>38.68</v>
      </c>
      <c r="DQ191" s="153">
        <v>39.21</v>
      </c>
      <c r="DR191" s="153">
        <v>44.92</v>
      </c>
      <c r="DS191" s="151">
        <v>45.12</v>
      </c>
      <c r="DT191" s="153">
        <v>47.62</v>
      </c>
      <c r="DU191" s="153">
        <v>46.14</v>
      </c>
      <c r="DV191" s="151">
        <v>46.93</v>
      </c>
      <c r="DW191" s="151">
        <v>44.2</v>
      </c>
      <c r="DX191" s="151">
        <v>4</v>
      </c>
      <c r="DY191" s="153">
        <v>10</v>
      </c>
      <c r="DZ191" s="153">
        <v>12</v>
      </c>
      <c r="EA191" s="153">
        <v>9</v>
      </c>
      <c r="EB191" s="153">
        <v>5</v>
      </c>
      <c r="EC191" s="153">
        <v>-3</v>
      </c>
      <c r="ED191" s="153">
        <v>-10</v>
      </c>
      <c r="EE191" s="153">
        <v>-13</v>
      </c>
      <c r="EF191" s="153">
        <v>-15</v>
      </c>
      <c r="EG191" s="153">
        <v>-11</v>
      </c>
      <c r="EH191" s="153">
        <v>-5</v>
      </c>
      <c r="EI191" s="153">
        <v>-5</v>
      </c>
      <c r="EJ191" s="153">
        <v>-2</v>
      </c>
      <c r="EK191" s="153">
        <v>5</v>
      </c>
      <c r="EL191" s="153">
        <v>5</v>
      </c>
      <c r="EM191" s="153">
        <v>7</v>
      </c>
      <c r="EN191" s="153">
        <v>8</v>
      </c>
      <c r="EO191" s="153">
        <v>5</v>
      </c>
    </row>
    <row r="192" spans="1:145" s="154" customFormat="1" ht="14">
      <c r="A192" s="137" t="s">
        <v>1494</v>
      </c>
      <c r="B192" s="137" t="s">
        <v>1666</v>
      </c>
      <c r="C192" s="137">
        <v>23</v>
      </c>
      <c r="D192" s="137">
        <v>0</v>
      </c>
      <c r="E192" s="137">
        <v>51069348</v>
      </c>
      <c r="F192" s="137" t="s">
        <v>91</v>
      </c>
      <c r="G192" s="138" t="s">
        <v>959</v>
      </c>
      <c r="H192" s="139"/>
      <c r="I192" s="138"/>
      <c r="J192" s="137">
        <v>161.19999999999999</v>
      </c>
      <c r="K192" s="137">
        <v>34</v>
      </c>
      <c r="L192" s="137" t="s">
        <v>167</v>
      </c>
      <c r="M192" s="137"/>
      <c r="N192" s="137" t="s">
        <v>147</v>
      </c>
      <c r="O192" s="137" t="s">
        <v>259</v>
      </c>
      <c r="P192" s="140"/>
      <c r="Q192" s="140"/>
      <c r="R192" s="140"/>
      <c r="S192" s="140"/>
      <c r="T192" s="142" t="s">
        <v>17</v>
      </c>
      <c r="U192" s="142">
        <v>37</v>
      </c>
      <c r="V192" s="137">
        <v>34</v>
      </c>
      <c r="W192" s="137">
        <v>32</v>
      </c>
      <c r="X192" s="137" t="s">
        <v>280</v>
      </c>
      <c r="Y192" s="141"/>
      <c r="Z192" s="142" t="s">
        <v>175</v>
      </c>
      <c r="AA192" s="142">
        <v>77</v>
      </c>
      <c r="AB192" s="137">
        <v>60</v>
      </c>
      <c r="AC192" s="137">
        <v>46</v>
      </c>
      <c r="AD192" s="137"/>
      <c r="AE192" s="141" t="s">
        <v>88</v>
      </c>
      <c r="AF192" s="150" t="s">
        <v>160</v>
      </c>
      <c r="AG192" s="150">
        <v>31</v>
      </c>
      <c r="AH192" s="155">
        <v>29</v>
      </c>
      <c r="AI192" s="155">
        <v>20</v>
      </c>
      <c r="AJ192" s="155"/>
      <c r="AK192" s="159"/>
      <c r="AL192" s="137" t="s">
        <v>210</v>
      </c>
      <c r="AM192" s="137" t="s">
        <v>612</v>
      </c>
      <c r="AN192" s="137" t="s">
        <v>712</v>
      </c>
      <c r="AO192" s="137" t="s">
        <v>390</v>
      </c>
      <c r="AP192" s="137" t="s">
        <v>87</v>
      </c>
      <c r="AQ192" s="138"/>
      <c r="AR192" s="137" t="s">
        <v>89</v>
      </c>
      <c r="AS192" s="138"/>
      <c r="AT192" s="137" t="s">
        <v>93</v>
      </c>
      <c r="AU192" s="139" t="s">
        <v>753</v>
      </c>
      <c r="AV192" s="139">
        <v>2</v>
      </c>
      <c r="AW192" s="142" t="s">
        <v>17</v>
      </c>
      <c r="AX192" s="142">
        <v>37</v>
      </c>
      <c r="AY192" s="137">
        <v>34</v>
      </c>
      <c r="AZ192" s="137">
        <v>32</v>
      </c>
      <c r="BA192" s="137" t="s">
        <v>1666</v>
      </c>
      <c r="BB192" s="137">
        <v>23</v>
      </c>
      <c r="BC192" s="137">
        <v>0</v>
      </c>
      <c r="BD192" s="143">
        <v>2.89</v>
      </c>
      <c r="BE192" s="144">
        <v>2.73</v>
      </c>
      <c r="BF192" s="145">
        <v>2.4900000000000002</v>
      </c>
      <c r="BG192" s="144">
        <v>1.59</v>
      </c>
      <c r="BH192" s="145">
        <v>0.7</v>
      </c>
      <c r="BI192" s="143">
        <v>0.57999999999999996</v>
      </c>
      <c r="BJ192" s="145">
        <v>0</v>
      </c>
      <c r="BK192" s="143">
        <v>0</v>
      </c>
      <c r="BL192" s="144">
        <v>0</v>
      </c>
      <c r="BM192" s="145">
        <v>0.81</v>
      </c>
      <c r="BN192" s="145">
        <v>2.52</v>
      </c>
      <c r="BO192" s="145">
        <v>2.0499999999999998</v>
      </c>
      <c r="BP192" s="145">
        <v>1.08</v>
      </c>
      <c r="BQ192" s="146">
        <v>0.89</v>
      </c>
      <c r="BR192" s="147">
        <v>1.79</v>
      </c>
      <c r="BS192" s="147">
        <v>2.72</v>
      </c>
      <c r="BT192" s="146">
        <v>6.17</v>
      </c>
      <c r="BU192" s="146">
        <v>9.07</v>
      </c>
      <c r="BV192" s="146">
        <v>2.3199999999999998</v>
      </c>
      <c r="BW192" s="148">
        <v>1.62</v>
      </c>
      <c r="BX192" s="149">
        <v>0</v>
      </c>
      <c r="BY192" s="149">
        <v>0</v>
      </c>
      <c r="BZ192" s="149">
        <v>0</v>
      </c>
      <c r="CA192" s="150">
        <v>0.1</v>
      </c>
      <c r="CB192" s="149">
        <v>0.36</v>
      </c>
      <c r="CC192" s="150">
        <v>0</v>
      </c>
      <c r="CD192" s="148">
        <v>1.04</v>
      </c>
      <c r="CE192" s="149">
        <v>1.48</v>
      </c>
      <c r="CF192" s="149">
        <v>3.01</v>
      </c>
      <c r="CG192" s="149">
        <v>4.5</v>
      </c>
      <c r="CH192" s="147">
        <v>0.92</v>
      </c>
      <c r="CI192" s="146">
        <v>0.51</v>
      </c>
      <c r="CJ192" s="147">
        <v>1.8</v>
      </c>
      <c r="CK192" s="147">
        <v>2.2000000000000002</v>
      </c>
      <c r="CL192" s="146">
        <v>6.06</v>
      </c>
      <c r="CM192" s="146">
        <v>8.3000000000000007</v>
      </c>
      <c r="CN192" s="151">
        <v>26.27</v>
      </c>
      <c r="CO192" s="152">
        <v>32.06</v>
      </c>
      <c r="CP192" s="153">
        <v>33.08</v>
      </c>
      <c r="CQ192" s="152">
        <v>34.47</v>
      </c>
      <c r="CR192" s="153">
        <v>35.03</v>
      </c>
      <c r="CS192" s="151">
        <v>35.78</v>
      </c>
      <c r="CT192" s="153">
        <v>36.549999999999997</v>
      </c>
      <c r="CU192" s="151">
        <v>37.979999999999997</v>
      </c>
      <c r="CV192" s="152">
        <v>37.409999999999997</v>
      </c>
      <c r="CW192" s="153">
        <v>37.86</v>
      </c>
      <c r="CX192" s="153">
        <v>38.97</v>
      </c>
      <c r="CY192" s="153">
        <v>40.07</v>
      </c>
      <c r="CZ192" s="153">
        <v>43.64</v>
      </c>
      <c r="DA192" s="151">
        <v>45.16</v>
      </c>
      <c r="DB192" s="153">
        <v>46.67</v>
      </c>
      <c r="DC192" s="153">
        <v>45.01</v>
      </c>
      <c r="DD192" s="151">
        <v>43.25</v>
      </c>
      <c r="DE192" s="151">
        <v>46.11</v>
      </c>
      <c r="DF192" s="151">
        <v>26.43</v>
      </c>
      <c r="DG192" s="152">
        <v>32.64</v>
      </c>
      <c r="DH192" s="153">
        <v>33.04</v>
      </c>
      <c r="DI192" s="153">
        <v>34.82</v>
      </c>
      <c r="DJ192" s="153">
        <v>35.72</v>
      </c>
      <c r="DK192" s="151">
        <v>35.729999999999997</v>
      </c>
      <c r="DL192" s="153">
        <v>36.07</v>
      </c>
      <c r="DM192" s="151">
        <v>37.76</v>
      </c>
      <c r="DN192" s="152">
        <v>37.01</v>
      </c>
      <c r="DO192" s="153">
        <v>38.840000000000003</v>
      </c>
      <c r="DP192" s="153">
        <v>38.229999999999997</v>
      </c>
      <c r="DQ192" s="153">
        <v>40.880000000000003</v>
      </c>
      <c r="DR192" s="153">
        <v>44.02</v>
      </c>
      <c r="DS192" s="151">
        <v>45.4</v>
      </c>
      <c r="DT192" s="153">
        <v>47.24</v>
      </c>
      <c r="DU192" s="153">
        <v>46.43</v>
      </c>
      <c r="DV192" s="151">
        <v>44.35</v>
      </c>
      <c r="DW192" s="151">
        <v>47.08</v>
      </c>
      <c r="DX192" s="151">
        <v>6</v>
      </c>
      <c r="DY192" s="153">
        <v>7</v>
      </c>
      <c r="DZ192" s="153">
        <v>10</v>
      </c>
      <c r="EA192" s="153">
        <v>7</v>
      </c>
      <c r="EB192" s="153">
        <v>4</v>
      </c>
      <c r="EC192" s="153">
        <v>-1</v>
      </c>
      <c r="ED192" s="153">
        <v>-9</v>
      </c>
      <c r="EE192" s="153">
        <v>-14</v>
      </c>
      <c r="EF192" s="153">
        <v>-17</v>
      </c>
      <c r="EG192" s="153">
        <v>-22</v>
      </c>
      <c r="EH192" s="153">
        <v>-23</v>
      </c>
      <c r="EI192" s="153">
        <v>-22</v>
      </c>
      <c r="EJ192" s="153">
        <v>-16</v>
      </c>
      <c r="EK192" s="153">
        <v>-11</v>
      </c>
      <c r="EL192" s="153">
        <v>-6</v>
      </c>
      <c r="EM192" s="153">
        <v>-5</v>
      </c>
      <c r="EN192" s="153">
        <v>-3</v>
      </c>
      <c r="EO192" s="153">
        <v>-4</v>
      </c>
    </row>
    <row r="193" spans="1:145" s="154" customFormat="1" ht="14">
      <c r="A193" s="137" t="s">
        <v>733</v>
      </c>
      <c r="B193" s="137" t="s">
        <v>1666</v>
      </c>
      <c r="C193" s="137">
        <v>15</v>
      </c>
      <c r="D193" s="137">
        <v>9</v>
      </c>
      <c r="E193" s="137">
        <v>52288159</v>
      </c>
      <c r="F193" s="137" t="s">
        <v>91</v>
      </c>
      <c r="G193" s="138" t="s">
        <v>731</v>
      </c>
      <c r="H193" s="155" t="s">
        <v>95</v>
      </c>
      <c r="I193" s="138">
        <v>1</v>
      </c>
      <c r="J193" s="137">
        <v>155.80000000000001</v>
      </c>
      <c r="K193" s="137">
        <v>47.4</v>
      </c>
      <c r="L193" s="137" t="s">
        <v>167</v>
      </c>
      <c r="M193" s="137"/>
      <c r="N193" s="137" t="s">
        <v>99</v>
      </c>
      <c r="O193" s="137" t="s">
        <v>420</v>
      </c>
      <c r="P193" s="140" t="s">
        <v>168</v>
      </c>
      <c r="Q193" s="140"/>
      <c r="R193" s="140"/>
      <c r="S193" s="140"/>
      <c r="T193" s="142" t="s">
        <v>17</v>
      </c>
      <c r="U193" s="142">
        <v>41</v>
      </c>
      <c r="V193" s="137">
        <v>42</v>
      </c>
      <c r="W193" s="137">
        <v>32</v>
      </c>
      <c r="X193" s="137" t="s">
        <v>730</v>
      </c>
      <c r="Y193" s="141"/>
      <c r="Z193" s="142" t="s">
        <v>216</v>
      </c>
      <c r="AA193" s="142">
        <v>108</v>
      </c>
      <c r="AB193" s="137">
        <v>92</v>
      </c>
      <c r="AC193" s="137">
        <v>85</v>
      </c>
      <c r="AD193" s="137"/>
      <c r="AE193" s="141" t="s">
        <v>242</v>
      </c>
      <c r="AF193" s="150" t="s">
        <v>217</v>
      </c>
      <c r="AG193" s="150">
        <v>84</v>
      </c>
      <c r="AH193" s="155">
        <v>68</v>
      </c>
      <c r="AI193" s="155">
        <v>67</v>
      </c>
      <c r="AJ193" s="155"/>
      <c r="AK193" s="159" t="s">
        <v>197</v>
      </c>
      <c r="AL193" s="137" t="s">
        <v>103</v>
      </c>
      <c r="AM193" s="137" t="s">
        <v>202</v>
      </c>
      <c r="AN193" s="137" t="s">
        <v>342</v>
      </c>
      <c r="AO193" s="137" t="s">
        <v>220</v>
      </c>
      <c r="AP193" s="137" t="s">
        <v>87</v>
      </c>
      <c r="AQ193" s="138"/>
      <c r="AR193" s="137" t="s">
        <v>89</v>
      </c>
      <c r="AS193" s="138"/>
      <c r="AT193" s="137" t="s">
        <v>93</v>
      </c>
      <c r="AU193" s="139" t="s">
        <v>732</v>
      </c>
      <c r="AV193" s="139">
        <v>2</v>
      </c>
      <c r="AW193" s="142" t="s">
        <v>17</v>
      </c>
      <c r="AX193" s="142">
        <v>41</v>
      </c>
      <c r="AY193" s="137">
        <v>42</v>
      </c>
      <c r="AZ193" s="137">
        <v>32</v>
      </c>
      <c r="BA193" s="137" t="s">
        <v>1666</v>
      </c>
      <c r="BB193" s="137">
        <v>15</v>
      </c>
      <c r="BC193" s="137">
        <v>9</v>
      </c>
      <c r="BD193" s="143">
        <v>3.11</v>
      </c>
      <c r="BE193" s="144">
        <v>2.33</v>
      </c>
      <c r="BF193" s="145">
        <v>1.3</v>
      </c>
      <c r="BG193" s="144">
        <v>2.17</v>
      </c>
      <c r="BH193" s="145">
        <v>1.83</v>
      </c>
      <c r="BI193" s="143">
        <v>1.17</v>
      </c>
      <c r="BJ193" s="145">
        <v>0</v>
      </c>
      <c r="BK193" s="143">
        <v>0</v>
      </c>
      <c r="BL193" s="144">
        <v>1.94</v>
      </c>
      <c r="BM193" s="145">
        <v>2.02</v>
      </c>
      <c r="BN193" s="145">
        <v>1.1200000000000001</v>
      </c>
      <c r="BO193" s="145">
        <v>3.97</v>
      </c>
      <c r="BP193" s="145">
        <v>4.5</v>
      </c>
      <c r="BQ193" s="146">
        <v>1.28</v>
      </c>
      <c r="BR193" s="147">
        <v>2.83</v>
      </c>
      <c r="BS193" s="147">
        <v>5.19</v>
      </c>
      <c r="BT193" s="146">
        <v>9.84</v>
      </c>
      <c r="BU193" s="146">
        <v>16.04</v>
      </c>
      <c r="BV193" s="146">
        <v>2.4700000000000002</v>
      </c>
      <c r="BW193" s="148">
        <v>2.2000000000000002</v>
      </c>
      <c r="BX193" s="149">
        <v>0</v>
      </c>
      <c r="BY193" s="149">
        <v>0</v>
      </c>
      <c r="BZ193" s="149">
        <v>0.87</v>
      </c>
      <c r="CA193" s="150">
        <v>1.45</v>
      </c>
      <c r="CB193" s="149">
        <v>1.34</v>
      </c>
      <c r="CC193" s="150">
        <v>2.0099999999999998</v>
      </c>
      <c r="CD193" s="148">
        <v>3.24</v>
      </c>
      <c r="CE193" s="149">
        <v>2.99</v>
      </c>
      <c r="CF193" s="149">
        <v>4.3499999999999996</v>
      </c>
      <c r="CG193" s="149">
        <v>3.62</v>
      </c>
      <c r="CH193" s="147">
        <v>1.62</v>
      </c>
      <c r="CI193" s="146">
        <v>3.08</v>
      </c>
      <c r="CJ193" s="147">
        <v>5.55</v>
      </c>
      <c r="CK193" s="147">
        <v>7.29</v>
      </c>
      <c r="CL193" s="146">
        <v>9.5399999999999991</v>
      </c>
      <c r="CM193" s="146">
        <v>13.09</v>
      </c>
      <c r="CN193" s="151">
        <v>24.25</v>
      </c>
      <c r="CO193" s="152">
        <v>28.38</v>
      </c>
      <c r="CP193" s="153">
        <v>30.67</v>
      </c>
      <c r="CQ193" s="152">
        <v>33.380000000000003</v>
      </c>
      <c r="CR193" s="153">
        <v>30.1</v>
      </c>
      <c r="CS193" s="151">
        <v>32.89</v>
      </c>
      <c r="CT193" s="153">
        <v>34.19</v>
      </c>
      <c r="CU193" s="151">
        <v>35.479999999999997</v>
      </c>
      <c r="CV193" s="152">
        <v>36.520000000000003</v>
      </c>
      <c r="CW193" s="153">
        <v>36.86</v>
      </c>
      <c r="CX193" s="153">
        <v>35.01</v>
      </c>
      <c r="CY193" s="153">
        <v>35.9</v>
      </c>
      <c r="CZ193" s="153">
        <v>44.87</v>
      </c>
      <c r="DA193" s="151">
        <v>46.06</v>
      </c>
      <c r="DB193" s="153">
        <v>44.02</v>
      </c>
      <c r="DC193" s="153">
        <v>45.25</v>
      </c>
      <c r="DD193" s="151">
        <v>41.4</v>
      </c>
      <c r="DE193" s="151">
        <v>44.28</v>
      </c>
      <c r="DF193" s="151">
        <v>25.23</v>
      </c>
      <c r="DG193" s="152">
        <v>28.78</v>
      </c>
      <c r="DH193" s="153">
        <v>29.46</v>
      </c>
      <c r="DI193" s="153">
        <v>33.39</v>
      </c>
      <c r="DJ193" s="153">
        <v>31.69</v>
      </c>
      <c r="DK193" s="151">
        <v>32.729999999999997</v>
      </c>
      <c r="DL193" s="153">
        <v>36</v>
      </c>
      <c r="DM193" s="151">
        <v>37.200000000000003</v>
      </c>
      <c r="DN193" s="152">
        <v>34.42</v>
      </c>
      <c r="DO193" s="153">
        <v>35.86</v>
      </c>
      <c r="DP193" s="153">
        <v>34.659999999999997</v>
      </c>
      <c r="DQ193" s="153">
        <v>36.49</v>
      </c>
      <c r="DR193" s="153">
        <v>45.61</v>
      </c>
      <c r="DS193" s="151">
        <v>47.18</v>
      </c>
      <c r="DT193" s="153">
        <v>41.68</v>
      </c>
      <c r="DU193" s="153">
        <v>42.24</v>
      </c>
      <c r="DV193" s="151">
        <v>40.1</v>
      </c>
      <c r="DW193" s="151">
        <v>45.63</v>
      </c>
      <c r="DX193" s="151">
        <v>13</v>
      </c>
      <c r="DY193" s="153">
        <v>10</v>
      </c>
      <c r="DZ193" s="153">
        <v>7</v>
      </c>
      <c r="EA193" s="153">
        <v>0</v>
      </c>
      <c r="EB193" s="153">
        <v>-16</v>
      </c>
      <c r="EC193" s="153">
        <v>-24</v>
      </c>
      <c r="ED193" s="153">
        <v>-32</v>
      </c>
      <c r="EE193" s="153">
        <v>-36</v>
      </c>
      <c r="EF193" s="153">
        <v>-30</v>
      </c>
      <c r="EG193" s="153">
        <v>-16</v>
      </c>
      <c r="EH193" s="153">
        <v>-9</v>
      </c>
      <c r="EI193" s="153">
        <v>4</v>
      </c>
      <c r="EJ193" s="153">
        <v>22</v>
      </c>
      <c r="EK193" s="153">
        <v>28</v>
      </c>
      <c r="EL193" s="153">
        <v>27</v>
      </c>
      <c r="EM193" s="153">
        <v>23</v>
      </c>
      <c r="EN193" s="153">
        <v>20</v>
      </c>
      <c r="EO193" s="153">
        <v>16</v>
      </c>
    </row>
    <row r="194" spans="1:145" s="154" customFormat="1" ht="14">
      <c r="A194" s="137" t="s">
        <v>1397</v>
      </c>
      <c r="B194" s="137" t="s">
        <v>1666</v>
      </c>
      <c r="C194" s="137">
        <v>12</v>
      </c>
      <c r="D194" s="137">
        <v>1</v>
      </c>
      <c r="E194" s="137">
        <v>51560803</v>
      </c>
      <c r="F194" s="137" t="s">
        <v>91</v>
      </c>
      <c r="G194" s="138" t="s">
        <v>1401</v>
      </c>
      <c r="H194" s="139"/>
      <c r="I194" s="138"/>
      <c r="J194" s="137">
        <v>150</v>
      </c>
      <c r="K194" s="137">
        <v>39.6</v>
      </c>
      <c r="L194" s="137" t="s">
        <v>167</v>
      </c>
      <c r="M194" s="137"/>
      <c r="N194" s="137" t="s">
        <v>147</v>
      </c>
      <c r="O194" s="137" t="s">
        <v>259</v>
      </c>
      <c r="P194" s="140"/>
      <c r="Q194" s="140"/>
      <c r="R194" s="140"/>
      <c r="S194" s="140"/>
      <c r="T194" s="142" t="s">
        <v>6</v>
      </c>
      <c r="U194" s="142">
        <v>37</v>
      </c>
      <c r="V194" s="137">
        <v>37</v>
      </c>
      <c r="W194" s="137">
        <v>33</v>
      </c>
      <c r="X194" s="137" t="s">
        <v>1400</v>
      </c>
      <c r="Y194" s="141"/>
      <c r="Z194" s="142" t="s">
        <v>232</v>
      </c>
      <c r="AA194" s="142">
        <v>62</v>
      </c>
      <c r="AB194" s="137">
        <v>49</v>
      </c>
      <c r="AC194" s="137">
        <v>39</v>
      </c>
      <c r="AD194" s="137"/>
      <c r="AE194" s="141" t="s">
        <v>242</v>
      </c>
      <c r="AF194" s="150" t="s">
        <v>301</v>
      </c>
      <c r="AG194" s="150">
        <v>32</v>
      </c>
      <c r="AH194" s="155">
        <v>25</v>
      </c>
      <c r="AI194" s="155">
        <v>19</v>
      </c>
      <c r="AJ194" s="155"/>
      <c r="AK194" s="159" t="s">
        <v>131</v>
      </c>
      <c r="AL194" s="137" t="s">
        <v>117</v>
      </c>
      <c r="AM194" s="137" t="s">
        <v>323</v>
      </c>
      <c r="AN194" s="137" t="s">
        <v>800</v>
      </c>
      <c r="AO194" s="137" t="s">
        <v>263</v>
      </c>
      <c r="AP194" s="137" t="s">
        <v>87</v>
      </c>
      <c r="AQ194" s="138"/>
      <c r="AR194" s="137" t="s">
        <v>89</v>
      </c>
      <c r="AS194" s="138"/>
      <c r="AT194" s="137" t="s">
        <v>93</v>
      </c>
      <c r="AU194" s="139" t="s">
        <v>1402</v>
      </c>
      <c r="AV194" s="139">
        <v>2</v>
      </c>
      <c r="AW194" s="142" t="s">
        <v>6</v>
      </c>
      <c r="AX194" s="142">
        <v>37</v>
      </c>
      <c r="AY194" s="137">
        <v>37</v>
      </c>
      <c r="AZ194" s="137">
        <v>33</v>
      </c>
      <c r="BA194" s="137" t="s">
        <v>1666</v>
      </c>
      <c r="BB194" s="137">
        <v>12</v>
      </c>
      <c r="BC194" s="137">
        <v>1</v>
      </c>
      <c r="BD194" s="143">
        <v>2.86</v>
      </c>
      <c r="BE194" s="144">
        <v>3.34</v>
      </c>
      <c r="BF194" s="145">
        <v>3.05</v>
      </c>
      <c r="BG194" s="144">
        <v>1.69</v>
      </c>
      <c r="BH194" s="145">
        <v>2.06</v>
      </c>
      <c r="BI194" s="143">
        <v>2.34</v>
      </c>
      <c r="BJ194" s="145">
        <v>2.73</v>
      </c>
      <c r="BK194" s="143">
        <v>2.83</v>
      </c>
      <c r="BL194" s="144">
        <v>1.85</v>
      </c>
      <c r="BM194" s="145">
        <v>3.56</v>
      </c>
      <c r="BN194" s="145">
        <v>5.58</v>
      </c>
      <c r="BO194" s="145">
        <v>5.0599999999999996</v>
      </c>
      <c r="BP194" s="145">
        <v>1.73</v>
      </c>
      <c r="BQ194" s="146">
        <v>4.0599999999999996</v>
      </c>
      <c r="BR194" s="147">
        <v>6.39</v>
      </c>
      <c r="BS194" s="147">
        <v>8.07</v>
      </c>
      <c r="BT194" s="146">
        <v>10.72</v>
      </c>
      <c r="BU194" s="146">
        <v>19.79</v>
      </c>
      <c r="BV194" s="146">
        <v>3.71</v>
      </c>
      <c r="BW194" s="148">
        <v>1.05</v>
      </c>
      <c r="BX194" s="149">
        <v>0.12</v>
      </c>
      <c r="BY194" s="149">
        <v>0</v>
      </c>
      <c r="BZ194" s="149">
        <v>0.51</v>
      </c>
      <c r="CA194" s="150">
        <v>0.87</v>
      </c>
      <c r="CB194" s="149">
        <v>2.67</v>
      </c>
      <c r="CC194" s="150">
        <v>2.33</v>
      </c>
      <c r="CD194" s="148">
        <v>2.72</v>
      </c>
      <c r="CE194" s="149">
        <v>1.89</v>
      </c>
      <c r="CF194" s="149">
        <v>5.58</v>
      </c>
      <c r="CG194" s="149">
        <v>5.01</v>
      </c>
      <c r="CH194" s="147">
        <v>4.1100000000000003</v>
      </c>
      <c r="CI194" s="146">
        <v>5.28</v>
      </c>
      <c r="CJ194" s="147">
        <v>7.12</v>
      </c>
      <c r="CK194" s="147">
        <v>8.11</v>
      </c>
      <c r="CL194" s="146">
        <v>10.54</v>
      </c>
      <c r="CM194" s="146">
        <v>17.940000000000001</v>
      </c>
      <c r="CN194" s="151">
        <v>25.39</v>
      </c>
      <c r="CO194" s="152">
        <v>31.12</v>
      </c>
      <c r="CP194" s="153">
        <v>33.14</v>
      </c>
      <c r="CQ194" s="152">
        <v>34.68</v>
      </c>
      <c r="CR194" s="153">
        <v>35.770000000000003</v>
      </c>
      <c r="CS194" s="151">
        <v>38.24</v>
      </c>
      <c r="CT194" s="153">
        <v>38.159999999999997</v>
      </c>
      <c r="CU194" s="151">
        <v>38.409999999999997</v>
      </c>
      <c r="CV194" s="152">
        <v>38.450000000000003</v>
      </c>
      <c r="CW194" s="153">
        <v>39.92</v>
      </c>
      <c r="CX194" s="153">
        <v>39.119999999999997</v>
      </c>
      <c r="CY194" s="153">
        <v>40.01</v>
      </c>
      <c r="CZ194" s="153">
        <v>43.01</v>
      </c>
      <c r="DA194" s="151">
        <v>43.05</v>
      </c>
      <c r="DB194" s="153">
        <v>45.66</v>
      </c>
      <c r="DC194" s="153">
        <v>43.52</v>
      </c>
      <c r="DD194" s="151">
        <v>41.17</v>
      </c>
      <c r="DE194" s="151">
        <v>38.21</v>
      </c>
      <c r="DF194" s="151">
        <v>25.31</v>
      </c>
      <c r="DG194" s="152">
        <v>31.44</v>
      </c>
      <c r="DH194" s="153">
        <v>33.619999999999997</v>
      </c>
      <c r="DI194" s="153">
        <v>34.619999999999997</v>
      </c>
      <c r="DJ194" s="153">
        <v>35.51</v>
      </c>
      <c r="DK194" s="151">
        <v>37.21</v>
      </c>
      <c r="DL194" s="153">
        <v>36.35</v>
      </c>
      <c r="DM194" s="151">
        <v>37.92</v>
      </c>
      <c r="DN194" s="152">
        <v>38.54</v>
      </c>
      <c r="DO194" s="153">
        <v>38.700000000000003</v>
      </c>
      <c r="DP194" s="153">
        <v>39.74</v>
      </c>
      <c r="DQ194" s="153">
        <v>40.18</v>
      </c>
      <c r="DR194" s="153">
        <v>43.23</v>
      </c>
      <c r="DS194" s="151">
        <v>44.65</v>
      </c>
      <c r="DT194" s="153">
        <v>44.66</v>
      </c>
      <c r="DU194" s="153">
        <v>44.46</v>
      </c>
      <c r="DV194" s="151">
        <v>40.1</v>
      </c>
      <c r="DW194" s="151">
        <v>39.03</v>
      </c>
      <c r="DX194" s="151">
        <v>2</v>
      </c>
      <c r="DY194" s="153">
        <v>4</v>
      </c>
      <c r="DZ194" s="153">
        <v>2</v>
      </c>
      <c r="EA194" s="153">
        <v>0</v>
      </c>
      <c r="EB194" s="153">
        <v>-9</v>
      </c>
      <c r="EC194" s="153">
        <v>-15</v>
      </c>
      <c r="ED194" s="153">
        <v>-20</v>
      </c>
      <c r="EE194" s="153">
        <v>-20</v>
      </c>
      <c r="EF194" s="153">
        <v>-22</v>
      </c>
      <c r="EG194" s="153">
        <v>-19</v>
      </c>
      <c r="EH194" s="153">
        <v>-15</v>
      </c>
      <c r="EI194" s="153">
        <v>-12</v>
      </c>
      <c r="EJ194" s="153">
        <v>-8</v>
      </c>
      <c r="EK194" s="153">
        <v>-2</v>
      </c>
      <c r="EL194" s="153">
        <v>0</v>
      </c>
      <c r="EM194" s="153">
        <v>0</v>
      </c>
      <c r="EN194" s="153">
        <v>2</v>
      </c>
      <c r="EO194" s="153">
        <v>1</v>
      </c>
    </row>
    <row r="195" spans="1:145" s="154" customFormat="1" ht="14">
      <c r="A195" s="137" t="s">
        <v>944</v>
      </c>
      <c r="B195" s="137" t="s">
        <v>1666</v>
      </c>
      <c r="C195" s="137">
        <v>15</v>
      </c>
      <c r="D195" s="137">
        <v>1</v>
      </c>
      <c r="E195" s="137">
        <v>49624494</v>
      </c>
      <c r="F195" s="137" t="s">
        <v>91</v>
      </c>
      <c r="G195" s="138" t="s">
        <v>948</v>
      </c>
      <c r="H195" s="139"/>
      <c r="I195" s="138"/>
      <c r="J195" s="137">
        <v>164.7</v>
      </c>
      <c r="K195" s="137">
        <v>59.6</v>
      </c>
      <c r="L195" s="137" t="s">
        <v>167</v>
      </c>
      <c r="M195" s="137"/>
      <c r="N195" s="137" t="s">
        <v>147</v>
      </c>
      <c r="O195" s="137" t="s">
        <v>148</v>
      </c>
      <c r="P195" s="140"/>
      <c r="Q195" s="140"/>
      <c r="R195" s="140"/>
      <c r="S195" s="140"/>
      <c r="T195" s="142" t="s">
        <v>17</v>
      </c>
      <c r="U195" s="142">
        <v>45</v>
      </c>
      <c r="V195" s="137">
        <v>32</v>
      </c>
      <c r="W195" s="137">
        <v>34</v>
      </c>
      <c r="X195" s="137" t="s">
        <v>280</v>
      </c>
      <c r="Y195" s="141"/>
      <c r="Z195" s="142" t="s">
        <v>101</v>
      </c>
      <c r="AA195" s="142">
        <v>55</v>
      </c>
      <c r="AB195" s="137">
        <v>33</v>
      </c>
      <c r="AC195" s="137">
        <v>23</v>
      </c>
      <c r="AD195" s="137"/>
      <c r="AE195" s="141" t="s">
        <v>443</v>
      </c>
      <c r="AF195" s="150" t="s">
        <v>138</v>
      </c>
      <c r="AG195" s="150">
        <v>32</v>
      </c>
      <c r="AH195" s="155">
        <v>18</v>
      </c>
      <c r="AI195" s="155">
        <v>6</v>
      </c>
      <c r="AJ195" s="155"/>
      <c r="AK195" s="159" t="s">
        <v>180</v>
      </c>
      <c r="AL195" s="137" t="s">
        <v>869</v>
      </c>
      <c r="AM195" s="137" t="s">
        <v>409</v>
      </c>
      <c r="AN195" s="137" t="s">
        <v>744</v>
      </c>
      <c r="AO195" s="137" t="s">
        <v>324</v>
      </c>
      <c r="AP195" s="137" t="s">
        <v>87</v>
      </c>
      <c r="AQ195" s="138"/>
      <c r="AR195" s="137" t="s">
        <v>89</v>
      </c>
      <c r="AS195" s="138"/>
      <c r="AT195" s="137" t="s">
        <v>93</v>
      </c>
      <c r="AU195" s="139" t="s">
        <v>258</v>
      </c>
      <c r="AV195" s="139">
        <v>2</v>
      </c>
      <c r="AW195" s="142" t="s">
        <v>17</v>
      </c>
      <c r="AX195" s="142">
        <v>45</v>
      </c>
      <c r="AY195" s="137">
        <v>32</v>
      </c>
      <c r="AZ195" s="137">
        <v>34</v>
      </c>
      <c r="BA195" s="137" t="s">
        <v>1666</v>
      </c>
      <c r="BB195" s="137">
        <v>15</v>
      </c>
      <c r="BC195" s="137">
        <v>1</v>
      </c>
      <c r="BD195" s="143">
        <v>5.14</v>
      </c>
      <c r="BE195" s="144">
        <v>3.11</v>
      </c>
      <c r="BF195" s="145">
        <v>4.0999999999999996</v>
      </c>
      <c r="BG195" s="144">
        <v>3.99</v>
      </c>
      <c r="BH195" s="145">
        <v>3.23</v>
      </c>
      <c r="BI195" s="143">
        <v>3.36</v>
      </c>
      <c r="BJ195" s="145">
        <v>2.06</v>
      </c>
      <c r="BK195" s="143">
        <v>1.96</v>
      </c>
      <c r="BL195" s="144">
        <v>3.68</v>
      </c>
      <c r="BM195" s="145">
        <v>3.85</v>
      </c>
      <c r="BN195" s="145">
        <v>4.46</v>
      </c>
      <c r="BO195" s="145">
        <v>6.18</v>
      </c>
      <c r="BP195" s="145">
        <v>3.11</v>
      </c>
      <c r="BQ195" s="146">
        <v>3.48</v>
      </c>
      <c r="BR195" s="147">
        <v>4.47</v>
      </c>
      <c r="BS195" s="147">
        <v>5.85</v>
      </c>
      <c r="BT195" s="146">
        <v>11.73</v>
      </c>
      <c r="BU195" s="146">
        <v>15.87</v>
      </c>
      <c r="BV195" s="146">
        <v>5.17</v>
      </c>
      <c r="BW195" s="148">
        <v>2.96</v>
      </c>
      <c r="BX195" s="149">
        <v>0.12</v>
      </c>
      <c r="BY195" s="149">
        <v>0</v>
      </c>
      <c r="BZ195" s="149">
        <v>0.37</v>
      </c>
      <c r="CA195" s="150">
        <v>2.66</v>
      </c>
      <c r="CB195" s="149">
        <v>2.2400000000000002</v>
      </c>
      <c r="CC195" s="150">
        <v>3.66</v>
      </c>
      <c r="CD195" s="148">
        <v>4.7300000000000004</v>
      </c>
      <c r="CE195" s="149">
        <v>3.5</v>
      </c>
      <c r="CF195" s="149">
        <v>4.4800000000000004</v>
      </c>
      <c r="CG195" s="149">
        <v>4.37</v>
      </c>
      <c r="CH195" s="147">
        <v>2.2400000000000002</v>
      </c>
      <c r="CI195" s="146">
        <v>2.67</v>
      </c>
      <c r="CJ195" s="147">
        <v>4.29</v>
      </c>
      <c r="CK195" s="147">
        <v>5.78</v>
      </c>
      <c r="CL195" s="146">
        <v>11.72</v>
      </c>
      <c r="CM195" s="146">
        <v>15.9</v>
      </c>
      <c r="CN195" s="151">
        <v>26.9</v>
      </c>
      <c r="CO195" s="152">
        <v>31.57</v>
      </c>
      <c r="CP195" s="153">
        <v>36.53</v>
      </c>
      <c r="CQ195" s="152">
        <v>37.56</v>
      </c>
      <c r="CR195" s="153">
        <v>39.07</v>
      </c>
      <c r="CS195" s="151">
        <v>40.880000000000003</v>
      </c>
      <c r="CT195" s="153">
        <v>41.29</v>
      </c>
      <c r="CU195" s="151">
        <v>40.54</v>
      </c>
      <c r="CV195" s="152">
        <v>41.63</v>
      </c>
      <c r="CW195" s="153">
        <v>42.65</v>
      </c>
      <c r="CX195" s="153">
        <v>42.23</v>
      </c>
      <c r="CY195" s="153">
        <v>42.32</v>
      </c>
      <c r="CZ195" s="153">
        <v>45.98</v>
      </c>
      <c r="DA195" s="151">
        <v>48.78</v>
      </c>
      <c r="DB195" s="153">
        <v>48.34</v>
      </c>
      <c r="DC195" s="153">
        <v>44.74</v>
      </c>
      <c r="DD195" s="151">
        <v>44.01</v>
      </c>
      <c r="DE195" s="151">
        <v>46.91</v>
      </c>
      <c r="DF195" s="151">
        <v>26.5</v>
      </c>
      <c r="DG195" s="152">
        <v>31.56</v>
      </c>
      <c r="DH195" s="153">
        <v>37.97</v>
      </c>
      <c r="DI195" s="153">
        <v>38.93</v>
      </c>
      <c r="DJ195" s="153">
        <v>40.36</v>
      </c>
      <c r="DK195" s="151">
        <v>40.68</v>
      </c>
      <c r="DL195" s="153">
        <v>40.26</v>
      </c>
      <c r="DM195" s="151">
        <v>40.57</v>
      </c>
      <c r="DN195" s="152">
        <v>41.12</v>
      </c>
      <c r="DO195" s="153">
        <v>42.32</v>
      </c>
      <c r="DP195" s="153">
        <v>43.68</v>
      </c>
      <c r="DQ195" s="153">
        <v>42.83</v>
      </c>
      <c r="DR195" s="153">
        <v>46.19</v>
      </c>
      <c r="DS195" s="151">
        <v>48.29</v>
      </c>
      <c r="DT195" s="153">
        <v>48.42</v>
      </c>
      <c r="DU195" s="153">
        <v>45.45</v>
      </c>
      <c r="DV195" s="151">
        <v>43.73</v>
      </c>
      <c r="DW195" s="151">
        <v>46.7</v>
      </c>
      <c r="DX195" s="151">
        <v>0</v>
      </c>
      <c r="DY195" s="153">
        <v>2</v>
      </c>
      <c r="DZ195" s="153">
        <v>6</v>
      </c>
      <c r="EA195" s="153">
        <v>6</v>
      </c>
      <c r="EB195" s="153">
        <v>4</v>
      </c>
      <c r="EC195" s="153">
        <v>-2</v>
      </c>
      <c r="ED195" s="153">
        <v>-7</v>
      </c>
      <c r="EE195" s="153">
        <v>-10</v>
      </c>
      <c r="EF195" s="153">
        <v>-3</v>
      </c>
      <c r="EG195" s="153">
        <v>-1</v>
      </c>
      <c r="EH195" s="153">
        <v>2</v>
      </c>
      <c r="EI195" s="153">
        <v>6</v>
      </c>
      <c r="EJ195" s="153">
        <v>8</v>
      </c>
      <c r="EK195" s="153">
        <v>8</v>
      </c>
      <c r="EL195" s="153">
        <v>6</v>
      </c>
      <c r="EM195" s="153">
        <v>3</v>
      </c>
      <c r="EN195" s="153">
        <v>2</v>
      </c>
      <c r="EO195" s="153">
        <v>4</v>
      </c>
    </row>
    <row r="196" spans="1:145" s="154" customFormat="1" ht="14">
      <c r="A196" s="137" t="s">
        <v>1550</v>
      </c>
      <c r="B196" s="137" t="s">
        <v>1666</v>
      </c>
      <c r="C196" s="137">
        <v>17</v>
      </c>
      <c r="D196" s="137">
        <v>4</v>
      </c>
      <c r="E196" s="137">
        <v>51187316</v>
      </c>
      <c r="F196" s="137" t="s">
        <v>91</v>
      </c>
      <c r="G196" s="138" t="s">
        <v>1554</v>
      </c>
      <c r="H196" s="139"/>
      <c r="I196" s="138"/>
      <c r="J196" s="137">
        <v>156.6</v>
      </c>
      <c r="K196" s="137">
        <v>39.700000000000003</v>
      </c>
      <c r="L196" s="137" t="s">
        <v>167</v>
      </c>
      <c r="M196" s="137"/>
      <c r="N196" s="137" t="s">
        <v>147</v>
      </c>
      <c r="O196" s="137" t="s">
        <v>148</v>
      </c>
      <c r="P196" s="140"/>
      <c r="Q196" s="140"/>
      <c r="R196" s="140"/>
      <c r="S196" s="140"/>
      <c r="T196" s="142" t="s">
        <v>17</v>
      </c>
      <c r="U196" s="142">
        <v>42</v>
      </c>
      <c r="V196" s="137">
        <v>36</v>
      </c>
      <c r="W196" s="137">
        <v>35</v>
      </c>
      <c r="X196" s="137" t="s">
        <v>1553</v>
      </c>
      <c r="Y196" s="141"/>
      <c r="Z196" s="142" t="s">
        <v>175</v>
      </c>
      <c r="AA196" s="142">
        <v>53</v>
      </c>
      <c r="AB196" s="137">
        <v>35</v>
      </c>
      <c r="AC196" s="137">
        <v>29</v>
      </c>
      <c r="AD196" s="137"/>
      <c r="AE196" s="141" t="s">
        <v>88</v>
      </c>
      <c r="AF196" s="150" t="s">
        <v>160</v>
      </c>
      <c r="AG196" s="150">
        <v>21</v>
      </c>
      <c r="AH196" s="155">
        <v>18</v>
      </c>
      <c r="AI196" s="155">
        <v>12</v>
      </c>
      <c r="AJ196" s="155"/>
      <c r="AK196" s="159"/>
      <c r="AL196" s="137" t="s">
        <v>311</v>
      </c>
      <c r="AM196" s="137" t="s">
        <v>118</v>
      </c>
      <c r="AN196" s="137" t="s">
        <v>766</v>
      </c>
      <c r="AO196" s="137" t="s">
        <v>204</v>
      </c>
      <c r="AP196" s="137" t="s">
        <v>87</v>
      </c>
      <c r="AQ196" s="138"/>
      <c r="AR196" s="137" t="s">
        <v>89</v>
      </c>
      <c r="AS196" s="138"/>
      <c r="AT196" s="137" t="s">
        <v>93</v>
      </c>
      <c r="AU196" s="139" t="s">
        <v>773</v>
      </c>
      <c r="AV196" s="139">
        <v>2</v>
      </c>
      <c r="AW196" s="142" t="s">
        <v>17</v>
      </c>
      <c r="AX196" s="142">
        <v>42</v>
      </c>
      <c r="AY196" s="137">
        <v>36</v>
      </c>
      <c r="AZ196" s="137">
        <v>35</v>
      </c>
      <c r="BA196" s="137" t="s">
        <v>1666</v>
      </c>
      <c r="BB196" s="137">
        <v>17</v>
      </c>
      <c r="BC196" s="137">
        <v>4</v>
      </c>
      <c r="BD196" s="143">
        <v>1.96</v>
      </c>
      <c r="BE196" s="144">
        <v>1.06</v>
      </c>
      <c r="BF196" s="145">
        <v>1.54</v>
      </c>
      <c r="BG196" s="144">
        <v>1.25</v>
      </c>
      <c r="BH196" s="145">
        <v>1.5</v>
      </c>
      <c r="BI196" s="143">
        <v>1.1200000000000001</v>
      </c>
      <c r="BJ196" s="145">
        <v>1.1200000000000001</v>
      </c>
      <c r="BK196" s="143">
        <v>0</v>
      </c>
      <c r="BL196" s="144">
        <v>0</v>
      </c>
      <c r="BM196" s="145">
        <v>0</v>
      </c>
      <c r="BN196" s="145">
        <v>4.32</v>
      </c>
      <c r="BO196" s="145">
        <v>4.8</v>
      </c>
      <c r="BP196" s="145">
        <v>1.1100000000000001</v>
      </c>
      <c r="BQ196" s="146">
        <v>1.39</v>
      </c>
      <c r="BR196" s="147">
        <v>2.4700000000000002</v>
      </c>
      <c r="BS196" s="147">
        <v>3.49</v>
      </c>
      <c r="BT196" s="146">
        <v>9.67</v>
      </c>
      <c r="BU196" s="146">
        <v>14.35</v>
      </c>
      <c r="BV196" s="146">
        <v>2.89</v>
      </c>
      <c r="BW196" s="148">
        <v>0.88</v>
      </c>
      <c r="BX196" s="149">
        <v>0</v>
      </c>
      <c r="BY196" s="149">
        <v>0</v>
      </c>
      <c r="BZ196" s="149">
        <v>0</v>
      </c>
      <c r="CA196" s="150">
        <v>0.12</v>
      </c>
      <c r="CB196" s="149">
        <v>1.1200000000000001</v>
      </c>
      <c r="CC196" s="150">
        <v>1.02</v>
      </c>
      <c r="CD196" s="148">
        <v>1.73</v>
      </c>
      <c r="CE196" s="149">
        <v>1.28</v>
      </c>
      <c r="CF196" s="149">
        <v>5.12</v>
      </c>
      <c r="CG196" s="149">
        <v>2.94</v>
      </c>
      <c r="CH196" s="147">
        <v>0.12</v>
      </c>
      <c r="CI196" s="146">
        <v>0.76</v>
      </c>
      <c r="CJ196" s="147">
        <v>1.27</v>
      </c>
      <c r="CK196" s="147">
        <v>3.86</v>
      </c>
      <c r="CL196" s="146">
        <v>8.7200000000000006</v>
      </c>
      <c r="CM196" s="146">
        <v>15.64</v>
      </c>
      <c r="CN196" s="151">
        <v>28.39</v>
      </c>
      <c r="CO196" s="152">
        <v>32.799999999999997</v>
      </c>
      <c r="CP196" s="153">
        <v>34.29</v>
      </c>
      <c r="CQ196" s="152">
        <v>37.450000000000003</v>
      </c>
      <c r="CR196" s="153">
        <v>38.4</v>
      </c>
      <c r="CS196" s="151">
        <v>38.96</v>
      </c>
      <c r="CT196" s="153">
        <v>40.11</v>
      </c>
      <c r="CU196" s="151">
        <v>40.89</v>
      </c>
      <c r="CV196" s="152">
        <v>41.92</v>
      </c>
      <c r="CW196" s="153">
        <v>40.96</v>
      </c>
      <c r="CX196" s="153">
        <v>41.9</v>
      </c>
      <c r="CY196" s="153">
        <v>40.770000000000003</v>
      </c>
      <c r="CZ196" s="153">
        <v>42.97</v>
      </c>
      <c r="DA196" s="151">
        <v>42.93</v>
      </c>
      <c r="DB196" s="153">
        <v>47.02</v>
      </c>
      <c r="DC196" s="153">
        <v>43.51</v>
      </c>
      <c r="DD196" s="151">
        <v>39.4</v>
      </c>
      <c r="DE196" s="151">
        <v>39.81</v>
      </c>
      <c r="DF196" s="151">
        <v>28.78</v>
      </c>
      <c r="DG196" s="152">
        <v>32.130000000000003</v>
      </c>
      <c r="DH196" s="153">
        <v>34.94</v>
      </c>
      <c r="DI196" s="153">
        <v>37.94</v>
      </c>
      <c r="DJ196" s="153">
        <v>39.17</v>
      </c>
      <c r="DK196" s="151">
        <v>39.979999999999997</v>
      </c>
      <c r="DL196" s="153">
        <v>39.28</v>
      </c>
      <c r="DM196" s="151">
        <v>39.51</v>
      </c>
      <c r="DN196" s="152">
        <v>39.200000000000003</v>
      </c>
      <c r="DO196" s="153">
        <v>39.799999999999997</v>
      </c>
      <c r="DP196" s="153">
        <v>40.28</v>
      </c>
      <c r="DQ196" s="153">
        <v>39.450000000000003</v>
      </c>
      <c r="DR196" s="153">
        <v>43.2</v>
      </c>
      <c r="DS196" s="151">
        <v>43.27</v>
      </c>
      <c r="DT196" s="153">
        <v>46.21</v>
      </c>
      <c r="DU196" s="153">
        <v>42.85</v>
      </c>
      <c r="DV196" s="151">
        <v>40.229999999999997</v>
      </c>
      <c r="DW196" s="151">
        <v>39.409999999999997</v>
      </c>
      <c r="DX196" s="151">
        <v>-2</v>
      </c>
      <c r="DY196" s="153">
        <v>-2</v>
      </c>
      <c r="DZ196" s="153">
        <v>3</v>
      </c>
      <c r="EA196" s="153">
        <v>9</v>
      </c>
      <c r="EB196" s="153">
        <v>8</v>
      </c>
      <c r="EC196" s="153">
        <v>0</v>
      </c>
      <c r="ED196" s="153">
        <v>-6</v>
      </c>
      <c r="EE196" s="153">
        <v>-14</v>
      </c>
      <c r="EF196" s="153">
        <v>-20</v>
      </c>
      <c r="EG196" s="153">
        <v>-21</v>
      </c>
      <c r="EH196" s="153">
        <v>-18</v>
      </c>
      <c r="EI196" s="153">
        <v>-14</v>
      </c>
      <c r="EJ196" s="153">
        <v>-9</v>
      </c>
      <c r="EK196" s="153">
        <v>-6</v>
      </c>
      <c r="EL196" s="153">
        <v>-2</v>
      </c>
      <c r="EM196" s="153">
        <v>-1</v>
      </c>
      <c r="EN196" s="153">
        <v>0</v>
      </c>
      <c r="EO196" s="153">
        <v>0</v>
      </c>
    </row>
    <row r="197" spans="1:145" s="154" customFormat="1" ht="14">
      <c r="A197" s="137" t="s">
        <v>963</v>
      </c>
      <c r="B197" s="137" t="s">
        <v>1666</v>
      </c>
      <c r="C197" s="137">
        <v>19</v>
      </c>
      <c r="D197" s="137">
        <v>0</v>
      </c>
      <c r="E197" s="137">
        <v>50501490</v>
      </c>
      <c r="F197" s="137" t="s">
        <v>91</v>
      </c>
      <c r="G197" s="138" t="s">
        <v>878</v>
      </c>
      <c r="H197" s="139"/>
      <c r="I197" s="138"/>
      <c r="J197" s="137">
        <v>153.80000000000001</v>
      </c>
      <c r="K197" s="137">
        <v>56.3</v>
      </c>
      <c r="L197" s="137" t="s">
        <v>167</v>
      </c>
      <c r="M197" s="137"/>
      <c r="N197" s="137" t="s">
        <v>147</v>
      </c>
      <c r="O197" s="137" t="s">
        <v>148</v>
      </c>
      <c r="P197" s="140"/>
      <c r="Q197" s="140"/>
      <c r="R197" s="140"/>
      <c r="S197" s="140"/>
      <c r="T197" s="142" t="s">
        <v>17</v>
      </c>
      <c r="U197" s="142">
        <v>39</v>
      </c>
      <c r="V197" s="137">
        <v>41</v>
      </c>
      <c r="W197" s="137">
        <v>35</v>
      </c>
      <c r="X197" s="137" t="s">
        <v>965</v>
      </c>
      <c r="Y197" s="141" t="s">
        <v>703</v>
      </c>
      <c r="Z197" s="142" t="s">
        <v>318</v>
      </c>
      <c r="AA197" s="142">
        <v>53</v>
      </c>
      <c r="AB197" s="137">
        <v>49</v>
      </c>
      <c r="AC197" s="137">
        <v>35</v>
      </c>
      <c r="AD197" s="137"/>
      <c r="AE197" s="141" t="s">
        <v>242</v>
      </c>
      <c r="AF197" s="150" t="s">
        <v>261</v>
      </c>
      <c r="AG197" s="150">
        <v>15</v>
      </c>
      <c r="AH197" s="155">
        <v>11</v>
      </c>
      <c r="AI197" s="155">
        <v>7</v>
      </c>
      <c r="AJ197" s="155"/>
      <c r="AK197" s="159"/>
      <c r="AL197" s="137" t="s">
        <v>869</v>
      </c>
      <c r="AM197" s="137" t="s">
        <v>760</v>
      </c>
      <c r="AN197" s="137" t="s">
        <v>289</v>
      </c>
      <c r="AO197" s="137" t="s">
        <v>353</v>
      </c>
      <c r="AP197" s="137" t="s">
        <v>87</v>
      </c>
      <c r="AQ197" s="138"/>
      <c r="AR197" s="137" t="s">
        <v>89</v>
      </c>
      <c r="AS197" s="138"/>
      <c r="AT197" s="137" t="s">
        <v>93</v>
      </c>
      <c r="AU197" s="139" t="s">
        <v>966</v>
      </c>
      <c r="AV197" s="139">
        <v>2</v>
      </c>
      <c r="AW197" s="142" t="s">
        <v>17</v>
      </c>
      <c r="AX197" s="142">
        <v>39</v>
      </c>
      <c r="AY197" s="137">
        <v>41</v>
      </c>
      <c r="AZ197" s="137">
        <v>35</v>
      </c>
      <c r="BA197" s="137" t="s">
        <v>1666</v>
      </c>
      <c r="BB197" s="137">
        <v>19</v>
      </c>
      <c r="BC197" s="137">
        <v>0</v>
      </c>
      <c r="BD197" s="143">
        <v>2.4700000000000002</v>
      </c>
      <c r="BE197" s="144">
        <v>3.17</v>
      </c>
      <c r="BF197" s="145">
        <v>2.5</v>
      </c>
      <c r="BG197" s="144">
        <v>2.74</v>
      </c>
      <c r="BH197" s="145">
        <v>2.12</v>
      </c>
      <c r="BI197" s="143">
        <v>1.87</v>
      </c>
      <c r="BJ197" s="145">
        <v>2.21</v>
      </c>
      <c r="BK197" s="143">
        <v>1.42</v>
      </c>
      <c r="BL197" s="144">
        <v>0</v>
      </c>
      <c r="BM197" s="145">
        <v>0.67</v>
      </c>
      <c r="BN197" s="145">
        <v>2.39</v>
      </c>
      <c r="BO197" s="145">
        <v>4.47</v>
      </c>
      <c r="BP197" s="145">
        <v>2.34</v>
      </c>
      <c r="BQ197" s="146">
        <v>2.4700000000000002</v>
      </c>
      <c r="BR197" s="147">
        <v>4.3600000000000003</v>
      </c>
      <c r="BS197" s="147">
        <v>5.5</v>
      </c>
      <c r="BT197" s="146">
        <v>9.1300000000000008</v>
      </c>
      <c r="BU197" s="146">
        <v>15.52</v>
      </c>
      <c r="BV197" s="146">
        <v>2.46</v>
      </c>
      <c r="BW197" s="148">
        <v>1.79</v>
      </c>
      <c r="BX197" s="149">
        <v>0</v>
      </c>
      <c r="BY197" s="149">
        <v>0</v>
      </c>
      <c r="BZ197" s="149">
        <v>0.37</v>
      </c>
      <c r="CA197" s="150">
        <v>2.2400000000000002</v>
      </c>
      <c r="CB197" s="149">
        <v>0.87</v>
      </c>
      <c r="CC197" s="150">
        <v>2.06</v>
      </c>
      <c r="CD197" s="148">
        <v>2.4</v>
      </c>
      <c r="CE197" s="149">
        <v>1.45</v>
      </c>
      <c r="CF197" s="149">
        <v>2.72</v>
      </c>
      <c r="CG197" s="149">
        <v>5.51</v>
      </c>
      <c r="CH197" s="147">
        <v>2.2400000000000002</v>
      </c>
      <c r="CI197" s="146">
        <v>2.74</v>
      </c>
      <c r="CJ197" s="147">
        <v>3.99</v>
      </c>
      <c r="CK197" s="147">
        <v>5.12</v>
      </c>
      <c r="CL197" s="146">
        <v>9.91</v>
      </c>
      <c r="CM197" s="146">
        <v>16.079999999999998</v>
      </c>
      <c r="CN197" s="151">
        <v>27.54</v>
      </c>
      <c r="CO197" s="152">
        <v>31.57</v>
      </c>
      <c r="CP197" s="153">
        <v>34.04</v>
      </c>
      <c r="CQ197" s="152">
        <v>35.67</v>
      </c>
      <c r="CR197" s="153">
        <v>35.32</v>
      </c>
      <c r="CS197" s="151">
        <v>35.94</v>
      </c>
      <c r="CT197" s="153">
        <v>36.57</v>
      </c>
      <c r="CU197" s="151">
        <v>36.42</v>
      </c>
      <c r="CV197" s="152">
        <v>37.04</v>
      </c>
      <c r="CW197" s="153">
        <v>37.76</v>
      </c>
      <c r="CX197" s="153">
        <v>38.119999999999997</v>
      </c>
      <c r="CY197" s="153">
        <v>40.67</v>
      </c>
      <c r="CZ197" s="153">
        <v>42.37</v>
      </c>
      <c r="DA197" s="151">
        <v>45.36</v>
      </c>
      <c r="DB197" s="153">
        <v>46.15</v>
      </c>
      <c r="DC197" s="153">
        <v>46.29</v>
      </c>
      <c r="DD197" s="151">
        <v>43.57</v>
      </c>
      <c r="DE197" s="151">
        <v>45.42</v>
      </c>
      <c r="DF197" s="151">
        <v>27.46</v>
      </c>
      <c r="DG197" s="152">
        <v>31.11</v>
      </c>
      <c r="DH197" s="153">
        <v>34.79</v>
      </c>
      <c r="DI197" s="153">
        <v>35.770000000000003</v>
      </c>
      <c r="DJ197" s="153">
        <v>35.28</v>
      </c>
      <c r="DK197" s="151">
        <v>35.97</v>
      </c>
      <c r="DL197" s="153">
        <v>36.770000000000003</v>
      </c>
      <c r="DM197" s="151">
        <v>36.79</v>
      </c>
      <c r="DN197" s="152">
        <v>36.33</v>
      </c>
      <c r="DO197" s="153">
        <v>36.64</v>
      </c>
      <c r="DP197" s="153">
        <v>38.07</v>
      </c>
      <c r="DQ197" s="153">
        <v>40.409999999999997</v>
      </c>
      <c r="DR197" s="153">
        <v>42.36</v>
      </c>
      <c r="DS197" s="151">
        <v>44.88</v>
      </c>
      <c r="DT197" s="153">
        <v>46.23</v>
      </c>
      <c r="DU197" s="153">
        <v>46.41</v>
      </c>
      <c r="DV197" s="151">
        <v>44.49</v>
      </c>
      <c r="DW197" s="151">
        <v>45.62</v>
      </c>
      <c r="DX197" s="151">
        <v>4</v>
      </c>
      <c r="DY197" s="153">
        <v>6</v>
      </c>
      <c r="DZ197" s="153">
        <v>7</v>
      </c>
      <c r="EA197" s="153">
        <v>4</v>
      </c>
      <c r="EB197" s="153">
        <v>0</v>
      </c>
      <c r="EC197" s="153">
        <v>-8</v>
      </c>
      <c r="ED197" s="153">
        <v>-16</v>
      </c>
      <c r="EE197" s="153">
        <v>-21</v>
      </c>
      <c r="EF197" s="153">
        <v>-24</v>
      </c>
      <c r="EG197" s="153">
        <v>-20</v>
      </c>
      <c r="EH197" s="153">
        <v>-17</v>
      </c>
      <c r="EI197" s="153">
        <v>-13</v>
      </c>
      <c r="EJ197" s="153">
        <v>-10</v>
      </c>
      <c r="EK197" s="153">
        <v>-6</v>
      </c>
      <c r="EL197" s="153">
        <v>-5</v>
      </c>
      <c r="EM197" s="153">
        <v>-4</v>
      </c>
      <c r="EN197" s="153">
        <v>0</v>
      </c>
      <c r="EO197" s="153">
        <v>0</v>
      </c>
    </row>
    <row r="198" spans="1:145" s="154" customFormat="1" ht="14">
      <c r="A198" s="137" t="s">
        <v>882</v>
      </c>
      <c r="B198" s="137" t="s">
        <v>1667</v>
      </c>
      <c r="C198" s="137">
        <v>14</v>
      </c>
      <c r="D198" s="137">
        <v>8</v>
      </c>
      <c r="E198" s="137">
        <v>51491008</v>
      </c>
      <c r="F198" s="137" t="s">
        <v>91</v>
      </c>
      <c r="G198" s="138" t="s">
        <v>886</v>
      </c>
      <c r="H198" s="155" t="s">
        <v>95</v>
      </c>
      <c r="I198" s="138">
        <v>2</v>
      </c>
      <c r="J198" s="137">
        <v>172</v>
      </c>
      <c r="K198" s="137">
        <v>52.5</v>
      </c>
      <c r="L198" s="137" t="s">
        <v>167</v>
      </c>
      <c r="M198" s="137"/>
      <c r="N198" s="137" t="s">
        <v>158</v>
      </c>
      <c r="O198" s="137" t="s">
        <v>148</v>
      </c>
      <c r="P198" s="140" t="s">
        <v>598</v>
      </c>
      <c r="Q198" s="140"/>
      <c r="R198" s="140"/>
      <c r="S198" s="140"/>
      <c r="T198" s="142" t="s">
        <v>6</v>
      </c>
      <c r="U198" s="142">
        <v>37</v>
      </c>
      <c r="V198" s="137">
        <v>35</v>
      </c>
      <c r="W198" s="137">
        <v>35</v>
      </c>
      <c r="X198" s="137" t="s">
        <v>885</v>
      </c>
      <c r="Y198" s="141"/>
      <c r="Z198" s="142" t="s">
        <v>260</v>
      </c>
      <c r="AA198" s="142">
        <v>70</v>
      </c>
      <c r="AB198" s="137">
        <v>42</v>
      </c>
      <c r="AC198" s="137">
        <v>34</v>
      </c>
      <c r="AD198" s="137"/>
      <c r="AE198" s="141" t="s">
        <v>242</v>
      </c>
      <c r="AF198" s="150" t="s">
        <v>261</v>
      </c>
      <c r="AG198" s="150">
        <v>29</v>
      </c>
      <c r="AH198" s="155">
        <v>17</v>
      </c>
      <c r="AI198" s="155">
        <v>16</v>
      </c>
      <c r="AJ198" s="155"/>
      <c r="AK198" s="159"/>
      <c r="AL198" s="137" t="s">
        <v>311</v>
      </c>
      <c r="AM198" s="137" t="s">
        <v>251</v>
      </c>
      <c r="AN198" s="137" t="s">
        <v>870</v>
      </c>
      <c r="AO198" s="137" t="s">
        <v>106</v>
      </c>
      <c r="AP198" s="137" t="s">
        <v>87</v>
      </c>
      <c r="AQ198" s="138"/>
      <c r="AR198" s="137" t="s">
        <v>89</v>
      </c>
      <c r="AS198" s="138"/>
      <c r="AT198" s="137" t="s">
        <v>93</v>
      </c>
      <c r="AU198" s="139" t="s">
        <v>782</v>
      </c>
      <c r="AV198" s="139">
        <v>2</v>
      </c>
      <c r="AW198" s="142" t="s">
        <v>6</v>
      </c>
      <c r="AX198" s="142">
        <v>37</v>
      </c>
      <c r="AY198" s="137">
        <v>35</v>
      </c>
      <c r="AZ198" s="137">
        <v>35</v>
      </c>
      <c r="BA198" s="137" t="s">
        <v>1667</v>
      </c>
      <c r="BB198" s="137">
        <v>14</v>
      </c>
      <c r="BC198" s="137">
        <v>8</v>
      </c>
      <c r="BD198" s="143">
        <v>5.57</v>
      </c>
      <c r="BE198" s="144">
        <v>4.68</v>
      </c>
      <c r="BF198" s="145">
        <v>4.29</v>
      </c>
      <c r="BG198" s="144">
        <v>3.37</v>
      </c>
      <c r="BH198" s="145">
        <v>3.27</v>
      </c>
      <c r="BI198" s="143">
        <v>3.56</v>
      </c>
      <c r="BJ198" s="145">
        <v>2.2400000000000002</v>
      </c>
      <c r="BK198" s="143">
        <v>3.17</v>
      </c>
      <c r="BL198" s="144">
        <v>3.45</v>
      </c>
      <c r="BM198" s="145">
        <v>4.38</v>
      </c>
      <c r="BN198" s="145">
        <v>9.33</v>
      </c>
      <c r="BO198" s="145">
        <v>7.63</v>
      </c>
      <c r="BP198" s="145">
        <v>5.41</v>
      </c>
      <c r="BQ198" s="146">
        <v>6.06</v>
      </c>
      <c r="BR198" s="147">
        <v>6.34</v>
      </c>
      <c r="BS198" s="147">
        <v>9.16</v>
      </c>
      <c r="BT198" s="146">
        <v>14.86</v>
      </c>
      <c r="BU198" s="146">
        <v>19.61</v>
      </c>
      <c r="BV198" s="146">
        <v>5.86</v>
      </c>
      <c r="BW198" s="148">
        <v>3.67</v>
      </c>
      <c r="BX198" s="149">
        <v>1.54</v>
      </c>
      <c r="BY198" s="149">
        <v>1.79</v>
      </c>
      <c r="BZ198" s="149">
        <v>2.25</v>
      </c>
      <c r="CA198" s="150">
        <v>2.86</v>
      </c>
      <c r="CB198" s="149">
        <v>1.27</v>
      </c>
      <c r="CC198" s="150">
        <v>3.11</v>
      </c>
      <c r="CD198" s="148">
        <v>3.67</v>
      </c>
      <c r="CE198" s="149">
        <v>3.83</v>
      </c>
      <c r="CF198" s="149">
        <v>7.66</v>
      </c>
      <c r="CG198" s="149">
        <v>7.82</v>
      </c>
      <c r="CH198" s="147">
        <v>6.33</v>
      </c>
      <c r="CI198" s="146">
        <v>6.46</v>
      </c>
      <c r="CJ198" s="147">
        <v>8.5299999999999994</v>
      </c>
      <c r="CK198" s="147">
        <v>11.63</v>
      </c>
      <c r="CL198" s="146">
        <v>14.73</v>
      </c>
      <c r="CM198" s="146">
        <v>20.88</v>
      </c>
      <c r="CN198" s="151">
        <v>27.73</v>
      </c>
      <c r="CO198" s="152">
        <v>34.299999999999997</v>
      </c>
      <c r="CP198" s="153">
        <v>36.15</v>
      </c>
      <c r="CQ198" s="152">
        <v>36.049999999999997</v>
      </c>
      <c r="CR198" s="153">
        <v>36.729999999999997</v>
      </c>
      <c r="CS198" s="151">
        <v>38.85</v>
      </c>
      <c r="CT198" s="153">
        <v>41.55</v>
      </c>
      <c r="CU198" s="151">
        <v>40.409999999999997</v>
      </c>
      <c r="CV198" s="152">
        <v>41.99</v>
      </c>
      <c r="CW198" s="153">
        <v>42.78</v>
      </c>
      <c r="CX198" s="153">
        <v>44.48</v>
      </c>
      <c r="CY198" s="153">
        <v>44.39</v>
      </c>
      <c r="CZ198" s="153">
        <v>47.88</v>
      </c>
      <c r="DA198" s="151">
        <v>49.61</v>
      </c>
      <c r="DB198" s="153">
        <v>50.79</v>
      </c>
      <c r="DC198" s="153">
        <v>48.29</v>
      </c>
      <c r="DD198" s="151">
        <v>45.35</v>
      </c>
      <c r="DE198" s="151">
        <v>38.11</v>
      </c>
      <c r="DF198" s="151">
        <v>27.96</v>
      </c>
      <c r="DG198" s="152">
        <v>34.020000000000003</v>
      </c>
      <c r="DH198" s="153">
        <v>36.18</v>
      </c>
      <c r="DI198" s="153">
        <v>36.93</v>
      </c>
      <c r="DJ198" s="153">
        <v>37.65</v>
      </c>
      <c r="DK198" s="151">
        <v>38.700000000000003</v>
      </c>
      <c r="DL198" s="153">
        <v>40.130000000000003</v>
      </c>
      <c r="DM198" s="151">
        <v>40.200000000000003</v>
      </c>
      <c r="DN198" s="152">
        <v>41.16</v>
      </c>
      <c r="DO198" s="153">
        <v>42.04</v>
      </c>
      <c r="DP198" s="153">
        <v>43.08</v>
      </c>
      <c r="DQ198" s="153">
        <v>43.6</v>
      </c>
      <c r="DR198" s="153">
        <v>46.98</v>
      </c>
      <c r="DS198" s="151">
        <v>49.08</v>
      </c>
      <c r="DT198" s="153">
        <v>50.79</v>
      </c>
      <c r="DU198" s="153">
        <v>49.85</v>
      </c>
      <c r="DV198" s="151">
        <v>46.51</v>
      </c>
      <c r="DW198" s="151">
        <v>39.46</v>
      </c>
      <c r="DX198" s="151">
        <v>1</v>
      </c>
      <c r="DY198" s="153">
        <v>2</v>
      </c>
      <c r="DZ198" s="153">
        <v>1</v>
      </c>
      <c r="EA198" s="153">
        <v>-1</v>
      </c>
      <c r="EB198" s="153">
        <v>-8</v>
      </c>
      <c r="EC198" s="153">
        <v>-17</v>
      </c>
      <c r="ED198" s="153">
        <v>-25</v>
      </c>
      <c r="EE198" s="153">
        <v>-26</v>
      </c>
      <c r="EF198" s="153">
        <v>-29</v>
      </c>
      <c r="EG198" s="153">
        <v>-26</v>
      </c>
      <c r="EH198" s="153">
        <v>-23</v>
      </c>
      <c r="EI198" s="153">
        <v>-19</v>
      </c>
      <c r="EJ198" s="153">
        <v>-15</v>
      </c>
      <c r="EK198" s="153">
        <v>-10</v>
      </c>
      <c r="EL198" s="153">
        <v>-6</v>
      </c>
      <c r="EM198" s="153">
        <v>-5</v>
      </c>
      <c r="EN198" s="153">
        <v>-3</v>
      </c>
      <c r="EO198" s="153">
        <v>-2</v>
      </c>
    </row>
    <row r="199" spans="1:145" s="154" customFormat="1" ht="14">
      <c r="A199" s="137" t="s">
        <v>778</v>
      </c>
      <c r="B199" s="137" t="s">
        <v>1666</v>
      </c>
      <c r="C199" s="137">
        <v>13</v>
      </c>
      <c r="D199" s="137">
        <v>9</v>
      </c>
      <c r="E199" s="137">
        <v>51942380</v>
      </c>
      <c r="F199" s="137" t="s">
        <v>91</v>
      </c>
      <c r="G199" s="138" t="s">
        <v>229</v>
      </c>
      <c r="H199" s="155" t="s">
        <v>95</v>
      </c>
      <c r="I199" s="138">
        <v>-3</v>
      </c>
      <c r="J199" s="137">
        <v>152.30000000000001</v>
      </c>
      <c r="K199" s="137">
        <v>43.6</v>
      </c>
      <c r="L199" s="137" t="s">
        <v>167</v>
      </c>
      <c r="M199" s="137"/>
      <c r="N199" s="137" t="s">
        <v>147</v>
      </c>
      <c r="O199" s="137" t="s">
        <v>148</v>
      </c>
      <c r="P199" s="140"/>
      <c r="Q199" s="140"/>
      <c r="R199" s="140"/>
      <c r="S199" s="140"/>
      <c r="T199" s="142" t="s">
        <v>6</v>
      </c>
      <c r="U199" s="142">
        <v>40</v>
      </c>
      <c r="V199" s="137">
        <v>31</v>
      </c>
      <c r="W199" s="137">
        <v>35</v>
      </c>
      <c r="X199" s="137" t="s">
        <v>781</v>
      </c>
      <c r="Y199" s="141"/>
      <c r="Z199" s="142" t="s">
        <v>232</v>
      </c>
      <c r="AA199" s="142">
        <v>63</v>
      </c>
      <c r="AB199" s="137">
        <v>41</v>
      </c>
      <c r="AC199" s="137">
        <v>40</v>
      </c>
      <c r="AD199" s="137"/>
      <c r="AE199" s="141" t="s">
        <v>242</v>
      </c>
      <c r="AF199" s="150" t="s">
        <v>217</v>
      </c>
      <c r="AG199" s="150">
        <v>34</v>
      </c>
      <c r="AH199" s="155">
        <v>26</v>
      </c>
      <c r="AI199" s="155">
        <v>20</v>
      </c>
      <c r="AJ199" s="155"/>
      <c r="AK199" s="159" t="s">
        <v>197</v>
      </c>
      <c r="AL199" s="137" t="s">
        <v>117</v>
      </c>
      <c r="AM199" s="137" t="s">
        <v>202</v>
      </c>
      <c r="AN199" s="137" t="s">
        <v>429</v>
      </c>
      <c r="AO199" s="137" t="s">
        <v>245</v>
      </c>
      <c r="AP199" s="137" t="s">
        <v>87</v>
      </c>
      <c r="AQ199" s="138"/>
      <c r="AR199" s="137" t="s">
        <v>89</v>
      </c>
      <c r="AS199" s="138"/>
      <c r="AT199" s="137" t="s">
        <v>93</v>
      </c>
      <c r="AU199" s="139" t="s">
        <v>782</v>
      </c>
      <c r="AV199" s="139">
        <v>2</v>
      </c>
      <c r="AW199" s="142" t="s">
        <v>6</v>
      </c>
      <c r="AX199" s="142">
        <v>40</v>
      </c>
      <c r="AY199" s="137">
        <v>31</v>
      </c>
      <c r="AZ199" s="137">
        <v>35</v>
      </c>
      <c r="BA199" s="137" t="s">
        <v>1666</v>
      </c>
      <c r="BB199" s="137">
        <v>13</v>
      </c>
      <c r="BC199" s="137">
        <v>9</v>
      </c>
      <c r="BD199" s="143">
        <v>3.95</v>
      </c>
      <c r="BE199" s="144">
        <v>3.07</v>
      </c>
      <c r="BF199" s="145">
        <v>3.48</v>
      </c>
      <c r="BG199" s="144">
        <v>3.05</v>
      </c>
      <c r="BH199" s="145">
        <v>2.14</v>
      </c>
      <c r="BI199" s="143">
        <v>0.87</v>
      </c>
      <c r="BJ199" s="145">
        <v>0.75</v>
      </c>
      <c r="BK199" s="143">
        <v>0.79</v>
      </c>
      <c r="BL199" s="144">
        <v>2.08</v>
      </c>
      <c r="BM199" s="145">
        <v>3.11</v>
      </c>
      <c r="BN199" s="145">
        <v>4.84</v>
      </c>
      <c r="BO199" s="145">
        <v>6.72</v>
      </c>
      <c r="BP199" s="145">
        <v>3.24</v>
      </c>
      <c r="BQ199" s="146">
        <v>4.2300000000000004</v>
      </c>
      <c r="BR199" s="147">
        <v>4.47</v>
      </c>
      <c r="BS199" s="147">
        <v>8.74</v>
      </c>
      <c r="BT199" s="146">
        <v>11.6</v>
      </c>
      <c r="BU199" s="160">
        <v>15.02</v>
      </c>
      <c r="BV199" s="146">
        <v>4.0599999999999996</v>
      </c>
      <c r="BW199" s="148">
        <v>4.07</v>
      </c>
      <c r="BX199" s="149">
        <v>2.11</v>
      </c>
      <c r="BY199" s="149">
        <v>0</v>
      </c>
      <c r="BZ199" s="149">
        <v>0</v>
      </c>
      <c r="CA199" s="150">
        <v>1.51</v>
      </c>
      <c r="CB199" s="149">
        <v>2.62</v>
      </c>
      <c r="CC199" s="150">
        <v>2.52</v>
      </c>
      <c r="CD199" s="148">
        <v>2.78</v>
      </c>
      <c r="CE199" s="149">
        <v>3.52</v>
      </c>
      <c r="CF199" s="149">
        <v>6.13</v>
      </c>
      <c r="CG199" s="149">
        <v>6.04</v>
      </c>
      <c r="CH199" s="147">
        <v>4.68</v>
      </c>
      <c r="CI199" s="146">
        <v>4.29</v>
      </c>
      <c r="CJ199" s="147">
        <v>6.5</v>
      </c>
      <c r="CK199" s="147">
        <v>8.4700000000000006</v>
      </c>
      <c r="CL199" s="146">
        <v>11.68</v>
      </c>
      <c r="CM199" s="160">
        <v>16.600000000000001</v>
      </c>
      <c r="CN199" s="151">
        <v>26.19</v>
      </c>
      <c r="CO199" s="152">
        <v>29.62</v>
      </c>
      <c r="CP199" s="153">
        <v>34.700000000000003</v>
      </c>
      <c r="CQ199" s="152">
        <v>36.71</v>
      </c>
      <c r="CR199" s="153">
        <v>36.42</v>
      </c>
      <c r="CS199" s="151">
        <v>36.880000000000003</v>
      </c>
      <c r="CT199" s="153">
        <v>37.950000000000003</v>
      </c>
      <c r="CU199" s="151">
        <v>37.5</v>
      </c>
      <c r="CV199" s="152">
        <v>37.43</v>
      </c>
      <c r="CW199" s="153">
        <v>38.130000000000003</v>
      </c>
      <c r="CX199" s="153">
        <v>39.130000000000003</v>
      </c>
      <c r="CY199" s="153">
        <v>40.42</v>
      </c>
      <c r="CZ199" s="153">
        <v>42.68</v>
      </c>
      <c r="DA199" s="151">
        <v>43.37</v>
      </c>
      <c r="DB199" s="153">
        <v>48.82</v>
      </c>
      <c r="DC199" s="153">
        <v>47.29</v>
      </c>
      <c r="DD199" s="151">
        <v>44.36</v>
      </c>
      <c r="DE199" s="160">
        <v>45.94</v>
      </c>
      <c r="DF199" s="151">
        <v>25.87</v>
      </c>
      <c r="DG199" s="152">
        <v>29.88</v>
      </c>
      <c r="DH199" s="153">
        <v>34.76</v>
      </c>
      <c r="DI199" s="153">
        <v>36.47</v>
      </c>
      <c r="DJ199" s="153">
        <v>36.520000000000003</v>
      </c>
      <c r="DK199" s="151">
        <v>36.76</v>
      </c>
      <c r="DL199" s="153">
        <v>36.81</v>
      </c>
      <c r="DM199" s="151">
        <v>37.39</v>
      </c>
      <c r="DN199" s="152">
        <v>37.4</v>
      </c>
      <c r="DO199" s="153">
        <v>37.76</v>
      </c>
      <c r="DP199" s="153">
        <v>39.619999999999997</v>
      </c>
      <c r="DQ199" s="153">
        <v>40.47</v>
      </c>
      <c r="DR199" s="153">
        <v>42.5</v>
      </c>
      <c r="DS199" s="151">
        <v>43.96</v>
      </c>
      <c r="DT199" s="153">
        <v>49.06</v>
      </c>
      <c r="DU199" s="153">
        <v>47.85</v>
      </c>
      <c r="DV199" s="151">
        <v>45.39</v>
      </c>
      <c r="DW199" s="160">
        <v>45.58</v>
      </c>
      <c r="DX199" s="151">
        <v>3</v>
      </c>
      <c r="DY199" s="153">
        <v>7</v>
      </c>
      <c r="DZ199" s="153">
        <v>9</v>
      </c>
      <c r="EA199" s="153">
        <v>6</v>
      </c>
      <c r="EB199" s="153">
        <v>6</v>
      </c>
      <c r="EC199" s="153">
        <v>0</v>
      </c>
      <c r="ED199" s="153">
        <v>-8</v>
      </c>
      <c r="EE199" s="153">
        <v>-11</v>
      </c>
      <c r="EF199" s="153">
        <v>-13</v>
      </c>
      <c r="EG199" s="153">
        <v>-11</v>
      </c>
      <c r="EH199" s="153">
        <v>-6</v>
      </c>
      <c r="EI199" s="153">
        <v>0</v>
      </c>
      <c r="EJ199" s="153">
        <v>6</v>
      </c>
      <c r="EK199" s="153">
        <v>9</v>
      </c>
      <c r="EL199" s="153">
        <v>10</v>
      </c>
      <c r="EM199" s="153">
        <v>6</v>
      </c>
      <c r="EN199" s="153">
        <v>6</v>
      </c>
      <c r="EO199" s="160">
        <v>4</v>
      </c>
    </row>
    <row r="200" spans="1:145" s="154" customFormat="1" ht="14">
      <c r="A200" s="137" t="s">
        <v>1298</v>
      </c>
      <c r="B200" s="137" t="s">
        <v>1666</v>
      </c>
      <c r="C200" s="137">
        <v>13</v>
      </c>
      <c r="D200" s="137">
        <v>1</v>
      </c>
      <c r="E200" s="137">
        <v>53248527</v>
      </c>
      <c r="F200" s="137" t="s">
        <v>91</v>
      </c>
      <c r="G200" s="138" t="s">
        <v>233</v>
      </c>
      <c r="H200" s="161" t="s">
        <v>95</v>
      </c>
      <c r="I200" s="138">
        <v>-1</v>
      </c>
      <c r="J200" s="137">
        <v>155.69999999999999</v>
      </c>
      <c r="K200" s="137">
        <v>44</v>
      </c>
      <c r="L200" s="137" t="s">
        <v>167</v>
      </c>
      <c r="M200" s="137"/>
      <c r="N200" s="137" t="s">
        <v>147</v>
      </c>
      <c r="O200" s="137" t="s">
        <v>231</v>
      </c>
      <c r="P200" s="140" t="s">
        <v>168</v>
      </c>
      <c r="Q200" s="140" t="s">
        <v>1264</v>
      </c>
      <c r="R200" s="140"/>
      <c r="S200" s="140"/>
      <c r="T200" s="142" t="s">
        <v>6</v>
      </c>
      <c r="U200" s="142">
        <v>37</v>
      </c>
      <c r="V200" s="137">
        <v>38</v>
      </c>
      <c r="W200" s="137">
        <v>35</v>
      </c>
      <c r="X200" s="137" t="s">
        <v>1187</v>
      </c>
      <c r="Y200" s="141"/>
      <c r="Z200" s="142" t="s">
        <v>232</v>
      </c>
      <c r="AA200" s="142">
        <v>69</v>
      </c>
      <c r="AB200" s="137">
        <v>59</v>
      </c>
      <c r="AC200" s="137">
        <v>39</v>
      </c>
      <c r="AD200" s="137"/>
      <c r="AE200" s="141" t="s">
        <v>443</v>
      </c>
      <c r="AF200" s="150" t="s">
        <v>217</v>
      </c>
      <c r="AG200" s="150">
        <v>42</v>
      </c>
      <c r="AH200" s="155">
        <v>30</v>
      </c>
      <c r="AI200" s="155">
        <v>23</v>
      </c>
      <c r="AJ200" s="155"/>
      <c r="AK200" s="159" t="s">
        <v>197</v>
      </c>
      <c r="AL200" s="137" t="s">
        <v>149</v>
      </c>
      <c r="AM200" s="137" t="s">
        <v>128</v>
      </c>
      <c r="AN200" s="137" t="s">
        <v>140</v>
      </c>
      <c r="AO200" s="137" t="s">
        <v>106</v>
      </c>
      <c r="AP200" s="137" t="s">
        <v>87</v>
      </c>
      <c r="AQ200" s="138" t="s">
        <v>176</v>
      </c>
      <c r="AR200" s="137" t="s">
        <v>89</v>
      </c>
      <c r="AS200" s="138" t="s">
        <v>152</v>
      </c>
      <c r="AT200" s="137" t="s">
        <v>93</v>
      </c>
      <c r="AU200" s="139" t="s">
        <v>234</v>
      </c>
      <c r="AV200" s="139">
        <v>2</v>
      </c>
      <c r="AW200" s="142" t="s">
        <v>6</v>
      </c>
      <c r="AX200" s="142">
        <v>37</v>
      </c>
      <c r="AY200" s="137">
        <v>38</v>
      </c>
      <c r="AZ200" s="137">
        <v>35</v>
      </c>
      <c r="BA200" s="137" t="s">
        <v>1666</v>
      </c>
      <c r="BB200" s="137">
        <v>13</v>
      </c>
      <c r="BC200" s="137">
        <v>1</v>
      </c>
      <c r="BD200" s="143">
        <v>3.13</v>
      </c>
      <c r="BE200" s="144">
        <v>2.9</v>
      </c>
      <c r="BF200" s="145">
        <v>1.87</v>
      </c>
      <c r="BG200" s="144">
        <v>1.39</v>
      </c>
      <c r="BH200" s="145">
        <v>1.74</v>
      </c>
      <c r="BI200" s="143">
        <v>0</v>
      </c>
      <c r="BJ200" s="145">
        <v>0</v>
      </c>
      <c r="BK200" s="143">
        <v>0</v>
      </c>
      <c r="BL200" s="144">
        <v>0</v>
      </c>
      <c r="BM200" s="145">
        <v>1.86</v>
      </c>
      <c r="BN200" s="145">
        <v>3.51</v>
      </c>
      <c r="BO200" s="145">
        <v>3.66</v>
      </c>
      <c r="BP200" s="145">
        <v>2.12</v>
      </c>
      <c r="BQ200" s="146">
        <v>1.78</v>
      </c>
      <c r="BR200" s="147">
        <v>3.23</v>
      </c>
      <c r="BS200" s="147">
        <v>5.23</v>
      </c>
      <c r="BT200" s="146">
        <v>12.32</v>
      </c>
      <c r="BU200" s="146">
        <v>13.05</v>
      </c>
      <c r="BV200" s="146">
        <v>4.1399999999999997</v>
      </c>
      <c r="BW200" s="162">
        <v>2.12</v>
      </c>
      <c r="BX200" s="147">
        <v>0</v>
      </c>
      <c r="BY200" s="147">
        <v>0</v>
      </c>
      <c r="BZ200" s="147">
        <v>0</v>
      </c>
      <c r="CA200" s="146">
        <v>1.24</v>
      </c>
      <c r="CB200" s="147">
        <v>1.37</v>
      </c>
      <c r="CC200" s="146">
        <v>0.63</v>
      </c>
      <c r="CD200" s="162">
        <v>0</v>
      </c>
      <c r="CE200" s="147">
        <v>0</v>
      </c>
      <c r="CF200" s="147">
        <v>3.22</v>
      </c>
      <c r="CG200" s="147">
        <v>4.5199999999999996</v>
      </c>
      <c r="CH200" s="147">
        <v>2.86</v>
      </c>
      <c r="CI200" s="146">
        <v>2.39</v>
      </c>
      <c r="CJ200" s="147">
        <v>4.7300000000000004</v>
      </c>
      <c r="CK200" s="147">
        <v>6.44</v>
      </c>
      <c r="CL200" s="146">
        <v>9.11</v>
      </c>
      <c r="CM200" s="146">
        <v>12.39</v>
      </c>
      <c r="CN200" s="151">
        <v>27.02</v>
      </c>
      <c r="CO200" s="152">
        <v>29.97</v>
      </c>
      <c r="CP200" s="153">
        <v>30.94</v>
      </c>
      <c r="CQ200" s="152">
        <v>30.31</v>
      </c>
      <c r="CR200" s="153">
        <v>31.36</v>
      </c>
      <c r="CS200" s="151">
        <v>32.450000000000003</v>
      </c>
      <c r="CT200" s="153">
        <v>32.81</v>
      </c>
      <c r="CU200" s="151">
        <v>34.21</v>
      </c>
      <c r="CV200" s="152">
        <v>35.159999999999997</v>
      </c>
      <c r="CW200" s="153">
        <v>35.08</v>
      </c>
      <c r="CX200" s="153">
        <v>36.54</v>
      </c>
      <c r="CY200" s="153">
        <v>39.380000000000003</v>
      </c>
      <c r="CZ200" s="153">
        <v>43.41</v>
      </c>
      <c r="DA200" s="151">
        <v>44.96</v>
      </c>
      <c r="DB200" s="153">
        <v>45.09</v>
      </c>
      <c r="DC200" s="153">
        <v>44.9</v>
      </c>
      <c r="DD200" s="151">
        <v>44.38</v>
      </c>
      <c r="DE200" s="151">
        <v>42.66</v>
      </c>
      <c r="DF200" s="151">
        <v>26.44</v>
      </c>
      <c r="DG200" s="152">
        <v>29.83</v>
      </c>
      <c r="DH200" s="153">
        <v>30.95</v>
      </c>
      <c r="DI200" s="153">
        <v>30.97</v>
      </c>
      <c r="DJ200" s="153">
        <v>32.49</v>
      </c>
      <c r="DK200" s="151">
        <v>32.54</v>
      </c>
      <c r="DL200" s="153">
        <v>33.409999999999997</v>
      </c>
      <c r="DM200" s="151">
        <v>34.67</v>
      </c>
      <c r="DN200" s="152">
        <v>35.15</v>
      </c>
      <c r="DO200" s="153">
        <v>35.51</v>
      </c>
      <c r="DP200" s="153">
        <v>37.369999999999997</v>
      </c>
      <c r="DQ200" s="153">
        <v>39.29</v>
      </c>
      <c r="DR200" s="153">
        <v>42.59</v>
      </c>
      <c r="DS200" s="151">
        <v>44.52</v>
      </c>
      <c r="DT200" s="153">
        <v>45.92</v>
      </c>
      <c r="DU200" s="153">
        <v>44.82</v>
      </c>
      <c r="DV200" s="151">
        <v>44.23</v>
      </c>
      <c r="DW200" s="151">
        <v>42.13</v>
      </c>
      <c r="DX200" s="151">
        <v>6</v>
      </c>
      <c r="DY200" s="153">
        <v>11</v>
      </c>
      <c r="DZ200" s="153">
        <v>14</v>
      </c>
      <c r="EA200" s="153">
        <v>8</v>
      </c>
      <c r="EB200" s="153">
        <v>5</v>
      </c>
      <c r="EC200" s="153">
        <v>0</v>
      </c>
      <c r="ED200" s="153">
        <v>-5</v>
      </c>
      <c r="EE200" s="153">
        <v>-9</v>
      </c>
      <c r="EF200" s="153">
        <v>-7</v>
      </c>
      <c r="EG200" s="153">
        <v>0</v>
      </c>
      <c r="EH200" s="153">
        <v>4</v>
      </c>
      <c r="EI200" s="153">
        <v>11</v>
      </c>
      <c r="EJ200" s="153">
        <v>15</v>
      </c>
      <c r="EK200" s="153">
        <v>14</v>
      </c>
      <c r="EL200" s="153">
        <v>13</v>
      </c>
      <c r="EM200" s="153">
        <v>9</v>
      </c>
      <c r="EN200" s="153">
        <v>7</v>
      </c>
      <c r="EO200" s="153">
        <v>6</v>
      </c>
    </row>
    <row r="201" spans="1:145" s="154" customFormat="1" ht="14">
      <c r="A201" s="137" t="s">
        <v>911</v>
      </c>
      <c r="B201" s="137" t="s">
        <v>1666</v>
      </c>
      <c r="C201" s="137">
        <v>19</v>
      </c>
      <c r="D201" s="137">
        <v>0</v>
      </c>
      <c r="E201" s="137">
        <v>44212137</v>
      </c>
      <c r="F201" s="137" t="s">
        <v>91</v>
      </c>
      <c r="G201" s="138" t="s">
        <v>485</v>
      </c>
      <c r="H201" s="155" t="s">
        <v>95</v>
      </c>
      <c r="I201" s="138">
        <v>-13</v>
      </c>
      <c r="J201" s="137">
        <v>161</v>
      </c>
      <c r="K201" s="137">
        <v>51.2</v>
      </c>
      <c r="L201" s="137" t="s">
        <v>167</v>
      </c>
      <c r="M201" s="137"/>
      <c r="N201" s="137" t="s">
        <v>147</v>
      </c>
      <c r="O201" s="137" t="s">
        <v>148</v>
      </c>
      <c r="P201" s="140"/>
      <c r="Q201" s="140"/>
      <c r="R201" s="140"/>
      <c r="S201" s="140"/>
      <c r="T201" s="142" t="s">
        <v>15</v>
      </c>
      <c r="U201" s="142">
        <v>46</v>
      </c>
      <c r="V201" s="137">
        <v>38</v>
      </c>
      <c r="W201" s="137">
        <v>40</v>
      </c>
      <c r="X201" s="137" t="s">
        <v>280</v>
      </c>
      <c r="Y201" s="141" t="s">
        <v>487</v>
      </c>
      <c r="Z201" s="142" t="s">
        <v>159</v>
      </c>
      <c r="AA201" s="142">
        <v>60</v>
      </c>
      <c r="AB201" s="137">
        <v>41</v>
      </c>
      <c r="AC201" s="137">
        <v>32</v>
      </c>
      <c r="AD201" s="137"/>
      <c r="AE201" s="141" t="s">
        <v>88</v>
      </c>
      <c r="AF201" s="150" t="s">
        <v>160</v>
      </c>
      <c r="AG201" s="150">
        <v>24</v>
      </c>
      <c r="AH201" s="155">
        <v>18</v>
      </c>
      <c r="AI201" s="155">
        <v>15</v>
      </c>
      <c r="AJ201" s="155"/>
      <c r="AK201" s="159"/>
      <c r="AL201" s="137" t="s">
        <v>250</v>
      </c>
      <c r="AM201" s="137" t="s">
        <v>240</v>
      </c>
      <c r="AN201" s="137" t="s">
        <v>140</v>
      </c>
      <c r="AO201" s="137" t="s">
        <v>106</v>
      </c>
      <c r="AP201" s="137" t="s">
        <v>87</v>
      </c>
      <c r="AQ201" s="138"/>
      <c r="AR201" s="137" t="s">
        <v>89</v>
      </c>
      <c r="AS201" s="138"/>
      <c r="AT201" s="137" t="s">
        <v>93</v>
      </c>
      <c r="AU201" s="139" t="s">
        <v>500</v>
      </c>
      <c r="AV201" s="139">
        <v>2</v>
      </c>
      <c r="AW201" s="142" t="s">
        <v>15</v>
      </c>
      <c r="AX201" s="142">
        <v>46</v>
      </c>
      <c r="AY201" s="137">
        <v>38</v>
      </c>
      <c r="AZ201" s="137">
        <v>40</v>
      </c>
      <c r="BA201" s="137" t="s">
        <v>1666</v>
      </c>
      <c r="BB201" s="137">
        <v>19</v>
      </c>
      <c r="BC201" s="137">
        <v>0</v>
      </c>
      <c r="BD201" s="143">
        <v>4.3499999999999996</v>
      </c>
      <c r="BE201" s="144">
        <v>3.41</v>
      </c>
      <c r="BF201" s="145">
        <v>2.73</v>
      </c>
      <c r="BG201" s="144">
        <v>3.11</v>
      </c>
      <c r="BH201" s="145">
        <v>2.87</v>
      </c>
      <c r="BI201" s="143">
        <v>2.66</v>
      </c>
      <c r="BJ201" s="145">
        <v>3.13</v>
      </c>
      <c r="BK201" s="143">
        <v>2.8</v>
      </c>
      <c r="BL201" s="144">
        <v>4.13</v>
      </c>
      <c r="BM201" s="145">
        <v>2.73</v>
      </c>
      <c r="BN201" s="145">
        <v>2.91</v>
      </c>
      <c r="BO201" s="145">
        <v>4.29</v>
      </c>
      <c r="BP201" s="145">
        <v>3.56</v>
      </c>
      <c r="BQ201" s="146">
        <v>5.03</v>
      </c>
      <c r="BR201" s="147">
        <v>5.26</v>
      </c>
      <c r="BS201" s="147">
        <v>6.94</v>
      </c>
      <c r="BT201" s="146">
        <v>12.51</v>
      </c>
      <c r="BU201" s="146">
        <v>16.07</v>
      </c>
      <c r="BV201" s="146">
        <v>3.83</v>
      </c>
      <c r="BW201" s="148">
        <v>3.02</v>
      </c>
      <c r="BX201" s="149">
        <v>1.1100000000000001</v>
      </c>
      <c r="BY201" s="149">
        <v>0.8</v>
      </c>
      <c r="BZ201" s="149">
        <v>1.34</v>
      </c>
      <c r="CA201" s="150">
        <v>2.92</v>
      </c>
      <c r="CB201" s="149">
        <v>3.35</v>
      </c>
      <c r="CC201" s="150">
        <v>3.14</v>
      </c>
      <c r="CD201" s="148">
        <v>3.98</v>
      </c>
      <c r="CE201" s="149">
        <v>4.6100000000000003</v>
      </c>
      <c r="CF201" s="149">
        <v>6.29</v>
      </c>
      <c r="CG201" s="149">
        <v>4.28</v>
      </c>
      <c r="CH201" s="147">
        <v>3.23</v>
      </c>
      <c r="CI201" s="146">
        <v>5.04</v>
      </c>
      <c r="CJ201" s="147">
        <v>5.75</v>
      </c>
      <c r="CK201" s="147">
        <v>6.83</v>
      </c>
      <c r="CL201" s="146">
        <v>12.36</v>
      </c>
      <c r="CM201" s="146">
        <v>16.48</v>
      </c>
      <c r="CN201" s="151">
        <v>27.27</v>
      </c>
      <c r="CO201" s="152">
        <v>31.65</v>
      </c>
      <c r="CP201" s="153">
        <v>33.42</v>
      </c>
      <c r="CQ201" s="152">
        <v>36.17</v>
      </c>
      <c r="CR201" s="153">
        <v>38.020000000000003</v>
      </c>
      <c r="CS201" s="151">
        <v>38.92</v>
      </c>
      <c r="CT201" s="153">
        <v>38.78</v>
      </c>
      <c r="CU201" s="151">
        <v>38.75</v>
      </c>
      <c r="CV201" s="152">
        <v>38.67</v>
      </c>
      <c r="CW201" s="153">
        <v>39.82</v>
      </c>
      <c r="CX201" s="153">
        <v>40.97</v>
      </c>
      <c r="CY201" s="153">
        <v>43.17</v>
      </c>
      <c r="CZ201" s="153">
        <v>46.27</v>
      </c>
      <c r="DA201" s="151">
        <v>46.12</v>
      </c>
      <c r="DB201" s="153">
        <v>46.94</v>
      </c>
      <c r="DC201" s="153">
        <v>45.35</v>
      </c>
      <c r="DD201" s="151">
        <v>43.99</v>
      </c>
      <c r="DE201" s="151">
        <v>41.43</v>
      </c>
      <c r="DF201" s="151">
        <v>27.39</v>
      </c>
      <c r="DG201" s="152">
        <v>31.88</v>
      </c>
      <c r="DH201" s="153">
        <v>34.4</v>
      </c>
      <c r="DI201" s="153">
        <v>36.75</v>
      </c>
      <c r="DJ201" s="153">
        <v>37.46</v>
      </c>
      <c r="DK201" s="151">
        <v>37.270000000000003</v>
      </c>
      <c r="DL201" s="153">
        <v>38.729999999999997</v>
      </c>
      <c r="DM201" s="151">
        <v>37.159999999999997</v>
      </c>
      <c r="DN201" s="152">
        <v>37.35</v>
      </c>
      <c r="DO201" s="153">
        <v>38.729999999999997</v>
      </c>
      <c r="DP201" s="153">
        <v>39.32</v>
      </c>
      <c r="DQ201" s="153">
        <v>42.09</v>
      </c>
      <c r="DR201" s="153">
        <v>46.21</v>
      </c>
      <c r="DS201" s="151">
        <v>46.43</v>
      </c>
      <c r="DT201" s="153">
        <v>47.33</v>
      </c>
      <c r="DU201" s="153">
        <v>45.02</v>
      </c>
      <c r="DV201" s="151">
        <v>44.86</v>
      </c>
      <c r="DW201" s="151">
        <v>40.44</v>
      </c>
      <c r="DX201" s="151">
        <v>0</v>
      </c>
      <c r="DY201" s="153">
        <v>3</v>
      </c>
      <c r="DZ201" s="153">
        <v>5</v>
      </c>
      <c r="EA201" s="153">
        <v>5</v>
      </c>
      <c r="EB201" s="153">
        <v>9</v>
      </c>
      <c r="EC201" s="153">
        <v>5</v>
      </c>
      <c r="ED201" s="153">
        <v>-3</v>
      </c>
      <c r="EE201" s="153">
        <v>-12</v>
      </c>
      <c r="EF201" s="153">
        <v>-18</v>
      </c>
      <c r="EG201" s="153">
        <v>-22</v>
      </c>
      <c r="EH201" s="153">
        <v>-22</v>
      </c>
      <c r="EI201" s="153">
        <v>-21</v>
      </c>
      <c r="EJ201" s="153">
        <v>-14</v>
      </c>
      <c r="EK201" s="153">
        <v>-6</v>
      </c>
      <c r="EL201" s="153">
        <v>-3</v>
      </c>
      <c r="EM201" s="153">
        <v>-1</v>
      </c>
      <c r="EN201" s="153">
        <v>0</v>
      </c>
      <c r="EO201" s="153">
        <v>1</v>
      </c>
    </row>
    <row r="202" spans="1:145" s="154" customFormat="1" ht="14">
      <c r="A202" s="137" t="s">
        <v>1284</v>
      </c>
      <c r="B202" s="137" t="s">
        <v>1666</v>
      </c>
      <c r="C202" s="137">
        <v>12</v>
      </c>
      <c r="D202" s="137">
        <v>9</v>
      </c>
      <c r="E202" s="137">
        <v>52703393</v>
      </c>
      <c r="F202" s="137" t="s">
        <v>91</v>
      </c>
      <c r="G202" s="138" t="s">
        <v>153</v>
      </c>
      <c r="H202" s="161" t="s">
        <v>95</v>
      </c>
      <c r="I202" s="138">
        <v>-2</v>
      </c>
      <c r="J202" s="137">
        <v>159.6</v>
      </c>
      <c r="K202" s="137">
        <v>42.4</v>
      </c>
      <c r="L202" s="137" t="s">
        <v>167</v>
      </c>
      <c r="M202" s="137"/>
      <c r="N202" s="137" t="s">
        <v>147</v>
      </c>
      <c r="O202" s="137" t="s">
        <v>148</v>
      </c>
      <c r="P202" s="140" t="s">
        <v>927</v>
      </c>
      <c r="Q202" s="140" t="s">
        <v>1264</v>
      </c>
      <c r="R202" s="140"/>
      <c r="S202" s="140"/>
      <c r="T202" s="142" t="s">
        <v>6</v>
      </c>
      <c r="U202" s="142">
        <v>42</v>
      </c>
      <c r="V202" s="137">
        <v>40</v>
      </c>
      <c r="W202" s="137">
        <v>40</v>
      </c>
      <c r="X202" s="137" t="s">
        <v>442</v>
      </c>
      <c r="Y202" s="141"/>
      <c r="Z202" s="142" t="s">
        <v>137</v>
      </c>
      <c r="AA202" s="142">
        <v>68</v>
      </c>
      <c r="AB202" s="137">
        <v>53</v>
      </c>
      <c r="AC202" s="137">
        <v>45</v>
      </c>
      <c r="AD202" s="137"/>
      <c r="AE202" s="141" t="s">
        <v>443</v>
      </c>
      <c r="AF202" s="150" t="s">
        <v>116</v>
      </c>
      <c r="AG202" s="150">
        <v>36</v>
      </c>
      <c r="AH202" s="155">
        <v>24</v>
      </c>
      <c r="AI202" s="155">
        <v>19</v>
      </c>
      <c r="AJ202" s="155"/>
      <c r="AK202" s="159"/>
      <c r="AL202" s="137" t="s">
        <v>149</v>
      </c>
      <c r="AM202" s="137" t="s">
        <v>150</v>
      </c>
      <c r="AN202" s="137" t="s">
        <v>105</v>
      </c>
      <c r="AO202" s="137" t="s">
        <v>151</v>
      </c>
      <c r="AP202" s="137" t="s">
        <v>87</v>
      </c>
      <c r="AQ202" s="138" t="s">
        <v>152</v>
      </c>
      <c r="AR202" s="137" t="s">
        <v>89</v>
      </c>
      <c r="AS202" s="138" t="s">
        <v>152</v>
      </c>
      <c r="AT202" s="137" t="s">
        <v>93</v>
      </c>
      <c r="AU202" s="139" t="s">
        <v>154</v>
      </c>
      <c r="AV202" s="139">
        <v>2</v>
      </c>
      <c r="AW202" s="142" t="s">
        <v>6</v>
      </c>
      <c r="AX202" s="142">
        <v>42</v>
      </c>
      <c r="AY202" s="137">
        <v>40</v>
      </c>
      <c r="AZ202" s="137">
        <v>40</v>
      </c>
      <c r="BA202" s="137" t="s">
        <v>1666</v>
      </c>
      <c r="BB202" s="137">
        <v>12</v>
      </c>
      <c r="BC202" s="137">
        <v>9</v>
      </c>
      <c r="BD202" s="143">
        <v>3.55</v>
      </c>
      <c r="BE202" s="144">
        <v>4.0999999999999996</v>
      </c>
      <c r="BF202" s="145">
        <v>3.8</v>
      </c>
      <c r="BG202" s="144">
        <v>3.53</v>
      </c>
      <c r="BH202" s="145">
        <v>3.39</v>
      </c>
      <c r="BI202" s="143">
        <v>3.18</v>
      </c>
      <c r="BJ202" s="145">
        <v>1.83</v>
      </c>
      <c r="BK202" s="143">
        <v>1.94</v>
      </c>
      <c r="BL202" s="144">
        <v>2.56</v>
      </c>
      <c r="BM202" s="145">
        <v>2.5</v>
      </c>
      <c r="BN202" s="145">
        <v>2.88</v>
      </c>
      <c r="BO202" s="145">
        <v>4.09</v>
      </c>
      <c r="BP202" s="145">
        <v>3.26</v>
      </c>
      <c r="BQ202" s="146">
        <v>5.12</v>
      </c>
      <c r="BR202" s="147">
        <v>7.44</v>
      </c>
      <c r="BS202" s="147">
        <v>14.16</v>
      </c>
      <c r="BT202" s="146">
        <v>15.92</v>
      </c>
      <c r="BU202" s="156"/>
      <c r="BV202" s="146">
        <v>4.01</v>
      </c>
      <c r="BW202" s="162">
        <v>2.84</v>
      </c>
      <c r="BX202" s="147">
        <v>2.0099999999999998</v>
      </c>
      <c r="BY202" s="147">
        <v>1.81</v>
      </c>
      <c r="BZ202" s="147">
        <v>1.74</v>
      </c>
      <c r="CA202" s="146">
        <v>1.98</v>
      </c>
      <c r="CB202" s="147">
        <v>2.25</v>
      </c>
      <c r="CC202" s="146">
        <v>2.66</v>
      </c>
      <c r="CD202" s="162">
        <v>3.62</v>
      </c>
      <c r="CE202" s="147">
        <v>3.42</v>
      </c>
      <c r="CF202" s="147">
        <v>5.55</v>
      </c>
      <c r="CG202" s="147">
        <v>7.15</v>
      </c>
      <c r="CH202" s="147">
        <v>4.95</v>
      </c>
      <c r="CI202" s="146">
        <v>7.12</v>
      </c>
      <c r="CJ202" s="147">
        <v>8.48</v>
      </c>
      <c r="CK202" s="147">
        <v>12.45</v>
      </c>
      <c r="CL202" s="146">
        <v>15.68</v>
      </c>
      <c r="CM202" s="156"/>
      <c r="CN202" s="151">
        <v>27.48</v>
      </c>
      <c r="CO202" s="152">
        <v>30.88</v>
      </c>
      <c r="CP202" s="153">
        <v>34.17</v>
      </c>
      <c r="CQ202" s="152">
        <v>36.35</v>
      </c>
      <c r="CR202" s="153">
        <v>37.909999999999997</v>
      </c>
      <c r="CS202" s="151">
        <v>40.21</v>
      </c>
      <c r="CT202" s="153">
        <v>38.270000000000003</v>
      </c>
      <c r="CU202" s="151">
        <v>38.94</v>
      </c>
      <c r="CV202" s="152">
        <v>37.33</v>
      </c>
      <c r="CW202" s="153">
        <v>38.82</v>
      </c>
      <c r="CX202" s="153">
        <v>40.200000000000003</v>
      </c>
      <c r="CY202" s="153">
        <v>43.68</v>
      </c>
      <c r="CZ202" s="153">
        <v>44.03</v>
      </c>
      <c r="DA202" s="151">
        <v>45.88</v>
      </c>
      <c r="DB202" s="153">
        <v>46.75</v>
      </c>
      <c r="DC202" s="153">
        <v>46.22</v>
      </c>
      <c r="DD202" s="151">
        <v>41.95</v>
      </c>
      <c r="DE202" s="157"/>
      <c r="DF202" s="151">
        <v>27.81</v>
      </c>
      <c r="DG202" s="152">
        <v>31.82</v>
      </c>
      <c r="DH202" s="153">
        <v>35.08</v>
      </c>
      <c r="DI202" s="153">
        <v>36.15</v>
      </c>
      <c r="DJ202" s="153">
        <v>37.94</v>
      </c>
      <c r="DK202" s="151">
        <v>40.020000000000003</v>
      </c>
      <c r="DL202" s="153">
        <v>38.43</v>
      </c>
      <c r="DM202" s="151">
        <v>37.78</v>
      </c>
      <c r="DN202" s="152">
        <v>38.340000000000003</v>
      </c>
      <c r="DO202" s="153">
        <v>37.78</v>
      </c>
      <c r="DP202" s="153">
        <v>40.17</v>
      </c>
      <c r="DQ202" s="153">
        <v>43.07</v>
      </c>
      <c r="DR202" s="153">
        <v>44.12</v>
      </c>
      <c r="DS202" s="151">
        <v>46.75</v>
      </c>
      <c r="DT202" s="153">
        <v>46.55</v>
      </c>
      <c r="DU202" s="153">
        <v>46.02</v>
      </c>
      <c r="DV202" s="151">
        <v>40.83</v>
      </c>
      <c r="DW202" s="157"/>
      <c r="DX202" s="151">
        <v>5</v>
      </c>
      <c r="DY202" s="153">
        <v>6</v>
      </c>
      <c r="DZ202" s="153">
        <v>5</v>
      </c>
      <c r="EA202" s="153">
        <v>5</v>
      </c>
      <c r="EB202" s="153">
        <v>1</v>
      </c>
      <c r="EC202" s="153">
        <v>-4</v>
      </c>
      <c r="ED202" s="153">
        <v>-11</v>
      </c>
      <c r="EE202" s="153">
        <v>-16</v>
      </c>
      <c r="EF202" s="153">
        <v>-16</v>
      </c>
      <c r="EG202" s="153">
        <v>-13</v>
      </c>
      <c r="EH202" s="153">
        <v>-10</v>
      </c>
      <c r="EI202" s="153">
        <v>0</v>
      </c>
      <c r="EJ202" s="153">
        <v>5</v>
      </c>
      <c r="EK202" s="153">
        <v>5</v>
      </c>
      <c r="EL202" s="153">
        <v>5</v>
      </c>
      <c r="EM202" s="153">
        <v>3</v>
      </c>
      <c r="EN202" s="153">
        <v>3</v>
      </c>
      <c r="EO202" s="158"/>
    </row>
    <row r="203" spans="1:145" s="154" customFormat="1" ht="14">
      <c r="A203" s="137" t="s">
        <v>653</v>
      </c>
      <c r="B203" s="137" t="s">
        <v>1666</v>
      </c>
      <c r="C203" s="137">
        <v>14</v>
      </c>
      <c r="D203" s="137">
        <v>8</v>
      </c>
      <c r="E203" s="137">
        <v>51539986</v>
      </c>
      <c r="F203" s="137" t="s">
        <v>91</v>
      </c>
      <c r="G203" s="138" t="s">
        <v>659</v>
      </c>
      <c r="H203" s="155" t="s">
        <v>95</v>
      </c>
      <c r="I203" s="138">
        <v>-15</v>
      </c>
      <c r="J203" s="137">
        <v>156.6</v>
      </c>
      <c r="K203" s="137">
        <v>43.3</v>
      </c>
      <c r="L203" s="137" t="s">
        <v>167</v>
      </c>
      <c r="M203" s="137"/>
      <c r="N203" s="137" t="s">
        <v>147</v>
      </c>
      <c r="O203" s="137" t="s">
        <v>231</v>
      </c>
      <c r="P203" s="140"/>
      <c r="Q203" s="140"/>
      <c r="R203" s="140"/>
      <c r="S203" s="140"/>
      <c r="T203" s="142" t="s">
        <v>557</v>
      </c>
      <c r="U203" s="142">
        <v>48</v>
      </c>
      <c r="V203" s="137">
        <v>44</v>
      </c>
      <c r="W203" s="137">
        <v>41</v>
      </c>
      <c r="X203" s="137" t="s">
        <v>656</v>
      </c>
      <c r="Y203" s="141" t="s">
        <v>487</v>
      </c>
      <c r="Z203" s="142" t="s">
        <v>657</v>
      </c>
      <c r="AA203" s="142">
        <v>62</v>
      </c>
      <c r="AB203" s="137">
        <v>53</v>
      </c>
      <c r="AC203" s="137">
        <v>36</v>
      </c>
      <c r="AD203" s="137"/>
      <c r="AE203" s="141" t="s">
        <v>176</v>
      </c>
      <c r="AF203" s="150"/>
      <c r="AG203" s="150"/>
      <c r="AH203" s="155"/>
      <c r="AI203" s="155"/>
      <c r="AJ203" s="155"/>
      <c r="AK203" s="159"/>
      <c r="AL203" s="137" t="s">
        <v>272</v>
      </c>
      <c r="AM203" s="137" t="s">
        <v>403</v>
      </c>
      <c r="AN203" s="137" t="s">
        <v>281</v>
      </c>
      <c r="AO203" s="137" t="s">
        <v>658</v>
      </c>
      <c r="AP203" s="137" t="s">
        <v>87</v>
      </c>
      <c r="AQ203" s="138" t="s">
        <v>131</v>
      </c>
      <c r="AR203" s="137" t="s">
        <v>89</v>
      </c>
      <c r="AS203" s="138" t="s">
        <v>131</v>
      </c>
      <c r="AT203" s="137" t="s">
        <v>93</v>
      </c>
      <c r="AU203" s="139" t="s">
        <v>660</v>
      </c>
      <c r="AV203" s="139">
        <v>2</v>
      </c>
      <c r="AW203" s="142" t="s">
        <v>557</v>
      </c>
      <c r="AX203" s="142">
        <v>48</v>
      </c>
      <c r="AY203" s="137">
        <v>44</v>
      </c>
      <c r="AZ203" s="137">
        <v>41</v>
      </c>
      <c r="BA203" s="137" t="s">
        <v>1666</v>
      </c>
      <c r="BB203" s="137">
        <v>14</v>
      </c>
      <c r="BC203" s="137">
        <v>8</v>
      </c>
      <c r="BD203" s="143">
        <v>3.83</v>
      </c>
      <c r="BE203" s="144">
        <v>3.62</v>
      </c>
      <c r="BF203" s="145">
        <v>4.22</v>
      </c>
      <c r="BG203" s="144">
        <v>2.88</v>
      </c>
      <c r="BH203" s="145">
        <v>3.13</v>
      </c>
      <c r="BI203" s="143">
        <v>4.8600000000000003</v>
      </c>
      <c r="BJ203" s="145">
        <v>2.5299999999999998</v>
      </c>
      <c r="BK203" s="143">
        <v>3.3</v>
      </c>
      <c r="BL203" s="144">
        <v>3.5</v>
      </c>
      <c r="BM203" s="145">
        <v>3.62</v>
      </c>
      <c r="BN203" s="145">
        <v>5.22</v>
      </c>
      <c r="BO203" s="145">
        <v>5.12</v>
      </c>
      <c r="BP203" s="145">
        <v>3.56</v>
      </c>
      <c r="BQ203" s="146">
        <v>4.2</v>
      </c>
      <c r="BR203" s="147">
        <v>5.55</v>
      </c>
      <c r="BS203" s="147">
        <v>6.55</v>
      </c>
      <c r="BT203" s="146">
        <v>12.42</v>
      </c>
      <c r="BU203" s="146">
        <v>16.45</v>
      </c>
      <c r="BV203" s="146">
        <v>3.28</v>
      </c>
      <c r="BW203" s="148">
        <v>3.07</v>
      </c>
      <c r="BX203" s="149">
        <v>1.39</v>
      </c>
      <c r="BY203" s="149">
        <v>0</v>
      </c>
      <c r="BZ203" s="149">
        <v>0</v>
      </c>
      <c r="CA203" s="150">
        <v>0.95</v>
      </c>
      <c r="CB203" s="149">
        <v>0.87</v>
      </c>
      <c r="CC203" s="150">
        <v>1.87</v>
      </c>
      <c r="CD203" s="148">
        <v>2.2400000000000002</v>
      </c>
      <c r="CE203" s="149">
        <v>3.13</v>
      </c>
      <c r="CF203" s="149">
        <v>5.89</v>
      </c>
      <c r="CG203" s="149">
        <v>4.37</v>
      </c>
      <c r="CH203" s="147">
        <v>4.5999999999999996</v>
      </c>
      <c r="CI203" s="146">
        <v>4.75</v>
      </c>
      <c r="CJ203" s="147">
        <v>6.88</v>
      </c>
      <c r="CK203" s="147">
        <v>7.55</v>
      </c>
      <c r="CL203" s="146">
        <v>11.89</v>
      </c>
      <c r="CM203" s="146">
        <v>16.940000000000001</v>
      </c>
      <c r="CN203" s="151">
        <v>28.75</v>
      </c>
      <c r="CO203" s="152">
        <v>30.51</v>
      </c>
      <c r="CP203" s="153">
        <v>35.39</v>
      </c>
      <c r="CQ203" s="152">
        <v>37.619999999999997</v>
      </c>
      <c r="CR203" s="153">
        <v>37.200000000000003</v>
      </c>
      <c r="CS203" s="151">
        <v>38.590000000000003</v>
      </c>
      <c r="CT203" s="153">
        <v>38.19</v>
      </c>
      <c r="CU203" s="151">
        <v>40.42</v>
      </c>
      <c r="CV203" s="152">
        <v>39.770000000000003</v>
      </c>
      <c r="CW203" s="153">
        <v>41.29</v>
      </c>
      <c r="CX203" s="153">
        <v>39.4</v>
      </c>
      <c r="CY203" s="153">
        <v>39.49</v>
      </c>
      <c r="CZ203" s="153">
        <v>49.27</v>
      </c>
      <c r="DA203" s="151">
        <v>50.12</v>
      </c>
      <c r="DB203" s="153">
        <v>49.61</v>
      </c>
      <c r="DC203" s="153">
        <v>50.14</v>
      </c>
      <c r="DD203" s="151">
        <v>45.72</v>
      </c>
      <c r="DE203" s="151">
        <v>37.159999999999997</v>
      </c>
      <c r="DF203" s="151">
        <v>28.95</v>
      </c>
      <c r="DG203" s="152">
        <v>30.42</v>
      </c>
      <c r="DH203" s="153">
        <v>35.28</v>
      </c>
      <c r="DI203" s="153">
        <v>38.83</v>
      </c>
      <c r="DJ203" s="153">
        <v>37.81</v>
      </c>
      <c r="DK203" s="151">
        <v>36.72</v>
      </c>
      <c r="DL203" s="153">
        <v>39.049999999999997</v>
      </c>
      <c r="DM203" s="151">
        <v>40.409999999999997</v>
      </c>
      <c r="DN203" s="152">
        <v>40.67</v>
      </c>
      <c r="DO203" s="153">
        <v>42.33</v>
      </c>
      <c r="DP203" s="153">
        <v>39.729999999999997</v>
      </c>
      <c r="DQ203" s="153">
        <v>39.96</v>
      </c>
      <c r="DR203" s="153">
        <v>48.95</v>
      </c>
      <c r="DS203" s="151">
        <v>50.83</v>
      </c>
      <c r="DT203" s="153">
        <v>50.48</v>
      </c>
      <c r="DU203" s="153">
        <v>50.64</v>
      </c>
      <c r="DV203" s="151">
        <v>44.63</v>
      </c>
      <c r="DW203" s="151">
        <v>35.56</v>
      </c>
      <c r="DX203" s="151">
        <v>4</v>
      </c>
      <c r="DY203" s="153">
        <v>10</v>
      </c>
      <c r="DZ203" s="153">
        <v>12</v>
      </c>
      <c r="EA203" s="153">
        <v>12</v>
      </c>
      <c r="EB203" s="153">
        <v>9</v>
      </c>
      <c r="EC203" s="153">
        <v>5</v>
      </c>
      <c r="ED203" s="153">
        <v>-1</v>
      </c>
      <c r="EE203" s="153">
        <v>-9</v>
      </c>
      <c r="EF203" s="153">
        <v>-14</v>
      </c>
      <c r="EG203" s="153">
        <v>-19</v>
      </c>
      <c r="EH203" s="153">
        <v>-16</v>
      </c>
      <c r="EI203" s="153">
        <v>-14</v>
      </c>
      <c r="EJ203" s="153">
        <v>-10</v>
      </c>
      <c r="EK203" s="153">
        <v>-8</v>
      </c>
      <c r="EL203" s="153">
        <v>0</v>
      </c>
      <c r="EM203" s="153">
        <v>4</v>
      </c>
      <c r="EN203" s="153">
        <v>3</v>
      </c>
      <c r="EO203" s="153">
        <v>3</v>
      </c>
    </row>
    <row r="204" spans="1:145" s="154" customFormat="1" ht="14">
      <c r="A204" s="137" t="s">
        <v>1215</v>
      </c>
      <c r="B204" s="137" t="s">
        <v>1666</v>
      </c>
      <c r="C204" s="137">
        <v>16</v>
      </c>
      <c r="D204" s="137">
        <v>8</v>
      </c>
      <c r="E204" s="137">
        <v>51608882</v>
      </c>
      <c r="F204" s="137" t="s">
        <v>91</v>
      </c>
      <c r="G204" s="138" t="s">
        <v>782</v>
      </c>
      <c r="H204" s="139"/>
      <c r="I204" s="138"/>
      <c r="J204" s="137">
        <v>159.69999999999999</v>
      </c>
      <c r="K204" s="137">
        <v>44.5</v>
      </c>
      <c r="L204" s="137" t="s">
        <v>167</v>
      </c>
      <c r="M204" s="137"/>
      <c r="N204" s="137" t="s">
        <v>147</v>
      </c>
      <c r="O204" s="137" t="s">
        <v>420</v>
      </c>
      <c r="P204" s="140" t="s">
        <v>168</v>
      </c>
      <c r="Q204" s="140"/>
      <c r="R204" s="140"/>
      <c r="S204" s="140"/>
      <c r="T204" s="142" t="s">
        <v>17</v>
      </c>
      <c r="U204" s="142">
        <v>51</v>
      </c>
      <c r="V204" s="137">
        <v>40</v>
      </c>
      <c r="W204" s="137">
        <v>42</v>
      </c>
      <c r="X204" s="137" t="s">
        <v>1392</v>
      </c>
      <c r="Y204" s="141"/>
      <c r="Z204" s="142" t="s">
        <v>318</v>
      </c>
      <c r="AA204" s="142">
        <v>76</v>
      </c>
      <c r="AB204" s="137">
        <v>59</v>
      </c>
      <c r="AC204" s="137">
        <v>41</v>
      </c>
      <c r="AD204" s="137"/>
      <c r="AE204" s="141" t="s">
        <v>88</v>
      </c>
      <c r="AF204" s="150" t="s">
        <v>261</v>
      </c>
      <c r="AG204" s="150">
        <v>45</v>
      </c>
      <c r="AH204" s="155">
        <v>38</v>
      </c>
      <c r="AI204" s="155">
        <v>27</v>
      </c>
      <c r="AJ204" s="155"/>
      <c r="AK204" s="159" t="s">
        <v>197</v>
      </c>
      <c r="AL204" s="137" t="s">
        <v>272</v>
      </c>
      <c r="AM204" s="137" t="s">
        <v>323</v>
      </c>
      <c r="AN204" s="137" t="s">
        <v>667</v>
      </c>
      <c r="AO204" s="137" t="s">
        <v>841</v>
      </c>
      <c r="AP204" s="137" t="s">
        <v>87</v>
      </c>
      <c r="AQ204" s="138"/>
      <c r="AR204" s="137" t="s">
        <v>89</v>
      </c>
      <c r="AS204" s="138"/>
      <c r="AT204" s="137" t="s">
        <v>93</v>
      </c>
      <c r="AU204" s="139" t="s">
        <v>1393</v>
      </c>
      <c r="AV204" s="139">
        <v>2</v>
      </c>
      <c r="AW204" s="142" t="s">
        <v>17</v>
      </c>
      <c r="AX204" s="142">
        <v>51</v>
      </c>
      <c r="AY204" s="137">
        <v>40</v>
      </c>
      <c r="AZ204" s="137">
        <v>42</v>
      </c>
      <c r="BA204" s="137" t="s">
        <v>1666</v>
      </c>
      <c r="BB204" s="137">
        <v>16</v>
      </c>
      <c r="BC204" s="137">
        <v>8</v>
      </c>
      <c r="BD204" s="143">
        <v>3.69</v>
      </c>
      <c r="BE204" s="144">
        <v>2.5299999999999998</v>
      </c>
      <c r="BF204" s="145">
        <v>2.5099999999999998</v>
      </c>
      <c r="BG204" s="144">
        <v>2.68</v>
      </c>
      <c r="BH204" s="145">
        <v>2.74</v>
      </c>
      <c r="BI204" s="143">
        <v>2.12</v>
      </c>
      <c r="BJ204" s="145">
        <v>2.66</v>
      </c>
      <c r="BK204" s="143">
        <v>1.62</v>
      </c>
      <c r="BL204" s="144">
        <v>1.1499999999999999</v>
      </c>
      <c r="BM204" s="145">
        <v>0.97</v>
      </c>
      <c r="BN204" s="145">
        <v>1.41</v>
      </c>
      <c r="BO204" s="145">
        <v>5.72</v>
      </c>
      <c r="BP204" s="145">
        <v>4.99</v>
      </c>
      <c r="BQ204" s="146">
        <v>3.49</v>
      </c>
      <c r="BR204" s="147">
        <v>5.76</v>
      </c>
      <c r="BS204" s="147">
        <v>7.34</v>
      </c>
      <c r="BT204" s="146">
        <v>11.46</v>
      </c>
      <c r="BU204" s="146">
        <v>17.940000000000001</v>
      </c>
      <c r="BV204" s="146">
        <v>4.0599999999999996</v>
      </c>
      <c r="BW204" s="148">
        <v>1.3</v>
      </c>
      <c r="BX204" s="149">
        <v>0</v>
      </c>
      <c r="BY204" s="149">
        <v>0</v>
      </c>
      <c r="BZ204" s="149">
        <v>0.25</v>
      </c>
      <c r="CA204" s="150">
        <v>1.02</v>
      </c>
      <c r="CB204" s="149">
        <v>1.37</v>
      </c>
      <c r="CC204" s="150">
        <v>2.14</v>
      </c>
      <c r="CD204" s="148">
        <v>2.44</v>
      </c>
      <c r="CE204" s="149">
        <v>2.39</v>
      </c>
      <c r="CF204" s="149">
        <v>3.11</v>
      </c>
      <c r="CG204" s="149">
        <v>4.1900000000000004</v>
      </c>
      <c r="CH204" s="147">
        <v>5.49</v>
      </c>
      <c r="CI204" s="146">
        <v>4.0599999999999996</v>
      </c>
      <c r="CJ204" s="147">
        <v>5.89</v>
      </c>
      <c r="CK204" s="147">
        <v>8.18</v>
      </c>
      <c r="CL204" s="146">
        <v>12.16</v>
      </c>
      <c r="CM204" s="146">
        <v>17.87</v>
      </c>
      <c r="CN204" s="151">
        <v>27.13</v>
      </c>
      <c r="CO204" s="152">
        <v>31.33</v>
      </c>
      <c r="CP204" s="153">
        <v>32.51</v>
      </c>
      <c r="CQ204" s="152">
        <v>32.93</v>
      </c>
      <c r="CR204" s="153">
        <v>33.6</v>
      </c>
      <c r="CS204" s="151">
        <v>34.25</v>
      </c>
      <c r="CT204" s="153">
        <v>34.33</v>
      </c>
      <c r="CU204" s="151">
        <v>35.090000000000003</v>
      </c>
      <c r="CV204" s="152">
        <v>36.380000000000003</v>
      </c>
      <c r="CW204" s="153">
        <v>37.21</v>
      </c>
      <c r="CX204" s="153">
        <v>39.270000000000003</v>
      </c>
      <c r="CY204" s="153">
        <v>39.4</v>
      </c>
      <c r="CZ204" s="153">
        <v>42.86</v>
      </c>
      <c r="DA204" s="151">
        <v>44.23</v>
      </c>
      <c r="DB204" s="153">
        <v>46.17</v>
      </c>
      <c r="DC204" s="153">
        <v>43.76</v>
      </c>
      <c r="DD204" s="151">
        <v>42.13</v>
      </c>
      <c r="DE204" s="151">
        <v>35.86</v>
      </c>
      <c r="DF204" s="151">
        <v>27.39</v>
      </c>
      <c r="DG204" s="152">
        <v>31.49</v>
      </c>
      <c r="DH204" s="153">
        <v>32.94</v>
      </c>
      <c r="DI204" s="153">
        <v>33.94</v>
      </c>
      <c r="DJ204" s="153">
        <v>34.130000000000003</v>
      </c>
      <c r="DK204" s="151">
        <v>34.619999999999997</v>
      </c>
      <c r="DL204" s="153">
        <v>34.049999999999997</v>
      </c>
      <c r="DM204" s="151">
        <v>35.770000000000003</v>
      </c>
      <c r="DN204" s="152">
        <v>36.520000000000003</v>
      </c>
      <c r="DO204" s="153">
        <v>37.4</v>
      </c>
      <c r="DP204" s="153">
        <v>39.81</v>
      </c>
      <c r="DQ204" s="153">
        <v>39.39</v>
      </c>
      <c r="DR204" s="153">
        <v>42.68</v>
      </c>
      <c r="DS204" s="151">
        <v>44.77</v>
      </c>
      <c r="DT204" s="153">
        <v>46.84</v>
      </c>
      <c r="DU204" s="153">
        <v>43.88</v>
      </c>
      <c r="DV204" s="151">
        <v>42.14</v>
      </c>
      <c r="DW204" s="151">
        <v>36.159999999999997</v>
      </c>
      <c r="DX204" s="151">
        <v>0</v>
      </c>
      <c r="DY204" s="153">
        <v>4</v>
      </c>
      <c r="DZ204" s="153">
        <v>8</v>
      </c>
      <c r="EA204" s="153">
        <v>10</v>
      </c>
      <c r="EB204" s="153">
        <v>6</v>
      </c>
      <c r="EC204" s="153">
        <v>0</v>
      </c>
      <c r="ED204" s="153">
        <v>-8</v>
      </c>
      <c r="EE204" s="153">
        <v>-15</v>
      </c>
      <c r="EF204" s="153">
        <v>-19</v>
      </c>
      <c r="EG204" s="153">
        <v>-22</v>
      </c>
      <c r="EH204" s="153">
        <v>-17</v>
      </c>
      <c r="EI204" s="153">
        <v>-13</v>
      </c>
      <c r="EJ204" s="153">
        <v>-2</v>
      </c>
      <c r="EK204" s="153">
        <v>7</v>
      </c>
      <c r="EL204" s="153">
        <v>11</v>
      </c>
      <c r="EM204" s="153">
        <v>11</v>
      </c>
      <c r="EN204" s="153">
        <v>7</v>
      </c>
      <c r="EO204" s="153">
        <v>8</v>
      </c>
    </row>
    <row r="205" spans="1:145" s="154" customFormat="1" ht="14">
      <c r="A205" s="137" t="s">
        <v>1575</v>
      </c>
      <c r="B205" s="137" t="s">
        <v>1666</v>
      </c>
      <c r="C205" s="137">
        <v>13</v>
      </c>
      <c r="D205" s="137">
        <v>7</v>
      </c>
      <c r="E205" s="137">
        <v>49754597</v>
      </c>
      <c r="F205" s="137" t="s">
        <v>91</v>
      </c>
      <c r="G205" s="138" t="s">
        <v>753</v>
      </c>
      <c r="H205" s="139"/>
      <c r="I205" s="138"/>
      <c r="J205" s="137">
        <v>154.9</v>
      </c>
      <c r="K205" s="137">
        <v>45.5</v>
      </c>
      <c r="L205" s="137" t="s">
        <v>167</v>
      </c>
      <c r="M205" s="137"/>
      <c r="N205" s="137" t="s">
        <v>147</v>
      </c>
      <c r="O205" s="137" t="s">
        <v>148</v>
      </c>
      <c r="P205" s="140" t="s">
        <v>168</v>
      </c>
      <c r="Q205" s="140" t="s">
        <v>927</v>
      </c>
      <c r="R205" s="140"/>
      <c r="S205" s="140"/>
      <c r="T205" s="142" t="s">
        <v>13</v>
      </c>
      <c r="U205" s="142">
        <v>60</v>
      </c>
      <c r="V205" s="137">
        <v>47</v>
      </c>
      <c r="W205" s="137">
        <v>43</v>
      </c>
      <c r="X205" s="137" t="s">
        <v>280</v>
      </c>
      <c r="Y205" s="141" t="s">
        <v>839</v>
      </c>
      <c r="Z205" s="142" t="s">
        <v>1054</v>
      </c>
      <c r="AA205" s="142">
        <v>63</v>
      </c>
      <c r="AB205" s="137">
        <v>49</v>
      </c>
      <c r="AC205" s="137">
        <v>23</v>
      </c>
      <c r="AD205" s="137"/>
      <c r="AE205" s="141" t="s">
        <v>176</v>
      </c>
      <c r="AF205" s="150"/>
      <c r="AG205" s="150"/>
      <c r="AH205" s="155"/>
      <c r="AI205" s="155"/>
      <c r="AJ205" s="155"/>
      <c r="AK205" s="159"/>
      <c r="AL205" s="137" t="s">
        <v>83</v>
      </c>
      <c r="AM205" s="137" t="s">
        <v>383</v>
      </c>
      <c r="AN205" s="137" t="s">
        <v>800</v>
      </c>
      <c r="AO205" s="137" t="s">
        <v>1577</v>
      </c>
      <c r="AP205" s="137" t="s">
        <v>87</v>
      </c>
      <c r="AQ205" s="138"/>
      <c r="AR205" s="137" t="s">
        <v>89</v>
      </c>
      <c r="AS205" s="138"/>
      <c r="AT205" s="137" t="s">
        <v>93</v>
      </c>
      <c r="AU205" s="139" t="s">
        <v>1578</v>
      </c>
      <c r="AV205" s="139">
        <v>2</v>
      </c>
      <c r="AW205" s="142" t="s">
        <v>13</v>
      </c>
      <c r="AX205" s="142">
        <v>60</v>
      </c>
      <c r="AY205" s="137">
        <v>47</v>
      </c>
      <c r="AZ205" s="137">
        <v>43</v>
      </c>
      <c r="BA205" s="137" t="s">
        <v>1666</v>
      </c>
      <c r="BB205" s="137">
        <v>13</v>
      </c>
      <c r="BC205" s="137">
        <v>7</v>
      </c>
      <c r="BD205" s="143">
        <v>3.61</v>
      </c>
      <c r="BE205" s="144">
        <v>3.71</v>
      </c>
      <c r="BF205" s="145">
        <v>3.55</v>
      </c>
      <c r="BG205" s="144">
        <v>3.36</v>
      </c>
      <c r="BH205" s="145">
        <v>2.67</v>
      </c>
      <c r="BI205" s="143">
        <v>2.61</v>
      </c>
      <c r="BJ205" s="145">
        <v>2.5</v>
      </c>
      <c r="BK205" s="143">
        <v>0.72</v>
      </c>
      <c r="BL205" s="144">
        <v>1.92</v>
      </c>
      <c r="BM205" s="145">
        <v>1.91</v>
      </c>
      <c r="BN205" s="145">
        <v>4.4800000000000004</v>
      </c>
      <c r="BO205" s="145">
        <v>4.3099999999999996</v>
      </c>
      <c r="BP205" s="145">
        <v>3.6</v>
      </c>
      <c r="BQ205" s="146">
        <v>4.3600000000000003</v>
      </c>
      <c r="BR205" s="147">
        <v>6.28</v>
      </c>
      <c r="BS205" s="147">
        <v>9.3000000000000007</v>
      </c>
      <c r="BT205" s="146">
        <v>13.39</v>
      </c>
      <c r="BU205" s="156"/>
      <c r="BV205" s="146">
        <v>5.3</v>
      </c>
      <c r="BW205" s="148">
        <v>3.05</v>
      </c>
      <c r="BX205" s="149">
        <v>2.58</v>
      </c>
      <c r="BY205" s="149">
        <v>1.42</v>
      </c>
      <c r="BZ205" s="149">
        <v>0</v>
      </c>
      <c r="CA205" s="150">
        <v>0.27</v>
      </c>
      <c r="CB205" s="149">
        <v>1.47</v>
      </c>
      <c r="CC205" s="150">
        <v>2.99</v>
      </c>
      <c r="CD205" s="148">
        <v>3.14</v>
      </c>
      <c r="CE205" s="149">
        <v>2.93</v>
      </c>
      <c r="CF205" s="149">
        <v>3.85</v>
      </c>
      <c r="CG205" s="149">
        <v>4.18</v>
      </c>
      <c r="CH205" s="147">
        <v>3.87</v>
      </c>
      <c r="CI205" s="146">
        <v>4.59</v>
      </c>
      <c r="CJ205" s="147">
        <v>6.68</v>
      </c>
      <c r="CK205" s="147">
        <v>10.96</v>
      </c>
      <c r="CL205" s="146">
        <v>15.19</v>
      </c>
      <c r="CM205" s="156"/>
      <c r="CN205" s="151">
        <v>26.48</v>
      </c>
      <c r="CO205" s="152">
        <v>31.18</v>
      </c>
      <c r="CP205" s="153">
        <v>33.270000000000003</v>
      </c>
      <c r="CQ205" s="152">
        <v>35.76</v>
      </c>
      <c r="CR205" s="153">
        <v>35.56</v>
      </c>
      <c r="CS205" s="151">
        <v>37.82</v>
      </c>
      <c r="CT205" s="153">
        <v>37.159999999999997</v>
      </c>
      <c r="CU205" s="151">
        <v>38.01</v>
      </c>
      <c r="CV205" s="152">
        <v>37.729999999999997</v>
      </c>
      <c r="CW205" s="153">
        <v>37.93</v>
      </c>
      <c r="CX205" s="153">
        <v>37.33</v>
      </c>
      <c r="CY205" s="153">
        <v>40.159999999999997</v>
      </c>
      <c r="CZ205" s="153">
        <v>43.29</v>
      </c>
      <c r="DA205" s="151">
        <v>46.68</v>
      </c>
      <c r="DB205" s="153">
        <v>45.6</v>
      </c>
      <c r="DC205" s="153">
        <v>44.27</v>
      </c>
      <c r="DD205" s="151">
        <v>41.51</v>
      </c>
      <c r="DE205" s="157"/>
      <c r="DF205" s="151">
        <v>26.7</v>
      </c>
      <c r="DG205" s="152">
        <v>31.39</v>
      </c>
      <c r="DH205" s="153">
        <v>33.78</v>
      </c>
      <c r="DI205" s="153">
        <v>36.14</v>
      </c>
      <c r="DJ205" s="153">
        <v>37.369999999999997</v>
      </c>
      <c r="DK205" s="151">
        <v>37.81</v>
      </c>
      <c r="DL205" s="153">
        <v>37.04</v>
      </c>
      <c r="DM205" s="151">
        <v>36.200000000000003</v>
      </c>
      <c r="DN205" s="152">
        <v>37.119999999999997</v>
      </c>
      <c r="DO205" s="153">
        <v>36.72</v>
      </c>
      <c r="DP205" s="153">
        <v>37.71</v>
      </c>
      <c r="DQ205" s="153">
        <v>39.020000000000003</v>
      </c>
      <c r="DR205" s="153">
        <v>42.37</v>
      </c>
      <c r="DS205" s="151">
        <v>45.94</v>
      </c>
      <c r="DT205" s="153">
        <v>44.52</v>
      </c>
      <c r="DU205" s="153">
        <v>45.03</v>
      </c>
      <c r="DV205" s="151">
        <v>41.81</v>
      </c>
      <c r="DW205" s="157"/>
      <c r="DX205" s="151">
        <v>-2</v>
      </c>
      <c r="DY205" s="153">
        <v>0</v>
      </c>
      <c r="DZ205" s="153">
        <v>2</v>
      </c>
      <c r="EA205" s="153">
        <v>3</v>
      </c>
      <c r="EB205" s="153">
        <v>3</v>
      </c>
      <c r="EC205" s="153">
        <v>2</v>
      </c>
      <c r="ED205" s="153">
        <v>-2</v>
      </c>
      <c r="EE205" s="153">
        <v>-10</v>
      </c>
      <c r="EF205" s="153">
        <v>-14</v>
      </c>
      <c r="EG205" s="153">
        <v>-14</v>
      </c>
      <c r="EH205" s="153">
        <v>-15</v>
      </c>
      <c r="EI205" s="153">
        <v>-15</v>
      </c>
      <c r="EJ205" s="153">
        <v>-13</v>
      </c>
      <c r="EK205" s="153">
        <v>-11</v>
      </c>
      <c r="EL205" s="153">
        <v>-9</v>
      </c>
      <c r="EM205" s="153">
        <v>-3</v>
      </c>
      <c r="EN205" s="153">
        <v>0</v>
      </c>
      <c r="EO205" s="158"/>
    </row>
    <row r="206" spans="1:145" s="154" customFormat="1" ht="14">
      <c r="A206" s="137" t="s">
        <v>795</v>
      </c>
      <c r="B206" s="137" t="s">
        <v>1666</v>
      </c>
      <c r="C206" s="137">
        <v>19</v>
      </c>
      <c r="D206" s="137">
        <v>0</v>
      </c>
      <c r="E206" s="137">
        <v>51637594</v>
      </c>
      <c r="F206" s="137" t="s">
        <v>91</v>
      </c>
      <c r="G206" s="138" t="s">
        <v>801</v>
      </c>
      <c r="H206" s="155" t="s">
        <v>95</v>
      </c>
      <c r="I206" s="138">
        <v>-2</v>
      </c>
      <c r="J206" s="137">
        <v>158.69999999999999</v>
      </c>
      <c r="K206" s="137">
        <v>43.2</v>
      </c>
      <c r="L206" s="137" t="s">
        <v>167</v>
      </c>
      <c r="M206" s="137"/>
      <c r="N206" s="137" t="s">
        <v>147</v>
      </c>
      <c r="O206" s="137" t="s">
        <v>148</v>
      </c>
      <c r="P206" s="140" t="s">
        <v>168</v>
      </c>
      <c r="Q206" s="140" t="s">
        <v>798</v>
      </c>
      <c r="R206" s="140"/>
      <c r="S206" s="140"/>
      <c r="T206" s="142" t="s">
        <v>17</v>
      </c>
      <c r="U206" s="142">
        <v>51</v>
      </c>
      <c r="V206" s="137">
        <v>50</v>
      </c>
      <c r="W206" s="137">
        <v>50</v>
      </c>
      <c r="X206" s="137" t="s">
        <v>280</v>
      </c>
      <c r="Y206" s="141"/>
      <c r="Z206" s="142" t="s">
        <v>318</v>
      </c>
      <c r="AA206" s="142">
        <v>91</v>
      </c>
      <c r="AB206" s="137">
        <v>70</v>
      </c>
      <c r="AC206" s="137">
        <v>56</v>
      </c>
      <c r="AD206" s="137"/>
      <c r="AE206" s="141" t="s">
        <v>242</v>
      </c>
      <c r="AF206" s="150" t="s">
        <v>261</v>
      </c>
      <c r="AG206" s="150">
        <v>41</v>
      </c>
      <c r="AH206" s="155">
        <v>23</v>
      </c>
      <c r="AI206" s="155">
        <v>13</v>
      </c>
      <c r="AJ206" s="155"/>
      <c r="AK206" s="159"/>
      <c r="AL206" s="137" t="s">
        <v>799</v>
      </c>
      <c r="AM206" s="137" t="s">
        <v>352</v>
      </c>
      <c r="AN206" s="137" t="s">
        <v>800</v>
      </c>
      <c r="AO206" s="137" t="s">
        <v>106</v>
      </c>
      <c r="AP206" s="137" t="s">
        <v>87</v>
      </c>
      <c r="AQ206" s="138"/>
      <c r="AR206" s="137" t="s">
        <v>89</v>
      </c>
      <c r="AS206" s="138"/>
      <c r="AT206" s="137" t="s">
        <v>93</v>
      </c>
      <c r="AU206" s="139" t="s">
        <v>754</v>
      </c>
      <c r="AV206" s="139">
        <v>2</v>
      </c>
      <c r="AW206" s="142" t="s">
        <v>17</v>
      </c>
      <c r="AX206" s="142">
        <v>51</v>
      </c>
      <c r="AY206" s="137">
        <v>50</v>
      </c>
      <c r="AZ206" s="137">
        <v>50</v>
      </c>
      <c r="BA206" s="137" t="s">
        <v>1666</v>
      </c>
      <c r="BB206" s="137">
        <v>19</v>
      </c>
      <c r="BC206" s="137">
        <v>0</v>
      </c>
      <c r="BD206" s="143">
        <v>4.2</v>
      </c>
      <c r="BE206" s="144">
        <v>4.41</v>
      </c>
      <c r="BF206" s="145">
        <v>3.9</v>
      </c>
      <c r="BG206" s="144">
        <v>3.65</v>
      </c>
      <c r="BH206" s="145">
        <v>3.19</v>
      </c>
      <c r="BI206" s="143">
        <v>3.31</v>
      </c>
      <c r="BJ206" s="145">
        <v>1.78</v>
      </c>
      <c r="BK206" s="143">
        <v>2.15</v>
      </c>
      <c r="BL206" s="144">
        <v>1.79</v>
      </c>
      <c r="BM206" s="145">
        <v>3.11</v>
      </c>
      <c r="BN206" s="145">
        <v>4.0599999999999996</v>
      </c>
      <c r="BO206" s="145">
        <v>5.07</v>
      </c>
      <c r="BP206" s="143">
        <v>4.18</v>
      </c>
      <c r="BQ206" s="147">
        <v>3</v>
      </c>
      <c r="BR206" s="147">
        <v>3.78</v>
      </c>
      <c r="BS206" s="146">
        <v>6.07</v>
      </c>
      <c r="BT206" s="146">
        <v>8.7799999999999994</v>
      </c>
      <c r="BU206" s="160">
        <v>15.05</v>
      </c>
      <c r="BV206" s="146">
        <v>3.34</v>
      </c>
      <c r="BW206" s="148">
        <v>3.26</v>
      </c>
      <c r="BX206" s="149">
        <v>1.85</v>
      </c>
      <c r="BY206" s="149">
        <v>0</v>
      </c>
      <c r="BZ206" s="149">
        <v>0</v>
      </c>
      <c r="CA206" s="150">
        <v>1.96</v>
      </c>
      <c r="CB206" s="149">
        <v>3.29</v>
      </c>
      <c r="CC206" s="150">
        <v>3.51</v>
      </c>
      <c r="CD206" s="148">
        <v>3.73</v>
      </c>
      <c r="CE206" s="149">
        <v>3.62</v>
      </c>
      <c r="CF206" s="149">
        <v>4.03</v>
      </c>
      <c r="CG206" s="149">
        <v>5.83</v>
      </c>
      <c r="CH206" s="146">
        <v>4.5199999999999996</v>
      </c>
      <c r="CI206" s="147">
        <v>2.48</v>
      </c>
      <c r="CJ206" s="147">
        <v>4.01</v>
      </c>
      <c r="CK206" s="146">
        <v>4.95</v>
      </c>
      <c r="CL206" s="146">
        <v>10.220000000000001</v>
      </c>
      <c r="CM206" s="160">
        <v>15.14</v>
      </c>
      <c r="CN206" s="151">
        <v>24.68</v>
      </c>
      <c r="CO206" s="152">
        <v>30.6</v>
      </c>
      <c r="CP206" s="153">
        <v>31</v>
      </c>
      <c r="CQ206" s="152">
        <v>35.01</v>
      </c>
      <c r="CR206" s="153">
        <v>32.89</v>
      </c>
      <c r="CS206" s="151">
        <v>33.39</v>
      </c>
      <c r="CT206" s="153">
        <v>33.49</v>
      </c>
      <c r="CU206" s="151">
        <v>32.56</v>
      </c>
      <c r="CV206" s="152">
        <v>32.380000000000003</v>
      </c>
      <c r="CW206" s="153">
        <v>34.4</v>
      </c>
      <c r="CX206" s="153">
        <v>33.729999999999997</v>
      </c>
      <c r="CY206" s="153">
        <v>33.03</v>
      </c>
      <c r="CZ206" s="151">
        <v>33.26</v>
      </c>
      <c r="DA206" s="153">
        <v>38.14</v>
      </c>
      <c r="DB206" s="153">
        <v>36.82</v>
      </c>
      <c r="DC206" s="151">
        <v>40.51</v>
      </c>
      <c r="DD206" s="151">
        <v>36</v>
      </c>
      <c r="DE206" s="160">
        <v>32.01</v>
      </c>
      <c r="DF206" s="151">
        <v>23.12</v>
      </c>
      <c r="DG206" s="152">
        <v>24.72</v>
      </c>
      <c r="DH206" s="153">
        <v>29.03</v>
      </c>
      <c r="DI206" s="153">
        <v>34.31</v>
      </c>
      <c r="DJ206" s="153">
        <v>33.159999999999997</v>
      </c>
      <c r="DK206" s="151">
        <v>33.020000000000003</v>
      </c>
      <c r="DL206" s="153">
        <v>35.06</v>
      </c>
      <c r="DM206" s="151">
        <v>34.36</v>
      </c>
      <c r="DN206" s="152">
        <v>37.47</v>
      </c>
      <c r="DO206" s="153">
        <v>34.619999999999997</v>
      </c>
      <c r="DP206" s="153">
        <v>34.4</v>
      </c>
      <c r="DQ206" s="153">
        <v>34.24</v>
      </c>
      <c r="DR206" s="151">
        <v>33.25</v>
      </c>
      <c r="DS206" s="153">
        <v>40.44</v>
      </c>
      <c r="DT206" s="153">
        <v>36.54</v>
      </c>
      <c r="DU206" s="151">
        <v>39.32</v>
      </c>
      <c r="DV206" s="151">
        <v>34.64</v>
      </c>
      <c r="DW206" s="160">
        <v>31.56</v>
      </c>
      <c r="DX206" s="151">
        <v>5</v>
      </c>
      <c r="DY206" s="153">
        <v>6</v>
      </c>
      <c r="DZ206" s="153">
        <v>12</v>
      </c>
      <c r="EA206" s="153">
        <v>25</v>
      </c>
      <c r="EB206" s="153">
        <v>16</v>
      </c>
      <c r="EC206" s="153">
        <v>0</v>
      </c>
      <c r="ED206" s="153">
        <v>-13</v>
      </c>
      <c r="EE206" s="153">
        <v>-18</v>
      </c>
      <c r="EF206" s="153">
        <v>-24</v>
      </c>
      <c r="EG206" s="153">
        <v>-21</v>
      </c>
      <c r="EH206" s="153">
        <v>-23</v>
      </c>
      <c r="EI206" s="153">
        <v>-22</v>
      </c>
      <c r="EJ206" s="153">
        <v>-14</v>
      </c>
      <c r="EK206" s="153">
        <v>-11</v>
      </c>
      <c r="EL206" s="153">
        <v>-4</v>
      </c>
      <c r="EM206" s="153">
        <v>0</v>
      </c>
      <c r="EN206" s="153">
        <v>1</v>
      </c>
      <c r="EO206" s="160">
        <v>6</v>
      </c>
    </row>
    <row r="207" spans="1:145" s="154" customFormat="1" ht="14">
      <c r="A207" s="137" t="s">
        <v>1561</v>
      </c>
      <c r="B207" s="137" t="s">
        <v>1666</v>
      </c>
      <c r="C207" s="137">
        <v>17</v>
      </c>
      <c r="D207" s="137">
        <v>3</v>
      </c>
      <c r="E207" s="137">
        <v>45414936</v>
      </c>
      <c r="F207" s="137" t="s">
        <v>91</v>
      </c>
      <c r="G207" s="138" t="s">
        <v>877</v>
      </c>
      <c r="H207" s="139"/>
      <c r="I207" s="138"/>
      <c r="J207" s="137">
        <v>157.1</v>
      </c>
      <c r="K207" s="137">
        <v>57.3</v>
      </c>
      <c r="L207" s="137" t="s">
        <v>167</v>
      </c>
      <c r="M207" s="137"/>
      <c r="N207" s="137" t="s">
        <v>147</v>
      </c>
      <c r="O207" s="137" t="s">
        <v>148</v>
      </c>
      <c r="P207" s="140"/>
      <c r="Q207" s="140"/>
      <c r="R207" s="140"/>
      <c r="S207" s="140"/>
      <c r="T207" s="142" t="s">
        <v>15</v>
      </c>
      <c r="U207" s="142">
        <v>70</v>
      </c>
      <c r="V207" s="137">
        <v>62</v>
      </c>
      <c r="W207" s="137">
        <v>52</v>
      </c>
      <c r="X207" s="137" t="s">
        <v>308</v>
      </c>
      <c r="Y207" s="141" t="s">
        <v>703</v>
      </c>
      <c r="Z207" s="142" t="s">
        <v>472</v>
      </c>
      <c r="AA207" s="142">
        <v>92</v>
      </c>
      <c r="AB207" s="137">
        <v>64</v>
      </c>
      <c r="AC207" s="137">
        <v>56</v>
      </c>
      <c r="AD207" s="137"/>
      <c r="AE207" s="141" t="s">
        <v>88</v>
      </c>
      <c r="AF207" s="150" t="s">
        <v>261</v>
      </c>
      <c r="AG207" s="150">
        <v>31</v>
      </c>
      <c r="AH207" s="155">
        <v>26</v>
      </c>
      <c r="AI207" s="155">
        <v>16</v>
      </c>
      <c r="AJ207" s="155"/>
      <c r="AK207" s="159"/>
      <c r="AL207" s="137" t="s">
        <v>247</v>
      </c>
      <c r="AM207" s="137" t="s">
        <v>760</v>
      </c>
      <c r="AN207" s="137" t="s">
        <v>667</v>
      </c>
      <c r="AO207" s="137" t="s">
        <v>86</v>
      </c>
      <c r="AP207" s="137" t="s">
        <v>87</v>
      </c>
      <c r="AQ207" s="138"/>
      <c r="AR207" s="137" t="s">
        <v>89</v>
      </c>
      <c r="AS207" s="138"/>
      <c r="AT207" s="137" t="s">
        <v>93</v>
      </c>
      <c r="AU207" s="139" t="s">
        <v>938</v>
      </c>
      <c r="AV207" s="139">
        <v>2</v>
      </c>
      <c r="AW207" s="142" t="s">
        <v>15</v>
      </c>
      <c r="AX207" s="142">
        <v>70</v>
      </c>
      <c r="AY207" s="137">
        <v>62</v>
      </c>
      <c r="AZ207" s="137">
        <v>52</v>
      </c>
      <c r="BA207" s="137" t="s">
        <v>1666</v>
      </c>
      <c r="BB207" s="137">
        <v>17</v>
      </c>
      <c r="BC207" s="137">
        <v>3</v>
      </c>
      <c r="BD207" s="143">
        <v>3.6</v>
      </c>
      <c r="BE207" s="144">
        <v>2.63</v>
      </c>
      <c r="BF207" s="145">
        <v>2.29</v>
      </c>
      <c r="BG207" s="144">
        <v>2.25</v>
      </c>
      <c r="BH207" s="145">
        <v>2.4900000000000002</v>
      </c>
      <c r="BI207" s="143">
        <v>1.63</v>
      </c>
      <c r="BJ207" s="145">
        <v>1.39</v>
      </c>
      <c r="BK207" s="143">
        <v>0.97</v>
      </c>
      <c r="BL207" s="144">
        <v>0</v>
      </c>
      <c r="BM207" s="145">
        <v>1.96</v>
      </c>
      <c r="BN207" s="145">
        <v>4.99</v>
      </c>
      <c r="BO207" s="145">
        <v>3.57</v>
      </c>
      <c r="BP207" s="145">
        <v>4.6399999999999997</v>
      </c>
      <c r="BQ207" s="146">
        <v>4.32</v>
      </c>
      <c r="BR207" s="147">
        <v>5.13</v>
      </c>
      <c r="BS207" s="147">
        <v>6.76</v>
      </c>
      <c r="BT207" s="146">
        <v>11.79</v>
      </c>
      <c r="BU207" s="146">
        <v>19.510000000000002</v>
      </c>
      <c r="BV207" s="146">
        <v>3.17</v>
      </c>
      <c r="BW207" s="148">
        <v>1.62</v>
      </c>
      <c r="BX207" s="149">
        <v>0</v>
      </c>
      <c r="BY207" s="149">
        <v>0</v>
      </c>
      <c r="BZ207" s="149">
        <v>0</v>
      </c>
      <c r="CA207" s="150">
        <v>0.56000000000000005</v>
      </c>
      <c r="CB207" s="149">
        <v>1.94</v>
      </c>
      <c r="CC207" s="150">
        <v>2.0699999999999998</v>
      </c>
      <c r="CD207" s="148">
        <v>2.89</v>
      </c>
      <c r="CE207" s="149">
        <v>3.07</v>
      </c>
      <c r="CF207" s="149">
        <v>3.93</v>
      </c>
      <c r="CG207" s="149">
        <v>4.01</v>
      </c>
      <c r="CH207" s="147">
        <v>4.72</v>
      </c>
      <c r="CI207" s="146">
        <v>3.88</v>
      </c>
      <c r="CJ207" s="147">
        <v>4.88</v>
      </c>
      <c r="CK207" s="147">
        <v>7.41</v>
      </c>
      <c r="CL207" s="146">
        <v>12.96</v>
      </c>
      <c r="CM207" s="146">
        <v>18.23</v>
      </c>
      <c r="CN207" s="151">
        <v>26.34</v>
      </c>
      <c r="CO207" s="152">
        <v>28.8</v>
      </c>
      <c r="CP207" s="153">
        <v>36.17</v>
      </c>
      <c r="CQ207" s="152">
        <v>36.83</v>
      </c>
      <c r="CR207" s="153">
        <v>37.979999999999997</v>
      </c>
      <c r="CS207" s="151">
        <v>38.58</v>
      </c>
      <c r="CT207" s="153">
        <v>37.840000000000003</v>
      </c>
      <c r="CU207" s="151">
        <v>39.78</v>
      </c>
      <c r="CV207" s="152">
        <v>41.93</v>
      </c>
      <c r="CW207" s="153">
        <v>39.549999999999997</v>
      </c>
      <c r="CX207" s="153">
        <v>39.520000000000003</v>
      </c>
      <c r="CY207" s="153">
        <v>40.590000000000003</v>
      </c>
      <c r="CZ207" s="153">
        <v>43.68</v>
      </c>
      <c r="DA207" s="151">
        <v>43.75</v>
      </c>
      <c r="DB207" s="153">
        <v>46.83</v>
      </c>
      <c r="DC207" s="153">
        <v>44.45</v>
      </c>
      <c r="DD207" s="151">
        <v>41.89</v>
      </c>
      <c r="DE207" s="151">
        <v>43.05</v>
      </c>
      <c r="DF207" s="151">
        <v>26.29</v>
      </c>
      <c r="DG207" s="152">
        <v>28.47</v>
      </c>
      <c r="DH207" s="153">
        <v>36.11</v>
      </c>
      <c r="DI207" s="153">
        <v>37.020000000000003</v>
      </c>
      <c r="DJ207" s="153">
        <v>37.74</v>
      </c>
      <c r="DK207" s="151">
        <v>38.18</v>
      </c>
      <c r="DL207" s="153">
        <v>37.14</v>
      </c>
      <c r="DM207" s="151">
        <v>39.35</v>
      </c>
      <c r="DN207" s="152">
        <v>40.74</v>
      </c>
      <c r="DO207" s="153">
        <v>39.979999999999997</v>
      </c>
      <c r="DP207" s="153">
        <v>39.950000000000003</v>
      </c>
      <c r="DQ207" s="153">
        <v>40.229999999999997</v>
      </c>
      <c r="DR207" s="153">
        <v>42.48</v>
      </c>
      <c r="DS207" s="151">
        <v>43.77</v>
      </c>
      <c r="DT207" s="153">
        <v>46.25</v>
      </c>
      <c r="DU207" s="153">
        <v>46.16</v>
      </c>
      <c r="DV207" s="151">
        <v>42.16</v>
      </c>
      <c r="DW207" s="151">
        <v>43.27</v>
      </c>
      <c r="DX207" s="151">
        <v>0</v>
      </c>
      <c r="DY207" s="153">
        <v>1</v>
      </c>
      <c r="DZ207" s="153">
        <v>10</v>
      </c>
      <c r="EA207" s="153">
        <v>7</v>
      </c>
      <c r="EB207" s="153">
        <v>0</v>
      </c>
      <c r="EC207" s="153">
        <v>-13</v>
      </c>
      <c r="ED207" s="153">
        <v>-24</v>
      </c>
      <c r="EE207" s="153">
        <v>-29</v>
      </c>
      <c r="EF207" s="153">
        <v>-31</v>
      </c>
      <c r="EG207" s="153">
        <v>-26</v>
      </c>
      <c r="EH207" s="153">
        <v>-20</v>
      </c>
      <c r="EI207" s="153">
        <v>-15</v>
      </c>
      <c r="EJ207" s="153">
        <v>-8</v>
      </c>
      <c r="EK207" s="153">
        <v>-2</v>
      </c>
      <c r="EL207" s="153">
        <v>0</v>
      </c>
      <c r="EM207" s="153">
        <v>0</v>
      </c>
      <c r="EN207" s="153">
        <v>-2</v>
      </c>
      <c r="EO207" s="153">
        <v>-2</v>
      </c>
    </row>
    <row r="208" spans="1:145" s="154" customFormat="1" ht="14">
      <c r="A208" s="137" t="s">
        <v>1365</v>
      </c>
      <c r="B208" s="137" t="s">
        <v>1666</v>
      </c>
      <c r="C208" s="137">
        <v>13</v>
      </c>
      <c r="D208" s="137">
        <v>3</v>
      </c>
      <c r="E208" s="137">
        <v>51402642</v>
      </c>
      <c r="F208" s="137" t="s">
        <v>91</v>
      </c>
      <c r="G208" s="138" t="s">
        <v>320</v>
      </c>
      <c r="H208" s="161" t="s">
        <v>95</v>
      </c>
      <c r="I208" s="138">
        <v>-7</v>
      </c>
      <c r="J208" s="137">
        <v>145</v>
      </c>
      <c r="K208" s="137">
        <v>31.85</v>
      </c>
      <c r="L208" s="137" t="s">
        <v>167</v>
      </c>
      <c r="M208" s="137"/>
      <c r="N208" s="137" t="s">
        <v>147</v>
      </c>
      <c r="O208" s="137" t="s">
        <v>493</v>
      </c>
      <c r="P208" s="140" t="s">
        <v>492</v>
      </c>
      <c r="Q208" s="140"/>
      <c r="R208" s="140"/>
      <c r="S208" s="140"/>
      <c r="T208" s="142" t="s">
        <v>17</v>
      </c>
      <c r="U208" s="142">
        <v>71</v>
      </c>
      <c r="V208" s="137">
        <v>63</v>
      </c>
      <c r="W208" s="137">
        <v>62</v>
      </c>
      <c r="X208" s="137" t="s">
        <v>1366</v>
      </c>
      <c r="Y208" s="141"/>
      <c r="Z208" s="142" t="s">
        <v>101</v>
      </c>
      <c r="AA208" s="142">
        <v>104</v>
      </c>
      <c r="AB208" s="137">
        <v>91</v>
      </c>
      <c r="AC208" s="137">
        <v>95</v>
      </c>
      <c r="AD208" s="137"/>
      <c r="AE208" s="141" t="s">
        <v>242</v>
      </c>
      <c r="AF208" s="150" t="s">
        <v>116</v>
      </c>
      <c r="AG208" s="150">
        <v>41</v>
      </c>
      <c r="AH208" s="155">
        <v>38</v>
      </c>
      <c r="AI208" s="155">
        <v>40</v>
      </c>
      <c r="AJ208" s="155"/>
      <c r="AK208" s="159"/>
      <c r="AL208" s="137" t="s">
        <v>210</v>
      </c>
      <c r="AM208" s="137" t="s">
        <v>494</v>
      </c>
      <c r="AN208" s="137" t="s">
        <v>105</v>
      </c>
      <c r="AO208" s="137" t="s">
        <v>141</v>
      </c>
      <c r="AP208" s="137" t="s">
        <v>87</v>
      </c>
      <c r="AQ208" s="138" t="s">
        <v>176</v>
      </c>
      <c r="AR208" s="137" t="s">
        <v>89</v>
      </c>
      <c r="AS208" s="138" t="s">
        <v>180</v>
      </c>
      <c r="AT208" s="137" t="s">
        <v>93</v>
      </c>
      <c r="AU208" s="139" t="s">
        <v>495</v>
      </c>
      <c r="AV208" s="139">
        <v>2</v>
      </c>
      <c r="AW208" s="142" t="s">
        <v>17</v>
      </c>
      <c r="AX208" s="142">
        <v>71</v>
      </c>
      <c r="AY208" s="137">
        <v>63</v>
      </c>
      <c r="AZ208" s="137">
        <v>62</v>
      </c>
      <c r="BA208" s="137" t="s">
        <v>1666</v>
      </c>
      <c r="BB208" s="137">
        <v>13</v>
      </c>
      <c r="BC208" s="137">
        <v>3</v>
      </c>
      <c r="BD208" s="143">
        <v>2.96</v>
      </c>
      <c r="BE208" s="144">
        <v>2.63</v>
      </c>
      <c r="BF208" s="145">
        <v>2.25</v>
      </c>
      <c r="BG208" s="144">
        <v>1.76</v>
      </c>
      <c r="BH208" s="145">
        <v>1.96</v>
      </c>
      <c r="BI208" s="143">
        <v>1.5</v>
      </c>
      <c r="BJ208" s="145">
        <v>0</v>
      </c>
      <c r="BK208" s="143">
        <v>0.72</v>
      </c>
      <c r="BL208" s="144">
        <v>1.94</v>
      </c>
      <c r="BM208" s="145">
        <v>2.14</v>
      </c>
      <c r="BN208" s="145">
        <v>2.3199999999999998</v>
      </c>
      <c r="BO208" s="145">
        <v>2.39</v>
      </c>
      <c r="BP208" s="145">
        <v>3.25</v>
      </c>
      <c r="BQ208" s="146">
        <v>3.35</v>
      </c>
      <c r="BR208" s="147">
        <v>3.49</v>
      </c>
      <c r="BS208" s="147">
        <v>5.34</v>
      </c>
      <c r="BT208" s="146">
        <v>9.25</v>
      </c>
      <c r="BU208" s="146">
        <v>10.84</v>
      </c>
      <c r="BV208" s="146">
        <v>2.81</v>
      </c>
      <c r="BW208" s="162">
        <v>2.04</v>
      </c>
      <c r="BX208" s="147">
        <v>0.83</v>
      </c>
      <c r="BY208" s="147">
        <v>0</v>
      </c>
      <c r="BZ208" s="147">
        <v>0</v>
      </c>
      <c r="CA208" s="146">
        <v>2.08</v>
      </c>
      <c r="CB208" s="147">
        <v>1.99</v>
      </c>
      <c r="CC208" s="146">
        <v>1.24</v>
      </c>
      <c r="CD208" s="162">
        <v>1.62</v>
      </c>
      <c r="CE208" s="147">
        <v>2.86</v>
      </c>
      <c r="CF208" s="147">
        <v>4.13</v>
      </c>
      <c r="CG208" s="147">
        <v>3.78</v>
      </c>
      <c r="CH208" s="147">
        <v>4.0599999999999996</v>
      </c>
      <c r="CI208" s="146">
        <v>2.89</v>
      </c>
      <c r="CJ208" s="147">
        <v>4.6399999999999997</v>
      </c>
      <c r="CK208" s="147">
        <v>5.31</v>
      </c>
      <c r="CL208" s="146">
        <v>8.5500000000000007</v>
      </c>
      <c r="CM208" s="146">
        <v>10.99</v>
      </c>
      <c r="CN208" s="151">
        <v>26.61</v>
      </c>
      <c r="CO208" s="152">
        <v>28.11</v>
      </c>
      <c r="CP208" s="153">
        <v>31.68</v>
      </c>
      <c r="CQ208" s="152">
        <v>33.020000000000003</v>
      </c>
      <c r="CR208" s="153">
        <v>33.869999999999997</v>
      </c>
      <c r="CS208" s="151">
        <v>35.67</v>
      </c>
      <c r="CT208" s="153">
        <v>36.049999999999997</v>
      </c>
      <c r="CU208" s="151">
        <v>36.01</v>
      </c>
      <c r="CV208" s="152">
        <v>37.130000000000003</v>
      </c>
      <c r="CW208" s="153">
        <v>36.04</v>
      </c>
      <c r="CX208" s="153">
        <v>37.33</v>
      </c>
      <c r="CY208" s="153">
        <v>39.42</v>
      </c>
      <c r="CZ208" s="153">
        <v>41.44</v>
      </c>
      <c r="DA208" s="151">
        <v>41.71</v>
      </c>
      <c r="DB208" s="153">
        <v>42.11</v>
      </c>
      <c r="DC208" s="153">
        <v>40.76</v>
      </c>
      <c r="DD208" s="151">
        <v>37.78</v>
      </c>
      <c r="DE208" s="151">
        <v>37.909999999999997</v>
      </c>
      <c r="DF208" s="151">
        <v>26.29</v>
      </c>
      <c r="DG208" s="152">
        <v>27.9</v>
      </c>
      <c r="DH208" s="153">
        <v>31.14</v>
      </c>
      <c r="DI208" s="153">
        <v>34.840000000000003</v>
      </c>
      <c r="DJ208" s="153">
        <v>36.94</v>
      </c>
      <c r="DK208" s="151">
        <v>36.659999999999997</v>
      </c>
      <c r="DL208" s="153">
        <v>35.81</v>
      </c>
      <c r="DM208" s="151">
        <v>36.840000000000003</v>
      </c>
      <c r="DN208" s="152">
        <v>36.42</v>
      </c>
      <c r="DO208" s="153">
        <v>36.68</v>
      </c>
      <c r="DP208" s="153">
        <v>37.29</v>
      </c>
      <c r="DQ208" s="153">
        <v>39.159999999999997</v>
      </c>
      <c r="DR208" s="153">
        <v>41.66</v>
      </c>
      <c r="DS208" s="151">
        <v>40.19</v>
      </c>
      <c r="DT208" s="153">
        <v>41.45</v>
      </c>
      <c r="DU208" s="153">
        <v>40.06</v>
      </c>
      <c r="DV208" s="151">
        <v>37.43</v>
      </c>
      <c r="DW208" s="151">
        <v>37.11</v>
      </c>
      <c r="DX208" s="151">
        <v>6</v>
      </c>
      <c r="DY208" s="153">
        <v>6</v>
      </c>
      <c r="DZ208" s="153">
        <v>9</v>
      </c>
      <c r="EA208" s="153">
        <v>4</v>
      </c>
      <c r="EB208" s="153">
        <v>1</v>
      </c>
      <c r="EC208" s="153">
        <v>1</v>
      </c>
      <c r="ED208" s="153">
        <v>-13</v>
      </c>
      <c r="EE208" s="153">
        <v>-20</v>
      </c>
      <c r="EF208" s="153">
        <v>-20</v>
      </c>
      <c r="EG208" s="153">
        <v>-10</v>
      </c>
      <c r="EH208" s="153">
        <v>-3</v>
      </c>
      <c r="EI208" s="153">
        <v>4</v>
      </c>
      <c r="EJ208" s="153">
        <v>7</v>
      </c>
      <c r="EK208" s="153">
        <v>7</v>
      </c>
      <c r="EL208" s="153">
        <v>7</v>
      </c>
      <c r="EM208" s="153">
        <v>5</v>
      </c>
      <c r="EN208" s="153">
        <v>4</v>
      </c>
      <c r="EO208" s="153">
        <v>3</v>
      </c>
    </row>
    <row r="209" spans="3:127" s="1" customFormat="1" ht="14">
      <c r="C209" s="1" t="s">
        <v>1668</v>
      </c>
      <c r="D209" s="1" t="s">
        <v>1669</v>
      </c>
      <c r="J209" s="1" t="s">
        <v>1670</v>
      </c>
      <c r="K209" s="1" t="s">
        <v>1671</v>
      </c>
      <c r="AV209" s="1" t="s">
        <v>1686</v>
      </c>
      <c r="BB209" s="1" t="s">
        <v>1668</v>
      </c>
      <c r="BC209" s="1" t="s">
        <v>1669</v>
      </c>
      <c r="BD209" s="128" t="s">
        <v>1662</v>
      </c>
      <c r="BE209" s="128" t="s">
        <v>0</v>
      </c>
      <c r="BF209" s="128" t="s">
        <v>1</v>
      </c>
      <c r="BG209" s="128" t="s">
        <v>2</v>
      </c>
      <c r="BH209" s="128" t="s">
        <v>3</v>
      </c>
      <c r="BI209" s="128" t="s">
        <v>4</v>
      </c>
      <c r="BJ209" s="128" t="s">
        <v>5</v>
      </c>
      <c r="BK209" s="128" t="s">
        <v>18</v>
      </c>
      <c r="BL209" s="128" t="s">
        <v>19</v>
      </c>
      <c r="BM209" s="128" t="s">
        <v>20</v>
      </c>
      <c r="BN209" s="128" t="s">
        <v>21</v>
      </c>
      <c r="BO209" s="128" t="s">
        <v>22</v>
      </c>
      <c r="BP209" s="128" t="s">
        <v>1663</v>
      </c>
      <c r="BQ209" s="1" t="s">
        <v>23</v>
      </c>
      <c r="BR209" s="1" t="s">
        <v>24</v>
      </c>
      <c r="BS209" s="1" t="s">
        <v>25</v>
      </c>
      <c r="BT209" s="1" t="s">
        <v>26</v>
      </c>
      <c r="BV209" s="1" t="s">
        <v>1664</v>
      </c>
      <c r="BW209" s="1" t="s">
        <v>7</v>
      </c>
      <c r="BX209" s="1" t="s">
        <v>8</v>
      </c>
      <c r="BY209" s="1" t="s">
        <v>9</v>
      </c>
      <c r="BZ209" s="1" t="s">
        <v>10</v>
      </c>
      <c r="CA209" s="1" t="s">
        <v>11</v>
      </c>
      <c r="CB209" s="1" t="s">
        <v>12</v>
      </c>
      <c r="CC209" s="1" t="s">
        <v>27</v>
      </c>
      <c r="CD209" s="1" t="s">
        <v>28</v>
      </c>
      <c r="CE209" s="1" t="s">
        <v>29</v>
      </c>
      <c r="CF209" s="1" t="s">
        <v>30</v>
      </c>
      <c r="CG209" s="1" t="s">
        <v>31</v>
      </c>
      <c r="CH209" s="1" t="s">
        <v>1665</v>
      </c>
      <c r="CI209" s="1" t="s">
        <v>32</v>
      </c>
      <c r="CJ209" s="1" t="s">
        <v>33</v>
      </c>
      <c r="CK209" s="1" t="s">
        <v>34</v>
      </c>
      <c r="CL209" s="1" t="s">
        <v>35</v>
      </c>
      <c r="CN209" s="1" t="s">
        <v>1662</v>
      </c>
      <c r="CO209" s="1" t="s">
        <v>0</v>
      </c>
      <c r="CP209" s="1" t="s">
        <v>1</v>
      </c>
      <c r="CQ209" s="1" t="s">
        <v>2</v>
      </c>
      <c r="CR209" s="1" t="s">
        <v>3</v>
      </c>
      <c r="CS209" s="1" t="s">
        <v>4</v>
      </c>
      <c r="CT209" s="1" t="s">
        <v>5</v>
      </c>
      <c r="CU209" s="1" t="s">
        <v>18</v>
      </c>
      <c r="CV209" s="1" t="s">
        <v>19</v>
      </c>
      <c r="CW209" s="1" t="s">
        <v>20</v>
      </c>
      <c r="CX209" s="1" t="s">
        <v>21</v>
      </c>
      <c r="CY209" s="1" t="s">
        <v>22</v>
      </c>
      <c r="CZ209" s="1" t="s">
        <v>1663</v>
      </c>
      <c r="DA209" s="1" t="s">
        <v>23</v>
      </c>
      <c r="DB209" s="1" t="s">
        <v>24</v>
      </c>
      <c r="DC209" s="1" t="s">
        <v>25</v>
      </c>
      <c r="DD209" s="1" t="s">
        <v>26</v>
      </c>
      <c r="DF209" s="1" t="s">
        <v>1664</v>
      </c>
      <c r="DG209" s="1" t="s">
        <v>7</v>
      </c>
      <c r="DH209" s="1" t="s">
        <v>8</v>
      </c>
      <c r="DI209" s="1" t="s">
        <v>9</v>
      </c>
      <c r="DJ209" s="1" t="s">
        <v>10</v>
      </c>
      <c r="DK209" s="1" t="s">
        <v>11</v>
      </c>
      <c r="DL209" s="1" t="s">
        <v>12</v>
      </c>
      <c r="DM209" s="1" t="s">
        <v>27</v>
      </c>
      <c r="DN209" s="1" t="s">
        <v>28</v>
      </c>
      <c r="DO209" s="1" t="s">
        <v>29</v>
      </c>
      <c r="DP209" s="1" t="s">
        <v>30</v>
      </c>
      <c r="DQ209" s="1" t="s">
        <v>31</v>
      </c>
      <c r="DR209" s="1" t="s">
        <v>1665</v>
      </c>
      <c r="DS209" s="1" t="s">
        <v>32</v>
      </c>
      <c r="DT209" s="1" t="s">
        <v>33</v>
      </c>
      <c r="DU209" s="1" t="s">
        <v>34</v>
      </c>
      <c r="DV209" s="1" t="s">
        <v>35</v>
      </c>
    </row>
    <row r="210" spans="3:127" s="1" customFormat="1" ht="14">
      <c r="C210" s="1">
        <f>AVERAGE(C1:C209)</f>
        <v>15.951923076923077</v>
      </c>
      <c r="D210" s="1">
        <f>AVERAGE(D1:D209)</f>
        <v>5.1826923076923075</v>
      </c>
      <c r="J210" s="1">
        <f>AVERAGE(J1:J209)</f>
        <v>160.05314009661834</v>
      </c>
      <c r="K210" s="1">
        <f>AVERAGE(K1:K209)</f>
        <v>50.329468599033831</v>
      </c>
      <c r="O210" s="1">
        <f>74+49+29+16+26+15</f>
        <v>209</v>
      </c>
      <c r="BB210" s="1">
        <f>AVERAGE(BB1:BB209)</f>
        <v>15.951923076923077</v>
      </c>
      <c r="BC210" s="1">
        <f>AVERAGE(BC1:BC209)</f>
        <v>5.1826923076923075</v>
      </c>
      <c r="BD210" s="128">
        <f t="shared" ref="BD210:CI210" si="0">AVERAGE(BD1:BD122)</f>
        <v>3.7904918032786892</v>
      </c>
      <c r="BE210" s="128">
        <f t="shared" si="0"/>
        <v>3.026311475409837</v>
      </c>
      <c r="BF210" s="128">
        <f t="shared" si="0"/>
        <v>2.4604918032786891</v>
      </c>
      <c r="BG210" s="128">
        <f t="shared" si="0"/>
        <v>2.0690983606557394</v>
      </c>
      <c r="BH210" s="128">
        <f t="shared" si="0"/>
        <v>1.9072950819672145</v>
      </c>
      <c r="BI210" s="128">
        <f t="shared" si="0"/>
        <v>1.6063934426229505</v>
      </c>
      <c r="BJ210" s="128">
        <f t="shared" si="0"/>
        <v>1.2404098360655742</v>
      </c>
      <c r="BK210" s="128">
        <f t="shared" si="0"/>
        <v>1.3637704918032787</v>
      </c>
      <c r="BL210" s="128">
        <f t="shared" si="0"/>
        <v>1.8713934426229502</v>
      </c>
      <c r="BM210" s="128">
        <f t="shared" si="0"/>
        <v>3.1454918032786892</v>
      </c>
      <c r="BN210" s="128">
        <f t="shared" si="0"/>
        <v>4.9022131147540984</v>
      </c>
      <c r="BO210" s="128">
        <f t="shared" si="0"/>
        <v>5.1311475409836049</v>
      </c>
      <c r="BP210" s="128">
        <f t="shared" si="0"/>
        <v>3.0777868852459007</v>
      </c>
      <c r="BQ210" s="128">
        <f t="shared" si="0"/>
        <v>3.532295081967213</v>
      </c>
      <c r="BR210" s="128">
        <f t="shared" si="0"/>
        <v>4.9925409836065588</v>
      </c>
      <c r="BS210" s="128">
        <f t="shared" si="0"/>
        <v>6.8105737704918043</v>
      </c>
      <c r="BT210" s="128">
        <f t="shared" si="0"/>
        <v>11.117213114754094</v>
      </c>
      <c r="BU210" s="128">
        <f t="shared" si="0"/>
        <v>16.087321428571428</v>
      </c>
      <c r="BV210" s="128">
        <f t="shared" si="0"/>
        <v>3.7268852459016406</v>
      </c>
      <c r="BW210" s="128">
        <f t="shared" si="0"/>
        <v>2.474344262295082</v>
      </c>
      <c r="BX210" s="128">
        <f t="shared" si="0"/>
        <v>1.3845081967213124</v>
      </c>
      <c r="BY210" s="128">
        <f t="shared" si="0"/>
        <v>1.0604098360655743</v>
      </c>
      <c r="BZ210" s="128">
        <f t="shared" si="0"/>
        <v>1.5254098360655735</v>
      </c>
      <c r="CA210" s="128">
        <f t="shared" si="0"/>
        <v>2.0145081967213119</v>
      </c>
      <c r="CB210" s="128">
        <f t="shared" si="0"/>
        <v>2.1631967213114756</v>
      </c>
      <c r="CC210" s="128">
        <f t="shared" si="0"/>
        <v>2.515819672131149</v>
      </c>
      <c r="CD210" s="128">
        <f t="shared" si="0"/>
        <v>2.8840163934426233</v>
      </c>
      <c r="CE210" s="128">
        <f t="shared" si="0"/>
        <v>3.7652459016393456</v>
      </c>
      <c r="CF210" s="128">
        <f t="shared" si="0"/>
        <v>5.0149180327868859</v>
      </c>
      <c r="CG210" s="128">
        <f t="shared" si="0"/>
        <v>4.8497540983606591</v>
      </c>
      <c r="CH210" s="128">
        <f t="shared" si="0"/>
        <v>3.0240163934426239</v>
      </c>
      <c r="CI210" s="128">
        <f t="shared" si="0"/>
        <v>3.7425409836065544</v>
      </c>
      <c r="CJ210" s="128">
        <f t="shared" ref="CJ210:DO210" si="1">AVERAGE(CJ1:CJ122)</f>
        <v>5.3147540983606536</v>
      </c>
      <c r="CK210" s="128">
        <f t="shared" si="1"/>
        <v>6.9647540983606548</v>
      </c>
      <c r="CL210" s="128">
        <f t="shared" si="1"/>
        <v>10.696885245901637</v>
      </c>
      <c r="CM210" s="128">
        <f t="shared" si="1"/>
        <v>15.780178571428582</v>
      </c>
      <c r="CN210" s="128">
        <f t="shared" si="1"/>
        <v>27.012540983606559</v>
      </c>
      <c r="CO210" s="128">
        <f t="shared" si="1"/>
        <v>30.607213114754103</v>
      </c>
      <c r="CP210" s="128">
        <f t="shared" si="1"/>
        <v>32.667622950819663</v>
      </c>
      <c r="CQ210" s="128">
        <f t="shared" si="1"/>
        <v>34.232295081967223</v>
      </c>
      <c r="CR210" s="128">
        <f t="shared" si="1"/>
        <v>35.290245901639366</v>
      </c>
      <c r="CS210" s="128">
        <f t="shared" si="1"/>
        <v>36.417049180327872</v>
      </c>
      <c r="CT210" s="128">
        <f t="shared" si="1"/>
        <v>37.375081967213106</v>
      </c>
      <c r="CU210" s="128">
        <f t="shared" si="1"/>
        <v>37.896065573770507</v>
      </c>
      <c r="CV210" s="128">
        <f t="shared" si="1"/>
        <v>38.442622950819676</v>
      </c>
      <c r="CW210" s="128">
        <f t="shared" si="1"/>
        <v>38.950409836065582</v>
      </c>
      <c r="CX210" s="128">
        <f t="shared" si="1"/>
        <v>39.926393442622945</v>
      </c>
      <c r="CY210" s="128">
        <f t="shared" si="1"/>
        <v>41.084344262295083</v>
      </c>
      <c r="CZ210" s="128">
        <f t="shared" si="1"/>
        <v>44.106311475409832</v>
      </c>
      <c r="DA210" s="128">
        <f t="shared" si="1"/>
        <v>45.650819672131142</v>
      </c>
      <c r="DB210" s="128">
        <f t="shared" si="1"/>
        <v>46.684754098360649</v>
      </c>
      <c r="DC210" s="128">
        <f t="shared" si="1"/>
        <v>45.013770491803278</v>
      </c>
      <c r="DD210" s="128">
        <f t="shared" si="1"/>
        <v>43.48565573770491</v>
      </c>
      <c r="DE210" s="128">
        <f t="shared" si="1"/>
        <v>40.625625000000007</v>
      </c>
      <c r="DF210" s="128">
        <f t="shared" si="1"/>
        <v>27.015819672131162</v>
      </c>
      <c r="DG210" s="128">
        <f t="shared" si="1"/>
        <v>30.6022131147541</v>
      </c>
      <c r="DH210" s="128">
        <f t="shared" si="1"/>
        <v>32.811065573770485</v>
      </c>
      <c r="DI210" s="128">
        <f t="shared" si="1"/>
        <v>34.46204918032786</v>
      </c>
      <c r="DJ210" s="128">
        <f t="shared" si="1"/>
        <v>35.390819672131151</v>
      </c>
      <c r="DK210" s="128">
        <f t="shared" si="1"/>
        <v>36.357704918032788</v>
      </c>
      <c r="DL210" s="128">
        <f t="shared" si="1"/>
        <v>37.201393442622965</v>
      </c>
      <c r="DM210" s="128">
        <f t="shared" si="1"/>
        <v>37.802868852459028</v>
      </c>
      <c r="DN210" s="128">
        <f t="shared" si="1"/>
        <v>38.431475409836061</v>
      </c>
      <c r="DO210" s="128">
        <f t="shared" si="1"/>
        <v>38.984918032786901</v>
      </c>
      <c r="DP210" s="128">
        <f t="shared" ref="DP210:DW210" si="2">AVERAGE(DP1:DP122)</f>
        <v>39.941229508196727</v>
      </c>
      <c r="DQ210" s="128">
        <f t="shared" si="2"/>
        <v>41.232868852459013</v>
      </c>
      <c r="DR210" s="128">
        <f t="shared" si="2"/>
        <v>44.379836065573762</v>
      </c>
      <c r="DS210" s="128">
        <f t="shared" si="2"/>
        <v>45.769590163934438</v>
      </c>
      <c r="DT210" s="128">
        <f t="shared" si="2"/>
        <v>46.816393442622974</v>
      </c>
      <c r="DU210" s="128">
        <f t="shared" si="2"/>
        <v>45.11836065573771</v>
      </c>
      <c r="DV210" s="128">
        <f t="shared" si="2"/>
        <v>43.479836065573757</v>
      </c>
      <c r="DW210" s="128">
        <f t="shared" si="2"/>
        <v>40.401250000000005</v>
      </c>
    </row>
    <row r="211" spans="3:127" s="1" customFormat="1" ht="14">
      <c r="C211" s="1">
        <f>STDEV(C1:C208)</f>
        <v>3.1619104103895217</v>
      </c>
      <c r="D211" s="1">
        <f>STDEV(D1:D208)</f>
        <v>3.5352317106327344</v>
      </c>
      <c r="J211" s="1">
        <f>STDEV(J1:J208)</f>
        <v>6.5092299885151137</v>
      </c>
      <c r="K211" s="1">
        <f>STDEV(K1:K208)</f>
        <v>8.328718371768927</v>
      </c>
      <c r="BB211" s="1">
        <f>STDEV(BB1:BB208)</f>
        <v>3.1619104103895217</v>
      </c>
      <c r="BC211" s="1">
        <f>STDEV(BC1:BC208)</f>
        <v>3.5352317106327344</v>
      </c>
      <c r="BD211" s="128">
        <f t="shared" ref="BD211:CI211" si="3">STDEV(BD1:BD122)</f>
        <v>0.90933892294993945</v>
      </c>
      <c r="BE211" s="128">
        <f t="shared" si="3"/>
        <v>0.75469352415693292</v>
      </c>
      <c r="BF211" s="128">
        <f t="shared" si="3"/>
        <v>0.80468345242706552</v>
      </c>
      <c r="BG211" s="128">
        <f t="shared" si="3"/>
        <v>0.74013847721344073</v>
      </c>
      <c r="BH211" s="128">
        <f t="shared" si="3"/>
        <v>0.87682752423058374</v>
      </c>
      <c r="BI211" s="128">
        <f t="shared" si="3"/>
        <v>0.95166410628767295</v>
      </c>
      <c r="BJ211" s="128">
        <f t="shared" si="3"/>
        <v>1.02966848355097</v>
      </c>
      <c r="BK211" s="128">
        <f t="shared" si="3"/>
        <v>1.079027973862712</v>
      </c>
      <c r="BL211" s="128">
        <f t="shared" si="3"/>
        <v>1.1841747941487117</v>
      </c>
      <c r="BM211" s="128">
        <f t="shared" si="3"/>
        <v>1.3939729193683292</v>
      </c>
      <c r="BN211" s="128">
        <f t="shared" si="3"/>
        <v>1.7365632975616352</v>
      </c>
      <c r="BO211" s="128">
        <f t="shared" si="3"/>
        <v>1.3859067483932135</v>
      </c>
      <c r="BP211" s="128">
        <f t="shared" si="3"/>
        <v>1.150405255432801</v>
      </c>
      <c r="BQ211" s="128">
        <f t="shared" si="3"/>
        <v>1.2253282824656941</v>
      </c>
      <c r="BR211" s="128">
        <f t="shared" si="3"/>
        <v>1.3502999736975498</v>
      </c>
      <c r="BS211" s="128">
        <f t="shared" si="3"/>
        <v>1.6298244590262496</v>
      </c>
      <c r="BT211" s="128">
        <f t="shared" si="3"/>
        <v>2.0048838148959245</v>
      </c>
      <c r="BU211" s="128">
        <f t="shared" si="3"/>
        <v>2.7670330753167667</v>
      </c>
      <c r="BV211" s="128">
        <f t="shared" si="3"/>
        <v>0.95132016316188606</v>
      </c>
      <c r="BW211" s="128">
        <f t="shared" si="3"/>
        <v>0.98869810691621185</v>
      </c>
      <c r="BX211" s="128">
        <f t="shared" si="3"/>
        <v>0.98305318156419996</v>
      </c>
      <c r="BY211" s="128">
        <f t="shared" si="3"/>
        <v>0.90036025621793836</v>
      </c>
      <c r="BZ211" s="128">
        <f t="shared" si="3"/>
        <v>0.85515949654468104</v>
      </c>
      <c r="CA211" s="128">
        <f t="shared" si="3"/>
        <v>0.91784791629818474</v>
      </c>
      <c r="CB211" s="128">
        <f t="shared" si="3"/>
        <v>0.94374606683516626</v>
      </c>
      <c r="CC211" s="128">
        <f t="shared" si="3"/>
        <v>0.91981748114398787</v>
      </c>
      <c r="CD211" s="128">
        <f t="shared" si="3"/>
        <v>1.0943564166537274</v>
      </c>
      <c r="CE211" s="128">
        <f t="shared" si="3"/>
        <v>1.2422481706748616</v>
      </c>
      <c r="CF211" s="128">
        <f t="shared" si="3"/>
        <v>1.6608880656984562</v>
      </c>
      <c r="CG211" s="128">
        <f t="shared" si="3"/>
        <v>1.6772638398950221</v>
      </c>
      <c r="CH211" s="128">
        <f t="shared" si="3"/>
        <v>1.6164207269987527</v>
      </c>
      <c r="CI211" s="128">
        <f t="shared" si="3"/>
        <v>1.5237679274264784</v>
      </c>
      <c r="CJ211" s="128">
        <f t="shared" ref="CJ211:DO211" si="4">STDEV(CJ1:CJ122)</f>
        <v>1.4843604589487456</v>
      </c>
      <c r="CK211" s="128">
        <f t="shared" si="4"/>
        <v>1.7654490277578658</v>
      </c>
      <c r="CL211" s="128">
        <f t="shared" si="4"/>
        <v>1.9650883024204067</v>
      </c>
      <c r="CM211" s="128">
        <f t="shared" si="4"/>
        <v>2.8190820121536024</v>
      </c>
      <c r="CN211" s="128">
        <f t="shared" si="4"/>
        <v>1.5773576406147198</v>
      </c>
      <c r="CO211" s="128">
        <f t="shared" si="4"/>
        <v>1.643009364668554</v>
      </c>
      <c r="CP211" s="128">
        <f t="shared" si="4"/>
        <v>1.8243427677782869</v>
      </c>
      <c r="CQ211" s="128">
        <f t="shared" si="4"/>
        <v>2.3662690886309461</v>
      </c>
      <c r="CR211" s="128">
        <f t="shared" si="4"/>
        <v>1.7768299672228294</v>
      </c>
      <c r="CS211" s="128">
        <f t="shared" si="4"/>
        <v>1.7649862165662209</v>
      </c>
      <c r="CT211" s="128">
        <f t="shared" si="4"/>
        <v>1.9275511145002029</v>
      </c>
      <c r="CU211" s="128">
        <f t="shared" si="4"/>
        <v>1.8568161488258812</v>
      </c>
      <c r="CV211" s="128">
        <f t="shared" si="4"/>
        <v>1.9102441552566127</v>
      </c>
      <c r="CW211" s="128">
        <f t="shared" si="4"/>
        <v>1.9905285636929853</v>
      </c>
      <c r="CX211" s="128">
        <f t="shared" si="4"/>
        <v>2.0484386578154301</v>
      </c>
      <c r="CY211" s="128">
        <f t="shared" si="4"/>
        <v>2.1901375434014168</v>
      </c>
      <c r="CZ211" s="128">
        <f t="shared" si="4"/>
        <v>3.2929767991441929</v>
      </c>
      <c r="DA211" s="128">
        <f t="shared" si="4"/>
        <v>2.59336330021124</v>
      </c>
      <c r="DB211" s="128">
        <f t="shared" si="4"/>
        <v>2.8426466579012732</v>
      </c>
      <c r="DC211" s="128">
        <f t="shared" si="4"/>
        <v>2.6438699808833803</v>
      </c>
      <c r="DD211" s="128">
        <f t="shared" si="4"/>
        <v>2.874267995264737</v>
      </c>
      <c r="DE211" s="128">
        <f t="shared" si="4"/>
        <v>3.6591373426454403</v>
      </c>
      <c r="DF211" s="128">
        <f t="shared" si="4"/>
        <v>1.5842749157060552</v>
      </c>
      <c r="DG211" s="128">
        <f t="shared" si="4"/>
        <v>1.8022953740615801</v>
      </c>
      <c r="DH211" s="128">
        <f t="shared" si="4"/>
        <v>2.2175441733940273</v>
      </c>
      <c r="DI211" s="128">
        <f t="shared" si="4"/>
        <v>1.9823189269488954</v>
      </c>
      <c r="DJ211" s="128">
        <f t="shared" si="4"/>
        <v>1.7298724885717007</v>
      </c>
      <c r="DK211" s="128">
        <f t="shared" si="4"/>
        <v>2.0518477006315994</v>
      </c>
      <c r="DL211" s="128">
        <f t="shared" si="4"/>
        <v>1.8208127853504021</v>
      </c>
      <c r="DM211" s="128">
        <f t="shared" si="4"/>
        <v>1.8911068425914475</v>
      </c>
      <c r="DN211" s="128">
        <f t="shared" si="4"/>
        <v>1.9120793372536375</v>
      </c>
      <c r="DO211" s="128">
        <f t="shared" si="4"/>
        <v>1.9843954242633752</v>
      </c>
      <c r="DP211" s="128">
        <f t="shared" ref="DP211:DW211" si="5">STDEV(DP1:DP122)</f>
        <v>2.1526679882303776</v>
      </c>
      <c r="DQ211" s="128">
        <f t="shared" si="5"/>
        <v>2.2260406534748278</v>
      </c>
      <c r="DR211" s="128">
        <f t="shared" si="5"/>
        <v>2.3858002741449278</v>
      </c>
      <c r="DS211" s="128">
        <f t="shared" si="5"/>
        <v>2.6291237259177138</v>
      </c>
      <c r="DT211" s="128">
        <f t="shared" si="5"/>
        <v>2.8432230766787012</v>
      </c>
      <c r="DU211" s="128">
        <f t="shared" si="5"/>
        <v>2.7437699107975346</v>
      </c>
      <c r="DV211" s="128">
        <f t="shared" si="5"/>
        <v>2.8487355419167</v>
      </c>
      <c r="DW211" s="128">
        <f t="shared" si="5"/>
        <v>3.7561078487140347</v>
      </c>
    </row>
    <row r="212" spans="3:127" ht="14">
      <c r="C212" s="50">
        <f>MAX(C1:C208)</f>
        <v>29</v>
      </c>
      <c r="AV212" s="50"/>
      <c r="BB212" s="50">
        <f>MAX(BB1:BB208)</f>
        <v>29</v>
      </c>
      <c r="BD212" s="128">
        <f t="shared" ref="BD212:CI212" si="6">AVERAGE(BD123:BD208)</f>
        <v>3.7206976744186049</v>
      </c>
      <c r="BE212" s="128">
        <f t="shared" si="6"/>
        <v>3.1613953488372091</v>
      </c>
      <c r="BF212" s="128">
        <f t="shared" si="6"/>
        <v>2.6808139534883719</v>
      </c>
      <c r="BG212" s="128">
        <f t="shared" si="6"/>
        <v>2.4646511627906982</v>
      </c>
      <c r="BH212" s="128">
        <f t="shared" si="6"/>
        <v>2.3172093023255811</v>
      </c>
      <c r="BI212" s="128">
        <f t="shared" si="6"/>
        <v>2.0760465116279079</v>
      </c>
      <c r="BJ212" s="128">
        <f t="shared" si="6"/>
        <v>1.5617441860465116</v>
      </c>
      <c r="BK212" s="128">
        <f t="shared" si="6"/>
        <v>1.6240697674418609</v>
      </c>
      <c r="BL212" s="128">
        <f t="shared" si="6"/>
        <v>2.1303488372093025</v>
      </c>
      <c r="BM212" s="128">
        <f t="shared" si="6"/>
        <v>3.0145348837209287</v>
      </c>
      <c r="BN212" s="128">
        <f t="shared" si="6"/>
        <v>4.6246511627906974</v>
      </c>
      <c r="BO212" s="128">
        <f t="shared" si="6"/>
        <v>5.3387209302325598</v>
      </c>
      <c r="BP212" s="128">
        <f t="shared" si="6"/>
        <v>3.4027906976744218</v>
      </c>
      <c r="BQ212" s="128">
        <f t="shared" si="6"/>
        <v>3.7346511627906978</v>
      </c>
      <c r="BR212" s="128">
        <f t="shared" si="6"/>
        <v>5.1147674418604661</v>
      </c>
      <c r="BS212" s="128">
        <f t="shared" si="6"/>
        <v>7.0411627906976744</v>
      </c>
      <c r="BT212" s="128">
        <f t="shared" si="6"/>
        <v>11.517674418604649</v>
      </c>
      <c r="BU212" s="128">
        <f t="shared" si="6"/>
        <v>16.426883116883111</v>
      </c>
      <c r="BV212" s="128">
        <f t="shared" si="6"/>
        <v>3.7598837209302323</v>
      </c>
      <c r="BW212" s="128">
        <f t="shared" si="6"/>
        <v>2.4404651162790709</v>
      </c>
      <c r="BX212" s="128">
        <f t="shared" si="6"/>
        <v>0.86383720930232544</v>
      </c>
      <c r="BY212" s="128">
        <f t="shared" si="6"/>
        <v>0.54313953488372091</v>
      </c>
      <c r="BZ212" s="128">
        <f t="shared" si="6"/>
        <v>1.0059302325581398</v>
      </c>
      <c r="CA212" s="128">
        <f t="shared" si="6"/>
        <v>1.8259302325581395</v>
      </c>
      <c r="CB212" s="128">
        <f t="shared" si="6"/>
        <v>2.0977906976744198</v>
      </c>
      <c r="CC212" s="128">
        <f t="shared" si="6"/>
        <v>2.4881395348837221</v>
      </c>
      <c r="CD212" s="128">
        <f t="shared" si="6"/>
        <v>2.7884883720930231</v>
      </c>
      <c r="CE212" s="128">
        <f t="shared" si="6"/>
        <v>3.440116279069767</v>
      </c>
      <c r="CF212" s="128">
        <f t="shared" si="6"/>
        <v>4.9337209302325613</v>
      </c>
      <c r="CG212" s="128">
        <f t="shared" si="6"/>
        <v>5.248837209302323</v>
      </c>
      <c r="CH212" s="128">
        <f t="shared" si="6"/>
        <v>3.5927906976744186</v>
      </c>
      <c r="CI212" s="128">
        <f t="shared" si="6"/>
        <v>4.0456976744186042</v>
      </c>
      <c r="CJ212" s="128">
        <f t="shared" ref="CJ212:DO212" si="7">AVERAGE(CJ123:CJ208)</f>
        <v>5.6816279069767459</v>
      </c>
      <c r="CK212" s="128">
        <f t="shared" si="7"/>
        <v>7.4104651162790702</v>
      </c>
      <c r="CL212" s="128">
        <f t="shared" si="7"/>
        <v>11.29476744186046</v>
      </c>
      <c r="CM212" s="128">
        <f t="shared" si="7"/>
        <v>16.33909090909091</v>
      </c>
      <c r="CN212" s="128">
        <f t="shared" si="7"/>
        <v>27.327674418604659</v>
      </c>
      <c r="CO212" s="128">
        <f t="shared" si="7"/>
        <v>31.218720930232568</v>
      </c>
      <c r="CP212" s="128">
        <f t="shared" si="7"/>
        <v>33.176162790697674</v>
      </c>
      <c r="CQ212" s="128">
        <f t="shared" si="7"/>
        <v>34.807441860465126</v>
      </c>
      <c r="CR212" s="128">
        <f t="shared" si="7"/>
        <v>35.691046511627917</v>
      </c>
      <c r="CS212" s="128">
        <f t="shared" si="7"/>
        <v>36.851395348837222</v>
      </c>
      <c r="CT212" s="128">
        <f t="shared" si="7"/>
        <v>37.52558139534883</v>
      </c>
      <c r="CU212" s="128">
        <f t="shared" si="7"/>
        <v>38.160813953488379</v>
      </c>
      <c r="CV212" s="128">
        <f t="shared" si="7"/>
        <v>38.456046511627903</v>
      </c>
      <c r="CW212" s="128">
        <f t="shared" si="7"/>
        <v>38.931976744186066</v>
      </c>
      <c r="CX212" s="128">
        <f t="shared" si="7"/>
        <v>39.802790697674418</v>
      </c>
      <c r="CY212" s="128">
        <f t="shared" si="7"/>
        <v>41.227906976744201</v>
      </c>
      <c r="CZ212" s="128">
        <f t="shared" si="7"/>
        <v>43.957906976744191</v>
      </c>
      <c r="DA212" s="128">
        <f t="shared" si="7"/>
        <v>45.491860465116289</v>
      </c>
      <c r="DB212" s="128">
        <f t="shared" si="7"/>
        <v>46.563023255813945</v>
      </c>
      <c r="DC212" s="128">
        <f t="shared" si="7"/>
        <v>45.478372093023275</v>
      </c>
      <c r="DD212" s="128">
        <f t="shared" si="7"/>
        <v>43.781162790697685</v>
      </c>
      <c r="DE212" s="128">
        <f t="shared" si="7"/>
        <v>41.092987012987003</v>
      </c>
      <c r="DF212" s="128">
        <f t="shared" si="7"/>
        <v>27.228372093023243</v>
      </c>
      <c r="DG212" s="128">
        <f t="shared" si="7"/>
        <v>30.950232558139543</v>
      </c>
      <c r="DH212" s="128">
        <f t="shared" si="7"/>
        <v>33.368720930232556</v>
      </c>
      <c r="DI212" s="128">
        <f t="shared" si="7"/>
        <v>35.193604651162786</v>
      </c>
      <c r="DJ212" s="128">
        <f t="shared" si="7"/>
        <v>36.062093023255812</v>
      </c>
      <c r="DK212" s="128">
        <f t="shared" si="7"/>
        <v>36.763023255813955</v>
      </c>
      <c r="DL212" s="128">
        <f t="shared" si="7"/>
        <v>37.462325581395355</v>
      </c>
      <c r="DM212" s="128">
        <f t="shared" si="7"/>
        <v>38.154302325581391</v>
      </c>
      <c r="DN212" s="128">
        <f t="shared" si="7"/>
        <v>38.383953488372086</v>
      </c>
      <c r="DO212" s="128">
        <f t="shared" si="7"/>
        <v>38.822093023255832</v>
      </c>
      <c r="DP212" s="128">
        <f t="shared" ref="DP212:DW212" si="8">AVERAGE(DP123:DP208)</f>
        <v>39.806046511627905</v>
      </c>
      <c r="DQ212" s="128">
        <f t="shared" si="8"/>
        <v>41.172790697674401</v>
      </c>
      <c r="DR212" s="128">
        <f t="shared" si="8"/>
        <v>44.317674418604653</v>
      </c>
      <c r="DS212" s="128">
        <f t="shared" si="8"/>
        <v>45.744534883720924</v>
      </c>
      <c r="DT212" s="128">
        <f t="shared" si="8"/>
        <v>46.685813953488363</v>
      </c>
      <c r="DU212" s="128">
        <f t="shared" si="8"/>
        <v>45.552790697674411</v>
      </c>
      <c r="DV212" s="128">
        <f t="shared" si="8"/>
        <v>43.665348837209287</v>
      </c>
      <c r="DW212" s="128">
        <f t="shared" si="8"/>
        <v>40.876623376623371</v>
      </c>
    </row>
    <row r="213" spans="3:127" ht="14">
      <c r="C213" s="50">
        <f>MIN(C1:C208)</f>
        <v>12</v>
      </c>
      <c r="AV213" s="50"/>
      <c r="BB213" s="50">
        <f>MIN(BB1:BB208)</f>
        <v>12</v>
      </c>
      <c r="BD213" s="128">
        <f t="shared" ref="BD213:CI213" si="9">STDEV(BD3:BD147)</f>
        <v>0.91357083286774399</v>
      </c>
      <c r="BE213" s="128">
        <f t="shared" si="9"/>
        <v>0.76209781805958643</v>
      </c>
      <c r="BF213" s="128">
        <f t="shared" si="9"/>
        <v>0.77268962879807135</v>
      </c>
      <c r="BG213" s="128">
        <f t="shared" si="9"/>
        <v>0.72978640002069761</v>
      </c>
      <c r="BH213" s="128">
        <f t="shared" si="9"/>
        <v>0.87619459778069331</v>
      </c>
      <c r="BI213" s="128">
        <f t="shared" si="9"/>
        <v>0.94471310693042132</v>
      </c>
      <c r="BJ213" s="128">
        <f t="shared" si="9"/>
        <v>1.0410785788208754</v>
      </c>
      <c r="BK213" s="128">
        <f t="shared" si="9"/>
        <v>1.0812546281432636</v>
      </c>
      <c r="BL213" s="128">
        <f t="shared" si="9"/>
        <v>1.1625108741715291</v>
      </c>
      <c r="BM213" s="128">
        <f t="shared" si="9"/>
        <v>1.363982621573316</v>
      </c>
      <c r="BN213" s="128">
        <f t="shared" si="9"/>
        <v>1.7026414063509323</v>
      </c>
      <c r="BO213" s="128">
        <f t="shared" si="9"/>
        <v>1.3680162701246203</v>
      </c>
      <c r="BP213" s="128">
        <f t="shared" si="9"/>
        <v>1.1467348157040895</v>
      </c>
      <c r="BQ213" s="128">
        <f t="shared" si="9"/>
        <v>1.1859262994551814</v>
      </c>
      <c r="BR213" s="128">
        <f t="shared" si="9"/>
        <v>1.302299881303417</v>
      </c>
      <c r="BS213" s="128">
        <f t="shared" si="9"/>
        <v>1.6240478348040801</v>
      </c>
      <c r="BT213" s="128">
        <f t="shared" si="9"/>
        <v>2.0442166459067943</v>
      </c>
      <c r="BU213" s="128">
        <f t="shared" si="9"/>
        <v>2.8065280162913093</v>
      </c>
      <c r="BV213" s="128">
        <f t="shared" si="9"/>
        <v>0.97792150959430657</v>
      </c>
      <c r="BW213" s="128">
        <f t="shared" si="9"/>
        <v>0.94827113809342312</v>
      </c>
      <c r="BX213" s="128">
        <f t="shared" si="9"/>
        <v>0.97281803199346917</v>
      </c>
      <c r="BY213" s="128">
        <f t="shared" si="9"/>
        <v>0.88569926592222736</v>
      </c>
      <c r="BZ213" s="128">
        <f t="shared" si="9"/>
        <v>0.88155845325957249</v>
      </c>
      <c r="CA213" s="128">
        <f t="shared" si="9"/>
        <v>0.93949565625531306</v>
      </c>
      <c r="CB213" s="128">
        <f t="shared" si="9"/>
        <v>0.92266456236056227</v>
      </c>
      <c r="CC213" s="128">
        <f t="shared" si="9"/>
        <v>0.90152519764692685</v>
      </c>
      <c r="CD213" s="128">
        <f t="shared" si="9"/>
        <v>1.0808944784590295</v>
      </c>
      <c r="CE213" s="128">
        <f t="shared" si="9"/>
        <v>1.1966847643750365</v>
      </c>
      <c r="CF213" s="128">
        <f t="shared" si="9"/>
        <v>1.6404688523576263</v>
      </c>
      <c r="CG213" s="128">
        <f t="shared" si="9"/>
        <v>1.707064673306361</v>
      </c>
      <c r="CH213" s="128">
        <f t="shared" si="9"/>
        <v>1.5780020437856106</v>
      </c>
      <c r="CI213" s="128">
        <f t="shared" si="9"/>
        <v>1.4804266949882159</v>
      </c>
      <c r="CJ213" s="128">
        <f t="shared" ref="CJ213:DO213" si="10">STDEV(CJ3:CJ147)</f>
        <v>1.4697681157843434</v>
      </c>
      <c r="CK213" s="128">
        <f t="shared" si="10"/>
        <v>1.7807498017188934</v>
      </c>
      <c r="CL213" s="128">
        <f t="shared" si="10"/>
        <v>1.9750684744907439</v>
      </c>
      <c r="CM213" s="128">
        <f t="shared" si="10"/>
        <v>2.8628061388940931</v>
      </c>
      <c r="CN213" s="128">
        <f t="shared" si="10"/>
        <v>1.5610490903402454</v>
      </c>
      <c r="CO213" s="128">
        <f t="shared" si="10"/>
        <v>1.6065898387459339</v>
      </c>
      <c r="CP213" s="128">
        <f t="shared" si="10"/>
        <v>1.8232268008761148</v>
      </c>
      <c r="CQ213" s="128">
        <f t="shared" si="10"/>
        <v>2.2844951067402857</v>
      </c>
      <c r="CR213" s="128">
        <f t="shared" si="10"/>
        <v>1.7668468054983191</v>
      </c>
      <c r="CS213" s="128">
        <f t="shared" si="10"/>
        <v>1.7835630612587237</v>
      </c>
      <c r="CT213" s="128">
        <f t="shared" si="10"/>
        <v>1.9252773771400329</v>
      </c>
      <c r="CU213" s="128">
        <f t="shared" si="10"/>
        <v>1.9155298552715856</v>
      </c>
      <c r="CV213" s="128">
        <f t="shared" si="10"/>
        <v>1.9468671784035063</v>
      </c>
      <c r="CW213" s="128">
        <f t="shared" si="10"/>
        <v>2.0035508516944782</v>
      </c>
      <c r="CX213" s="128">
        <f t="shared" si="10"/>
        <v>2.0806659245672217</v>
      </c>
      <c r="CY213" s="128">
        <f t="shared" si="10"/>
        <v>2.2781876577295854</v>
      </c>
      <c r="CZ213" s="128">
        <f t="shared" si="10"/>
        <v>3.9550915315563184</v>
      </c>
      <c r="DA213" s="128">
        <f t="shared" si="10"/>
        <v>2.5850149087663041</v>
      </c>
      <c r="DB213" s="128">
        <f t="shared" si="10"/>
        <v>2.784980065551141</v>
      </c>
      <c r="DC213" s="128">
        <f t="shared" si="10"/>
        <v>2.6536094120795921</v>
      </c>
      <c r="DD213" s="128">
        <f t="shared" si="10"/>
        <v>2.9069108549095217</v>
      </c>
      <c r="DE213" s="128">
        <f t="shared" si="10"/>
        <v>3.6457790200142886</v>
      </c>
      <c r="DF213" s="128">
        <f t="shared" si="10"/>
        <v>1.5854581779724175</v>
      </c>
      <c r="DG213" s="128">
        <f t="shared" si="10"/>
        <v>1.7321392106902753</v>
      </c>
      <c r="DH213" s="128">
        <f t="shared" si="10"/>
        <v>2.140843059131476</v>
      </c>
      <c r="DI213" s="128">
        <f t="shared" si="10"/>
        <v>1.9477487077997604</v>
      </c>
      <c r="DJ213" s="128">
        <f t="shared" si="10"/>
        <v>1.6907226486661391</v>
      </c>
      <c r="DK213" s="128">
        <f t="shared" si="10"/>
        <v>2.053317803904553</v>
      </c>
      <c r="DL213" s="128">
        <f t="shared" si="10"/>
        <v>1.9355250705817728</v>
      </c>
      <c r="DM213" s="128">
        <f t="shared" si="10"/>
        <v>1.9584985085636333</v>
      </c>
      <c r="DN213" s="128">
        <f t="shared" si="10"/>
        <v>1.9949391981247344</v>
      </c>
      <c r="DO213" s="128">
        <f t="shared" si="10"/>
        <v>2.0376072075313991</v>
      </c>
      <c r="DP213" s="128">
        <f t="shared" ref="DP213:DW213" si="11">STDEV(DP3:DP147)</f>
        <v>2.1825227546838186</v>
      </c>
      <c r="DQ213" s="128">
        <f t="shared" si="11"/>
        <v>2.2995685648162758</v>
      </c>
      <c r="DR213" s="128">
        <f t="shared" si="11"/>
        <v>2.4780022427234658</v>
      </c>
      <c r="DS213" s="128">
        <f t="shared" si="11"/>
        <v>2.6315576091340986</v>
      </c>
      <c r="DT213" s="128">
        <f t="shared" si="11"/>
        <v>2.779183403937262</v>
      </c>
      <c r="DU213" s="128">
        <f t="shared" si="11"/>
        <v>2.7519929507812018</v>
      </c>
      <c r="DV213" s="128">
        <f t="shared" si="11"/>
        <v>2.8716665532584824</v>
      </c>
      <c r="DW213" s="128">
        <f t="shared" si="11"/>
        <v>3.751173932137843</v>
      </c>
    </row>
    <row r="215" spans="3:127" ht="13" thickBot="1"/>
    <row r="216" spans="3:127" ht="17">
      <c r="AU216" s="130"/>
      <c r="AV216" s="273" t="s">
        <v>1687</v>
      </c>
      <c r="AW216" s="273"/>
      <c r="AX216" s="273"/>
      <c r="AY216" s="273"/>
      <c r="AZ216" s="273"/>
      <c r="BA216" s="273"/>
      <c r="BB216" s="273"/>
      <c r="BC216" s="273"/>
      <c r="BD216" s="274"/>
      <c r="BE216" s="274"/>
      <c r="BF216" s="273" t="s">
        <v>1688</v>
      </c>
      <c r="BG216" s="274"/>
      <c r="BH216" s="274"/>
      <c r="BI216" s="273" t="s">
        <v>1689</v>
      </c>
      <c r="BJ216" s="274"/>
      <c r="BK216" s="274"/>
      <c r="BL216" s="273" t="s">
        <v>1690</v>
      </c>
      <c r="BM216" s="274"/>
      <c r="BN216" s="274"/>
      <c r="BP216" s="130"/>
      <c r="BQ216" s="273" t="s">
        <v>1687</v>
      </c>
      <c r="BR216" s="274"/>
      <c r="BS216" s="274"/>
      <c r="BT216" s="273" t="s">
        <v>1688</v>
      </c>
      <c r="BU216" s="274"/>
      <c r="BV216" s="274"/>
      <c r="BW216" s="273" t="s">
        <v>1689</v>
      </c>
      <c r="BX216" s="274"/>
      <c r="BY216" s="274"/>
      <c r="BZ216" s="273" t="s">
        <v>1690</v>
      </c>
      <c r="CA216" s="274"/>
      <c r="CB216" s="274"/>
    </row>
    <row r="217" spans="3:127" ht="14">
      <c r="AU217" s="129" t="s">
        <v>187</v>
      </c>
      <c r="AV217" s="129">
        <v>3.773488372093023</v>
      </c>
      <c r="BD217" s="131" t="s">
        <v>1673</v>
      </c>
      <c r="BE217" s="129">
        <v>0.92533832593374188</v>
      </c>
      <c r="BF217" s="129">
        <v>3.7422784810126588</v>
      </c>
      <c r="BG217" s="131" t="s">
        <v>1673</v>
      </c>
      <c r="BH217" s="129">
        <v>0.92470330984608651</v>
      </c>
      <c r="BI217" s="129">
        <v>3.7204651162790716</v>
      </c>
      <c r="BJ217" s="131" t="s">
        <v>1673</v>
      </c>
      <c r="BK217" s="129">
        <v>0.96230262624432572</v>
      </c>
      <c r="BL217" s="129">
        <v>3.7732911392405053</v>
      </c>
      <c r="BM217" s="131" t="s">
        <v>1673</v>
      </c>
      <c r="BN217" s="129">
        <v>0.96134491623199547</v>
      </c>
      <c r="BP217" s="129" t="s">
        <v>187</v>
      </c>
      <c r="BQ217" s="129">
        <v>27.063875968992249</v>
      </c>
      <c r="BR217" s="131" t="s">
        <v>1673</v>
      </c>
      <c r="BS217" s="129">
        <v>1.6062190221125272</v>
      </c>
      <c r="BT217" s="129">
        <v>27.271772151898737</v>
      </c>
      <c r="BU217" s="131" t="s">
        <v>1673</v>
      </c>
      <c r="BV217" s="129">
        <v>1.5854751667435427</v>
      </c>
      <c r="BW217" s="129">
        <v>27.080852713178306</v>
      </c>
      <c r="BX217" s="131" t="s">
        <v>1673</v>
      </c>
      <c r="BY217" s="129">
        <v>1.616707220231794</v>
      </c>
      <c r="BZ217" s="129">
        <v>27.141012658227851</v>
      </c>
      <c r="CA217" s="131" t="s">
        <v>1673</v>
      </c>
      <c r="CB217" s="129">
        <v>1.5991098351956259</v>
      </c>
    </row>
    <row r="218" spans="3:127" ht="14">
      <c r="AU218" s="129" t="s">
        <v>188</v>
      </c>
      <c r="AV218" s="129">
        <v>3.0440310077519386</v>
      </c>
      <c r="BD218" s="131" t="s">
        <v>1673</v>
      </c>
      <c r="BE218" s="129">
        <v>0.75835813540239672</v>
      </c>
      <c r="BF218" s="129">
        <v>3.144430379746836</v>
      </c>
      <c r="BG218" s="131" t="s">
        <v>1673</v>
      </c>
      <c r="BH218" s="129">
        <v>0.75830176056601162</v>
      </c>
      <c r="BI218" s="129">
        <v>2.4848062015503878</v>
      </c>
      <c r="BJ218" s="131" t="s">
        <v>1673</v>
      </c>
      <c r="BK218" s="129">
        <v>0.98373022595691406</v>
      </c>
      <c r="BL218" s="129">
        <v>2.4203797468354433</v>
      </c>
      <c r="BM218" s="131" t="s">
        <v>1673</v>
      </c>
      <c r="BN218" s="129">
        <v>0.98010913532685906</v>
      </c>
      <c r="BP218" s="129" t="s">
        <v>188</v>
      </c>
      <c r="BQ218" s="129">
        <v>30.702868217054267</v>
      </c>
      <c r="BR218" s="131" t="s">
        <v>1673</v>
      </c>
      <c r="BS218" s="129">
        <v>1.6566632474072931</v>
      </c>
      <c r="BT218" s="129">
        <v>31.116708860759498</v>
      </c>
      <c r="BU218" s="131" t="s">
        <v>1673</v>
      </c>
      <c r="BV218" s="129">
        <v>1.655588206966488</v>
      </c>
      <c r="BW218" s="129">
        <v>30.67984496124031</v>
      </c>
      <c r="BX218" s="131" t="s">
        <v>1673</v>
      </c>
      <c r="BY218" s="129">
        <v>1.7880619678230378</v>
      </c>
      <c r="BZ218" s="129">
        <v>30.854303797468365</v>
      </c>
      <c r="CA218" s="131" t="s">
        <v>1673</v>
      </c>
      <c r="CB218" s="129">
        <v>1.7898814467745485</v>
      </c>
    </row>
    <row r="219" spans="3:127" ht="14">
      <c r="AU219" s="129" t="s">
        <v>189</v>
      </c>
      <c r="AV219" s="129">
        <v>2.4596124031007758</v>
      </c>
      <c r="BD219" s="131" t="s">
        <v>1673</v>
      </c>
      <c r="BE219" s="129">
        <v>0.79402987497005295</v>
      </c>
      <c r="BF219" s="129">
        <v>2.7017721518987337</v>
      </c>
      <c r="BG219" s="131" t="s">
        <v>1673</v>
      </c>
      <c r="BH219" s="129">
        <v>0.79457609761626902</v>
      </c>
      <c r="BI219" s="129">
        <v>1.3748062015503884</v>
      </c>
      <c r="BJ219" s="131" t="s">
        <v>1673</v>
      </c>
      <c r="BK219" s="129">
        <v>0.98976567679488603</v>
      </c>
      <c r="BL219" s="129">
        <v>0.83354430379746813</v>
      </c>
      <c r="BM219" s="131" t="s">
        <v>1673</v>
      </c>
      <c r="BN219" s="129">
        <v>0.99556781838694963</v>
      </c>
      <c r="BP219" s="129" t="s">
        <v>189</v>
      </c>
      <c r="BQ219" s="129">
        <v>32.740930232558135</v>
      </c>
      <c r="BR219" s="131" t="s">
        <v>1673</v>
      </c>
      <c r="BS219" s="129">
        <v>1.8347123590380525</v>
      </c>
      <c r="BT219" s="129">
        <v>33.10151898734177</v>
      </c>
      <c r="BU219" s="131" t="s">
        <v>1673</v>
      </c>
      <c r="BV219" s="129">
        <v>1.8337917943325082</v>
      </c>
      <c r="BW219" s="129">
        <v>32.861162790697676</v>
      </c>
      <c r="BX219" s="131" t="s">
        <v>1673</v>
      </c>
      <c r="BY219" s="129">
        <v>2.1976406481962996</v>
      </c>
      <c r="BZ219" s="129">
        <v>33.336329113924045</v>
      </c>
      <c r="CA219" s="131" t="s">
        <v>1673</v>
      </c>
      <c r="CB219" s="129">
        <v>2.1918846947363311</v>
      </c>
    </row>
    <row r="220" spans="3:127" ht="14">
      <c r="AU220" s="129" t="s">
        <v>190</v>
      </c>
      <c r="AV220" s="129">
        <v>2.0840310077519399</v>
      </c>
      <c r="BD220" s="131" t="s">
        <v>1673</v>
      </c>
      <c r="BE220" s="129">
        <v>0.76191424158562682</v>
      </c>
      <c r="BF220" s="129">
        <v>2.4753164556962037</v>
      </c>
      <c r="BG220" s="131" t="s">
        <v>1673</v>
      </c>
      <c r="BH220" s="129">
        <v>0.76240113255332942</v>
      </c>
      <c r="BI220" s="129">
        <v>1.0211627906976748</v>
      </c>
      <c r="BJ220" s="131" t="s">
        <v>1673</v>
      </c>
      <c r="BK220" s="129">
        <v>0.89952038253985689</v>
      </c>
      <c r="BL220" s="129">
        <v>0.56139240506329102</v>
      </c>
      <c r="BM220" s="131" t="s">
        <v>1673</v>
      </c>
      <c r="BN220" s="129">
        <v>0.9024750635391966</v>
      </c>
      <c r="BP220" s="129" t="s">
        <v>190</v>
      </c>
      <c r="BQ220" s="129">
        <v>34.29457364341085</v>
      </c>
      <c r="BR220" s="131" t="s">
        <v>1673</v>
      </c>
      <c r="BS220" s="129">
        <v>2.3345097878596279</v>
      </c>
      <c r="BT220" s="129">
        <v>34.756708860759488</v>
      </c>
      <c r="BU220" s="131" t="s">
        <v>1673</v>
      </c>
      <c r="BV220" s="129">
        <v>2.3206023128655082</v>
      </c>
      <c r="BW220" s="129">
        <v>34.530930232558127</v>
      </c>
      <c r="BX220" s="131" t="s">
        <v>1673</v>
      </c>
      <c r="BY220" s="129">
        <v>1.9737177173818392</v>
      </c>
      <c r="BZ220" s="129">
        <v>35.145949367088598</v>
      </c>
      <c r="CA220" s="131" t="s">
        <v>1673</v>
      </c>
      <c r="CB220" s="129">
        <v>1.9529477105581758</v>
      </c>
    </row>
    <row r="221" spans="3:127" ht="14">
      <c r="AU221" s="129" t="s">
        <v>191</v>
      </c>
      <c r="AV221" s="129">
        <v>1.9227906976744198</v>
      </c>
      <c r="BD221" s="131" t="s">
        <v>1673</v>
      </c>
      <c r="BE221" s="129">
        <v>0.8968207533631164</v>
      </c>
      <c r="BF221" s="129">
        <v>2.3282278481012657</v>
      </c>
      <c r="BG221" s="131" t="s">
        <v>1673</v>
      </c>
      <c r="BH221" s="129">
        <v>0.89521785464066639</v>
      </c>
      <c r="BI221" s="129">
        <v>1.4877519379844959</v>
      </c>
      <c r="BJ221" s="131" t="s">
        <v>1673</v>
      </c>
      <c r="BK221" s="129">
        <v>0.86845880039556111</v>
      </c>
      <c r="BL221" s="129">
        <v>1.0213924050632914</v>
      </c>
      <c r="BM221" s="131" t="s">
        <v>1673</v>
      </c>
      <c r="BN221" s="129">
        <v>0.88348638656854195</v>
      </c>
      <c r="BP221" s="129" t="s">
        <v>191</v>
      </c>
      <c r="BQ221" s="129">
        <v>35.361162790697691</v>
      </c>
      <c r="BR221" s="131" t="s">
        <v>1673</v>
      </c>
      <c r="BS221" s="129">
        <v>1.7729193914571106</v>
      </c>
      <c r="BT221" s="129">
        <v>35.610759493670891</v>
      </c>
      <c r="BU221" s="131" t="s">
        <v>1673</v>
      </c>
      <c r="BV221" s="129">
        <v>1.7645265371180443</v>
      </c>
      <c r="BW221" s="129">
        <v>35.454263565891473</v>
      </c>
      <c r="BX221" s="131" t="s">
        <v>1673</v>
      </c>
      <c r="BY221" s="129">
        <v>1.7225076084709496</v>
      </c>
      <c r="BZ221" s="129">
        <v>36.01797468354431</v>
      </c>
      <c r="CA221" s="131" t="s">
        <v>1673</v>
      </c>
      <c r="CB221" s="129">
        <v>1.7074076311175519</v>
      </c>
    </row>
    <row r="222" spans="3:127" ht="14">
      <c r="AU222" s="129" t="s">
        <v>192</v>
      </c>
      <c r="AV222" s="129">
        <v>1.589612403100775</v>
      </c>
      <c r="BD222" s="131" t="s">
        <v>1673</v>
      </c>
      <c r="BE222" s="129">
        <v>0.95938489661082427</v>
      </c>
      <c r="BF222" s="129">
        <v>2.1450632911392411</v>
      </c>
      <c r="BG222" s="131" t="s">
        <v>1673</v>
      </c>
      <c r="BH222" s="129">
        <v>0.95736411006689948</v>
      </c>
      <c r="BI222" s="129">
        <v>1.988527131782946</v>
      </c>
      <c r="BJ222" s="131" t="s">
        <v>1673</v>
      </c>
      <c r="BK222" s="129">
        <v>0.92567129422989114</v>
      </c>
      <c r="BL222" s="129">
        <v>1.8516455696202536</v>
      </c>
      <c r="BM222" s="131" t="s">
        <v>1673</v>
      </c>
      <c r="BN222" s="129">
        <v>0.92687906250579877</v>
      </c>
      <c r="BP222" s="129" t="s">
        <v>192</v>
      </c>
      <c r="BQ222" s="129">
        <v>36.494186046511622</v>
      </c>
      <c r="BR222" s="131" t="s">
        <v>1673</v>
      </c>
      <c r="BS222" s="129">
        <v>1.7628956549144594</v>
      </c>
      <c r="BT222" s="129">
        <v>36.763924050632923</v>
      </c>
      <c r="BU222" s="131" t="s">
        <v>1673</v>
      </c>
      <c r="BV222" s="129">
        <v>1.7476740391148808</v>
      </c>
      <c r="BW222" s="129">
        <v>36.431317829457377</v>
      </c>
      <c r="BX222" s="131" t="s">
        <v>1673</v>
      </c>
      <c r="BY222" s="129">
        <v>2.037846741908663</v>
      </c>
      <c r="BZ222" s="129">
        <v>36.678734177215183</v>
      </c>
      <c r="CA222" s="131" t="s">
        <v>1673</v>
      </c>
      <c r="CB222" s="129">
        <v>2.0376956883960249</v>
      </c>
    </row>
    <row r="223" spans="3:127" ht="14">
      <c r="AU223" s="129" t="s">
        <v>193</v>
      </c>
      <c r="AV223" s="129">
        <v>1.2337984496124035</v>
      </c>
      <c r="BD223" s="131" t="s">
        <v>1673</v>
      </c>
      <c r="BE223" s="129">
        <v>1.0301571435029115</v>
      </c>
      <c r="BF223" s="129">
        <v>1.6010126582278479</v>
      </c>
      <c r="BG223" s="131" t="s">
        <v>1673</v>
      </c>
      <c r="BH223" s="129">
        <v>1.0254302840475602</v>
      </c>
      <c r="BI223" s="129">
        <v>2.143565891472869</v>
      </c>
      <c r="BJ223" s="131" t="s">
        <v>1673</v>
      </c>
      <c r="BK223" s="129">
        <v>0.93574485575797661</v>
      </c>
      <c r="BL223" s="129">
        <v>2.1240506329113935</v>
      </c>
      <c r="BM223" s="131" t="s">
        <v>1673</v>
      </c>
      <c r="BN223" s="129">
        <v>0.93490552496001966</v>
      </c>
      <c r="BP223" s="129" t="s">
        <v>193</v>
      </c>
      <c r="BQ223" s="129">
        <v>37.46038759689921</v>
      </c>
      <c r="BR223" s="131" t="s">
        <v>1673</v>
      </c>
      <c r="BS223" s="129">
        <v>1.9479048853434706</v>
      </c>
      <c r="BT223" s="129">
        <v>37.399620253164557</v>
      </c>
      <c r="BU223" s="131" t="s">
        <v>1673</v>
      </c>
      <c r="BV223" s="129">
        <v>1.9417227270494382</v>
      </c>
      <c r="BW223" s="129">
        <v>37.311085271317836</v>
      </c>
      <c r="BX223" s="131" t="s">
        <v>1673</v>
      </c>
      <c r="BY223" s="129">
        <v>1.9148691373001174</v>
      </c>
      <c r="BZ223" s="129">
        <v>37.306329113924058</v>
      </c>
      <c r="CA223" s="131" t="s">
        <v>1673</v>
      </c>
      <c r="CB223" s="129">
        <v>1.9127829754680254</v>
      </c>
    </row>
    <row r="224" spans="3:127" ht="14">
      <c r="AU224" s="129" t="s">
        <v>194</v>
      </c>
      <c r="AV224" s="129">
        <v>1.3531007751937985</v>
      </c>
      <c r="BD224" s="131" t="s">
        <v>1673</v>
      </c>
      <c r="BE224" s="129">
        <v>1.0731130229745232</v>
      </c>
      <c r="BF224" s="129">
        <v>1.6645569620253164</v>
      </c>
      <c r="BG224" s="131" t="s">
        <v>1673</v>
      </c>
      <c r="BH224" s="129">
        <v>1.0877385018696419</v>
      </c>
      <c r="BI224" s="129">
        <v>2.4951162790697694</v>
      </c>
      <c r="BJ224" s="131" t="s">
        <v>1673</v>
      </c>
      <c r="BK224" s="129">
        <v>0.91852303002485469</v>
      </c>
      <c r="BL224" s="129">
        <v>2.5194936708860771</v>
      </c>
      <c r="BM224" s="131" t="s">
        <v>1673</v>
      </c>
      <c r="BN224" s="129">
        <v>0.91624030341643725</v>
      </c>
      <c r="BP224" s="129" t="s">
        <v>194</v>
      </c>
      <c r="BQ224" s="129">
        <v>37.991395348837216</v>
      </c>
      <c r="BR224" s="131" t="s">
        <v>1673</v>
      </c>
      <c r="BS224" s="129">
        <v>1.9245655939174169</v>
      </c>
      <c r="BT224" s="129">
        <v>38.02860759493673</v>
      </c>
      <c r="BU224" s="131" t="s">
        <v>1673</v>
      </c>
      <c r="BV224" s="129">
        <v>1.9163584633816344</v>
      </c>
      <c r="BW224" s="129">
        <v>37.90395348837211</v>
      </c>
      <c r="BX224" s="131" t="s">
        <v>1673</v>
      </c>
      <c r="BY224" s="129">
        <v>1.9604604922236437</v>
      </c>
      <c r="BZ224" s="129">
        <v>38.020379746835438</v>
      </c>
      <c r="CA224" s="131" t="s">
        <v>1673</v>
      </c>
      <c r="CB224" s="129">
        <v>1.952467989494322</v>
      </c>
    </row>
    <row r="225" spans="47:80" ht="14">
      <c r="AU225" s="129" t="s">
        <v>195</v>
      </c>
      <c r="AV225" s="129">
        <v>1.8562015503875966</v>
      </c>
      <c r="BD225" s="131" t="s">
        <v>1673</v>
      </c>
      <c r="BE225" s="129">
        <v>1.1642629064391248</v>
      </c>
      <c r="BF225" s="129">
        <v>2.178101265822785</v>
      </c>
      <c r="BG225" s="131" t="s">
        <v>1673</v>
      </c>
      <c r="BH225" s="129">
        <v>1.184174295495559</v>
      </c>
      <c r="BI225" s="129">
        <v>2.8369767441860465</v>
      </c>
      <c r="BJ225" s="131" t="s">
        <v>1673</v>
      </c>
      <c r="BK225" s="129">
        <v>1.1280075109534706</v>
      </c>
      <c r="BL225" s="129">
        <v>2.856835443037975</v>
      </c>
      <c r="BM225" s="131" t="s">
        <v>1673</v>
      </c>
      <c r="BN225" s="129">
        <v>1.1274612826161492</v>
      </c>
      <c r="BP225" s="129" t="s">
        <v>195</v>
      </c>
      <c r="BQ225" s="129">
        <v>38.47953488372093</v>
      </c>
      <c r="BR225" s="131" t="s">
        <v>1673</v>
      </c>
      <c r="BS225" s="129">
        <v>1.8891461614911493</v>
      </c>
      <c r="BT225" s="129">
        <v>38.396962025316455</v>
      </c>
      <c r="BU225" s="131" t="s">
        <v>1673</v>
      </c>
      <c r="BV225" s="129">
        <v>1.8949600414320169</v>
      </c>
      <c r="BW225" s="129">
        <v>38.477286821705427</v>
      </c>
      <c r="BX225" s="131" t="s">
        <v>1673</v>
      </c>
      <c r="BY225" s="129">
        <v>1.8903384088313662</v>
      </c>
      <c r="BZ225" s="129">
        <v>38.304936708860751</v>
      </c>
      <c r="CA225" s="131" t="s">
        <v>1673</v>
      </c>
      <c r="CB225" s="129">
        <v>1.9015325284832354</v>
      </c>
    </row>
    <row r="226" spans="47:80" ht="14">
      <c r="AU226" s="129" t="s">
        <v>196</v>
      </c>
      <c r="AV226" s="129">
        <v>3.1459689922480623</v>
      </c>
      <c r="BD226" s="131" t="s">
        <v>1673</v>
      </c>
      <c r="BE226" s="129">
        <v>1.3848671638576067</v>
      </c>
      <c r="BF226" s="129">
        <v>3.0021518987341764</v>
      </c>
      <c r="BG226" s="131" t="s">
        <v>1673</v>
      </c>
      <c r="BH226" s="129">
        <v>1.3987544855869498</v>
      </c>
      <c r="BI226" s="129">
        <v>3.7790697674418623</v>
      </c>
      <c r="BJ226" s="131" t="s">
        <v>1673</v>
      </c>
      <c r="BK226" s="129">
        <v>1.2247776850951231</v>
      </c>
      <c r="BL226" s="129">
        <v>3.3887341772151895</v>
      </c>
      <c r="BM226" s="131" t="s">
        <v>1673</v>
      </c>
      <c r="BN226" s="129">
        <v>1.21647833906675</v>
      </c>
      <c r="BP226" s="129" t="s">
        <v>196</v>
      </c>
      <c r="BQ226" s="129">
        <v>39.011162790697675</v>
      </c>
      <c r="BR226" s="131" t="s">
        <v>1673</v>
      </c>
      <c r="BS226" s="129">
        <v>2.0007266757617468</v>
      </c>
      <c r="BT226" s="129">
        <v>38.831139240506339</v>
      </c>
      <c r="BU226" s="131" t="s">
        <v>1673</v>
      </c>
      <c r="BV226" s="129">
        <v>2.006677796163669</v>
      </c>
      <c r="BW226" s="129">
        <v>39.039147286821709</v>
      </c>
      <c r="BX226" s="131" t="s">
        <v>1673</v>
      </c>
      <c r="BY226" s="129">
        <v>1.990768158513093</v>
      </c>
      <c r="BZ226" s="129">
        <v>38.719113924050639</v>
      </c>
      <c r="CA226" s="131" t="s">
        <v>1673</v>
      </c>
      <c r="CB226" s="129">
        <v>1.9945547724517565</v>
      </c>
    </row>
    <row r="227" spans="47:80" ht="14">
      <c r="AU227" s="129" t="s">
        <v>1678</v>
      </c>
      <c r="AV227" s="129">
        <v>4.9178294573643413</v>
      </c>
      <c r="BD227" s="131" t="s">
        <v>1673</v>
      </c>
      <c r="BE227" s="129">
        <v>1.6960643603466179</v>
      </c>
      <c r="BF227" s="129">
        <v>4.5745569620253166</v>
      </c>
      <c r="BG227" s="131" t="s">
        <v>1673</v>
      </c>
      <c r="BH227" s="129">
        <v>1.6969736014651946</v>
      </c>
      <c r="BI227" s="129">
        <v>5.0810852713178294</v>
      </c>
      <c r="BJ227" s="131" t="s">
        <v>1673</v>
      </c>
      <c r="BK227" s="129">
        <v>1.6616234720852037</v>
      </c>
      <c r="BL227" s="129">
        <v>4.8184810126582303</v>
      </c>
      <c r="BM227" s="131" t="s">
        <v>1673</v>
      </c>
      <c r="BN227" s="129">
        <v>1.6694764155081618</v>
      </c>
      <c r="BP227" s="129" t="s">
        <v>1678</v>
      </c>
      <c r="BQ227" s="129">
        <v>40.009999999999984</v>
      </c>
      <c r="BR227" s="131" t="s">
        <v>1673</v>
      </c>
      <c r="BS227" s="129">
        <v>2.0942846332339835</v>
      </c>
      <c r="BT227" s="129">
        <v>39.655316455696195</v>
      </c>
      <c r="BU227" s="131" t="s">
        <v>1673</v>
      </c>
      <c r="BV227" s="129">
        <v>2.0961547049290332</v>
      </c>
      <c r="BW227" s="129">
        <v>40.036821705426362</v>
      </c>
      <c r="BX227" s="131" t="s">
        <v>1673</v>
      </c>
      <c r="BY227" s="129">
        <v>2.1966743274266198</v>
      </c>
      <c r="BZ227" s="129">
        <v>39.637974683544293</v>
      </c>
      <c r="CA227" s="131" t="s">
        <v>1673</v>
      </c>
      <c r="CB227" s="129">
        <v>2.20053347566434</v>
      </c>
    </row>
    <row r="228" spans="47:80" ht="14">
      <c r="AU228" s="129" t="s">
        <v>1679</v>
      </c>
      <c r="AV228" s="129">
        <v>5.1858139534883705</v>
      </c>
      <c r="BD228" s="131" t="s">
        <v>1673</v>
      </c>
      <c r="BE228" s="129">
        <v>1.3896693051284854</v>
      </c>
      <c r="BF228" s="129">
        <v>5.267848101265824</v>
      </c>
      <c r="BG228" s="131" t="s">
        <v>1673</v>
      </c>
      <c r="BH228" s="129">
        <v>1.3756603638002411</v>
      </c>
      <c r="BI228" s="129">
        <v>4.9037984496124079</v>
      </c>
      <c r="BJ228" s="131" t="s">
        <v>1673</v>
      </c>
      <c r="BK228" s="129">
        <v>1.6839259344787201</v>
      </c>
      <c r="BL228" s="129">
        <v>5.1959493670886046</v>
      </c>
      <c r="BM228" s="131" t="s">
        <v>1673</v>
      </c>
      <c r="BN228" s="129">
        <v>1.6807707344036746</v>
      </c>
      <c r="BP228" s="129" t="s">
        <v>1679</v>
      </c>
      <c r="BQ228" s="129">
        <v>41.208527131782944</v>
      </c>
      <c r="BR228" s="131" t="s">
        <v>1673</v>
      </c>
      <c r="BS228" s="129">
        <v>2.2823261505449302</v>
      </c>
      <c r="BT228" s="129">
        <v>41.037848101265837</v>
      </c>
      <c r="BU228" s="131" t="s">
        <v>1673</v>
      </c>
      <c r="BV228" s="129">
        <v>2.3123450948536646</v>
      </c>
      <c r="BW228" s="129">
        <v>41.337906976744193</v>
      </c>
      <c r="BX228" s="131" t="s">
        <v>1673</v>
      </c>
      <c r="BY228" s="129">
        <v>2.2995416236239499</v>
      </c>
      <c r="BZ228" s="129">
        <v>40.995949367088585</v>
      </c>
      <c r="CA228" s="131" t="s">
        <v>1673</v>
      </c>
      <c r="CB228" s="129">
        <v>2.3208251308081569</v>
      </c>
    </row>
    <row r="229" spans="47:80" ht="14">
      <c r="AU229" s="129" t="s">
        <v>1680</v>
      </c>
      <c r="AV229" s="129">
        <v>3.135426356589146</v>
      </c>
      <c r="BD229" s="131" t="s">
        <v>1673</v>
      </c>
      <c r="BE229" s="129">
        <v>1.1794861220516351</v>
      </c>
      <c r="BF229" s="129">
        <v>3.3374683544303814</v>
      </c>
      <c r="BG229" s="131" t="s">
        <v>1673</v>
      </c>
      <c r="BH229" s="129">
        <v>1.1792536707431691</v>
      </c>
      <c r="BI229" s="129">
        <v>3.0886046511627923</v>
      </c>
      <c r="BJ229" s="131" t="s">
        <v>1673</v>
      </c>
      <c r="BK229" s="129">
        <v>1.6020942076827724</v>
      </c>
      <c r="BL229" s="129">
        <v>3.5377215189873428</v>
      </c>
      <c r="BM229" s="131" t="s">
        <v>1673</v>
      </c>
      <c r="BN229" s="129">
        <v>1.6111441967054068</v>
      </c>
      <c r="BP229" s="129" t="s">
        <v>1680</v>
      </c>
      <c r="BQ229" s="129">
        <v>43.926821705426356</v>
      </c>
      <c r="BR229" s="131" t="s">
        <v>1673</v>
      </c>
      <c r="BS229" s="129">
        <v>4.0769272636723839</v>
      </c>
      <c r="BT229" s="129">
        <v>44.237848101265833</v>
      </c>
      <c r="BU229" s="131" t="s">
        <v>1673</v>
      </c>
      <c r="BV229" s="129">
        <v>4.0878272055105755</v>
      </c>
      <c r="BW229" s="129">
        <v>44.418759689922474</v>
      </c>
      <c r="BX229" s="131" t="s">
        <v>1673</v>
      </c>
      <c r="BY229" s="129">
        <v>2.4574316520734412</v>
      </c>
      <c r="BZ229" s="129">
        <v>44.248607594936708</v>
      </c>
      <c r="CA229" s="131" t="s">
        <v>1673</v>
      </c>
      <c r="CB229" s="129">
        <v>2.4714692192588976</v>
      </c>
    </row>
    <row r="230" spans="47:80" ht="14">
      <c r="AU230" s="129" t="s">
        <v>1681</v>
      </c>
      <c r="AV230" s="129">
        <v>3.5527906976744186</v>
      </c>
      <c r="BD230" s="131" t="s">
        <v>1673</v>
      </c>
      <c r="BE230" s="129">
        <v>1.2121004346434305</v>
      </c>
      <c r="BF230" s="129">
        <v>3.7191139240506321</v>
      </c>
      <c r="BG230" s="131" t="s">
        <v>1673</v>
      </c>
      <c r="BH230" s="129">
        <v>1.2234955314209277</v>
      </c>
      <c r="BI230" s="129">
        <v>3.7780620155038735</v>
      </c>
      <c r="BJ230" s="131" t="s">
        <v>1673</v>
      </c>
      <c r="BK230" s="129">
        <v>1.501829653663838</v>
      </c>
      <c r="BL230" s="129">
        <v>4.0145569620253152</v>
      </c>
      <c r="BM230" s="131" t="s">
        <v>1673</v>
      </c>
      <c r="BN230" s="129">
        <v>1.5205081220197154</v>
      </c>
      <c r="BP230" s="129" t="s">
        <v>1681</v>
      </c>
      <c r="BQ230" s="129">
        <v>45.680930232558133</v>
      </c>
      <c r="BR230" s="131" t="s">
        <v>1673</v>
      </c>
      <c r="BS230" s="129">
        <v>2.6269934222237747</v>
      </c>
      <c r="BT230" s="129">
        <v>45.428607594936707</v>
      </c>
      <c r="BU230" s="131" t="s">
        <v>1673</v>
      </c>
      <c r="BV230" s="129">
        <v>2.6396587866946777</v>
      </c>
      <c r="BW230" s="129">
        <v>45.79255813953489</v>
      </c>
      <c r="BX230" s="131" t="s">
        <v>1673</v>
      </c>
      <c r="BY230" s="129">
        <v>2.6712413076220782</v>
      </c>
      <c r="BZ230" s="129">
        <v>45.704810126582274</v>
      </c>
      <c r="CA230" s="131" t="s">
        <v>1673</v>
      </c>
      <c r="CB230" s="129">
        <v>2.6833008026821026</v>
      </c>
    </row>
    <row r="231" spans="47:80" ht="14">
      <c r="AU231" s="129" t="s">
        <v>1682</v>
      </c>
      <c r="AV231" s="129">
        <v>4.9994573643410858</v>
      </c>
      <c r="BD231" s="131" t="s">
        <v>1673</v>
      </c>
      <c r="BE231" s="129">
        <v>1.3347485191960775</v>
      </c>
      <c r="BF231" s="129">
        <v>5.114303797468355</v>
      </c>
      <c r="BG231" s="131" t="s">
        <v>1673</v>
      </c>
      <c r="BH231" s="129">
        <v>1.3359002377617626</v>
      </c>
      <c r="BI231" s="129">
        <v>5.3134108527131758</v>
      </c>
      <c r="BJ231" s="131" t="s">
        <v>1673</v>
      </c>
      <c r="BK231" s="129">
        <v>1.4672212768338055</v>
      </c>
      <c r="BL231" s="129">
        <v>5.7163291139240524</v>
      </c>
      <c r="BM231" s="131" t="s">
        <v>1673</v>
      </c>
      <c r="BN231" s="129">
        <v>1.4895232884846108</v>
      </c>
      <c r="BP231" s="129" t="s">
        <v>1682</v>
      </c>
      <c r="BQ231" s="129">
        <v>46.705116279069763</v>
      </c>
      <c r="BR231" s="131" t="s">
        <v>1673</v>
      </c>
      <c r="BS231" s="129">
        <v>2.8085861980160134</v>
      </c>
      <c r="BT231" s="129">
        <v>46.518987341772146</v>
      </c>
      <c r="BU231" s="131" t="s">
        <v>1673</v>
      </c>
      <c r="BV231" s="129">
        <v>2.8113024646887634</v>
      </c>
      <c r="BW231" s="129">
        <v>46.845193798449642</v>
      </c>
      <c r="BX231" s="131" t="s">
        <v>1673</v>
      </c>
      <c r="BY231" s="129">
        <v>2.8314989131132009</v>
      </c>
      <c r="BZ231" s="129">
        <v>46.627215189873411</v>
      </c>
      <c r="CA231" s="131" t="s">
        <v>1673</v>
      </c>
      <c r="CB231" s="129">
        <v>2.8273070710024246</v>
      </c>
    </row>
    <row r="232" spans="47:80" ht="14">
      <c r="AU232" s="129" t="s">
        <v>1683</v>
      </c>
      <c r="AV232" s="129">
        <v>6.7886821705426357</v>
      </c>
      <c r="BD232" s="131" t="s">
        <v>1673</v>
      </c>
      <c r="BE232" s="129">
        <v>1.6049700054853842</v>
      </c>
      <c r="BF232" s="129">
        <v>7.097341772151899</v>
      </c>
      <c r="BG232" s="131" t="s">
        <v>1673</v>
      </c>
      <c r="BH232" s="129">
        <v>1.6611012687079372</v>
      </c>
      <c r="BI232" s="129">
        <v>6.9403875968992246</v>
      </c>
      <c r="BJ232" s="131" t="s">
        <v>1673</v>
      </c>
      <c r="BK232" s="129">
        <v>1.7462828393032377</v>
      </c>
      <c r="BL232" s="129">
        <v>7.4897468354430403</v>
      </c>
      <c r="BM232" s="131" t="s">
        <v>1673</v>
      </c>
      <c r="BN232" s="129">
        <v>1.8382511911761357</v>
      </c>
      <c r="BP232" s="129" t="s">
        <v>1683</v>
      </c>
      <c r="BQ232" s="129">
        <v>45.067674418604661</v>
      </c>
      <c r="BR232" s="131" t="s">
        <v>1673</v>
      </c>
      <c r="BS232" s="129">
        <v>2.6441856944849023</v>
      </c>
      <c r="BT232" s="129">
        <v>45.431518987341789</v>
      </c>
      <c r="BU232" s="131" t="s">
        <v>1673</v>
      </c>
      <c r="BV232" s="129">
        <v>2.6791756626068128</v>
      </c>
      <c r="BW232" s="129">
        <v>45.182558139534898</v>
      </c>
      <c r="BX232" s="131" t="s">
        <v>1673</v>
      </c>
      <c r="BY232" s="129">
        <v>2.7463431023902509</v>
      </c>
      <c r="BZ232" s="129">
        <v>45.486455696202533</v>
      </c>
      <c r="CA232" s="131" t="s">
        <v>1673</v>
      </c>
      <c r="CB232" s="129">
        <v>2.7897175735223412</v>
      </c>
    </row>
    <row r="233" spans="47:80" ht="15" thickBot="1">
      <c r="AU233" s="132" t="s">
        <v>1684</v>
      </c>
      <c r="AV233" s="129">
        <v>11.085271317829454</v>
      </c>
      <c r="BD233" s="133" t="s">
        <v>1673</v>
      </c>
      <c r="BE233" s="129">
        <v>1.997589202294636</v>
      </c>
      <c r="BF233" s="129">
        <v>11.605316455696199</v>
      </c>
      <c r="BG233" s="133" t="s">
        <v>1673</v>
      </c>
      <c r="BH233" s="129">
        <v>2.0169982259555317</v>
      </c>
      <c r="BI233" s="129">
        <v>10.652325581395345</v>
      </c>
      <c r="BJ233" s="133" t="s">
        <v>1673</v>
      </c>
      <c r="BK233" s="129">
        <v>1.9459374795760223</v>
      </c>
      <c r="BL233" s="129">
        <v>11.42050632911392</v>
      </c>
      <c r="BM233" s="133" t="s">
        <v>1673</v>
      </c>
      <c r="BN233" s="129">
        <v>2.0130738053616821</v>
      </c>
      <c r="BP233" s="132" t="s">
        <v>1684</v>
      </c>
      <c r="BQ233" s="129">
        <v>43.566356589147283</v>
      </c>
      <c r="BR233" s="133" t="s">
        <v>1673</v>
      </c>
      <c r="BS233" s="129">
        <v>2.8852818693501634</v>
      </c>
      <c r="BT233" s="129">
        <v>43.675569620253171</v>
      </c>
      <c r="BU233" s="133" t="s">
        <v>1673</v>
      </c>
      <c r="BV233" s="129">
        <v>2.8911822954298438</v>
      </c>
      <c r="BW233" s="129">
        <v>43.540077519379821</v>
      </c>
      <c r="BX233" s="133" t="s">
        <v>1673</v>
      </c>
      <c r="BY233" s="129">
        <v>2.8519947778167132</v>
      </c>
      <c r="BZ233" s="129">
        <v>43.583417721518963</v>
      </c>
      <c r="CA233" s="133" t="s">
        <v>1673</v>
      </c>
      <c r="CB233" s="129">
        <v>2.8426402340930341</v>
      </c>
    </row>
    <row r="234" spans="47:80" ht="14">
      <c r="AU234" s="1"/>
      <c r="AV234" s="129">
        <v>16.081428571428571</v>
      </c>
      <c r="BE234" s="129">
        <v>2.8337267447519383</v>
      </c>
      <c r="BF234" s="129">
        <v>16.470857142857142</v>
      </c>
      <c r="BH234" s="129">
        <v>2.8129438777644058</v>
      </c>
      <c r="BI234" s="129">
        <v>15.768319327731101</v>
      </c>
      <c r="BK234" s="129">
        <v>2.8251498593302573</v>
      </c>
      <c r="BL234" s="129">
        <v>16.415142857142865</v>
      </c>
      <c r="BN234" s="129">
        <v>2.8328351480622755</v>
      </c>
      <c r="BP234" s="1"/>
      <c r="BQ234" s="129">
        <v>40.677563025210091</v>
      </c>
      <c r="BR234" s="129"/>
      <c r="BS234" s="129">
        <v>3.5643446081153467</v>
      </c>
      <c r="BT234" s="129">
        <v>41.051428571428573</v>
      </c>
      <c r="BU234" s="129"/>
      <c r="BV234" s="129">
        <v>3.5738157524283194</v>
      </c>
      <c r="BW234" s="129">
        <v>40.441848739495811</v>
      </c>
      <c r="BX234" s="129"/>
      <c r="BY234" s="129">
        <v>3.6677920126573156</v>
      </c>
      <c r="BZ234" s="129">
        <v>40.855142857142852</v>
      </c>
      <c r="CA234" s="129"/>
      <c r="CB234" s="129">
        <v>3.678317143354874</v>
      </c>
    </row>
    <row r="235" spans="47:80">
      <c r="AV235" s="50"/>
      <c r="BD235" s="50"/>
      <c r="BE235" s="50"/>
      <c r="BF235" s="50"/>
      <c r="BL235" s="50"/>
      <c r="BM235" s="50"/>
      <c r="BN235" s="50"/>
      <c r="BO235" s="50"/>
    </row>
    <row r="236" spans="47:80">
      <c r="AV236" s="50"/>
      <c r="BD236" s="50"/>
      <c r="BE236" s="50"/>
      <c r="BF236" s="50"/>
      <c r="BL236" s="50"/>
      <c r="BM236" s="50"/>
      <c r="BN236" s="50"/>
      <c r="BO236" s="50"/>
    </row>
    <row r="237" spans="47:80">
      <c r="AV237" s="50"/>
      <c r="BD237" s="50"/>
      <c r="BE237" s="50"/>
      <c r="BF237" s="50"/>
      <c r="BL237" s="50"/>
      <c r="BM237" s="50"/>
      <c r="BN237" s="50"/>
      <c r="BO237" s="50"/>
    </row>
    <row r="238" spans="47:80">
      <c r="AV238" s="50"/>
      <c r="BD238" s="50"/>
      <c r="BE238" s="50"/>
      <c r="BF238" s="50"/>
      <c r="BL238" s="50"/>
      <c r="BM238" s="50"/>
      <c r="BN238" s="50"/>
      <c r="BO238" s="50"/>
    </row>
    <row r="239" spans="47:80">
      <c r="AV239" s="50"/>
      <c r="BD239" s="50"/>
      <c r="BE239" s="50"/>
      <c r="BF239" s="50"/>
      <c r="BL239" s="50"/>
      <c r="BM239" s="50"/>
      <c r="BN239" s="50"/>
      <c r="BO239" s="50"/>
    </row>
    <row r="240" spans="47:80">
      <c r="AV240" s="50"/>
      <c r="BD240" s="50"/>
      <c r="BE240" s="50"/>
      <c r="BF240" s="50"/>
      <c r="BM240" s="50"/>
      <c r="BN240" s="50"/>
      <c r="BO240" s="50"/>
    </row>
    <row r="241" spans="48:67">
      <c r="AV241" s="50"/>
      <c r="BD241" s="50"/>
      <c r="BE241" s="50"/>
      <c r="BF241" s="50"/>
      <c r="BM241" s="50"/>
      <c r="BN241" s="50"/>
      <c r="BO241" s="50"/>
    </row>
    <row r="242" spans="48:67">
      <c r="AV242" s="50"/>
      <c r="BD242" s="50"/>
      <c r="BE242" s="50"/>
      <c r="BF242" s="50"/>
      <c r="BM242" s="50"/>
      <c r="BN242" s="50"/>
      <c r="BO242" s="50"/>
    </row>
    <row r="243" spans="48:67">
      <c r="AV243" s="50"/>
      <c r="BD243" s="50"/>
      <c r="BE243" s="50"/>
      <c r="BF243" s="50"/>
      <c r="BM243" s="50"/>
      <c r="BN243" s="50"/>
      <c r="BO243" s="50"/>
    </row>
    <row r="244" spans="48:67">
      <c r="AV244" s="50"/>
      <c r="BD244" s="50"/>
      <c r="BE244" s="50"/>
      <c r="BF244" s="50"/>
      <c r="BM244" s="50"/>
      <c r="BN244" s="50"/>
      <c r="BO244" s="50"/>
    </row>
    <row r="245" spans="48:67">
      <c r="AV245" s="50"/>
      <c r="BD245" s="50"/>
      <c r="BE245" s="50"/>
      <c r="BF245" s="50"/>
      <c r="BM245" s="50"/>
      <c r="BN245" s="50"/>
      <c r="BO245" s="50"/>
    </row>
    <row r="246" spans="48:67">
      <c r="AV246" s="50"/>
      <c r="BD246" s="50"/>
      <c r="BE246" s="50"/>
      <c r="BF246" s="50"/>
      <c r="BM246" s="50"/>
      <c r="BN246" s="50"/>
      <c r="BO246" s="50"/>
    </row>
    <row r="247" spans="48:67">
      <c r="AV247" s="50"/>
      <c r="BD247" s="50"/>
      <c r="BE247" s="50"/>
      <c r="BF247" s="50"/>
      <c r="BM247" s="50"/>
      <c r="BN247" s="50"/>
      <c r="BO247" s="50"/>
    </row>
    <row r="248" spans="48:67">
      <c r="AV248" s="50"/>
      <c r="BD248" s="50"/>
      <c r="BE248" s="50"/>
      <c r="BF248" s="50"/>
      <c r="BM248" s="50"/>
      <c r="BN248" s="50"/>
      <c r="BO248" s="50"/>
    </row>
    <row r="249" spans="48:67">
      <c r="AV249" s="50"/>
      <c r="BD249" s="50"/>
      <c r="BE249" s="50"/>
      <c r="BF249" s="50"/>
      <c r="BM249" s="50"/>
      <c r="BN249" s="50"/>
      <c r="BO249" s="50"/>
    </row>
    <row r="250" spans="48:67">
      <c r="AV250" s="50"/>
      <c r="BD250" s="50"/>
      <c r="BE250" s="50"/>
      <c r="BF250" s="50"/>
      <c r="BM250" s="50"/>
      <c r="BN250" s="50"/>
      <c r="BO250" s="50"/>
    </row>
    <row r="251" spans="48:67">
      <c r="AV251" s="50"/>
      <c r="BD251" s="50"/>
      <c r="BE251" s="50"/>
      <c r="BF251" s="50"/>
      <c r="BM251" s="50"/>
      <c r="BN251" s="50"/>
      <c r="BO251" s="50"/>
    </row>
    <row r="252" spans="48:67">
      <c r="AV252" s="50"/>
      <c r="BD252" s="50"/>
      <c r="BE252" s="50"/>
      <c r="BF252" s="50"/>
      <c r="BM252" s="50"/>
      <c r="BN252" s="50"/>
      <c r="BO252" s="50"/>
    </row>
    <row r="253" spans="48:67">
      <c r="AV253" s="50"/>
      <c r="BD253" s="50"/>
      <c r="BE253" s="50"/>
      <c r="BF253" s="50"/>
    </row>
    <row r="254" spans="48:67">
      <c r="AV254" s="50"/>
      <c r="BD254" s="50"/>
      <c r="BE254" s="50"/>
      <c r="BF254" s="50"/>
    </row>
    <row r="255" spans="48:67">
      <c r="AV255" s="50"/>
      <c r="BD255" s="50"/>
      <c r="BE255" s="50"/>
      <c r="BF255" s="50"/>
    </row>
    <row r="256" spans="48:67">
      <c r="AV256" s="50"/>
      <c r="BD256" s="50"/>
      <c r="BE256" s="50"/>
      <c r="BF256" s="50"/>
    </row>
    <row r="257" spans="48:58">
      <c r="AV257" s="50"/>
      <c r="BD257" s="50"/>
      <c r="BE257" s="50"/>
      <c r="BF257" s="50"/>
    </row>
    <row r="258" spans="48:58">
      <c r="AV258" s="50"/>
      <c r="BD258" s="50"/>
      <c r="BE258" s="50"/>
      <c r="BF258" s="50"/>
    </row>
    <row r="259" spans="48:58">
      <c r="AV259" s="50"/>
      <c r="BD259" s="50"/>
      <c r="BE259" s="50"/>
      <c r="BF259" s="50"/>
    </row>
    <row r="260" spans="48:58">
      <c r="AV260" s="50"/>
      <c r="BD260" s="50"/>
      <c r="BE260" s="50"/>
      <c r="BF260" s="50"/>
    </row>
    <row r="261" spans="48:58">
      <c r="AV261" s="50"/>
      <c r="BD261" s="50"/>
      <c r="BE261" s="50"/>
      <c r="BF261" s="50"/>
    </row>
    <row r="262" spans="48:58">
      <c r="AV262" s="50"/>
      <c r="BD262" s="50"/>
      <c r="BE262" s="50"/>
      <c r="BF262" s="50"/>
    </row>
    <row r="263" spans="48:58">
      <c r="AV263" s="50"/>
      <c r="BD263" s="50"/>
      <c r="BE263" s="50"/>
      <c r="BF263" s="50"/>
    </row>
    <row r="264" spans="48:58">
      <c r="AV264" s="50"/>
      <c r="BD264" s="50"/>
      <c r="BE264" s="50"/>
      <c r="BF264" s="50"/>
    </row>
    <row r="265" spans="48:58">
      <c r="AV265" s="50"/>
      <c r="BD265" s="50"/>
      <c r="BE265" s="50"/>
      <c r="BF265" s="50"/>
    </row>
    <row r="266" spans="48:58">
      <c r="AV266" s="50"/>
      <c r="BD266" s="50"/>
      <c r="BE266" s="50"/>
      <c r="BF266" s="50"/>
    </row>
    <row r="267" spans="48:58">
      <c r="AV267" s="50"/>
      <c r="BD267" s="50"/>
      <c r="BE267" s="50"/>
      <c r="BF267" s="50"/>
    </row>
    <row r="268" spans="48:58">
      <c r="AV268" s="50"/>
      <c r="BD268" s="50"/>
      <c r="BE268" s="50"/>
      <c r="BF268" s="50"/>
    </row>
    <row r="269" spans="48:58">
      <c r="AV269" s="50"/>
      <c r="BD269" s="50"/>
      <c r="BE269" s="50"/>
      <c r="BF269" s="50"/>
    </row>
    <row r="270" spans="48:58">
      <c r="AV270" s="50"/>
      <c r="BD270" s="50"/>
      <c r="BE270" s="50"/>
      <c r="BF270" s="50"/>
    </row>
    <row r="271" spans="48:58">
      <c r="AV271" s="50"/>
      <c r="BD271" s="50"/>
      <c r="BE271" s="50"/>
      <c r="BF271" s="50"/>
    </row>
    <row r="272" spans="48:58">
      <c r="AV272" s="50"/>
      <c r="BD272" s="50"/>
      <c r="BE272" s="50"/>
      <c r="BF272" s="50"/>
    </row>
    <row r="273" spans="48:58">
      <c r="AV273" s="50"/>
      <c r="BD273" s="50"/>
      <c r="BE273" s="50"/>
      <c r="BF273" s="50"/>
    </row>
    <row r="274" spans="48:58">
      <c r="AV274" s="50"/>
      <c r="BD274" s="50"/>
      <c r="BE274" s="50"/>
      <c r="BF274" s="50"/>
    </row>
    <row r="275" spans="48:58">
      <c r="AV275" s="50"/>
      <c r="BD275" s="50"/>
      <c r="BE275" s="50"/>
      <c r="BF275" s="50"/>
    </row>
    <row r="276" spans="48:58">
      <c r="AV276" s="50"/>
      <c r="BD276" s="50"/>
      <c r="BE276" s="50"/>
      <c r="BF276" s="50"/>
    </row>
    <row r="277" spans="48:58">
      <c r="AV277" s="50"/>
      <c r="BD277" s="50"/>
      <c r="BE277" s="50"/>
      <c r="BF277" s="50"/>
    </row>
    <row r="278" spans="48:58">
      <c r="AV278" s="50"/>
      <c r="BD278" s="50"/>
      <c r="BE278" s="50"/>
      <c r="BF278" s="50"/>
    </row>
    <row r="279" spans="48:58">
      <c r="AV279" s="50"/>
      <c r="BD279" s="50"/>
      <c r="BE279" s="50"/>
      <c r="BF279" s="50"/>
    </row>
  </sheetData>
  <mergeCells count="8">
    <mergeCell ref="BW216:BY216"/>
    <mergeCell ref="BZ216:CB216"/>
    <mergeCell ref="AV216:BE216"/>
    <mergeCell ref="BF216:BH216"/>
    <mergeCell ref="BI216:BK216"/>
    <mergeCell ref="BL216:BN216"/>
    <mergeCell ref="BQ216:BS216"/>
    <mergeCell ref="BT216:BV21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180B8-28A8-453D-8254-D5083D86DCF1}">
  <dimension ref="B1:AF40"/>
  <sheetViews>
    <sheetView topLeftCell="A16" workbookViewId="0">
      <selection activeCell="AH42" sqref="AH42"/>
    </sheetView>
  </sheetViews>
  <sheetFormatPr baseColWidth="10" defaultColWidth="9" defaultRowHeight="14"/>
  <cols>
    <col min="1" max="1" width="9" style="50"/>
    <col min="2" max="2" width="4.33203125" style="197" bestFit="1" customWidth="1"/>
    <col min="3" max="3" width="6.1640625" style="201" bestFit="1" customWidth="1"/>
    <col min="4" max="4" width="2.83203125" style="197" bestFit="1" customWidth="1"/>
    <col min="5" max="5" width="5.1640625" style="202" bestFit="1" customWidth="1"/>
    <col min="6" max="6" width="6.1640625" style="201" bestFit="1" customWidth="1"/>
    <col min="7" max="7" width="2.83203125" style="197" bestFit="1" customWidth="1"/>
    <col min="8" max="8" width="5.1640625" style="202" bestFit="1" customWidth="1"/>
    <col min="9" max="9" width="7" style="205" bestFit="1" customWidth="1"/>
    <col min="10" max="10" width="6.1640625" style="201" bestFit="1" customWidth="1"/>
    <col min="11" max="11" width="2.83203125" style="197" bestFit="1" customWidth="1"/>
    <col min="12" max="12" width="5.1640625" style="202" bestFit="1" customWidth="1"/>
    <col min="13" max="13" width="6.1640625" style="201" bestFit="1" customWidth="1"/>
    <col min="14" max="14" width="2.83203125" style="197" bestFit="1" customWidth="1"/>
    <col min="15" max="15" width="6.1640625" style="202" bestFit="1" customWidth="1"/>
    <col min="16" max="16" width="7" style="197" bestFit="1" customWidth="1"/>
    <col min="17" max="17" width="4.33203125" style="197" bestFit="1" customWidth="1"/>
    <col min="18" max="18" width="6.1640625" style="201" bestFit="1" customWidth="1"/>
    <col min="19" max="19" width="2.83203125" style="197" bestFit="1" customWidth="1"/>
    <col min="20" max="20" width="5.1640625" style="202" bestFit="1" customWidth="1"/>
    <col min="21" max="21" width="6.1640625" style="201" bestFit="1" customWidth="1"/>
    <col min="22" max="22" width="2.83203125" style="197" bestFit="1" customWidth="1"/>
    <col min="23" max="23" width="5.1640625" style="202" bestFit="1" customWidth="1"/>
    <col min="24" max="24" width="7" style="197" bestFit="1" customWidth="1"/>
    <col min="25" max="25" width="6.1640625" style="201" bestFit="1" customWidth="1"/>
    <col min="26" max="26" width="2.83203125" style="197" bestFit="1" customWidth="1"/>
    <col min="27" max="27" width="5.1640625" style="202" bestFit="1" customWidth="1"/>
    <col min="28" max="28" width="6.1640625" style="201" bestFit="1" customWidth="1"/>
    <col min="29" max="29" width="2.83203125" style="197" bestFit="1" customWidth="1"/>
    <col min="30" max="30" width="5.1640625" style="202" bestFit="1" customWidth="1"/>
    <col min="31" max="31" width="7" style="197" bestFit="1" customWidth="1"/>
    <col min="32" max="16384" width="9" style="50"/>
  </cols>
  <sheetData>
    <row r="1" spans="2:32" ht="15" thickBot="1"/>
    <row r="2" spans="2:32">
      <c r="B2" s="207"/>
      <c r="C2" s="281" t="s">
        <v>1687</v>
      </c>
      <c r="D2" s="282"/>
      <c r="E2" s="282"/>
      <c r="F2" s="281" t="s">
        <v>1688</v>
      </c>
      <c r="G2" s="282"/>
      <c r="H2" s="282"/>
      <c r="I2" s="204" t="s">
        <v>1729</v>
      </c>
      <c r="J2" s="281" t="s">
        <v>1689</v>
      </c>
      <c r="K2" s="282"/>
      <c r="L2" s="282"/>
      <c r="M2" s="281" t="s">
        <v>1690</v>
      </c>
      <c r="N2" s="282"/>
      <c r="O2" s="282"/>
      <c r="P2" s="204" t="s">
        <v>1729</v>
      </c>
      <c r="Q2" s="195"/>
      <c r="R2" s="281" t="s">
        <v>1687</v>
      </c>
      <c r="S2" s="282"/>
      <c r="T2" s="282"/>
      <c r="U2" s="281" t="s">
        <v>1688</v>
      </c>
      <c r="V2" s="282"/>
      <c r="W2" s="282"/>
      <c r="X2" s="204" t="s">
        <v>1729</v>
      </c>
      <c r="Y2" s="281" t="s">
        <v>1689</v>
      </c>
      <c r="Z2" s="282"/>
      <c r="AA2" s="282"/>
      <c r="AB2" s="281" t="s">
        <v>1690</v>
      </c>
      <c r="AC2" s="282"/>
      <c r="AD2" s="282"/>
      <c r="AE2" s="204" t="s">
        <v>1729</v>
      </c>
    </row>
    <row r="3" spans="2:32">
      <c r="B3" s="196" t="s">
        <v>187</v>
      </c>
      <c r="C3" s="198">
        <v>3.773488372093023</v>
      </c>
      <c r="D3" s="196" t="s">
        <v>1673</v>
      </c>
      <c r="E3" s="199">
        <v>0.92533832593374188</v>
      </c>
      <c r="F3" s="198">
        <v>3.7422784810126588</v>
      </c>
      <c r="G3" s="196" t="s">
        <v>1673</v>
      </c>
      <c r="H3" s="199">
        <v>0.92470330984608651</v>
      </c>
      <c r="I3" s="206">
        <v>0.25097494209376564</v>
      </c>
      <c r="J3" s="198">
        <v>3.7204651162790716</v>
      </c>
      <c r="K3" s="196" t="s">
        <v>1673</v>
      </c>
      <c r="L3" s="199">
        <v>0.96230262624432572</v>
      </c>
      <c r="M3" s="198">
        <v>3.7732911392405053</v>
      </c>
      <c r="N3" s="196" t="s">
        <v>1673</v>
      </c>
      <c r="O3" s="199">
        <v>0.96134491623199547</v>
      </c>
      <c r="P3" s="206">
        <v>0.73153851215047516</v>
      </c>
      <c r="Q3" s="196" t="s">
        <v>187</v>
      </c>
      <c r="R3" s="198">
        <v>27.063875968992249</v>
      </c>
      <c r="S3" s="196" t="s">
        <v>1673</v>
      </c>
      <c r="T3" s="199">
        <v>1.6062190221125272</v>
      </c>
      <c r="U3" s="198">
        <v>27.271772151898737</v>
      </c>
      <c r="V3" s="196" t="s">
        <v>1673</v>
      </c>
      <c r="W3" s="199">
        <v>1.5854751667435427</v>
      </c>
      <c r="X3" s="206">
        <v>0.74768585384021113</v>
      </c>
      <c r="Y3" s="211">
        <v>27.080852713178306</v>
      </c>
      <c r="Z3" s="212" t="s">
        <v>1673</v>
      </c>
      <c r="AA3" s="213">
        <v>1.616707220231794</v>
      </c>
      <c r="AB3" s="211">
        <v>27.141012658227851</v>
      </c>
      <c r="AC3" s="212" t="s">
        <v>1673</v>
      </c>
      <c r="AD3" s="213">
        <v>1.5991098351956259</v>
      </c>
      <c r="AE3" s="214">
        <v>4.1591974246232864E-2</v>
      </c>
      <c r="AF3" s="194"/>
    </row>
    <row r="4" spans="2:32">
      <c r="B4" s="196" t="s">
        <v>188</v>
      </c>
      <c r="C4" s="211">
        <v>3.0440310077519386</v>
      </c>
      <c r="D4" s="212" t="s">
        <v>1673</v>
      </c>
      <c r="E4" s="213">
        <v>0.75835813540239672</v>
      </c>
      <c r="F4" s="211">
        <v>3.144430379746836</v>
      </c>
      <c r="G4" s="212" t="s">
        <v>1673</v>
      </c>
      <c r="H4" s="213">
        <v>0.75830176056601162</v>
      </c>
      <c r="I4" s="214">
        <v>1.6789208492857733E-12</v>
      </c>
      <c r="J4" s="211">
        <v>2.4848062015503878</v>
      </c>
      <c r="K4" s="212" t="s">
        <v>1673</v>
      </c>
      <c r="L4" s="213">
        <v>0.98373022595691406</v>
      </c>
      <c r="M4" s="211">
        <v>2.4203797468354433</v>
      </c>
      <c r="N4" s="212" t="s">
        <v>1673</v>
      </c>
      <c r="O4" s="213">
        <v>0.98010913532685906</v>
      </c>
      <c r="P4" s="214">
        <v>1.4059140506847581E-11</v>
      </c>
      <c r="Q4" s="196" t="s">
        <v>188</v>
      </c>
      <c r="R4" s="198">
        <v>30.702868217054267</v>
      </c>
      <c r="S4" s="196" t="s">
        <v>1673</v>
      </c>
      <c r="T4" s="199">
        <v>1.6566632474072931</v>
      </c>
      <c r="U4" s="198">
        <v>31.116708860759498</v>
      </c>
      <c r="V4" s="196" t="s">
        <v>1673</v>
      </c>
      <c r="W4" s="199">
        <v>1.655588206966488</v>
      </c>
      <c r="X4" s="206">
        <v>0.69610573762684691</v>
      </c>
      <c r="Y4" s="211">
        <v>30.67984496124031</v>
      </c>
      <c r="Z4" s="212" t="s">
        <v>1673</v>
      </c>
      <c r="AA4" s="213">
        <v>1.7880619678230378</v>
      </c>
      <c r="AB4" s="211">
        <v>30.854303797468365</v>
      </c>
      <c r="AC4" s="212" t="s">
        <v>1673</v>
      </c>
      <c r="AD4" s="213">
        <v>1.7898814467745485</v>
      </c>
      <c r="AE4" s="214">
        <v>1.0689912876232426E-2</v>
      </c>
      <c r="AF4" s="194"/>
    </row>
    <row r="5" spans="2:32">
      <c r="B5" s="196" t="s">
        <v>189</v>
      </c>
      <c r="C5" s="211">
        <v>2.4596124031007758</v>
      </c>
      <c r="D5" s="212" t="s">
        <v>1673</v>
      </c>
      <c r="E5" s="213">
        <v>0.79402987497005295</v>
      </c>
      <c r="F5" s="211">
        <v>2.7017721518987337</v>
      </c>
      <c r="G5" s="212" t="s">
        <v>1673</v>
      </c>
      <c r="H5" s="213">
        <v>0.79457609761626902</v>
      </c>
      <c r="I5" s="214">
        <v>2.3110423224928744E-22</v>
      </c>
      <c r="J5" s="211">
        <v>1.3748062015503884</v>
      </c>
      <c r="K5" s="212" t="s">
        <v>1673</v>
      </c>
      <c r="L5" s="213">
        <v>0.98976567679488603</v>
      </c>
      <c r="M5" s="211">
        <v>0.83354430379746813</v>
      </c>
      <c r="N5" s="212" t="s">
        <v>1673</v>
      </c>
      <c r="O5" s="213">
        <v>0.99556781838694963</v>
      </c>
      <c r="P5" s="214">
        <v>3.268715222999072E-32</v>
      </c>
      <c r="Q5" s="196" t="s">
        <v>189</v>
      </c>
      <c r="R5" s="198">
        <v>32.740930232558135</v>
      </c>
      <c r="S5" s="196" t="s">
        <v>1673</v>
      </c>
      <c r="T5" s="199">
        <v>1.8347123590380525</v>
      </c>
      <c r="U5" s="198">
        <v>33.10151898734177</v>
      </c>
      <c r="V5" s="196" t="s">
        <v>1673</v>
      </c>
      <c r="W5" s="199">
        <v>1.8337917943325082</v>
      </c>
      <c r="X5" s="206">
        <v>0.20035340721274145</v>
      </c>
      <c r="Y5" s="198">
        <v>32.861162790697676</v>
      </c>
      <c r="Z5" s="196" t="s">
        <v>1673</v>
      </c>
      <c r="AA5" s="199">
        <v>2.1976406481962996</v>
      </c>
      <c r="AB5" s="198">
        <v>33.336329113924045</v>
      </c>
      <c r="AC5" s="196" t="s">
        <v>1673</v>
      </c>
      <c r="AD5" s="199">
        <v>2.1918846947363311</v>
      </c>
      <c r="AE5" s="206">
        <v>0.11524661918317484</v>
      </c>
      <c r="AF5" s="194"/>
    </row>
    <row r="6" spans="2:32">
      <c r="B6" s="196" t="s">
        <v>190</v>
      </c>
      <c r="C6" s="211">
        <v>2.0840310077519399</v>
      </c>
      <c r="D6" s="212" t="s">
        <v>1673</v>
      </c>
      <c r="E6" s="213">
        <v>0.76191424158562682</v>
      </c>
      <c r="F6" s="211">
        <v>2.4753164556962037</v>
      </c>
      <c r="G6" s="212" t="s">
        <v>1673</v>
      </c>
      <c r="H6" s="213">
        <v>0.76240113255332942</v>
      </c>
      <c r="I6" s="214">
        <v>2.3403471864884317E-23</v>
      </c>
      <c r="J6" s="211">
        <v>1.0211627906976748</v>
      </c>
      <c r="K6" s="212" t="s">
        <v>1673</v>
      </c>
      <c r="L6" s="213">
        <v>0.89952038253985689</v>
      </c>
      <c r="M6" s="211">
        <v>0.56139240506329102</v>
      </c>
      <c r="N6" s="212" t="s">
        <v>1673</v>
      </c>
      <c r="O6" s="213">
        <v>0.9024750635391966</v>
      </c>
      <c r="P6" s="214">
        <v>3.2411060444397209E-35</v>
      </c>
      <c r="Q6" s="196" t="s">
        <v>190</v>
      </c>
      <c r="R6" s="198">
        <v>34.29457364341085</v>
      </c>
      <c r="S6" s="196" t="s">
        <v>1673</v>
      </c>
      <c r="T6" s="199">
        <v>2.3345097878596279</v>
      </c>
      <c r="U6" s="198">
        <v>34.756708860759488</v>
      </c>
      <c r="V6" s="196" t="s">
        <v>1673</v>
      </c>
      <c r="W6" s="199">
        <v>2.3206023128655082</v>
      </c>
      <c r="X6" s="206">
        <v>0.20691084378902835</v>
      </c>
      <c r="Y6" s="211">
        <v>34.530930232558127</v>
      </c>
      <c r="Z6" s="212" t="s">
        <v>1673</v>
      </c>
      <c r="AA6" s="213">
        <v>1.9737177173818392</v>
      </c>
      <c r="AB6" s="211">
        <v>35.145949367088598</v>
      </c>
      <c r="AC6" s="212" t="s">
        <v>1673</v>
      </c>
      <c r="AD6" s="213">
        <v>1.9529477105581758</v>
      </c>
      <c r="AE6" s="214">
        <v>2.0903169875524624E-6</v>
      </c>
      <c r="AF6" s="194"/>
    </row>
    <row r="7" spans="2:32">
      <c r="B7" s="196" t="s">
        <v>191</v>
      </c>
      <c r="C7" s="211">
        <v>1.9227906976744198</v>
      </c>
      <c r="D7" s="212" t="s">
        <v>1673</v>
      </c>
      <c r="E7" s="213">
        <v>0.8968207533631164</v>
      </c>
      <c r="F7" s="211">
        <v>2.3282278481012657</v>
      </c>
      <c r="G7" s="212" t="s">
        <v>1673</v>
      </c>
      <c r="H7" s="213">
        <v>0.89521785464066639</v>
      </c>
      <c r="I7" s="214">
        <v>7.5522929799399183E-6</v>
      </c>
      <c r="J7" s="211">
        <v>1.4877519379844959</v>
      </c>
      <c r="K7" s="212" t="s">
        <v>1673</v>
      </c>
      <c r="L7" s="213">
        <v>0.86845880039556111</v>
      </c>
      <c r="M7" s="211">
        <v>1.0213924050632914</v>
      </c>
      <c r="N7" s="212" t="s">
        <v>1673</v>
      </c>
      <c r="O7" s="213">
        <v>0.88348638656854195</v>
      </c>
      <c r="P7" s="214">
        <v>3.9937708305988561E-19</v>
      </c>
      <c r="Q7" s="196" t="s">
        <v>191</v>
      </c>
      <c r="R7" s="198">
        <v>35.361162790697691</v>
      </c>
      <c r="S7" s="196" t="s">
        <v>1673</v>
      </c>
      <c r="T7" s="199">
        <v>1.7729193914571106</v>
      </c>
      <c r="U7" s="198">
        <v>35.610759493670891</v>
      </c>
      <c r="V7" s="196" t="s">
        <v>1673</v>
      </c>
      <c r="W7" s="199">
        <v>1.7645265371180443</v>
      </c>
      <c r="X7" s="206">
        <v>5.3043402011301491E-2</v>
      </c>
      <c r="Y7" s="211">
        <v>35.454263565891473</v>
      </c>
      <c r="Z7" s="212" t="s">
        <v>1673</v>
      </c>
      <c r="AA7" s="213">
        <v>1.7225076084709496</v>
      </c>
      <c r="AB7" s="211">
        <v>36.01797468354431</v>
      </c>
      <c r="AC7" s="212" t="s">
        <v>1673</v>
      </c>
      <c r="AD7" s="213">
        <v>1.7074076311175519</v>
      </c>
      <c r="AE7" s="214">
        <v>2.2219069556030334E-5</v>
      </c>
      <c r="AF7" s="194"/>
    </row>
    <row r="8" spans="2:32">
      <c r="B8" s="196" t="s">
        <v>192</v>
      </c>
      <c r="C8" s="211">
        <v>1.589612403100775</v>
      </c>
      <c r="D8" s="212" t="s">
        <v>1673</v>
      </c>
      <c r="E8" s="213">
        <v>0.95938489661082427</v>
      </c>
      <c r="F8" s="211">
        <v>2.1450632911392411</v>
      </c>
      <c r="G8" s="212" t="s">
        <v>1673</v>
      </c>
      <c r="H8" s="213">
        <v>0.95736411006689948</v>
      </c>
      <c r="I8" s="214">
        <v>1.520641458967126E-5</v>
      </c>
      <c r="J8" s="211">
        <v>1.988527131782946</v>
      </c>
      <c r="K8" s="212" t="s">
        <v>1673</v>
      </c>
      <c r="L8" s="213">
        <v>0.92567129422989114</v>
      </c>
      <c r="M8" s="211">
        <v>1.8516455696202536</v>
      </c>
      <c r="N8" s="212" t="s">
        <v>1673</v>
      </c>
      <c r="O8" s="213">
        <v>0.92687906250579877</v>
      </c>
      <c r="P8" s="214">
        <v>2.458870941795353E-2</v>
      </c>
      <c r="Q8" s="196" t="s">
        <v>192</v>
      </c>
      <c r="R8" s="198">
        <v>36.494186046511622</v>
      </c>
      <c r="S8" s="196" t="s">
        <v>1673</v>
      </c>
      <c r="T8" s="199">
        <v>1.7628956549144594</v>
      </c>
      <c r="U8" s="198">
        <v>36.763924050632923</v>
      </c>
      <c r="V8" s="196" t="s">
        <v>1673</v>
      </c>
      <c r="W8" s="199">
        <v>1.7476740391148808</v>
      </c>
      <c r="X8" s="206">
        <v>0.49931308714860223</v>
      </c>
      <c r="Y8" s="198">
        <v>36.431317829457377</v>
      </c>
      <c r="Z8" s="196" t="s">
        <v>1673</v>
      </c>
      <c r="AA8" s="199">
        <v>2.037846741908663</v>
      </c>
      <c r="AB8" s="198">
        <v>36.678734177215183</v>
      </c>
      <c r="AC8" s="196" t="s">
        <v>1673</v>
      </c>
      <c r="AD8" s="199">
        <v>2.0376956883960249</v>
      </c>
      <c r="AE8" s="206">
        <v>0.36403488992732003</v>
      </c>
      <c r="AF8" s="194"/>
    </row>
    <row r="9" spans="2:32">
      <c r="B9" s="196" t="s">
        <v>193</v>
      </c>
      <c r="C9" s="211">
        <v>1.2337984496124035</v>
      </c>
      <c r="D9" s="212" t="s">
        <v>1673</v>
      </c>
      <c r="E9" s="213">
        <v>1.0301571435029115</v>
      </c>
      <c r="F9" s="211">
        <v>1.6010126582278479</v>
      </c>
      <c r="G9" s="212" t="s">
        <v>1673</v>
      </c>
      <c r="H9" s="213">
        <v>1.0254302840475602</v>
      </c>
      <c r="I9" s="214">
        <v>2.2602044433289587E-20</v>
      </c>
      <c r="J9" s="211">
        <v>2.143565891472869</v>
      </c>
      <c r="K9" s="212" t="s">
        <v>1673</v>
      </c>
      <c r="L9" s="213">
        <v>0.93574485575797661</v>
      </c>
      <c r="M9" s="211">
        <v>2.1240506329113935</v>
      </c>
      <c r="N9" s="212" t="s">
        <v>1673</v>
      </c>
      <c r="O9" s="213">
        <v>0.93490552496001966</v>
      </c>
      <c r="P9" s="214">
        <v>4.9641119011605722E-4</v>
      </c>
      <c r="Q9" s="196" t="s">
        <v>193</v>
      </c>
      <c r="R9" s="211">
        <v>37.46038759689921</v>
      </c>
      <c r="S9" s="212" t="s">
        <v>1673</v>
      </c>
      <c r="T9" s="213">
        <v>1.9479048853434706</v>
      </c>
      <c r="U9" s="211">
        <v>37.399620253164557</v>
      </c>
      <c r="V9" s="212" t="s">
        <v>1673</v>
      </c>
      <c r="W9" s="213">
        <v>1.9417227270494382</v>
      </c>
      <c r="X9" s="214">
        <v>5.0328476247497936E-3</v>
      </c>
      <c r="Y9" s="198">
        <v>37.311085271317836</v>
      </c>
      <c r="Z9" s="196" t="s">
        <v>1673</v>
      </c>
      <c r="AA9" s="199">
        <v>1.9148691373001174</v>
      </c>
      <c r="AB9" s="198">
        <v>37.306329113924058</v>
      </c>
      <c r="AC9" s="196" t="s">
        <v>1673</v>
      </c>
      <c r="AD9" s="199">
        <v>1.9127829754680254</v>
      </c>
      <c r="AE9" s="206">
        <v>0.25466150309092567</v>
      </c>
      <c r="AF9" s="194"/>
    </row>
    <row r="10" spans="2:32">
      <c r="B10" s="196" t="s">
        <v>194</v>
      </c>
      <c r="C10" s="211">
        <v>1.3531007751937985</v>
      </c>
      <c r="D10" s="212" t="s">
        <v>1673</v>
      </c>
      <c r="E10" s="213">
        <v>1.0731130229745232</v>
      </c>
      <c r="F10" s="211">
        <v>1.6645569620253164</v>
      </c>
      <c r="G10" s="212" t="s">
        <v>1673</v>
      </c>
      <c r="H10" s="213">
        <v>1.0877385018696419</v>
      </c>
      <c r="I10" s="214">
        <v>5.8373168045605167E-30</v>
      </c>
      <c r="J10" s="211">
        <v>2.4951162790697694</v>
      </c>
      <c r="K10" s="212" t="s">
        <v>1673</v>
      </c>
      <c r="L10" s="213">
        <v>0.91852303002485469</v>
      </c>
      <c r="M10" s="211">
        <v>2.5194936708860771</v>
      </c>
      <c r="N10" s="212" t="s">
        <v>1673</v>
      </c>
      <c r="O10" s="213">
        <v>0.91624030341643725</v>
      </c>
      <c r="P10" s="214">
        <v>1.3905404042372136E-10</v>
      </c>
      <c r="Q10" s="196" t="s">
        <v>194</v>
      </c>
      <c r="R10" s="198">
        <v>37.991395348837216</v>
      </c>
      <c r="S10" s="196" t="s">
        <v>1673</v>
      </c>
      <c r="T10" s="199">
        <v>1.9245655939174169</v>
      </c>
      <c r="U10" s="198">
        <v>38.02860759493673</v>
      </c>
      <c r="V10" s="196" t="s">
        <v>1673</v>
      </c>
      <c r="W10" s="199">
        <v>1.9163584633816344</v>
      </c>
      <c r="X10" s="206">
        <v>8.0613589342374919E-2</v>
      </c>
      <c r="Y10" s="198">
        <v>37.90395348837211</v>
      </c>
      <c r="Z10" s="196" t="s">
        <v>1673</v>
      </c>
      <c r="AA10" s="199">
        <v>1.9604604922236437</v>
      </c>
      <c r="AB10" s="198">
        <v>38.020379746835438</v>
      </c>
      <c r="AC10" s="196" t="s">
        <v>1673</v>
      </c>
      <c r="AD10" s="199">
        <v>1.952467989494322</v>
      </c>
      <c r="AE10" s="206">
        <v>0.92959141689598068</v>
      </c>
      <c r="AF10" s="194"/>
    </row>
    <row r="11" spans="2:32">
      <c r="B11" s="196" t="s">
        <v>195</v>
      </c>
      <c r="C11" s="211">
        <v>1.8562015503875966</v>
      </c>
      <c r="D11" s="212" t="s">
        <v>1673</v>
      </c>
      <c r="E11" s="213">
        <v>1.1642629064391248</v>
      </c>
      <c r="F11" s="211">
        <v>2.178101265822785</v>
      </c>
      <c r="G11" s="212" t="s">
        <v>1673</v>
      </c>
      <c r="H11" s="213">
        <v>1.184174295495559</v>
      </c>
      <c r="I11" s="214">
        <v>9.2890092538533633E-24</v>
      </c>
      <c r="J11" s="211">
        <v>2.8369767441860465</v>
      </c>
      <c r="K11" s="212" t="s">
        <v>1673</v>
      </c>
      <c r="L11" s="213">
        <v>1.1280075109534706</v>
      </c>
      <c r="M11" s="211">
        <v>2.856835443037975</v>
      </c>
      <c r="N11" s="212" t="s">
        <v>1673</v>
      </c>
      <c r="O11" s="213">
        <v>1.1274612826161492</v>
      </c>
      <c r="P11" s="214">
        <v>7.7924024256991786E-9</v>
      </c>
      <c r="Q11" s="196" t="s">
        <v>195</v>
      </c>
      <c r="R11" s="198">
        <v>38.47953488372093</v>
      </c>
      <c r="S11" s="196" t="s">
        <v>1673</v>
      </c>
      <c r="T11" s="199">
        <v>1.8891461614911493</v>
      </c>
      <c r="U11" s="198">
        <v>38.396962025316455</v>
      </c>
      <c r="V11" s="196" t="s">
        <v>1673</v>
      </c>
      <c r="W11" s="199">
        <v>1.8949600414320169</v>
      </c>
      <c r="X11" s="206">
        <v>0.9659861162345863</v>
      </c>
      <c r="Y11" s="198">
        <v>38.477286821705427</v>
      </c>
      <c r="Z11" s="196" t="s">
        <v>1673</v>
      </c>
      <c r="AA11" s="199">
        <v>1.8903384088313662</v>
      </c>
      <c r="AB11" s="198">
        <v>38.304936708860751</v>
      </c>
      <c r="AC11" s="196" t="s">
        <v>1673</v>
      </c>
      <c r="AD11" s="199">
        <v>1.9015325284832354</v>
      </c>
      <c r="AE11" s="206">
        <v>0.393837444021371</v>
      </c>
      <c r="AF11" s="194"/>
    </row>
    <row r="12" spans="2:32">
      <c r="B12" s="196" t="s">
        <v>196</v>
      </c>
      <c r="C12" s="211">
        <v>3.1459689922480623</v>
      </c>
      <c r="D12" s="212" t="s">
        <v>1673</v>
      </c>
      <c r="E12" s="213">
        <v>1.3848671638576067</v>
      </c>
      <c r="F12" s="211">
        <v>3.0021518987341764</v>
      </c>
      <c r="G12" s="212" t="s">
        <v>1673</v>
      </c>
      <c r="H12" s="213">
        <v>1.3987544855869498</v>
      </c>
      <c r="I12" s="214">
        <v>1.1796533253039276E-10</v>
      </c>
      <c r="J12" s="211">
        <v>3.7790697674418623</v>
      </c>
      <c r="K12" s="212" t="s">
        <v>1673</v>
      </c>
      <c r="L12" s="213">
        <v>1.2247776850951231</v>
      </c>
      <c r="M12" s="211">
        <v>3.3887341772151895</v>
      </c>
      <c r="N12" s="212" t="s">
        <v>1673</v>
      </c>
      <c r="O12" s="213">
        <v>1.21647833906675</v>
      </c>
      <c r="P12" s="214">
        <v>1.6251486911613145E-3</v>
      </c>
      <c r="Q12" s="196" t="s">
        <v>196</v>
      </c>
      <c r="R12" s="198">
        <v>39.011162790697675</v>
      </c>
      <c r="S12" s="196" t="s">
        <v>1673</v>
      </c>
      <c r="T12" s="199">
        <v>2.0007266757617468</v>
      </c>
      <c r="U12" s="198">
        <v>38.831139240506339</v>
      </c>
      <c r="V12" s="196" t="s">
        <v>1673</v>
      </c>
      <c r="W12" s="199">
        <v>2.006677796163669</v>
      </c>
      <c r="X12" s="206">
        <v>0.57450799161877764</v>
      </c>
      <c r="Y12" s="198">
        <v>39.039147286821709</v>
      </c>
      <c r="Z12" s="196" t="s">
        <v>1673</v>
      </c>
      <c r="AA12" s="199">
        <v>1.990768158513093</v>
      </c>
      <c r="AB12" s="198">
        <v>38.719113924050639</v>
      </c>
      <c r="AC12" s="196" t="s">
        <v>1673</v>
      </c>
      <c r="AD12" s="199">
        <v>1.9945547724517565</v>
      </c>
      <c r="AE12" s="206">
        <v>0.21722062278735876</v>
      </c>
      <c r="AF12" s="194"/>
    </row>
    <row r="13" spans="2:32">
      <c r="B13" s="196" t="s">
        <v>1678</v>
      </c>
      <c r="C13" s="198">
        <v>4.9178294573643413</v>
      </c>
      <c r="D13" s="196" t="s">
        <v>1673</v>
      </c>
      <c r="E13" s="199">
        <v>1.6960643603466179</v>
      </c>
      <c r="F13" s="198">
        <v>4.5745569620253166</v>
      </c>
      <c r="G13" s="196" t="s">
        <v>1673</v>
      </c>
      <c r="H13" s="199">
        <v>1.6969736014651946</v>
      </c>
      <c r="I13" s="206">
        <v>0.11651576710582551</v>
      </c>
      <c r="J13" s="198">
        <v>5.0810852713178294</v>
      </c>
      <c r="K13" s="196" t="s">
        <v>1673</v>
      </c>
      <c r="L13" s="199">
        <v>1.6616234720852037</v>
      </c>
      <c r="M13" s="198">
        <v>4.8184810126582303</v>
      </c>
      <c r="N13" s="196" t="s">
        <v>1673</v>
      </c>
      <c r="O13" s="199">
        <v>1.6694764155081618</v>
      </c>
      <c r="P13" s="206">
        <v>0.1081133434473054</v>
      </c>
      <c r="Q13" s="196" t="s">
        <v>1678</v>
      </c>
      <c r="R13" s="198">
        <v>40.009999999999984</v>
      </c>
      <c r="S13" s="196" t="s">
        <v>1673</v>
      </c>
      <c r="T13" s="199">
        <v>2.0942846332339835</v>
      </c>
      <c r="U13" s="198">
        <v>39.655316455696195</v>
      </c>
      <c r="V13" s="196" t="s">
        <v>1673</v>
      </c>
      <c r="W13" s="199">
        <v>2.0961547049290332</v>
      </c>
      <c r="X13" s="206">
        <v>0.61968521460837089</v>
      </c>
      <c r="Y13" s="198">
        <v>40.036821705426362</v>
      </c>
      <c r="Z13" s="196" t="s">
        <v>1673</v>
      </c>
      <c r="AA13" s="199">
        <v>2.1966743274266198</v>
      </c>
      <c r="AB13" s="198">
        <v>39.637974683544293</v>
      </c>
      <c r="AC13" s="196" t="s">
        <v>1673</v>
      </c>
      <c r="AD13" s="199">
        <v>2.20053347566434</v>
      </c>
      <c r="AE13" s="206">
        <v>0.83701396258174543</v>
      </c>
      <c r="AF13" s="194"/>
    </row>
    <row r="14" spans="2:32">
      <c r="B14" s="196" t="s">
        <v>1679</v>
      </c>
      <c r="C14" s="211">
        <v>5.1858139534883705</v>
      </c>
      <c r="D14" s="212" t="s">
        <v>1673</v>
      </c>
      <c r="E14" s="213">
        <v>1.3896693051284854</v>
      </c>
      <c r="F14" s="211">
        <v>5.267848101265824</v>
      </c>
      <c r="G14" s="212" t="s">
        <v>1673</v>
      </c>
      <c r="H14" s="213">
        <v>1.3756603638002411</v>
      </c>
      <c r="I14" s="214">
        <v>1.0523318370840277E-2</v>
      </c>
      <c r="J14" s="198">
        <v>4.9037984496124079</v>
      </c>
      <c r="K14" s="196" t="s">
        <v>1673</v>
      </c>
      <c r="L14" s="199">
        <v>1.6839259344787201</v>
      </c>
      <c r="M14" s="198">
        <v>5.1959493670886046</v>
      </c>
      <c r="N14" s="196" t="s">
        <v>1673</v>
      </c>
      <c r="O14" s="199">
        <v>1.6807707344036746</v>
      </c>
      <c r="P14" s="206">
        <v>0.56655364047047641</v>
      </c>
      <c r="Q14" s="196" t="s">
        <v>1679</v>
      </c>
      <c r="R14" s="211">
        <v>41.208527131782944</v>
      </c>
      <c r="S14" s="212" t="s">
        <v>1673</v>
      </c>
      <c r="T14" s="213">
        <v>2.2823261505449302</v>
      </c>
      <c r="U14" s="211">
        <v>41.037848101265837</v>
      </c>
      <c r="V14" s="212" t="s">
        <v>1673</v>
      </c>
      <c r="W14" s="213">
        <v>2.3123450948536646</v>
      </c>
      <c r="X14" s="214">
        <v>2.3097459585478132E-2</v>
      </c>
      <c r="Y14" s="198">
        <v>41.337906976744193</v>
      </c>
      <c r="Z14" s="196" t="s">
        <v>1673</v>
      </c>
      <c r="AA14" s="199">
        <v>2.2995416236239499</v>
      </c>
      <c r="AB14" s="198">
        <v>40.995949367088585</v>
      </c>
      <c r="AC14" s="196" t="s">
        <v>1673</v>
      </c>
      <c r="AD14" s="199">
        <v>2.3208251308081569</v>
      </c>
      <c r="AE14" s="206">
        <v>0.63964691646987415</v>
      </c>
      <c r="AF14" s="194"/>
    </row>
    <row r="15" spans="2:32">
      <c r="B15" s="196" t="s">
        <v>1680</v>
      </c>
      <c r="C15" s="198">
        <v>3.135426356589146</v>
      </c>
      <c r="D15" s="196" t="s">
        <v>1673</v>
      </c>
      <c r="E15" s="199">
        <v>1.1794861220516351</v>
      </c>
      <c r="F15" s="198">
        <v>3.3374683544303814</v>
      </c>
      <c r="G15" s="196" t="s">
        <v>1673</v>
      </c>
      <c r="H15" s="199">
        <v>1.1792536707431691</v>
      </c>
      <c r="I15" s="206">
        <v>0.59278778369416507</v>
      </c>
      <c r="J15" s="198">
        <v>3.0886046511627923</v>
      </c>
      <c r="K15" s="196" t="s">
        <v>1673</v>
      </c>
      <c r="L15" s="199">
        <v>1.6020942076827724</v>
      </c>
      <c r="M15" s="198">
        <v>3.5377215189873428</v>
      </c>
      <c r="N15" s="196" t="s">
        <v>1673</v>
      </c>
      <c r="O15" s="199">
        <v>1.6111441967054068</v>
      </c>
      <c r="P15" s="206">
        <v>0.10683020724055739</v>
      </c>
      <c r="Q15" s="196" t="s">
        <v>1680</v>
      </c>
      <c r="R15" s="198">
        <v>43.926821705426356</v>
      </c>
      <c r="S15" s="196" t="s">
        <v>1673</v>
      </c>
      <c r="T15" s="199">
        <v>4.0769272636723839</v>
      </c>
      <c r="U15" s="198">
        <v>44.237848101265833</v>
      </c>
      <c r="V15" s="196" t="s">
        <v>1673</v>
      </c>
      <c r="W15" s="199">
        <v>4.0878272055105755</v>
      </c>
      <c r="X15" s="206">
        <v>0.14280263033608215</v>
      </c>
      <c r="Y15" s="198">
        <v>44.418759689922474</v>
      </c>
      <c r="Z15" s="196" t="s">
        <v>1673</v>
      </c>
      <c r="AA15" s="199">
        <v>2.4574316520734412</v>
      </c>
      <c r="AB15" s="198">
        <v>44.248607594936708</v>
      </c>
      <c r="AC15" s="196" t="s">
        <v>1673</v>
      </c>
      <c r="AD15" s="199">
        <v>2.4714692192588976</v>
      </c>
      <c r="AE15" s="206">
        <v>0.888252849409078</v>
      </c>
      <c r="AF15" s="194"/>
    </row>
    <row r="16" spans="2:32">
      <c r="B16" s="196" t="s">
        <v>1681</v>
      </c>
      <c r="C16" s="211">
        <v>3.5527906976744186</v>
      </c>
      <c r="D16" s="212" t="s">
        <v>1673</v>
      </c>
      <c r="E16" s="213">
        <v>1.2121004346434305</v>
      </c>
      <c r="F16" s="211">
        <v>3.7191139240506321</v>
      </c>
      <c r="G16" s="212" t="s">
        <v>1673</v>
      </c>
      <c r="H16" s="213">
        <v>1.2234955314209277</v>
      </c>
      <c r="I16" s="214">
        <v>6.9373451925354851E-3</v>
      </c>
      <c r="J16" s="211">
        <v>3.7780620155038735</v>
      </c>
      <c r="K16" s="212" t="s">
        <v>1673</v>
      </c>
      <c r="L16" s="213">
        <v>1.501829653663838</v>
      </c>
      <c r="M16" s="211">
        <v>4.0145569620253152</v>
      </c>
      <c r="N16" s="212" t="s">
        <v>1673</v>
      </c>
      <c r="O16" s="213">
        <v>1.5205081220197154</v>
      </c>
      <c r="P16" s="214">
        <v>1.0435998164975968E-3</v>
      </c>
      <c r="Q16" s="196" t="s">
        <v>1681</v>
      </c>
      <c r="R16" s="211">
        <v>45.680930232558133</v>
      </c>
      <c r="S16" s="212" t="s">
        <v>1673</v>
      </c>
      <c r="T16" s="213">
        <v>2.6269934222237747</v>
      </c>
      <c r="U16" s="211">
        <v>45.428607594936707</v>
      </c>
      <c r="V16" s="212" t="s">
        <v>1673</v>
      </c>
      <c r="W16" s="213">
        <v>2.6396587866946777</v>
      </c>
      <c r="X16" s="214">
        <v>4.9196175903818529E-2</v>
      </c>
      <c r="Y16" s="211">
        <v>45.79255813953489</v>
      </c>
      <c r="Z16" s="212" t="s">
        <v>1673</v>
      </c>
      <c r="AA16" s="213">
        <v>2.6712413076220782</v>
      </c>
      <c r="AB16" s="211">
        <v>45.704810126582274</v>
      </c>
      <c r="AC16" s="212" t="s">
        <v>1673</v>
      </c>
      <c r="AD16" s="213">
        <v>2.6833008026821026</v>
      </c>
      <c r="AE16" s="214">
        <v>2.8484753189206404E-3</v>
      </c>
      <c r="AF16" s="194"/>
    </row>
    <row r="17" spans="2:32">
      <c r="B17" s="196" t="s">
        <v>1682</v>
      </c>
      <c r="C17" s="211">
        <v>4.9994573643410858</v>
      </c>
      <c r="D17" s="212" t="s">
        <v>1673</v>
      </c>
      <c r="E17" s="213">
        <v>1.3347485191960775</v>
      </c>
      <c r="F17" s="211">
        <v>5.114303797468355</v>
      </c>
      <c r="G17" s="212" t="s">
        <v>1673</v>
      </c>
      <c r="H17" s="213">
        <v>1.3359002377617626</v>
      </c>
      <c r="I17" s="214">
        <v>1.0087911475800482E-4</v>
      </c>
      <c r="J17" s="211">
        <v>5.3134108527131758</v>
      </c>
      <c r="K17" s="212" t="s">
        <v>1673</v>
      </c>
      <c r="L17" s="213">
        <v>1.4672212768338055</v>
      </c>
      <c r="M17" s="211">
        <v>5.7163291139240524</v>
      </c>
      <c r="N17" s="212" t="s">
        <v>1673</v>
      </c>
      <c r="O17" s="213">
        <v>1.4895232884846108</v>
      </c>
      <c r="P17" s="214">
        <v>1.2503656055161932E-8</v>
      </c>
      <c r="Q17" s="196" t="s">
        <v>1682</v>
      </c>
      <c r="R17" s="211">
        <v>46.705116279069763</v>
      </c>
      <c r="S17" s="212" t="s">
        <v>1673</v>
      </c>
      <c r="T17" s="213">
        <v>2.8085861980160134</v>
      </c>
      <c r="U17" s="211">
        <v>46.518987341772146</v>
      </c>
      <c r="V17" s="212" t="s">
        <v>1673</v>
      </c>
      <c r="W17" s="213">
        <v>2.8113024646887634</v>
      </c>
      <c r="X17" s="214">
        <v>2.1300429341407912E-2</v>
      </c>
      <c r="Y17" s="198">
        <v>46.845193798449642</v>
      </c>
      <c r="Z17" s="196" t="s">
        <v>1673</v>
      </c>
      <c r="AA17" s="199">
        <v>2.8314989131132009</v>
      </c>
      <c r="AB17" s="198">
        <v>46.627215189873411</v>
      </c>
      <c r="AC17" s="196" t="s">
        <v>1673</v>
      </c>
      <c r="AD17" s="199">
        <v>2.8273070710024246</v>
      </c>
      <c r="AE17" s="206">
        <v>0.19392926205000308</v>
      </c>
      <c r="AF17" s="194"/>
    </row>
    <row r="18" spans="2:32">
      <c r="B18" s="196" t="s">
        <v>1683</v>
      </c>
      <c r="C18" s="198">
        <v>6.7886821705426357</v>
      </c>
      <c r="D18" s="196" t="s">
        <v>1673</v>
      </c>
      <c r="E18" s="199">
        <v>1.6049700054853842</v>
      </c>
      <c r="F18" s="198">
        <v>7.097341772151899</v>
      </c>
      <c r="G18" s="196" t="s">
        <v>1673</v>
      </c>
      <c r="H18" s="199">
        <v>1.6611012687079372</v>
      </c>
      <c r="I18" s="206">
        <v>4.6836591813912802E-2</v>
      </c>
      <c r="J18" s="211">
        <v>6.9403875968992246</v>
      </c>
      <c r="K18" s="212" t="s">
        <v>1673</v>
      </c>
      <c r="L18" s="213">
        <v>1.7462828393032377</v>
      </c>
      <c r="M18" s="211">
        <v>7.4897468354430403</v>
      </c>
      <c r="N18" s="212" t="s">
        <v>1673</v>
      </c>
      <c r="O18" s="213">
        <v>1.8382511911761357</v>
      </c>
      <c r="P18" s="214">
        <v>1.8288910299980713E-4</v>
      </c>
      <c r="Q18" s="196" t="s">
        <v>1683</v>
      </c>
      <c r="R18" s="211">
        <v>45.067674418604661</v>
      </c>
      <c r="S18" s="212" t="s">
        <v>1673</v>
      </c>
      <c r="T18" s="213">
        <v>2.6441856944849023</v>
      </c>
      <c r="U18" s="211">
        <v>45.431518987341789</v>
      </c>
      <c r="V18" s="212" t="s">
        <v>1673</v>
      </c>
      <c r="W18" s="213">
        <v>2.6791756626068128</v>
      </c>
      <c r="X18" s="214">
        <v>5.4872066214544102E-2</v>
      </c>
      <c r="Y18" s="198">
        <v>45.182558139534898</v>
      </c>
      <c r="Z18" s="196" t="s">
        <v>1673</v>
      </c>
      <c r="AA18" s="199">
        <v>2.7463431023902509</v>
      </c>
      <c r="AB18" s="198">
        <v>45.486455696202533</v>
      </c>
      <c r="AC18" s="196" t="s">
        <v>1673</v>
      </c>
      <c r="AD18" s="199">
        <v>2.7897175735223412</v>
      </c>
      <c r="AE18" s="206">
        <v>0.56205157600447497</v>
      </c>
      <c r="AF18" s="194"/>
    </row>
    <row r="19" spans="2:32" ht="15" thickBot="1">
      <c r="B19" s="200" t="s">
        <v>1684</v>
      </c>
      <c r="C19" s="215">
        <v>11.085271317829454</v>
      </c>
      <c r="D19" s="216" t="s">
        <v>1673</v>
      </c>
      <c r="E19" s="217">
        <v>1.997589202294636</v>
      </c>
      <c r="F19" s="215">
        <v>11.605316455696199</v>
      </c>
      <c r="G19" s="216" t="s">
        <v>1673</v>
      </c>
      <c r="H19" s="217">
        <v>2.0169982259555317</v>
      </c>
      <c r="I19" s="218">
        <v>1.1543836914831014E-5</v>
      </c>
      <c r="J19" s="208">
        <v>10.652325581395345</v>
      </c>
      <c r="K19" s="200" t="s">
        <v>1673</v>
      </c>
      <c r="L19" s="209">
        <v>1.9459374795760223</v>
      </c>
      <c r="M19" s="208">
        <v>11.42050632911392</v>
      </c>
      <c r="N19" s="200" t="s">
        <v>1673</v>
      </c>
      <c r="O19" s="209">
        <v>2.0130738053616821</v>
      </c>
      <c r="P19" s="210">
        <v>0.13755267717338787</v>
      </c>
      <c r="Q19" s="200" t="s">
        <v>1684</v>
      </c>
      <c r="R19" s="208">
        <v>43.566356589147283</v>
      </c>
      <c r="S19" s="200" t="s">
        <v>1673</v>
      </c>
      <c r="T19" s="209">
        <v>2.8852818693501634</v>
      </c>
      <c r="U19" s="208">
        <v>43.675569620253171</v>
      </c>
      <c r="V19" s="200" t="s">
        <v>1673</v>
      </c>
      <c r="W19" s="209">
        <v>2.8911822954298438</v>
      </c>
      <c r="X19" s="210">
        <v>0.68263830489416155</v>
      </c>
      <c r="Y19" s="208">
        <v>43.540077519379821</v>
      </c>
      <c r="Z19" s="200" t="s">
        <v>1673</v>
      </c>
      <c r="AA19" s="209">
        <v>2.8519947778167132</v>
      </c>
      <c r="AB19" s="208">
        <v>43.583417721518963</v>
      </c>
      <c r="AC19" s="200" t="s">
        <v>1673</v>
      </c>
      <c r="AD19" s="209">
        <v>2.8426402340930341</v>
      </c>
      <c r="AE19" s="210">
        <v>0.32787429910147581</v>
      </c>
      <c r="AF19" s="194"/>
    </row>
    <row r="20" spans="2:32">
      <c r="C20" s="198">
        <v>16.081428571428571</v>
      </c>
      <c r="D20" s="196"/>
      <c r="E20" s="199">
        <v>2.8337267447519383</v>
      </c>
      <c r="F20" s="198">
        <v>16.470857142857142</v>
      </c>
      <c r="G20" s="196"/>
      <c r="H20" s="199">
        <v>2.8129438777644058</v>
      </c>
      <c r="J20" s="198">
        <v>15.768319327731101</v>
      </c>
      <c r="K20" s="196"/>
      <c r="L20" s="199">
        <v>2.8251498593302573</v>
      </c>
      <c r="M20" s="198">
        <v>16.415142857142865</v>
      </c>
      <c r="N20" s="196"/>
      <c r="O20" s="199">
        <v>2.8328351480622755</v>
      </c>
      <c r="P20" s="196"/>
      <c r="R20" s="198">
        <v>40.677563025210091</v>
      </c>
      <c r="S20" s="196"/>
      <c r="T20" s="199">
        <v>3.5643446081153467</v>
      </c>
      <c r="U20" s="198">
        <v>41.051428571428573</v>
      </c>
      <c r="V20" s="196"/>
      <c r="W20" s="199">
        <v>3.5738157524283194</v>
      </c>
      <c r="X20" s="196"/>
      <c r="Y20" s="198">
        <v>40.441848739495811</v>
      </c>
      <c r="Z20" s="196"/>
      <c r="AA20" s="199">
        <v>3.6677920126573156</v>
      </c>
      <c r="AB20" s="198">
        <v>40.855142857142852</v>
      </c>
      <c r="AC20" s="196"/>
      <c r="AD20" s="199">
        <v>3.678317143354874</v>
      </c>
    </row>
    <row r="22" spans="2:32" ht="15" thickBot="1"/>
    <row r="23" spans="2:32">
      <c r="B23" s="207"/>
      <c r="C23" s="281" t="s">
        <v>1687</v>
      </c>
      <c r="D23" s="282"/>
      <c r="E23" s="282"/>
      <c r="F23" s="281" t="s">
        <v>1689</v>
      </c>
      <c r="G23" s="282"/>
      <c r="H23" s="282"/>
      <c r="I23" s="204" t="s">
        <v>1729</v>
      </c>
      <c r="J23" s="281" t="s">
        <v>1688</v>
      </c>
      <c r="K23" s="282"/>
      <c r="L23" s="282"/>
      <c r="M23" s="281" t="s">
        <v>1690</v>
      </c>
      <c r="N23" s="282"/>
      <c r="O23" s="282"/>
      <c r="P23" s="204" t="s">
        <v>1729</v>
      </c>
      <c r="Q23" s="195"/>
      <c r="R23" s="281" t="s">
        <v>1687</v>
      </c>
      <c r="S23" s="282"/>
      <c r="T23" s="282"/>
      <c r="U23" s="281" t="s">
        <v>1689</v>
      </c>
      <c r="V23" s="282"/>
      <c r="W23" s="282"/>
      <c r="X23" s="204" t="s">
        <v>1729</v>
      </c>
      <c r="Y23" s="281" t="s">
        <v>1688</v>
      </c>
      <c r="Z23" s="282"/>
      <c r="AA23" s="282"/>
      <c r="AB23" s="281" t="s">
        <v>1690</v>
      </c>
      <c r="AC23" s="282"/>
      <c r="AD23" s="282"/>
      <c r="AE23" s="204" t="s">
        <v>1729</v>
      </c>
    </row>
    <row r="24" spans="2:32">
      <c r="B24" s="196" t="s">
        <v>187</v>
      </c>
      <c r="C24" s="198">
        <v>3.773488372093023</v>
      </c>
      <c r="D24" s="196" t="s">
        <v>1673</v>
      </c>
      <c r="E24" s="199">
        <v>0.92533832593374188</v>
      </c>
      <c r="F24" s="198">
        <v>3.7204651162790716</v>
      </c>
      <c r="G24" s="196" t="s">
        <v>1673</v>
      </c>
      <c r="H24" s="199">
        <v>0.96230262624432572</v>
      </c>
      <c r="I24" s="206">
        <v>0.80800000000000005</v>
      </c>
      <c r="J24" s="198">
        <v>3.7422784810126588</v>
      </c>
      <c r="K24" s="196" t="s">
        <v>1673</v>
      </c>
      <c r="L24" s="199">
        <v>0.92470330984608651</v>
      </c>
      <c r="M24" s="198">
        <v>3.7732911392405053</v>
      </c>
      <c r="N24" s="196" t="s">
        <v>1673</v>
      </c>
      <c r="O24" s="199">
        <v>0.96134491623199547</v>
      </c>
      <c r="P24" s="206">
        <v>0.69899999999999995</v>
      </c>
      <c r="Q24" s="196" t="s">
        <v>187</v>
      </c>
      <c r="R24" s="198">
        <v>27.063875968992249</v>
      </c>
      <c r="S24" s="196" t="s">
        <v>1673</v>
      </c>
      <c r="T24" s="199">
        <v>1.6062190221125272</v>
      </c>
      <c r="U24" s="198">
        <v>27.080852713178306</v>
      </c>
      <c r="V24" s="196" t="s">
        <v>1673</v>
      </c>
      <c r="W24" s="199">
        <v>1.616707220231794</v>
      </c>
      <c r="X24" s="206">
        <v>0.37</v>
      </c>
      <c r="Y24" s="198">
        <v>27.271772151898737</v>
      </c>
      <c r="Z24" s="196" t="s">
        <v>1673</v>
      </c>
      <c r="AA24" s="199">
        <v>1.5854751667435427</v>
      </c>
      <c r="AB24" s="198">
        <v>27.141012658227851</v>
      </c>
      <c r="AC24" s="196" t="s">
        <v>1673</v>
      </c>
      <c r="AD24" s="199">
        <v>1.5991098351956259</v>
      </c>
      <c r="AE24" s="206">
        <v>0.79700000000000004</v>
      </c>
    </row>
    <row r="25" spans="2:32">
      <c r="B25" s="196" t="s">
        <v>188</v>
      </c>
      <c r="C25" s="198">
        <v>3.0440310077519386</v>
      </c>
      <c r="D25" s="196" t="s">
        <v>1673</v>
      </c>
      <c r="E25" s="199">
        <v>0.75835813540239672</v>
      </c>
      <c r="F25" s="198">
        <v>2.4848062015503878</v>
      </c>
      <c r="G25" s="196" t="s">
        <v>1673</v>
      </c>
      <c r="H25" s="199">
        <v>0.98373022595691406</v>
      </c>
      <c r="I25" s="206">
        <v>0.372</v>
      </c>
      <c r="J25" s="198">
        <v>3.144430379746836</v>
      </c>
      <c r="K25" s="196" t="s">
        <v>1673</v>
      </c>
      <c r="L25" s="199">
        <v>0.75830176056601162</v>
      </c>
      <c r="M25" s="198">
        <v>2.4203797468354433</v>
      </c>
      <c r="N25" s="196" t="s">
        <v>1673</v>
      </c>
      <c r="O25" s="199">
        <v>0.98010913532685906</v>
      </c>
      <c r="P25" s="206">
        <v>0.64200000000000002</v>
      </c>
      <c r="Q25" s="196" t="s">
        <v>188</v>
      </c>
      <c r="R25" s="198">
        <v>30.702868217054267</v>
      </c>
      <c r="S25" s="196" t="s">
        <v>1673</v>
      </c>
      <c r="T25" s="199">
        <v>1.6566632474072931</v>
      </c>
      <c r="U25" s="198">
        <v>30.67984496124031</v>
      </c>
      <c r="V25" s="196" t="s">
        <v>1673</v>
      </c>
      <c r="W25" s="199">
        <v>1.7880619678230378</v>
      </c>
      <c r="X25" s="206">
        <v>8.2000000000000003E-2</v>
      </c>
      <c r="Y25" s="198">
        <v>31.116708860759498</v>
      </c>
      <c r="Z25" s="196" t="s">
        <v>1673</v>
      </c>
      <c r="AA25" s="199">
        <v>1.655588206966488</v>
      </c>
      <c r="AB25" s="198">
        <v>30.854303797468365</v>
      </c>
      <c r="AC25" s="196" t="s">
        <v>1673</v>
      </c>
      <c r="AD25" s="199">
        <v>1.7898814467745485</v>
      </c>
      <c r="AE25" s="206">
        <v>0.501</v>
      </c>
    </row>
    <row r="26" spans="2:32">
      <c r="B26" s="196" t="s">
        <v>189</v>
      </c>
      <c r="C26" s="211">
        <v>2.4596124031007758</v>
      </c>
      <c r="D26" s="212" t="s">
        <v>1673</v>
      </c>
      <c r="E26" s="213">
        <v>0.79402987497005295</v>
      </c>
      <c r="F26" s="211">
        <v>1.3748062015503884</v>
      </c>
      <c r="G26" s="212" t="s">
        <v>1673</v>
      </c>
      <c r="H26" s="213">
        <v>0.98976567679488603</v>
      </c>
      <c r="I26" s="214">
        <v>3.2000000000000001E-2</v>
      </c>
      <c r="J26" s="211">
        <v>2.7017721518987337</v>
      </c>
      <c r="K26" s="212" t="s">
        <v>1673</v>
      </c>
      <c r="L26" s="213">
        <v>0.79457609761626902</v>
      </c>
      <c r="M26" s="211">
        <v>0.83354430379746813</v>
      </c>
      <c r="N26" s="212" t="s">
        <v>1673</v>
      </c>
      <c r="O26" s="213">
        <v>0.99556781838694963</v>
      </c>
      <c r="P26" s="214">
        <v>0</v>
      </c>
      <c r="Q26" s="196" t="s">
        <v>189</v>
      </c>
      <c r="R26" s="198">
        <v>32.740930232558135</v>
      </c>
      <c r="S26" s="196" t="s">
        <v>1673</v>
      </c>
      <c r="T26" s="199">
        <v>1.8347123590380525</v>
      </c>
      <c r="U26" s="198">
        <v>32.861162790697676</v>
      </c>
      <c r="V26" s="196" t="s">
        <v>1673</v>
      </c>
      <c r="W26" s="199">
        <v>2.1976406481962996</v>
      </c>
      <c r="X26" s="206">
        <v>0.20200000000000001</v>
      </c>
      <c r="Y26" s="198">
        <v>33.10151898734177</v>
      </c>
      <c r="Z26" s="196" t="s">
        <v>1673</v>
      </c>
      <c r="AA26" s="199">
        <v>1.8337917943325082</v>
      </c>
      <c r="AB26" s="198">
        <v>33.336329113924045</v>
      </c>
      <c r="AC26" s="196" t="s">
        <v>1673</v>
      </c>
      <c r="AD26" s="199">
        <v>2.1918846947363311</v>
      </c>
      <c r="AE26" s="206">
        <v>0.121</v>
      </c>
    </row>
    <row r="27" spans="2:32">
      <c r="B27" s="196" t="s">
        <v>190</v>
      </c>
      <c r="C27" s="211">
        <v>2.0840310077519399</v>
      </c>
      <c r="D27" s="212" t="s">
        <v>1673</v>
      </c>
      <c r="E27" s="213">
        <v>0.76191424158562682</v>
      </c>
      <c r="F27" s="211">
        <v>1.0211627906976748</v>
      </c>
      <c r="G27" s="212" t="s">
        <v>1673</v>
      </c>
      <c r="H27" s="213">
        <v>0.89952038253985689</v>
      </c>
      <c r="I27" s="214">
        <v>0</v>
      </c>
      <c r="J27" s="211">
        <v>2.4753164556962037</v>
      </c>
      <c r="K27" s="212" t="s">
        <v>1673</v>
      </c>
      <c r="L27" s="213">
        <v>0.76240113255332942</v>
      </c>
      <c r="M27" s="211">
        <v>0.56139240506329102</v>
      </c>
      <c r="N27" s="212" t="s">
        <v>1673</v>
      </c>
      <c r="O27" s="213">
        <v>0.9024750635391966</v>
      </c>
      <c r="P27" s="214">
        <v>0</v>
      </c>
      <c r="Q27" s="196" t="s">
        <v>190</v>
      </c>
      <c r="R27" s="198">
        <v>34.29457364341085</v>
      </c>
      <c r="S27" s="196" t="s">
        <v>1673</v>
      </c>
      <c r="T27" s="199">
        <v>2.3345097878596279</v>
      </c>
      <c r="U27" s="198">
        <v>34.530930232558127</v>
      </c>
      <c r="V27" s="196" t="s">
        <v>1673</v>
      </c>
      <c r="W27" s="199">
        <v>1.9737177173818392</v>
      </c>
      <c r="X27" s="206">
        <v>0.16</v>
      </c>
      <c r="Y27" s="211">
        <v>34.756708860759488</v>
      </c>
      <c r="Z27" s="212" t="s">
        <v>1673</v>
      </c>
      <c r="AA27" s="213">
        <v>2.3206023128655082</v>
      </c>
      <c r="AB27" s="211">
        <v>35.145949367088598</v>
      </c>
      <c r="AC27" s="212" t="s">
        <v>1673</v>
      </c>
      <c r="AD27" s="213">
        <v>1.9529477105581758</v>
      </c>
      <c r="AE27" s="214">
        <v>3.5999999999999997E-2</v>
      </c>
    </row>
    <row r="28" spans="2:32">
      <c r="B28" s="196" t="s">
        <v>191</v>
      </c>
      <c r="C28" s="211">
        <v>1.9227906976744198</v>
      </c>
      <c r="D28" s="212" t="s">
        <v>1673</v>
      </c>
      <c r="E28" s="213">
        <v>0.8968207533631164</v>
      </c>
      <c r="F28" s="211">
        <v>1.4877519379844959</v>
      </c>
      <c r="G28" s="212" t="s">
        <v>1673</v>
      </c>
      <c r="H28" s="213">
        <v>0.86845880039556111</v>
      </c>
      <c r="I28" s="214">
        <v>1E-3</v>
      </c>
      <c r="J28" s="211">
        <v>2.3282278481012657</v>
      </c>
      <c r="K28" s="212" t="s">
        <v>1673</v>
      </c>
      <c r="L28" s="213">
        <v>0.89521785464066639</v>
      </c>
      <c r="M28" s="211">
        <v>1.0213924050632914</v>
      </c>
      <c r="N28" s="212" t="s">
        <v>1673</v>
      </c>
      <c r="O28" s="213">
        <v>0.88348638656854195</v>
      </c>
      <c r="P28" s="214">
        <v>0</v>
      </c>
      <c r="Q28" s="196" t="s">
        <v>191</v>
      </c>
      <c r="R28" s="198">
        <v>35.361162790697691</v>
      </c>
      <c r="S28" s="196" t="s">
        <v>1673</v>
      </c>
      <c r="T28" s="199">
        <v>1.7729193914571106</v>
      </c>
      <c r="U28" s="198">
        <v>35.454263565891473</v>
      </c>
      <c r="V28" s="196" t="s">
        <v>1673</v>
      </c>
      <c r="W28" s="199">
        <v>1.7225076084709496</v>
      </c>
      <c r="X28" s="206">
        <v>0.37</v>
      </c>
      <c r="Y28" s="211">
        <v>35.610759493670891</v>
      </c>
      <c r="Z28" s="212" t="s">
        <v>1673</v>
      </c>
      <c r="AA28" s="213">
        <v>1.7645265371180443</v>
      </c>
      <c r="AB28" s="211">
        <v>36.01797468354431</v>
      </c>
      <c r="AC28" s="212" t="s">
        <v>1673</v>
      </c>
      <c r="AD28" s="213">
        <v>1.7074076311175519</v>
      </c>
      <c r="AE28" s="214">
        <v>3.7999999999999999E-2</v>
      </c>
    </row>
    <row r="29" spans="2:32">
      <c r="B29" s="196" t="s">
        <v>192</v>
      </c>
      <c r="C29" s="211">
        <v>1.589612403100775</v>
      </c>
      <c r="D29" s="212" t="s">
        <v>1673</v>
      </c>
      <c r="E29" s="213">
        <v>0.95938489661082427</v>
      </c>
      <c r="F29" s="211">
        <v>1.988527131782946</v>
      </c>
      <c r="G29" s="212" t="s">
        <v>1673</v>
      </c>
      <c r="H29" s="213">
        <v>0.92567129422989114</v>
      </c>
      <c r="I29" s="214">
        <v>0</v>
      </c>
      <c r="J29" s="198">
        <v>2.1450632911392411</v>
      </c>
      <c r="K29" s="196" t="s">
        <v>1673</v>
      </c>
      <c r="L29" s="199">
        <v>0.95736411006689948</v>
      </c>
      <c r="M29" s="198">
        <v>1.8516455696202536</v>
      </c>
      <c r="N29" s="196" t="s">
        <v>1673</v>
      </c>
      <c r="O29" s="199">
        <v>0.92687906250579877</v>
      </c>
      <c r="P29" s="206">
        <v>0.309</v>
      </c>
      <c r="Q29" s="196" t="s">
        <v>192</v>
      </c>
      <c r="R29" s="198">
        <v>36.494186046511622</v>
      </c>
      <c r="S29" s="196" t="s">
        <v>1673</v>
      </c>
      <c r="T29" s="199">
        <v>1.7628956549144594</v>
      </c>
      <c r="U29" s="198">
        <v>36.431317829457377</v>
      </c>
      <c r="V29" s="196" t="s">
        <v>1673</v>
      </c>
      <c r="W29" s="199">
        <v>2.037846741908663</v>
      </c>
      <c r="X29" s="206">
        <v>0.34300000000000003</v>
      </c>
      <c r="Y29" s="198">
        <v>36.763924050632923</v>
      </c>
      <c r="Z29" s="196" t="s">
        <v>1673</v>
      </c>
      <c r="AA29" s="199">
        <v>1.7476740391148808</v>
      </c>
      <c r="AB29" s="198">
        <v>36.678734177215183</v>
      </c>
      <c r="AC29" s="196" t="s">
        <v>1673</v>
      </c>
      <c r="AD29" s="199">
        <v>2.0376956883960249</v>
      </c>
      <c r="AE29" s="206">
        <v>0.42099999999999999</v>
      </c>
    </row>
    <row r="30" spans="2:32">
      <c r="B30" s="196" t="s">
        <v>193</v>
      </c>
      <c r="C30" s="211">
        <v>1.2337984496124035</v>
      </c>
      <c r="D30" s="212" t="s">
        <v>1673</v>
      </c>
      <c r="E30" s="213">
        <v>1.0301571435029115</v>
      </c>
      <c r="F30" s="211">
        <v>2.143565891472869</v>
      </c>
      <c r="G30" s="212" t="s">
        <v>1673</v>
      </c>
      <c r="H30" s="213">
        <v>0.93574485575797661</v>
      </c>
      <c r="I30" s="214">
        <v>1.6E-2</v>
      </c>
      <c r="J30" s="198">
        <v>1.6010126582278479</v>
      </c>
      <c r="K30" s="196" t="s">
        <v>1673</v>
      </c>
      <c r="L30" s="199">
        <v>1.0254302840475602</v>
      </c>
      <c r="M30" s="198">
        <v>2.1240506329113935</v>
      </c>
      <c r="N30" s="196" t="s">
        <v>1673</v>
      </c>
      <c r="O30" s="199">
        <v>0.93490552496001966</v>
      </c>
      <c r="P30" s="206">
        <v>0.88200000000000001</v>
      </c>
      <c r="Q30" s="196" t="s">
        <v>193</v>
      </c>
      <c r="R30" s="198">
        <v>37.46038759689921</v>
      </c>
      <c r="S30" s="196" t="s">
        <v>1673</v>
      </c>
      <c r="T30" s="199">
        <v>1.9479048853434706</v>
      </c>
      <c r="U30" s="198">
        <v>37.311085271317836</v>
      </c>
      <c r="V30" s="196" t="s">
        <v>1673</v>
      </c>
      <c r="W30" s="199">
        <v>1.9148691373001174</v>
      </c>
      <c r="X30" s="206">
        <v>0.85099999999999998</v>
      </c>
      <c r="Y30" s="198">
        <v>37.399620253164557</v>
      </c>
      <c r="Z30" s="196" t="s">
        <v>1673</v>
      </c>
      <c r="AA30" s="199">
        <v>1.9417227270494382</v>
      </c>
      <c r="AB30" s="198">
        <v>37.306329113924058</v>
      </c>
      <c r="AC30" s="196" t="s">
        <v>1673</v>
      </c>
      <c r="AD30" s="199">
        <v>1.9127829754680254</v>
      </c>
      <c r="AE30" s="206">
        <v>0.98799999999999999</v>
      </c>
    </row>
    <row r="31" spans="2:32">
      <c r="B31" s="196" t="s">
        <v>194</v>
      </c>
      <c r="C31" s="211">
        <v>1.3531007751937985</v>
      </c>
      <c r="D31" s="212" t="s">
        <v>1673</v>
      </c>
      <c r="E31" s="213">
        <v>1.0731130229745232</v>
      </c>
      <c r="F31" s="211">
        <v>2.4951162790697694</v>
      </c>
      <c r="G31" s="212" t="s">
        <v>1673</v>
      </c>
      <c r="H31" s="213">
        <v>0.91852303002485469</v>
      </c>
      <c r="I31" s="214">
        <v>4.2999999999999997E-2</v>
      </c>
      <c r="J31" s="198">
        <v>1.6645569620253164</v>
      </c>
      <c r="K31" s="196" t="s">
        <v>1673</v>
      </c>
      <c r="L31" s="199">
        <v>1.0877385018696419</v>
      </c>
      <c r="M31" s="198">
        <v>2.5194936708860771</v>
      </c>
      <c r="N31" s="196" t="s">
        <v>1673</v>
      </c>
      <c r="O31" s="199">
        <v>0.91624030341643725</v>
      </c>
      <c r="P31" s="206">
        <v>0.85499999999999998</v>
      </c>
      <c r="Q31" s="196" t="s">
        <v>194</v>
      </c>
      <c r="R31" s="198">
        <v>37.991395348837216</v>
      </c>
      <c r="S31" s="196" t="s">
        <v>1673</v>
      </c>
      <c r="T31" s="199">
        <v>1.9245655939174169</v>
      </c>
      <c r="U31" s="198">
        <v>37.90395348837211</v>
      </c>
      <c r="V31" s="196" t="s">
        <v>1673</v>
      </c>
      <c r="W31" s="199">
        <v>1.9604604922236437</v>
      </c>
      <c r="X31" s="206">
        <v>0.90400000000000003</v>
      </c>
      <c r="Y31" s="198">
        <v>38.02860759493673</v>
      </c>
      <c r="Z31" s="196" t="s">
        <v>1673</v>
      </c>
      <c r="AA31" s="199">
        <v>1.9163584633816344</v>
      </c>
      <c r="AB31" s="198">
        <v>38.020379746835438</v>
      </c>
      <c r="AC31" s="196" t="s">
        <v>1673</v>
      </c>
      <c r="AD31" s="199">
        <v>1.952467989494322</v>
      </c>
      <c r="AE31" s="206">
        <v>0.71499999999999997</v>
      </c>
    </row>
    <row r="32" spans="2:32">
      <c r="B32" s="196" t="s">
        <v>195</v>
      </c>
      <c r="C32" s="198">
        <v>1.8562015503875966</v>
      </c>
      <c r="D32" s="196" t="s">
        <v>1673</v>
      </c>
      <c r="E32" s="199">
        <v>1.1642629064391248</v>
      </c>
      <c r="F32" s="198">
        <v>2.8369767441860465</v>
      </c>
      <c r="G32" s="196" t="s">
        <v>1673</v>
      </c>
      <c r="H32" s="199">
        <v>1.1280075109534706</v>
      </c>
      <c r="I32" s="206">
        <v>5.8999999999999997E-2</v>
      </c>
      <c r="J32" s="198">
        <v>2.178101265822785</v>
      </c>
      <c r="K32" s="196" t="s">
        <v>1673</v>
      </c>
      <c r="L32" s="199">
        <v>1.184174295495559</v>
      </c>
      <c r="M32" s="198">
        <v>2.856835443037975</v>
      </c>
      <c r="N32" s="196" t="s">
        <v>1673</v>
      </c>
      <c r="O32" s="199">
        <v>1.1274612826161492</v>
      </c>
      <c r="P32" s="206">
        <v>0.89700000000000002</v>
      </c>
      <c r="Q32" s="196" t="s">
        <v>195</v>
      </c>
      <c r="R32" s="198">
        <v>38.47953488372093</v>
      </c>
      <c r="S32" s="196" t="s">
        <v>1673</v>
      </c>
      <c r="T32" s="199">
        <v>1.8891461614911493</v>
      </c>
      <c r="U32" s="198">
        <v>38.477286821705427</v>
      </c>
      <c r="V32" s="196" t="s">
        <v>1673</v>
      </c>
      <c r="W32" s="199">
        <v>1.8903384088313662</v>
      </c>
      <c r="X32" s="206">
        <v>0.79</v>
      </c>
      <c r="Y32" s="198">
        <v>38.396962025316455</v>
      </c>
      <c r="Z32" s="196" t="s">
        <v>1673</v>
      </c>
      <c r="AA32" s="199">
        <v>1.8949600414320169</v>
      </c>
      <c r="AB32" s="198">
        <v>38.304936708860751</v>
      </c>
      <c r="AC32" s="196" t="s">
        <v>1673</v>
      </c>
      <c r="AD32" s="199">
        <v>1.9015325284832354</v>
      </c>
      <c r="AE32" s="206">
        <v>0.58299999999999996</v>
      </c>
    </row>
    <row r="33" spans="2:31">
      <c r="B33" s="196" t="s">
        <v>196</v>
      </c>
      <c r="C33" s="198">
        <v>3.1459689922480623</v>
      </c>
      <c r="D33" s="196" t="s">
        <v>1673</v>
      </c>
      <c r="E33" s="199">
        <v>1.3848671638576067</v>
      </c>
      <c r="F33" s="198">
        <v>3.7790697674418623</v>
      </c>
      <c r="G33" s="196" t="s">
        <v>1673</v>
      </c>
      <c r="H33" s="199">
        <v>1.2247776850951231</v>
      </c>
      <c r="I33" s="206">
        <v>0.46600000000000003</v>
      </c>
      <c r="J33" s="198">
        <v>3.0021518987341764</v>
      </c>
      <c r="K33" s="196" t="s">
        <v>1673</v>
      </c>
      <c r="L33" s="199">
        <v>1.3987544855869498</v>
      </c>
      <c r="M33" s="198">
        <v>3.3887341772151895</v>
      </c>
      <c r="N33" s="196" t="s">
        <v>1673</v>
      </c>
      <c r="O33" s="199">
        <v>1.21647833906675</v>
      </c>
      <c r="P33" s="206">
        <v>2.5000000000000001E-2</v>
      </c>
      <c r="Q33" s="196" t="s">
        <v>196</v>
      </c>
      <c r="R33" s="198">
        <v>39.011162790697675</v>
      </c>
      <c r="S33" s="196" t="s">
        <v>1673</v>
      </c>
      <c r="T33" s="199">
        <v>2.0007266757617468</v>
      </c>
      <c r="U33" s="198">
        <v>39.039147286821709</v>
      </c>
      <c r="V33" s="196" t="s">
        <v>1673</v>
      </c>
      <c r="W33" s="199">
        <v>1.990768158513093</v>
      </c>
      <c r="X33" s="206">
        <v>0.55900000000000005</v>
      </c>
      <c r="Y33" s="198">
        <v>38.831139240506339</v>
      </c>
      <c r="Z33" s="196" t="s">
        <v>1673</v>
      </c>
      <c r="AA33" s="199">
        <v>2.006677796163669</v>
      </c>
      <c r="AB33" s="198">
        <v>38.719113924050639</v>
      </c>
      <c r="AC33" s="196" t="s">
        <v>1673</v>
      </c>
      <c r="AD33" s="199">
        <v>1.9945547724517565</v>
      </c>
      <c r="AE33" s="206">
        <v>0.30199999999999999</v>
      </c>
    </row>
    <row r="34" spans="2:31">
      <c r="B34" s="196" t="s">
        <v>1678</v>
      </c>
      <c r="C34" s="198">
        <v>4.9178294573643413</v>
      </c>
      <c r="D34" s="196" t="s">
        <v>1673</v>
      </c>
      <c r="E34" s="199">
        <v>1.6960643603466179</v>
      </c>
      <c r="F34" s="198">
        <v>5.0810852713178294</v>
      </c>
      <c r="G34" s="196" t="s">
        <v>1673</v>
      </c>
      <c r="H34" s="199">
        <v>1.6616234720852037</v>
      </c>
      <c r="I34" s="206">
        <v>0.17</v>
      </c>
      <c r="J34" s="198">
        <v>4.5745569620253166</v>
      </c>
      <c r="K34" s="196" t="s">
        <v>1673</v>
      </c>
      <c r="L34" s="199">
        <v>1.6969736014651946</v>
      </c>
      <c r="M34" s="198">
        <v>4.8184810126582303</v>
      </c>
      <c r="N34" s="196" t="s">
        <v>1673</v>
      </c>
      <c r="O34" s="199">
        <v>1.6694764155081618</v>
      </c>
      <c r="P34" s="206">
        <v>0.254</v>
      </c>
      <c r="Q34" s="196" t="s">
        <v>1678</v>
      </c>
      <c r="R34" s="198">
        <v>40.009999999999984</v>
      </c>
      <c r="S34" s="196" t="s">
        <v>1673</v>
      </c>
      <c r="T34" s="199">
        <v>2.0942846332339835</v>
      </c>
      <c r="U34" s="198">
        <v>40.036821705426362</v>
      </c>
      <c r="V34" s="196" t="s">
        <v>1673</v>
      </c>
      <c r="W34" s="199">
        <v>2.1966743274266198</v>
      </c>
      <c r="X34" s="206">
        <v>0.26400000000000001</v>
      </c>
      <c r="Y34" s="198">
        <v>39.655316455696195</v>
      </c>
      <c r="Z34" s="196" t="s">
        <v>1673</v>
      </c>
      <c r="AA34" s="199">
        <v>2.0961547049290332</v>
      </c>
      <c r="AB34" s="198">
        <v>39.637974683544293</v>
      </c>
      <c r="AC34" s="196" t="s">
        <v>1673</v>
      </c>
      <c r="AD34" s="199">
        <v>2.20053347566434</v>
      </c>
      <c r="AE34" s="206">
        <v>0.22900000000000001</v>
      </c>
    </row>
    <row r="35" spans="2:31">
      <c r="B35" s="196" t="s">
        <v>1679</v>
      </c>
      <c r="C35" s="198">
        <v>5.1858139534883705</v>
      </c>
      <c r="D35" s="196" t="s">
        <v>1673</v>
      </c>
      <c r="E35" s="199">
        <v>1.3896693051284854</v>
      </c>
      <c r="F35" s="198">
        <v>4.9037984496124079</v>
      </c>
      <c r="G35" s="196" t="s">
        <v>1673</v>
      </c>
      <c r="H35" s="199">
        <v>1.6839259344787201</v>
      </c>
      <c r="I35" s="206">
        <v>0.69699999999999995</v>
      </c>
      <c r="J35" s="198">
        <v>5.267848101265824</v>
      </c>
      <c r="K35" s="196" t="s">
        <v>1673</v>
      </c>
      <c r="L35" s="199">
        <v>1.3756603638002411</v>
      </c>
      <c r="M35" s="198">
        <v>5.1959493670886046</v>
      </c>
      <c r="N35" s="196" t="s">
        <v>1673</v>
      </c>
      <c r="O35" s="199">
        <v>1.6807707344036746</v>
      </c>
      <c r="P35" s="206">
        <v>0.22700000000000001</v>
      </c>
      <c r="Q35" s="196" t="s">
        <v>1679</v>
      </c>
      <c r="R35" s="198">
        <v>41.208527131782944</v>
      </c>
      <c r="S35" s="196" t="s">
        <v>1673</v>
      </c>
      <c r="T35" s="199">
        <v>2.2823261505449302</v>
      </c>
      <c r="U35" s="198">
        <v>41.337906976744193</v>
      </c>
      <c r="V35" s="196" t="s">
        <v>1673</v>
      </c>
      <c r="W35" s="199">
        <v>2.2995416236239499</v>
      </c>
      <c r="X35" s="206">
        <v>0.63</v>
      </c>
      <c r="Y35" s="198">
        <v>41.037848101265837</v>
      </c>
      <c r="Z35" s="196" t="s">
        <v>1673</v>
      </c>
      <c r="AA35" s="199">
        <v>2.3123450948536646</v>
      </c>
      <c r="AB35" s="198">
        <v>40.995949367088585</v>
      </c>
      <c r="AC35" s="196" t="s">
        <v>1673</v>
      </c>
      <c r="AD35" s="199">
        <v>2.3208251308081569</v>
      </c>
      <c r="AE35" s="206">
        <v>0.34300000000000003</v>
      </c>
    </row>
    <row r="36" spans="2:31">
      <c r="B36" s="196" t="s">
        <v>1680</v>
      </c>
      <c r="C36" s="198">
        <v>3.135426356589146</v>
      </c>
      <c r="D36" s="196" t="s">
        <v>1673</v>
      </c>
      <c r="E36" s="199">
        <v>1.1794861220516351</v>
      </c>
      <c r="F36" s="198">
        <v>3.0886046511627923</v>
      </c>
      <c r="G36" s="196" t="s">
        <v>1673</v>
      </c>
      <c r="H36" s="199">
        <v>1.6020942076827724</v>
      </c>
      <c r="I36" s="206">
        <v>0.245</v>
      </c>
      <c r="J36" s="198">
        <v>3.3374683544303814</v>
      </c>
      <c r="K36" s="196" t="s">
        <v>1673</v>
      </c>
      <c r="L36" s="199">
        <v>1.1792536707431691</v>
      </c>
      <c r="M36" s="198">
        <v>3.5377215189873428</v>
      </c>
      <c r="N36" s="196" t="s">
        <v>1673</v>
      </c>
      <c r="O36" s="199">
        <v>1.6111441967054068</v>
      </c>
      <c r="P36" s="206">
        <v>3.9E-2</v>
      </c>
      <c r="Q36" s="196" t="s">
        <v>1680</v>
      </c>
      <c r="R36" s="198">
        <v>43.926821705426356</v>
      </c>
      <c r="S36" s="196" t="s">
        <v>1673</v>
      </c>
      <c r="T36" s="199">
        <v>4.0769272636723839</v>
      </c>
      <c r="U36" s="198">
        <v>44.418759689922474</v>
      </c>
      <c r="V36" s="196" t="s">
        <v>1673</v>
      </c>
      <c r="W36" s="199">
        <v>2.4574316520734412</v>
      </c>
      <c r="X36" s="206">
        <v>0.55700000000000005</v>
      </c>
      <c r="Y36" s="198">
        <v>44.237848101265833</v>
      </c>
      <c r="Z36" s="196" t="s">
        <v>1673</v>
      </c>
      <c r="AA36" s="199">
        <v>4.0878272055105755</v>
      </c>
      <c r="AB36" s="198">
        <v>44.248607594936708</v>
      </c>
      <c r="AC36" s="196" t="s">
        <v>1673</v>
      </c>
      <c r="AD36" s="199">
        <v>2.4714692192588976</v>
      </c>
      <c r="AE36" s="206">
        <v>0.65800000000000003</v>
      </c>
    </row>
    <row r="37" spans="2:31">
      <c r="B37" s="196" t="s">
        <v>1681</v>
      </c>
      <c r="C37" s="198">
        <v>3.5527906976744186</v>
      </c>
      <c r="D37" s="196" t="s">
        <v>1673</v>
      </c>
      <c r="E37" s="199">
        <v>1.2121004346434305</v>
      </c>
      <c r="F37" s="198">
        <v>3.7780620155038735</v>
      </c>
      <c r="G37" s="196" t="s">
        <v>1673</v>
      </c>
      <c r="H37" s="199">
        <v>1.501829653663838</v>
      </c>
      <c r="I37" s="206">
        <v>0.33100000000000002</v>
      </c>
      <c r="J37" s="198">
        <v>3.7191139240506321</v>
      </c>
      <c r="K37" s="196" t="s">
        <v>1673</v>
      </c>
      <c r="L37" s="199">
        <v>1.2234955314209277</v>
      </c>
      <c r="M37" s="198">
        <v>4.0145569620253152</v>
      </c>
      <c r="N37" s="196" t="s">
        <v>1673</v>
      </c>
      <c r="O37" s="199">
        <v>1.5205081220197154</v>
      </c>
      <c r="P37" s="206">
        <v>0.252</v>
      </c>
      <c r="Q37" s="196" t="s">
        <v>1681</v>
      </c>
      <c r="R37" s="198">
        <v>45.680930232558133</v>
      </c>
      <c r="S37" s="196" t="s">
        <v>1673</v>
      </c>
      <c r="T37" s="199">
        <v>2.6269934222237747</v>
      </c>
      <c r="U37" s="198">
        <v>45.79255813953489</v>
      </c>
      <c r="V37" s="196" t="s">
        <v>1673</v>
      </c>
      <c r="W37" s="199">
        <v>2.6712413076220782</v>
      </c>
      <c r="X37" s="206">
        <v>0.505</v>
      </c>
      <c r="Y37" s="198">
        <v>45.428607594936707</v>
      </c>
      <c r="Z37" s="196" t="s">
        <v>1673</v>
      </c>
      <c r="AA37" s="199">
        <v>2.6396587866946777</v>
      </c>
      <c r="AB37" s="198">
        <v>45.704810126582274</v>
      </c>
      <c r="AC37" s="196" t="s">
        <v>1673</v>
      </c>
      <c r="AD37" s="199">
        <v>2.6833008026821026</v>
      </c>
      <c r="AE37" s="206">
        <v>0.81799999999999995</v>
      </c>
    </row>
    <row r="38" spans="2:31">
      <c r="B38" s="196" t="s">
        <v>1682</v>
      </c>
      <c r="C38" s="198">
        <v>4.9994573643410858</v>
      </c>
      <c r="D38" s="196" t="s">
        <v>1673</v>
      </c>
      <c r="E38" s="199">
        <v>1.3347485191960775</v>
      </c>
      <c r="F38" s="198">
        <v>5.3134108527131758</v>
      </c>
      <c r="G38" s="196" t="s">
        <v>1673</v>
      </c>
      <c r="H38" s="199">
        <v>1.4672212768338055</v>
      </c>
      <c r="I38" s="206">
        <v>0.54200000000000004</v>
      </c>
      <c r="J38" s="198">
        <v>5.114303797468355</v>
      </c>
      <c r="K38" s="196" t="s">
        <v>1673</v>
      </c>
      <c r="L38" s="199">
        <v>1.3359002377617626</v>
      </c>
      <c r="M38" s="198">
        <v>5.7163291139240524</v>
      </c>
      <c r="N38" s="196" t="s">
        <v>1673</v>
      </c>
      <c r="O38" s="199">
        <v>1.4895232884846108</v>
      </c>
      <c r="P38" s="206">
        <v>6.0999999999999999E-2</v>
      </c>
      <c r="Q38" s="196" t="s">
        <v>1682</v>
      </c>
      <c r="R38" s="198">
        <v>46.705116279069763</v>
      </c>
      <c r="S38" s="196" t="s">
        <v>1673</v>
      </c>
      <c r="T38" s="199">
        <v>2.8085861980160134</v>
      </c>
      <c r="U38" s="198">
        <v>46.845193798449642</v>
      </c>
      <c r="V38" s="196" t="s">
        <v>1673</v>
      </c>
      <c r="W38" s="199">
        <v>2.8314989131132009</v>
      </c>
      <c r="X38" s="206">
        <v>0.64700000000000002</v>
      </c>
      <c r="Y38" s="198">
        <v>46.518987341772146</v>
      </c>
      <c r="Z38" s="196" t="s">
        <v>1673</v>
      </c>
      <c r="AA38" s="199">
        <v>2.8113024646887634</v>
      </c>
      <c r="AB38" s="198">
        <v>46.627215189873411</v>
      </c>
      <c r="AC38" s="196" t="s">
        <v>1673</v>
      </c>
      <c r="AD38" s="199">
        <v>2.8273070710024246</v>
      </c>
      <c r="AE38" s="206">
        <v>0.6</v>
      </c>
    </row>
    <row r="39" spans="2:31">
      <c r="B39" s="196" t="s">
        <v>1683</v>
      </c>
      <c r="C39" s="198">
        <v>6.7886821705426357</v>
      </c>
      <c r="D39" s="196" t="s">
        <v>1673</v>
      </c>
      <c r="E39" s="199">
        <v>1.6049700054853842</v>
      </c>
      <c r="F39" s="198">
        <v>6.9403875968992246</v>
      </c>
      <c r="G39" s="196" t="s">
        <v>1673</v>
      </c>
      <c r="H39" s="199">
        <v>1.7462828393032377</v>
      </c>
      <c r="I39" s="206">
        <v>0.21</v>
      </c>
      <c r="J39" s="198">
        <v>7.097341772151899</v>
      </c>
      <c r="K39" s="196" t="s">
        <v>1673</v>
      </c>
      <c r="L39" s="199">
        <v>1.6611012687079372</v>
      </c>
      <c r="M39" s="198">
        <v>7.4897468354430403</v>
      </c>
      <c r="N39" s="196" t="s">
        <v>1673</v>
      </c>
      <c r="O39" s="199">
        <v>1.8382511911761357</v>
      </c>
      <c r="P39" s="206">
        <v>4.3999999999999997E-2</v>
      </c>
      <c r="Q39" s="196" t="s">
        <v>1683</v>
      </c>
      <c r="R39" s="198">
        <v>45.067674418604661</v>
      </c>
      <c r="S39" s="196" t="s">
        <v>1673</v>
      </c>
      <c r="T39" s="199">
        <v>2.6441856944849023</v>
      </c>
      <c r="U39" s="198">
        <v>45.182558139534898</v>
      </c>
      <c r="V39" s="196" t="s">
        <v>1673</v>
      </c>
      <c r="W39" s="199">
        <v>2.7463431023902509</v>
      </c>
      <c r="X39" s="206">
        <v>0.33700000000000002</v>
      </c>
      <c r="Y39" s="198">
        <v>45.431518987341789</v>
      </c>
      <c r="Z39" s="196" t="s">
        <v>1673</v>
      </c>
      <c r="AA39" s="199">
        <v>2.6791756626068128</v>
      </c>
      <c r="AB39" s="198">
        <v>45.486455696202533</v>
      </c>
      <c r="AC39" s="196" t="s">
        <v>1673</v>
      </c>
      <c r="AD39" s="199">
        <v>2.7897175735223412</v>
      </c>
      <c r="AE39" s="206">
        <v>0.438</v>
      </c>
    </row>
    <row r="40" spans="2:31" ht="15" thickBot="1">
      <c r="B40" s="200" t="s">
        <v>1684</v>
      </c>
      <c r="C40" s="208">
        <v>11.085271317829454</v>
      </c>
      <c r="D40" s="200" t="s">
        <v>1673</v>
      </c>
      <c r="E40" s="209">
        <v>1.997589202294636</v>
      </c>
      <c r="F40" s="208">
        <v>10.652325581395345</v>
      </c>
      <c r="G40" s="200" t="s">
        <v>1673</v>
      </c>
      <c r="H40" s="209">
        <v>1.9459374795760223</v>
      </c>
      <c r="I40" s="210">
        <v>8.8999999999999996E-2</v>
      </c>
      <c r="J40" s="208">
        <v>11.605316455696199</v>
      </c>
      <c r="K40" s="200" t="s">
        <v>1673</v>
      </c>
      <c r="L40" s="209">
        <v>2.0169982259555317</v>
      </c>
      <c r="M40" s="208">
        <v>11.42050632911392</v>
      </c>
      <c r="N40" s="200" t="s">
        <v>1673</v>
      </c>
      <c r="O40" s="209">
        <v>2.0130738053616821</v>
      </c>
      <c r="P40" s="210">
        <v>1.2999999999999999E-2</v>
      </c>
      <c r="Q40" s="200" t="s">
        <v>1684</v>
      </c>
      <c r="R40" s="208">
        <v>43.566356589147283</v>
      </c>
      <c r="S40" s="200" t="s">
        <v>1673</v>
      </c>
      <c r="T40" s="209">
        <v>2.8852818693501634</v>
      </c>
      <c r="U40" s="208">
        <v>43.540077519379821</v>
      </c>
      <c r="V40" s="200" t="s">
        <v>1673</v>
      </c>
      <c r="W40" s="209">
        <v>2.8519947778167132</v>
      </c>
      <c r="X40" s="210">
        <v>0.79300000000000004</v>
      </c>
      <c r="Y40" s="208">
        <v>43.675569620253171</v>
      </c>
      <c r="Z40" s="200" t="s">
        <v>1673</v>
      </c>
      <c r="AA40" s="209">
        <v>2.8911822954298438</v>
      </c>
      <c r="AB40" s="208">
        <v>43.583417721518963</v>
      </c>
      <c r="AC40" s="200" t="s">
        <v>1673</v>
      </c>
      <c r="AD40" s="209">
        <v>2.8426402340930341</v>
      </c>
      <c r="AE40" s="210">
        <v>0.91900000000000004</v>
      </c>
    </row>
  </sheetData>
  <mergeCells count="16">
    <mergeCell ref="Y2:AA2"/>
    <mergeCell ref="AB2:AD2"/>
    <mergeCell ref="C23:E23"/>
    <mergeCell ref="J23:L23"/>
    <mergeCell ref="F23:H23"/>
    <mergeCell ref="M23:O23"/>
    <mergeCell ref="R23:T23"/>
    <mergeCell ref="Y23:AA23"/>
    <mergeCell ref="U23:W23"/>
    <mergeCell ref="AB23:AD23"/>
    <mergeCell ref="C2:E2"/>
    <mergeCell ref="F2:H2"/>
    <mergeCell ref="J2:L2"/>
    <mergeCell ref="M2:O2"/>
    <mergeCell ref="R2:T2"/>
    <mergeCell ref="U2:W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1DC7-FA18-4787-B4EC-48827038195B}">
  <dimension ref="A2:DZ73"/>
  <sheetViews>
    <sheetView topLeftCell="A50" workbookViewId="0">
      <selection activeCell="A73" sqref="A2:A73"/>
    </sheetView>
  </sheetViews>
  <sheetFormatPr baseColWidth="10" defaultColWidth="9" defaultRowHeight="12"/>
  <cols>
    <col min="1" max="16384" width="9" style="50"/>
  </cols>
  <sheetData>
    <row r="2" spans="1:130" ht="14">
      <c r="A2" s="128" t="s">
        <v>1662</v>
      </c>
      <c r="B2" s="104">
        <v>4.18</v>
      </c>
      <c r="C2" s="104">
        <v>4.66</v>
      </c>
      <c r="D2" s="104">
        <v>3.58</v>
      </c>
      <c r="E2" s="104">
        <v>2.91</v>
      </c>
      <c r="F2" s="104">
        <v>3.48</v>
      </c>
      <c r="G2" s="104">
        <v>4.33</v>
      </c>
      <c r="H2" s="104">
        <v>3.17</v>
      </c>
      <c r="I2" s="104">
        <v>3.31</v>
      </c>
      <c r="J2" s="104">
        <v>4.5599999999999996</v>
      </c>
      <c r="K2" s="104">
        <v>3.79</v>
      </c>
      <c r="L2" s="104">
        <v>3.26</v>
      </c>
      <c r="M2" s="104">
        <v>3.11</v>
      </c>
      <c r="N2" s="104">
        <v>3.65</v>
      </c>
      <c r="O2" s="104">
        <v>2.94</v>
      </c>
      <c r="P2" s="104">
        <v>3.26</v>
      </c>
      <c r="Q2" s="104">
        <v>2.39</v>
      </c>
      <c r="R2" s="104">
        <v>3.89</v>
      </c>
      <c r="S2" s="104">
        <v>3.71</v>
      </c>
      <c r="T2" s="104">
        <v>4.07</v>
      </c>
      <c r="U2" s="104">
        <v>4.0599999999999996</v>
      </c>
      <c r="V2" s="104">
        <v>3.41</v>
      </c>
      <c r="W2" s="104">
        <v>3.78</v>
      </c>
      <c r="X2" s="104">
        <v>3.79</v>
      </c>
      <c r="Y2" s="104">
        <v>2.78</v>
      </c>
      <c r="Z2" s="104">
        <v>4.83</v>
      </c>
      <c r="AA2" s="104">
        <v>2.33</v>
      </c>
      <c r="AB2" s="104">
        <v>4.7699999999999996</v>
      </c>
      <c r="AC2" s="104">
        <v>3.38</v>
      </c>
      <c r="AD2" s="104">
        <v>2.12</v>
      </c>
      <c r="AE2" s="104">
        <v>2.69</v>
      </c>
      <c r="AF2" s="104">
        <v>3.28</v>
      </c>
      <c r="AG2" s="104">
        <v>3.31</v>
      </c>
      <c r="AH2" s="104">
        <v>4.5</v>
      </c>
      <c r="AI2" s="104">
        <v>3.11</v>
      </c>
      <c r="AJ2" s="104">
        <v>3.48</v>
      </c>
      <c r="AK2" s="104">
        <v>2.96</v>
      </c>
      <c r="AL2" s="104">
        <v>4.5199999999999996</v>
      </c>
      <c r="AM2" s="104">
        <v>3.69</v>
      </c>
      <c r="AN2" s="104">
        <v>5.94</v>
      </c>
      <c r="AO2" s="104">
        <v>2.34</v>
      </c>
      <c r="AP2" s="104">
        <v>4.6100000000000003</v>
      </c>
      <c r="AQ2" s="104">
        <v>3.78</v>
      </c>
      <c r="AR2" s="104">
        <v>5.1100000000000003</v>
      </c>
      <c r="AS2" s="104">
        <v>4.13</v>
      </c>
      <c r="AT2" s="104">
        <v>4.24</v>
      </c>
      <c r="AU2" s="104">
        <v>3.09</v>
      </c>
      <c r="AV2" s="104">
        <v>5.1100000000000003</v>
      </c>
      <c r="AW2" s="104">
        <v>4.01</v>
      </c>
      <c r="AX2" s="104">
        <v>3.51</v>
      </c>
      <c r="AY2" s="104">
        <v>4.49</v>
      </c>
      <c r="AZ2" s="104">
        <v>2.83</v>
      </c>
      <c r="BA2" s="104">
        <v>3.63</v>
      </c>
      <c r="BB2" s="104">
        <v>4.49</v>
      </c>
      <c r="BC2" s="104">
        <v>5.03</v>
      </c>
      <c r="BD2" s="104">
        <v>2.17</v>
      </c>
      <c r="BE2" s="116">
        <v>5.52</v>
      </c>
      <c r="BF2" s="104">
        <v>3.39</v>
      </c>
      <c r="BG2" s="104">
        <v>2.94</v>
      </c>
      <c r="BH2" s="104">
        <v>3.98</v>
      </c>
      <c r="BI2" s="104">
        <v>4.28</v>
      </c>
      <c r="BJ2" s="104">
        <v>3.56</v>
      </c>
      <c r="BK2" s="104">
        <v>3.22</v>
      </c>
      <c r="BL2" s="122">
        <v>4.29</v>
      </c>
      <c r="BM2" s="104">
        <v>6.2</v>
      </c>
      <c r="BN2" s="104">
        <v>4.13</v>
      </c>
      <c r="BO2" s="104">
        <v>5.61</v>
      </c>
      <c r="BP2" s="104">
        <v>2.39</v>
      </c>
      <c r="BQ2" s="104">
        <v>2.93</v>
      </c>
      <c r="BR2" s="104">
        <v>2.69</v>
      </c>
      <c r="BS2" s="104">
        <v>3.51</v>
      </c>
      <c r="BT2" s="104">
        <v>3.09</v>
      </c>
      <c r="BU2" s="104">
        <v>3.13</v>
      </c>
      <c r="BV2" s="127">
        <v>3.97</v>
      </c>
      <c r="BW2" s="104">
        <v>4.2</v>
      </c>
      <c r="BX2" s="104">
        <v>4.22</v>
      </c>
      <c r="BY2" s="104">
        <v>2.9</v>
      </c>
      <c r="BZ2" s="104">
        <v>3.78</v>
      </c>
      <c r="CA2" s="104">
        <v>3.45</v>
      </c>
      <c r="CB2" s="104">
        <v>3.65</v>
      </c>
      <c r="CC2" s="104">
        <v>5.35</v>
      </c>
      <c r="CD2" s="104">
        <v>3.16</v>
      </c>
      <c r="CE2" s="104">
        <v>2.84</v>
      </c>
      <c r="CF2" s="104">
        <v>3.03</v>
      </c>
      <c r="CG2" s="104">
        <v>3.11</v>
      </c>
      <c r="CH2" s="104">
        <v>4.75</v>
      </c>
      <c r="CI2" s="104">
        <v>3.93</v>
      </c>
      <c r="CJ2" s="104">
        <v>4.1100000000000003</v>
      </c>
      <c r="CK2" s="104">
        <v>3.17</v>
      </c>
      <c r="CL2" s="104">
        <v>3.24</v>
      </c>
      <c r="CM2" s="104">
        <v>3.93</v>
      </c>
      <c r="CN2" s="104">
        <v>4.07</v>
      </c>
      <c r="CO2" s="104">
        <v>3.61</v>
      </c>
      <c r="CP2" s="104">
        <v>3.51</v>
      </c>
      <c r="CQ2" s="104">
        <v>2.9</v>
      </c>
      <c r="CR2" s="104">
        <v>2.86</v>
      </c>
      <c r="CS2" s="104">
        <v>4.0599999999999996</v>
      </c>
      <c r="CT2" s="104">
        <v>4.3099999999999996</v>
      </c>
      <c r="CU2" s="104">
        <v>4.4800000000000004</v>
      </c>
      <c r="CV2" s="104">
        <v>2.84</v>
      </c>
      <c r="CW2" s="104">
        <v>4.91</v>
      </c>
      <c r="CX2" s="104">
        <v>4.41</v>
      </c>
      <c r="CY2" s="104">
        <v>4.83</v>
      </c>
      <c r="CZ2" s="104">
        <v>5.03</v>
      </c>
      <c r="DA2" s="104">
        <v>3.58</v>
      </c>
      <c r="DB2" s="104">
        <v>3.51</v>
      </c>
      <c r="DC2" s="104">
        <v>2.02</v>
      </c>
      <c r="DD2" s="104">
        <v>1.89</v>
      </c>
      <c r="DE2" s="104">
        <v>3.48</v>
      </c>
      <c r="DF2" s="104">
        <v>3.01</v>
      </c>
      <c r="DG2" s="104">
        <v>4.79</v>
      </c>
      <c r="DH2" s="104">
        <v>3.51</v>
      </c>
      <c r="DI2" s="104">
        <v>4.41</v>
      </c>
      <c r="DJ2" s="104">
        <v>2.96</v>
      </c>
      <c r="DK2" s="104">
        <v>3.61</v>
      </c>
      <c r="DL2" s="104">
        <v>4.95</v>
      </c>
      <c r="DM2" s="104">
        <v>3.9</v>
      </c>
      <c r="DN2" s="104">
        <v>4.6900000000000004</v>
      </c>
      <c r="DO2" s="104">
        <v>3.33</v>
      </c>
      <c r="DP2" s="104">
        <v>4.7300000000000004</v>
      </c>
      <c r="DQ2" s="104">
        <v>2.11</v>
      </c>
      <c r="DR2" s="104">
        <v>3.06</v>
      </c>
      <c r="DS2" s="104">
        <v>2.94</v>
      </c>
      <c r="DT2" s="104">
        <v>5.41</v>
      </c>
      <c r="DU2" s="104">
        <v>7.46</v>
      </c>
      <c r="DV2" s="104">
        <v>5.12</v>
      </c>
      <c r="DW2" s="104">
        <v>3.86</v>
      </c>
      <c r="DX2" s="104">
        <v>2.48</v>
      </c>
      <c r="DY2" s="104">
        <v>4.5599999999999996</v>
      </c>
      <c r="DZ2" s="104">
        <v>4.3899999999999997</v>
      </c>
    </row>
    <row r="3" spans="1:130" ht="14">
      <c r="A3" s="128" t="s">
        <v>0</v>
      </c>
      <c r="B3" s="105">
        <v>2.78</v>
      </c>
      <c r="C3" s="105">
        <v>3.43</v>
      </c>
      <c r="D3" s="105">
        <v>2.94</v>
      </c>
      <c r="E3" s="105">
        <v>1.81</v>
      </c>
      <c r="F3" s="105">
        <v>2.78</v>
      </c>
      <c r="G3" s="105">
        <v>2.17</v>
      </c>
      <c r="H3" s="105">
        <v>2.78</v>
      </c>
      <c r="I3" s="105">
        <v>2.14</v>
      </c>
      <c r="J3" s="105">
        <v>4.62</v>
      </c>
      <c r="K3" s="105">
        <v>3.06</v>
      </c>
      <c r="L3" s="105">
        <v>3.56</v>
      </c>
      <c r="M3" s="105">
        <v>2.71</v>
      </c>
      <c r="N3" s="105">
        <v>2.4500000000000002</v>
      </c>
      <c r="O3" s="105">
        <v>2.14</v>
      </c>
      <c r="P3" s="107">
        <v>3.22</v>
      </c>
      <c r="Q3" s="105">
        <v>1.59</v>
      </c>
      <c r="R3" s="105">
        <v>2.95</v>
      </c>
      <c r="S3" s="105">
        <v>3.25</v>
      </c>
      <c r="T3" s="105">
        <v>2.71</v>
      </c>
      <c r="U3" s="105">
        <v>3.22</v>
      </c>
      <c r="V3" s="114">
        <v>2.71</v>
      </c>
      <c r="W3" s="105">
        <v>2.71</v>
      </c>
      <c r="X3" s="105">
        <v>3.34</v>
      </c>
      <c r="Y3" s="105">
        <v>3.11</v>
      </c>
      <c r="Z3" s="105">
        <v>2.78</v>
      </c>
      <c r="AA3" s="105">
        <v>2.0499999999999998</v>
      </c>
      <c r="AB3" s="114">
        <v>3.18</v>
      </c>
      <c r="AC3" s="105">
        <v>2.68</v>
      </c>
      <c r="AD3" s="105">
        <v>2.87</v>
      </c>
      <c r="AE3" s="105">
        <v>2.3199999999999998</v>
      </c>
      <c r="AF3" s="105">
        <v>1.74</v>
      </c>
      <c r="AG3" s="105">
        <v>3.22</v>
      </c>
      <c r="AH3" s="114">
        <v>3.46</v>
      </c>
      <c r="AI3" s="105">
        <v>2.13</v>
      </c>
      <c r="AJ3" s="105">
        <v>2.67</v>
      </c>
      <c r="AK3" s="105">
        <v>2.17</v>
      </c>
      <c r="AL3" s="107">
        <v>3.45</v>
      </c>
      <c r="AM3" s="114">
        <v>3.96</v>
      </c>
      <c r="AN3" s="105">
        <v>3.97</v>
      </c>
      <c r="AO3" s="114">
        <v>2.2000000000000002</v>
      </c>
      <c r="AP3" s="105">
        <v>3.31</v>
      </c>
      <c r="AQ3" s="114">
        <v>2.99</v>
      </c>
      <c r="AR3" s="114">
        <v>2.87</v>
      </c>
      <c r="AS3" s="105">
        <v>2.75</v>
      </c>
      <c r="AT3" s="105">
        <v>2.62</v>
      </c>
      <c r="AU3" s="105">
        <v>2.31</v>
      </c>
      <c r="AV3" s="107">
        <v>2.0499999999999998</v>
      </c>
      <c r="AW3" s="114">
        <v>3.28</v>
      </c>
      <c r="AX3" s="114">
        <v>3.46</v>
      </c>
      <c r="AY3" s="105">
        <v>4.57</v>
      </c>
      <c r="AZ3" s="105">
        <v>3.06</v>
      </c>
      <c r="BA3" s="105">
        <v>3.62</v>
      </c>
      <c r="BB3" s="105">
        <v>3.95</v>
      </c>
      <c r="BC3" s="114">
        <v>3.77</v>
      </c>
      <c r="BD3" s="105">
        <v>2.5299999999999998</v>
      </c>
      <c r="BE3" s="135">
        <v>4.4000000000000004</v>
      </c>
      <c r="BF3" s="114">
        <v>3.44</v>
      </c>
      <c r="BG3" s="105">
        <v>2.72</v>
      </c>
      <c r="BH3" s="107">
        <v>2.5</v>
      </c>
      <c r="BI3" s="114">
        <v>2.91</v>
      </c>
      <c r="BJ3" s="105">
        <v>2.66</v>
      </c>
      <c r="BK3" s="105">
        <v>3.54</v>
      </c>
      <c r="BL3" s="104">
        <v>3.77</v>
      </c>
      <c r="BM3" s="114">
        <v>4.1900000000000004</v>
      </c>
      <c r="BN3" s="107">
        <v>2.67</v>
      </c>
      <c r="BO3" s="114">
        <v>3.71</v>
      </c>
      <c r="BP3" s="105">
        <v>1.87</v>
      </c>
      <c r="BQ3" s="105">
        <v>1.76</v>
      </c>
      <c r="BR3" s="105">
        <v>2.79</v>
      </c>
      <c r="BS3" s="105">
        <v>2.68</v>
      </c>
      <c r="BT3" s="107">
        <v>2.12</v>
      </c>
      <c r="BU3" s="105">
        <v>3.22</v>
      </c>
      <c r="BV3" s="105">
        <v>3.86</v>
      </c>
      <c r="BW3" s="105">
        <v>3.86</v>
      </c>
      <c r="BX3" s="114">
        <v>2.87</v>
      </c>
      <c r="BY3" s="105">
        <v>2.2799999999999998</v>
      </c>
      <c r="BZ3" s="105">
        <v>1.83</v>
      </c>
      <c r="CA3" s="105">
        <v>1.89</v>
      </c>
      <c r="CB3" s="107">
        <v>3.33</v>
      </c>
      <c r="CC3" s="107">
        <v>4.0199999999999996</v>
      </c>
      <c r="CD3" s="105">
        <v>3.29</v>
      </c>
      <c r="CE3" s="105">
        <v>2.0099999999999998</v>
      </c>
      <c r="CF3" s="105">
        <v>2.79</v>
      </c>
      <c r="CG3" s="105">
        <v>2.59</v>
      </c>
      <c r="CH3" s="105">
        <v>3.97</v>
      </c>
      <c r="CI3" s="105">
        <v>3.77</v>
      </c>
      <c r="CJ3" s="107">
        <v>4.25</v>
      </c>
      <c r="CK3" s="105">
        <v>2.36</v>
      </c>
      <c r="CL3" s="105">
        <v>3.11</v>
      </c>
      <c r="CM3" s="107">
        <v>2.92</v>
      </c>
      <c r="CN3" s="105">
        <v>4.43</v>
      </c>
      <c r="CO3" s="107">
        <v>3.3</v>
      </c>
      <c r="CP3" s="105">
        <v>2.95</v>
      </c>
      <c r="CQ3" s="105">
        <v>1.85</v>
      </c>
      <c r="CR3" s="107">
        <v>1.42</v>
      </c>
      <c r="CS3" s="105">
        <v>3.27</v>
      </c>
      <c r="CT3" s="105">
        <v>4.78</v>
      </c>
      <c r="CU3" s="114">
        <v>3.87</v>
      </c>
      <c r="CV3" s="105">
        <v>3.44</v>
      </c>
      <c r="CW3" s="107">
        <v>3.53</v>
      </c>
      <c r="CX3" s="111">
        <v>3.23</v>
      </c>
      <c r="CY3" s="105">
        <v>4.6100000000000003</v>
      </c>
      <c r="CZ3" s="107">
        <v>3.65</v>
      </c>
      <c r="DA3" s="107">
        <v>3.51</v>
      </c>
      <c r="DB3" s="107">
        <v>3.36</v>
      </c>
      <c r="DC3" s="105">
        <v>2.8</v>
      </c>
      <c r="DD3" s="105">
        <v>1.96</v>
      </c>
      <c r="DE3" s="105">
        <v>3.58</v>
      </c>
      <c r="DF3" s="105">
        <v>2.56</v>
      </c>
      <c r="DG3" s="114">
        <v>3.83</v>
      </c>
      <c r="DH3" s="114">
        <v>2.04</v>
      </c>
      <c r="DI3" s="105">
        <v>4.4000000000000004</v>
      </c>
      <c r="DJ3" s="105">
        <v>3.45</v>
      </c>
      <c r="DK3" s="114">
        <v>4.01</v>
      </c>
      <c r="DL3" s="105">
        <v>3.29</v>
      </c>
      <c r="DM3" s="105">
        <v>3.17</v>
      </c>
      <c r="DN3" s="105">
        <v>2.67</v>
      </c>
      <c r="DO3" s="114">
        <v>2.95</v>
      </c>
      <c r="DP3" s="105">
        <v>3.67</v>
      </c>
      <c r="DQ3" s="105">
        <v>3.23</v>
      </c>
      <c r="DR3" s="105">
        <v>1.93</v>
      </c>
      <c r="DS3" s="105">
        <v>1.62</v>
      </c>
      <c r="DT3" s="105">
        <v>3.62</v>
      </c>
      <c r="DU3" s="105">
        <v>4.62</v>
      </c>
      <c r="DV3" s="114">
        <v>3.67</v>
      </c>
      <c r="DW3" s="105">
        <v>3.34</v>
      </c>
      <c r="DX3" s="105">
        <v>2.2799999999999998</v>
      </c>
      <c r="DY3" s="114">
        <v>4.22</v>
      </c>
      <c r="DZ3" s="105">
        <v>2.4500000000000002</v>
      </c>
    </row>
    <row r="4" spans="1:130" ht="14">
      <c r="A4" s="128" t="s">
        <v>1</v>
      </c>
      <c r="B4" s="109">
        <v>2.06</v>
      </c>
      <c r="C4" s="115">
        <v>2.52</v>
      </c>
      <c r="D4" s="109">
        <v>3.22</v>
      </c>
      <c r="E4" s="109">
        <v>1.1499999999999999</v>
      </c>
      <c r="F4" s="109">
        <v>1.83</v>
      </c>
      <c r="G4" s="109">
        <v>2.33</v>
      </c>
      <c r="H4" s="109">
        <v>2.41</v>
      </c>
      <c r="I4" s="109">
        <v>2.12</v>
      </c>
      <c r="J4" s="109">
        <v>2.71</v>
      </c>
      <c r="K4" s="109">
        <v>3.11</v>
      </c>
      <c r="L4" s="109">
        <v>3.27</v>
      </c>
      <c r="M4" s="109">
        <v>1.85</v>
      </c>
      <c r="N4" s="109">
        <v>2.17</v>
      </c>
      <c r="O4" s="109">
        <v>1.1499999999999999</v>
      </c>
      <c r="P4" s="106">
        <v>2.17</v>
      </c>
      <c r="Q4" s="109">
        <v>0</v>
      </c>
      <c r="R4" s="109">
        <v>1.86</v>
      </c>
      <c r="S4" s="109">
        <v>2.46</v>
      </c>
      <c r="T4" s="109">
        <v>1.78</v>
      </c>
      <c r="U4" s="109">
        <v>2.25</v>
      </c>
      <c r="V4" s="115">
        <v>1.51</v>
      </c>
      <c r="W4" s="106">
        <v>1.62</v>
      </c>
      <c r="X4" s="110">
        <v>2.92</v>
      </c>
      <c r="Y4" s="109">
        <v>1.62</v>
      </c>
      <c r="Z4" s="109">
        <v>3.13</v>
      </c>
      <c r="AA4" s="109">
        <v>1.9</v>
      </c>
      <c r="AB4" s="115">
        <v>2.5299999999999998</v>
      </c>
      <c r="AC4" s="109">
        <v>2.29</v>
      </c>
      <c r="AD4" s="106">
        <v>1.78</v>
      </c>
      <c r="AE4" s="115">
        <v>2.76</v>
      </c>
      <c r="AF4" s="109">
        <v>3.46</v>
      </c>
      <c r="AG4" s="115">
        <v>2.02</v>
      </c>
      <c r="AH4" s="115">
        <v>2.37</v>
      </c>
      <c r="AI4" s="109">
        <v>1.37</v>
      </c>
      <c r="AJ4" s="109">
        <v>1.89</v>
      </c>
      <c r="AK4" s="109">
        <v>2.5</v>
      </c>
      <c r="AL4" s="106">
        <v>3.02</v>
      </c>
      <c r="AM4" s="115">
        <v>2.74</v>
      </c>
      <c r="AN4" s="109">
        <v>2.68</v>
      </c>
      <c r="AO4" s="115">
        <v>1.81</v>
      </c>
      <c r="AP4" s="109">
        <v>2.48</v>
      </c>
      <c r="AQ4" s="115">
        <v>2.13</v>
      </c>
      <c r="AR4" s="115">
        <v>1.9</v>
      </c>
      <c r="AS4" s="109">
        <v>1.99</v>
      </c>
      <c r="AT4" s="109">
        <v>3.05</v>
      </c>
      <c r="AU4" s="115">
        <v>2.52</v>
      </c>
      <c r="AV4" s="106">
        <v>2.99</v>
      </c>
      <c r="AW4" s="115">
        <v>3.41</v>
      </c>
      <c r="AX4" s="106">
        <v>2.83</v>
      </c>
      <c r="AY4" s="109">
        <v>4.29</v>
      </c>
      <c r="AZ4" s="106">
        <v>2.83</v>
      </c>
      <c r="BA4" s="106">
        <v>3.14</v>
      </c>
      <c r="BB4" s="109">
        <v>3.38</v>
      </c>
      <c r="BC4" s="115">
        <v>3.13</v>
      </c>
      <c r="BD4" s="115">
        <v>1.54</v>
      </c>
      <c r="BE4" s="136">
        <v>3.8</v>
      </c>
      <c r="BF4" s="115">
        <v>3.17</v>
      </c>
      <c r="BG4" s="109">
        <v>0.63</v>
      </c>
      <c r="BH4" s="106">
        <v>1.85</v>
      </c>
      <c r="BI4" s="115">
        <v>1.74</v>
      </c>
      <c r="BJ4" s="106">
        <v>2.61</v>
      </c>
      <c r="BK4" s="106">
        <v>3.8</v>
      </c>
      <c r="BL4" s="105">
        <v>2.78</v>
      </c>
      <c r="BM4" s="115">
        <v>3.29</v>
      </c>
      <c r="BN4" s="106">
        <v>1.51</v>
      </c>
      <c r="BO4" s="115">
        <v>3.9</v>
      </c>
      <c r="BP4" s="106">
        <v>1.62</v>
      </c>
      <c r="BQ4" s="106">
        <v>1.61</v>
      </c>
      <c r="BR4" s="106">
        <v>3.11</v>
      </c>
      <c r="BS4" s="109">
        <v>1.78</v>
      </c>
      <c r="BT4" s="106">
        <v>2.56</v>
      </c>
      <c r="BU4" s="109">
        <v>2.87</v>
      </c>
      <c r="BV4" s="109">
        <v>2.75</v>
      </c>
      <c r="BW4" s="109">
        <v>2.92</v>
      </c>
      <c r="BX4" s="115">
        <v>2.8</v>
      </c>
      <c r="BY4" s="109">
        <v>2.27</v>
      </c>
      <c r="BZ4" s="109">
        <v>2.17</v>
      </c>
      <c r="CA4" s="109">
        <v>1.57</v>
      </c>
      <c r="CB4" s="106">
        <v>4.3099999999999996</v>
      </c>
      <c r="CC4" s="106">
        <v>3.27</v>
      </c>
      <c r="CD4" s="109">
        <v>2.4700000000000002</v>
      </c>
      <c r="CE4" s="106">
        <v>1.3</v>
      </c>
      <c r="CF4" s="106">
        <v>2.63</v>
      </c>
      <c r="CG4" s="106">
        <v>2.41</v>
      </c>
      <c r="CH4" s="109">
        <v>2.62</v>
      </c>
      <c r="CI4" s="115">
        <v>2.41</v>
      </c>
      <c r="CJ4" s="106">
        <v>3.37</v>
      </c>
      <c r="CK4" s="106">
        <v>2.25</v>
      </c>
      <c r="CL4" s="109">
        <v>3.07</v>
      </c>
      <c r="CM4" s="106">
        <v>1.87</v>
      </c>
      <c r="CN4" s="109">
        <v>3.95</v>
      </c>
      <c r="CO4" s="106">
        <v>2.83</v>
      </c>
      <c r="CP4" s="106">
        <v>1.88</v>
      </c>
      <c r="CQ4" s="106">
        <v>2.17</v>
      </c>
      <c r="CR4" s="106">
        <v>0.76</v>
      </c>
      <c r="CS4" s="109">
        <v>3.25</v>
      </c>
      <c r="CT4" s="106">
        <v>3.85</v>
      </c>
      <c r="CU4" s="106">
        <v>2.4900000000000002</v>
      </c>
      <c r="CV4" s="106">
        <v>2.48</v>
      </c>
      <c r="CW4" s="106">
        <v>2.86</v>
      </c>
      <c r="CX4" s="106">
        <v>2.31</v>
      </c>
      <c r="CY4" s="106">
        <v>3.31</v>
      </c>
      <c r="CZ4" s="106">
        <v>2.61</v>
      </c>
      <c r="DA4" s="106">
        <v>2.92</v>
      </c>
      <c r="DB4" s="106">
        <v>2.61</v>
      </c>
      <c r="DC4" s="106">
        <v>2.36</v>
      </c>
      <c r="DD4" s="109">
        <v>1.49</v>
      </c>
      <c r="DE4" s="109">
        <v>1.81</v>
      </c>
      <c r="DF4" s="109">
        <v>1.06</v>
      </c>
      <c r="DG4" s="106">
        <v>2.68</v>
      </c>
      <c r="DH4" s="115">
        <v>1.64</v>
      </c>
      <c r="DI4" s="106">
        <v>3.83</v>
      </c>
      <c r="DJ4" s="109">
        <v>1.83</v>
      </c>
      <c r="DK4" s="115">
        <v>2.75</v>
      </c>
      <c r="DL4" s="115">
        <v>2.98</v>
      </c>
      <c r="DM4" s="115">
        <v>2.36</v>
      </c>
      <c r="DN4" s="115">
        <v>2.0499999999999998</v>
      </c>
      <c r="DO4" s="115">
        <v>2.36</v>
      </c>
      <c r="DP4" s="109">
        <v>3.14</v>
      </c>
      <c r="DQ4" s="109">
        <v>1.89</v>
      </c>
      <c r="DR4" s="109">
        <v>1.42</v>
      </c>
      <c r="DS4" s="109">
        <v>1.86</v>
      </c>
      <c r="DT4" s="115">
        <v>3.18</v>
      </c>
      <c r="DU4" s="115">
        <v>4.5599999999999996</v>
      </c>
      <c r="DV4" s="115">
        <v>2.4500000000000002</v>
      </c>
      <c r="DW4" s="110">
        <v>3.46</v>
      </c>
      <c r="DX4" s="109">
        <v>1.37</v>
      </c>
      <c r="DY4" s="115">
        <v>3.9</v>
      </c>
      <c r="DZ4" s="115">
        <v>1.54</v>
      </c>
    </row>
    <row r="5" spans="1:130" ht="14">
      <c r="A5" s="128" t="s">
        <v>2</v>
      </c>
      <c r="B5" s="105">
        <v>1.81</v>
      </c>
      <c r="C5" s="114">
        <v>2.2200000000000002</v>
      </c>
      <c r="D5" s="105">
        <v>2.39</v>
      </c>
      <c r="E5" s="107">
        <v>1.49</v>
      </c>
      <c r="F5" s="107">
        <v>1.93</v>
      </c>
      <c r="G5" s="105">
        <v>1.99</v>
      </c>
      <c r="H5" s="107">
        <v>2.3199999999999998</v>
      </c>
      <c r="I5" s="107">
        <v>2.36</v>
      </c>
      <c r="J5" s="107">
        <v>2.14</v>
      </c>
      <c r="K5" s="107">
        <v>2.5</v>
      </c>
      <c r="L5" s="107">
        <v>2.87</v>
      </c>
      <c r="M5" s="105">
        <v>1.39</v>
      </c>
      <c r="N5" s="107">
        <v>1.94</v>
      </c>
      <c r="O5" s="107">
        <v>1.1200000000000001</v>
      </c>
      <c r="P5" s="107">
        <v>2.17</v>
      </c>
      <c r="Q5" s="107">
        <v>1.08</v>
      </c>
      <c r="R5" s="107">
        <v>2.2400000000000002</v>
      </c>
      <c r="S5" s="107">
        <v>1.74</v>
      </c>
      <c r="T5" s="105">
        <v>1.42</v>
      </c>
      <c r="U5" s="107">
        <v>1.74</v>
      </c>
      <c r="V5" s="114">
        <v>1.39</v>
      </c>
      <c r="W5" s="107">
        <v>1.74</v>
      </c>
      <c r="X5" s="111">
        <v>1.57</v>
      </c>
      <c r="Y5" s="105">
        <v>1.74</v>
      </c>
      <c r="Z5" s="107">
        <v>1.3</v>
      </c>
      <c r="AA5" s="107">
        <v>2.12</v>
      </c>
      <c r="AB5" s="114">
        <v>1.27</v>
      </c>
      <c r="AC5" s="105">
        <v>1.99</v>
      </c>
      <c r="AD5" s="107">
        <v>1.63</v>
      </c>
      <c r="AE5" s="107">
        <v>0</v>
      </c>
      <c r="AF5" s="107">
        <v>2.99</v>
      </c>
      <c r="AG5" s="111">
        <v>2.74</v>
      </c>
      <c r="AH5" s="107">
        <v>2.17</v>
      </c>
      <c r="AI5" s="107">
        <v>1.27</v>
      </c>
      <c r="AJ5" s="107">
        <v>1.3</v>
      </c>
      <c r="AK5" s="105">
        <v>1.74</v>
      </c>
      <c r="AL5" s="107">
        <v>2.12</v>
      </c>
      <c r="AM5" s="114">
        <v>1.74</v>
      </c>
      <c r="AN5" s="107">
        <v>1.88</v>
      </c>
      <c r="AO5" s="107">
        <v>1.54</v>
      </c>
      <c r="AP5" s="107">
        <v>2.76</v>
      </c>
      <c r="AQ5" s="114">
        <v>2.61</v>
      </c>
      <c r="AR5" s="107">
        <v>1.76</v>
      </c>
      <c r="AS5" s="107">
        <v>1.39</v>
      </c>
      <c r="AT5" s="107">
        <v>3.24</v>
      </c>
      <c r="AU5" s="107">
        <v>2.08</v>
      </c>
      <c r="AV5" s="107">
        <v>1.9</v>
      </c>
      <c r="AW5" s="107">
        <v>3.02</v>
      </c>
      <c r="AX5" s="107">
        <v>1.34</v>
      </c>
      <c r="AY5" s="105">
        <v>2.98</v>
      </c>
      <c r="AZ5" s="107">
        <v>1.96</v>
      </c>
      <c r="BA5" s="107">
        <v>2.61</v>
      </c>
      <c r="BB5" s="107">
        <v>2.41</v>
      </c>
      <c r="BC5" s="114">
        <v>2.5099999999999998</v>
      </c>
      <c r="BD5" s="107">
        <v>1.73</v>
      </c>
      <c r="BE5" s="135">
        <v>2.2400000000000002</v>
      </c>
      <c r="BF5" s="107">
        <v>2.71</v>
      </c>
      <c r="BG5" s="105">
        <v>1.3</v>
      </c>
      <c r="BH5" s="107">
        <v>1.34</v>
      </c>
      <c r="BI5" s="107">
        <v>1.5</v>
      </c>
      <c r="BJ5" s="107">
        <v>2.95</v>
      </c>
      <c r="BK5" s="107">
        <v>2.98</v>
      </c>
      <c r="BL5" s="109">
        <v>2.4900000000000002</v>
      </c>
      <c r="BM5" s="114">
        <v>3.13</v>
      </c>
      <c r="BN5" s="107">
        <v>0.99</v>
      </c>
      <c r="BO5" s="107">
        <v>3.48</v>
      </c>
      <c r="BP5" s="107">
        <v>2.11</v>
      </c>
      <c r="BQ5" s="107">
        <v>0.25</v>
      </c>
      <c r="BR5" s="107">
        <v>1.88</v>
      </c>
      <c r="BS5" s="107">
        <v>2.12</v>
      </c>
      <c r="BT5" s="107">
        <v>2.13</v>
      </c>
      <c r="BU5" s="107">
        <v>2.13</v>
      </c>
      <c r="BV5" s="107">
        <v>2.39</v>
      </c>
      <c r="BW5" s="107">
        <v>3.11</v>
      </c>
      <c r="BX5" s="107">
        <v>2.71</v>
      </c>
      <c r="BY5" s="105">
        <v>1.37</v>
      </c>
      <c r="BZ5" s="107">
        <v>1.66</v>
      </c>
      <c r="CA5" s="107">
        <v>1.74</v>
      </c>
      <c r="CB5" s="107">
        <v>2.87</v>
      </c>
      <c r="CC5" s="107">
        <v>2.8</v>
      </c>
      <c r="CD5" s="107">
        <v>1.02</v>
      </c>
      <c r="CE5" s="107">
        <v>0.51</v>
      </c>
      <c r="CF5" s="107">
        <v>1.27</v>
      </c>
      <c r="CG5" s="107">
        <v>2.11</v>
      </c>
      <c r="CH5" s="107">
        <v>2.61</v>
      </c>
      <c r="CI5" s="107">
        <v>2.78</v>
      </c>
      <c r="CJ5" s="107">
        <v>2.83</v>
      </c>
      <c r="CK5" s="107">
        <v>2.12</v>
      </c>
      <c r="CL5" s="107">
        <v>2.88</v>
      </c>
      <c r="CM5" s="107">
        <v>1.87</v>
      </c>
      <c r="CN5" s="107">
        <v>3.5</v>
      </c>
      <c r="CO5" s="107">
        <v>3</v>
      </c>
      <c r="CP5" s="107">
        <v>1.86</v>
      </c>
      <c r="CQ5" s="107">
        <v>2.17</v>
      </c>
      <c r="CR5" s="107">
        <v>1.1499999999999999</v>
      </c>
      <c r="CS5" s="107">
        <v>3.36</v>
      </c>
      <c r="CT5" s="107">
        <v>2.12</v>
      </c>
      <c r="CU5" s="107">
        <v>3.05</v>
      </c>
      <c r="CV5" s="107">
        <v>2.4900000000000002</v>
      </c>
      <c r="CW5" s="107">
        <v>2.99</v>
      </c>
      <c r="CX5" s="107">
        <v>2.58</v>
      </c>
      <c r="CY5" s="107">
        <v>3.25</v>
      </c>
      <c r="CZ5" s="107">
        <v>3.56</v>
      </c>
      <c r="DA5" s="107">
        <v>3.23</v>
      </c>
      <c r="DB5" s="107">
        <v>1.61</v>
      </c>
      <c r="DC5" s="107">
        <v>2.5</v>
      </c>
      <c r="DD5" s="107">
        <v>1.81</v>
      </c>
      <c r="DE5" s="107">
        <v>0.45</v>
      </c>
      <c r="DF5" s="107">
        <v>0</v>
      </c>
      <c r="DG5" s="107">
        <v>2.06</v>
      </c>
      <c r="DH5" s="114">
        <v>2.14</v>
      </c>
      <c r="DI5" s="107">
        <v>3.83</v>
      </c>
      <c r="DJ5" s="105">
        <v>2.36</v>
      </c>
      <c r="DK5" s="114">
        <v>2.99</v>
      </c>
      <c r="DL5" s="107">
        <v>1.9</v>
      </c>
      <c r="DM5" s="114">
        <v>1.63</v>
      </c>
      <c r="DN5" s="107">
        <v>1.54</v>
      </c>
      <c r="DO5" s="114">
        <v>2.2799999999999998</v>
      </c>
      <c r="DP5" s="107">
        <v>3.11</v>
      </c>
      <c r="DQ5" s="105">
        <v>1.93</v>
      </c>
      <c r="DR5" s="107">
        <v>1.1200000000000001</v>
      </c>
      <c r="DS5" s="105">
        <v>1.63</v>
      </c>
      <c r="DT5" s="107">
        <v>2.67</v>
      </c>
      <c r="DU5" s="107">
        <v>2.91</v>
      </c>
      <c r="DV5" s="114">
        <v>2.17</v>
      </c>
      <c r="DW5" s="107">
        <v>2.66</v>
      </c>
      <c r="DX5" s="107">
        <v>1.25</v>
      </c>
      <c r="DY5" s="107">
        <v>2.2000000000000002</v>
      </c>
      <c r="DZ5" s="107">
        <v>0</v>
      </c>
    </row>
    <row r="6" spans="1:130" ht="14">
      <c r="A6" s="128" t="s">
        <v>3</v>
      </c>
      <c r="B6" s="106">
        <v>1.27</v>
      </c>
      <c r="C6" s="115">
        <v>1.89</v>
      </c>
      <c r="D6" s="109">
        <v>3.11</v>
      </c>
      <c r="E6" s="106">
        <v>2.2400000000000002</v>
      </c>
      <c r="F6" s="106">
        <v>0.79</v>
      </c>
      <c r="G6" s="106">
        <v>2.12</v>
      </c>
      <c r="H6" s="106">
        <v>1.78</v>
      </c>
      <c r="I6" s="106">
        <v>2.62</v>
      </c>
      <c r="J6" s="106">
        <v>2.29</v>
      </c>
      <c r="K6" s="106">
        <v>3.34</v>
      </c>
      <c r="L6" s="106">
        <v>1.66</v>
      </c>
      <c r="M6" s="106">
        <v>1.06</v>
      </c>
      <c r="N6" s="106">
        <v>1.56</v>
      </c>
      <c r="O6" s="106">
        <v>1.28</v>
      </c>
      <c r="P6" s="106">
        <v>2.2200000000000002</v>
      </c>
      <c r="Q6" s="106">
        <v>1.02</v>
      </c>
      <c r="R6" s="106">
        <v>1.99</v>
      </c>
      <c r="S6" s="106">
        <v>2.17</v>
      </c>
      <c r="T6" s="106">
        <v>1.62</v>
      </c>
      <c r="U6" s="106">
        <v>1.66</v>
      </c>
      <c r="V6" s="115">
        <v>1.27</v>
      </c>
      <c r="W6" s="106">
        <v>1.76</v>
      </c>
      <c r="X6" s="112">
        <v>1.42</v>
      </c>
      <c r="Y6" s="106">
        <v>1.88</v>
      </c>
      <c r="Z6" s="106">
        <v>1.62</v>
      </c>
      <c r="AA6" s="106">
        <v>2.12</v>
      </c>
      <c r="AB6" s="106">
        <v>1.42</v>
      </c>
      <c r="AC6" s="106">
        <v>1.69</v>
      </c>
      <c r="AD6" s="106">
        <v>1.69</v>
      </c>
      <c r="AE6" s="106">
        <v>0</v>
      </c>
      <c r="AF6" s="106">
        <v>3.23</v>
      </c>
      <c r="AG6" s="112">
        <v>1.76</v>
      </c>
      <c r="AH6" s="106">
        <v>1.34</v>
      </c>
      <c r="AI6" s="106">
        <v>1.62</v>
      </c>
      <c r="AJ6" s="106">
        <v>1.25</v>
      </c>
      <c r="AK6" s="106">
        <v>2.2400000000000002</v>
      </c>
      <c r="AL6" s="106">
        <v>2.39</v>
      </c>
      <c r="AM6" s="106">
        <v>2.61</v>
      </c>
      <c r="AN6" s="106">
        <v>1.3</v>
      </c>
      <c r="AO6" s="106">
        <v>2</v>
      </c>
      <c r="AP6" s="106">
        <v>2.98</v>
      </c>
      <c r="AQ6" s="106">
        <v>3.14</v>
      </c>
      <c r="AR6" s="106">
        <v>1.78</v>
      </c>
      <c r="AS6" s="106">
        <v>2.2400000000000002</v>
      </c>
      <c r="AT6" s="106">
        <v>2.76</v>
      </c>
      <c r="AU6" s="106">
        <v>2.36</v>
      </c>
      <c r="AV6" s="106">
        <v>2.02</v>
      </c>
      <c r="AW6" s="106">
        <v>2.87</v>
      </c>
      <c r="AX6" s="106">
        <v>0.54</v>
      </c>
      <c r="AY6" s="106">
        <v>2.9</v>
      </c>
      <c r="AZ6" s="106">
        <v>2.5299999999999998</v>
      </c>
      <c r="BA6" s="106">
        <v>2.5</v>
      </c>
      <c r="BB6" s="106">
        <v>1.83</v>
      </c>
      <c r="BC6" s="106">
        <v>1.9</v>
      </c>
      <c r="BD6" s="106">
        <v>0.5</v>
      </c>
      <c r="BE6" s="119">
        <v>2.84</v>
      </c>
      <c r="BF6" s="106">
        <v>2.06</v>
      </c>
      <c r="BG6" s="106">
        <v>1.37</v>
      </c>
      <c r="BH6" s="106">
        <v>1.81</v>
      </c>
      <c r="BI6" s="106">
        <v>1.1100000000000001</v>
      </c>
      <c r="BJ6" s="106">
        <v>3.61</v>
      </c>
      <c r="BK6" s="106">
        <v>3.61</v>
      </c>
      <c r="BL6" s="107">
        <v>1.87</v>
      </c>
      <c r="BM6" s="106">
        <v>3.12</v>
      </c>
      <c r="BN6" s="106">
        <v>1.99</v>
      </c>
      <c r="BO6" s="106">
        <v>4.8</v>
      </c>
      <c r="BP6" s="106">
        <v>1.99</v>
      </c>
      <c r="BQ6" s="106">
        <v>0</v>
      </c>
      <c r="BR6" s="106">
        <v>2.74</v>
      </c>
      <c r="BS6" s="106">
        <v>1.59</v>
      </c>
      <c r="BT6" s="106">
        <v>2.41</v>
      </c>
      <c r="BU6" s="106">
        <v>2.36</v>
      </c>
      <c r="BV6" s="106">
        <v>3.24</v>
      </c>
      <c r="BW6" s="106">
        <v>2.62</v>
      </c>
      <c r="BX6" s="106">
        <v>0.97</v>
      </c>
      <c r="BY6" s="109">
        <v>1.1200000000000001</v>
      </c>
      <c r="BZ6" s="106">
        <v>1.66</v>
      </c>
      <c r="CA6" s="106">
        <v>1.88</v>
      </c>
      <c r="CB6" s="106">
        <v>2.9</v>
      </c>
      <c r="CC6" s="106">
        <v>0</v>
      </c>
      <c r="CD6" s="106">
        <v>0.28000000000000003</v>
      </c>
      <c r="CE6" s="106">
        <v>0</v>
      </c>
      <c r="CF6" s="106">
        <v>1.61</v>
      </c>
      <c r="CG6" s="106">
        <v>1.49</v>
      </c>
      <c r="CH6" s="106">
        <v>2.2400000000000002</v>
      </c>
      <c r="CI6" s="106">
        <v>1.67</v>
      </c>
      <c r="CJ6" s="106">
        <v>2.52</v>
      </c>
      <c r="CK6" s="106">
        <v>2.74</v>
      </c>
      <c r="CL6" s="106">
        <v>1.93</v>
      </c>
      <c r="CM6" s="106">
        <v>1.74</v>
      </c>
      <c r="CN6" s="106">
        <v>2.25</v>
      </c>
      <c r="CO6" s="106">
        <v>2.02</v>
      </c>
      <c r="CP6" s="106">
        <v>1.18</v>
      </c>
      <c r="CQ6" s="106">
        <v>1.57</v>
      </c>
      <c r="CR6" s="106">
        <v>1.62</v>
      </c>
      <c r="CS6" s="106">
        <v>3.25</v>
      </c>
      <c r="CT6" s="106">
        <v>1.61</v>
      </c>
      <c r="CU6" s="106">
        <v>3.83</v>
      </c>
      <c r="CV6" s="106">
        <v>2.48</v>
      </c>
      <c r="CW6" s="106">
        <v>2.08</v>
      </c>
      <c r="CX6" s="106">
        <v>2.2799999999999998</v>
      </c>
      <c r="CY6" s="106">
        <v>3.25</v>
      </c>
      <c r="CZ6" s="106">
        <v>2.3199999999999998</v>
      </c>
      <c r="DA6" s="106">
        <v>3.85</v>
      </c>
      <c r="DB6" s="106">
        <v>1.37</v>
      </c>
      <c r="DC6" s="106">
        <v>2.99</v>
      </c>
      <c r="DD6" s="106">
        <v>1.1200000000000001</v>
      </c>
      <c r="DE6" s="106">
        <v>0.45</v>
      </c>
      <c r="DF6" s="106">
        <v>0</v>
      </c>
      <c r="DG6" s="106">
        <v>1.93</v>
      </c>
      <c r="DH6" s="106">
        <v>1.76</v>
      </c>
      <c r="DI6" s="106">
        <v>0.45</v>
      </c>
      <c r="DJ6" s="106">
        <v>3.11</v>
      </c>
      <c r="DK6" s="106">
        <v>2.14</v>
      </c>
      <c r="DL6" s="106">
        <v>1.85</v>
      </c>
      <c r="DM6" s="115">
        <v>1.93</v>
      </c>
      <c r="DN6" s="106">
        <v>1.57</v>
      </c>
      <c r="DO6" s="106">
        <v>0</v>
      </c>
      <c r="DP6" s="106">
        <v>2.0499999999999998</v>
      </c>
      <c r="DQ6" s="106">
        <v>1.1200000000000001</v>
      </c>
      <c r="DR6" s="106">
        <v>0.25</v>
      </c>
      <c r="DS6" s="106">
        <v>1.39</v>
      </c>
      <c r="DT6" s="106">
        <v>3.07</v>
      </c>
      <c r="DU6" s="106">
        <v>2.3199999999999998</v>
      </c>
      <c r="DV6" s="115">
        <v>2.11</v>
      </c>
      <c r="DW6" s="106">
        <v>2.4700000000000002</v>
      </c>
      <c r="DX6" s="106">
        <v>2.02</v>
      </c>
      <c r="DY6" s="106">
        <v>1.94</v>
      </c>
      <c r="DZ6" s="106">
        <v>0</v>
      </c>
    </row>
    <row r="7" spans="1:130" ht="14">
      <c r="A7" s="128" t="s">
        <v>4</v>
      </c>
      <c r="B7" s="108">
        <v>0.39</v>
      </c>
      <c r="C7" s="123">
        <v>2.08</v>
      </c>
      <c r="D7" s="104">
        <v>2.62</v>
      </c>
      <c r="E7" s="108">
        <v>1.76</v>
      </c>
      <c r="F7" s="108">
        <v>0.12</v>
      </c>
      <c r="G7" s="108">
        <v>3.14</v>
      </c>
      <c r="H7" s="108">
        <v>1.78</v>
      </c>
      <c r="I7" s="108">
        <v>2.37</v>
      </c>
      <c r="J7" s="108">
        <v>1.27</v>
      </c>
      <c r="K7" s="108">
        <v>2.06</v>
      </c>
      <c r="L7" s="108">
        <v>1.34</v>
      </c>
      <c r="M7" s="108">
        <v>1.76</v>
      </c>
      <c r="N7" s="108">
        <v>2.0099999999999998</v>
      </c>
      <c r="O7" s="108">
        <v>0.72</v>
      </c>
      <c r="P7" s="108">
        <v>1.83</v>
      </c>
      <c r="Q7" s="108">
        <v>0.88</v>
      </c>
      <c r="R7" s="108">
        <v>1.69</v>
      </c>
      <c r="S7" s="108">
        <v>1.49</v>
      </c>
      <c r="T7" s="108">
        <v>1.39</v>
      </c>
      <c r="U7" s="108">
        <v>1.93</v>
      </c>
      <c r="V7" s="108">
        <v>1.66</v>
      </c>
      <c r="W7" s="108">
        <v>1.02</v>
      </c>
      <c r="X7" s="113">
        <v>1.49</v>
      </c>
      <c r="Y7" s="108">
        <v>1.74</v>
      </c>
      <c r="Z7" s="108">
        <v>2.2400000000000002</v>
      </c>
      <c r="AA7" s="108">
        <v>2.27</v>
      </c>
      <c r="AB7" s="108">
        <v>1.42</v>
      </c>
      <c r="AC7" s="108">
        <v>0.67</v>
      </c>
      <c r="AD7" s="108">
        <v>0</v>
      </c>
      <c r="AE7" s="108">
        <v>0.9</v>
      </c>
      <c r="AF7" s="108">
        <v>1.1200000000000001</v>
      </c>
      <c r="AG7" s="113">
        <v>1.22</v>
      </c>
      <c r="AH7" s="108">
        <v>0</v>
      </c>
      <c r="AI7" s="108">
        <v>1.63</v>
      </c>
      <c r="AJ7" s="108">
        <v>0.39</v>
      </c>
      <c r="AK7" s="108">
        <v>2.2400000000000002</v>
      </c>
      <c r="AL7" s="108">
        <v>1.18</v>
      </c>
      <c r="AM7" s="108">
        <v>2.68</v>
      </c>
      <c r="AN7" s="108">
        <v>0.39</v>
      </c>
      <c r="AO7" s="108">
        <v>1.54</v>
      </c>
      <c r="AP7" s="108">
        <v>2.99</v>
      </c>
      <c r="AQ7" s="108">
        <v>3.13</v>
      </c>
      <c r="AR7" s="108">
        <v>0.95</v>
      </c>
      <c r="AS7" s="108">
        <v>1.1200000000000001</v>
      </c>
      <c r="AT7" s="108">
        <v>2.8</v>
      </c>
      <c r="AU7" s="108">
        <v>1.74</v>
      </c>
      <c r="AV7" s="108">
        <v>0.67</v>
      </c>
      <c r="AW7" s="108">
        <v>2.52</v>
      </c>
      <c r="AX7" s="108">
        <v>0</v>
      </c>
      <c r="AY7" s="108">
        <v>2.99</v>
      </c>
      <c r="AZ7" s="108">
        <v>2.89</v>
      </c>
      <c r="BA7" s="108">
        <v>2.88</v>
      </c>
      <c r="BB7" s="108">
        <v>1.34</v>
      </c>
      <c r="BC7" s="108">
        <v>1.69</v>
      </c>
      <c r="BD7" s="108">
        <v>0.62</v>
      </c>
      <c r="BE7" s="120">
        <v>2.72</v>
      </c>
      <c r="BF7" s="108">
        <v>3.9</v>
      </c>
      <c r="BG7" s="108">
        <v>0.76</v>
      </c>
      <c r="BH7" s="108">
        <v>0</v>
      </c>
      <c r="BI7" s="108">
        <v>0</v>
      </c>
      <c r="BJ7" s="108">
        <v>3.61</v>
      </c>
      <c r="BK7" s="108">
        <v>3.53</v>
      </c>
      <c r="BL7" s="106">
        <v>1.02</v>
      </c>
      <c r="BM7" s="108">
        <v>3.44</v>
      </c>
      <c r="BN7" s="108">
        <v>1.74</v>
      </c>
      <c r="BO7" s="108">
        <v>4.13</v>
      </c>
      <c r="BP7" s="108">
        <v>1.88</v>
      </c>
      <c r="BQ7" s="108">
        <v>0</v>
      </c>
      <c r="BR7" s="108">
        <v>2.02</v>
      </c>
      <c r="BS7" s="108">
        <v>0.87</v>
      </c>
      <c r="BT7" s="108">
        <v>1.85</v>
      </c>
      <c r="BU7" s="108">
        <v>2.27</v>
      </c>
      <c r="BV7" s="108">
        <v>1.93</v>
      </c>
      <c r="BW7" s="108">
        <v>1.51</v>
      </c>
      <c r="BX7" s="108">
        <v>1.32</v>
      </c>
      <c r="BY7" s="104">
        <v>1.76</v>
      </c>
      <c r="BZ7" s="108">
        <v>1.39</v>
      </c>
      <c r="CA7" s="108">
        <v>1.76</v>
      </c>
      <c r="CB7" s="108">
        <v>1.24</v>
      </c>
      <c r="CC7" s="108">
        <v>0</v>
      </c>
      <c r="CD7" s="108">
        <v>0.28000000000000003</v>
      </c>
      <c r="CE7" s="108">
        <v>0</v>
      </c>
      <c r="CF7" s="108">
        <v>1.52</v>
      </c>
      <c r="CG7" s="108">
        <v>1.24</v>
      </c>
      <c r="CH7" s="108">
        <v>1.02</v>
      </c>
      <c r="CI7" s="108">
        <v>0</v>
      </c>
      <c r="CJ7" s="108">
        <v>2.17</v>
      </c>
      <c r="CK7" s="108">
        <v>1.42</v>
      </c>
      <c r="CL7" s="108">
        <v>1.22</v>
      </c>
      <c r="CM7" s="108">
        <v>1.94</v>
      </c>
      <c r="CN7" s="108">
        <v>3.44</v>
      </c>
      <c r="CO7" s="108">
        <v>0.83</v>
      </c>
      <c r="CP7" s="108">
        <v>0.72</v>
      </c>
      <c r="CQ7" s="108">
        <v>1.96</v>
      </c>
      <c r="CR7" s="108">
        <v>1.63</v>
      </c>
      <c r="CS7" s="108">
        <v>2.13</v>
      </c>
      <c r="CT7" s="108">
        <v>1.61</v>
      </c>
      <c r="CU7" s="108">
        <v>3.44</v>
      </c>
      <c r="CV7" s="108">
        <v>1.34</v>
      </c>
      <c r="CW7" s="108">
        <v>1.89</v>
      </c>
      <c r="CX7" s="108">
        <v>2.0699999999999998</v>
      </c>
      <c r="CY7" s="108">
        <v>1.85</v>
      </c>
      <c r="CZ7" s="108">
        <v>2.5</v>
      </c>
      <c r="DA7" s="108">
        <v>2.86</v>
      </c>
      <c r="DB7" s="108">
        <v>0</v>
      </c>
      <c r="DC7" s="108">
        <v>1.1100000000000001</v>
      </c>
      <c r="DD7" s="108">
        <v>0.37</v>
      </c>
      <c r="DE7" s="108">
        <v>0.39</v>
      </c>
      <c r="DF7" s="108">
        <v>0</v>
      </c>
      <c r="DG7" s="108">
        <v>1.57</v>
      </c>
      <c r="DH7" s="108">
        <v>0.9</v>
      </c>
      <c r="DI7" s="108">
        <v>0.28000000000000003</v>
      </c>
      <c r="DJ7" s="108">
        <v>3.13</v>
      </c>
      <c r="DK7" s="108">
        <v>1.39</v>
      </c>
      <c r="DL7" s="108">
        <v>1.85</v>
      </c>
      <c r="DM7" s="123">
        <v>1.92</v>
      </c>
      <c r="DN7" s="108">
        <v>1.81</v>
      </c>
      <c r="DO7" s="108">
        <v>0.88</v>
      </c>
      <c r="DP7" s="108">
        <v>1.02</v>
      </c>
      <c r="DQ7" s="108">
        <v>1.51</v>
      </c>
      <c r="DR7" s="108">
        <v>0.37</v>
      </c>
      <c r="DS7" s="108">
        <v>1.1200000000000001</v>
      </c>
      <c r="DT7" s="108">
        <v>2.52</v>
      </c>
      <c r="DU7" s="108">
        <v>3.02</v>
      </c>
      <c r="DV7" s="123">
        <v>2.39</v>
      </c>
      <c r="DW7" s="108">
        <v>1.76</v>
      </c>
      <c r="DX7" s="108">
        <v>1.63</v>
      </c>
      <c r="DY7" s="108">
        <v>2.87</v>
      </c>
      <c r="DZ7" s="108">
        <v>0.76</v>
      </c>
    </row>
    <row r="8" spans="1:130" ht="14">
      <c r="A8" s="128" t="s">
        <v>5</v>
      </c>
      <c r="B8" s="106">
        <v>0.37</v>
      </c>
      <c r="C8" s="106">
        <v>2.0099999999999998</v>
      </c>
      <c r="D8" s="106">
        <v>2.87</v>
      </c>
      <c r="E8" s="106">
        <v>1.37</v>
      </c>
      <c r="F8" s="106">
        <v>0</v>
      </c>
      <c r="G8" s="106">
        <v>1.62</v>
      </c>
      <c r="H8" s="106">
        <v>0.12</v>
      </c>
      <c r="I8" s="106">
        <v>0.63</v>
      </c>
      <c r="J8" s="106">
        <v>1.81</v>
      </c>
      <c r="K8" s="106">
        <v>2.0099999999999998</v>
      </c>
      <c r="L8" s="106">
        <v>0.62</v>
      </c>
      <c r="M8" s="106">
        <v>1.63</v>
      </c>
      <c r="N8" s="106">
        <v>0.75</v>
      </c>
      <c r="O8" s="106">
        <v>0.39</v>
      </c>
      <c r="P8" s="106">
        <v>1.86</v>
      </c>
      <c r="Q8" s="106">
        <v>0</v>
      </c>
      <c r="R8" s="106">
        <v>1.89</v>
      </c>
      <c r="S8" s="106">
        <v>1.34</v>
      </c>
      <c r="T8" s="106">
        <v>0.45</v>
      </c>
      <c r="U8" s="106">
        <v>1.5</v>
      </c>
      <c r="V8" s="106">
        <v>1.42</v>
      </c>
      <c r="W8" s="106">
        <v>0.66</v>
      </c>
      <c r="X8" s="112">
        <v>1.39</v>
      </c>
      <c r="Y8" s="106">
        <v>0.76</v>
      </c>
      <c r="Z8" s="106">
        <v>1.51</v>
      </c>
      <c r="AA8" s="106">
        <v>1.54</v>
      </c>
      <c r="AB8" s="106">
        <v>0.9</v>
      </c>
      <c r="AC8" s="106">
        <v>0.12</v>
      </c>
      <c r="AD8" s="106">
        <v>0.25</v>
      </c>
      <c r="AE8" s="106">
        <v>0</v>
      </c>
      <c r="AF8" s="106">
        <v>0.56000000000000005</v>
      </c>
      <c r="AG8" s="112">
        <v>1.39</v>
      </c>
      <c r="AH8" s="106">
        <v>0.83</v>
      </c>
      <c r="AI8" s="106">
        <v>1.1200000000000001</v>
      </c>
      <c r="AJ8" s="106">
        <v>0</v>
      </c>
      <c r="AK8" s="106">
        <v>1.49</v>
      </c>
      <c r="AL8" s="106">
        <v>0.88</v>
      </c>
      <c r="AM8" s="106">
        <v>2.17</v>
      </c>
      <c r="AN8" s="106">
        <v>0</v>
      </c>
      <c r="AO8" s="106">
        <v>1.67</v>
      </c>
      <c r="AP8" s="106">
        <v>3.05</v>
      </c>
      <c r="AQ8" s="106">
        <v>3.12</v>
      </c>
      <c r="AR8" s="106">
        <v>0</v>
      </c>
      <c r="AS8" s="106">
        <v>1.42</v>
      </c>
      <c r="AT8" s="106">
        <v>2.2799999999999998</v>
      </c>
      <c r="AU8" s="106">
        <v>0.67</v>
      </c>
      <c r="AV8" s="106">
        <v>1.96</v>
      </c>
      <c r="AW8" s="106">
        <v>2.0699999999999998</v>
      </c>
      <c r="AX8" s="106">
        <v>0</v>
      </c>
      <c r="AY8" s="106">
        <v>3.39</v>
      </c>
      <c r="AZ8" s="106">
        <v>1.85</v>
      </c>
      <c r="BA8" s="106">
        <v>2.36</v>
      </c>
      <c r="BB8" s="106">
        <v>0.39</v>
      </c>
      <c r="BC8" s="106">
        <v>0.95</v>
      </c>
      <c r="BD8" s="106">
        <v>0</v>
      </c>
      <c r="BE8" s="119">
        <v>3.17</v>
      </c>
      <c r="BF8" s="106">
        <v>2.06</v>
      </c>
      <c r="BG8" s="106">
        <v>1.1499999999999999</v>
      </c>
      <c r="BH8" s="106">
        <v>0</v>
      </c>
      <c r="BI8" s="106">
        <v>0</v>
      </c>
      <c r="BJ8" s="106">
        <v>3.86</v>
      </c>
      <c r="BK8" s="106">
        <v>3.22</v>
      </c>
      <c r="BL8" s="108">
        <v>0.95</v>
      </c>
      <c r="BM8" s="106">
        <v>3.62</v>
      </c>
      <c r="BN8" s="106">
        <v>1.74</v>
      </c>
      <c r="BO8" s="106">
        <v>2.68</v>
      </c>
      <c r="BP8" s="106">
        <v>0.28000000000000003</v>
      </c>
      <c r="BQ8" s="106">
        <v>0</v>
      </c>
      <c r="BR8" s="106">
        <v>1.42</v>
      </c>
      <c r="BS8" s="106">
        <v>0.72</v>
      </c>
      <c r="BT8" s="106">
        <v>1.93</v>
      </c>
      <c r="BU8" s="106">
        <v>2.5299999999999998</v>
      </c>
      <c r="BV8" s="106">
        <v>1.1100000000000001</v>
      </c>
      <c r="BW8" s="106">
        <v>1.17</v>
      </c>
      <c r="BX8" s="106">
        <v>0</v>
      </c>
      <c r="BY8" s="106">
        <v>1.5</v>
      </c>
      <c r="BZ8" s="106">
        <v>1.07</v>
      </c>
      <c r="CA8" s="106">
        <v>0.28000000000000003</v>
      </c>
      <c r="CB8" s="106">
        <v>0</v>
      </c>
      <c r="CC8" s="106">
        <v>0</v>
      </c>
      <c r="CD8" s="106">
        <v>0</v>
      </c>
      <c r="CE8" s="106">
        <v>0</v>
      </c>
      <c r="CF8" s="106">
        <v>0.45</v>
      </c>
      <c r="CG8" s="106">
        <v>0.88</v>
      </c>
      <c r="CH8" s="106">
        <v>0</v>
      </c>
      <c r="CI8" s="106">
        <v>0</v>
      </c>
      <c r="CJ8" s="106">
        <v>2.76</v>
      </c>
      <c r="CK8" s="106">
        <v>1.34</v>
      </c>
      <c r="CL8" s="106">
        <v>0.25</v>
      </c>
      <c r="CM8" s="106">
        <v>1.45</v>
      </c>
      <c r="CN8" s="106">
        <v>1.86</v>
      </c>
      <c r="CO8" s="106">
        <v>0</v>
      </c>
      <c r="CP8" s="106">
        <v>0.25</v>
      </c>
      <c r="CQ8" s="106">
        <v>1.3</v>
      </c>
      <c r="CR8" s="106">
        <v>0.39</v>
      </c>
      <c r="CS8" s="106">
        <v>1.18</v>
      </c>
      <c r="CT8" s="106">
        <v>1.24</v>
      </c>
      <c r="CU8" s="106">
        <v>3.17</v>
      </c>
      <c r="CV8" s="106">
        <v>1.34</v>
      </c>
      <c r="CW8" s="106">
        <v>0</v>
      </c>
      <c r="CX8" s="106">
        <v>1.79</v>
      </c>
      <c r="CY8" s="106">
        <v>1.5</v>
      </c>
      <c r="CZ8" s="106">
        <v>1.5</v>
      </c>
      <c r="DA8" s="106">
        <v>3.3</v>
      </c>
      <c r="DB8" s="106">
        <v>0</v>
      </c>
      <c r="DC8" s="106">
        <v>0.56000000000000005</v>
      </c>
      <c r="DD8" s="106">
        <v>0.62</v>
      </c>
      <c r="DE8" s="106">
        <v>0.35</v>
      </c>
      <c r="DF8" s="106">
        <v>0</v>
      </c>
      <c r="DG8" s="106">
        <v>0</v>
      </c>
      <c r="DH8" s="106">
        <v>0</v>
      </c>
      <c r="DI8" s="106">
        <v>0.12</v>
      </c>
      <c r="DJ8" s="106">
        <v>3.61</v>
      </c>
      <c r="DK8" s="106">
        <v>1.49</v>
      </c>
      <c r="DL8" s="106">
        <v>2.14</v>
      </c>
      <c r="DM8" s="106">
        <v>1.65</v>
      </c>
      <c r="DN8" s="106">
        <v>1.88</v>
      </c>
      <c r="DO8" s="106">
        <v>1.74</v>
      </c>
      <c r="DP8" s="106">
        <v>0.62</v>
      </c>
      <c r="DQ8" s="106">
        <v>2.29</v>
      </c>
      <c r="DR8" s="106">
        <v>0.51</v>
      </c>
      <c r="DS8" s="106">
        <v>0.62</v>
      </c>
      <c r="DT8" s="106">
        <v>1.42</v>
      </c>
      <c r="DU8" s="106">
        <v>2.39</v>
      </c>
      <c r="DV8" s="115">
        <v>2.08</v>
      </c>
      <c r="DW8" s="106">
        <v>2.0499999999999998</v>
      </c>
      <c r="DX8" s="106">
        <v>2.0299999999999998</v>
      </c>
      <c r="DY8" s="106">
        <v>4.29</v>
      </c>
      <c r="DZ8" s="106">
        <v>0.88</v>
      </c>
    </row>
    <row r="9" spans="1:130" ht="14">
      <c r="A9" s="128" t="s">
        <v>18</v>
      </c>
      <c r="B9" s="108">
        <v>1.02</v>
      </c>
      <c r="C9" s="108">
        <v>2.12</v>
      </c>
      <c r="D9" s="108">
        <v>2.37</v>
      </c>
      <c r="E9" s="108">
        <v>1.34</v>
      </c>
      <c r="F9" s="108">
        <v>0</v>
      </c>
      <c r="G9" s="108">
        <v>1.87</v>
      </c>
      <c r="H9" s="108">
        <v>0.28000000000000003</v>
      </c>
      <c r="I9" s="108">
        <v>0.76</v>
      </c>
      <c r="J9" s="108">
        <v>1.06</v>
      </c>
      <c r="K9" s="108">
        <v>2.61</v>
      </c>
      <c r="L9" s="108">
        <v>1.18</v>
      </c>
      <c r="M9" s="108">
        <v>1.54</v>
      </c>
      <c r="N9" s="108">
        <v>2.06</v>
      </c>
      <c r="O9" s="108">
        <v>0.8</v>
      </c>
      <c r="P9" s="108">
        <v>1.9</v>
      </c>
      <c r="Q9" s="108">
        <v>0</v>
      </c>
      <c r="R9" s="108">
        <v>1.22</v>
      </c>
      <c r="S9" s="108">
        <v>0.94</v>
      </c>
      <c r="T9" s="108">
        <v>1.88</v>
      </c>
      <c r="U9" s="108">
        <v>2.27</v>
      </c>
      <c r="V9" s="108">
        <v>2.3199999999999998</v>
      </c>
      <c r="W9" s="108">
        <v>0.51</v>
      </c>
      <c r="X9" s="113">
        <v>1.1100000000000001</v>
      </c>
      <c r="Y9" s="108">
        <v>1.06</v>
      </c>
      <c r="Z9" s="108">
        <v>3.11</v>
      </c>
      <c r="AA9" s="108">
        <v>1.06</v>
      </c>
      <c r="AB9" s="108">
        <v>0</v>
      </c>
      <c r="AC9" s="108">
        <v>0.63</v>
      </c>
      <c r="AD9" s="108">
        <v>0</v>
      </c>
      <c r="AE9" s="108">
        <v>0.9</v>
      </c>
      <c r="AF9" s="108">
        <v>0.95</v>
      </c>
      <c r="AG9" s="113">
        <v>0</v>
      </c>
      <c r="AH9" s="108">
        <v>1.52</v>
      </c>
      <c r="AI9" s="108">
        <v>1.81</v>
      </c>
      <c r="AJ9" s="108">
        <v>0.25</v>
      </c>
      <c r="AK9" s="108">
        <v>0.87</v>
      </c>
      <c r="AL9" s="108">
        <v>0</v>
      </c>
      <c r="AM9" s="108">
        <v>2.17</v>
      </c>
      <c r="AN9" s="108">
        <v>0.37</v>
      </c>
      <c r="AO9" s="108">
        <v>2.56</v>
      </c>
      <c r="AP9" s="108">
        <v>2.78</v>
      </c>
      <c r="AQ9" s="108">
        <v>2.34</v>
      </c>
      <c r="AR9" s="108">
        <v>0.95</v>
      </c>
      <c r="AS9" s="108">
        <v>1.18</v>
      </c>
      <c r="AT9" s="108">
        <v>0</v>
      </c>
      <c r="AU9" s="108">
        <v>1.39</v>
      </c>
      <c r="AV9" s="108">
        <v>1.85</v>
      </c>
      <c r="AW9" s="108">
        <v>2.56</v>
      </c>
      <c r="AX9" s="108">
        <v>0</v>
      </c>
      <c r="AY9" s="108">
        <v>3.58</v>
      </c>
      <c r="AZ9" s="108">
        <v>2.17</v>
      </c>
      <c r="BA9" s="108">
        <v>1.34</v>
      </c>
      <c r="BB9" s="108">
        <v>0.8</v>
      </c>
      <c r="BC9" s="108">
        <v>1.52</v>
      </c>
      <c r="BD9" s="108">
        <v>0.35</v>
      </c>
      <c r="BE9" s="120">
        <v>3.79</v>
      </c>
      <c r="BF9" s="108">
        <v>2.12</v>
      </c>
      <c r="BG9" s="108">
        <v>2.2400000000000002</v>
      </c>
      <c r="BH9" s="108">
        <v>1.18</v>
      </c>
      <c r="BI9" s="108">
        <v>0</v>
      </c>
      <c r="BJ9" s="108">
        <v>4.24</v>
      </c>
      <c r="BK9" s="108">
        <v>3.68</v>
      </c>
      <c r="BL9" s="106">
        <v>2.2400000000000002</v>
      </c>
      <c r="BM9" s="108">
        <v>2.9</v>
      </c>
      <c r="BN9" s="108">
        <v>0</v>
      </c>
      <c r="BO9" s="108">
        <v>3.28</v>
      </c>
      <c r="BP9" s="108">
        <v>1.1200000000000001</v>
      </c>
      <c r="BQ9" s="108">
        <v>0.37</v>
      </c>
      <c r="BR9" s="108">
        <v>1.32</v>
      </c>
      <c r="BS9" s="108">
        <v>0.39</v>
      </c>
      <c r="BT9" s="108">
        <v>0</v>
      </c>
      <c r="BU9" s="108">
        <v>2.56</v>
      </c>
      <c r="BV9" s="108">
        <v>1.39</v>
      </c>
      <c r="BW9" s="108">
        <v>1.05</v>
      </c>
      <c r="BX9" s="108">
        <v>0</v>
      </c>
      <c r="BY9" s="108">
        <v>0.76</v>
      </c>
      <c r="BZ9" s="108">
        <v>1.67</v>
      </c>
      <c r="CA9" s="108">
        <v>0.9</v>
      </c>
      <c r="CB9" s="108">
        <v>0</v>
      </c>
      <c r="CC9" s="108">
        <v>0</v>
      </c>
      <c r="CD9" s="108">
        <v>0.75</v>
      </c>
      <c r="CE9" s="108">
        <v>0.51</v>
      </c>
      <c r="CF9" s="108">
        <v>0.45</v>
      </c>
      <c r="CG9" s="108">
        <v>0</v>
      </c>
      <c r="CH9" s="108">
        <v>0</v>
      </c>
      <c r="CI9" s="108">
        <v>0</v>
      </c>
      <c r="CJ9" s="108">
        <v>3.03</v>
      </c>
      <c r="CK9" s="108">
        <v>0</v>
      </c>
      <c r="CL9" s="108">
        <v>1.22</v>
      </c>
      <c r="CM9" s="108">
        <v>2.04</v>
      </c>
      <c r="CN9" s="108">
        <v>2.13</v>
      </c>
      <c r="CO9" s="108">
        <v>0</v>
      </c>
      <c r="CP9" s="108">
        <v>1.3</v>
      </c>
      <c r="CQ9" s="108">
        <v>2.02</v>
      </c>
      <c r="CR9" s="108">
        <v>0.76</v>
      </c>
      <c r="CS9" s="108">
        <v>0.88</v>
      </c>
      <c r="CT9" s="108">
        <v>1.69</v>
      </c>
      <c r="CU9" s="108">
        <v>1.34</v>
      </c>
      <c r="CV9" s="108">
        <v>2.61</v>
      </c>
      <c r="CW9" s="108">
        <v>0</v>
      </c>
      <c r="CX9" s="108">
        <v>0.9</v>
      </c>
      <c r="CY9" s="108">
        <v>0.56000000000000005</v>
      </c>
      <c r="CZ9" s="108">
        <v>1.96</v>
      </c>
      <c r="DA9" s="108">
        <v>3.07</v>
      </c>
      <c r="DB9" s="108">
        <v>0</v>
      </c>
      <c r="DC9" s="108">
        <v>0.88</v>
      </c>
      <c r="DD9" s="108">
        <v>0.87</v>
      </c>
      <c r="DE9" s="108">
        <v>0.83</v>
      </c>
      <c r="DF9" s="108">
        <v>0</v>
      </c>
      <c r="DG9" s="108">
        <v>1.76</v>
      </c>
      <c r="DH9" s="108">
        <v>0</v>
      </c>
      <c r="DI9" s="108">
        <v>0.83</v>
      </c>
      <c r="DJ9" s="108">
        <v>4.12</v>
      </c>
      <c r="DK9" s="108">
        <v>1.1200000000000001</v>
      </c>
      <c r="DL9" s="108">
        <v>2.39</v>
      </c>
      <c r="DM9" s="108">
        <v>0.63</v>
      </c>
      <c r="DN9" s="108">
        <v>2.39</v>
      </c>
      <c r="DO9" s="108">
        <v>1.88</v>
      </c>
      <c r="DP9" s="108">
        <v>2.25</v>
      </c>
      <c r="DQ9" s="108">
        <v>2.29</v>
      </c>
      <c r="DR9" s="108">
        <v>1.49</v>
      </c>
      <c r="DS9" s="108">
        <v>0.25</v>
      </c>
      <c r="DT9" s="108">
        <v>2.14</v>
      </c>
      <c r="DU9" s="108">
        <v>2.76</v>
      </c>
      <c r="DV9" s="123">
        <v>2.17</v>
      </c>
      <c r="DW9" s="108">
        <v>1.51</v>
      </c>
      <c r="DX9" s="108">
        <v>1.78</v>
      </c>
      <c r="DY9" s="108">
        <v>4.5599999999999996</v>
      </c>
      <c r="DZ9" s="108">
        <v>0</v>
      </c>
    </row>
    <row r="10" spans="1:130" ht="14">
      <c r="A10" s="128" t="s">
        <v>19</v>
      </c>
      <c r="B10" s="107">
        <v>1.74</v>
      </c>
      <c r="C10" s="107">
        <v>2.91</v>
      </c>
      <c r="D10" s="107">
        <v>1.51</v>
      </c>
      <c r="E10" s="107">
        <v>0.28000000000000003</v>
      </c>
      <c r="F10" s="107">
        <v>0</v>
      </c>
      <c r="G10" s="107">
        <v>1.87</v>
      </c>
      <c r="H10" s="107">
        <v>0.12</v>
      </c>
      <c r="I10" s="107">
        <v>2.2000000000000002</v>
      </c>
      <c r="J10" s="107">
        <v>1.69</v>
      </c>
      <c r="K10" s="107">
        <v>3.11</v>
      </c>
      <c r="L10" s="107">
        <v>2.2799999999999998</v>
      </c>
      <c r="M10" s="107">
        <v>1.39</v>
      </c>
      <c r="N10" s="107">
        <v>2.4700000000000002</v>
      </c>
      <c r="O10" s="107">
        <v>1.45</v>
      </c>
      <c r="P10" s="107">
        <v>2.62</v>
      </c>
      <c r="Q10" s="107">
        <v>0</v>
      </c>
      <c r="R10" s="107">
        <v>2.78</v>
      </c>
      <c r="S10" s="107">
        <v>2.33</v>
      </c>
      <c r="T10" s="107">
        <v>1.66</v>
      </c>
      <c r="U10" s="107">
        <v>3.64</v>
      </c>
      <c r="V10" s="107">
        <v>1.78</v>
      </c>
      <c r="W10" s="107">
        <v>2.12</v>
      </c>
      <c r="X10" s="111">
        <v>0.71</v>
      </c>
      <c r="Y10" s="107">
        <v>1.66</v>
      </c>
      <c r="Z10" s="107">
        <v>4.2300000000000004</v>
      </c>
      <c r="AA10" s="107">
        <v>0.95</v>
      </c>
      <c r="AB10" s="107">
        <v>0.76</v>
      </c>
      <c r="AC10" s="107">
        <v>0.76</v>
      </c>
      <c r="AD10" s="107">
        <v>1.45</v>
      </c>
      <c r="AE10" s="107">
        <v>1.1200000000000001</v>
      </c>
      <c r="AF10" s="107">
        <v>2.08</v>
      </c>
      <c r="AG10" s="111">
        <v>0.72</v>
      </c>
      <c r="AH10" s="107">
        <v>2.2799999999999998</v>
      </c>
      <c r="AI10" s="107">
        <v>2.5299999999999998</v>
      </c>
      <c r="AJ10" s="107">
        <v>0.51</v>
      </c>
      <c r="AK10" s="107">
        <v>0.62</v>
      </c>
      <c r="AL10" s="107">
        <v>0.63</v>
      </c>
      <c r="AM10" s="107">
        <v>2.71</v>
      </c>
      <c r="AN10" s="107">
        <v>1.24</v>
      </c>
      <c r="AO10" s="107">
        <v>2</v>
      </c>
      <c r="AP10" s="107">
        <v>3.13</v>
      </c>
      <c r="AQ10" s="107">
        <v>2.11</v>
      </c>
      <c r="AR10" s="107">
        <v>2.17</v>
      </c>
      <c r="AS10" s="107">
        <v>2.14</v>
      </c>
      <c r="AT10" s="107">
        <v>1.57</v>
      </c>
      <c r="AU10" s="107">
        <v>0.72</v>
      </c>
      <c r="AV10" s="107">
        <v>2.08</v>
      </c>
      <c r="AW10" s="107">
        <v>3.21</v>
      </c>
      <c r="AX10" s="107">
        <v>1.27</v>
      </c>
      <c r="AY10" s="107">
        <v>2.84</v>
      </c>
      <c r="AZ10" s="107">
        <v>1.88</v>
      </c>
      <c r="BA10" s="107">
        <v>0.8</v>
      </c>
      <c r="BB10" s="107">
        <v>1.62</v>
      </c>
      <c r="BC10" s="107">
        <v>2.34</v>
      </c>
      <c r="BD10" s="107">
        <v>0</v>
      </c>
      <c r="BE10" s="121">
        <v>4.13</v>
      </c>
      <c r="BF10" s="107">
        <v>2.8</v>
      </c>
      <c r="BG10" s="107">
        <v>3.34</v>
      </c>
      <c r="BH10" s="107">
        <v>1.66</v>
      </c>
      <c r="BI10" s="107">
        <v>0</v>
      </c>
      <c r="BJ10" s="107">
        <v>5.31</v>
      </c>
      <c r="BK10" s="107">
        <v>4.25</v>
      </c>
      <c r="BL10" s="108">
        <v>2.62</v>
      </c>
      <c r="BM10" s="107">
        <v>4.0599999999999996</v>
      </c>
      <c r="BN10" s="107">
        <v>1.63</v>
      </c>
      <c r="BO10" s="107">
        <v>2.56</v>
      </c>
      <c r="BP10" s="107">
        <v>1.99</v>
      </c>
      <c r="BQ10" s="107">
        <v>0.76</v>
      </c>
      <c r="BR10" s="107">
        <v>1.42</v>
      </c>
      <c r="BS10" s="107">
        <v>1.34</v>
      </c>
      <c r="BT10" s="107">
        <v>0.9</v>
      </c>
      <c r="BU10" s="107">
        <v>0.95</v>
      </c>
      <c r="BV10" s="107">
        <v>1.62</v>
      </c>
      <c r="BW10" s="107">
        <v>1.79</v>
      </c>
      <c r="BX10" s="107">
        <v>0</v>
      </c>
      <c r="BY10" s="107">
        <v>2.06</v>
      </c>
      <c r="BZ10" s="107">
        <v>1.28</v>
      </c>
      <c r="CA10" s="107">
        <v>1.78</v>
      </c>
      <c r="CB10" s="107">
        <v>0.28000000000000003</v>
      </c>
      <c r="CC10" s="107">
        <v>0</v>
      </c>
      <c r="CD10" s="107">
        <v>2.4700000000000002</v>
      </c>
      <c r="CE10" s="107">
        <v>2.2400000000000002</v>
      </c>
      <c r="CF10" s="107">
        <v>1.69</v>
      </c>
      <c r="CG10" s="107">
        <v>0.25</v>
      </c>
      <c r="CH10" s="107">
        <v>0</v>
      </c>
      <c r="CI10" s="107">
        <v>0.45</v>
      </c>
      <c r="CJ10" s="107">
        <v>3.28</v>
      </c>
      <c r="CK10" s="107">
        <v>0.28000000000000003</v>
      </c>
      <c r="CL10" s="107">
        <v>3.17</v>
      </c>
      <c r="CM10" s="107">
        <v>2.31</v>
      </c>
      <c r="CN10" s="107">
        <v>2.8</v>
      </c>
      <c r="CO10" s="107">
        <v>0.42</v>
      </c>
      <c r="CP10" s="107">
        <v>2.0099999999999998</v>
      </c>
      <c r="CQ10" s="107">
        <v>2.62</v>
      </c>
      <c r="CR10" s="107">
        <v>0.51</v>
      </c>
      <c r="CS10" s="107">
        <v>2.74</v>
      </c>
      <c r="CT10" s="107">
        <v>1.78</v>
      </c>
      <c r="CU10" s="107">
        <v>1.5</v>
      </c>
      <c r="CV10" s="107">
        <v>2.95</v>
      </c>
      <c r="CW10" s="107">
        <v>0.83</v>
      </c>
      <c r="CX10" s="107">
        <v>1.41</v>
      </c>
      <c r="CY10" s="107">
        <v>1.59</v>
      </c>
      <c r="CZ10" s="107">
        <v>2.52</v>
      </c>
      <c r="DA10" s="107">
        <v>2.0499999999999998</v>
      </c>
      <c r="DB10" s="107">
        <v>0.95</v>
      </c>
      <c r="DC10" s="107">
        <v>2.36</v>
      </c>
      <c r="DD10" s="107">
        <v>0.62</v>
      </c>
      <c r="DE10" s="107">
        <v>1.05</v>
      </c>
      <c r="DF10" s="107">
        <v>0.5</v>
      </c>
      <c r="DG10" s="107">
        <v>0</v>
      </c>
      <c r="DH10" s="107">
        <v>0.95</v>
      </c>
      <c r="DI10" s="107">
        <v>2.68</v>
      </c>
      <c r="DJ10" s="107">
        <v>5.0999999999999996</v>
      </c>
      <c r="DK10" s="107">
        <v>1.1200000000000001</v>
      </c>
      <c r="DL10" s="107">
        <v>2.98</v>
      </c>
      <c r="DM10" s="107">
        <v>2.2200000000000002</v>
      </c>
      <c r="DN10" s="107">
        <v>1.86</v>
      </c>
      <c r="DO10" s="107">
        <v>2.44</v>
      </c>
      <c r="DP10" s="107">
        <v>3.73</v>
      </c>
      <c r="DQ10" s="107">
        <v>3.14</v>
      </c>
      <c r="DR10" s="107">
        <v>1.37</v>
      </c>
      <c r="DS10" s="107">
        <v>0.87</v>
      </c>
      <c r="DT10" s="107">
        <v>2.74</v>
      </c>
      <c r="DU10" s="107">
        <v>3.44</v>
      </c>
      <c r="DV10" s="114">
        <v>3.62</v>
      </c>
      <c r="DW10" s="107">
        <v>2.87</v>
      </c>
      <c r="DX10" s="107">
        <v>1.63</v>
      </c>
      <c r="DY10" s="107">
        <v>5.23</v>
      </c>
      <c r="DZ10" s="107">
        <v>0.79</v>
      </c>
    </row>
    <row r="11" spans="1:130" ht="14">
      <c r="A11" s="128" t="s">
        <v>20</v>
      </c>
      <c r="B11" s="106">
        <v>2.02</v>
      </c>
      <c r="C11" s="106">
        <v>3.19</v>
      </c>
      <c r="D11" s="106">
        <v>1.66</v>
      </c>
      <c r="E11" s="106">
        <v>2.76</v>
      </c>
      <c r="F11" s="106">
        <v>2.14</v>
      </c>
      <c r="G11" s="106">
        <v>4.68</v>
      </c>
      <c r="H11" s="106">
        <v>1.34</v>
      </c>
      <c r="I11" s="106">
        <v>5.97</v>
      </c>
      <c r="J11" s="106">
        <v>3.25</v>
      </c>
      <c r="K11" s="106">
        <v>4.17</v>
      </c>
      <c r="L11" s="106">
        <v>3.77</v>
      </c>
      <c r="M11" s="106">
        <v>1.88</v>
      </c>
      <c r="N11" s="106">
        <v>4.07</v>
      </c>
      <c r="O11" s="106">
        <v>0.28000000000000003</v>
      </c>
      <c r="P11" s="106">
        <v>2.4500000000000002</v>
      </c>
      <c r="Q11" s="106">
        <v>4.75</v>
      </c>
      <c r="R11" s="106">
        <v>2.76</v>
      </c>
      <c r="S11" s="106">
        <v>3.35</v>
      </c>
      <c r="T11" s="106">
        <v>2.5299999999999998</v>
      </c>
      <c r="U11" s="106">
        <v>5.09</v>
      </c>
      <c r="V11" s="106">
        <v>2.68</v>
      </c>
      <c r="W11" s="106">
        <v>2.37</v>
      </c>
      <c r="X11" s="112">
        <v>3.89</v>
      </c>
      <c r="Y11" s="106">
        <v>2.17</v>
      </c>
      <c r="Z11" s="106">
        <v>6.13</v>
      </c>
      <c r="AA11" s="106">
        <v>3.11</v>
      </c>
      <c r="AB11" s="106">
        <v>2.02</v>
      </c>
      <c r="AC11" s="106">
        <v>1.62</v>
      </c>
      <c r="AD11" s="106">
        <v>5.39</v>
      </c>
      <c r="AE11" s="106">
        <v>2.4900000000000002</v>
      </c>
      <c r="AF11" s="106">
        <v>5.84</v>
      </c>
      <c r="AG11" s="112">
        <v>1.39</v>
      </c>
      <c r="AH11" s="106">
        <v>6.35</v>
      </c>
      <c r="AI11" s="106">
        <v>3.78</v>
      </c>
      <c r="AJ11" s="106">
        <v>2.4500000000000002</v>
      </c>
      <c r="AK11" s="106">
        <v>2.0499999999999998</v>
      </c>
      <c r="AL11" s="106">
        <v>0.87</v>
      </c>
      <c r="AM11" s="106">
        <v>3.26</v>
      </c>
      <c r="AN11" s="106">
        <v>3.06</v>
      </c>
      <c r="AO11" s="106">
        <v>3.17</v>
      </c>
      <c r="AP11" s="106">
        <v>2.11</v>
      </c>
      <c r="AQ11" s="106">
        <v>2.73</v>
      </c>
      <c r="AR11" s="106">
        <v>2.75</v>
      </c>
      <c r="AS11" s="106">
        <v>3.88</v>
      </c>
      <c r="AT11" s="106">
        <v>3.02</v>
      </c>
      <c r="AU11" s="106">
        <v>0.67</v>
      </c>
      <c r="AV11" s="106">
        <v>3.51</v>
      </c>
      <c r="AW11" s="106">
        <v>4.13</v>
      </c>
      <c r="AX11" s="106">
        <v>1.39</v>
      </c>
      <c r="AY11" s="106">
        <v>2.21</v>
      </c>
      <c r="AZ11" s="106">
        <v>4.5999999999999996</v>
      </c>
      <c r="BA11" s="106">
        <v>1.62</v>
      </c>
      <c r="BB11" s="106">
        <v>1.69</v>
      </c>
      <c r="BC11" s="106">
        <v>2.56</v>
      </c>
      <c r="BD11" s="106">
        <v>2.12</v>
      </c>
      <c r="BE11" s="119">
        <v>4.0199999999999996</v>
      </c>
      <c r="BF11" s="106">
        <v>2.63</v>
      </c>
      <c r="BG11" s="106">
        <v>3.51</v>
      </c>
      <c r="BH11" s="106">
        <v>2.44</v>
      </c>
      <c r="BI11" s="106">
        <v>1.42</v>
      </c>
      <c r="BJ11" s="106">
        <v>7.72</v>
      </c>
      <c r="BK11" s="106">
        <v>5.01</v>
      </c>
      <c r="BL11" s="107">
        <v>3.12</v>
      </c>
      <c r="BM11" s="106">
        <v>4.6100000000000003</v>
      </c>
      <c r="BN11" s="106">
        <v>2.92</v>
      </c>
      <c r="BO11" s="106">
        <v>4.1900000000000004</v>
      </c>
      <c r="BP11" s="106">
        <v>2.8</v>
      </c>
      <c r="BQ11" s="106">
        <v>2.98</v>
      </c>
      <c r="BR11" s="106">
        <v>0.73</v>
      </c>
      <c r="BS11" s="106">
        <v>3.88</v>
      </c>
      <c r="BT11" s="106">
        <v>2.39</v>
      </c>
      <c r="BU11" s="106">
        <v>1.9</v>
      </c>
      <c r="BV11" s="106">
        <v>2.39</v>
      </c>
      <c r="BW11" s="106">
        <v>1.88</v>
      </c>
      <c r="BX11" s="106">
        <v>1.85</v>
      </c>
      <c r="BY11" s="106">
        <v>2.3199999999999998</v>
      </c>
      <c r="BZ11" s="106">
        <v>3.74</v>
      </c>
      <c r="CA11" s="106">
        <v>2.4900000000000002</v>
      </c>
      <c r="CB11" s="106">
        <v>2.86</v>
      </c>
      <c r="CC11" s="106">
        <v>3.23</v>
      </c>
      <c r="CD11" s="106">
        <v>3.24</v>
      </c>
      <c r="CE11" s="106">
        <v>4.43</v>
      </c>
      <c r="CF11" s="106">
        <v>1.65</v>
      </c>
      <c r="CG11" s="106">
        <v>1.63</v>
      </c>
      <c r="CH11" s="106">
        <v>3.37</v>
      </c>
      <c r="CI11" s="106">
        <v>2.5099999999999998</v>
      </c>
      <c r="CJ11" s="106">
        <v>4.29</v>
      </c>
      <c r="CK11" s="106">
        <v>2.06</v>
      </c>
      <c r="CL11" s="106">
        <v>2.95</v>
      </c>
      <c r="CM11" s="106">
        <v>5.72</v>
      </c>
      <c r="CN11" s="106">
        <v>4.4800000000000004</v>
      </c>
      <c r="CO11" s="106">
        <v>1.89</v>
      </c>
      <c r="CP11" s="106">
        <v>3.98</v>
      </c>
      <c r="CQ11" s="106">
        <v>4.0999999999999996</v>
      </c>
      <c r="CR11" s="106">
        <v>1.85</v>
      </c>
      <c r="CS11" s="106">
        <v>4.18</v>
      </c>
      <c r="CT11" s="106">
        <v>2.5299999999999998</v>
      </c>
      <c r="CU11" s="106">
        <v>5.01</v>
      </c>
      <c r="CV11" s="106">
        <v>3.76</v>
      </c>
      <c r="CW11" s="106">
        <v>2.62</v>
      </c>
      <c r="CX11" s="106">
        <v>2.2000000000000002</v>
      </c>
      <c r="CY11" s="106">
        <v>2.84</v>
      </c>
      <c r="CZ11" s="106">
        <v>4.5199999999999996</v>
      </c>
      <c r="DA11" s="106">
        <v>2.62</v>
      </c>
      <c r="DB11" s="106">
        <v>1.99</v>
      </c>
      <c r="DC11" s="106">
        <v>5.47</v>
      </c>
      <c r="DD11" s="106">
        <v>2.36</v>
      </c>
      <c r="DE11" s="106">
        <v>2.2799999999999998</v>
      </c>
      <c r="DF11" s="106">
        <v>1.61</v>
      </c>
      <c r="DG11" s="106">
        <v>1.25</v>
      </c>
      <c r="DH11" s="106">
        <v>2.11</v>
      </c>
      <c r="DI11" s="106">
        <v>4.8499999999999996</v>
      </c>
      <c r="DJ11" s="106">
        <v>6.8</v>
      </c>
      <c r="DK11" s="106">
        <v>2.27</v>
      </c>
      <c r="DL11" s="106">
        <v>3.56</v>
      </c>
      <c r="DM11" s="106">
        <v>2.33</v>
      </c>
      <c r="DN11" s="106">
        <v>4.97</v>
      </c>
      <c r="DO11" s="106">
        <v>3.13</v>
      </c>
      <c r="DP11" s="106">
        <v>5.75</v>
      </c>
      <c r="DQ11" s="106">
        <v>3.66</v>
      </c>
      <c r="DR11" s="106">
        <v>3.3</v>
      </c>
      <c r="DS11" s="106">
        <v>1.27</v>
      </c>
      <c r="DT11" s="106">
        <v>4.0199999999999996</v>
      </c>
      <c r="DU11" s="106">
        <v>5.01</v>
      </c>
      <c r="DV11" s="106">
        <v>4.95</v>
      </c>
      <c r="DW11" s="106">
        <v>4.0599999999999996</v>
      </c>
      <c r="DX11" s="106">
        <v>2.29</v>
      </c>
      <c r="DY11" s="106">
        <v>4.5</v>
      </c>
      <c r="DZ11" s="106">
        <v>1.39</v>
      </c>
    </row>
    <row r="12" spans="1:130" ht="14">
      <c r="A12" s="128" t="s">
        <v>21</v>
      </c>
      <c r="B12" s="106">
        <v>4.01</v>
      </c>
      <c r="C12" s="106">
        <v>2.4700000000000002</v>
      </c>
      <c r="D12" s="106">
        <v>2.2400000000000002</v>
      </c>
      <c r="E12" s="106">
        <v>3.9</v>
      </c>
      <c r="F12" s="106">
        <v>4.7300000000000004</v>
      </c>
      <c r="G12" s="106">
        <v>6.72</v>
      </c>
      <c r="H12" s="106">
        <v>4.66</v>
      </c>
      <c r="I12" s="106">
        <v>6.21</v>
      </c>
      <c r="J12" s="106">
        <v>5.82</v>
      </c>
      <c r="K12" s="106">
        <v>5.15</v>
      </c>
      <c r="L12" s="106">
        <v>5.94</v>
      </c>
      <c r="M12" s="106">
        <v>2.68</v>
      </c>
      <c r="N12" s="106">
        <v>6.74</v>
      </c>
      <c r="O12" s="106">
        <v>5.35</v>
      </c>
      <c r="P12" s="106">
        <v>6.22</v>
      </c>
      <c r="Q12" s="106">
        <v>4.78</v>
      </c>
      <c r="R12" s="106">
        <v>6.22</v>
      </c>
      <c r="S12" s="106">
        <v>5.35</v>
      </c>
      <c r="T12" s="106">
        <v>2.9</v>
      </c>
      <c r="U12" s="106">
        <v>8.1</v>
      </c>
      <c r="V12" s="106">
        <v>4.1100000000000003</v>
      </c>
      <c r="W12" s="106">
        <v>5.74</v>
      </c>
      <c r="X12" s="112">
        <v>2.79</v>
      </c>
      <c r="Y12" s="106">
        <v>2.41</v>
      </c>
      <c r="Z12" s="106">
        <v>8.11</v>
      </c>
      <c r="AA12" s="106">
        <v>5.07</v>
      </c>
      <c r="AB12" s="106">
        <v>2.56</v>
      </c>
      <c r="AC12" s="106">
        <v>3.99</v>
      </c>
      <c r="AD12" s="106">
        <v>8.6199999999999992</v>
      </c>
      <c r="AE12" s="106">
        <v>6.07</v>
      </c>
      <c r="AF12" s="106">
        <v>6.24</v>
      </c>
      <c r="AG12" s="112">
        <v>4.51</v>
      </c>
      <c r="AH12" s="106">
        <v>6.78</v>
      </c>
      <c r="AI12" s="106">
        <v>5.61</v>
      </c>
      <c r="AJ12" s="106">
        <v>4.25</v>
      </c>
      <c r="AK12" s="106">
        <v>4.4800000000000004</v>
      </c>
      <c r="AL12" s="106">
        <v>3.39</v>
      </c>
      <c r="AM12" s="106">
        <v>4.0999999999999996</v>
      </c>
      <c r="AN12" s="106">
        <v>3.14</v>
      </c>
      <c r="AO12" s="106">
        <v>5.48</v>
      </c>
      <c r="AP12" s="106">
        <v>5.4</v>
      </c>
      <c r="AQ12" s="106">
        <v>4.47</v>
      </c>
      <c r="AR12" s="106">
        <v>5.55</v>
      </c>
      <c r="AS12" s="106">
        <v>7.38</v>
      </c>
      <c r="AT12" s="106">
        <v>6.95</v>
      </c>
      <c r="AU12" s="106">
        <v>1.25</v>
      </c>
      <c r="AV12" s="106">
        <v>5.47</v>
      </c>
      <c r="AW12" s="106">
        <v>7.96</v>
      </c>
      <c r="AX12" s="106">
        <v>3.33</v>
      </c>
      <c r="AY12" s="106">
        <v>4.47</v>
      </c>
      <c r="AZ12" s="106">
        <v>5.98</v>
      </c>
      <c r="BA12" s="106">
        <v>1.93</v>
      </c>
      <c r="BB12" s="106">
        <v>1.87</v>
      </c>
      <c r="BC12" s="106">
        <v>2.84</v>
      </c>
      <c r="BD12" s="106">
        <v>2.88</v>
      </c>
      <c r="BE12" s="119">
        <v>8.58</v>
      </c>
      <c r="BF12" s="106">
        <v>5.23</v>
      </c>
      <c r="BG12" s="106">
        <v>5.73</v>
      </c>
      <c r="BH12" s="106">
        <v>5.29</v>
      </c>
      <c r="BI12" s="106">
        <v>2.33</v>
      </c>
      <c r="BJ12" s="106">
        <v>7.84</v>
      </c>
      <c r="BK12" s="106">
        <v>5.59</v>
      </c>
      <c r="BL12" s="106">
        <v>3.9</v>
      </c>
      <c r="BM12" s="106">
        <v>7.67</v>
      </c>
      <c r="BN12" s="106">
        <v>2.98</v>
      </c>
      <c r="BO12" s="106">
        <v>8.6999999999999993</v>
      </c>
      <c r="BP12" s="106">
        <v>3.17</v>
      </c>
      <c r="BQ12" s="106">
        <v>4.8499999999999996</v>
      </c>
      <c r="BR12" s="106">
        <v>2.84</v>
      </c>
      <c r="BS12" s="106">
        <v>7.31</v>
      </c>
      <c r="BT12" s="106">
        <v>3.49</v>
      </c>
      <c r="BU12" s="106">
        <v>2.62</v>
      </c>
      <c r="BV12" s="106">
        <v>3.11</v>
      </c>
      <c r="BW12" s="106">
        <v>4.53</v>
      </c>
      <c r="BX12" s="106">
        <v>6.12</v>
      </c>
      <c r="BY12" s="106">
        <v>1.89</v>
      </c>
      <c r="BZ12" s="106">
        <v>6.44</v>
      </c>
      <c r="CA12" s="106">
        <v>4.7</v>
      </c>
      <c r="CB12" s="106">
        <v>3.07</v>
      </c>
      <c r="CC12" s="106">
        <v>5.48</v>
      </c>
      <c r="CD12" s="106">
        <v>3.79</v>
      </c>
      <c r="CE12" s="106">
        <v>5.09</v>
      </c>
      <c r="CF12" s="106">
        <v>2.95</v>
      </c>
      <c r="CG12" s="106">
        <v>3.73</v>
      </c>
      <c r="CH12" s="106">
        <v>5.71</v>
      </c>
      <c r="CI12" s="106">
        <v>3.54</v>
      </c>
      <c r="CJ12" s="106">
        <v>4.76</v>
      </c>
      <c r="CK12" s="106">
        <v>5.01</v>
      </c>
      <c r="CL12" s="106">
        <v>4.78</v>
      </c>
      <c r="CM12" s="106">
        <v>6.14</v>
      </c>
      <c r="CN12" s="106">
        <v>7.4</v>
      </c>
      <c r="CO12" s="106">
        <v>7.05</v>
      </c>
      <c r="CP12" s="106">
        <v>8.2100000000000009</v>
      </c>
      <c r="CQ12" s="106">
        <v>6.22</v>
      </c>
      <c r="CR12" s="106">
        <v>3.34</v>
      </c>
      <c r="CS12" s="106">
        <v>4.4800000000000004</v>
      </c>
      <c r="CT12" s="106">
        <v>4.7300000000000004</v>
      </c>
      <c r="CU12" s="106">
        <v>6.78</v>
      </c>
      <c r="CV12" s="106">
        <v>4.3499999999999996</v>
      </c>
      <c r="CW12" s="106">
        <v>3.64</v>
      </c>
      <c r="CX12" s="106">
        <v>4.3499999999999996</v>
      </c>
      <c r="CY12" s="106">
        <v>5.78</v>
      </c>
      <c r="CZ12" s="106">
        <v>5.15</v>
      </c>
      <c r="DA12" s="106">
        <v>4.18</v>
      </c>
      <c r="DB12" s="106">
        <v>5.43</v>
      </c>
      <c r="DC12" s="106">
        <v>6.03</v>
      </c>
      <c r="DD12" s="106">
        <v>4.41</v>
      </c>
      <c r="DE12" s="106">
        <v>5.35</v>
      </c>
      <c r="DF12" s="106">
        <v>3.5</v>
      </c>
      <c r="DG12" s="106">
        <v>4.8499999999999996</v>
      </c>
      <c r="DH12" s="106">
        <v>5.85</v>
      </c>
      <c r="DI12" s="106">
        <v>7.21</v>
      </c>
      <c r="DJ12" s="106">
        <v>3.61</v>
      </c>
      <c r="DK12" s="106">
        <v>3.95</v>
      </c>
      <c r="DL12" s="106">
        <v>4.72</v>
      </c>
      <c r="DM12" s="106">
        <v>3.6</v>
      </c>
      <c r="DN12" s="106">
        <v>4.97</v>
      </c>
      <c r="DO12" s="106">
        <v>3.39</v>
      </c>
      <c r="DP12" s="106">
        <v>5.9</v>
      </c>
      <c r="DQ12" s="106">
        <v>4.5</v>
      </c>
      <c r="DR12" s="106">
        <v>3.31</v>
      </c>
      <c r="DS12" s="106">
        <v>3.56</v>
      </c>
      <c r="DT12" s="106">
        <v>6.97</v>
      </c>
      <c r="DU12" s="106">
        <v>7.97</v>
      </c>
      <c r="DV12" s="106">
        <v>4.82</v>
      </c>
      <c r="DW12" s="106">
        <v>5.17</v>
      </c>
      <c r="DX12" s="106">
        <v>4.41</v>
      </c>
      <c r="DY12" s="106">
        <v>8.69</v>
      </c>
      <c r="DZ12" s="106">
        <v>2.2400000000000002</v>
      </c>
    </row>
    <row r="13" spans="1:130" ht="14">
      <c r="A13" s="128" t="s">
        <v>22</v>
      </c>
      <c r="B13" s="106">
        <v>6.37</v>
      </c>
      <c r="C13" s="106">
        <v>3.03</v>
      </c>
      <c r="D13" s="106">
        <v>6.33</v>
      </c>
      <c r="E13" s="106">
        <v>4.2</v>
      </c>
      <c r="F13" s="106">
        <v>4.76</v>
      </c>
      <c r="G13" s="106">
        <v>4.0599999999999996</v>
      </c>
      <c r="H13" s="106">
        <v>4.78</v>
      </c>
      <c r="I13" s="106">
        <v>3.51</v>
      </c>
      <c r="J13" s="106">
        <v>5.62</v>
      </c>
      <c r="K13" s="106">
        <v>5.53</v>
      </c>
      <c r="L13" s="106">
        <v>6.17</v>
      </c>
      <c r="M13" s="106">
        <v>5.1100000000000003</v>
      </c>
      <c r="N13" s="106">
        <v>4.25</v>
      </c>
      <c r="O13" s="106">
        <v>4.95</v>
      </c>
      <c r="P13" s="106">
        <v>5.75</v>
      </c>
      <c r="Q13" s="106">
        <v>3.24</v>
      </c>
      <c r="R13" s="106">
        <v>5.03</v>
      </c>
      <c r="S13" s="106">
        <v>4.76</v>
      </c>
      <c r="T13" s="106">
        <v>5.47</v>
      </c>
      <c r="U13" s="106">
        <v>6.64</v>
      </c>
      <c r="V13" s="106">
        <v>4.3899999999999997</v>
      </c>
      <c r="W13" s="106">
        <v>4.1500000000000004</v>
      </c>
      <c r="X13" s="112">
        <v>4.5999999999999996</v>
      </c>
      <c r="Y13" s="106">
        <v>3.86</v>
      </c>
      <c r="Z13" s="106">
        <v>6.22</v>
      </c>
      <c r="AA13" s="106">
        <v>5.63</v>
      </c>
      <c r="AB13" s="106">
        <v>2.93</v>
      </c>
      <c r="AC13" s="106">
        <v>6.39</v>
      </c>
      <c r="AD13" s="106">
        <v>7.17</v>
      </c>
      <c r="AE13" s="106">
        <v>5.1100000000000003</v>
      </c>
      <c r="AF13" s="106">
        <v>3.85</v>
      </c>
      <c r="AG13" s="112">
        <v>5.84</v>
      </c>
      <c r="AH13" s="106">
        <v>5.78</v>
      </c>
      <c r="AI13" s="106">
        <v>6.44</v>
      </c>
      <c r="AJ13" s="106">
        <v>4.84</v>
      </c>
      <c r="AK13" s="106">
        <v>2.66</v>
      </c>
      <c r="AL13" s="106">
        <v>5.79</v>
      </c>
      <c r="AM13" s="106">
        <v>5.38</v>
      </c>
      <c r="AN13" s="106">
        <v>5.07</v>
      </c>
      <c r="AO13" s="106">
        <v>3.06</v>
      </c>
      <c r="AP13" s="106">
        <v>5.94</v>
      </c>
      <c r="AQ13" s="106">
        <v>2.12</v>
      </c>
      <c r="AR13" s="106">
        <v>6.23</v>
      </c>
      <c r="AS13" s="106">
        <v>7.26</v>
      </c>
      <c r="AT13" s="106">
        <v>5.7</v>
      </c>
      <c r="AU13" s="106">
        <v>4.38</v>
      </c>
      <c r="AV13" s="106">
        <v>5.23</v>
      </c>
      <c r="AW13" s="106">
        <v>4.04</v>
      </c>
      <c r="AX13" s="106">
        <v>3.26</v>
      </c>
      <c r="AY13" s="106">
        <v>6.23</v>
      </c>
      <c r="AZ13" s="106">
        <v>5.47</v>
      </c>
      <c r="BA13" s="106">
        <v>3.62</v>
      </c>
      <c r="BB13" s="106">
        <v>3.9</v>
      </c>
      <c r="BC13" s="106">
        <v>5.24</v>
      </c>
      <c r="BD13" s="106">
        <v>4.5</v>
      </c>
      <c r="BE13" s="119">
        <v>6.86</v>
      </c>
      <c r="BF13" s="106">
        <v>7.02</v>
      </c>
      <c r="BG13" s="106">
        <v>5.59</v>
      </c>
      <c r="BH13" s="106">
        <v>6.32</v>
      </c>
      <c r="BI13" s="106">
        <v>7.1</v>
      </c>
      <c r="BJ13" s="106">
        <v>6.26</v>
      </c>
      <c r="BK13" s="106">
        <v>4.9000000000000004</v>
      </c>
      <c r="BL13" s="106">
        <v>5.09</v>
      </c>
      <c r="BM13" s="106">
        <v>7.17</v>
      </c>
      <c r="BN13" s="106">
        <v>4.51</v>
      </c>
      <c r="BO13" s="106">
        <v>5.73</v>
      </c>
      <c r="BP13" s="106">
        <v>2.63</v>
      </c>
      <c r="BQ13" s="106">
        <v>3.23</v>
      </c>
      <c r="BR13" s="106">
        <v>4.5999999999999996</v>
      </c>
      <c r="BS13" s="106">
        <v>8.3800000000000008</v>
      </c>
      <c r="BT13" s="106">
        <v>3.51</v>
      </c>
      <c r="BU13" s="106">
        <v>5.39</v>
      </c>
      <c r="BV13" s="106">
        <v>4.97</v>
      </c>
      <c r="BW13" s="106">
        <v>3.38</v>
      </c>
      <c r="BX13" s="106">
        <v>6.21</v>
      </c>
      <c r="BY13" s="106">
        <v>4.3099999999999996</v>
      </c>
      <c r="BZ13" s="106">
        <v>7.08</v>
      </c>
      <c r="CA13" s="106">
        <v>4.7300000000000004</v>
      </c>
      <c r="CB13" s="106">
        <v>4.05</v>
      </c>
      <c r="CC13" s="106">
        <v>5.37</v>
      </c>
      <c r="CD13" s="106">
        <v>5.0599999999999996</v>
      </c>
      <c r="CE13" s="106">
        <v>4.16</v>
      </c>
      <c r="CF13" s="106">
        <v>3.66</v>
      </c>
      <c r="CG13" s="106">
        <v>5.39</v>
      </c>
      <c r="CH13" s="106">
        <v>3.48</v>
      </c>
      <c r="CI13" s="106">
        <v>4.76</v>
      </c>
      <c r="CJ13" s="106">
        <v>5.49</v>
      </c>
      <c r="CK13" s="106">
        <v>3.96</v>
      </c>
      <c r="CL13" s="106">
        <v>7.31</v>
      </c>
      <c r="CM13" s="106">
        <v>3.69</v>
      </c>
      <c r="CN13" s="106">
        <v>3.98</v>
      </c>
      <c r="CO13" s="106">
        <v>3.73</v>
      </c>
      <c r="CP13" s="106">
        <v>5.22</v>
      </c>
      <c r="CQ13" s="106">
        <v>3.18</v>
      </c>
      <c r="CR13" s="106">
        <v>5.22</v>
      </c>
      <c r="CS13" s="106">
        <v>6.87</v>
      </c>
      <c r="CT13" s="106">
        <v>6.59</v>
      </c>
      <c r="CU13" s="106">
        <v>6.41</v>
      </c>
      <c r="CV13" s="106">
        <v>6.35</v>
      </c>
      <c r="CW13" s="106">
        <v>4.8899999999999997</v>
      </c>
      <c r="CX13" s="106">
        <v>7.5</v>
      </c>
      <c r="CY13" s="106">
        <v>6.86</v>
      </c>
      <c r="CZ13" s="106">
        <v>7.9</v>
      </c>
      <c r="DA13" s="106">
        <v>5.47</v>
      </c>
      <c r="DB13" s="106">
        <v>7.22</v>
      </c>
      <c r="DC13" s="106">
        <v>5.12</v>
      </c>
      <c r="DD13" s="106">
        <v>5.09</v>
      </c>
      <c r="DE13" s="106">
        <v>5.31</v>
      </c>
      <c r="DF13" s="106">
        <v>4.99</v>
      </c>
      <c r="DG13" s="106">
        <v>4.68</v>
      </c>
      <c r="DH13" s="106">
        <v>2.5299999999999998</v>
      </c>
      <c r="DI13" s="106">
        <v>7.48</v>
      </c>
      <c r="DJ13" s="106">
        <v>4.22</v>
      </c>
      <c r="DK13" s="106">
        <v>4.16</v>
      </c>
      <c r="DL13" s="106">
        <v>5.03</v>
      </c>
      <c r="DM13" s="106">
        <v>3.17</v>
      </c>
      <c r="DN13" s="106">
        <v>4.62</v>
      </c>
      <c r="DO13" s="106">
        <v>4.78</v>
      </c>
      <c r="DP13" s="106">
        <v>4.76</v>
      </c>
      <c r="DQ13" s="106">
        <v>6.44</v>
      </c>
      <c r="DR13" s="106">
        <v>4.78</v>
      </c>
      <c r="DS13" s="106">
        <v>2.37</v>
      </c>
      <c r="DT13" s="106">
        <v>4.88</v>
      </c>
      <c r="DU13" s="106">
        <v>8.14</v>
      </c>
      <c r="DV13" s="106">
        <v>7.31</v>
      </c>
      <c r="DW13" s="106">
        <v>8.83</v>
      </c>
      <c r="DX13" s="106">
        <v>6.81</v>
      </c>
      <c r="DY13" s="106">
        <v>8.01</v>
      </c>
      <c r="DZ13" s="106">
        <v>4.88</v>
      </c>
    </row>
    <row r="14" spans="1:130" ht="14">
      <c r="A14" s="128" t="s">
        <v>1663</v>
      </c>
      <c r="B14" s="106">
        <v>4.66</v>
      </c>
      <c r="C14" s="106">
        <v>2.04</v>
      </c>
      <c r="D14" s="106">
        <v>2.95</v>
      </c>
      <c r="E14" s="106">
        <v>1.39</v>
      </c>
      <c r="F14" s="106">
        <v>2.63</v>
      </c>
      <c r="G14" s="106">
        <v>4.09</v>
      </c>
      <c r="H14" s="106">
        <v>2.74</v>
      </c>
      <c r="I14" s="106">
        <v>2.56</v>
      </c>
      <c r="J14" s="106">
        <v>3.78</v>
      </c>
      <c r="K14" s="106">
        <v>3.31</v>
      </c>
      <c r="L14" s="106">
        <v>3.85</v>
      </c>
      <c r="M14" s="106">
        <v>3.17</v>
      </c>
      <c r="N14" s="106">
        <v>3.36</v>
      </c>
      <c r="O14" s="109">
        <v>3.05</v>
      </c>
      <c r="P14" s="106">
        <v>3.97</v>
      </c>
      <c r="Q14" s="106">
        <v>1.61</v>
      </c>
      <c r="R14" s="106">
        <v>4.0999999999999996</v>
      </c>
      <c r="S14" s="106">
        <v>2.69</v>
      </c>
      <c r="T14" s="106">
        <v>2.02</v>
      </c>
      <c r="U14" s="106">
        <v>4.07</v>
      </c>
      <c r="V14" s="106">
        <v>1.1100000000000001</v>
      </c>
      <c r="W14" s="106">
        <v>1.45</v>
      </c>
      <c r="X14" s="112">
        <v>3.02</v>
      </c>
      <c r="Y14" s="106">
        <v>3.62</v>
      </c>
      <c r="Z14" s="106">
        <v>3.99</v>
      </c>
      <c r="AA14" s="106">
        <v>3.86</v>
      </c>
      <c r="AB14" s="106">
        <v>1.62</v>
      </c>
      <c r="AC14" s="106">
        <v>5.46</v>
      </c>
      <c r="AD14" s="106">
        <v>3.34</v>
      </c>
      <c r="AE14" s="106">
        <v>2.41</v>
      </c>
      <c r="AF14" s="106">
        <v>3.49</v>
      </c>
      <c r="AG14" s="112">
        <v>2.88</v>
      </c>
      <c r="AH14" s="106">
        <v>3.36</v>
      </c>
      <c r="AI14" s="106">
        <v>3.81</v>
      </c>
      <c r="AJ14" s="106">
        <v>1.76</v>
      </c>
      <c r="AK14" s="106">
        <v>1.81</v>
      </c>
      <c r="AL14" s="106">
        <v>3.83</v>
      </c>
      <c r="AM14" s="106">
        <v>2.17</v>
      </c>
      <c r="AN14" s="106">
        <v>4.29</v>
      </c>
      <c r="AO14" s="106">
        <v>2.61</v>
      </c>
      <c r="AP14" s="106">
        <v>4.01</v>
      </c>
      <c r="AQ14" s="106">
        <v>2.74</v>
      </c>
      <c r="AR14" s="106">
        <v>4.22</v>
      </c>
      <c r="AS14" s="106">
        <v>2.89</v>
      </c>
      <c r="AT14" s="106">
        <v>3.56</v>
      </c>
      <c r="AU14" s="106">
        <v>1.25</v>
      </c>
      <c r="AV14" s="106">
        <v>2.41</v>
      </c>
      <c r="AW14" s="106">
        <v>3.18</v>
      </c>
      <c r="AX14" s="106">
        <v>2.87</v>
      </c>
      <c r="AY14" s="106">
        <v>4.88</v>
      </c>
      <c r="AZ14" s="106">
        <v>4.07</v>
      </c>
      <c r="BA14" s="106">
        <v>2.89</v>
      </c>
      <c r="BB14" s="106">
        <v>5.04</v>
      </c>
      <c r="BC14" s="106">
        <v>4.05</v>
      </c>
      <c r="BD14" s="106">
        <v>2.14</v>
      </c>
      <c r="BE14" s="119">
        <v>5.89</v>
      </c>
      <c r="BF14" s="106">
        <v>3.36</v>
      </c>
      <c r="BG14" s="106">
        <v>2.98</v>
      </c>
      <c r="BH14" s="106">
        <v>2.17</v>
      </c>
      <c r="BI14" s="106">
        <v>2.2400000000000002</v>
      </c>
      <c r="BJ14" s="106">
        <v>5.7</v>
      </c>
      <c r="BK14" s="106">
        <v>3.76</v>
      </c>
      <c r="BL14" s="106">
        <v>4.22</v>
      </c>
      <c r="BM14" s="106">
        <v>4.72</v>
      </c>
      <c r="BN14" s="106">
        <v>1.9</v>
      </c>
      <c r="BO14" s="106">
        <v>3.5</v>
      </c>
      <c r="BP14" s="106">
        <v>2.84</v>
      </c>
      <c r="BQ14" s="106">
        <v>1.99</v>
      </c>
      <c r="BR14" s="106">
        <v>2.29</v>
      </c>
      <c r="BS14" s="106">
        <v>4.33</v>
      </c>
      <c r="BT14" s="115">
        <v>2.4900000000000002</v>
      </c>
      <c r="BU14" s="106">
        <v>2.39</v>
      </c>
      <c r="BV14" s="106">
        <v>3.85</v>
      </c>
      <c r="BW14" s="106">
        <v>2.95</v>
      </c>
      <c r="BX14" s="106">
        <v>3.67</v>
      </c>
      <c r="BY14" s="106">
        <v>1.05</v>
      </c>
      <c r="BZ14" s="106">
        <v>3.17</v>
      </c>
      <c r="CA14" s="106">
        <v>2.17</v>
      </c>
      <c r="CB14" s="106">
        <v>1.69</v>
      </c>
      <c r="CC14" s="106">
        <v>1.79</v>
      </c>
      <c r="CD14" s="106">
        <v>4.12</v>
      </c>
      <c r="CE14" s="109">
        <v>2.44</v>
      </c>
      <c r="CF14" s="106">
        <v>0.45</v>
      </c>
      <c r="CG14" s="106">
        <v>1.74</v>
      </c>
      <c r="CH14" s="106">
        <v>2.41</v>
      </c>
      <c r="CI14" s="106">
        <v>1.83</v>
      </c>
      <c r="CJ14" s="106">
        <v>4.28</v>
      </c>
      <c r="CK14" s="106">
        <v>1.67</v>
      </c>
      <c r="CL14" s="106">
        <v>4.5199999999999996</v>
      </c>
      <c r="CM14" s="106">
        <v>2.2400000000000002</v>
      </c>
      <c r="CN14" s="106">
        <v>3.25</v>
      </c>
      <c r="CO14" s="106">
        <v>1.76</v>
      </c>
      <c r="CP14" s="106">
        <v>3.19</v>
      </c>
      <c r="CQ14" s="106">
        <v>1.39</v>
      </c>
      <c r="CR14" s="106">
        <v>0.35</v>
      </c>
      <c r="CS14" s="106">
        <v>5.73</v>
      </c>
      <c r="CT14" s="106">
        <v>4.6399999999999997</v>
      </c>
      <c r="CU14" s="106">
        <v>3.13</v>
      </c>
      <c r="CV14" s="106">
        <v>5.1100000000000003</v>
      </c>
      <c r="CW14" s="106">
        <v>2.2000000000000002</v>
      </c>
      <c r="CX14" s="106">
        <v>3.81</v>
      </c>
      <c r="CY14" s="106">
        <v>6.29</v>
      </c>
      <c r="CZ14" s="106">
        <v>2.63</v>
      </c>
      <c r="DA14" s="106">
        <v>3.19</v>
      </c>
      <c r="DB14" s="106">
        <v>5.34</v>
      </c>
      <c r="DC14" s="106">
        <v>4.6399999999999997</v>
      </c>
      <c r="DD14" s="106">
        <v>3.5</v>
      </c>
      <c r="DE14" s="106">
        <v>3.39</v>
      </c>
      <c r="DF14" s="106">
        <v>2.98</v>
      </c>
      <c r="DG14" s="106">
        <v>2.66</v>
      </c>
      <c r="DH14" s="106">
        <v>2.39</v>
      </c>
      <c r="DI14" s="106">
        <v>5.04</v>
      </c>
      <c r="DJ14" s="106">
        <v>1.93</v>
      </c>
      <c r="DK14" s="106">
        <v>3.78</v>
      </c>
      <c r="DL14" s="106">
        <v>3.27</v>
      </c>
      <c r="DM14" s="106">
        <v>3.11</v>
      </c>
      <c r="DN14" s="106">
        <v>2.86</v>
      </c>
      <c r="DO14" s="106">
        <v>2.2000000000000002</v>
      </c>
      <c r="DP14" s="106">
        <v>4.3899999999999997</v>
      </c>
      <c r="DQ14" s="106">
        <v>2.68</v>
      </c>
      <c r="DR14" s="106">
        <v>4.47</v>
      </c>
      <c r="DS14" s="106">
        <v>0.72</v>
      </c>
      <c r="DT14" s="106">
        <v>1.52</v>
      </c>
      <c r="DU14" s="106">
        <v>3.78</v>
      </c>
      <c r="DV14" s="106">
        <v>3.45</v>
      </c>
      <c r="DW14" s="106">
        <v>4.5</v>
      </c>
      <c r="DX14" s="106">
        <v>2.96</v>
      </c>
      <c r="DY14" s="106">
        <v>4.1900000000000004</v>
      </c>
      <c r="DZ14" s="106">
        <v>3.11</v>
      </c>
    </row>
    <row r="15" spans="1:130" ht="14">
      <c r="A15" s="1" t="s">
        <v>23</v>
      </c>
      <c r="B15" s="8">
        <v>3.78</v>
      </c>
      <c r="C15" s="8">
        <v>2.91</v>
      </c>
      <c r="D15" s="8">
        <v>2.95</v>
      </c>
      <c r="E15" s="8">
        <v>1.27</v>
      </c>
      <c r="F15" s="8">
        <v>3.22</v>
      </c>
      <c r="G15" s="8">
        <v>4.25</v>
      </c>
      <c r="H15" s="8">
        <v>3.98</v>
      </c>
      <c r="I15" s="8">
        <v>4.92</v>
      </c>
      <c r="J15" s="8">
        <v>4.5199999999999996</v>
      </c>
      <c r="K15" s="4">
        <v>3.51</v>
      </c>
      <c r="L15" s="8">
        <v>4.0999999999999996</v>
      </c>
      <c r="M15" s="8">
        <v>3.68</v>
      </c>
      <c r="N15" s="8">
        <v>5.36</v>
      </c>
      <c r="O15" s="4">
        <v>3.98</v>
      </c>
      <c r="P15" s="8">
        <v>3.48</v>
      </c>
      <c r="Q15" s="8">
        <v>2.66</v>
      </c>
      <c r="R15" s="8">
        <v>5.34</v>
      </c>
      <c r="S15" s="8">
        <v>2.58</v>
      </c>
      <c r="T15" s="8">
        <v>2.11</v>
      </c>
      <c r="U15" s="8">
        <v>4.22</v>
      </c>
      <c r="V15" s="8">
        <v>2.92</v>
      </c>
      <c r="W15" s="8">
        <v>1.78</v>
      </c>
      <c r="X15" s="54">
        <v>2.63</v>
      </c>
      <c r="Y15" s="8">
        <v>3.53</v>
      </c>
      <c r="Z15" s="8">
        <v>4.13</v>
      </c>
      <c r="AA15" s="8">
        <v>4.12</v>
      </c>
      <c r="AB15" s="8">
        <v>0.62</v>
      </c>
      <c r="AC15" s="8">
        <v>4.49</v>
      </c>
      <c r="AD15" s="8">
        <v>2.74</v>
      </c>
      <c r="AE15" s="41">
        <v>2.31</v>
      </c>
      <c r="AF15" s="4">
        <v>3.76</v>
      </c>
      <c r="AG15" s="54">
        <v>4.8499999999999996</v>
      </c>
      <c r="AH15" s="8">
        <v>3.85</v>
      </c>
      <c r="AI15" s="8">
        <v>3.56</v>
      </c>
      <c r="AJ15" s="8">
        <v>1.87</v>
      </c>
      <c r="AK15" s="8">
        <v>3.02</v>
      </c>
      <c r="AL15" s="8">
        <v>3.62</v>
      </c>
      <c r="AM15" s="8">
        <v>2.52</v>
      </c>
      <c r="AN15" s="4">
        <v>4.3099999999999996</v>
      </c>
      <c r="AO15" s="8">
        <v>3</v>
      </c>
      <c r="AP15" s="4">
        <v>5.09</v>
      </c>
      <c r="AQ15" s="8">
        <v>3.73</v>
      </c>
      <c r="AR15" s="7">
        <v>3.98</v>
      </c>
      <c r="AS15" s="8">
        <v>4.41</v>
      </c>
      <c r="AT15" s="9">
        <v>3.8</v>
      </c>
      <c r="AU15" s="8">
        <v>0.99</v>
      </c>
      <c r="AV15" s="8">
        <v>3</v>
      </c>
      <c r="AW15" s="8">
        <v>5.27</v>
      </c>
      <c r="AX15" s="8">
        <v>3.73</v>
      </c>
      <c r="AY15" s="4">
        <v>4.75</v>
      </c>
      <c r="AZ15" s="8">
        <v>4.38</v>
      </c>
      <c r="BA15" s="8">
        <v>3.72</v>
      </c>
      <c r="BB15" s="4">
        <v>7.15</v>
      </c>
      <c r="BC15" s="41">
        <v>4.1900000000000004</v>
      </c>
      <c r="BD15" s="8">
        <v>2.0099999999999998</v>
      </c>
      <c r="BE15" s="19">
        <v>6.03</v>
      </c>
      <c r="BF15" s="41">
        <v>4.24</v>
      </c>
      <c r="BG15" s="8">
        <v>3.12</v>
      </c>
      <c r="BH15" s="8">
        <v>2.44</v>
      </c>
      <c r="BI15" s="8">
        <v>3.74</v>
      </c>
      <c r="BJ15" s="4">
        <v>6.48</v>
      </c>
      <c r="BK15" s="8">
        <v>3.62</v>
      </c>
      <c r="BL15" s="8">
        <v>3.36</v>
      </c>
      <c r="BM15" s="8">
        <v>4.8600000000000003</v>
      </c>
      <c r="BN15" s="8">
        <v>2.62</v>
      </c>
      <c r="BO15" s="8">
        <v>3.64</v>
      </c>
      <c r="BP15" s="8">
        <v>3.18</v>
      </c>
      <c r="BQ15" s="8">
        <v>2.48</v>
      </c>
      <c r="BR15" s="8">
        <v>2.88</v>
      </c>
      <c r="BS15" s="8">
        <v>5.01</v>
      </c>
      <c r="BT15" s="41">
        <v>2.99</v>
      </c>
      <c r="BU15" s="8">
        <v>3.02</v>
      </c>
      <c r="BV15" s="4">
        <v>3.12</v>
      </c>
      <c r="BW15" s="8">
        <v>3.86</v>
      </c>
      <c r="BX15" s="8">
        <v>2.87</v>
      </c>
      <c r="BY15" s="8">
        <v>1.58</v>
      </c>
      <c r="BZ15" s="8">
        <v>4.1100000000000003</v>
      </c>
      <c r="CA15" s="8">
        <v>2.08</v>
      </c>
      <c r="CB15" s="8">
        <v>2.59</v>
      </c>
      <c r="CC15" s="8">
        <v>3.28</v>
      </c>
      <c r="CD15" s="8">
        <v>5.22</v>
      </c>
      <c r="CE15" s="4">
        <v>3.46</v>
      </c>
      <c r="CF15" s="8">
        <v>0.56000000000000005</v>
      </c>
      <c r="CG15" s="4">
        <v>2.88</v>
      </c>
      <c r="CH15" s="8">
        <v>3.19</v>
      </c>
      <c r="CI15" s="8">
        <v>2.17</v>
      </c>
      <c r="CJ15" s="41">
        <v>5.41</v>
      </c>
      <c r="CK15" s="8">
        <v>1.93</v>
      </c>
      <c r="CL15" s="4">
        <v>5.15</v>
      </c>
      <c r="CM15" s="8">
        <v>2.11</v>
      </c>
      <c r="CN15" s="4">
        <v>4.37</v>
      </c>
      <c r="CO15" s="41">
        <v>3.98</v>
      </c>
      <c r="CP15" s="8">
        <v>2.41</v>
      </c>
      <c r="CQ15" s="8">
        <v>2.5099999999999998</v>
      </c>
      <c r="CR15" s="8">
        <v>1.45</v>
      </c>
      <c r="CS15" s="8">
        <v>3.71</v>
      </c>
      <c r="CT15" s="4">
        <v>5.17</v>
      </c>
      <c r="CU15" s="41">
        <v>4.53</v>
      </c>
      <c r="CV15" s="8">
        <v>4.01</v>
      </c>
      <c r="CW15" s="8">
        <v>2.2000000000000002</v>
      </c>
      <c r="CX15" s="8">
        <v>4.1900000000000004</v>
      </c>
      <c r="CY15" s="8">
        <v>3.28</v>
      </c>
      <c r="CZ15" s="8">
        <v>2.4700000000000002</v>
      </c>
      <c r="DA15" s="8">
        <v>4.83</v>
      </c>
      <c r="DB15" s="8">
        <v>4.75</v>
      </c>
      <c r="DC15" s="8">
        <v>4.97</v>
      </c>
      <c r="DD15" s="8">
        <v>3.61</v>
      </c>
      <c r="DE15" s="8">
        <v>3.46</v>
      </c>
      <c r="DF15" s="8">
        <v>2.56</v>
      </c>
      <c r="DG15" s="8">
        <v>3.71</v>
      </c>
      <c r="DH15" s="8">
        <v>2.98</v>
      </c>
      <c r="DI15" s="4">
        <v>5.09</v>
      </c>
      <c r="DJ15" s="8">
        <v>3.02</v>
      </c>
      <c r="DK15" s="8">
        <v>5.22</v>
      </c>
      <c r="DL15" s="8">
        <v>3.66</v>
      </c>
      <c r="DM15" s="8">
        <v>4.51</v>
      </c>
      <c r="DN15" s="8">
        <v>4.24</v>
      </c>
      <c r="DO15" s="8">
        <v>2.36</v>
      </c>
      <c r="DP15" s="8">
        <v>5.22</v>
      </c>
      <c r="DQ15" s="8">
        <v>1.17</v>
      </c>
      <c r="DR15" s="8">
        <v>5.96</v>
      </c>
      <c r="DS15" s="8">
        <v>0.51</v>
      </c>
      <c r="DT15" s="8">
        <v>2.91</v>
      </c>
      <c r="DU15" s="8">
        <v>3.78</v>
      </c>
      <c r="DV15" s="8">
        <v>4.4800000000000004</v>
      </c>
      <c r="DW15" s="8">
        <v>3.95</v>
      </c>
      <c r="DX15" s="8">
        <v>3.11</v>
      </c>
      <c r="DY15" s="8">
        <v>4.4800000000000004</v>
      </c>
      <c r="DZ15" s="8">
        <v>3.56</v>
      </c>
    </row>
    <row r="16" spans="1:130" ht="14">
      <c r="A16" s="1" t="s">
        <v>24</v>
      </c>
      <c r="B16" s="7">
        <v>4.3099999999999996</v>
      </c>
      <c r="C16" s="7">
        <v>5.52</v>
      </c>
      <c r="D16" s="7">
        <v>4.29</v>
      </c>
      <c r="E16" s="7">
        <v>2.98</v>
      </c>
      <c r="F16" s="7">
        <v>4.66</v>
      </c>
      <c r="G16" s="7">
        <v>7.08</v>
      </c>
      <c r="H16" s="7">
        <v>4.5599999999999996</v>
      </c>
      <c r="I16" s="9">
        <v>6.47</v>
      </c>
      <c r="J16" s="9">
        <v>4.6100000000000003</v>
      </c>
      <c r="K16" s="9">
        <v>4.4400000000000004</v>
      </c>
      <c r="L16" s="7">
        <v>5.13</v>
      </c>
      <c r="M16" s="7">
        <v>5.12</v>
      </c>
      <c r="N16" s="7">
        <v>6.46</v>
      </c>
      <c r="O16" s="9">
        <v>6.25</v>
      </c>
      <c r="P16" s="7">
        <v>4.38</v>
      </c>
      <c r="Q16" s="7">
        <v>4.1100000000000003</v>
      </c>
      <c r="R16" s="9">
        <v>7.35</v>
      </c>
      <c r="S16" s="7">
        <v>3.88</v>
      </c>
      <c r="T16" s="7">
        <v>3.66</v>
      </c>
      <c r="U16" s="7">
        <v>4.92</v>
      </c>
      <c r="V16" s="7">
        <v>3.88</v>
      </c>
      <c r="W16" s="7">
        <v>2.61</v>
      </c>
      <c r="X16" s="53">
        <v>3.27</v>
      </c>
      <c r="Y16" s="9">
        <v>4.97</v>
      </c>
      <c r="Z16" s="7">
        <v>5.85</v>
      </c>
      <c r="AA16" s="7">
        <v>5.36</v>
      </c>
      <c r="AB16" s="7">
        <v>3.95</v>
      </c>
      <c r="AC16" s="7">
        <v>6.97</v>
      </c>
      <c r="AD16" s="9">
        <v>5.78</v>
      </c>
      <c r="AE16" s="5">
        <v>4.6399999999999997</v>
      </c>
      <c r="AF16" s="9">
        <v>6.33</v>
      </c>
      <c r="AG16" s="53">
        <v>4.8</v>
      </c>
      <c r="AH16" s="7">
        <v>6.15</v>
      </c>
      <c r="AI16" s="7">
        <v>4.4400000000000004</v>
      </c>
      <c r="AJ16" s="7">
        <v>2.61</v>
      </c>
      <c r="AK16" s="7">
        <v>4.22</v>
      </c>
      <c r="AL16" s="7">
        <v>5.34</v>
      </c>
      <c r="AM16" s="7">
        <v>3.29</v>
      </c>
      <c r="AN16" s="9">
        <v>6.18</v>
      </c>
      <c r="AO16" s="5">
        <v>4.38</v>
      </c>
      <c r="AP16" s="9">
        <v>6.09</v>
      </c>
      <c r="AQ16" s="5">
        <v>4.97</v>
      </c>
      <c r="AR16" s="7">
        <v>5.0199999999999996</v>
      </c>
      <c r="AS16" s="9">
        <v>5.78</v>
      </c>
      <c r="AT16" s="4">
        <v>4.91</v>
      </c>
      <c r="AU16" s="7">
        <v>1.49</v>
      </c>
      <c r="AV16" s="7">
        <v>4.2699999999999996</v>
      </c>
      <c r="AW16" s="9">
        <v>7.95</v>
      </c>
      <c r="AX16" s="7">
        <v>5.82</v>
      </c>
      <c r="AY16" s="9">
        <v>5.66</v>
      </c>
      <c r="AZ16" s="9">
        <v>6.39</v>
      </c>
      <c r="BA16" s="7">
        <v>5.26</v>
      </c>
      <c r="BB16" s="9">
        <v>7.12</v>
      </c>
      <c r="BC16" s="5">
        <v>4.8</v>
      </c>
      <c r="BD16" s="7">
        <v>3.34</v>
      </c>
      <c r="BE16" s="23">
        <v>6.9</v>
      </c>
      <c r="BF16" s="9">
        <v>7.09</v>
      </c>
      <c r="BG16" s="7">
        <v>5.38</v>
      </c>
      <c r="BH16" s="7">
        <v>3.74</v>
      </c>
      <c r="BI16" s="7">
        <v>5.82</v>
      </c>
      <c r="BJ16" s="9">
        <v>7.94</v>
      </c>
      <c r="BK16" s="7">
        <v>5.66</v>
      </c>
      <c r="BL16" s="7">
        <v>5.9</v>
      </c>
      <c r="BM16" s="7">
        <v>6.35</v>
      </c>
      <c r="BN16" s="7">
        <v>2.56</v>
      </c>
      <c r="BO16" s="7">
        <v>3.39</v>
      </c>
      <c r="BP16" s="7">
        <v>3.56</v>
      </c>
      <c r="BQ16" s="7">
        <v>4.2699999999999996</v>
      </c>
      <c r="BR16" s="9">
        <v>2.4700000000000002</v>
      </c>
      <c r="BS16" s="7">
        <v>6.18</v>
      </c>
      <c r="BT16" s="5">
        <v>5.12</v>
      </c>
      <c r="BU16" s="7">
        <v>5.01</v>
      </c>
      <c r="BV16" s="9">
        <v>4.6100000000000003</v>
      </c>
      <c r="BW16" s="7">
        <v>5.52</v>
      </c>
      <c r="BX16" s="7">
        <v>5.24</v>
      </c>
      <c r="BY16" s="7">
        <v>3.96</v>
      </c>
      <c r="BZ16" s="9">
        <v>4.13</v>
      </c>
      <c r="CA16" s="7">
        <v>3.98</v>
      </c>
      <c r="CB16" s="7">
        <v>4.6399999999999997</v>
      </c>
      <c r="CC16" s="7">
        <v>4.4800000000000004</v>
      </c>
      <c r="CD16" s="7">
        <v>5.38</v>
      </c>
      <c r="CE16" s="9">
        <v>4.91</v>
      </c>
      <c r="CF16" s="7">
        <v>2.87</v>
      </c>
      <c r="CG16" s="9">
        <v>3.34</v>
      </c>
      <c r="CH16" s="7">
        <v>3.87</v>
      </c>
      <c r="CI16" s="7">
        <v>3.13</v>
      </c>
      <c r="CJ16" s="5">
        <v>9.09</v>
      </c>
      <c r="CK16" s="9">
        <v>3.93</v>
      </c>
      <c r="CL16" s="9">
        <v>7.84</v>
      </c>
      <c r="CM16" s="5">
        <v>3.9</v>
      </c>
      <c r="CN16" s="9">
        <v>5.82</v>
      </c>
      <c r="CO16" s="9">
        <v>4.1500000000000004</v>
      </c>
      <c r="CP16" s="7">
        <v>6.01</v>
      </c>
      <c r="CQ16" s="7">
        <v>4.6100000000000003</v>
      </c>
      <c r="CR16" s="9">
        <v>3.56</v>
      </c>
      <c r="CS16" s="9">
        <v>5.75</v>
      </c>
      <c r="CT16" s="9">
        <v>5.68</v>
      </c>
      <c r="CU16" s="5">
        <v>5.12</v>
      </c>
      <c r="CV16" s="7">
        <v>5.68</v>
      </c>
      <c r="CW16" s="7">
        <v>4.72</v>
      </c>
      <c r="CX16" s="9">
        <v>4.68</v>
      </c>
      <c r="CY16" s="7">
        <v>4.3099999999999996</v>
      </c>
      <c r="CZ16" s="5">
        <v>3.58</v>
      </c>
      <c r="DA16" s="5">
        <v>6.87</v>
      </c>
      <c r="DB16" s="7">
        <v>5.59</v>
      </c>
      <c r="DC16" s="7">
        <v>5.6</v>
      </c>
      <c r="DD16" s="7">
        <v>4.3499999999999996</v>
      </c>
      <c r="DE16" s="7">
        <v>5.54</v>
      </c>
      <c r="DF16" s="7">
        <v>4.41</v>
      </c>
      <c r="DG16" s="7">
        <v>5.98</v>
      </c>
      <c r="DH16" s="7">
        <v>2.9</v>
      </c>
      <c r="DI16" s="9">
        <v>6.49</v>
      </c>
      <c r="DJ16" s="7">
        <v>4.38</v>
      </c>
      <c r="DK16" s="7">
        <v>5.59</v>
      </c>
      <c r="DL16" s="7">
        <v>6.58</v>
      </c>
      <c r="DM16" s="7">
        <v>5.12</v>
      </c>
      <c r="DN16" s="7">
        <v>4.97</v>
      </c>
      <c r="DO16" s="7">
        <v>3.87</v>
      </c>
      <c r="DP16" s="7">
        <v>7.35</v>
      </c>
      <c r="DQ16" s="7">
        <v>3.98</v>
      </c>
      <c r="DR16" s="7">
        <v>7.68</v>
      </c>
      <c r="DS16" s="7">
        <v>2.61</v>
      </c>
      <c r="DT16" s="7">
        <v>3.49</v>
      </c>
      <c r="DU16" s="7">
        <v>5.6</v>
      </c>
      <c r="DV16" s="7">
        <v>5.07</v>
      </c>
      <c r="DW16" s="7">
        <v>5.83</v>
      </c>
      <c r="DX16" s="7">
        <v>4.88</v>
      </c>
      <c r="DY16" s="7">
        <v>6.54</v>
      </c>
      <c r="DZ16" s="7">
        <v>3.76</v>
      </c>
    </row>
    <row r="17" spans="1:130" ht="14">
      <c r="A17" s="1" t="s">
        <v>25</v>
      </c>
      <c r="B17" s="7">
        <v>6.63</v>
      </c>
      <c r="C17" s="7">
        <v>6.17</v>
      </c>
      <c r="D17" s="9">
        <v>4.9800000000000004</v>
      </c>
      <c r="E17" s="9">
        <v>4.68</v>
      </c>
      <c r="F17" s="9">
        <v>7.24</v>
      </c>
      <c r="G17" s="9">
        <v>8.5</v>
      </c>
      <c r="H17" s="9">
        <v>4.9000000000000004</v>
      </c>
      <c r="I17" s="9">
        <v>10.039999999999999</v>
      </c>
      <c r="J17" s="9">
        <v>4.8499999999999996</v>
      </c>
      <c r="K17" s="9">
        <v>6.99</v>
      </c>
      <c r="L17" s="9">
        <v>7.51</v>
      </c>
      <c r="M17" s="9">
        <v>6.82</v>
      </c>
      <c r="N17" s="9">
        <v>9.36</v>
      </c>
      <c r="O17" s="9">
        <v>9.83</v>
      </c>
      <c r="P17" s="9">
        <v>7.73</v>
      </c>
      <c r="Q17" s="9">
        <v>6.71</v>
      </c>
      <c r="R17" s="9">
        <v>8.94</v>
      </c>
      <c r="S17" s="9">
        <v>6.42</v>
      </c>
      <c r="T17" s="9">
        <v>5.09</v>
      </c>
      <c r="U17" s="9">
        <v>7.2</v>
      </c>
      <c r="V17" s="9">
        <v>5.58</v>
      </c>
      <c r="W17" s="9">
        <v>4.37</v>
      </c>
      <c r="X17" s="9">
        <v>5.6</v>
      </c>
      <c r="Y17" s="9">
        <v>7.47</v>
      </c>
      <c r="Z17" s="9">
        <v>7.71</v>
      </c>
      <c r="AA17" s="9">
        <v>6.8</v>
      </c>
      <c r="AB17" s="7">
        <v>5.25</v>
      </c>
      <c r="AC17" s="9">
        <v>6.07</v>
      </c>
      <c r="AD17" s="9">
        <v>8.17</v>
      </c>
      <c r="AE17" s="9">
        <v>5.34</v>
      </c>
      <c r="AF17" s="9">
        <v>9.67</v>
      </c>
      <c r="AG17" s="9">
        <v>7.63</v>
      </c>
      <c r="AH17" s="9">
        <v>8.81</v>
      </c>
      <c r="AI17" s="9">
        <v>6.35</v>
      </c>
      <c r="AJ17" s="9">
        <v>4.83</v>
      </c>
      <c r="AK17" s="9">
        <v>6.09</v>
      </c>
      <c r="AL17" s="9">
        <v>6.12</v>
      </c>
      <c r="AM17" s="9">
        <v>4.8499999999999996</v>
      </c>
      <c r="AN17" s="9">
        <v>6.83</v>
      </c>
      <c r="AO17" s="9">
        <v>5.72</v>
      </c>
      <c r="AP17" s="9">
        <v>9.1999999999999993</v>
      </c>
      <c r="AQ17" s="9">
        <v>9.11</v>
      </c>
      <c r="AR17" s="9">
        <v>7.73</v>
      </c>
      <c r="AS17" s="9">
        <v>6.97</v>
      </c>
      <c r="AT17" s="9">
        <v>6.21</v>
      </c>
      <c r="AU17" s="9">
        <v>3.11</v>
      </c>
      <c r="AV17" s="9">
        <v>6.38</v>
      </c>
      <c r="AW17" s="9">
        <v>12.26</v>
      </c>
      <c r="AX17" s="9">
        <v>7.31</v>
      </c>
      <c r="AY17" s="9">
        <v>6.39</v>
      </c>
      <c r="AZ17" s="9">
        <v>7.55</v>
      </c>
      <c r="BA17" s="9">
        <v>6.48</v>
      </c>
      <c r="BB17" s="9">
        <v>8.7799999999999994</v>
      </c>
      <c r="BC17" s="9">
        <v>5.75</v>
      </c>
      <c r="BD17" s="9">
        <v>3.87</v>
      </c>
      <c r="BE17" s="20">
        <v>7.5</v>
      </c>
      <c r="BF17" s="9">
        <v>8.41</v>
      </c>
      <c r="BG17" s="9">
        <v>8.17</v>
      </c>
      <c r="BH17" s="9">
        <v>5.22</v>
      </c>
      <c r="BI17" s="9">
        <v>5.97</v>
      </c>
      <c r="BJ17" s="9">
        <v>11.4</v>
      </c>
      <c r="BK17" s="9">
        <v>8.01</v>
      </c>
      <c r="BL17" s="9">
        <v>8.4499999999999993</v>
      </c>
      <c r="BM17" s="9">
        <v>7.95</v>
      </c>
      <c r="BN17" s="9">
        <v>4.62</v>
      </c>
      <c r="BO17" s="9">
        <v>6.11</v>
      </c>
      <c r="BP17" s="9">
        <v>6.68</v>
      </c>
      <c r="BQ17" s="9">
        <v>6.24</v>
      </c>
      <c r="BR17" s="9">
        <v>6.12</v>
      </c>
      <c r="BS17" s="9">
        <v>7.11</v>
      </c>
      <c r="BT17" s="9">
        <v>6.48</v>
      </c>
      <c r="BU17" s="9">
        <v>6.11</v>
      </c>
      <c r="BV17" s="9">
        <v>5.12</v>
      </c>
      <c r="BW17" s="9">
        <v>7.08</v>
      </c>
      <c r="BX17" s="9">
        <v>8.4499999999999993</v>
      </c>
      <c r="BY17" s="9">
        <v>4.75</v>
      </c>
      <c r="BZ17" s="9">
        <v>5.44</v>
      </c>
      <c r="CA17" s="9">
        <v>5.63</v>
      </c>
      <c r="CB17" s="9">
        <v>5.84</v>
      </c>
      <c r="CC17" s="7">
        <v>6.41</v>
      </c>
      <c r="CD17" s="9">
        <v>6.54</v>
      </c>
      <c r="CE17" s="9">
        <v>7.35</v>
      </c>
      <c r="CF17" s="9">
        <v>5.27</v>
      </c>
      <c r="CG17" s="9">
        <v>3.66</v>
      </c>
      <c r="CH17" s="9">
        <v>8.11</v>
      </c>
      <c r="CI17" s="7">
        <v>4.41</v>
      </c>
      <c r="CJ17" s="9">
        <v>11.12</v>
      </c>
      <c r="CK17" s="9">
        <v>7.06</v>
      </c>
      <c r="CL17" s="9">
        <v>7.98</v>
      </c>
      <c r="CM17" s="9">
        <v>6.17</v>
      </c>
      <c r="CN17" s="9">
        <v>6.23</v>
      </c>
      <c r="CO17" s="9">
        <v>5.54</v>
      </c>
      <c r="CP17" s="9">
        <v>6.43</v>
      </c>
      <c r="CQ17" s="9">
        <v>6.46</v>
      </c>
      <c r="CR17" s="9">
        <v>5.67</v>
      </c>
      <c r="CS17" s="9">
        <v>7.29</v>
      </c>
      <c r="CT17" s="9">
        <v>6.92</v>
      </c>
      <c r="CU17" s="9">
        <v>6.98</v>
      </c>
      <c r="CV17" s="9">
        <v>6.04</v>
      </c>
      <c r="CW17" s="9">
        <v>6.33</v>
      </c>
      <c r="CX17" s="9">
        <v>6.9</v>
      </c>
      <c r="CY17" s="9">
        <v>4.62</v>
      </c>
      <c r="CZ17" s="5">
        <v>5.27</v>
      </c>
      <c r="DA17" s="9">
        <v>7.21</v>
      </c>
      <c r="DB17" s="9">
        <v>6.54</v>
      </c>
      <c r="DC17" s="9">
        <v>7.75</v>
      </c>
      <c r="DD17" s="9">
        <v>6.55</v>
      </c>
      <c r="DE17" s="9">
        <v>6.91</v>
      </c>
      <c r="DF17" s="9">
        <v>5.82</v>
      </c>
      <c r="DG17" s="9">
        <v>7.71</v>
      </c>
      <c r="DH17" s="9">
        <v>4.76</v>
      </c>
      <c r="DI17" s="9">
        <v>8.92</v>
      </c>
      <c r="DJ17" s="9">
        <v>6.68</v>
      </c>
      <c r="DK17" s="9">
        <v>8.0299999999999994</v>
      </c>
      <c r="DL17" s="9">
        <v>7.23</v>
      </c>
      <c r="DM17" s="9">
        <v>7.94</v>
      </c>
      <c r="DN17" s="9">
        <v>7.5</v>
      </c>
      <c r="DO17" s="9">
        <v>4.75</v>
      </c>
      <c r="DP17" s="9">
        <v>10.01</v>
      </c>
      <c r="DQ17" s="9">
        <v>5.15</v>
      </c>
      <c r="DR17" s="9">
        <v>8.4700000000000006</v>
      </c>
      <c r="DS17" s="9">
        <v>3.62</v>
      </c>
      <c r="DT17" s="9">
        <v>4.97</v>
      </c>
      <c r="DU17" s="9">
        <v>8.9600000000000009</v>
      </c>
      <c r="DV17" s="9">
        <v>7.39</v>
      </c>
      <c r="DW17" s="7">
        <v>7.12</v>
      </c>
      <c r="DX17" s="9">
        <v>6.46</v>
      </c>
      <c r="DY17" s="9">
        <v>8.5</v>
      </c>
      <c r="DZ17" s="7">
        <v>6.22</v>
      </c>
    </row>
    <row r="18" spans="1:130" ht="14">
      <c r="A18" s="1" t="s">
        <v>26</v>
      </c>
      <c r="B18" s="4">
        <v>11.3</v>
      </c>
      <c r="C18" s="4">
        <v>7.13</v>
      </c>
      <c r="D18" s="4">
        <v>7.52</v>
      </c>
      <c r="E18" s="4">
        <v>8.07</v>
      </c>
      <c r="F18" s="4">
        <v>13.08</v>
      </c>
      <c r="G18" s="4">
        <v>11.06</v>
      </c>
      <c r="H18" s="4">
        <v>9.74</v>
      </c>
      <c r="I18" s="4">
        <v>13.31</v>
      </c>
      <c r="J18" s="4">
        <v>8.6300000000000008</v>
      </c>
      <c r="K18" s="4">
        <v>10.78</v>
      </c>
      <c r="L18" s="4">
        <v>11.19</v>
      </c>
      <c r="M18" s="4">
        <v>10.69</v>
      </c>
      <c r="N18" s="4">
        <v>13.12</v>
      </c>
      <c r="O18" s="4">
        <v>13.51</v>
      </c>
      <c r="P18" s="4">
        <v>12.67</v>
      </c>
      <c r="Q18" s="4">
        <v>11.63</v>
      </c>
      <c r="R18" s="4">
        <v>13.75</v>
      </c>
      <c r="S18" s="4">
        <v>9.17</v>
      </c>
      <c r="T18" s="4">
        <v>9.19</v>
      </c>
      <c r="U18" s="4">
        <v>15.11</v>
      </c>
      <c r="V18" s="4">
        <v>9.67</v>
      </c>
      <c r="W18" s="4">
        <v>7.23</v>
      </c>
      <c r="X18" s="4">
        <v>10.61</v>
      </c>
      <c r="Y18" s="4">
        <v>10.38</v>
      </c>
      <c r="Z18" s="4">
        <v>13.24</v>
      </c>
      <c r="AA18" s="4">
        <v>10.44</v>
      </c>
      <c r="AB18" s="4">
        <v>10.49</v>
      </c>
      <c r="AC18" s="4">
        <v>10.84</v>
      </c>
      <c r="AD18" s="4">
        <v>11.2</v>
      </c>
      <c r="AE18" s="4">
        <v>8.23</v>
      </c>
      <c r="AF18" s="4">
        <v>11.19</v>
      </c>
      <c r="AG18" s="4">
        <v>13.14</v>
      </c>
      <c r="AH18" s="4">
        <v>14.59</v>
      </c>
      <c r="AI18" s="4">
        <v>9.25</v>
      </c>
      <c r="AJ18" s="4">
        <v>10.17</v>
      </c>
      <c r="AK18" s="4">
        <v>10.54</v>
      </c>
      <c r="AL18" s="4">
        <v>14.86</v>
      </c>
      <c r="AM18" s="4">
        <v>10.91</v>
      </c>
      <c r="AN18" s="4">
        <v>11.11</v>
      </c>
      <c r="AO18" s="4">
        <v>10.86</v>
      </c>
      <c r="AP18" s="4">
        <v>11.81</v>
      </c>
      <c r="AQ18" s="4">
        <v>12.11</v>
      </c>
      <c r="AR18" s="4">
        <v>11.34</v>
      </c>
      <c r="AS18" s="4">
        <v>10.78</v>
      </c>
      <c r="AT18" s="9">
        <v>13.55</v>
      </c>
      <c r="AU18" s="4">
        <v>9.64</v>
      </c>
      <c r="AV18" s="4">
        <v>12.87</v>
      </c>
      <c r="AW18" s="4">
        <v>15.05</v>
      </c>
      <c r="AX18" s="4">
        <v>12.33</v>
      </c>
      <c r="AY18" s="4">
        <v>10.29</v>
      </c>
      <c r="AZ18" s="4">
        <v>13.17</v>
      </c>
      <c r="BA18" s="4">
        <v>11.68</v>
      </c>
      <c r="BB18" s="4">
        <v>11.74</v>
      </c>
      <c r="BC18" s="4">
        <v>8.0500000000000007</v>
      </c>
      <c r="BD18" s="4">
        <v>8.08</v>
      </c>
      <c r="BE18" s="16">
        <v>13.11</v>
      </c>
      <c r="BF18" s="4">
        <v>13.39</v>
      </c>
      <c r="BG18" s="4">
        <v>13.18</v>
      </c>
      <c r="BH18" s="4">
        <v>9.77</v>
      </c>
      <c r="BI18" s="4">
        <v>9.3000000000000007</v>
      </c>
      <c r="BJ18" s="4">
        <v>13.87</v>
      </c>
      <c r="BK18" s="4">
        <v>12.39</v>
      </c>
      <c r="BL18" s="4">
        <v>11.44</v>
      </c>
      <c r="BM18" s="4">
        <v>12.82</v>
      </c>
      <c r="BN18" s="4">
        <v>10.220000000000001</v>
      </c>
      <c r="BO18" s="4">
        <v>10.65</v>
      </c>
      <c r="BP18" s="4">
        <v>8.9600000000000009</v>
      </c>
      <c r="BQ18" s="4">
        <v>10.57</v>
      </c>
      <c r="BR18" s="4">
        <v>11.07</v>
      </c>
      <c r="BS18" s="4">
        <v>11.35</v>
      </c>
      <c r="BT18" s="4">
        <v>11.17</v>
      </c>
      <c r="BU18" s="4">
        <v>8.64</v>
      </c>
      <c r="BV18" s="4">
        <v>8.5299999999999994</v>
      </c>
      <c r="BW18" s="4">
        <v>15.23</v>
      </c>
      <c r="BX18" s="4">
        <v>11.53</v>
      </c>
      <c r="BY18" s="4">
        <v>8.3000000000000007</v>
      </c>
      <c r="BZ18" s="4">
        <v>8.48</v>
      </c>
      <c r="CA18" s="4">
        <v>9.57</v>
      </c>
      <c r="CB18" s="4">
        <v>9.89</v>
      </c>
      <c r="CC18" s="4">
        <v>10.44</v>
      </c>
      <c r="CD18" s="4">
        <v>11.28</v>
      </c>
      <c r="CE18" s="4">
        <v>11.58</v>
      </c>
      <c r="CF18" s="4">
        <v>10.14</v>
      </c>
      <c r="CG18" s="4">
        <v>8.34</v>
      </c>
      <c r="CH18" s="4">
        <v>12.93</v>
      </c>
      <c r="CI18" s="4">
        <v>8.89</v>
      </c>
      <c r="CJ18" s="4">
        <v>14.47</v>
      </c>
      <c r="CK18" s="4">
        <v>11.11</v>
      </c>
      <c r="CL18" s="4">
        <v>11.37</v>
      </c>
      <c r="CM18" s="4">
        <v>8.91</v>
      </c>
      <c r="CN18" s="4">
        <v>12.61</v>
      </c>
      <c r="CO18" s="4">
        <v>13.51</v>
      </c>
      <c r="CP18" s="4">
        <v>11.61</v>
      </c>
      <c r="CQ18" s="4">
        <v>9.7799999999999994</v>
      </c>
      <c r="CR18" s="4">
        <v>10.039999999999999</v>
      </c>
      <c r="CS18" s="4">
        <v>10.5</v>
      </c>
      <c r="CT18" s="4">
        <v>8.81</v>
      </c>
      <c r="CU18" s="4">
        <v>11.45</v>
      </c>
      <c r="CV18" s="4">
        <v>10.68</v>
      </c>
      <c r="CW18" s="4">
        <v>8.77</v>
      </c>
      <c r="CX18" s="4">
        <v>11.97</v>
      </c>
      <c r="CY18" s="4">
        <v>7.01</v>
      </c>
      <c r="CZ18" s="4">
        <v>9.5399999999999991</v>
      </c>
      <c r="DA18" s="4">
        <v>12.72</v>
      </c>
      <c r="DB18" s="4">
        <v>12.39</v>
      </c>
      <c r="DC18" s="4">
        <v>11.04</v>
      </c>
      <c r="DD18" s="4">
        <v>10.17</v>
      </c>
      <c r="DE18" s="4">
        <v>10.83</v>
      </c>
      <c r="DF18" s="4">
        <v>11.56</v>
      </c>
      <c r="DG18" s="4">
        <v>11.86</v>
      </c>
      <c r="DH18" s="4">
        <v>9.69</v>
      </c>
      <c r="DI18" s="4">
        <v>14.56</v>
      </c>
      <c r="DJ18" s="4">
        <v>10.37</v>
      </c>
      <c r="DK18" s="4">
        <v>12.8</v>
      </c>
      <c r="DL18" s="4">
        <v>11.8</v>
      </c>
      <c r="DM18" s="4">
        <v>14.16</v>
      </c>
      <c r="DN18" s="4">
        <v>13.75</v>
      </c>
      <c r="DO18" s="4">
        <v>10.57</v>
      </c>
      <c r="DP18" s="4">
        <v>16.21</v>
      </c>
      <c r="DQ18" s="4">
        <v>10.130000000000001</v>
      </c>
      <c r="DR18" s="4">
        <v>12.25</v>
      </c>
      <c r="DS18" s="4">
        <v>6.48</v>
      </c>
      <c r="DT18" s="4">
        <v>11.07</v>
      </c>
      <c r="DU18" s="4">
        <v>12.16</v>
      </c>
      <c r="DV18" s="4">
        <v>12.87</v>
      </c>
      <c r="DW18" s="4">
        <v>10.82</v>
      </c>
      <c r="DX18" s="4">
        <v>8.11</v>
      </c>
      <c r="DY18" s="4">
        <v>13.74</v>
      </c>
      <c r="DZ18" s="4">
        <v>6.63</v>
      </c>
    </row>
    <row r="19" spans="1:130" ht="14">
      <c r="A19" s="1" t="s">
        <v>1725</v>
      </c>
      <c r="B19" s="4">
        <v>15.23</v>
      </c>
      <c r="C19" s="4">
        <v>11.33</v>
      </c>
      <c r="D19" s="4">
        <v>13.18</v>
      </c>
      <c r="E19" s="97">
        <v>12.92</v>
      </c>
      <c r="F19" s="4">
        <v>18.23</v>
      </c>
      <c r="G19" s="4">
        <v>19.34</v>
      </c>
      <c r="H19" s="97">
        <v>14.89</v>
      </c>
      <c r="I19" s="98"/>
      <c r="J19" s="4">
        <v>13.29</v>
      </c>
      <c r="K19" s="4">
        <v>16.34</v>
      </c>
      <c r="L19" s="4">
        <v>14.34</v>
      </c>
      <c r="M19" s="4">
        <v>17.38</v>
      </c>
      <c r="N19" s="4">
        <v>14.35</v>
      </c>
      <c r="O19" s="98"/>
      <c r="P19" s="97">
        <v>18.57</v>
      </c>
      <c r="Q19" s="4">
        <v>15.33</v>
      </c>
      <c r="R19" s="4">
        <v>18.27</v>
      </c>
      <c r="S19" s="97">
        <v>14.23</v>
      </c>
      <c r="T19" s="4">
        <v>12.61</v>
      </c>
      <c r="U19" s="4">
        <v>19.010000000000002</v>
      </c>
      <c r="V19" s="4">
        <v>15.41</v>
      </c>
      <c r="W19" s="4">
        <v>11.94</v>
      </c>
      <c r="X19" s="4">
        <v>10.46</v>
      </c>
      <c r="Y19" s="4">
        <v>16.170000000000002</v>
      </c>
      <c r="Z19" s="4">
        <v>18.16</v>
      </c>
      <c r="AA19" s="4">
        <v>19.149999999999999</v>
      </c>
      <c r="AB19" s="4">
        <v>13.39</v>
      </c>
      <c r="AC19" s="4">
        <v>20.73</v>
      </c>
      <c r="AD19" s="97">
        <v>19.72</v>
      </c>
      <c r="AE19" s="4">
        <v>13.99</v>
      </c>
      <c r="AF19" s="1"/>
      <c r="AG19" s="4">
        <v>17.739999999999998</v>
      </c>
      <c r="AH19" s="98"/>
      <c r="AI19" s="97">
        <v>14.16</v>
      </c>
      <c r="AJ19" s="4">
        <v>15.59</v>
      </c>
      <c r="AK19" s="4">
        <v>15.38</v>
      </c>
      <c r="AL19" s="97">
        <v>20.11</v>
      </c>
      <c r="AM19" s="4">
        <v>19.37</v>
      </c>
      <c r="AN19" s="4">
        <v>17.989999999999998</v>
      </c>
      <c r="AO19" s="4">
        <v>17.77</v>
      </c>
      <c r="AP19" s="4">
        <v>17.66</v>
      </c>
      <c r="AQ19" s="98"/>
      <c r="AR19" s="4">
        <v>19.579999999999998</v>
      </c>
      <c r="AS19" s="4">
        <v>18.82</v>
      </c>
      <c r="AT19" s="4">
        <v>17.989999999999998</v>
      </c>
      <c r="AU19" s="4">
        <v>11.62</v>
      </c>
      <c r="AV19" s="4">
        <v>19.28</v>
      </c>
      <c r="AW19" s="98"/>
      <c r="AX19" s="4">
        <v>17.43</v>
      </c>
      <c r="AY19" s="97">
        <v>13.39</v>
      </c>
      <c r="AZ19" s="4">
        <v>18.7</v>
      </c>
      <c r="BA19" s="4">
        <v>16.010000000000002</v>
      </c>
      <c r="BB19" s="4">
        <v>15.31</v>
      </c>
      <c r="BC19" s="4">
        <v>10.8</v>
      </c>
      <c r="BD19" s="4">
        <v>12.85</v>
      </c>
      <c r="BE19" s="16">
        <v>18.18</v>
      </c>
      <c r="BF19" s="4">
        <v>22.05</v>
      </c>
      <c r="BG19" s="4">
        <v>17.39</v>
      </c>
      <c r="BH19" s="4">
        <v>11.16</v>
      </c>
      <c r="BI19" s="4">
        <v>12.69</v>
      </c>
      <c r="BJ19" s="98"/>
      <c r="BK19" s="4">
        <v>18.82</v>
      </c>
      <c r="BL19" s="4">
        <v>14.15</v>
      </c>
      <c r="BM19" s="4">
        <v>19.07</v>
      </c>
      <c r="BN19" s="4">
        <v>11.75</v>
      </c>
      <c r="BO19" s="4">
        <v>15.21</v>
      </c>
      <c r="BP19" s="4">
        <v>16.72</v>
      </c>
      <c r="BQ19" s="4">
        <v>18.47</v>
      </c>
      <c r="BR19" s="4">
        <v>15.75</v>
      </c>
      <c r="BS19" s="97">
        <v>14.85</v>
      </c>
      <c r="BT19" s="4">
        <v>15.95</v>
      </c>
      <c r="BU19" s="4">
        <v>13.85</v>
      </c>
      <c r="BV19" s="4">
        <v>13.07</v>
      </c>
      <c r="BW19" s="4">
        <v>19.2</v>
      </c>
      <c r="BX19" s="4">
        <v>13.89</v>
      </c>
      <c r="BY19" s="4">
        <v>11.78</v>
      </c>
      <c r="BZ19" s="4">
        <v>15.61</v>
      </c>
      <c r="CA19" s="4">
        <v>14.76</v>
      </c>
      <c r="CB19" s="4">
        <v>19.09</v>
      </c>
      <c r="CC19" s="4">
        <v>13.2</v>
      </c>
      <c r="CD19" s="4">
        <v>16.600000000000001</v>
      </c>
      <c r="CE19" s="98"/>
      <c r="CF19" s="4">
        <v>13.79</v>
      </c>
      <c r="CG19" s="4">
        <v>16.34</v>
      </c>
      <c r="CH19" s="4">
        <v>15.62</v>
      </c>
      <c r="CI19" s="4">
        <v>11.78</v>
      </c>
      <c r="CJ19" s="4">
        <v>19.059999999999999</v>
      </c>
      <c r="CK19" s="98"/>
      <c r="CL19" s="4">
        <v>20.66</v>
      </c>
      <c r="CM19" s="98"/>
      <c r="CN19" s="4">
        <v>17.36</v>
      </c>
      <c r="CO19" s="4">
        <v>21.56</v>
      </c>
      <c r="CP19" s="4">
        <v>16.260000000000002</v>
      </c>
      <c r="CQ19" s="4">
        <v>18.5</v>
      </c>
      <c r="CR19" s="4">
        <v>15.4</v>
      </c>
      <c r="CS19" s="4">
        <v>16.03</v>
      </c>
      <c r="CT19" s="4">
        <v>15.72</v>
      </c>
      <c r="CU19" s="4">
        <v>19.510000000000002</v>
      </c>
      <c r="CV19" s="4">
        <v>9.75</v>
      </c>
      <c r="CW19" s="4">
        <v>15.65</v>
      </c>
      <c r="CX19" s="4">
        <v>16.55</v>
      </c>
      <c r="CY19" s="4">
        <v>7.1</v>
      </c>
      <c r="CZ19" s="4">
        <v>16.98</v>
      </c>
      <c r="DA19" s="4">
        <v>17.399999999999999</v>
      </c>
      <c r="DB19" s="4">
        <v>16.84</v>
      </c>
      <c r="DC19" s="4">
        <v>16.809999999999999</v>
      </c>
      <c r="DD19" s="4">
        <v>17.23</v>
      </c>
      <c r="DE19" s="4">
        <v>19.55</v>
      </c>
      <c r="DF19" s="97">
        <v>17.89</v>
      </c>
      <c r="DG19" s="4">
        <v>17.420000000000002</v>
      </c>
      <c r="DH19" s="4">
        <v>17.32</v>
      </c>
      <c r="DI19" s="4">
        <v>19.95</v>
      </c>
      <c r="DJ19" s="4">
        <v>16.489999999999998</v>
      </c>
      <c r="DK19" s="4">
        <v>16.89</v>
      </c>
      <c r="DL19" s="4">
        <v>19.63</v>
      </c>
      <c r="DM19" s="4">
        <v>20.11</v>
      </c>
      <c r="DN19" s="4">
        <v>18.86</v>
      </c>
      <c r="DO19" s="4">
        <v>13.19</v>
      </c>
      <c r="DP19" s="4">
        <v>17.48</v>
      </c>
      <c r="DQ19" s="4">
        <v>14.9</v>
      </c>
      <c r="DR19" s="4">
        <v>15.93</v>
      </c>
      <c r="DS19" s="4">
        <v>10.61</v>
      </c>
      <c r="DT19" s="4">
        <v>16.97</v>
      </c>
      <c r="DU19" s="4">
        <v>18.13</v>
      </c>
      <c r="DV19" s="4">
        <v>17.61</v>
      </c>
      <c r="DW19" s="4">
        <v>14.47</v>
      </c>
      <c r="DX19" s="4">
        <v>11.66</v>
      </c>
      <c r="DY19" s="4">
        <v>15.5</v>
      </c>
      <c r="DZ19" s="4">
        <v>12.46</v>
      </c>
    </row>
    <row r="20" spans="1:130" ht="14">
      <c r="A20" s="1" t="s">
        <v>1664</v>
      </c>
      <c r="B20" s="4">
        <v>3.44</v>
      </c>
      <c r="C20" s="4">
        <v>4.92</v>
      </c>
      <c r="D20" s="4">
        <v>3.78</v>
      </c>
      <c r="E20" s="4">
        <v>3.11</v>
      </c>
      <c r="F20" s="4">
        <v>3.21</v>
      </c>
      <c r="G20" s="4">
        <v>4.13</v>
      </c>
      <c r="H20" s="4">
        <v>2.64</v>
      </c>
      <c r="I20" s="4">
        <v>3.44</v>
      </c>
      <c r="J20" s="4">
        <v>4.8499999999999996</v>
      </c>
      <c r="K20" s="4">
        <v>3.34</v>
      </c>
      <c r="L20" s="4">
        <v>3.18</v>
      </c>
      <c r="M20" s="4">
        <v>2.99</v>
      </c>
      <c r="N20" s="4">
        <v>3.69</v>
      </c>
      <c r="O20" s="4">
        <v>2.4700000000000002</v>
      </c>
      <c r="P20" s="4">
        <v>4.1500000000000004</v>
      </c>
      <c r="Q20" s="4">
        <v>2.29</v>
      </c>
      <c r="R20" s="4">
        <v>3.58</v>
      </c>
      <c r="S20" s="4">
        <v>3.59</v>
      </c>
      <c r="T20" s="4">
        <v>3.16</v>
      </c>
      <c r="U20" s="4">
        <v>3.08</v>
      </c>
      <c r="V20" s="4">
        <v>4.62</v>
      </c>
      <c r="W20" s="4">
        <v>3.95</v>
      </c>
      <c r="X20" s="4">
        <v>3.52</v>
      </c>
      <c r="Y20" s="4">
        <v>2.39</v>
      </c>
      <c r="Z20" s="4">
        <v>5.13</v>
      </c>
      <c r="AA20" s="4">
        <v>2.37</v>
      </c>
      <c r="AB20" s="4">
        <v>4.6100000000000003</v>
      </c>
      <c r="AC20" s="4">
        <v>2.29</v>
      </c>
      <c r="AD20" s="4">
        <v>1.69</v>
      </c>
      <c r="AE20" s="4">
        <v>4.1399999999999997</v>
      </c>
      <c r="AF20" s="4">
        <v>3.08</v>
      </c>
      <c r="AG20" s="4">
        <v>3.51</v>
      </c>
      <c r="AH20" s="4">
        <v>4.03</v>
      </c>
      <c r="AI20" s="4">
        <v>3.65</v>
      </c>
      <c r="AJ20" s="4">
        <v>3.86</v>
      </c>
      <c r="AK20" s="4">
        <v>2.4700000000000002</v>
      </c>
      <c r="AL20" s="4">
        <v>4.49</v>
      </c>
      <c r="AM20" s="4">
        <v>4.04</v>
      </c>
      <c r="AN20" s="4">
        <v>5.17</v>
      </c>
      <c r="AO20" s="4">
        <v>3.11</v>
      </c>
      <c r="AP20" s="4">
        <v>4.6500000000000004</v>
      </c>
      <c r="AQ20" s="4">
        <v>4.6900000000000004</v>
      </c>
      <c r="AR20" s="4">
        <v>5.24</v>
      </c>
      <c r="AS20" s="4">
        <v>3.78</v>
      </c>
      <c r="AT20" s="4">
        <v>3.62</v>
      </c>
      <c r="AU20" s="4">
        <v>2.83</v>
      </c>
      <c r="AV20" s="4">
        <v>4.83</v>
      </c>
      <c r="AW20" s="4">
        <v>4.62</v>
      </c>
      <c r="AX20" s="4">
        <v>2.72</v>
      </c>
      <c r="AY20" s="4">
        <v>4.93</v>
      </c>
      <c r="AZ20" s="4">
        <v>3.21</v>
      </c>
      <c r="BA20" s="4">
        <v>3.71</v>
      </c>
      <c r="BB20" s="4">
        <v>4.41</v>
      </c>
      <c r="BC20" s="4">
        <v>4.5999999999999996</v>
      </c>
      <c r="BD20" s="4">
        <v>2.63</v>
      </c>
      <c r="BE20" s="16">
        <v>5.04</v>
      </c>
      <c r="BF20" s="4">
        <v>3.83</v>
      </c>
      <c r="BG20" s="4">
        <v>3.88</v>
      </c>
      <c r="BH20" s="4">
        <v>3.88</v>
      </c>
      <c r="BI20" s="4">
        <v>4.58</v>
      </c>
      <c r="BJ20" s="4">
        <v>4.22</v>
      </c>
      <c r="BK20" s="4">
        <v>3.34</v>
      </c>
      <c r="BL20" s="96">
        <v>4.33</v>
      </c>
      <c r="BM20" s="4">
        <v>5.71</v>
      </c>
      <c r="BN20" s="4">
        <v>4.13</v>
      </c>
      <c r="BO20" s="4">
        <v>5.1100000000000003</v>
      </c>
      <c r="BP20" s="4">
        <v>2.82</v>
      </c>
      <c r="BQ20" s="4">
        <v>2.12</v>
      </c>
      <c r="BR20" s="4">
        <v>2.2799999999999998</v>
      </c>
      <c r="BS20" s="4">
        <v>3.16</v>
      </c>
      <c r="BT20" s="4">
        <v>2.91</v>
      </c>
      <c r="BU20" s="4">
        <v>3.24</v>
      </c>
      <c r="BV20" s="12">
        <v>2.93</v>
      </c>
      <c r="BW20" s="4">
        <v>3.96</v>
      </c>
      <c r="BX20" s="4">
        <v>4.4000000000000004</v>
      </c>
      <c r="BY20" s="4">
        <v>2.83</v>
      </c>
      <c r="BZ20" s="4">
        <v>3.69</v>
      </c>
      <c r="CA20" s="4">
        <v>2.93</v>
      </c>
      <c r="CB20" s="4">
        <v>2.93</v>
      </c>
      <c r="CC20" s="4">
        <v>4.75</v>
      </c>
      <c r="CD20" s="4">
        <v>3.43</v>
      </c>
      <c r="CE20" s="4">
        <v>1.67</v>
      </c>
      <c r="CF20" s="4">
        <v>2.99</v>
      </c>
      <c r="CG20" s="4">
        <v>3.09</v>
      </c>
      <c r="CH20" s="4">
        <v>4.2699999999999996</v>
      </c>
      <c r="CI20" s="4">
        <v>3.79</v>
      </c>
      <c r="CJ20" s="4">
        <v>5.12</v>
      </c>
      <c r="CK20" s="4">
        <v>2.72</v>
      </c>
      <c r="CL20" s="4">
        <v>3.17</v>
      </c>
      <c r="CM20" s="4">
        <v>3.63</v>
      </c>
      <c r="CN20" s="4">
        <v>4.92</v>
      </c>
      <c r="CO20" s="4">
        <v>4.3099999999999996</v>
      </c>
      <c r="CP20" s="4">
        <v>3.25</v>
      </c>
      <c r="CQ20" s="4">
        <v>3.03</v>
      </c>
      <c r="CR20" s="4">
        <v>3.08</v>
      </c>
      <c r="CS20" s="4">
        <v>3.24</v>
      </c>
      <c r="CT20" s="4">
        <v>3.01</v>
      </c>
      <c r="CU20" s="4">
        <v>4.13</v>
      </c>
      <c r="CV20" s="4">
        <v>3.45</v>
      </c>
      <c r="CW20" s="4">
        <v>4.4800000000000004</v>
      </c>
      <c r="CX20" s="4">
        <v>4.57</v>
      </c>
      <c r="CY20" s="4">
        <v>4.5</v>
      </c>
      <c r="CZ20" s="4">
        <v>5.62</v>
      </c>
      <c r="DA20" s="4">
        <v>3.16</v>
      </c>
      <c r="DB20" s="4">
        <v>3.87</v>
      </c>
      <c r="DC20" s="4">
        <v>2.66</v>
      </c>
      <c r="DD20" s="4">
        <v>1.9</v>
      </c>
      <c r="DE20" s="4">
        <v>3.55</v>
      </c>
      <c r="DF20" s="4">
        <v>3.08</v>
      </c>
      <c r="DG20" s="4">
        <v>4.92</v>
      </c>
      <c r="DH20" s="4">
        <v>2.29</v>
      </c>
      <c r="DI20" s="4">
        <v>4.66</v>
      </c>
      <c r="DJ20" s="4">
        <v>2.91</v>
      </c>
      <c r="DK20" s="4">
        <v>3.41</v>
      </c>
      <c r="DL20" s="4">
        <v>4.5</v>
      </c>
      <c r="DM20" s="4">
        <v>4.66</v>
      </c>
      <c r="DN20" s="4">
        <v>4.0999999999999996</v>
      </c>
      <c r="DO20" s="4">
        <v>4.33</v>
      </c>
      <c r="DP20" s="4">
        <v>3.9</v>
      </c>
      <c r="DQ20" s="4">
        <v>2.21</v>
      </c>
      <c r="DR20" s="4">
        <v>3.31</v>
      </c>
      <c r="DS20" s="4">
        <v>2.82</v>
      </c>
      <c r="DT20" s="4">
        <v>5.99</v>
      </c>
      <c r="DU20" s="4">
        <v>7.65</v>
      </c>
      <c r="DV20" s="4">
        <v>5.01</v>
      </c>
      <c r="DW20" s="4">
        <v>3.61</v>
      </c>
      <c r="DX20" s="4">
        <v>3.08</v>
      </c>
      <c r="DY20" s="4">
        <v>4.03</v>
      </c>
      <c r="DZ20" s="4">
        <v>4.2300000000000004</v>
      </c>
    </row>
    <row r="21" spans="1:130" ht="14">
      <c r="A21" s="1" t="s">
        <v>7</v>
      </c>
      <c r="B21" s="26">
        <v>2.86</v>
      </c>
      <c r="C21" s="37">
        <v>3.62</v>
      </c>
      <c r="D21" s="26">
        <v>2.5499999999999998</v>
      </c>
      <c r="E21" s="26">
        <v>0.98</v>
      </c>
      <c r="F21" s="26">
        <v>2.0699999999999998</v>
      </c>
      <c r="G21" s="26">
        <v>2.2400000000000002</v>
      </c>
      <c r="H21" s="26">
        <v>1.67</v>
      </c>
      <c r="I21" s="26">
        <v>1.83</v>
      </c>
      <c r="J21" s="26">
        <v>3.76</v>
      </c>
      <c r="K21" s="26">
        <v>2.9</v>
      </c>
      <c r="L21" s="26">
        <v>3.01</v>
      </c>
      <c r="M21" s="26">
        <v>1.73</v>
      </c>
      <c r="N21" s="26">
        <v>1.96</v>
      </c>
      <c r="O21" s="26">
        <v>0.9</v>
      </c>
      <c r="P21" s="6">
        <v>3.34</v>
      </c>
      <c r="Q21" s="26">
        <v>0.51</v>
      </c>
      <c r="R21" s="26">
        <v>2.2400000000000002</v>
      </c>
      <c r="S21" s="26">
        <v>2.99</v>
      </c>
      <c r="T21" s="26">
        <v>2.79</v>
      </c>
      <c r="U21" s="26">
        <v>2.39</v>
      </c>
      <c r="V21" s="39">
        <v>2.59</v>
      </c>
      <c r="W21" s="26">
        <v>2.73</v>
      </c>
      <c r="X21" s="26">
        <v>2.72</v>
      </c>
      <c r="Y21" s="26">
        <v>2.48</v>
      </c>
      <c r="Z21" s="26">
        <v>2.2799999999999998</v>
      </c>
      <c r="AA21" s="26">
        <v>2.37</v>
      </c>
      <c r="AB21" s="39">
        <v>3.07</v>
      </c>
      <c r="AC21" s="26">
        <v>1.34</v>
      </c>
      <c r="AD21" s="26">
        <v>2.04</v>
      </c>
      <c r="AE21" s="26">
        <v>2.17</v>
      </c>
      <c r="AF21" s="26">
        <v>1.45</v>
      </c>
      <c r="AG21" s="26">
        <v>3.33</v>
      </c>
      <c r="AH21" s="39">
        <v>3.02</v>
      </c>
      <c r="AI21" s="26">
        <v>2.39</v>
      </c>
      <c r="AJ21" s="26">
        <v>2.72</v>
      </c>
      <c r="AK21" s="26">
        <v>1.79</v>
      </c>
      <c r="AL21" s="6">
        <v>2.4500000000000002</v>
      </c>
      <c r="AM21" s="39">
        <v>2.4500000000000002</v>
      </c>
      <c r="AN21" s="26">
        <v>2.56</v>
      </c>
      <c r="AO21" s="39">
        <v>2.17</v>
      </c>
      <c r="AP21" s="26">
        <v>3.38</v>
      </c>
      <c r="AQ21" s="39">
        <v>3.28</v>
      </c>
      <c r="AR21" s="39">
        <v>2.94</v>
      </c>
      <c r="AS21" s="26">
        <v>2.2200000000000002</v>
      </c>
      <c r="AT21" s="26">
        <v>2.52</v>
      </c>
      <c r="AU21" s="26">
        <v>2.02</v>
      </c>
      <c r="AV21" s="6">
        <v>2.63</v>
      </c>
      <c r="AW21" s="39">
        <v>3.62</v>
      </c>
      <c r="AX21" s="39">
        <v>1.39</v>
      </c>
      <c r="AY21" s="26">
        <v>2.84</v>
      </c>
      <c r="AZ21" s="26">
        <v>2.29</v>
      </c>
      <c r="BA21" s="26">
        <v>3.31</v>
      </c>
      <c r="BB21" s="26">
        <v>3.9</v>
      </c>
      <c r="BC21" s="39">
        <v>5.2</v>
      </c>
      <c r="BD21" s="37">
        <v>0</v>
      </c>
      <c r="BE21" s="40">
        <v>3.45</v>
      </c>
      <c r="BF21" s="49">
        <v>3.03</v>
      </c>
      <c r="BG21" s="26">
        <v>2.73</v>
      </c>
      <c r="BH21" s="6">
        <v>2.58</v>
      </c>
      <c r="BI21" s="39">
        <v>1.62</v>
      </c>
      <c r="BJ21" s="26">
        <v>2.56</v>
      </c>
      <c r="BK21" s="26">
        <v>3.07</v>
      </c>
      <c r="BL21" s="12">
        <v>3.11</v>
      </c>
      <c r="BM21" s="39">
        <v>3.13</v>
      </c>
      <c r="BN21" s="6">
        <v>2.2799999999999998</v>
      </c>
      <c r="BO21" s="39">
        <v>1.1100000000000001</v>
      </c>
      <c r="BP21" s="26">
        <v>1.39</v>
      </c>
      <c r="BQ21" s="26">
        <v>1.22</v>
      </c>
      <c r="BR21" s="26">
        <v>2.02</v>
      </c>
      <c r="BS21" s="26">
        <v>1.77</v>
      </c>
      <c r="BT21" s="6">
        <v>1.62</v>
      </c>
      <c r="BU21" s="26">
        <v>1.81</v>
      </c>
      <c r="BV21" s="37">
        <v>4.13</v>
      </c>
      <c r="BW21" s="26">
        <v>3.74</v>
      </c>
      <c r="BX21" s="39">
        <v>0</v>
      </c>
      <c r="BY21" s="26">
        <v>2.0499999999999998</v>
      </c>
      <c r="BZ21" s="26">
        <v>2.0099999999999998</v>
      </c>
      <c r="CA21" s="26">
        <v>1.5</v>
      </c>
      <c r="CB21" s="55">
        <v>2.67</v>
      </c>
      <c r="CC21" s="6">
        <v>0.8</v>
      </c>
      <c r="CD21" s="26">
        <v>2.0099999999999998</v>
      </c>
      <c r="CE21" s="26">
        <v>0</v>
      </c>
      <c r="CF21" s="26">
        <v>2.12</v>
      </c>
      <c r="CG21" s="26">
        <v>2.2400000000000002</v>
      </c>
      <c r="CH21" s="26">
        <v>3.28</v>
      </c>
      <c r="CI21" s="37">
        <v>1.52</v>
      </c>
      <c r="CJ21" s="6">
        <v>3.56</v>
      </c>
      <c r="CK21" s="26">
        <v>1.78</v>
      </c>
      <c r="CL21" s="26">
        <v>1.79</v>
      </c>
      <c r="CM21" s="6">
        <v>2.11</v>
      </c>
      <c r="CN21" s="26">
        <v>2.61</v>
      </c>
      <c r="CO21" s="6">
        <v>2.2400000000000002</v>
      </c>
      <c r="CP21" s="26">
        <v>0.56000000000000005</v>
      </c>
      <c r="CQ21" s="26">
        <v>1.73</v>
      </c>
      <c r="CR21" s="55">
        <v>1.56</v>
      </c>
      <c r="CS21" s="26">
        <v>3.56</v>
      </c>
      <c r="CT21" s="26">
        <v>2.12</v>
      </c>
      <c r="CU21" s="39">
        <v>1.86</v>
      </c>
      <c r="CV21" s="26">
        <v>3.44</v>
      </c>
      <c r="CW21" s="6">
        <v>1.96</v>
      </c>
      <c r="CX21" s="55">
        <v>3.34</v>
      </c>
      <c r="CY21" s="26">
        <v>3.62</v>
      </c>
      <c r="CZ21" s="6">
        <v>2.39</v>
      </c>
      <c r="DA21" s="6">
        <v>2.56</v>
      </c>
      <c r="DB21" s="6">
        <v>2.12</v>
      </c>
      <c r="DC21" s="26">
        <v>2.02</v>
      </c>
      <c r="DD21" s="26">
        <v>1.67</v>
      </c>
      <c r="DE21" s="26">
        <v>4.29</v>
      </c>
      <c r="DF21" s="26">
        <v>1.91</v>
      </c>
      <c r="DG21" s="39">
        <v>2.69</v>
      </c>
      <c r="DH21" s="39">
        <v>1.9</v>
      </c>
      <c r="DI21" s="26">
        <v>5.41</v>
      </c>
      <c r="DJ21" s="26">
        <v>3.39</v>
      </c>
      <c r="DK21" s="39">
        <v>3.28</v>
      </c>
      <c r="DL21" s="26">
        <v>3.48</v>
      </c>
      <c r="DM21" s="26">
        <v>3.17</v>
      </c>
      <c r="DN21" s="37">
        <v>2.9</v>
      </c>
      <c r="DO21" s="39">
        <v>2.34</v>
      </c>
      <c r="DP21" s="26">
        <v>2.72</v>
      </c>
      <c r="DQ21" s="26">
        <v>2.12</v>
      </c>
      <c r="DR21" s="26">
        <v>1.9</v>
      </c>
      <c r="DS21" s="26">
        <v>1.62</v>
      </c>
      <c r="DT21" s="37">
        <v>4.5199999999999996</v>
      </c>
      <c r="DU21" s="37">
        <v>5.59</v>
      </c>
      <c r="DV21" s="39">
        <v>2.84</v>
      </c>
      <c r="DW21" s="37">
        <v>3.12</v>
      </c>
      <c r="DX21" s="26">
        <v>2.56</v>
      </c>
      <c r="DY21" s="39">
        <v>4.76</v>
      </c>
      <c r="DZ21" s="37">
        <v>2.86</v>
      </c>
    </row>
    <row r="22" spans="1:130" ht="14">
      <c r="A22" s="1" t="s">
        <v>8</v>
      </c>
      <c r="B22" s="25">
        <v>2.12</v>
      </c>
      <c r="C22" s="5">
        <v>2.63</v>
      </c>
      <c r="D22" s="25">
        <v>2.2200000000000002</v>
      </c>
      <c r="E22" s="25">
        <v>0.39</v>
      </c>
      <c r="F22" s="25">
        <v>1.45</v>
      </c>
      <c r="G22" s="25">
        <v>2.2000000000000002</v>
      </c>
      <c r="H22" s="25">
        <v>1.85</v>
      </c>
      <c r="I22" s="25">
        <v>1.27</v>
      </c>
      <c r="J22" s="25">
        <v>2.79</v>
      </c>
      <c r="K22" s="25">
        <v>2.2400000000000002</v>
      </c>
      <c r="L22" s="25">
        <v>1.59</v>
      </c>
      <c r="M22" s="25">
        <v>0.8</v>
      </c>
      <c r="N22" s="25">
        <v>1.28</v>
      </c>
      <c r="O22" s="25">
        <v>0.35</v>
      </c>
      <c r="P22" s="7">
        <v>2.2400000000000002</v>
      </c>
      <c r="Q22" s="25">
        <v>0</v>
      </c>
      <c r="R22" s="25">
        <v>1.1200000000000001</v>
      </c>
      <c r="S22" s="25">
        <v>1.56</v>
      </c>
      <c r="T22" s="25">
        <v>1.5</v>
      </c>
      <c r="U22" s="25">
        <v>0.76</v>
      </c>
      <c r="V22" s="5">
        <v>1.61</v>
      </c>
      <c r="W22" s="53">
        <v>0.37</v>
      </c>
      <c r="X22" s="47">
        <v>0.56000000000000005</v>
      </c>
      <c r="Y22" s="25">
        <v>1.56</v>
      </c>
      <c r="Z22" s="25">
        <v>1.63</v>
      </c>
      <c r="AA22" s="25">
        <v>1.57</v>
      </c>
      <c r="AB22" s="5">
        <v>0</v>
      </c>
      <c r="AC22" s="25">
        <v>0.63</v>
      </c>
      <c r="AD22" s="53">
        <v>1.01</v>
      </c>
      <c r="AE22" s="47">
        <v>0</v>
      </c>
      <c r="AF22" s="25">
        <v>0.88</v>
      </c>
      <c r="AG22" s="47">
        <v>2.0099999999999998</v>
      </c>
      <c r="AH22" s="5">
        <v>0.88</v>
      </c>
      <c r="AI22" s="25">
        <v>1.9</v>
      </c>
      <c r="AJ22" s="25">
        <v>1.1100000000000001</v>
      </c>
      <c r="AK22" s="25">
        <v>0.56000000000000005</v>
      </c>
      <c r="AL22" s="7">
        <v>0</v>
      </c>
      <c r="AM22" s="5">
        <v>2.71</v>
      </c>
      <c r="AN22" s="25">
        <v>0.72</v>
      </c>
      <c r="AO22" s="5">
        <v>2.2799999999999998</v>
      </c>
      <c r="AP22" s="25">
        <v>1.06</v>
      </c>
      <c r="AQ22" s="5">
        <v>2.4700000000000002</v>
      </c>
      <c r="AR22" s="5">
        <v>0.95</v>
      </c>
      <c r="AS22" s="25">
        <v>1.1100000000000001</v>
      </c>
      <c r="AT22" s="25">
        <v>1.78</v>
      </c>
      <c r="AU22" s="47">
        <v>1.32</v>
      </c>
      <c r="AV22" s="7">
        <v>1.22</v>
      </c>
      <c r="AW22" s="5">
        <v>1.94</v>
      </c>
      <c r="AX22" s="7">
        <v>0</v>
      </c>
      <c r="AY22" s="25">
        <v>2.12</v>
      </c>
      <c r="AZ22" s="53">
        <v>0.39</v>
      </c>
      <c r="BA22" s="53">
        <v>0.67</v>
      </c>
      <c r="BB22" s="25">
        <v>1.45</v>
      </c>
      <c r="BC22" s="5">
        <v>2.68</v>
      </c>
      <c r="BD22" s="5">
        <v>0.32</v>
      </c>
      <c r="BE22" s="23">
        <v>2.33</v>
      </c>
      <c r="BF22" s="47">
        <v>3.01</v>
      </c>
      <c r="BG22" s="25">
        <v>0.37</v>
      </c>
      <c r="BH22" s="7">
        <v>0</v>
      </c>
      <c r="BI22" s="5">
        <v>0.72</v>
      </c>
      <c r="BJ22" s="53">
        <v>2.63</v>
      </c>
      <c r="BK22" s="53">
        <v>1.81</v>
      </c>
      <c r="BL22" s="26">
        <v>2.17</v>
      </c>
      <c r="BM22" s="5">
        <v>2.2200000000000002</v>
      </c>
      <c r="BN22" s="7">
        <v>0.9</v>
      </c>
      <c r="BO22" s="5">
        <v>0</v>
      </c>
      <c r="BP22" s="53">
        <v>0.28000000000000003</v>
      </c>
      <c r="BQ22" s="53">
        <v>0.25</v>
      </c>
      <c r="BR22" s="53">
        <v>1.24</v>
      </c>
      <c r="BS22" s="25">
        <v>0.33</v>
      </c>
      <c r="BT22" s="7">
        <v>0</v>
      </c>
      <c r="BU22" s="25">
        <v>1.85</v>
      </c>
      <c r="BV22" s="25">
        <v>1.67</v>
      </c>
      <c r="BW22" s="25">
        <v>1.56</v>
      </c>
      <c r="BX22" s="5">
        <v>0</v>
      </c>
      <c r="BY22" s="25">
        <v>0.88</v>
      </c>
      <c r="BZ22" s="25">
        <v>1.54</v>
      </c>
      <c r="CA22" s="25">
        <v>0.45</v>
      </c>
      <c r="CB22" s="53">
        <v>1.42</v>
      </c>
      <c r="CC22" s="7">
        <v>0</v>
      </c>
      <c r="CD22" s="25">
        <v>1.85</v>
      </c>
      <c r="CE22" s="53">
        <v>0</v>
      </c>
      <c r="CF22" s="53">
        <v>1.17</v>
      </c>
      <c r="CG22" s="53">
        <v>0</v>
      </c>
      <c r="CH22" s="25">
        <v>0.79</v>
      </c>
      <c r="CI22" s="5">
        <v>1.3</v>
      </c>
      <c r="CJ22" s="7">
        <v>0.88</v>
      </c>
      <c r="CK22" s="53">
        <v>1.1200000000000001</v>
      </c>
      <c r="CL22" s="25">
        <v>0.72</v>
      </c>
      <c r="CM22" s="7">
        <v>0.95</v>
      </c>
      <c r="CN22" s="25">
        <v>0.87</v>
      </c>
      <c r="CO22" s="7">
        <v>0</v>
      </c>
      <c r="CP22" s="53">
        <v>0</v>
      </c>
      <c r="CQ22" s="53">
        <v>1.57</v>
      </c>
      <c r="CR22" s="53">
        <v>1.22</v>
      </c>
      <c r="CS22" s="25">
        <v>1.49</v>
      </c>
      <c r="CT22" s="53">
        <v>1.1499999999999999</v>
      </c>
      <c r="CU22" s="7">
        <v>0</v>
      </c>
      <c r="CV22" s="53">
        <v>0.62</v>
      </c>
      <c r="CW22" s="7">
        <v>0</v>
      </c>
      <c r="CX22" s="7">
        <v>3.11</v>
      </c>
      <c r="CY22" s="53">
        <v>2.88</v>
      </c>
      <c r="CZ22" s="7">
        <v>1.61</v>
      </c>
      <c r="DA22" s="7">
        <v>2.59</v>
      </c>
      <c r="DB22" s="7">
        <v>0.83</v>
      </c>
      <c r="DC22" s="53">
        <v>0.28000000000000003</v>
      </c>
      <c r="DD22" s="25">
        <v>0</v>
      </c>
      <c r="DE22" s="25">
        <v>0.25</v>
      </c>
      <c r="DF22" s="25">
        <v>1.02</v>
      </c>
      <c r="DG22" s="7">
        <v>2.2200000000000002</v>
      </c>
      <c r="DH22" s="5">
        <v>1.54</v>
      </c>
      <c r="DI22" s="53">
        <v>3.58</v>
      </c>
      <c r="DJ22" s="25">
        <v>3.58</v>
      </c>
      <c r="DK22" s="5">
        <v>3.33</v>
      </c>
      <c r="DL22" s="47">
        <v>1.73</v>
      </c>
      <c r="DM22" s="47">
        <v>0.8</v>
      </c>
      <c r="DN22" s="5">
        <v>1.94</v>
      </c>
      <c r="DO22" s="5">
        <v>1.96</v>
      </c>
      <c r="DP22" s="25">
        <v>3.27</v>
      </c>
      <c r="DQ22" s="25">
        <v>2.2400000000000002</v>
      </c>
      <c r="DR22" s="25">
        <v>1.37</v>
      </c>
      <c r="DS22" s="25">
        <v>1.1499999999999999</v>
      </c>
      <c r="DT22" s="5">
        <v>2.91</v>
      </c>
      <c r="DU22" s="5">
        <v>4.8600000000000003</v>
      </c>
      <c r="DV22" s="5">
        <v>2.4500000000000002</v>
      </c>
      <c r="DW22" s="47">
        <v>2.79</v>
      </c>
      <c r="DX22" s="25">
        <v>2.4700000000000002</v>
      </c>
      <c r="DY22" s="5">
        <v>3.37</v>
      </c>
      <c r="DZ22" s="5">
        <v>2.06</v>
      </c>
    </row>
    <row r="23" spans="1:130" ht="14">
      <c r="A23" s="1" t="s">
        <v>9</v>
      </c>
      <c r="B23" s="25">
        <v>1.76</v>
      </c>
      <c r="C23" s="5">
        <v>1.89</v>
      </c>
      <c r="D23" s="25">
        <v>1.78</v>
      </c>
      <c r="E23" s="53">
        <v>0.25</v>
      </c>
      <c r="F23" s="53">
        <v>0.88</v>
      </c>
      <c r="G23" s="25">
        <v>1.88</v>
      </c>
      <c r="H23" s="53">
        <v>0.28000000000000003</v>
      </c>
      <c r="I23" s="53">
        <v>1.25</v>
      </c>
      <c r="J23" s="53">
        <v>1.76</v>
      </c>
      <c r="K23" s="53">
        <v>0.95</v>
      </c>
      <c r="L23" s="53">
        <v>1.45</v>
      </c>
      <c r="M23" s="25">
        <v>0.56000000000000005</v>
      </c>
      <c r="N23" s="53">
        <v>1.1100000000000001</v>
      </c>
      <c r="O23" s="53">
        <v>0.45</v>
      </c>
      <c r="P23" s="7">
        <v>1.45</v>
      </c>
      <c r="Q23" s="53">
        <v>1.1200000000000001</v>
      </c>
      <c r="R23" s="53">
        <v>0.12</v>
      </c>
      <c r="S23" s="53">
        <v>0.72</v>
      </c>
      <c r="T23" s="25">
        <v>0.83</v>
      </c>
      <c r="U23" s="53">
        <v>1.56</v>
      </c>
      <c r="V23" s="5">
        <v>0</v>
      </c>
      <c r="W23" s="53">
        <v>0.79</v>
      </c>
      <c r="X23" s="53">
        <v>0.5</v>
      </c>
      <c r="Y23" s="25">
        <v>1.1100000000000001</v>
      </c>
      <c r="Z23" s="53">
        <v>0.9</v>
      </c>
      <c r="AA23" s="53">
        <v>1.1200000000000001</v>
      </c>
      <c r="AB23" s="5">
        <v>0</v>
      </c>
      <c r="AC23" s="25">
        <v>0.5</v>
      </c>
      <c r="AD23" s="53">
        <v>1.1100000000000001</v>
      </c>
      <c r="AE23" s="53">
        <v>0</v>
      </c>
      <c r="AF23" s="53">
        <v>1.3</v>
      </c>
      <c r="AG23" s="53">
        <v>1.96</v>
      </c>
      <c r="AH23" s="7">
        <v>0.88</v>
      </c>
      <c r="AI23" s="53">
        <v>1.34</v>
      </c>
      <c r="AJ23" s="53">
        <v>0</v>
      </c>
      <c r="AK23" s="25">
        <v>0.25</v>
      </c>
      <c r="AL23" s="7">
        <v>0</v>
      </c>
      <c r="AM23" s="5">
        <v>1.57</v>
      </c>
      <c r="AN23" s="53">
        <v>0.67</v>
      </c>
      <c r="AO23" s="7">
        <v>1.85</v>
      </c>
      <c r="AP23" s="53">
        <v>0.63</v>
      </c>
      <c r="AQ23" s="5">
        <v>2.2400000000000002</v>
      </c>
      <c r="AR23" s="7">
        <v>0.45</v>
      </c>
      <c r="AS23" s="53">
        <v>0.62</v>
      </c>
      <c r="AT23" s="53">
        <v>1.96</v>
      </c>
      <c r="AU23" s="53">
        <v>0.67</v>
      </c>
      <c r="AV23" s="7">
        <v>0.72</v>
      </c>
      <c r="AW23" s="7">
        <v>1.66</v>
      </c>
      <c r="AX23" s="7">
        <v>1.1499999999999999</v>
      </c>
      <c r="AY23" s="25">
        <v>1.17</v>
      </c>
      <c r="AZ23" s="53">
        <v>0.76</v>
      </c>
      <c r="BA23" s="53">
        <v>0.25</v>
      </c>
      <c r="BB23" s="53">
        <v>0.97</v>
      </c>
      <c r="BC23" s="5">
        <v>0</v>
      </c>
      <c r="BD23" s="7">
        <v>0.41</v>
      </c>
      <c r="BE23" s="23">
        <v>2.2400000000000002</v>
      </c>
      <c r="BF23" s="53">
        <v>1.45</v>
      </c>
      <c r="BG23" s="25">
        <v>0</v>
      </c>
      <c r="BH23" s="7">
        <v>0</v>
      </c>
      <c r="BI23" s="7">
        <v>0</v>
      </c>
      <c r="BJ23" s="53">
        <v>2.48</v>
      </c>
      <c r="BK23" s="53">
        <v>1.39</v>
      </c>
      <c r="BL23" s="25">
        <v>0.35</v>
      </c>
      <c r="BM23" s="5">
        <v>0</v>
      </c>
      <c r="BN23" s="7">
        <v>0</v>
      </c>
      <c r="BO23" s="7">
        <v>0</v>
      </c>
      <c r="BP23" s="53">
        <v>0.83</v>
      </c>
      <c r="BQ23" s="53">
        <v>0.45</v>
      </c>
      <c r="BR23" s="53">
        <v>0.62</v>
      </c>
      <c r="BS23" s="53">
        <v>0.83</v>
      </c>
      <c r="BT23" s="7">
        <v>0</v>
      </c>
      <c r="BU23" s="53">
        <v>1.39</v>
      </c>
      <c r="BV23" s="53">
        <v>0.7</v>
      </c>
      <c r="BW23" s="53">
        <v>0.62</v>
      </c>
      <c r="BX23" s="7">
        <v>1.89</v>
      </c>
      <c r="BY23" s="25">
        <v>0.12</v>
      </c>
      <c r="BZ23" s="53">
        <v>0.35</v>
      </c>
      <c r="CA23" s="53">
        <v>0</v>
      </c>
      <c r="CB23" s="53">
        <v>0.7</v>
      </c>
      <c r="CC23" s="7">
        <v>0</v>
      </c>
      <c r="CD23" s="53">
        <v>1.63</v>
      </c>
      <c r="CE23" s="53">
        <v>0.12</v>
      </c>
      <c r="CF23" s="53">
        <v>1.39</v>
      </c>
      <c r="CG23" s="53">
        <v>0.5</v>
      </c>
      <c r="CH23" s="53">
        <v>0.25</v>
      </c>
      <c r="CI23" s="7">
        <v>1.78</v>
      </c>
      <c r="CJ23" s="7">
        <v>2.02</v>
      </c>
      <c r="CK23" s="53">
        <v>0.28000000000000003</v>
      </c>
      <c r="CL23" s="53">
        <v>0.5</v>
      </c>
      <c r="CM23" s="7">
        <v>0</v>
      </c>
      <c r="CN23" s="53">
        <v>1.1200000000000001</v>
      </c>
      <c r="CO23" s="7">
        <v>0</v>
      </c>
      <c r="CP23" s="53">
        <v>0.25</v>
      </c>
      <c r="CQ23" s="53">
        <v>0.76</v>
      </c>
      <c r="CR23" s="53">
        <v>0</v>
      </c>
      <c r="CS23" s="53">
        <v>0.18</v>
      </c>
      <c r="CT23" s="53">
        <v>0.12</v>
      </c>
      <c r="CU23" s="7">
        <v>0.87</v>
      </c>
      <c r="CV23" s="53">
        <v>1.62</v>
      </c>
      <c r="CW23" s="7">
        <v>1.3</v>
      </c>
      <c r="CX23" s="7">
        <v>3.39</v>
      </c>
      <c r="CY23" s="53">
        <v>0</v>
      </c>
      <c r="CZ23" s="7">
        <v>0</v>
      </c>
      <c r="DA23" s="7">
        <v>1.3</v>
      </c>
      <c r="DB23" s="7">
        <v>0</v>
      </c>
      <c r="DC23" s="53">
        <v>0</v>
      </c>
      <c r="DD23" s="53">
        <v>0</v>
      </c>
      <c r="DE23" s="53">
        <v>1.06</v>
      </c>
      <c r="DF23" s="53">
        <v>0.39</v>
      </c>
      <c r="DG23" s="7">
        <v>2.5</v>
      </c>
      <c r="DH23" s="5">
        <v>1.93</v>
      </c>
      <c r="DI23" s="53">
        <v>3.9</v>
      </c>
      <c r="DJ23" s="25">
        <v>2.83</v>
      </c>
      <c r="DK23" s="5">
        <v>2.41</v>
      </c>
      <c r="DL23" s="53">
        <v>2.0499999999999998</v>
      </c>
      <c r="DM23" s="47">
        <v>0.9</v>
      </c>
      <c r="DN23" s="7">
        <v>1.5</v>
      </c>
      <c r="DO23" s="5">
        <v>1.9</v>
      </c>
      <c r="DP23" s="53">
        <v>1.88</v>
      </c>
      <c r="DQ23" s="25">
        <v>2.08</v>
      </c>
      <c r="DR23" s="53">
        <v>1.25</v>
      </c>
      <c r="DS23" s="25">
        <v>1.1200000000000001</v>
      </c>
      <c r="DT23" s="53">
        <v>2.87</v>
      </c>
      <c r="DU23" s="7">
        <v>4.01</v>
      </c>
      <c r="DV23" s="5">
        <v>3.38</v>
      </c>
      <c r="DW23" s="7">
        <v>2.0499999999999998</v>
      </c>
      <c r="DX23" s="53">
        <v>1.51</v>
      </c>
      <c r="DY23" s="7">
        <v>2.86</v>
      </c>
      <c r="DZ23" s="53">
        <v>0</v>
      </c>
    </row>
    <row r="24" spans="1:130" ht="14">
      <c r="A24" s="1" t="s">
        <v>10</v>
      </c>
      <c r="B24" s="53">
        <v>1.61</v>
      </c>
      <c r="C24" s="5">
        <v>1.61</v>
      </c>
      <c r="D24" s="25">
        <v>1.27</v>
      </c>
      <c r="E24" s="53">
        <v>1.1200000000000001</v>
      </c>
      <c r="F24" s="53">
        <v>0.75</v>
      </c>
      <c r="G24" s="53">
        <v>2.25</v>
      </c>
      <c r="H24" s="53">
        <v>0</v>
      </c>
      <c r="I24" s="53">
        <v>2.25</v>
      </c>
      <c r="J24" s="53">
        <v>1.37</v>
      </c>
      <c r="K24" s="53">
        <v>1.62</v>
      </c>
      <c r="L24" s="53">
        <v>1.42</v>
      </c>
      <c r="M24" s="53">
        <v>0.95</v>
      </c>
      <c r="N24" s="53">
        <v>1.22</v>
      </c>
      <c r="O24" s="53">
        <v>1.39</v>
      </c>
      <c r="P24" s="7">
        <v>1.61</v>
      </c>
      <c r="Q24" s="53">
        <v>1.1499999999999999</v>
      </c>
      <c r="R24" s="53">
        <v>1.1200000000000001</v>
      </c>
      <c r="S24" s="53">
        <v>1.34</v>
      </c>
      <c r="T24" s="53">
        <v>0.25</v>
      </c>
      <c r="U24" s="53">
        <v>1.76</v>
      </c>
      <c r="V24" s="5">
        <v>0.67</v>
      </c>
      <c r="W24" s="53">
        <v>1.24</v>
      </c>
      <c r="X24" s="53">
        <v>1.37</v>
      </c>
      <c r="Y24" s="53">
        <v>0.62</v>
      </c>
      <c r="Z24" s="53">
        <v>2.12</v>
      </c>
      <c r="AA24" s="53">
        <v>1.74</v>
      </c>
      <c r="AB24" s="7">
        <v>1.61</v>
      </c>
      <c r="AC24" s="53">
        <v>1.61</v>
      </c>
      <c r="AD24" s="53">
        <v>0.63</v>
      </c>
      <c r="AE24" s="53">
        <v>0</v>
      </c>
      <c r="AF24" s="53">
        <v>2.25</v>
      </c>
      <c r="AG24" s="53">
        <v>0</v>
      </c>
      <c r="AH24" s="7">
        <v>3.11</v>
      </c>
      <c r="AI24" s="53">
        <v>1.39</v>
      </c>
      <c r="AJ24" s="53">
        <v>0.76</v>
      </c>
      <c r="AK24" s="53">
        <v>0.51</v>
      </c>
      <c r="AL24" s="7">
        <v>1.63</v>
      </c>
      <c r="AM24" s="7">
        <v>1.9</v>
      </c>
      <c r="AN24" s="53">
        <v>2.36</v>
      </c>
      <c r="AO24" s="7">
        <v>0</v>
      </c>
      <c r="AP24" s="53">
        <v>2.13</v>
      </c>
      <c r="AQ24" s="7">
        <v>2.66</v>
      </c>
      <c r="AR24" s="7">
        <v>0.99</v>
      </c>
      <c r="AS24" s="53">
        <v>0.9</v>
      </c>
      <c r="AT24" s="53">
        <v>1.88</v>
      </c>
      <c r="AU24" s="53">
        <v>0.97</v>
      </c>
      <c r="AV24" s="7">
        <v>1.5</v>
      </c>
      <c r="AW24" s="7">
        <v>2.88</v>
      </c>
      <c r="AX24" s="7">
        <v>2.11</v>
      </c>
      <c r="AY24" s="53">
        <v>2.84</v>
      </c>
      <c r="AZ24" s="53">
        <v>2.2400000000000002</v>
      </c>
      <c r="BA24" s="53">
        <v>0.18</v>
      </c>
      <c r="BB24" s="53">
        <v>0.45</v>
      </c>
      <c r="BC24" s="7">
        <v>0</v>
      </c>
      <c r="BD24" s="7">
        <v>1.57</v>
      </c>
      <c r="BE24" s="17">
        <v>2.36</v>
      </c>
      <c r="BF24" s="53">
        <v>2.27</v>
      </c>
      <c r="BG24" s="53">
        <v>0</v>
      </c>
      <c r="BH24" s="7">
        <v>1.78</v>
      </c>
      <c r="BI24" s="7">
        <v>0.87</v>
      </c>
      <c r="BJ24" s="53">
        <v>3.73</v>
      </c>
      <c r="BK24" s="53">
        <v>3.37</v>
      </c>
      <c r="BL24" s="53">
        <v>1.1499999999999999</v>
      </c>
      <c r="BM24" s="7">
        <v>1.78</v>
      </c>
      <c r="BN24" s="7">
        <v>0</v>
      </c>
      <c r="BO24" s="7">
        <v>2.66</v>
      </c>
      <c r="BP24" s="53">
        <v>1.34</v>
      </c>
      <c r="BQ24" s="53">
        <v>0.62</v>
      </c>
      <c r="BR24" s="53">
        <v>0.45</v>
      </c>
      <c r="BS24" s="53">
        <v>1.27</v>
      </c>
      <c r="BT24" s="7">
        <v>0.88</v>
      </c>
      <c r="BU24" s="53">
        <v>1.57</v>
      </c>
      <c r="BV24" s="53">
        <v>1.1100000000000001</v>
      </c>
      <c r="BW24" s="53">
        <v>1.22</v>
      </c>
      <c r="BX24" s="7">
        <v>2.0099999999999998</v>
      </c>
      <c r="BY24" s="25">
        <v>1.25</v>
      </c>
      <c r="BZ24" s="53">
        <v>1.69</v>
      </c>
      <c r="CA24" s="53">
        <v>0</v>
      </c>
      <c r="CB24" s="53">
        <v>0.95</v>
      </c>
      <c r="CC24" s="7">
        <v>1.5</v>
      </c>
      <c r="CD24" s="53">
        <v>1.87</v>
      </c>
      <c r="CE24" s="53">
        <v>1.37</v>
      </c>
      <c r="CF24" s="53">
        <v>1.39</v>
      </c>
      <c r="CG24" s="53">
        <v>1.25</v>
      </c>
      <c r="CH24" s="53">
        <v>1.78</v>
      </c>
      <c r="CI24" s="7">
        <v>1.88</v>
      </c>
      <c r="CJ24" s="7">
        <v>2.27</v>
      </c>
      <c r="CK24" s="53">
        <v>1.1200000000000001</v>
      </c>
      <c r="CL24" s="53">
        <v>1.25</v>
      </c>
      <c r="CM24" s="7">
        <v>1.62</v>
      </c>
      <c r="CN24" s="53">
        <v>2.08</v>
      </c>
      <c r="CO24" s="7">
        <v>1.54</v>
      </c>
      <c r="CP24" s="53">
        <v>2.2400000000000002</v>
      </c>
      <c r="CQ24" s="53">
        <v>1.76</v>
      </c>
      <c r="CR24" s="53">
        <v>0</v>
      </c>
      <c r="CS24" s="53">
        <v>1.37</v>
      </c>
      <c r="CT24" s="53">
        <v>0.39</v>
      </c>
      <c r="CU24" s="7">
        <v>1.92</v>
      </c>
      <c r="CV24" s="53">
        <v>1.24</v>
      </c>
      <c r="CW24" s="7">
        <v>1.1499999999999999</v>
      </c>
      <c r="CX24" s="7">
        <v>2.36</v>
      </c>
      <c r="CY24" s="53">
        <v>0</v>
      </c>
      <c r="CZ24" s="7">
        <v>2.29</v>
      </c>
      <c r="DA24" s="7">
        <v>0.9</v>
      </c>
      <c r="DB24" s="7">
        <v>0.67</v>
      </c>
      <c r="DC24" s="53">
        <v>1.78</v>
      </c>
      <c r="DD24" s="53">
        <v>0</v>
      </c>
      <c r="DE24" s="53">
        <v>0.18</v>
      </c>
      <c r="DF24" s="53">
        <v>1.01</v>
      </c>
      <c r="DG24" s="7">
        <v>2.39</v>
      </c>
      <c r="DH24" s="7">
        <v>2.44</v>
      </c>
      <c r="DI24" s="53">
        <v>3.07</v>
      </c>
      <c r="DJ24" s="53">
        <v>2.39</v>
      </c>
      <c r="DK24" s="7">
        <v>1.79</v>
      </c>
      <c r="DL24" s="53">
        <v>2.56</v>
      </c>
      <c r="DM24" s="47">
        <v>1.37</v>
      </c>
      <c r="DN24" s="7">
        <v>1.57</v>
      </c>
      <c r="DO24" s="7">
        <v>2.39</v>
      </c>
      <c r="DP24" s="53">
        <v>2.61</v>
      </c>
      <c r="DQ24" s="53">
        <v>1.51</v>
      </c>
      <c r="DR24" s="53">
        <v>0.75</v>
      </c>
      <c r="DS24" s="53">
        <v>1.24</v>
      </c>
      <c r="DT24" s="53">
        <v>2.14</v>
      </c>
      <c r="DU24" s="7">
        <v>2.92</v>
      </c>
      <c r="DV24" s="5">
        <v>3.97</v>
      </c>
      <c r="DW24" s="7">
        <v>1.9</v>
      </c>
      <c r="DX24" s="53">
        <v>1.62</v>
      </c>
      <c r="DY24" s="7">
        <v>3.9</v>
      </c>
      <c r="DZ24" s="53">
        <v>0</v>
      </c>
    </row>
    <row r="25" spans="1:130" ht="14">
      <c r="A25" s="1" t="s">
        <v>11</v>
      </c>
      <c r="B25" s="54">
        <v>1.74</v>
      </c>
      <c r="C25" s="41">
        <v>2.78</v>
      </c>
      <c r="D25" s="12">
        <v>2.44</v>
      </c>
      <c r="E25" s="54">
        <v>1.62</v>
      </c>
      <c r="F25" s="54">
        <v>0.5</v>
      </c>
      <c r="G25" s="54">
        <v>3.25</v>
      </c>
      <c r="H25" s="54">
        <v>0.88</v>
      </c>
      <c r="I25" s="54">
        <v>2.86</v>
      </c>
      <c r="J25" s="54">
        <v>2.13</v>
      </c>
      <c r="K25" s="54">
        <v>1.99</v>
      </c>
      <c r="L25" s="54">
        <v>1.1100000000000001</v>
      </c>
      <c r="M25" s="54">
        <v>0.95</v>
      </c>
      <c r="N25" s="54">
        <v>2.14</v>
      </c>
      <c r="O25" s="54">
        <v>1.1200000000000001</v>
      </c>
      <c r="P25" s="8">
        <v>1.76</v>
      </c>
      <c r="Q25" s="54">
        <v>0.87</v>
      </c>
      <c r="R25" s="54">
        <v>2.2400000000000002</v>
      </c>
      <c r="S25" s="54">
        <v>2.5299999999999998</v>
      </c>
      <c r="T25" s="54">
        <v>1.62</v>
      </c>
      <c r="U25" s="54">
        <v>1.66</v>
      </c>
      <c r="V25" s="8">
        <v>0.9</v>
      </c>
      <c r="W25" s="54">
        <v>2.56</v>
      </c>
      <c r="X25" s="54">
        <v>1.74</v>
      </c>
      <c r="Y25" s="54">
        <v>1.1200000000000001</v>
      </c>
      <c r="Z25" s="54">
        <v>2.98</v>
      </c>
      <c r="AA25" s="54">
        <v>1.62</v>
      </c>
      <c r="AB25" s="8">
        <v>1.49</v>
      </c>
      <c r="AC25" s="54">
        <v>2.61</v>
      </c>
      <c r="AD25" s="54">
        <v>1.1499999999999999</v>
      </c>
      <c r="AE25" s="54">
        <v>1.24</v>
      </c>
      <c r="AF25" s="54">
        <v>2.2400000000000002</v>
      </c>
      <c r="AG25" s="54">
        <v>1.81</v>
      </c>
      <c r="AH25" s="8">
        <v>3.25</v>
      </c>
      <c r="AI25" s="54">
        <v>1.49</v>
      </c>
      <c r="AJ25" s="54">
        <v>1.25</v>
      </c>
      <c r="AK25" s="54">
        <v>2.17</v>
      </c>
      <c r="AL25" s="8">
        <v>2.4900000000000002</v>
      </c>
      <c r="AM25" s="8">
        <v>2.02</v>
      </c>
      <c r="AN25" s="54">
        <v>2.86</v>
      </c>
      <c r="AO25" s="8">
        <v>1.74</v>
      </c>
      <c r="AP25" s="54">
        <v>2.87</v>
      </c>
      <c r="AQ25" s="8">
        <v>2.13</v>
      </c>
      <c r="AR25" s="8">
        <v>2.25</v>
      </c>
      <c r="AS25" s="54">
        <v>1.25</v>
      </c>
      <c r="AT25" s="54">
        <v>1.87</v>
      </c>
      <c r="AU25" s="54">
        <v>2.12</v>
      </c>
      <c r="AV25" s="8">
        <v>1.93</v>
      </c>
      <c r="AW25" s="8">
        <v>2.36</v>
      </c>
      <c r="AX25" s="8">
        <v>2.12</v>
      </c>
      <c r="AY25" s="54">
        <v>2.5299999999999998</v>
      </c>
      <c r="AZ25" s="54">
        <v>2.2400000000000002</v>
      </c>
      <c r="BA25" s="54">
        <v>0.88</v>
      </c>
      <c r="BB25" s="54">
        <v>1.22</v>
      </c>
      <c r="BC25" s="8">
        <v>0</v>
      </c>
      <c r="BD25" s="8">
        <v>2.14</v>
      </c>
      <c r="BE25" s="19">
        <v>3.53</v>
      </c>
      <c r="BF25" s="54">
        <v>3.6</v>
      </c>
      <c r="BG25" s="54">
        <v>1.24</v>
      </c>
      <c r="BH25" s="8">
        <v>0.99</v>
      </c>
      <c r="BI25" s="8">
        <v>1.57</v>
      </c>
      <c r="BJ25" s="54">
        <v>3.56</v>
      </c>
      <c r="BK25" s="54">
        <v>3.76</v>
      </c>
      <c r="BL25" s="53">
        <v>1.39</v>
      </c>
      <c r="BM25" s="8">
        <v>2.36</v>
      </c>
      <c r="BN25" s="8">
        <v>0</v>
      </c>
      <c r="BO25" s="8">
        <v>4.66</v>
      </c>
      <c r="BP25" s="54">
        <v>2.36</v>
      </c>
      <c r="BQ25" s="54">
        <v>1.39</v>
      </c>
      <c r="BR25" s="54">
        <v>1.93</v>
      </c>
      <c r="BS25" s="54">
        <v>1.51</v>
      </c>
      <c r="BT25" s="8">
        <v>1.37</v>
      </c>
      <c r="BU25" s="54">
        <v>1.99</v>
      </c>
      <c r="BV25" s="54">
        <v>1.3</v>
      </c>
      <c r="BW25" s="54">
        <v>1.49</v>
      </c>
      <c r="BX25" s="8">
        <v>2.2400000000000002</v>
      </c>
      <c r="BY25" s="12">
        <v>1.87</v>
      </c>
      <c r="BZ25" s="54">
        <v>1.25</v>
      </c>
      <c r="CA25" s="54">
        <v>1.99</v>
      </c>
      <c r="CB25" s="54">
        <v>1.99</v>
      </c>
      <c r="CC25" s="8">
        <v>2.12</v>
      </c>
      <c r="CD25" s="54">
        <v>3.25</v>
      </c>
      <c r="CE25" s="54">
        <v>1.69</v>
      </c>
      <c r="CF25" s="54">
        <v>1.5</v>
      </c>
      <c r="CG25" s="54">
        <v>1.37</v>
      </c>
      <c r="CH25" s="54">
        <v>1.37</v>
      </c>
      <c r="CI25" s="8">
        <v>1.88</v>
      </c>
      <c r="CJ25" s="8">
        <v>2.78</v>
      </c>
      <c r="CK25" s="54">
        <v>1.39</v>
      </c>
      <c r="CL25" s="54">
        <v>1.88</v>
      </c>
      <c r="CM25" s="8">
        <v>1.73</v>
      </c>
      <c r="CN25" s="54">
        <v>2.37</v>
      </c>
      <c r="CO25" s="8">
        <v>2.14</v>
      </c>
      <c r="CP25" s="54">
        <v>2.61</v>
      </c>
      <c r="CQ25" s="54">
        <v>2.3199999999999998</v>
      </c>
      <c r="CR25" s="54">
        <v>0.25</v>
      </c>
      <c r="CS25" s="54">
        <v>1.24</v>
      </c>
      <c r="CT25" s="54">
        <v>1.37</v>
      </c>
      <c r="CU25" s="8">
        <v>3.5</v>
      </c>
      <c r="CV25" s="54">
        <v>2.78</v>
      </c>
      <c r="CW25" s="8">
        <v>1.37</v>
      </c>
      <c r="CX25" s="8">
        <v>2.0499999999999998</v>
      </c>
      <c r="CY25" s="54">
        <v>0.75</v>
      </c>
      <c r="CZ25" s="8">
        <v>2.98</v>
      </c>
      <c r="DA25" s="8">
        <v>1.61</v>
      </c>
      <c r="DB25" s="8">
        <v>2.41</v>
      </c>
      <c r="DC25" s="54">
        <v>2.12</v>
      </c>
      <c r="DD25" s="54">
        <v>0.51</v>
      </c>
      <c r="DE25" s="54">
        <v>0.37</v>
      </c>
      <c r="DF25" s="54">
        <v>0.92</v>
      </c>
      <c r="DG25" s="8">
        <v>2.86</v>
      </c>
      <c r="DH25" s="8">
        <v>1.93</v>
      </c>
      <c r="DI25" s="54">
        <v>3.38</v>
      </c>
      <c r="DJ25" s="54">
        <v>3.51</v>
      </c>
      <c r="DK25" s="8">
        <v>1.34</v>
      </c>
      <c r="DL25" s="54">
        <v>2.8</v>
      </c>
      <c r="DM25" s="48">
        <v>1.25</v>
      </c>
      <c r="DN25" s="8">
        <v>2</v>
      </c>
      <c r="DO25" s="8">
        <v>3.12</v>
      </c>
      <c r="DP25" s="54">
        <v>3.73</v>
      </c>
      <c r="DQ25" s="54">
        <v>2.12</v>
      </c>
      <c r="DR25" s="54">
        <v>0.75</v>
      </c>
      <c r="DS25" s="54">
        <v>0.39</v>
      </c>
      <c r="DT25" s="54">
        <v>3.24</v>
      </c>
      <c r="DU25" s="8">
        <v>3.34</v>
      </c>
      <c r="DV25" s="41">
        <v>3.58</v>
      </c>
      <c r="DW25" s="8">
        <v>2.98</v>
      </c>
      <c r="DX25" s="54">
        <v>2.48</v>
      </c>
      <c r="DY25" s="8">
        <v>4.92</v>
      </c>
      <c r="DZ25" s="54">
        <v>0</v>
      </c>
    </row>
    <row r="26" spans="1:130" ht="14">
      <c r="A26" s="1" t="s">
        <v>12</v>
      </c>
      <c r="B26" s="53">
        <v>1.87</v>
      </c>
      <c r="C26" s="7">
        <v>2.87</v>
      </c>
      <c r="D26" s="53">
        <v>2.76</v>
      </c>
      <c r="E26" s="53">
        <v>1.72</v>
      </c>
      <c r="F26" s="53">
        <v>0.87</v>
      </c>
      <c r="G26" s="53">
        <v>2.63</v>
      </c>
      <c r="H26" s="53">
        <v>0.37</v>
      </c>
      <c r="I26" s="53">
        <v>1.74</v>
      </c>
      <c r="J26" s="53">
        <v>2.0499999999999998</v>
      </c>
      <c r="K26" s="53">
        <v>2.37</v>
      </c>
      <c r="L26" s="53">
        <v>0.51</v>
      </c>
      <c r="M26" s="53">
        <v>1.74</v>
      </c>
      <c r="N26" s="53">
        <v>1.51</v>
      </c>
      <c r="O26" s="53">
        <v>1.18</v>
      </c>
      <c r="P26" s="7">
        <v>1.5</v>
      </c>
      <c r="Q26" s="53">
        <v>1.62</v>
      </c>
      <c r="R26" s="53">
        <v>2.39</v>
      </c>
      <c r="S26" s="53">
        <v>2.66</v>
      </c>
      <c r="T26" s="53">
        <v>0.32</v>
      </c>
      <c r="U26" s="53">
        <v>2.9</v>
      </c>
      <c r="V26" s="7">
        <v>0.79</v>
      </c>
      <c r="W26" s="53">
        <v>2.4500000000000002</v>
      </c>
      <c r="X26" s="53">
        <v>1.54</v>
      </c>
      <c r="Y26" s="53">
        <v>2.13</v>
      </c>
      <c r="Z26" s="53">
        <v>3.44</v>
      </c>
      <c r="AA26" s="53">
        <v>1.49</v>
      </c>
      <c r="AB26" s="7">
        <v>0.95</v>
      </c>
      <c r="AC26" s="53">
        <v>2.11</v>
      </c>
      <c r="AD26" s="53">
        <v>1.37</v>
      </c>
      <c r="AE26" s="53">
        <v>1.88</v>
      </c>
      <c r="AF26" s="53">
        <v>1.74</v>
      </c>
      <c r="AG26" s="53">
        <v>2.68</v>
      </c>
      <c r="AH26" s="7">
        <v>2.66</v>
      </c>
      <c r="AI26" s="53">
        <v>2.98</v>
      </c>
      <c r="AJ26" s="53">
        <v>1.25</v>
      </c>
      <c r="AK26" s="53">
        <v>1.27</v>
      </c>
      <c r="AL26" s="7">
        <v>2.2400000000000002</v>
      </c>
      <c r="AM26" s="7">
        <v>2.88</v>
      </c>
      <c r="AN26" s="53">
        <v>2.27</v>
      </c>
      <c r="AO26" s="7">
        <v>1.47</v>
      </c>
      <c r="AP26" s="53">
        <v>2.98</v>
      </c>
      <c r="AQ26" s="7">
        <v>2.87</v>
      </c>
      <c r="AR26" s="7">
        <v>2.66</v>
      </c>
      <c r="AS26" s="53">
        <v>1.86</v>
      </c>
      <c r="AT26" s="53">
        <v>2.13</v>
      </c>
      <c r="AU26" s="53">
        <v>1.93</v>
      </c>
      <c r="AV26" s="7">
        <v>2.4900000000000002</v>
      </c>
      <c r="AW26" s="7">
        <v>2.87</v>
      </c>
      <c r="AX26" s="7">
        <v>1.74</v>
      </c>
      <c r="AY26" s="53">
        <v>3.73</v>
      </c>
      <c r="AZ26" s="53">
        <v>2.31</v>
      </c>
      <c r="BA26" s="53">
        <v>0.99</v>
      </c>
      <c r="BB26" s="53">
        <v>1.37</v>
      </c>
      <c r="BC26" s="7">
        <v>1.87</v>
      </c>
      <c r="BD26" s="7">
        <v>2.11</v>
      </c>
      <c r="BE26" s="17">
        <v>3.6</v>
      </c>
      <c r="BF26" s="53">
        <v>3.17</v>
      </c>
      <c r="BG26" s="53">
        <v>1.37</v>
      </c>
      <c r="BH26" s="7">
        <v>2.12</v>
      </c>
      <c r="BI26" s="7">
        <v>1.69</v>
      </c>
      <c r="BJ26" s="53">
        <v>3.18</v>
      </c>
      <c r="BK26" s="53">
        <v>3.81</v>
      </c>
      <c r="BL26" s="54">
        <v>1.78</v>
      </c>
      <c r="BM26" s="7">
        <v>3.5</v>
      </c>
      <c r="BN26" s="7">
        <v>1.87</v>
      </c>
      <c r="BO26" s="7">
        <v>3.39</v>
      </c>
      <c r="BP26" s="53">
        <v>2.12</v>
      </c>
      <c r="BQ26" s="53">
        <v>0.75</v>
      </c>
      <c r="BR26" s="53">
        <v>1.74</v>
      </c>
      <c r="BS26" s="53">
        <v>1.1499999999999999</v>
      </c>
      <c r="BT26" s="7">
        <v>1.25</v>
      </c>
      <c r="BU26" s="53">
        <v>1.99</v>
      </c>
      <c r="BV26" s="53">
        <v>1.61</v>
      </c>
      <c r="BW26" s="53">
        <v>1.24</v>
      </c>
      <c r="BX26" s="7">
        <v>1.89</v>
      </c>
      <c r="BY26" s="53">
        <v>0.87</v>
      </c>
      <c r="BZ26" s="53">
        <v>1.25</v>
      </c>
      <c r="CA26" s="53">
        <v>2.44</v>
      </c>
      <c r="CB26" s="53">
        <v>2.4900000000000002</v>
      </c>
      <c r="CC26" s="7">
        <v>1.73</v>
      </c>
      <c r="CD26" s="53">
        <v>2.62</v>
      </c>
      <c r="CE26" s="53">
        <v>1.45</v>
      </c>
      <c r="CF26" s="53">
        <v>1.37</v>
      </c>
      <c r="CG26" s="53">
        <v>1.74</v>
      </c>
      <c r="CH26" s="53">
        <v>1.61</v>
      </c>
      <c r="CI26" s="7">
        <v>1.88</v>
      </c>
      <c r="CJ26" s="7">
        <v>2.78</v>
      </c>
      <c r="CK26" s="53">
        <v>1.69</v>
      </c>
      <c r="CL26" s="53">
        <v>1.88</v>
      </c>
      <c r="CM26" s="7">
        <v>2.4</v>
      </c>
      <c r="CN26" s="53">
        <v>4.49</v>
      </c>
      <c r="CO26" s="7">
        <v>1.76</v>
      </c>
      <c r="CP26" s="53">
        <v>2.88</v>
      </c>
      <c r="CQ26" s="53">
        <v>3.28</v>
      </c>
      <c r="CR26" s="53">
        <v>0.5</v>
      </c>
      <c r="CS26" s="53">
        <v>1.42</v>
      </c>
      <c r="CT26" s="53">
        <v>2.12</v>
      </c>
      <c r="CU26" s="7">
        <v>2.87</v>
      </c>
      <c r="CV26" s="53">
        <v>2.74</v>
      </c>
      <c r="CW26" s="7">
        <v>1.9</v>
      </c>
      <c r="CX26" s="7">
        <v>3.68</v>
      </c>
      <c r="CY26" s="53">
        <v>1.39</v>
      </c>
      <c r="CZ26" s="7">
        <v>2.2400000000000002</v>
      </c>
      <c r="DA26" s="7">
        <v>2.61</v>
      </c>
      <c r="DB26" s="7">
        <v>2.02</v>
      </c>
      <c r="DC26" s="53">
        <v>2.4900000000000002</v>
      </c>
      <c r="DD26" s="53">
        <v>0.49</v>
      </c>
      <c r="DE26" s="53">
        <v>1.37</v>
      </c>
      <c r="DF26" s="53">
        <v>1.37</v>
      </c>
      <c r="DG26" s="7">
        <v>2.61</v>
      </c>
      <c r="DH26" s="7">
        <v>2.86</v>
      </c>
      <c r="DI26" s="53">
        <v>2.79</v>
      </c>
      <c r="DJ26" s="53">
        <v>3.41</v>
      </c>
      <c r="DK26" s="7">
        <v>1.51</v>
      </c>
      <c r="DL26" s="53">
        <v>3.13</v>
      </c>
      <c r="DM26" s="53">
        <v>1.25</v>
      </c>
      <c r="DN26" s="7">
        <v>2.27</v>
      </c>
      <c r="DO26" s="7">
        <v>2.44</v>
      </c>
      <c r="DP26" s="53">
        <v>3.85</v>
      </c>
      <c r="DQ26" s="53">
        <v>2.76</v>
      </c>
      <c r="DR26" s="53">
        <v>1.39</v>
      </c>
      <c r="DS26" s="53">
        <v>0.62</v>
      </c>
      <c r="DT26" s="53">
        <v>3.36</v>
      </c>
      <c r="DU26" s="7">
        <v>3.37</v>
      </c>
      <c r="DV26" s="5">
        <v>3.22</v>
      </c>
      <c r="DW26" s="7">
        <v>3.24</v>
      </c>
      <c r="DX26" s="53">
        <v>2.87</v>
      </c>
      <c r="DY26" s="7">
        <v>6.58</v>
      </c>
      <c r="DZ26" s="53">
        <v>0.87</v>
      </c>
    </row>
    <row r="27" spans="1:130" ht="14">
      <c r="A27" s="1" t="s">
        <v>27</v>
      </c>
      <c r="B27" s="54">
        <v>1.76</v>
      </c>
      <c r="C27" s="8">
        <v>2.56</v>
      </c>
      <c r="D27" s="54">
        <v>3.27</v>
      </c>
      <c r="E27" s="54">
        <v>2.66</v>
      </c>
      <c r="F27" s="54">
        <v>1.76</v>
      </c>
      <c r="G27" s="54">
        <v>3.23</v>
      </c>
      <c r="H27" s="54">
        <v>1.1200000000000001</v>
      </c>
      <c r="I27" s="54">
        <v>2.23</v>
      </c>
      <c r="J27" s="54">
        <v>2.4700000000000002</v>
      </c>
      <c r="K27" s="54">
        <v>2.25</v>
      </c>
      <c r="L27" s="54">
        <v>2.2400000000000002</v>
      </c>
      <c r="M27" s="54">
        <v>1.37</v>
      </c>
      <c r="N27" s="54">
        <v>3.14</v>
      </c>
      <c r="O27" s="54">
        <v>1.76</v>
      </c>
      <c r="P27" s="8">
        <v>2.2400000000000002</v>
      </c>
      <c r="Q27" s="54">
        <v>1.25</v>
      </c>
      <c r="R27" s="54">
        <v>1.78</v>
      </c>
      <c r="S27" s="54">
        <v>1.99</v>
      </c>
      <c r="T27" s="54">
        <v>1.27</v>
      </c>
      <c r="U27" s="54">
        <v>3.29</v>
      </c>
      <c r="V27" s="8">
        <v>2.36</v>
      </c>
      <c r="W27" s="54">
        <v>2.4700000000000002</v>
      </c>
      <c r="X27" s="54">
        <v>1.89</v>
      </c>
      <c r="Y27" s="54">
        <v>1.96</v>
      </c>
      <c r="Z27" s="54">
        <v>3.27</v>
      </c>
      <c r="AA27" s="54">
        <v>3.05</v>
      </c>
      <c r="AB27" s="8">
        <v>1.1200000000000001</v>
      </c>
      <c r="AC27" s="54">
        <v>2.86</v>
      </c>
      <c r="AD27" s="54">
        <v>1.66</v>
      </c>
      <c r="AE27" s="54">
        <v>1.74</v>
      </c>
      <c r="AF27" s="54">
        <v>2.3199999999999998</v>
      </c>
      <c r="AG27" s="54">
        <v>2.76</v>
      </c>
      <c r="AH27" s="8">
        <v>3.85</v>
      </c>
      <c r="AI27" s="54">
        <v>2.44</v>
      </c>
      <c r="AJ27" s="54">
        <v>1.63</v>
      </c>
      <c r="AK27" s="54">
        <v>2.12</v>
      </c>
      <c r="AL27" s="8">
        <v>3.68</v>
      </c>
      <c r="AM27" s="8">
        <v>2.87</v>
      </c>
      <c r="AN27" s="54">
        <v>2.48</v>
      </c>
      <c r="AO27" s="8">
        <v>1.5</v>
      </c>
      <c r="AP27" s="54">
        <v>3.37</v>
      </c>
      <c r="AQ27" s="8">
        <v>3.23</v>
      </c>
      <c r="AR27" s="8">
        <v>3.76</v>
      </c>
      <c r="AS27" s="54">
        <v>2.27</v>
      </c>
      <c r="AT27" s="54">
        <v>2.4900000000000002</v>
      </c>
      <c r="AU27" s="54">
        <v>2.12</v>
      </c>
      <c r="AV27" s="8">
        <v>3.25</v>
      </c>
      <c r="AW27" s="8">
        <v>3.86</v>
      </c>
      <c r="AX27" s="8">
        <v>1.78</v>
      </c>
      <c r="AY27" s="54">
        <v>3.51</v>
      </c>
      <c r="AZ27" s="54">
        <v>2.78</v>
      </c>
      <c r="BA27" s="54">
        <v>1.54</v>
      </c>
      <c r="BB27" s="54">
        <v>1.49</v>
      </c>
      <c r="BC27" s="8">
        <v>2.25</v>
      </c>
      <c r="BD27" s="8">
        <v>2.4900000000000002</v>
      </c>
      <c r="BE27" s="19">
        <v>4.24</v>
      </c>
      <c r="BF27" s="54">
        <v>2.88</v>
      </c>
      <c r="BG27" s="54">
        <v>2.12</v>
      </c>
      <c r="BH27" s="8">
        <v>3.5</v>
      </c>
      <c r="BI27" s="8">
        <v>1.73</v>
      </c>
      <c r="BJ27" s="54">
        <v>4.6399999999999997</v>
      </c>
      <c r="BK27" s="54">
        <v>4.28</v>
      </c>
      <c r="BL27" s="53">
        <v>2.37</v>
      </c>
      <c r="BM27" s="8">
        <v>3.76</v>
      </c>
      <c r="BN27" s="8">
        <v>2.25</v>
      </c>
      <c r="BO27" s="8">
        <v>3.74</v>
      </c>
      <c r="BP27" s="54">
        <v>2.36</v>
      </c>
      <c r="BQ27" s="54">
        <v>1.51</v>
      </c>
      <c r="BR27" s="54">
        <v>2.37</v>
      </c>
      <c r="BS27" s="54">
        <v>1.39</v>
      </c>
      <c r="BT27" s="8">
        <v>1.62</v>
      </c>
      <c r="BU27" s="54">
        <v>3.23</v>
      </c>
      <c r="BV27" s="54">
        <v>2.36</v>
      </c>
      <c r="BW27" s="54">
        <v>2.11</v>
      </c>
      <c r="BX27" s="8">
        <v>1.69</v>
      </c>
      <c r="BY27" s="54">
        <v>1.49</v>
      </c>
      <c r="BZ27" s="54">
        <v>1.45</v>
      </c>
      <c r="CA27" s="54">
        <v>1.69</v>
      </c>
      <c r="CB27" s="54">
        <v>2.4900000000000002</v>
      </c>
      <c r="CC27" s="8">
        <v>2.0499999999999998</v>
      </c>
      <c r="CD27" s="54">
        <v>2.61</v>
      </c>
      <c r="CE27" s="54">
        <v>1.45</v>
      </c>
      <c r="CF27" s="54">
        <v>1.63</v>
      </c>
      <c r="CG27" s="54">
        <v>2.36</v>
      </c>
      <c r="CH27" s="54">
        <v>1.74</v>
      </c>
      <c r="CI27" s="8">
        <v>2.36</v>
      </c>
      <c r="CJ27" s="8">
        <v>3.11</v>
      </c>
      <c r="CK27" s="54">
        <v>1.67</v>
      </c>
      <c r="CL27" s="54">
        <v>3.22</v>
      </c>
      <c r="CM27" s="8">
        <v>2.56</v>
      </c>
      <c r="CN27" s="54">
        <v>2.62</v>
      </c>
      <c r="CO27" s="8">
        <v>1.99</v>
      </c>
      <c r="CP27" s="54">
        <v>3.13</v>
      </c>
      <c r="CQ27" s="54">
        <v>4.25</v>
      </c>
      <c r="CR27" s="54">
        <v>0.62</v>
      </c>
      <c r="CS27" s="54">
        <v>2.44</v>
      </c>
      <c r="CT27" s="54">
        <v>2.5299999999999998</v>
      </c>
      <c r="CU27" s="8">
        <v>2.72</v>
      </c>
      <c r="CV27" s="54">
        <v>2.68</v>
      </c>
      <c r="CW27" s="8">
        <v>1.81</v>
      </c>
      <c r="CX27" s="8">
        <v>3.05</v>
      </c>
      <c r="CY27" s="54">
        <v>2.41</v>
      </c>
      <c r="CZ27" s="8">
        <v>3.44</v>
      </c>
      <c r="DA27" s="8">
        <v>2.2400000000000002</v>
      </c>
      <c r="DB27" s="8">
        <v>1.37</v>
      </c>
      <c r="DC27" s="54">
        <v>2.87</v>
      </c>
      <c r="DD27" s="54">
        <v>1.73</v>
      </c>
      <c r="DE27" s="54">
        <v>0.88</v>
      </c>
      <c r="DF27" s="54">
        <v>1.27</v>
      </c>
      <c r="DG27" s="8">
        <v>3.23</v>
      </c>
      <c r="DH27" s="8">
        <v>2.29</v>
      </c>
      <c r="DI27" s="54">
        <v>5.12</v>
      </c>
      <c r="DJ27" s="54">
        <v>4.25</v>
      </c>
      <c r="DK27" s="8">
        <v>2.14</v>
      </c>
      <c r="DL27" s="54">
        <v>2.83</v>
      </c>
      <c r="DM27" s="54">
        <v>1.37</v>
      </c>
      <c r="DN27" s="8">
        <v>2.29</v>
      </c>
      <c r="DO27" s="8">
        <v>2.12</v>
      </c>
      <c r="DP27" s="54">
        <v>4.29</v>
      </c>
      <c r="DQ27" s="54">
        <v>2.8</v>
      </c>
      <c r="DR27" s="54">
        <v>1.62</v>
      </c>
      <c r="DS27" s="54">
        <v>0.98</v>
      </c>
      <c r="DT27" s="54">
        <v>3.02</v>
      </c>
      <c r="DU27" s="8">
        <v>3.6</v>
      </c>
      <c r="DV27" s="41">
        <v>2.91</v>
      </c>
      <c r="DW27" s="8">
        <v>4.13</v>
      </c>
      <c r="DX27" s="54">
        <v>3.41</v>
      </c>
      <c r="DY27" s="8">
        <v>5.77</v>
      </c>
      <c r="DZ27" s="8">
        <v>1.76</v>
      </c>
    </row>
    <row r="28" spans="1:130" ht="14">
      <c r="A28" s="1" t="s">
        <v>28</v>
      </c>
      <c r="B28" s="55">
        <v>1.42</v>
      </c>
      <c r="C28" s="6">
        <v>2.75</v>
      </c>
      <c r="D28" s="55">
        <v>2.44</v>
      </c>
      <c r="E28" s="55">
        <v>2.36</v>
      </c>
      <c r="F28" s="55">
        <v>1.74</v>
      </c>
      <c r="G28" s="55">
        <v>3.53</v>
      </c>
      <c r="H28" s="55">
        <v>1.37</v>
      </c>
      <c r="I28" s="55">
        <v>2.61</v>
      </c>
      <c r="J28" s="55">
        <v>2.29</v>
      </c>
      <c r="K28" s="55">
        <v>3.17</v>
      </c>
      <c r="L28" s="55">
        <v>3.13</v>
      </c>
      <c r="M28" s="55">
        <v>2.4900000000000002</v>
      </c>
      <c r="N28" s="55">
        <v>4.5999999999999996</v>
      </c>
      <c r="O28" s="55">
        <v>2.27</v>
      </c>
      <c r="P28" s="6">
        <v>2.95</v>
      </c>
      <c r="Q28" s="55">
        <v>2.68</v>
      </c>
      <c r="R28" s="55">
        <v>1.59</v>
      </c>
      <c r="S28" s="55">
        <v>2.88</v>
      </c>
      <c r="T28" s="55">
        <v>1.57</v>
      </c>
      <c r="U28" s="55">
        <v>3.37</v>
      </c>
      <c r="V28" s="6">
        <v>0.87</v>
      </c>
      <c r="W28" s="55">
        <v>2.98</v>
      </c>
      <c r="X28" s="55">
        <v>2.12</v>
      </c>
      <c r="Y28" s="55">
        <v>2.68</v>
      </c>
      <c r="Z28" s="55">
        <v>3.97</v>
      </c>
      <c r="AA28" s="55">
        <v>1.57</v>
      </c>
      <c r="AB28" s="6">
        <v>1.99</v>
      </c>
      <c r="AC28" s="55">
        <v>2.74</v>
      </c>
      <c r="AD28" s="55">
        <v>1.37</v>
      </c>
      <c r="AE28" s="55">
        <v>2.4900000000000002</v>
      </c>
      <c r="AF28" s="55">
        <v>3.46</v>
      </c>
      <c r="AG28" s="55">
        <v>2.4900000000000002</v>
      </c>
      <c r="AH28" s="6">
        <v>4.51</v>
      </c>
      <c r="AI28" s="55">
        <v>2.37</v>
      </c>
      <c r="AJ28" s="55">
        <v>1.49</v>
      </c>
      <c r="AK28" s="55">
        <v>2.14</v>
      </c>
      <c r="AL28" s="6">
        <v>3.25</v>
      </c>
      <c r="AM28" s="6">
        <v>3.9</v>
      </c>
      <c r="AN28" s="55">
        <v>2.61</v>
      </c>
      <c r="AO28" s="6">
        <v>2.8</v>
      </c>
      <c r="AP28" s="55">
        <v>3.9</v>
      </c>
      <c r="AQ28" s="6">
        <v>3.07</v>
      </c>
      <c r="AR28" s="6">
        <v>4.0199999999999996</v>
      </c>
      <c r="AS28" s="55">
        <v>1.9</v>
      </c>
      <c r="AT28" s="55">
        <v>2.66</v>
      </c>
      <c r="AU28" s="55">
        <v>0.87</v>
      </c>
      <c r="AV28" s="6">
        <v>3.14</v>
      </c>
      <c r="AW28" s="6">
        <v>4.0999999999999996</v>
      </c>
      <c r="AX28" s="6">
        <v>2.11</v>
      </c>
      <c r="AY28" s="55">
        <v>4.41</v>
      </c>
      <c r="AZ28" s="55">
        <v>3.51</v>
      </c>
      <c r="BA28" s="55">
        <v>2.0499999999999998</v>
      </c>
      <c r="BB28" s="55">
        <v>1.66</v>
      </c>
      <c r="BC28" s="6">
        <v>2.74</v>
      </c>
      <c r="BD28" s="6">
        <v>2.17</v>
      </c>
      <c r="BE28" s="18">
        <v>3.98</v>
      </c>
      <c r="BF28" s="55">
        <v>3</v>
      </c>
      <c r="BG28" s="55">
        <v>3.58</v>
      </c>
      <c r="BH28" s="6">
        <v>2.48</v>
      </c>
      <c r="BI28" s="6">
        <v>2.11</v>
      </c>
      <c r="BJ28" s="55">
        <v>6.07</v>
      </c>
      <c r="BK28" s="55">
        <v>4.29</v>
      </c>
      <c r="BL28" s="54">
        <v>3.29</v>
      </c>
      <c r="BM28" s="6">
        <v>4.87</v>
      </c>
      <c r="BN28" s="6">
        <v>2.41</v>
      </c>
      <c r="BO28" s="6">
        <v>5.15</v>
      </c>
      <c r="BP28" s="55">
        <v>2.78</v>
      </c>
      <c r="BQ28" s="55">
        <v>1.99</v>
      </c>
      <c r="BR28" s="55">
        <v>2.63</v>
      </c>
      <c r="BS28" s="55">
        <v>1.74</v>
      </c>
      <c r="BT28" s="6">
        <v>3.25</v>
      </c>
      <c r="BU28" s="55">
        <v>2.41</v>
      </c>
      <c r="BV28" s="55">
        <v>2.11</v>
      </c>
      <c r="BW28" s="55">
        <v>2.62</v>
      </c>
      <c r="BX28" s="6">
        <v>2.61</v>
      </c>
      <c r="BY28" s="55">
        <v>1.87</v>
      </c>
      <c r="BZ28" s="55">
        <v>1.78</v>
      </c>
      <c r="CA28" s="55">
        <v>2.12</v>
      </c>
      <c r="CB28" s="55">
        <v>3.25</v>
      </c>
      <c r="CC28" s="6">
        <v>2.11</v>
      </c>
      <c r="CD28" s="55">
        <v>2.52</v>
      </c>
      <c r="CE28" s="55">
        <v>2.31</v>
      </c>
      <c r="CF28" s="55">
        <v>1.57</v>
      </c>
      <c r="CG28" s="55">
        <v>2.39</v>
      </c>
      <c r="CH28" s="55">
        <v>3.13</v>
      </c>
      <c r="CI28" s="6">
        <v>3.11</v>
      </c>
      <c r="CJ28" s="6">
        <v>3.98</v>
      </c>
      <c r="CK28" s="55">
        <v>1.81</v>
      </c>
      <c r="CL28" s="55">
        <v>3.98</v>
      </c>
      <c r="CM28" s="6">
        <v>2.5</v>
      </c>
      <c r="CN28" s="55">
        <v>3.71</v>
      </c>
      <c r="CO28" s="6">
        <v>2.86</v>
      </c>
      <c r="CP28" s="55">
        <v>3.98</v>
      </c>
      <c r="CQ28" s="55">
        <v>4.13</v>
      </c>
      <c r="CR28" s="55">
        <v>1.85</v>
      </c>
      <c r="CS28" s="55">
        <v>3.28</v>
      </c>
      <c r="CT28" s="55">
        <v>2.74</v>
      </c>
      <c r="CU28" s="6">
        <v>3.5</v>
      </c>
      <c r="CV28" s="55">
        <v>3.58</v>
      </c>
      <c r="CW28" s="6">
        <v>1.9</v>
      </c>
      <c r="CX28" s="6">
        <v>3.44</v>
      </c>
      <c r="CY28" s="55">
        <v>2.2000000000000002</v>
      </c>
      <c r="CZ28" s="6">
        <v>3.41</v>
      </c>
      <c r="DA28" s="6">
        <v>3.86</v>
      </c>
      <c r="DB28" s="6">
        <v>1.78</v>
      </c>
      <c r="DC28" s="55">
        <v>2.62</v>
      </c>
      <c r="DD28" s="55">
        <v>0</v>
      </c>
      <c r="DE28" s="55">
        <v>0.25</v>
      </c>
      <c r="DF28" s="55">
        <v>1.39</v>
      </c>
      <c r="DG28" s="6">
        <v>1.99</v>
      </c>
      <c r="DH28" s="6">
        <v>2.67</v>
      </c>
      <c r="DI28" s="55">
        <v>6.02</v>
      </c>
      <c r="DJ28" s="55">
        <v>5.6</v>
      </c>
      <c r="DK28" s="6">
        <v>3</v>
      </c>
      <c r="DL28" s="55">
        <v>3.41</v>
      </c>
      <c r="DM28" s="55">
        <v>1.99</v>
      </c>
      <c r="DN28" s="6">
        <v>2.63</v>
      </c>
      <c r="DO28" s="6">
        <v>2.14</v>
      </c>
      <c r="DP28" s="55">
        <v>5.73</v>
      </c>
      <c r="DQ28" s="55">
        <v>3.18</v>
      </c>
      <c r="DR28" s="55">
        <v>2.41</v>
      </c>
      <c r="DS28" s="55">
        <v>0.37</v>
      </c>
      <c r="DT28" s="6">
        <v>3.38</v>
      </c>
      <c r="DU28" s="6">
        <v>4.29</v>
      </c>
      <c r="DV28" s="39">
        <v>4.1500000000000004</v>
      </c>
      <c r="DW28" s="6">
        <v>4.2699999999999996</v>
      </c>
      <c r="DX28" s="55">
        <v>3.24</v>
      </c>
      <c r="DY28" s="6">
        <v>6.03</v>
      </c>
      <c r="DZ28" s="6">
        <v>1.87</v>
      </c>
    </row>
    <row r="29" spans="1:130" ht="14">
      <c r="A29" s="1" t="s">
        <v>29</v>
      </c>
      <c r="B29" s="53">
        <v>2.88</v>
      </c>
      <c r="C29" s="7">
        <v>2.39</v>
      </c>
      <c r="D29" s="53">
        <v>3.44</v>
      </c>
      <c r="E29" s="53">
        <v>3.36</v>
      </c>
      <c r="F29" s="53">
        <v>3.02</v>
      </c>
      <c r="G29" s="53">
        <v>4.43</v>
      </c>
      <c r="H29" s="53">
        <v>2.4900000000000002</v>
      </c>
      <c r="I29" s="53">
        <v>2.86</v>
      </c>
      <c r="J29" s="53">
        <v>5.87</v>
      </c>
      <c r="K29" s="53">
        <v>4.6100000000000003</v>
      </c>
      <c r="L29" s="53">
        <v>5.31</v>
      </c>
      <c r="M29" s="53">
        <v>2.78</v>
      </c>
      <c r="N29" s="53">
        <v>4.8499999999999996</v>
      </c>
      <c r="O29" s="53">
        <v>2.56</v>
      </c>
      <c r="P29" s="7">
        <v>3.34</v>
      </c>
      <c r="Q29" s="53">
        <v>3.95</v>
      </c>
      <c r="R29" s="53">
        <v>2.89</v>
      </c>
      <c r="S29" s="53">
        <v>3.08</v>
      </c>
      <c r="T29" s="53">
        <v>2.91</v>
      </c>
      <c r="U29" s="53">
        <v>5.04</v>
      </c>
      <c r="V29" s="7">
        <v>1.66</v>
      </c>
      <c r="W29" s="53">
        <v>3.51</v>
      </c>
      <c r="X29" s="53">
        <v>3.74</v>
      </c>
      <c r="Y29" s="53">
        <v>3.02</v>
      </c>
      <c r="Z29" s="53">
        <v>5.59</v>
      </c>
      <c r="AA29" s="53">
        <v>3.44</v>
      </c>
      <c r="AB29" s="7">
        <v>2.48</v>
      </c>
      <c r="AC29" s="53">
        <v>2.9</v>
      </c>
      <c r="AD29" s="53">
        <v>4.8499999999999996</v>
      </c>
      <c r="AE29" s="53">
        <v>2.25</v>
      </c>
      <c r="AF29" s="53">
        <v>6.34</v>
      </c>
      <c r="AG29" s="53">
        <v>3.23</v>
      </c>
      <c r="AH29" s="7">
        <v>5.98</v>
      </c>
      <c r="AI29" s="53">
        <v>3.86</v>
      </c>
      <c r="AJ29" s="53">
        <v>2.36</v>
      </c>
      <c r="AK29" s="53">
        <v>2.2000000000000002</v>
      </c>
      <c r="AL29" s="7">
        <v>4.25</v>
      </c>
      <c r="AM29" s="7">
        <v>3.51</v>
      </c>
      <c r="AN29" s="53">
        <v>3.19</v>
      </c>
      <c r="AO29" s="7">
        <v>5.5</v>
      </c>
      <c r="AP29" s="53">
        <v>4.16</v>
      </c>
      <c r="AQ29" s="7">
        <v>3.18</v>
      </c>
      <c r="AR29" s="7">
        <v>3.51</v>
      </c>
      <c r="AS29" s="53">
        <v>3.07</v>
      </c>
      <c r="AT29" s="53">
        <v>2.3199999999999998</v>
      </c>
      <c r="AU29" s="53">
        <v>2.2400000000000002</v>
      </c>
      <c r="AV29" s="7">
        <v>3.85</v>
      </c>
      <c r="AW29" s="7">
        <v>5.34</v>
      </c>
      <c r="AX29" s="7">
        <v>2.39</v>
      </c>
      <c r="AY29" s="53">
        <v>4.5199999999999996</v>
      </c>
      <c r="AZ29" s="53">
        <v>4.5999999999999996</v>
      </c>
      <c r="BA29" s="53">
        <v>2.66</v>
      </c>
      <c r="BB29" s="53">
        <v>1.99</v>
      </c>
      <c r="BC29" s="7">
        <v>2.56</v>
      </c>
      <c r="BD29" s="7">
        <v>1.9</v>
      </c>
      <c r="BE29" s="17">
        <v>4.5</v>
      </c>
      <c r="BF29" s="53">
        <v>3.62</v>
      </c>
      <c r="BG29" s="53">
        <v>4.25</v>
      </c>
      <c r="BH29" s="7">
        <v>4.18</v>
      </c>
      <c r="BI29" s="7">
        <v>3.28</v>
      </c>
      <c r="BJ29" s="53">
        <v>7.94</v>
      </c>
      <c r="BK29" s="53">
        <v>5.74</v>
      </c>
      <c r="BL29" s="55">
        <v>3.58</v>
      </c>
      <c r="BM29" s="7">
        <v>5.22</v>
      </c>
      <c r="BN29" s="7">
        <v>3.6</v>
      </c>
      <c r="BO29" s="7">
        <v>6.1</v>
      </c>
      <c r="BP29" s="53">
        <v>2.68</v>
      </c>
      <c r="BQ29" s="53">
        <v>3.27</v>
      </c>
      <c r="BR29" s="53">
        <v>3.37</v>
      </c>
      <c r="BS29" s="53">
        <v>3.29</v>
      </c>
      <c r="BT29" s="7">
        <v>3.36</v>
      </c>
      <c r="BU29" s="53">
        <v>2.63</v>
      </c>
      <c r="BV29" s="53">
        <v>2.78</v>
      </c>
      <c r="BW29" s="53">
        <v>3.11</v>
      </c>
      <c r="BX29" s="7">
        <v>3.36</v>
      </c>
      <c r="BY29" s="53">
        <v>3.81</v>
      </c>
      <c r="BZ29" s="53">
        <v>2.89</v>
      </c>
      <c r="CA29" s="53">
        <v>3.05</v>
      </c>
      <c r="CB29" s="53">
        <v>3.54</v>
      </c>
      <c r="CC29" s="7">
        <v>5.31</v>
      </c>
      <c r="CD29" s="53">
        <v>2.67</v>
      </c>
      <c r="CE29" s="53">
        <v>4.4800000000000004</v>
      </c>
      <c r="CF29" s="53">
        <v>1.9</v>
      </c>
      <c r="CG29" s="53">
        <v>1.87</v>
      </c>
      <c r="CH29" s="53">
        <v>4.22</v>
      </c>
      <c r="CI29" s="7">
        <v>3.9</v>
      </c>
      <c r="CJ29" s="7">
        <v>4.97</v>
      </c>
      <c r="CK29" s="53">
        <v>2.68</v>
      </c>
      <c r="CL29" s="53">
        <v>4.01</v>
      </c>
      <c r="CM29" s="7">
        <v>4.34</v>
      </c>
      <c r="CN29" s="53">
        <v>3.98</v>
      </c>
      <c r="CO29" s="7">
        <v>3.66</v>
      </c>
      <c r="CP29" s="53">
        <v>4.72</v>
      </c>
      <c r="CQ29" s="53">
        <v>3.74</v>
      </c>
      <c r="CR29" s="53">
        <v>2.89</v>
      </c>
      <c r="CS29" s="53">
        <v>5.58</v>
      </c>
      <c r="CT29" s="53">
        <v>2.61</v>
      </c>
      <c r="CU29" s="7">
        <v>3.07</v>
      </c>
      <c r="CV29" s="53">
        <v>3.62</v>
      </c>
      <c r="CW29" s="7">
        <v>2.8</v>
      </c>
      <c r="CX29" s="7">
        <v>4.79</v>
      </c>
      <c r="CY29" s="53">
        <v>4.76</v>
      </c>
      <c r="CZ29" s="7">
        <v>4.3600000000000003</v>
      </c>
      <c r="DA29" s="7">
        <v>4.66</v>
      </c>
      <c r="DB29" s="7">
        <v>3.12</v>
      </c>
      <c r="DC29" s="53">
        <v>5.09</v>
      </c>
      <c r="DD29" s="53">
        <v>3.22</v>
      </c>
      <c r="DE29" s="53">
        <v>2.93</v>
      </c>
      <c r="DF29" s="53">
        <v>1.02</v>
      </c>
      <c r="DG29" s="7">
        <v>3.6</v>
      </c>
      <c r="DH29" s="7">
        <v>4.01</v>
      </c>
      <c r="DI29" s="53">
        <v>5.85</v>
      </c>
      <c r="DJ29" s="53">
        <v>6.46</v>
      </c>
      <c r="DK29" s="7">
        <v>4.5199999999999996</v>
      </c>
      <c r="DL29" s="53">
        <v>3.69</v>
      </c>
      <c r="DM29" s="53">
        <v>4.6399999999999997</v>
      </c>
      <c r="DN29" s="7">
        <v>4.41</v>
      </c>
      <c r="DO29" s="7">
        <v>3.17</v>
      </c>
      <c r="DP29" s="53">
        <v>4.9000000000000004</v>
      </c>
      <c r="DQ29" s="53">
        <v>4.41</v>
      </c>
      <c r="DR29" s="53">
        <v>3.22</v>
      </c>
      <c r="DS29" s="53">
        <v>1.56</v>
      </c>
      <c r="DT29" s="7">
        <v>4.25</v>
      </c>
      <c r="DU29" s="7">
        <v>6.56</v>
      </c>
      <c r="DV29" s="7">
        <v>4.76</v>
      </c>
      <c r="DW29" s="7">
        <v>5.39</v>
      </c>
      <c r="DX29" s="53">
        <v>3.76</v>
      </c>
      <c r="DY29" s="7">
        <v>7.03</v>
      </c>
      <c r="DZ29" s="7">
        <v>2.98</v>
      </c>
    </row>
    <row r="30" spans="1:130" ht="14">
      <c r="A30" s="1" t="s">
        <v>30</v>
      </c>
      <c r="B30" s="53">
        <v>4.3099999999999996</v>
      </c>
      <c r="C30" s="7">
        <v>2.86</v>
      </c>
      <c r="D30" s="53">
        <v>3.53</v>
      </c>
      <c r="E30" s="53">
        <v>3.68</v>
      </c>
      <c r="F30" s="53">
        <v>5.1100000000000003</v>
      </c>
      <c r="G30" s="53">
        <v>4.72</v>
      </c>
      <c r="H30" s="53">
        <v>4.2300000000000004</v>
      </c>
      <c r="I30" s="53">
        <v>6.17</v>
      </c>
      <c r="J30" s="53">
        <v>6.74</v>
      </c>
      <c r="K30" s="53">
        <v>5.9</v>
      </c>
      <c r="L30" s="53">
        <v>4.75</v>
      </c>
      <c r="M30" s="53">
        <v>3.11</v>
      </c>
      <c r="N30" s="53">
        <v>6.59</v>
      </c>
      <c r="O30" s="53">
        <v>4.9800000000000004</v>
      </c>
      <c r="P30" s="7">
        <v>7.09</v>
      </c>
      <c r="Q30" s="53">
        <v>4.72</v>
      </c>
      <c r="R30" s="53">
        <v>4.7300000000000004</v>
      </c>
      <c r="S30" s="53">
        <v>3.1</v>
      </c>
      <c r="T30" s="53">
        <v>7.35</v>
      </c>
      <c r="U30" s="53">
        <v>7.08</v>
      </c>
      <c r="V30" s="7">
        <v>3.02</v>
      </c>
      <c r="W30" s="53">
        <v>4.66</v>
      </c>
      <c r="X30" s="53">
        <v>5.04</v>
      </c>
      <c r="Y30" s="53">
        <v>2.17</v>
      </c>
      <c r="Z30" s="53">
        <v>7.73</v>
      </c>
      <c r="AA30" s="53">
        <v>4.43</v>
      </c>
      <c r="AB30" s="7">
        <v>2.76</v>
      </c>
      <c r="AC30" s="53">
        <v>5.63</v>
      </c>
      <c r="AD30" s="53">
        <v>7.03</v>
      </c>
      <c r="AE30" s="53">
        <v>7.01</v>
      </c>
      <c r="AF30" s="53">
        <v>6.61</v>
      </c>
      <c r="AG30" s="53">
        <v>4.49</v>
      </c>
      <c r="AH30" s="7">
        <v>7.05</v>
      </c>
      <c r="AI30" s="53">
        <v>6.27</v>
      </c>
      <c r="AJ30" s="53">
        <v>2.86</v>
      </c>
      <c r="AK30" s="53">
        <v>2.4900000000000002</v>
      </c>
      <c r="AL30" s="7">
        <v>4.13</v>
      </c>
      <c r="AM30" s="7">
        <v>4.5</v>
      </c>
      <c r="AN30" s="53">
        <v>3.23</v>
      </c>
      <c r="AO30" s="7">
        <v>4.18</v>
      </c>
      <c r="AP30" s="53">
        <v>5.41</v>
      </c>
      <c r="AQ30" s="7">
        <v>4.83</v>
      </c>
      <c r="AR30" s="7">
        <v>5.29</v>
      </c>
      <c r="AS30" s="53">
        <v>6.93</v>
      </c>
      <c r="AT30" s="53">
        <v>5.6</v>
      </c>
      <c r="AU30" s="53">
        <v>2.99</v>
      </c>
      <c r="AV30" s="7">
        <v>6.1</v>
      </c>
      <c r="AW30" s="7">
        <v>8.7200000000000006</v>
      </c>
      <c r="AX30" s="7">
        <v>3.92</v>
      </c>
      <c r="AY30" s="53">
        <v>6.73</v>
      </c>
      <c r="AZ30" s="53">
        <v>5.19</v>
      </c>
      <c r="BA30" s="53">
        <v>2.89</v>
      </c>
      <c r="BB30" s="53">
        <v>3.76</v>
      </c>
      <c r="BC30" s="7">
        <v>2.83</v>
      </c>
      <c r="BD30" s="7">
        <v>3.54</v>
      </c>
      <c r="BE30" s="17">
        <v>8.48</v>
      </c>
      <c r="BF30" s="53">
        <v>6.43</v>
      </c>
      <c r="BG30" s="53">
        <v>5.61</v>
      </c>
      <c r="BH30" s="7">
        <v>6.3</v>
      </c>
      <c r="BI30" s="7">
        <v>4.22</v>
      </c>
      <c r="BJ30" s="53">
        <v>7.72</v>
      </c>
      <c r="BK30" s="53">
        <v>5.73</v>
      </c>
      <c r="BL30" s="53">
        <v>3.23</v>
      </c>
      <c r="BM30" s="7">
        <v>8.68</v>
      </c>
      <c r="BN30" s="7">
        <v>3.62</v>
      </c>
      <c r="BO30" s="7">
        <v>7.96</v>
      </c>
      <c r="BP30" s="53">
        <v>2.0499999999999998</v>
      </c>
      <c r="BQ30" s="53">
        <v>4.12</v>
      </c>
      <c r="BR30" s="53">
        <v>4.1100000000000003</v>
      </c>
      <c r="BS30" s="53">
        <v>7.33</v>
      </c>
      <c r="BT30" s="7">
        <v>4.8600000000000003</v>
      </c>
      <c r="BU30" s="53">
        <v>2.25</v>
      </c>
      <c r="BV30" s="53">
        <v>3.24</v>
      </c>
      <c r="BW30" s="53">
        <v>4.29</v>
      </c>
      <c r="BX30" s="7">
        <v>5.22</v>
      </c>
      <c r="BY30" s="53">
        <v>5.35</v>
      </c>
      <c r="BZ30" s="53">
        <v>6.32</v>
      </c>
      <c r="CA30" s="53">
        <v>4.2699999999999996</v>
      </c>
      <c r="CB30" s="53">
        <v>2.94</v>
      </c>
      <c r="CC30" s="7">
        <v>5.07</v>
      </c>
      <c r="CD30" s="53">
        <v>3.61</v>
      </c>
      <c r="CE30" s="53">
        <v>5.73</v>
      </c>
      <c r="CF30" s="53">
        <v>3.64</v>
      </c>
      <c r="CG30" s="53">
        <v>3.23</v>
      </c>
      <c r="CH30" s="53">
        <v>5.36</v>
      </c>
      <c r="CI30" s="7">
        <v>4</v>
      </c>
      <c r="CJ30" s="7">
        <v>4.43</v>
      </c>
      <c r="CK30" s="53">
        <v>4.6900000000000004</v>
      </c>
      <c r="CL30" s="53">
        <v>4.13</v>
      </c>
      <c r="CM30" s="7">
        <v>6.84</v>
      </c>
      <c r="CN30" s="53">
        <v>5.21</v>
      </c>
      <c r="CO30" s="7">
        <v>4.8600000000000003</v>
      </c>
      <c r="CP30" s="53">
        <v>8.07</v>
      </c>
      <c r="CQ30" s="53">
        <v>5.74</v>
      </c>
      <c r="CR30" s="53">
        <v>2.84</v>
      </c>
      <c r="CS30" s="53">
        <v>5.96</v>
      </c>
      <c r="CT30" s="53">
        <v>2.74</v>
      </c>
      <c r="CU30" s="7">
        <v>4.68</v>
      </c>
      <c r="CV30" s="53">
        <v>2.86</v>
      </c>
      <c r="CW30" s="7">
        <v>5.62</v>
      </c>
      <c r="CX30" s="7">
        <v>5.55</v>
      </c>
      <c r="CY30" s="53">
        <v>6.51</v>
      </c>
      <c r="CZ30" s="7">
        <v>6.96</v>
      </c>
      <c r="DA30" s="7">
        <v>4.47</v>
      </c>
      <c r="DB30" s="7">
        <v>8.2899999999999991</v>
      </c>
      <c r="DC30" s="53">
        <v>6.48</v>
      </c>
      <c r="DD30" s="53">
        <v>4.92</v>
      </c>
      <c r="DE30" s="53">
        <v>6.01</v>
      </c>
      <c r="DF30" s="53">
        <v>2.56</v>
      </c>
      <c r="DG30" s="7">
        <v>4.99</v>
      </c>
      <c r="DH30" s="7">
        <v>4.4000000000000004</v>
      </c>
      <c r="DI30" s="53">
        <v>8.34</v>
      </c>
      <c r="DJ30" s="53">
        <v>6.63</v>
      </c>
      <c r="DK30" s="7">
        <v>5.24</v>
      </c>
      <c r="DL30" s="53">
        <v>5.03</v>
      </c>
      <c r="DM30" s="53">
        <v>4.5599999999999996</v>
      </c>
      <c r="DN30" s="7">
        <v>6.51</v>
      </c>
      <c r="DO30" s="7">
        <v>3.5</v>
      </c>
      <c r="DP30" s="53">
        <v>5.22</v>
      </c>
      <c r="DQ30" s="53">
        <v>4.03</v>
      </c>
      <c r="DR30" s="53">
        <v>3.53</v>
      </c>
      <c r="DS30" s="53">
        <v>2.14</v>
      </c>
      <c r="DT30" s="7">
        <v>6.34</v>
      </c>
      <c r="DU30" s="7">
        <v>7.67</v>
      </c>
      <c r="DV30" s="7">
        <v>6.39</v>
      </c>
      <c r="DW30" s="7">
        <v>6.84</v>
      </c>
      <c r="DX30" s="53">
        <v>4.7300000000000004</v>
      </c>
      <c r="DY30" s="7">
        <v>9.43</v>
      </c>
      <c r="DZ30" s="7">
        <v>3.78</v>
      </c>
    </row>
    <row r="31" spans="1:130" ht="14">
      <c r="A31" s="1" t="s">
        <v>31</v>
      </c>
      <c r="B31" s="53">
        <v>6.12</v>
      </c>
      <c r="C31" s="7">
        <v>4.88</v>
      </c>
      <c r="D31" s="53">
        <v>4.82</v>
      </c>
      <c r="E31" s="53">
        <v>3.18</v>
      </c>
      <c r="F31" s="53">
        <v>4.24</v>
      </c>
      <c r="G31" s="53">
        <v>4.41</v>
      </c>
      <c r="H31" s="53">
        <v>3.61</v>
      </c>
      <c r="I31" s="53">
        <v>6.56</v>
      </c>
      <c r="J31" s="53">
        <v>5.78</v>
      </c>
      <c r="K31" s="53">
        <v>4.7300000000000004</v>
      </c>
      <c r="L31" s="53">
        <v>3.14</v>
      </c>
      <c r="M31" s="53">
        <v>5.07</v>
      </c>
      <c r="N31" s="53">
        <v>3.72</v>
      </c>
      <c r="O31" s="53">
        <v>5.01</v>
      </c>
      <c r="P31" s="7">
        <v>7.56</v>
      </c>
      <c r="Q31" s="53">
        <v>2.73</v>
      </c>
      <c r="R31" s="53">
        <v>5.12</v>
      </c>
      <c r="S31" s="53">
        <v>3.08</v>
      </c>
      <c r="T31" s="53">
        <v>8.17</v>
      </c>
      <c r="U31" s="53">
        <v>7.63</v>
      </c>
      <c r="V31" s="7">
        <v>2.68</v>
      </c>
      <c r="W31" s="53">
        <v>4.8</v>
      </c>
      <c r="X31" s="53">
        <v>5.34</v>
      </c>
      <c r="Y31" s="53">
        <v>2.62</v>
      </c>
      <c r="Z31" s="53">
        <v>6.12</v>
      </c>
      <c r="AA31" s="53">
        <v>5.09</v>
      </c>
      <c r="AB31" s="7">
        <v>2.3199999999999998</v>
      </c>
      <c r="AC31" s="53">
        <v>5.19</v>
      </c>
      <c r="AD31" s="53">
        <v>7.52</v>
      </c>
      <c r="AE31" s="53">
        <v>6.03</v>
      </c>
      <c r="AF31" s="53">
        <v>2.78</v>
      </c>
      <c r="AG31" s="53">
        <v>5.35</v>
      </c>
      <c r="AH31" s="7">
        <v>5.45</v>
      </c>
      <c r="AI31" s="53">
        <v>6.41</v>
      </c>
      <c r="AJ31" s="53">
        <v>4.6399999999999997</v>
      </c>
      <c r="AK31" s="53">
        <v>1.83</v>
      </c>
      <c r="AL31" s="7">
        <v>4.17</v>
      </c>
      <c r="AM31" s="7">
        <v>4.96</v>
      </c>
      <c r="AN31" s="53">
        <v>4.95</v>
      </c>
      <c r="AO31" s="7">
        <v>2.98</v>
      </c>
      <c r="AP31" s="53">
        <v>5.22</v>
      </c>
      <c r="AQ31" s="7">
        <v>3.07</v>
      </c>
      <c r="AR31" s="7">
        <v>7.84</v>
      </c>
      <c r="AS31" s="53">
        <v>7.94</v>
      </c>
      <c r="AT31" s="53">
        <v>4.91</v>
      </c>
      <c r="AU31" s="53">
        <v>4.3899999999999997</v>
      </c>
      <c r="AV31" s="7">
        <v>4.16</v>
      </c>
      <c r="AW31" s="7">
        <v>5.39</v>
      </c>
      <c r="AX31" s="7">
        <v>4.0599999999999996</v>
      </c>
      <c r="AY31" s="53">
        <v>6.46</v>
      </c>
      <c r="AZ31" s="53">
        <v>4.1900000000000004</v>
      </c>
      <c r="BA31" s="53">
        <v>4.87</v>
      </c>
      <c r="BB31" s="53">
        <v>3.73</v>
      </c>
      <c r="BC31" s="7">
        <v>4.05</v>
      </c>
      <c r="BD31" s="7">
        <v>3.41</v>
      </c>
      <c r="BE31" s="17">
        <v>6.48</v>
      </c>
      <c r="BF31" s="53">
        <v>6.96</v>
      </c>
      <c r="BG31" s="53">
        <v>5.22</v>
      </c>
      <c r="BH31" s="7">
        <v>3.99</v>
      </c>
      <c r="BI31" s="7">
        <v>4.3600000000000003</v>
      </c>
      <c r="BJ31" s="53">
        <v>7.26</v>
      </c>
      <c r="BK31" s="53">
        <v>4.87</v>
      </c>
      <c r="BL31" s="53">
        <v>5.1100000000000003</v>
      </c>
      <c r="BM31" s="7">
        <v>4.68</v>
      </c>
      <c r="BN31" s="7">
        <v>5.29</v>
      </c>
      <c r="BO31" s="7">
        <v>4.87</v>
      </c>
      <c r="BP31" s="53">
        <v>2.9</v>
      </c>
      <c r="BQ31" s="53">
        <v>4.0599999999999996</v>
      </c>
      <c r="BR31" s="53">
        <v>4.6100000000000003</v>
      </c>
      <c r="BS31" s="53">
        <v>8.41</v>
      </c>
      <c r="BT31" s="7">
        <v>4.47</v>
      </c>
      <c r="BU31" s="53">
        <v>5.74</v>
      </c>
      <c r="BV31" s="53">
        <v>3.54</v>
      </c>
      <c r="BW31" s="53">
        <v>2.88</v>
      </c>
      <c r="BX31" s="7">
        <v>6.23</v>
      </c>
      <c r="BY31" s="53">
        <v>5.55</v>
      </c>
      <c r="BZ31" s="53">
        <v>5.85</v>
      </c>
      <c r="CA31" s="53">
        <v>4.37</v>
      </c>
      <c r="CB31" s="53">
        <v>0</v>
      </c>
      <c r="CC31" s="7">
        <v>4.17</v>
      </c>
      <c r="CD31" s="53">
        <v>5.5</v>
      </c>
      <c r="CE31" s="53">
        <v>4.62</v>
      </c>
      <c r="CF31" s="53">
        <v>4.04</v>
      </c>
      <c r="CG31" s="53">
        <v>5.09</v>
      </c>
      <c r="CH31" s="53">
        <v>2.86</v>
      </c>
      <c r="CI31" s="7">
        <v>2.11</v>
      </c>
      <c r="CJ31" s="7">
        <v>6.59</v>
      </c>
      <c r="CK31" s="53">
        <v>3.83</v>
      </c>
      <c r="CL31" s="53">
        <v>6.21</v>
      </c>
      <c r="CM31" s="7">
        <v>4.66</v>
      </c>
      <c r="CN31" s="53">
        <v>3.9</v>
      </c>
      <c r="CO31" s="7">
        <v>7.39</v>
      </c>
      <c r="CP31" s="53">
        <v>5.17</v>
      </c>
      <c r="CQ31" s="53">
        <v>2.44</v>
      </c>
      <c r="CR31" s="53">
        <v>6.31</v>
      </c>
      <c r="CS31" s="53">
        <v>7.19</v>
      </c>
      <c r="CT31" s="53">
        <v>4.12</v>
      </c>
      <c r="CU31" s="7">
        <v>5.47</v>
      </c>
      <c r="CV31" s="53">
        <v>3.98</v>
      </c>
      <c r="CW31" s="7">
        <v>4.7300000000000004</v>
      </c>
      <c r="CX31" s="7">
        <v>7.23</v>
      </c>
      <c r="CY31" s="53">
        <v>6.41</v>
      </c>
      <c r="CZ31" s="7">
        <v>8.7200000000000006</v>
      </c>
      <c r="DA31" s="7">
        <v>4.5599999999999996</v>
      </c>
      <c r="DB31" s="7">
        <v>7.03</v>
      </c>
      <c r="DC31" s="53">
        <v>5.24</v>
      </c>
      <c r="DD31" s="53">
        <v>4.12</v>
      </c>
      <c r="DE31" s="53">
        <v>4.84</v>
      </c>
      <c r="DF31" s="53">
        <v>1.86</v>
      </c>
      <c r="DG31" s="7">
        <v>5.56</v>
      </c>
      <c r="DH31" s="7">
        <v>0</v>
      </c>
      <c r="DI31" s="53">
        <v>6.71</v>
      </c>
      <c r="DJ31" s="53">
        <v>3.07</v>
      </c>
      <c r="DK31" s="7">
        <v>4.95</v>
      </c>
      <c r="DL31" s="53">
        <v>6.28</v>
      </c>
      <c r="DM31" s="53">
        <v>4.5</v>
      </c>
      <c r="DN31" s="7">
        <v>5.9</v>
      </c>
      <c r="DO31" s="7">
        <v>3.38</v>
      </c>
      <c r="DP31" s="53">
        <v>3.34</v>
      </c>
      <c r="DQ31" s="53">
        <v>4.24</v>
      </c>
      <c r="DR31" s="53">
        <v>5.5</v>
      </c>
      <c r="DS31" s="53">
        <v>1.1100000000000001</v>
      </c>
      <c r="DT31" s="7">
        <v>3.69</v>
      </c>
      <c r="DU31" s="7">
        <v>8.4499999999999993</v>
      </c>
      <c r="DV31" s="7">
        <v>5.45</v>
      </c>
      <c r="DW31" s="7">
        <v>7.17</v>
      </c>
      <c r="DX31" s="53">
        <v>6.14</v>
      </c>
      <c r="DY31" s="7">
        <v>9.07</v>
      </c>
      <c r="DZ31" s="7">
        <v>5.51</v>
      </c>
    </row>
    <row r="32" spans="1:130" ht="14">
      <c r="A32" s="1" t="s">
        <v>1665</v>
      </c>
      <c r="B32" s="7">
        <v>4.84</v>
      </c>
      <c r="C32" s="7">
        <v>2.4</v>
      </c>
      <c r="D32" s="7">
        <v>4.4000000000000004</v>
      </c>
      <c r="E32" s="7">
        <v>0</v>
      </c>
      <c r="F32" s="7">
        <v>2.66</v>
      </c>
      <c r="G32" s="7">
        <v>5.01</v>
      </c>
      <c r="H32" s="7">
        <v>2.2400000000000002</v>
      </c>
      <c r="I32" s="7">
        <v>3.01</v>
      </c>
      <c r="J32" s="7">
        <v>3.65</v>
      </c>
      <c r="K32" s="7">
        <v>3.77</v>
      </c>
      <c r="L32" s="7">
        <v>2.94</v>
      </c>
      <c r="M32" s="7">
        <v>2.62</v>
      </c>
      <c r="N32" s="7">
        <v>3.61</v>
      </c>
      <c r="O32" s="9">
        <v>3.67</v>
      </c>
      <c r="P32" s="7">
        <v>4.28</v>
      </c>
      <c r="Q32" s="7">
        <v>1.39</v>
      </c>
      <c r="R32" s="7">
        <v>4.75</v>
      </c>
      <c r="S32" s="7">
        <v>2.2999999999999998</v>
      </c>
      <c r="T32" s="7">
        <v>3.24</v>
      </c>
      <c r="U32" s="7">
        <v>3.61</v>
      </c>
      <c r="V32" s="7">
        <v>2.12</v>
      </c>
      <c r="W32" s="7">
        <v>2.76</v>
      </c>
      <c r="X32" s="53">
        <v>2.98</v>
      </c>
      <c r="Y32" s="7">
        <v>4.17</v>
      </c>
      <c r="Z32" s="7">
        <v>3.83</v>
      </c>
      <c r="AA32" s="7">
        <v>3.33</v>
      </c>
      <c r="AB32" s="7">
        <v>0.83</v>
      </c>
      <c r="AC32" s="7">
        <v>5.65</v>
      </c>
      <c r="AD32" s="7">
        <v>3.34</v>
      </c>
      <c r="AE32" s="7">
        <v>2.74</v>
      </c>
      <c r="AF32" s="7">
        <v>1.96</v>
      </c>
      <c r="AG32" s="53">
        <v>2.76</v>
      </c>
      <c r="AH32" s="7">
        <v>2.91</v>
      </c>
      <c r="AI32" s="7">
        <v>3.87</v>
      </c>
      <c r="AJ32" s="7">
        <v>1.79</v>
      </c>
      <c r="AK32" s="7">
        <v>0.72</v>
      </c>
      <c r="AL32" s="7">
        <v>1.46</v>
      </c>
      <c r="AM32" s="7">
        <v>3.13</v>
      </c>
      <c r="AN32" s="7">
        <v>3.85</v>
      </c>
      <c r="AO32" s="7">
        <v>3.53</v>
      </c>
      <c r="AP32" s="7">
        <v>5.22</v>
      </c>
      <c r="AQ32" s="7">
        <v>3.5</v>
      </c>
      <c r="AR32" s="7">
        <v>5.07</v>
      </c>
      <c r="AS32" s="7">
        <v>3.64</v>
      </c>
      <c r="AT32" s="7">
        <v>3.3</v>
      </c>
      <c r="AU32" s="7">
        <v>1.1100000000000001</v>
      </c>
      <c r="AV32" s="7">
        <v>3.8</v>
      </c>
      <c r="AW32" s="7">
        <v>3.69</v>
      </c>
      <c r="AX32" s="7">
        <v>3.38</v>
      </c>
      <c r="AY32" s="7">
        <v>4.18</v>
      </c>
      <c r="AZ32" s="7">
        <v>4.37</v>
      </c>
      <c r="BA32" s="7">
        <v>3.12</v>
      </c>
      <c r="BB32" s="7">
        <v>7.15</v>
      </c>
      <c r="BC32" s="7">
        <v>3.5</v>
      </c>
      <c r="BD32" s="7">
        <v>2.12</v>
      </c>
      <c r="BE32" s="17">
        <v>5.63</v>
      </c>
      <c r="BF32" s="7">
        <v>3.12</v>
      </c>
      <c r="BG32" s="7">
        <v>2.95</v>
      </c>
      <c r="BH32" s="7">
        <v>2.2000000000000002</v>
      </c>
      <c r="BI32" s="7">
        <v>1.74</v>
      </c>
      <c r="BJ32" s="7">
        <v>5.78</v>
      </c>
      <c r="BK32" s="7">
        <v>3.65</v>
      </c>
      <c r="BL32" s="7">
        <v>5.33</v>
      </c>
      <c r="BM32" s="7">
        <v>4.17</v>
      </c>
      <c r="BN32" s="7">
        <v>0</v>
      </c>
      <c r="BO32" s="7">
        <v>2.58</v>
      </c>
      <c r="BP32" s="7">
        <v>2.31</v>
      </c>
      <c r="BQ32" s="7">
        <v>2.2200000000000002</v>
      </c>
      <c r="BR32" s="7">
        <v>3.58</v>
      </c>
      <c r="BS32" s="7">
        <v>3.53</v>
      </c>
      <c r="BT32" s="5">
        <v>2.56</v>
      </c>
      <c r="BU32" s="7">
        <v>3.06</v>
      </c>
      <c r="BV32" s="7">
        <v>4.13</v>
      </c>
      <c r="BW32" s="7">
        <v>1.69</v>
      </c>
      <c r="BX32" s="7">
        <v>3.44</v>
      </c>
      <c r="BY32" s="7">
        <v>2.17</v>
      </c>
      <c r="BZ32" s="7">
        <v>3.12</v>
      </c>
      <c r="CA32" s="7">
        <v>0</v>
      </c>
      <c r="CB32" s="7">
        <v>1.85</v>
      </c>
      <c r="CC32" s="7">
        <v>0</v>
      </c>
      <c r="CD32" s="7">
        <v>1.78</v>
      </c>
      <c r="CE32" s="9">
        <v>2.52</v>
      </c>
      <c r="CF32" s="7">
        <v>0.67</v>
      </c>
      <c r="CG32" s="7">
        <v>1.69</v>
      </c>
      <c r="CH32" s="7">
        <v>0.18</v>
      </c>
      <c r="CI32" s="7">
        <v>0.45</v>
      </c>
      <c r="CJ32" s="7">
        <v>5.82</v>
      </c>
      <c r="CK32" s="7">
        <v>1.5</v>
      </c>
      <c r="CL32" s="7">
        <v>4.72</v>
      </c>
      <c r="CM32" s="7">
        <v>1.74</v>
      </c>
      <c r="CN32" s="7">
        <v>3.86</v>
      </c>
      <c r="CO32" s="7">
        <v>2.72</v>
      </c>
      <c r="CP32" s="7">
        <v>1.58</v>
      </c>
      <c r="CQ32" s="7">
        <v>1.45</v>
      </c>
      <c r="CR32" s="7">
        <v>0.37</v>
      </c>
      <c r="CS32" s="7">
        <v>6.48</v>
      </c>
      <c r="CT32" s="7">
        <v>4.01</v>
      </c>
      <c r="CU32" s="7">
        <v>2.2799999999999998</v>
      </c>
      <c r="CV32" s="7">
        <v>5.14</v>
      </c>
      <c r="CW32" s="7">
        <v>2.11</v>
      </c>
      <c r="CX32" s="7">
        <v>5.5</v>
      </c>
      <c r="CY32" s="7">
        <v>5.48</v>
      </c>
      <c r="CZ32" s="7">
        <v>4.43</v>
      </c>
      <c r="DA32" s="7">
        <v>4.5599999999999996</v>
      </c>
      <c r="DB32" s="7">
        <v>4.25</v>
      </c>
      <c r="DC32" s="7">
        <v>3.73</v>
      </c>
      <c r="DD32" s="7">
        <v>3.69</v>
      </c>
      <c r="DE32" s="7">
        <v>3.36</v>
      </c>
      <c r="DF32" s="7">
        <v>1.23</v>
      </c>
      <c r="DG32" s="7">
        <v>4.25</v>
      </c>
      <c r="DH32" s="7">
        <v>0.67</v>
      </c>
      <c r="DI32" s="7">
        <v>5.0599999999999996</v>
      </c>
      <c r="DJ32" s="7">
        <v>0</v>
      </c>
      <c r="DK32" s="7">
        <v>4.1500000000000004</v>
      </c>
      <c r="DL32" s="7">
        <v>3.55</v>
      </c>
      <c r="DM32" s="7">
        <v>3.17</v>
      </c>
      <c r="DN32" s="7">
        <v>3.18</v>
      </c>
      <c r="DO32" s="7">
        <v>0</v>
      </c>
      <c r="DP32" s="7">
        <v>6.73</v>
      </c>
      <c r="DQ32" s="7">
        <v>3.26</v>
      </c>
      <c r="DR32" s="7">
        <v>4.07</v>
      </c>
      <c r="DS32" s="7">
        <v>0</v>
      </c>
      <c r="DT32" s="7">
        <v>0</v>
      </c>
      <c r="DU32" s="7">
        <v>3.96</v>
      </c>
      <c r="DV32" s="7">
        <v>3.46</v>
      </c>
      <c r="DW32" s="7">
        <v>4.03</v>
      </c>
      <c r="DX32" s="7">
        <v>2.37</v>
      </c>
      <c r="DY32" s="7">
        <v>7.29</v>
      </c>
      <c r="DZ32" s="7">
        <v>1.85</v>
      </c>
    </row>
    <row r="33" spans="1:130" ht="14">
      <c r="A33" s="1" t="s">
        <v>32</v>
      </c>
      <c r="B33" s="8">
        <v>4.8899999999999997</v>
      </c>
      <c r="C33" s="8">
        <v>2.94</v>
      </c>
      <c r="D33" s="8">
        <v>3.08</v>
      </c>
      <c r="E33" s="8">
        <v>0</v>
      </c>
      <c r="F33" s="8">
        <v>3.48</v>
      </c>
      <c r="G33" s="8">
        <v>5.69</v>
      </c>
      <c r="H33" s="8">
        <v>4.13</v>
      </c>
      <c r="I33" s="8">
        <v>5.39</v>
      </c>
      <c r="J33" s="8">
        <v>3.62</v>
      </c>
      <c r="K33" s="4">
        <v>3.51</v>
      </c>
      <c r="L33" s="8">
        <v>3.52</v>
      </c>
      <c r="M33" s="8">
        <v>3.56</v>
      </c>
      <c r="N33" s="8">
        <v>5.07</v>
      </c>
      <c r="O33" s="4">
        <v>5.0599999999999996</v>
      </c>
      <c r="P33" s="8">
        <v>3.74</v>
      </c>
      <c r="Q33" s="8">
        <v>2.0699999999999998</v>
      </c>
      <c r="R33" s="8">
        <v>5.76</v>
      </c>
      <c r="S33" s="8">
        <v>2.97</v>
      </c>
      <c r="T33" s="8">
        <v>3.51</v>
      </c>
      <c r="U33" s="8">
        <v>3.8</v>
      </c>
      <c r="V33" s="8">
        <v>3.12</v>
      </c>
      <c r="W33" s="8">
        <v>3.17</v>
      </c>
      <c r="X33" s="54">
        <v>2.59</v>
      </c>
      <c r="Y33" s="8">
        <v>3.97</v>
      </c>
      <c r="Z33" s="8">
        <v>4.1500000000000004</v>
      </c>
      <c r="AA33" s="8">
        <v>3.79</v>
      </c>
      <c r="AB33" s="8">
        <v>2.0699999999999998</v>
      </c>
      <c r="AC33" s="8">
        <v>2.87</v>
      </c>
      <c r="AD33" s="8">
        <v>4.32</v>
      </c>
      <c r="AE33" s="41">
        <v>2.36</v>
      </c>
      <c r="AF33" s="4">
        <v>4.18</v>
      </c>
      <c r="AG33" s="54">
        <v>6.24</v>
      </c>
      <c r="AH33" s="8">
        <v>5.63</v>
      </c>
      <c r="AI33" s="8">
        <v>4.22</v>
      </c>
      <c r="AJ33" s="8">
        <v>2.34</v>
      </c>
      <c r="AK33" s="8">
        <v>2.64</v>
      </c>
      <c r="AL33" s="8">
        <v>2.5499999999999998</v>
      </c>
      <c r="AM33" s="8">
        <v>3.53</v>
      </c>
      <c r="AN33" s="4">
        <v>3.89</v>
      </c>
      <c r="AO33" s="8">
        <v>4.37</v>
      </c>
      <c r="AP33" s="4">
        <v>6.61</v>
      </c>
      <c r="AQ33" s="8">
        <v>5.41</v>
      </c>
      <c r="AR33" s="7">
        <v>4.5599999999999996</v>
      </c>
      <c r="AS33" s="8">
        <v>4.34</v>
      </c>
      <c r="AT33" s="9">
        <v>2.63</v>
      </c>
      <c r="AU33" s="8">
        <v>0.62</v>
      </c>
      <c r="AV33" s="8">
        <v>3.97</v>
      </c>
      <c r="AW33" s="8">
        <v>6.52</v>
      </c>
      <c r="AX33" s="8">
        <v>5.69</v>
      </c>
      <c r="AY33" s="4">
        <v>4.07</v>
      </c>
      <c r="AZ33" s="8">
        <v>4.5199999999999996</v>
      </c>
      <c r="BA33" s="8">
        <v>4.22</v>
      </c>
      <c r="BB33" s="4">
        <v>7.07</v>
      </c>
      <c r="BC33" s="41">
        <v>3.38</v>
      </c>
      <c r="BD33" s="8">
        <v>2.04</v>
      </c>
      <c r="BE33" s="19">
        <v>7.34</v>
      </c>
      <c r="BF33" s="41">
        <v>4.95</v>
      </c>
      <c r="BG33" s="8">
        <v>3.67</v>
      </c>
      <c r="BH33" s="8">
        <v>2.91</v>
      </c>
      <c r="BI33" s="8">
        <v>2.88</v>
      </c>
      <c r="BJ33" s="4">
        <v>6.78</v>
      </c>
      <c r="BK33" s="8">
        <v>4.67</v>
      </c>
      <c r="BL33" s="8">
        <v>5.66</v>
      </c>
      <c r="BM33" s="8">
        <v>4.9800000000000004</v>
      </c>
      <c r="BN33" s="8">
        <v>1.28</v>
      </c>
      <c r="BO33" s="8">
        <v>3.28</v>
      </c>
      <c r="BP33" s="8">
        <v>2.93</v>
      </c>
      <c r="BQ33" s="8">
        <v>3.23</v>
      </c>
      <c r="BR33" s="8">
        <v>3.39</v>
      </c>
      <c r="BS33" s="8">
        <v>4.3899999999999997</v>
      </c>
      <c r="BT33" s="41">
        <v>3.07</v>
      </c>
      <c r="BU33" s="8">
        <v>2.36</v>
      </c>
      <c r="BV33" s="4">
        <v>4.0599999999999996</v>
      </c>
      <c r="BW33" s="8">
        <v>4.62</v>
      </c>
      <c r="BX33" s="8">
        <v>3.52</v>
      </c>
      <c r="BY33" s="8">
        <v>2.08</v>
      </c>
      <c r="BZ33" s="8">
        <v>3.62</v>
      </c>
      <c r="CA33" s="8">
        <v>1.94</v>
      </c>
      <c r="CB33" s="8">
        <v>2.69</v>
      </c>
      <c r="CC33" s="8">
        <v>3.43</v>
      </c>
      <c r="CD33" s="8">
        <v>3.89</v>
      </c>
      <c r="CE33" s="4">
        <v>3.65</v>
      </c>
      <c r="CF33" s="8">
        <v>1.69</v>
      </c>
      <c r="CG33" s="4">
        <v>2.2799999999999998</v>
      </c>
      <c r="CH33" s="8">
        <v>1.5</v>
      </c>
      <c r="CI33" s="8">
        <v>1.58</v>
      </c>
      <c r="CJ33" s="41">
        <v>5.7</v>
      </c>
      <c r="CK33" s="8">
        <v>2.02</v>
      </c>
      <c r="CL33" s="4">
        <v>5.67</v>
      </c>
      <c r="CM33" s="8">
        <v>2.95</v>
      </c>
      <c r="CN33" s="4">
        <v>4.3899999999999997</v>
      </c>
      <c r="CO33" s="41">
        <v>5.07</v>
      </c>
      <c r="CP33" s="8">
        <v>3.61</v>
      </c>
      <c r="CQ33" s="8">
        <v>2.56</v>
      </c>
      <c r="CR33" s="8">
        <v>2.56</v>
      </c>
      <c r="CS33" s="8">
        <v>4.09</v>
      </c>
      <c r="CT33" s="4">
        <v>5.07</v>
      </c>
      <c r="CU33" s="41">
        <v>3.74</v>
      </c>
      <c r="CV33" s="8">
        <v>5.57</v>
      </c>
      <c r="CW33" s="8">
        <v>0.9</v>
      </c>
      <c r="CX33" s="8">
        <v>5.89</v>
      </c>
      <c r="CY33" s="8">
        <v>3.98</v>
      </c>
      <c r="CZ33" s="8">
        <v>3.28</v>
      </c>
      <c r="DA33" s="8">
        <v>6.18</v>
      </c>
      <c r="DB33" s="8">
        <v>4.32</v>
      </c>
      <c r="DC33" s="8">
        <v>4.6900000000000004</v>
      </c>
      <c r="DD33" s="8">
        <v>4.41</v>
      </c>
      <c r="DE33" s="8">
        <v>3.92</v>
      </c>
      <c r="DF33" s="8">
        <v>2.4500000000000002</v>
      </c>
      <c r="DG33" s="8">
        <v>4.03</v>
      </c>
      <c r="DH33" s="8">
        <v>2.0699999999999998</v>
      </c>
      <c r="DI33" s="4">
        <v>5.61</v>
      </c>
      <c r="DJ33" s="8">
        <v>1.67</v>
      </c>
      <c r="DK33" s="8">
        <v>6.75</v>
      </c>
      <c r="DL33" s="8">
        <v>3.26</v>
      </c>
      <c r="DM33" s="8">
        <v>5.27</v>
      </c>
      <c r="DN33" s="8">
        <v>2.74</v>
      </c>
      <c r="DO33" s="8">
        <v>0.96</v>
      </c>
      <c r="DP33" s="8">
        <v>6.58</v>
      </c>
      <c r="DQ33" s="8">
        <v>2.82</v>
      </c>
      <c r="DR33" s="8">
        <v>4.8899999999999997</v>
      </c>
      <c r="DS33" s="8">
        <v>1.42</v>
      </c>
      <c r="DT33" s="8">
        <v>0</v>
      </c>
      <c r="DU33" s="8">
        <v>5.73</v>
      </c>
      <c r="DV33" s="8">
        <v>4.0999999999999996</v>
      </c>
      <c r="DW33" s="8">
        <v>3.69</v>
      </c>
      <c r="DX33" s="8">
        <v>2.9</v>
      </c>
      <c r="DY33" s="8">
        <v>5.9</v>
      </c>
      <c r="DZ33" s="8">
        <v>2.2000000000000002</v>
      </c>
    </row>
    <row r="34" spans="1:130" ht="14">
      <c r="A34" s="1" t="s">
        <v>33</v>
      </c>
      <c r="B34" s="7">
        <v>5.17</v>
      </c>
      <c r="C34" s="7">
        <v>3.8</v>
      </c>
      <c r="D34" s="7">
        <v>3.63</v>
      </c>
      <c r="E34" s="7">
        <v>2.2799999999999998</v>
      </c>
      <c r="F34" s="7">
        <v>4.5199999999999996</v>
      </c>
      <c r="G34" s="7">
        <v>7.18</v>
      </c>
      <c r="H34" s="7">
        <v>4.5</v>
      </c>
      <c r="I34" s="9">
        <v>7.1</v>
      </c>
      <c r="J34" s="9">
        <v>4.83</v>
      </c>
      <c r="K34" s="9">
        <v>5.89</v>
      </c>
      <c r="L34" s="7">
        <v>5.69</v>
      </c>
      <c r="M34" s="7">
        <v>6.28</v>
      </c>
      <c r="N34" s="7">
        <v>7.61</v>
      </c>
      <c r="O34" s="9">
        <v>7.07</v>
      </c>
      <c r="P34" s="7">
        <v>6.22</v>
      </c>
      <c r="Q34" s="7">
        <v>5.78</v>
      </c>
      <c r="R34" s="9">
        <v>7.93</v>
      </c>
      <c r="S34" s="7">
        <v>3.53</v>
      </c>
      <c r="T34" s="7">
        <v>3.38</v>
      </c>
      <c r="U34" s="7">
        <v>5.76</v>
      </c>
      <c r="V34" s="7">
        <v>4.25</v>
      </c>
      <c r="W34" s="7">
        <v>3.88</v>
      </c>
      <c r="X34" s="53">
        <v>3.83</v>
      </c>
      <c r="Y34" s="9">
        <v>5.67</v>
      </c>
      <c r="Z34" s="7">
        <v>6.71</v>
      </c>
      <c r="AA34" s="7">
        <v>5.95</v>
      </c>
      <c r="AB34" s="7">
        <v>4.17</v>
      </c>
      <c r="AC34" s="7">
        <v>5.66</v>
      </c>
      <c r="AD34" s="9">
        <v>5.51</v>
      </c>
      <c r="AE34" s="5">
        <v>4.41</v>
      </c>
      <c r="AF34" s="9">
        <v>6.11</v>
      </c>
      <c r="AG34" s="53">
        <v>4.84</v>
      </c>
      <c r="AH34" s="7">
        <v>5.89</v>
      </c>
      <c r="AI34" s="7">
        <v>4.3</v>
      </c>
      <c r="AJ34" s="7">
        <v>2.96</v>
      </c>
      <c r="AK34" s="7">
        <v>3.73</v>
      </c>
      <c r="AL34" s="7">
        <v>5.13</v>
      </c>
      <c r="AM34" s="7">
        <v>5.19</v>
      </c>
      <c r="AN34" s="9">
        <v>6.07</v>
      </c>
      <c r="AO34" s="5">
        <v>6.46</v>
      </c>
      <c r="AP34" s="9">
        <v>8.2899999999999991</v>
      </c>
      <c r="AQ34" s="5">
        <v>5.13</v>
      </c>
      <c r="AR34" s="7">
        <v>5.07</v>
      </c>
      <c r="AS34" s="9">
        <v>5.66</v>
      </c>
      <c r="AT34" s="4">
        <v>5.17</v>
      </c>
      <c r="AU34" s="7">
        <v>2.0699999999999998</v>
      </c>
      <c r="AV34" s="7">
        <v>5.79</v>
      </c>
      <c r="AW34" s="9">
        <v>8.3699999999999992</v>
      </c>
      <c r="AX34" s="7">
        <v>5.62</v>
      </c>
      <c r="AY34" s="9">
        <v>5.33</v>
      </c>
      <c r="AZ34" s="9">
        <v>7.23</v>
      </c>
      <c r="BA34" s="7">
        <v>5.87</v>
      </c>
      <c r="BB34" s="9">
        <v>8.2200000000000006</v>
      </c>
      <c r="BC34" s="5">
        <v>4.7300000000000004</v>
      </c>
      <c r="BD34" s="7">
        <v>4.07</v>
      </c>
      <c r="BE34" s="23">
        <v>7.27</v>
      </c>
      <c r="BF34" s="9">
        <v>7.89</v>
      </c>
      <c r="BG34" s="7">
        <v>5.12</v>
      </c>
      <c r="BH34" s="7">
        <v>4.74</v>
      </c>
      <c r="BI34" s="7">
        <v>5.07</v>
      </c>
      <c r="BJ34" s="9">
        <v>8.26</v>
      </c>
      <c r="BK34" s="7">
        <v>6.12</v>
      </c>
      <c r="BL34" s="7">
        <v>6.94</v>
      </c>
      <c r="BM34" s="7">
        <v>5.1100000000000003</v>
      </c>
      <c r="BN34" s="7">
        <v>3.08</v>
      </c>
      <c r="BO34" s="7">
        <v>3.76</v>
      </c>
      <c r="BP34" s="7">
        <v>2.73</v>
      </c>
      <c r="BQ34" s="7">
        <v>5.56</v>
      </c>
      <c r="BR34" s="9">
        <v>6.44</v>
      </c>
      <c r="BS34" s="7">
        <v>5.91</v>
      </c>
      <c r="BT34" s="5">
        <v>5.1100000000000003</v>
      </c>
      <c r="BU34" s="7">
        <v>3.52</v>
      </c>
      <c r="BV34" s="9">
        <v>5.03</v>
      </c>
      <c r="BW34" s="7">
        <v>6.73</v>
      </c>
      <c r="BX34" s="7">
        <v>6.25</v>
      </c>
      <c r="BY34" s="7">
        <v>3.87</v>
      </c>
      <c r="BZ34" s="9">
        <v>4.78</v>
      </c>
      <c r="CA34" s="7">
        <v>4.22</v>
      </c>
      <c r="CB34" s="7">
        <v>4.3499999999999996</v>
      </c>
      <c r="CC34" s="7">
        <v>5.98</v>
      </c>
      <c r="CD34" s="7">
        <v>4.32</v>
      </c>
      <c r="CE34" s="9">
        <v>4.6399999999999997</v>
      </c>
      <c r="CF34" s="7">
        <v>4.7300000000000004</v>
      </c>
      <c r="CG34" s="9">
        <v>4.29</v>
      </c>
      <c r="CH34" s="7">
        <v>3.21</v>
      </c>
      <c r="CI34" s="7">
        <v>4.04</v>
      </c>
      <c r="CJ34" s="5">
        <v>9.32</v>
      </c>
      <c r="CK34" s="9">
        <v>3.34</v>
      </c>
      <c r="CL34" s="9">
        <v>6.56</v>
      </c>
      <c r="CM34" s="5">
        <v>4.71</v>
      </c>
      <c r="CN34" s="9">
        <v>6.12</v>
      </c>
      <c r="CO34" s="9">
        <v>6.65</v>
      </c>
      <c r="CP34" s="7">
        <v>5.59</v>
      </c>
      <c r="CQ34" s="7">
        <v>4.1100000000000003</v>
      </c>
      <c r="CR34" s="9">
        <v>4.3499999999999996</v>
      </c>
      <c r="CS34" s="9">
        <v>5.58</v>
      </c>
      <c r="CT34" s="9">
        <v>6.18</v>
      </c>
      <c r="CU34" s="5">
        <v>6.48</v>
      </c>
      <c r="CV34" s="7">
        <v>6.44</v>
      </c>
      <c r="CW34" s="7">
        <v>3.48</v>
      </c>
      <c r="CX34" s="9">
        <v>6.17</v>
      </c>
      <c r="CY34" s="7">
        <v>3.76</v>
      </c>
      <c r="CZ34" s="5">
        <v>4.41</v>
      </c>
      <c r="DA34" s="5">
        <v>6.85</v>
      </c>
      <c r="DB34" s="7">
        <v>5.3</v>
      </c>
      <c r="DC34" s="7">
        <v>5.84</v>
      </c>
      <c r="DD34" s="7">
        <v>4.2</v>
      </c>
      <c r="DE34" s="7">
        <v>6.67</v>
      </c>
      <c r="DF34" s="7">
        <v>3.61</v>
      </c>
      <c r="DG34" s="7">
        <v>6.07</v>
      </c>
      <c r="DH34" s="7">
        <v>3.56</v>
      </c>
      <c r="DI34" s="9">
        <v>6.89</v>
      </c>
      <c r="DJ34" s="7">
        <v>4.5199999999999996</v>
      </c>
      <c r="DK34" s="7">
        <v>5.72</v>
      </c>
      <c r="DL34" s="7">
        <v>5.66</v>
      </c>
      <c r="DM34" s="7">
        <v>5.58</v>
      </c>
      <c r="DN34" s="7">
        <v>6.14</v>
      </c>
      <c r="DO34" s="7">
        <v>2.78</v>
      </c>
      <c r="DP34" s="7">
        <v>8.2899999999999991</v>
      </c>
      <c r="DQ34" s="7">
        <v>3.38</v>
      </c>
      <c r="DR34" s="7">
        <v>6.41</v>
      </c>
      <c r="DS34" s="7">
        <v>1.67</v>
      </c>
      <c r="DT34" s="7">
        <v>2.9</v>
      </c>
      <c r="DU34" s="7">
        <v>6.24</v>
      </c>
      <c r="DV34" s="7">
        <v>6.01</v>
      </c>
      <c r="DW34" s="7">
        <v>5.65</v>
      </c>
      <c r="DX34" s="7">
        <v>5.27</v>
      </c>
      <c r="DY34" s="7">
        <v>8.11</v>
      </c>
      <c r="DZ34" s="7">
        <v>4.3</v>
      </c>
    </row>
    <row r="35" spans="1:130" ht="14">
      <c r="A35" s="1" t="s">
        <v>34</v>
      </c>
      <c r="B35" s="7">
        <v>7.03</v>
      </c>
      <c r="C35" s="7">
        <v>7.07</v>
      </c>
      <c r="D35" s="9">
        <v>4.79</v>
      </c>
      <c r="E35" s="9">
        <v>4.28</v>
      </c>
      <c r="F35" s="9">
        <v>5.74</v>
      </c>
      <c r="G35" s="9">
        <v>7.39</v>
      </c>
      <c r="H35" s="9">
        <v>4.8899999999999997</v>
      </c>
      <c r="I35" s="9">
        <v>9.57</v>
      </c>
      <c r="J35" s="9">
        <v>5.61</v>
      </c>
      <c r="K35" s="9">
        <v>8.2200000000000006</v>
      </c>
      <c r="L35" s="9">
        <v>8.2799999999999994</v>
      </c>
      <c r="M35" s="9">
        <v>7.4</v>
      </c>
      <c r="N35" s="9">
        <v>9.91</v>
      </c>
      <c r="O35" s="9">
        <v>10.72</v>
      </c>
      <c r="P35" s="9">
        <v>9.1999999999999993</v>
      </c>
      <c r="Q35" s="9">
        <v>6.39</v>
      </c>
      <c r="R35" s="9">
        <v>9.23</v>
      </c>
      <c r="S35" s="9">
        <v>4.37</v>
      </c>
      <c r="T35" s="9">
        <v>5.15</v>
      </c>
      <c r="U35" s="9">
        <v>8.34</v>
      </c>
      <c r="V35" s="9">
        <v>6.24</v>
      </c>
      <c r="W35" s="9">
        <v>4.0599999999999996</v>
      </c>
      <c r="X35" s="9">
        <v>7.11</v>
      </c>
      <c r="Y35" s="9">
        <v>9.1999999999999993</v>
      </c>
      <c r="Z35" s="9">
        <v>7.56</v>
      </c>
      <c r="AA35" s="9">
        <v>6.22</v>
      </c>
      <c r="AB35" s="7">
        <v>5.22</v>
      </c>
      <c r="AC35" s="9">
        <v>6.27</v>
      </c>
      <c r="AD35" s="9">
        <v>9.57</v>
      </c>
      <c r="AE35" s="9">
        <v>5.79</v>
      </c>
      <c r="AF35" s="9">
        <v>9.69</v>
      </c>
      <c r="AG35" s="9">
        <v>7.17</v>
      </c>
      <c r="AH35" s="9">
        <v>8.36</v>
      </c>
      <c r="AI35" s="9">
        <v>6.35</v>
      </c>
      <c r="AJ35" s="9">
        <v>3.73</v>
      </c>
      <c r="AK35" s="9">
        <v>6.2</v>
      </c>
      <c r="AL35" s="9">
        <v>8.2100000000000009</v>
      </c>
      <c r="AM35" s="9">
        <v>5.93</v>
      </c>
      <c r="AN35" s="9">
        <v>7.2</v>
      </c>
      <c r="AO35" s="9">
        <v>6.41</v>
      </c>
      <c r="AP35" s="9">
        <v>8.84</v>
      </c>
      <c r="AQ35" s="9">
        <v>7.97</v>
      </c>
      <c r="AR35" s="9">
        <v>6.99</v>
      </c>
      <c r="AS35" s="9">
        <v>7.78</v>
      </c>
      <c r="AT35" s="9">
        <v>6.95</v>
      </c>
      <c r="AU35" s="9">
        <v>3.33</v>
      </c>
      <c r="AV35" s="9">
        <v>7.45</v>
      </c>
      <c r="AW35" s="9">
        <v>12.14</v>
      </c>
      <c r="AX35" s="9">
        <v>6.8</v>
      </c>
      <c r="AY35" s="9">
        <v>5.9</v>
      </c>
      <c r="AZ35" s="9">
        <v>7.78</v>
      </c>
      <c r="BA35" s="9">
        <v>6.38</v>
      </c>
      <c r="BB35" s="9">
        <v>9.9499999999999993</v>
      </c>
      <c r="BC35" s="9">
        <v>7.55</v>
      </c>
      <c r="BD35" s="9">
        <v>5.98</v>
      </c>
      <c r="BE35" s="20">
        <v>8.9499999999999993</v>
      </c>
      <c r="BF35" s="9">
        <v>8.2899999999999991</v>
      </c>
      <c r="BG35" s="9">
        <v>6.83</v>
      </c>
      <c r="BH35" s="9">
        <v>5.45</v>
      </c>
      <c r="BI35" s="9">
        <v>5.87</v>
      </c>
      <c r="BJ35" s="9">
        <v>12.56</v>
      </c>
      <c r="BK35" s="9">
        <v>7.67</v>
      </c>
      <c r="BL35" s="9">
        <v>8.74</v>
      </c>
      <c r="BM35" s="9">
        <v>8.84</v>
      </c>
      <c r="BN35" s="9">
        <v>4.72</v>
      </c>
      <c r="BO35" s="9">
        <v>6.78</v>
      </c>
      <c r="BP35" s="9">
        <v>4.07</v>
      </c>
      <c r="BQ35" s="9">
        <v>7.13</v>
      </c>
      <c r="BR35" s="9">
        <v>6.65</v>
      </c>
      <c r="BS35" s="9">
        <v>7.43</v>
      </c>
      <c r="BT35" s="9">
        <v>7.17</v>
      </c>
      <c r="BU35" s="9">
        <v>5.15</v>
      </c>
      <c r="BV35" s="9">
        <v>4.72</v>
      </c>
      <c r="BW35" s="9">
        <v>8.84</v>
      </c>
      <c r="BX35" s="9">
        <v>6.86</v>
      </c>
      <c r="BY35" s="9">
        <v>5.35</v>
      </c>
      <c r="BZ35" s="9">
        <v>6.51</v>
      </c>
      <c r="CA35" s="9">
        <v>5.8</v>
      </c>
      <c r="CB35" s="9">
        <v>6.06</v>
      </c>
      <c r="CC35" s="7">
        <v>6.72</v>
      </c>
      <c r="CD35" s="9">
        <v>5.34</v>
      </c>
      <c r="CE35" s="9">
        <v>7.45</v>
      </c>
      <c r="CF35" s="9">
        <v>6.06</v>
      </c>
      <c r="CG35" s="9">
        <v>5.54</v>
      </c>
      <c r="CH35" s="9">
        <v>7.48</v>
      </c>
      <c r="CI35" s="7">
        <v>4.38</v>
      </c>
      <c r="CJ35" s="9">
        <v>10.220000000000001</v>
      </c>
      <c r="CK35" s="9">
        <v>7.07</v>
      </c>
      <c r="CL35" s="9">
        <v>7.8</v>
      </c>
      <c r="CM35" s="9">
        <v>6.85</v>
      </c>
      <c r="CN35" s="9">
        <v>6.6</v>
      </c>
      <c r="CO35" s="9">
        <v>5.55</v>
      </c>
      <c r="CP35" s="9">
        <v>6.63</v>
      </c>
      <c r="CQ35" s="9">
        <v>5.56</v>
      </c>
      <c r="CR35" s="9">
        <v>5.48</v>
      </c>
      <c r="CS35" s="9">
        <v>7.82</v>
      </c>
      <c r="CT35" s="9">
        <v>7.08</v>
      </c>
      <c r="CU35" s="9">
        <v>7.73</v>
      </c>
      <c r="CV35" s="9">
        <v>6.52</v>
      </c>
      <c r="CW35" s="9">
        <v>5.47</v>
      </c>
      <c r="CX35" s="9">
        <v>7.39</v>
      </c>
      <c r="CY35" s="9">
        <v>4.49</v>
      </c>
      <c r="CZ35" s="5">
        <v>5.27</v>
      </c>
      <c r="DA35" s="9">
        <v>8.3000000000000007</v>
      </c>
      <c r="DB35" s="9">
        <v>7.63</v>
      </c>
      <c r="DC35" s="9">
        <v>7.45</v>
      </c>
      <c r="DD35" s="9">
        <v>5.62</v>
      </c>
      <c r="DE35" s="9">
        <v>6.85</v>
      </c>
      <c r="DF35" s="9">
        <v>4.6399999999999997</v>
      </c>
      <c r="DG35" s="9">
        <v>7.34</v>
      </c>
      <c r="DH35" s="9">
        <v>4.29</v>
      </c>
      <c r="DI35" s="9">
        <v>9.66</v>
      </c>
      <c r="DJ35" s="9">
        <v>6.44</v>
      </c>
      <c r="DK35" s="9">
        <v>9.2899999999999991</v>
      </c>
      <c r="DL35" s="9">
        <v>8.68</v>
      </c>
      <c r="DM35" s="9">
        <v>7.95</v>
      </c>
      <c r="DN35" s="9">
        <v>8.18</v>
      </c>
      <c r="DO35" s="9">
        <v>3.28</v>
      </c>
      <c r="DP35" s="9">
        <v>9.32</v>
      </c>
      <c r="DQ35" s="9">
        <v>4.1100000000000003</v>
      </c>
      <c r="DR35" s="9">
        <v>7.62</v>
      </c>
      <c r="DS35" s="9">
        <v>3.72</v>
      </c>
      <c r="DT35" s="9">
        <v>4.68</v>
      </c>
      <c r="DU35" s="9">
        <v>8.69</v>
      </c>
      <c r="DV35" s="9">
        <v>6.83</v>
      </c>
      <c r="DW35" s="7">
        <v>7.78</v>
      </c>
      <c r="DX35" s="9">
        <v>6.41</v>
      </c>
      <c r="DY35" s="9">
        <v>8.51</v>
      </c>
      <c r="DZ35" s="7">
        <v>7.24</v>
      </c>
    </row>
    <row r="36" spans="1:130" ht="14">
      <c r="A36" s="1" t="s">
        <v>35</v>
      </c>
      <c r="B36" s="4">
        <v>11.38</v>
      </c>
      <c r="C36" s="4">
        <v>11.24</v>
      </c>
      <c r="D36" s="4">
        <v>7.18</v>
      </c>
      <c r="E36" s="4">
        <v>8.41</v>
      </c>
      <c r="F36" s="4">
        <v>11.07</v>
      </c>
      <c r="G36" s="4">
        <v>8.94</v>
      </c>
      <c r="H36" s="4">
        <v>8.7799999999999994</v>
      </c>
      <c r="I36" s="4">
        <v>13.07</v>
      </c>
      <c r="J36" s="4">
        <v>8.84</v>
      </c>
      <c r="K36" s="4">
        <v>10.91</v>
      </c>
      <c r="L36" s="4">
        <v>10.59</v>
      </c>
      <c r="M36" s="4">
        <v>10.45</v>
      </c>
      <c r="N36" s="4">
        <v>12.42</v>
      </c>
      <c r="O36" s="4">
        <v>12.52</v>
      </c>
      <c r="P36" s="4">
        <v>12.07</v>
      </c>
      <c r="Q36" s="4">
        <v>10.74</v>
      </c>
      <c r="R36" s="4">
        <v>12.71</v>
      </c>
      <c r="S36" s="4">
        <v>6.3</v>
      </c>
      <c r="T36" s="4">
        <v>9.5299999999999994</v>
      </c>
      <c r="U36" s="4">
        <v>13.34</v>
      </c>
      <c r="V36" s="4">
        <v>10.44</v>
      </c>
      <c r="W36" s="4">
        <v>7.38</v>
      </c>
      <c r="X36" s="4">
        <v>10.89</v>
      </c>
      <c r="Y36" s="4">
        <v>10.63</v>
      </c>
      <c r="Z36" s="4">
        <v>11.21</v>
      </c>
      <c r="AA36" s="4">
        <v>11.13</v>
      </c>
      <c r="AB36" s="4">
        <v>10.34</v>
      </c>
      <c r="AC36" s="4">
        <v>10.01</v>
      </c>
      <c r="AD36" s="4">
        <v>11.12</v>
      </c>
      <c r="AE36" s="4">
        <v>9.1999999999999993</v>
      </c>
      <c r="AF36" s="4">
        <v>12.98</v>
      </c>
      <c r="AG36" s="4">
        <v>13.25</v>
      </c>
      <c r="AH36" s="4">
        <v>14.96</v>
      </c>
      <c r="AI36" s="4">
        <v>8.9700000000000006</v>
      </c>
      <c r="AJ36" s="4">
        <v>9.67</v>
      </c>
      <c r="AK36" s="4">
        <v>10.76</v>
      </c>
      <c r="AL36" s="4">
        <v>12.28</v>
      </c>
      <c r="AM36" s="4">
        <v>10.039999999999999</v>
      </c>
      <c r="AN36" s="4">
        <v>11.53</v>
      </c>
      <c r="AO36" s="4">
        <v>10.53</v>
      </c>
      <c r="AP36" s="4">
        <v>10.9</v>
      </c>
      <c r="AQ36" s="4">
        <v>12.31</v>
      </c>
      <c r="AR36" s="4">
        <v>12.17</v>
      </c>
      <c r="AS36" s="4">
        <v>11.63</v>
      </c>
      <c r="AT36" s="9">
        <v>12.51</v>
      </c>
      <c r="AU36" s="4">
        <v>8.41</v>
      </c>
      <c r="AV36" s="4">
        <v>11.02</v>
      </c>
      <c r="AW36" s="4">
        <v>15.23</v>
      </c>
      <c r="AX36" s="4">
        <v>12.39</v>
      </c>
      <c r="AY36" s="4">
        <v>9.0299999999999994</v>
      </c>
      <c r="AZ36" s="4">
        <v>12.34</v>
      </c>
      <c r="BA36" s="4">
        <v>10.65</v>
      </c>
      <c r="BB36" s="4">
        <v>12.44</v>
      </c>
      <c r="BC36" s="4">
        <v>9.1300000000000008</v>
      </c>
      <c r="BD36" s="4">
        <v>7.06</v>
      </c>
      <c r="BE36" s="16">
        <v>13.44</v>
      </c>
      <c r="BF36" s="4">
        <v>13.05</v>
      </c>
      <c r="BG36" s="4">
        <v>12.27</v>
      </c>
      <c r="BH36" s="4">
        <v>8.7100000000000009</v>
      </c>
      <c r="BI36" s="4">
        <v>9.11</v>
      </c>
      <c r="BJ36" s="4">
        <v>14.41</v>
      </c>
      <c r="BK36" s="4">
        <v>11.65</v>
      </c>
      <c r="BL36" s="4">
        <v>11.61</v>
      </c>
      <c r="BM36" s="4">
        <v>15.25</v>
      </c>
      <c r="BN36" s="4">
        <v>9.5</v>
      </c>
      <c r="BO36" s="4">
        <v>8.75</v>
      </c>
      <c r="BP36" s="4">
        <v>6.31</v>
      </c>
      <c r="BQ36" s="4">
        <v>9.8000000000000007</v>
      </c>
      <c r="BR36" s="4">
        <v>10.61</v>
      </c>
      <c r="BS36" s="4">
        <v>11.22</v>
      </c>
      <c r="BT36" s="4">
        <v>10.09</v>
      </c>
      <c r="BU36" s="4">
        <v>8.61</v>
      </c>
      <c r="BV36" s="4">
        <v>8.67</v>
      </c>
      <c r="BW36" s="4">
        <v>13.89</v>
      </c>
      <c r="BX36" s="4">
        <v>9.51</v>
      </c>
      <c r="BY36" s="4">
        <v>9.43</v>
      </c>
      <c r="BZ36" s="4">
        <v>9.7799999999999994</v>
      </c>
      <c r="CA36" s="4">
        <v>9.58</v>
      </c>
      <c r="CB36" s="4">
        <v>8.7799999999999994</v>
      </c>
      <c r="CC36" s="4">
        <v>9.02</v>
      </c>
      <c r="CD36" s="4">
        <v>10.85</v>
      </c>
      <c r="CE36" s="4">
        <v>10.72</v>
      </c>
      <c r="CF36" s="4">
        <v>9.66</v>
      </c>
      <c r="CG36" s="4">
        <v>7.73</v>
      </c>
      <c r="CH36" s="4">
        <v>12.44</v>
      </c>
      <c r="CI36" s="4">
        <v>8.35</v>
      </c>
      <c r="CJ36" s="4">
        <v>14.11</v>
      </c>
      <c r="CK36" s="4">
        <v>10.56</v>
      </c>
      <c r="CL36" s="4">
        <v>10.28</v>
      </c>
      <c r="CM36" s="4">
        <v>9.74</v>
      </c>
      <c r="CN36" s="4">
        <v>10.38</v>
      </c>
      <c r="CO36" s="4">
        <v>13.33</v>
      </c>
      <c r="CP36" s="4">
        <v>8.9600000000000009</v>
      </c>
      <c r="CQ36" s="4">
        <v>9.2200000000000006</v>
      </c>
      <c r="CR36" s="4">
        <v>11.23</v>
      </c>
      <c r="CS36" s="4">
        <v>10.34</v>
      </c>
      <c r="CT36" s="4">
        <v>9.08</v>
      </c>
      <c r="CU36" s="4">
        <v>9.9700000000000006</v>
      </c>
      <c r="CV36" s="4">
        <v>10.4</v>
      </c>
      <c r="CW36" s="4">
        <v>7.93</v>
      </c>
      <c r="CX36" s="4">
        <v>13.79</v>
      </c>
      <c r="CY36" s="4">
        <v>8.48</v>
      </c>
      <c r="CZ36" s="4">
        <v>9.34</v>
      </c>
      <c r="DA36" s="4">
        <v>12.01</v>
      </c>
      <c r="DB36" s="4">
        <v>11.55</v>
      </c>
      <c r="DC36" s="4">
        <v>10.199999999999999</v>
      </c>
      <c r="DD36" s="4">
        <v>8.1199999999999992</v>
      </c>
      <c r="DE36" s="4">
        <v>9.43</v>
      </c>
      <c r="DF36" s="4">
        <v>10.119999999999999</v>
      </c>
      <c r="DG36" s="4">
        <v>9.82</v>
      </c>
      <c r="DH36" s="4">
        <v>8.35</v>
      </c>
      <c r="DI36" s="4">
        <v>14.34</v>
      </c>
      <c r="DJ36" s="4">
        <v>9.86</v>
      </c>
      <c r="DK36" s="4">
        <v>12.26</v>
      </c>
      <c r="DL36" s="4">
        <v>11.45</v>
      </c>
      <c r="DM36" s="4">
        <v>14.16</v>
      </c>
      <c r="DN36" s="4">
        <v>12.48</v>
      </c>
      <c r="DO36" s="4">
        <v>9.5500000000000007</v>
      </c>
      <c r="DP36" s="4">
        <v>13.19</v>
      </c>
      <c r="DQ36" s="4">
        <v>9.74</v>
      </c>
      <c r="DR36" s="4">
        <v>12.22</v>
      </c>
      <c r="DS36" s="4">
        <v>6.14</v>
      </c>
      <c r="DT36" s="4">
        <v>9.68</v>
      </c>
      <c r="DU36" s="4">
        <v>11.17</v>
      </c>
      <c r="DV36" s="4">
        <v>13.75</v>
      </c>
      <c r="DW36" s="4">
        <v>10.28</v>
      </c>
      <c r="DX36" s="4">
        <v>7.83</v>
      </c>
      <c r="DY36" s="4">
        <v>13.06</v>
      </c>
      <c r="DZ36" s="4">
        <v>8.42</v>
      </c>
    </row>
    <row r="37" spans="1:130" ht="14">
      <c r="A37" s="1" t="s">
        <v>1726</v>
      </c>
      <c r="B37" s="4">
        <v>13.62</v>
      </c>
      <c r="C37" s="4">
        <v>15.85</v>
      </c>
      <c r="D37" s="4">
        <v>12.4</v>
      </c>
      <c r="E37" s="97">
        <v>12.23</v>
      </c>
      <c r="F37" s="4">
        <v>18.45</v>
      </c>
      <c r="G37" s="4">
        <v>19.77</v>
      </c>
      <c r="H37" s="97">
        <v>15.79</v>
      </c>
      <c r="I37" s="98"/>
      <c r="J37" s="4">
        <v>13.27</v>
      </c>
      <c r="K37" s="4">
        <v>16.96</v>
      </c>
      <c r="L37" s="4">
        <v>15.39</v>
      </c>
      <c r="M37" s="4">
        <v>17.41</v>
      </c>
      <c r="N37" s="4">
        <v>16.399999999999999</v>
      </c>
      <c r="O37" s="98"/>
      <c r="P37" s="97">
        <v>18.21</v>
      </c>
      <c r="Q37" s="4">
        <v>14.94</v>
      </c>
      <c r="R37" s="4">
        <v>18.07</v>
      </c>
      <c r="S37" s="97">
        <v>11.12</v>
      </c>
      <c r="T37" s="4">
        <v>11.46</v>
      </c>
      <c r="U37" s="4">
        <v>18.510000000000002</v>
      </c>
      <c r="V37" s="4">
        <v>15.21</v>
      </c>
      <c r="W37" s="4">
        <v>11.97</v>
      </c>
      <c r="X37" s="4">
        <v>11.79</v>
      </c>
      <c r="Y37" s="4">
        <v>14.58</v>
      </c>
      <c r="Z37" s="4">
        <v>18.059999999999999</v>
      </c>
      <c r="AA37" s="4">
        <v>18.27</v>
      </c>
      <c r="AB37" s="4">
        <v>12.92</v>
      </c>
      <c r="AC37" s="4">
        <v>20.72</v>
      </c>
      <c r="AD37" s="97">
        <v>20.03</v>
      </c>
      <c r="AE37" s="4">
        <v>13.45</v>
      </c>
      <c r="AF37" s="1"/>
      <c r="AG37" s="4">
        <v>17.37</v>
      </c>
      <c r="AH37" s="98"/>
      <c r="AI37" s="97">
        <v>14.41</v>
      </c>
      <c r="AJ37" s="4">
        <v>15.24</v>
      </c>
      <c r="AK37" s="4">
        <v>15.5</v>
      </c>
      <c r="AL37" s="97">
        <v>20.91</v>
      </c>
      <c r="AM37" s="4">
        <v>18.89</v>
      </c>
      <c r="AN37" s="4">
        <v>19.12</v>
      </c>
      <c r="AO37" s="4">
        <v>15.36</v>
      </c>
      <c r="AP37" s="4">
        <v>16.739999999999998</v>
      </c>
      <c r="AQ37" s="98"/>
      <c r="AR37" s="4">
        <v>19.46</v>
      </c>
      <c r="AS37" s="4">
        <v>17.190000000000001</v>
      </c>
      <c r="AT37" s="4">
        <v>19.43</v>
      </c>
      <c r="AU37" s="4">
        <v>13.09</v>
      </c>
      <c r="AV37" s="4">
        <v>18.920000000000002</v>
      </c>
      <c r="AW37" s="98"/>
      <c r="AX37" s="4">
        <v>18.989999999999998</v>
      </c>
      <c r="AY37" s="97">
        <v>13.62</v>
      </c>
      <c r="AZ37" s="4">
        <v>17.34</v>
      </c>
      <c r="BA37" s="4">
        <v>15.44</v>
      </c>
      <c r="BB37" s="4">
        <v>14.23</v>
      </c>
      <c r="BC37" s="4">
        <v>11.4</v>
      </c>
      <c r="BD37" s="4">
        <v>12.23</v>
      </c>
      <c r="BE37" s="16">
        <v>16.78</v>
      </c>
      <c r="BF37" s="4">
        <v>22.14</v>
      </c>
      <c r="BG37" s="4">
        <v>16.62</v>
      </c>
      <c r="BH37" s="4">
        <v>12.92</v>
      </c>
      <c r="BI37" s="4">
        <v>12.3</v>
      </c>
      <c r="BJ37" s="98"/>
      <c r="BK37" s="4">
        <v>17.5</v>
      </c>
      <c r="BL37" s="4">
        <v>12.2</v>
      </c>
      <c r="BM37" s="4">
        <v>18.62</v>
      </c>
      <c r="BN37" s="4">
        <v>9.24</v>
      </c>
      <c r="BO37" s="4">
        <v>13.59</v>
      </c>
      <c r="BP37" s="4">
        <v>18.32</v>
      </c>
      <c r="BQ37" s="4">
        <v>17.95</v>
      </c>
      <c r="BR37" s="4">
        <v>14.31</v>
      </c>
      <c r="BS37" s="97">
        <v>14.85</v>
      </c>
      <c r="BT37" s="4">
        <v>14.84</v>
      </c>
      <c r="BU37" s="4">
        <v>12.36</v>
      </c>
      <c r="BV37" s="4">
        <v>12.82</v>
      </c>
      <c r="BW37" s="4">
        <v>20.149999999999999</v>
      </c>
      <c r="BX37" s="4">
        <v>13.33</v>
      </c>
      <c r="BY37" s="4">
        <v>11.76</v>
      </c>
      <c r="BZ37" s="4">
        <v>15.81</v>
      </c>
      <c r="CA37" s="4">
        <v>13.13</v>
      </c>
      <c r="CB37" s="4">
        <v>19.420000000000002</v>
      </c>
      <c r="CC37" s="4">
        <v>13.39</v>
      </c>
      <c r="CD37" s="4">
        <v>14.57</v>
      </c>
      <c r="CE37" s="98"/>
      <c r="CF37" s="4">
        <v>12.93</v>
      </c>
      <c r="CG37" s="4">
        <v>18.12</v>
      </c>
      <c r="CH37" s="4">
        <v>15.4</v>
      </c>
      <c r="CI37" s="4">
        <v>12.13</v>
      </c>
      <c r="CJ37" s="4">
        <v>16.72</v>
      </c>
      <c r="CK37" s="98"/>
      <c r="CL37" s="4">
        <v>20.309999999999999</v>
      </c>
      <c r="CM37" s="98"/>
      <c r="CN37" s="4">
        <v>17.43</v>
      </c>
      <c r="CO37" s="4">
        <v>20.309999999999999</v>
      </c>
      <c r="CP37" s="4">
        <v>17.72</v>
      </c>
      <c r="CQ37" s="4">
        <v>18.260000000000002</v>
      </c>
      <c r="CR37" s="4">
        <v>14.41</v>
      </c>
      <c r="CS37" s="4">
        <v>14.96</v>
      </c>
      <c r="CT37" s="4">
        <v>15.22</v>
      </c>
      <c r="CU37" s="4">
        <v>19.420000000000002</v>
      </c>
      <c r="CV37" s="4">
        <v>9.89</v>
      </c>
      <c r="CW37" s="4">
        <v>14.38</v>
      </c>
      <c r="CX37" s="4">
        <v>14.69</v>
      </c>
      <c r="CY37" s="4">
        <v>8.74</v>
      </c>
      <c r="CZ37" s="4">
        <v>17.239999999999998</v>
      </c>
      <c r="DA37" s="4">
        <v>16.8</v>
      </c>
      <c r="DB37" s="4">
        <v>15.12</v>
      </c>
      <c r="DC37" s="4">
        <v>18.09</v>
      </c>
      <c r="DD37" s="4">
        <v>16.36</v>
      </c>
      <c r="DE37" s="4">
        <v>16.7</v>
      </c>
      <c r="DF37" s="97">
        <v>15.68</v>
      </c>
      <c r="DG37" s="4">
        <v>16.3</v>
      </c>
      <c r="DH37" s="4">
        <v>17.02</v>
      </c>
      <c r="DI37" s="4">
        <v>18.84</v>
      </c>
      <c r="DJ37" s="4">
        <v>15.44</v>
      </c>
      <c r="DK37" s="4">
        <v>15.91</v>
      </c>
      <c r="DL37" s="4">
        <v>17.09</v>
      </c>
      <c r="DM37" s="4">
        <v>20.100000000000001</v>
      </c>
      <c r="DN37" s="4">
        <v>19.559999999999999</v>
      </c>
      <c r="DO37" s="4">
        <v>12.8</v>
      </c>
      <c r="DP37" s="4">
        <v>18.28</v>
      </c>
      <c r="DQ37" s="4">
        <v>14.42</v>
      </c>
      <c r="DR37" s="4">
        <v>15.71</v>
      </c>
      <c r="DS37" s="4">
        <v>11.18</v>
      </c>
      <c r="DT37" s="4">
        <v>17.88</v>
      </c>
      <c r="DU37" s="4">
        <v>17.440000000000001</v>
      </c>
      <c r="DV37" s="4">
        <v>15.72</v>
      </c>
      <c r="DW37" s="4">
        <v>15.99</v>
      </c>
      <c r="DX37" s="4">
        <v>10.41</v>
      </c>
      <c r="DY37" s="4">
        <v>16.72</v>
      </c>
      <c r="DZ37" s="4">
        <v>11.94</v>
      </c>
    </row>
    <row r="38" spans="1:130" ht="14">
      <c r="A38" s="1" t="s">
        <v>1691</v>
      </c>
      <c r="B38" s="16">
        <v>26.06</v>
      </c>
      <c r="C38" s="16">
        <v>23.94</v>
      </c>
      <c r="D38" s="16">
        <v>25.54</v>
      </c>
      <c r="E38" s="16">
        <v>26.16</v>
      </c>
      <c r="F38" s="16">
        <v>26.39</v>
      </c>
      <c r="G38" s="16">
        <v>25.43</v>
      </c>
      <c r="H38" s="16">
        <v>25.84</v>
      </c>
      <c r="I38" s="16">
        <v>27.2</v>
      </c>
      <c r="J38" s="16">
        <v>26.67</v>
      </c>
      <c r="K38" s="16">
        <v>24.78</v>
      </c>
      <c r="L38" s="16">
        <v>25.47</v>
      </c>
      <c r="M38" s="16">
        <v>25.51</v>
      </c>
      <c r="N38" s="16">
        <v>26.42</v>
      </c>
      <c r="O38" s="16">
        <v>27.3</v>
      </c>
      <c r="P38" s="16">
        <v>27.62</v>
      </c>
      <c r="Q38" s="16">
        <v>31.47</v>
      </c>
      <c r="R38" s="16">
        <v>25.31</v>
      </c>
      <c r="S38" s="16">
        <v>26.49</v>
      </c>
      <c r="T38" s="16">
        <v>28.39</v>
      </c>
      <c r="U38" s="16">
        <v>26.36</v>
      </c>
      <c r="V38" s="16">
        <v>28.98</v>
      </c>
      <c r="W38" s="16">
        <v>24.73</v>
      </c>
      <c r="X38" s="16">
        <v>24.2</v>
      </c>
      <c r="Y38" s="16">
        <v>24.63</v>
      </c>
      <c r="Z38" s="16">
        <v>27.38</v>
      </c>
      <c r="AA38" s="16">
        <v>26.75</v>
      </c>
      <c r="AB38" s="16">
        <v>27.61</v>
      </c>
      <c r="AC38" s="16">
        <v>27.96</v>
      </c>
      <c r="AD38" s="16">
        <v>26.58</v>
      </c>
      <c r="AE38" s="16">
        <v>28.12</v>
      </c>
      <c r="AF38" s="16">
        <v>30.41</v>
      </c>
      <c r="AG38" s="16">
        <v>27.18</v>
      </c>
      <c r="AH38" s="16">
        <v>25.93</v>
      </c>
      <c r="AI38" s="16">
        <v>24.86</v>
      </c>
      <c r="AJ38" s="16">
        <v>26.26</v>
      </c>
      <c r="AK38" s="16">
        <v>28.48</v>
      </c>
      <c r="AL38" s="16">
        <v>28.32</v>
      </c>
      <c r="AM38" s="16">
        <v>26.64</v>
      </c>
      <c r="AN38" s="16">
        <v>26.84</v>
      </c>
      <c r="AO38" s="16">
        <v>25.73</v>
      </c>
      <c r="AP38" s="16">
        <v>27.91</v>
      </c>
      <c r="AQ38" s="16">
        <v>27.86</v>
      </c>
      <c r="AR38" s="16">
        <v>26.81</v>
      </c>
      <c r="AS38" s="16">
        <v>26.32</v>
      </c>
      <c r="AT38" s="16">
        <v>27.73</v>
      </c>
      <c r="AU38" s="16">
        <v>26.28</v>
      </c>
      <c r="AV38" s="16">
        <v>24.77</v>
      </c>
      <c r="AW38" s="16">
        <v>28.17</v>
      </c>
      <c r="AX38" s="16">
        <v>28.87</v>
      </c>
      <c r="AY38" s="16">
        <v>28.28</v>
      </c>
      <c r="AZ38" s="16">
        <v>29.22</v>
      </c>
      <c r="BA38" s="16">
        <v>26.33</v>
      </c>
      <c r="BB38" s="16">
        <v>27.41</v>
      </c>
      <c r="BC38" s="16">
        <v>28.84</v>
      </c>
      <c r="BD38" s="16">
        <v>28.05</v>
      </c>
      <c r="BE38" s="4">
        <v>26.17</v>
      </c>
      <c r="BF38" s="16">
        <v>28.14</v>
      </c>
      <c r="BG38" s="16">
        <v>26.42</v>
      </c>
      <c r="BH38" s="16">
        <v>23.39</v>
      </c>
      <c r="BI38" s="16">
        <v>26.92</v>
      </c>
      <c r="BJ38" s="16">
        <v>28.67</v>
      </c>
      <c r="BK38" s="16">
        <v>24.68</v>
      </c>
      <c r="BL38" s="99">
        <v>27.49</v>
      </c>
      <c r="BM38" s="16">
        <v>27.85</v>
      </c>
      <c r="BN38" s="16">
        <v>29.55</v>
      </c>
      <c r="BO38" s="16">
        <v>28.86</v>
      </c>
      <c r="BP38" s="16">
        <v>26.96</v>
      </c>
      <c r="BQ38" s="16">
        <v>25.5</v>
      </c>
      <c r="BR38" s="16">
        <v>23.56</v>
      </c>
      <c r="BS38" s="16">
        <v>24.91</v>
      </c>
      <c r="BT38" s="16">
        <v>28.89</v>
      </c>
      <c r="BU38" s="16">
        <v>26.7</v>
      </c>
      <c r="BV38" s="34">
        <v>24.56</v>
      </c>
      <c r="BW38" s="16">
        <v>27.67</v>
      </c>
      <c r="BX38" s="16">
        <v>30.41</v>
      </c>
      <c r="BY38" s="16">
        <v>27.98</v>
      </c>
      <c r="BZ38" s="16">
        <v>25.89</v>
      </c>
      <c r="CA38" s="16">
        <v>28.27</v>
      </c>
      <c r="CB38" s="16">
        <v>28.28</v>
      </c>
      <c r="CC38" s="16">
        <v>28.29</v>
      </c>
      <c r="CD38" s="16">
        <v>26.17</v>
      </c>
      <c r="CE38" s="16">
        <v>27.35</v>
      </c>
      <c r="CF38" s="16">
        <v>27.38</v>
      </c>
      <c r="CG38" s="16">
        <v>26.89</v>
      </c>
      <c r="CH38" s="16">
        <v>26.39</v>
      </c>
      <c r="CI38" s="16">
        <v>24.44</v>
      </c>
      <c r="CJ38" s="16">
        <v>26.28</v>
      </c>
      <c r="CK38" s="16">
        <v>26.1</v>
      </c>
      <c r="CL38" s="16">
        <v>29.11</v>
      </c>
      <c r="CM38" s="16">
        <v>26.26</v>
      </c>
      <c r="CN38" s="16">
        <v>26.65</v>
      </c>
      <c r="CO38" s="16">
        <v>26.8</v>
      </c>
      <c r="CP38" s="16">
        <v>27.03</v>
      </c>
      <c r="CQ38" s="16">
        <v>26.7</v>
      </c>
      <c r="CR38" s="16">
        <v>26.11</v>
      </c>
      <c r="CS38" s="16">
        <v>27.35</v>
      </c>
      <c r="CT38" s="16">
        <v>26.49</v>
      </c>
      <c r="CU38" s="16">
        <v>29.85</v>
      </c>
      <c r="CV38" s="16">
        <v>26.13</v>
      </c>
      <c r="CW38" s="16">
        <v>25.49</v>
      </c>
      <c r="CX38" s="16">
        <v>30.25</v>
      </c>
      <c r="CY38" s="16">
        <v>27.2</v>
      </c>
      <c r="CZ38" s="16">
        <v>27.5</v>
      </c>
      <c r="DA38" s="16">
        <v>32.159999999999997</v>
      </c>
      <c r="DB38" s="16">
        <v>26.61</v>
      </c>
      <c r="DC38" s="16">
        <v>28.32</v>
      </c>
      <c r="DD38" s="16">
        <v>27.62</v>
      </c>
      <c r="DE38" s="16">
        <v>26.3</v>
      </c>
      <c r="DF38" s="16">
        <v>25.84</v>
      </c>
      <c r="DG38" s="16">
        <v>26.83</v>
      </c>
      <c r="DH38" s="16">
        <v>25.95</v>
      </c>
      <c r="DI38" s="16">
        <v>26.95</v>
      </c>
      <c r="DJ38" s="16">
        <v>25.83</v>
      </c>
      <c r="DK38" s="16">
        <v>27.07</v>
      </c>
      <c r="DL38" s="16">
        <v>31.72</v>
      </c>
      <c r="DM38" s="16">
        <v>27.81</v>
      </c>
      <c r="DN38" s="16">
        <v>27.16</v>
      </c>
      <c r="DO38" s="16">
        <v>28.29</v>
      </c>
      <c r="DP38" s="16">
        <v>29.33</v>
      </c>
      <c r="DQ38" s="16">
        <v>25.62</v>
      </c>
      <c r="DR38" s="16">
        <v>27.8</v>
      </c>
      <c r="DS38" s="16">
        <v>25.46</v>
      </c>
      <c r="DT38" s="16">
        <v>27.66</v>
      </c>
      <c r="DU38" s="16">
        <v>29.94</v>
      </c>
      <c r="DV38" s="16">
        <v>27.61</v>
      </c>
      <c r="DW38" s="16">
        <v>26.91</v>
      </c>
      <c r="DX38" s="16">
        <v>25.49</v>
      </c>
      <c r="DY38" s="16">
        <v>27.11</v>
      </c>
      <c r="DZ38" s="16">
        <v>29.13</v>
      </c>
    </row>
    <row r="39" spans="1:130" ht="14">
      <c r="A39" s="1" t="s">
        <v>1692</v>
      </c>
      <c r="B39" s="38">
        <v>30.3</v>
      </c>
      <c r="C39" s="38">
        <v>28.53</v>
      </c>
      <c r="D39" s="38">
        <v>29.54</v>
      </c>
      <c r="E39" s="38">
        <v>29.01</v>
      </c>
      <c r="F39" s="38">
        <v>30.91</v>
      </c>
      <c r="G39" s="38">
        <v>30.93</v>
      </c>
      <c r="H39" s="38">
        <v>28.37</v>
      </c>
      <c r="I39" s="38">
        <v>29.92</v>
      </c>
      <c r="J39" s="38">
        <v>30.84</v>
      </c>
      <c r="K39" s="38">
        <v>29.98</v>
      </c>
      <c r="L39" s="38">
        <v>28.2</v>
      </c>
      <c r="M39" s="38">
        <v>29.83</v>
      </c>
      <c r="N39" s="38">
        <v>30.65</v>
      </c>
      <c r="O39" s="38">
        <v>31.65</v>
      </c>
      <c r="P39" s="18">
        <v>28.02</v>
      </c>
      <c r="Q39" s="38">
        <v>33.659999999999997</v>
      </c>
      <c r="R39" s="38">
        <v>28.36</v>
      </c>
      <c r="S39" s="38">
        <v>29.41</v>
      </c>
      <c r="T39" s="38">
        <v>31.34</v>
      </c>
      <c r="U39" s="38">
        <v>31.24</v>
      </c>
      <c r="V39" s="40">
        <v>31.31</v>
      </c>
      <c r="W39" s="38">
        <v>28.43</v>
      </c>
      <c r="X39" s="38">
        <v>27.61</v>
      </c>
      <c r="Y39" s="38">
        <v>31.42</v>
      </c>
      <c r="Z39" s="38">
        <v>32.299999999999997</v>
      </c>
      <c r="AA39" s="38">
        <v>30.94</v>
      </c>
      <c r="AB39" s="40">
        <v>28.05</v>
      </c>
      <c r="AC39" s="38">
        <v>31.91</v>
      </c>
      <c r="AD39" s="38">
        <v>30.76</v>
      </c>
      <c r="AE39" s="38">
        <v>31.66</v>
      </c>
      <c r="AF39" s="38">
        <v>34.020000000000003</v>
      </c>
      <c r="AG39" s="38">
        <v>30.67</v>
      </c>
      <c r="AH39" s="40">
        <v>28.6</v>
      </c>
      <c r="AI39" s="38">
        <v>28.39</v>
      </c>
      <c r="AJ39" s="38">
        <v>30.64</v>
      </c>
      <c r="AK39" s="38">
        <v>32.39</v>
      </c>
      <c r="AL39" s="18">
        <v>31.02</v>
      </c>
      <c r="AM39" s="40">
        <v>29.92</v>
      </c>
      <c r="AN39" s="38">
        <v>32.450000000000003</v>
      </c>
      <c r="AO39" s="40">
        <v>28.31</v>
      </c>
      <c r="AP39" s="38">
        <v>32.03</v>
      </c>
      <c r="AQ39" s="40">
        <v>30.97</v>
      </c>
      <c r="AR39" s="40">
        <v>30.25</v>
      </c>
      <c r="AS39" s="38">
        <v>33.08</v>
      </c>
      <c r="AT39" s="38">
        <v>31.03</v>
      </c>
      <c r="AU39" s="38">
        <v>30.94</v>
      </c>
      <c r="AV39" s="18">
        <v>29.91</v>
      </c>
      <c r="AW39" s="40">
        <v>30.96</v>
      </c>
      <c r="AX39" s="40">
        <v>30.45</v>
      </c>
      <c r="AY39" s="38">
        <v>32.520000000000003</v>
      </c>
      <c r="AZ39" s="38">
        <v>31.43</v>
      </c>
      <c r="BA39" s="38">
        <v>30.66</v>
      </c>
      <c r="BB39" s="38">
        <v>32.33</v>
      </c>
      <c r="BC39" s="40">
        <v>30.84</v>
      </c>
      <c r="BD39" s="38">
        <v>30.52</v>
      </c>
      <c r="BE39" s="39">
        <v>31.14</v>
      </c>
      <c r="BF39" s="40">
        <v>31.33</v>
      </c>
      <c r="BG39" s="38">
        <v>30.96</v>
      </c>
      <c r="BH39" s="18">
        <v>28.41</v>
      </c>
      <c r="BI39" s="40">
        <v>28.41</v>
      </c>
      <c r="BJ39" s="38">
        <v>32.04</v>
      </c>
      <c r="BK39" s="38">
        <v>28.99</v>
      </c>
      <c r="BL39" s="16">
        <v>32.25</v>
      </c>
      <c r="BM39" s="40">
        <v>32.67</v>
      </c>
      <c r="BN39" s="18">
        <v>31.27</v>
      </c>
      <c r="BO39" s="40">
        <v>31.3</v>
      </c>
      <c r="BP39" s="38">
        <v>30.12</v>
      </c>
      <c r="BQ39" s="38">
        <v>29.63</v>
      </c>
      <c r="BR39" s="38">
        <v>27.69</v>
      </c>
      <c r="BS39" s="38">
        <v>30.64</v>
      </c>
      <c r="BT39" s="18">
        <v>31.11</v>
      </c>
      <c r="BU39" s="38">
        <v>28.37</v>
      </c>
      <c r="BV39" s="38">
        <v>28.44</v>
      </c>
      <c r="BW39" s="38">
        <v>31.3</v>
      </c>
      <c r="BX39" s="40">
        <v>32.18</v>
      </c>
      <c r="BY39" s="38">
        <v>32.130000000000003</v>
      </c>
      <c r="BZ39" s="38">
        <v>28.52</v>
      </c>
      <c r="CA39" s="38">
        <v>31.19</v>
      </c>
      <c r="CB39" s="18">
        <v>30.84</v>
      </c>
      <c r="CC39" s="18">
        <v>31.31</v>
      </c>
      <c r="CD39" s="38">
        <v>28.99</v>
      </c>
      <c r="CE39" s="38">
        <v>31.9</v>
      </c>
      <c r="CF39" s="38">
        <v>30.56</v>
      </c>
      <c r="CG39" s="38">
        <v>28.44</v>
      </c>
      <c r="CH39" s="38">
        <v>29.24</v>
      </c>
      <c r="CI39" s="38">
        <v>29.8</v>
      </c>
      <c r="CJ39" s="18">
        <v>29.45</v>
      </c>
      <c r="CK39" s="38">
        <v>30.91</v>
      </c>
      <c r="CL39" s="38">
        <v>34.71</v>
      </c>
      <c r="CM39" s="18">
        <v>28.56</v>
      </c>
      <c r="CN39" s="38">
        <v>31.82</v>
      </c>
      <c r="CO39" s="18">
        <v>29.67</v>
      </c>
      <c r="CP39" s="38">
        <v>30.12</v>
      </c>
      <c r="CQ39" s="38">
        <v>31.7</v>
      </c>
      <c r="CR39" s="18">
        <v>30.93</v>
      </c>
      <c r="CS39" s="38">
        <v>30.78</v>
      </c>
      <c r="CT39" s="38">
        <v>32.92</v>
      </c>
      <c r="CU39" s="40">
        <v>32.39</v>
      </c>
      <c r="CV39" s="38">
        <v>31.24</v>
      </c>
      <c r="CW39" s="18">
        <v>30.51</v>
      </c>
      <c r="CX39" s="56">
        <v>33.090000000000003</v>
      </c>
      <c r="CY39" s="38">
        <v>32.29</v>
      </c>
      <c r="CZ39" s="18">
        <v>33.83</v>
      </c>
      <c r="DA39" s="18">
        <v>32.9</v>
      </c>
      <c r="DB39" s="18">
        <v>32.36</v>
      </c>
      <c r="DC39" s="38">
        <v>32.28</v>
      </c>
      <c r="DD39" s="38">
        <v>31.58</v>
      </c>
      <c r="DE39" s="38">
        <v>31.35</v>
      </c>
      <c r="DF39" s="38">
        <v>27.55</v>
      </c>
      <c r="DG39" s="40">
        <v>30.46</v>
      </c>
      <c r="DH39" s="40">
        <v>29.19</v>
      </c>
      <c r="DI39" s="38">
        <v>32.69</v>
      </c>
      <c r="DJ39" s="38">
        <v>31.3</v>
      </c>
      <c r="DK39" s="40">
        <v>31.7</v>
      </c>
      <c r="DL39" s="38">
        <v>35.78</v>
      </c>
      <c r="DM39" s="38">
        <v>30.5</v>
      </c>
      <c r="DN39" s="38">
        <v>31.48</v>
      </c>
      <c r="DO39" s="40">
        <v>31.87</v>
      </c>
      <c r="DP39" s="38">
        <v>32.54</v>
      </c>
      <c r="DQ39" s="38">
        <v>26.44</v>
      </c>
      <c r="DR39" s="38">
        <v>31.16</v>
      </c>
      <c r="DS39" s="38">
        <v>30.62</v>
      </c>
      <c r="DT39" s="38">
        <v>28.32</v>
      </c>
      <c r="DU39" s="38">
        <v>34.97</v>
      </c>
      <c r="DV39" s="40">
        <v>29.97</v>
      </c>
      <c r="DW39" s="38">
        <v>29.38</v>
      </c>
      <c r="DX39" s="38">
        <v>28.85</v>
      </c>
      <c r="DY39" s="40">
        <v>30.28</v>
      </c>
      <c r="DZ39" s="38">
        <v>29.65</v>
      </c>
    </row>
    <row r="40" spans="1:130" ht="14">
      <c r="A40" s="1" t="s">
        <v>1693</v>
      </c>
      <c r="B40" s="20">
        <v>32.85</v>
      </c>
      <c r="C40" s="23">
        <v>30.99</v>
      </c>
      <c r="D40" s="20">
        <v>31.3</v>
      </c>
      <c r="E40" s="20">
        <v>32.200000000000003</v>
      </c>
      <c r="F40" s="20">
        <v>32.9</v>
      </c>
      <c r="G40" s="20">
        <v>32.42</v>
      </c>
      <c r="H40" s="20">
        <v>32.06</v>
      </c>
      <c r="I40" s="20">
        <v>30.09</v>
      </c>
      <c r="J40" s="20">
        <v>33.409999999999997</v>
      </c>
      <c r="K40" s="20">
        <v>32.06</v>
      </c>
      <c r="L40" s="20">
        <v>32.76</v>
      </c>
      <c r="M40" s="20">
        <v>32.549999999999997</v>
      </c>
      <c r="N40" s="20">
        <v>33.26</v>
      </c>
      <c r="O40" s="20">
        <v>33.64</v>
      </c>
      <c r="P40" s="17">
        <v>30.98</v>
      </c>
      <c r="Q40" s="20">
        <v>34.369999999999997</v>
      </c>
      <c r="R40" s="20">
        <v>31.31</v>
      </c>
      <c r="S40" s="20">
        <v>31.33</v>
      </c>
      <c r="T40" s="20">
        <v>34.159999999999997</v>
      </c>
      <c r="U40" s="20">
        <v>33.130000000000003</v>
      </c>
      <c r="V40" s="23">
        <v>33.01</v>
      </c>
      <c r="W40" s="17">
        <v>31.47</v>
      </c>
      <c r="X40" s="52">
        <v>28.04</v>
      </c>
      <c r="Y40" s="20">
        <v>32.4</v>
      </c>
      <c r="Z40" s="20">
        <v>34.08</v>
      </c>
      <c r="AA40" s="20">
        <v>32.520000000000003</v>
      </c>
      <c r="AB40" s="23">
        <v>29.74</v>
      </c>
      <c r="AC40" s="20">
        <v>32.590000000000003</v>
      </c>
      <c r="AD40" s="17">
        <v>33.11</v>
      </c>
      <c r="AE40" s="23">
        <v>33.840000000000003</v>
      </c>
      <c r="AF40" s="20">
        <v>35.35</v>
      </c>
      <c r="AG40" s="23">
        <v>30.25</v>
      </c>
      <c r="AH40" s="23">
        <v>30.12</v>
      </c>
      <c r="AI40" s="20">
        <v>30.26</v>
      </c>
      <c r="AJ40" s="20">
        <v>33.58</v>
      </c>
      <c r="AK40" s="20">
        <v>35.729999999999997</v>
      </c>
      <c r="AL40" s="17">
        <v>33.92</v>
      </c>
      <c r="AM40" s="23">
        <v>31.21</v>
      </c>
      <c r="AN40" s="20">
        <v>33.92</v>
      </c>
      <c r="AO40" s="23">
        <v>28.85</v>
      </c>
      <c r="AP40" s="20">
        <v>34.21</v>
      </c>
      <c r="AQ40" s="23">
        <v>31.74</v>
      </c>
      <c r="AR40" s="5">
        <v>32.29</v>
      </c>
      <c r="AS40" s="20">
        <v>34.770000000000003</v>
      </c>
      <c r="AT40" s="20">
        <v>35.19</v>
      </c>
      <c r="AU40" s="23">
        <v>33.200000000000003</v>
      </c>
      <c r="AV40" s="17">
        <v>32.24</v>
      </c>
      <c r="AW40" s="23">
        <v>32.67</v>
      </c>
      <c r="AX40" s="17">
        <v>30.04</v>
      </c>
      <c r="AY40" s="20">
        <v>35.299999999999997</v>
      </c>
      <c r="AZ40" s="17">
        <v>33.25</v>
      </c>
      <c r="BA40" s="17">
        <v>31.36</v>
      </c>
      <c r="BB40" s="20">
        <v>35.08</v>
      </c>
      <c r="BC40" s="23">
        <v>31.69</v>
      </c>
      <c r="BD40" s="23">
        <v>32.15</v>
      </c>
      <c r="BE40" s="5">
        <v>33.92</v>
      </c>
      <c r="BF40" s="23">
        <v>33.03</v>
      </c>
      <c r="BG40" s="20">
        <v>33.72</v>
      </c>
      <c r="BH40" s="17">
        <v>29.26</v>
      </c>
      <c r="BI40" s="23">
        <v>28.65</v>
      </c>
      <c r="BJ40" s="17">
        <v>34.200000000000003</v>
      </c>
      <c r="BK40" s="17">
        <v>30.4</v>
      </c>
      <c r="BL40" s="38">
        <v>34.299999999999997</v>
      </c>
      <c r="BM40" s="23">
        <v>34.04</v>
      </c>
      <c r="BN40" s="17">
        <v>33.82</v>
      </c>
      <c r="BO40" s="23">
        <v>34.619999999999997</v>
      </c>
      <c r="BP40" s="17">
        <v>30.5</v>
      </c>
      <c r="BQ40" s="17">
        <v>31.1</v>
      </c>
      <c r="BR40" s="17">
        <v>29.9</v>
      </c>
      <c r="BS40" s="20">
        <v>31.21</v>
      </c>
      <c r="BT40" s="17">
        <v>32.43</v>
      </c>
      <c r="BU40" s="20">
        <v>31.88</v>
      </c>
      <c r="BV40" s="20">
        <v>31.2</v>
      </c>
      <c r="BW40" s="20">
        <v>33.479999999999997</v>
      </c>
      <c r="BX40" s="23">
        <v>35.28</v>
      </c>
      <c r="BY40" s="20">
        <v>35.43</v>
      </c>
      <c r="BZ40" s="20">
        <v>30.25</v>
      </c>
      <c r="CA40" s="20">
        <v>33.96</v>
      </c>
      <c r="CB40" s="17">
        <v>32.36</v>
      </c>
      <c r="CC40" s="17">
        <v>31.95</v>
      </c>
      <c r="CD40" s="20">
        <v>32.15</v>
      </c>
      <c r="CE40" s="17">
        <v>33.21</v>
      </c>
      <c r="CF40" s="17">
        <v>34.479999999999997</v>
      </c>
      <c r="CG40" s="17">
        <v>32.29</v>
      </c>
      <c r="CH40" s="20">
        <v>33.549999999999997</v>
      </c>
      <c r="CI40" s="23">
        <v>31.92</v>
      </c>
      <c r="CJ40" s="17">
        <v>31.2</v>
      </c>
      <c r="CK40" s="17">
        <v>32.67</v>
      </c>
      <c r="CL40" s="20">
        <v>36.630000000000003</v>
      </c>
      <c r="CM40" s="17">
        <v>30.89</v>
      </c>
      <c r="CN40" s="20">
        <v>35.33</v>
      </c>
      <c r="CO40" s="17">
        <v>32.659999999999997</v>
      </c>
      <c r="CP40" s="17">
        <v>32.51</v>
      </c>
      <c r="CQ40" s="17">
        <v>34.770000000000003</v>
      </c>
      <c r="CR40" s="17">
        <v>32.69</v>
      </c>
      <c r="CS40" s="20">
        <v>32.93</v>
      </c>
      <c r="CT40" s="17">
        <v>35.590000000000003</v>
      </c>
      <c r="CU40" s="17">
        <v>32.619999999999997</v>
      </c>
      <c r="CV40" s="17">
        <v>32.49</v>
      </c>
      <c r="CW40" s="17">
        <v>31.35</v>
      </c>
      <c r="CX40" s="17">
        <v>34.74</v>
      </c>
      <c r="CY40" s="17">
        <v>35.770000000000003</v>
      </c>
      <c r="CZ40" s="17">
        <v>35.700000000000003</v>
      </c>
      <c r="DA40" s="17">
        <v>34.869999999999997</v>
      </c>
      <c r="DB40" s="17">
        <v>31.43</v>
      </c>
      <c r="DC40" s="17">
        <v>34.53</v>
      </c>
      <c r="DD40" s="20">
        <v>33.08</v>
      </c>
      <c r="DE40" s="20">
        <v>32.75</v>
      </c>
      <c r="DF40" s="20">
        <v>30.64</v>
      </c>
      <c r="DG40" s="17">
        <v>31.79</v>
      </c>
      <c r="DH40" s="23">
        <v>31.91</v>
      </c>
      <c r="DI40" s="17">
        <v>35.130000000000003</v>
      </c>
      <c r="DJ40" s="20">
        <v>34.49</v>
      </c>
      <c r="DK40" s="23">
        <v>33.15</v>
      </c>
      <c r="DL40" s="23">
        <v>37.67</v>
      </c>
      <c r="DM40" s="23">
        <v>32.96</v>
      </c>
      <c r="DN40" s="23">
        <v>33.159999999999997</v>
      </c>
      <c r="DO40" s="23">
        <v>33.43</v>
      </c>
      <c r="DP40" s="20">
        <v>36.270000000000003</v>
      </c>
      <c r="DQ40" s="20">
        <v>30.1</v>
      </c>
      <c r="DR40" s="20">
        <v>32.520000000000003</v>
      </c>
      <c r="DS40" s="20">
        <v>33.85</v>
      </c>
      <c r="DT40" s="23">
        <v>29.75</v>
      </c>
      <c r="DU40" s="23">
        <v>36.409999999999997</v>
      </c>
      <c r="DV40" s="23">
        <v>34.700000000000003</v>
      </c>
      <c r="DW40" s="52">
        <v>31.69</v>
      </c>
      <c r="DX40" s="20">
        <v>29.77</v>
      </c>
      <c r="DY40" s="23">
        <v>30.92</v>
      </c>
      <c r="DZ40" s="23">
        <v>30.64</v>
      </c>
    </row>
    <row r="41" spans="1:130" ht="14">
      <c r="A41" s="1" t="s">
        <v>1694</v>
      </c>
      <c r="B41" s="38">
        <v>34.89</v>
      </c>
      <c r="C41" s="40">
        <v>31.17</v>
      </c>
      <c r="D41" s="38">
        <v>33.97</v>
      </c>
      <c r="E41" s="18">
        <v>33.450000000000003</v>
      </c>
      <c r="F41" s="18">
        <v>33.93</v>
      </c>
      <c r="G41" s="38">
        <v>33.89</v>
      </c>
      <c r="H41" s="18">
        <v>33.630000000000003</v>
      </c>
      <c r="I41" s="18">
        <v>33.21</v>
      </c>
      <c r="J41" s="18">
        <v>33.6</v>
      </c>
      <c r="K41" s="18">
        <v>34.57</v>
      </c>
      <c r="L41" s="18">
        <v>33.61</v>
      </c>
      <c r="M41" s="38">
        <v>35.04</v>
      </c>
      <c r="N41" s="18">
        <v>35.549999999999997</v>
      </c>
      <c r="O41" s="18">
        <v>33.19</v>
      </c>
      <c r="P41" s="18">
        <v>33.049999999999997</v>
      </c>
      <c r="Q41" s="18">
        <v>35.49</v>
      </c>
      <c r="R41" s="18">
        <v>34.07</v>
      </c>
      <c r="S41" s="18">
        <v>32.950000000000003</v>
      </c>
      <c r="T41" s="38">
        <v>36.729999999999997</v>
      </c>
      <c r="U41" s="18">
        <v>34.619999999999997</v>
      </c>
      <c r="V41" s="40">
        <v>36.81</v>
      </c>
      <c r="W41" s="18">
        <v>33.43</v>
      </c>
      <c r="X41" s="56">
        <v>30.1</v>
      </c>
      <c r="Y41" s="38">
        <v>34.76</v>
      </c>
      <c r="Z41" s="18">
        <v>34.880000000000003</v>
      </c>
      <c r="AA41" s="18">
        <v>34.840000000000003</v>
      </c>
      <c r="AB41" s="40">
        <v>31.9</v>
      </c>
      <c r="AC41" s="38">
        <v>35.47</v>
      </c>
      <c r="AD41" s="18">
        <v>33.92</v>
      </c>
      <c r="AE41" s="18">
        <v>34.409999999999997</v>
      </c>
      <c r="AF41" s="18">
        <v>35.61</v>
      </c>
      <c r="AG41" s="56">
        <v>31.73</v>
      </c>
      <c r="AH41" s="18">
        <v>51.28</v>
      </c>
      <c r="AI41" s="18">
        <v>32.11</v>
      </c>
      <c r="AJ41" s="18">
        <v>35.18</v>
      </c>
      <c r="AK41" s="38">
        <v>36.26</v>
      </c>
      <c r="AL41" s="18">
        <v>37.1</v>
      </c>
      <c r="AM41" s="40">
        <v>31.43</v>
      </c>
      <c r="AN41" s="18">
        <v>35.380000000000003</v>
      </c>
      <c r="AO41" s="18">
        <v>31.22</v>
      </c>
      <c r="AP41" s="18">
        <v>36.25</v>
      </c>
      <c r="AQ41" s="40">
        <v>32.85</v>
      </c>
      <c r="AR41" s="7">
        <v>31.83</v>
      </c>
      <c r="AS41" s="18">
        <v>35.43</v>
      </c>
      <c r="AT41" s="18">
        <v>37.14</v>
      </c>
      <c r="AU41" s="18">
        <v>34.119999999999997</v>
      </c>
      <c r="AV41" s="18">
        <v>35.39</v>
      </c>
      <c r="AW41" s="18">
        <v>32.630000000000003</v>
      </c>
      <c r="AX41" s="18">
        <v>32.020000000000003</v>
      </c>
      <c r="AY41" s="38">
        <v>36.61</v>
      </c>
      <c r="AZ41" s="18">
        <v>34.56</v>
      </c>
      <c r="BA41" s="18">
        <v>32.9</v>
      </c>
      <c r="BB41" s="18">
        <v>35.06</v>
      </c>
      <c r="BC41" s="40">
        <v>34.11</v>
      </c>
      <c r="BD41" s="18">
        <v>34.25</v>
      </c>
      <c r="BE41" s="39">
        <v>33.69</v>
      </c>
      <c r="BF41" s="18">
        <v>35.25</v>
      </c>
      <c r="BG41" s="38">
        <v>34.619999999999997</v>
      </c>
      <c r="BH41" s="18">
        <v>29.67</v>
      </c>
      <c r="BI41" s="18">
        <v>30.07</v>
      </c>
      <c r="BJ41" s="18">
        <v>34.590000000000003</v>
      </c>
      <c r="BK41" s="18">
        <v>32.01</v>
      </c>
      <c r="BL41" s="20">
        <v>37.14</v>
      </c>
      <c r="BM41" s="40">
        <v>36.4</v>
      </c>
      <c r="BN41" s="18">
        <v>35.380000000000003</v>
      </c>
      <c r="BO41" s="18">
        <v>33.159999999999997</v>
      </c>
      <c r="BP41" s="18">
        <v>32.229999999999997</v>
      </c>
      <c r="BQ41" s="18">
        <v>33.68</v>
      </c>
      <c r="BR41" s="18">
        <v>32.33</v>
      </c>
      <c r="BS41" s="18">
        <v>32.04</v>
      </c>
      <c r="BT41" s="18">
        <v>33.11</v>
      </c>
      <c r="BU41" s="18">
        <v>32.520000000000003</v>
      </c>
      <c r="BV41" s="18">
        <v>33.549999999999997</v>
      </c>
      <c r="BW41" s="18">
        <v>35.119999999999997</v>
      </c>
      <c r="BX41" s="18">
        <v>35.25</v>
      </c>
      <c r="BY41" s="38">
        <v>36.96</v>
      </c>
      <c r="BZ41" s="18">
        <v>32.06</v>
      </c>
      <c r="CA41" s="18">
        <v>35.18</v>
      </c>
      <c r="CB41" s="18">
        <v>35.04</v>
      </c>
      <c r="CC41" s="18">
        <v>33.67</v>
      </c>
      <c r="CD41" s="18">
        <v>35.31</v>
      </c>
      <c r="CE41" s="18">
        <v>33.020000000000003</v>
      </c>
      <c r="CF41" s="18">
        <v>35.32</v>
      </c>
      <c r="CG41" s="18">
        <v>34.57</v>
      </c>
      <c r="CH41" s="18">
        <v>35.130000000000003</v>
      </c>
      <c r="CI41" s="18">
        <v>32.200000000000003</v>
      </c>
      <c r="CJ41" s="18">
        <v>31.58</v>
      </c>
      <c r="CK41" s="18">
        <v>33.799999999999997</v>
      </c>
      <c r="CL41" s="18">
        <v>37.54</v>
      </c>
      <c r="CM41" s="18">
        <v>33.04</v>
      </c>
      <c r="CN41" s="18">
        <v>36.340000000000003</v>
      </c>
      <c r="CO41" s="18">
        <v>33.090000000000003</v>
      </c>
      <c r="CP41" s="18">
        <v>32.42</v>
      </c>
      <c r="CQ41" s="18">
        <v>35.159999999999997</v>
      </c>
      <c r="CR41" s="18">
        <v>34.76</v>
      </c>
      <c r="CS41" s="18">
        <v>33.22</v>
      </c>
      <c r="CT41" s="18">
        <v>36.29</v>
      </c>
      <c r="CU41" s="18">
        <v>34.06</v>
      </c>
      <c r="CV41" s="18">
        <v>33.29</v>
      </c>
      <c r="CW41" s="18">
        <v>32.07</v>
      </c>
      <c r="CX41" s="18">
        <v>34.61</v>
      </c>
      <c r="CY41" s="18">
        <v>37.270000000000003</v>
      </c>
      <c r="CZ41" s="18">
        <v>35.94</v>
      </c>
      <c r="DA41" s="18">
        <v>37.020000000000003</v>
      </c>
      <c r="DB41" s="18">
        <v>34.71</v>
      </c>
      <c r="DC41" s="18">
        <v>34.71</v>
      </c>
      <c r="DD41" s="18">
        <v>34.24</v>
      </c>
      <c r="DE41" s="18">
        <v>33.770000000000003</v>
      </c>
      <c r="DF41" s="18">
        <v>31.3</v>
      </c>
      <c r="DG41" s="18">
        <v>34.15</v>
      </c>
      <c r="DH41" s="40">
        <v>32.82</v>
      </c>
      <c r="DI41" s="18">
        <v>38.39</v>
      </c>
      <c r="DJ41" s="38">
        <v>37.01</v>
      </c>
      <c r="DK41" s="40">
        <v>33.909999999999997</v>
      </c>
      <c r="DL41" s="18">
        <v>37.6</v>
      </c>
      <c r="DM41" s="40">
        <v>36.200000000000003</v>
      </c>
      <c r="DN41" s="18">
        <v>35.43</v>
      </c>
      <c r="DO41" s="40">
        <v>34.979999999999997</v>
      </c>
      <c r="DP41" s="18">
        <v>37.28</v>
      </c>
      <c r="DQ41" s="38">
        <v>32.6</v>
      </c>
      <c r="DR41" s="18">
        <v>33.03</v>
      </c>
      <c r="DS41" s="38">
        <v>35.32</v>
      </c>
      <c r="DT41" s="18">
        <v>31.39</v>
      </c>
      <c r="DU41" s="18">
        <v>35.82</v>
      </c>
      <c r="DV41" s="40">
        <v>35.43</v>
      </c>
      <c r="DW41" s="18">
        <v>32.94</v>
      </c>
      <c r="DX41" s="18">
        <v>33.25</v>
      </c>
      <c r="DY41" s="18">
        <v>30.97</v>
      </c>
      <c r="DZ41" s="18">
        <v>31.4</v>
      </c>
    </row>
    <row r="42" spans="1:130" ht="14">
      <c r="A42" s="1" t="s">
        <v>1695</v>
      </c>
      <c r="B42" s="17">
        <v>37.119999999999997</v>
      </c>
      <c r="C42" s="23">
        <v>31.8</v>
      </c>
      <c r="D42" s="20">
        <v>35.51</v>
      </c>
      <c r="E42" s="17">
        <v>34.89</v>
      </c>
      <c r="F42" s="17">
        <v>35.39</v>
      </c>
      <c r="G42" s="17">
        <v>35.86</v>
      </c>
      <c r="H42" s="17">
        <v>35.369999999999997</v>
      </c>
      <c r="I42" s="17">
        <v>34.29</v>
      </c>
      <c r="J42" s="17">
        <v>34.14</v>
      </c>
      <c r="K42" s="17">
        <v>35.299999999999997</v>
      </c>
      <c r="L42" s="17">
        <v>35.92</v>
      </c>
      <c r="M42" s="17">
        <v>36.82</v>
      </c>
      <c r="N42" s="17">
        <v>34.4</v>
      </c>
      <c r="O42" s="17">
        <v>33.79</v>
      </c>
      <c r="P42" s="17">
        <v>34.31</v>
      </c>
      <c r="Q42" s="17">
        <v>37.15</v>
      </c>
      <c r="R42" s="17">
        <v>34.31</v>
      </c>
      <c r="S42" s="17">
        <v>34.26</v>
      </c>
      <c r="T42" s="17">
        <v>35.14</v>
      </c>
      <c r="U42" s="17">
        <v>35.409999999999997</v>
      </c>
      <c r="V42" s="23">
        <v>37.19</v>
      </c>
      <c r="W42" s="17">
        <v>34.81</v>
      </c>
      <c r="X42" s="57">
        <v>30.68</v>
      </c>
      <c r="Y42" s="17">
        <v>35.619999999999997</v>
      </c>
      <c r="Z42" s="17">
        <v>35.950000000000003</v>
      </c>
      <c r="AA42" s="17">
        <v>36.21</v>
      </c>
      <c r="AB42" s="17">
        <v>32.659999999999997</v>
      </c>
      <c r="AC42" s="17">
        <v>36.99</v>
      </c>
      <c r="AD42" s="17">
        <v>34.35</v>
      </c>
      <c r="AE42" s="17">
        <v>36.97</v>
      </c>
      <c r="AF42" s="17">
        <v>36.880000000000003</v>
      </c>
      <c r="AG42" s="57">
        <v>33.65</v>
      </c>
      <c r="AH42" s="17">
        <v>32.369999999999997</v>
      </c>
      <c r="AI42" s="17">
        <v>32.72</v>
      </c>
      <c r="AJ42" s="17">
        <v>35.299999999999997</v>
      </c>
      <c r="AK42" s="17">
        <v>37.020000000000003</v>
      </c>
      <c r="AL42" s="17">
        <v>37.799999999999997</v>
      </c>
      <c r="AM42" s="17">
        <v>34.22</v>
      </c>
      <c r="AN42" s="17">
        <v>36.06</v>
      </c>
      <c r="AO42" s="17">
        <v>32.520000000000003</v>
      </c>
      <c r="AP42" s="17">
        <v>36.65</v>
      </c>
      <c r="AQ42" s="17">
        <v>34.409999999999997</v>
      </c>
      <c r="AR42" s="17">
        <v>35.549999999999997</v>
      </c>
      <c r="AS42" s="17">
        <v>36.1</v>
      </c>
      <c r="AT42" s="17">
        <v>38.130000000000003</v>
      </c>
      <c r="AU42" s="17">
        <v>35.25</v>
      </c>
      <c r="AV42" s="17">
        <v>37.28</v>
      </c>
      <c r="AW42" s="17">
        <v>34.89</v>
      </c>
      <c r="AX42" s="17">
        <v>34.79</v>
      </c>
      <c r="AY42" s="17">
        <v>36.67</v>
      </c>
      <c r="AZ42" s="17">
        <v>35.49</v>
      </c>
      <c r="BA42" s="17">
        <v>33.340000000000003</v>
      </c>
      <c r="BB42" s="17">
        <v>36.44</v>
      </c>
      <c r="BC42" s="17">
        <v>34.47</v>
      </c>
      <c r="BD42" s="17">
        <v>34.229999999999997</v>
      </c>
      <c r="BE42" s="7">
        <v>35.79</v>
      </c>
      <c r="BF42" s="17">
        <v>34.130000000000003</v>
      </c>
      <c r="BG42" s="17">
        <v>34.72</v>
      </c>
      <c r="BH42" s="17">
        <v>31.16</v>
      </c>
      <c r="BI42" s="17">
        <v>32.549999999999997</v>
      </c>
      <c r="BJ42" s="17">
        <v>35.72</v>
      </c>
      <c r="BK42" s="17">
        <v>33.229999999999997</v>
      </c>
      <c r="BL42" s="18">
        <v>39.18</v>
      </c>
      <c r="BM42" s="17">
        <v>37.54</v>
      </c>
      <c r="BN42" s="17">
        <v>36.270000000000003</v>
      </c>
      <c r="BO42" s="17">
        <v>37.36</v>
      </c>
      <c r="BP42" s="17">
        <v>34.130000000000003</v>
      </c>
      <c r="BQ42" s="17">
        <v>33.700000000000003</v>
      </c>
      <c r="BR42" s="17">
        <v>33.840000000000003</v>
      </c>
      <c r="BS42" s="17">
        <v>31.8</v>
      </c>
      <c r="BT42" s="17">
        <v>35.03</v>
      </c>
      <c r="BU42" s="17">
        <v>32.96</v>
      </c>
      <c r="BV42" s="17">
        <v>33.32</v>
      </c>
      <c r="BW42" s="17">
        <v>36.729999999999997</v>
      </c>
      <c r="BX42" s="17">
        <v>37.090000000000003</v>
      </c>
      <c r="BY42" s="20">
        <v>36.31</v>
      </c>
      <c r="BZ42" s="17">
        <v>33.42</v>
      </c>
      <c r="CA42" s="17">
        <v>35.549999999999997</v>
      </c>
      <c r="CB42" s="17">
        <v>37.24</v>
      </c>
      <c r="CC42" s="17">
        <v>36.1</v>
      </c>
      <c r="CD42" s="17">
        <v>36.19</v>
      </c>
      <c r="CE42" s="17">
        <v>34.75</v>
      </c>
      <c r="CF42" s="17">
        <v>35.19</v>
      </c>
      <c r="CG42" s="17">
        <v>35.659999999999997</v>
      </c>
      <c r="CH42" s="17">
        <v>36.369999999999997</v>
      </c>
      <c r="CI42" s="17">
        <v>34.340000000000003</v>
      </c>
      <c r="CJ42" s="17">
        <v>34.369999999999997</v>
      </c>
      <c r="CK42" s="17">
        <v>34.32</v>
      </c>
      <c r="CL42" s="17">
        <v>38.119999999999997</v>
      </c>
      <c r="CM42" s="17">
        <v>35.04</v>
      </c>
      <c r="CN42" s="17">
        <v>36.24</v>
      </c>
      <c r="CO42" s="17">
        <v>34.82</v>
      </c>
      <c r="CP42" s="17">
        <v>32.64</v>
      </c>
      <c r="CQ42" s="17">
        <v>36.92</v>
      </c>
      <c r="CR42" s="17">
        <v>35.57</v>
      </c>
      <c r="CS42" s="17">
        <v>34.54</v>
      </c>
      <c r="CT42" s="17">
        <v>36.450000000000003</v>
      </c>
      <c r="CU42" s="17">
        <v>34.6</v>
      </c>
      <c r="CV42" s="17">
        <v>35.36</v>
      </c>
      <c r="CW42" s="17">
        <v>35.04</v>
      </c>
      <c r="CX42" s="17">
        <v>36.619999999999997</v>
      </c>
      <c r="CY42" s="17">
        <v>37.72</v>
      </c>
      <c r="CZ42" s="17">
        <v>36.799999999999997</v>
      </c>
      <c r="DA42" s="17">
        <v>38.15</v>
      </c>
      <c r="DB42" s="17">
        <v>37.39</v>
      </c>
      <c r="DC42" s="17">
        <v>35.5</v>
      </c>
      <c r="DD42" s="17">
        <v>35.03</v>
      </c>
      <c r="DE42" s="17">
        <v>35.590000000000003</v>
      </c>
      <c r="DF42" s="17">
        <v>33.6</v>
      </c>
      <c r="DG42" s="17">
        <v>36.880000000000003</v>
      </c>
      <c r="DH42" s="17">
        <v>35.35</v>
      </c>
      <c r="DI42" s="17">
        <v>38.270000000000003</v>
      </c>
      <c r="DJ42" s="17">
        <v>38.53</v>
      </c>
      <c r="DK42" s="17">
        <v>34.36</v>
      </c>
      <c r="DL42" s="17">
        <v>40.97</v>
      </c>
      <c r="DM42" s="23">
        <v>36.94</v>
      </c>
      <c r="DN42" s="17">
        <v>34.86</v>
      </c>
      <c r="DO42" s="17">
        <v>37.25</v>
      </c>
      <c r="DP42" s="17">
        <v>39.26</v>
      </c>
      <c r="DQ42" s="17">
        <v>33.340000000000003</v>
      </c>
      <c r="DR42" s="17">
        <v>35.35</v>
      </c>
      <c r="DS42" s="17">
        <v>36.119999999999997</v>
      </c>
      <c r="DT42" s="17">
        <v>32.33</v>
      </c>
      <c r="DU42" s="17">
        <v>37.14</v>
      </c>
      <c r="DV42" s="23">
        <v>37.83</v>
      </c>
      <c r="DW42" s="17">
        <v>34.799999999999997</v>
      </c>
      <c r="DX42" s="17">
        <v>34.520000000000003</v>
      </c>
      <c r="DY42" s="17">
        <v>32.83</v>
      </c>
      <c r="DZ42" s="17">
        <v>32.020000000000003</v>
      </c>
    </row>
    <row r="43" spans="1:130" ht="14">
      <c r="A43" s="1" t="s">
        <v>1696</v>
      </c>
      <c r="B43" s="19">
        <v>38.11</v>
      </c>
      <c r="C43" s="42">
        <v>33.39</v>
      </c>
      <c r="D43" s="16">
        <v>37.89</v>
      </c>
      <c r="E43" s="19">
        <v>35.43</v>
      </c>
      <c r="F43" s="19">
        <v>36.340000000000003</v>
      </c>
      <c r="G43" s="19">
        <v>36.549999999999997</v>
      </c>
      <c r="H43" s="19">
        <v>36.06</v>
      </c>
      <c r="I43" s="19">
        <v>35.57</v>
      </c>
      <c r="J43" s="19">
        <v>35.89</v>
      </c>
      <c r="K43" s="19">
        <v>36.03</v>
      </c>
      <c r="L43" s="19">
        <v>36.19</v>
      </c>
      <c r="M43" s="19">
        <v>37.76</v>
      </c>
      <c r="N43" s="19">
        <v>35.229999999999997</v>
      </c>
      <c r="O43" s="19">
        <v>35.56</v>
      </c>
      <c r="P43" s="19">
        <v>34.729999999999997</v>
      </c>
      <c r="Q43" s="19">
        <v>38.18</v>
      </c>
      <c r="R43" s="19">
        <v>35.270000000000003</v>
      </c>
      <c r="S43" s="19">
        <v>34.76</v>
      </c>
      <c r="T43" s="19">
        <v>36.1</v>
      </c>
      <c r="U43" s="19">
        <v>36.35</v>
      </c>
      <c r="V43" s="19">
        <v>38.369999999999997</v>
      </c>
      <c r="W43" s="19">
        <v>34.44</v>
      </c>
      <c r="X43" s="58">
        <v>31.35</v>
      </c>
      <c r="Y43" s="19">
        <v>36.24</v>
      </c>
      <c r="Z43" s="19">
        <v>38.21</v>
      </c>
      <c r="AA43" s="19">
        <v>37.729999999999997</v>
      </c>
      <c r="AB43" s="19">
        <v>35.549999999999997</v>
      </c>
      <c r="AC43" s="19">
        <v>37.81</v>
      </c>
      <c r="AD43" s="19">
        <v>36.04</v>
      </c>
      <c r="AE43" s="19">
        <v>37.9</v>
      </c>
      <c r="AF43" s="19">
        <v>38.76</v>
      </c>
      <c r="AG43" s="58">
        <v>34.69</v>
      </c>
      <c r="AH43" s="19">
        <v>34.42</v>
      </c>
      <c r="AI43" s="19">
        <v>33.11</v>
      </c>
      <c r="AJ43" s="19">
        <v>35.79</v>
      </c>
      <c r="AK43" s="19">
        <v>38.5</v>
      </c>
      <c r="AL43" s="19">
        <v>39.35</v>
      </c>
      <c r="AM43" s="19">
        <v>35.21</v>
      </c>
      <c r="AN43" s="19">
        <v>37.229999999999997</v>
      </c>
      <c r="AO43" s="19">
        <v>33.25</v>
      </c>
      <c r="AP43" s="19">
        <v>36.75</v>
      </c>
      <c r="AQ43" s="19">
        <v>35.53</v>
      </c>
      <c r="AR43" s="19">
        <v>36.159999999999997</v>
      </c>
      <c r="AS43" s="19">
        <v>36.17</v>
      </c>
      <c r="AT43" s="19">
        <v>38.89</v>
      </c>
      <c r="AU43" s="19">
        <v>36.299999999999997</v>
      </c>
      <c r="AV43" s="19">
        <v>37.299999999999997</v>
      </c>
      <c r="AW43" s="19">
        <v>36.03</v>
      </c>
      <c r="AX43" s="19">
        <v>36.729999999999997</v>
      </c>
      <c r="AY43" s="19">
        <v>37.81</v>
      </c>
      <c r="AZ43" s="19">
        <v>36.26</v>
      </c>
      <c r="BA43" s="19">
        <v>34.61</v>
      </c>
      <c r="BB43" s="19">
        <v>37.119999999999997</v>
      </c>
      <c r="BC43" s="19">
        <v>35.96</v>
      </c>
      <c r="BD43" s="19">
        <v>34.130000000000003</v>
      </c>
      <c r="BE43" s="8">
        <v>38.299999999999997</v>
      </c>
      <c r="BF43" s="19">
        <v>36.1</v>
      </c>
      <c r="BG43" s="19">
        <v>35.32</v>
      </c>
      <c r="BH43" s="19">
        <v>32.869999999999997</v>
      </c>
      <c r="BI43" s="19">
        <v>33.89</v>
      </c>
      <c r="BJ43" s="19">
        <v>36.090000000000003</v>
      </c>
      <c r="BK43" s="19">
        <v>34.97</v>
      </c>
      <c r="BL43" s="17">
        <v>39.770000000000003</v>
      </c>
      <c r="BM43" s="19">
        <v>39.92</v>
      </c>
      <c r="BN43" s="19">
        <v>38.33</v>
      </c>
      <c r="BO43" s="19">
        <v>38.229999999999997</v>
      </c>
      <c r="BP43" s="19">
        <v>35.35</v>
      </c>
      <c r="BQ43" s="19">
        <v>35.409999999999997</v>
      </c>
      <c r="BR43" s="19">
        <v>35.549999999999997</v>
      </c>
      <c r="BS43" s="19">
        <v>33.92</v>
      </c>
      <c r="BT43" s="19">
        <v>36.729999999999997</v>
      </c>
      <c r="BU43" s="19">
        <v>33.51</v>
      </c>
      <c r="BV43" s="19">
        <v>34.090000000000003</v>
      </c>
      <c r="BW43" s="19">
        <v>37.28</v>
      </c>
      <c r="BX43" s="19">
        <v>37.69</v>
      </c>
      <c r="BY43" s="16">
        <v>37.159999999999997</v>
      </c>
      <c r="BZ43" s="19">
        <v>33.24</v>
      </c>
      <c r="CA43" s="19">
        <v>36.14</v>
      </c>
      <c r="CB43" s="19">
        <v>38.21</v>
      </c>
      <c r="CC43" s="19">
        <v>38.340000000000003</v>
      </c>
      <c r="CD43" s="19">
        <v>37.64</v>
      </c>
      <c r="CE43" s="19">
        <v>35.21</v>
      </c>
      <c r="CF43" s="19">
        <v>36.049999999999997</v>
      </c>
      <c r="CG43" s="19">
        <v>36.33</v>
      </c>
      <c r="CH43" s="19">
        <v>37.15</v>
      </c>
      <c r="CI43" s="19">
        <v>36.22</v>
      </c>
      <c r="CJ43" s="19">
        <v>35.299999999999997</v>
      </c>
      <c r="CK43" s="19">
        <v>36.06</v>
      </c>
      <c r="CL43" s="19">
        <v>39.28</v>
      </c>
      <c r="CM43" s="19">
        <v>35.85</v>
      </c>
      <c r="CN43" s="19">
        <v>37.42</v>
      </c>
      <c r="CO43" s="19">
        <v>36.31</v>
      </c>
      <c r="CP43" s="19">
        <v>34.72</v>
      </c>
      <c r="CQ43" s="19">
        <v>36.799999999999997</v>
      </c>
      <c r="CR43" s="19">
        <v>37.450000000000003</v>
      </c>
      <c r="CS43" s="19">
        <v>34.1</v>
      </c>
      <c r="CT43" s="19">
        <v>37.21</v>
      </c>
      <c r="CU43" s="19">
        <v>37.44</v>
      </c>
      <c r="CV43" s="19">
        <v>36.270000000000003</v>
      </c>
      <c r="CW43" s="19">
        <v>35.31</v>
      </c>
      <c r="CX43" s="19">
        <v>39.81</v>
      </c>
      <c r="CY43" s="19">
        <v>37.61</v>
      </c>
      <c r="CZ43" s="19">
        <v>38.43</v>
      </c>
      <c r="DA43" s="19">
        <v>39.200000000000003</v>
      </c>
      <c r="DB43" s="19">
        <v>39.08</v>
      </c>
      <c r="DC43" s="19">
        <v>36.5</v>
      </c>
      <c r="DD43" s="19">
        <v>36.49</v>
      </c>
      <c r="DE43" s="19">
        <v>37.56</v>
      </c>
      <c r="DF43" s="19">
        <v>33.630000000000003</v>
      </c>
      <c r="DG43" s="19">
        <v>38.090000000000003</v>
      </c>
      <c r="DH43" s="19">
        <v>35.369999999999997</v>
      </c>
      <c r="DI43" s="19">
        <v>39.47</v>
      </c>
      <c r="DJ43" s="19">
        <v>39.58</v>
      </c>
      <c r="DK43" s="19">
        <v>37.450000000000003</v>
      </c>
      <c r="DL43" s="19">
        <v>38.01</v>
      </c>
      <c r="DM43" s="42">
        <v>37.229999999999997</v>
      </c>
      <c r="DN43" s="19">
        <v>37.880000000000003</v>
      </c>
      <c r="DO43" s="19">
        <v>37.47</v>
      </c>
      <c r="DP43" s="19">
        <v>39.130000000000003</v>
      </c>
      <c r="DQ43" s="19">
        <v>34.29</v>
      </c>
      <c r="DR43" s="19">
        <v>36.659999999999997</v>
      </c>
      <c r="DS43" s="19">
        <v>38.380000000000003</v>
      </c>
      <c r="DT43" s="19">
        <v>34.57</v>
      </c>
      <c r="DU43" s="19">
        <v>39.75</v>
      </c>
      <c r="DV43" s="42">
        <v>39.909999999999997</v>
      </c>
      <c r="DW43" s="19">
        <v>37.549999999999997</v>
      </c>
      <c r="DX43" s="19">
        <v>35.29</v>
      </c>
      <c r="DY43" s="19">
        <v>33.630000000000003</v>
      </c>
      <c r="DZ43" s="19">
        <v>34.11</v>
      </c>
    </row>
    <row r="44" spans="1:130" ht="14">
      <c r="A44" s="1" t="s">
        <v>1697</v>
      </c>
      <c r="B44" s="17">
        <v>39.380000000000003</v>
      </c>
      <c r="C44" s="17">
        <v>34.770000000000003</v>
      </c>
      <c r="D44" s="17">
        <v>38.19</v>
      </c>
      <c r="E44" s="17">
        <v>36.29</v>
      </c>
      <c r="F44" s="17">
        <v>37.57</v>
      </c>
      <c r="G44" s="17">
        <v>36.22</v>
      </c>
      <c r="H44" s="17">
        <v>36.630000000000003</v>
      </c>
      <c r="I44" s="17">
        <v>36.46</v>
      </c>
      <c r="J44" s="17">
        <v>35.770000000000003</v>
      </c>
      <c r="K44" s="17">
        <v>36.119999999999997</v>
      </c>
      <c r="L44" s="17">
        <v>36.71</v>
      </c>
      <c r="M44" s="17">
        <v>38.1</v>
      </c>
      <c r="N44" s="17">
        <v>36.65</v>
      </c>
      <c r="O44" s="17">
        <v>35.659999999999997</v>
      </c>
      <c r="P44" s="17">
        <v>36.72</v>
      </c>
      <c r="Q44" s="17">
        <v>39.47</v>
      </c>
      <c r="R44" s="17">
        <v>37.42</v>
      </c>
      <c r="S44" s="17">
        <v>36.090000000000003</v>
      </c>
      <c r="T44" s="17">
        <v>38.799999999999997</v>
      </c>
      <c r="U44" s="17">
        <v>36.93</v>
      </c>
      <c r="V44" s="17">
        <v>40.56</v>
      </c>
      <c r="W44" s="17">
        <v>35.25</v>
      </c>
      <c r="X44" s="57">
        <v>33.549999999999997</v>
      </c>
      <c r="Y44" s="17">
        <v>37.75</v>
      </c>
      <c r="Z44" s="17">
        <v>37.79</v>
      </c>
      <c r="AA44" s="17">
        <v>37.26</v>
      </c>
      <c r="AB44" s="17">
        <v>38.200000000000003</v>
      </c>
      <c r="AC44" s="17">
        <v>38.979999999999997</v>
      </c>
      <c r="AD44" s="17">
        <v>36.74</v>
      </c>
      <c r="AE44" s="17">
        <v>39.049999999999997</v>
      </c>
      <c r="AF44" s="17">
        <v>39.92</v>
      </c>
      <c r="AG44" s="57">
        <v>35.31</v>
      </c>
      <c r="AH44" s="17">
        <v>34.159999999999997</v>
      </c>
      <c r="AI44" s="17">
        <v>33.700000000000003</v>
      </c>
      <c r="AJ44" s="17">
        <v>36.33</v>
      </c>
      <c r="AK44" s="17">
        <v>39.67</v>
      </c>
      <c r="AL44" s="17">
        <v>40.58</v>
      </c>
      <c r="AM44" s="17">
        <v>36.18</v>
      </c>
      <c r="AN44" s="17">
        <v>37.11</v>
      </c>
      <c r="AO44" s="17">
        <v>34.03</v>
      </c>
      <c r="AP44" s="17">
        <v>37.83</v>
      </c>
      <c r="AQ44" s="17">
        <v>39.08</v>
      </c>
      <c r="AR44" s="17">
        <v>36.17</v>
      </c>
      <c r="AS44" s="17">
        <v>37.28</v>
      </c>
      <c r="AT44" s="17">
        <v>39.64</v>
      </c>
      <c r="AU44" s="17">
        <v>37.729999999999997</v>
      </c>
      <c r="AV44" s="17">
        <v>38.799999999999997</v>
      </c>
      <c r="AW44" s="17">
        <v>35.89</v>
      </c>
      <c r="AX44" s="17">
        <v>38.479999999999997</v>
      </c>
      <c r="AY44" s="17">
        <v>38.06</v>
      </c>
      <c r="AZ44" s="17">
        <v>37.5</v>
      </c>
      <c r="BA44" s="17">
        <v>36.17</v>
      </c>
      <c r="BB44" s="17">
        <v>37.020000000000003</v>
      </c>
      <c r="BC44" s="17">
        <v>37.94</v>
      </c>
      <c r="BD44" s="17">
        <v>37.53</v>
      </c>
      <c r="BE44" s="7">
        <v>39.119999999999997</v>
      </c>
      <c r="BF44" s="17">
        <v>37.24</v>
      </c>
      <c r="BG44" s="17">
        <v>36.72</v>
      </c>
      <c r="BH44" s="17">
        <v>34.33</v>
      </c>
      <c r="BI44" s="17">
        <v>34.43</v>
      </c>
      <c r="BJ44" s="17">
        <v>37.64</v>
      </c>
      <c r="BK44" s="17">
        <v>36.119999999999997</v>
      </c>
      <c r="BL44" s="19">
        <v>41.15</v>
      </c>
      <c r="BM44" s="17">
        <v>40.11</v>
      </c>
      <c r="BN44" s="17">
        <v>37.65</v>
      </c>
      <c r="BO44" s="17">
        <v>38.6</v>
      </c>
      <c r="BP44" s="17">
        <v>36.729999999999997</v>
      </c>
      <c r="BQ44" s="17">
        <v>35.25</v>
      </c>
      <c r="BR44" s="17">
        <v>36.11</v>
      </c>
      <c r="BS44" s="17">
        <v>34.92</v>
      </c>
      <c r="BT44" s="17">
        <v>37.72</v>
      </c>
      <c r="BU44" s="17">
        <v>34.020000000000003</v>
      </c>
      <c r="BV44" s="17">
        <v>34.909999999999997</v>
      </c>
      <c r="BW44" s="17">
        <v>38.04</v>
      </c>
      <c r="BX44" s="17">
        <v>39.049999999999997</v>
      </c>
      <c r="BY44" s="17">
        <v>38.29</v>
      </c>
      <c r="BZ44" s="17">
        <v>33.880000000000003</v>
      </c>
      <c r="CA44" s="17">
        <v>36.770000000000003</v>
      </c>
      <c r="CB44" s="17">
        <v>40.46</v>
      </c>
      <c r="CC44" s="17">
        <v>40.33</v>
      </c>
      <c r="CD44" s="17">
        <v>39.5</v>
      </c>
      <c r="CE44" s="17">
        <v>35.94</v>
      </c>
      <c r="CF44" s="17">
        <v>36.9</v>
      </c>
      <c r="CG44" s="17">
        <v>36.57</v>
      </c>
      <c r="CH44" s="17">
        <v>37.159999999999997</v>
      </c>
      <c r="CI44" s="17">
        <v>37.94</v>
      </c>
      <c r="CJ44" s="17">
        <v>36.89</v>
      </c>
      <c r="CK44" s="17">
        <v>36.5</v>
      </c>
      <c r="CL44" s="17">
        <v>41.36</v>
      </c>
      <c r="CM44" s="17">
        <v>37.22</v>
      </c>
      <c r="CN44" s="17">
        <v>37.409999999999997</v>
      </c>
      <c r="CO44" s="17">
        <v>36.46</v>
      </c>
      <c r="CP44" s="17">
        <v>34.630000000000003</v>
      </c>
      <c r="CQ44" s="17">
        <v>37.840000000000003</v>
      </c>
      <c r="CR44" s="17">
        <v>37.36</v>
      </c>
      <c r="CS44" s="17">
        <v>34.21</v>
      </c>
      <c r="CT44" s="17">
        <v>39.06</v>
      </c>
      <c r="CU44" s="17">
        <v>37.299999999999997</v>
      </c>
      <c r="CV44" s="17">
        <v>36.39</v>
      </c>
      <c r="CW44" s="17">
        <v>36.67</v>
      </c>
      <c r="CX44" s="17">
        <v>41.54</v>
      </c>
      <c r="CY44" s="17">
        <v>37.5</v>
      </c>
      <c r="CZ44" s="17">
        <v>40.89</v>
      </c>
      <c r="DA44" s="17">
        <v>40.56</v>
      </c>
      <c r="DB44" s="17">
        <v>41.13</v>
      </c>
      <c r="DC44" s="17">
        <v>37.32</v>
      </c>
      <c r="DD44" s="17">
        <v>37.22</v>
      </c>
      <c r="DE44" s="17">
        <v>38.01</v>
      </c>
      <c r="DF44" s="17">
        <v>34.590000000000003</v>
      </c>
      <c r="DG44" s="17">
        <v>40.61</v>
      </c>
      <c r="DH44" s="17">
        <v>36.94</v>
      </c>
      <c r="DI44" s="17">
        <v>39.729999999999997</v>
      </c>
      <c r="DJ44" s="17">
        <v>40.85</v>
      </c>
      <c r="DK44" s="17">
        <v>38.549999999999997</v>
      </c>
      <c r="DL44" s="17">
        <v>41.66</v>
      </c>
      <c r="DM44" s="17">
        <v>39.53</v>
      </c>
      <c r="DN44" s="17">
        <v>37.08</v>
      </c>
      <c r="DO44" s="17">
        <v>38.36</v>
      </c>
      <c r="DP44" s="17">
        <v>40.770000000000003</v>
      </c>
      <c r="DQ44" s="17">
        <v>35.81</v>
      </c>
      <c r="DR44" s="17">
        <v>36.340000000000003</v>
      </c>
      <c r="DS44" s="17">
        <v>38.08</v>
      </c>
      <c r="DT44" s="17">
        <v>35.159999999999997</v>
      </c>
      <c r="DU44" s="17">
        <v>40.65</v>
      </c>
      <c r="DV44" s="23">
        <v>40.869999999999997</v>
      </c>
      <c r="DW44" s="17">
        <v>37.549999999999997</v>
      </c>
      <c r="DX44" s="17">
        <v>35.69</v>
      </c>
      <c r="DY44" s="17">
        <v>35.08</v>
      </c>
      <c r="DZ44" s="17">
        <v>34.229999999999997</v>
      </c>
    </row>
    <row r="45" spans="1:130" ht="14">
      <c r="A45" s="1" t="s">
        <v>1698</v>
      </c>
      <c r="B45" s="19">
        <v>38.049999999999997</v>
      </c>
      <c r="C45" s="19">
        <v>35.86</v>
      </c>
      <c r="D45" s="19">
        <v>38.58</v>
      </c>
      <c r="E45" s="19">
        <v>37.14</v>
      </c>
      <c r="F45" s="19">
        <v>37.44</v>
      </c>
      <c r="G45" s="19">
        <v>37.39</v>
      </c>
      <c r="H45" s="19">
        <v>37.299999999999997</v>
      </c>
      <c r="I45" s="19">
        <v>36.14</v>
      </c>
      <c r="J45" s="19">
        <v>37.9</v>
      </c>
      <c r="K45" s="19">
        <v>37.450000000000003</v>
      </c>
      <c r="L45" s="19">
        <v>37.01</v>
      </c>
      <c r="M45" s="19">
        <v>38.86</v>
      </c>
      <c r="N45" s="19">
        <v>36.67</v>
      </c>
      <c r="O45" s="19">
        <v>36.450000000000003</v>
      </c>
      <c r="P45" s="19">
        <v>38.61</v>
      </c>
      <c r="Q45" s="19">
        <v>40.299999999999997</v>
      </c>
      <c r="R45" s="19">
        <v>37.75</v>
      </c>
      <c r="S45" s="19">
        <v>36.01</v>
      </c>
      <c r="T45" s="19">
        <v>38.979999999999997</v>
      </c>
      <c r="U45" s="19">
        <v>37.44</v>
      </c>
      <c r="V45" s="19">
        <v>40.229999999999997</v>
      </c>
      <c r="W45" s="19">
        <v>35.950000000000003</v>
      </c>
      <c r="X45" s="58">
        <v>34.89</v>
      </c>
      <c r="Y45" s="19">
        <v>37.840000000000003</v>
      </c>
      <c r="Z45" s="19">
        <v>38.04</v>
      </c>
      <c r="AA45" s="19">
        <v>37.71</v>
      </c>
      <c r="AB45" s="19">
        <v>39.369999999999997</v>
      </c>
      <c r="AC45" s="19">
        <v>39.08</v>
      </c>
      <c r="AD45" s="19">
        <v>36.54</v>
      </c>
      <c r="AE45" s="19">
        <v>39.64</v>
      </c>
      <c r="AF45" s="19">
        <v>39.29</v>
      </c>
      <c r="AG45" s="58">
        <v>38.409999999999997</v>
      </c>
      <c r="AH45" s="19">
        <v>35.43</v>
      </c>
      <c r="AI45" s="19">
        <v>33.51</v>
      </c>
      <c r="AJ45" s="19">
        <v>37.83</v>
      </c>
      <c r="AK45" s="19">
        <v>40.57</v>
      </c>
      <c r="AL45" s="19">
        <v>41.49</v>
      </c>
      <c r="AM45" s="19">
        <v>36.22</v>
      </c>
      <c r="AN45" s="19">
        <v>38.33</v>
      </c>
      <c r="AO45" s="19">
        <v>35.83</v>
      </c>
      <c r="AP45" s="19">
        <v>38.78</v>
      </c>
      <c r="AQ45" s="19">
        <v>40.75</v>
      </c>
      <c r="AR45" s="19">
        <v>37.18</v>
      </c>
      <c r="AS45" s="19">
        <v>38.409999999999997</v>
      </c>
      <c r="AT45" s="19">
        <v>40.21</v>
      </c>
      <c r="AU45" s="19">
        <v>38.18</v>
      </c>
      <c r="AV45" s="19">
        <v>38.68</v>
      </c>
      <c r="AW45" s="19">
        <v>38.01</v>
      </c>
      <c r="AX45" s="19">
        <v>37.119999999999997</v>
      </c>
      <c r="AY45" s="19">
        <v>38.85</v>
      </c>
      <c r="AZ45" s="19">
        <v>37.22</v>
      </c>
      <c r="BA45" s="19">
        <v>36.72</v>
      </c>
      <c r="BB45" s="19">
        <v>37.090000000000003</v>
      </c>
      <c r="BC45" s="19">
        <v>39.21</v>
      </c>
      <c r="BD45" s="19">
        <v>38.229999999999997</v>
      </c>
      <c r="BE45" s="8">
        <v>40.28</v>
      </c>
      <c r="BF45" s="19">
        <v>38.409999999999997</v>
      </c>
      <c r="BG45" s="19">
        <v>37.85</v>
      </c>
      <c r="BH45" s="19">
        <v>34.75</v>
      </c>
      <c r="BI45" s="19">
        <v>34.17</v>
      </c>
      <c r="BJ45" s="19">
        <v>37.69</v>
      </c>
      <c r="BK45" s="19">
        <v>37.229999999999997</v>
      </c>
      <c r="BL45" s="17">
        <v>39.840000000000003</v>
      </c>
      <c r="BM45" s="19">
        <v>40.4</v>
      </c>
      <c r="BN45" s="19">
        <v>37.65</v>
      </c>
      <c r="BO45" s="19">
        <v>39.5</v>
      </c>
      <c r="BP45" s="19">
        <v>37.19</v>
      </c>
      <c r="BQ45" s="19">
        <v>35.03</v>
      </c>
      <c r="BR45" s="19">
        <v>36.89</v>
      </c>
      <c r="BS45" s="19">
        <v>35.78</v>
      </c>
      <c r="BT45" s="19">
        <v>37.71</v>
      </c>
      <c r="BU45" s="19">
        <v>35.75</v>
      </c>
      <c r="BV45" s="19">
        <v>35.07</v>
      </c>
      <c r="BW45" s="19">
        <v>37.94</v>
      </c>
      <c r="BX45" s="19">
        <v>40.33</v>
      </c>
      <c r="BY45" s="19">
        <v>38.729999999999997</v>
      </c>
      <c r="BZ45" s="19">
        <v>33.549999999999997</v>
      </c>
      <c r="CA45" s="19">
        <v>36.630000000000003</v>
      </c>
      <c r="CB45" s="19">
        <v>40.56</v>
      </c>
      <c r="CC45" s="19">
        <v>41.13</v>
      </c>
      <c r="CD45" s="19">
        <v>39.04</v>
      </c>
      <c r="CE45" s="19">
        <v>35.47</v>
      </c>
      <c r="CF45" s="19">
        <v>36.909999999999997</v>
      </c>
      <c r="CG45" s="19">
        <v>37.9</v>
      </c>
      <c r="CH45" s="19">
        <v>38.82</v>
      </c>
      <c r="CI45" s="19">
        <v>35.119999999999997</v>
      </c>
      <c r="CJ45" s="19">
        <v>37.119999999999997</v>
      </c>
      <c r="CK45" s="19">
        <v>35.9</v>
      </c>
      <c r="CL45" s="19">
        <v>41.33</v>
      </c>
      <c r="CM45" s="19">
        <v>37.01</v>
      </c>
      <c r="CN45" s="19">
        <v>39.29</v>
      </c>
      <c r="CO45" s="19">
        <v>37.479999999999997</v>
      </c>
      <c r="CP45" s="19">
        <v>35.799999999999997</v>
      </c>
      <c r="CQ45" s="19">
        <v>36.159999999999997</v>
      </c>
      <c r="CR45" s="19">
        <v>37.19</v>
      </c>
      <c r="CS45" s="19">
        <v>35.159999999999997</v>
      </c>
      <c r="CT45" s="19">
        <v>39.49</v>
      </c>
      <c r="CU45" s="19">
        <v>38.340000000000003</v>
      </c>
      <c r="CV45" s="19">
        <v>37.5</v>
      </c>
      <c r="CW45" s="19">
        <v>37.619999999999997</v>
      </c>
      <c r="CX45" s="19">
        <v>40.47</v>
      </c>
      <c r="CY45" s="19">
        <v>38.11</v>
      </c>
      <c r="CZ45" s="19">
        <v>40.85</v>
      </c>
      <c r="DA45" s="19">
        <v>43.52</v>
      </c>
      <c r="DB45" s="19">
        <v>41.98</v>
      </c>
      <c r="DC45" s="19">
        <v>38.450000000000003</v>
      </c>
      <c r="DD45" s="19">
        <v>37.14</v>
      </c>
      <c r="DE45" s="19">
        <v>37.520000000000003</v>
      </c>
      <c r="DF45" s="19">
        <v>35.01</v>
      </c>
      <c r="DG45" s="19">
        <v>40.049999999999997</v>
      </c>
      <c r="DH45" s="19">
        <v>36.93</v>
      </c>
      <c r="DI45" s="19">
        <v>41.35</v>
      </c>
      <c r="DJ45" s="19">
        <v>42.04</v>
      </c>
      <c r="DK45" s="19">
        <v>38.909999999999997</v>
      </c>
      <c r="DL45" s="19">
        <v>40.33</v>
      </c>
      <c r="DM45" s="19">
        <v>40.19</v>
      </c>
      <c r="DN45" s="19">
        <v>37.31</v>
      </c>
      <c r="DO45" s="19">
        <v>39.119999999999997</v>
      </c>
      <c r="DP45" s="19">
        <v>40.729999999999997</v>
      </c>
      <c r="DQ45" s="19">
        <v>35.56</v>
      </c>
      <c r="DR45" s="19">
        <v>38.01</v>
      </c>
      <c r="DS45" s="19">
        <v>38.97</v>
      </c>
      <c r="DT45" s="19">
        <v>36.369999999999997</v>
      </c>
      <c r="DU45" s="19">
        <v>41.71</v>
      </c>
      <c r="DV45" s="42">
        <v>41.15</v>
      </c>
      <c r="DW45" s="19">
        <v>39.56</v>
      </c>
      <c r="DX45" s="19">
        <v>35.200000000000003</v>
      </c>
      <c r="DY45" s="19">
        <v>36.119999999999997</v>
      </c>
      <c r="DZ45" s="19">
        <v>37.35</v>
      </c>
    </row>
    <row r="46" spans="1:130" ht="14">
      <c r="A46" s="1" t="s">
        <v>1699</v>
      </c>
      <c r="B46" s="18">
        <v>38.83</v>
      </c>
      <c r="C46" s="18">
        <v>37.1</v>
      </c>
      <c r="D46" s="18">
        <v>39.39</v>
      </c>
      <c r="E46" s="18">
        <v>38.06</v>
      </c>
      <c r="F46" s="18">
        <v>39.67</v>
      </c>
      <c r="G46" s="18">
        <v>38.07</v>
      </c>
      <c r="H46" s="18">
        <v>37.869999999999997</v>
      </c>
      <c r="I46" s="18">
        <v>37.03</v>
      </c>
      <c r="J46" s="18">
        <v>38.44</v>
      </c>
      <c r="K46" s="18">
        <v>38.119999999999997</v>
      </c>
      <c r="L46" s="18">
        <v>38.020000000000003</v>
      </c>
      <c r="M46" s="18">
        <v>38.9</v>
      </c>
      <c r="N46" s="18">
        <v>36.71</v>
      </c>
      <c r="O46" s="18">
        <v>37.61</v>
      </c>
      <c r="P46" s="18">
        <v>39.24</v>
      </c>
      <c r="Q46" s="18">
        <v>40.270000000000003</v>
      </c>
      <c r="R46" s="18">
        <v>37.21</v>
      </c>
      <c r="S46" s="18">
        <v>37.159999999999997</v>
      </c>
      <c r="T46" s="18">
        <v>39.72</v>
      </c>
      <c r="U46" s="18">
        <v>38.590000000000003</v>
      </c>
      <c r="V46" s="18">
        <v>41.5</v>
      </c>
      <c r="W46" s="18">
        <v>35.9</v>
      </c>
      <c r="X46" s="56">
        <v>37.090000000000003</v>
      </c>
      <c r="Y46" s="18">
        <v>37.36</v>
      </c>
      <c r="Z46" s="18">
        <v>39.18</v>
      </c>
      <c r="AA46" s="18">
        <v>39.19</v>
      </c>
      <c r="AB46" s="18">
        <v>39.65</v>
      </c>
      <c r="AC46" s="18">
        <v>38.64</v>
      </c>
      <c r="AD46" s="18">
        <v>37.520000000000003</v>
      </c>
      <c r="AE46" s="18">
        <v>39.01</v>
      </c>
      <c r="AF46" s="18">
        <v>40.82</v>
      </c>
      <c r="AG46" s="56">
        <v>39.08</v>
      </c>
      <c r="AH46" s="18">
        <v>34.65</v>
      </c>
      <c r="AI46" s="18">
        <v>35.4</v>
      </c>
      <c r="AJ46" s="18">
        <v>37.56</v>
      </c>
      <c r="AK46" s="18">
        <v>41.04</v>
      </c>
      <c r="AL46" s="18">
        <v>43.39</v>
      </c>
      <c r="AM46" s="18">
        <v>39.229999999999997</v>
      </c>
      <c r="AN46" s="18">
        <v>38.770000000000003</v>
      </c>
      <c r="AO46" s="18">
        <v>34.130000000000003</v>
      </c>
      <c r="AP46" s="18">
        <v>38.200000000000003</v>
      </c>
      <c r="AQ46" s="18">
        <v>38.96</v>
      </c>
      <c r="AR46" s="18">
        <v>36.71</v>
      </c>
      <c r="AS46" s="18">
        <v>39.729999999999997</v>
      </c>
      <c r="AT46" s="18">
        <v>39.880000000000003</v>
      </c>
      <c r="AU46" s="18">
        <v>39.01</v>
      </c>
      <c r="AV46" s="18">
        <v>37.6</v>
      </c>
      <c r="AW46" s="18">
        <v>38.39</v>
      </c>
      <c r="AX46" s="18">
        <v>38.96</v>
      </c>
      <c r="AY46" s="18">
        <v>39.03</v>
      </c>
      <c r="AZ46" s="18">
        <v>38.19</v>
      </c>
      <c r="BA46" s="18">
        <v>36.47</v>
      </c>
      <c r="BB46" s="18">
        <v>38.549999999999997</v>
      </c>
      <c r="BC46" s="18">
        <v>40.479999999999997</v>
      </c>
      <c r="BD46" s="18">
        <v>37.97</v>
      </c>
      <c r="BE46" s="6">
        <v>40.07</v>
      </c>
      <c r="BF46" s="18">
        <v>38.96</v>
      </c>
      <c r="BG46" s="18">
        <v>37.42</v>
      </c>
      <c r="BH46" s="18">
        <v>34.979999999999997</v>
      </c>
      <c r="BI46" s="18">
        <v>34.869999999999997</v>
      </c>
      <c r="BJ46" s="18">
        <v>40.22</v>
      </c>
      <c r="BK46" s="18">
        <v>39.450000000000003</v>
      </c>
      <c r="BL46" s="19">
        <v>39.17</v>
      </c>
      <c r="BM46" s="18">
        <v>40.99</v>
      </c>
      <c r="BN46" s="18">
        <v>38.049999999999997</v>
      </c>
      <c r="BO46" s="18">
        <v>38.61</v>
      </c>
      <c r="BP46" s="18">
        <v>37.729999999999997</v>
      </c>
      <c r="BQ46" s="18">
        <v>35.479999999999997</v>
      </c>
      <c r="BR46" s="18">
        <v>36.47</v>
      </c>
      <c r="BS46" s="18">
        <v>37.159999999999997</v>
      </c>
      <c r="BT46" s="18">
        <v>38.14</v>
      </c>
      <c r="BU46" s="18">
        <v>36.18</v>
      </c>
      <c r="BV46" s="18">
        <v>35.270000000000003</v>
      </c>
      <c r="BW46" s="18">
        <v>39.36</v>
      </c>
      <c r="BX46" s="18">
        <v>41.22</v>
      </c>
      <c r="BY46" s="18">
        <v>38.68</v>
      </c>
      <c r="BZ46" s="18">
        <v>32.94</v>
      </c>
      <c r="CA46" s="18">
        <v>38.44</v>
      </c>
      <c r="CB46" s="18">
        <v>40.71</v>
      </c>
      <c r="CC46" s="18">
        <v>40.61</v>
      </c>
      <c r="CD46" s="18">
        <v>40.06</v>
      </c>
      <c r="CE46" s="18">
        <v>35.75</v>
      </c>
      <c r="CF46" s="18">
        <v>36.94</v>
      </c>
      <c r="CG46" s="18">
        <v>38.549999999999997</v>
      </c>
      <c r="CH46" s="18">
        <v>40.14</v>
      </c>
      <c r="CI46" s="18">
        <v>37.479999999999997</v>
      </c>
      <c r="CJ46" s="18">
        <v>37.71</v>
      </c>
      <c r="CK46" s="18">
        <v>36.56</v>
      </c>
      <c r="CL46" s="18">
        <v>41.32</v>
      </c>
      <c r="CM46" s="18">
        <v>38.770000000000003</v>
      </c>
      <c r="CN46" s="18">
        <v>38.42</v>
      </c>
      <c r="CO46" s="18">
        <v>38.24</v>
      </c>
      <c r="CP46" s="18">
        <v>38.71</v>
      </c>
      <c r="CQ46" s="18">
        <v>38.18</v>
      </c>
      <c r="CR46" s="18">
        <v>37.21</v>
      </c>
      <c r="CS46" s="18">
        <v>35.19</v>
      </c>
      <c r="CT46" s="18">
        <v>40.380000000000003</v>
      </c>
      <c r="CU46" s="18">
        <v>38.729999999999997</v>
      </c>
      <c r="CV46" s="18">
        <v>38.01</v>
      </c>
      <c r="CW46" s="18">
        <v>36.03</v>
      </c>
      <c r="CX46" s="18">
        <v>41.86</v>
      </c>
      <c r="CY46" s="18">
        <v>37.43</v>
      </c>
      <c r="CZ46" s="18">
        <v>39.24</v>
      </c>
      <c r="DA46" s="18">
        <v>40.54</v>
      </c>
      <c r="DB46" s="18">
        <v>41.39</v>
      </c>
      <c r="DC46" s="18">
        <v>39.07</v>
      </c>
      <c r="DD46" s="18">
        <v>37.9</v>
      </c>
      <c r="DE46" s="18">
        <v>38.29</v>
      </c>
      <c r="DF46" s="18">
        <v>34.04</v>
      </c>
      <c r="DG46" s="18">
        <v>41.03</v>
      </c>
      <c r="DH46" s="18">
        <v>38.93</v>
      </c>
      <c r="DI46" s="18">
        <v>41.74</v>
      </c>
      <c r="DJ46" s="18">
        <v>42.09</v>
      </c>
      <c r="DK46" s="18">
        <v>39.76</v>
      </c>
      <c r="DL46" s="18">
        <v>39.840000000000003</v>
      </c>
      <c r="DM46" s="18">
        <v>40.14</v>
      </c>
      <c r="DN46" s="18">
        <v>38.75</v>
      </c>
      <c r="DO46" s="18">
        <v>38.380000000000003</v>
      </c>
      <c r="DP46" s="18">
        <v>40.61</v>
      </c>
      <c r="DQ46" s="18">
        <v>35.65</v>
      </c>
      <c r="DR46" s="18">
        <v>39.14</v>
      </c>
      <c r="DS46" s="18">
        <v>38.72</v>
      </c>
      <c r="DT46" s="18">
        <v>36.840000000000003</v>
      </c>
      <c r="DU46" s="18">
        <v>44.12</v>
      </c>
      <c r="DV46" s="40">
        <v>40.9</v>
      </c>
      <c r="DW46" s="18">
        <v>39.75</v>
      </c>
      <c r="DX46" s="18">
        <v>36.74</v>
      </c>
      <c r="DY46" s="18">
        <v>37.54</v>
      </c>
      <c r="DZ46" s="18">
        <v>36.619999999999997</v>
      </c>
    </row>
    <row r="47" spans="1:130" ht="14">
      <c r="A47" s="1" t="s">
        <v>1700</v>
      </c>
      <c r="B47" s="17">
        <v>38.93</v>
      </c>
      <c r="C47" s="17">
        <v>39.130000000000003</v>
      </c>
      <c r="D47" s="17">
        <v>39.090000000000003</v>
      </c>
      <c r="E47" s="17">
        <v>38.29</v>
      </c>
      <c r="F47" s="17">
        <v>39.520000000000003</v>
      </c>
      <c r="G47" s="17">
        <v>38.17</v>
      </c>
      <c r="H47" s="17">
        <v>37.79</v>
      </c>
      <c r="I47" s="17">
        <v>37.159999999999997</v>
      </c>
      <c r="J47" s="17">
        <v>39.29</v>
      </c>
      <c r="K47" s="17">
        <v>38.44</v>
      </c>
      <c r="L47" s="17">
        <v>38.35</v>
      </c>
      <c r="M47" s="17">
        <v>39.33</v>
      </c>
      <c r="N47" s="17">
        <v>38.36</v>
      </c>
      <c r="O47" s="17">
        <v>38.61</v>
      </c>
      <c r="P47" s="17">
        <v>39.47</v>
      </c>
      <c r="Q47" s="17">
        <v>41.44</v>
      </c>
      <c r="R47" s="17">
        <v>38.590000000000003</v>
      </c>
      <c r="S47" s="17">
        <v>37.89</v>
      </c>
      <c r="T47" s="17">
        <v>40.36</v>
      </c>
      <c r="U47" s="17">
        <v>39.25</v>
      </c>
      <c r="V47" s="17">
        <v>42.03</v>
      </c>
      <c r="W47" s="17">
        <v>37.56</v>
      </c>
      <c r="X47" s="57">
        <v>36.409999999999997</v>
      </c>
      <c r="Y47" s="17">
        <v>38.85</v>
      </c>
      <c r="Z47" s="17">
        <v>40.68</v>
      </c>
      <c r="AA47" s="17">
        <v>39.119999999999997</v>
      </c>
      <c r="AB47" s="17">
        <v>40</v>
      </c>
      <c r="AC47" s="17">
        <v>40.409999999999997</v>
      </c>
      <c r="AD47" s="17">
        <v>40.22</v>
      </c>
      <c r="AE47" s="17">
        <v>40.11</v>
      </c>
      <c r="AF47" s="17">
        <v>41.71</v>
      </c>
      <c r="AG47" s="57">
        <v>38.22</v>
      </c>
      <c r="AH47" s="17">
        <v>34.020000000000003</v>
      </c>
      <c r="AI47" s="17">
        <v>36.69</v>
      </c>
      <c r="AJ47" s="17">
        <v>36.299999999999997</v>
      </c>
      <c r="AK47" s="17">
        <v>40.25</v>
      </c>
      <c r="AL47" s="17">
        <v>41.76</v>
      </c>
      <c r="AM47" s="17">
        <v>38.869999999999997</v>
      </c>
      <c r="AN47" s="17">
        <v>38.69</v>
      </c>
      <c r="AO47" s="17">
        <v>34.11</v>
      </c>
      <c r="AP47" s="17">
        <v>39.14</v>
      </c>
      <c r="AQ47" s="17">
        <v>38.799999999999997</v>
      </c>
      <c r="AR47" s="17">
        <v>37.270000000000003</v>
      </c>
      <c r="AS47" s="17">
        <v>39.57</v>
      </c>
      <c r="AT47" s="17">
        <v>39.6</v>
      </c>
      <c r="AU47" s="17">
        <v>38.93</v>
      </c>
      <c r="AV47" s="17">
        <v>37.76</v>
      </c>
      <c r="AW47" s="17">
        <v>38.06</v>
      </c>
      <c r="AX47" s="17">
        <v>38.28</v>
      </c>
      <c r="AY47" s="17">
        <v>40.729999999999997</v>
      </c>
      <c r="AZ47" s="17">
        <v>40.18</v>
      </c>
      <c r="BA47" s="17">
        <v>37.69</v>
      </c>
      <c r="BB47" s="17">
        <v>40.04</v>
      </c>
      <c r="BC47" s="17">
        <v>40.61</v>
      </c>
      <c r="BD47" s="17">
        <v>36.42</v>
      </c>
      <c r="BE47" s="7">
        <v>41.34</v>
      </c>
      <c r="BF47" s="17">
        <v>41.25</v>
      </c>
      <c r="BG47" s="17">
        <v>37.56</v>
      </c>
      <c r="BH47" s="17">
        <v>36.520000000000003</v>
      </c>
      <c r="BI47" s="17">
        <v>35.31</v>
      </c>
      <c r="BJ47" s="17">
        <v>39.69</v>
      </c>
      <c r="BK47" s="17">
        <v>41.75</v>
      </c>
      <c r="BL47" s="18">
        <v>40.1</v>
      </c>
      <c r="BM47" s="17">
        <v>40.270000000000003</v>
      </c>
      <c r="BN47" s="17">
        <v>38.270000000000003</v>
      </c>
      <c r="BO47" s="17">
        <v>39.950000000000003</v>
      </c>
      <c r="BP47" s="17">
        <v>37.44</v>
      </c>
      <c r="BQ47" s="17">
        <v>36.659999999999997</v>
      </c>
      <c r="BR47" s="17">
        <v>37.5</v>
      </c>
      <c r="BS47" s="17">
        <v>37.53</v>
      </c>
      <c r="BT47" s="17">
        <v>38.53</v>
      </c>
      <c r="BU47" s="17">
        <v>36.29</v>
      </c>
      <c r="BV47" s="17">
        <v>35.07</v>
      </c>
      <c r="BW47" s="17">
        <v>39.22</v>
      </c>
      <c r="BX47" s="17">
        <v>41.84</v>
      </c>
      <c r="BY47" s="17">
        <v>38.880000000000003</v>
      </c>
      <c r="BZ47" s="17">
        <v>35.15</v>
      </c>
      <c r="CA47" s="17">
        <v>38.61</v>
      </c>
      <c r="CB47" s="17">
        <v>40.97</v>
      </c>
      <c r="CC47" s="17">
        <v>41.74</v>
      </c>
      <c r="CD47" s="17">
        <v>40.36</v>
      </c>
      <c r="CE47" s="17">
        <v>37.659999999999997</v>
      </c>
      <c r="CF47" s="17">
        <v>37.22</v>
      </c>
      <c r="CG47" s="17">
        <v>38.92</v>
      </c>
      <c r="CH47" s="17">
        <v>41.15</v>
      </c>
      <c r="CI47" s="17">
        <v>37.020000000000003</v>
      </c>
      <c r="CJ47" s="17">
        <v>36.450000000000003</v>
      </c>
      <c r="CK47" s="17">
        <v>36.19</v>
      </c>
      <c r="CL47" s="17">
        <v>41.6</v>
      </c>
      <c r="CM47" s="17">
        <v>38.58</v>
      </c>
      <c r="CN47" s="17">
        <v>39.06</v>
      </c>
      <c r="CO47" s="17">
        <v>37.29</v>
      </c>
      <c r="CP47" s="17">
        <v>39.35</v>
      </c>
      <c r="CQ47" s="17">
        <v>38.78</v>
      </c>
      <c r="CR47" s="17">
        <v>37.86</v>
      </c>
      <c r="CS47" s="17">
        <v>36.24</v>
      </c>
      <c r="CT47" s="17">
        <v>41.34</v>
      </c>
      <c r="CU47" s="17">
        <v>39.520000000000003</v>
      </c>
      <c r="CV47" s="17">
        <v>38.729999999999997</v>
      </c>
      <c r="CW47" s="17">
        <v>36.6</v>
      </c>
      <c r="CX47" s="17">
        <v>42.9</v>
      </c>
      <c r="CY47" s="17">
        <v>38.299999999999997</v>
      </c>
      <c r="CZ47" s="17">
        <v>40.08</v>
      </c>
      <c r="DA47" s="17">
        <v>41.54</v>
      </c>
      <c r="DB47" s="17">
        <v>42.97</v>
      </c>
      <c r="DC47" s="17">
        <v>41.49</v>
      </c>
      <c r="DD47" s="17">
        <v>37.42</v>
      </c>
      <c r="DE47" s="17">
        <v>38.69</v>
      </c>
      <c r="DF47" s="17">
        <v>35.9</v>
      </c>
      <c r="DG47" s="17">
        <v>39.18</v>
      </c>
      <c r="DH47" s="17">
        <v>38.26</v>
      </c>
      <c r="DI47" s="17">
        <v>42.35</v>
      </c>
      <c r="DJ47" s="17">
        <v>43.07</v>
      </c>
      <c r="DK47" s="17">
        <v>41.37</v>
      </c>
      <c r="DL47" s="17">
        <v>43.26</v>
      </c>
      <c r="DM47" s="17">
        <v>39.15</v>
      </c>
      <c r="DN47" s="17">
        <v>38.020000000000003</v>
      </c>
      <c r="DO47" s="17">
        <v>40.21</v>
      </c>
      <c r="DP47" s="17">
        <v>40.14</v>
      </c>
      <c r="DQ47" s="17">
        <v>37.200000000000003</v>
      </c>
      <c r="DR47" s="17">
        <v>39.74</v>
      </c>
      <c r="DS47" s="17">
        <v>38.51</v>
      </c>
      <c r="DT47" s="17">
        <v>36.270000000000003</v>
      </c>
      <c r="DU47" s="17">
        <v>46.23</v>
      </c>
      <c r="DV47" s="17">
        <v>41.67</v>
      </c>
      <c r="DW47" s="17">
        <v>40.049999999999997</v>
      </c>
      <c r="DX47" s="17">
        <v>38.93</v>
      </c>
      <c r="DY47" s="17">
        <v>36.42</v>
      </c>
      <c r="DZ47" s="17">
        <v>39.21</v>
      </c>
    </row>
    <row r="48" spans="1:130" ht="14">
      <c r="A48" s="1" t="s">
        <v>1701</v>
      </c>
      <c r="B48" s="17">
        <v>39.56</v>
      </c>
      <c r="C48" s="17">
        <v>39.6</v>
      </c>
      <c r="D48" s="17">
        <v>39.630000000000003</v>
      </c>
      <c r="E48" s="17">
        <v>38.549999999999997</v>
      </c>
      <c r="F48" s="17">
        <v>39.86</v>
      </c>
      <c r="G48" s="17">
        <v>39.85</v>
      </c>
      <c r="H48" s="17">
        <v>40.47</v>
      </c>
      <c r="I48" s="17">
        <v>38.42</v>
      </c>
      <c r="J48" s="17">
        <v>40.770000000000003</v>
      </c>
      <c r="K48" s="17">
        <v>40.03</v>
      </c>
      <c r="L48" s="17">
        <v>39.35</v>
      </c>
      <c r="M48" s="17">
        <v>39.380000000000003</v>
      </c>
      <c r="N48" s="17">
        <v>38.1</v>
      </c>
      <c r="O48" s="17">
        <v>39.36</v>
      </c>
      <c r="P48" s="17">
        <v>39.49</v>
      </c>
      <c r="Q48" s="17">
        <v>42.24</v>
      </c>
      <c r="R48" s="17">
        <v>39.020000000000003</v>
      </c>
      <c r="S48" s="17">
        <v>38.33</v>
      </c>
      <c r="T48" s="17">
        <v>41.38</v>
      </c>
      <c r="U48" s="17">
        <v>40.54</v>
      </c>
      <c r="V48" s="17">
        <v>41.51</v>
      </c>
      <c r="W48" s="17">
        <v>39.15</v>
      </c>
      <c r="X48" s="57">
        <v>37.119999999999997</v>
      </c>
      <c r="Y48" s="17">
        <v>39.25</v>
      </c>
      <c r="Z48" s="17">
        <v>41.02</v>
      </c>
      <c r="AA48" s="17">
        <v>41.43</v>
      </c>
      <c r="AB48" s="17">
        <v>39.880000000000003</v>
      </c>
      <c r="AC48" s="17">
        <v>40.35</v>
      </c>
      <c r="AD48" s="17">
        <v>42.81</v>
      </c>
      <c r="AE48" s="17">
        <v>41.1</v>
      </c>
      <c r="AF48" s="17">
        <v>42.85</v>
      </c>
      <c r="AG48" s="57">
        <v>37.22</v>
      </c>
      <c r="AH48" s="17">
        <v>36.49</v>
      </c>
      <c r="AI48" s="17">
        <v>38.130000000000003</v>
      </c>
      <c r="AJ48" s="17">
        <v>38.39</v>
      </c>
      <c r="AK48" s="17">
        <v>40.380000000000003</v>
      </c>
      <c r="AL48" s="17">
        <v>42.82</v>
      </c>
      <c r="AM48" s="17">
        <v>41.24</v>
      </c>
      <c r="AN48" s="17">
        <v>40.49</v>
      </c>
      <c r="AO48" s="17">
        <v>32.31</v>
      </c>
      <c r="AP48" s="17">
        <v>40.369999999999997</v>
      </c>
      <c r="AQ48" s="17">
        <v>40.380000000000003</v>
      </c>
      <c r="AR48" s="17">
        <v>37.06</v>
      </c>
      <c r="AS48" s="17">
        <v>39.36</v>
      </c>
      <c r="AT48" s="17">
        <v>39.46</v>
      </c>
      <c r="AU48" s="17">
        <v>41.51</v>
      </c>
      <c r="AV48" s="17">
        <v>39.75</v>
      </c>
      <c r="AW48" s="17">
        <v>40.159999999999997</v>
      </c>
      <c r="AX48" s="17">
        <v>41.06</v>
      </c>
      <c r="AY48" s="17">
        <v>41.41</v>
      </c>
      <c r="AZ48" s="17">
        <v>40.659999999999997</v>
      </c>
      <c r="BA48" s="17">
        <v>38.33</v>
      </c>
      <c r="BB48" s="17">
        <v>40.369999999999997</v>
      </c>
      <c r="BC48" s="17">
        <v>40.44</v>
      </c>
      <c r="BD48" s="17">
        <v>37.9</v>
      </c>
      <c r="BE48" s="7">
        <v>43.63</v>
      </c>
      <c r="BF48" s="17">
        <v>39.950000000000003</v>
      </c>
      <c r="BG48" s="17">
        <v>39.46</v>
      </c>
      <c r="BH48" s="17">
        <v>36.79</v>
      </c>
      <c r="BI48" s="17">
        <v>36.78</v>
      </c>
      <c r="BJ48" s="17">
        <v>41.05</v>
      </c>
      <c r="BK48" s="17">
        <v>42.26</v>
      </c>
      <c r="BL48" s="17">
        <v>40.69</v>
      </c>
      <c r="BM48" s="17">
        <v>41.05</v>
      </c>
      <c r="BN48" s="17">
        <v>40.450000000000003</v>
      </c>
      <c r="BO48" s="17">
        <v>39.11</v>
      </c>
      <c r="BP48" s="17">
        <v>38.29</v>
      </c>
      <c r="BQ48" s="17">
        <v>36.06</v>
      </c>
      <c r="BR48" s="17">
        <v>38.64</v>
      </c>
      <c r="BS48" s="17">
        <v>38.33</v>
      </c>
      <c r="BT48" s="17">
        <v>39.479999999999997</v>
      </c>
      <c r="BU48" s="17">
        <v>36.880000000000003</v>
      </c>
      <c r="BV48" s="17">
        <v>36.36</v>
      </c>
      <c r="BW48" s="17">
        <v>41.87</v>
      </c>
      <c r="BX48" s="17">
        <v>41.01</v>
      </c>
      <c r="BY48" s="17">
        <v>40.700000000000003</v>
      </c>
      <c r="BZ48" s="17">
        <v>36.770000000000003</v>
      </c>
      <c r="CA48" s="17">
        <v>42.41</v>
      </c>
      <c r="CB48" s="17">
        <v>42.31</v>
      </c>
      <c r="CC48" s="17">
        <v>41.69</v>
      </c>
      <c r="CD48" s="17">
        <v>42.07</v>
      </c>
      <c r="CE48" s="17">
        <v>38.659999999999997</v>
      </c>
      <c r="CF48" s="17">
        <v>38.979999999999997</v>
      </c>
      <c r="CG48" s="17">
        <v>40.880000000000003</v>
      </c>
      <c r="CH48" s="17">
        <v>41.75</v>
      </c>
      <c r="CI48" s="17">
        <v>37.07</v>
      </c>
      <c r="CJ48" s="17">
        <v>38.99</v>
      </c>
      <c r="CK48" s="17">
        <v>37.049999999999997</v>
      </c>
      <c r="CL48" s="17">
        <v>43.25</v>
      </c>
      <c r="CM48" s="17">
        <v>38.159999999999997</v>
      </c>
      <c r="CN48" s="17">
        <v>40.28</v>
      </c>
      <c r="CO48" s="17">
        <v>37.78</v>
      </c>
      <c r="CP48" s="17">
        <v>41.27</v>
      </c>
      <c r="CQ48" s="17">
        <v>39.79</v>
      </c>
      <c r="CR48" s="17">
        <v>38.44</v>
      </c>
      <c r="CS48" s="17">
        <v>37.76</v>
      </c>
      <c r="CT48" s="17">
        <v>40.82</v>
      </c>
      <c r="CU48" s="17">
        <v>41.85</v>
      </c>
      <c r="CV48" s="17">
        <v>39.619999999999997</v>
      </c>
      <c r="CW48" s="17">
        <v>40.68</v>
      </c>
      <c r="CX48" s="17">
        <v>44.36</v>
      </c>
      <c r="CY48" s="17">
        <v>38.43</v>
      </c>
      <c r="CZ48" s="17">
        <v>42.46</v>
      </c>
      <c r="DA48" s="17">
        <v>42.47</v>
      </c>
      <c r="DB48" s="17">
        <v>44.37</v>
      </c>
      <c r="DC48" s="17">
        <v>44.23</v>
      </c>
      <c r="DD48" s="17">
        <v>39.15</v>
      </c>
      <c r="DE48" s="17">
        <v>39.159999999999997</v>
      </c>
      <c r="DF48" s="17">
        <v>35.83</v>
      </c>
      <c r="DG48" s="17">
        <v>43.24</v>
      </c>
      <c r="DH48" s="17">
        <v>41.75</v>
      </c>
      <c r="DI48" s="17">
        <v>42.8</v>
      </c>
      <c r="DJ48" s="17">
        <v>42.24</v>
      </c>
      <c r="DK48" s="17">
        <v>42.29</v>
      </c>
      <c r="DL48" s="17">
        <v>42.91</v>
      </c>
      <c r="DM48" s="17">
        <v>42.22</v>
      </c>
      <c r="DN48" s="17">
        <v>41.53</v>
      </c>
      <c r="DO48" s="17">
        <v>40.32</v>
      </c>
      <c r="DP48" s="17">
        <v>42.23</v>
      </c>
      <c r="DQ48" s="17">
        <v>38.840000000000003</v>
      </c>
      <c r="DR48" s="17">
        <v>40.53</v>
      </c>
      <c r="DS48" s="17">
        <v>38.69</v>
      </c>
      <c r="DT48" s="17">
        <v>37.28</v>
      </c>
      <c r="DU48" s="17">
        <v>44.94</v>
      </c>
      <c r="DV48" s="17">
        <v>43.45</v>
      </c>
      <c r="DW48" s="17">
        <v>39.71</v>
      </c>
      <c r="DX48" s="17">
        <v>38.1</v>
      </c>
      <c r="DY48" s="17">
        <v>36.81</v>
      </c>
      <c r="DZ48" s="17">
        <v>37.69</v>
      </c>
    </row>
    <row r="49" spans="1:130" ht="14">
      <c r="A49" s="1" t="s">
        <v>1702</v>
      </c>
      <c r="B49" s="17">
        <v>40.520000000000003</v>
      </c>
      <c r="C49" s="17">
        <v>37.61</v>
      </c>
      <c r="D49" s="17">
        <v>40.47</v>
      </c>
      <c r="E49" s="17">
        <v>40.61</v>
      </c>
      <c r="F49" s="17">
        <v>41.61</v>
      </c>
      <c r="G49" s="17">
        <v>41.72</v>
      </c>
      <c r="H49" s="17">
        <v>39.47</v>
      </c>
      <c r="I49" s="17">
        <v>40.86</v>
      </c>
      <c r="J49" s="17">
        <v>40.549999999999997</v>
      </c>
      <c r="K49" s="17">
        <v>41.52</v>
      </c>
      <c r="L49" s="17">
        <v>39.78</v>
      </c>
      <c r="M49" s="17">
        <v>40.21</v>
      </c>
      <c r="N49" s="17">
        <v>41.26</v>
      </c>
      <c r="O49" s="17">
        <v>43.12</v>
      </c>
      <c r="P49" s="17">
        <v>41.25</v>
      </c>
      <c r="Q49" s="17">
        <v>43.62</v>
      </c>
      <c r="R49" s="17">
        <v>38.15</v>
      </c>
      <c r="S49" s="17">
        <v>40.630000000000003</v>
      </c>
      <c r="T49" s="17">
        <v>41.14</v>
      </c>
      <c r="U49" s="17">
        <v>40.81</v>
      </c>
      <c r="V49" s="17">
        <v>45.66</v>
      </c>
      <c r="W49" s="17">
        <v>40.07</v>
      </c>
      <c r="X49" s="57">
        <v>36.72</v>
      </c>
      <c r="Y49" s="17">
        <v>39.979999999999997</v>
      </c>
      <c r="Z49" s="17">
        <v>42.36</v>
      </c>
      <c r="AA49" s="17">
        <v>41.22</v>
      </c>
      <c r="AB49" s="17">
        <v>39.29</v>
      </c>
      <c r="AC49" s="17">
        <v>44.26</v>
      </c>
      <c r="AD49" s="17">
        <v>43.12</v>
      </c>
      <c r="AE49" s="17">
        <v>41.83</v>
      </c>
      <c r="AF49" s="17">
        <v>45.03</v>
      </c>
      <c r="AG49" s="57">
        <v>37.67</v>
      </c>
      <c r="AH49" s="17">
        <v>38.14</v>
      </c>
      <c r="AI49" s="17">
        <v>39.07</v>
      </c>
      <c r="AJ49" s="17">
        <v>39.35</v>
      </c>
      <c r="AK49" s="17">
        <v>41.83</v>
      </c>
      <c r="AL49" s="17">
        <v>44.5</v>
      </c>
      <c r="AM49" s="17">
        <v>41.63</v>
      </c>
      <c r="AN49" s="17">
        <v>41.23</v>
      </c>
      <c r="AO49" s="17">
        <v>36.409999999999997</v>
      </c>
      <c r="AP49" s="17">
        <v>45.09</v>
      </c>
      <c r="AQ49" s="17">
        <v>42.19</v>
      </c>
      <c r="AR49" s="17">
        <v>39.64</v>
      </c>
      <c r="AS49" s="17">
        <v>40.25</v>
      </c>
      <c r="AT49" s="17">
        <v>41.05</v>
      </c>
      <c r="AU49" s="17">
        <v>37.26</v>
      </c>
      <c r="AV49" s="17">
        <v>40.25</v>
      </c>
      <c r="AW49" s="17">
        <v>43.49</v>
      </c>
      <c r="AX49" s="17">
        <v>41.49</v>
      </c>
      <c r="AY49" s="17">
        <v>43.32</v>
      </c>
      <c r="AZ49" s="17">
        <v>41.16</v>
      </c>
      <c r="BA49" s="17">
        <v>39.5</v>
      </c>
      <c r="BB49" s="17">
        <v>42.33</v>
      </c>
      <c r="BC49" s="17">
        <v>42.98</v>
      </c>
      <c r="BD49" s="17">
        <v>35.78</v>
      </c>
      <c r="BE49" s="7">
        <v>43.34</v>
      </c>
      <c r="BF49" s="17">
        <v>40.69</v>
      </c>
      <c r="BG49" s="17">
        <v>40.020000000000003</v>
      </c>
      <c r="BH49" s="17">
        <v>38.61</v>
      </c>
      <c r="BI49" s="17">
        <v>37.11</v>
      </c>
      <c r="BJ49" s="17">
        <v>44.79</v>
      </c>
      <c r="BK49" s="17">
        <v>42.97</v>
      </c>
      <c r="BL49" s="17">
        <v>42.62</v>
      </c>
      <c r="BM49" s="17">
        <v>43.23</v>
      </c>
      <c r="BN49" s="17">
        <v>41.61</v>
      </c>
      <c r="BO49" s="17">
        <v>42.12</v>
      </c>
      <c r="BP49" s="17">
        <v>40.5</v>
      </c>
      <c r="BQ49" s="17">
        <v>38.130000000000003</v>
      </c>
      <c r="BR49" s="17">
        <v>39.119999999999997</v>
      </c>
      <c r="BS49" s="17">
        <v>42.02</v>
      </c>
      <c r="BT49" s="17">
        <v>40.79</v>
      </c>
      <c r="BU49" s="17">
        <v>38.56</v>
      </c>
      <c r="BV49" s="17">
        <v>38.54</v>
      </c>
      <c r="BW49" s="17">
        <v>42.62</v>
      </c>
      <c r="BX49" s="17">
        <v>44.55</v>
      </c>
      <c r="BY49" s="17">
        <v>40.57</v>
      </c>
      <c r="BZ49" s="17">
        <v>37.39</v>
      </c>
      <c r="CA49" s="17">
        <v>42.55</v>
      </c>
      <c r="CB49" s="17">
        <v>43.53</v>
      </c>
      <c r="CC49" s="17">
        <v>44.02</v>
      </c>
      <c r="CD49" s="17">
        <v>42.09</v>
      </c>
      <c r="CE49" s="17">
        <v>39.340000000000003</v>
      </c>
      <c r="CF49" s="17">
        <v>39.299999999999997</v>
      </c>
      <c r="CG49" s="17">
        <v>41.14</v>
      </c>
      <c r="CH49" s="17">
        <v>41.51</v>
      </c>
      <c r="CI49" s="17">
        <v>36.4</v>
      </c>
      <c r="CJ49" s="17">
        <v>39.71</v>
      </c>
      <c r="CK49" s="17">
        <v>38.770000000000003</v>
      </c>
      <c r="CL49" s="17">
        <v>44.37</v>
      </c>
      <c r="CM49" s="17">
        <v>42.07</v>
      </c>
      <c r="CN49" s="17">
        <v>42.03</v>
      </c>
      <c r="CO49" s="17">
        <v>39.270000000000003</v>
      </c>
      <c r="CP49" s="17">
        <v>43.54</v>
      </c>
      <c r="CQ49" s="17">
        <v>40.659999999999997</v>
      </c>
      <c r="CR49" s="17">
        <v>41.64</v>
      </c>
      <c r="CS49" s="17">
        <v>39.15</v>
      </c>
      <c r="CT49" s="17">
        <v>41.91</v>
      </c>
      <c r="CU49" s="17">
        <v>42.26</v>
      </c>
      <c r="CV49" s="17">
        <v>40.090000000000003</v>
      </c>
      <c r="CW49" s="17">
        <v>40.78</v>
      </c>
      <c r="CX49" s="17">
        <v>44.78</v>
      </c>
      <c r="CY49" s="17">
        <v>40.83</v>
      </c>
      <c r="CZ49" s="17">
        <v>44.13</v>
      </c>
      <c r="DA49" s="17">
        <v>44.93</v>
      </c>
      <c r="DB49" s="17">
        <v>45.46</v>
      </c>
      <c r="DC49" s="17">
        <v>47.7</v>
      </c>
      <c r="DD49" s="17">
        <v>40.229999999999997</v>
      </c>
      <c r="DE49" s="17">
        <v>40.33</v>
      </c>
      <c r="DF49" s="17">
        <v>37.76</v>
      </c>
      <c r="DG49" s="17">
        <v>42.45</v>
      </c>
      <c r="DH49" s="17">
        <v>41.54</v>
      </c>
      <c r="DI49" s="17">
        <v>43.97</v>
      </c>
      <c r="DJ49" s="17">
        <v>45.41</v>
      </c>
      <c r="DK49" s="17">
        <v>42.17</v>
      </c>
      <c r="DL49" s="17">
        <v>41.19</v>
      </c>
      <c r="DM49" s="17">
        <v>40.56</v>
      </c>
      <c r="DN49" s="17">
        <v>44.23</v>
      </c>
      <c r="DO49" s="17">
        <v>42.25</v>
      </c>
      <c r="DP49" s="17">
        <v>42.65</v>
      </c>
      <c r="DQ49" s="17">
        <v>38.61</v>
      </c>
      <c r="DR49" s="17">
        <v>41.95</v>
      </c>
      <c r="DS49" s="17">
        <v>38.03</v>
      </c>
      <c r="DT49" s="17">
        <v>39.520000000000003</v>
      </c>
      <c r="DU49" s="17">
        <v>45.46</v>
      </c>
      <c r="DV49" s="17">
        <v>44.17</v>
      </c>
      <c r="DW49" s="17">
        <v>41.96</v>
      </c>
      <c r="DX49" s="17">
        <v>39.369999999999997</v>
      </c>
      <c r="DY49" s="17">
        <v>39.64</v>
      </c>
      <c r="DZ49" s="17">
        <v>38.53</v>
      </c>
    </row>
    <row r="50" spans="1:130" ht="14">
      <c r="A50" s="1" t="s">
        <v>1703</v>
      </c>
      <c r="B50" s="17">
        <v>43.68</v>
      </c>
      <c r="C50" s="17">
        <v>44.08</v>
      </c>
      <c r="D50" s="17">
        <v>43.5</v>
      </c>
      <c r="E50" s="17">
        <v>42.95</v>
      </c>
      <c r="F50" s="17">
        <v>45.93</v>
      </c>
      <c r="G50" s="17">
        <v>47.43</v>
      </c>
      <c r="H50" s="17">
        <v>40.909999999999997</v>
      </c>
      <c r="I50" s="17">
        <v>44.38</v>
      </c>
      <c r="J50" s="17">
        <v>43.97</v>
      </c>
      <c r="K50" s="17">
        <v>42.9</v>
      </c>
      <c r="L50" s="17">
        <v>41.42</v>
      </c>
      <c r="M50" s="17">
        <v>44.55</v>
      </c>
      <c r="N50" s="17">
        <v>43.84</v>
      </c>
      <c r="O50" s="20">
        <v>44.29</v>
      </c>
      <c r="P50" s="17">
        <v>44.67</v>
      </c>
      <c r="Q50" s="17">
        <v>48.97</v>
      </c>
      <c r="R50" s="17">
        <v>39.979999999999997</v>
      </c>
      <c r="S50" s="17">
        <v>43.35</v>
      </c>
      <c r="T50" s="17">
        <v>43.29</v>
      </c>
      <c r="U50" s="17">
        <v>46.36</v>
      </c>
      <c r="V50" s="17">
        <v>47.28</v>
      </c>
      <c r="W50" s="17">
        <v>41.85</v>
      </c>
      <c r="X50" s="57">
        <v>41.95</v>
      </c>
      <c r="Y50" s="17">
        <v>41.54</v>
      </c>
      <c r="Z50" s="17">
        <v>44.74</v>
      </c>
      <c r="AA50" s="17">
        <v>44.43</v>
      </c>
      <c r="AB50" s="17">
        <v>42.43</v>
      </c>
      <c r="AC50" s="17">
        <v>47.33</v>
      </c>
      <c r="AD50" s="17">
        <v>44.97</v>
      </c>
      <c r="AE50" s="17">
        <v>44.65</v>
      </c>
      <c r="AF50" s="17">
        <v>46.16</v>
      </c>
      <c r="AG50" s="57">
        <v>47.04</v>
      </c>
      <c r="AH50" s="17">
        <v>42.61</v>
      </c>
      <c r="AI50" s="17">
        <v>41.02</v>
      </c>
      <c r="AJ50" s="17">
        <v>42.8</v>
      </c>
      <c r="AK50" s="17">
        <v>47.15</v>
      </c>
      <c r="AL50" s="17">
        <v>50.05</v>
      </c>
      <c r="AM50" s="17">
        <v>43.38</v>
      </c>
      <c r="AN50" s="17">
        <v>43.91</v>
      </c>
      <c r="AO50" s="17">
        <v>39.92</v>
      </c>
      <c r="AP50" s="17">
        <v>44.99</v>
      </c>
      <c r="AQ50" s="17">
        <v>46.16</v>
      </c>
      <c r="AR50" s="7">
        <v>43.27</v>
      </c>
      <c r="AS50" s="17">
        <v>41.99</v>
      </c>
      <c r="AT50" s="17">
        <v>44.8</v>
      </c>
      <c r="AU50" s="17">
        <v>45.13</v>
      </c>
      <c r="AV50" s="17">
        <v>45.71</v>
      </c>
      <c r="AW50" s="17">
        <v>45.52</v>
      </c>
      <c r="AX50" s="17">
        <v>44.26</v>
      </c>
      <c r="AY50" s="17">
        <v>47.11</v>
      </c>
      <c r="AZ50" s="17">
        <v>44.03</v>
      </c>
      <c r="BA50" s="17">
        <v>43.55</v>
      </c>
      <c r="BB50" s="17">
        <v>45.42</v>
      </c>
      <c r="BC50" s="17">
        <v>43.82</v>
      </c>
      <c r="BD50" s="17">
        <v>43.24</v>
      </c>
      <c r="BE50" s="7">
        <v>48.15</v>
      </c>
      <c r="BF50" s="17">
        <v>49.93</v>
      </c>
      <c r="BG50" s="17">
        <v>42.16</v>
      </c>
      <c r="BH50" s="17">
        <v>40.369999999999997</v>
      </c>
      <c r="BI50" s="17">
        <v>42.62</v>
      </c>
      <c r="BJ50" s="17">
        <v>45.97</v>
      </c>
      <c r="BK50" s="17">
        <v>44.74</v>
      </c>
      <c r="BL50" s="17">
        <v>44.68</v>
      </c>
      <c r="BM50" s="17">
        <v>45.03</v>
      </c>
      <c r="BN50" s="17">
        <v>42.22</v>
      </c>
      <c r="BO50" s="17">
        <v>48.22</v>
      </c>
      <c r="BP50" s="17">
        <v>41.22</v>
      </c>
      <c r="BQ50" s="17">
        <v>42.37</v>
      </c>
      <c r="BR50" s="17">
        <v>41.31</v>
      </c>
      <c r="BS50" s="17">
        <v>45.51</v>
      </c>
      <c r="BT50" s="23">
        <v>43.9</v>
      </c>
      <c r="BU50" s="17">
        <v>40.76</v>
      </c>
      <c r="BV50" s="17">
        <v>40.54</v>
      </c>
      <c r="BW50" s="17">
        <v>42.18</v>
      </c>
      <c r="BX50" s="17">
        <v>47.09</v>
      </c>
      <c r="BY50" s="17">
        <v>45.49</v>
      </c>
      <c r="BZ50" s="17">
        <v>40.44</v>
      </c>
      <c r="CA50" s="17">
        <v>47.58</v>
      </c>
      <c r="CB50" s="17">
        <v>47.3</v>
      </c>
      <c r="CC50" s="17">
        <v>46.22</v>
      </c>
      <c r="CD50" s="17">
        <v>42.93</v>
      </c>
      <c r="CE50" s="20">
        <v>41.6</v>
      </c>
      <c r="CF50" s="17">
        <v>42.03</v>
      </c>
      <c r="CG50" s="17">
        <v>42.66</v>
      </c>
      <c r="CH50" s="17">
        <v>43.65</v>
      </c>
      <c r="CI50" s="17">
        <v>40.19</v>
      </c>
      <c r="CJ50" s="17">
        <v>43.47</v>
      </c>
      <c r="CK50" s="17">
        <v>42.54</v>
      </c>
      <c r="CL50" s="17">
        <v>47.24</v>
      </c>
      <c r="CM50" s="17">
        <v>41.47</v>
      </c>
      <c r="CN50" s="17">
        <v>45.26</v>
      </c>
      <c r="CO50" s="17">
        <v>46.45</v>
      </c>
      <c r="CP50" s="17">
        <v>47.76</v>
      </c>
      <c r="CQ50" s="17">
        <v>44.29</v>
      </c>
      <c r="CR50" s="17">
        <v>42.84</v>
      </c>
      <c r="CS50" s="17">
        <v>41.51</v>
      </c>
      <c r="CT50" s="17">
        <v>46.21</v>
      </c>
      <c r="CU50" s="17">
        <v>46.73</v>
      </c>
      <c r="CV50" s="17">
        <v>45.47</v>
      </c>
      <c r="CW50" s="17">
        <v>43.39</v>
      </c>
      <c r="CX50" s="17">
        <v>19.75</v>
      </c>
      <c r="CY50" s="17">
        <v>40.69</v>
      </c>
      <c r="CZ50" s="17">
        <v>16.79</v>
      </c>
      <c r="DA50" s="17">
        <v>46.05</v>
      </c>
      <c r="DB50" s="17">
        <v>49.91</v>
      </c>
      <c r="DC50" s="17">
        <v>47.38</v>
      </c>
      <c r="DD50" s="17">
        <v>44.34</v>
      </c>
      <c r="DE50" s="17">
        <v>40.43</v>
      </c>
      <c r="DF50" s="17">
        <v>41.37</v>
      </c>
      <c r="DG50" s="17">
        <v>43.14</v>
      </c>
      <c r="DH50" s="17">
        <v>42.57</v>
      </c>
      <c r="DI50" s="17">
        <v>45.95</v>
      </c>
      <c r="DJ50" s="17">
        <v>45.7</v>
      </c>
      <c r="DK50" s="17">
        <v>47.97</v>
      </c>
      <c r="DL50" s="17">
        <v>50.15</v>
      </c>
      <c r="DM50" s="17">
        <v>41.88</v>
      </c>
      <c r="DN50" s="17">
        <v>47.89</v>
      </c>
      <c r="DO50" s="17">
        <v>43.41</v>
      </c>
      <c r="DP50" s="17">
        <v>44.76</v>
      </c>
      <c r="DQ50" s="17">
        <v>40.29</v>
      </c>
      <c r="DR50" s="17">
        <v>44.66</v>
      </c>
      <c r="DS50" s="17">
        <v>42.15</v>
      </c>
      <c r="DT50" s="17">
        <v>43.3</v>
      </c>
      <c r="DU50" s="17">
        <v>49.85</v>
      </c>
      <c r="DV50" s="17">
        <v>50.54</v>
      </c>
      <c r="DW50" s="17">
        <v>46.65</v>
      </c>
      <c r="DX50" s="17">
        <v>42.72</v>
      </c>
      <c r="DY50" s="17">
        <v>44.2</v>
      </c>
      <c r="DZ50" s="17">
        <v>43.72</v>
      </c>
    </row>
    <row r="51" spans="1:130" ht="14">
      <c r="A51" s="1" t="s">
        <v>1704</v>
      </c>
      <c r="B51" s="19">
        <v>46.6</v>
      </c>
      <c r="C51" s="19">
        <v>47.43</v>
      </c>
      <c r="D51" s="19">
        <v>43.03</v>
      </c>
      <c r="E51" s="19">
        <v>45.49</v>
      </c>
      <c r="F51" s="19">
        <v>45.77</v>
      </c>
      <c r="G51" s="19">
        <v>48.4</v>
      </c>
      <c r="H51" s="19">
        <v>41.79</v>
      </c>
      <c r="I51" s="19">
        <v>46.94</v>
      </c>
      <c r="J51" s="19">
        <v>46.43</v>
      </c>
      <c r="K51" s="16">
        <v>44.16</v>
      </c>
      <c r="L51" s="19">
        <v>43.71</v>
      </c>
      <c r="M51" s="19">
        <v>44.25</v>
      </c>
      <c r="N51" s="19">
        <v>43.15</v>
      </c>
      <c r="O51" s="16">
        <v>44.25</v>
      </c>
      <c r="P51" s="19">
        <v>44.74</v>
      </c>
      <c r="Q51" s="19">
        <v>49.68</v>
      </c>
      <c r="R51" s="19">
        <v>40.14</v>
      </c>
      <c r="S51" s="19">
        <v>44.69</v>
      </c>
      <c r="T51" s="19">
        <v>45.1</v>
      </c>
      <c r="U51" s="19">
        <v>44.72</v>
      </c>
      <c r="V51" s="19">
        <v>49.99</v>
      </c>
      <c r="W51" s="19">
        <v>43.53</v>
      </c>
      <c r="X51" s="58">
        <v>45.02</v>
      </c>
      <c r="Y51" s="19">
        <v>44.71</v>
      </c>
      <c r="Z51" s="19">
        <v>46.91</v>
      </c>
      <c r="AA51" s="19">
        <v>45.59</v>
      </c>
      <c r="AB51" s="19">
        <v>47.36</v>
      </c>
      <c r="AC51" s="19">
        <v>46.77</v>
      </c>
      <c r="AD51" s="19">
        <v>46.94</v>
      </c>
      <c r="AE51" s="42">
        <v>46.21</v>
      </c>
      <c r="AF51" s="16">
        <v>46.7</v>
      </c>
      <c r="AG51" s="58">
        <v>51.02</v>
      </c>
      <c r="AH51" s="19">
        <v>45.67</v>
      </c>
      <c r="AI51" s="19">
        <v>41.73</v>
      </c>
      <c r="AJ51" s="19">
        <v>43.62</v>
      </c>
      <c r="AK51" s="19">
        <v>44.26</v>
      </c>
      <c r="AL51" s="19">
        <v>52.27</v>
      </c>
      <c r="AM51" s="19">
        <v>44.99</v>
      </c>
      <c r="AN51" s="16">
        <v>44.58</v>
      </c>
      <c r="AO51" s="19">
        <v>40.43</v>
      </c>
      <c r="AP51" s="16">
        <v>46.58</v>
      </c>
      <c r="AQ51" s="19">
        <v>49.09</v>
      </c>
      <c r="AR51" s="7">
        <v>45.94</v>
      </c>
      <c r="AS51" s="19">
        <v>43.4</v>
      </c>
      <c r="AT51" s="20">
        <v>44.23</v>
      </c>
      <c r="AU51" s="19">
        <v>46.93</v>
      </c>
      <c r="AV51" s="19">
        <v>47.95</v>
      </c>
      <c r="AW51" s="19">
        <v>45.8</v>
      </c>
      <c r="AX51" s="19">
        <v>46.33</v>
      </c>
      <c r="AY51" s="16">
        <v>46.26</v>
      </c>
      <c r="AZ51" s="19">
        <v>45.96</v>
      </c>
      <c r="BA51" s="19">
        <v>43.64</v>
      </c>
      <c r="BB51" s="16">
        <v>45.63</v>
      </c>
      <c r="BC51" s="42">
        <v>44.51</v>
      </c>
      <c r="BD51" s="19">
        <v>45</v>
      </c>
      <c r="BE51" s="8">
        <v>50.68</v>
      </c>
      <c r="BF51" s="42">
        <v>50.16</v>
      </c>
      <c r="BG51" s="19">
        <v>45.97</v>
      </c>
      <c r="BH51" s="19">
        <v>41.89</v>
      </c>
      <c r="BI51" s="19">
        <v>41.78</v>
      </c>
      <c r="BJ51" s="16">
        <v>47.54</v>
      </c>
      <c r="BK51" s="19">
        <v>46.37</v>
      </c>
      <c r="BL51" s="19">
        <v>46.62</v>
      </c>
      <c r="BM51" s="19">
        <v>46.81</v>
      </c>
      <c r="BN51" s="19">
        <v>43.92</v>
      </c>
      <c r="BO51" s="19">
        <v>50.18</v>
      </c>
      <c r="BP51" s="19">
        <v>40.35</v>
      </c>
      <c r="BQ51" s="19">
        <v>42.49</v>
      </c>
      <c r="BR51" s="19">
        <v>43.23</v>
      </c>
      <c r="BS51" s="19">
        <v>47.1</v>
      </c>
      <c r="BT51" s="42">
        <v>45.12</v>
      </c>
      <c r="BU51" s="19">
        <v>43.48</v>
      </c>
      <c r="BV51" s="16">
        <v>41.37</v>
      </c>
      <c r="BW51" s="19">
        <v>45.53</v>
      </c>
      <c r="BX51" s="19">
        <v>48.73</v>
      </c>
      <c r="BY51" s="19">
        <v>45.39</v>
      </c>
      <c r="BZ51" s="19">
        <v>42.24</v>
      </c>
      <c r="CA51" s="19">
        <v>48.8</v>
      </c>
      <c r="CB51" s="19">
        <v>46.71</v>
      </c>
      <c r="CC51" s="19">
        <v>47.59</v>
      </c>
      <c r="CD51" s="19">
        <v>45.76</v>
      </c>
      <c r="CE51" s="16">
        <v>42.25</v>
      </c>
      <c r="CF51" s="19">
        <v>42.66</v>
      </c>
      <c r="CG51" s="16">
        <v>45.78</v>
      </c>
      <c r="CH51" s="19">
        <v>44.1</v>
      </c>
      <c r="CI51" s="19">
        <v>39.79</v>
      </c>
      <c r="CJ51" s="42">
        <v>44.55</v>
      </c>
      <c r="CK51" s="19">
        <v>42.28</v>
      </c>
      <c r="CL51" s="16">
        <v>47.82</v>
      </c>
      <c r="CM51" s="19">
        <v>44.46</v>
      </c>
      <c r="CN51" s="16">
        <v>45.32</v>
      </c>
      <c r="CO51" s="42">
        <v>47.14</v>
      </c>
      <c r="CP51" s="19">
        <v>47.12</v>
      </c>
      <c r="CQ51" s="19">
        <v>46.48</v>
      </c>
      <c r="CR51" s="19">
        <v>43.66</v>
      </c>
      <c r="CS51" s="19">
        <v>40.93</v>
      </c>
      <c r="CT51" s="16">
        <v>48.49</v>
      </c>
      <c r="CU51" s="42">
        <v>49.79</v>
      </c>
      <c r="CV51" s="19">
        <v>45.09</v>
      </c>
      <c r="CW51" s="19">
        <v>45.34</v>
      </c>
      <c r="CX51" s="19">
        <v>50.63</v>
      </c>
      <c r="CY51" s="19">
        <v>41.38</v>
      </c>
      <c r="CZ51" s="19">
        <v>47.87</v>
      </c>
      <c r="DA51" s="19">
        <v>48.97</v>
      </c>
      <c r="DB51" s="19">
        <v>50.23</v>
      </c>
      <c r="DC51" s="19">
        <v>47.45</v>
      </c>
      <c r="DD51" s="19">
        <v>45.22</v>
      </c>
      <c r="DE51" s="19">
        <v>42.32</v>
      </c>
      <c r="DF51" s="19">
        <v>43.06</v>
      </c>
      <c r="DG51" s="19">
        <v>45.98</v>
      </c>
      <c r="DH51" s="19">
        <v>44.34</v>
      </c>
      <c r="DI51" s="16">
        <v>48.52</v>
      </c>
      <c r="DJ51" s="19">
        <v>45.99</v>
      </c>
      <c r="DK51" s="19">
        <v>47.09</v>
      </c>
      <c r="DL51" s="19">
        <v>48.81</v>
      </c>
      <c r="DM51" s="19">
        <v>48.94</v>
      </c>
      <c r="DN51" s="19">
        <v>47.99</v>
      </c>
      <c r="DO51" s="19">
        <v>46.34</v>
      </c>
      <c r="DP51" s="19">
        <v>46.36</v>
      </c>
      <c r="DQ51" s="19">
        <v>39.51</v>
      </c>
      <c r="DR51" s="19">
        <v>45.49</v>
      </c>
      <c r="DS51" s="19">
        <v>42.85</v>
      </c>
      <c r="DT51" s="19">
        <v>44.95</v>
      </c>
      <c r="DU51" s="19">
        <v>50.82</v>
      </c>
      <c r="DV51" s="19">
        <v>50.51</v>
      </c>
      <c r="DW51" s="19">
        <v>49.05</v>
      </c>
      <c r="DX51" s="19">
        <v>46.18</v>
      </c>
      <c r="DY51" s="19">
        <v>45.83</v>
      </c>
      <c r="DZ51" s="19">
        <v>45.28</v>
      </c>
    </row>
    <row r="52" spans="1:130" ht="14">
      <c r="A52" s="1" t="s">
        <v>1705</v>
      </c>
      <c r="B52" s="17">
        <v>48.19</v>
      </c>
      <c r="C52" s="17">
        <v>43.2</v>
      </c>
      <c r="D52" s="17">
        <v>45.16</v>
      </c>
      <c r="E52" s="17">
        <v>44.58</v>
      </c>
      <c r="F52" s="17">
        <v>46.62</v>
      </c>
      <c r="G52" s="17">
        <v>46.76</v>
      </c>
      <c r="H52" s="17">
        <v>42.88</v>
      </c>
      <c r="I52" s="20">
        <v>47.72</v>
      </c>
      <c r="J52" s="20">
        <v>47.76</v>
      </c>
      <c r="K52" s="20">
        <v>48.41</v>
      </c>
      <c r="L52" s="17">
        <v>47.08</v>
      </c>
      <c r="M52" s="17">
        <v>48.96</v>
      </c>
      <c r="N52" s="17">
        <v>45.22</v>
      </c>
      <c r="O52" s="20">
        <v>42.34</v>
      </c>
      <c r="P52" s="17">
        <v>44.72</v>
      </c>
      <c r="Q52" s="17">
        <v>49.29</v>
      </c>
      <c r="R52" s="20">
        <v>41.86</v>
      </c>
      <c r="S52" s="17">
        <v>43.3</v>
      </c>
      <c r="T52" s="17">
        <v>48.78</v>
      </c>
      <c r="U52" s="17">
        <v>48.71</v>
      </c>
      <c r="V52" s="17">
        <v>47.57</v>
      </c>
      <c r="W52" s="17">
        <v>44.77</v>
      </c>
      <c r="X52" s="57">
        <v>48.92</v>
      </c>
      <c r="Y52" s="20">
        <v>43.94</v>
      </c>
      <c r="Z52" s="17">
        <v>49.15</v>
      </c>
      <c r="AA52" s="17">
        <v>48.36</v>
      </c>
      <c r="AB52" s="17">
        <v>48.12</v>
      </c>
      <c r="AC52" s="17">
        <v>46.68</v>
      </c>
      <c r="AD52" s="20">
        <v>48.24</v>
      </c>
      <c r="AE52" s="23">
        <v>48.14</v>
      </c>
      <c r="AF52" s="20">
        <v>46.25</v>
      </c>
      <c r="AG52" s="57">
        <v>49.23</v>
      </c>
      <c r="AH52" s="17">
        <v>44.21</v>
      </c>
      <c r="AI52" s="17">
        <v>42.14</v>
      </c>
      <c r="AJ52" s="17">
        <v>47.85</v>
      </c>
      <c r="AK52" s="17">
        <v>44.7</v>
      </c>
      <c r="AL52" s="17">
        <v>50.44</v>
      </c>
      <c r="AM52" s="17">
        <v>45.19</v>
      </c>
      <c r="AN52" s="20">
        <v>46.76</v>
      </c>
      <c r="AO52" s="23">
        <v>41.78</v>
      </c>
      <c r="AP52" s="20">
        <v>46.49</v>
      </c>
      <c r="AQ52" s="23">
        <v>48.37</v>
      </c>
      <c r="AR52" s="17">
        <v>46.01</v>
      </c>
      <c r="AS52" s="20">
        <v>45.58</v>
      </c>
      <c r="AT52" s="16">
        <v>45.71</v>
      </c>
      <c r="AU52" s="17">
        <v>47.95</v>
      </c>
      <c r="AV52" s="17">
        <v>46.47</v>
      </c>
      <c r="AW52" s="20">
        <v>46.97</v>
      </c>
      <c r="AX52" s="17">
        <v>46.65</v>
      </c>
      <c r="AY52" s="20">
        <v>47.78</v>
      </c>
      <c r="AZ52" s="20">
        <v>47.08</v>
      </c>
      <c r="BA52" s="17">
        <v>46.62</v>
      </c>
      <c r="BB52" s="20">
        <v>50.55</v>
      </c>
      <c r="BC52" s="23">
        <v>46.39</v>
      </c>
      <c r="BD52" s="17">
        <v>46.46</v>
      </c>
      <c r="BE52" s="5">
        <v>50.98</v>
      </c>
      <c r="BF52" s="20">
        <v>51.7</v>
      </c>
      <c r="BG52" s="17">
        <v>47.88</v>
      </c>
      <c r="BH52" s="17">
        <v>44.6</v>
      </c>
      <c r="BI52" s="17">
        <v>42.56</v>
      </c>
      <c r="BJ52" s="20">
        <v>46.58</v>
      </c>
      <c r="BK52" s="17">
        <v>47.28</v>
      </c>
      <c r="BL52" s="17">
        <v>47.94</v>
      </c>
      <c r="BM52" s="17">
        <v>49.11</v>
      </c>
      <c r="BN52" s="17">
        <v>44.35</v>
      </c>
      <c r="BO52" s="17">
        <v>50.31</v>
      </c>
      <c r="BP52" s="17">
        <v>42.51</v>
      </c>
      <c r="BQ52" s="17">
        <v>42.11</v>
      </c>
      <c r="BR52" s="20">
        <v>42.49</v>
      </c>
      <c r="BS52" s="17">
        <v>46.57</v>
      </c>
      <c r="BT52" s="23">
        <v>49.35</v>
      </c>
      <c r="BU52" s="17">
        <v>43.22</v>
      </c>
      <c r="BV52" s="20">
        <v>41.1</v>
      </c>
      <c r="BW52" s="17">
        <v>48.72</v>
      </c>
      <c r="BX52" s="17">
        <v>49.04</v>
      </c>
      <c r="BY52" s="17">
        <v>45.08</v>
      </c>
      <c r="BZ52" s="20">
        <v>42.96</v>
      </c>
      <c r="CA52" s="17">
        <v>51.2</v>
      </c>
      <c r="CB52" s="17">
        <v>48.82</v>
      </c>
      <c r="CC52" s="17">
        <v>46.02</v>
      </c>
      <c r="CD52" s="17">
        <v>45.84</v>
      </c>
      <c r="CE52" s="20">
        <v>43.17</v>
      </c>
      <c r="CF52" s="17">
        <v>44.32</v>
      </c>
      <c r="CG52" s="20">
        <v>46.24</v>
      </c>
      <c r="CH52" s="17">
        <v>45.97</v>
      </c>
      <c r="CI52" s="17">
        <v>41.2</v>
      </c>
      <c r="CJ52" s="23">
        <v>43.58</v>
      </c>
      <c r="CK52" s="20">
        <v>40.520000000000003</v>
      </c>
      <c r="CL52" s="20">
        <v>48.06</v>
      </c>
      <c r="CM52" s="23">
        <v>45.29</v>
      </c>
      <c r="CN52" s="20">
        <v>46.86</v>
      </c>
      <c r="CO52" s="20">
        <v>49.33</v>
      </c>
      <c r="CP52" s="17">
        <v>48.97</v>
      </c>
      <c r="CQ52" s="17">
        <v>48.95</v>
      </c>
      <c r="CR52" s="20">
        <v>44.31</v>
      </c>
      <c r="CS52" s="20">
        <v>42.1</v>
      </c>
      <c r="CT52" s="20">
        <v>48.34</v>
      </c>
      <c r="CU52" s="23">
        <v>49.29</v>
      </c>
      <c r="CV52" s="17">
        <v>44.73</v>
      </c>
      <c r="CW52" s="17">
        <v>46.84</v>
      </c>
      <c r="CX52" s="20">
        <v>53.54</v>
      </c>
      <c r="CY52" s="17">
        <v>45.53</v>
      </c>
      <c r="CZ52" s="23">
        <v>46.92</v>
      </c>
      <c r="DA52" s="23">
        <v>49.16</v>
      </c>
      <c r="DB52" s="17">
        <v>50.19</v>
      </c>
      <c r="DC52" s="17">
        <v>47.31</v>
      </c>
      <c r="DD52" s="17">
        <v>47.04</v>
      </c>
      <c r="DE52" s="17">
        <v>43.27</v>
      </c>
      <c r="DF52" s="17">
        <v>47.52</v>
      </c>
      <c r="DG52" s="17">
        <v>46.58</v>
      </c>
      <c r="DH52" s="17">
        <v>45.11</v>
      </c>
      <c r="DI52" s="20">
        <v>49.2</v>
      </c>
      <c r="DJ52" s="17">
        <v>45.98</v>
      </c>
      <c r="DK52" s="17">
        <v>48.83</v>
      </c>
      <c r="DL52" s="17">
        <v>49.81</v>
      </c>
      <c r="DM52" s="17">
        <v>49.89</v>
      </c>
      <c r="DN52" s="17">
        <v>50.47</v>
      </c>
      <c r="DO52" s="17">
        <v>48.71</v>
      </c>
      <c r="DP52" s="17">
        <v>50.44</v>
      </c>
      <c r="DQ52" s="17">
        <v>40.82</v>
      </c>
      <c r="DR52" s="17">
        <v>46.16</v>
      </c>
      <c r="DS52" s="17">
        <v>41.51</v>
      </c>
      <c r="DT52" s="17">
        <v>48.37</v>
      </c>
      <c r="DU52" s="17">
        <v>56.96</v>
      </c>
      <c r="DV52" s="17">
        <v>51.27</v>
      </c>
      <c r="DW52" s="17">
        <v>48.05</v>
      </c>
      <c r="DX52" s="17">
        <v>45.09</v>
      </c>
      <c r="DY52" s="17">
        <v>47.7</v>
      </c>
      <c r="DZ52" s="17">
        <v>48.08</v>
      </c>
    </row>
    <row r="53" spans="1:130" ht="14">
      <c r="A53" s="1" t="s">
        <v>1706</v>
      </c>
      <c r="B53" s="17">
        <v>46.84</v>
      </c>
      <c r="C53" s="17">
        <v>43.89</v>
      </c>
      <c r="D53" s="20">
        <v>46.36</v>
      </c>
      <c r="E53" s="20">
        <v>43.21</v>
      </c>
      <c r="F53" s="20">
        <v>44.66</v>
      </c>
      <c r="G53" s="20">
        <v>45.29</v>
      </c>
      <c r="H53" s="20">
        <v>41.81</v>
      </c>
      <c r="I53" s="20">
        <v>42.36</v>
      </c>
      <c r="J53" s="20">
        <v>45.85</v>
      </c>
      <c r="K53" s="20">
        <v>45.49</v>
      </c>
      <c r="L53" s="20">
        <v>43.48</v>
      </c>
      <c r="M53" s="20">
        <v>45.07</v>
      </c>
      <c r="N53" s="20">
        <v>43.25</v>
      </c>
      <c r="O53" s="20">
        <v>42.2</v>
      </c>
      <c r="P53" s="20">
        <v>43.75</v>
      </c>
      <c r="Q53" s="20">
        <v>47.61</v>
      </c>
      <c r="R53" s="20">
        <v>38.06</v>
      </c>
      <c r="S53" s="20">
        <v>42.82</v>
      </c>
      <c r="T53" s="20">
        <v>48.22</v>
      </c>
      <c r="U53" s="20">
        <v>45.63</v>
      </c>
      <c r="V53" s="20">
        <v>47.09</v>
      </c>
      <c r="W53" s="20">
        <v>43.85</v>
      </c>
      <c r="X53" s="20">
        <v>46.34</v>
      </c>
      <c r="Y53" s="20">
        <v>43.17</v>
      </c>
      <c r="Z53" s="20">
        <v>47.2</v>
      </c>
      <c r="AA53" s="20">
        <v>45.36</v>
      </c>
      <c r="AB53" s="17">
        <v>43.73</v>
      </c>
      <c r="AC53" s="20">
        <v>44.98</v>
      </c>
      <c r="AD53" s="20">
        <v>43.97</v>
      </c>
      <c r="AE53" s="20">
        <v>49.14</v>
      </c>
      <c r="AF53" s="20">
        <v>44.29</v>
      </c>
      <c r="AG53" s="20">
        <v>48.12</v>
      </c>
      <c r="AH53" s="20">
        <v>40.159999999999997</v>
      </c>
      <c r="AI53" s="20">
        <v>41.61</v>
      </c>
      <c r="AJ53" s="20">
        <v>45.13</v>
      </c>
      <c r="AK53" s="20">
        <v>43.77</v>
      </c>
      <c r="AL53" s="20">
        <v>50.04</v>
      </c>
      <c r="AM53" s="20">
        <v>42.19</v>
      </c>
      <c r="AN53" s="20">
        <v>48.02</v>
      </c>
      <c r="AO53" s="20">
        <v>40.74</v>
      </c>
      <c r="AP53" s="20">
        <v>43.23</v>
      </c>
      <c r="AQ53" s="20">
        <v>45.83</v>
      </c>
      <c r="AR53" s="20">
        <v>43.23</v>
      </c>
      <c r="AS53" s="20">
        <v>43.39</v>
      </c>
      <c r="AT53" s="20">
        <v>43.85</v>
      </c>
      <c r="AU53" s="20">
        <v>48.72</v>
      </c>
      <c r="AV53" s="20">
        <v>47.13</v>
      </c>
      <c r="AW53" s="20">
        <v>43.17</v>
      </c>
      <c r="AX53" s="20">
        <v>41.18</v>
      </c>
      <c r="AY53" s="20">
        <v>46.29</v>
      </c>
      <c r="AZ53" s="20">
        <v>47.6</v>
      </c>
      <c r="BA53" s="20">
        <v>44.46</v>
      </c>
      <c r="BB53" s="20">
        <v>48.48</v>
      </c>
      <c r="BC53" s="20">
        <v>46.51</v>
      </c>
      <c r="BD53" s="20">
        <v>44.26</v>
      </c>
      <c r="BE53" s="9">
        <v>49.56</v>
      </c>
      <c r="BF53" s="20">
        <v>48.62</v>
      </c>
      <c r="BG53" s="20">
        <v>46.1</v>
      </c>
      <c r="BH53" s="20">
        <v>41.46</v>
      </c>
      <c r="BI53" s="20">
        <v>42.34</v>
      </c>
      <c r="BJ53" s="20">
        <v>47.71</v>
      </c>
      <c r="BK53" s="20">
        <v>44.23</v>
      </c>
      <c r="BL53" s="20">
        <v>48.24</v>
      </c>
      <c r="BM53" s="20">
        <v>46.22</v>
      </c>
      <c r="BN53" s="20">
        <v>41.58</v>
      </c>
      <c r="BO53" s="20">
        <v>48.33</v>
      </c>
      <c r="BP53" s="20">
        <v>40.26</v>
      </c>
      <c r="BQ53" s="20">
        <v>41.34</v>
      </c>
      <c r="BR53" s="20">
        <v>42.44</v>
      </c>
      <c r="BS53" s="20">
        <v>44.52</v>
      </c>
      <c r="BT53" s="20">
        <v>48.03</v>
      </c>
      <c r="BU53" s="20">
        <v>40.840000000000003</v>
      </c>
      <c r="BV53" s="20">
        <v>43.48</v>
      </c>
      <c r="BW53" s="20">
        <v>47.62</v>
      </c>
      <c r="BX53" s="20">
        <v>49.64</v>
      </c>
      <c r="BY53" s="20">
        <v>42.46</v>
      </c>
      <c r="BZ53" s="20">
        <v>41.5</v>
      </c>
      <c r="CA53" s="20">
        <v>46.7</v>
      </c>
      <c r="CB53" s="20">
        <v>44.35</v>
      </c>
      <c r="CC53" s="17">
        <v>45.96</v>
      </c>
      <c r="CD53" s="20">
        <v>43.37</v>
      </c>
      <c r="CE53" s="20">
        <v>42.33</v>
      </c>
      <c r="CF53" s="20">
        <v>43.52</v>
      </c>
      <c r="CG53" s="20">
        <v>45.43</v>
      </c>
      <c r="CH53" s="20">
        <v>43.21</v>
      </c>
      <c r="CI53" s="17">
        <v>40.79</v>
      </c>
      <c r="CJ53" s="20">
        <v>44.03</v>
      </c>
      <c r="CK53" s="20">
        <v>42.37</v>
      </c>
      <c r="CL53" s="20">
        <v>48.47</v>
      </c>
      <c r="CM53" s="20">
        <v>45.44</v>
      </c>
      <c r="CN53" s="20">
        <v>45.53</v>
      </c>
      <c r="CO53" s="20">
        <v>44.27</v>
      </c>
      <c r="CP53" s="20">
        <v>44.54</v>
      </c>
      <c r="CQ53" s="20">
        <v>45.75</v>
      </c>
      <c r="CR53" s="20">
        <v>45.5</v>
      </c>
      <c r="CS53" s="20">
        <v>41.84</v>
      </c>
      <c r="CT53" s="20">
        <v>46.9</v>
      </c>
      <c r="CU53" s="20">
        <v>47.7</v>
      </c>
      <c r="CV53" s="20">
        <v>45.6</v>
      </c>
      <c r="CW53" s="20">
        <v>43.38</v>
      </c>
      <c r="CX53" s="20">
        <v>51.46</v>
      </c>
      <c r="CY53" s="20">
        <v>46.52</v>
      </c>
      <c r="CZ53" s="23">
        <v>46.43</v>
      </c>
      <c r="DA53" s="20">
        <v>48.57</v>
      </c>
      <c r="DB53" s="20">
        <v>48.29</v>
      </c>
      <c r="DC53" s="20">
        <v>44.97</v>
      </c>
      <c r="DD53" s="20">
        <v>46.64</v>
      </c>
      <c r="DE53" s="20">
        <v>40.630000000000003</v>
      </c>
      <c r="DF53" s="20">
        <v>45.86</v>
      </c>
      <c r="DG53" s="20">
        <v>42.92</v>
      </c>
      <c r="DH53" s="20">
        <v>43.05</v>
      </c>
      <c r="DI53" s="20">
        <v>46.82</v>
      </c>
      <c r="DJ53" s="20">
        <v>43.42</v>
      </c>
      <c r="DK53" s="20">
        <v>49.35</v>
      </c>
      <c r="DL53" s="20">
        <v>49.67</v>
      </c>
      <c r="DM53" s="20">
        <v>47.56</v>
      </c>
      <c r="DN53" s="20">
        <v>47.05</v>
      </c>
      <c r="DO53" s="20">
        <v>47.55</v>
      </c>
      <c r="DP53" s="20">
        <v>47.36</v>
      </c>
      <c r="DQ53" s="20">
        <v>40.619999999999997</v>
      </c>
      <c r="DR53" s="20">
        <v>44.61</v>
      </c>
      <c r="DS53" s="20">
        <v>40.869999999999997</v>
      </c>
      <c r="DT53" s="20">
        <v>44.2</v>
      </c>
      <c r="DU53" s="20">
        <v>51.33</v>
      </c>
      <c r="DV53" s="20">
        <v>48.24</v>
      </c>
      <c r="DW53" s="17">
        <v>47.94</v>
      </c>
      <c r="DX53" s="20">
        <v>45.56</v>
      </c>
      <c r="DY53" s="20">
        <v>44.1</v>
      </c>
      <c r="DZ53" s="17">
        <v>46.56</v>
      </c>
    </row>
    <row r="54" spans="1:130" ht="14">
      <c r="A54" s="1" t="s">
        <v>1707</v>
      </c>
      <c r="B54" s="16">
        <v>43.11</v>
      </c>
      <c r="C54" s="16">
        <v>41.08</v>
      </c>
      <c r="D54" s="16">
        <v>44.21</v>
      </c>
      <c r="E54" s="16">
        <v>45.82</v>
      </c>
      <c r="F54" s="16">
        <v>44.31</v>
      </c>
      <c r="G54" s="16">
        <v>43.39</v>
      </c>
      <c r="H54" s="16">
        <v>39.869999999999997</v>
      </c>
      <c r="I54" s="16">
        <v>44.7</v>
      </c>
      <c r="J54" s="16">
        <v>43.93</v>
      </c>
      <c r="K54" s="16">
        <v>42.58</v>
      </c>
      <c r="L54" s="16">
        <v>41.47</v>
      </c>
      <c r="M54" s="16">
        <v>44.42</v>
      </c>
      <c r="N54" s="16">
        <v>44.53</v>
      </c>
      <c r="O54" s="16">
        <v>40.729999999999997</v>
      </c>
      <c r="P54" s="16">
        <v>44.24</v>
      </c>
      <c r="Q54" s="16">
        <v>45.61</v>
      </c>
      <c r="R54" s="16">
        <v>39.29</v>
      </c>
      <c r="S54" s="16">
        <v>39.29</v>
      </c>
      <c r="T54" s="16">
        <v>43.81</v>
      </c>
      <c r="U54" s="16">
        <v>44.7</v>
      </c>
      <c r="V54" s="16">
        <v>46.22</v>
      </c>
      <c r="W54" s="16">
        <v>43.6</v>
      </c>
      <c r="X54" s="16">
        <v>43.24</v>
      </c>
      <c r="Y54" s="16">
        <v>41.68</v>
      </c>
      <c r="Z54" s="16">
        <v>45.29</v>
      </c>
      <c r="AA54" s="16">
        <v>43.07</v>
      </c>
      <c r="AB54" s="16">
        <v>44.58</v>
      </c>
      <c r="AC54" s="16">
        <v>43.21</v>
      </c>
      <c r="AD54" s="16">
        <v>46.41</v>
      </c>
      <c r="AE54" s="16">
        <v>47.65</v>
      </c>
      <c r="AF54" s="16">
        <v>45.22</v>
      </c>
      <c r="AG54" s="16">
        <v>47.35</v>
      </c>
      <c r="AH54" s="16">
        <v>38.909999999999997</v>
      </c>
      <c r="AI54" s="16">
        <v>37.53</v>
      </c>
      <c r="AJ54" s="16">
        <v>42.55</v>
      </c>
      <c r="AK54" s="16">
        <v>46.29</v>
      </c>
      <c r="AL54" s="16">
        <v>48.21</v>
      </c>
      <c r="AM54" s="16">
        <v>38.409999999999997</v>
      </c>
      <c r="AN54" s="16">
        <v>46.33</v>
      </c>
      <c r="AO54" s="16">
        <v>38.5</v>
      </c>
      <c r="AP54" s="16">
        <v>43.32</v>
      </c>
      <c r="AQ54" s="16">
        <v>40.700000000000003</v>
      </c>
      <c r="AR54" s="16">
        <v>40.43</v>
      </c>
      <c r="AS54" s="16">
        <v>43.07</v>
      </c>
      <c r="AT54" s="20">
        <v>41.66</v>
      </c>
      <c r="AU54" s="16">
        <v>45.73</v>
      </c>
      <c r="AV54" s="16">
        <v>45.76</v>
      </c>
      <c r="AW54" s="16">
        <v>42.32</v>
      </c>
      <c r="AX54" s="16">
        <v>37.130000000000003</v>
      </c>
      <c r="AY54" s="16">
        <v>45.85</v>
      </c>
      <c r="AZ54" s="16">
        <v>43.99</v>
      </c>
      <c r="BA54" s="16">
        <v>42.07</v>
      </c>
      <c r="BB54" s="16">
        <v>47.3</v>
      </c>
      <c r="BC54" s="16">
        <v>44.79</v>
      </c>
      <c r="BD54" s="16">
        <v>42.44</v>
      </c>
      <c r="BE54" s="4">
        <v>49.29</v>
      </c>
      <c r="BF54" s="16">
        <v>46.85</v>
      </c>
      <c r="BG54" s="16">
        <v>42.85</v>
      </c>
      <c r="BH54" s="16">
        <v>36.56</v>
      </c>
      <c r="BI54" s="16">
        <v>38.89</v>
      </c>
      <c r="BJ54" s="16">
        <v>48.74</v>
      </c>
      <c r="BK54" s="16">
        <v>43.88</v>
      </c>
      <c r="BL54" s="16">
        <v>47.73</v>
      </c>
      <c r="BM54" s="16">
        <v>46.99</v>
      </c>
      <c r="BN54" s="16">
        <v>40.24</v>
      </c>
      <c r="BO54" s="16">
        <v>46.89</v>
      </c>
      <c r="BP54" s="16">
        <v>41.12</v>
      </c>
      <c r="BQ54" s="16">
        <v>40.53</v>
      </c>
      <c r="BR54" s="16">
        <v>40.32</v>
      </c>
      <c r="BS54" s="16">
        <v>44.24</v>
      </c>
      <c r="BT54" s="16">
        <v>45.37</v>
      </c>
      <c r="BU54" s="16">
        <v>39.630000000000003</v>
      </c>
      <c r="BV54" s="16">
        <v>41.08</v>
      </c>
      <c r="BW54" s="16">
        <v>42.55</v>
      </c>
      <c r="BX54" s="16">
        <v>46.21</v>
      </c>
      <c r="BY54" s="16">
        <v>40.549999999999997</v>
      </c>
      <c r="BZ54" s="16">
        <v>40.520000000000003</v>
      </c>
      <c r="CA54" s="16">
        <v>45.53</v>
      </c>
      <c r="CB54" s="16">
        <v>42.24</v>
      </c>
      <c r="CC54" s="16">
        <v>45.39</v>
      </c>
      <c r="CD54" s="16">
        <v>42.45</v>
      </c>
      <c r="CE54" s="16">
        <v>42.93</v>
      </c>
      <c r="CF54" s="16">
        <v>39.46</v>
      </c>
      <c r="CG54" s="16">
        <v>42.32</v>
      </c>
      <c r="CH54" s="16">
        <v>43.88</v>
      </c>
      <c r="CI54" s="16">
        <v>41.09</v>
      </c>
      <c r="CJ54" s="16">
        <v>40.85</v>
      </c>
      <c r="CK54" s="16">
        <v>43.43</v>
      </c>
      <c r="CL54" s="16">
        <v>48.55</v>
      </c>
      <c r="CM54" s="16">
        <v>44.74</v>
      </c>
      <c r="CN54" s="16">
        <v>41.77</v>
      </c>
      <c r="CO54" s="16">
        <v>43.69</v>
      </c>
      <c r="CP54" s="16">
        <v>42.48</v>
      </c>
      <c r="CQ54" s="16">
        <v>40.82</v>
      </c>
      <c r="CR54" s="16">
        <v>42.22</v>
      </c>
      <c r="CS54" s="16">
        <v>38.85</v>
      </c>
      <c r="CT54" s="16">
        <v>46.45</v>
      </c>
      <c r="CU54" s="16">
        <v>41.89</v>
      </c>
      <c r="CV54" s="16">
        <v>43.39</v>
      </c>
      <c r="CW54" s="16">
        <v>43.05</v>
      </c>
      <c r="CX54" s="16">
        <v>50.75</v>
      </c>
      <c r="CY54" s="16">
        <v>45.11</v>
      </c>
      <c r="CZ54" s="16">
        <v>44.47</v>
      </c>
      <c r="DA54" s="16">
        <v>44.63</v>
      </c>
      <c r="DB54" s="16">
        <v>50.81</v>
      </c>
      <c r="DC54" s="16">
        <v>44.58</v>
      </c>
      <c r="DD54" s="16">
        <v>44.26</v>
      </c>
      <c r="DE54" s="16">
        <v>40.950000000000003</v>
      </c>
      <c r="DF54" s="16">
        <v>41.99</v>
      </c>
      <c r="DG54" s="16">
        <v>42.98</v>
      </c>
      <c r="DH54" s="16">
        <v>39.299999999999997</v>
      </c>
      <c r="DI54" s="16">
        <v>44.33</v>
      </c>
      <c r="DJ54" s="16">
        <v>42.9</v>
      </c>
      <c r="DK54" s="16">
        <v>46.06</v>
      </c>
      <c r="DL54" s="16">
        <v>46.3</v>
      </c>
      <c r="DM54" s="16">
        <v>44.38</v>
      </c>
      <c r="DN54" s="16">
        <v>44.9</v>
      </c>
      <c r="DO54" s="16">
        <v>45.9</v>
      </c>
      <c r="DP54" s="16">
        <v>46.44</v>
      </c>
      <c r="DQ54" s="16">
        <v>39.68</v>
      </c>
      <c r="DR54" s="16">
        <v>45.16</v>
      </c>
      <c r="DS54" s="16">
        <v>39.409999999999997</v>
      </c>
      <c r="DT54" s="16">
        <v>46.58</v>
      </c>
      <c r="DU54" s="16">
        <v>50.57</v>
      </c>
      <c r="DV54" s="16">
        <v>47.42</v>
      </c>
      <c r="DW54" s="16">
        <v>46.72</v>
      </c>
      <c r="DX54" s="16">
        <v>44.37</v>
      </c>
      <c r="DY54" s="16">
        <v>43.51</v>
      </c>
      <c r="DZ54" s="16">
        <v>45.2</v>
      </c>
    </row>
    <row r="55" spans="1:130" ht="14">
      <c r="A55" s="1" t="s">
        <v>1727</v>
      </c>
      <c r="B55" s="16">
        <v>42.09</v>
      </c>
      <c r="C55" s="16">
        <v>38.76</v>
      </c>
      <c r="D55" s="16">
        <v>44.54</v>
      </c>
      <c r="E55" s="97">
        <v>41.24</v>
      </c>
      <c r="F55" s="16">
        <v>42.46</v>
      </c>
      <c r="G55" s="16">
        <v>45.12</v>
      </c>
      <c r="H55" s="97">
        <v>36.909999999999997</v>
      </c>
      <c r="I55" s="100"/>
      <c r="J55" s="16">
        <v>38.11</v>
      </c>
      <c r="K55" s="16">
        <v>43.55</v>
      </c>
      <c r="L55" s="16">
        <v>42.45</v>
      </c>
      <c r="M55" s="16">
        <v>45.88</v>
      </c>
      <c r="N55" s="16">
        <v>38.65</v>
      </c>
      <c r="O55" s="100"/>
      <c r="P55" s="97">
        <v>40.299999999999997</v>
      </c>
      <c r="Q55" s="16">
        <v>43.83</v>
      </c>
      <c r="R55" s="16">
        <v>30.67</v>
      </c>
      <c r="S55" s="97">
        <v>35.799999999999997</v>
      </c>
      <c r="T55" s="16">
        <v>46.09</v>
      </c>
      <c r="U55" s="16">
        <v>39.47</v>
      </c>
      <c r="V55" s="16">
        <v>43.46</v>
      </c>
      <c r="W55" s="16">
        <v>42.02</v>
      </c>
      <c r="X55" s="16">
        <v>41.8</v>
      </c>
      <c r="Y55" s="16">
        <v>38.82</v>
      </c>
      <c r="Z55" s="16">
        <v>40.46</v>
      </c>
      <c r="AA55" s="16">
        <v>41.88</v>
      </c>
      <c r="AB55" s="16">
        <v>45.64</v>
      </c>
      <c r="AC55" s="16">
        <v>41.2</v>
      </c>
      <c r="AD55" s="97">
        <v>37.409999999999997</v>
      </c>
      <c r="AE55" s="16">
        <v>41.44</v>
      </c>
      <c r="AF55" s="1"/>
      <c r="AG55" s="16">
        <v>47.17</v>
      </c>
      <c r="AH55" s="100"/>
      <c r="AI55" s="97">
        <v>39.83</v>
      </c>
      <c r="AJ55" s="16">
        <v>39.86</v>
      </c>
      <c r="AK55" s="16">
        <v>40.369999999999997</v>
      </c>
      <c r="AL55" s="97">
        <v>45.07</v>
      </c>
      <c r="AM55" s="16">
        <v>35.43</v>
      </c>
      <c r="AN55" s="16">
        <v>39.43</v>
      </c>
      <c r="AO55" s="16">
        <v>38.83</v>
      </c>
      <c r="AP55" s="16">
        <v>42.93</v>
      </c>
      <c r="AQ55" s="100"/>
      <c r="AR55" s="16">
        <v>40.32</v>
      </c>
      <c r="AS55" s="16">
        <v>41.67</v>
      </c>
      <c r="AT55" s="16">
        <v>39.24</v>
      </c>
      <c r="AU55" s="16">
        <v>39.11</v>
      </c>
      <c r="AV55" s="16">
        <v>42.52</v>
      </c>
      <c r="AW55" s="100"/>
      <c r="AX55" s="16">
        <v>38.08</v>
      </c>
      <c r="AY55" s="97">
        <v>41.39</v>
      </c>
      <c r="AZ55" s="16">
        <v>42.35</v>
      </c>
      <c r="BA55" s="16">
        <v>42.9</v>
      </c>
      <c r="BB55" s="16">
        <v>39.97</v>
      </c>
      <c r="BC55" s="16">
        <v>41.33</v>
      </c>
      <c r="BD55" s="16">
        <v>38.880000000000003</v>
      </c>
      <c r="BE55" s="4">
        <v>42.8</v>
      </c>
      <c r="BF55" s="16">
        <v>47.75</v>
      </c>
      <c r="BG55" s="16">
        <v>42.11</v>
      </c>
      <c r="BH55" s="16">
        <v>36.520000000000003</v>
      </c>
      <c r="BI55" s="16">
        <v>32.11</v>
      </c>
      <c r="BJ55" s="100"/>
      <c r="BK55" s="16">
        <v>39.18</v>
      </c>
      <c r="BL55" s="16">
        <v>45.95</v>
      </c>
      <c r="BM55" s="16">
        <v>41.33</v>
      </c>
      <c r="BN55" s="16">
        <v>37.049999999999997</v>
      </c>
      <c r="BO55" s="16">
        <v>40.43</v>
      </c>
      <c r="BP55" s="16">
        <v>33.89</v>
      </c>
      <c r="BQ55" s="16">
        <v>35.130000000000003</v>
      </c>
      <c r="BR55" s="16">
        <v>38.35</v>
      </c>
      <c r="BS55" s="97">
        <v>42.71</v>
      </c>
      <c r="BT55" s="16">
        <v>42.22</v>
      </c>
      <c r="BU55" s="16">
        <v>37.14</v>
      </c>
      <c r="BV55" s="16">
        <v>41.21</v>
      </c>
      <c r="BW55" s="16">
        <v>40.14</v>
      </c>
      <c r="BX55" s="16">
        <v>49.26</v>
      </c>
      <c r="BY55" s="16">
        <v>41.86</v>
      </c>
      <c r="BZ55" s="16">
        <v>37.97</v>
      </c>
      <c r="CA55" s="16">
        <v>39.51</v>
      </c>
      <c r="CB55" s="16">
        <v>41.05</v>
      </c>
      <c r="CC55" s="16">
        <v>43.85</v>
      </c>
      <c r="CD55" s="16">
        <v>43.14</v>
      </c>
      <c r="CE55" s="100"/>
      <c r="CF55" s="16">
        <v>37.32</v>
      </c>
      <c r="CG55" s="16">
        <v>38.520000000000003</v>
      </c>
      <c r="CH55" s="16">
        <v>32.47</v>
      </c>
      <c r="CI55" s="16">
        <v>37.36</v>
      </c>
      <c r="CJ55" s="16">
        <v>32.51</v>
      </c>
      <c r="CK55" s="100"/>
      <c r="CL55" s="16">
        <v>42.27</v>
      </c>
      <c r="CM55" s="100"/>
      <c r="CN55" s="16">
        <v>37.6</v>
      </c>
      <c r="CO55" s="16">
        <v>36.39</v>
      </c>
      <c r="CP55" s="16">
        <v>38.01</v>
      </c>
      <c r="CQ55" s="16">
        <v>39.58</v>
      </c>
      <c r="CR55" s="16">
        <v>40.72</v>
      </c>
      <c r="CS55" s="16">
        <v>39.67</v>
      </c>
      <c r="CT55" s="16">
        <v>42.71</v>
      </c>
      <c r="CU55" s="16">
        <v>38.46</v>
      </c>
      <c r="CV55" s="16">
        <v>42.97</v>
      </c>
      <c r="CW55" s="16">
        <v>35.85</v>
      </c>
      <c r="CX55" s="16">
        <v>42.56</v>
      </c>
      <c r="CY55" s="16">
        <v>41.53</v>
      </c>
      <c r="CZ55" s="16">
        <v>39.17</v>
      </c>
      <c r="DA55" s="16">
        <v>42.6</v>
      </c>
      <c r="DB55" s="16">
        <v>42.18</v>
      </c>
      <c r="DC55" s="16">
        <v>41.44</v>
      </c>
      <c r="DD55" s="16">
        <v>42.31</v>
      </c>
      <c r="DE55" s="16">
        <v>41.33</v>
      </c>
      <c r="DF55" s="97">
        <v>38.51</v>
      </c>
      <c r="DG55" s="16">
        <v>37.43</v>
      </c>
      <c r="DH55" s="16">
        <v>35.15</v>
      </c>
      <c r="DI55" s="16">
        <v>44.38</v>
      </c>
      <c r="DJ55" s="16">
        <v>43.3</v>
      </c>
      <c r="DK55" s="16">
        <v>42.77</v>
      </c>
      <c r="DL55" s="16">
        <v>38.83</v>
      </c>
      <c r="DM55" s="16">
        <v>33.24</v>
      </c>
      <c r="DN55" s="16">
        <v>39.31</v>
      </c>
      <c r="DO55" s="16">
        <v>46.59</v>
      </c>
      <c r="DP55" s="16">
        <v>46.4</v>
      </c>
      <c r="DQ55" s="16">
        <v>38.08</v>
      </c>
      <c r="DR55" s="16">
        <v>45.77</v>
      </c>
      <c r="DS55" s="16">
        <v>38.270000000000003</v>
      </c>
      <c r="DT55" s="16">
        <v>39.61</v>
      </c>
      <c r="DU55" s="16">
        <v>48.51</v>
      </c>
      <c r="DV55" s="16">
        <v>42.99</v>
      </c>
      <c r="DW55" s="16">
        <v>49.46</v>
      </c>
      <c r="DX55" s="16">
        <v>43.6</v>
      </c>
      <c r="DY55" s="16">
        <v>40.04</v>
      </c>
      <c r="DZ55" s="16">
        <v>43.47</v>
      </c>
    </row>
    <row r="56" spans="1:130" ht="14">
      <c r="A56" s="1" t="s">
        <v>1708</v>
      </c>
      <c r="B56" s="16">
        <v>26.86</v>
      </c>
      <c r="C56" s="16">
        <v>24.03</v>
      </c>
      <c r="D56" s="16">
        <v>25.19</v>
      </c>
      <c r="E56" s="16">
        <v>26.73</v>
      </c>
      <c r="F56" s="16">
        <v>26.49</v>
      </c>
      <c r="G56" s="16">
        <v>25.32</v>
      </c>
      <c r="H56" s="16">
        <v>25.97</v>
      </c>
      <c r="I56" s="16">
        <v>27.23</v>
      </c>
      <c r="J56" s="16">
        <v>26.9</v>
      </c>
      <c r="K56" s="16">
        <v>25.08</v>
      </c>
      <c r="L56" s="16">
        <v>25.43</v>
      </c>
      <c r="M56" s="16">
        <v>25.43</v>
      </c>
      <c r="N56" s="16">
        <v>26.74</v>
      </c>
      <c r="O56" s="16">
        <v>27.36</v>
      </c>
      <c r="P56" s="16">
        <v>27.02</v>
      </c>
      <c r="Q56" s="16">
        <v>31.49</v>
      </c>
      <c r="R56" s="16">
        <v>25.53</v>
      </c>
      <c r="S56" s="16">
        <v>26.5</v>
      </c>
      <c r="T56" s="16">
        <v>28.29</v>
      </c>
      <c r="U56" s="16">
        <v>26.39</v>
      </c>
      <c r="V56" s="16">
        <v>28.06</v>
      </c>
      <c r="W56" s="16">
        <v>25.08</v>
      </c>
      <c r="X56" s="16">
        <v>23</v>
      </c>
      <c r="Y56" s="16">
        <v>24.03</v>
      </c>
      <c r="Z56" s="16">
        <v>27.22</v>
      </c>
      <c r="AA56" s="16">
        <v>26.33</v>
      </c>
      <c r="AB56" s="16">
        <v>27.66</v>
      </c>
      <c r="AC56" s="16">
        <v>27.59</v>
      </c>
      <c r="AD56" s="16">
        <v>26.34</v>
      </c>
      <c r="AE56" s="16">
        <v>28.08</v>
      </c>
      <c r="AF56" s="16">
        <v>30.23</v>
      </c>
      <c r="AG56" s="16">
        <v>27.91</v>
      </c>
      <c r="AH56" s="16">
        <v>26.63</v>
      </c>
      <c r="AI56" s="16">
        <v>25.44</v>
      </c>
      <c r="AJ56" s="16">
        <v>25.88</v>
      </c>
      <c r="AK56" s="16">
        <v>28.84</v>
      </c>
      <c r="AL56" s="16">
        <v>27.83</v>
      </c>
      <c r="AM56" s="16">
        <v>26.04</v>
      </c>
      <c r="AN56" s="16">
        <v>26.95</v>
      </c>
      <c r="AO56" s="16">
        <v>26.76</v>
      </c>
      <c r="AP56" s="16">
        <v>27.34</v>
      </c>
      <c r="AQ56" s="16">
        <v>26.01</v>
      </c>
      <c r="AR56" s="16">
        <v>27.01</v>
      </c>
      <c r="AS56" s="16">
        <v>26.78</v>
      </c>
      <c r="AT56" s="16">
        <v>28.56</v>
      </c>
      <c r="AU56" s="16">
        <v>26.93</v>
      </c>
      <c r="AV56" s="16">
        <v>23.65</v>
      </c>
      <c r="AW56" s="16">
        <v>28.39</v>
      </c>
      <c r="AX56" s="16">
        <v>28.93</v>
      </c>
      <c r="AY56" s="16">
        <v>28.39</v>
      </c>
      <c r="AZ56" s="16">
        <v>29.52</v>
      </c>
      <c r="BA56" s="16">
        <v>26.06</v>
      </c>
      <c r="BB56" s="16">
        <v>27.46</v>
      </c>
      <c r="BC56" s="16">
        <v>28.16</v>
      </c>
      <c r="BD56" s="16">
        <v>27.35</v>
      </c>
      <c r="BE56" s="4">
        <v>27.41</v>
      </c>
      <c r="BF56" s="16">
        <v>28.91</v>
      </c>
      <c r="BG56" s="16">
        <v>25.82</v>
      </c>
      <c r="BH56" s="16">
        <v>24.81</v>
      </c>
      <c r="BI56" s="16">
        <v>27.47</v>
      </c>
      <c r="BJ56" s="16">
        <v>28.41</v>
      </c>
      <c r="BK56" s="16">
        <v>24.29</v>
      </c>
      <c r="BL56" s="99">
        <v>28.62</v>
      </c>
      <c r="BM56" s="16">
        <v>25.89</v>
      </c>
      <c r="BN56" s="16">
        <v>28.55</v>
      </c>
      <c r="BO56" s="16">
        <v>28.65</v>
      </c>
      <c r="BP56" s="16">
        <v>26.9</v>
      </c>
      <c r="BQ56" s="16">
        <v>26.31</v>
      </c>
      <c r="BR56" s="16">
        <v>24.45</v>
      </c>
      <c r="BS56" s="16">
        <v>24.56</v>
      </c>
      <c r="BT56" s="16">
        <v>27.34</v>
      </c>
      <c r="BU56" s="16">
        <v>26.55</v>
      </c>
      <c r="BV56" s="34">
        <v>24.69</v>
      </c>
      <c r="BW56" s="16">
        <v>27.06</v>
      </c>
      <c r="BX56" s="16">
        <v>30.32</v>
      </c>
      <c r="BY56" s="16">
        <v>27.89</v>
      </c>
      <c r="BZ56" s="16">
        <v>25.76</v>
      </c>
      <c r="CA56" s="16">
        <v>28.55</v>
      </c>
      <c r="CB56" s="16">
        <v>27.85</v>
      </c>
      <c r="CC56" s="16">
        <v>28.7</v>
      </c>
      <c r="CD56" s="16">
        <v>25.61</v>
      </c>
      <c r="CE56" s="16">
        <v>27.36</v>
      </c>
      <c r="CF56" s="16">
        <v>27.75</v>
      </c>
      <c r="CG56" s="16">
        <v>26.64</v>
      </c>
      <c r="CH56" s="16">
        <v>27.26</v>
      </c>
      <c r="CI56" s="16">
        <v>23.9</v>
      </c>
      <c r="CJ56" s="16">
        <v>27.17</v>
      </c>
      <c r="CK56" s="16">
        <v>26.25</v>
      </c>
      <c r="CL56" s="16">
        <v>28.12</v>
      </c>
      <c r="CM56" s="16">
        <v>25.86</v>
      </c>
      <c r="CN56" s="16">
        <v>26.62</v>
      </c>
      <c r="CO56" s="16">
        <v>26.59</v>
      </c>
      <c r="CP56" s="16">
        <v>27.92</v>
      </c>
      <c r="CQ56" s="16">
        <v>26.81</v>
      </c>
      <c r="CR56" s="16">
        <v>26.84</v>
      </c>
      <c r="CS56" s="16">
        <v>27.01</v>
      </c>
      <c r="CT56" s="16">
        <v>27.6</v>
      </c>
      <c r="CU56" s="16">
        <v>29.12</v>
      </c>
      <c r="CV56" s="16">
        <v>26.3</v>
      </c>
      <c r="CW56" s="16">
        <v>25.91</v>
      </c>
      <c r="CX56" s="16">
        <v>30.18</v>
      </c>
      <c r="CY56" s="16">
        <v>27.61</v>
      </c>
      <c r="CZ56" s="16">
        <v>27.39</v>
      </c>
      <c r="DA56" s="16">
        <v>32.270000000000003</v>
      </c>
      <c r="DB56" s="16">
        <v>27.43</v>
      </c>
      <c r="DC56" s="16">
        <v>28.59</v>
      </c>
      <c r="DD56" s="16">
        <v>27.67</v>
      </c>
      <c r="DE56" s="16">
        <v>26.54</v>
      </c>
      <c r="DF56" s="16">
        <v>25.56</v>
      </c>
      <c r="DG56" s="16">
        <v>27.32</v>
      </c>
      <c r="DH56" s="16">
        <v>25.69</v>
      </c>
      <c r="DI56" s="16">
        <v>27.63</v>
      </c>
      <c r="DJ56" s="16">
        <v>25.67</v>
      </c>
      <c r="DK56" s="16">
        <v>27.89</v>
      </c>
      <c r="DL56" s="16">
        <v>32.46</v>
      </c>
      <c r="DM56" s="16">
        <v>28.31</v>
      </c>
      <c r="DN56" s="16">
        <v>26.46</v>
      </c>
      <c r="DO56" s="16">
        <v>28.1</v>
      </c>
      <c r="DP56" s="16">
        <v>29.34</v>
      </c>
      <c r="DQ56" s="16">
        <v>25.29</v>
      </c>
      <c r="DR56" s="16">
        <v>27.45</v>
      </c>
      <c r="DS56" s="16">
        <v>25.31</v>
      </c>
      <c r="DT56" s="16">
        <v>27.03</v>
      </c>
      <c r="DU56" s="16">
        <v>29.29</v>
      </c>
      <c r="DV56" s="16">
        <v>28.34</v>
      </c>
      <c r="DW56" s="16">
        <v>26.39</v>
      </c>
      <c r="DX56" s="16">
        <v>25.65</v>
      </c>
      <c r="DY56" s="16">
        <v>27.78</v>
      </c>
      <c r="DZ56" s="16">
        <v>29.97</v>
      </c>
    </row>
    <row r="57" spans="1:130" ht="14">
      <c r="A57" s="1" t="s">
        <v>1709</v>
      </c>
      <c r="B57" s="38">
        <v>30.61</v>
      </c>
      <c r="C57" s="38">
        <v>28.61</v>
      </c>
      <c r="D57" s="38">
        <v>28.95</v>
      </c>
      <c r="E57" s="38">
        <v>29.66</v>
      </c>
      <c r="F57" s="38">
        <v>31.5</v>
      </c>
      <c r="G57" s="38">
        <v>30.17</v>
      </c>
      <c r="H57" s="38">
        <v>28.52</v>
      </c>
      <c r="I57" s="38">
        <v>29.74</v>
      </c>
      <c r="J57" s="38">
        <v>30.89</v>
      </c>
      <c r="K57" s="38">
        <v>29.62</v>
      </c>
      <c r="L57" s="38">
        <v>29.5</v>
      </c>
      <c r="M57" s="38">
        <v>29.69</v>
      </c>
      <c r="N57" s="38">
        <v>30.28</v>
      </c>
      <c r="O57" s="38">
        <v>32.26</v>
      </c>
      <c r="P57" s="18">
        <v>28.29</v>
      </c>
      <c r="Q57" s="38">
        <v>33.56</v>
      </c>
      <c r="R57" s="38">
        <v>29.78</v>
      </c>
      <c r="S57" s="38">
        <v>29.87</v>
      </c>
      <c r="T57" s="38">
        <v>31.61</v>
      </c>
      <c r="U57" s="38">
        <v>31.31</v>
      </c>
      <c r="V57" s="40">
        <v>30.61</v>
      </c>
      <c r="W57" s="38">
        <v>28.63</v>
      </c>
      <c r="X57" s="38">
        <v>27.1</v>
      </c>
      <c r="Y57" s="38">
        <v>31.13</v>
      </c>
      <c r="Z57" s="38">
        <v>32.94</v>
      </c>
      <c r="AA57" s="38">
        <v>31.13</v>
      </c>
      <c r="AB57" s="40">
        <v>28.72</v>
      </c>
      <c r="AC57" s="38">
        <v>31.89</v>
      </c>
      <c r="AD57" s="38">
        <v>30.65</v>
      </c>
      <c r="AE57" s="38">
        <v>31.27</v>
      </c>
      <c r="AF57" s="38">
        <v>34.229999999999997</v>
      </c>
      <c r="AG57" s="38">
        <v>30.6</v>
      </c>
      <c r="AH57" s="40">
        <v>27.57</v>
      </c>
      <c r="AI57" s="38">
        <v>27.73</v>
      </c>
      <c r="AJ57" s="38">
        <v>30.28</v>
      </c>
      <c r="AK57" s="38">
        <v>32.18</v>
      </c>
      <c r="AL57" s="18">
        <v>30.11</v>
      </c>
      <c r="AM57" s="40">
        <v>28.45</v>
      </c>
      <c r="AN57" s="38">
        <v>33.28</v>
      </c>
      <c r="AO57" s="40">
        <v>28.56</v>
      </c>
      <c r="AP57" s="38">
        <v>32.33</v>
      </c>
      <c r="AQ57" s="40">
        <v>30.64</v>
      </c>
      <c r="AR57" s="40">
        <v>30.02</v>
      </c>
      <c r="AS57" s="38">
        <v>33.54</v>
      </c>
      <c r="AT57" s="38">
        <v>30.94</v>
      </c>
      <c r="AU57" s="38">
        <v>29.61</v>
      </c>
      <c r="AV57" s="18">
        <v>29.45</v>
      </c>
      <c r="AW57" s="40">
        <v>31.12</v>
      </c>
      <c r="AX57" s="40">
        <v>31.63</v>
      </c>
      <c r="AY57" s="38">
        <v>32.79</v>
      </c>
      <c r="AZ57" s="38">
        <v>31.34</v>
      </c>
      <c r="BA57" s="38">
        <v>30.03</v>
      </c>
      <c r="BB57" s="38">
        <v>32.729999999999997</v>
      </c>
      <c r="BC57" s="40">
        <v>29.54</v>
      </c>
      <c r="BD57" s="38">
        <v>31.78</v>
      </c>
      <c r="BE57" s="39">
        <v>31.47</v>
      </c>
      <c r="BF57" s="40">
        <v>31.85</v>
      </c>
      <c r="BG57" s="38">
        <v>30.08</v>
      </c>
      <c r="BH57" s="18">
        <v>27.5</v>
      </c>
      <c r="BI57" s="40">
        <v>29.13</v>
      </c>
      <c r="BJ57" s="38">
        <v>32.69</v>
      </c>
      <c r="BK57" s="38">
        <v>28.72</v>
      </c>
      <c r="BL57" s="16">
        <v>32.83</v>
      </c>
      <c r="BM57" s="40">
        <v>32</v>
      </c>
      <c r="BN57" s="18">
        <v>30.15</v>
      </c>
      <c r="BO57" s="40">
        <v>30.72</v>
      </c>
      <c r="BP57" s="38">
        <v>30.09</v>
      </c>
      <c r="BQ57" s="38">
        <v>29.56</v>
      </c>
      <c r="BR57" s="38">
        <v>27.74</v>
      </c>
      <c r="BS57" s="38">
        <v>30.54</v>
      </c>
      <c r="BT57" s="18">
        <v>31.01</v>
      </c>
      <c r="BU57" s="38">
        <v>28.44</v>
      </c>
      <c r="BV57" s="38">
        <v>28.03</v>
      </c>
      <c r="BW57" s="38">
        <v>31.55</v>
      </c>
      <c r="BX57" s="40">
        <v>34.450000000000003</v>
      </c>
      <c r="BY57" s="38">
        <v>32.450000000000003</v>
      </c>
      <c r="BZ57" s="38">
        <v>28.05</v>
      </c>
      <c r="CA57" s="38">
        <v>31.25</v>
      </c>
      <c r="CB57" s="18">
        <v>31.33</v>
      </c>
      <c r="CC57" s="18">
        <v>30.56</v>
      </c>
      <c r="CD57" s="38">
        <v>29.94</v>
      </c>
      <c r="CE57" s="38">
        <v>31.71</v>
      </c>
      <c r="CF57" s="38">
        <v>30.67</v>
      </c>
      <c r="CG57" s="38">
        <v>28.91</v>
      </c>
      <c r="CH57" s="38">
        <v>29.12</v>
      </c>
      <c r="CI57" s="38">
        <v>30.03</v>
      </c>
      <c r="CJ57" s="18">
        <v>30.15</v>
      </c>
      <c r="CK57" s="38">
        <v>31.07</v>
      </c>
      <c r="CL57" s="38">
        <v>34.71</v>
      </c>
      <c r="CM57" s="18">
        <v>28.6</v>
      </c>
      <c r="CN57" s="38">
        <v>31.33</v>
      </c>
      <c r="CO57" s="18">
        <v>28.66</v>
      </c>
      <c r="CP57" s="38">
        <v>29.72</v>
      </c>
      <c r="CQ57" s="38">
        <v>32.94</v>
      </c>
      <c r="CR57" s="18">
        <v>30.96</v>
      </c>
      <c r="CS57" s="38">
        <v>30.96</v>
      </c>
      <c r="CT57" s="38">
        <v>33.53</v>
      </c>
      <c r="CU57" s="40">
        <v>33.03</v>
      </c>
      <c r="CV57" s="38">
        <v>31.55</v>
      </c>
      <c r="CW57" s="18">
        <v>30.07</v>
      </c>
      <c r="CX57" s="56">
        <v>32.61</v>
      </c>
      <c r="CY57" s="38">
        <v>33.08</v>
      </c>
      <c r="CZ57" s="18">
        <v>32.130000000000003</v>
      </c>
      <c r="DA57" s="18">
        <v>31.74</v>
      </c>
      <c r="DB57" s="18">
        <v>31.43</v>
      </c>
      <c r="DC57" s="38">
        <v>32.71</v>
      </c>
      <c r="DD57" s="38">
        <v>31.89</v>
      </c>
      <c r="DE57" s="38">
        <v>31.25</v>
      </c>
      <c r="DF57" s="38">
        <v>27.22</v>
      </c>
      <c r="DG57" s="40">
        <v>30.29</v>
      </c>
      <c r="DH57" s="40">
        <v>29.12</v>
      </c>
      <c r="DI57" s="38">
        <v>32.909999999999997</v>
      </c>
      <c r="DJ57" s="38">
        <v>31.23</v>
      </c>
      <c r="DK57" s="40">
        <v>31.75</v>
      </c>
      <c r="DL57" s="38">
        <v>37.08</v>
      </c>
      <c r="DM57" s="38">
        <v>31.8</v>
      </c>
      <c r="DN57" s="38">
        <v>30.57</v>
      </c>
      <c r="DO57" s="40">
        <v>30.24</v>
      </c>
      <c r="DP57" s="38">
        <v>32.29</v>
      </c>
      <c r="DQ57" s="38">
        <v>26.58</v>
      </c>
      <c r="DR57" s="38">
        <v>30.29</v>
      </c>
      <c r="DS57" s="38">
        <v>30.58</v>
      </c>
      <c r="DT57" s="38">
        <v>27.2</v>
      </c>
      <c r="DU57" s="38">
        <v>34.130000000000003</v>
      </c>
      <c r="DV57" s="40">
        <v>29.55</v>
      </c>
      <c r="DW57" s="38">
        <v>29.2</v>
      </c>
      <c r="DX57" s="38">
        <v>28.82</v>
      </c>
      <c r="DY57" s="40">
        <v>31.44</v>
      </c>
      <c r="DZ57" s="38">
        <v>29.75</v>
      </c>
    </row>
    <row r="58" spans="1:130" ht="14">
      <c r="A58" s="1" t="s">
        <v>1710</v>
      </c>
      <c r="B58" s="20">
        <v>32.97</v>
      </c>
      <c r="C58" s="23">
        <v>30.19</v>
      </c>
      <c r="D58" s="20">
        <v>31.89</v>
      </c>
      <c r="E58" s="20">
        <v>32.369999999999997</v>
      </c>
      <c r="F58" s="20">
        <v>32.67</v>
      </c>
      <c r="G58" s="20">
        <v>32.9</v>
      </c>
      <c r="H58" s="20">
        <v>32.450000000000003</v>
      </c>
      <c r="I58" s="20">
        <v>30.79</v>
      </c>
      <c r="J58" s="20">
        <v>33.090000000000003</v>
      </c>
      <c r="K58" s="20">
        <v>33.04</v>
      </c>
      <c r="L58" s="20">
        <v>33.22</v>
      </c>
      <c r="M58" s="20">
        <v>32.380000000000003</v>
      </c>
      <c r="N58" s="20">
        <v>33.200000000000003</v>
      </c>
      <c r="O58" s="20">
        <v>33.22</v>
      </c>
      <c r="P58" s="17">
        <v>32.049999999999997</v>
      </c>
      <c r="Q58" s="20">
        <v>34.76</v>
      </c>
      <c r="R58" s="20">
        <v>31.21</v>
      </c>
      <c r="S58" s="20">
        <v>31.89</v>
      </c>
      <c r="T58" s="20">
        <v>34.61</v>
      </c>
      <c r="U58" s="20">
        <v>33.44</v>
      </c>
      <c r="V58" s="23">
        <v>33.950000000000003</v>
      </c>
      <c r="W58" s="17">
        <v>31.16</v>
      </c>
      <c r="X58" s="52">
        <v>27.97</v>
      </c>
      <c r="Y58" s="20">
        <v>32.99</v>
      </c>
      <c r="Z58" s="20">
        <v>34.380000000000003</v>
      </c>
      <c r="AA58" s="20">
        <v>32.56</v>
      </c>
      <c r="AB58" s="23">
        <v>30.16</v>
      </c>
      <c r="AC58" s="20">
        <v>33.28</v>
      </c>
      <c r="AD58" s="17">
        <v>33.04</v>
      </c>
      <c r="AE58" s="23">
        <v>32.51</v>
      </c>
      <c r="AF58" s="20">
        <v>35.64</v>
      </c>
      <c r="AG58" s="23">
        <v>30.95</v>
      </c>
      <c r="AH58" s="23">
        <v>29.83</v>
      </c>
      <c r="AI58" s="20">
        <v>30.47</v>
      </c>
      <c r="AJ58" s="20">
        <v>33.18</v>
      </c>
      <c r="AK58" s="20">
        <v>35.36</v>
      </c>
      <c r="AL58" s="17">
        <v>33.15</v>
      </c>
      <c r="AM58" s="23">
        <v>30.61</v>
      </c>
      <c r="AN58" s="20">
        <v>34.299999999999997</v>
      </c>
      <c r="AO58" s="23">
        <v>29.23</v>
      </c>
      <c r="AP58" s="20">
        <v>34.299999999999997</v>
      </c>
      <c r="AQ58" s="23">
        <v>32.590000000000003</v>
      </c>
      <c r="AR58" s="5">
        <v>31.63</v>
      </c>
      <c r="AS58" s="20">
        <v>34.75</v>
      </c>
      <c r="AT58" s="20">
        <v>35.08</v>
      </c>
      <c r="AU58" s="23">
        <v>33.47</v>
      </c>
      <c r="AV58" s="17">
        <v>32.049999999999997</v>
      </c>
      <c r="AW58" s="23">
        <v>33.07</v>
      </c>
      <c r="AX58" s="17">
        <v>31.33</v>
      </c>
      <c r="AY58" s="20">
        <v>35.020000000000003</v>
      </c>
      <c r="AZ58" s="17">
        <v>33.549999999999997</v>
      </c>
      <c r="BA58" s="17">
        <v>31.03</v>
      </c>
      <c r="BB58" s="20">
        <v>35.33</v>
      </c>
      <c r="BC58" s="23">
        <v>32.369999999999997</v>
      </c>
      <c r="BD58" s="23">
        <v>33.22</v>
      </c>
      <c r="BE58" s="5">
        <v>32.72</v>
      </c>
      <c r="BF58" s="23">
        <v>33.57</v>
      </c>
      <c r="BG58" s="20">
        <v>33.75</v>
      </c>
      <c r="BH58" s="17">
        <v>28.23</v>
      </c>
      <c r="BI58" s="23">
        <v>18.95</v>
      </c>
      <c r="BJ58" s="17">
        <v>34.11</v>
      </c>
      <c r="BK58" s="17">
        <v>30.2</v>
      </c>
      <c r="BL58" s="38">
        <v>35.28</v>
      </c>
      <c r="BM58" s="23">
        <v>34.020000000000003</v>
      </c>
      <c r="BN58" s="17">
        <v>33.03</v>
      </c>
      <c r="BO58" s="23">
        <v>34.14</v>
      </c>
      <c r="BP58" s="17">
        <v>31.46</v>
      </c>
      <c r="BQ58" s="17">
        <v>31.74</v>
      </c>
      <c r="BR58" s="17">
        <v>30.72</v>
      </c>
      <c r="BS58" s="20">
        <v>31.62</v>
      </c>
      <c r="BT58" s="17">
        <v>33.64</v>
      </c>
      <c r="BU58" s="20">
        <v>32.090000000000003</v>
      </c>
      <c r="BV58" s="20">
        <v>32.5</v>
      </c>
      <c r="BW58" s="20">
        <v>33.33</v>
      </c>
      <c r="BX58" s="23">
        <v>37.6</v>
      </c>
      <c r="BY58" s="20">
        <v>35.46</v>
      </c>
      <c r="BZ58" s="20">
        <v>30.36</v>
      </c>
      <c r="CA58" s="20">
        <v>34.57</v>
      </c>
      <c r="CB58" s="17">
        <v>33.869999999999997</v>
      </c>
      <c r="CC58" s="17">
        <v>31.75</v>
      </c>
      <c r="CD58" s="20">
        <v>33.51</v>
      </c>
      <c r="CE58" s="17">
        <v>33.380000000000003</v>
      </c>
      <c r="CF58" s="17">
        <v>34.94</v>
      </c>
      <c r="CG58" s="17">
        <v>32.36</v>
      </c>
      <c r="CH58" s="20">
        <v>33.78</v>
      </c>
      <c r="CI58" s="23">
        <v>32.31</v>
      </c>
      <c r="CJ58" s="17">
        <v>32.33</v>
      </c>
      <c r="CK58" s="17">
        <v>32.97</v>
      </c>
      <c r="CL58" s="20">
        <v>36.49</v>
      </c>
      <c r="CM58" s="17">
        <v>31.9</v>
      </c>
      <c r="CN58" s="20">
        <v>35.090000000000003</v>
      </c>
      <c r="CO58" s="17">
        <v>32.130000000000003</v>
      </c>
      <c r="CP58" s="17">
        <v>32.409999999999997</v>
      </c>
      <c r="CQ58" s="17">
        <v>35.340000000000003</v>
      </c>
      <c r="CR58" s="17">
        <v>33.630000000000003</v>
      </c>
      <c r="CS58" s="20">
        <v>32.65</v>
      </c>
      <c r="CT58" s="17">
        <v>35.229999999999997</v>
      </c>
      <c r="CU58" s="17">
        <v>33.28</v>
      </c>
      <c r="CV58" s="17">
        <v>32.1</v>
      </c>
      <c r="CW58" s="17">
        <v>32.380000000000003</v>
      </c>
      <c r="CX58" s="17">
        <v>34.79</v>
      </c>
      <c r="CY58" s="17">
        <v>35.909999999999997</v>
      </c>
      <c r="CZ58" s="17">
        <v>35.75</v>
      </c>
      <c r="DA58" s="17">
        <v>33.39</v>
      </c>
      <c r="DB58" s="17">
        <v>31.22</v>
      </c>
      <c r="DC58" s="17">
        <v>34.01</v>
      </c>
      <c r="DD58" s="20">
        <v>33.61</v>
      </c>
      <c r="DE58" s="20">
        <v>32.25</v>
      </c>
      <c r="DF58" s="20">
        <v>30.91</v>
      </c>
      <c r="DG58" s="17">
        <v>32.25</v>
      </c>
      <c r="DH58" s="23">
        <v>32.270000000000003</v>
      </c>
      <c r="DI58" s="17">
        <v>36.29</v>
      </c>
      <c r="DJ58" s="20">
        <v>34.86</v>
      </c>
      <c r="DK58" s="23">
        <v>32.770000000000003</v>
      </c>
      <c r="DL58" s="23">
        <v>38.43</v>
      </c>
      <c r="DM58" s="23">
        <v>33.47</v>
      </c>
      <c r="DN58" s="23">
        <v>32.229999999999997</v>
      </c>
      <c r="DO58" s="23">
        <v>33.409999999999997</v>
      </c>
      <c r="DP58" s="20">
        <v>36.89</v>
      </c>
      <c r="DQ58" s="20">
        <v>30.25</v>
      </c>
      <c r="DR58" s="20">
        <v>33.17</v>
      </c>
      <c r="DS58" s="20">
        <v>33.81</v>
      </c>
      <c r="DT58" s="23">
        <v>29.69</v>
      </c>
      <c r="DU58" s="23">
        <v>36.229999999999997</v>
      </c>
      <c r="DV58" s="23">
        <v>34.6</v>
      </c>
      <c r="DW58" s="52">
        <v>31.81</v>
      </c>
      <c r="DX58" s="20">
        <v>29.15</v>
      </c>
      <c r="DY58" s="23">
        <v>31.81</v>
      </c>
      <c r="DZ58" s="23">
        <v>31.09</v>
      </c>
    </row>
    <row r="59" spans="1:130" ht="14">
      <c r="A59" s="1" t="s">
        <v>1711</v>
      </c>
      <c r="B59" s="20">
        <v>35.04</v>
      </c>
      <c r="C59" s="23">
        <v>30.88</v>
      </c>
      <c r="D59" s="20">
        <v>34.5</v>
      </c>
      <c r="E59" s="17">
        <v>33.869999999999997</v>
      </c>
      <c r="F59" s="17">
        <v>33.880000000000003</v>
      </c>
      <c r="G59" s="20">
        <v>33.74</v>
      </c>
      <c r="H59" s="17">
        <v>34.83</v>
      </c>
      <c r="I59" s="17">
        <v>33.71</v>
      </c>
      <c r="J59" s="17">
        <v>33.82</v>
      </c>
      <c r="K59" s="17">
        <v>34.01</v>
      </c>
      <c r="L59" s="17">
        <v>33.71</v>
      </c>
      <c r="M59" s="20">
        <v>35.74</v>
      </c>
      <c r="N59" s="17">
        <v>35.49</v>
      </c>
      <c r="O59" s="17">
        <v>33.700000000000003</v>
      </c>
      <c r="P59" s="17">
        <v>33.479999999999997</v>
      </c>
      <c r="Q59" s="17">
        <v>35.200000000000003</v>
      </c>
      <c r="R59" s="17">
        <v>33.15</v>
      </c>
      <c r="S59" s="17">
        <v>32.32</v>
      </c>
      <c r="T59" s="20">
        <v>36.57</v>
      </c>
      <c r="U59" s="17">
        <v>34.46</v>
      </c>
      <c r="V59" s="23">
        <v>36.020000000000003</v>
      </c>
      <c r="W59" s="17">
        <v>33.28</v>
      </c>
      <c r="X59" s="57">
        <v>30.47</v>
      </c>
      <c r="Y59" s="20">
        <v>34.56</v>
      </c>
      <c r="Z59" s="17">
        <v>34.68</v>
      </c>
      <c r="AA59" s="17">
        <v>34.44</v>
      </c>
      <c r="AB59" s="23">
        <v>31.9</v>
      </c>
      <c r="AC59" s="20">
        <v>36.04</v>
      </c>
      <c r="AD59" s="17">
        <v>34.99</v>
      </c>
      <c r="AE59" s="17">
        <v>34.590000000000003</v>
      </c>
      <c r="AF59" s="17">
        <v>35.75</v>
      </c>
      <c r="AG59" s="57">
        <v>32.69</v>
      </c>
      <c r="AH59" s="17">
        <v>32.35</v>
      </c>
      <c r="AI59" s="17">
        <v>32.36</v>
      </c>
      <c r="AJ59" s="17">
        <v>35.01</v>
      </c>
      <c r="AK59" s="20">
        <v>36.619999999999997</v>
      </c>
      <c r="AL59" s="17">
        <v>37.21</v>
      </c>
      <c r="AM59" s="23">
        <v>31.86</v>
      </c>
      <c r="AN59" s="17">
        <v>35.14</v>
      </c>
      <c r="AO59" s="17">
        <v>31.84</v>
      </c>
      <c r="AP59" s="17">
        <v>36.39</v>
      </c>
      <c r="AQ59" s="23">
        <v>32.909999999999997</v>
      </c>
      <c r="AR59" s="7">
        <v>35.25</v>
      </c>
      <c r="AS59" s="17">
        <v>35.36</v>
      </c>
      <c r="AT59" s="17">
        <v>37.590000000000003</v>
      </c>
      <c r="AU59" s="17">
        <v>34.94</v>
      </c>
      <c r="AV59" s="17">
        <v>36.270000000000003</v>
      </c>
      <c r="AW59" s="17">
        <v>32.18</v>
      </c>
      <c r="AX59" s="17">
        <v>33.32</v>
      </c>
      <c r="AY59" s="20">
        <v>36.85</v>
      </c>
      <c r="AZ59" s="17">
        <v>34.659999999999997</v>
      </c>
      <c r="BA59" s="17">
        <v>32.270000000000003</v>
      </c>
      <c r="BB59" s="17">
        <v>35.75</v>
      </c>
      <c r="BC59" s="23">
        <v>34.69</v>
      </c>
      <c r="BD59" s="17">
        <v>35.82</v>
      </c>
      <c r="BE59" s="5">
        <v>33.630000000000003</v>
      </c>
      <c r="BF59" s="17">
        <v>34.450000000000003</v>
      </c>
      <c r="BG59" s="20">
        <v>34.729999999999997</v>
      </c>
      <c r="BH59" s="17">
        <v>30.68</v>
      </c>
      <c r="BI59" s="17">
        <v>31.06</v>
      </c>
      <c r="BJ59" s="17">
        <v>34.96</v>
      </c>
      <c r="BK59" s="17">
        <v>32.21</v>
      </c>
      <c r="BL59" s="20">
        <v>37.76</v>
      </c>
      <c r="BM59" s="23">
        <v>37.15</v>
      </c>
      <c r="BN59" s="17">
        <v>34.96</v>
      </c>
      <c r="BO59" s="17">
        <v>45.53</v>
      </c>
      <c r="BP59" s="17">
        <v>33.630000000000003</v>
      </c>
      <c r="BQ59" s="17">
        <v>33.28</v>
      </c>
      <c r="BR59" s="17">
        <v>32.700000000000003</v>
      </c>
      <c r="BS59" s="17">
        <v>32.18</v>
      </c>
      <c r="BT59" s="17">
        <v>34.770000000000003</v>
      </c>
      <c r="BU59" s="17">
        <v>32.729999999999997</v>
      </c>
      <c r="BV59" s="17">
        <v>33.590000000000003</v>
      </c>
      <c r="BW59" s="17">
        <v>35.22</v>
      </c>
      <c r="BX59" s="17">
        <v>37.950000000000003</v>
      </c>
      <c r="BY59" s="20">
        <v>36.42</v>
      </c>
      <c r="BZ59" s="17">
        <v>33.21</v>
      </c>
      <c r="CA59" s="17">
        <v>35.86</v>
      </c>
      <c r="CB59" s="17">
        <v>35.630000000000003</v>
      </c>
      <c r="CC59" s="17">
        <v>34.64</v>
      </c>
      <c r="CD59" s="17">
        <v>34.47</v>
      </c>
      <c r="CE59" s="17">
        <v>33.94</v>
      </c>
      <c r="CF59" s="17">
        <v>35.57</v>
      </c>
      <c r="CG59" s="17">
        <v>35.340000000000003</v>
      </c>
      <c r="CH59" s="17">
        <v>35.31</v>
      </c>
      <c r="CI59" s="17">
        <v>33.08</v>
      </c>
      <c r="CJ59" s="17">
        <v>32.82</v>
      </c>
      <c r="CK59" s="17">
        <v>33.96</v>
      </c>
      <c r="CL59" s="17">
        <v>37.380000000000003</v>
      </c>
      <c r="CM59" s="17">
        <v>33.590000000000003</v>
      </c>
      <c r="CN59" s="17">
        <v>36.450000000000003</v>
      </c>
      <c r="CO59" s="17">
        <v>33.35</v>
      </c>
      <c r="CP59" s="17">
        <v>32.409999999999997</v>
      </c>
      <c r="CQ59" s="17">
        <v>36.01</v>
      </c>
      <c r="CR59" s="17">
        <v>35.21</v>
      </c>
      <c r="CS59" s="17">
        <v>33.840000000000003</v>
      </c>
      <c r="CT59" s="17">
        <v>36.619999999999997</v>
      </c>
      <c r="CU59" s="17">
        <v>34.89</v>
      </c>
      <c r="CV59" s="17">
        <v>33.74</v>
      </c>
      <c r="CW59" s="17">
        <v>32.880000000000003</v>
      </c>
      <c r="CX59" s="17">
        <v>36.200000000000003</v>
      </c>
      <c r="CY59" s="17">
        <v>37.28</v>
      </c>
      <c r="CZ59" s="17">
        <v>35.72</v>
      </c>
      <c r="DA59" s="17">
        <v>37.99</v>
      </c>
      <c r="DB59" s="17">
        <v>34.72</v>
      </c>
      <c r="DC59" s="17">
        <v>35.64</v>
      </c>
      <c r="DD59" s="17">
        <v>34.79</v>
      </c>
      <c r="DE59" s="17">
        <v>33.979999999999997</v>
      </c>
      <c r="DF59" s="17">
        <v>31.18</v>
      </c>
      <c r="DG59" s="17">
        <v>34.64</v>
      </c>
      <c r="DH59" s="23">
        <v>32.869999999999997</v>
      </c>
      <c r="DI59" s="17">
        <v>38.22</v>
      </c>
      <c r="DJ59" s="20">
        <v>36.78</v>
      </c>
      <c r="DK59" s="23">
        <v>33.86</v>
      </c>
      <c r="DL59" s="17">
        <v>36.18</v>
      </c>
      <c r="DM59" s="23">
        <v>36.270000000000003</v>
      </c>
      <c r="DN59" s="17">
        <v>34.229999999999997</v>
      </c>
      <c r="DO59" s="23">
        <v>34.22</v>
      </c>
      <c r="DP59" s="17">
        <v>37.36</v>
      </c>
      <c r="DQ59" s="20">
        <v>32.44</v>
      </c>
      <c r="DR59" s="17">
        <v>34.72</v>
      </c>
      <c r="DS59" s="20">
        <v>35.08</v>
      </c>
      <c r="DT59" s="17">
        <v>31.76</v>
      </c>
      <c r="DU59" s="17">
        <v>35.68</v>
      </c>
      <c r="DV59" s="23">
        <v>35.25</v>
      </c>
      <c r="DW59" s="17">
        <v>33.69</v>
      </c>
      <c r="DX59" s="17">
        <v>33.03</v>
      </c>
      <c r="DY59" s="17">
        <v>31.48</v>
      </c>
      <c r="DZ59" s="17">
        <v>31.29</v>
      </c>
    </row>
    <row r="60" spans="1:130" ht="14">
      <c r="A60" s="1" t="s">
        <v>1712</v>
      </c>
      <c r="B60" s="17">
        <v>36.79</v>
      </c>
      <c r="C60" s="23">
        <v>31.83</v>
      </c>
      <c r="D60" s="20">
        <v>36.549999999999997</v>
      </c>
      <c r="E60" s="17">
        <v>34.159999999999997</v>
      </c>
      <c r="F60" s="17">
        <v>35.04</v>
      </c>
      <c r="G60" s="17">
        <v>35.78</v>
      </c>
      <c r="H60" s="17">
        <v>35.659999999999997</v>
      </c>
      <c r="I60" s="17">
        <v>34.380000000000003</v>
      </c>
      <c r="J60" s="17">
        <v>34.380000000000003</v>
      </c>
      <c r="K60" s="17">
        <v>35.03</v>
      </c>
      <c r="L60" s="17">
        <v>35.9</v>
      </c>
      <c r="M60" s="17">
        <v>36.46</v>
      </c>
      <c r="N60" s="17">
        <v>34.36</v>
      </c>
      <c r="O60" s="17">
        <v>34.51</v>
      </c>
      <c r="P60" s="17">
        <v>35.35</v>
      </c>
      <c r="Q60" s="17">
        <v>37.229999999999997</v>
      </c>
      <c r="R60" s="17">
        <v>33.86</v>
      </c>
      <c r="S60" s="17">
        <v>33.880000000000003</v>
      </c>
      <c r="T60" s="17">
        <v>35.43</v>
      </c>
      <c r="U60" s="17">
        <v>35.97</v>
      </c>
      <c r="V60" s="23">
        <v>36.770000000000003</v>
      </c>
      <c r="W60" s="17">
        <v>34.229999999999997</v>
      </c>
      <c r="X60" s="57">
        <v>31</v>
      </c>
      <c r="Y60" s="17">
        <v>36.14</v>
      </c>
      <c r="Z60" s="17">
        <v>35.78</v>
      </c>
      <c r="AA60" s="17">
        <v>36.520000000000003</v>
      </c>
      <c r="AB60" s="17">
        <v>32.43</v>
      </c>
      <c r="AC60" s="17">
        <v>36.75</v>
      </c>
      <c r="AD60" s="17">
        <v>34.619999999999997</v>
      </c>
      <c r="AE60" s="17">
        <v>35.64</v>
      </c>
      <c r="AF60" s="17">
        <v>36.54</v>
      </c>
      <c r="AG60" s="57">
        <v>34.590000000000003</v>
      </c>
      <c r="AH60" s="17">
        <v>32.89</v>
      </c>
      <c r="AI60" s="17">
        <v>32.72</v>
      </c>
      <c r="AJ60" s="17">
        <v>35.08</v>
      </c>
      <c r="AK60" s="17">
        <v>37.58</v>
      </c>
      <c r="AL60" s="17">
        <v>37.76</v>
      </c>
      <c r="AM60" s="17">
        <v>34.409999999999997</v>
      </c>
      <c r="AN60" s="17">
        <v>35.89</v>
      </c>
      <c r="AO60" s="17">
        <v>31.91</v>
      </c>
      <c r="AP60" s="17">
        <v>36.15</v>
      </c>
      <c r="AQ60" s="17">
        <v>35.29</v>
      </c>
      <c r="AR60" s="17">
        <v>36.83</v>
      </c>
      <c r="AS60" s="17">
        <v>36.19</v>
      </c>
      <c r="AT60" s="17">
        <v>38.11</v>
      </c>
      <c r="AU60" s="17">
        <v>35.450000000000003</v>
      </c>
      <c r="AV60" s="17">
        <v>37.119999999999997</v>
      </c>
      <c r="AW60" s="17">
        <v>34.96</v>
      </c>
      <c r="AX60" s="17">
        <v>35.17</v>
      </c>
      <c r="AY60" s="17">
        <v>37.17</v>
      </c>
      <c r="AZ60" s="17">
        <v>35.700000000000003</v>
      </c>
      <c r="BA60" s="17">
        <v>33.76</v>
      </c>
      <c r="BB60" s="17">
        <v>36.78</v>
      </c>
      <c r="BC60" s="17">
        <v>34.450000000000003</v>
      </c>
      <c r="BD60" s="17">
        <v>34.83</v>
      </c>
      <c r="BE60" s="7">
        <v>35.619999999999997</v>
      </c>
      <c r="BF60" s="17">
        <v>34.18</v>
      </c>
      <c r="BG60" s="17">
        <v>34.409999999999997</v>
      </c>
      <c r="BH60" s="17">
        <v>32.24</v>
      </c>
      <c r="BI60" s="17">
        <v>32.659999999999997</v>
      </c>
      <c r="BJ60" s="17">
        <v>35.33</v>
      </c>
      <c r="BK60" s="17">
        <v>33.200000000000003</v>
      </c>
      <c r="BL60" s="17">
        <v>39.19</v>
      </c>
      <c r="BM60" s="17">
        <v>38.49</v>
      </c>
      <c r="BN60" s="17">
        <v>37.090000000000003</v>
      </c>
      <c r="BO60" s="17">
        <v>37.72</v>
      </c>
      <c r="BP60" s="17">
        <v>34.14</v>
      </c>
      <c r="BQ60" s="17">
        <v>33.53</v>
      </c>
      <c r="BR60" s="17">
        <v>33.07</v>
      </c>
      <c r="BS60" s="17">
        <v>31.72</v>
      </c>
      <c r="BT60" s="17">
        <v>35.950000000000003</v>
      </c>
      <c r="BU60" s="17">
        <v>32.799999999999997</v>
      </c>
      <c r="BV60" s="17">
        <v>33.47</v>
      </c>
      <c r="BW60" s="17">
        <v>36.46</v>
      </c>
      <c r="BX60" s="17">
        <v>37.590000000000003</v>
      </c>
      <c r="BY60" s="20">
        <v>36.32</v>
      </c>
      <c r="BZ60" s="17">
        <v>33.619999999999997</v>
      </c>
      <c r="CA60" s="17">
        <v>35.479999999999997</v>
      </c>
      <c r="CB60" s="17">
        <v>37.270000000000003</v>
      </c>
      <c r="CC60" s="17">
        <v>36.82</v>
      </c>
      <c r="CD60" s="17">
        <v>36.03</v>
      </c>
      <c r="CE60" s="17">
        <v>34.04</v>
      </c>
      <c r="CF60" s="17">
        <v>35.549999999999997</v>
      </c>
      <c r="CG60" s="17">
        <v>35.11</v>
      </c>
      <c r="CH60" s="17">
        <v>36.03</v>
      </c>
      <c r="CI60" s="17">
        <v>35.35</v>
      </c>
      <c r="CJ60" s="17">
        <v>34.18</v>
      </c>
      <c r="CK60" s="17">
        <v>34.08</v>
      </c>
      <c r="CL60" s="17">
        <v>38.17</v>
      </c>
      <c r="CM60" s="17">
        <v>35.229999999999997</v>
      </c>
      <c r="CN60" s="17">
        <v>36.81</v>
      </c>
      <c r="CO60" s="17">
        <v>35.770000000000003</v>
      </c>
      <c r="CP60" s="17">
        <v>33.28</v>
      </c>
      <c r="CQ60" s="17">
        <v>36.61</v>
      </c>
      <c r="CR60" s="17">
        <v>36.619999999999997</v>
      </c>
      <c r="CS60" s="17">
        <v>34.14</v>
      </c>
      <c r="CT60" s="17">
        <v>36.82</v>
      </c>
      <c r="CU60" s="17">
        <v>35.54</v>
      </c>
      <c r="CV60" s="17">
        <v>35.51</v>
      </c>
      <c r="CW60" s="17">
        <v>35.049999999999997</v>
      </c>
      <c r="CX60" s="17">
        <v>37.090000000000003</v>
      </c>
      <c r="CY60" s="17">
        <v>37.17</v>
      </c>
      <c r="CZ60" s="17">
        <v>36.42</v>
      </c>
      <c r="DA60" s="17">
        <v>38.479999999999997</v>
      </c>
      <c r="DB60" s="17">
        <v>37.42</v>
      </c>
      <c r="DC60" s="17">
        <v>35.49</v>
      </c>
      <c r="DD60" s="17">
        <v>35.08</v>
      </c>
      <c r="DE60" s="17">
        <v>35.86</v>
      </c>
      <c r="DF60" s="17">
        <v>33.11</v>
      </c>
      <c r="DG60" s="17">
        <v>36.020000000000003</v>
      </c>
      <c r="DH60" s="17">
        <v>36.06</v>
      </c>
      <c r="DI60" s="17">
        <v>38.86</v>
      </c>
      <c r="DJ60" s="17">
        <v>38.56</v>
      </c>
      <c r="DK60" s="17">
        <v>34.799999999999997</v>
      </c>
      <c r="DL60" s="17">
        <v>39.229999999999997</v>
      </c>
      <c r="DM60" s="23">
        <v>37.71</v>
      </c>
      <c r="DN60" s="17">
        <v>34.86</v>
      </c>
      <c r="DO60" s="17">
        <v>37.79</v>
      </c>
      <c r="DP60" s="17">
        <v>38.590000000000003</v>
      </c>
      <c r="DQ60" s="17">
        <v>33.630000000000003</v>
      </c>
      <c r="DR60" s="17">
        <v>35.58</v>
      </c>
      <c r="DS60" s="17">
        <v>36.18</v>
      </c>
      <c r="DT60" s="17">
        <v>32.96</v>
      </c>
      <c r="DU60" s="17">
        <v>37.39</v>
      </c>
      <c r="DV60" s="23">
        <v>35.76</v>
      </c>
      <c r="DW60" s="17">
        <v>35.409999999999997</v>
      </c>
      <c r="DX60" s="17">
        <v>34.57</v>
      </c>
      <c r="DY60" s="17">
        <v>33.729999999999997</v>
      </c>
      <c r="DZ60" s="17">
        <v>31.74</v>
      </c>
    </row>
    <row r="61" spans="1:130" ht="14">
      <c r="A61" s="1" t="s">
        <v>1713</v>
      </c>
      <c r="B61" s="19">
        <v>38.92</v>
      </c>
      <c r="C61" s="42">
        <v>33.770000000000003</v>
      </c>
      <c r="D61" s="16">
        <v>37.479999999999997</v>
      </c>
      <c r="E61" s="19">
        <v>35.380000000000003</v>
      </c>
      <c r="F61" s="19">
        <v>36.770000000000003</v>
      </c>
      <c r="G61" s="19">
        <v>35.950000000000003</v>
      </c>
      <c r="H61" s="19">
        <v>36.18</v>
      </c>
      <c r="I61" s="19">
        <v>35.299999999999997</v>
      </c>
      <c r="J61" s="19">
        <v>35.799999999999997</v>
      </c>
      <c r="K61" s="19">
        <v>36.94</v>
      </c>
      <c r="L61" s="19">
        <v>35.409999999999997</v>
      </c>
      <c r="M61" s="19">
        <v>37.770000000000003</v>
      </c>
      <c r="N61" s="19">
        <v>35.44</v>
      </c>
      <c r="O61" s="19">
        <v>35.81</v>
      </c>
      <c r="P61" s="19">
        <v>35.54</v>
      </c>
      <c r="Q61" s="19">
        <v>38.25</v>
      </c>
      <c r="R61" s="19">
        <v>35.31</v>
      </c>
      <c r="S61" s="19">
        <v>34.96</v>
      </c>
      <c r="T61" s="19">
        <v>36.24</v>
      </c>
      <c r="U61" s="19">
        <v>36.61</v>
      </c>
      <c r="V61" s="19">
        <v>37.69</v>
      </c>
      <c r="W61" s="19">
        <v>34.159999999999997</v>
      </c>
      <c r="X61" s="58">
        <v>32.17</v>
      </c>
      <c r="Y61" s="19">
        <v>36.47</v>
      </c>
      <c r="Z61" s="19">
        <v>37.35</v>
      </c>
      <c r="AA61" s="19">
        <v>37.58</v>
      </c>
      <c r="AB61" s="19">
        <v>35.72</v>
      </c>
      <c r="AC61" s="19">
        <v>37.93</v>
      </c>
      <c r="AD61" s="19">
        <v>36.35</v>
      </c>
      <c r="AE61" s="19">
        <v>37.96</v>
      </c>
      <c r="AF61" s="19">
        <v>38.43</v>
      </c>
      <c r="AG61" s="58">
        <v>33.979999999999997</v>
      </c>
      <c r="AH61" s="19">
        <v>33.79</v>
      </c>
      <c r="AI61" s="19">
        <v>32.31</v>
      </c>
      <c r="AJ61" s="19">
        <v>35.79</v>
      </c>
      <c r="AK61" s="19">
        <v>38.380000000000003</v>
      </c>
      <c r="AL61" s="19">
        <v>39.799999999999997</v>
      </c>
      <c r="AM61" s="19">
        <v>35.340000000000003</v>
      </c>
      <c r="AN61" s="19">
        <v>36.200000000000003</v>
      </c>
      <c r="AO61" s="19">
        <v>33.729999999999997</v>
      </c>
      <c r="AP61" s="19">
        <v>36.799999999999997</v>
      </c>
      <c r="AQ61" s="19">
        <v>35.36</v>
      </c>
      <c r="AR61" s="19">
        <v>36.19</v>
      </c>
      <c r="AS61" s="19">
        <v>35.29</v>
      </c>
      <c r="AT61" s="19">
        <v>38.44</v>
      </c>
      <c r="AU61" s="19">
        <v>36.630000000000003</v>
      </c>
      <c r="AV61" s="19">
        <v>37.03</v>
      </c>
      <c r="AW61" s="19">
        <v>37.270000000000003</v>
      </c>
      <c r="AX61" s="19">
        <v>36.770000000000003</v>
      </c>
      <c r="AY61" s="19">
        <v>37.75</v>
      </c>
      <c r="AZ61" s="19">
        <v>36.14</v>
      </c>
      <c r="BA61" s="19">
        <v>35.25</v>
      </c>
      <c r="BB61" s="19">
        <v>36.68</v>
      </c>
      <c r="BC61" s="19">
        <v>35.979999999999997</v>
      </c>
      <c r="BD61" s="19">
        <v>34.590000000000003</v>
      </c>
      <c r="BE61" s="8">
        <v>38.22</v>
      </c>
      <c r="BF61" s="19">
        <v>36.47</v>
      </c>
      <c r="BG61" s="19">
        <v>35.31</v>
      </c>
      <c r="BH61" s="19">
        <v>33.18</v>
      </c>
      <c r="BI61" s="19">
        <v>34.840000000000003</v>
      </c>
      <c r="BJ61" s="19">
        <v>36.520000000000003</v>
      </c>
      <c r="BK61" s="19">
        <v>34.33</v>
      </c>
      <c r="BL61" s="17">
        <v>39.75</v>
      </c>
      <c r="BM61" s="19">
        <v>40.049999999999997</v>
      </c>
      <c r="BN61" s="19">
        <v>38.770000000000003</v>
      </c>
      <c r="BO61" s="19">
        <v>39.65</v>
      </c>
      <c r="BP61" s="19">
        <v>35.4</v>
      </c>
      <c r="BQ61" s="19">
        <v>35.409999999999997</v>
      </c>
      <c r="BR61" s="19">
        <v>35.229999999999997</v>
      </c>
      <c r="BS61" s="19">
        <v>33.5</v>
      </c>
      <c r="BT61" s="19">
        <v>36.770000000000003</v>
      </c>
      <c r="BU61" s="19">
        <v>33.200000000000003</v>
      </c>
      <c r="BV61" s="19">
        <v>34.03</v>
      </c>
      <c r="BW61" s="19">
        <v>37.21</v>
      </c>
      <c r="BX61" s="19">
        <v>37.409999999999997</v>
      </c>
      <c r="BY61" s="16">
        <v>37.47</v>
      </c>
      <c r="BZ61" s="19">
        <v>33.81</v>
      </c>
      <c r="CA61" s="19">
        <v>35.9</v>
      </c>
      <c r="CB61" s="19">
        <v>37.47</v>
      </c>
      <c r="CC61" s="19">
        <v>39.619999999999997</v>
      </c>
      <c r="CD61" s="19">
        <v>37.19</v>
      </c>
      <c r="CE61" s="19">
        <v>35.97</v>
      </c>
      <c r="CF61" s="19">
        <v>36.770000000000003</v>
      </c>
      <c r="CG61" s="19">
        <v>36.979999999999997</v>
      </c>
      <c r="CH61" s="19">
        <v>37.35</v>
      </c>
      <c r="CI61" s="19">
        <v>36.42</v>
      </c>
      <c r="CJ61" s="19">
        <v>35.4</v>
      </c>
      <c r="CK61" s="19">
        <v>35.049999999999997</v>
      </c>
      <c r="CL61" s="19">
        <v>39.270000000000003</v>
      </c>
      <c r="CM61" s="19">
        <v>36.32</v>
      </c>
      <c r="CN61" s="19">
        <v>36.94</v>
      </c>
      <c r="CO61" s="19">
        <v>36.28</v>
      </c>
      <c r="CP61" s="19">
        <v>34.25</v>
      </c>
      <c r="CQ61" s="19">
        <v>36.31</v>
      </c>
      <c r="CR61" s="19">
        <v>36.909999999999997</v>
      </c>
      <c r="CS61" s="19">
        <v>34.51</v>
      </c>
      <c r="CT61" s="19">
        <v>36.15</v>
      </c>
      <c r="CU61" s="19">
        <v>38.79</v>
      </c>
      <c r="CV61" s="19">
        <v>35.78</v>
      </c>
      <c r="CW61" s="19">
        <v>35.18</v>
      </c>
      <c r="CX61" s="19">
        <v>40.380000000000003</v>
      </c>
      <c r="CY61" s="19">
        <v>37.770000000000003</v>
      </c>
      <c r="CZ61" s="19">
        <v>38.28</v>
      </c>
      <c r="DA61" s="19">
        <v>39.39</v>
      </c>
      <c r="DB61" s="19">
        <v>38.99</v>
      </c>
      <c r="DC61" s="19">
        <v>36.22</v>
      </c>
      <c r="DD61" s="19">
        <v>36.04</v>
      </c>
      <c r="DE61" s="19">
        <v>37.31</v>
      </c>
      <c r="DF61" s="19">
        <v>33.450000000000003</v>
      </c>
      <c r="DG61" s="19">
        <v>37.9</v>
      </c>
      <c r="DH61" s="19">
        <v>25.19</v>
      </c>
      <c r="DI61" s="19">
        <v>39.119999999999997</v>
      </c>
      <c r="DJ61" s="19">
        <v>38.75</v>
      </c>
      <c r="DK61" s="19">
        <v>37.93</v>
      </c>
      <c r="DL61" s="19">
        <v>39.68</v>
      </c>
      <c r="DM61" s="42">
        <v>38.01</v>
      </c>
      <c r="DN61" s="19">
        <v>36.68</v>
      </c>
      <c r="DO61" s="19">
        <v>38.479999999999997</v>
      </c>
      <c r="DP61" s="19">
        <v>38.76</v>
      </c>
      <c r="DQ61" s="19">
        <v>34.32</v>
      </c>
      <c r="DR61" s="19">
        <v>36.99</v>
      </c>
      <c r="DS61" s="19">
        <v>38.299999999999997</v>
      </c>
      <c r="DT61" s="19">
        <v>34.93</v>
      </c>
      <c r="DU61" s="19">
        <v>39.979999999999997</v>
      </c>
      <c r="DV61" s="42">
        <v>38.130000000000003</v>
      </c>
      <c r="DW61" s="19">
        <v>37.72</v>
      </c>
      <c r="DX61" s="19">
        <v>34.770000000000003</v>
      </c>
      <c r="DY61" s="19">
        <v>33.799999999999997</v>
      </c>
      <c r="DZ61" s="19">
        <v>33.9</v>
      </c>
    </row>
    <row r="62" spans="1:130" ht="14">
      <c r="A62" s="1" t="s">
        <v>1714</v>
      </c>
      <c r="B62" s="17">
        <v>38.93</v>
      </c>
      <c r="C62" s="17">
        <v>34.950000000000003</v>
      </c>
      <c r="D62" s="17">
        <v>38.46</v>
      </c>
      <c r="E62" s="17">
        <v>36.700000000000003</v>
      </c>
      <c r="F62" s="17">
        <v>38.630000000000003</v>
      </c>
      <c r="G62" s="17">
        <v>36.06</v>
      </c>
      <c r="H62" s="17">
        <v>36.869999999999997</v>
      </c>
      <c r="I62" s="17">
        <v>36.82</v>
      </c>
      <c r="J62" s="17">
        <v>35.79</v>
      </c>
      <c r="K62" s="17">
        <v>36.409999999999997</v>
      </c>
      <c r="L62" s="17">
        <v>36.57</v>
      </c>
      <c r="M62" s="17">
        <v>38.24</v>
      </c>
      <c r="N62" s="17">
        <v>35.64</v>
      </c>
      <c r="O62" s="17">
        <v>35.53</v>
      </c>
      <c r="P62" s="17">
        <v>36.83</v>
      </c>
      <c r="Q62" s="17">
        <v>39.03</v>
      </c>
      <c r="R62" s="17">
        <v>36.54</v>
      </c>
      <c r="S62" s="17">
        <v>35.54</v>
      </c>
      <c r="T62" s="17">
        <v>37.17</v>
      </c>
      <c r="U62" s="17">
        <v>36.590000000000003</v>
      </c>
      <c r="V62" s="17">
        <v>41.42</v>
      </c>
      <c r="W62" s="17">
        <v>35.03</v>
      </c>
      <c r="X62" s="57">
        <v>34.31</v>
      </c>
      <c r="Y62" s="17">
        <v>37.19</v>
      </c>
      <c r="Z62" s="17">
        <v>37.78</v>
      </c>
      <c r="AA62" s="17">
        <v>37.28</v>
      </c>
      <c r="AB62" s="17">
        <v>37.43</v>
      </c>
      <c r="AC62" s="17">
        <v>38.880000000000003</v>
      </c>
      <c r="AD62" s="17">
        <v>36.35</v>
      </c>
      <c r="AE62" s="17">
        <v>38.78</v>
      </c>
      <c r="AF62" s="17">
        <v>39.07</v>
      </c>
      <c r="AG62" s="57">
        <v>35.799999999999997</v>
      </c>
      <c r="AH62" s="17">
        <v>34.119999999999997</v>
      </c>
      <c r="AI62" s="17">
        <v>33.659999999999997</v>
      </c>
      <c r="AJ62" s="17">
        <v>36.020000000000003</v>
      </c>
      <c r="AK62" s="17">
        <v>39.53</v>
      </c>
      <c r="AL62" s="17">
        <v>40.630000000000003</v>
      </c>
      <c r="AM62" s="17">
        <v>36.49</v>
      </c>
      <c r="AN62" s="17">
        <v>36.729999999999997</v>
      </c>
      <c r="AO62" s="17">
        <v>34.54</v>
      </c>
      <c r="AP62" s="17">
        <v>37.14</v>
      </c>
      <c r="AQ62" s="17">
        <v>38.9</v>
      </c>
      <c r="AR62" s="17">
        <v>36.67</v>
      </c>
      <c r="AS62" s="17">
        <v>37.020000000000003</v>
      </c>
      <c r="AT62" s="17">
        <v>39.5</v>
      </c>
      <c r="AU62" s="17">
        <v>37.78</v>
      </c>
      <c r="AV62" s="17">
        <v>38.54</v>
      </c>
      <c r="AW62" s="17">
        <v>36.07</v>
      </c>
      <c r="AX62" s="17">
        <v>38.01</v>
      </c>
      <c r="AY62" s="17">
        <v>37.92</v>
      </c>
      <c r="AZ62" s="17">
        <v>37.159999999999997</v>
      </c>
      <c r="BA62" s="17">
        <v>36.1</v>
      </c>
      <c r="BB62" s="17">
        <v>36.9</v>
      </c>
      <c r="BC62" s="17">
        <v>38.01</v>
      </c>
      <c r="BD62" s="17">
        <v>37.71</v>
      </c>
      <c r="BE62" s="7">
        <v>39.03</v>
      </c>
      <c r="BF62" s="17">
        <v>36.33</v>
      </c>
      <c r="BG62" s="17">
        <v>36.15</v>
      </c>
      <c r="BH62" s="17">
        <v>35.6</v>
      </c>
      <c r="BI62" s="17">
        <v>35.25</v>
      </c>
      <c r="BJ62" s="17">
        <v>37.020000000000003</v>
      </c>
      <c r="BK62" s="17">
        <v>35.909999999999997</v>
      </c>
      <c r="BL62" s="19">
        <v>40.82</v>
      </c>
      <c r="BM62" s="17">
        <v>40.78</v>
      </c>
      <c r="BN62" s="17">
        <v>38.14</v>
      </c>
      <c r="BO62" s="17">
        <v>38.020000000000003</v>
      </c>
      <c r="BP62" s="17">
        <v>36.1</v>
      </c>
      <c r="BQ62" s="17">
        <v>34.17</v>
      </c>
      <c r="BR62" s="17">
        <v>36.15</v>
      </c>
      <c r="BS62" s="17">
        <v>34.54</v>
      </c>
      <c r="BT62" s="17">
        <v>37.64</v>
      </c>
      <c r="BU62" s="17">
        <v>34.409999999999997</v>
      </c>
      <c r="BV62" s="17">
        <v>34.06</v>
      </c>
      <c r="BW62" s="17">
        <v>37.06</v>
      </c>
      <c r="BX62" s="17">
        <v>39.130000000000003</v>
      </c>
      <c r="BY62" s="17">
        <v>37.65</v>
      </c>
      <c r="BZ62" s="17">
        <v>33.24</v>
      </c>
      <c r="CA62" s="17">
        <v>36.97</v>
      </c>
      <c r="CB62" s="17">
        <v>39.11</v>
      </c>
      <c r="CC62" s="17">
        <v>40.14</v>
      </c>
      <c r="CD62" s="17">
        <v>38.090000000000003</v>
      </c>
      <c r="CE62" s="17">
        <v>35.51</v>
      </c>
      <c r="CF62" s="17">
        <v>36.549999999999997</v>
      </c>
      <c r="CG62" s="17">
        <v>36.619999999999997</v>
      </c>
      <c r="CH62" s="17">
        <v>37.65</v>
      </c>
      <c r="CI62" s="17">
        <v>37.409999999999997</v>
      </c>
      <c r="CJ62" s="17">
        <v>36.83</v>
      </c>
      <c r="CK62" s="17">
        <v>35.25</v>
      </c>
      <c r="CL62" s="17">
        <v>40.98</v>
      </c>
      <c r="CM62" s="17">
        <v>37.1</v>
      </c>
      <c r="CN62" s="17">
        <v>36.99</v>
      </c>
      <c r="CO62" s="17">
        <v>36.28</v>
      </c>
      <c r="CP62" s="17">
        <v>35.31</v>
      </c>
      <c r="CQ62" s="17">
        <v>36.53</v>
      </c>
      <c r="CR62" s="17">
        <v>37.65</v>
      </c>
      <c r="CS62" s="17">
        <v>34.07</v>
      </c>
      <c r="CT62" s="17">
        <v>38.51</v>
      </c>
      <c r="CU62" s="17">
        <v>37.630000000000003</v>
      </c>
      <c r="CV62" s="17">
        <v>36.4</v>
      </c>
      <c r="CW62" s="17">
        <v>36.549999999999997</v>
      </c>
      <c r="CX62" s="17">
        <v>42.37</v>
      </c>
      <c r="CY62" s="17">
        <v>37.31</v>
      </c>
      <c r="CZ62" s="17">
        <v>41.8</v>
      </c>
      <c r="DA62" s="17">
        <v>41.7</v>
      </c>
      <c r="DB62" s="17">
        <v>42.5</v>
      </c>
      <c r="DC62" s="17">
        <v>37.29</v>
      </c>
      <c r="DD62" s="17">
        <v>36.700000000000003</v>
      </c>
      <c r="DE62" s="17">
        <v>37.26</v>
      </c>
      <c r="DF62" s="17">
        <v>34.25</v>
      </c>
      <c r="DG62" s="17">
        <v>40.25</v>
      </c>
      <c r="DH62" s="17">
        <v>37.21</v>
      </c>
      <c r="DI62" s="17">
        <v>39.93</v>
      </c>
      <c r="DJ62" s="17">
        <v>40.03</v>
      </c>
      <c r="DK62" s="17">
        <v>37.619999999999997</v>
      </c>
      <c r="DL62" s="17">
        <v>40.15</v>
      </c>
      <c r="DM62" s="17">
        <v>39.4</v>
      </c>
      <c r="DN62" s="17">
        <v>36.76</v>
      </c>
      <c r="DO62" s="17">
        <v>38.380000000000003</v>
      </c>
      <c r="DP62" s="17">
        <v>40.35</v>
      </c>
      <c r="DQ62" s="17">
        <v>35.28</v>
      </c>
      <c r="DR62" s="17">
        <v>37.21</v>
      </c>
      <c r="DS62" s="17">
        <v>38.64</v>
      </c>
      <c r="DT62" s="17">
        <v>35.31</v>
      </c>
      <c r="DU62" s="17">
        <v>39.29</v>
      </c>
      <c r="DV62" s="23">
        <v>39.31</v>
      </c>
      <c r="DW62" s="17">
        <v>37.700000000000003</v>
      </c>
      <c r="DX62" s="17">
        <v>35.36</v>
      </c>
      <c r="DY62" s="17">
        <v>35.96</v>
      </c>
      <c r="DZ62" s="17">
        <v>34.71</v>
      </c>
    </row>
    <row r="63" spans="1:130" ht="14">
      <c r="A63" s="1" t="s">
        <v>1715</v>
      </c>
      <c r="B63" s="19">
        <v>38.26</v>
      </c>
      <c r="C63" s="19">
        <v>35.32</v>
      </c>
      <c r="D63" s="19">
        <v>38.5</v>
      </c>
      <c r="E63" s="19">
        <v>37.159999999999997</v>
      </c>
      <c r="F63" s="19">
        <v>37.82</v>
      </c>
      <c r="G63" s="19">
        <v>37.369999999999997</v>
      </c>
      <c r="H63" s="19">
        <v>37.26</v>
      </c>
      <c r="I63" s="19">
        <v>36.32</v>
      </c>
      <c r="J63" s="19">
        <v>37.15</v>
      </c>
      <c r="K63" s="19">
        <v>37.56</v>
      </c>
      <c r="L63" s="19">
        <v>37.54</v>
      </c>
      <c r="M63" s="19">
        <v>38.869999999999997</v>
      </c>
      <c r="N63" s="19">
        <v>35.96</v>
      </c>
      <c r="O63" s="19">
        <v>36.840000000000003</v>
      </c>
      <c r="P63" s="19">
        <v>39.42</v>
      </c>
      <c r="Q63" s="19">
        <v>40.85</v>
      </c>
      <c r="R63" s="19">
        <v>37.549999999999997</v>
      </c>
      <c r="S63" s="19">
        <v>36.61</v>
      </c>
      <c r="T63" s="19">
        <v>37.42</v>
      </c>
      <c r="U63" s="19">
        <v>37.909999999999997</v>
      </c>
      <c r="V63" s="19">
        <v>40.549999999999997</v>
      </c>
      <c r="W63" s="19">
        <v>35.15</v>
      </c>
      <c r="X63" s="58">
        <v>35.4</v>
      </c>
      <c r="Y63" s="19">
        <v>37.14</v>
      </c>
      <c r="Z63" s="19">
        <v>38.36</v>
      </c>
      <c r="AA63" s="19">
        <v>37.18</v>
      </c>
      <c r="AB63" s="19">
        <v>40.49</v>
      </c>
      <c r="AC63" s="19">
        <v>39.799999999999997</v>
      </c>
      <c r="AD63" s="19">
        <v>36.78</v>
      </c>
      <c r="AE63" s="19">
        <v>39.770000000000003</v>
      </c>
      <c r="AF63" s="19">
        <v>39.619999999999997</v>
      </c>
      <c r="AG63" s="58">
        <v>37.69</v>
      </c>
      <c r="AH63" s="19">
        <v>35.28</v>
      </c>
      <c r="AI63" s="19">
        <v>33.299999999999997</v>
      </c>
      <c r="AJ63" s="19">
        <v>37.43</v>
      </c>
      <c r="AK63" s="19">
        <v>40.770000000000003</v>
      </c>
      <c r="AL63" s="19">
        <v>41.36</v>
      </c>
      <c r="AM63" s="19">
        <v>36.04</v>
      </c>
      <c r="AN63" s="19">
        <v>37.700000000000003</v>
      </c>
      <c r="AO63" s="19">
        <v>35.270000000000003</v>
      </c>
      <c r="AP63" s="19">
        <v>38.69</v>
      </c>
      <c r="AQ63" s="19">
        <v>40.89</v>
      </c>
      <c r="AR63" s="19">
        <v>36.97</v>
      </c>
      <c r="AS63" s="19">
        <v>37.64</v>
      </c>
      <c r="AT63" s="19">
        <v>40.57</v>
      </c>
      <c r="AU63" s="19">
        <v>38.450000000000003</v>
      </c>
      <c r="AV63" s="19">
        <v>38.4</v>
      </c>
      <c r="AW63" s="19">
        <v>37.36</v>
      </c>
      <c r="AX63" s="19">
        <v>37.89</v>
      </c>
      <c r="AY63" s="19">
        <v>38.61</v>
      </c>
      <c r="AZ63" s="19">
        <v>37.39</v>
      </c>
      <c r="BA63" s="19">
        <v>36.049999999999997</v>
      </c>
      <c r="BB63" s="19">
        <v>37.75</v>
      </c>
      <c r="BC63" s="19">
        <v>39.409999999999997</v>
      </c>
      <c r="BD63" s="19">
        <v>38.14</v>
      </c>
      <c r="BE63" s="8">
        <v>40.49</v>
      </c>
      <c r="BF63" s="19">
        <v>38.130000000000003</v>
      </c>
      <c r="BG63" s="19">
        <v>37.380000000000003</v>
      </c>
      <c r="BH63" s="19">
        <v>35.93</v>
      </c>
      <c r="BI63" s="19">
        <v>34.119999999999997</v>
      </c>
      <c r="BJ63" s="19">
        <v>37.049999999999997</v>
      </c>
      <c r="BK63" s="19">
        <v>36.89</v>
      </c>
      <c r="BL63" s="17">
        <v>39.44</v>
      </c>
      <c r="BM63" s="19">
        <v>40.200000000000003</v>
      </c>
      <c r="BN63" s="19">
        <v>38.74</v>
      </c>
      <c r="BO63" s="19">
        <v>39.880000000000003</v>
      </c>
      <c r="BP63" s="19">
        <v>37.03</v>
      </c>
      <c r="BQ63" s="19">
        <v>34.9</v>
      </c>
      <c r="BR63" s="19">
        <v>36.270000000000003</v>
      </c>
      <c r="BS63" s="19">
        <v>35.4</v>
      </c>
      <c r="BT63" s="19">
        <v>38.630000000000003</v>
      </c>
      <c r="BU63" s="19">
        <v>35.53</v>
      </c>
      <c r="BV63" s="19">
        <v>34.28</v>
      </c>
      <c r="BW63" s="19">
        <v>37.729999999999997</v>
      </c>
      <c r="BX63" s="19">
        <v>40.5</v>
      </c>
      <c r="BY63" s="19">
        <v>38.29</v>
      </c>
      <c r="BZ63" s="19">
        <v>32.590000000000003</v>
      </c>
      <c r="CA63" s="19">
        <v>35.68</v>
      </c>
      <c r="CB63" s="19">
        <v>39.130000000000003</v>
      </c>
      <c r="CC63" s="19">
        <v>40.01</v>
      </c>
      <c r="CD63" s="19">
        <v>38.11</v>
      </c>
      <c r="CE63" s="19">
        <v>34.619999999999997</v>
      </c>
      <c r="CF63" s="19">
        <v>36.9</v>
      </c>
      <c r="CG63" s="19">
        <v>37.01</v>
      </c>
      <c r="CH63" s="19">
        <v>38.51</v>
      </c>
      <c r="CI63" s="19">
        <v>35.729999999999997</v>
      </c>
      <c r="CJ63" s="19">
        <v>37.08</v>
      </c>
      <c r="CK63" s="19">
        <v>35.159999999999997</v>
      </c>
      <c r="CL63" s="19">
        <v>40.35</v>
      </c>
      <c r="CM63" s="19">
        <v>37.81</v>
      </c>
      <c r="CN63" s="19">
        <v>38.130000000000003</v>
      </c>
      <c r="CO63" s="19">
        <v>36.770000000000003</v>
      </c>
      <c r="CP63" s="19">
        <v>36.869999999999997</v>
      </c>
      <c r="CQ63" s="19">
        <v>36.9</v>
      </c>
      <c r="CR63" s="19">
        <v>37.64</v>
      </c>
      <c r="CS63" s="19">
        <v>35.39</v>
      </c>
      <c r="CT63" s="19">
        <v>39.25</v>
      </c>
      <c r="CU63" s="19">
        <v>37.130000000000003</v>
      </c>
      <c r="CV63" s="19">
        <v>37.28</v>
      </c>
      <c r="CW63" s="19">
        <v>36.49</v>
      </c>
      <c r="CX63" s="19">
        <v>40.39</v>
      </c>
      <c r="CY63" s="19">
        <v>38.69</v>
      </c>
      <c r="CZ63" s="19">
        <v>41.6</v>
      </c>
      <c r="DA63" s="19">
        <v>43.27</v>
      </c>
      <c r="DB63" s="19">
        <v>41.64</v>
      </c>
      <c r="DC63" s="19">
        <v>38.01</v>
      </c>
      <c r="DD63" s="19">
        <v>37.14</v>
      </c>
      <c r="DE63" s="19">
        <v>37.31</v>
      </c>
      <c r="DF63" s="19">
        <v>35.04</v>
      </c>
      <c r="DG63" s="19">
        <v>40.340000000000003</v>
      </c>
      <c r="DH63" s="19">
        <v>37.880000000000003</v>
      </c>
      <c r="DI63" s="19">
        <v>41.46</v>
      </c>
      <c r="DJ63" s="19">
        <v>42.21</v>
      </c>
      <c r="DK63" s="19">
        <v>38.51</v>
      </c>
      <c r="DL63" s="19">
        <v>39.93</v>
      </c>
      <c r="DM63" s="19">
        <v>40.619999999999997</v>
      </c>
      <c r="DN63" s="19">
        <v>37.31</v>
      </c>
      <c r="DO63" s="19">
        <v>39.200000000000003</v>
      </c>
      <c r="DP63" s="19">
        <v>40.630000000000003</v>
      </c>
      <c r="DQ63" s="19">
        <v>35.729999999999997</v>
      </c>
      <c r="DR63" s="19">
        <v>38.369999999999997</v>
      </c>
      <c r="DS63" s="19">
        <v>38.74</v>
      </c>
      <c r="DT63" s="19">
        <v>36.299999999999997</v>
      </c>
      <c r="DU63" s="19">
        <v>41.21</v>
      </c>
      <c r="DV63" s="42">
        <v>41</v>
      </c>
      <c r="DW63" s="19">
        <v>39.020000000000003</v>
      </c>
      <c r="DX63" s="19">
        <v>35.64</v>
      </c>
      <c r="DY63" s="19">
        <v>36.840000000000003</v>
      </c>
      <c r="DZ63" s="19">
        <v>37.25</v>
      </c>
    </row>
    <row r="64" spans="1:130" ht="14">
      <c r="A64" s="1" t="s">
        <v>1716</v>
      </c>
      <c r="B64" s="18">
        <v>39.03</v>
      </c>
      <c r="C64" s="18">
        <v>36.869999999999997</v>
      </c>
      <c r="D64" s="18">
        <v>39.25</v>
      </c>
      <c r="E64" s="18">
        <v>38.35</v>
      </c>
      <c r="F64" s="18">
        <v>39.299999999999997</v>
      </c>
      <c r="G64" s="18">
        <v>38.630000000000003</v>
      </c>
      <c r="H64" s="18">
        <v>37.92</v>
      </c>
      <c r="I64" s="18">
        <v>37.76</v>
      </c>
      <c r="J64" s="18">
        <v>38.67</v>
      </c>
      <c r="K64" s="18">
        <v>38.67</v>
      </c>
      <c r="L64" s="18">
        <v>38.020000000000003</v>
      </c>
      <c r="M64" s="18">
        <v>39.57</v>
      </c>
      <c r="N64" s="18">
        <v>37.590000000000003</v>
      </c>
      <c r="O64" s="18">
        <v>38.26</v>
      </c>
      <c r="P64" s="18">
        <v>39.39</v>
      </c>
      <c r="Q64" s="18">
        <v>40.19</v>
      </c>
      <c r="R64" s="18">
        <v>37.270000000000003</v>
      </c>
      <c r="S64" s="18">
        <v>37.57</v>
      </c>
      <c r="T64" s="18">
        <v>39.67</v>
      </c>
      <c r="U64" s="18">
        <v>38.93</v>
      </c>
      <c r="V64" s="18">
        <v>41.27</v>
      </c>
      <c r="W64" s="18">
        <v>35.840000000000003</v>
      </c>
      <c r="X64" s="56">
        <v>37.72</v>
      </c>
      <c r="Y64" s="18">
        <v>37.89</v>
      </c>
      <c r="Z64" s="18">
        <v>39.86</v>
      </c>
      <c r="AA64" s="18">
        <v>39.15</v>
      </c>
      <c r="AB64" s="18">
        <v>40.5</v>
      </c>
      <c r="AC64" s="18">
        <v>39.72</v>
      </c>
      <c r="AD64" s="18">
        <v>37.380000000000003</v>
      </c>
      <c r="AE64" s="18">
        <v>39.04</v>
      </c>
      <c r="AF64" s="18">
        <v>40.4</v>
      </c>
      <c r="AG64" s="56">
        <v>39.5</v>
      </c>
      <c r="AH64" s="18">
        <v>34.54</v>
      </c>
      <c r="AI64" s="18">
        <v>34.54</v>
      </c>
      <c r="AJ64" s="18">
        <v>37.56</v>
      </c>
      <c r="AK64" s="18">
        <v>40.6</v>
      </c>
      <c r="AL64" s="18">
        <v>41.87</v>
      </c>
      <c r="AM64" s="18">
        <v>39.35</v>
      </c>
      <c r="AN64" s="18">
        <v>37.590000000000003</v>
      </c>
      <c r="AO64" s="18">
        <v>35.07</v>
      </c>
      <c r="AP64" s="18">
        <v>38.42</v>
      </c>
      <c r="AQ64" s="18">
        <v>38.46</v>
      </c>
      <c r="AR64" s="18">
        <v>36.049999999999997</v>
      </c>
      <c r="AS64" s="18">
        <v>38.28</v>
      </c>
      <c r="AT64" s="18">
        <v>39.36</v>
      </c>
      <c r="AU64" s="18">
        <v>38.159999999999997</v>
      </c>
      <c r="AV64" s="18">
        <v>38.32</v>
      </c>
      <c r="AW64" s="18">
        <v>38.76</v>
      </c>
      <c r="AX64" s="18">
        <v>39.17</v>
      </c>
      <c r="AY64" s="18">
        <v>39.29</v>
      </c>
      <c r="AZ64" s="18">
        <v>38.28</v>
      </c>
      <c r="BA64" s="18">
        <v>35.51</v>
      </c>
      <c r="BB64" s="18">
        <v>38.159999999999997</v>
      </c>
      <c r="BC64" s="18">
        <v>41.29</v>
      </c>
      <c r="BD64" s="18">
        <v>37.79</v>
      </c>
      <c r="BE64" s="6">
        <v>40.44</v>
      </c>
      <c r="BF64" s="18">
        <v>38.89</v>
      </c>
      <c r="BG64" s="18">
        <v>37.15</v>
      </c>
      <c r="BH64" s="18">
        <v>34.94</v>
      </c>
      <c r="BI64" s="18">
        <v>34.67</v>
      </c>
      <c r="BJ64" s="18">
        <v>39.18</v>
      </c>
      <c r="BK64" s="18">
        <v>39.5</v>
      </c>
      <c r="BL64" s="19">
        <v>39.49</v>
      </c>
      <c r="BM64" s="18">
        <v>41.7</v>
      </c>
      <c r="BN64" s="18">
        <v>38.96</v>
      </c>
      <c r="BO64" s="18">
        <v>39.75</v>
      </c>
      <c r="BP64" s="18">
        <v>37.5</v>
      </c>
      <c r="BQ64" s="18">
        <v>36.44</v>
      </c>
      <c r="BR64" s="18">
        <v>36.909999999999997</v>
      </c>
      <c r="BS64" s="18">
        <v>37.03</v>
      </c>
      <c r="BT64" s="18">
        <v>37.799999999999997</v>
      </c>
      <c r="BU64" s="18">
        <v>35.65</v>
      </c>
      <c r="BV64" s="18">
        <v>34.9</v>
      </c>
      <c r="BW64" s="18">
        <v>39.29</v>
      </c>
      <c r="BX64" s="18">
        <v>41.78</v>
      </c>
      <c r="BY64" s="18">
        <v>37.44</v>
      </c>
      <c r="BZ64" s="18">
        <v>32.21</v>
      </c>
      <c r="CA64" s="18">
        <v>37.78</v>
      </c>
      <c r="CB64" s="18">
        <v>39.86</v>
      </c>
      <c r="CC64" s="18">
        <v>40.19</v>
      </c>
      <c r="CD64" s="18">
        <v>40.090000000000003</v>
      </c>
      <c r="CE64" s="18">
        <v>35.950000000000003</v>
      </c>
      <c r="CF64" s="18">
        <v>36.770000000000003</v>
      </c>
      <c r="CG64" s="18">
        <v>38.01</v>
      </c>
      <c r="CH64" s="18">
        <v>39.200000000000003</v>
      </c>
      <c r="CI64" s="18">
        <v>37.369999999999997</v>
      </c>
      <c r="CJ64" s="18">
        <v>37.14</v>
      </c>
      <c r="CK64" s="18">
        <v>36.57</v>
      </c>
      <c r="CL64" s="18">
        <v>41.15</v>
      </c>
      <c r="CM64" s="18">
        <v>39.22</v>
      </c>
      <c r="CN64" s="18">
        <v>38.090000000000003</v>
      </c>
      <c r="CO64" s="18">
        <v>37.909999999999997</v>
      </c>
      <c r="CP64" s="18">
        <v>38.57</v>
      </c>
      <c r="CQ64" s="18">
        <v>38.880000000000003</v>
      </c>
      <c r="CR64" s="18">
        <v>36.549999999999997</v>
      </c>
      <c r="CS64" s="18">
        <v>35.9</v>
      </c>
      <c r="CT64" s="18">
        <v>40.369999999999997</v>
      </c>
      <c r="CU64" s="18">
        <v>37.840000000000003</v>
      </c>
      <c r="CV64" s="18">
        <v>38.01</v>
      </c>
      <c r="CW64" s="18">
        <v>35.78</v>
      </c>
      <c r="CX64" s="18">
        <v>42.22</v>
      </c>
      <c r="CY64" s="18">
        <v>37.79</v>
      </c>
      <c r="CZ64" s="18">
        <v>39.659999999999997</v>
      </c>
      <c r="DA64" s="18">
        <v>40.53</v>
      </c>
      <c r="DB64" s="18">
        <v>41.02</v>
      </c>
      <c r="DC64" s="18">
        <v>39.67</v>
      </c>
      <c r="DD64" s="18">
        <v>37.61</v>
      </c>
      <c r="DE64" s="18">
        <v>38.65</v>
      </c>
      <c r="DF64" s="18">
        <v>35.39</v>
      </c>
      <c r="DG64" s="18">
        <v>40.159999999999997</v>
      </c>
      <c r="DH64" s="18">
        <v>38.69</v>
      </c>
      <c r="DI64" s="18">
        <v>41.58</v>
      </c>
      <c r="DJ64" s="18">
        <v>42.7</v>
      </c>
      <c r="DK64" s="18">
        <v>39.590000000000003</v>
      </c>
      <c r="DL64" s="18">
        <v>39.1</v>
      </c>
      <c r="DM64" s="18">
        <v>40.619999999999997</v>
      </c>
      <c r="DN64" s="18">
        <v>37.74</v>
      </c>
      <c r="DO64" s="18">
        <v>38.92</v>
      </c>
      <c r="DP64" s="18">
        <v>40.98</v>
      </c>
      <c r="DQ64" s="18">
        <v>36.5</v>
      </c>
      <c r="DR64" s="18">
        <v>39.130000000000003</v>
      </c>
      <c r="DS64" s="18">
        <v>38.340000000000003</v>
      </c>
      <c r="DT64" s="18">
        <v>36.979999999999997</v>
      </c>
      <c r="DU64" s="18">
        <v>43.21</v>
      </c>
      <c r="DV64" s="40">
        <v>42.96</v>
      </c>
      <c r="DW64" s="18">
        <v>39.22</v>
      </c>
      <c r="DX64" s="18">
        <v>36.5</v>
      </c>
      <c r="DY64" s="18">
        <v>37.04</v>
      </c>
      <c r="DZ64" s="18">
        <v>36.65</v>
      </c>
    </row>
    <row r="65" spans="1:130" ht="14">
      <c r="A65" s="1" t="s">
        <v>1717</v>
      </c>
      <c r="B65" s="17">
        <v>39.18</v>
      </c>
      <c r="C65" s="17">
        <v>38.53</v>
      </c>
      <c r="D65" s="17">
        <v>39.950000000000003</v>
      </c>
      <c r="E65" s="17">
        <v>38.42</v>
      </c>
      <c r="F65" s="17">
        <v>39.33</v>
      </c>
      <c r="G65" s="17">
        <v>38.43</v>
      </c>
      <c r="H65" s="17">
        <v>38.119999999999997</v>
      </c>
      <c r="I65" s="17">
        <v>37.020000000000003</v>
      </c>
      <c r="J65" s="17">
        <v>39.01</v>
      </c>
      <c r="K65" s="17">
        <v>39.5</v>
      </c>
      <c r="L65" s="17">
        <v>39.35</v>
      </c>
      <c r="M65" s="17">
        <v>39.32</v>
      </c>
      <c r="N65" s="17">
        <v>38.08</v>
      </c>
      <c r="O65" s="17">
        <v>39.26</v>
      </c>
      <c r="P65" s="17">
        <v>38.880000000000003</v>
      </c>
      <c r="Q65" s="17">
        <v>41.32</v>
      </c>
      <c r="R65" s="17">
        <v>39.32</v>
      </c>
      <c r="S65" s="17">
        <v>37.74</v>
      </c>
      <c r="T65" s="17">
        <v>40.380000000000003</v>
      </c>
      <c r="U65" s="17">
        <v>39.130000000000003</v>
      </c>
      <c r="V65" s="17">
        <v>42.33</v>
      </c>
      <c r="W65" s="17">
        <v>38.380000000000003</v>
      </c>
      <c r="X65" s="57">
        <v>37.270000000000003</v>
      </c>
      <c r="Y65" s="17">
        <v>38.630000000000003</v>
      </c>
      <c r="Z65" s="17">
        <v>40.51</v>
      </c>
      <c r="AA65" s="17">
        <v>39.380000000000003</v>
      </c>
      <c r="AB65" s="17">
        <v>40.07</v>
      </c>
      <c r="AC65" s="17">
        <v>40.770000000000003</v>
      </c>
      <c r="AD65" s="17">
        <v>40.93</v>
      </c>
      <c r="AE65" s="17">
        <v>40.28</v>
      </c>
      <c r="AF65" s="17">
        <v>42.19</v>
      </c>
      <c r="AG65" s="57">
        <v>38.659999999999997</v>
      </c>
      <c r="AH65" s="17">
        <v>34.17</v>
      </c>
      <c r="AI65" s="17">
        <v>37.78</v>
      </c>
      <c r="AJ65" s="17">
        <v>36.85</v>
      </c>
      <c r="AK65" s="17">
        <v>40.909999999999997</v>
      </c>
      <c r="AL65" s="17">
        <v>41.09</v>
      </c>
      <c r="AM65" s="17">
        <v>38.130000000000003</v>
      </c>
      <c r="AN65" s="17">
        <v>39.409999999999997</v>
      </c>
      <c r="AO65" s="17">
        <v>34.159999999999997</v>
      </c>
      <c r="AP65" s="17">
        <v>39.880000000000003</v>
      </c>
      <c r="AQ65" s="17">
        <v>38.4</v>
      </c>
      <c r="AR65" s="17">
        <v>37.450000000000003</v>
      </c>
      <c r="AS65" s="17">
        <v>38.659999999999997</v>
      </c>
      <c r="AT65" s="17">
        <v>39.270000000000003</v>
      </c>
      <c r="AU65" s="17">
        <v>38.53</v>
      </c>
      <c r="AV65" s="17">
        <v>38.44</v>
      </c>
      <c r="AW65" s="17">
        <v>38.15</v>
      </c>
      <c r="AX65" s="17">
        <v>38.29</v>
      </c>
      <c r="AY65" s="17">
        <v>40.700000000000003</v>
      </c>
      <c r="AZ65" s="17">
        <v>40.83</v>
      </c>
      <c r="BA65" s="17">
        <v>37.299999999999997</v>
      </c>
      <c r="BB65" s="17">
        <v>40.25</v>
      </c>
      <c r="BC65" s="17">
        <v>40.409999999999997</v>
      </c>
      <c r="BD65" s="17">
        <v>36.33</v>
      </c>
      <c r="BE65" s="7">
        <v>41.36</v>
      </c>
      <c r="BF65" s="17">
        <v>41.17</v>
      </c>
      <c r="BG65" s="17">
        <v>38.17</v>
      </c>
      <c r="BH65" s="17">
        <v>35.1</v>
      </c>
      <c r="BI65" s="17">
        <v>35.200000000000003</v>
      </c>
      <c r="BJ65" s="17">
        <v>39.520000000000003</v>
      </c>
      <c r="BK65" s="17">
        <v>41.89</v>
      </c>
      <c r="BL65" s="18">
        <v>41.62</v>
      </c>
      <c r="BM65" s="17">
        <v>40.35</v>
      </c>
      <c r="BN65" s="17">
        <v>38.299999999999997</v>
      </c>
      <c r="BO65" s="17">
        <v>39.44</v>
      </c>
      <c r="BP65" s="17">
        <v>38.53</v>
      </c>
      <c r="BQ65" s="17">
        <v>36.729999999999997</v>
      </c>
      <c r="BR65" s="17">
        <v>37.76</v>
      </c>
      <c r="BS65" s="17">
        <v>37.1</v>
      </c>
      <c r="BT65" s="17">
        <v>38.630000000000003</v>
      </c>
      <c r="BU65" s="17">
        <v>36.08</v>
      </c>
      <c r="BV65" s="17">
        <v>35.6</v>
      </c>
      <c r="BW65" s="17">
        <v>40.11</v>
      </c>
      <c r="BX65" s="17">
        <v>41.19</v>
      </c>
      <c r="BY65" s="17">
        <v>38.619999999999997</v>
      </c>
      <c r="BZ65" s="17">
        <v>34.92</v>
      </c>
      <c r="CA65" s="17">
        <v>37.29</v>
      </c>
      <c r="CB65" s="17">
        <v>41.02</v>
      </c>
      <c r="CC65" s="17">
        <v>40.31</v>
      </c>
      <c r="CD65" s="17">
        <v>40.33</v>
      </c>
      <c r="CE65" s="17">
        <v>37.299999999999997</v>
      </c>
      <c r="CF65" s="17">
        <v>37.85</v>
      </c>
      <c r="CG65" s="17">
        <v>38.81</v>
      </c>
      <c r="CH65" s="17">
        <v>41.35</v>
      </c>
      <c r="CI65" s="17">
        <v>36.69</v>
      </c>
      <c r="CJ65" s="17">
        <v>36.409999999999997</v>
      </c>
      <c r="CK65" s="17">
        <v>36.22</v>
      </c>
      <c r="CL65" s="17">
        <v>42.43</v>
      </c>
      <c r="CM65" s="17">
        <v>38.57</v>
      </c>
      <c r="CN65" s="17">
        <v>39.44</v>
      </c>
      <c r="CO65" s="17">
        <v>37.76</v>
      </c>
      <c r="CP65" s="17">
        <v>39.42</v>
      </c>
      <c r="CQ65" s="17">
        <v>38.39</v>
      </c>
      <c r="CR65" s="17">
        <v>37.25</v>
      </c>
      <c r="CS65" s="17">
        <v>36.21</v>
      </c>
      <c r="CT65" s="17">
        <v>40.78</v>
      </c>
      <c r="CU65" s="17">
        <v>38.79</v>
      </c>
      <c r="CV65" s="17">
        <v>38.85</v>
      </c>
      <c r="CW65" s="17">
        <v>36.369999999999997</v>
      </c>
      <c r="CX65" s="17">
        <v>43.01</v>
      </c>
      <c r="CY65" s="17">
        <v>37.950000000000003</v>
      </c>
      <c r="CZ65" s="17">
        <v>39.65</v>
      </c>
      <c r="DA65" s="17">
        <v>41.58</v>
      </c>
      <c r="DB65" s="17">
        <v>42.85</v>
      </c>
      <c r="DC65" s="17">
        <v>41.51</v>
      </c>
      <c r="DD65" s="17">
        <v>37.78</v>
      </c>
      <c r="DE65" s="17">
        <v>38.57</v>
      </c>
      <c r="DF65" s="17">
        <v>36.369999999999997</v>
      </c>
      <c r="DG65" s="17">
        <v>38.409999999999997</v>
      </c>
      <c r="DH65" s="17">
        <v>38.78</v>
      </c>
      <c r="DI65" s="17">
        <v>41.87</v>
      </c>
      <c r="DJ65" s="17">
        <v>43.21</v>
      </c>
      <c r="DK65" s="17">
        <v>40.98</v>
      </c>
      <c r="DL65" s="17">
        <v>42.02</v>
      </c>
      <c r="DM65" s="17">
        <v>39.64</v>
      </c>
      <c r="DN65" s="17">
        <v>38.049999999999997</v>
      </c>
      <c r="DO65" s="17">
        <v>40.33</v>
      </c>
      <c r="DP65" s="17">
        <v>41.38</v>
      </c>
      <c r="DQ65" s="17">
        <v>37.35</v>
      </c>
      <c r="DR65" s="17">
        <v>40.6</v>
      </c>
      <c r="DS65" s="17">
        <v>38.75</v>
      </c>
      <c r="DT65" s="17">
        <v>35.799999999999997</v>
      </c>
      <c r="DU65" s="17">
        <v>44.83</v>
      </c>
      <c r="DV65" s="17">
        <v>42.74</v>
      </c>
      <c r="DW65" s="17">
        <v>39.4</v>
      </c>
      <c r="DX65" s="17">
        <v>38.299999999999997</v>
      </c>
      <c r="DY65" s="17">
        <v>35.47</v>
      </c>
      <c r="DZ65" s="17">
        <v>38.58</v>
      </c>
    </row>
    <row r="66" spans="1:130" ht="14">
      <c r="A66" s="1" t="s">
        <v>1718</v>
      </c>
      <c r="B66" s="17">
        <v>39.130000000000003</v>
      </c>
      <c r="C66" s="17">
        <v>40.96</v>
      </c>
      <c r="D66" s="17">
        <v>40.11</v>
      </c>
      <c r="E66" s="17">
        <v>39.11</v>
      </c>
      <c r="F66" s="17">
        <v>40.450000000000003</v>
      </c>
      <c r="G66" s="17">
        <v>39.479999999999997</v>
      </c>
      <c r="H66" s="17">
        <v>40.93</v>
      </c>
      <c r="I66" s="17">
        <v>38.549999999999997</v>
      </c>
      <c r="J66" s="17">
        <v>41.01</v>
      </c>
      <c r="K66" s="17">
        <v>40.51</v>
      </c>
      <c r="L66" s="17">
        <v>40.380000000000003</v>
      </c>
      <c r="M66" s="17">
        <v>39.64</v>
      </c>
      <c r="N66" s="17">
        <v>38.89</v>
      </c>
      <c r="O66" s="17">
        <v>40.340000000000003</v>
      </c>
      <c r="P66" s="17">
        <v>39.369999999999997</v>
      </c>
      <c r="Q66" s="17">
        <v>42.86</v>
      </c>
      <c r="R66" s="17">
        <v>38.729999999999997</v>
      </c>
      <c r="S66" s="17">
        <v>38.549999999999997</v>
      </c>
      <c r="T66" s="17">
        <v>41.23</v>
      </c>
      <c r="U66" s="17">
        <v>40.85</v>
      </c>
      <c r="V66" s="17">
        <v>41.86</v>
      </c>
      <c r="W66" s="17">
        <v>38.68</v>
      </c>
      <c r="X66" s="57">
        <v>37.07</v>
      </c>
      <c r="Y66" s="17">
        <v>39.479999999999997</v>
      </c>
      <c r="Z66" s="17">
        <v>41.07</v>
      </c>
      <c r="AA66" s="17">
        <v>41.76</v>
      </c>
      <c r="AB66" s="17">
        <v>38.96</v>
      </c>
      <c r="AC66" s="17">
        <v>41.79</v>
      </c>
      <c r="AD66" s="17">
        <v>43.13</v>
      </c>
      <c r="AE66" s="17">
        <v>40.86</v>
      </c>
      <c r="AF66" s="17">
        <v>42.16</v>
      </c>
      <c r="AG66" s="57">
        <v>36.21</v>
      </c>
      <c r="AH66" s="17">
        <v>36.04</v>
      </c>
      <c r="AI66" s="17">
        <v>38.56</v>
      </c>
      <c r="AJ66" s="17">
        <v>38.17</v>
      </c>
      <c r="AK66" s="17">
        <v>40.72</v>
      </c>
      <c r="AL66" s="17">
        <v>42.74</v>
      </c>
      <c r="AM66" s="17">
        <v>41.14</v>
      </c>
      <c r="AN66" s="17">
        <v>40.200000000000003</v>
      </c>
      <c r="AO66" s="17">
        <v>32.19</v>
      </c>
      <c r="AP66" s="17">
        <v>40.729999999999997</v>
      </c>
      <c r="AQ66" s="17">
        <v>40.18</v>
      </c>
      <c r="AR66" s="17">
        <v>37.75</v>
      </c>
      <c r="AS66" s="17">
        <v>39.799999999999997</v>
      </c>
      <c r="AT66" s="17">
        <v>39.54</v>
      </c>
      <c r="AU66" s="17">
        <v>40.07</v>
      </c>
      <c r="AV66" s="17">
        <v>38.799999999999997</v>
      </c>
      <c r="AW66" s="17">
        <v>39.49</v>
      </c>
      <c r="AX66" s="17">
        <v>40.82</v>
      </c>
      <c r="AY66" s="17">
        <v>41.41</v>
      </c>
      <c r="AZ66" s="17">
        <v>40.69</v>
      </c>
      <c r="BA66" s="17">
        <v>38.49</v>
      </c>
      <c r="BB66" s="17">
        <v>41.21</v>
      </c>
      <c r="BC66" s="17">
        <v>40.619999999999997</v>
      </c>
      <c r="BD66" s="17">
        <v>38.85</v>
      </c>
      <c r="BE66" s="7">
        <v>43.32</v>
      </c>
      <c r="BF66" s="17">
        <v>39.130000000000003</v>
      </c>
      <c r="BG66" s="17">
        <v>39.200000000000003</v>
      </c>
      <c r="BH66" s="17">
        <v>35.78</v>
      </c>
      <c r="BI66" s="17">
        <v>36.700000000000003</v>
      </c>
      <c r="BJ66" s="17">
        <v>41.22</v>
      </c>
      <c r="BK66" s="17">
        <v>42.78</v>
      </c>
      <c r="BL66" s="17">
        <v>40.32</v>
      </c>
      <c r="BM66" s="17">
        <v>41.94</v>
      </c>
      <c r="BN66" s="17">
        <v>40.35</v>
      </c>
      <c r="BO66" s="17">
        <v>38.5</v>
      </c>
      <c r="BP66" s="17">
        <v>38.24</v>
      </c>
      <c r="BQ66" s="17">
        <v>36.92</v>
      </c>
      <c r="BR66" s="17">
        <v>38.17</v>
      </c>
      <c r="BS66" s="17">
        <v>38.049999999999997</v>
      </c>
      <c r="BT66" s="17">
        <v>39.01</v>
      </c>
      <c r="BU66" s="17">
        <v>36.630000000000003</v>
      </c>
      <c r="BV66" s="17">
        <v>37.15</v>
      </c>
      <c r="BW66" s="17">
        <v>41.82</v>
      </c>
      <c r="BX66" s="17">
        <v>40.94</v>
      </c>
      <c r="BY66" s="17">
        <v>40.46</v>
      </c>
      <c r="BZ66" s="17">
        <v>36.270000000000003</v>
      </c>
      <c r="CA66" s="17">
        <v>42.19</v>
      </c>
      <c r="CB66" s="17">
        <v>42.08</v>
      </c>
      <c r="CC66" s="17">
        <v>41.14</v>
      </c>
      <c r="CD66" s="17">
        <v>41.17</v>
      </c>
      <c r="CE66" s="17">
        <v>38.369999999999997</v>
      </c>
      <c r="CF66" s="17">
        <v>38.82</v>
      </c>
      <c r="CG66" s="17">
        <v>41.29</v>
      </c>
      <c r="CH66" s="17">
        <v>42.03</v>
      </c>
      <c r="CI66" s="17">
        <v>36.06</v>
      </c>
      <c r="CJ66" s="17">
        <v>39.520000000000003</v>
      </c>
      <c r="CK66" s="17">
        <v>37.01</v>
      </c>
      <c r="CL66" s="17">
        <v>43.26</v>
      </c>
      <c r="CM66" s="17">
        <v>38.71</v>
      </c>
      <c r="CN66" s="17">
        <v>40.33</v>
      </c>
      <c r="CO66" s="17">
        <v>37.39</v>
      </c>
      <c r="CP66" s="17">
        <v>42.57</v>
      </c>
      <c r="CQ66" s="17">
        <v>39.479999999999997</v>
      </c>
      <c r="CR66" s="17">
        <v>38.83</v>
      </c>
      <c r="CS66" s="17">
        <v>37.64</v>
      </c>
      <c r="CT66" s="17">
        <v>40.81</v>
      </c>
      <c r="CU66" s="17">
        <v>42.13</v>
      </c>
      <c r="CV66" s="17">
        <v>39.46</v>
      </c>
      <c r="CW66" s="17">
        <v>40.08</v>
      </c>
      <c r="CX66" s="17">
        <v>44.32</v>
      </c>
      <c r="CY66" s="17">
        <v>39.270000000000003</v>
      </c>
      <c r="CZ66" s="17">
        <v>42.48</v>
      </c>
      <c r="DA66" s="17">
        <v>42.5</v>
      </c>
      <c r="DB66" s="17">
        <v>44.77</v>
      </c>
      <c r="DC66" s="17">
        <v>44.45</v>
      </c>
      <c r="DD66" s="17">
        <v>39.24</v>
      </c>
      <c r="DE66" s="17">
        <v>39.21</v>
      </c>
      <c r="DF66" s="17">
        <v>36.369999999999997</v>
      </c>
      <c r="DG66" s="17">
        <v>43.34</v>
      </c>
      <c r="DH66" s="17">
        <v>41.11</v>
      </c>
      <c r="DI66" s="17">
        <v>43.05</v>
      </c>
      <c r="DJ66" s="17">
        <v>42.34</v>
      </c>
      <c r="DK66" s="17">
        <v>41.5</v>
      </c>
      <c r="DL66" s="17">
        <v>40.950000000000003</v>
      </c>
      <c r="DM66" s="17">
        <v>43.83</v>
      </c>
      <c r="DN66" s="17">
        <v>41.06</v>
      </c>
      <c r="DO66" s="17">
        <v>39.380000000000003</v>
      </c>
      <c r="DP66" s="17">
        <v>42.71</v>
      </c>
      <c r="DQ66" s="17">
        <v>38.24</v>
      </c>
      <c r="DR66" s="17">
        <v>41.44</v>
      </c>
      <c r="DS66" s="17">
        <v>38.28</v>
      </c>
      <c r="DT66" s="17">
        <v>37.159999999999997</v>
      </c>
      <c r="DU66" s="17">
        <v>44.82</v>
      </c>
      <c r="DV66" s="17">
        <v>45.67</v>
      </c>
      <c r="DW66" s="17">
        <v>38.729999999999997</v>
      </c>
      <c r="DX66" s="17">
        <v>38.47</v>
      </c>
      <c r="DY66" s="17">
        <v>36.35</v>
      </c>
      <c r="DZ66" s="17">
        <v>38.119999999999997</v>
      </c>
    </row>
    <row r="67" spans="1:130" ht="14">
      <c r="A67" s="1" t="s">
        <v>1719</v>
      </c>
      <c r="B67" s="17">
        <v>40.700000000000003</v>
      </c>
      <c r="C67" s="17">
        <v>37.83</v>
      </c>
      <c r="D67" s="17">
        <v>41.66</v>
      </c>
      <c r="E67" s="17">
        <v>40.96</v>
      </c>
      <c r="F67" s="17">
        <v>41.43</v>
      </c>
      <c r="G67" s="17">
        <v>41.18</v>
      </c>
      <c r="H67" s="17">
        <v>39.630000000000003</v>
      </c>
      <c r="I67" s="17">
        <v>40.14</v>
      </c>
      <c r="J67" s="17">
        <v>40.53</v>
      </c>
      <c r="K67" s="17">
        <v>41.61</v>
      </c>
      <c r="L67" s="17">
        <v>40.22</v>
      </c>
      <c r="M67" s="17">
        <v>41.3</v>
      </c>
      <c r="N67" s="17">
        <v>42.37</v>
      </c>
      <c r="O67" s="17">
        <v>43.76</v>
      </c>
      <c r="P67" s="17">
        <v>41.13</v>
      </c>
      <c r="Q67" s="17">
        <v>43.55</v>
      </c>
      <c r="R67" s="17">
        <v>39.869999999999997</v>
      </c>
      <c r="S67" s="17">
        <v>40.86</v>
      </c>
      <c r="T67" s="17">
        <v>41.68</v>
      </c>
      <c r="U67" s="17">
        <v>41.48</v>
      </c>
      <c r="V67" s="17">
        <v>45.07</v>
      </c>
      <c r="W67" s="17">
        <v>40.340000000000003</v>
      </c>
      <c r="X67" s="57">
        <v>37.18</v>
      </c>
      <c r="Y67" s="17">
        <v>39.56</v>
      </c>
      <c r="Z67" s="17">
        <v>43.55</v>
      </c>
      <c r="AA67" s="17">
        <v>41.23</v>
      </c>
      <c r="AB67" s="17">
        <v>40.17</v>
      </c>
      <c r="AC67" s="17">
        <v>45.81</v>
      </c>
      <c r="AD67" s="17">
        <v>43.68</v>
      </c>
      <c r="AE67" s="17">
        <v>40.700000000000003</v>
      </c>
      <c r="AF67" s="17">
        <v>45.46</v>
      </c>
      <c r="AG67" s="57">
        <v>37.47</v>
      </c>
      <c r="AH67" s="17">
        <v>38.85</v>
      </c>
      <c r="AI67" s="17">
        <v>39.65</v>
      </c>
      <c r="AJ67" s="17">
        <v>39.1</v>
      </c>
      <c r="AK67" s="17">
        <v>42.14</v>
      </c>
      <c r="AL67" s="17">
        <v>44.17</v>
      </c>
      <c r="AM67" s="17">
        <v>41.08</v>
      </c>
      <c r="AN67" s="17">
        <v>41.77</v>
      </c>
      <c r="AO67" s="17">
        <v>36.36</v>
      </c>
      <c r="AP67" s="17">
        <v>44.43</v>
      </c>
      <c r="AQ67" s="17">
        <v>42.19</v>
      </c>
      <c r="AR67" s="17">
        <v>39.81</v>
      </c>
      <c r="AS67" s="17">
        <v>40.869999999999997</v>
      </c>
      <c r="AT67" s="17">
        <v>42.29</v>
      </c>
      <c r="AU67" s="17">
        <v>36.18</v>
      </c>
      <c r="AV67" s="17">
        <v>40.07</v>
      </c>
      <c r="AW67" s="17">
        <v>42.84</v>
      </c>
      <c r="AX67" s="17">
        <v>40.75</v>
      </c>
      <c r="AY67" s="17">
        <v>43.22</v>
      </c>
      <c r="AZ67" s="17">
        <v>41.01</v>
      </c>
      <c r="BA67" s="17">
        <v>39.61</v>
      </c>
      <c r="BB67" s="17">
        <v>42.87</v>
      </c>
      <c r="BC67" s="17">
        <v>43.2</v>
      </c>
      <c r="BD67" s="17">
        <v>35.880000000000003</v>
      </c>
      <c r="BE67" s="7">
        <v>42.25</v>
      </c>
      <c r="BF67" s="17">
        <v>40.99</v>
      </c>
      <c r="BG67" s="17">
        <v>41.03</v>
      </c>
      <c r="BH67" s="17">
        <v>38.770000000000003</v>
      </c>
      <c r="BI67" s="17">
        <v>36.840000000000003</v>
      </c>
      <c r="BJ67" s="17">
        <v>45.39</v>
      </c>
      <c r="BK67" s="17">
        <v>43.48</v>
      </c>
      <c r="BL67" s="17">
        <v>43.05</v>
      </c>
      <c r="BM67" s="17">
        <v>42.99</v>
      </c>
      <c r="BN67" s="17">
        <v>42.01</v>
      </c>
      <c r="BO67" s="17">
        <v>41.12</v>
      </c>
      <c r="BP67" s="17">
        <v>40.86</v>
      </c>
      <c r="BQ67" s="17">
        <v>39.06</v>
      </c>
      <c r="BR67" s="17">
        <v>39.299999999999997</v>
      </c>
      <c r="BS67" s="17">
        <v>42.22</v>
      </c>
      <c r="BT67" s="17">
        <v>40.799999999999997</v>
      </c>
      <c r="BU67" s="17">
        <v>39.31</v>
      </c>
      <c r="BV67" s="17">
        <v>38.42</v>
      </c>
      <c r="BW67" s="17">
        <v>42.35</v>
      </c>
      <c r="BX67" s="17">
        <v>43.82</v>
      </c>
      <c r="BY67" s="17">
        <v>41.1</v>
      </c>
      <c r="BZ67" s="17">
        <v>37.42</v>
      </c>
      <c r="CA67" s="17">
        <v>42.83</v>
      </c>
      <c r="CB67" s="17">
        <v>43.18</v>
      </c>
      <c r="CC67" s="17">
        <v>44.43</v>
      </c>
      <c r="CD67" s="17">
        <v>43.01</v>
      </c>
      <c r="CE67" s="17">
        <v>39.46</v>
      </c>
      <c r="CF67" s="17">
        <v>40.1</v>
      </c>
      <c r="CG67" s="17">
        <v>41.31</v>
      </c>
      <c r="CH67" s="17">
        <v>41.66</v>
      </c>
      <c r="CI67" s="17">
        <v>36.31</v>
      </c>
      <c r="CJ67" s="17">
        <v>40.85</v>
      </c>
      <c r="CK67" s="17">
        <v>38.51</v>
      </c>
      <c r="CL67" s="17">
        <v>45.58</v>
      </c>
      <c r="CM67" s="17">
        <v>41.96</v>
      </c>
      <c r="CN67" s="17">
        <v>42.57</v>
      </c>
      <c r="CO67" s="17">
        <v>39.65</v>
      </c>
      <c r="CP67" s="17">
        <v>43.56</v>
      </c>
      <c r="CQ67" s="17">
        <v>40.14</v>
      </c>
      <c r="CR67" s="17">
        <v>41.54</v>
      </c>
      <c r="CS67" s="17">
        <v>39.19</v>
      </c>
      <c r="CT67" s="17">
        <v>41.15</v>
      </c>
      <c r="CU67" s="17">
        <v>43.36</v>
      </c>
      <c r="CV67" s="17">
        <v>41.25</v>
      </c>
      <c r="CW67" s="17">
        <v>40.119999999999997</v>
      </c>
      <c r="CX67" s="17">
        <v>45.4</v>
      </c>
      <c r="CY67" s="17">
        <v>39.369999999999997</v>
      </c>
      <c r="CZ67" s="17">
        <v>44.54</v>
      </c>
      <c r="DA67" s="17">
        <v>45.93</v>
      </c>
      <c r="DB67" s="17">
        <v>44.76</v>
      </c>
      <c r="DC67" s="17">
        <v>46.56</v>
      </c>
      <c r="DD67" s="17">
        <v>40.93</v>
      </c>
      <c r="DE67" s="17">
        <v>40.090000000000003</v>
      </c>
      <c r="DF67" s="17">
        <v>38.22</v>
      </c>
      <c r="DG67" s="17">
        <v>41.92</v>
      </c>
      <c r="DH67" s="17">
        <v>41.48</v>
      </c>
      <c r="DI67" s="17">
        <v>43.72</v>
      </c>
      <c r="DJ67" s="17">
        <v>45.31</v>
      </c>
      <c r="DK67" s="17">
        <v>41.6</v>
      </c>
      <c r="DL67" s="17">
        <v>39.71</v>
      </c>
      <c r="DM67" s="17">
        <v>40.74</v>
      </c>
      <c r="DN67" s="17">
        <v>43.97</v>
      </c>
      <c r="DO67" s="17">
        <v>42.04</v>
      </c>
      <c r="DP67" s="17">
        <v>42.59</v>
      </c>
      <c r="DQ67" s="17">
        <v>39.950000000000003</v>
      </c>
      <c r="DR67" s="17">
        <v>41.53</v>
      </c>
      <c r="DS67" s="17">
        <v>38.14</v>
      </c>
      <c r="DT67" s="17">
        <v>38.979999999999997</v>
      </c>
      <c r="DU67" s="17">
        <v>45.75</v>
      </c>
      <c r="DV67" s="17">
        <v>45.98</v>
      </c>
      <c r="DW67" s="17">
        <v>41.54</v>
      </c>
      <c r="DX67" s="17">
        <v>39.36</v>
      </c>
      <c r="DY67" s="17">
        <v>39.64</v>
      </c>
      <c r="DZ67" s="17">
        <v>38.090000000000003</v>
      </c>
    </row>
    <row r="68" spans="1:130" ht="14">
      <c r="A68" s="1" t="s">
        <v>1720</v>
      </c>
      <c r="B68" s="17">
        <v>43.01</v>
      </c>
      <c r="C68" s="17">
        <v>44.62</v>
      </c>
      <c r="D68" s="17">
        <v>43.83</v>
      </c>
      <c r="E68" s="17">
        <v>42.36</v>
      </c>
      <c r="F68" s="17">
        <v>45.04</v>
      </c>
      <c r="G68" s="17">
        <v>47.1</v>
      </c>
      <c r="H68" s="17">
        <v>41.53</v>
      </c>
      <c r="I68" s="17">
        <v>44.44</v>
      </c>
      <c r="J68" s="17">
        <v>44.07</v>
      </c>
      <c r="K68" s="17">
        <v>43.98</v>
      </c>
      <c r="L68" s="17">
        <v>41.11</v>
      </c>
      <c r="M68" s="17">
        <v>44.82</v>
      </c>
      <c r="N68" s="17">
        <v>43.93</v>
      </c>
      <c r="O68" s="20">
        <v>45.06</v>
      </c>
      <c r="P68" s="17">
        <v>44.75</v>
      </c>
      <c r="Q68" s="17">
        <v>48.61</v>
      </c>
      <c r="R68" s="17">
        <v>39.950000000000003</v>
      </c>
      <c r="S68" s="17">
        <v>43.05</v>
      </c>
      <c r="T68" s="17">
        <v>43.27</v>
      </c>
      <c r="U68" s="17">
        <v>45.4</v>
      </c>
      <c r="V68" s="17">
        <v>47.03</v>
      </c>
      <c r="W68" s="17">
        <v>42.6</v>
      </c>
      <c r="X68" s="57">
        <v>43.47</v>
      </c>
      <c r="Y68" s="17">
        <v>41.79</v>
      </c>
      <c r="Z68" s="17">
        <v>44.74</v>
      </c>
      <c r="AA68" s="17">
        <v>45.34</v>
      </c>
      <c r="AB68" s="17">
        <v>42.33</v>
      </c>
      <c r="AC68" s="17">
        <v>48.41</v>
      </c>
      <c r="AD68" s="17">
        <v>44.83</v>
      </c>
      <c r="AE68" s="17">
        <v>46.09</v>
      </c>
      <c r="AF68" s="17">
        <v>45.14</v>
      </c>
      <c r="AG68" s="57">
        <v>47.57</v>
      </c>
      <c r="AH68" s="17">
        <v>43.1</v>
      </c>
      <c r="AI68" s="17">
        <v>41.28</v>
      </c>
      <c r="AJ68" s="17">
        <v>42.34</v>
      </c>
      <c r="AK68" s="17">
        <v>47.15</v>
      </c>
      <c r="AL68" s="17">
        <v>50.34</v>
      </c>
      <c r="AM68" s="17">
        <v>43.9</v>
      </c>
      <c r="AN68" s="17">
        <v>44.21</v>
      </c>
      <c r="AO68" s="17">
        <v>38.56</v>
      </c>
      <c r="AP68" s="17">
        <v>45.53</v>
      </c>
      <c r="AQ68" s="17">
        <v>47.23</v>
      </c>
      <c r="AR68" s="7">
        <v>43.39</v>
      </c>
      <c r="AS68" s="17">
        <v>41.92</v>
      </c>
      <c r="AT68" s="17">
        <v>44.17</v>
      </c>
      <c r="AU68" s="17">
        <v>45.65</v>
      </c>
      <c r="AV68" s="17">
        <v>46.32</v>
      </c>
      <c r="AW68" s="17">
        <v>44.96</v>
      </c>
      <c r="AX68" s="17">
        <v>44.86</v>
      </c>
      <c r="AY68" s="17">
        <v>47.46</v>
      </c>
      <c r="AZ68" s="17">
        <v>44.76</v>
      </c>
      <c r="BA68" s="17">
        <v>43.1</v>
      </c>
      <c r="BB68" s="17">
        <v>45.9</v>
      </c>
      <c r="BC68" s="17">
        <v>44.04</v>
      </c>
      <c r="BD68" s="17">
        <v>43.48</v>
      </c>
      <c r="BE68" s="7">
        <v>47.5</v>
      </c>
      <c r="BF68" s="17">
        <v>49.67</v>
      </c>
      <c r="BG68" s="17">
        <v>43.49</v>
      </c>
      <c r="BH68" s="17">
        <v>40.76</v>
      </c>
      <c r="BI68" s="17">
        <v>42.17</v>
      </c>
      <c r="BJ68" s="17">
        <v>45.79</v>
      </c>
      <c r="BK68" s="17">
        <v>44.75</v>
      </c>
      <c r="BL68" s="17">
        <v>45.3</v>
      </c>
      <c r="BM68" s="17">
        <v>45.96</v>
      </c>
      <c r="BN68" s="17">
        <v>43.44</v>
      </c>
      <c r="BO68" s="17">
        <v>48.52</v>
      </c>
      <c r="BP68" s="17">
        <v>41.82</v>
      </c>
      <c r="BQ68" s="17">
        <v>42.11</v>
      </c>
      <c r="BR68" s="17">
        <v>41.24</v>
      </c>
      <c r="BS68" s="17">
        <v>45.79</v>
      </c>
      <c r="BT68" s="23">
        <v>43.39</v>
      </c>
      <c r="BU68" s="17">
        <v>40.29</v>
      </c>
      <c r="BV68" s="17">
        <v>40.33</v>
      </c>
      <c r="BW68" s="17">
        <v>42.11</v>
      </c>
      <c r="BX68" s="17">
        <v>47.03</v>
      </c>
      <c r="BY68" s="17">
        <v>46.39</v>
      </c>
      <c r="BZ68" s="17">
        <v>40.43</v>
      </c>
      <c r="CA68" s="17">
        <v>47.6</v>
      </c>
      <c r="CB68" s="17">
        <v>46.06</v>
      </c>
      <c r="CC68" s="17">
        <v>45.2</v>
      </c>
      <c r="CD68" s="17">
        <v>43.4</v>
      </c>
      <c r="CE68" s="20">
        <v>42.09</v>
      </c>
      <c r="CF68" s="17">
        <v>42.46</v>
      </c>
      <c r="CG68" s="17">
        <v>43.99</v>
      </c>
      <c r="CH68" s="17">
        <v>43.45</v>
      </c>
      <c r="CI68" s="17">
        <v>40.119999999999997</v>
      </c>
      <c r="CJ68" s="17">
        <v>43.41</v>
      </c>
      <c r="CK68" s="17">
        <v>42.8</v>
      </c>
      <c r="CL68" s="17">
        <v>47.74</v>
      </c>
      <c r="CM68" s="17">
        <v>41.11</v>
      </c>
      <c r="CN68" s="17">
        <v>45.58</v>
      </c>
      <c r="CO68" s="17">
        <v>45.93</v>
      </c>
      <c r="CP68" s="17">
        <v>47.72</v>
      </c>
      <c r="CQ68" s="17">
        <v>44.42</v>
      </c>
      <c r="CR68" s="17">
        <v>42.97</v>
      </c>
      <c r="CS68" s="17">
        <v>41.03</v>
      </c>
      <c r="CT68" s="17">
        <v>46.75</v>
      </c>
      <c r="CU68" s="17">
        <v>45.85</v>
      </c>
      <c r="CV68" s="17">
        <v>44.25</v>
      </c>
      <c r="CW68" s="17">
        <v>43.73</v>
      </c>
      <c r="CX68" s="17">
        <v>50.46</v>
      </c>
      <c r="CY68" s="17">
        <v>40.43</v>
      </c>
      <c r="CZ68" s="17">
        <v>46.39</v>
      </c>
      <c r="DA68" s="17">
        <v>46.94</v>
      </c>
      <c r="DB68" s="17">
        <v>50.16</v>
      </c>
      <c r="DC68" s="17">
        <v>47.3</v>
      </c>
      <c r="DD68" s="17">
        <v>44.11</v>
      </c>
      <c r="DE68" s="17">
        <v>40.35</v>
      </c>
      <c r="DF68" s="17">
        <v>41.4</v>
      </c>
      <c r="DG68" s="17">
        <v>42.86</v>
      </c>
      <c r="DH68" s="17">
        <v>42.33</v>
      </c>
      <c r="DI68" s="17">
        <v>45.71</v>
      </c>
      <c r="DJ68" s="17">
        <v>45.09</v>
      </c>
      <c r="DK68" s="17">
        <v>47.11</v>
      </c>
      <c r="DL68" s="17">
        <v>48.4</v>
      </c>
      <c r="DM68" s="17">
        <v>42.51</v>
      </c>
      <c r="DN68" s="17">
        <v>46.53</v>
      </c>
      <c r="DO68" s="17">
        <v>43.06</v>
      </c>
      <c r="DP68" s="17">
        <v>44.85</v>
      </c>
      <c r="DQ68" s="17">
        <v>40.69</v>
      </c>
      <c r="DR68" s="17">
        <v>44.33</v>
      </c>
      <c r="DS68" s="17">
        <v>42.58</v>
      </c>
      <c r="DT68" s="17">
        <v>43.52</v>
      </c>
      <c r="DU68" s="17">
        <v>48.83</v>
      </c>
      <c r="DV68" s="17">
        <v>49.36</v>
      </c>
      <c r="DW68" s="17">
        <v>45.34</v>
      </c>
      <c r="DX68" s="17">
        <v>42.32</v>
      </c>
      <c r="DY68" s="17">
        <v>44.27</v>
      </c>
      <c r="DZ68" s="17">
        <v>43.93</v>
      </c>
    </row>
    <row r="69" spans="1:130" ht="14">
      <c r="A69" s="1" t="s">
        <v>1721</v>
      </c>
      <c r="B69" s="19">
        <v>47.02</v>
      </c>
      <c r="C69" s="19">
        <v>46.66</v>
      </c>
      <c r="D69" s="19">
        <v>44.09</v>
      </c>
      <c r="E69" s="19">
        <v>45.09</v>
      </c>
      <c r="F69" s="19">
        <v>44.86</v>
      </c>
      <c r="G69" s="19">
        <v>48.61</v>
      </c>
      <c r="H69" s="19">
        <v>42.06</v>
      </c>
      <c r="I69" s="19">
        <v>47.07</v>
      </c>
      <c r="J69" s="19">
        <v>46.8</v>
      </c>
      <c r="K69" s="16">
        <v>44.03</v>
      </c>
      <c r="L69" s="19">
        <v>44.41</v>
      </c>
      <c r="M69" s="19">
        <v>44.25</v>
      </c>
      <c r="N69" s="19">
        <v>42.63</v>
      </c>
      <c r="O69" s="16">
        <v>45.11</v>
      </c>
      <c r="P69" s="19">
        <v>44.83</v>
      </c>
      <c r="Q69" s="19">
        <v>50.89</v>
      </c>
      <c r="R69" s="19">
        <v>40.340000000000003</v>
      </c>
      <c r="S69" s="19">
        <v>43.39</v>
      </c>
      <c r="T69" s="19">
        <v>45.89</v>
      </c>
      <c r="U69" s="19">
        <v>45.69</v>
      </c>
      <c r="V69" s="19">
        <v>49.99</v>
      </c>
      <c r="W69" s="19">
        <v>42.85</v>
      </c>
      <c r="X69" s="58">
        <v>45.61</v>
      </c>
      <c r="Y69" s="19">
        <v>44.34</v>
      </c>
      <c r="Z69" s="19">
        <v>46.71</v>
      </c>
      <c r="AA69" s="19">
        <v>45.75</v>
      </c>
      <c r="AB69" s="19">
        <v>47.68</v>
      </c>
      <c r="AC69" s="19">
        <v>46.02</v>
      </c>
      <c r="AD69" s="19">
        <v>46.86</v>
      </c>
      <c r="AE69" s="42">
        <v>46.51</v>
      </c>
      <c r="AF69" s="16">
        <v>46.88</v>
      </c>
      <c r="AG69" s="58">
        <v>51.54</v>
      </c>
      <c r="AH69" s="19">
        <v>45.16</v>
      </c>
      <c r="AI69" s="19">
        <v>42.71</v>
      </c>
      <c r="AJ69" s="19">
        <v>43.73</v>
      </c>
      <c r="AK69" s="19">
        <v>44.72</v>
      </c>
      <c r="AL69" s="19">
        <v>51.89</v>
      </c>
      <c r="AM69" s="19">
        <v>45.96</v>
      </c>
      <c r="AN69" s="16">
        <v>44.21</v>
      </c>
      <c r="AO69" s="19">
        <v>40.01</v>
      </c>
      <c r="AP69" s="16">
        <v>46.67</v>
      </c>
      <c r="AQ69" s="19">
        <v>49.46</v>
      </c>
      <c r="AR69" s="7">
        <v>45.65</v>
      </c>
      <c r="AS69" s="19">
        <v>44.29</v>
      </c>
      <c r="AT69" s="20">
        <v>45.92</v>
      </c>
      <c r="AU69" s="19">
        <v>46.71</v>
      </c>
      <c r="AV69" s="19">
        <v>47.61</v>
      </c>
      <c r="AW69" s="19">
        <v>46.7</v>
      </c>
      <c r="AX69" s="19">
        <v>46.02</v>
      </c>
      <c r="AY69" s="16">
        <v>46.94</v>
      </c>
      <c r="AZ69" s="19">
        <v>45.66</v>
      </c>
      <c r="BA69" s="19">
        <v>44.13</v>
      </c>
      <c r="BB69" s="16">
        <v>45.44</v>
      </c>
      <c r="BC69" s="42">
        <v>45.34</v>
      </c>
      <c r="BD69" s="19">
        <v>45.92</v>
      </c>
      <c r="BE69" s="8">
        <v>50.4</v>
      </c>
      <c r="BF69" s="42">
        <v>50.7</v>
      </c>
      <c r="BG69" s="19">
        <v>46.28</v>
      </c>
      <c r="BH69" s="19">
        <v>41.65</v>
      </c>
      <c r="BI69" s="19">
        <v>41.84</v>
      </c>
      <c r="BJ69" s="16">
        <v>47.84</v>
      </c>
      <c r="BK69" s="19">
        <v>46.52</v>
      </c>
      <c r="BL69" s="19">
        <v>46.86</v>
      </c>
      <c r="BM69" s="19">
        <v>46.19</v>
      </c>
      <c r="BN69" s="19">
        <v>44.71</v>
      </c>
      <c r="BO69" s="19">
        <v>51.57</v>
      </c>
      <c r="BP69" s="19">
        <v>40.42</v>
      </c>
      <c r="BQ69" s="19">
        <v>43.22</v>
      </c>
      <c r="BR69" s="19">
        <v>43.27</v>
      </c>
      <c r="BS69" s="19">
        <v>48.27</v>
      </c>
      <c r="BT69" s="42">
        <v>45.28</v>
      </c>
      <c r="BU69" s="19">
        <v>42.77</v>
      </c>
      <c r="BV69" s="16">
        <v>42.24</v>
      </c>
      <c r="BW69" s="19">
        <v>45.55</v>
      </c>
      <c r="BX69" s="19">
        <v>46.73</v>
      </c>
      <c r="BY69" s="19">
        <v>45.1</v>
      </c>
      <c r="BZ69" s="19">
        <v>42.05</v>
      </c>
      <c r="CA69" s="19">
        <v>48.54</v>
      </c>
      <c r="CB69" s="19">
        <v>46.03</v>
      </c>
      <c r="CC69" s="19">
        <v>47.35</v>
      </c>
      <c r="CD69" s="19">
        <v>45.33</v>
      </c>
      <c r="CE69" s="16">
        <v>42.95</v>
      </c>
      <c r="CF69" s="19">
        <v>43.88</v>
      </c>
      <c r="CG69" s="16">
        <v>46.59</v>
      </c>
      <c r="CH69" s="19">
        <v>44.29</v>
      </c>
      <c r="CI69" s="19">
        <v>39.450000000000003</v>
      </c>
      <c r="CJ69" s="42">
        <v>44.54</v>
      </c>
      <c r="CK69" s="19">
        <v>42.56</v>
      </c>
      <c r="CL69" s="16">
        <v>47.25</v>
      </c>
      <c r="CM69" s="19">
        <v>44.95</v>
      </c>
      <c r="CN69" s="16">
        <v>45.37</v>
      </c>
      <c r="CO69" s="42">
        <v>47.05</v>
      </c>
      <c r="CP69" s="19">
        <v>47.13</v>
      </c>
      <c r="CQ69" s="19">
        <v>46.89</v>
      </c>
      <c r="CR69" s="19">
        <v>43.51</v>
      </c>
      <c r="CS69" s="19">
        <v>40.01</v>
      </c>
      <c r="CT69" s="16">
        <v>48.54</v>
      </c>
      <c r="CU69" s="42">
        <v>49.29</v>
      </c>
      <c r="CV69" s="19">
        <v>44.08</v>
      </c>
      <c r="CW69" s="19">
        <v>46.73</v>
      </c>
      <c r="CX69" s="19">
        <v>51</v>
      </c>
      <c r="CY69" s="19">
        <v>41.11</v>
      </c>
      <c r="CZ69" s="19">
        <v>47.46</v>
      </c>
      <c r="DA69" s="19">
        <v>48.67</v>
      </c>
      <c r="DB69" s="19">
        <v>51.11</v>
      </c>
      <c r="DC69" s="19">
        <v>47.31</v>
      </c>
      <c r="DD69" s="19">
        <v>45.54</v>
      </c>
      <c r="DE69" s="19">
        <v>42.15</v>
      </c>
      <c r="DF69" s="19">
        <v>42.45</v>
      </c>
      <c r="DG69" s="19">
        <v>46.34</v>
      </c>
      <c r="DH69" s="19">
        <v>46.82</v>
      </c>
      <c r="DI69" s="16">
        <v>48.76</v>
      </c>
      <c r="DJ69" s="19">
        <v>45.84</v>
      </c>
      <c r="DK69" s="19">
        <v>46.42</v>
      </c>
      <c r="DL69" s="19">
        <v>48.45</v>
      </c>
      <c r="DM69" s="19">
        <v>49.72</v>
      </c>
      <c r="DN69" s="19">
        <v>47.75</v>
      </c>
      <c r="DO69" s="19">
        <v>46.11</v>
      </c>
      <c r="DP69" s="19">
        <v>46.64</v>
      </c>
      <c r="DQ69" s="19">
        <v>39.840000000000003</v>
      </c>
      <c r="DR69" s="19">
        <v>45.12</v>
      </c>
      <c r="DS69" s="19">
        <v>42.86</v>
      </c>
      <c r="DT69" s="19">
        <v>44.36</v>
      </c>
      <c r="DU69" s="19">
        <v>50.79</v>
      </c>
      <c r="DV69" s="19">
        <v>50.97</v>
      </c>
      <c r="DW69" s="19">
        <v>49.28</v>
      </c>
      <c r="DX69" s="19">
        <v>46.38</v>
      </c>
      <c r="DY69" s="19">
        <v>46.8</v>
      </c>
      <c r="DZ69" s="19">
        <v>44.11</v>
      </c>
    </row>
    <row r="70" spans="1:130" ht="14">
      <c r="A70" s="1" t="s">
        <v>1722</v>
      </c>
      <c r="B70" s="17">
        <v>48.06</v>
      </c>
      <c r="C70" s="17">
        <v>42.81</v>
      </c>
      <c r="D70" s="17">
        <v>45.26</v>
      </c>
      <c r="E70" s="17">
        <v>44.15</v>
      </c>
      <c r="F70" s="17">
        <v>47.36</v>
      </c>
      <c r="G70" s="17">
        <v>47.07</v>
      </c>
      <c r="H70" s="17">
        <v>42.67</v>
      </c>
      <c r="I70" s="20">
        <v>48.89</v>
      </c>
      <c r="J70" s="20">
        <v>47.18</v>
      </c>
      <c r="K70" s="20">
        <v>48.43</v>
      </c>
      <c r="L70" s="17">
        <v>47.84</v>
      </c>
      <c r="M70" s="17">
        <v>48.52</v>
      </c>
      <c r="N70" s="17">
        <v>45.68</v>
      </c>
      <c r="O70" s="20">
        <v>43.34</v>
      </c>
      <c r="P70" s="17">
        <v>44.77</v>
      </c>
      <c r="Q70" s="17">
        <v>49.67</v>
      </c>
      <c r="R70" s="20">
        <v>41.96</v>
      </c>
      <c r="S70" s="17">
        <v>43.34</v>
      </c>
      <c r="T70" s="17">
        <v>48.62</v>
      </c>
      <c r="U70" s="17">
        <v>49.4</v>
      </c>
      <c r="V70" s="17">
        <v>47.88</v>
      </c>
      <c r="W70" s="17">
        <v>44.9</v>
      </c>
      <c r="X70" s="57">
        <v>48</v>
      </c>
      <c r="Y70" s="20">
        <v>43.96</v>
      </c>
      <c r="Z70" s="17">
        <v>49.81</v>
      </c>
      <c r="AA70" s="17">
        <v>48.27</v>
      </c>
      <c r="AB70" s="17">
        <v>49.37</v>
      </c>
      <c r="AC70" s="17">
        <v>46.26</v>
      </c>
      <c r="AD70" s="20">
        <v>48.23</v>
      </c>
      <c r="AE70" s="23">
        <v>49.23</v>
      </c>
      <c r="AF70" s="20">
        <v>46.04</v>
      </c>
      <c r="AG70" s="57">
        <v>49.77</v>
      </c>
      <c r="AH70" s="17">
        <v>45.32</v>
      </c>
      <c r="AI70" s="17">
        <v>42.69</v>
      </c>
      <c r="AJ70" s="17">
        <v>48.02</v>
      </c>
      <c r="AK70" s="17">
        <v>43.41</v>
      </c>
      <c r="AL70" s="17">
        <v>50.95</v>
      </c>
      <c r="AM70" s="17">
        <v>46.42</v>
      </c>
      <c r="AN70" s="20">
        <v>45.47</v>
      </c>
      <c r="AO70" s="23">
        <v>40.770000000000003</v>
      </c>
      <c r="AP70" s="20">
        <v>46.4</v>
      </c>
      <c r="AQ70" s="23">
        <v>47.89</v>
      </c>
      <c r="AR70" s="17">
        <v>46.51</v>
      </c>
      <c r="AS70" s="20">
        <v>45.9</v>
      </c>
      <c r="AT70" s="16">
        <v>44.27</v>
      </c>
      <c r="AU70" s="17">
        <v>48.29</v>
      </c>
      <c r="AV70" s="17">
        <v>45.65</v>
      </c>
      <c r="AW70" s="20">
        <v>46.75</v>
      </c>
      <c r="AX70" s="17">
        <v>47.44</v>
      </c>
      <c r="AY70" s="20">
        <v>47.19</v>
      </c>
      <c r="AZ70" s="20">
        <v>47.82</v>
      </c>
      <c r="BA70" s="17">
        <v>46.13</v>
      </c>
      <c r="BB70" s="20">
        <v>51.02</v>
      </c>
      <c r="BC70" s="23">
        <v>47.33</v>
      </c>
      <c r="BD70" s="17">
        <v>46.58</v>
      </c>
      <c r="BE70" s="5">
        <v>51.53</v>
      </c>
      <c r="BF70" s="20">
        <v>50.48</v>
      </c>
      <c r="BG70" s="17">
        <v>48.03</v>
      </c>
      <c r="BH70" s="17">
        <v>46.28</v>
      </c>
      <c r="BI70" s="17">
        <v>43.92</v>
      </c>
      <c r="BJ70" s="20">
        <v>46.76</v>
      </c>
      <c r="BK70" s="17">
        <v>47.96</v>
      </c>
      <c r="BL70" s="17">
        <v>47.55</v>
      </c>
      <c r="BM70" s="17">
        <v>49.07</v>
      </c>
      <c r="BN70" s="17">
        <v>45.72</v>
      </c>
      <c r="BO70" s="17">
        <v>51.35</v>
      </c>
      <c r="BP70" s="17">
        <v>43.34</v>
      </c>
      <c r="BQ70" s="17">
        <v>42.89</v>
      </c>
      <c r="BR70" s="20">
        <v>42.57</v>
      </c>
      <c r="BS70" s="17">
        <v>47.73</v>
      </c>
      <c r="BT70" s="23">
        <v>49.77</v>
      </c>
      <c r="BU70" s="17">
        <v>42.88</v>
      </c>
      <c r="BV70" s="20">
        <v>41.44</v>
      </c>
      <c r="BW70" s="17">
        <v>48.75</v>
      </c>
      <c r="BX70" s="17">
        <v>47.78</v>
      </c>
      <c r="BY70" s="17">
        <v>45.5</v>
      </c>
      <c r="BZ70" s="20">
        <v>43.7</v>
      </c>
      <c r="CA70" s="17">
        <v>51.08</v>
      </c>
      <c r="CB70" s="17">
        <v>48.78</v>
      </c>
      <c r="CC70" s="17">
        <v>45.56</v>
      </c>
      <c r="CD70" s="17">
        <v>46.43</v>
      </c>
      <c r="CE70" s="20">
        <v>43.9</v>
      </c>
      <c r="CF70" s="17">
        <v>44.65</v>
      </c>
      <c r="CG70" s="20">
        <v>46.98</v>
      </c>
      <c r="CH70" s="17">
        <v>45.59</v>
      </c>
      <c r="CI70" s="17">
        <v>41.9</v>
      </c>
      <c r="CJ70" s="23">
        <v>42.57</v>
      </c>
      <c r="CK70" s="20">
        <v>40.78</v>
      </c>
      <c r="CL70" s="20">
        <v>47.6</v>
      </c>
      <c r="CM70" s="23">
        <v>45.13</v>
      </c>
      <c r="CN70" s="20">
        <v>46.35</v>
      </c>
      <c r="CO70" s="20">
        <v>49.61</v>
      </c>
      <c r="CP70" s="17">
        <v>48.55</v>
      </c>
      <c r="CQ70" s="17">
        <v>48.54</v>
      </c>
      <c r="CR70" s="20">
        <v>44.36</v>
      </c>
      <c r="CS70" s="20">
        <v>43.18</v>
      </c>
      <c r="CT70" s="20">
        <v>48.74</v>
      </c>
      <c r="CU70" s="23">
        <v>48.05</v>
      </c>
      <c r="CV70" s="17">
        <v>44.66</v>
      </c>
      <c r="CW70" s="17">
        <v>47.89</v>
      </c>
      <c r="CX70" s="20">
        <v>54.11</v>
      </c>
      <c r="CY70" s="17">
        <v>45.42</v>
      </c>
      <c r="CZ70" s="23">
        <v>46.42</v>
      </c>
      <c r="DA70" s="23">
        <v>49.35</v>
      </c>
      <c r="DB70" s="17">
        <v>50.93</v>
      </c>
      <c r="DC70" s="17">
        <v>48.87</v>
      </c>
      <c r="DD70" s="17">
        <v>47.81</v>
      </c>
      <c r="DE70" s="17">
        <v>42.63</v>
      </c>
      <c r="DF70" s="17">
        <v>47.84</v>
      </c>
      <c r="DG70" s="17">
        <v>46.61</v>
      </c>
      <c r="DH70" s="17">
        <v>45.99</v>
      </c>
      <c r="DI70" s="20">
        <v>49.89</v>
      </c>
      <c r="DJ70" s="17">
        <v>45.29</v>
      </c>
      <c r="DK70" s="17">
        <v>48.44</v>
      </c>
      <c r="DL70" s="17">
        <v>48.73</v>
      </c>
      <c r="DM70" s="17">
        <v>49.72</v>
      </c>
      <c r="DN70" s="17">
        <v>50.53</v>
      </c>
      <c r="DO70" s="17">
        <v>49.31</v>
      </c>
      <c r="DP70" s="17">
        <v>50.32</v>
      </c>
      <c r="DQ70" s="17">
        <v>41.86</v>
      </c>
      <c r="DR70" s="17">
        <v>46.17</v>
      </c>
      <c r="DS70" s="17">
        <v>40.049999999999997</v>
      </c>
      <c r="DT70" s="17">
        <v>48.27</v>
      </c>
      <c r="DU70" s="17">
        <v>57.8</v>
      </c>
      <c r="DV70" s="17">
        <v>50.46</v>
      </c>
      <c r="DW70" s="17">
        <v>48.47</v>
      </c>
      <c r="DX70" s="17">
        <v>45.6</v>
      </c>
      <c r="DY70" s="17">
        <v>48.12</v>
      </c>
      <c r="DZ70" s="17">
        <v>47.18</v>
      </c>
    </row>
    <row r="71" spans="1:130" ht="14">
      <c r="A71" s="1" t="s">
        <v>1723</v>
      </c>
      <c r="B71" s="17">
        <v>46.34</v>
      </c>
      <c r="C71" s="17">
        <v>43.74</v>
      </c>
      <c r="D71" s="20">
        <v>46.73</v>
      </c>
      <c r="E71" s="20">
        <v>42.55</v>
      </c>
      <c r="F71" s="20">
        <v>45.97</v>
      </c>
      <c r="G71" s="20">
        <v>44.77</v>
      </c>
      <c r="H71" s="20">
        <v>41.75</v>
      </c>
      <c r="I71" s="20">
        <v>43.98</v>
      </c>
      <c r="J71" s="20">
        <v>45.23</v>
      </c>
      <c r="K71" s="20">
        <v>45.15</v>
      </c>
      <c r="L71" s="20">
        <v>43.66</v>
      </c>
      <c r="M71" s="20">
        <v>45.23</v>
      </c>
      <c r="N71" s="20">
        <v>43.74</v>
      </c>
      <c r="O71" s="20">
        <v>42.67</v>
      </c>
      <c r="P71" s="20">
        <v>43.86</v>
      </c>
      <c r="Q71" s="20">
        <v>48.05</v>
      </c>
      <c r="R71" s="20">
        <v>38.39</v>
      </c>
      <c r="S71" s="20">
        <v>43.11</v>
      </c>
      <c r="T71" s="20">
        <v>49.44</v>
      </c>
      <c r="U71" s="20">
        <v>45.28</v>
      </c>
      <c r="V71" s="20">
        <v>47.58</v>
      </c>
      <c r="W71" s="20">
        <v>43.35</v>
      </c>
      <c r="X71" s="20">
        <v>46.22</v>
      </c>
      <c r="Y71" s="20">
        <v>43.85</v>
      </c>
      <c r="Z71" s="20">
        <v>47.73</v>
      </c>
      <c r="AA71" s="20">
        <v>45.68</v>
      </c>
      <c r="AB71" s="17">
        <v>44.72</v>
      </c>
      <c r="AC71" s="20">
        <v>45.81</v>
      </c>
      <c r="AD71" s="20">
        <v>42.72</v>
      </c>
      <c r="AE71" s="20">
        <v>50.3</v>
      </c>
      <c r="AF71" s="20">
        <v>44.3</v>
      </c>
      <c r="AG71" s="20">
        <v>49</v>
      </c>
      <c r="AH71" s="20">
        <v>40.56</v>
      </c>
      <c r="AI71" s="20">
        <v>41.07</v>
      </c>
      <c r="AJ71" s="20">
        <v>45.38</v>
      </c>
      <c r="AK71" s="20">
        <v>43.02</v>
      </c>
      <c r="AL71" s="20">
        <v>50.64</v>
      </c>
      <c r="AM71" s="20">
        <v>42.55</v>
      </c>
      <c r="AN71" s="20">
        <v>47.65</v>
      </c>
      <c r="AO71" s="20">
        <v>40.15</v>
      </c>
      <c r="AP71" s="20">
        <v>43.45</v>
      </c>
      <c r="AQ71" s="20">
        <v>45.81</v>
      </c>
      <c r="AR71" s="20">
        <v>42.87</v>
      </c>
      <c r="AS71" s="20">
        <v>43.25</v>
      </c>
      <c r="AT71" s="20">
        <v>44.27</v>
      </c>
      <c r="AU71" s="20">
        <v>47.42</v>
      </c>
      <c r="AV71" s="20">
        <v>47.22</v>
      </c>
      <c r="AW71" s="20">
        <v>42.7</v>
      </c>
      <c r="AX71" s="20">
        <v>42.37</v>
      </c>
      <c r="AY71" s="20">
        <v>46.73</v>
      </c>
      <c r="AZ71" s="20">
        <v>47.07</v>
      </c>
      <c r="BA71" s="20">
        <v>45.86</v>
      </c>
      <c r="BB71" s="20">
        <v>48.78</v>
      </c>
      <c r="BC71" s="20">
        <v>47.02</v>
      </c>
      <c r="BD71" s="20">
        <v>43.11</v>
      </c>
      <c r="BE71" s="9">
        <v>49.99</v>
      </c>
      <c r="BF71" s="20">
        <v>48.66</v>
      </c>
      <c r="BG71" s="20">
        <v>45.43</v>
      </c>
      <c r="BH71" s="20">
        <v>41.85</v>
      </c>
      <c r="BI71" s="20">
        <v>43.59</v>
      </c>
      <c r="BJ71" s="20">
        <v>47.72</v>
      </c>
      <c r="BK71" s="20">
        <v>44.04</v>
      </c>
      <c r="BL71" s="20">
        <v>48.82</v>
      </c>
      <c r="BM71" s="20">
        <v>47.22</v>
      </c>
      <c r="BN71" s="20">
        <v>42.01</v>
      </c>
      <c r="BO71" s="20">
        <v>49.07</v>
      </c>
      <c r="BP71" s="20">
        <v>40.07</v>
      </c>
      <c r="BQ71" s="20">
        <v>41.68</v>
      </c>
      <c r="BR71" s="20">
        <v>42.47</v>
      </c>
      <c r="BS71" s="20">
        <v>44.01</v>
      </c>
      <c r="BT71" s="20">
        <v>48.15</v>
      </c>
      <c r="BU71" s="20">
        <v>40.98</v>
      </c>
      <c r="BV71" s="20">
        <v>44.08</v>
      </c>
      <c r="BW71" s="20">
        <v>46.94</v>
      </c>
      <c r="BX71" s="20">
        <v>49.31</v>
      </c>
      <c r="BY71" s="20">
        <v>43.48</v>
      </c>
      <c r="BZ71" s="20">
        <v>41.78</v>
      </c>
      <c r="CA71" s="20">
        <v>46.09</v>
      </c>
      <c r="CB71" s="20">
        <v>44.27</v>
      </c>
      <c r="CC71" s="17">
        <v>45.97</v>
      </c>
      <c r="CD71" s="20">
        <v>43.25</v>
      </c>
      <c r="CE71" s="20">
        <v>42.86</v>
      </c>
      <c r="CF71" s="20">
        <v>43.61</v>
      </c>
      <c r="CG71" s="20">
        <v>45.18</v>
      </c>
      <c r="CH71" s="20">
        <v>44.3</v>
      </c>
      <c r="CI71" s="17">
        <v>40.35</v>
      </c>
      <c r="CJ71" s="20">
        <v>44.67</v>
      </c>
      <c r="CK71" s="20">
        <v>42.85</v>
      </c>
      <c r="CL71" s="20">
        <v>49.24</v>
      </c>
      <c r="CM71" s="20">
        <v>46.25</v>
      </c>
      <c r="CN71" s="20">
        <v>44.75</v>
      </c>
      <c r="CO71" s="20">
        <v>44.03</v>
      </c>
      <c r="CP71" s="20">
        <v>44.08</v>
      </c>
      <c r="CQ71" s="20">
        <v>45.01</v>
      </c>
      <c r="CR71" s="20">
        <v>45.08</v>
      </c>
      <c r="CS71" s="20">
        <v>41.44</v>
      </c>
      <c r="CT71" s="20">
        <v>46.94</v>
      </c>
      <c r="CU71" s="20">
        <v>48.61</v>
      </c>
      <c r="CV71" s="20">
        <v>45.53</v>
      </c>
      <c r="CW71" s="20">
        <v>42.54</v>
      </c>
      <c r="CX71" s="20">
        <v>51.66</v>
      </c>
      <c r="CY71" s="20">
        <v>45.92</v>
      </c>
      <c r="CZ71" s="23">
        <v>46.76</v>
      </c>
      <c r="DA71" s="20">
        <v>48.56</v>
      </c>
      <c r="DB71" s="20">
        <v>48.68</v>
      </c>
      <c r="DC71" s="20">
        <v>46.89</v>
      </c>
      <c r="DD71" s="20">
        <v>46.79</v>
      </c>
      <c r="DE71" s="20">
        <v>40.51</v>
      </c>
      <c r="DF71" s="20">
        <v>45.7</v>
      </c>
      <c r="DG71" s="20">
        <v>42.46</v>
      </c>
      <c r="DH71" s="20">
        <v>43.16</v>
      </c>
      <c r="DI71" s="20">
        <v>47.42</v>
      </c>
      <c r="DJ71" s="20">
        <v>44.33</v>
      </c>
      <c r="DK71" s="20">
        <v>49.09</v>
      </c>
      <c r="DL71" s="20">
        <v>47.13</v>
      </c>
      <c r="DM71" s="20">
        <v>47.81</v>
      </c>
      <c r="DN71" s="20">
        <v>46.99</v>
      </c>
      <c r="DO71" s="20">
        <v>48.33</v>
      </c>
      <c r="DP71" s="20">
        <v>47.17</v>
      </c>
      <c r="DQ71" s="20">
        <v>40.22</v>
      </c>
      <c r="DR71" s="20">
        <v>43.8</v>
      </c>
      <c r="DS71" s="20">
        <v>39.72</v>
      </c>
      <c r="DT71" s="20">
        <v>44.01</v>
      </c>
      <c r="DU71" s="20">
        <v>52.01</v>
      </c>
      <c r="DV71" s="20">
        <v>48.26</v>
      </c>
      <c r="DW71" s="17">
        <v>49.89</v>
      </c>
      <c r="DX71" s="20">
        <v>45.49</v>
      </c>
      <c r="DY71" s="20">
        <v>44.17</v>
      </c>
      <c r="DZ71" s="17">
        <v>47.52</v>
      </c>
    </row>
    <row r="72" spans="1:130" ht="14">
      <c r="A72" s="1" t="s">
        <v>1724</v>
      </c>
      <c r="B72" s="16">
        <v>43.11</v>
      </c>
      <c r="C72" s="16">
        <v>40.130000000000003</v>
      </c>
      <c r="D72" s="16">
        <v>45.96</v>
      </c>
      <c r="E72" s="16">
        <v>45.27</v>
      </c>
      <c r="F72" s="16">
        <v>44.42</v>
      </c>
      <c r="G72" s="16">
        <v>43.33</v>
      </c>
      <c r="H72" s="16">
        <v>39.409999999999997</v>
      </c>
      <c r="I72" s="16">
        <v>45.59</v>
      </c>
      <c r="J72" s="16">
        <v>43.76</v>
      </c>
      <c r="K72" s="16">
        <v>42.89</v>
      </c>
      <c r="L72" s="16">
        <v>41.11</v>
      </c>
      <c r="M72" s="16">
        <v>44.56</v>
      </c>
      <c r="N72" s="16">
        <v>44.42</v>
      </c>
      <c r="O72" s="16">
        <v>40.799999999999997</v>
      </c>
      <c r="P72" s="16">
        <v>44.05</v>
      </c>
      <c r="Q72" s="16">
        <v>45.01</v>
      </c>
      <c r="R72" s="16">
        <v>39.58</v>
      </c>
      <c r="S72" s="16">
        <v>40.909999999999997</v>
      </c>
      <c r="T72" s="16">
        <v>43.44</v>
      </c>
      <c r="U72" s="16">
        <v>44.31</v>
      </c>
      <c r="V72" s="16">
        <v>47.45</v>
      </c>
      <c r="W72" s="16">
        <v>43.77</v>
      </c>
      <c r="X72" s="16">
        <v>44.08</v>
      </c>
      <c r="Y72" s="16">
        <v>41.5</v>
      </c>
      <c r="Z72" s="16">
        <v>45.07</v>
      </c>
      <c r="AA72" s="16">
        <v>43.15</v>
      </c>
      <c r="AB72" s="16">
        <v>44.52</v>
      </c>
      <c r="AC72" s="16">
        <v>43.83</v>
      </c>
      <c r="AD72" s="16">
        <v>45.76</v>
      </c>
      <c r="AE72" s="16">
        <v>47.41</v>
      </c>
      <c r="AF72" s="16">
        <v>45.48</v>
      </c>
      <c r="AG72" s="16">
        <v>48.27</v>
      </c>
      <c r="AH72" s="16">
        <v>37.94</v>
      </c>
      <c r="AI72" s="16">
        <v>38.380000000000003</v>
      </c>
      <c r="AJ72" s="16">
        <v>41.69</v>
      </c>
      <c r="AK72" s="16">
        <v>46.42</v>
      </c>
      <c r="AL72" s="16">
        <v>47.3</v>
      </c>
      <c r="AM72" s="16">
        <v>39.53</v>
      </c>
      <c r="AN72" s="16">
        <v>45.92</v>
      </c>
      <c r="AO72" s="16">
        <v>36.869999999999997</v>
      </c>
      <c r="AP72" s="16">
        <v>43.17</v>
      </c>
      <c r="AQ72" s="16">
        <v>40.43</v>
      </c>
      <c r="AR72" s="16">
        <v>39.840000000000003</v>
      </c>
      <c r="AS72" s="16">
        <v>42.57</v>
      </c>
      <c r="AT72" s="20">
        <v>41.77</v>
      </c>
      <c r="AU72" s="16">
        <v>45.58</v>
      </c>
      <c r="AV72" s="16">
        <v>45.32</v>
      </c>
      <c r="AW72" s="16">
        <v>42.14</v>
      </c>
      <c r="AX72" s="16">
        <v>38.11</v>
      </c>
      <c r="AY72" s="16">
        <v>45.37</v>
      </c>
      <c r="AZ72" s="16">
        <v>43.66</v>
      </c>
      <c r="BA72" s="16">
        <v>42.56</v>
      </c>
      <c r="BB72" s="16">
        <v>47.68</v>
      </c>
      <c r="BC72" s="16">
        <v>44.43</v>
      </c>
      <c r="BD72" s="16">
        <v>42.9</v>
      </c>
      <c r="BE72" s="4">
        <v>48.38</v>
      </c>
      <c r="BF72" s="16">
        <v>46.44</v>
      </c>
      <c r="BG72" s="16">
        <v>42.34</v>
      </c>
      <c r="BH72" s="16">
        <v>37.17</v>
      </c>
      <c r="BI72" s="16">
        <v>39.67</v>
      </c>
      <c r="BJ72" s="16">
        <v>48.97</v>
      </c>
      <c r="BK72" s="16">
        <v>43.73</v>
      </c>
      <c r="BL72" s="16">
        <v>48.06</v>
      </c>
      <c r="BM72" s="16">
        <v>46.18</v>
      </c>
      <c r="BN72" s="16">
        <v>41.04</v>
      </c>
      <c r="BO72" s="16">
        <v>46.24</v>
      </c>
      <c r="BP72" s="16">
        <v>41.02</v>
      </c>
      <c r="BQ72" s="16">
        <v>40.35</v>
      </c>
      <c r="BR72" s="16">
        <v>40.229999999999997</v>
      </c>
      <c r="BS72" s="16">
        <v>44.22</v>
      </c>
      <c r="BT72" s="16">
        <v>45.77</v>
      </c>
      <c r="BU72" s="16">
        <v>39.549999999999997</v>
      </c>
      <c r="BV72" s="16">
        <v>42.05</v>
      </c>
      <c r="BW72" s="16">
        <v>42.66</v>
      </c>
      <c r="BX72" s="16">
        <v>45.79</v>
      </c>
      <c r="BY72" s="16">
        <v>40.29</v>
      </c>
      <c r="BZ72" s="16">
        <v>40.85</v>
      </c>
      <c r="CA72" s="16">
        <v>45.2</v>
      </c>
      <c r="CB72" s="16">
        <v>42.07</v>
      </c>
      <c r="CC72" s="16">
        <v>44.31</v>
      </c>
      <c r="CD72" s="16">
        <v>43.39</v>
      </c>
      <c r="CE72" s="16">
        <v>43.78</v>
      </c>
      <c r="CF72" s="16">
        <v>39.74</v>
      </c>
      <c r="CG72" s="16">
        <v>42.5</v>
      </c>
      <c r="CH72" s="16">
        <v>43.37</v>
      </c>
      <c r="CI72" s="16">
        <v>41.73</v>
      </c>
      <c r="CJ72" s="16">
        <v>40.53</v>
      </c>
      <c r="CK72" s="16">
        <v>43.78</v>
      </c>
      <c r="CL72" s="16">
        <v>47.61</v>
      </c>
      <c r="CM72" s="16">
        <v>43.39</v>
      </c>
      <c r="CN72" s="16">
        <v>41.02</v>
      </c>
      <c r="CO72" s="16">
        <v>44.55</v>
      </c>
      <c r="CP72" s="16">
        <v>41.48</v>
      </c>
      <c r="CQ72" s="16">
        <v>41.09</v>
      </c>
      <c r="CR72" s="16">
        <v>42.48</v>
      </c>
      <c r="CS72" s="16">
        <v>41.61</v>
      </c>
      <c r="CT72" s="16">
        <v>46.25</v>
      </c>
      <c r="CU72" s="16">
        <v>39.47</v>
      </c>
      <c r="CV72" s="16">
        <v>43.11</v>
      </c>
      <c r="CW72" s="16">
        <v>43.62</v>
      </c>
      <c r="CX72" s="16">
        <v>50.85</v>
      </c>
      <c r="CY72" s="16">
        <v>46.52</v>
      </c>
      <c r="CZ72" s="16">
        <v>43.86</v>
      </c>
      <c r="DA72" s="16">
        <v>43.38</v>
      </c>
      <c r="DB72" s="16">
        <v>50.03</v>
      </c>
      <c r="DC72" s="16">
        <v>43.32</v>
      </c>
      <c r="DD72" s="16">
        <v>44.16</v>
      </c>
      <c r="DE72" s="16">
        <v>40.86</v>
      </c>
      <c r="DF72" s="16">
        <v>42.77</v>
      </c>
      <c r="DG72" s="16">
        <v>42.65</v>
      </c>
      <c r="DH72" s="16">
        <v>38.5</v>
      </c>
      <c r="DI72" s="16">
        <v>43.36</v>
      </c>
      <c r="DJ72" s="16">
        <v>42.83</v>
      </c>
      <c r="DK72" s="16">
        <v>46.61</v>
      </c>
      <c r="DL72" s="16">
        <v>44.78</v>
      </c>
      <c r="DM72" s="16">
        <v>44.77</v>
      </c>
      <c r="DN72" s="16">
        <v>44.27</v>
      </c>
      <c r="DO72" s="16">
        <v>45.04</v>
      </c>
      <c r="DP72" s="16">
        <v>47.16</v>
      </c>
      <c r="DQ72" s="16">
        <v>39.909999999999997</v>
      </c>
      <c r="DR72" s="16">
        <v>45.13</v>
      </c>
      <c r="DS72" s="16">
        <v>39.54</v>
      </c>
      <c r="DT72" s="16">
        <v>47.28</v>
      </c>
      <c r="DU72" s="16">
        <v>51.4</v>
      </c>
      <c r="DV72" s="16">
        <v>48.6</v>
      </c>
      <c r="DW72" s="16">
        <v>47</v>
      </c>
      <c r="DX72" s="16">
        <v>44.12</v>
      </c>
      <c r="DY72" s="16">
        <v>43.27</v>
      </c>
      <c r="DZ72" s="16">
        <v>45.69</v>
      </c>
    </row>
    <row r="73" spans="1:130" ht="14">
      <c r="A73" s="1" t="s">
        <v>1728</v>
      </c>
      <c r="B73" s="16">
        <v>41.17</v>
      </c>
      <c r="C73" s="16">
        <v>38.39</v>
      </c>
      <c r="D73" s="16">
        <v>45.37</v>
      </c>
      <c r="E73" s="97">
        <v>41.79</v>
      </c>
      <c r="F73" s="16">
        <v>42.79</v>
      </c>
      <c r="G73" s="16">
        <v>45.87</v>
      </c>
      <c r="H73" s="97">
        <v>37.01</v>
      </c>
      <c r="I73" s="100"/>
      <c r="J73" s="16">
        <v>38.69</v>
      </c>
      <c r="K73" s="16">
        <v>43.05</v>
      </c>
      <c r="L73" s="16">
        <v>42.65</v>
      </c>
      <c r="M73" s="16">
        <v>45.19</v>
      </c>
      <c r="N73" s="16">
        <v>38.590000000000003</v>
      </c>
      <c r="O73" s="100"/>
      <c r="P73" s="97">
        <v>40.21</v>
      </c>
      <c r="Q73" s="16">
        <v>44.11</v>
      </c>
      <c r="R73" s="16">
        <v>29.73</v>
      </c>
      <c r="S73" s="97">
        <v>35.869999999999997</v>
      </c>
      <c r="T73" s="16">
        <v>45.96</v>
      </c>
      <c r="U73" s="16">
        <v>39.19</v>
      </c>
      <c r="V73" s="16">
        <v>42.37</v>
      </c>
      <c r="W73" s="16">
        <v>42.77</v>
      </c>
      <c r="X73" s="16">
        <v>40.81</v>
      </c>
      <c r="Y73" s="16">
        <v>38.369999999999997</v>
      </c>
      <c r="Z73" s="16">
        <v>40.17</v>
      </c>
      <c r="AA73" s="16">
        <v>41.06</v>
      </c>
      <c r="AB73" s="16">
        <v>44.23</v>
      </c>
      <c r="AC73" s="16">
        <v>40.24</v>
      </c>
      <c r="AD73" s="97">
        <v>37.950000000000003</v>
      </c>
      <c r="AE73" s="16">
        <v>40.700000000000003</v>
      </c>
      <c r="AF73" s="1"/>
      <c r="AG73" s="16">
        <v>48.84</v>
      </c>
      <c r="AH73" s="100"/>
      <c r="AI73" s="97">
        <v>39.299999999999997</v>
      </c>
      <c r="AJ73" s="16">
        <v>39.950000000000003</v>
      </c>
      <c r="AK73" s="16">
        <v>40.1</v>
      </c>
      <c r="AL73" s="97">
        <v>43.9</v>
      </c>
      <c r="AM73" s="16">
        <v>33.799999999999997</v>
      </c>
      <c r="AN73" s="16">
        <v>39.049999999999997</v>
      </c>
      <c r="AO73" s="16">
        <v>36.729999999999997</v>
      </c>
      <c r="AP73" s="16">
        <v>42.44</v>
      </c>
      <c r="AQ73" s="100"/>
      <c r="AR73" s="16">
        <v>39.630000000000003</v>
      </c>
      <c r="AS73" s="16">
        <v>40.89</v>
      </c>
      <c r="AT73" s="16">
        <v>39.39</v>
      </c>
      <c r="AU73" s="16">
        <v>37.270000000000003</v>
      </c>
      <c r="AV73" s="16">
        <v>40.630000000000003</v>
      </c>
      <c r="AW73" s="100"/>
      <c r="AX73" s="16">
        <v>39.51</v>
      </c>
      <c r="AY73" s="97">
        <v>41.05</v>
      </c>
      <c r="AZ73" s="16">
        <v>42.2</v>
      </c>
      <c r="BA73" s="16">
        <v>42.68</v>
      </c>
      <c r="BB73" s="16">
        <v>39.11</v>
      </c>
      <c r="BC73" s="16">
        <v>40.57</v>
      </c>
      <c r="BD73" s="16">
        <v>38.03</v>
      </c>
      <c r="BE73" s="4">
        <v>41.73</v>
      </c>
      <c r="BF73" s="16">
        <v>48.01</v>
      </c>
      <c r="BG73" s="16">
        <v>41.39</v>
      </c>
      <c r="BH73" s="16">
        <v>35.24</v>
      </c>
      <c r="BI73" s="16">
        <v>32.18</v>
      </c>
      <c r="BJ73" s="100"/>
      <c r="BK73" s="16">
        <v>39.71</v>
      </c>
      <c r="BL73" s="16">
        <v>45.06</v>
      </c>
      <c r="BM73" s="16">
        <v>41.51</v>
      </c>
      <c r="BN73" s="16">
        <v>37.67</v>
      </c>
      <c r="BO73" s="16">
        <v>37.270000000000003</v>
      </c>
      <c r="BP73" s="16">
        <v>34.020000000000003</v>
      </c>
      <c r="BQ73" s="16">
        <v>35.15</v>
      </c>
      <c r="BR73" s="16">
        <v>38.950000000000003</v>
      </c>
      <c r="BS73" s="97">
        <v>42.01</v>
      </c>
      <c r="BT73" s="16">
        <v>42.17</v>
      </c>
      <c r="BU73" s="16">
        <v>37.58</v>
      </c>
      <c r="BV73" s="16">
        <v>41.52</v>
      </c>
      <c r="BW73" s="16">
        <v>40.26</v>
      </c>
      <c r="BX73" s="16">
        <v>48.44</v>
      </c>
      <c r="BY73" s="16">
        <v>41.14</v>
      </c>
      <c r="BZ73" s="16">
        <v>38.1</v>
      </c>
      <c r="CA73" s="16">
        <v>38.39</v>
      </c>
      <c r="CB73" s="16">
        <v>41.33</v>
      </c>
      <c r="CC73" s="16">
        <v>43.65</v>
      </c>
      <c r="CD73" s="16">
        <v>43.03</v>
      </c>
      <c r="CE73" s="100"/>
      <c r="CF73" s="16">
        <v>37.21</v>
      </c>
      <c r="CG73" s="16">
        <v>38.880000000000003</v>
      </c>
      <c r="CH73" s="16">
        <v>32.43</v>
      </c>
      <c r="CI73" s="16">
        <v>37.78</v>
      </c>
      <c r="CJ73" s="16">
        <v>33.06</v>
      </c>
      <c r="CK73" s="100"/>
      <c r="CL73" s="16">
        <v>42.61</v>
      </c>
      <c r="CM73" s="100"/>
      <c r="CN73" s="16">
        <v>38.53</v>
      </c>
      <c r="CO73" s="16">
        <v>36.19</v>
      </c>
      <c r="CP73" s="16">
        <v>38.409999999999997</v>
      </c>
      <c r="CQ73" s="16">
        <v>39.24</v>
      </c>
      <c r="CR73" s="16">
        <v>40.56</v>
      </c>
      <c r="CS73" s="16">
        <v>38.85</v>
      </c>
      <c r="CT73" s="16">
        <v>42.42</v>
      </c>
      <c r="CU73" s="16">
        <v>39.76</v>
      </c>
      <c r="CV73" s="16">
        <v>42.55</v>
      </c>
      <c r="CW73" s="16">
        <v>35.869999999999997</v>
      </c>
      <c r="CX73" s="16">
        <v>41.19</v>
      </c>
      <c r="CY73" s="16">
        <v>42.22</v>
      </c>
      <c r="CZ73" s="16">
        <v>37.46</v>
      </c>
      <c r="DA73" s="16">
        <v>41.04</v>
      </c>
      <c r="DB73" s="16">
        <v>41.94</v>
      </c>
      <c r="DC73" s="16">
        <v>41.86</v>
      </c>
      <c r="DD73" s="16">
        <v>42.57</v>
      </c>
      <c r="DE73" s="16">
        <v>40.549999999999997</v>
      </c>
      <c r="DF73" s="97">
        <v>48.42</v>
      </c>
      <c r="DG73" s="16">
        <v>36.549999999999997</v>
      </c>
      <c r="DH73" s="16">
        <v>35.5</v>
      </c>
      <c r="DI73" s="16">
        <v>44.43</v>
      </c>
      <c r="DJ73" s="16">
        <v>43.1</v>
      </c>
      <c r="DK73" s="16">
        <v>41.21</v>
      </c>
      <c r="DL73" s="16">
        <v>36.67</v>
      </c>
      <c r="DM73" s="16">
        <v>31.83</v>
      </c>
      <c r="DN73" s="16">
        <v>37.909999999999997</v>
      </c>
      <c r="DO73" s="16">
        <v>46.83</v>
      </c>
      <c r="DP73" s="16">
        <v>45.34</v>
      </c>
      <c r="DQ73" s="16">
        <v>38.14</v>
      </c>
      <c r="DR73" s="16">
        <v>45.6</v>
      </c>
      <c r="DS73" s="16">
        <v>38.61</v>
      </c>
      <c r="DT73" s="16">
        <v>38.92</v>
      </c>
      <c r="DU73" s="16">
        <v>48.08</v>
      </c>
      <c r="DV73" s="16">
        <v>41.83</v>
      </c>
      <c r="DW73" s="16">
        <v>49.15</v>
      </c>
      <c r="DX73" s="16">
        <v>44.2</v>
      </c>
      <c r="DY73" s="16">
        <v>40.01</v>
      </c>
      <c r="DZ73" s="16">
        <v>42.19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1312-402E-4E80-8B9B-FC74177A864D}">
  <dimension ref="B1:BU130"/>
  <sheetViews>
    <sheetView workbookViewId="0">
      <selection activeCell="B1" sqref="B1"/>
    </sheetView>
  </sheetViews>
  <sheetFormatPr baseColWidth="10" defaultColWidth="9" defaultRowHeight="12"/>
  <cols>
    <col min="1" max="16384" width="9" style="50"/>
  </cols>
  <sheetData>
    <row r="1" spans="2:73" ht="14">
      <c r="B1" s="128" t="s">
        <v>1662</v>
      </c>
      <c r="C1" s="128" t="s">
        <v>0</v>
      </c>
      <c r="D1" s="128" t="s">
        <v>1</v>
      </c>
      <c r="E1" s="128" t="s">
        <v>2</v>
      </c>
      <c r="F1" s="128" t="s">
        <v>3</v>
      </c>
      <c r="G1" s="128" t="s">
        <v>4</v>
      </c>
      <c r="H1" s="128" t="s">
        <v>5</v>
      </c>
      <c r="I1" s="128" t="s">
        <v>18</v>
      </c>
      <c r="J1" s="128" t="s">
        <v>19</v>
      </c>
      <c r="K1" s="128" t="s">
        <v>20</v>
      </c>
      <c r="L1" s="128" t="s">
        <v>21</v>
      </c>
      <c r="M1" s="128" t="s">
        <v>22</v>
      </c>
      <c r="N1" s="128" t="s">
        <v>1663</v>
      </c>
      <c r="O1" s="1" t="s">
        <v>23</v>
      </c>
      <c r="P1" s="1" t="s">
        <v>24</v>
      </c>
      <c r="Q1" s="1" t="s">
        <v>25</v>
      </c>
      <c r="R1" s="1" t="s">
        <v>26</v>
      </c>
      <c r="S1" s="1"/>
      <c r="T1" s="1" t="s">
        <v>1664</v>
      </c>
      <c r="U1" s="1" t="s">
        <v>7</v>
      </c>
      <c r="V1" s="1" t="s">
        <v>8</v>
      </c>
      <c r="W1" s="1" t="s">
        <v>9</v>
      </c>
      <c r="X1" s="1" t="s">
        <v>10</v>
      </c>
      <c r="Y1" s="1" t="s">
        <v>11</v>
      </c>
      <c r="Z1" s="1" t="s">
        <v>12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1665</v>
      </c>
      <c r="AG1" s="1" t="s">
        <v>32</v>
      </c>
      <c r="AH1" s="1" t="s">
        <v>33</v>
      </c>
      <c r="AI1" s="1" t="s">
        <v>34</v>
      </c>
      <c r="AJ1" s="1" t="s">
        <v>35</v>
      </c>
      <c r="AK1" s="1"/>
      <c r="AL1" s="1" t="s">
        <v>1662</v>
      </c>
      <c r="AM1" s="1" t="s">
        <v>0</v>
      </c>
      <c r="AN1" s="1" t="s">
        <v>1</v>
      </c>
      <c r="AO1" s="1" t="s">
        <v>2</v>
      </c>
      <c r="AP1" s="1" t="s">
        <v>3</v>
      </c>
      <c r="AQ1" s="1" t="s">
        <v>4</v>
      </c>
      <c r="AR1" s="1" t="s">
        <v>5</v>
      </c>
      <c r="AS1" s="1" t="s">
        <v>18</v>
      </c>
      <c r="AT1" s="1" t="s">
        <v>19</v>
      </c>
      <c r="AU1" s="1" t="s">
        <v>20</v>
      </c>
      <c r="AV1" s="1" t="s">
        <v>21</v>
      </c>
      <c r="AW1" s="1" t="s">
        <v>22</v>
      </c>
      <c r="AX1" s="1" t="s">
        <v>1663</v>
      </c>
      <c r="AY1" s="1" t="s">
        <v>23</v>
      </c>
      <c r="AZ1" s="1" t="s">
        <v>24</v>
      </c>
      <c r="BA1" s="1" t="s">
        <v>25</v>
      </c>
      <c r="BB1" s="1" t="s">
        <v>26</v>
      </c>
      <c r="BC1" s="1"/>
      <c r="BD1" s="1" t="s">
        <v>1664</v>
      </c>
      <c r="BE1" s="1" t="s">
        <v>7</v>
      </c>
      <c r="BF1" s="1" t="s">
        <v>8</v>
      </c>
      <c r="BG1" s="1" t="s">
        <v>9</v>
      </c>
      <c r="BH1" s="1" t="s">
        <v>10</v>
      </c>
      <c r="BI1" s="1" t="s">
        <v>11</v>
      </c>
      <c r="BJ1" s="1" t="s">
        <v>12</v>
      </c>
      <c r="BK1" s="1" t="s">
        <v>27</v>
      </c>
      <c r="BL1" s="1" t="s">
        <v>28</v>
      </c>
      <c r="BM1" s="1" t="s">
        <v>29</v>
      </c>
      <c r="BN1" s="1" t="s">
        <v>30</v>
      </c>
      <c r="BO1" s="1" t="s">
        <v>31</v>
      </c>
      <c r="BP1" s="1" t="s">
        <v>1665</v>
      </c>
      <c r="BQ1" s="1" t="s">
        <v>32</v>
      </c>
      <c r="BR1" s="1" t="s">
        <v>33</v>
      </c>
      <c r="BS1" s="1" t="s">
        <v>34</v>
      </c>
      <c r="BT1" s="1" t="s">
        <v>35</v>
      </c>
      <c r="BU1" s="1"/>
    </row>
    <row r="2" spans="2:73" ht="14">
      <c r="B2" s="104">
        <v>4.18</v>
      </c>
      <c r="C2" s="105">
        <v>2.78</v>
      </c>
      <c r="D2" s="109">
        <v>2.06</v>
      </c>
      <c r="E2" s="105">
        <v>1.81</v>
      </c>
      <c r="F2" s="106">
        <v>1.27</v>
      </c>
      <c r="G2" s="108">
        <v>0.39</v>
      </c>
      <c r="H2" s="106">
        <v>0.37</v>
      </c>
      <c r="I2" s="108">
        <v>1.02</v>
      </c>
      <c r="J2" s="107">
        <v>1.74</v>
      </c>
      <c r="K2" s="106">
        <v>2.02</v>
      </c>
      <c r="L2" s="106">
        <v>4.01</v>
      </c>
      <c r="M2" s="106">
        <v>6.37</v>
      </c>
      <c r="N2" s="106">
        <v>4.66</v>
      </c>
      <c r="O2" s="8">
        <v>3.78</v>
      </c>
      <c r="P2" s="7">
        <v>4.3099999999999996</v>
      </c>
      <c r="Q2" s="7">
        <v>6.63</v>
      </c>
      <c r="R2" s="4">
        <v>11.3</v>
      </c>
      <c r="S2" s="4">
        <v>15.23</v>
      </c>
      <c r="T2" s="4">
        <v>3.44</v>
      </c>
      <c r="U2" s="26">
        <v>2.86</v>
      </c>
      <c r="V2" s="25">
        <v>2.12</v>
      </c>
      <c r="W2" s="25">
        <v>1.76</v>
      </c>
      <c r="X2" s="53">
        <v>1.61</v>
      </c>
      <c r="Y2" s="54">
        <v>1.74</v>
      </c>
      <c r="Z2" s="53">
        <v>1.87</v>
      </c>
      <c r="AA2" s="54">
        <v>1.76</v>
      </c>
      <c r="AB2" s="55">
        <v>1.42</v>
      </c>
      <c r="AC2" s="53">
        <v>2.88</v>
      </c>
      <c r="AD2" s="53">
        <v>4.3099999999999996</v>
      </c>
      <c r="AE2" s="53">
        <v>6.12</v>
      </c>
      <c r="AF2" s="7">
        <v>4.84</v>
      </c>
      <c r="AG2" s="8">
        <v>4.8899999999999997</v>
      </c>
      <c r="AH2" s="7">
        <v>5.17</v>
      </c>
      <c r="AI2" s="7">
        <v>7.03</v>
      </c>
      <c r="AJ2" s="4">
        <v>11.38</v>
      </c>
      <c r="AK2" s="4">
        <v>13.62</v>
      </c>
      <c r="AL2" s="16">
        <v>26.06</v>
      </c>
      <c r="AM2" s="38">
        <v>30.3</v>
      </c>
      <c r="AN2" s="20">
        <v>32.85</v>
      </c>
      <c r="AO2" s="38">
        <v>34.89</v>
      </c>
      <c r="AP2" s="17">
        <v>37.119999999999997</v>
      </c>
      <c r="AQ2" s="19">
        <v>38.11</v>
      </c>
      <c r="AR2" s="17">
        <v>39.380000000000003</v>
      </c>
      <c r="AS2" s="19">
        <v>38.049999999999997</v>
      </c>
      <c r="AT2" s="18">
        <v>38.83</v>
      </c>
      <c r="AU2" s="17">
        <v>38.93</v>
      </c>
      <c r="AV2" s="17">
        <v>39.56</v>
      </c>
      <c r="AW2" s="17">
        <v>40.520000000000003</v>
      </c>
      <c r="AX2" s="17">
        <v>43.68</v>
      </c>
      <c r="AY2" s="19">
        <v>46.6</v>
      </c>
      <c r="AZ2" s="17">
        <v>48.19</v>
      </c>
      <c r="BA2" s="17">
        <v>46.84</v>
      </c>
      <c r="BB2" s="16">
        <v>43.11</v>
      </c>
      <c r="BC2" s="16">
        <v>42.09</v>
      </c>
      <c r="BD2" s="16">
        <v>26.86</v>
      </c>
      <c r="BE2" s="38">
        <v>30.61</v>
      </c>
      <c r="BF2" s="20">
        <v>32.97</v>
      </c>
      <c r="BG2" s="20">
        <v>35.04</v>
      </c>
      <c r="BH2" s="17">
        <v>36.79</v>
      </c>
      <c r="BI2" s="19">
        <v>38.92</v>
      </c>
      <c r="BJ2" s="17">
        <v>38.93</v>
      </c>
      <c r="BK2" s="19">
        <v>38.26</v>
      </c>
      <c r="BL2" s="18">
        <v>39.03</v>
      </c>
      <c r="BM2" s="17">
        <v>39.18</v>
      </c>
      <c r="BN2" s="17">
        <v>39.130000000000003</v>
      </c>
      <c r="BO2" s="17">
        <v>40.700000000000003</v>
      </c>
      <c r="BP2" s="17">
        <v>43.01</v>
      </c>
      <c r="BQ2" s="19">
        <v>47.02</v>
      </c>
      <c r="BR2" s="17">
        <v>48.06</v>
      </c>
      <c r="BS2" s="17">
        <v>46.34</v>
      </c>
      <c r="BT2" s="16">
        <v>43.11</v>
      </c>
      <c r="BU2" s="16">
        <v>41.17</v>
      </c>
    </row>
    <row r="3" spans="2:73" ht="14">
      <c r="B3" s="104">
        <v>4.66</v>
      </c>
      <c r="C3" s="105">
        <v>3.43</v>
      </c>
      <c r="D3" s="115">
        <v>2.52</v>
      </c>
      <c r="E3" s="114">
        <v>2.2200000000000002</v>
      </c>
      <c r="F3" s="115">
        <v>1.89</v>
      </c>
      <c r="G3" s="123">
        <v>2.08</v>
      </c>
      <c r="H3" s="106">
        <v>2.0099999999999998</v>
      </c>
      <c r="I3" s="108">
        <v>2.12</v>
      </c>
      <c r="J3" s="107">
        <v>2.91</v>
      </c>
      <c r="K3" s="106">
        <v>3.19</v>
      </c>
      <c r="L3" s="106">
        <v>2.4700000000000002</v>
      </c>
      <c r="M3" s="106">
        <v>3.03</v>
      </c>
      <c r="N3" s="106">
        <v>2.04</v>
      </c>
      <c r="O3" s="8">
        <v>2.91</v>
      </c>
      <c r="P3" s="7">
        <v>5.52</v>
      </c>
      <c r="Q3" s="7">
        <v>6.17</v>
      </c>
      <c r="R3" s="4">
        <v>7.13</v>
      </c>
      <c r="S3" s="4">
        <v>11.33</v>
      </c>
      <c r="T3" s="4">
        <v>4.92</v>
      </c>
      <c r="U3" s="37">
        <v>3.62</v>
      </c>
      <c r="V3" s="5">
        <v>2.63</v>
      </c>
      <c r="W3" s="5">
        <v>1.89</v>
      </c>
      <c r="X3" s="5">
        <v>1.61</v>
      </c>
      <c r="Y3" s="41">
        <v>2.78</v>
      </c>
      <c r="Z3" s="7">
        <v>2.87</v>
      </c>
      <c r="AA3" s="8">
        <v>2.56</v>
      </c>
      <c r="AB3" s="6">
        <v>2.75</v>
      </c>
      <c r="AC3" s="7">
        <v>2.39</v>
      </c>
      <c r="AD3" s="7">
        <v>2.86</v>
      </c>
      <c r="AE3" s="7">
        <v>4.88</v>
      </c>
      <c r="AF3" s="7">
        <v>2.4</v>
      </c>
      <c r="AG3" s="8">
        <v>2.94</v>
      </c>
      <c r="AH3" s="7">
        <v>3.8</v>
      </c>
      <c r="AI3" s="7">
        <v>7.07</v>
      </c>
      <c r="AJ3" s="4">
        <v>11.24</v>
      </c>
      <c r="AK3" s="4">
        <v>15.85</v>
      </c>
      <c r="AL3" s="16">
        <v>23.94</v>
      </c>
      <c r="AM3" s="38">
        <v>28.53</v>
      </c>
      <c r="AN3" s="23">
        <v>30.99</v>
      </c>
      <c r="AO3" s="40">
        <v>31.17</v>
      </c>
      <c r="AP3" s="23">
        <v>31.8</v>
      </c>
      <c r="AQ3" s="42">
        <v>33.39</v>
      </c>
      <c r="AR3" s="17">
        <v>34.770000000000003</v>
      </c>
      <c r="AS3" s="19">
        <v>35.86</v>
      </c>
      <c r="AT3" s="18">
        <v>37.1</v>
      </c>
      <c r="AU3" s="17">
        <v>39.130000000000003</v>
      </c>
      <c r="AV3" s="17">
        <v>39.6</v>
      </c>
      <c r="AW3" s="17">
        <v>37.61</v>
      </c>
      <c r="AX3" s="17">
        <v>44.08</v>
      </c>
      <c r="AY3" s="19">
        <v>47.43</v>
      </c>
      <c r="AZ3" s="17">
        <v>43.2</v>
      </c>
      <c r="BA3" s="17">
        <v>43.89</v>
      </c>
      <c r="BB3" s="16">
        <v>41.08</v>
      </c>
      <c r="BC3" s="16">
        <v>38.76</v>
      </c>
      <c r="BD3" s="16">
        <v>24.03</v>
      </c>
      <c r="BE3" s="38">
        <v>28.61</v>
      </c>
      <c r="BF3" s="23">
        <v>30.19</v>
      </c>
      <c r="BG3" s="23">
        <v>30.88</v>
      </c>
      <c r="BH3" s="23">
        <v>31.83</v>
      </c>
      <c r="BI3" s="42">
        <v>33.770000000000003</v>
      </c>
      <c r="BJ3" s="17">
        <v>34.950000000000003</v>
      </c>
      <c r="BK3" s="19">
        <v>35.32</v>
      </c>
      <c r="BL3" s="18">
        <v>36.869999999999997</v>
      </c>
      <c r="BM3" s="17">
        <v>38.53</v>
      </c>
      <c r="BN3" s="17">
        <v>40.96</v>
      </c>
      <c r="BO3" s="17">
        <v>37.83</v>
      </c>
      <c r="BP3" s="17">
        <v>44.62</v>
      </c>
      <c r="BQ3" s="19">
        <v>46.66</v>
      </c>
      <c r="BR3" s="17">
        <v>42.81</v>
      </c>
      <c r="BS3" s="17">
        <v>43.74</v>
      </c>
      <c r="BT3" s="16">
        <v>40.130000000000003</v>
      </c>
      <c r="BU3" s="16">
        <v>38.39</v>
      </c>
    </row>
    <row r="4" spans="2:73" ht="14">
      <c r="B4" s="104">
        <v>3.58</v>
      </c>
      <c r="C4" s="105">
        <v>2.94</v>
      </c>
      <c r="D4" s="109">
        <v>3.22</v>
      </c>
      <c r="E4" s="105">
        <v>2.39</v>
      </c>
      <c r="F4" s="109">
        <v>3.11</v>
      </c>
      <c r="G4" s="104">
        <v>2.62</v>
      </c>
      <c r="H4" s="106">
        <v>2.87</v>
      </c>
      <c r="I4" s="108">
        <v>2.37</v>
      </c>
      <c r="J4" s="107">
        <v>1.51</v>
      </c>
      <c r="K4" s="106">
        <v>1.66</v>
      </c>
      <c r="L4" s="106">
        <v>2.2400000000000002</v>
      </c>
      <c r="M4" s="106">
        <v>6.33</v>
      </c>
      <c r="N4" s="106">
        <v>2.95</v>
      </c>
      <c r="O4" s="8">
        <v>2.95</v>
      </c>
      <c r="P4" s="7">
        <v>4.29</v>
      </c>
      <c r="Q4" s="9">
        <v>4.9800000000000004</v>
      </c>
      <c r="R4" s="4">
        <v>7.52</v>
      </c>
      <c r="S4" s="4">
        <v>13.18</v>
      </c>
      <c r="T4" s="4">
        <v>3.78</v>
      </c>
      <c r="U4" s="26">
        <v>2.5499999999999998</v>
      </c>
      <c r="V4" s="25">
        <v>2.2200000000000002</v>
      </c>
      <c r="W4" s="25">
        <v>1.78</v>
      </c>
      <c r="X4" s="25">
        <v>1.27</v>
      </c>
      <c r="Y4" s="12">
        <v>2.44</v>
      </c>
      <c r="Z4" s="53">
        <v>2.76</v>
      </c>
      <c r="AA4" s="54">
        <v>3.27</v>
      </c>
      <c r="AB4" s="55">
        <v>2.44</v>
      </c>
      <c r="AC4" s="53">
        <v>3.44</v>
      </c>
      <c r="AD4" s="53">
        <v>3.53</v>
      </c>
      <c r="AE4" s="53">
        <v>4.82</v>
      </c>
      <c r="AF4" s="7">
        <v>4.4000000000000004</v>
      </c>
      <c r="AG4" s="8">
        <v>3.08</v>
      </c>
      <c r="AH4" s="7">
        <v>3.63</v>
      </c>
      <c r="AI4" s="9">
        <v>4.79</v>
      </c>
      <c r="AJ4" s="4">
        <v>7.18</v>
      </c>
      <c r="AK4" s="4">
        <v>12.4</v>
      </c>
      <c r="AL4" s="16">
        <v>25.54</v>
      </c>
      <c r="AM4" s="38">
        <v>29.54</v>
      </c>
      <c r="AN4" s="20">
        <v>31.3</v>
      </c>
      <c r="AO4" s="38">
        <v>33.97</v>
      </c>
      <c r="AP4" s="20">
        <v>35.51</v>
      </c>
      <c r="AQ4" s="16">
        <v>37.89</v>
      </c>
      <c r="AR4" s="17">
        <v>38.19</v>
      </c>
      <c r="AS4" s="19">
        <v>38.58</v>
      </c>
      <c r="AT4" s="18">
        <v>39.39</v>
      </c>
      <c r="AU4" s="17">
        <v>39.090000000000003</v>
      </c>
      <c r="AV4" s="17">
        <v>39.630000000000003</v>
      </c>
      <c r="AW4" s="17">
        <v>40.47</v>
      </c>
      <c r="AX4" s="17">
        <v>43.5</v>
      </c>
      <c r="AY4" s="19">
        <v>43.03</v>
      </c>
      <c r="AZ4" s="17">
        <v>45.16</v>
      </c>
      <c r="BA4" s="20">
        <v>46.36</v>
      </c>
      <c r="BB4" s="16">
        <v>44.21</v>
      </c>
      <c r="BC4" s="16">
        <v>44.54</v>
      </c>
      <c r="BD4" s="16">
        <v>25.19</v>
      </c>
      <c r="BE4" s="38">
        <v>28.95</v>
      </c>
      <c r="BF4" s="20">
        <v>31.89</v>
      </c>
      <c r="BG4" s="20">
        <v>34.5</v>
      </c>
      <c r="BH4" s="20">
        <v>36.549999999999997</v>
      </c>
      <c r="BI4" s="16">
        <v>37.479999999999997</v>
      </c>
      <c r="BJ4" s="17">
        <v>38.46</v>
      </c>
      <c r="BK4" s="19">
        <v>38.5</v>
      </c>
      <c r="BL4" s="18">
        <v>39.25</v>
      </c>
      <c r="BM4" s="17">
        <v>39.950000000000003</v>
      </c>
      <c r="BN4" s="17">
        <v>40.11</v>
      </c>
      <c r="BO4" s="17">
        <v>41.66</v>
      </c>
      <c r="BP4" s="17">
        <v>43.83</v>
      </c>
      <c r="BQ4" s="19">
        <v>44.09</v>
      </c>
      <c r="BR4" s="17">
        <v>45.26</v>
      </c>
      <c r="BS4" s="20">
        <v>46.73</v>
      </c>
      <c r="BT4" s="16">
        <v>45.96</v>
      </c>
      <c r="BU4" s="16">
        <v>45.37</v>
      </c>
    </row>
    <row r="5" spans="2:73" ht="14">
      <c r="B5" s="104">
        <v>2.91</v>
      </c>
      <c r="C5" s="105">
        <v>1.81</v>
      </c>
      <c r="D5" s="109">
        <v>1.1499999999999999</v>
      </c>
      <c r="E5" s="107">
        <v>1.49</v>
      </c>
      <c r="F5" s="106">
        <v>2.2400000000000002</v>
      </c>
      <c r="G5" s="108">
        <v>1.76</v>
      </c>
      <c r="H5" s="106">
        <v>1.37</v>
      </c>
      <c r="I5" s="108">
        <v>1.34</v>
      </c>
      <c r="J5" s="107">
        <v>0.28000000000000003</v>
      </c>
      <c r="K5" s="106">
        <v>2.76</v>
      </c>
      <c r="L5" s="106">
        <v>3.9</v>
      </c>
      <c r="M5" s="106">
        <v>4.2</v>
      </c>
      <c r="N5" s="106">
        <v>1.39</v>
      </c>
      <c r="O5" s="8">
        <v>1.27</v>
      </c>
      <c r="P5" s="7">
        <v>2.98</v>
      </c>
      <c r="Q5" s="9">
        <v>4.68</v>
      </c>
      <c r="R5" s="4">
        <v>8.07</v>
      </c>
      <c r="S5" s="97">
        <v>12.92</v>
      </c>
      <c r="T5" s="4">
        <v>3.11</v>
      </c>
      <c r="U5" s="26">
        <v>0.98</v>
      </c>
      <c r="V5" s="25">
        <v>0.39</v>
      </c>
      <c r="W5" s="53">
        <v>0.25</v>
      </c>
      <c r="X5" s="53">
        <v>1.1200000000000001</v>
      </c>
      <c r="Y5" s="54">
        <v>1.62</v>
      </c>
      <c r="Z5" s="53">
        <v>1.72</v>
      </c>
      <c r="AA5" s="54">
        <v>2.66</v>
      </c>
      <c r="AB5" s="55">
        <v>2.36</v>
      </c>
      <c r="AC5" s="53">
        <v>3.36</v>
      </c>
      <c r="AD5" s="53">
        <v>3.68</v>
      </c>
      <c r="AE5" s="53">
        <v>3.18</v>
      </c>
      <c r="AF5" s="7">
        <v>0</v>
      </c>
      <c r="AG5" s="8">
        <v>0</v>
      </c>
      <c r="AH5" s="7">
        <v>2.2799999999999998</v>
      </c>
      <c r="AI5" s="9">
        <v>4.28</v>
      </c>
      <c r="AJ5" s="4">
        <v>8.41</v>
      </c>
      <c r="AK5" s="97">
        <v>12.23</v>
      </c>
      <c r="AL5" s="16">
        <v>26.16</v>
      </c>
      <c r="AM5" s="38">
        <v>29.01</v>
      </c>
      <c r="AN5" s="20">
        <v>32.200000000000003</v>
      </c>
      <c r="AO5" s="18">
        <v>33.450000000000003</v>
      </c>
      <c r="AP5" s="17">
        <v>34.89</v>
      </c>
      <c r="AQ5" s="19">
        <v>35.43</v>
      </c>
      <c r="AR5" s="17">
        <v>36.29</v>
      </c>
      <c r="AS5" s="19">
        <v>37.14</v>
      </c>
      <c r="AT5" s="18">
        <v>38.06</v>
      </c>
      <c r="AU5" s="17">
        <v>38.29</v>
      </c>
      <c r="AV5" s="17">
        <v>38.549999999999997</v>
      </c>
      <c r="AW5" s="17">
        <v>40.61</v>
      </c>
      <c r="AX5" s="17">
        <v>42.95</v>
      </c>
      <c r="AY5" s="19">
        <v>45.49</v>
      </c>
      <c r="AZ5" s="17">
        <v>44.58</v>
      </c>
      <c r="BA5" s="20">
        <v>43.21</v>
      </c>
      <c r="BB5" s="16">
        <v>45.82</v>
      </c>
      <c r="BC5" s="97">
        <v>41.24</v>
      </c>
      <c r="BD5" s="16">
        <v>26.73</v>
      </c>
      <c r="BE5" s="38">
        <v>29.66</v>
      </c>
      <c r="BF5" s="20">
        <v>32.369999999999997</v>
      </c>
      <c r="BG5" s="17">
        <v>33.869999999999997</v>
      </c>
      <c r="BH5" s="17">
        <v>34.159999999999997</v>
      </c>
      <c r="BI5" s="19">
        <v>35.380000000000003</v>
      </c>
      <c r="BJ5" s="17">
        <v>36.700000000000003</v>
      </c>
      <c r="BK5" s="19">
        <v>37.159999999999997</v>
      </c>
      <c r="BL5" s="18">
        <v>38.35</v>
      </c>
      <c r="BM5" s="17">
        <v>38.42</v>
      </c>
      <c r="BN5" s="17">
        <v>39.11</v>
      </c>
      <c r="BO5" s="17">
        <v>40.96</v>
      </c>
      <c r="BP5" s="17">
        <v>42.36</v>
      </c>
      <c r="BQ5" s="19">
        <v>45.09</v>
      </c>
      <c r="BR5" s="17">
        <v>44.15</v>
      </c>
      <c r="BS5" s="20">
        <v>42.55</v>
      </c>
      <c r="BT5" s="16">
        <v>45.27</v>
      </c>
      <c r="BU5" s="97">
        <v>41.79</v>
      </c>
    </row>
    <row r="6" spans="2:73" ht="14">
      <c r="B6" s="104">
        <v>3.48</v>
      </c>
      <c r="C6" s="105">
        <v>2.78</v>
      </c>
      <c r="D6" s="109">
        <v>1.83</v>
      </c>
      <c r="E6" s="107">
        <v>1.93</v>
      </c>
      <c r="F6" s="106">
        <v>0.79</v>
      </c>
      <c r="G6" s="108">
        <v>0.12</v>
      </c>
      <c r="H6" s="106">
        <v>0</v>
      </c>
      <c r="I6" s="108">
        <v>0</v>
      </c>
      <c r="J6" s="107">
        <v>0</v>
      </c>
      <c r="K6" s="106">
        <v>2.14</v>
      </c>
      <c r="L6" s="106">
        <v>4.7300000000000004</v>
      </c>
      <c r="M6" s="106">
        <v>4.76</v>
      </c>
      <c r="N6" s="106">
        <v>2.63</v>
      </c>
      <c r="O6" s="8">
        <v>3.22</v>
      </c>
      <c r="P6" s="7">
        <v>4.66</v>
      </c>
      <c r="Q6" s="9">
        <v>7.24</v>
      </c>
      <c r="R6" s="4">
        <v>13.08</v>
      </c>
      <c r="S6" s="4">
        <v>18.23</v>
      </c>
      <c r="T6" s="4">
        <v>3.21</v>
      </c>
      <c r="U6" s="26">
        <v>2.0699999999999998</v>
      </c>
      <c r="V6" s="25">
        <v>1.45</v>
      </c>
      <c r="W6" s="53">
        <v>0.88</v>
      </c>
      <c r="X6" s="53">
        <v>0.75</v>
      </c>
      <c r="Y6" s="54">
        <v>0.5</v>
      </c>
      <c r="Z6" s="53">
        <v>0.87</v>
      </c>
      <c r="AA6" s="54">
        <v>1.76</v>
      </c>
      <c r="AB6" s="55">
        <v>1.74</v>
      </c>
      <c r="AC6" s="53">
        <v>3.02</v>
      </c>
      <c r="AD6" s="53">
        <v>5.1100000000000003</v>
      </c>
      <c r="AE6" s="53">
        <v>4.24</v>
      </c>
      <c r="AF6" s="7">
        <v>2.66</v>
      </c>
      <c r="AG6" s="8">
        <v>3.48</v>
      </c>
      <c r="AH6" s="7">
        <v>4.5199999999999996</v>
      </c>
      <c r="AI6" s="9">
        <v>5.74</v>
      </c>
      <c r="AJ6" s="4">
        <v>11.07</v>
      </c>
      <c r="AK6" s="4">
        <v>18.45</v>
      </c>
      <c r="AL6" s="16">
        <v>26.39</v>
      </c>
      <c r="AM6" s="38">
        <v>30.91</v>
      </c>
      <c r="AN6" s="20">
        <v>32.9</v>
      </c>
      <c r="AO6" s="18">
        <v>33.93</v>
      </c>
      <c r="AP6" s="17">
        <v>35.39</v>
      </c>
      <c r="AQ6" s="19">
        <v>36.340000000000003</v>
      </c>
      <c r="AR6" s="17">
        <v>37.57</v>
      </c>
      <c r="AS6" s="19">
        <v>37.44</v>
      </c>
      <c r="AT6" s="18">
        <v>39.67</v>
      </c>
      <c r="AU6" s="17">
        <v>39.520000000000003</v>
      </c>
      <c r="AV6" s="17">
        <v>39.86</v>
      </c>
      <c r="AW6" s="17">
        <v>41.61</v>
      </c>
      <c r="AX6" s="17">
        <v>45.93</v>
      </c>
      <c r="AY6" s="19">
        <v>45.77</v>
      </c>
      <c r="AZ6" s="17">
        <v>46.62</v>
      </c>
      <c r="BA6" s="20">
        <v>44.66</v>
      </c>
      <c r="BB6" s="16">
        <v>44.31</v>
      </c>
      <c r="BC6" s="16">
        <v>42.46</v>
      </c>
      <c r="BD6" s="16">
        <v>26.49</v>
      </c>
      <c r="BE6" s="38">
        <v>31.5</v>
      </c>
      <c r="BF6" s="20">
        <v>32.67</v>
      </c>
      <c r="BG6" s="17">
        <v>33.880000000000003</v>
      </c>
      <c r="BH6" s="17">
        <v>35.04</v>
      </c>
      <c r="BI6" s="19">
        <v>36.770000000000003</v>
      </c>
      <c r="BJ6" s="17">
        <v>38.630000000000003</v>
      </c>
      <c r="BK6" s="19">
        <v>37.82</v>
      </c>
      <c r="BL6" s="18">
        <v>39.299999999999997</v>
      </c>
      <c r="BM6" s="17">
        <v>39.33</v>
      </c>
      <c r="BN6" s="17">
        <v>40.450000000000003</v>
      </c>
      <c r="BO6" s="17">
        <v>41.43</v>
      </c>
      <c r="BP6" s="17">
        <v>45.04</v>
      </c>
      <c r="BQ6" s="19">
        <v>44.86</v>
      </c>
      <c r="BR6" s="17">
        <v>47.36</v>
      </c>
      <c r="BS6" s="20">
        <v>45.97</v>
      </c>
      <c r="BT6" s="16">
        <v>44.42</v>
      </c>
      <c r="BU6" s="16">
        <v>42.79</v>
      </c>
    </row>
    <row r="7" spans="2:73" ht="14">
      <c r="B7" s="104">
        <v>4.33</v>
      </c>
      <c r="C7" s="105">
        <v>2.17</v>
      </c>
      <c r="D7" s="109">
        <v>2.33</v>
      </c>
      <c r="E7" s="105">
        <v>1.99</v>
      </c>
      <c r="F7" s="106">
        <v>2.12</v>
      </c>
      <c r="G7" s="108">
        <v>3.14</v>
      </c>
      <c r="H7" s="106">
        <v>1.62</v>
      </c>
      <c r="I7" s="108">
        <v>1.87</v>
      </c>
      <c r="J7" s="107">
        <v>1.87</v>
      </c>
      <c r="K7" s="106">
        <v>4.68</v>
      </c>
      <c r="L7" s="106">
        <v>6.72</v>
      </c>
      <c r="M7" s="106">
        <v>4.0599999999999996</v>
      </c>
      <c r="N7" s="106">
        <v>4.09</v>
      </c>
      <c r="O7" s="8">
        <v>4.25</v>
      </c>
      <c r="P7" s="7">
        <v>7.08</v>
      </c>
      <c r="Q7" s="9">
        <v>8.5</v>
      </c>
      <c r="R7" s="4">
        <v>11.06</v>
      </c>
      <c r="S7" s="4">
        <v>19.34</v>
      </c>
      <c r="T7" s="4">
        <v>4.13</v>
      </c>
      <c r="U7" s="26">
        <v>2.2400000000000002</v>
      </c>
      <c r="V7" s="25">
        <v>2.2000000000000002</v>
      </c>
      <c r="W7" s="25">
        <v>1.88</v>
      </c>
      <c r="X7" s="53">
        <v>2.25</v>
      </c>
      <c r="Y7" s="54">
        <v>3.25</v>
      </c>
      <c r="Z7" s="53">
        <v>2.63</v>
      </c>
      <c r="AA7" s="54">
        <v>3.23</v>
      </c>
      <c r="AB7" s="55">
        <v>3.53</v>
      </c>
      <c r="AC7" s="53">
        <v>4.43</v>
      </c>
      <c r="AD7" s="53">
        <v>4.72</v>
      </c>
      <c r="AE7" s="53">
        <v>4.41</v>
      </c>
      <c r="AF7" s="7">
        <v>5.01</v>
      </c>
      <c r="AG7" s="8">
        <v>5.69</v>
      </c>
      <c r="AH7" s="7">
        <v>7.18</v>
      </c>
      <c r="AI7" s="9">
        <v>7.39</v>
      </c>
      <c r="AJ7" s="4">
        <v>8.94</v>
      </c>
      <c r="AK7" s="4">
        <v>19.77</v>
      </c>
      <c r="AL7" s="16">
        <v>25.43</v>
      </c>
      <c r="AM7" s="38">
        <v>30.93</v>
      </c>
      <c r="AN7" s="20">
        <v>32.42</v>
      </c>
      <c r="AO7" s="38">
        <v>33.89</v>
      </c>
      <c r="AP7" s="17">
        <v>35.86</v>
      </c>
      <c r="AQ7" s="19">
        <v>36.549999999999997</v>
      </c>
      <c r="AR7" s="17">
        <v>36.22</v>
      </c>
      <c r="AS7" s="19">
        <v>37.39</v>
      </c>
      <c r="AT7" s="18">
        <v>38.07</v>
      </c>
      <c r="AU7" s="17">
        <v>38.17</v>
      </c>
      <c r="AV7" s="17">
        <v>39.85</v>
      </c>
      <c r="AW7" s="17">
        <v>41.72</v>
      </c>
      <c r="AX7" s="17">
        <v>47.43</v>
      </c>
      <c r="AY7" s="19">
        <v>48.4</v>
      </c>
      <c r="AZ7" s="17">
        <v>46.76</v>
      </c>
      <c r="BA7" s="20">
        <v>45.29</v>
      </c>
      <c r="BB7" s="16">
        <v>43.39</v>
      </c>
      <c r="BC7" s="16">
        <v>45.12</v>
      </c>
      <c r="BD7" s="16">
        <v>25.32</v>
      </c>
      <c r="BE7" s="38">
        <v>30.17</v>
      </c>
      <c r="BF7" s="20">
        <v>32.9</v>
      </c>
      <c r="BG7" s="20">
        <v>33.74</v>
      </c>
      <c r="BH7" s="17">
        <v>35.78</v>
      </c>
      <c r="BI7" s="19">
        <v>35.950000000000003</v>
      </c>
      <c r="BJ7" s="17">
        <v>36.06</v>
      </c>
      <c r="BK7" s="19">
        <v>37.369999999999997</v>
      </c>
      <c r="BL7" s="18">
        <v>38.630000000000003</v>
      </c>
      <c r="BM7" s="17">
        <v>38.43</v>
      </c>
      <c r="BN7" s="17">
        <v>39.479999999999997</v>
      </c>
      <c r="BO7" s="17">
        <v>41.18</v>
      </c>
      <c r="BP7" s="17">
        <v>47.1</v>
      </c>
      <c r="BQ7" s="19">
        <v>48.61</v>
      </c>
      <c r="BR7" s="17">
        <v>47.07</v>
      </c>
      <c r="BS7" s="20">
        <v>44.77</v>
      </c>
      <c r="BT7" s="16">
        <v>43.33</v>
      </c>
      <c r="BU7" s="16">
        <v>45.87</v>
      </c>
    </row>
    <row r="8" spans="2:73" ht="14">
      <c r="B8" s="104">
        <v>3.17</v>
      </c>
      <c r="C8" s="105">
        <v>2.78</v>
      </c>
      <c r="D8" s="109">
        <v>2.41</v>
      </c>
      <c r="E8" s="107">
        <v>2.3199999999999998</v>
      </c>
      <c r="F8" s="106">
        <v>1.78</v>
      </c>
      <c r="G8" s="108">
        <v>1.78</v>
      </c>
      <c r="H8" s="106">
        <v>0.12</v>
      </c>
      <c r="I8" s="108">
        <v>0.28000000000000003</v>
      </c>
      <c r="J8" s="107">
        <v>0.12</v>
      </c>
      <c r="K8" s="106">
        <v>1.34</v>
      </c>
      <c r="L8" s="106">
        <v>4.66</v>
      </c>
      <c r="M8" s="106">
        <v>4.78</v>
      </c>
      <c r="N8" s="106">
        <v>2.74</v>
      </c>
      <c r="O8" s="8">
        <v>3.98</v>
      </c>
      <c r="P8" s="7">
        <v>4.5599999999999996</v>
      </c>
      <c r="Q8" s="9">
        <v>4.9000000000000004</v>
      </c>
      <c r="R8" s="4">
        <v>9.74</v>
      </c>
      <c r="S8" s="97">
        <v>14.89</v>
      </c>
      <c r="T8" s="4">
        <v>2.64</v>
      </c>
      <c r="U8" s="26">
        <v>1.67</v>
      </c>
      <c r="V8" s="25">
        <v>1.85</v>
      </c>
      <c r="W8" s="53">
        <v>0.28000000000000003</v>
      </c>
      <c r="X8" s="53">
        <v>0</v>
      </c>
      <c r="Y8" s="54">
        <v>0.88</v>
      </c>
      <c r="Z8" s="53">
        <v>0.37</v>
      </c>
      <c r="AA8" s="54">
        <v>1.1200000000000001</v>
      </c>
      <c r="AB8" s="55">
        <v>1.37</v>
      </c>
      <c r="AC8" s="53">
        <v>2.4900000000000002</v>
      </c>
      <c r="AD8" s="53">
        <v>4.2300000000000004</v>
      </c>
      <c r="AE8" s="53">
        <v>3.61</v>
      </c>
      <c r="AF8" s="7">
        <v>2.2400000000000002</v>
      </c>
      <c r="AG8" s="8">
        <v>4.13</v>
      </c>
      <c r="AH8" s="7">
        <v>4.5</v>
      </c>
      <c r="AI8" s="9">
        <v>4.8899999999999997</v>
      </c>
      <c r="AJ8" s="4">
        <v>8.7799999999999994</v>
      </c>
      <c r="AK8" s="97">
        <v>15.79</v>
      </c>
      <c r="AL8" s="16">
        <v>25.84</v>
      </c>
      <c r="AM8" s="38">
        <v>28.37</v>
      </c>
      <c r="AN8" s="20">
        <v>32.06</v>
      </c>
      <c r="AO8" s="18">
        <v>33.630000000000003</v>
      </c>
      <c r="AP8" s="17">
        <v>35.369999999999997</v>
      </c>
      <c r="AQ8" s="19">
        <v>36.06</v>
      </c>
      <c r="AR8" s="17">
        <v>36.630000000000003</v>
      </c>
      <c r="AS8" s="19">
        <v>37.299999999999997</v>
      </c>
      <c r="AT8" s="18">
        <v>37.869999999999997</v>
      </c>
      <c r="AU8" s="17">
        <v>37.79</v>
      </c>
      <c r="AV8" s="17">
        <v>40.47</v>
      </c>
      <c r="AW8" s="17">
        <v>39.47</v>
      </c>
      <c r="AX8" s="17">
        <v>40.909999999999997</v>
      </c>
      <c r="AY8" s="19">
        <v>41.79</v>
      </c>
      <c r="AZ8" s="17">
        <v>42.88</v>
      </c>
      <c r="BA8" s="20">
        <v>41.81</v>
      </c>
      <c r="BB8" s="16">
        <v>39.869999999999997</v>
      </c>
      <c r="BC8" s="97">
        <v>36.909999999999997</v>
      </c>
      <c r="BD8" s="16">
        <v>25.97</v>
      </c>
      <c r="BE8" s="38">
        <v>28.52</v>
      </c>
      <c r="BF8" s="20">
        <v>32.450000000000003</v>
      </c>
      <c r="BG8" s="17">
        <v>34.83</v>
      </c>
      <c r="BH8" s="17">
        <v>35.659999999999997</v>
      </c>
      <c r="BI8" s="19">
        <v>36.18</v>
      </c>
      <c r="BJ8" s="17">
        <v>36.869999999999997</v>
      </c>
      <c r="BK8" s="19">
        <v>37.26</v>
      </c>
      <c r="BL8" s="18">
        <v>37.92</v>
      </c>
      <c r="BM8" s="17">
        <v>38.119999999999997</v>
      </c>
      <c r="BN8" s="17">
        <v>40.93</v>
      </c>
      <c r="BO8" s="17">
        <v>39.630000000000003</v>
      </c>
      <c r="BP8" s="17">
        <v>41.53</v>
      </c>
      <c r="BQ8" s="19">
        <v>42.06</v>
      </c>
      <c r="BR8" s="17">
        <v>42.67</v>
      </c>
      <c r="BS8" s="20">
        <v>41.75</v>
      </c>
      <c r="BT8" s="16">
        <v>39.409999999999997</v>
      </c>
      <c r="BU8" s="97">
        <v>37.01</v>
      </c>
    </row>
    <row r="9" spans="2:73" ht="14">
      <c r="B9" s="104">
        <v>3.31</v>
      </c>
      <c r="C9" s="105">
        <v>2.14</v>
      </c>
      <c r="D9" s="109">
        <v>2.12</v>
      </c>
      <c r="E9" s="107">
        <v>2.36</v>
      </c>
      <c r="F9" s="106">
        <v>2.62</v>
      </c>
      <c r="G9" s="108">
        <v>2.37</v>
      </c>
      <c r="H9" s="106">
        <v>0.63</v>
      </c>
      <c r="I9" s="108">
        <v>0.76</v>
      </c>
      <c r="J9" s="107">
        <v>2.2000000000000002</v>
      </c>
      <c r="K9" s="106">
        <v>5.97</v>
      </c>
      <c r="L9" s="106">
        <v>6.21</v>
      </c>
      <c r="M9" s="106">
        <v>3.51</v>
      </c>
      <c r="N9" s="106">
        <v>2.56</v>
      </c>
      <c r="O9" s="8">
        <v>4.92</v>
      </c>
      <c r="P9" s="9">
        <v>6.47</v>
      </c>
      <c r="Q9" s="9">
        <v>10.039999999999999</v>
      </c>
      <c r="R9" s="4">
        <v>13.31</v>
      </c>
      <c r="S9" s="98"/>
      <c r="T9" s="4">
        <v>3.44</v>
      </c>
      <c r="U9" s="26">
        <v>1.83</v>
      </c>
      <c r="V9" s="25">
        <v>1.27</v>
      </c>
      <c r="W9" s="53">
        <v>1.25</v>
      </c>
      <c r="X9" s="53">
        <v>2.25</v>
      </c>
      <c r="Y9" s="54">
        <v>2.86</v>
      </c>
      <c r="Z9" s="53">
        <v>1.74</v>
      </c>
      <c r="AA9" s="54">
        <v>2.23</v>
      </c>
      <c r="AB9" s="55">
        <v>2.61</v>
      </c>
      <c r="AC9" s="53">
        <v>2.86</v>
      </c>
      <c r="AD9" s="53">
        <v>6.17</v>
      </c>
      <c r="AE9" s="53">
        <v>6.56</v>
      </c>
      <c r="AF9" s="7">
        <v>3.01</v>
      </c>
      <c r="AG9" s="8">
        <v>5.39</v>
      </c>
      <c r="AH9" s="9">
        <v>7.1</v>
      </c>
      <c r="AI9" s="9">
        <v>9.57</v>
      </c>
      <c r="AJ9" s="4">
        <v>13.07</v>
      </c>
      <c r="AK9" s="98"/>
      <c r="AL9" s="16">
        <v>27.2</v>
      </c>
      <c r="AM9" s="38">
        <v>29.92</v>
      </c>
      <c r="AN9" s="20">
        <v>30.09</v>
      </c>
      <c r="AO9" s="18">
        <v>33.21</v>
      </c>
      <c r="AP9" s="17">
        <v>34.29</v>
      </c>
      <c r="AQ9" s="19">
        <v>35.57</v>
      </c>
      <c r="AR9" s="17">
        <v>36.46</v>
      </c>
      <c r="AS9" s="19">
        <v>36.14</v>
      </c>
      <c r="AT9" s="18">
        <v>37.03</v>
      </c>
      <c r="AU9" s="17">
        <v>37.159999999999997</v>
      </c>
      <c r="AV9" s="17">
        <v>38.42</v>
      </c>
      <c r="AW9" s="17">
        <v>40.86</v>
      </c>
      <c r="AX9" s="17">
        <v>44.38</v>
      </c>
      <c r="AY9" s="19">
        <v>46.94</v>
      </c>
      <c r="AZ9" s="20">
        <v>47.72</v>
      </c>
      <c r="BA9" s="20">
        <v>42.36</v>
      </c>
      <c r="BB9" s="16">
        <v>44.7</v>
      </c>
      <c r="BC9" s="100"/>
      <c r="BD9" s="16">
        <v>27.23</v>
      </c>
      <c r="BE9" s="38">
        <v>29.74</v>
      </c>
      <c r="BF9" s="20">
        <v>30.79</v>
      </c>
      <c r="BG9" s="17">
        <v>33.71</v>
      </c>
      <c r="BH9" s="17">
        <v>34.380000000000003</v>
      </c>
      <c r="BI9" s="19">
        <v>35.299999999999997</v>
      </c>
      <c r="BJ9" s="17">
        <v>36.82</v>
      </c>
      <c r="BK9" s="19">
        <v>36.32</v>
      </c>
      <c r="BL9" s="18">
        <v>37.76</v>
      </c>
      <c r="BM9" s="17">
        <v>37.020000000000003</v>
      </c>
      <c r="BN9" s="17">
        <v>38.549999999999997</v>
      </c>
      <c r="BO9" s="17">
        <v>40.14</v>
      </c>
      <c r="BP9" s="17">
        <v>44.44</v>
      </c>
      <c r="BQ9" s="19">
        <v>47.07</v>
      </c>
      <c r="BR9" s="20">
        <v>48.89</v>
      </c>
      <c r="BS9" s="20">
        <v>43.98</v>
      </c>
      <c r="BT9" s="16">
        <v>45.59</v>
      </c>
      <c r="BU9" s="100"/>
    </row>
    <row r="10" spans="2:73" ht="14">
      <c r="B10" s="104">
        <v>4.5599999999999996</v>
      </c>
      <c r="C10" s="105">
        <v>4.62</v>
      </c>
      <c r="D10" s="109">
        <v>2.71</v>
      </c>
      <c r="E10" s="107">
        <v>2.14</v>
      </c>
      <c r="F10" s="106">
        <v>2.29</v>
      </c>
      <c r="G10" s="108">
        <v>1.27</v>
      </c>
      <c r="H10" s="106">
        <v>1.81</v>
      </c>
      <c r="I10" s="108">
        <v>1.06</v>
      </c>
      <c r="J10" s="107">
        <v>1.69</v>
      </c>
      <c r="K10" s="106">
        <v>3.25</v>
      </c>
      <c r="L10" s="106">
        <v>5.82</v>
      </c>
      <c r="M10" s="106">
        <v>5.62</v>
      </c>
      <c r="N10" s="106">
        <v>3.78</v>
      </c>
      <c r="O10" s="8">
        <v>4.5199999999999996</v>
      </c>
      <c r="P10" s="9">
        <v>4.6100000000000003</v>
      </c>
      <c r="Q10" s="9">
        <v>4.8499999999999996</v>
      </c>
      <c r="R10" s="4">
        <v>8.6300000000000008</v>
      </c>
      <c r="S10" s="4">
        <v>13.29</v>
      </c>
      <c r="T10" s="4">
        <v>4.8499999999999996</v>
      </c>
      <c r="U10" s="26">
        <v>3.76</v>
      </c>
      <c r="V10" s="25">
        <v>2.79</v>
      </c>
      <c r="W10" s="53">
        <v>1.76</v>
      </c>
      <c r="X10" s="53">
        <v>1.37</v>
      </c>
      <c r="Y10" s="54">
        <v>2.13</v>
      </c>
      <c r="Z10" s="53">
        <v>2.0499999999999998</v>
      </c>
      <c r="AA10" s="54">
        <v>2.4700000000000002</v>
      </c>
      <c r="AB10" s="55">
        <v>2.29</v>
      </c>
      <c r="AC10" s="53">
        <v>5.87</v>
      </c>
      <c r="AD10" s="53">
        <v>6.74</v>
      </c>
      <c r="AE10" s="53">
        <v>5.78</v>
      </c>
      <c r="AF10" s="7">
        <v>3.65</v>
      </c>
      <c r="AG10" s="8">
        <v>3.62</v>
      </c>
      <c r="AH10" s="9">
        <v>4.83</v>
      </c>
      <c r="AI10" s="9">
        <v>5.61</v>
      </c>
      <c r="AJ10" s="4">
        <v>8.84</v>
      </c>
      <c r="AK10" s="4">
        <v>13.27</v>
      </c>
      <c r="AL10" s="16">
        <v>26.67</v>
      </c>
      <c r="AM10" s="38">
        <v>30.84</v>
      </c>
      <c r="AN10" s="20">
        <v>33.409999999999997</v>
      </c>
      <c r="AO10" s="18">
        <v>33.6</v>
      </c>
      <c r="AP10" s="17">
        <v>34.14</v>
      </c>
      <c r="AQ10" s="19">
        <v>35.89</v>
      </c>
      <c r="AR10" s="17">
        <v>35.770000000000003</v>
      </c>
      <c r="AS10" s="19">
        <v>37.9</v>
      </c>
      <c r="AT10" s="18">
        <v>38.44</v>
      </c>
      <c r="AU10" s="17">
        <v>39.29</v>
      </c>
      <c r="AV10" s="17">
        <v>40.770000000000003</v>
      </c>
      <c r="AW10" s="17">
        <v>40.549999999999997</v>
      </c>
      <c r="AX10" s="17">
        <v>43.97</v>
      </c>
      <c r="AY10" s="19">
        <v>46.43</v>
      </c>
      <c r="AZ10" s="20">
        <v>47.76</v>
      </c>
      <c r="BA10" s="20">
        <v>45.85</v>
      </c>
      <c r="BB10" s="16">
        <v>43.93</v>
      </c>
      <c r="BC10" s="16">
        <v>38.11</v>
      </c>
      <c r="BD10" s="16">
        <v>26.9</v>
      </c>
      <c r="BE10" s="38">
        <v>30.89</v>
      </c>
      <c r="BF10" s="20">
        <v>33.090000000000003</v>
      </c>
      <c r="BG10" s="17">
        <v>33.82</v>
      </c>
      <c r="BH10" s="17">
        <v>34.380000000000003</v>
      </c>
      <c r="BI10" s="19">
        <v>35.799999999999997</v>
      </c>
      <c r="BJ10" s="17">
        <v>35.79</v>
      </c>
      <c r="BK10" s="19">
        <v>37.15</v>
      </c>
      <c r="BL10" s="18">
        <v>38.67</v>
      </c>
      <c r="BM10" s="17">
        <v>39.01</v>
      </c>
      <c r="BN10" s="17">
        <v>41.01</v>
      </c>
      <c r="BO10" s="17">
        <v>40.53</v>
      </c>
      <c r="BP10" s="17">
        <v>44.07</v>
      </c>
      <c r="BQ10" s="19">
        <v>46.8</v>
      </c>
      <c r="BR10" s="20">
        <v>47.18</v>
      </c>
      <c r="BS10" s="20">
        <v>45.23</v>
      </c>
      <c r="BT10" s="16">
        <v>43.76</v>
      </c>
      <c r="BU10" s="16">
        <v>38.69</v>
      </c>
    </row>
    <row r="11" spans="2:73" ht="14">
      <c r="B11" s="104">
        <v>3.79</v>
      </c>
      <c r="C11" s="105">
        <v>3.06</v>
      </c>
      <c r="D11" s="109">
        <v>3.11</v>
      </c>
      <c r="E11" s="107">
        <v>2.5</v>
      </c>
      <c r="F11" s="106">
        <v>3.34</v>
      </c>
      <c r="G11" s="108">
        <v>2.06</v>
      </c>
      <c r="H11" s="106">
        <v>2.0099999999999998</v>
      </c>
      <c r="I11" s="108">
        <v>2.61</v>
      </c>
      <c r="J11" s="107">
        <v>3.11</v>
      </c>
      <c r="K11" s="106">
        <v>4.17</v>
      </c>
      <c r="L11" s="106">
        <v>5.15</v>
      </c>
      <c r="M11" s="106">
        <v>5.53</v>
      </c>
      <c r="N11" s="106">
        <v>3.31</v>
      </c>
      <c r="O11" s="4">
        <v>3.51</v>
      </c>
      <c r="P11" s="9">
        <v>4.4400000000000004</v>
      </c>
      <c r="Q11" s="9">
        <v>6.99</v>
      </c>
      <c r="R11" s="4">
        <v>10.78</v>
      </c>
      <c r="S11" s="4">
        <v>16.34</v>
      </c>
      <c r="T11" s="4">
        <v>3.34</v>
      </c>
      <c r="U11" s="26">
        <v>2.9</v>
      </c>
      <c r="V11" s="25">
        <v>2.2400000000000002</v>
      </c>
      <c r="W11" s="53">
        <v>0.95</v>
      </c>
      <c r="X11" s="53">
        <v>1.62</v>
      </c>
      <c r="Y11" s="54">
        <v>1.99</v>
      </c>
      <c r="Z11" s="53">
        <v>2.37</v>
      </c>
      <c r="AA11" s="54">
        <v>2.25</v>
      </c>
      <c r="AB11" s="55">
        <v>3.17</v>
      </c>
      <c r="AC11" s="53">
        <v>4.6100000000000003</v>
      </c>
      <c r="AD11" s="53">
        <v>5.9</v>
      </c>
      <c r="AE11" s="53">
        <v>4.7300000000000004</v>
      </c>
      <c r="AF11" s="7">
        <v>3.77</v>
      </c>
      <c r="AG11" s="4">
        <v>3.51</v>
      </c>
      <c r="AH11" s="9">
        <v>5.89</v>
      </c>
      <c r="AI11" s="9">
        <v>8.2200000000000006</v>
      </c>
      <c r="AJ11" s="4">
        <v>10.91</v>
      </c>
      <c r="AK11" s="4">
        <v>16.96</v>
      </c>
      <c r="AL11" s="16">
        <v>24.78</v>
      </c>
      <c r="AM11" s="38">
        <v>29.98</v>
      </c>
      <c r="AN11" s="20">
        <v>32.06</v>
      </c>
      <c r="AO11" s="18">
        <v>34.57</v>
      </c>
      <c r="AP11" s="17">
        <v>35.299999999999997</v>
      </c>
      <c r="AQ11" s="19">
        <v>36.03</v>
      </c>
      <c r="AR11" s="17">
        <v>36.119999999999997</v>
      </c>
      <c r="AS11" s="19">
        <v>37.450000000000003</v>
      </c>
      <c r="AT11" s="18">
        <v>38.119999999999997</v>
      </c>
      <c r="AU11" s="17">
        <v>38.44</v>
      </c>
      <c r="AV11" s="17">
        <v>40.03</v>
      </c>
      <c r="AW11" s="17">
        <v>41.52</v>
      </c>
      <c r="AX11" s="17">
        <v>42.9</v>
      </c>
      <c r="AY11" s="16">
        <v>44.16</v>
      </c>
      <c r="AZ11" s="20">
        <v>48.41</v>
      </c>
      <c r="BA11" s="20">
        <v>45.49</v>
      </c>
      <c r="BB11" s="16">
        <v>42.58</v>
      </c>
      <c r="BC11" s="16">
        <v>43.55</v>
      </c>
      <c r="BD11" s="16">
        <v>25.08</v>
      </c>
      <c r="BE11" s="38">
        <v>29.62</v>
      </c>
      <c r="BF11" s="20">
        <v>33.04</v>
      </c>
      <c r="BG11" s="17">
        <v>34.01</v>
      </c>
      <c r="BH11" s="17">
        <v>35.03</v>
      </c>
      <c r="BI11" s="19">
        <v>36.94</v>
      </c>
      <c r="BJ11" s="17">
        <v>36.409999999999997</v>
      </c>
      <c r="BK11" s="19">
        <v>37.56</v>
      </c>
      <c r="BL11" s="18">
        <v>38.67</v>
      </c>
      <c r="BM11" s="17">
        <v>39.5</v>
      </c>
      <c r="BN11" s="17">
        <v>40.51</v>
      </c>
      <c r="BO11" s="17">
        <v>41.61</v>
      </c>
      <c r="BP11" s="17">
        <v>43.98</v>
      </c>
      <c r="BQ11" s="16">
        <v>44.03</v>
      </c>
      <c r="BR11" s="20">
        <v>48.43</v>
      </c>
      <c r="BS11" s="20">
        <v>45.15</v>
      </c>
      <c r="BT11" s="16">
        <v>42.89</v>
      </c>
      <c r="BU11" s="16">
        <v>43.05</v>
      </c>
    </row>
    <row r="12" spans="2:73" ht="14">
      <c r="B12" s="104">
        <v>3.26</v>
      </c>
      <c r="C12" s="105">
        <v>3.56</v>
      </c>
      <c r="D12" s="109">
        <v>3.27</v>
      </c>
      <c r="E12" s="107">
        <v>2.87</v>
      </c>
      <c r="F12" s="106">
        <v>1.66</v>
      </c>
      <c r="G12" s="108">
        <v>1.34</v>
      </c>
      <c r="H12" s="106">
        <v>0.62</v>
      </c>
      <c r="I12" s="108">
        <v>1.18</v>
      </c>
      <c r="J12" s="107">
        <v>2.2799999999999998</v>
      </c>
      <c r="K12" s="106">
        <v>3.77</v>
      </c>
      <c r="L12" s="106">
        <v>5.94</v>
      </c>
      <c r="M12" s="106">
        <v>6.17</v>
      </c>
      <c r="N12" s="106">
        <v>3.85</v>
      </c>
      <c r="O12" s="8">
        <v>4.0999999999999996</v>
      </c>
      <c r="P12" s="7">
        <v>5.13</v>
      </c>
      <c r="Q12" s="9">
        <v>7.51</v>
      </c>
      <c r="R12" s="4">
        <v>11.19</v>
      </c>
      <c r="S12" s="4">
        <v>14.34</v>
      </c>
      <c r="T12" s="4">
        <v>3.18</v>
      </c>
      <c r="U12" s="26">
        <v>3.01</v>
      </c>
      <c r="V12" s="25">
        <v>1.59</v>
      </c>
      <c r="W12" s="53">
        <v>1.45</v>
      </c>
      <c r="X12" s="53">
        <v>1.42</v>
      </c>
      <c r="Y12" s="54">
        <v>1.1100000000000001</v>
      </c>
      <c r="Z12" s="53">
        <v>0.51</v>
      </c>
      <c r="AA12" s="54">
        <v>2.2400000000000002</v>
      </c>
      <c r="AB12" s="55">
        <v>3.13</v>
      </c>
      <c r="AC12" s="53">
        <v>5.31</v>
      </c>
      <c r="AD12" s="53">
        <v>4.75</v>
      </c>
      <c r="AE12" s="53">
        <v>3.14</v>
      </c>
      <c r="AF12" s="7">
        <v>2.94</v>
      </c>
      <c r="AG12" s="8">
        <v>3.52</v>
      </c>
      <c r="AH12" s="7">
        <v>5.69</v>
      </c>
      <c r="AI12" s="9">
        <v>8.2799999999999994</v>
      </c>
      <c r="AJ12" s="4">
        <v>10.59</v>
      </c>
      <c r="AK12" s="4">
        <v>15.39</v>
      </c>
      <c r="AL12" s="16">
        <v>25.47</v>
      </c>
      <c r="AM12" s="38">
        <v>28.2</v>
      </c>
      <c r="AN12" s="20">
        <v>32.76</v>
      </c>
      <c r="AO12" s="18">
        <v>33.61</v>
      </c>
      <c r="AP12" s="17">
        <v>35.92</v>
      </c>
      <c r="AQ12" s="19">
        <v>36.19</v>
      </c>
      <c r="AR12" s="17">
        <v>36.71</v>
      </c>
      <c r="AS12" s="19">
        <v>37.01</v>
      </c>
      <c r="AT12" s="18">
        <v>38.020000000000003</v>
      </c>
      <c r="AU12" s="17">
        <v>38.35</v>
      </c>
      <c r="AV12" s="17">
        <v>39.35</v>
      </c>
      <c r="AW12" s="17">
        <v>39.78</v>
      </c>
      <c r="AX12" s="17">
        <v>41.42</v>
      </c>
      <c r="AY12" s="19">
        <v>43.71</v>
      </c>
      <c r="AZ12" s="17">
        <v>47.08</v>
      </c>
      <c r="BA12" s="20">
        <v>43.48</v>
      </c>
      <c r="BB12" s="16">
        <v>41.47</v>
      </c>
      <c r="BC12" s="16">
        <v>42.45</v>
      </c>
      <c r="BD12" s="16">
        <v>25.43</v>
      </c>
      <c r="BE12" s="38">
        <v>29.5</v>
      </c>
      <c r="BF12" s="20">
        <v>33.22</v>
      </c>
      <c r="BG12" s="17">
        <v>33.71</v>
      </c>
      <c r="BH12" s="17">
        <v>35.9</v>
      </c>
      <c r="BI12" s="19">
        <v>35.409999999999997</v>
      </c>
      <c r="BJ12" s="17">
        <v>36.57</v>
      </c>
      <c r="BK12" s="19">
        <v>37.54</v>
      </c>
      <c r="BL12" s="18">
        <v>38.020000000000003</v>
      </c>
      <c r="BM12" s="17">
        <v>39.35</v>
      </c>
      <c r="BN12" s="17">
        <v>40.380000000000003</v>
      </c>
      <c r="BO12" s="17">
        <v>40.22</v>
      </c>
      <c r="BP12" s="17">
        <v>41.11</v>
      </c>
      <c r="BQ12" s="19">
        <v>44.41</v>
      </c>
      <c r="BR12" s="17">
        <v>47.84</v>
      </c>
      <c r="BS12" s="20">
        <v>43.66</v>
      </c>
      <c r="BT12" s="16">
        <v>41.11</v>
      </c>
      <c r="BU12" s="16">
        <v>42.65</v>
      </c>
    </row>
    <row r="13" spans="2:73" ht="14">
      <c r="B13" s="104">
        <v>3.11</v>
      </c>
      <c r="C13" s="105">
        <v>2.71</v>
      </c>
      <c r="D13" s="109">
        <v>1.85</v>
      </c>
      <c r="E13" s="105">
        <v>1.39</v>
      </c>
      <c r="F13" s="106">
        <v>1.06</v>
      </c>
      <c r="G13" s="108">
        <v>1.76</v>
      </c>
      <c r="H13" s="106">
        <v>1.63</v>
      </c>
      <c r="I13" s="108">
        <v>1.54</v>
      </c>
      <c r="J13" s="107">
        <v>1.39</v>
      </c>
      <c r="K13" s="106">
        <v>1.88</v>
      </c>
      <c r="L13" s="106">
        <v>2.68</v>
      </c>
      <c r="M13" s="106">
        <v>5.1100000000000003</v>
      </c>
      <c r="N13" s="106">
        <v>3.17</v>
      </c>
      <c r="O13" s="8">
        <v>3.68</v>
      </c>
      <c r="P13" s="7">
        <v>5.12</v>
      </c>
      <c r="Q13" s="9">
        <v>6.82</v>
      </c>
      <c r="R13" s="4">
        <v>10.69</v>
      </c>
      <c r="S13" s="4">
        <v>17.38</v>
      </c>
      <c r="T13" s="4">
        <v>2.99</v>
      </c>
      <c r="U13" s="26">
        <v>1.73</v>
      </c>
      <c r="V13" s="25">
        <v>0.8</v>
      </c>
      <c r="W13" s="25">
        <v>0.56000000000000005</v>
      </c>
      <c r="X13" s="53">
        <v>0.95</v>
      </c>
      <c r="Y13" s="54">
        <v>0.95</v>
      </c>
      <c r="Z13" s="53">
        <v>1.74</v>
      </c>
      <c r="AA13" s="54">
        <v>1.37</v>
      </c>
      <c r="AB13" s="55">
        <v>2.4900000000000002</v>
      </c>
      <c r="AC13" s="53">
        <v>2.78</v>
      </c>
      <c r="AD13" s="53">
        <v>3.11</v>
      </c>
      <c r="AE13" s="53">
        <v>5.07</v>
      </c>
      <c r="AF13" s="7">
        <v>2.62</v>
      </c>
      <c r="AG13" s="8">
        <v>3.56</v>
      </c>
      <c r="AH13" s="7">
        <v>6.28</v>
      </c>
      <c r="AI13" s="9">
        <v>7.4</v>
      </c>
      <c r="AJ13" s="4">
        <v>10.45</v>
      </c>
      <c r="AK13" s="4">
        <v>17.41</v>
      </c>
      <c r="AL13" s="16">
        <v>25.51</v>
      </c>
      <c r="AM13" s="38">
        <v>29.83</v>
      </c>
      <c r="AN13" s="20">
        <v>32.549999999999997</v>
      </c>
      <c r="AO13" s="38">
        <v>35.04</v>
      </c>
      <c r="AP13" s="17">
        <v>36.82</v>
      </c>
      <c r="AQ13" s="19">
        <v>37.76</v>
      </c>
      <c r="AR13" s="17">
        <v>38.1</v>
      </c>
      <c r="AS13" s="19">
        <v>38.86</v>
      </c>
      <c r="AT13" s="18">
        <v>38.9</v>
      </c>
      <c r="AU13" s="17">
        <v>39.33</v>
      </c>
      <c r="AV13" s="17">
        <v>39.380000000000003</v>
      </c>
      <c r="AW13" s="17">
        <v>40.21</v>
      </c>
      <c r="AX13" s="17">
        <v>44.55</v>
      </c>
      <c r="AY13" s="19">
        <v>44.25</v>
      </c>
      <c r="AZ13" s="17">
        <v>48.96</v>
      </c>
      <c r="BA13" s="20">
        <v>45.07</v>
      </c>
      <c r="BB13" s="16">
        <v>44.42</v>
      </c>
      <c r="BC13" s="16">
        <v>45.88</v>
      </c>
      <c r="BD13" s="16">
        <v>25.43</v>
      </c>
      <c r="BE13" s="38">
        <v>29.69</v>
      </c>
      <c r="BF13" s="20">
        <v>32.380000000000003</v>
      </c>
      <c r="BG13" s="20">
        <v>35.74</v>
      </c>
      <c r="BH13" s="17">
        <v>36.46</v>
      </c>
      <c r="BI13" s="19">
        <v>37.770000000000003</v>
      </c>
      <c r="BJ13" s="17">
        <v>38.24</v>
      </c>
      <c r="BK13" s="19">
        <v>38.869999999999997</v>
      </c>
      <c r="BL13" s="18">
        <v>39.57</v>
      </c>
      <c r="BM13" s="17">
        <v>39.32</v>
      </c>
      <c r="BN13" s="17">
        <v>39.64</v>
      </c>
      <c r="BO13" s="17">
        <v>41.3</v>
      </c>
      <c r="BP13" s="17">
        <v>44.82</v>
      </c>
      <c r="BQ13" s="19">
        <v>44.25</v>
      </c>
      <c r="BR13" s="17">
        <v>48.52</v>
      </c>
      <c r="BS13" s="20">
        <v>45.23</v>
      </c>
      <c r="BT13" s="16">
        <v>44.56</v>
      </c>
      <c r="BU13" s="16">
        <v>45.19</v>
      </c>
    </row>
    <row r="14" spans="2:73" ht="14">
      <c r="B14" s="104">
        <v>3.65</v>
      </c>
      <c r="C14" s="105">
        <v>2.4500000000000002</v>
      </c>
      <c r="D14" s="109">
        <v>2.17</v>
      </c>
      <c r="E14" s="107">
        <v>1.94</v>
      </c>
      <c r="F14" s="106">
        <v>1.56</v>
      </c>
      <c r="G14" s="108">
        <v>2.0099999999999998</v>
      </c>
      <c r="H14" s="106">
        <v>0.75</v>
      </c>
      <c r="I14" s="108">
        <v>2.06</v>
      </c>
      <c r="J14" s="107">
        <v>2.4700000000000002</v>
      </c>
      <c r="K14" s="106">
        <v>4.07</v>
      </c>
      <c r="L14" s="106">
        <v>6.74</v>
      </c>
      <c r="M14" s="106">
        <v>4.25</v>
      </c>
      <c r="N14" s="106">
        <v>3.36</v>
      </c>
      <c r="O14" s="8">
        <v>5.36</v>
      </c>
      <c r="P14" s="7">
        <v>6.46</v>
      </c>
      <c r="Q14" s="9">
        <v>9.36</v>
      </c>
      <c r="R14" s="4">
        <v>13.12</v>
      </c>
      <c r="S14" s="4">
        <v>14.35</v>
      </c>
      <c r="T14" s="4">
        <v>3.69</v>
      </c>
      <c r="U14" s="26">
        <v>1.96</v>
      </c>
      <c r="V14" s="25">
        <v>1.28</v>
      </c>
      <c r="W14" s="53">
        <v>1.1100000000000001</v>
      </c>
      <c r="X14" s="53">
        <v>1.22</v>
      </c>
      <c r="Y14" s="54">
        <v>2.14</v>
      </c>
      <c r="Z14" s="53">
        <v>1.51</v>
      </c>
      <c r="AA14" s="54">
        <v>3.14</v>
      </c>
      <c r="AB14" s="55">
        <v>4.5999999999999996</v>
      </c>
      <c r="AC14" s="53">
        <v>4.8499999999999996</v>
      </c>
      <c r="AD14" s="53">
        <v>6.59</v>
      </c>
      <c r="AE14" s="53">
        <v>3.72</v>
      </c>
      <c r="AF14" s="7">
        <v>3.61</v>
      </c>
      <c r="AG14" s="8">
        <v>5.07</v>
      </c>
      <c r="AH14" s="7">
        <v>7.61</v>
      </c>
      <c r="AI14" s="9">
        <v>9.91</v>
      </c>
      <c r="AJ14" s="4">
        <v>12.42</v>
      </c>
      <c r="AK14" s="4">
        <v>16.399999999999999</v>
      </c>
      <c r="AL14" s="16">
        <v>26.42</v>
      </c>
      <c r="AM14" s="38">
        <v>30.65</v>
      </c>
      <c r="AN14" s="20">
        <v>33.26</v>
      </c>
      <c r="AO14" s="18">
        <v>35.549999999999997</v>
      </c>
      <c r="AP14" s="17">
        <v>34.4</v>
      </c>
      <c r="AQ14" s="19">
        <v>35.229999999999997</v>
      </c>
      <c r="AR14" s="17">
        <v>36.65</v>
      </c>
      <c r="AS14" s="19">
        <v>36.67</v>
      </c>
      <c r="AT14" s="18">
        <v>36.71</v>
      </c>
      <c r="AU14" s="17">
        <v>38.36</v>
      </c>
      <c r="AV14" s="17">
        <v>38.1</v>
      </c>
      <c r="AW14" s="17">
        <v>41.26</v>
      </c>
      <c r="AX14" s="17">
        <v>43.84</v>
      </c>
      <c r="AY14" s="19">
        <v>43.15</v>
      </c>
      <c r="AZ14" s="17">
        <v>45.22</v>
      </c>
      <c r="BA14" s="20">
        <v>43.25</v>
      </c>
      <c r="BB14" s="16">
        <v>44.53</v>
      </c>
      <c r="BC14" s="16">
        <v>38.65</v>
      </c>
      <c r="BD14" s="16">
        <v>26.74</v>
      </c>
      <c r="BE14" s="38">
        <v>30.28</v>
      </c>
      <c r="BF14" s="20">
        <v>33.200000000000003</v>
      </c>
      <c r="BG14" s="17">
        <v>35.49</v>
      </c>
      <c r="BH14" s="17">
        <v>34.36</v>
      </c>
      <c r="BI14" s="19">
        <v>35.44</v>
      </c>
      <c r="BJ14" s="17">
        <v>35.64</v>
      </c>
      <c r="BK14" s="19">
        <v>35.96</v>
      </c>
      <c r="BL14" s="18">
        <v>37.590000000000003</v>
      </c>
      <c r="BM14" s="17">
        <v>38.08</v>
      </c>
      <c r="BN14" s="17">
        <v>38.89</v>
      </c>
      <c r="BO14" s="17">
        <v>42.37</v>
      </c>
      <c r="BP14" s="17">
        <v>43.93</v>
      </c>
      <c r="BQ14" s="19">
        <v>42.63</v>
      </c>
      <c r="BR14" s="17">
        <v>45.68</v>
      </c>
      <c r="BS14" s="20">
        <v>43.74</v>
      </c>
      <c r="BT14" s="16">
        <v>44.42</v>
      </c>
      <c r="BU14" s="16">
        <v>38.590000000000003</v>
      </c>
    </row>
    <row r="15" spans="2:73" ht="14">
      <c r="B15" s="104">
        <v>2.94</v>
      </c>
      <c r="C15" s="105">
        <v>2.14</v>
      </c>
      <c r="D15" s="109">
        <v>1.1499999999999999</v>
      </c>
      <c r="E15" s="107">
        <v>1.1200000000000001</v>
      </c>
      <c r="F15" s="106">
        <v>1.28</v>
      </c>
      <c r="G15" s="108">
        <v>0.72</v>
      </c>
      <c r="H15" s="106">
        <v>0.39</v>
      </c>
      <c r="I15" s="108">
        <v>0.8</v>
      </c>
      <c r="J15" s="107">
        <v>1.45</v>
      </c>
      <c r="K15" s="106">
        <v>0.28000000000000003</v>
      </c>
      <c r="L15" s="106">
        <v>5.35</v>
      </c>
      <c r="M15" s="106">
        <v>4.95</v>
      </c>
      <c r="N15" s="109">
        <v>3.05</v>
      </c>
      <c r="O15" s="4">
        <v>3.98</v>
      </c>
      <c r="P15" s="9">
        <v>6.25</v>
      </c>
      <c r="Q15" s="9">
        <v>9.83</v>
      </c>
      <c r="R15" s="4">
        <v>13.51</v>
      </c>
      <c r="S15" s="98"/>
      <c r="T15" s="4">
        <v>2.4700000000000002</v>
      </c>
      <c r="U15" s="26">
        <v>0.9</v>
      </c>
      <c r="V15" s="25">
        <v>0.35</v>
      </c>
      <c r="W15" s="53">
        <v>0.45</v>
      </c>
      <c r="X15" s="53">
        <v>1.39</v>
      </c>
      <c r="Y15" s="54">
        <v>1.1200000000000001</v>
      </c>
      <c r="Z15" s="53">
        <v>1.18</v>
      </c>
      <c r="AA15" s="54">
        <v>1.76</v>
      </c>
      <c r="AB15" s="55">
        <v>2.27</v>
      </c>
      <c r="AC15" s="53">
        <v>2.56</v>
      </c>
      <c r="AD15" s="53">
        <v>4.9800000000000004</v>
      </c>
      <c r="AE15" s="53">
        <v>5.01</v>
      </c>
      <c r="AF15" s="9">
        <v>3.67</v>
      </c>
      <c r="AG15" s="4">
        <v>5.0599999999999996</v>
      </c>
      <c r="AH15" s="9">
        <v>7.07</v>
      </c>
      <c r="AI15" s="9">
        <v>10.72</v>
      </c>
      <c r="AJ15" s="4">
        <v>12.52</v>
      </c>
      <c r="AK15" s="98"/>
      <c r="AL15" s="16">
        <v>27.3</v>
      </c>
      <c r="AM15" s="38">
        <v>31.65</v>
      </c>
      <c r="AN15" s="20">
        <v>33.64</v>
      </c>
      <c r="AO15" s="18">
        <v>33.19</v>
      </c>
      <c r="AP15" s="17">
        <v>33.79</v>
      </c>
      <c r="AQ15" s="19">
        <v>35.56</v>
      </c>
      <c r="AR15" s="17">
        <v>35.659999999999997</v>
      </c>
      <c r="AS15" s="19">
        <v>36.450000000000003</v>
      </c>
      <c r="AT15" s="18">
        <v>37.61</v>
      </c>
      <c r="AU15" s="17">
        <v>38.61</v>
      </c>
      <c r="AV15" s="17">
        <v>39.36</v>
      </c>
      <c r="AW15" s="17">
        <v>43.12</v>
      </c>
      <c r="AX15" s="20">
        <v>44.29</v>
      </c>
      <c r="AY15" s="16">
        <v>44.25</v>
      </c>
      <c r="AZ15" s="20">
        <v>42.34</v>
      </c>
      <c r="BA15" s="20">
        <v>42.2</v>
      </c>
      <c r="BB15" s="16">
        <v>40.729999999999997</v>
      </c>
      <c r="BC15" s="100"/>
      <c r="BD15" s="16">
        <v>27.36</v>
      </c>
      <c r="BE15" s="38">
        <v>32.26</v>
      </c>
      <c r="BF15" s="20">
        <v>33.22</v>
      </c>
      <c r="BG15" s="17">
        <v>33.700000000000003</v>
      </c>
      <c r="BH15" s="17">
        <v>34.51</v>
      </c>
      <c r="BI15" s="19">
        <v>35.81</v>
      </c>
      <c r="BJ15" s="17">
        <v>35.53</v>
      </c>
      <c r="BK15" s="19">
        <v>36.840000000000003</v>
      </c>
      <c r="BL15" s="18">
        <v>38.26</v>
      </c>
      <c r="BM15" s="17">
        <v>39.26</v>
      </c>
      <c r="BN15" s="17">
        <v>40.340000000000003</v>
      </c>
      <c r="BO15" s="17">
        <v>43.76</v>
      </c>
      <c r="BP15" s="20">
        <v>45.06</v>
      </c>
      <c r="BQ15" s="16">
        <v>45.11</v>
      </c>
      <c r="BR15" s="20">
        <v>43.34</v>
      </c>
      <c r="BS15" s="20">
        <v>42.67</v>
      </c>
      <c r="BT15" s="16">
        <v>40.799999999999997</v>
      </c>
      <c r="BU15" s="100"/>
    </row>
    <row r="16" spans="2:73" ht="14">
      <c r="B16" s="104">
        <v>3.26</v>
      </c>
      <c r="C16" s="107">
        <v>3.22</v>
      </c>
      <c r="D16" s="106">
        <v>2.17</v>
      </c>
      <c r="E16" s="107">
        <v>2.17</v>
      </c>
      <c r="F16" s="106">
        <v>2.2200000000000002</v>
      </c>
      <c r="G16" s="108">
        <v>1.83</v>
      </c>
      <c r="H16" s="106">
        <v>1.86</v>
      </c>
      <c r="I16" s="108">
        <v>1.9</v>
      </c>
      <c r="J16" s="107">
        <v>2.62</v>
      </c>
      <c r="K16" s="106">
        <v>2.4500000000000002</v>
      </c>
      <c r="L16" s="106">
        <v>6.22</v>
      </c>
      <c r="M16" s="106">
        <v>5.75</v>
      </c>
      <c r="N16" s="106">
        <v>3.97</v>
      </c>
      <c r="O16" s="8">
        <v>3.48</v>
      </c>
      <c r="P16" s="7">
        <v>4.38</v>
      </c>
      <c r="Q16" s="9">
        <v>7.73</v>
      </c>
      <c r="R16" s="4">
        <v>12.67</v>
      </c>
      <c r="S16" s="97">
        <v>18.57</v>
      </c>
      <c r="T16" s="4">
        <v>4.1500000000000004</v>
      </c>
      <c r="U16" s="6">
        <v>3.34</v>
      </c>
      <c r="V16" s="7">
        <v>2.2400000000000002</v>
      </c>
      <c r="W16" s="7">
        <v>1.45</v>
      </c>
      <c r="X16" s="7">
        <v>1.61</v>
      </c>
      <c r="Y16" s="8">
        <v>1.76</v>
      </c>
      <c r="Z16" s="7">
        <v>1.5</v>
      </c>
      <c r="AA16" s="8">
        <v>2.2400000000000002</v>
      </c>
      <c r="AB16" s="6">
        <v>2.95</v>
      </c>
      <c r="AC16" s="7">
        <v>3.34</v>
      </c>
      <c r="AD16" s="7">
        <v>7.09</v>
      </c>
      <c r="AE16" s="7">
        <v>7.56</v>
      </c>
      <c r="AF16" s="7">
        <v>4.28</v>
      </c>
      <c r="AG16" s="8">
        <v>3.74</v>
      </c>
      <c r="AH16" s="7">
        <v>6.22</v>
      </c>
      <c r="AI16" s="9">
        <v>9.1999999999999993</v>
      </c>
      <c r="AJ16" s="4">
        <v>12.07</v>
      </c>
      <c r="AK16" s="97">
        <v>18.21</v>
      </c>
      <c r="AL16" s="16">
        <v>27.62</v>
      </c>
      <c r="AM16" s="18">
        <v>28.02</v>
      </c>
      <c r="AN16" s="17">
        <v>30.98</v>
      </c>
      <c r="AO16" s="18">
        <v>33.049999999999997</v>
      </c>
      <c r="AP16" s="17">
        <v>34.31</v>
      </c>
      <c r="AQ16" s="19">
        <v>34.729999999999997</v>
      </c>
      <c r="AR16" s="17">
        <v>36.72</v>
      </c>
      <c r="AS16" s="19">
        <v>38.61</v>
      </c>
      <c r="AT16" s="18">
        <v>39.24</v>
      </c>
      <c r="AU16" s="17">
        <v>39.47</v>
      </c>
      <c r="AV16" s="17">
        <v>39.49</v>
      </c>
      <c r="AW16" s="17">
        <v>41.25</v>
      </c>
      <c r="AX16" s="17">
        <v>44.67</v>
      </c>
      <c r="AY16" s="19">
        <v>44.74</v>
      </c>
      <c r="AZ16" s="17">
        <v>44.72</v>
      </c>
      <c r="BA16" s="20">
        <v>43.75</v>
      </c>
      <c r="BB16" s="16">
        <v>44.24</v>
      </c>
      <c r="BC16" s="97">
        <v>40.299999999999997</v>
      </c>
      <c r="BD16" s="16">
        <v>27.02</v>
      </c>
      <c r="BE16" s="18">
        <v>28.29</v>
      </c>
      <c r="BF16" s="17">
        <v>32.049999999999997</v>
      </c>
      <c r="BG16" s="17">
        <v>33.479999999999997</v>
      </c>
      <c r="BH16" s="17">
        <v>35.35</v>
      </c>
      <c r="BI16" s="19">
        <v>35.54</v>
      </c>
      <c r="BJ16" s="17">
        <v>36.83</v>
      </c>
      <c r="BK16" s="19">
        <v>39.42</v>
      </c>
      <c r="BL16" s="18">
        <v>39.39</v>
      </c>
      <c r="BM16" s="17">
        <v>38.880000000000003</v>
      </c>
      <c r="BN16" s="17">
        <v>39.369999999999997</v>
      </c>
      <c r="BO16" s="17">
        <v>41.13</v>
      </c>
      <c r="BP16" s="17">
        <v>44.75</v>
      </c>
      <c r="BQ16" s="19">
        <v>44.83</v>
      </c>
      <c r="BR16" s="17">
        <v>44.77</v>
      </c>
      <c r="BS16" s="20">
        <v>43.86</v>
      </c>
      <c r="BT16" s="16">
        <v>44.05</v>
      </c>
      <c r="BU16" s="97">
        <v>40.21</v>
      </c>
    </row>
    <row r="17" spans="2:73" ht="14">
      <c r="B17" s="104">
        <v>2.39</v>
      </c>
      <c r="C17" s="105">
        <v>1.59</v>
      </c>
      <c r="D17" s="109">
        <v>0</v>
      </c>
      <c r="E17" s="107">
        <v>1.08</v>
      </c>
      <c r="F17" s="106">
        <v>1.02</v>
      </c>
      <c r="G17" s="108">
        <v>0.88</v>
      </c>
      <c r="H17" s="106">
        <v>0</v>
      </c>
      <c r="I17" s="108">
        <v>0</v>
      </c>
      <c r="J17" s="107">
        <v>0</v>
      </c>
      <c r="K17" s="106">
        <v>4.75</v>
      </c>
      <c r="L17" s="106">
        <v>4.78</v>
      </c>
      <c r="M17" s="106">
        <v>3.24</v>
      </c>
      <c r="N17" s="106">
        <v>1.61</v>
      </c>
      <c r="O17" s="8">
        <v>2.66</v>
      </c>
      <c r="P17" s="7">
        <v>4.1100000000000003</v>
      </c>
      <c r="Q17" s="9">
        <v>6.71</v>
      </c>
      <c r="R17" s="4">
        <v>11.63</v>
      </c>
      <c r="S17" s="4">
        <v>15.33</v>
      </c>
      <c r="T17" s="4">
        <v>2.29</v>
      </c>
      <c r="U17" s="26">
        <v>0.51</v>
      </c>
      <c r="V17" s="25">
        <v>0</v>
      </c>
      <c r="W17" s="53">
        <v>1.1200000000000001</v>
      </c>
      <c r="X17" s="53">
        <v>1.1499999999999999</v>
      </c>
      <c r="Y17" s="54">
        <v>0.87</v>
      </c>
      <c r="Z17" s="53">
        <v>1.62</v>
      </c>
      <c r="AA17" s="54">
        <v>1.25</v>
      </c>
      <c r="AB17" s="55">
        <v>2.68</v>
      </c>
      <c r="AC17" s="53">
        <v>3.95</v>
      </c>
      <c r="AD17" s="53">
        <v>4.72</v>
      </c>
      <c r="AE17" s="53">
        <v>2.73</v>
      </c>
      <c r="AF17" s="7">
        <v>1.39</v>
      </c>
      <c r="AG17" s="8">
        <v>2.0699999999999998</v>
      </c>
      <c r="AH17" s="7">
        <v>5.78</v>
      </c>
      <c r="AI17" s="9">
        <v>6.39</v>
      </c>
      <c r="AJ17" s="4">
        <v>10.74</v>
      </c>
      <c r="AK17" s="4">
        <v>14.94</v>
      </c>
      <c r="AL17" s="16">
        <v>31.47</v>
      </c>
      <c r="AM17" s="38">
        <v>33.659999999999997</v>
      </c>
      <c r="AN17" s="20">
        <v>34.369999999999997</v>
      </c>
      <c r="AO17" s="18">
        <v>35.49</v>
      </c>
      <c r="AP17" s="17">
        <v>37.15</v>
      </c>
      <c r="AQ17" s="19">
        <v>38.18</v>
      </c>
      <c r="AR17" s="17">
        <v>39.47</v>
      </c>
      <c r="AS17" s="19">
        <v>40.299999999999997</v>
      </c>
      <c r="AT17" s="18">
        <v>40.270000000000003</v>
      </c>
      <c r="AU17" s="17">
        <v>41.44</v>
      </c>
      <c r="AV17" s="17">
        <v>42.24</v>
      </c>
      <c r="AW17" s="17">
        <v>43.62</v>
      </c>
      <c r="AX17" s="17">
        <v>48.97</v>
      </c>
      <c r="AY17" s="19">
        <v>49.68</v>
      </c>
      <c r="AZ17" s="17">
        <v>49.29</v>
      </c>
      <c r="BA17" s="20">
        <v>47.61</v>
      </c>
      <c r="BB17" s="16">
        <v>45.61</v>
      </c>
      <c r="BC17" s="16">
        <v>43.83</v>
      </c>
      <c r="BD17" s="16">
        <v>31.49</v>
      </c>
      <c r="BE17" s="38">
        <v>33.56</v>
      </c>
      <c r="BF17" s="20">
        <v>34.76</v>
      </c>
      <c r="BG17" s="17">
        <v>35.200000000000003</v>
      </c>
      <c r="BH17" s="17">
        <v>37.229999999999997</v>
      </c>
      <c r="BI17" s="19">
        <v>38.25</v>
      </c>
      <c r="BJ17" s="17">
        <v>39.03</v>
      </c>
      <c r="BK17" s="19">
        <v>40.85</v>
      </c>
      <c r="BL17" s="18">
        <v>40.19</v>
      </c>
      <c r="BM17" s="17">
        <v>41.32</v>
      </c>
      <c r="BN17" s="17">
        <v>42.86</v>
      </c>
      <c r="BO17" s="17">
        <v>43.55</v>
      </c>
      <c r="BP17" s="17">
        <v>48.61</v>
      </c>
      <c r="BQ17" s="19">
        <v>50.89</v>
      </c>
      <c r="BR17" s="17">
        <v>49.67</v>
      </c>
      <c r="BS17" s="20">
        <v>48.05</v>
      </c>
      <c r="BT17" s="16">
        <v>45.01</v>
      </c>
      <c r="BU17" s="16">
        <v>44.11</v>
      </c>
    </row>
    <row r="18" spans="2:73" ht="14">
      <c r="B18" s="104">
        <v>3.89</v>
      </c>
      <c r="C18" s="105">
        <v>2.95</v>
      </c>
      <c r="D18" s="109">
        <v>1.86</v>
      </c>
      <c r="E18" s="107">
        <v>2.2400000000000002</v>
      </c>
      <c r="F18" s="106">
        <v>1.99</v>
      </c>
      <c r="G18" s="108">
        <v>1.69</v>
      </c>
      <c r="H18" s="106">
        <v>1.89</v>
      </c>
      <c r="I18" s="108">
        <v>1.22</v>
      </c>
      <c r="J18" s="107">
        <v>2.78</v>
      </c>
      <c r="K18" s="106">
        <v>2.76</v>
      </c>
      <c r="L18" s="106">
        <v>6.22</v>
      </c>
      <c r="M18" s="106">
        <v>5.03</v>
      </c>
      <c r="N18" s="106">
        <v>4.0999999999999996</v>
      </c>
      <c r="O18" s="8">
        <v>5.34</v>
      </c>
      <c r="P18" s="9">
        <v>7.35</v>
      </c>
      <c r="Q18" s="9">
        <v>8.94</v>
      </c>
      <c r="R18" s="4">
        <v>13.75</v>
      </c>
      <c r="S18" s="4">
        <v>18.27</v>
      </c>
      <c r="T18" s="4">
        <v>3.58</v>
      </c>
      <c r="U18" s="26">
        <v>2.2400000000000002</v>
      </c>
      <c r="V18" s="25">
        <v>1.1200000000000001</v>
      </c>
      <c r="W18" s="53">
        <v>0.12</v>
      </c>
      <c r="X18" s="53">
        <v>1.1200000000000001</v>
      </c>
      <c r="Y18" s="54">
        <v>2.2400000000000002</v>
      </c>
      <c r="Z18" s="53">
        <v>2.39</v>
      </c>
      <c r="AA18" s="54">
        <v>1.78</v>
      </c>
      <c r="AB18" s="55">
        <v>1.59</v>
      </c>
      <c r="AC18" s="53">
        <v>2.89</v>
      </c>
      <c r="AD18" s="53">
        <v>4.7300000000000004</v>
      </c>
      <c r="AE18" s="53">
        <v>5.12</v>
      </c>
      <c r="AF18" s="7">
        <v>4.75</v>
      </c>
      <c r="AG18" s="8">
        <v>5.76</v>
      </c>
      <c r="AH18" s="9">
        <v>7.93</v>
      </c>
      <c r="AI18" s="9">
        <v>9.23</v>
      </c>
      <c r="AJ18" s="4">
        <v>12.71</v>
      </c>
      <c r="AK18" s="4">
        <v>18.07</v>
      </c>
      <c r="AL18" s="16">
        <v>25.31</v>
      </c>
      <c r="AM18" s="38">
        <v>28.36</v>
      </c>
      <c r="AN18" s="20">
        <v>31.31</v>
      </c>
      <c r="AO18" s="18">
        <v>34.07</v>
      </c>
      <c r="AP18" s="17">
        <v>34.31</v>
      </c>
      <c r="AQ18" s="19">
        <v>35.270000000000003</v>
      </c>
      <c r="AR18" s="17">
        <v>37.42</v>
      </c>
      <c r="AS18" s="19">
        <v>37.75</v>
      </c>
      <c r="AT18" s="18">
        <v>37.21</v>
      </c>
      <c r="AU18" s="17">
        <v>38.590000000000003</v>
      </c>
      <c r="AV18" s="17">
        <v>39.020000000000003</v>
      </c>
      <c r="AW18" s="17">
        <v>38.15</v>
      </c>
      <c r="AX18" s="17">
        <v>39.979999999999997</v>
      </c>
      <c r="AY18" s="19">
        <v>40.14</v>
      </c>
      <c r="AZ18" s="20">
        <v>41.86</v>
      </c>
      <c r="BA18" s="20">
        <v>38.06</v>
      </c>
      <c r="BB18" s="16">
        <v>39.29</v>
      </c>
      <c r="BC18" s="16">
        <v>30.67</v>
      </c>
      <c r="BD18" s="16">
        <v>25.53</v>
      </c>
      <c r="BE18" s="38">
        <v>29.78</v>
      </c>
      <c r="BF18" s="20">
        <v>31.21</v>
      </c>
      <c r="BG18" s="17">
        <v>33.15</v>
      </c>
      <c r="BH18" s="17">
        <v>33.86</v>
      </c>
      <c r="BI18" s="19">
        <v>35.31</v>
      </c>
      <c r="BJ18" s="17">
        <v>36.54</v>
      </c>
      <c r="BK18" s="19">
        <v>37.549999999999997</v>
      </c>
      <c r="BL18" s="18">
        <v>37.270000000000003</v>
      </c>
      <c r="BM18" s="17">
        <v>39.32</v>
      </c>
      <c r="BN18" s="17">
        <v>38.729999999999997</v>
      </c>
      <c r="BO18" s="17">
        <v>39.869999999999997</v>
      </c>
      <c r="BP18" s="17">
        <v>39.950000000000003</v>
      </c>
      <c r="BQ18" s="19">
        <v>40.340000000000003</v>
      </c>
      <c r="BR18" s="20">
        <v>41.96</v>
      </c>
      <c r="BS18" s="20">
        <v>38.39</v>
      </c>
      <c r="BT18" s="16">
        <v>39.58</v>
      </c>
      <c r="BU18" s="16">
        <v>29.73</v>
      </c>
    </row>
    <row r="19" spans="2:73" ht="14">
      <c r="B19" s="104">
        <v>3.71</v>
      </c>
      <c r="C19" s="105">
        <v>3.25</v>
      </c>
      <c r="D19" s="109">
        <v>2.46</v>
      </c>
      <c r="E19" s="107">
        <v>1.74</v>
      </c>
      <c r="F19" s="106">
        <v>2.17</v>
      </c>
      <c r="G19" s="108">
        <v>1.49</v>
      </c>
      <c r="H19" s="106">
        <v>1.34</v>
      </c>
      <c r="I19" s="108">
        <v>0.94</v>
      </c>
      <c r="J19" s="107">
        <v>2.33</v>
      </c>
      <c r="K19" s="106">
        <v>3.35</v>
      </c>
      <c r="L19" s="106">
        <v>5.35</v>
      </c>
      <c r="M19" s="106">
        <v>4.76</v>
      </c>
      <c r="N19" s="106">
        <v>2.69</v>
      </c>
      <c r="O19" s="8">
        <v>2.58</v>
      </c>
      <c r="P19" s="7">
        <v>3.88</v>
      </c>
      <c r="Q19" s="9">
        <v>6.42</v>
      </c>
      <c r="R19" s="4">
        <v>9.17</v>
      </c>
      <c r="S19" s="97">
        <v>14.23</v>
      </c>
      <c r="T19" s="4">
        <v>3.59</v>
      </c>
      <c r="U19" s="26">
        <v>2.99</v>
      </c>
      <c r="V19" s="25">
        <v>1.56</v>
      </c>
      <c r="W19" s="53">
        <v>0.72</v>
      </c>
      <c r="X19" s="53">
        <v>1.34</v>
      </c>
      <c r="Y19" s="54">
        <v>2.5299999999999998</v>
      </c>
      <c r="Z19" s="53">
        <v>2.66</v>
      </c>
      <c r="AA19" s="54">
        <v>1.99</v>
      </c>
      <c r="AB19" s="55">
        <v>2.88</v>
      </c>
      <c r="AC19" s="53">
        <v>3.08</v>
      </c>
      <c r="AD19" s="53">
        <v>3.1</v>
      </c>
      <c r="AE19" s="53">
        <v>3.08</v>
      </c>
      <c r="AF19" s="7">
        <v>2.2999999999999998</v>
      </c>
      <c r="AG19" s="8">
        <v>2.97</v>
      </c>
      <c r="AH19" s="7">
        <v>3.53</v>
      </c>
      <c r="AI19" s="9">
        <v>4.37</v>
      </c>
      <c r="AJ19" s="4">
        <v>6.3</v>
      </c>
      <c r="AK19" s="97">
        <v>11.12</v>
      </c>
      <c r="AL19" s="16">
        <v>26.49</v>
      </c>
      <c r="AM19" s="38">
        <v>29.41</v>
      </c>
      <c r="AN19" s="20">
        <v>31.33</v>
      </c>
      <c r="AO19" s="18">
        <v>32.950000000000003</v>
      </c>
      <c r="AP19" s="17">
        <v>34.26</v>
      </c>
      <c r="AQ19" s="19">
        <v>34.76</v>
      </c>
      <c r="AR19" s="17">
        <v>36.090000000000003</v>
      </c>
      <c r="AS19" s="19">
        <v>36.01</v>
      </c>
      <c r="AT19" s="18">
        <v>37.159999999999997</v>
      </c>
      <c r="AU19" s="17">
        <v>37.89</v>
      </c>
      <c r="AV19" s="17">
        <v>38.33</v>
      </c>
      <c r="AW19" s="17">
        <v>40.630000000000003</v>
      </c>
      <c r="AX19" s="17">
        <v>43.35</v>
      </c>
      <c r="AY19" s="19">
        <v>44.69</v>
      </c>
      <c r="AZ19" s="17">
        <v>43.3</v>
      </c>
      <c r="BA19" s="20">
        <v>42.82</v>
      </c>
      <c r="BB19" s="16">
        <v>39.29</v>
      </c>
      <c r="BC19" s="97">
        <v>35.799999999999997</v>
      </c>
      <c r="BD19" s="16">
        <v>26.5</v>
      </c>
      <c r="BE19" s="38">
        <v>29.87</v>
      </c>
      <c r="BF19" s="20">
        <v>31.89</v>
      </c>
      <c r="BG19" s="17">
        <v>32.32</v>
      </c>
      <c r="BH19" s="17">
        <v>33.880000000000003</v>
      </c>
      <c r="BI19" s="19">
        <v>34.96</v>
      </c>
      <c r="BJ19" s="17">
        <v>35.54</v>
      </c>
      <c r="BK19" s="19">
        <v>36.61</v>
      </c>
      <c r="BL19" s="18">
        <v>37.57</v>
      </c>
      <c r="BM19" s="17">
        <v>37.74</v>
      </c>
      <c r="BN19" s="17">
        <v>38.549999999999997</v>
      </c>
      <c r="BO19" s="17">
        <v>40.86</v>
      </c>
      <c r="BP19" s="17">
        <v>43.05</v>
      </c>
      <c r="BQ19" s="19">
        <v>43.39</v>
      </c>
      <c r="BR19" s="17">
        <v>43.34</v>
      </c>
      <c r="BS19" s="20">
        <v>43.11</v>
      </c>
      <c r="BT19" s="16">
        <v>40.909999999999997</v>
      </c>
      <c r="BU19" s="97">
        <v>35.869999999999997</v>
      </c>
    </row>
    <row r="20" spans="2:73" ht="14">
      <c r="B20" s="104">
        <v>4.07</v>
      </c>
      <c r="C20" s="105">
        <v>2.71</v>
      </c>
      <c r="D20" s="109">
        <v>1.78</v>
      </c>
      <c r="E20" s="105">
        <v>1.42</v>
      </c>
      <c r="F20" s="106">
        <v>1.62</v>
      </c>
      <c r="G20" s="108">
        <v>1.39</v>
      </c>
      <c r="H20" s="106">
        <v>0.45</v>
      </c>
      <c r="I20" s="108">
        <v>1.88</v>
      </c>
      <c r="J20" s="107">
        <v>1.66</v>
      </c>
      <c r="K20" s="106">
        <v>2.5299999999999998</v>
      </c>
      <c r="L20" s="106">
        <v>2.9</v>
      </c>
      <c r="M20" s="106">
        <v>5.47</v>
      </c>
      <c r="N20" s="106">
        <v>2.02</v>
      </c>
      <c r="O20" s="8">
        <v>2.11</v>
      </c>
      <c r="P20" s="7">
        <v>3.66</v>
      </c>
      <c r="Q20" s="9">
        <v>5.09</v>
      </c>
      <c r="R20" s="4">
        <v>9.19</v>
      </c>
      <c r="S20" s="4">
        <v>12.61</v>
      </c>
      <c r="T20" s="4">
        <v>3.16</v>
      </c>
      <c r="U20" s="26">
        <v>2.79</v>
      </c>
      <c r="V20" s="25">
        <v>1.5</v>
      </c>
      <c r="W20" s="25">
        <v>0.83</v>
      </c>
      <c r="X20" s="53">
        <v>0.25</v>
      </c>
      <c r="Y20" s="54">
        <v>1.62</v>
      </c>
      <c r="Z20" s="53">
        <v>0.32</v>
      </c>
      <c r="AA20" s="54">
        <v>1.27</v>
      </c>
      <c r="AB20" s="55">
        <v>1.57</v>
      </c>
      <c r="AC20" s="53">
        <v>2.91</v>
      </c>
      <c r="AD20" s="53">
        <v>7.35</v>
      </c>
      <c r="AE20" s="53">
        <v>8.17</v>
      </c>
      <c r="AF20" s="7">
        <v>3.24</v>
      </c>
      <c r="AG20" s="8">
        <v>3.51</v>
      </c>
      <c r="AH20" s="7">
        <v>3.38</v>
      </c>
      <c r="AI20" s="9">
        <v>5.15</v>
      </c>
      <c r="AJ20" s="4">
        <v>9.5299999999999994</v>
      </c>
      <c r="AK20" s="4">
        <v>11.46</v>
      </c>
      <c r="AL20" s="16">
        <v>28.39</v>
      </c>
      <c r="AM20" s="38">
        <v>31.34</v>
      </c>
      <c r="AN20" s="20">
        <v>34.159999999999997</v>
      </c>
      <c r="AO20" s="38">
        <v>36.729999999999997</v>
      </c>
      <c r="AP20" s="17">
        <v>35.14</v>
      </c>
      <c r="AQ20" s="19">
        <v>36.1</v>
      </c>
      <c r="AR20" s="17">
        <v>38.799999999999997</v>
      </c>
      <c r="AS20" s="19">
        <v>38.979999999999997</v>
      </c>
      <c r="AT20" s="18">
        <v>39.72</v>
      </c>
      <c r="AU20" s="17">
        <v>40.36</v>
      </c>
      <c r="AV20" s="17">
        <v>41.38</v>
      </c>
      <c r="AW20" s="17">
        <v>41.14</v>
      </c>
      <c r="AX20" s="17">
        <v>43.29</v>
      </c>
      <c r="AY20" s="19">
        <v>45.1</v>
      </c>
      <c r="AZ20" s="17">
        <v>48.78</v>
      </c>
      <c r="BA20" s="20">
        <v>48.22</v>
      </c>
      <c r="BB20" s="16">
        <v>43.81</v>
      </c>
      <c r="BC20" s="16">
        <v>46.09</v>
      </c>
      <c r="BD20" s="16">
        <v>28.29</v>
      </c>
      <c r="BE20" s="38">
        <v>31.61</v>
      </c>
      <c r="BF20" s="20">
        <v>34.61</v>
      </c>
      <c r="BG20" s="20">
        <v>36.57</v>
      </c>
      <c r="BH20" s="17">
        <v>35.43</v>
      </c>
      <c r="BI20" s="19">
        <v>36.24</v>
      </c>
      <c r="BJ20" s="17">
        <v>37.17</v>
      </c>
      <c r="BK20" s="19">
        <v>37.42</v>
      </c>
      <c r="BL20" s="18">
        <v>39.67</v>
      </c>
      <c r="BM20" s="17">
        <v>40.380000000000003</v>
      </c>
      <c r="BN20" s="17">
        <v>41.23</v>
      </c>
      <c r="BO20" s="17">
        <v>41.68</v>
      </c>
      <c r="BP20" s="17">
        <v>43.27</v>
      </c>
      <c r="BQ20" s="19">
        <v>45.89</v>
      </c>
      <c r="BR20" s="17">
        <v>48.62</v>
      </c>
      <c r="BS20" s="20">
        <v>49.44</v>
      </c>
      <c r="BT20" s="16">
        <v>43.44</v>
      </c>
      <c r="BU20" s="16">
        <v>45.96</v>
      </c>
    </row>
    <row r="21" spans="2:73" ht="14">
      <c r="B21" s="104">
        <v>4.0599999999999996</v>
      </c>
      <c r="C21" s="105">
        <v>3.22</v>
      </c>
      <c r="D21" s="109">
        <v>2.25</v>
      </c>
      <c r="E21" s="107">
        <v>1.74</v>
      </c>
      <c r="F21" s="106">
        <v>1.66</v>
      </c>
      <c r="G21" s="108">
        <v>1.93</v>
      </c>
      <c r="H21" s="106">
        <v>1.5</v>
      </c>
      <c r="I21" s="108">
        <v>2.27</v>
      </c>
      <c r="J21" s="107">
        <v>3.64</v>
      </c>
      <c r="K21" s="106">
        <v>5.09</v>
      </c>
      <c r="L21" s="106">
        <v>8.1</v>
      </c>
      <c r="M21" s="106">
        <v>6.64</v>
      </c>
      <c r="N21" s="106">
        <v>4.07</v>
      </c>
      <c r="O21" s="8">
        <v>4.22</v>
      </c>
      <c r="P21" s="7">
        <v>4.92</v>
      </c>
      <c r="Q21" s="9">
        <v>7.2</v>
      </c>
      <c r="R21" s="4">
        <v>15.11</v>
      </c>
      <c r="S21" s="4">
        <v>19.010000000000002</v>
      </c>
      <c r="T21" s="4">
        <v>3.08</v>
      </c>
      <c r="U21" s="26">
        <v>2.39</v>
      </c>
      <c r="V21" s="25">
        <v>0.76</v>
      </c>
      <c r="W21" s="53">
        <v>1.56</v>
      </c>
      <c r="X21" s="53">
        <v>1.76</v>
      </c>
      <c r="Y21" s="54">
        <v>1.66</v>
      </c>
      <c r="Z21" s="53">
        <v>2.9</v>
      </c>
      <c r="AA21" s="54">
        <v>3.29</v>
      </c>
      <c r="AB21" s="55">
        <v>3.37</v>
      </c>
      <c r="AC21" s="53">
        <v>5.04</v>
      </c>
      <c r="AD21" s="53">
        <v>7.08</v>
      </c>
      <c r="AE21" s="53">
        <v>7.63</v>
      </c>
      <c r="AF21" s="7">
        <v>3.61</v>
      </c>
      <c r="AG21" s="8">
        <v>3.8</v>
      </c>
      <c r="AH21" s="7">
        <v>5.76</v>
      </c>
      <c r="AI21" s="9">
        <v>8.34</v>
      </c>
      <c r="AJ21" s="4">
        <v>13.34</v>
      </c>
      <c r="AK21" s="4">
        <v>18.510000000000002</v>
      </c>
      <c r="AL21" s="16">
        <v>26.36</v>
      </c>
      <c r="AM21" s="38">
        <v>31.24</v>
      </c>
      <c r="AN21" s="20">
        <v>33.130000000000003</v>
      </c>
      <c r="AO21" s="18">
        <v>34.619999999999997</v>
      </c>
      <c r="AP21" s="17">
        <v>35.409999999999997</v>
      </c>
      <c r="AQ21" s="19">
        <v>36.35</v>
      </c>
      <c r="AR21" s="17">
        <v>36.93</v>
      </c>
      <c r="AS21" s="19">
        <v>37.44</v>
      </c>
      <c r="AT21" s="18">
        <v>38.590000000000003</v>
      </c>
      <c r="AU21" s="17">
        <v>39.25</v>
      </c>
      <c r="AV21" s="17">
        <v>40.54</v>
      </c>
      <c r="AW21" s="17">
        <v>40.81</v>
      </c>
      <c r="AX21" s="17">
        <v>46.36</v>
      </c>
      <c r="AY21" s="19">
        <v>44.72</v>
      </c>
      <c r="AZ21" s="17">
        <v>48.71</v>
      </c>
      <c r="BA21" s="20">
        <v>45.63</v>
      </c>
      <c r="BB21" s="16">
        <v>44.7</v>
      </c>
      <c r="BC21" s="16">
        <v>39.47</v>
      </c>
      <c r="BD21" s="16">
        <v>26.39</v>
      </c>
      <c r="BE21" s="38">
        <v>31.31</v>
      </c>
      <c r="BF21" s="20">
        <v>33.44</v>
      </c>
      <c r="BG21" s="17">
        <v>34.46</v>
      </c>
      <c r="BH21" s="17">
        <v>35.97</v>
      </c>
      <c r="BI21" s="19">
        <v>36.61</v>
      </c>
      <c r="BJ21" s="17">
        <v>36.590000000000003</v>
      </c>
      <c r="BK21" s="19">
        <v>37.909999999999997</v>
      </c>
      <c r="BL21" s="18">
        <v>38.93</v>
      </c>
      <c r="BM21" s="17">
        <v>39.130000000000003</v>
      </c>
      <c r="BN21" s="17">
        <v>40.85</v>
      </c>
      <c r="BO21" s="17">
        <v>41.48</v>
      </c>
      <c r="BP21" s="17">
        <v>45.4</v>
      </c>
      <c r="BQ21" s="19">
        <v>45.69</v>
      </c>
      <c r="BR21" s="17">
        <v>49.4</v>
      </c>
      <c r="BS21" s="20">
        <v>45.28</v>
      </c>
      <c r="BT21" s="16">
        <v>44.31</v>
      </c>
      <c r="BU21" s="16">
        <v>39.19</v>
      </c>
    </row>
    <row r="22" spans="2:73" ht="14">
      <c r="B22" s="104">
        <v>3.41</v>
      </c>
      <c r="C22" s="114">
        <v>2.71</v>
      </c>
      <c r="D22" s="115">
        <v>1.51</v>
      </c>
      <c r="E22" s="114">
        <v>1.39</v>
      </c>
      <c r="F22" s="115">
        <v>1.27</v>
      </c>
      <c r="G22" s="108">
        <v>1.66</v>
      </c>
      <c r="H22" s="106">
        <v>1.42</v>
      </c>
      <c r="I22" s="108">
        <v>2.3199999999999998</v>
      </c>
      <c r="J22" s="107">
        <v>1.78</v>
      </c>
      <c r="K22" s="106">
        <v>2.68</v>
      </c>
      <c r="L22" s="106">
        <v>4.1100000000000003</v>
      </c>
      <c r="M22" s="106">
        <v>4.3899999999999997</v>
      </c>
      <c r="N22" s="106">
        <v>1.1100000000000001</v>
      </c>
      <c r="O22" s="8">
        <v>2.92</v>
      </c>
      <c r="P22" s="7">
        <v>3.88</v>
      </c>
      <c r="Q22" s="9">
        <v>5.58</v>
      </c>
      <c r="R22" s="4">
        <v>9.67</v>
      </c>
      <c r="S22" s="4">
        <v>15.41</v>
      </c>
      <c r="T22" s="4">
        <v>4.62</v>
      </c>
      <c r="U22" s="39">
        <v>2.59</v>
      </c>
      <c r="V22" s="5">
        <v>1.61</v>
      </c>
      <c r="W22" s="5">
        <v>0</v>
      </c>
      <c r="X22" s="5">
        <v>0.67</v>
      </c>
      <c r="Y22" s="8">
        <v>0.9</v>
      </c>
      <c r="Z22" s="7">
        <v>0.79</v>
      </c>
      <c r="AA22" s="8">
        <v>2.36</v>
      </c>
      <c r="AB22" s="6">
        <v>0.87</v>
      </c>
      <c r="AC22" s="7">
        <v>1.66</v>
      </c>
      <c r="AD22" s="7">
        <v>3.02</v>
      </c>
      <c r="AE22" s="7">
        <v>2.68</v>
      </c>
      <c r="AF22" s="7">
        <v>2.12</v>
      </c>
      <c r="AG22" s="8">
        <v>3.12</v>
      </c>
      <c r="AH22" s="7">
        <v>4.25</v>
      </c>
      <c r="AI22" s="9">
        <v>6.24</v>
      </c>
      <c r="AJ22" s="4">
        <v>10.44</v>
      </c>
      <c r="AK22" s="4">
        <v>15.21</v>
      </c>
      <c r="AL22" s="16">
        <v>28.98</v>
      </c>
      <c r="AM22" s="40">
        <v>31.31</v>
      </c>
      <c r="AN22" s="23">
        <v>33.01</v>
      </c>
      <c r="AO22" s="40">
        <v>36.81</v>
      </c>
      <c r="AP22" s="23">
        <v>37.19</v>
      </c>
      <c r="AQ22" s="19">
        <v>38.369999999999997</v>
      </c>
      <c r="AR22" s="17">
        <v>40.56</v>
      </c>
      <c r="AS22" s="19">
        <v>40.229999999999997</v>
      </c>
      <c r="AT22" s="18">
        <v>41.5</v>
      </c>
      <c r="AU22" s="17">
        <v>42.03</v>
      </c>
      <c r="AV22" s="17">
        <v>41.51</v>
      </c>
      <c r="AW22" s="17">
        <v>45.66</v>
      </c>
      <c r="AX22" s="17">
        <v>47.28</v>
      </c>
      <c r="AY22" s="19">
        <v>49.99</v>
      </c>
      <c r="AZ22" s="17">
        <v>47.57</v>
      </c>
      <c r="BA22" s="20">
        <v>47.09</v>
      </c>
      <c r="BB22" s="16">
        <v>46.22</v>
      </c>
      <c r="BC22" s="16">
        <v>43.46</v>
      </c>
      <c r="BD22" s="16">
        <v>28.06</v>
      </c>
      <c r="BE22" s="40">
        <v>30.61</v>
      </c>
      <c r="BF22" s="23">
        <v>33.950000000000003</v>
      </c>
      <c r="BG22" s="23">
        <v>36.020000000000003</v>
      </c>
      <c r="BH22" s="23">
        <v>36.770000000000003</v>
      </c>
      <c r="BI22" s="19">
        <v>37.69</v>
      </c>
      <c r="BJ22" s="17">
        <v>41.42</v>
      </c>
      <c r="BK22" s="19">
        <v>40.549999999999997</v>
      </c>
      <c r="BL22" s="18">
        <v>41.27</v>
      </c>
      <c r="BM22" s="17">
        <v>42.33</v>
      </c>
      <c r="BN22" s="17">
        <v>41.86</v>
      </c>
      <c r="BO22" s="17">
        <v>45.07</v>
      </c>
      <c r="BP22" s="17">
        <v>47.03</v>
      </c>
      <c r="BQ22" s="19">
        <v>49.99</v>
      </c>
      <c r="BR22" s="17">
        <v>47.88</v>
      </c>
      <c r="BS22" s="20">
        <v>47.58</v>
      </c>
      <c r="BT22" s="16">
        <v>47.45</v>
      </c>
      <c r="BU22" s="16">
        <v>42.37</v>
      </c>
    </row>
    <row r="23" spans="2:73" ht="14">
      <c r="B23" s="104">
        <v>3.78</v>
      </c>
      <c r="C23" s="105">
        <v>2.71</v>
      </c>
      <c r="D23" s="106">
        <v>1.62</v>
      </c>
      <c r="E23" s="107">
        <v>1.74</v>
      </c>
      <c r="F23" s="106">
        <v>1.76</v>
      </c>
      <c r="G23" s="108">
        <v>1.02</v>
      </c>
      <c r="H23" s="106">
        <v>0.66</v>
      </c>
      <c r="I23" s="108">
        <v>0.51</v>
      </c>
      <c r="J23" s="107">
        <v>2.12</v>
      </c>
      <c r="K23" s="106">
        <v>2.37</v>
      </c>
      <c r="L23" s="106">
        <v>5.74</v>
      </c>
      <c r="M23" s="106">
        <v>4.1500000000000004</v>
      </c>
      <c r="N23" s="106">
        <v>1.45</v>
      </c>
      <c r="O23" s="8">
        <v>1.78</v>
      </c>
      <c r="P23" s="7">
        <v>2.61</v>
      </c>
      <c r="Q23" s="9">
        <v>4.37</v>
      </c>
      <c r="R23" s="4">
        <v>7.23</v>
      </c>
      <c r="S23" s="4">
        <v>11.94</v>
      </c>
      <c r="T23" s="4">
        <v>3.95</v>
      </c>
      <c r="U23" s="26">
        <v>2.73</v>
      </c>
      <c r="V23" s="53">
        <v>0.37</v>
      </c>
      <c r="W23" s="53">
        <v>0.79</v>
      </c>
      <c r="X23" s="53">
        <v>1.24</v>
      </c>
      <c r="Y23" s="54">
        <v>2.56</v>
      </c>
      <c r="Z23" s="53">
        <v>2.4500000000000002</v>
      </c>
      <c r="AA23" s="54">
        <v>2.4700000000000002</v>
      </c>
      <c r="AB23" s="55">
        <v>2.98</v>
      </c>
      <c r="AC23" s="53">
        <v>3.51</v>
      </c>
      <c r="AD23" s="53">
        <v>4.66</v>
      </c>
      <c r="AE23" s="53">
        <v>4.8</v>
      </c>
      <c r="AF23" s="7">
        <v>2.76</v>
      </c>
      <c r="AG23" s="8">
        <v>3.17</v>
      </c>
      <c r="AH23" s="7">
        <v>3.88</v>
      </c>
      <c r="AI23" s="9">
        <v>4.0599999999999996</v>
      </c>
      <c r="AJ23" s="4">
        <v>7.38</v>
      </c>
      <c r="AK23" s="4">
        <v>11.97</v>
      </c>
      <c r="AL23" s="16">
        <v>24.73</v>
      </c>
      <c r="AM23" s="38">
        <v>28.43</v>
      </c>
      <c r="AN23" s="17">
        <v>31.47</v>
      </c>
      <c r="AO23" s="18">
        <v>33.43</v>
      </c>
      <c r="AP23" s="17">
        <v>34.81</v>
      </c>
      <c r="AQ23" s="19">
        <v>34.44</v>
      </c>
      <c r="AR23" s="17">
        <v>35.25</v>
      </c>
      <c r="AS23" s="19">
        <v>35.950000000000003</v>
      </c>
      <c r="AT23" s="18">
        <v>35.9</v>
      </c>
      <c r="AU23" s="17">
        <v>37.56</v>
      </c>
      <c r="AV23" s="17">
        <v>39.15</v>
      </c>
      <c r="AW23" s="17">
        <v>40.07</v>
      </c>
      <c r="AX23" s="17">
        <v>41.85</v>
      </c>
      <c r="AY23" s="19">
        <v>43.53</v>
      </c>
      <c r="AZ23" s="17">
        <v>44.77</v>
      </c>
      <c r="BA23" s="20">
        <v>43.85</v>
      </c>
      <c r="BB23" s="16">
        <v>43.6</v>
      </c>
      <c r="BC23" s="16">
        <v>42.02</v>
      </c>
      <c r="BD23" s="16">
        <v>25.08</v>
      </c>
      <c r="BE23" s="38">
        <v>28.63</v>
      </c>
      <c r="BF23" s="17">
        <v>31.16</v>
      </c>
      <c r="BG23" s="17">
        <v>33.28</v>
      </c>
      <c r="BH23" s="17">
        <v>34.229999999999997</v>
      </c>
      <c r="BI23" s="19">
        <v>34.159999999999997</v>
      </c>
      <c r="BJ23" s="17">
        <v>35.03</v>
      </c>
      <c r="BK23" s="19">
        <v>35.15</v>
      </c>
      <c r="BL23" s="18">
        <v>35.840000000000003</v>
      </c>
      <c r="BM23" s="17">
        <v>38.380000000000003</v>
      </c>
      <c r="BN23" s="17">
        <v>38.68</v>
      </c>
      <c r="BO23" s="17">
        <v>40.340000000000003</v>
      </c>
      <c r="BP23" s="17">
        <v>42.6</v>
      </c>
      <c r="BQ23" s="19">
        <v>42.85</v>
      </c>
      <c r="BR23" s="17">
        <v>44.9</v>
      </c>
      <c r="BS23" s="20">
        <v>43.35</v>
      </c>
      <c r="BT23" s="16">
        <v>43.77</v>
      </c>
      <c r="BU23" s="16">
        <v>42.77</v>
      </c>
    </row>
    <row r="24" spans="2:73" ht="14">
      <c r="B24" s="104">
        <v>3.79</v>
      </c>
      <c r="C24" s="105">
        <v>3.34</v>
      </c>
      <c r="D24" s="110">
        <v>2.92</v>
      </c>
      <c r="E24" s="111">
        <v>1.57</v>
      </c>
      <c r="F24" s="112">
        <v>1.42</v>
      </c>
      <c r="G24" s="113">
        <v>1.49</v>
      </c>
      <c r="H24" s="112">
        <v>1.39</v>
      </c>
      <c r="I24" s="113">
        <v>1.1100000000000001</v>
      </c>
      <c r="J24" s="111">
        <v>0.71</v>
      </c>
      <c r="K24" s="112">
        <v>3.89</v>
      </c>
      <c r="L24" s="112">
        <v>2.79</v>
      </c>
      <c r="M24" s="112">
        <v>4.5999999999999996</v>
      </c>
      <c r="N24" s="112">
        <v>3.02</v>
      </c>
      <c r="O24" s="54">
        <v>2.63</v>
      </c>
      <c r="P24" s="53">
        <v>3.27</v>
      </c>
      <c r="Q24" s="9">
        <v>5.6</v>
      </c>
      <c r="R24" s="4">
        <v>10.61</v>
      </c>
      <c r="S24" s="4">
        <v>10.46</v>
      </c>
      <c r="T24" s="4">
        <v>3.52</v>
      </c>
      <c r="U24" s="26">
        <v>2.72</v>
      </c>
      <c r="V24" s="47">
        <v>0.56000000000000005</v>
      </c>
      <c r="W24" s="53">
        <v>0.5</v>
      </c>
      <c r="X24" s="53">
        <v>1.37</v>
      </c>
      <c r="Y24" s="54">
        <v>1.74</v>
      </c>
      <c r="Z24" s="53">
        <v>1.54</v>
      </c>
      <c r="AA24" s="54">
        <v>1.89</v>
      </c>
      <c r="AB24" s="55">
        <v>2.12</v>
      </c>
      <c r="AC24" s="53">
        <v>3.74</v>
      </c>
      <c r="AD24" s="53">
        <v>5.04</v>
      </c>
      <c r="AE24" s="53">
        <v>5.34</v>
      </c>
      <c r="AF24" s="53">
        <v>2.98</v>
      </c>
      <c r="AG24" s="54">
        <v>2.59</v>
      </c>
      <c r="AH24" s="53">
        <v>3.83</v>
      </c>
      <c r="AI24" s="9">
        <v>7.11</v>
      </c>
      <c r="AJ24" s="4">
        <v>10.89</v>
      </c>
      <c r="AK24" s="4">
        <v>11.79</v>
      </c>
      <c r="AL24" s="16">
        <v>24.2</v>
      </c>
      <c r="AM24" s="38">
        <v>27.61</v>
      </c>
      <c r="AN24" s="52">
        <v>28.04</v>
      </c>
      <c r="AO24" s="56">
        <v>30.1</v>
      </c>
      <c r="AP24" s="57">
        <v>30.68</v>
      </c>
      <c r="AQ24" s="58">
        <v>31.35</v>
      </c>
      <c r="AR24" s="57">
        <v>33.549999999999997</v>
      </c>
      <c r="AS24" s="58">
        <v>34.89</v>
      </c>
      <c r="AT24" s="56">
        <v>37.090000000000003</v>
      </c>
      <c r="AU24" s="57">
        <v>36.409999999999997</v>
      </c>
      <c r="AV24" s="57">
        <v>37.119999999999997</v>
      </c>
      <c r="AW24" s="57">
        <v>36.72</v>
      </c>
      <c r="AX24" s="57">
        <v>41.95</v>
      </c>
      <c r="AY24" s="58">
        <v>45.02</v>
      </c>
      <c r="AZ24" s="57">
        <v>48.92</v>
      </c>
      <c r="BA24" s="20">
        <v>46.34</v>
      </c>
      <c r="BB24" s="16">
        <v>43.24</v>
      </c>
      <c r="BC24" s="16">
        <v>41.8</v>
      </c>
      <c r="BD24" s="16">
        <v>23</v>
      </c>
      <c r="BE24" s="38">
        <v>27.1</v>
      </c>
      <c r="BF24" s="52">
        <v>27.97</v>
      </c>
      <c r="BG24" s="57">
        <v>30.47</v>
      </c>
      <c r="BH24" s="57">
        <v>31</v>
      </c>
      <c r="BI24" s="58">
        <v>32.17</v>
      </c>
      <c r="BJ24" s="57">
        <v>34.31</v>
      </c>
      <c r="BK24" s="58">
        <v>35.4</v>
      </c>
      <c r="BL24" s="56">
        <v>37.72</v>
      </c>
      <c r="BM24" s="57">
        <v>37.270000000000003</v>
      </c>
      <c r="BN24" s="57">
        <v>37.07</v>
      </c>
      <c r="BO24" s="57">
        <v>37.18</v>
      </c>
      <c r="BP24" s="57">
        <v>43.47</v>
      </c>
      <c r="BQ24" s="58">
        <v>45.61</v>
      </c>
      <c r="BR24" s="57">
        <v>48</v>
      </c>
      <c r="BS24" s="20">
        <v>46.22</v>
      </c>
      <c r="BT24" s="16">
        <v>44.08</v>
      </c>
      <c r="BU24" s="16">
        <v>40.81</v>
      </c>
    </row>
    <row r="25" spans="2:73" ht="14">
      <c r="B25" s="104">
        <v>2.78</v>
      </c>
      <c r="C25" s="105">
        <v>3.11</v>
      </c>
      <c r="D25" s="109">
        <v>1.62</v>
      </c>
      <c r="E25" s="105">
        <v>1.74</v>
      </c>
      <c r="F25" s="106">
        <v>1.88</v>
      </c>
      <c r="G25" s="108">
        <v>1.74</v>
      </c>
      <c r="H25" s="106">
        <v>0.76</v>
      </c>
      <c r="I25" s="108">
        <v>1.06</v>
      </c>
      <c r="J25" s="107">
        <v>1.66</v>
      </c>
      <c r="K25" s="106">
        <v>2.17</v>
      </c>
      <c r="L25" s="106">
        <v>2.41</v>
      </c>
      <c r="M25" s="106">
        <v>3.86</v>
      </c>
      <c r="N25" s="106">
        <v>3.62</v>
      </c>
      <c r="O25" s="8">
        <v>3.53</v>
      </c>
      <c r="P25" s="9">
        <v>4.97</v>
      </c>
      <c r="Q25" s="9">
        <v>7.47</v>
      </c>
      <c r="R25" s="4">
        <v>10.38</v>
      </c>
      <c r="S25" s="4">
        <v>16.170000000000002</v>
      </c>
      <c r="T25" s="4">
        <v>2.39</v>
      </c>
      <c r="U25" s="26">
        <v>2.48</v>
      </c>
      <c r="V25" s="25">
        <v>1.56</v>
      </c>
      <c r="W25" s="25">
        <v>1.1100000000000001</v>
      </c>
      <c r="X25" s="53">
        <v>0.62</v>
      </c>
      <c r="Y25" s="54">
        <v>1.1200000000000001</v>
      </c>
      <c r="Z25" s="53">
        <v>2.13</v>
      </c>
      <c r="AA25" s="54">
        <v>1.96</v>
      </c>
      <c r="AB25" s="55">
        <v>2.68</v>
      </c>
      <c r="AC25" s="53">
        <v>3.02</v>
      </c>
      <c r="AD25" s="53">
        <v>2.17</v>
      </c>
      <c r="AE25" s="53">
        <v>2.62</v>
      </c>
      <c r="AF25" s="7">
        <v>4.17</v>
      </c>
      <c r="AG25" s="8">
        <v>3.97</v>
      </c>
      <c r="AH25" s="9">
        <v>5.67</v>
      </c>
      <c r="AI25" s="9">
        <v>9.1999999999999993</v>
      </c>
      <c r="AJ25" s="4">
        <v>10.63</v>
      </c>
      <c r="AK25" s="4">
        <v>14.58</v>
      </c>
      <c r="AL25" s="16">
        <v>24.63</v>
      </c>
      <c r="AM25" s="38">
        <v>31.42</v>
      </c>
      <c r="AN25" s="20">
        <v>32.4</v>
      </c>
      <c r="AO25" s="38">
        <v>34.76</v>
      </c>
      <c r="AP25" s="17">
        <v>35.619999999999997</v>
      </c>
      <c r="AQ25" s="19">
        <v>36.24</v>
      </c>
      <c r="AR25" s="17">
        <v>37.75</v>
      </c>
      <c r="AS25" s="19">
        <v>37.840000000000003</v>
      </c>
      <c r="AT25" s="18">
        <v>37.36</v>
      </c>
      <c r="AU25" s="17">
        <v>38.85</v>
      </c>
      <c r="AV25" s="17">
        <v>39.25</v>
      </c>
      <c r="AW25" s="17">
        <v>39.979999999999997</v>
      </c>
      <c r="AX25" s="17">
        <v>41.54</v>
      </c>
      <c r="AY25" s="19">
        <v>44.71</v>
      </c>
      <c r="AZ25" s="20">
        <v>43.94</v>
      </c>
      <c r="BA25" s="20">
        <v>43.17</v>
      </c>
      <c r="BB25" s="16">
        <v>41.68</v>
      </c>
      <c r="BC25" s="16">
        <v>38.82</v>
      </c>
      <c r="BD25" s="16">
        <v>24.03</v>
      </c>
      <c r="BE25" s="38">
        <v>31.13</v>
      </c>
      <c r="BF25" s="20">
        <v>32.99</v>
      </c>
      <c r="BG25" s="20">
        <v>34.56</v>
      </c>
      <c r="BH25" s="17">
        <v>36.14</v>
      </c>
      <c r="BI25" s="19">
        <v>36.47</v>
      </c>
      <c r="BJ25" s="17">
        <v>37.19</v>
      </c>
      <c r="BK25" s="19">
        <v>37.14</v>
      </c>
      <c r="BL25" s="18">
        <v>37.89</v>
      </c>
      <c r="BM25" s="17">
        <v>38.630000000000003</v>
      </c>
      <c r="BN25" s="17">
        <v>39.479999999999997</v>
      </c>
      <c r="BO25" s="17">
        <v>39.56</v>
      </c>
      <c r="BP25" s="17">
        <v>41.79</v>
      </c>
      <c r="BQ25" s="19">
        <v>44.34</v>
      </c>
      <c r="BR25" s="20">
        <v>43.96</v>
      </c>
      <c r="BS25" s="20">
        <v>43.85</v>
      </c>
      <c r="BT25" s="16">
        <v>41.5</v>
      </c>
      <c r="BU25" s="16">
        <v>38.369999999999997</v>
      </c>
    </row>
    <row r="26" spans="2:73" ht="14">
      <c r="B26" s="104">
        <v>4.83</v>
      </c>
      <c r="C26" s="105">
        <v>2.78</v>
      </c>
      <c r="D26" s="109">
        <v>3.13</v>
      </c>
      <c r="E26" s="107">
        <v>1.3</v>
      </c>
      <c r="F26" s="106">
        <v>1.62</v>
      </c>
      <c r="G26" s="108">
        <v>2.2400000000000002</v>
      </c>
      <c r="H26" s="106">
        <v>1.51</v>
      </c>
      <c r="I26" s="108">
        <v>3.11</v>
      </c>
      <c r="J26" s="107">
        <v>4.2300000000000004</v>
      </c>
      <c r="K26" s="106">
        <v>6.13</v>
      </c>
      <c r="L26" s="106">
        <v>8.11</v>
      </c>
      <c r="M26" s="106">
        <v>6.22</v>
      </c>
      <c r="N26" s="106">
        <v>3.99</v>
      </c>
      <c r="O26" s="8">
        <v>4.13</v>
      </c>
      <c r="P26" s="7">
        <v>5.85</v>
      </c>
      <c r="Q26" s="9">
        <v>7.71</v>
      </c>
      <c r="R26" s="4">
        <v>13.24</v>
      </c>
      <c r="S26" s="4">
        <v>18.16</v>
      </c>
      <c r="T26" s="4">
        <v>5.13</v>
      </c>
      <c r="U26" s="26">
        <v>2.2799999999999998</v>
      </c>
      <c r="V26" s="25">
        <v>1.63</v>
      </c>
      <c r="W26" s="53">
        <v>0.9</v>
      </c>
      <c r="X26" s="53">
        <v>2.12</v>
      </c>
      <c r="Y26" s="54">
        <v>2.98</v>
      </c>
      <c r="Z26" s="53">
        <v>3.44</v>
      </c>
      <c r="AA26" s="54">
        <v>3.27</v>
      </c>
      <c r="AB26" s="55">
        <v>3.97</v>
      </c>
      <c r="AC26" s="53">
        <v>5.59</v>
      </c>
      <c r="AD26" s="53">
        <v>7.73</v>
      </c>
      <c r="AE26" s="53">
        <v>6.12</v>
      </c>
      <c r="AF26" s="7">
        <v>3.83</v>
      </c>
      <c r="AG26" s="8">
        <v>4.1500000000000004</v>
      </c>
      <c r="AH26" s="7">
        <v>6.71</v>
      </c>
      <c r="AI26" s="9">
        <v>7.56</v>
      </c>
      <c r="AJ26" s="4">
        <v>11.21</v>
      </c>
      <c r="AK26" s="4">
        <v>18.059999999999999</v>
      </c>
      <c r="AL26" s="16">
        <v>27.38</v>
      </c>
      <c r="AM26" s="38">
        <v>32.299999999999997</v>
      </c>
      <c r="AN26" s="20">
        <v>34.08</v>
      </c>
      <c r="AO26" s="18">
        <v>34.880000000000003</v>
      </c>
      <c r="AP26" s="17">
        <v>35.950000000000003</v>
      </c>
      <c r="AQ26" s="19">
        <v>38.21</v>
      </c>
      <c r="AR26" s="17">
        <v>37.79</v>
      </c>
      <c r="AS26" s="19">
        <v>38.04</v>
      </c>
      <c r="AT26" s="18">
        <v>39.18</v>
      </c>
      <c r="AU26" s="17">
        <v>40.68</v>
      </c>
      <c r="AV26" s="17">
        <v>41.02</v>
      </c>
      <c r="AW26" s="17">
        <v>42.36</v>
      </c>
      <c r="AX26" s="17">
        <v>44.74</v>
      </c>
      <c r="AY26" s="19">
        <v>46.91</v>
      </c>
      <c r="AZ26" s="17">
        <v>49.15</v>
      </c>
      <c r="BA26" s="20">
        <v>47.2</v>
      </c>
      <c r="BB26" s="16">
        <v>45.29</v>
      </c>
      <c r="BC26" s="16">
        <v>40.46</v>
      </c>
      <c r="BD26" s="16">
        <v>27.22</v>
      </c>
      <c r="BE26" s="38">
        <v>32.94</v>
      </c>
      <c r="BF26" s="20">
        <v>34.380000000000003</v>
      </c>
      <c r="BG26" s="17">
        <v>34.68</v>
      </c>
      <c r="BH26" s="17">
        <v>35.78</v>
      </c>
      <c r="BI26" s="19">
        <v>37.35</v>
      </c>
      <c r="BJ26" s="17">
        <v>37.78</v>
      </c>
      <c r="BK26" s="19">
        <v>38.36</v>
      </c>
      <c r="BL26" s="18">
        <v>39.86</v>
      </c>
      <c r="BM26" s="17">
        <v>40.51</v>
      </c>
      <c r="BN26" s="17">
        <v>41.07</v>
      </c>
      <c r="BO26" s="17">
        <v>43.55</v>
      </c>
      <c r="BP26" s="17">
        <v>44.74</v>
      </c>
      <c r="BQ26" s="19">
        <v>46.71</v>
      </c>
      <c r="BR26" s="17">
        <v>49.81</v>
      </c>
      <c r="BS26" s="20">
        <v>47.73</v>
      </c>
      <c r="BT26" s="16">
        <v>45.07</v>
      </c>
      <c r="BU26" s="16">
        <v>40.17</v>
      </c>
    </row>
    <row r="27" spans="2:73" ht="14">
      <c r="B27" s="104">
        <v>2.33</v>
      </c>
      <c r="C27" s="105">
        <v>2.0499999999999998</v>
      </c>
      <c r="D27" s="109">
        <v>1.9</v>
      </c>
      <c r="E27" s="107">
        <v>2.12</v>
      </c>
      <c r="F27" s="106">
        <v>2.12</v>
      </c>
      <c r="G27" s="108">
        <v>2.27</v>
      </c>
      <c r="H27" s="106">
        <v>1.54</v>
      </c>
      <c r="I27" s="108">
        <v>1.06</v>
      </c>
      <c r="J27" s="107">
        <v>0.95</v>
      </c>
      <c r="K27" s="106">
        <v>3.11</v>
      </c>
      <c r="L27" s="106">
        <v>5.07</v>
      </c>
      <c r="M27" s="106">
        <v>5.63</v>
      </c>
      <c r="N27" s="106">
        <v>3.86</v>
      </c>
      <c r="O27" s="8">
        <v>4.12</v>
      </c>
      <c r="P27" s="7">
        <v>5.36</v>
      </c>
      <c r="Q27" s="9">
        <v>6.8</v>
      </c>
      <c r="R27" s="4">
        <v>10.44</v>
      </c>
      <c r="S27" s="4">
        <v>19.149999999999999</v>
      </c>
      <c r="T27" s="4">
        <v>2.37</v>
      </c>
      <c r="U27" s="26">
        <v>2.37</v>
      </c>
      <c r="V27" s="25">
        <v>1.57</v>
      </c>
      <c r="W27" s="53">
        <v>1.1200000000000001</v>
      </c>
      <c r="X27" s="53">
        <v>1.74</v>
      </c>
      <c r="Y27" s="54">
        <v>1.62</v>
      </c>
      <c r="Z27" s="53">
        <v>1.49</v>
      </c>
      <c r="AA27" s="54">
        <v>3.05</v>
      </c>
      <c r="AB27" s="55">
        <v>1.57</v>
      </c>
      <c r="AC27" s="53">
        <v>3.44</v>
      </c>
      <c r="AD27" s="53">
        <v>4.43</v>
      </c>
      <c r="AE27" s="53">
        <v>5.09</v>
      </c>
      <c r="AF27" s="7">
        <v>3.33</v>
      </c>
      <c r="AG27" s="8">
        <v>3.79</v>
      </c>
      <c r="AH27" s="7">
        <v>5.95</v>
      </c>
      <c r="AI27" s="9">
        <v>6.22</v>
      </c>
      <c r="AJ27" s="4">
        <v>11.13</v>
      </c>
      <c r="AK27" s="4">
        <v>18.27</v>
      </c>
      <c r="AL27" s="16">
        <v>26.75</v>
      </c>
      <c r="AM27" s="38">
        <v>30.94</v>
      </c>
      <c r="AN27" s="20">
        <v>32.520000000000003</v>
      </c>
      <c r="AO27" s="18">
        <v>34.840000000000003</v>
      </c>
      <c r="AP27" s="17">
        <v>36.21</v>
      </c>
      <c r="AQ27" s="19">
        <v>37.729999999999997</v>
      </c>
      <c r="AR27" s="17">
        <v>37.26</v>
      </c>
      <c r="AS27" s="19">
        <v>37.71</v>
      </c>
      <c r="AT27" s="18">
        <v>39.19</v>
      </c>
      <c r="AU27" s="17">
        <v>39.119999999999997</v>
      </c>
      <c r="AV27" s="17">
        <v>41.43</v>
      </c>
      <c r="AW27" s="17">
        <v>41.22</v>
      </c>
      <c r="AX27" s="17">
        <v>44.43</v>
      </c>
      <c r="AY27" s="19">
        <v>45.59</v>
      </c>
      <c r="AZ27" s="17">
        <v>48.36</v>
      </c>
      <c r="BA27" s="20">
        <v>45.36</v>
      </c>
      <c r="BB27" s="16">
        <v>43.07</v>
      </c>
      <c r="BC27" s="16">
        <v>41.88</v>
      </c>
      <c r="BD27" s="16">
        <v>26.33</v>
      </c>
      <c r="BE27" s="38">
        <v>31.13</v>
      </c>
      <c r="BF27" s="20">
        <v>32.56</v>
      </c>
      <c r="BG27" s="17">
        <v>34.44</v>
      </c>
      <c r="BH27" s="17">
        <v>36.520000000000003</v>
      </c>
      <c r="BI27" s="19">
        <v>37.58</v>
      </c>
      <c r="BJ27" s="17">
        <v>37.28</v>
      </c>
      <c r="BK27" s="19">
        <v>37.18</v>
      </c>
      <c r="BL27" s="18">
        <v>39.15</v>
      </c>
      <c r="BM27" s="17">
        <v>39.380000000000003</v>
      </c>
      <c r="BN27" s="17">
        <v>41.76</v>
      </c>
      <c r="BO27" s="17">
        <v>41.23</v>
      </c>
      <c r="BP27" s="17">
        <v>45.34</v>
      </c>
      <c r="BQ27" s="19">
        <v>45.75</v>
      </c>
      <c r="BR27" s="17">
        <v>48.27</v>
      </c>
      <c r="BS27" s="20">
        <v>45.68</v>
      </c>
      <c r="BT27" s="16">
        <v>43.15</v>
      </c>
      <c r="BU27" s="16">
        <v>41.06</v>
      </c>
    </row>
    <row r="28" spans="2:73" ht="14">
      <c r="B28" s="104">
        <v>4.7699999999999996</v>
      </c>
      <c r="C28" s="114">
        <v>3.18</v>
      </c>
      <c r="D28" s="115">
        <v>2.5299999999999998</v>
      </c>
      <c r="E28" s="114">
        <v>1.27</v>
      </c>
      <c r="F28" s="106">
        <v>1.42</v>
      </c>
      <c r="G28" s="108">
        <v>1.42</v>
      </c>
      <c r="H28" s="106">
        <v>0.9</v>
      </c>
      <c r="I28" s="108">
        <v>0</v>
      </c>
      <c r="J28" s="107">
        <v>0.76</v>
      </c>
      <c r="K28" s="106">
        <v>2.02</v>
      </c>
      <c r="L28" s="106">
        <v>2.56</v>
      </c>
      <c r="M28" s="106">
        <v>2.93</v>
      </c>
      <c r="N28" s="106">
        <v>1.62</v>
      </c>
      <c r="O28" s="8">
        <v>0.62</v>
      </c>
      <c r="P28" s="7">
        <v>3.95</v>
      </c>
      <c r="Q28" s="7">
        <v>5.25</v>
      </c>
      <c r="R28" s="4">
        <v>10.49</v>
      </c>
      <c r="S28" s="4">
        <v>13.39</v>
      </c>
      <c r="T28" s="4">
        <v>4.6100000000000003</v>
      </c>
      <c r="U28" s="39">
        <v>3.07</v>
      </c>
      <c r="V28" s="5">
        <v>0</v>
      </c>
      <c r="W28" s="5">
        <v>0</v>
      </c>
      <c r="X28" s="7">
        <v>1.61</v>
      </c>
      <c r="Y28" s="8">
        <v>1.49</v>
      </c>
      <c r="Z28" s="7">
        <v>0.95</v>
      </c>
      <c r="AA28" s="8">
        <v>1.1200000000000001</v>
      </c>
      <c r="AB28" s="6">
        <v>1.99</v>
      </c>
      <c r="AC28" s="7">
        <v>2.48</v>
      </c>
      <c r="AD28" s="7">
        <v>2.76</v>
      </c>
      <c r="AE28" s="7">
        <v>2.3199999999999998</v>
      </c>
      <c r="AF28" s="7">
        <v>0.83</v>
      </c>
      <c r="AG28" s="8">
        <v>2.0699999999999998</v>
      </c>
      <c r="AH28" s="7">
        <v>4.17</v>
      </c>
      <c r="AI28" s="7">
        <v>5.22</v>
      </c>
      <c r="AJ28" s="4">
        <v>10.34</v>
      </c>
      <c r="AK28" s="4">
        <v>12.92</v>
      </c>
      <c r="AL28" s="16">
        <v>27.61</v>
      </c>
      <c r="AM28" s="40">
        <v>28.05</v>
      </c>
      <c r="AN28" s="23">
        <v>29.74</v>
      </c>
      <c r="AO28" s="40">
        <v>31.9</v>
      </c>
      <c r="AP28" s="17">
        <v>32.659999999999997</v>
      </c>
      <c r="AQ28" s="19">
        <v>35.549999999999997</v>
      </c>
      <c r="AR28" s="17">
        <v>38.200000000000003</v>
      </c>
      <c r="AS28" s="19">
        <v>39.369999999999997</v>
      </c>
      <c r="AT28" s="18">
        <v>39.65</v>
      </c>
      <c r="AU28" s="17">
        <v>40</v>
      </c>
      <c r="AV28" s="17">
        <v>39.880000000000003</v>
      </c>
      <c r="AW28" s="17">
        <v>39.29</v>
      </c>
      <c r="AX28" s="17">
        <v>42.43</v>
      </c>
      <c r="AY28" s="19">
        <v>47.36</v>
      </c>
      <c r="AZ28" s="17">
        <v>48.12</v>
      </c>
      <c r="BA28" s="17">
        <v>43.73</v>
      </c>
      <c r="BB28" s="16">
        <v>44.58</v>
      </c>
      <c r="BC28" s="16">
        <v>45.64</v>
      </c>
      <c r="BD28" s="16">
        <v>27.66</v>
      </c>
      <c r="BE28" s="40">
        <v>28.72</v>
      </c>
      <c r="BF28" s="23">
        <v>30.16</v>
      </c>
      <c r="BG28" s="23">
        <v>31.9</v>
      </c>
      <c r="BH28" s="17">
        <v>32.43</v>
      </c>
      <c r="BI28" s="19">
        <v>35.72</v>
      </c>
      <c r="BJ28" s="17">
        <v>37.43</v>
      </c>
      <c r="BK28" s="19">
        <v>40.49</v>
      </c>
      <c r="BL28" s="18">
        <v>40.5</v>
      </c>
      <c r="BM28" s="17">
        <v>40.07</v>
      </c>
      <c r="BN28" s="17">
        <v>38.96</v>
      </c>
      <c r="BO28" s="17">
        <v>40.17</v>
      </c>
      <c r="BP28" s="17">
        <v>42.33</v>
      </c>
      <c r="BQ28" s="19">
        <v>47.68</v>
      </c>
      <c r="BR28" s="17">
        <v>49.37</v>
      </c>
      <c r="BS28" s="17">
        <v>44.72</v>
      </c>
      <c r="BT28" s="16">
        <v>44.52</v>
      </c>
      <c r="BU28" s="16">
        <v>44.23</v>
      </c>
    </row>
    <row r="29" spans="2:73" ht="14">
      <c r="B29" s="104">
        <v>3.38</v>
      </c>
      <c r="C29" s="105">
        <v>2.68</v>
      </c>
      <c r="D29" s="109">
        <v>2.29</v>
      </c>
      <c r="E29" s="105">
        <v>1.99</v>
      </c>
      <c r="F29" s="106">
        <v>1.69</v>
      </c>
      <c r="G29" s="108">
        <v>0.67</v>
      </c>
      <c r="H29" s="106">
        <v>0.12</v>
      </c>
      <c r="I29" s="108">
        <v>0.63</v>
      </c>
      <c r="J29" s="107">
        <v>0.76</v>
      </c>
      <c r="K29" s="106">
        <v>1.62</v>
      </c>
      <c r="L29" s="106">
        <v>3.99</v>
      </c>
      <c r="M29" s="106">
        <v>6.39</v>
      </c>
      <c r="N29" s="106">
        <v>5.46</v>
      </c>
      <c r="O29" s="8">
        <v>4.49</v>
      </c>
      <c r="P29" s="7">
        <v>6.97</v>
      </c>
      <c r="Q29" s="9">
        <v>6.07</v>
      </c>
      <c r="R29" s="4">
        <v>10.84</v>
      </c>
      <c r="S29" s="4">
        <v>20.73</v>
      </c>
      <c r="T29" s="4">
        <v>2.29</v>
      </c>
      <c r="U29" s="26">
        <v>1.34</v>
      </c>
      <c r="V29" s="25">
        <v>0.63</v>
      </c>
      <c r="W29" s="25">
        <v>0.5</v>
      </c>
      <c r="X29" s="53">
        <v>1.61</v>
      </c>
      <c r="Y29" s="54">
        <v>2.61</v>
      </c>
      <c r="Z29" s="53">
        <v>2.11</v>
      </c>
      <c r="AA29" s="54">
        <v>2.86</v>
      </c>
      <c r="AB29" s="55">
        <v>2.74</v>
      </c>
      <c r="AC29" s="53">
        <v>2.9</v>
      </c>
      <c r="AD29" s="53">
        <v>5.63</v>
      </c>
      <c r="AE29" s="53">
        <v>5.19</v>
      </c>
      <c r="AF29" s="7">
        <v>5.65</v>
      </c>
      <c r="AG29" s="8">
        <v>2.87</v>
      </c>
      <c r="AH29" s="7">
        <v>5.66</v>
      </c>
      <c r="AI29" s="9">
        <v>6.27</v>
      </c>
      <c r="AJ29" s="4">
        <v>10.01</v>
      </c>
      <c r="AK29" s="4">
        <v>20.72</v>
      </c>
      <c r="AL29" s="16">
        <v>27.96</v>
      </c>
      <c r="AM29" s="38">
        <v>31.91</v>
      </c>
      <c r="AN29" s="20">
        <v>32.590000000000003</v>
      </c>
      <c r="AO29" s="38">
        <v>35.47</v>
      </c>
      <c r="AP29" s="17">
        <v>36.99</v>
      </c>
      <c r="AQ29" s="19">
        <v>37.81</v>
      </c>
      <c r="AR29" s="17">
        <v>38.979999999999997</v>
      </c>
      <c r="AS29" s="19">
        <v>39.08</v>
      </c>
      <c r="AT29" s="18">
        <v>38.64</v>
      </c>
      <c r="AU29" s="17">
        <v>40.409999999999997</v>
      </c>
      <c r="AV29" s="17">
        <v>40.35</v>
      </c>
      <c r="AW29" s="17">
        <v>44.26</v>
      </c>
      <c r="AX29" s="17">
        <v>47.33</v>
      </c>
      <c r="AY29" s="19">
        <v>46.77</v>
      </c>
      <c r="AZ29" s="17">
        <v>46.68</v>
      </c>
      <c r="BA29" s="20">
        <v>44.98</v>
      </c>
      <c r="BB29" s="16">
        <v>43.21</v>
      </c>
      <c r="BC29" s="16">
        <v>41.2</v>
      </c>
      <c r="BD29" s="16">
        <v>27.59</v>
      </c>
      <c r="BE29" s="38">
        <v>31.89</v>
      </c>
      <c r="BF29" s="20">
        <v>33.28</v>
      </c>
      <c r="BG29" s="20">
        <v>36.04</v>
      </c>
      <c r="BH29" s="17">
        <v>36.75</v>
      </c>
      <c r="BI29" s="19">
        <v>37.93</v>
      </c>
      <c r="BJ29" s="17">
        <v>38.880000000000003</v>
      </c>
      <c r="BK29" s="19">
        <v>39.799999999999997</v>
      </c>
      <c r="BL29" s="18">
        <v>39.72</v>
      </c>
      <c r="BM29" s="17">
        <v>40.770000000000003</v>
      </c>
      <c r="BN29" s="17">
        <v>41.79</v>
      </c>
      <c r="BO29" s="17">
        <v>45.81</v>
      </c>
      <c r="BP29" s="17">
        <v>48.41</v>
      </c>
      <c r="BQ29" s="19">
        <v>46.02</v>
      </c>
      <c r="BR29" s="17">
        <v>46.26</v>
      </c>
      <c r="BS29" s="20">
        <v>45.81</v>
      </c>
      <c r="BT29" s="16">
        <v>43.83</v>
      </c>
      <c r="BU29" s="16">
        <v>40.24</v>
      </c>
    </row>
    <row r="30" spans="2:73" ht="14">
      <c r="B30" s="104">
        <v>2.12</v>
      </c>
      <c r="C30" s="105">
        <v>2.87</v>
      </c>
      <c r="D30" s="106">
        <v>1.78</v>
      </c>
      <c r="E30" s="107">
        <v>1.63</v>
      </c>
      <c r="F30" s="106">
        <v>1.69</v>
      </c>
      <c r="G30" s="108">
        <v>0</v>
      </c>
      <c r="H30" s="106">
        <v>0.25</v>
      </c>
      <c r="I30" s="108">
        <v>0</v>
      </c>
      <c r="J30" s="107">
        <v>1.45</v>
      </c>
      <c r="K30" s="106">
        <v>5.39</v>
      </c>
      <c r="L30" s="106">
        <v>8.6199999999999992</v>
      </c>
      <c r="M30" s="106">
        <v>7.17</v>
      </c>
      <c r="N30" s="106">
        <v>3.34</v>
      </c>
      <c r="O30" s="8">
        <v>2.74</v>
      </c>
      <c r="P30" s="9">
        <v>5.78</v>
      </c>
      <c r="Q30" s="9">
        <v>8.17</v>
      </c>
      <c r="R30" s="4">
        <v>11.2</v>
      </c>
      <c r="S30" s="97">
        <v>19.72</v>
      </c>
      <c r="T30" s="4">
        <v>1.69</v>
      </c>
      <c r="U30" s="26">
        <v>2.04</v>
      </c>
      <c r="V30" s="53">
        <v>1.01</v>
      </c>
      <c r="W30" s="53">
        <v>1.1100000000000001</v>
      </c>
      <c r="X30" s="53">
        <v>0.63</v>
      </c>
      <c r="Y30" s="54">
        <v>1.1499999999999999</v>
      </c>
      <c r="Z30" s="53">
        <v>1.37</v>
      </c>
      <c r="AA30" s="54">
        <v>1.66</v>
      </c>
      <c r="AB30" s="55">
        <v>1.37</v>
      </c>
      <c r="AC30" s="53">
        <v>4.8499999999999996</v>
      </c>
      <c r="AD30" s="53">
        <v>7.03</v>
      </c>
      <c r="AE30" s="53">
        <v>7.52</v>
      </c>
      <c r="AF30" s="7">
        <v>3.34</v>
      </c>
      <c r="AG30" s="8">
        <v>4.32</v>
      </c>
      <c r="AH30" s="9">
        <v>5.51</v>
      </c>
      <c r="AI30" s="9">
        <v>9.57</v>
      </c>
      <c r="AJ30" s="4">
        <v>11.12</v>
      </c>
      <c r="AK30" s="97">
        <v>20.03</v>
      </c>
      <c r="AL30" s="16">
        <v>26.58</v>
      </c>
      <c r="AM30" s="38">
        <v>30.76</v>
      </c>
      <c r="AN30" s="17">
        <v>33.11</v>
      </c>
      <c r="AO30" s="18">
        <v>33.92</v>
      </c>
      <c r="AP30" s="17">
        <v>34.35</v>
      </c>
      <c r="AQ30" s="19">
        <v>36.04</v>
      </c>
      <c r="AR30" s="17">
        <v>36.74</v>
      </c>
      <c r="AS30" s="19">
        <v>36.54</v>
      </c>
      <c r="AT30" s="18">
        <v>37.520000000000003</v>
      </c>
      <c r="AU30" s="17">
        <v>40.22</v>
      </c>
      <c r="AV30" s="17">
        <v>42.81</v>
      </c>
      <c r="AW30" s="17">
        <v>43.12</v>
      </c>
      <c r="AX30" s="17">
        <v>44.97</v>
      </c>
      <c r="AY30" s="19">
        <v>46.94</v>
      </c>
      <c r="AZ30" s="20">
        <v>48.24</v>
      </c>
      <c r="BA30" s="20">
        <v>43.97</v>
      </c>
      <c r="BB30" s="16">
        <v>46.41</v>
      </c>
      <c r="BC30" s="97">
        <v>37.409999999999997</v>
      </c>
      <c r="BD30" s="16">
        <v>26.34</v>
      </c>
      <c r="BE30" s="38">
        <v>30.65</v>
      </c>
      <c r="BF30" s="17">
        <v>33.04</v>
      </c>
      <c r="BG30" s="17">
        <v>34.99</v>
      </c>
      <c r="BH30" s="17">
        <v>34.619999999999997</v>
      </c>
      <c r="BI30" s="19">
        <v>36.35</v>
      </c>
      <c r="BJ30" s="17">
        <v>36.35</v>
      </c>
      <c r="BK30" s="19">
        <v>36.78</v>
      </c>
      <c r="BL30" s="18">
        <v>37.380000000000003</v>
      </c>
      <c r="BM30" s="17">
        <v>40.93</v>
      </c>
      <c r="BN30" s="17">
        <v>43.13</v>
      </c>
      <c r="BO30" s="17">
        <v>43.68</v>
      </c>
      <c r="BP30" s="17">
        <v>44.83</v>
      </c>
      <c r="BQ30" s="19">
        <v>46.86</v>
      </c>
      <c r="BR30" s="20">
        <v>48.23</v>
      </c>
      <c r="BS30" s="20">
        <v>42.72</v>
      </c>
      <c r="BT30" s="16">
        <v>45.76</v>
      </c>
      <c r="BU30" s="97">
        <v>37.950000000000003</v>
      </c>
    </row>
    <row r="31" spans="2:73" ht="14">
      <c r="B31" s="104">
        <v>2.69</v>
      </c>
      <c r="C31" s="105">
        <v>2.3199999999999998</v>
      </c>
      <c r="D31" s="115">
        <v>2.76</v>
      </c>
      <c r="E31" s="107">
        <v>0</v>
      </c>
      <c r="F31" s="106">
        <v>0</v>
      </c>
      <c r="G31" s="108">
        <v>0.9</v>
      </c>
      <c r="H31" s="106">
        <v>0</v>
      </c>
      <c r="I31" s="108">
        <v>0.9</v>
      </c>
      <c r="J31" s="107">
        <v>1.1200000000000001</v>
      </c>
      <c r="K31" s="106">
        <v>2.4900000000000002</v>
      </c>
      <c r="L31" s="106">
        <v>6.07</v>
      </c>
      <c r="M31" s="106">
        <v>5.1100000000000003</v>
      </c>
      <c r="N31" s="106">
        <v>2.41</v>
      </c>
      <c r="O31" s="41">
        <v>2.31</v>
      </c>
      <c r="P31" s="5">
        <v>4.6399999999999997</v>
      </c>
      <c r="Q31" s="9">
        <v>5.34</v>
      </c>
      <c r="R31" s="4">
        <v>8.23</v>
      </c>
      <c r="S31" s="4">
        <v>13.99</v>
      </c>
      <c r="T31" s="4">
        <v>4.1399999999999997</v>
      </c>
      <c r="U31" s="26">
        <v>2.17</v>
      </c>
      <c r="V31" s="47">
        <v>0</v>
      </c>
      <c r="W31" s="53">
        <v>0</v>
      </c>
      <c r="X31" s="53">
        <v>0</v>
      </c>
      <c r="Y31" s="54">
        <v>1.24</v>
      </c>
      <c r="Z31" s="53">
        <v>1.88</v>
      </c>
      <c r="AA31" s="54">
        <v>1.74</v>
      </c>
      <c r="AB31" s="55">
        <v>2.4900000000000002</v>
      </c>
      <c r="AC31" s="53">
        <v>2.25</v>
      </c>
      <c r="AD31" s="53">
        <v>7.01</v>
      </c>
      <c r="AE31" s="53">
        <v>6.03</v>
      </c>
      <c r="AF31" s="7">
        <v>2.74</v>
      </c>
      <c r="AG31" s="41">
        <v>2.36</v>
      </c>
      <c r="AH31" s="5">
        <v>4.41</v>
      </c>
      <c r="AI31" s="9">
        <v>5.79</v>
      </c>
      <c r="AJ31" s="4">
        <v>9.1999999999999993</v>
      </c>
      <c r="AK31" s="4">
        <v>13.45</v>
      </c>
      <c r="AL31" s="16">
        <v>28.12</v>
      </c>
      <c r="AM31" s="38">
        <v>31.66</v>
      </c>
      <c r="AN31" s="23">
        <v>33.840000000000003</v>
      </c>
      <c r="AO31" s="18">
        <v>34.409999999999997</v>
      </c>
      <c r="AP31" s="17">
        <v>36.97</v>
      </c>
      <c r="AQ31" s="19">
        <v>37.9</v>
      </c>
      <c r="AR31" s="17">
        <v>39.049999999999997</v>
      </c>
      <c r="AS31" s="19">
        <v>39.64</v>
      </c>
      <c r="AT31" s="18">
        <v>39.01</v>
      </c>
      <c r="AU31" s="17">
        <v>40.11</v>
      </c>
      <c r="AV31" s="17">
        <v>41.1</v>
      </c>
      <c r="AW31" s="17">
        <v>41.83</v>
      </c>
      <c r="AX31" s="17">
        <v>44.65</v>
      </c>
      <c r="AY31" s="42">
        <v>46.21</v>
      </c>
      <c r="AZ31" s="23">
        <v>48.14</v>
      </c>
      <c r="BA31" s="20">
        <v>49.14</v>
      </c>
      <c r="BB31" s="16">
        <v>47.65</v>
      </c>
      <c r="BC31" s="16">
        <v>41.44</v>
      </c>
      <c r="BD31" s="16">
        <v>28.08</v>
      </c>
      <c r="BE31" s="38">
        <v>31.27</v>
      </c>
      <c r="BF31" s="23">
        <v>32.51</v>
      </c>
      <c r="BG31" s="17">
        <v>34.590000000000003</v>
      </c>
      <c r="BH31" s="17">
        <v>35.64</v>
      </c>
      <c r="BI31" s="19">
        <v>37.96</v>
      </c>
      <c r="BJ31" s="17">
        <v>38.78</v>
      </c>
      <c r="BK31" s="19">
        <v>39.770000000000003</v>
      </c>
      <c r="BL31" s="18">
        <v>39.04</v>
      </c>
      <c r="BM31" s="17">
        <v>40.28</v>
      </c>
      <c r="BN31" s="17">
        <v>40.86</v>
      </c>
      <c r="BO31" s="17">
        <v>40.700000000000003</v>
      </c>
      <c r="BP31" s="17">
        <v>46.09</v>
      </c>
      <c r="BQ31" s="42">
        <v>46.51</v>
      </c>
      <c r="BR31" s="23">
        <v>49.23</v>
      </c>
      <c r="BS31" s="20">
        <v>50.3</v>
      </c>
      <c r="BT31" s="16">
        <v>47.41</v>
      </c>
      <c r="BU31" s="16">
        <v>40.700000000000003</v>
      </c>
    </row>
    <row r="32" spans="2:73" ht="14">
      <c r="B32" s="104">
        <v>3.28</v>
      </c>
      <c r="C32" s="105">
        <v>1.74</v>
      </c>
      <c r="D32" s="109">
        <v>3.46</v>
      </c>
      <c r="E32" s="107">
        <v>2.99</v>
      </c>
      <c r="F32" s="106">
        <v>3.23</v>
      </c>
      <c r="G32" s="108">
        <v>1.1200000000000001</v>
      </c>
      <c r="H32" s="106">
        <v>0.56000000000000005</v>
      </c>
      <c r="I32" s="108">
        <v>0.95</v>
      </c>
      <c r="J32" s="107">
        <v>2.08</v>
      </c>
      <c r="K32" s="106">
        <v>5.84</v>
      </c>
      <c r="L32" s="106">
        <v>6.24</v>
      </c>
      <c r="M32" s="106">
        <v>3.85</v>
      </c>
      <c r="N32" s="106">
        <v>3.49</v>
      </c>
      <c r="O32" s="4">
        <v>3.76</v>
      </c>
      <c r="P32" s="9">
        <v>6.33</v>
      </c>
      <c r="Q32" s="9">
        <v>9.67</v>
      </c>
      <c r="R32" s="4">
        <v>11.19</v>
      </c>
      <c r="S32" s="1"/>
      <c r="T32" s="4">
        <v>3.08</v>
      </c>
      <c r="U32" s="26">
        <v>1.45</v>
      </c>
      <c r="V32" s="25">
        <v>0.88</v>
      </c>
      <c r="W32" s="53">
        <v>1.3</v>
      </c>
      <c r="X32" s="53">
        <v>2.25</v>
      </c>
      <c r="Y32" s="54">
        <v>2.2400000000000002</v>
      </c>
      <c r="Z32" s="53">
        <v>1.74</v>
      </c>
      <c r="AA32" s="54">
        <v>2.3199999999999998</v>
      </c>
      <c r="AB32" s="55">
        <v>3.46</v>
      </c>
      <c r="AC32" s="53">
        <v>6.34</v>
      </c>
      <c r="AD32" s="53">
        <v>6.61</v>
      </c>
      <c r="AE32" s="53">
        <v>2.78</v>
      </c>
      <c r="AF32" s="7">
        <v>1.96</v>
      </c>
      <c r="AG32" s="4">
        <v>4.18</v>
      </c>
      <c r="AH32" s="9">
        <v>6.11</v>
      </c>
      <c r="AI32" s="9">
        <v>9.69</v>
      </c>
      <c r="AJ32" s="4">
        <v>12.98</v>
      </c>
      <c r="AK32" s="1"/>
      <c r="AL32" s="16">
        <v>30.41</v>
      </c>
      <c r="AM32" s="38">
        <v>34.020000000000003</v>
      </c>
      <c r="AN32" s="20">
        <v>35.35</v>
      </c>
      <c r="AO32" s="18">
        <v>35.61</v>
      </c>
      <c r="AP32" s="17">
        <v>36.880000000000003</v>
      </c>
      <c r="AQ32" s="19">
        <v>38.76</v>
      </c>
      <c r="AR32" s="17">
        <v>39.92</v>
      </c>
      <c r="AS32" s="19">
        <v>39.29</v>
      </c>
      <c r="AT32" s="18">
        <v>40.82</v>
      </c>
      <c r="AU32" s="17">
        <v>41.71</v>
      </c>
      <c r="AV32" s="17">
        <v>42.85</v>
      </c>
      <c r="AW32" s="17">
        <v>45.03</v>
      </c>
      <c r="AX32" s="17">
        <v>46.16</v>
      </c>
      <c r="AY32" s="16">
        <v>46.7</v>
      </c>
      <c r="AZ32" s="20">
        <v>46.25</v>
      </c>
      <c r="BA32" s="20">
        <v>44.29</v>
      </c>
      <c r="BB32" s="16">
        <v>45.22</v>
      </c>
      <c r="BC32" s="1"/>
      <c r="BD32" s="16">
        <v>30.23</v>
      </c>
      <c r="BE32" s="38">
        <v>34.229999999999997</v>
      </c>
      <c r="BF32" s="20">
        <v>35.64</v>
      </c>
      <c r="BG32" s="17">
        <v>35.75</v>
      </c>
      <c r="BH32" s="17">
        <v>36.54</v>
      </c>
      <c r="BI32" s="19">
        <v>38.43</v>
      </c>
      <c r="BJ32" s="17">
        <v>39.07</v>
      </c>
      <c r="BK32" s="19">
        <v>39.619999999999997</v>
      </c>
      <c r="BL32" s="18">
        <v>40.4</v>
      </c>
      <c r="BM32" s="17">
        <v>42.19</v>
      </c>
      <c r="BN32" s="17">
        <v>42.16</v>
      </c>
      <c r="BO32" s="17">
        <v>45.46</v>
      </c>
      <c r="BP32" s="17">
        <v>45.14</v>
      </c>
      <c r="BQ32" s="16">
        <v>46.88</v>
      </c>
      <c r="BR32" s="20">
        <v>46.04</v>
      </c>
      <c r="BS32" s="20">
        <v>44.3</v>
      </c>
      <c r="BT32" s="16">
        <v>45.48</v>
      </c>
      <c r="BU32" s="1"/>
    </row>
    <row r="33" spans="2:73" ht="14">
      <c r="B33" s="104">
        <v>3.31</v>
      </c>
      <c r="C33" s="105">
        <v>3.22</v>
      </c>
      <c r="D33" s="115">
        <v>2.02</v>
      </c>
      <c r="E33" s="111">
        <v>2.74</v>
      </c>
      <c r="F33" s="112">
        <v>1.76</v>
      </c>
      <c r="G33" s="113">
        <v>1.22</v>
      </c>
      <c r="H33" s="112">
        <v>1.39</v>
      </c>
      <c r="I33" s="113">
        <v>0</v>
      </c>
      <c r="J33" s="111">
        <v>0.72</v>
      </c>
      <c r="K33" s="112">
        <v>1.39</v>
      </c>
      <c r="L33" s="112">
        <v>4.51</v>
      </c>
      <c r="M33" s="112">
        <v>5.84</v>
      </c>
      <c r="N33" s="112">
        <v>2.88</v>
      </c>
      <c r="O33" s="54">
        <v>4.8499999999999996</v>
      </c>
      <c r="P33" s="53">
        <v>4.8</v>
      </c>
      <c r="Q33" s="9">
        <v>7.63</v>
      </c>
      <c r="R33" s="4">
        <v>13.14</v>
      </c>
      <c r="S33" s="4">
        <v>17.739999999999998</v>
      </c>
      <c r="T33" s="4">
        <v>3.51</v>
      </c>
      <c r="U33" s="26">
        <v>3.33</v>
      </c>
      <c r="V33" s="47">
        <v>2.0099999999999998</v>
      </c>
      <c r="W33" s="53">
        <v>1.96</v>
      </c>
      <c r="X33" s="53">
        <v>0</v>
      </c>
      <c r="Y33" s="54">
        <v>1.81</v>
      </c>
      <c r="Z33" s="53">
        <v>2.68</v>
      </c>
      <c r="AA33" s="54">
        <v>2.76</v>
      </c>
      <c r="AB33" s="55">
        <v>2.4900000000000002</v>
      </c>
      <c r="AC33" s="53">
        <v>3.23</v>
      </c>
      <c r="AD33" s="53">
        <v>4.49</v>
      </c>
      <c r="AE33" s="53">
        <v>5.35</v>
      </c>
      <c r="AF33" s="53">
        <v>2.76</v>
      </c>
      <c r="AG33" s="54">
        <v>6.24</v>
      </c>
      <c r="AH33" s="53">
        <v>4.84</v>
      </c>
      <c r="AI33" s="9">
        <v>7.17</v>
      </c>
      <c r="AJ33" s="4">
        <v>13.25</v>
      </c>
      <c r="AK33" s="4">
        <v>17.37</v>
      </c>
      <c r="AL33" s="16">
        <v>27.18</v>
      </c>
      <c r="AM33" s="38">
        <v>30.67</v>
      </c>
      <c r="AN33" s="23">
        <v>30.25</v>
      </c>
      <c r="AO33" s="56">
        <v>31.73</v>
      </c>
      <c r="AP33" s="57">
        <v>33.65</v>
      </c>
      <c r="AQ33" s="58">
        <v>34.69</v>
      </c>
      <c r="AR33" s="57">
        <v>35.31</v>
      </c>
      <c r="AS33" s="58">
        <v>38.409999999999997</v>
      </c>
      <c r="AT33" s="56">
        <v>39.08</v>
      </c>
      <c r="AU33" s="57">
        <v>38.22</v>
      </c>
      <c r="AV33" s="57">
        <v>37.22</v>
      </c>
      <c r="AW33" s="57">
        <v>37.67</v>
      </c>
      <c r="AX33" s="57">
        <v>47.04</v>
      </c>
      <c r="AY33" s="58">
        <v>51.02</v>
      </c>
      <c r="AZ33" s="57">
        <v>49.23</v>
      </c>
      <c r="BA33" s="20">
        <v>48.12</v>
      </c>
      <c r="BB33" s="16">
        <v>47.35</v>
      </c>
      <c r="BC33" s="16">
        <v>47.17</v>
      </c>
      <c r="BD33" s="16">
        <v>27.91</v>
      </c>
      <c r="BE33" s="38">
        <v>30.6</v>
      </c>
      <c r="BF33" s="23">
        <v>30.95</v>
      </c>
      <c r="BG33" s="57">
        <v>32.69</v>
      </c>
      <c r="BH33" s="57">
        <v>34.590000000000003</v>
      </c>
      <c r="BI33" s="58">
        <v>33.979999999999997</v>
      </c>
      <c r="BJ33" s="57">
        <v>35.799999999999997</v>
      </c>
      <c r="BK33" s="58">
        <v>37.69</v>
      </c>
      <c r="BL33" s="56">
        <v>39.5</v>
      </c>
      <c r="BM33" s="57">
        <v>38.659999999999997</v>
      </c>
      <c r="BN33" s="57">
        <v>36.21</v>
      </c>
      <c r="BO33" s="57">
        <v>37.47</v>
      </c>
      <c r="BP33" s="57">
        <v>47.57</v>
      </c>
      <c r="BQ33" s="58">
        <v>51.54</v>
      </c>
      <c r="BR33" s="57">
        <v>49.77</v>
      </c>
      <c r="BS33" s="20">
        <v>49</v>
      </c>
      <c r="BT33" s="16">
        <v>48.27</v>
      </c>
      <c r="BU33" s="16">
        <v>48.84</v>
      </c>
    </row>
    <row r="34" spans="2:73" ht="14">
      <c r="B34" s="104">
        <v>4.5</v>
      </c>
      <c r="C34" s="114">
        <v>3.46</v>
      </c>
      <c r="D34" s="115">
        <v>2.37</v>
      </c>
      <c r="E34" s="107">
        <v>2.17</v>
      </c>
      <c r="F34" s="106">
        <v>1.34</v>
      </c>
      <c r="G34" s="108">
        <v>0</v>
      </c>
      <c r="H34" s="106">
        <v>0.83</v>
      </c>
      <c r="I34" s="108">
        <v>1.52</v>
      </c>
      <c r="J34" s="107">
        <v>2.2799999999999998</v>
      </c>
      <c r="K34" s="106">
        <v>6.35</v>
      </c>
      <c r="L34" s="106">
        <v>6.78</v>
      </c>
      <c r="M34" s="106">
        <v>5.78</v>
      </c>
      <c r="N34" s="106">
        <v>3.36</v>
      </c>
      <c r="O34" s="8">
        <v>3.85</v>
      </c>
      <c r="P34" s="7">
        <v>6.15</v>
      </c>
      <c r="Q34" s="9">
        <v>8.81</v>
      </c>
      <c r="R34" s="4">
        <v>14.59</v>
      </c>
      <c r="S34" s="98"/>
      <c r="T34" s="4">
        <v>4.03</v>
      </c>
      <c r="U34" s="39">
        <v>3.02</v>
      </c>
      <c r="V34" s="5">
        <v>0.88</v>
      </c>
      <c r="W34" s="7">
        <v>0.88</v>
      </c>
      <c r="X34" s="7">
        <v>3.11</v>
      </c>
      <c r="Y34" s="8">
        <v>3.25</v>
      </c>
      <c r="Z34" s="7">
        <v>2.66</v>
      </c>
      <c r="AA34" s="8">
        <v>3.85</v>
      </c>
      <c r="AB34" s="6">
        <v>4.51</v>
      </c>
      <c r="AC34" s="7">
        <v>5.98</v>
      </c>
      <c r="AD34" s="7">
        <v>7.05</v>
      </c>
      <c r="AE34" s="7">
        <v>5.45</v>
      </c>
      <c r="AF34" s="7">
        <v>2.91</v>
      </c>
      <c r="AG34" s="8">
        <v>5.63</v>
      </c>
      <c r="AH34" s="7">
        <v>5.89</v>
      </c>
      <c r="AI34" s="9">
        <v>8.36</v>
      </c>
      <c r="AJ34" s="4">
        <v>14.96</v>
      </c>
      <c r="AK34" s="98"/>
      <c r="AL34" s="16">
        <v>25.93</v>
      </c>
      <c r="AM34" s="40">
        <v>28.6</v>
      </c>
      <c r="AN34" s="23">
        <v>30.12</v>
      </c>
      <c r="AO34" s="18">
        <v>51.28</v>
      </c>
      <c r="AP34" s="17">
        <v>32.369999999999997</v>
      </c>
      <c r="AQ34" s="19">
        <v>34.42</v>
      </c>
      <c r="AR34" s="17">
        <v>34.159999999999997</v>
      </c>
      <c r="AS34" s="19">
        <v>35.43</v>
      </c>
      <c r="AT34" s="18">
        <v>34.65</v>
      </c>
      <c r="AU34" s="17">
        <v>34.020000000000003</v>
      </c>
      <c r="AV34" s="17">
        <v>36.49</v>
      </c>
      <c r="AW34" s="17">
        <v>38.14</v>
      </c>
      <c r="AX34" s="17">
        <v>42.61</v>
      </c>
      <c r="AY34" s="19">
        <v>45.67</v>
      </c>
      <c r="AZ34" s="17">
        <v>44.21</v>
      </c>
      <c r="BA34" s="20">
        <v>40.159999999999997</v>
      </c>
      <c r="BB34" s="16">
        <v>38.909999999999997</v>
      </c>
      <c r="BC34" s="100"/>
      <c r="BD34" s="16">
        <v>26.63</v>
      </c>
      <c r="BE34" s="40">
        <v>27.57</v>
      </c>
      <c r="BF34" s="23">
        <v>29.83</v>
      </c>
      <c r="BG34" s="17">
        <v>32.35</v>
      </c>
      <c r="BH34" s="17">
        <v>32.89</v>
      </c>
      <c r="BI34" s="19">
        <v>33.79</v>
      </c>
      <c r="BJ34" s="17">
        <v>34.119999999999997</v>
      </c>
      <c r="BK34" s="19">
        <v>35.28</v>
      </c>
      <c r="BL34" s="18">
        <v>34.54</v>
      </c>
      <c r="BM34" s="17">
        <v>34.17</v>
      </c>
      <c r="BN34" s="17">
        <v>36.04</v>
      </c>
      <c r="BO34" s="17">
        <v>38.85</v>
      </c>
      <c r="BP34" s="17">
        <v>43.1</v>
      </c>
      <c r="BQ34" s="19">
        <v>45.16</v>
      </c>
      <c r="BR34" s="17">
        <v>45.32</v>
      </c>
      <c r="BS34" s="20">
        <v>40.56</v>
      </c>
      <c r="BT34" s="16">
        <v>37.94</v>
      </c>
      <c r="BU34" s="100"/>
    </row>
    <row r="35" spans="2:73" ht="14">
      <c r="B35" s="104">
        <v>3.11</v>
      </c>
      <c r="C35" s="105">
        <v>2.13</v>
      </c>
      <c r="D35" s="109">
        <v>1.37</v>
      </c>
      <c r="E35" s="107">
        <v>1.27</v>
      </c>
      <c r="F35" s="106">
        <v>1.62</v>
      </c>
      <c r="G35" s="108">
        <v>1.63</v>
      </c>
      <c r="H35" s="106">
        <v>1.1200000000000001</v>
      </c>
      <c r="I35" s="108">
        <v>1.81</v>
      </c>
      <c r="J35" s="107">
        <v>2.5299999999999998</v>
      </c>
      <c r="K35" s="106">
        <v>3.78</v>
      </c>
      <c r="L35" s="106">
        <v>5.61</v>
      </c>
      <c r="M35" s="106">
        <v>6.44</v>
      </c>
      <c r="N35" s="106">
        <v>3.81</v>
      </c>
      <c r="O35" s="8">
        <v>3.56</v>
      </c>
      <c r="P35" s="7">
        <v>4.4400000000000004</v>
      </c>
      <c r="Q35" s="9">
        <v>6.35</v>
      </c>
      <c r="R35" s="4">
        <v>9.25</v>
      </c>
      <c r="S35" s="97">
        <v>14.16</v>
      </c>
      <c r="T35" s="4">
        <v>3.65</v>
      </c>
      <c r="U35" s="26">
        <v>2.39</v>
      </c>
      <c r="V35" s="25">
        <v>1.9</v>
      </c>
      <c r="W35" s="53">
        <v>1.34</v>
      </c>
      <c r="X35" s="53">
        <v>1.39</v>
      </c>
      <c r="Y35" s="54">
        <v>1.49</v>
      </c>
      <c r="Z35" s="53">
        <v>2.98</v>
      </c>
      <c r="AA35" s="54">
        <v>2.44</v>
      </c>
      <c r="AB35" s="55">
        <v>2.37</v>
      </c>
      <c r="AC35" s="53">
        <v>3.86</v>
      </c>
      <c r="AD35" s="53">
        <v>6.27</v>
      </c>
      <c r="AE35" s="53">
        <v>6.41</v>
      </c>
      <c r="AF35" s="7">
        <v>3.87</v>
      </c>
      <c r="AG35" s="8">
        <v>4.22</v>
      </c>
      <c r="AH35" s="7">
        <v>4.3</v>
      </c>
      <c r="AI35" s="9">
        <v>6.35</v>
      </c>
      <c r="AJ35" s="4">
        <v>8.9700000000000006</v>
      </c>
      <c r="AK35" s="97">
        <v>14.41</v>
      </c>
      <c r="AL35" s="16">
        <v>24.86</v>
      </c>
      <c r="AM35" s="38">
        <v>28.39</v>
      </c>
      <c r="AN35" s="20">
        <v>30.26</v>
      </c>
      <c r="AO35" s="18">
        <v>32.11</v>
      </c>
      <c r="AP35" s="17">
        <v>32.72</v>
      </c>
      <c r="AQ35" s="19">
        <v>33.11</v>
      </c>
      <c r="AR35" s="17">
        <v>33.700000000000003</v>
      </c>
      <c r="AS35" s="19">
        <v>33.51</v>
      </c>
      <c r="AT35" s="18">
        <v>35.4</v>
      </c>
      <c r="AU35" s="17">
        <v>36.69</v>
      </c>
      <c r="AV35" s="17">
        <v>38.130000000000003</v>
      </c>
      <c r="AW35" s="17">
        <v>39.07</v>
      </c>
      <c r="AX35" s="17">
        <v>41.02</v>
      </c>
      <c r="AY35" s="19">
        <v>41.73</v>
      </c>
      <c r="AZ35" s="17">
        <v>42.14</v>
      </c>
      <c r="BA35" s="20">
        <v>41.61</v>
      </c>
      <c r="BB35" s="16">
        <v>37.53</v>
      </c>
      <c r="BC35" s="97">
        <v>39.83</v>
      </c>
      <c r="BD35" s="16">
        <v>25.44</v>
      </c>
      <c r="BE35" s="38">
        <v>27.73</v>
      </c>
      <c r="BF35" s="20">
        <v>30.47</v>
      </c>
      <c r="BG35" s="17">
        <v>32.36</v>
      </c>
      <c r="BH35" s="17">
        <v>32.72</v>
      </c>
      <c r="BI35" s="19">
        <v>32.31</v>
      </c>
      <c r="BJ35" s="17">
        <v>33.659999999999997</v>
      </c>
      <c r="BK35" s="19">
        <v>33.299999999999997</v>
      </c>
      <c r="BL35" s="18">
        <v>34.54</v>
      </c>
      <c r="BM35" s="17">
        <v>37.78</v>
      </c>
      <c r="BN35" s="17">
        <v>38.56</v>
      </c>
      <c r="BO35" s="17">
        <v>39.65</v>
      </c>
      <c r="BP35" s="17">
        <v>41.28</v>
      </c>
      <c r="BQ35" s="19">
        <v>42.71</v>
      </c>
      <c r="BR35" s="17">
        <v>42.69</v>
      </c>
      <c r="BS35" s="20">
        <v>41.07</v>
      </c>
      <c r="BT35" s="16">
        <v>38.380000000000003</v>
      </c>
      <c r="BU35" s="97">
        <v>39.299999999999997</v>
      </c>
    </row>
    <row r="36" spans="2:73" ht="14">
      <c r="B36" s="104">
        <v>3.48</v>
      </c>
      <c r="C36" s="105">
        <v>2.67</v>
      </c>
      <c r="D36" s="109">
        <v>1.89</v>
      </c>
      <c r="E36" s="107">
        <v>1.3</v>
      </c>
      <c r="F36" s="106">
        <v>1.25</v>
      </c>
      <c r="G36" s="108">
        <v>0.39</v>
      </c>
      <c r="H36" s="106">
        <v>0</v>
      </c>
      <c r="I36" s="108">
        <v>0.25</v>
      </c>
      <c r="J36" s="107">
        <v>0.51</v>
      </c>
      <c r="K36" s="106">
        <v>2.4500000000000002</v>
      </c>
      <c r="L36" s="106">
        <v>4.25</v>
      </c>
      <c r="M36" s="106">
        <v>4.84</v>
      </c>
      <c r="N36" s="106">
        <v>1.76</v>
      </c>
      <c r="O36" s="8">
        <v>1.87</v>
      </c>
      <c r="P36" s="7">
        <v>2.61</v>
      </c>
      <c r="Q36" s="9">
        <v>4.83</v>
      </c>
      <c r="R36" s="4">
        <v>10.17</v>
      </c>
      <c r="S36" s="4">
        <v>15.59</v>
      </c>
      <c r="T36" s="4">
        <v>3.86</v>
      </c>
      <c r="U36" s="26">
        <v>2.72</v>
      </c>
      <c r="V36" s="25">
        <v>1.1100000000000001</v>
      </c>
      <c r="W36" s="53">
        <v>0</v>
      </c>
      <c r="X36" s="53">
        <v>0.76</v>
      </c>
      <c r="Y36" s="54">
        <v>1.25</v>
      </c>
      <c r="Z36" s="53">
        <v>1.25</v>
      </c>
      <c r="AA36" s="54">
        <v>1.63</v>
      </c>
      <c r="AB36" s="55">
        <v>1.49</v>
      </c>
      <c r="AC36" s="53">
        <v>2.36</v>
      </c>
      <c r="AD36" s="53">
        <v>2.86</v>
      </c>
      <c r="AE36" s="53">
        <v>4.6399999999999997</v>
      </c>
      <c r="AF36" s="7">
        <v>1.79</v>
      </c>
      <c r="AG36" s="8">
        <v>2.34</v>
      </c>
      <c r="AH36" s="7">
        <v>2.96</v>
      </c>
      <c r="AI36" s="9">
        <v>3.73</v>
      </c>
      <c r="AJ36" s="4">
        <v>9.67</v>
      </c>
      <c r="AK36" s="4">
        <v>15.24</v>
      </c>
      <c r="AL36" s="16">
        <v>26.26</v>
      </c>
      <c r="AM36" s="38">
        <v>30.64</v>
      </c>
      <c r="AN36" s="20">
        <v>33.58</v>
      </c>
      <c r="AO36" s="18">
        <v>35.18</v>
      </c>
      <c r="AP36" s="17">
        <v>35.299999999999997</v>
      </c>
      <c r="AQ36" s="19">
        <v>35.79</v>
      </c>
      <c r="AR36" s="17">
        <v>36.33</v>
      </c>
      <c r="AS36" s="19">
        <v>37.83</v>
      </c>
      <c r="AT36" s="18">
        <v>37.56</v>
      </c>
      <c r="AU36" s="17">
        <v>36.299999999999997</v>
      </c>
      <c r="AV36" s="17">
        <v>38.39</v>
      </c>
      <c r="AW36" s="17">
        <v>39.35</v>
      </c>
      <c r="AX36" s="17">
        <v>42.8</v>
      </c>
      <c r="AY36" s="19">
        <v>43.62</v>
      </c>
      <c r="AZ36" s="17">
        <v>47.85</v>
      </c>
      <c r="BA36" s="20">
        <v>45.13</v>
      </c>
      <c r="BB36" s="16">
        <v>42.55</v>
      </c>
      <c r="BC36" s="16">
        <v>39.86</v>
      </c>
      <c r="BD36" s="16">
        <v>25.88</v>
      </c>
      <c r="BE36" s="38">
        <v>30.28</v>
      </c>
      <c r="BF36" s="20">
        <v>33.18</v>
      </c>
      <c r="BG36" s="17">
        <v>35.01</v>
      </c>
      <c r="BH36" s="17">
        <v>35.08</v>
      </c>
      <c r="BI36" s="19">
        <v>35.79</v>
      </c>
      <c r="BJ36" s="17">
        <v>36.020000000000003</v>
      </c>
      <c r="BK36" s="19">
        <v>37.43</v>
      </c>
      <c r="BL36" s="18">
        <v>37.56</v>
      </c>
      <c r="BM36" s="17">
        <v>36.85</v>
      </c>
      <c r="BN36" s="17">
        <v>38.17</v>
      </c>
      <c r="BO36" s="17">
        <v>39.1</v>
      </c>
      <c r="BP36" s="17">
        <v>42.34</v>
      </c>
      <c r="BQ36" s="19">
        <v>43.73</v>
      </c>
      <c r="BR36" s="17">
        <v>48.02</v>
      </c>
      <c r="BS36" s="20">
        <v>45.38</v>
      </c>
      <c r="BT36" s="16">
        <v>41.69</v>
      </c>
      <c r="BU36" s="16">
        <v>39.950000000000003</v>
      </c>
    </row>
    <row r="37" spans="2:73" ht="14">
      <c r="B37" s="104">
        <v>2.96</v>
      </c>
      <c r="C37" s="105">
        <v>2.17</v>
      </c>
      <c r="D37" s="109">
        <v>2.5</v>
      </c>
      <c r="E37" s="105">
        <v>1.74</v>
      </c>
      <c r="F37" s="106">
        <v>2.2400000000000002</v>
      </c>
      <c r="G37" s="108">
        <v>2.2400000000000002</v>
      </c>
      <c r="H37" s="106">
        <v>1.49</v>
      </c>
      <c r="I37" s="108">
        <v>0.87</v>
      </c>
      <c r="J37" s="107">
        <v>0.62</v>
      </c>
      <c r="K37" s="106">
        <v>2.0499999999999998</v>
      </c>
      <c r="L37" s="106">
        <v>4.4800000000000004</v>
      </c>
      <c r="M37" s="106">
        <v>2.66</v>
      </c>
      <c r="N37" s="106">
        <v>1.81</v>
      </c>
      <c r="O37" s="8">
        <v>3.02</v>
      </c>
      <c r="P37" s="7">
        <v>4.22</v>
      </c>
      <c r="Q37" s="9">
        <v>6.09</v>
      </c>
      <c r="R37" s="4">
        <v>10.54</v>
      </c>
      <c r="S37" s="4">
        <v>15.38</v>
      </c>
      <c r="T37" s="4">
        <v>2.4700000000000002</v>
      </c>
      <c r="U37" s="26">
        <v>1.79</v>
      </c>
      <c r="V37" s="25">
        <v>0.56000000000000005</v>
      </c>
      <c r="W37" s="25">
        <v>0.25</v>
      </c>
      <c r="X37" s="53">
        <v>0.51</v>
      </c>
      <c r="Y37" s="54">
        <v>2.17</v>
      </c>
      <c r="Z37" s="53">
        <v>1.27</v>
      </c>
      <c r="AA37" s="54">
        <v>2.12</v>
      </c>
      <c r="AB37" s="55">
        <v>2.14</v>
      </c>
      <c r="AC37" s="53">
        <v>2.2000000000000002</v>
      </c>
      <c r="AD37" s="53">
        <v>2.4900000000000002</v>
      </c>
      <c r="AE37" s="53">
        <v>1.83</v>
      </c>
      <c r="AF37" s="7">
        <v>0.72</v>
      </c>
      <c r="AG37" s="8">
        <v>2.64</v>
      </c>
      <c r="AH37" s="7">
        <v>3.73</v>
      </c>
      <c r="AI37" s="9">
        <v>6.2</v>
      </c>
      <c r="AJ37" s="4">
        <v>10.76</v>
      </c>
      <c r="AK37" s="4">
        <v>15.5</v>
      </c>
      <c r="AL37" s="16">
        <v>28.48</v>
      </c>
      <c r="AM37" s="38">
        <v>32.39</v>
      </c>
      <c r="AN37" s="20">
        <v>35.729999999999997</v>
      </c>
      <c r="AO37" s="38">
        <v>36.26</v>
      </c>
      <c r="AP37" s="17">
        <v>37.020000000000003</v>
      </c>
      <c r="AQ37" s="19">
        <v>38.5</v>
      </c>
      <c r="AR37" s="17">
        <v>39.67</v>
      </c>
      <c r="AS37" s="19">
        <v>40.57</v>
      </c>
      <c r="AT37" s="18">
        <v>41.04</v>
      </c>
      <c r="AU37" s="17">
        <v>40.25</v>
      </c>
      <c r="AV37" s="17">
        <v>40.380000000000003</v>
      </c>
      <c r="AW37" s="17">
        <v>41.83</v>
      </c>
      <c r="AX37" s="17">
        <v>47.15</v>
      </c>
      <c r="AY37" s="19">
        <v>44.26</v>
      </c>
      <c r="AZ37" s="17">
        <v>44.7</v>
      </c>
      <c r="BA37" s="20">
        <v>43.77</v>
      </c>
      <c r="BB37" s="16">
        <v>46.29</v>
      </c>
      <c r="BC37" s="16">
        <v>40.369999999999997</v>
      </c>
      <c r="BD37" s="16">
        <v>28.84</v>
      </c>
      <c r="BE37" s="38">
        <v>32.18</v>
      </c>
      <c r="BF37" s="20">
        <v>35.36</v>
      </c>
      <c r="BG37" s="20">
        <v>36.619999999999997</v>
      </c>
      <c r="BH37" s="17">
        <v>37.58</v>
      </c>
      <c r="BI37" s="19">
        <v>38.380000000000003</v>
      </c>
      <c r="BJ37" s="17">
        <v>39.53</v>
      </c>
      <c r="BK37" s="19">
        <v>40.770000000000003</v>
      </c>
      <c r="BL37" s="18">
        <v>40.6</v>
      </c>
      <c r="BM37" s="17">
        <v>40.909999999999997</v>
      </c>
      <c r="BN37" s="17">
        <v>40.72</v>
      </c>
      <c r="BO37" s="17">
        <v>42.14</v>
      </c>
      <c r="BP37" s="17">
        <v>47.15</v>
      </c>
      <c r="BQ37" s="19">
        <v>44.72</v>
      </c>
      <c r="BR37" s="17">
        <v>43.41</v>
      </c>
      <c r="BS37" s="20">
        <v>43.02</v>
      </c>
      <c r="BT37" s="16">
        <v>46.42</v>
      </c>
      <c r="BU37" s="16">
        <v>40.1</v>
      </c>
    </row>
    <row r="38" spans="2:73" ht="14">
      <c r="B38" s="104">
        <v>4.5199999999999996</v>
      </c>
      <c r="C38" s="107">
        <v>3.45</v>
      </c>
      <c r="D38" s="106">
        <v>3.02</v>
      </c>
      <c r="E38" s="107">
        <v>2.12</v>
      </c>
      <c r="F38" s="106">
        <v>2.39</v>
      </c>
      <c r="G38" s="108">
        <v>1.18</v>
      </c>
      <c r="H38" s="106">
        <v>0.88</v>
      </c>
      <c r="I38" s="108">
        <v>0</v>
      </c>
      <c r="J38" s="107">
        <v>0.63</v>
      </c>
      <c r="K38" s="106">
        <v>0.87</v>
      </c>
      <c r="L38" s="106">
        <v>3.39</v>
      </c>
      <c r="M38" s="106">
        <v>5.79</v>
      </c>
      <c r="N38" s="106">
        <v>3.83</v>
      </c>
      <c r="O38" s="8">
        <v>3.62</v>
      </c>
      <c r="P38" s="7">
        <v>5.34</v>
      </c>
      <c r="Q38" s="9">
        <v>6.12</v>
      </c>
      <c r="R38" s="4">
        <v>14.86</v>
      </c>
      <c r="S38" s="97">
        <v>20.11</v>
      </c>
      <c r="T38" s="4">
        <v>4.49</v>
      </c>
      <c r="U38" s="6">
        <v>2.4500000000000002</v>
      </c>
      <c r="V38" s="7">
        <v>0</v>
      </c>
      <c r="W38" s="7">
        <v>0</v>
      </c>
      <c r="X38" s="7">
        <v>1.63</v>
      </c>
      <c r="Y38" s="8">
        <v>2.4900000000000002</v>
      </c>
      <c r="Z38" s="7">
        <v>2.2400000000000002</v>
      </c>
      <c r="AA38" s="8">
        <v>3.68</v>
      </c>
      <c r="AB38" s="6">
        <v>3.25</v>
      </c>
      <c r="AC38" s="7">
        <v>4.25</v>
      </c>
      <c r="AD38" s="7">
        <v>4.13</v>
      </c>
      <c r="AE38" s="7">
        <v>4.17</v>
      </c>
      <c r="AF38" s="7">
        <v>1.46</v>
      </c>
      <c r="AG38" s="8">
        <v>2.5499999999999998</v>
      </c>
      <c r="AH38" s="7">
        <v>5.13</v>
      </c>
      <c r="AI38" s="9">
        <v>8.2100000000000009</v>
      </c>
      <c r="AJ38" s="4">
        <v>12.28</v>
      </c>
      <c r="AK38" s="97">
        <v>20.91</v>
      </c>
      <c r="AL38" s="16">
        <v>28.32</v>
      </c>
      <c r="AM38" s="18">
        <v>31.02</v>
      </c>
      <c r="AN38" s="17">
        <v>33.92</v>
      </c>
      <c r="AO38" s="18">
        <v>37.1</v>
      </c>
      <c r="AP38" s="17">
        <v>37.799999999999997</v>
      </c>
      <c r="AQ38" s="19">
        <v>39.35</v>
      </c>
      <c r="AR38" s="17">
        <v>40.58</v>
      </c>
      <c r="AS38" s="19">
        <v>41.49</v>
      </c>
      <c r="AT38" s="18">
        <v>43.39</v>
      </c>
      <c r="AU38" s="17">
        <v>41.76</v>
      </c>
      <c r="AV38" s="17">
        <v>42.82</v>
      </c>
      <c r="AW38" s="17">
        <v>44.5</v>
      </c>
      <c r="AX38" s="17">
        <v>50.05</v>
      </c>
      <c r="AY38" s="19">
        <v>52.27</v>
      </c>
      <c r="AZ38" s="17">
        <v>50.44</v>
      </c>
      <c r="BA38" s="20">
        <v>50.04</v>
      </c>
      <c r="BB38" s="16">
        <v>48.21</v>
      </c>
      <c r="BC38" s="97">
        <v>45.07</v>
      </c>
      <c r="BD38" s="16">
        <v>27.83</v>
      </c>
      <c r="BE38" s="18">
        <v>30.11</v>
      </c>
      <c r="BF38" s="17">
        <v>33.15</v>
      </c>
      <c r="BG38" s="17">
        <v>37.21</v>
      </c>
      <c r="BH38" s="17">
        <v>37.76</v>
      </c>
      <c r="BI38" s="19">
        <v>39.799999999999997</v>
      </c>
      <c r="BJ38" s="17">
        <v>40.630000000000003</v>
      </c>
      <c r="BK38" s="19">
        <v>41.36</v>
      </c>
      <c r="BL38" s="18">
        <v>41.87</v>
      </c>
      <c r="BM38" s="17">
        <v>41.09</v>
      </c>
      <c r="BN38" s="17">
        <v>42.74</v>
      </c>
      <c r="BO38" s="17">
        <v>44.17</v>
      </c>
      <c r="BP38" s="17">
        <v>50.34</v>
      </c>
      <c r="BQ38" s="19">
        <v>51.89</v>
      </c>
      <c r="BR38" s="17">
        <v>50.95</v>
      </c>
      <c r="BS38" s="20">
        <v>50.64</v>
      </c>
      <c r="BT38" s="16">
        <v>47.3</v>
      </c>
      <c r="BU38" s="97">
        <v>43.9</v>
      </c>
    </row>
    <row r="39" spans="2:73" ht="14">
      <c r="B39" s="104">
        <v>3.69</v>
      </c>
      <c r="C39" s="114">
        <v>3.96</v>
      </c>
      <c r="D39" s="115">
        <v>2.74</v>
      </c>
      <c r="E39" s="114">
        <v>1.74</v>
      </c>
      <c r="F39" s="106">
        <v>2.61</v>
      </c>
      <c r="G39" s="108">
        <v>2.68</v>
      </c>
      <c r="H39" s="106">
        <v>2.17</v>
      </c>
      <c r="I39" s="108">
        <v>2.17</v>
      </c>
      <c r="J39" s="107">
        <v>2.71</v>
      </c>
      <c r="K39" s="106">
        <v>3.26</v>
      </c>
      <c r="L39" s="106">
        <v>4.0999999999999996</v>
      </c>
      <c r="M39" s="106">
        <v>5.38</v>
      </c>
      <c r="N39" s="106">
        <v>2.17</v>
      </c>
      <c r="O39" s="8">
        <v>2.52</v>
      </c>
      <c r="P39" s="7">
        <v>3.29</v>
      </c>
      <c r="Q39" s="9">
        <v>4.8499999999999996</v>
      </c>
      <c r="R39" s="4">
        <v>10.91</v>
      </c>
      <c r="S39" s="4">
        <v>19.37</v>
      </c>
      <c r="T39" s="4">
        <v>4.04</v>
      </c>
      <c r="U39" s="39">
        <v>2.4500000000000002</v>
      </c>
      <c r="V39" s="5">
        <v>2.71</v>
      </c>
      <c r="W39" s="5">
        <v>1.57</v>
      </c>
      <c r="X39" s="7">
        <v>1.9</v>
      </c>
      <c r="Y39" s="8">
        <v>2.02</v>
      </c>
      <c r="Z39" s="7">
        <v>2.88</v>
      </c>
      <c r="AA39" s="8">
        <v>2.87</v>
      </c>
      <c r="AB39" s="6">
        <v>3.9</v>
      </c>
      <c r="AC39" s="7">
        <v>3.51</v>
      </c>
      <c r="AD39" s="7">
        <v>4.5</v>
      </c>
      <c r="AE39" s="7">
        <v>4.96</v>
      </c>
      <c r="AF39" s="7">
        <v>3.13</v>
      </c>
      <c r="AG39" s="8">
        <v>3.53</v>
      </c>
      <c r="AH39" s="7">
        <v>5.19</v>
      </c>
      <c r="AI39" s="9">
        <v>5.93</v>
      </c>
      <c r="AJ39" s="4">
        <v>10.039999999999999</v>
      </c>
      <c r="AK39" s="4">
        <v>18.89</v>
      </c>
      <c r="AL39" s="16">
        <v>26.64</v>
      </c>
      <c r="AM39" s="40">
        <v>29.92</v>
      </c>
      <c r="AN39" s="23">
        <v>31.21</v>
      </c>
      <c r="AO39" s="40">
        <v>31.43</v>
      </c>
      <c r="AP39" s="17">
        <v>34.22</v>
      </c>
      <c r="AQ39" s="19">
        <v>35.21</v>
      </c>
      <c r="AR39" s="17">
        <v>36.18</v>
      </c>
      <c r="AS39" s="19">
        <v>36.22</v>
      </c>
      <c r="AT39" s="18">
        <v>39.229999999999997</v>
      </c>
      <c r="AU39" s="17">
        <v>38.869999999999997</v>
      </c>
      <c r="AV39" s="17">
        <v>41.24</v>
      </c>
      <c r="AW39" s="17">
        <v>41.63</v>
      </c>
      <c r="AX39" s="17">
        <v>43.38</v>
      </c>
      <c r="AY39" s="19">
        <v>44.99</v>
      </c>
      <c r="AZ39" s="17">
        <v>45.19</v>
      </c>
      <c r="BA39" s="20">
        <v>42.19</v>
      </c>
      <c r="BB39" s="16">
        <v>38.409999999999997</v>
      </c>
      <c r="BC39" s="16">
        <v>35.43</v>
      </c>
      <c r="BD39" s="16">
        <v>26.04</v>
      </c>
      <c r="BE39" s="40">
        <v>28.45</v>
      </c>
      <c r="BF39" s="23">
        <v>30.61</v>
      </c>
      <c r="BG39" s="23">
        <v>31.86</v>
      </c>
      <c r="BH39" s="17">
        <v>34.409999999999997</v>
      </c>
      <c r="BI39" s="19">
        <v>35.340000000000003</v>
      </c>
      <c r="BJ39" s="17">
        <v>36.49</v>
      </c>
      <c r="BK39" s="19">
        <v>36.04</v>
      </c>
      <c r="BL39" s="18">
        <v>39.35</v>
      </c>
      <c r="BM39" s="17">
        <v>38.130000000000003</v>
      </c>
      <c r="BN39" s="17">
        <v>41.14</v>
      </c>
      <c r="BO39" s="17">
        <v>41.08</v>
      </c>
      <c r="BP39" s="17">
        <v>43.9</v>
      </c>
      <c r="BQ39" s="19">
        <v>45.96</v>
      </c>
      <c r="BR39" s="17">
        <v>46.42</v>
      </c>
      <c r="BS39" s="20">
        <v>42.55</v>
      </c>
      <c r="BT39" s="16">
        <v>39.53</v>
      </c>
      <c r="BU39" s="16">
        <v>33.799999999999997</v>
      </c>
    </row>
    <row r="40" spans="2:73" ht="14">
      <c r="B40" s="104">
        <v>5.94</v>
      </c>
      <c r="C40" s="105">
        <v>3.97</v>
      </c>
      <c r="D40" s="109">
        <v>2.68</v>
      </c>
      <c r="E40" s="107">
        <v>1.88</v>
      </c>
      <c r="F40" s="106">
        <v>1.3</v>
      </c>
      <c r="G40" s="108">
        <v>0.39</v>
      </c>
      <c r="H40" s="106">
        <v>0</v>
      </c>
      <c r="I40" s="108">
        <v>0.37</v>
      </c>
      <c r="J40" s="107">
        <v>1.24</v>
      </c>
      <c r="K40" s="106">
        <v>3.06</v>
      </c>
      <c r="L40" s="106">
        <v>3.14</v>
      </c>
      <c r="M40" s="106">
        <v>5.07</v>
      </c>
      <c r="N40" s="106">
        <v>4.29</v>
      </c>
      <c r="O40" s="4">
        <v>4.3099999999999996</v>
      </c>
      <c r="P40" s="9">
        <v>6.18</v>
      </c>
      <c r="Q40" s="9">
        <v>6.83</v>
      </c>
      <c r="R40" s="4">
        <v>11.11</v>
      </c>
      <c r="S40" s="4">
        <v>17.989999999999998</v>
      </c>
      <c r="T40" s="4">
        <v>5.17</v>
      </c>
      <c r="U40" s="26">
        <v>2.56</v>
      </c>
      <c r="V40" s="25">
        <v>0.72</v>
      </c>
      <c r="W40" s="53">
        <v>0.67</v>
      </c>
      <c r="X40" s="53">
        <v>2.36</v>
      </c>
      <c r="Y40" s="54">
        <v>2.86</v>
      </c>
      <c r="Z40" s="53">
        <v>2.27</v>
      </c>
      <c r="AA40" s="54">
        <v>2.48</v>
      </c>
      <c r="AB40" s="55">
        <v>2.61</v>
      </c>
      <c r="AC40" s="53">
        <v>3.19</v>
      </c>
      <c r="AD40" s="53">
        <v>3.23</v>
      </c>
      <c r="AE40" s="53">
        <v>4.95</v>
      </c>
      <c r="AF40" s="7">
        <v>3.85</v>
      </c>
      <c r="AG40" s="4">
        <v>3.89</v>
      </c>
      <c r="AH40" s="9">
        <v>6.07</v>
      </c>
      <c r="AI40" s="9">
        <v>7.2</v>
      </c>
      <c r="AJ40" s="4">
        <v>11.53</v>
      </c>
      <c r="AK40" s="4">
        <v>19.12</v>
      </c>
      <c r="AL40" s="16">
        <v>26.84</v>
      </c>
      <c r="AM40" s="38">
        <v>32.450000000000003</v>
      </c>
      <c r="AN40" s="20">
        <v>33.92</v>
      </c>
      <c r="AO40" s="18">
        <v>35.380000000000003</v>
      </c>
      <c r="AP40" s="17">
        <v>36.06</v>
      </c>
      <c r="AQ40" s="19">
        <v>37.229999999999997</v>
      </c>
      <c r="AR40" s="17">
        <v>37.11</v>
      </c>
      <c r="AS40" s="19">
        <v>38.33</v>
      </c>
      <c r="AT40" s="18">
        <v>38.770000000000003</v>
      </c>
      <c r="AU40" s="17">
        <v>38.69</v>
      </c>
      <c r="AV40" s="17">
        <v>40.49</v>
      </c>
      <c r="AW40" s="17">
        <v>41.23</v>
      </c>
      <c r="AX40" s="17">
        <v>43.91</v>
      </c>
      <c r="AY40" s="16">
        <v>44.58</v>
      </c>
      <c r="AZ40" s="20">
        <v>46.76</v>
      </c>
      <c r="BA40" s="20">
        <v>48.02</v>
      </c>
      <c r="BB40" s="16">
        <v>46.33</v>
      </c>
      <c r="BC40" s="16">
        <v>39.43</v>
      </c>
      <c r="BD40" s="16">
        <v>26.95</v>
      </c>
      <c r="BE40" s="38">
        <v>33.28</v>
      </c>
      <c r="BF40" s="20">
        <v>34.299999999999997</v>
      </c>
      <c r="BG40" s="17">
        <v>35.14</v>
      </c>
      <c r="BH40" s="17">
        <v>35.89</v>
      </c>
      <c r="BI40" s="19">
        <v>36.200000000000003</v>
      </c>
      <c r="BJ40" s="17">
        <v>36.729999999999997</v>
      </c>
      <c r="BK40" s="19">
        <v>37.700000000000003</v>
      </c>
      <c r="BL40" s="18">
        <v>37.590000000000003</v>
      </c>
      <c r="BM40" s="17">
        <v>39.409999999999997</v>
      </c>
      <c r="BN40" s="17">
        <v>40.200000000000003</v>
      </c>
      <c r="BO40" s="17">
        <v>41.77</v>
      </c>
      <c r="BP40" s="17">
        <v>44.21</v>
      </c>
      <c r="BQ40" s="16">
        <v>44.21</v>
      </c>
      <c r="BR40" s="20">
        <v>45.47</v>
      </c>
      <c r="BS40" s="20">
        <v>47.65</v>
      </c>
      <c r="BT40" s="16">
        <v>45.92</v>
      </c>
      <c r="BU40" s="16">
        <v>39.049999999999997</v>
      </c>
    </row>
    <row r="41" spans="2:73" ht="14">
      <c r="B41" s="104">
        <v>2.34</v>
      </c>
      <c r="C41" s="114">
        <v>2.2000000000000002</v>
      </c>
      <c r="D41" s="115">
        <v>1.81</v>
      </c>
      <c r="E41" s="107">
        <v>1.54</v>
      </c>
      <c r="F41" s="106">
        <v>2</v>
      </c>
      <c r="G41" s="108">
        <v>1.54</v>
      </c>
      <c r="H41" s="106">
        <v>1.67</v>
      </c>
      <c r="I41" s="108">
        <v>2.56</v>
      </c>
      <c r="J41" s="107">
        <v>2</v>
      </c>
      <c r="K41" s="106">
        <v>3.17</v>
      </c>
      <c r="L41" s="106">
        <v>5.48</v>
      </c>
      <c r="M41" s="106">
        <v>3.06</v>
      </c>
      <c r="N41" s="106">
        <v>2.61</v>
      </c>
      <c r="O41" s="8">
        <v>3</v>
      </c>
      <c r="P41" s="5">
        <v>4.38</v>
      </c>
      <c r="Q41" s="9">
        <v>5.72</v>
      </c>
      <c r="R41" s="4">
        <v>10.86</v>
      </c>
      <c r="S41" s="4">
        <v>17.77</v>
      </c>
      <c r="T41" s="4">
        <v>3.11</v>
      </c>
      <c r="U41" s="39">
        <v>2.17</v>
      </c>
      <c r="V41" s="5">
        <v>2.2799999999999998</v>
      </c>
      <c r="W41" s="7">
        <v>1.85</v>
      </c>
      <c r="X41" s="7">
        <v>0</v>
      </c>
      <c r="Y41" s="8">
        <v>1.74</v>
      </c>
      <c r="Z41" s="7">
        <v>1.47</v>
      </c>
      <c r="AA41" s="8">
        <v>1.5</v>
      </c>
      <c r="AB41" s="6">
        <v>2.8</v>
      </c>
      <c r="AC41" s="7">
        <v>5.5</v>
      </c>
      <c r="AD41" s="7">
        <v>4.18</v>
      </c>
      <c r="AE41" s="7">
        <v>2.98</v>
      </c>
      <c r="AF41" s="7">
        <v>3.53</v>
      </c>
      <c r="AG41" s="8">
        <v>4.37</v>
      </c>
      <c r="AH41" s="5">
        <v>6.46</v>
      </c>
      <c r="AI41" s="9">
        <v>6.41</v>
      </c>
      <c r="AJ41" s="4">
        <v>10.53</v>
      </c>
      <c r="AK41" s="4">
        <v>15.36</v>
      </c>
      <c r="AL41" s="16">
        <v>25.73</v>
      </c>
      <c r="AM41" s="40">
        <v>28.31</v>
      </c>
      <c r="AN41" s="23">
        <v>28.85</v>
      </c>
      <c r="AO41" s="18">
        <v>31.22</v>
      </c>
      <c r="AP41" s="17">
        <v>32.520000000000003</v>
      </c>
      <c r="AQ41" s="19">
        <v>33.25</v>
      </c>
      <c r="AR41" s="17">
        <v>34.03</v>
      </c>
      <c r="AS41" s="19">
        <v>35.83</v>
      </c>
      <c r="AT41" s="18">
        <v>34.130000000000003</v>
      </c>
      <c r="AU41" s="17">
        <v>34.11</v>
      </c>
      <c r="AV41" s="17">
        <v>32.31</v>
      </c>
      <c r="AW41" s="17">
        <v>36.409999999999997</v>
      </c>
      <c r="AX41" s="17">
        <v>39.92</v>
      </c>
      <c r="AY41" s="19">
        <v>40.43</v>
      </c>
      <c r="AZ41" s="23">
        <v>41.78</v>
      </c>
      <c r="BA41" s="20">
        <v>40.74</v>
      </c>
      <c r="BB41" s="16">
        <v>38.5</v>
      </c>
      <c r="BC41" s="16">
        <v>38.83</v>
      </c>
      <c r="BD41" s="16">
        <v>26.76</v>
      </c>
      <c r="BE41" s="40">
        <v>28.56</v>
      </c>
      <c r="BF41" s="23">
        <v>29.23</v>
      </c>
      <c r="BG41" s="17">
        <v>31.84</v>
      </c>
      <c r="BH41" s="17">
        <v>31.91</v>
      </c>
      <c r="BI41" s="19">
        <v>33.729999999999997</v>
      </c>
      <c r="BJ41" s="17">
        <v>34.54</v>
      </c>
      <c r="BK41" s="19">
        <v>35.270000000000003</v>
      </c>
      <c r="BL41" s="18">
        <v>35.07</v>
      </c>
      <c r="BM41" s="17">
        <v>34.159999999999997</v>
      </c>
      <c r="BN41" s="17">
        <v>32.19</v>
      </c>
      <c r="BO41" s="17">
        <v>36.36</v>
      </c>
      <c r="BP41" s="17">
        <v>38.56</v>
      </c>
      <c r="BQ41" s="19">
        <v>40.01</v>
      </c>
      <c r="BR41" s="23">
        <v>40.770000000000003</v>
      </c>
      <c r="BS41" s="20">
        <v>40.15</v>
      </c>
      <c r="BT41" s="16">
        <v>36.869999999999997</v>
      </c>
      <c r="BU41" s="16">
        <v>36.729999999999997</v>
      </c>
    </row>
    <row r="42" spans="2:73" ht="14">
      <c r="B42" s="104">
        <v>4.6100000000000003</v>
      </c>
      <c r="C42" s="105">
        <v>3.31</v>
      </c>
      <c r="D42" s="109">
        <v>2.48</v>
      </c>
      <c r="E42" s="107">
        <v>2.76</v>
      </c>
      <c r="F42" s="106">
        <v>2.98</v>
      </c>
      <c r="G42" s="108">
        <v>2.99</v>
      </c>
      <c r="H42" s="106">
        <v>3.05</v>
      </c>
      <c r="I42" s="108">
        <v>2.78</v>
      </c>
      <c r="J42" s="107">
        <v>3.13</v>
      </c>
      <c r="K42" s="106">
        <v>2.11</v>
      </c>
      <c r="L42" s="106">
        <v>5.4</v>
      </c>
      <c r="M42" s="106">
        <v>5.94</v>
      </c>
      <c r="N42" s="106">
        <v>4.01</v>
      </c>
      <c r="O42" s="4">
        <v>5.09</v>
      </c>
      <c r="P42" s="9">
        <v>6.09</v>
      </c>
      <c r="Q42" s="9">
        <v>9.1999999999999993</v>
      </c>
      <c r="R42" s="4">
        <v>11.81</v>
      </c>
      <c r="S42" s="4">
        <v>17.66</v>
      </c>
      <c r="T42" s="4">
        <v>4.6500000000000004</v>
      </c>
      <c r="U42" s="26">
        <v>3.38</v>
      </c>
      <c r="V42" s="25">
        <v>1.06</v>
      </c>
      <c r="W42" s="53">
        <v>0.63</v>
      </c>
      <c r="X42" s="53">
        <v>2.13</v>
      </c>
      <c r="Y42" s="54">
        <v>2.87</v>
      </c>
      <c r="Z42" s="53">
        <v>2.98</v>
      </c>
      <c r="AA42" s="54">
        <v>3.37</v>
      </c>
      <c r="AB42" s="55">
        <v>3.9</v>
      </c>
      <c r="AC42" s="53">
        <v>4.16</v>
      </c>
      <c r="AD42" s="53">
        <v>5.41</v>
      </c>
      <c r="AE42" s="53">
        <v>5.22</v>
      </c>
      <c r="AF42" s="7">
        <v>5.22</v>
      </c>
      <c r="AG42" s="4">
        <v>6.61</v>
      </c>
      <c r="AH42" s="9">
        <v>8.2899999999999991</v>
      </c>
      <c r="AI42" s="9">
        <v>8.84</v>
      </c>
      <c r="AJ42" s="4">
        <v>10.9</v>
      </c>
      <c r="AK42" s="4">
        <v>16.739999999999998</v>
      </c>
      <c r="AL42" s="16">
        <v>27.91</v>
      </c>
      <c r="AM42" s="38">
        <v>32.03</v>
      </c>
      <c r="AN42" s="20">
        <v>34.21</v>
      </c>
      <c r="AO42" s="18">
        <v>36.25</v>
      </c>
      <c r="AP42" s="17">
        <v>36.65</v>
      </c>
      <c r="AQ42" s="19">
        <v>36.75</v>
      </c>
      <c r="AR42" s="17">
        <v>37.83</v>
      </c>
      <c r="AS42" s="19">
        <v>38.78</v>
      </c>
      <c r="AT42" s="18">
        <v>38.200000000000003</v>
      </c>
      <c r="AU42" s="17">
        <v>39.14</v>
      </c>
      <c r="AV42" s="17">
        <v>40.369999999999997</v>
      </c>
      <c r="AW42" s="17">
        <v>45.09</v>
      </c>
      <c r="AX42" s="17">
        <v>44.99</v>
      </c>
      <c r="AY42" s="16">
        <v>46.58</v>
      </c>
      <c r="AZ42" s="20">
        <v>46.49</v>
      </c>
      <c r="BA42" s="20">
        <v>43.23</v>
      </c>
      <c r="BB42" s="16">
        <v>43.32</v>
      </c>
      <c r="BC42" s="16">
        <v>42.93</v>
      </c>
      <c r="BD42" s="16">
        <v>27.34</v>
      </c>
      <c r="BE42" s="38">
        <v>32.33</v>
      </c>
      <c r="BF42" s="20">
        <v>34.299999999999997</v>
      </c>
      <c r="BG42" s="17">
        <v>36.39</v>
      </c>
      <c r="BH42" s="17">
        <v>36.15</v>
      </c>
      <c r="BI42" s="19">
        <v>36.799999999999997</v>
      </c>
      <c r="BJ42" s="17">
        <v>37.14</v>
      </c>
      <c r="BK42" s="19">
        <v>38.69</v>
      </c>
      <c r="BL42" s="18">
        <v>38.42</v>
      </c>
      <c r="BM42" s="17">
        <v>39.880000000000003</v>
      </c>
      <c r="BN42" s="17">
        <v>40.729999999999997</v>
      </c>
      <c r="BO42" s="17">
        <v>44.43</v>
      </c>
      <c r="BP42" s="17">
        <v>45.53</v>
      </c>
      <c r="BQ42" s="16">
        <v>46.67</v>
      </c>
      <c r="BR42" s="20">
        <v>46.4</v>
      </c>
      <c r="BS42" s="20">
        <v>43.45</v>
      </c>
      <c r="BT42" s="16">
        <v>43.17</v>
      </c>
      <c r="BU42" s="16">
        <v>42.44</v>
      </c>
    </row>
    <row r="43" spans="2:73" ht="14">
      <c r="B43" s="104">
        <v>3.78</v>
      </c>
      <c r="C43" s="114">
        <v>2.99</v>
      </c>
      <c r="D43" s="115">
        <v>2.13</v>
      </c>
      <c r="E43" s="114">
        <v>2.61</v>
      </c>
      <c r="F43" s="106">
        <v>3.14</v>
      </c>
      <c r="G43" s="108">
        <v>3.13</v>
      </c>
      <c r="H43" s="106">
        <v>3.12</v>
      </c>
      <c r="I43" s="108">
        <v>2.34</v>
      </c>
      <c r="J43" s="107">
        <v>2.11</v>
      </c>
      <c r="K43" s="106">
        <v>2.73</v>
      </c>
      <c r="L43" s="106">
        <v>4.47</v>
      </c>
      <c r="M43" s="106">
        <v>2.12</v>
      </c>
      <c r="N43" s="106">
        <v>2.74</v>
      </c>
      <c r="O43" s="8">
        <v>3.73</v>
      </c>
      <c r="P43" s="5">
        <v>4.97</v>
      </c>
      <c r="Q43" s="9">
        <v>9.11</v>
      </c>
      <c r="R43" s="4">
        <v>12.11</v>
      </c>
      <c r="S43" s="98"/>
      <c r="T43" s="4">
        <v>4.6900000000000004</v>
      </c>
      <c r="U43" s="39">
        <v>3.28</v>
      </c>
      <c r="V43" s="5">
        <v>2.4700000000000002</v>
      </c>
      <c r="W43" s="5">
        <v>2.2400000000000002</v>
      </c>
      <c r="X43" s="7">
        <v>2.66</v>
      </c>
      <c r="Y43" s="8">
        <v>2.13</v>
      </c>
      <c r="Z43" s="7">
        <v>2.87</v>
      </c>
      <c r="AA43" s="8">
        <v>3.23</v>
      </c>
      <c r="AB43" s="6">
        <v>3.07</v>
      </c>
      <c r="AC43" s="7">
        <v>3.18</v>
      </c>
      <c r="AD43" s="7">
        <v>4.83</v>
      </c>
      <c r="AE43" s="7">
        <v>3.07</v>
      </c>
      <c r="AF43" s="7">
        <v>3.5</v>
      </c>
      <c r="AG43" s="8">
        <v>5.41</v>
      </c>
      <c r="AH43" s="5">
        <v>5.13</v>
      </c>
      <c r="AI43" s="9">
        <v>7.97</v>
      </c>
      <c r="AJ43" s="4">
        <v>12.31</v>
      </c>
      <c r="AK43" s="98"/>
      <c r="AL43" s="16">
        <v>27.86</v>
      </c>
      <c r="AM43" s="40">
        <v>30.97</v>
      </c>
      <c r="AN43" s="23">
        <v>31.74</v>
      </c>
      <c r="AO43" s="40">
        <v>32.85</v>
      </c>
      <c r="AP43" s="17">
        <v>34.409999999999997</v>
      </c>
      <c r="AQ43" s="19">
        <v>35.53</v>
      </c>
      <c r="AR43" s="17">
        <v>39.08</v>
      </c>
      <c r="AS43" s="19">
        <v>40.75</v>
      </c>
      <c r="AT43" s="18">
        <v>38.96</v>
      </c>
      <c r="AU43" s="17">
        <v>38.799999999999997</v>
      </c>
      <c r="AV43" s="17">
        <v>40.380000000000003</v>
      </c>
      <c r="AW43" s="17">
        <v>42.19</v>
      </c>
      <c r="AX43" s="17">
        <v>46.16</v>
      </c>
      <c r="AY43" s="19">
        <v>49.09</v>
      </c>
      <c r="AZ43" s="23">
        <v>48.37</v>
      </c>
      <c r="BA43" s="20">
        <v>45.83</v>
      </c>
      <c r="BB43" s="16">
        <v>40.700000000000003</v>
      </c>
      <c r="BC43" s="100"/>
      <c r="BD43" s="16">
        <v>26.01</v>
      </c>
      <c r="BE43" s="40">
        <v>30.64</v>
      </c>
      <c r="BF43" s="23">
        <v>32.590000000000003</v>
      </c>
      <c r="BG43" s="23">
        <v>32.909999999999997</v>
      </c>
      <c r="BH43" s="17">
        <v>35.29</v>
      </c>
      <c r="BI43" s="19">
        <v>35.36</v>
      </c>
      <c r="BJ43" s="17">
        <v>38.9</v>
      </c>
      <c r="BK43" s="19">
        <v>40.89</v>
      </c>
      <c r="BL43" s="18">
        <v>38.46</v>
      </c>
      <c r="BM43" s="17">
        <v>38.4</v>
      </c>
      <c r="BN43" s="17">
        <v>40.18</v>
      </c>
      <c r="BO43" s="17">
        <v>42.19</v>
      </c>
      <c r="BP43" s="17">
        <v>47.23</v>
      </c>
      <c r="BQ43" s="19">
        <v>49.46</v>
      </c>
      <c r="BR43" s="23">
        <v>47.89</v>
      </c>
      <c r="BS43" s="20">
        <v>45.81</v>
      </c>
      <c r="BT43" s="16">
        <v>40.43</v>
      </c>
      <c r="BU43" s="100"/>
    </row>
    <row r="44" spans="2:73" ht="14">
      <c r="B44" s="104">
        <v>5.1100000000000003</v>
      </c>
      <c r="C44" s="114">
        <v>2.87</v>
      </c>
      <c r="D44" s="115">
        <v>1.9</v>
      </c>
      <c r="E44" s="107">
        <v>1.76</v>
      </c>
      <c r="F44" s="106">
        <v>1.78</v>
      </c>
      <c r="G44" s="108">
        <v>0.95</v>
      </c>
      <c r="H44" s="106">
        <v>0</v>
      </c>
      <c r="I44" s="108">
        <v>0.95</v>
      </c>
      <c r="J44" s="107">
        <v>2.17</v>
      </c>
      <c r="K44" s="106">
        <v>2.75</v>
      </c>
      <c r="L44" s="106">
        <v>5.55</v>
      </c>
      <c r="M44" s="106">
        <v>6.23</v>
      </c>
      <c r="N44" s="106">
        <v>4.22</v>
      </c>
      <c r="O44" s="7">
        <v>3.98</v>
      </c>
      <c r="P44" s="7">
        <v>5.0199999999999996</v>
      </c>
      <c r="Q44" s="9">
        <v>7.73</v>
      </c>
      <c r="R44" s="4">
        <v>11.34</v>
      </c>
      <c r="S44" s="4">
        <v>19.579999999999998</v>
      </c>
      <c r="T44" s="4">
        <v>5.24</v>
      </c>
      <c r="U44" s="39">
        <v>2.94</v>
      </c>
      <c r="V44" s="5">
        <v>0.95</v>
      </c>
      <c r="W44" s="7">
        <v>0.45</v>
      </c>
      <c r="X44" s="7">
        <v>0.99</v>
      </c>
      <c r="Y44" s="8">
        <v>2.25</v>
      </c>
      <c r="Z44" s="7">
        <v>2.66</v>
      </c>
      <c r="AA44" s="8">
        <v>3.76</v>
      </c>
      <c r="AB44" s="6">
        <v>4.0199999999999996</v>
      </c>
      <c r="AC44" s="7">
        <v>3.51</v>
      </c>
      <c r="AD44" s="7">
        <v>5.29</v>
      </c>
      <c r="AE44" s="7">
        <v>7.84</v>
      </c>
      <c r="AF44" s="7">
        <v>5.07</v>
      </c>
      <c r="AG44" s="7">
        <v>4.5599999999999996</v>
      </c>
      <c r="AH44" s="7">
        <v>5.07</v>
      </c>
      <c r="AI44" s="9">
        <v>6.99</v>
      </c>
      <c r="AJ44" s="4">
        <v>12.17</v>
      </c>
      <c r="AK44" s="4">
        <v>19.46</v>
      </c>
      <c r="AL44" s="16">
        <v>26.81</v>
      </c>
      <c r="AM44" s="40">
        <v>30.25</v>
      </c>
      <c r="AN44" s="5">
        <v>32.29</v>
      </c>
      <c r="AO44" s="7">
        <v>31.83</v>
      </c>
      <c r="AP44" s="17">
        <v>35.549999999999997</v>
      </c>
      <c r="AQ44" s="19">
        <v>36.159999999999997</v>
      </c>
      <c r="AR44" s="17">
        <v>36.17</v>
      </c>
      <c r="AS44" s="19">
        <v>37.18</v>
      </c>
      <c r="AT44" s="18">
        <v>36.71</v>
      </c>
      <c r="AU44" s="17">
        <v>37.270000000000003</v>
      </c>
      <c r="AV44" s="17">
        <v>37.06</v>
      </c>
      <c r="AW44" s="17">
        <v>39.64</v>
      </c>
      <c r="AX44" s="7">
        <v>43.27</v>
      </c>
      <c r="AY44" s="7">
        <v>45.94</v>
      </c>
      <c r="AZ44" s="17">
        <v>46.01</v>
      </c>
      <c r="BA44" s="20">
        <v>43.23</v>
      </c>
      <c r="BB44" s="16">
        <v>40.43</v>
      </c>
      <c r="BC44" s="16">
        <v>40.32</v>
      </c>
      <c r="BD44" s="16">
        <v>27.01</v>
      </c>
      <c r="BE44" s="40">
        <v>30.02</v>
      </c>
      <c r="BF44" s="5">
        <v>31.63</v>
      </c>
      <c r="BG44" s="7">
        <v>35.25</v>
      </c>
      <c r="BH44" s="17">
        <v>36.83</v>
      </c>
      <c r="BI44" s="19">
        <v>36.19</v>
      </c>
      <c r="BJ44" s="17">
        <v>36.67</v>
      </c>
      <c r="BK44" s="19">
        <v>36.97</v>
      </c>
      <c r="BL44" s="18">
        <v>36.049999999999997</v>
      </c>
      <c r="BM44" s="17">
        <v>37.450000000000003</v>
      </c>
      <c r="BN44" s="17">
        <v>37.75</v>
      </c>
      <c r="BO44" s="17">
        <v>39.81</v>
      </c>
      <c r="BP44" s="7">
        <v>43.39</v>
      </c>
      <c r="BQ44" s="7">
        <v>45.65</v>
      </c>
      <c r="BR44" s="17">
        <v>46.51</v>
      </c>
      <c r="BS44" s="20">
        <v>42.87</v>
      </c>
      <c r="BT44" s="16">
        <v>39.840000000000003</v>
      </c>
      <c r="BU44" s="16">
        <v>39.630000000000003</v>
      </c>
    </row>
    <row r="45" spans="2:73" ht="14">
      <c r="B45" s="104">
        <v>4.13</v>
      </c>
      <c r="C45" s="105">
        <v>2.75</v>
      </c>
      <c r="D45" s="109">
        <v>1.99</v>
      </c>
      <c r="E45" s="107">
        <v>1.39</v>
      </c>
      <c r="F45" s="106">
        <v>2.2400000000000002</v>
      </c>
      <c r="G45" s="108">
        <v>1.1200000000000001</v>
      </c>
      <c r="H45" s="106">
        <v>1.42</v>
      </c>
      <c r="I45" s="108">
        <v>1.18</v>
      </c>
      <c r="J45" s="107">
        <v>2.14</v>
      </c>
      <c r="K45" s="106">
        <v>3.88</v>
      </c>
      <c r="L45" s="106">
        <v>7.38</v>
      </c>
      <c r="M45" s="106">
        <v>7.26</v>
      </c>
      <c r="N45" s="106">
        <v>2.89</v>
      </c>
      <c r="O45" s="8">
        <v>4.41</v>
      </c>
      <c r="P45" s="9">
        <v>5.78</v>
      </c>
      <c r="Q45" s="9">
        <v>6.97</v>
      </c>
      <c r="R45" s="4">
        <v>10.78</v>
      </c>
      <c r="S45" s="4">
        <v>18.82</v>
      </c>
      <c r="T45" s="4">
        <v>3.78</v>
      </c>
      <c r="U45" s="26">
        <v>2.2200000000000002</v>
      </c>
      <c r="V45" s="25">
        <v>1.1100000000000001</v>
      </c>
      <c r="W45" s="53">
        <v>0.62</v>
      </c>
      <c r="X45" s="53">
        <v>0.9</v>
      </c>
      <c r="Y45" s="54">
        <v>1.25</v>
      </c>
      <c r="Z45" s="53">
        <v>1.86</v>
      </c>
      <c r="AA45" s="54">
        <v>2.27</v>
      </c>
      <c r="AB45" s="55">
        <v>1.9</v>
      </c>
      <c r="AC45" s="53">
        <v>3.07</v>
      </c>
      <c r="AD45" s="53">
        <v>6.93</v>
      </c>
      <c r="AE45" s="53">
        <v>7.94</v>
      </c>
      <c r="AF45" s="7">
        <v>3.64</v>
      </c>
      <c r="AG45" s="8">
        <v>4.34</v>
      </c>
      <c r="AH45" s="9">
        <v>5.66</v>
      </c>
      <c r="AI45" s="9">
        <v>7.78</v>
      </c>
      <c r="AJ45" s="4">
        <v>11.63</v>
      </c>
      <c r="AK45" s="4">
        <v>17.190000000000001</v>
      </c>
      <c r="AL45" s="16">
        <v>26.32</v>
      </c>
      <c r="AM45" s="38">
        <v>33.08</v>
      </c>
      <c r="AN45" s="20">
        <v>34.770000000000003</v>
      </c>
      <c r="AO45" s="18">
        <v>35.43</v>
      </c>
      <c r="AP45" s="17">
        <v>36.1</v>
      </c>
      <c r="AQ45" s="19">
        <v>36.17</v>
      </c>
      <c r="AR45" s="17">
        <v>37.28</v>
      </c>
      <c r="AS45" s="19">
        <v>38.409999999999997</v>
      </c>
      <c r="AT45" s="18">
        <v>39.729999999999997</v>
      </c>
      <c r="AU45" s="17">
        <v>39.57</v>
      </c>
      <c r="AV45" s="17">
        <v>39.36</v>
      </c>
      <c r="AW45" s="17">
        <v>40.25</v>
      </c>
      <c r="AX45" s="17">
        <v>41.99</v>
      </c>
      <c r="AY45" s="19">
        <v>43.4</v>
      </c>
      <c r="AZ45" s="20">
        <v>45.58</v>
      </c>
      <c r="BA45" s="20">
        <v>43.39</v>
      </c>
      <c r="BB45" s="16">
        <v>43.07</v>
      </c>
      <c r="BC45" s="16">
        <v>41.67</v>
      </c>
      <c r="BD45" s="16">
        <v>26.78</v>
      </c>
      <c r="BE45" s="38">
        <v>33.54</v>
      </c>
      <c r="BF45" s="20">
        <v>34.75</v>
      </c>
      <c r="BG45" s="17">
        <v>35.36</v>
      </c>
      <c r="BH45" s="17">
        <v>36.19</v>
      </c>
      <c r="BI45" s="19">
        <v>35.29</v>
      </c>
      <c r="BJ45" s="17">
        <v>37.020000000000003</v>
      </c>
      <c r="BK45" s="19">
        <v>37.64</v>
      </c>
      <c r="BL45" s="18">
        <v>38.28</v>
      </c>
      <c r="BM45" s="17">
        <v>38.659999999999997</v>
      </c>
      <c r="BN45" s="17">
        <v>39.799999999999997</v>
      </c>
      <c r="BO45" s="17">
        <v>40.869999999999997</v>
      </c>
      <c r="BP45" s="17">
        <v>41.92</v>
      </c>
      <c r="BQ45" s="19">
        <v>44.29</v>
      </c>
      <c r="BR45" s="20">
        <v>45.9</v>
      </c>
      <c r="BS45" s="20">
        <v>43.25</v>
      </c>
      <c r="BT45" s="16">
        <v>42.57</v>
      </c>
      <c r="BU45" s="16">
        <v>40.89</v>
      </c>
    </row>
    <row r="46" spans="2:73" ht="14">
      <c r="B46" s="104">
        <v>4.24</v>
      </c>
      <c r="C46" s="105">
        <v>2.62</v>
      </c>
      <c r="D46" s="109">
        <v>3.05</v>
      </c>
      <c r="E46" s="107">
        <v>3.24</v>
      </c>
      <c r="F46" s="106">
        <v>2.76</v>
      </c>
      <c r="G46" s="108">
        <v>2.8</v>
      </c>
      <c r="H46" s="106">
        <v>2.2799999999999998</v>
      </c>
      <c r="I46" s="108">
        <v>0</v>
      </c>
      <c r="J46" s="107">
        <v>1.57</v>
      </c>
      <c r="K46" s="106">
        <v>3.02</v>
      </c>
      <c r="L46" s="106">
        <v>6.95</v>
      </c>
      <c r="M46" s="106">
        <v>5.7</v>
      </c>
      <c r="N46" s="106">
        <v>3.56</v>
      </c>
      <c r="O46" s="9">
        <v>3.8</v>
      </c>
      <c r="P46" s="4">
        <v>4.91</v>
      </c>
      <c r="Q46" s="9">
        <v>6.21</v>
      </c>
      <c r="R46" s="9">
        <v>13.55</v>
      </c>
      <c r="S46" s="4">
        <v>17.989999999999998</v>
      </c>
      <c r="T46" s="4">
        <v>3.62</v>
      </c>
      <c r="U46" s="26">
        <v>2.52</v>
      </c>
      <c r="V46" s="25">
        <v>1.78</v>
      </c>
      <c r="W46" s="53">
        <v>1.96</v>
      </c>
      <c r="X46" s="53">
        <v>1.88</v>
      </c>
      <c r="Y46" s="54">
        <v>1.87</v>
      </c>
      <c r="Z46" s="53">
        <v>2.13</v>
      </c>
      <c r="AA46" s="54">
        <v>2.4900000000000002</v>
      </c>
      <c r="AB46" s="55">
        <v>2.66</v>
      </c>
      <c r="AC46" s="53">
        <v>2.3199999999999998</v>
      </c>
      <c r="AD46" s="53">
        <v>5.6</v>
      </c>
      <c r="AE46" s="53">
        <v>4.91</v>
      </c>
      <c r="AF46" s="7">
        <v>3.3</v>
      </c>
      <c r="AG46" s="9">
        <v>2.63</v>
      </c>
      <c r="AH46" s="4">
        <v>5.17</v>
      </c>
      <c r="AI46" s="9">
        <v>6.95</v>
      </c>
      <c r="AJ46" s="9">
        <v>12.51</v>
      </c>
      <c r="AK46" s="4">
        <v>19.43</v>
      </c>
      <c r="AL46" s="16">
        <v>27.73</v>
      </c>
      <c r="AM46" s="38">
        <v>31.03</v>
      </c>
      <c r="AN46" s="20">
        <v>35.19</v>
      </c>
      <c r="AO46" s="18">
        <v>37.14</v>
      </c>
      <c r="AP46" s="17">
        <v>38.130000000000003</v>
      </c>
      <c r="AQ46" s="19">
        <v>38.89</v>
      </c>
      <c r="AR46" s="17">
        <v>39.64</v>
      </c>
      <c r="AS46" s="19">
        <v>40.21</v>
      </c>
      <c r="AT46" s="18">
        <v>39.880000000000003</v>
      </c>
      <c r="AU46" s="17">
        <v>39.6</v>
      </c>
      <c r="AV46" s="17">
        <v>39.46</v>
      </c>
      <c r="AW46" s="17">
        <v>41.05</v>
      </c>
      <c r="AX46" s="17">
        <v>44.8</v>
      </c>
      <c r="AY46" s="20">
        <v>44.23</v>
      </c>
      <c r="AZ46" s="16">
        <v>45.71</v>
      </c>
      <c r="BA46" s="20">
        <v>43.85</v>
      </c>
      <c r="BB46" s="20">
        <v>41.66</v>
      </c>
      <c r="BC46" s="16">
        <v>39.24</v>
      </c>
      <c r="BD46" s="16">
        <v>28.56</v>
      </c>
      <c r="BE46" s="38">
        <v>30.94</v>
      </c>
      <c r="BF46" s="20">
        <v>35.08</v>
      </c>
      <c r="BG46" s="17">
        <v>37.590000000000003</v>
      </c>
      <c r="BH46" s="17">
        <v>38.11</v>
      </c>
      <c r="BI46" s="19">
        <v>38.44</v>
      </c>
      <c r="BJ46" s="17">
        <v>39.5</v>
      </c>
      <c r="BK46" s="19">
        <v>40.57</v>
      </c>
      <c r="BL46" s="18">
        <v>39.36</v>
      </c>
      <c r="BM46" s="17">
        <v>39.270000000000003</v>
      </c>
      <c r="BN46" s="17">
        <v>39.54</v>
      </c>
      <c r="BO46" s="17">
        <v>42.29</v>
      </c>
      <c r="BP46" s="17">
        <v>44.17</v>
      </c>
      <c r="BQ46" s="20">
        <v>45.92</v>
      </c>
      <c r="BR46" s="16">
        <v>44.27</v>
      </c>
      <c r="BS46" s="20">
        <v>44.27</v>
      </c>
      <c r="BT46" s="20">
        <v>41.77</v>
      </c>
      <c r="BU46" s="16">
        <v>39.39</v>
      </c>
    </row>
    <row r="47" spans="2:73" ht="14">
      <c r="B47" s="104">
        <v>3.09</v>
      </c>
      <c r="C47" s="105">
        <v>2.31</v>
      </c>
      <c r="D47" s="115">
        <v>2.52</v>
      </c>
      <c r="E47" s="107">
        <v>2.08</v>
      </c>
      <c r="F47" s="106">
        <v>2.36</v>
      </c>
      <c r="G47" s="108">
        <v>1.74</v>
      </c>
      <c r="H47" s="106">
        <v>0.67</v>
      </c>
      <c r="I47" s="108">
        <v>1.39</v>
      </c>
      <c r="J47" s="107">
        <v>0.72</v>
      </c>
      <c r="K47" s="106">
        <v>0.67</v>
      </c>
      <c r="L47" s="106">
        <v>1.25</v>
      </c>
      <c r="M47" s="106">
        <v>4.38</v>
      </c>
      <c r="N47" s="106">
        <v>1.25</v>
      </c>
      <c r="O47" s="8">
        <v>0.99</v>
      </c>
      <c r="P47" s="7">
        <v>1.49</v>
      </c>
      <c r="Q47" s="9">
        <v>3.11</v>
      </c>
      <c r="R47" s="4">
        <v>9.64</v>
      </c>
      <c r="S47" s="4">
        <v>11.62</v>
      </c>
      <c r="T47" s="4">
        <v>2.83</v>
      </c>
      <c r="U47" s="26">
        <v>2.02</v>
      </c>
      <c r="V47" s="47">
        <v>1.32</v>
      </c>
      <c r="W47" s="53">
        <v>0.67</v>
      </c>
      <c r="X47" s="53">
        <v>0.97</v>
      </c>
      <c r="Y47" s="54">
        <v>2.12</v>
      </c>
      <c r="Z47" s="53">
        <v>1.93</v>
      </c>
      <c r="AA47" s="54">
        <v>2.12</v>
      </c>
      <c r="AB47" s="55">
        <v>0.87</v>
      </c>
      <c r="AC47" s="53">
        <v>2.2400000000000002</v>
      </c>
      <c r="AD47" s="53">
        <v>2.99</v>
      </c>
      <c r="AE47" s="53">
        <v>4.3899999999999997</v>
      </c>
      <c r="AF47" s="7">
        <v>1.1100000000000001</v>
      </c>
      <c r="AG47" s="8">
        <v>0.62</v>
      </c>
      <c r="AH47" s="7">
        <v>2.0699999999999998</v>
      </c>
      <c r="AI47" s="9">
        <v>3.33</v>
      </c>
      <c r="AJ47" s="4">
        <v>8.41</v>
      </c>
      <c r="AK47" s="4">
        <v>13.09</v>
      </c>
      <c r="AL47" s="16">
        <v>26.28</v>
      </c>
      <c r="AM47" s="38">
        <v>30.94</v>
      </c>
      <c r="AN47" s="23">
        <v>33.200000000000003</v>
      </c>
      <c r="AO47" s="18">
        <v>34.119999999999997</v>
      </c>
      <c r="AP47" s="17">
        <v>35.25</v>
      </c>
      <c r="AQ47" s="19">
        <v>36.299999999999997</v>
      </c>
      <c r="AR47" s="17">
        <v>37.729999999999997</v>
      </c>
      <c r="AS47" s="19">
        <v>38.18</v>
      </c>
      <c r="AT47" s="18">
        <v>39.01</v>
      </c>
      <c r="AU47" s="17">
        <v>38.93</v>
      </c>
      <c r="AV47" s="17">
        <v>41.51</v>
      </c>
      <c r="AW47" s="17">
        <v>37.26</v>
      </c>
      <c r="AX47" s="17">
        <v>45.13</v>
      </c>
      <c r="AY47" s="19">
        <v>46.93</v>
      </c>
      <c r="AZ47" s="17">
        <v>47.95</v>
      </c>
      <c r="BA47" s="20">
        <v>48.72</v>
      </c>
      <c r="BB47" s="16">
        <v>45.73</v>
      </c>
      <c r="BC47" s="16">
        <v>39.11</v>
      </c>
      <c r="BD47" s="16">
        <v>26.93</v>
      </c>
      <c r="BE47" s="38">
        <v>29.61</v>
      </c>
      <c r="BF47" s="23">
        <v>33.47</v>
      </c>
      <c r="BG47" s="17">
        <v>34.94</v>
      </c>
      <c r="BH47" s="17">
        <v>35.450000000000003</v>
      </c>
      <c r="BI47" s="19">
        <v>36.630000000000003</v>
      </c>
      <c r="BJ47" s="17">
        <v>37.78</v>
      </c>
      <c r="BK47" s="19">
        <v>38.450000000000003</v>
      </c>
      <c r="BL47" s="18">
        <v>38.159999999999997</v>
      </c>
      <c r="BM47" s="17">
        <v>38.53</v>
      </c>
      <c r="BN47" s="17">
        <v>40.07</v>
      </c>
      <c r="BO47" s="17">
        <v>36.18</v>
      </c>
      <c r="BP47" s="17">
        <v>45.65</v>
      </c>
      <c r="BQ47" s="19">
        <v>46.71</v>
      </c>
      <c r="BR47" s="17">
        <v>48.29</v>
      </c>
      <c r="BS47" s="20">
        <v>47.42</v>
      </c>
      <c r="BT47" s="16">
        <v>45.58</v>
      </c>
      <c r="BU47" s="16">
        <v>37.270000000000003</v>
      </c>
    </row>
    <row r="48" spans="2:73" ht="14">
      <c r="B48" s="104">
        <v>5.1100000000000003</v>
      </c>
      <c r="C48" s="107">
        <v>2.0499999999999998</v>
      </c>
      <c r="D48" s="106">
        <v>2.99</v>
      </c>
      <c r="E48" s="107">
        <v>1.9</v>
      </c>
      <c r="F48" s="106">
        <v>2.02</v>
      </c>
      <c r="G48" s="108">
        <v>0.67</v>
      </c>
      <c r="H48" s="106">
        <v>1.96</v>
      </c>
      <c r="I48" s="108">
        <v>1.85</v>
      </c>
      <c r="J48" s="107">
        <v>2.08</v>
      </c>
      <c r="K48" s="106">
        <v>3.51</v>
      </c>
      <c r="L48" s="106">
        <v>5.47</v>
      </c>
      <c r="M48" s="106">
        <v>5.23</v>
      </c>
      <c r="N48" s="106">
        <v>2.41</v>
      </c>
      <c r="O48" s="8">
        <v>3</v>
      </c>
      <c r="P48" s="7">
        <v>4.2699999999999996</v>
      </c>
      <c r="Q48" s="9">
        <v>6.38</v>
      </c>
      <c r="R48" s="4">
        <v>12.87</v>
      </c>
      <c r="S48" s="4">
        <v>19.28</v>
      </c>
      <c r="T48" s="4">
        <v>4.83</v>
      </c>
      <c r="U48" s="6">
        <v>2.63</v>
      </c>
      <c r="V48" s="7">
        <v>1.22</v>
      </c>
      <c r="W48" s="7">
        <v>0.72</v>
      </c>
      <c r="X48" s="7">
        <v>1.5</v>
      </c>
      <c r="Y48" s="8">
        <v>1.93</v>
      </c>
      <c r="Z48" s="7">
        <v>2.4900000000000002</v>
      </c>
      <c r="AA48" s="8">
        <v>3.25</v>
      </c>
      <c r="AB48" s="6">
        <v>3.14</v>
      </c>
      <c r="AC48" s="7">
        <v>3.85</v>
      </c>
      <c r="AD48" s="7">
        <v>6.1</v>
      </c>
      <c r="AE48" s="7">
        <v>4.16</v>
      </c>
      <c r="AF48" s="7">
        <v>3.8</v>
      </c>
      <c r="AG48" s="8">
        <v>3.97</v>
      </c>
      <c r="AH48" s="7">
        <v>5.79</v>
      </c>
      <c r="AI48" s="9">
        <v>7.45</v>
      </c>
      <c r="AJ48" s="4">
        <v>11.02</v>
      </c>
      <c r="AK48" s="4">
        <v>18.920000000000002</v>
      </c>
      <c r="AL48" s="16">
        <v>24.77</v>
      </c>
      <c r="AM48" s="18">
        <v>29.91</v>
      </c>
      <c r="AN48" s="17">
        <v>32.24</v>
      </c>
      <c r="AO48" s="18">
        <v>35.39</v>
      </c>
      <c r="AP48" s="17">
        <v>37.28</v>
      </c>
      <c r="AQ48" s="19">
        <v>37.299999999999997</v>
      </c>
      <c r="AR48" s="17">
        <v>38.799999999999997</v>
      </c>
      <c r="AS48" s="19">
        <v>38.68</v>
      </c>
      <c r="AT48" s="18">
        <v>37.6</v>
      </c>
      <c r="AU48" s="17">
        <v>37.76</v>
      </c>
      <c r="AV48" s="17">
        <v>39.75</v>
      </c>
      <c r="AW48" s="17">
        <v>40.25</v>
      </c>
      <c r="AX48" s="17">
        <v>45.71</v>
      </c>
      <c r="AY48" s="19">
        <v>47.95</v>
      </c>
      <c r="AZ48" s="17">
        <v>46.47</v>
      </c>
      <c r="BA48" s="20">
        <v>47.13</v>
      </c>
      <c r="BB48" s="16">
        <v>45.76</v>
      </c>
      <c r="BC48" s="16">
        <v>42.52</v>
      </c>
      <c r="BD48" s="16">
        <v>23.65</v>
      </c>
      <c r="BE48" s="18">
        <v>29.45</v>
      </c>
      <c r="BF48" s="17">
        <v>32.049999999999997</v>
      </c>
      <c r="BG48" s="17">
        <v>36.270000000000003</v>
      </c>
      <c r="BH48" s="17">
        <v>37.119999999999997</v>
      </c>
      <c r="BI48" s="19">
        <v>37.03</v>
      </c>
      <c r="BJ48" s="17">
        <v>38.54</v>
      </c>
      <c r="BK48" s="19">
        <v>38.4</v>
      </c>
      <c r="BL48" s="18">
        <v>38.32</v>
      </c>
      <c r="BM48" s="17">
        <v>38.44</v>
      </c>
      <c r="BN48" s="17">
        <v>38.799999999999997</v>
      </c>
      <c r="BO48" s="17">
        <v>40.07</v>
      </c>
      <c r="BP48" s="17">
        <v>46.32</v>
      </c>
      <c r="BQ48" s="19">
        <v>47.61</v>
      </c>
      <c r="BR48" s="17">
        <v>45.65</v>
      </c>
      <c r="BS48" s="20">
        <v>47.22</v>
      </c>
      <c r="BT48" s="16">
        <v>45.32</v>
      </c>
      <c r="BU48" s="16">
        <v>40.630000000000003</v>
      </c>
    </row>
    <row r="49" spans="2:73" ht="14">
      <c r="B49" s="104">
        <v>4.01</v>
      </c>
      <c r="C49" s="114">
        <v>3.28</v>
      </c>
      <c r="D49" s="115">
        <v>3.41</v>
      </c>
      <c r="E49" s="107">
        <v>3.02</v>
      </c>
      <c r="F49" s="106">
        <v>2.87</v>
      </c>
      <c r="G49" s="108">
        <v>2.52</v>
      </c>
      <c r="H49" s="106">
        <v>2.0699999999999998</v>
      </c>
      <c r="I49" s="108">
        <v>2.56</v>
      </c>
      <c r="J49" s="107">
        <v>3.21</v>
      </c>
      <c r="K49" s="106">
        <v>4.13</v>
      </c>
      <c r="L49" s="106">
        <v>7.96</v>
      </c>
      <c r="M49" s="106">
        <v>4.04</v>
      </c>
      <c r="N49" s="106">
        <v>3.18</v>
      </c>
      <c r="O49" s="8">
        <v>5.27</v>
      </c>
      <c r="P49" s="9">
        <v>7.95</v>
      </c>
      <c r="Q49" s="9">
        <v>12.26</v>
      </c>
      <c r="R49" s="4">
        <v>15.05</v>
      </c>
      <c r="S49" s="98"/>
      <c r="T49" s="4">
        <v>4.62</v>
      </c>
      <c r="U49" s="39">
        <v>3.62</v>
      </c>
      <c r="V49" s="5">
        <v>1.94</v>
      </c>
      <c r="W49" s="7">
        <v>1.66</v>
      </c>
      <c r="X49" s="7">
        <v>2.88</v>
      </c>
      <c r="Y49" s="8">
        <v>2.36</v>
      </c>
      <c r="Z49" s="7">
        <v>2.87</v>
      </c>
      <c r="AA49" s="8">
        <v>3.86</v>
      </c>
      <c r="AB49" s="6">
        <v>4.0999999999999996</v>
      </c>
      <c r="AC49" s="7">
        <v>5.34</v>
      </c>
      <c r="AD49" s="7">
        <v>8.7200000000000006</v>
      </c>
      <c r="AE49" s="7">
        <v>5.39</v>
      </c>
      <c r="AF49" s="7">
        <v>3.69</v>
      </c>
      <c r="AG49" s="8">
        <v>6.52</v>
      </c>
      <c r="AH49" s="9">
        <v>8.3699999999999992</v>
      </c>
      <c r="AI49" s="9">
        <v>12.14</v>
      </c>
      <c r="AJ49" s="4">
        <v>15.23</v>
      </c>
      <c r="AK49" s="98"/>
      <c r="AL49" s="16">
        <v>28.17</v>
      </c>
      <c r="AM49" s="40">
        <v>30.96</v>
      </c>
      <c r="AN49" s="23">
        <v>32.67</v>
      </c>
      <c r="AO49" s="18">
        <v>32.630000000000003</v>
      </c>
      <c r="AP49" s="17">
        <v>34.89</v>
      </c>
      <c r="AQ49" s="19">
        <v>36.03</v>
      </c>
      <c r="AR49" s="17">
        <v>35.89</v>
      </c>
      <c r="AS49" s="19">
        <v>38.01</v>
      </c>
      <c r="AT49" s="18">
        <v>38.39</v>
      </c>
      <c r="AU49" s="17">
        <v>38.06</v>
      </c>
      <c r="AV49" s="17">
        <v>40.159999999999997</v>
      </c>
      <c r="AW49" s="17">
        <v>43.49</v>
      </c>
      <c r="AX49" s="17">
        <v>45.52</v>
      </c>
      <c r="AY49" s="19">
        <v>45.8</v>
      </c>
      <c r="AZ49" s="20">
        <v>46.97</v>
      </c>
      <c r="BA49" s="20">
        <v>43.17</v>
      </c>
      <c r="BB49" s="16">
        <v>42.32</v>
      </c>
      <c r="BC49" s="100"/>
      <c r="BD49" s="16">
        <v>28.39</v>
      </c>
      <c r="BE49" s="40">
        <v>31.12</v>
      </c>
      <c r="BF49" s="23">
        <v>33.07</v>
      </c>
      <c r="BG49" s="17">
        <v>32.18</v>
      </c>
      <c r="BH49" s="17">
        <v>34.96</v>
      </c>
      <c r="BI49" s="19">
        <v>37.270000000000003</v>
      </c>
      <c r="BJ49" s="17">
        <v>36.07</v>
      </c>
      <c r="BK49" s="19">
        <v>37.36</v>
      </c>
      <c r="BL49" s="18">
        <v>38.76</v>
      </c>
      <c r="BM49" s="17">
        <v>38.15</v>
      </c>
      <c r="BN49" s="17">
        <v>39.49</v>
      </c>
      <c r="BO49" s="17">
        <v>42.84</v>
      </c>
      <c r="BP49" s="17">
        <v>44.96</v>
      </c>
      <c r="BQ49" s="19">
        <v>46.7</v>
      </c>
      <c r="BR49" s="20">
        <v>46.75</v>
      </c>
      <c r="BS49" s="20">
        <v>42.7</v>
      </c>
      <c r="BT49" s="16">
        <v>42.14</v>
      </c>
      <c r="BU49" s="100"/>
    </row>
    <row r="50" spans="2:73" ht="14">
      <c r="B50" s="104">
        <v>3.51</v>
      </c>
      <c r="C50" s="114">
        <v>3.46</v>
      </c>
      <c r="D50" s="106">
        <v>2.83</v>
      </c>
      <c r="E50" s="107">
        <v>1.34</v>
      </c>
      <c r="F50" s="106">
        <v>0.54</v>
      </c>
      <c r="G50" s="108">
        <v>0</v>
      </c>
      <c r="H50" s="106">
        <v>0</v>
      </c>
      <c r="I50" s="108">
        <v>0</v>
      </c>
      <c r="J50" s="107">
        <v>1.27</v>
      </c>
      <c r="K50" s="106">
        <v>1.39</v>
      </c>
      <c r="L50" s="106">
        <v>3.33</v>
      </c>
      <c r="M50" s="106">
        <v>3.26</v>
      </c>
      <c r="N50" s="106">
        <v>2.87</v>
      </c>
      <c r="O50" s="8">
        <v>3.73</v>
      </c>
      <c r="P50" s="7">
        <v>5.82</v>
      </c>
      <c r="Q50" s="9">
        <v>7.31</v>
      </c>
      <c r="R50" s="4">
        <v>12.33</v>
      </c>
      <c r="S50" s="4">
        <v>17.43</v>
      </c>
      <c r="T50" s="4">
        <v>2.72</v>
      </c>
      <c r="U50" s="39">
        <v>1.39</v>
      </c>
      <c r="V50" s="7">
        <v>0</v>
      </c>
      <c r="W50" s="7">
        <v>1.1499999999999999</v>
      </c>
      <c r="X50" s="7">
        <v>2.11</v>
      </c>
      <c r="Y50" s="8">
        <v>2.12</v>
      </c>
      <c r="Z50" s="7">
        <v>1.74</v>
      </c>
      <c r="AA50" s="8">
        <v>1.78</v>
      </c>
      <c r="AB50" s="6">
        <v>2.11</v>
      </c>
      <c r="AC50" s="7">
        <v>2.39</v>
      </c>
      <c r="AD50" s="7">
        <v>3.92</v>
      </c>
      <c r="AE50" s="7">
        <v>4.0599999999999996</v>
      </c>
      <c r="AF50" s="7">
        <v>3.38</v>
      </c>
      <c r="AG50" s="8">
        <v>5.69</v>
      </c>
      <c r="AH50" s="7">
        <v>5.62</v>
      </c>
      <c r="AI50" s="9">
        <v>6.8</v>
      </c>
      <c r="AJ50" s="4">
        <v>12.39</v>
      </c>
      <c r="AK50" s="4">
        <v>18.989999999999998</v>
      </c>
      <c r="AL50" s="16">
        <v>28.87</v>
      </c>
      <c r="AM50" s="40">
        <v>30.45</v>
      </c>
      <c r="AN50" s="17">
        <v>30.04</v>
      </c>
      <c r="AO50" s="18">
        <v>32.020000000000003</v>
      </c>
      <c r="AP50" s="17">
        <v>34.79</v>
      </c>
      <c r="AQ50" s="19">
        <v>36.729999999999997</v>
      </c>
      <c r="AR50" s="17">
        <v>38.479999999999997</v>
      </c>
      <c r="AS50" s="19">
        <v>37.119999999999997</v>
      </c>
      <c r="AT50" s="18">
        <v>38.96</v>
      </c>
      <c r="AU50" s="17">
        <v>38.28</v>
      </c>
      <c r="AV50" s="17">
        <v>41.06</v>
      </c>
      <c r="AW50" s="17">
        <v>41.49</v>
      </c>
      <c r="AX50" s="17">
        <v>44.26</v>
      </c>
      <c r="AY50" s="19">
        <v>46.33</v>
      </c>
      <c r="AZ50" s="17">
        <v>46.65</v>
      </c>
      <c r="BA50" s="20">
        <v>41.18</v>
      </c>
      <c r="BB50" s="16">
        <v>37.130000000000003</v>
      </c>
      <c r="BC50" s="16">
        <v>38.08</v>
      </c>
      <c r="BD50" s="16">
        <v>28.93</v>
      </c>
      <c r="BE50" s="40">
        <v>31.63</v>
      </c>
      <c r="BF50" s="17">
        <v>31.33</v>
      </c>
      <c r="BG50" s="17">
        <v>33.32</v>
      </c>
      <c r="BH50" s="17">
        <v>35.17</v>
      </c>
      <c r="BI50" s="19">
        <v>36.770000000000003</v>
      </c>
      <c r="BJ50" s="17">
        <v>38.01</v>
      </c>
      <c r="BK50" s="19">
        <v>37.89</v>
      </c>
      <c r="BL50" s="18">
        <v>39.17</v>
      </c>
      <c r="BM50" s="17">
        <v>38.29</v>
      </c>
      <c r="BN50" s="17">
        <v>40.82</v>
      </c>
      <c r="BO50" s="17">
        <v>40.75</v>
      </c>
      <c r="BP50" s="17">
        <v>44.86</v>
      </c>
      <c r="BQ50" s="19">
        <v>46.02</v>
      </c>
      <c r="BR50" s="17">
        <v>47.44</v>
      </c>
      <c r="BS50" s="20">
        <v>42.37</v>
      </c>
      <c r="BT50" s="16">
        <v>38.11</v>
      </c>
      <c r="BU50" s="16">
        <v>39.51</v>
      </c>
    </row>
    <row r="51" spans="2:73" ht="14">
      <c r="B51" s="104">
        <v>4.49</v>
      </c>
      <c r="C51" s="105">
        <v>4.57</v>
      </c>
      <c r="D51" s="109">
        <v>4.29</v>
      </c>
      <c r="E51" s="105">
        <v>2.98</v>
      </c>
      <c r="F51" s="106">
        <v>2.9</v>
      </c>
      <c r="G51" s="108">
        <v>2.99</v>
      </c>
      <c r="H51" s="106">
        <v>3.39</v>
      </c>
      <c r="I51" s="108">
        <v>3.58</v>
      </c>
      <c r="J51" s="107">
        <v>2.84</v>
      </c>
      <c r="K51" s="106">
        <v>2.21</v>
      </c>
      <c r="L51" s="106">
        <v>4.47</v>
      </c>
      <c r="M51" s="106">
        <v>6.23</v>
      </c>
      <c r="N51" s="106">
        <v>4.88</v>
      </c>
      <c r="O51" s="4">
        <v>4.75</v>
      </c>
      <c r="P51" s="9">
        <v>5.66</v>
      </c>
      <c r="Q51" s="9">
        <v>6.39</v>
      </c>
      <c r="R51" s="4">
        <v>10.29</v>
      </c>
      <c r="S51" s="97">
        <v>13.39</v>
      </c>
      <c r="T51" s="4">
        <v>4.93</v>
      </c>
      <c r="U51" s="26">
        <v>2.84</v>
      </c>
      <c r="V51" s="25">
        <v>2.12</v>
      </c>
      <c r="W51" s="25">
        <v>1.17</v>
      </c>
      <c r="X51" s="53">
        <v>2.84</v>
      </c>
      <c r="Y51" s="54">
        <v>2.5299999999999998</v>
      </c>
      <c r="Z51" s="53">
        <v>3.73</v>
      </c>
      <c r="AA51" s="54">
        <v>3.51</v>
      </c>
      <c r="AB51" s="55">
        <v>4.41</v>
      </c>
      <c r="AC51" s="53">
        <v>4.5199999999999996</v>
      </c>
      <c r="AD51" s="53">
        <v>6.73</v>
      </c>
      <c r="AE51" s="53">
        <v>6.46</v>
      </c>
      <c r="AF51" s="7">
        <v>4.18</v>
      </c>
      <c r="AG51" s="4">
        <v>4.07</v>
      </c>
      <c r="AH51" s="9">
        <v>5.33</v>
      </c>
      <c r="AI51" s="9">
        <v>5.9</v>
      </c>
      <c r="AJ51" s="4">
        <v>9.0299999999999994</v>
      </c>
      <c r="AK51" s="97">
        <v>13.62</v>
      </c>
      <c r="AL51" s="16">
        <v>28.28</v>
      </c>
      <c r="AM51" s="38">
        <v>32.520000000000003</v>
      </c>
      <c r="AN51" s="20">
        <v>35.299999999999997</v>
      </c>
      <c r="AO51" s="38">
        <v>36.61</v>
      </c>
      <c r="AP51" s="17">
        <v>36.67</v>
      </c>
      <c r="AQ51" s="19">
        <v>37.81</v>
      </c>
      <c r="AR51" s="17">
        <v>38.06</v>
      </c>
      <c r="AS51" s="19">
        <v>38.85</v>
      </c>
      <c r="AT51" s="18">
        <v>39.03</v>
      </c>
      <c r="AU51" s="17">
        <v>40.729999999999997</v>
      </c>
      <c r="AV51" s="17">
        <v>41.41</v>
      </c>
      <c r="AW51" s="17">
        <v>43.32</v>
      </c>
      <c r="AX51" s="17">
        <v>47.11</v>
      </c>
      <c r="AY51" s="16">
        <v>46.26</v>
      </c>
      <c r="AZ51" s="20">
        <v>47.78</v>
      </c>
      <c r="BA51" s="20">
        <v>46.29</v>
      </c>
      <c r="BB51" s="16">
        <v>45.85</v>
      </c>
      <c r="BC51" s="97">
        <v>41.39</v>
      </c>
      <c r="BD51" s="16">
        <v>28.39</v>
      </c>
      <c r="BE51" s="38">
        <v>32.79</v>
      </c>
      <c r="BF51" s="20">
        <v>35.020000000000003</v>
      </c>
      <c r="BG51" s="20">
        <v>36.85</v>
      </c>
      <c r="BH51" s="17">
        <v>37.17</v>
      </c>
      <c r="BI51" s="19">
        <v>37.75</v>
      </c>
      <c r="BJ51" s="17">
        <v>37.92</v>
      </c>
      <c r="BK51" s="19">
        <v>38.61</v>
      </c>
      <c r="BL51" s="18">
        <v>39.29</v>
      </c>
      <c r="BM51" s="17">
        <v>40.700000000000003</v>
      </c>
      <c r="BN51" s="17">
        <v>41.41</v>
      </c>
      <c r="BO51" s="17">
        <v>43.22</v>
      </c>
      <c r="BP51" s="17">
        <v>47.46</v>
      </c>
      <c r="BQ51" s="16">
        <v>46.94</v>
      </c>
      <c r="BR51" s="20">
        <v>47.19</v>
      </c>
      <c r="BS51" s="20">
        <v>46.73</v>
      </c>
      <c r="BT51" s="16">
        <v>45.37</v>
      </c>
      <c r="BU51" s="97">
        <v>41.05</v>
      </c>
    </row>
    <row r="52" spans="2:73" ht="14">
      <c r="B52" s="104">
        <v>2.83</v>
      </c>
      <c r="C52" s="105">
        <v>3.06</v>
      </c>
      <c r="D52" s="106">
        <v>2.83</v>
      </c>
      <c r="E52" s="107">
        <v>1.96</v>
      </c>
      <c r="F52" s="106">
        <v>2.5299999999999998</v>
      </c>
      <c r="G52" s="108">
        <v>2.89</v>
      </c>
      <c r="H52" s="106">
        <v>1.85</v>
      </c>
      <c r="I52" s="108">
        <v>2.17</v>
      </c>
      <c r="J52" s="107">
        <v>1.88</v>
      </c>
      <c r="K52" s="106">
        <v>4.5999999999999996</v>
      </c>
      <c r="L52" s="106">
        <v>5.98</v>
      </c>
      <c r="M52" s="106">
        <v>5.47</v>
      </c>
      <c r="N52" s="106">
        <v>4.07</v>
      </c>
      <c r="O52" s="8">
        <v>4.38</v>
      </c>
      <c r="P52" s="9">
        <v>6.39</v>
      </c>
      <c r="Q52" s="9">
        <v>7.55</v>
      </c>
      <c r="R52" s="4">
        <v>13.17</v>
      </c>
      <c r="S52" s="4">
        <v>18.7</v>
      </c>
      <c r="T52" s="4">
        <v>3.21</v>
      </c>
      <c r="U52" s="26">
        <v>2.29</v>
      </c>
      <c r="V52" s="53">
        <v>0.39</v>
      </c>
      <c r="W52" s="53">
        <v>0.76</v>
      </c>
      <c r="X52" s="53">
        <v>2.2400000000000002</v>
      </c>
      <c r="Y52" s="54">
        <v>2.2400000000000002</v>
      </c>
      <c r="Z52" s="53">
        <v>2.31</v>
      </c>
      <c r="AA52" s="54">
        <v>2.78</v>
      </c>
      <c r="AB52" s="55">
        <v>3.51</v>
      </c>
      <c r="AC52" s="53">
        <v>4.5999999999999996</v>
      </c>
      <c r="AD52" s="53">
        <v>5.19</v>
      </c>
      <c r="AE52" s="53">
        <v>4.1900000000000004</v>
      </c>
      <c r="AF52" s="7">
        <v>4.37</v>
      </c>
      <c r="AG52" s="8">
        <v>4.5199999999999996</v>
      </c>
      <c r="AH52" s="9">
        <v>7.23</v>
      </c>
      <c r="AI52" s="9">
        <v>7.78</v>
      </c>
      <c r="AJ52" s="4">
        <v>12.34</v>
      </c>
      <c r="AK52" s="4">
        <v>17.34</v>
      </c>
      <c r="AL52" s="16">
        <v>29.22</v>
      </c>
      <c r="AM52" s="38">
        <v>31.43</v>
      </c>
      <c r="AN52" s="17">
        <v>33.25</v>
      </c>
      <c r="AO52" s="18">
        <v>34.56</v>
      </c>
      <c r="AP52" s="17">
        <v>35.49</v>
      </c>
      <c r="AQ52" s="19">
        <v>36.26</v>
      </c>
      <c r="AR52" s="17">
        <v>37.5</v>
      </c>
      <c r="AS52" s="19">
        <v>37.22</v>
      </c>
      <c r="AT52" s="18">
        <v>38.19</v>
      </c>
      <c r="AU52" s="17">
        <v>40.18</v>
      </c>
      <c r="AV52" s="17">
        <v>40.659999999999997</v>
      </c>
      <c r="AW52" s="17">
        <v>41.16</v>
      </c>
      <c r="AX52" s="17">
        <v>44.03</v>
      </c>
      <c r="AY52" s="19">
        <v>45.96</v>
      </c>
      <c r="AZ52" s="20">
        <v>47.08</v>
      </c>
      <c r="BA52" s="20">
        <v>47.6</v>
      </c>
      <c r="BB52" s="16">
        <v>43.99</v>
      </c>
      <c r="BC52" s="16">
        <v>42.35</v>
      </c>
      <c r="BD52" s="16">
        <v>29.52</v>
      </c>
      <c r="BE52" s="38">
        <v>31.34</v>
      </c>
      <c r="BF52" s="17">
        <v>33.549999999999997</v>
      </c>
      <c r="BG52" s="17">
        <v>34.659999999999997</v>
      </c>
      <c r="BH52" s="17">
        <v>35.700000000000003</v>
      </c>
      <c r="BI52" s="19">
        <v>36.14</v>
      </c>
      <c r="BJ52" s="17">
        <v>37.159999999999997</v>
      </c>
      <c r="BK52" s="19">
        <v>37.39</v>
      </c>
      <c r="BL52" s="18">
        <v>38.28</v>
      </c>
      <c r="BM52" s="17">
        <v>40.83</v>
      </c>
      <c r="BN52" s="17">
        <v>40.69</v>
      </c>
      <c r="BO52" s="17">
        <v>41.01</v>
      </c>
      <c r="BP52" s="17">
        <v>44.76</v>
      </c>
      <c r="BQ52" s="19">
        <v>45.66</v>
      </c>
      <c r="BR52" s="20">
        <v>47.82</v>
      </c>
      <c r="BS52" s="20">
        <v>47.07</v>
      </c>
      <c r="BT52" s="16">
        <v>43.66</v>
      </c>
      <c r="BU52" s="16">
        <v>42.2</v>
      </c>
    </row>
    <row r="53" spans="2:73" ht="14">
      <c r="B53" s="104">
        <v>3.63</v>
      </c>
      <c r="C53" s="105">
        <v>3.62</v>
      </c>
      <c r="D53" s="106">
        <v>3.14</v>
      </c>
      <c r="E53" s="107">
        <v>2.61</v>
      </c>
      <c r="F53" s="106">
        <v>2.5</v>
      </c>
      <c r="G53" s="108">
        <v>2.88</v>
      </c>
      <c r="H53" s="106">
        <v>2.36</v>
      </c>
      <c r="I53" s="108">
        <v>1.34</v>
      </c>
      <c r="J53" s="107">
        <v>0.8</v>
      </c>
      <c r="K53" s="106">
        <v>1.62</v>
      </c>
      <c r="L53" s="106">
        <v>1.93</v>
      </c>
      <c r="M53" s="106">
        <v>3.62</v>
      </c>
      <c r="N53" s="106">
        <v>2.89</v>
      </c>
      <c r="O53" s="8">
        <v>3.72</v>
      </c>
      <c r="P53" s="7">
        <v>5.26</v>
      </c>
      <c r="Q53" s="9">
        <v>6.48</v>
      </c>
      <c r="R53" s="4">
        <v>11.68</v>
      </c>
      <c r="S53" s="4">
        <v>16.010000000000002</v>
      </c>
      <c r="T53" s="4">
        <v>3.71</v>
      </c>
      <c r="U53" s="26">
        <v>3.31</v>
      </c>
      <c r="V53" s="53">
        <v>0.67</v>
      </c>
      <c r="W53" s="53">
        <v>0.25</v>
      </c>
      <c r="X53" s="53">
        <v>0.18</v>
      </c>
      <c r="Y53" s="54">
        <v>0.88</v>
      </c>
      <c r="Z53" s="53">
        <v>0.99</v>
      </c>
      <c r="AA53" s="54">
        <v>1.54</v>
      </c>
      <c r="AB53" s="55">
        <v>2.0499999999999998</v>
      </c>
      <c r="AC53" s="53">
        <v>2.66</v>
      </c>
      <c r="AD53" s="53">
        <v>2.89</v>
      </c>
      <c r="AE53" s="53">
        <v>4.87</v>
      </c>
      <c r="AF53" s="7">
        <v>3.12</v>
      </c>
      <c r="AG53" s="8">
        <v>4.22</v>
      </c>
      <c r="AH53" s="7">
        <v>5.87</v>
      </c>
      <c r="AI53" s="9">
        <v>6.38</v>
      </c>
      <c r="AJ53" s="4">
        <v>10.65</v>
      </c>
      <c r="AK53" s="4">
        <v>15.44</v>
      </c>
      <c r="AL53" s="16">
        <v>26.33</v>
      </c>
      <c r="AM53" s="38">
        <v>30.66</v>
      </c>
      <c r="AN53" s="17">
        <v>31.36</v>
      </c>
      <c r="AO53" s="18">
        <v>32.9</v>
      </c>
      <c r="AP53" s="17">
        <v>33.340000000000003</v>
      </c>
      <c r="AQ53" s="19">
        <v>34.61</v>
      </c>
      <c r="AR53" s="17">
        <v>36.17</v>
      </c>
      <c r="AS53" s="19">
        <v>36.72</v>
      </c>
      <c r="AT53" s="18">
        <v>36.47</v>
      </c>
      <c r="AU53" s="17">
        <v>37.69</v>
      </c>
      <c r="AV53" s="17">
        <v>38.33</v>
      </c>
      <c r="AW53" s="17">
        <v>39.5</v>
      </c>
      <c r="AX53" s="17">
        <v>43.55</v>
      </c>
      <c r="AY53" s="19">
        <v>43.64</v>
      </c>
      <c r="AZ53" s="17">
        <v>46.62</v>
      </c>
      <c r="BA53" s="20">
        <v>44.46</v>
      </c>
      <c r="BB53" s="16">
        <v>42.07</v>
      </c>
      <c r="BC53" s="16">
        <v>42.9</v>
      </c>
      <c r="BD53" s="16">
        <v>26.06</v>
      </c>
      <c r="BE53" s="38">
        <v>30.03</v>
      </c>
      <c r="BF53" s="17">
        <v>31.03</v>
      </c>
      <c r="BG53" s="17">
        <v>32.270000000000003</v>
      </c>
      <c r="BH53" s="17">
        <v>33.76</v>
      </c>
      <c r="BI53" s="19">
        <v>35.25</v>
      </c>
      <c r="BJ53" s="17">
        <v>36.1</v>
      </c>
      <c r="BK53" s="19">
        <v>36.049999999999997</v>
      </c>
      <c r="BL53" s="18">
        <v>35.51</v>
      </c>
      <c r="BM53" s="17">
        <v>37.299999999999997</v>
      </c>
      <c r="BN53" s="17">
        <v>38.49</v>
      </c>
      <c r="BO53" s="17">
        <v>39.61</v>
      </c>
      <c r="BP53" s="17">
        <v>43.1</v>
      </c>
      <c r="BQ53" s="19">
        <v>44.13</v>
      </c>
      <c r="BR53" s="17">
        <v>46.13</v>
      </c>
      <c r="BS53" s="20">
        <v>45.86</v>
      </c>
      <c r="BT53" s="16">
        <v>42.56</v>
      </c>
      <c r="BU53" s="16">
        <v>42.68</v>
      </c>
    </row>
    <row r="54" spans="2:73" ht="14">
      <c r="B54" s="104">
        <v>4.49</v>
      </c>
      <c r="C54" s="105">
        <v>3.95</v>
      </c>
      <c r="D54" s="109">
        <v>3.38</v>
      </c>
      <c r="E54" s="107">
        <v>2.41</v>
      </c>
      <c r="F54" s="106">
        <v>1.83</v>
      </c>
      <c r="G54" s="108">
        <v>1.34</v>
      </c>
      <c r="H54" s="106">
        <v>0.39</v>
      </c>
      <c r="I54" s="108">
        <v>0.8</v>
      </c>
      <c r="J54" s="107">
        <v>1.62</v>
      </c>
      <c r="K54" s="106">
        <v>1.69</v>
      </c>
      <c r="L54" s="106">
        <v>1.87</v>
      </c>
      <c r="M54" s="106">
        <v>3.9</v>
      </c>
      <c r="N54" s="106">
        <v>5.04</v>
      </c>
      <c r="O54" s="4">
        <v>7.15</v>
      </c>
      <c r="P54" s="9">
        <v>7.12</v>
      </c>
      <c r="Q54" s="9">
        <v>8.7799999999999994</v>
      </c>
      <c r="R54" s="4">
        <v>11.74</v>
      </c>
      <c r="S54" s="4">
        <v>15.31</v>
      </c>
      <c r="T54" s="4">
        <v>4.41</v>
      </c>
      <c r="U54" s="26">
        <v>3.9</v>
      </c>
      <c r="V54" s="25">
        <v>1.45</v>
      </c>
      <c r="W54" s="53">
        <v>0.97</v>
      </c>
      <c r="X54" s="53">
        <v>0.45</v>
      </c>
      <c r="Y54" s="54">
        <v>1.22</v>
      </c>
      <c r="Z54" s="53">
        <v>1.37</v>
      </c>
      <c r="AA54" s="54">
        <v>1.49</v>
      </c>
      <c r="AB54" s="55">
        <v>1.66</v>
      </c>
      <c r="AC54" s="53">
        <v>1.99</v>
      </c>
      <c r="AD54" s="53">
        <v>3.76</v>
      </c>
      <c r="AE54" s="53">
        <v>3.73</v>
      </c>
      <c r="AF54" s="7">
        <v>7.15</v>
      </c>
      <c r="AG54" s="4">
        <v>7.07</v>
      </c>
      <c r="AH54" s="9">
        <v>8.2200000000000006</v>
      </c>
      <c r="AI54" s="9">
        <v>9.9499999999999993</v>
      </c>
      <c r="AJ54" s="4">
        <v>12.44</v>
      </c>
      <c r="AK54" s="4">
        <v>14.23</v>
      </c>
      <c r="AL54" s="16">
        <v>27.41</v>
      </c>
      <c r="AM54" s="38">
        <v>32.33</v>
      </c>
      <c r="AN54" s="20">
        <v>35.08</v>
      </c>
      <c r="AO54" s="18">
        <v>35.06</v>
      </c>
      <c r="AP54" s="17">
        <v>36.44</v>
      </c>
      <c r="AQ54" s="19">
        <v>37.119999999999997</v>
      </c>
      <c r="AR54" s="17">
        <v>37.020000000000003</v>
      </c>
      <c r="AS54" s="19">
        <v>37.090000000000003</v>
      </c>
      <c r="AT54" s="18">
        <v>38.549999999999997</v>
      </c>
      <c r="AU54" s="17">
        <v>40.04</v>
      </c>
      <c r="AV54" s="17">
        <v>40.369999999999997</v>
      </c>
      <c r="AW54" s="17">
        <v>42.33</v>
      </c>
      <c r="AX54" s="17">
        <v>45.42</v>
      </c>
      <c r="AY54" s="16">
        <v>45.63</v>
      </c>
      <c r="AZ54" s="20">
        <v>50.55</v>
      </c>
      <c r="BA54" s="20">
        <v>48.48</v>
      </c>
      <c r="BB54" s="16">
        <v>47.3</v>
      </c>
      <c r="BC54" s="16">
        <v>39.97</v>
      </c>
      <c r="BD54" s="16">
        <v>27.46</v>
      </c>
      <c r="BE54" s="38">
        <v>32.729999999999997</v>
      </c>
      <c r="BF54" s="20">
        <v>35.33</v>
      </c>
      <c r="BG54" s="17">
        <v>35.75</v>
      </c>
      <c r="BH54" s="17">
        <v>36.78</v>
      </c>
      <c r="BI54" s="19">
        <v>36.68</v>
      </c>
      <c r="BJ54" s="17">
        <v>36.9</v>
      </c>
      <c r="BK54" s="19">
        <v>37.75</v>
      </c>
      <c r="BL54" s="18">
        <v>38.159999999999997</v>
      </c>
      <c r="BM54" s="17">
        <v>40.25</v>
      </c>
      <c r="BN54" s="17">
        <v>41.21</v>
      </c>
      <c r="BO54" s="17">
        <v>42.87</v>
      </c>
      <c r="BP54" s="17">
        <v>45.9</v>
      </c>
      <c r="BQ54" s="16">
        <v>45.44</v>
      </c>
      <c r="BR54" s="20">
        <v>51.02</v>
      </c>
      <c r="BS54" s="20">
        <v>48.78</v>
      </c>
      <c r="BT54" s="16">
        <v>47.68</v>
      </c>
      <c r="BU54" s="16">
        <v>39.11</v>
      </c>
    </row>
    <row r="55" spans="2:73" ht="14">
      <c r="B55" s="104">
        <v>5.03</v>
      </c>
      <c r="C55" s="114">
        <v>3.77</v>
      </c>
      <c r="D55" s="115">
        <v>3.13</v>
      </c>
      <c r="E55" s="114">
        <v>2.5099999999999998</v>
      </c>
      <c r="F55" s="106">
        <v>1.9</v>
      </c>
      <c r="G55" s="108">
        <v>1.69</v>
      </c>
      <c r="H55" s="106">
        <v>0.95</v>
      </c>
      <c r="I55" s="108">
        <v>1.52</v>
      </c>
      <c r="J55" s="107">
        <v>2.34</v>
      </c>
      <c r="K55" s="106">
        <v>2.56</v>
      </c>
      <c r="L55" s="106">
        <v>2.84</v>
      </c>
      <c r="M55" s="106">
        <v>5.24</v>
      </c>
      <c r="N55" s="106">
        <v>4.05</v>
      </c>
      <c r="O55" s="41">
        <v>4.1900000000000004</v>
      </c>
      <c r="P55" s="5">
        <v>4.8</v>
      </c>
      <c r="Q55" s="9">
        <v>5.75</v>
      </c>
      <c r="R55" s="4">
        <v>8.0500000000000007</v>
      </c>
      <c r="S55" s="4">
        <v>10.8</v>
      </c>
      <c r="T55" s="4">
        <v>4.5999999999999996</v>
      </c>
      <c r="U55" s="39">
        <v>5.2</v>
      </c>
      <c r="V55" s="5">
        <v>2.68</v>
      </c>
      <c r="W55" s="5">
        <v>0</v>
      </c>
      <c r="X55" s="7">
        <v>0</v>
      </c>
      <c r="Y55" s="8">
        <v>0</v>
      </c>
      <c r="Z55" s="7">
        <v>1.87</v>
      </c>
      <c r="AA55" s="8">
        <v>2.25</v>
      </c>
      <c r="AB55" s="6">
        <v>2.74</v>
      </c>
      <c r="AC55" s="7">
        <v>2.56</v>
      </c>
      <c r="AD55" s="7">
        <v>2.83</v>
      </c>
      <c r="AE55" s="7">
        <v>4.05</v>
      </c>
      <c r="AF55" s="7">
        <v>3.5</v>
      </c>
      <c r="AG55" s="41">
        <v>3.38</v>
      </c>
      <c r="AH55" s="5">
        <v>4.7300000000000004</v>
      </c>
      <c r="AI55" s="9">
        <v>7.55</v>
      </c>
      <c r="AJ55" s="4">
        <v>9.1300000000000008</v>
      </c>
      <c r="AK55" s="4">
        <v>11.4</v>
      </c>
      <c r="AL55" s="16">
        <v>28.84</v>
      </c>
      <c r="AM55" s="40">
        <v>30.84</v>
      </c>
      <c r="AN55" s="23">
        <v>31.69</v>
      </c>
      <c r="AO55" s="40">
        <v>34.11</v>
      </c>
      <c r="AP55" s="17">
        <v>34.47</v>
      </c>
      <c r="AQ55" s="19">
        <v>35.96</v>
      </c>
      <c r="AR55" s="17">
        <v>37.94</v>
      </c>
      <c r="AS55" s="19">
        <v>39.21</v>
      </c>
      <c r="AT55" s="18">
        <v>40.479999999999997</v>
      </c>
      <c r="AU55" s="17">
        <v>40.61</v>
      </c>
      <c r="AV55" s="17">
        <v>40.44</v>
      </c>
      <c r="AW55" s="17">
        <v>42.98</v>
      </c>
      <c r="AX55" s="17">
        <v>43.82</v>
      </c>
      <c r="AY55" s="42">
        <v>44.51</v>
      </c>
      <c r="AZ55" s="23">
        <v>46.39</v>
      </c>
      <c r="BA55" s="20">
        <v>46.51</v>
      </c>
      <c r="BB55" s="16">
        <v>44.79</v>
      </c>
      <c r="BC55" s="16">
        <v>41.33</v>
      </c>
      <c r="BD55" s="16">
        <v>28.16</v>
      </c>
      <c r="BE55" s="40">
        <v>29.54</v>
      </c>
      <c r="BF55" s="23">
        <v>32.369999999999997</v>
      </c>
      <c r="BG55" s="23">
        <v>34.69</v>
      </c>
      <c r="BH55" s="17">
        <v>34.450000000000003</v>
      </c>
      <c r="BI55" s="19">
        <v>35.979999999999997</v>
      </c>
      <c r="BJ55" s="17">
        <v>38.01</v>
      </c>
      <c r="BK55" s="19">
        <v>39.409999999999997</v>
      </c>
      <c r="BL55" s="18">
        <v>41.29</v>
      </c>
      <c r="BM55" s="17">
        <v>40.409999999999997</v>
      </c>
      <c r="BN55" s="17">
        <v>40.619999999999997</v>
      </c>
      <c r="BO55" s="17">
        <v>43.2</v>
      </c>
      <c r="BP55" s="17">
        <v>44.04</v>
      </c>
      <c r="BQ55" s="42">
        <v>45.34</v>
      </c>
      <c r="BR55" s="23">
        <v>47.33</v>
      </c>
      <c r="BS55" s="20">
        <v>47.02</v>
      </c>
      <c r="BT55" s="16">
        <v>44.43</v>
      </c>
      <c r="BU55" s="16">
        <v>40.57</v>
      </c>
    </row>
    <row r="56" spans="2:73" ht="14">
      <c r="B56" s="104">
        <v>2.17</v>
      </c>
      <c r="C56" s="105">
        <v>2.5299999999999998</v>
      </c>
      <c r="D56" s="115">
        <v>1.54</v>
      </c>
      <c r="E56" s="107">
        <v>1.73</v>
      </c>
      <c r="F56" s="106">
        <v>0.5</v>
      </c>
      <c r="G56" s="108">
        <v>0.62</v>
      </c>
      <c r="H56" s="106">
        <v>0</v>
      </c>
      <c r="I56" s="108">
        <v>0.35</v>
      </c>
      <c r="J56" s="107">
        <v>0</v>
      </c>
      <c r="K56" s="106">
        <v>2.12</v>
      </c>
      <c r="L56" s="106">
        <v>2.88</v>
      </c>
      <c r="M56" s="106">
        <v>4.5</v>
      </c>
      <c r="N56" s="106">
        <v>2.14</v>
      </c>
      <c r="O56" s="8">
        <v>2.0099999999999998</v>
      </c>
      <c r="P56" s="7">
        <v>3.34</v>
      </c>
      <c r="Q56" s="9">
        <v>3.87</v>
      </c>
      <c r="R56" s="4">
        <v>8.08</v>
      </c>
      <c r="S56" s="4">
        <v>12.85</v>
      </c>
      <c r="T56" s="4">
        <v>2.63</v>
      </c>
      <c r="U56" s="37">
        <v>0</v>
      </c>
      <c r="V56" s="5">
        <v>0.32</v>
      </c>
      <c r="W56" s="7">
        <v>0.41</v>
      </c>
      <c r="X56" s="7">
        <v>1.57</v>
      </c>
      <c r="Y56" s="8">
        <v>2.14</v>
      </c>
      <c r="Z56" s="7">
        <v>2.11</v>
      </c>
      <c r="AA56" s="8">
        <v>2.4900000000000002</v>
      </c>
      <c r="AB56" s="6">
        <v>2.17</v>
      </c>
      <c r="AC56" s="7">
        <v>1.9</v>
      </c>
      <c r="AD56" s="7">
        <v>3.54</v>
      </c>
      <c r="AE56" s="7">
        <v>3.41</v>
      </c>
      <c r="AF56" s="7">
        <v>2.12</v>
      </c>
      <c r="AG56" s="8">
        <v>2.04</v>
      </c>
      <c r="AH56" s="7">
        <v>4.07</v>
      </c>
      <c r="AI56" s="9">
        <v>5.98</v>
      </c>
      <c r="AJ56" s="4">
        <v>7.06</v>
      </c>
      <c r="AK56" s="4">
        <v>12.23</v>
      </c>
      <c r="AL56" s="16">
        <v>28.05</v>
      </c>
      <c r="AM56" s="38">
        <v>30.52</v>
      </c>
      <c r="AN56" s="23">
        <v>32.15</v>
      </c>
      <c r="AO56" s="18">
        <v>34.25</v>
      </c>
      <c r="AP56" s="17">
        <v>34.229999999999997</v>
      </c>
      <c r="AQ56" s="19">
        <v>34.130000000000003</v>
      </c>
      <c r="AR56" s="17">
        <v>37.53</v>
      </c>
      <c r="AS56" s="19">
        <v>38.229999999999997</v>
      </c>
      <c r="AT56" s="18">
        <v>37.97</v>
      </c>
      <c r="AU56" s="17">
        <v>36.42</v>
      </c>
      <c r="AV56" s="17">
        <v>37.9</v>
      </c>
      <c r="AW56" s="17">
        <v>35.78</v>
      </c>
      <c r="AX56" s="17">
        <v>43.24</v>
      </c>
      <c r="AY56" s="19">
        <v>45</v>
      </c>
      <c r="AZ56" s="17">
        <v>46.46</v>
      </c>
      <c r="BA56" s="20">
        <v>44.26</v>
      </c>
      <c r="BB56" s="16">
        <v>42.44</v>
      </c>
      <c r="BC56" s="16">
        <v>38.880000000000003</v>
      </c>
      <c r="BD56" s="16">
        <v>27.35</v>
      </c>
      <c r="BE56" s="38">
        <v>31.78</v>
      </c>
      <c r="BF56" s="23">
        <v>33.22</v>
      </c>
      <c r="BG56" s="17">
        <v>35.82</v>
      </c>
      <c r="BH56" s="17">
        <v>34.83</v>
      </c>
      <c r="BI56" s="19">
        <v>34.590000000000003</v>
      </c>
      <c r="BJ56" s="17">
        <v>37.71</v>
      </c>
      <c r="BK56" s="19">
        <v>38.14</v>
      </c>
      <c r="BL56" s="18">
        <v>37.79</v>
      </c>
      <c r="BM56" s="17">
        <v>36.33</v>
      </c>
      <c r="BN56" s="17">
        <v>38.85</v>
      </c>
      <c r="BO56" s="17">
        <v>35.880000000000003</v>
      </c>
      <c r="BP56" s="17">
        <v>43.48</v>
      </c>
      <c r="BQ56" s="19">
        <v>45.92</v>
      </c>
      <c r="BR56" s="17">
        <v>46.58</v>
      </c>
      <c r="BS56" s="20">
        <v>43.11</v>
      </c>
      <c r="BT56" s="16">
        <v>42.9</v>
      </c>
      <c r="BU56" s="16">
        <v>38.03</v>
      </c>
    </row>
    <row r="57" spans="2:73" ht="14">
      <c r="B57" s="116">
        <v>5.52</v>
      </c>
      <c r="C57" s="135">
        <v>4.4000000000000004</v>
      </c>
      <c r="D57" s="136">
        <v>3.8</v>
      </c>
      <c r="E57" s="135">
        <v>2.2400000000000002</v>
      </c>
      <c r="F57" s="119">
        <v>2.84</v>
      </c>
      <c r="G57" s="120">
        <v>2.72</v>
      </c>
      <c r="H57" s="119">
        <v>3.17</v>
      </c>
      <c r="I57" s="120">
        <v>3.79</v>
      </c>
      <c r="J57" s="121">
        <v>4.13</v>
      </c>
      <c r="K57" s="119">
        <v>4.0199999999999996</v>
      </c>
      <c r="L57" s="119">
        <v>8.58</v>
      </c>
      <c r="M57" s="119">
        <v>6.86</v>
      </c>
      <c r="N57" s="119">
        <v>5.89</v>
      </c>
      <c r="O57" s="19">
        <v>6.03</v>
      </c>
      <c r="P57" s="23">
        <v>6.9</v>
      </c>
      <c r="Q57" s="20">
        <v>7.5</v>
      </c>
      <c r="R57" s="16">
        <v>13.11</v>
      </c>
      <c r="S57" s="16">
        <v>18.18</v>
      </c>
      <c r="T57" s="16">
        <v>5.04</v>
      </c>
      <c r="U57" s="40">
        <v>3.45</v>
      </c>
      <c r="V57" s="23">
        <v>2.33</v>
      </c>
      <c r="W57" s="23">
        <v>2.2400000000000002</v>
      </c>
      <c r="X57" s="17">
        <v>2.36</v>
      </c>
      <c r="Y57" s="19">
        <v>3.53</v>
      </c>
      <c r="Z57" s="17">
        <v>3.6</v>
      </c>
      <c r="AA57" s="19">
        <v>4.24</v>
      </c>
      <c r="AB57" s="18">
        <v>3.98</v>
      </c>
      <c r="AC57" s="17">
        <v>4.5</v>
      </c>
      <c r="AD57" s="17">
        <v>8.48</v>
      </c>
      <c r="AE57" s="17">
        <v>6.48</v>
      </c>
      <c r="AF57" s="17">
        <v>5.63</v>
      </c>
      <c r="AG57" s="19">
        <v>7.34</v>
      </c>
      <c r="AH57" s="23">
        <v>7.27</v>
      </c>
      <c r="AI57" s="20">
        <v>8.9499999999999993</v>
      </c>
      <c r="AJ57" s="16">
        <v>13.44</v>
      </c>
      <c r="AK57" s="16">
        <v>16.78</v>
      </c>
      <c r="AL57" s="4">
        <v>26.17</v>
      </c>
      <c r="AM57" s="39">
        <v>31.14</v>
      </c>
      <c r="AN57" s="5">
        <v>33.92</v>
      </c>
      <c r="AO57" s="39">
        <v>33.69</v>
      </c>
      <c r="AP57" s="7">
        <v>35.79</v>
      </c>
      <c r="AQ57" s="8">
        <v>38.299999999999997</v>
      </c>
      <c r="AR57" s="7">
        <v>39.119999999999997</v>
      </c>
      <c r="AS57" s="8">
        <v>40.28</v>
      </c>
      <c r="AT57" s="6">
        <v>40.07</v>
      </c>
      <c r="AU57" s="7">
        <v>41.34</v>
      </c>
      <c r="AV57" s="7">
        <v>43.63</v>
      </c>
      <c r="AW57" s="7">
        <v>43.34</v>
      </c>
      <c r="AX57" s="7">
        <v>48.15</v>
      </c>
      <c r="AY57" s="8">
        <v>50.68</v>
      </c>
      <c r="AZ57" s="5">
        <v>50.98</v>
      </c>
      <c r="BA57" s="9">
        <v>49.56</v>
      </c>
      <c r="BB57" s="4">
        <v>49.29</v>
      </c>
      <c r="BC57" s="4">
        <v>42.8</v>
      </c>
      <c r="BD57" s="4">
        <v>27.41</v>
      </c>
      <c r="BE57" s="39">
        <v>31.47</v>
      </c>
      <c r="BF57" s="5">
        <v>32.72</v>
      </c>
      <c r="BG57" s="5">
        <v>33.630000000000003</v>
      </c>
      <c r="BH57" s="7">
        <v>35.619999999999997</v>
      </c>
      <c r="BI57" s="8">
        <v>38.22</v>
      </c>
      <c r="BJ57" s="7">
        <v>39.03</v>
      </c>
      <c r="BK57" s="8">
        <v>40.49</v>
      </c>
      <c r="BL57" s="6">
        <v>40.44</v>
      </c>
      <c r="BM57" s="7">
        <v>41.36</v>
      </c>
      <c r="BN57" s="7">
        <v>43.32</v>
      </c>
      <c r="BO57" s="7">
        <v>42.25</v>
      </c>
      <c r="BP57" s="7">
        <v>47.5</v>
      </c>
      <c r="BQ57" s="8">
        <v>50.4</v>
      </c>
      <c r="BR57" s="5">
        <v>51.53</v>
      </c>
      <c r="BS57" s="9">
        <v>49.99</v>
      </c>
      <c r="BT57" s="4">
        <v>48.38</v>
      </c>
      <c r="BU57" s="4">
        <v>41.73</v>
      </c>
    </row>
    <row r="58" spans="2:73" ht="14">
      <c r="B58" s="104">
        <v>3.39</v>
      </c>
      <c r="C58" s="114">
        <v>3.44</v>
      </c>
      <c r="D58" s="115">
        <v>3.17</v>
      </c>
      <c r="E58" s="107">
        <v>2.71</v>
      </c>
      <c r="F58" s="106">
        <v>2.06</v>
      </c>
      <c r="G58" s="108">
        <v>3.9</v>
      </c>
      <c r="H58" s="106">
        <v>2.06</v>
      </c>
      <c r="I58" s="108">
        <v>2.12</v>
      </c>
      <c r="J58" s="107">
        <v>2.8</v>
      </c>
      <c r="K58" s="106">
        <v>2.63</v>
      </c>
      <c r="L58" s="106">
        <v>5.23</v>
      </c>
      <c r="M58" s="106">
        <v>7.02</v>
      </c>
      <c r="N58" s="106">
        <v>3.36</v>
      </c>
      <c r="O58" s="41">
        <v>4.24</v>
      </c>
      <c r="P58" s="9">
        <v>7.09</v>
      </c>
      <c r="Q58" s="9">
        <v>8.41</v>
      </c>
      <c r="R58" s="4">
        <v>13.39</v>
      </c>
      <c r="S58" s="4">
        <v>22.05</v>
      </c>
      <c r="T58" s="4">
        <v>3.83</v>
      </c>
      <c r="U58" s="49">
        <v>3.03</v>
      </c>
      <c r="V58" s="47">
        <v>3.01</v>
      </c>
      <c r="W58" s="53">
        <v>1.45</v>
      </c>
      <c r="X58" s="53">
        <v>2.27</v>
      </c>
      <c r="Y58" s="54">
        <v>3.6</v>
      </c>
      <c r="Z58" s="53">
        <v>3.17</v>
      </c>
      <c r="AA58" s="54">
        <v>2.88</v>
      </c>
      <c r="AB58" s="55">
        <v>3</v>
      </c>
      <c r="AC58" s="53">
        <v>3.62</v>
      </c>
      <c r="AD58" s="53">
        <v>6.43</v>
      </c>
      <c r="AE58" s="53">
        <v>6.96</v>
      </c>
      <c r="AF58" s="7">
        <v>3.12</v>
      </c>
      <c r="AG58" s="41">
        <v>4.95</v>
      </c>
      <c r="AH58" s="9">
        <v>7.89</v>
      </c>
      <c r="AI58" s="9">
        <v>8.2899999999999991</v>
      </c>
      <c r="AJ58" s="4">
        <v>13.05</v>
      </c>
      <c r="AK58" s="4">
        <v>22.14</v>
      </c>
      <c r="AL58" s="16">
        <v>28.14</v>
      </c>
      <c r="AM58" s="40">
        <v>31.33</v>
      </c>
      <c r="AN58" s="23">
        <v>33.03</v>
      </c>
      <c r="AO58" s="18">
        <v>35.25</v>
      </c>
      <c r="AP58" s="17">
        <v>34.130000000000003</v>
      </c>
      <c r="AQ58" s="19">
        <v>36.1</v>
      </c>
      <c r="AR58" s="17">
        <v>37.24</v>
      </c>
      <c r="AS58" s="19">
        <v>38.409999999999997</v>
      </c>
      <c r="AT58" s="18">
        <v>38.96</v>
      </c>
      <c r="AU58" s="17">
        <v>41.25</v>
      </c>
      <c r="AV58" s="17">
        <v>39.950000000000003</v>
      </c>
      <c r="AW58" s="17">
        <v>40.69</v>
      </c>
      <c r="AX58" s="17">
        <v>49.93</v>
      </c>
      <c r="AY58" s="42">
        <v>50.16</v>
      </c>
      <c r="AZ58" s="20">
        <v>51.7</v>
      </c>
      <c r="BA58" s="20">
        <v>48.62</v>
      </c>
      <c r="BB58" s="16">
        <v>46.85</v>
      </c>
      <c r="BC58" s="16">
        <v>47.75</v>
      </c>
      <c r="BD58" s="16">
        <v>28.91</v>
      </c>
      <c r="BE58" s="40">
        <v>31.85</v>
      </c>
      <c r="BF58" s="23">
        <v>33.57</v>
      </c>
      <c r="BG58" s="17">
        <v>34.450000000000003</v>
      </c>
      <c r="BH58" s="17">
        <v>34.18</v>
      </c>
      <c r="BI58" s="19">
        <v>36.47</v>
      </c>
      <c r="BJ58" s="17">
        <v>36.33</v>
      </c>
      <c r="BK58" s="19">
        <v>38.130000000000003</v>
      </c>
      <c r="BL58" s="18">
        <v>38.89</v>
      </c>
      <c r="BM58" s="17">
        <v>41.17</v>
      </c>
      <c r="BN58" s="17">
        <v>39.130000000000003</v>
      </c>
      <c r="BO58" s="17">
        <v>40.99</v>
      </c>
      <c r="BP58" s="17">
        <v>49.67</v>
      </c>
      <c r="BQ58" s="42">
        <v>50.7</v>
      </c>
      <c r="BR58" s="20">
        <v>50.48</v>
      </c>
      <c r="BS58" s="20">
        <v>48.66</v>
      </c>
      <c r="BT58" s="16">
        <v>46.44</v>
      </c>
      <c r="BU58" s="16">
        <v>48.01</v>
      </c>
    </row>
    <row r="59" spans="2:73" ht="14">
      <c r="B59" s="104">
        <v>2.94</v>
      </c>
      <c r="C59" s="105">
        <v>2.72</v>
      </c>
      <c r="D59" s="109">
        <v>0.63</v>
      </c>
      <c r="E59" s="105">
        <v>1.3</v>
      </c>
      <c r="F59" s="106">
        <v>1.37</v>
      </c>
      <c r="G59" s="108">
        <v>0.76</v>
      </c>
      <c r="H59" s="106">
        <v>1.1499999999999999</v>
      </c>
      <c r="I59" s="108">
        <v>2.2400000000000002</v>
      </c>
      <c r="J59" s="107">
        <v>3.34</v>
      </c>
      <c r="K59" s="106">
        <v>3.51</v>
      </c>
      <c r="L59" s="106">
        <v>5.73</v>
      </c>
      <c r="M59" s="106">
        <v>5.59</v>
      </c>
      <c r="N59" s="106">
        <v>2.98</v>
      </c>
      <c r="O59" s="8">
        <v>3.12</v>
      </c>
      <c r="P59" s="7">
        <v>5.38</v>
      </c>
      <c r="Q59" s="9">
        <v>8.17</v>
      </c>
      <c r="R59" s="4">
        <v>13.18</v>
      </c>
      <c r="S59" s="4">
        <v>17.39</v>
      </c>
      <c r="T59" s="4">
        <v>3.88</v>
      </c>
      <c r="U59" s="26">
        <v>2.73</v>
      </c>
      <c r="V59" s="25">
        <v>0.37</v>
      </c>
      <c r="W59" s="25">
        <v>0</v>
      </c>
      <c r="X59" s="53">
        <v>0</v>
      </c>
      <c r="Y59" s="54">
        <v>1.24</v>
      </c>
      <c r="Z59" s="53">
        <v>1.37</v>
      </c>
      <c r="AA59" s="54">
        <v>2.12</v>
      </c>
      <c r="AB59" s="55">
        <v>3.58</v>
      </c>
      <c r="AC59" s="53">
        <v>4.25</v>
      </c>
      <c r="AD59" s="53">
        <v>5.61</v>
      </c>
      <c r="AE59" s="53">
        <v>5.22</v>
      </c>
      <c r="AF59" s="7">
        <v>2.95</v>
      </c>
      <c r="AG59" s="8">
        <v>3.67</v>
      </c>
      <c r="AH59" s="7">
        <v>5.12</v>
      </c>
      <c r="AI59" s="9">
        <v>6.83</v>
      </c>
      <c r="AJ59" s="4">
        <v>12.27</v>
      </c>
      <c r="AK59" s="4">
        <v>16.62</v>
      </c>
      <c r="AL59" s="16">
        <v>26.42</v>
      </c>
      <c r="AM59" s="38">
        <v>30.96</v>
      </c>
      <c r="AN59" s="20">
        <v>33.72</v>
      </c>
      <c r="AO59" s="38">
        <v>34.619999999999997</v>
      </c>
      <c r="AP59" s="17">
        <v>34.72</v>
      </c>
      <c r="AQ59" s="19">
        <v>35.32</v>
      </c>
      <c r="AR59" s="17">
        <v>36.72</v>
      </c>
      <c r="AS59" s="19">
        <v>37.85</v>
      </c>
      <c r="AT59" s="18">
        <v>37.42</v>
      </c>
      <c r="AU59" s="17">
        <v>37.56</v>
      </c>
      <c r="AV59" s="17">
        <v>39.46</v>
      </c>
      <c r="AW59" s="17">
        <v>40.020000000000003</v>
      </c>
      <c r="AX59" s="17">
        <v>42.16</v>
      </c>
      <c r="AY59" s="19">
        <v>45.97</v>
      </c>
      <c r="AZ59" s="17">
        <v>47.88</v>
      </c>
      <c r="BA59" s="20">
        <v>46.1</v>
      </c>
      <c r="BB59" s="16">
        <v>42.85</v>
      </c>
      <c r="BC59" s="16">
        <v>42.11</v>
      </c>
      <c r="BD59" s="16">
        <v>25.82</v>
      </c>
      <c r="BE59" s="38">
        <v>30.08</v>
      </c>
      <c r="BF59" s="20">
        <v>33.75</v>
      </c>
      <c r="BG59" s="20">
        <v>34.729999999999997</v>
      </c>
      <c r="BH59" s="17">
        <v>34.409999999999997</v>
      </c>
      <c r="BI59" s="19">
        <v>35.31</v>
      </c>
      <c r="BJ59" s="17">
        <v>36.15</v>
      </c>
      <c r="BK59" s="19">
        <v>37.380000000000003</v>
      </c>
      <c r="BL59" s="18">
        <v>37.15</v>
      </c>
      <c r="BM59" s="17">
        <v>38.17</v>
      </c>
      <c r="BN59" s="17">
        <v>39.200000000000003</v>
      </c>
      <c r="BO59" s="17">
        <v>41.03</v>
      </c>
      <c r="BP59" s="17">
        <v>43.49</v>
      </c>
      <c r="BQ59" s="19">
        <v>46.28</v>
      </c>
      <c r="BR59" s="17">
        <v>48.03</v>
      </c>
      <c r="BS59" s="20">
        <v>45.43</v>
      </c>
      <c r="BT59" s="16">
        <v>42.34</v>
      </c>
      <c r="BU59" s="16">
        <v>41.39</v>
      </c>
    </row>
    <row r="60" spans="2:73" ht="14">
      <c r="B60" s="104">
        <v>3.98</v>
      </c>
      <c r="C60" s="107">
        <v>2.5</v>
      </c>
      <c r="D60" s="106">
        <v>1.85</v>
      </c>
      <c r="E60" s="107">
        <v>1.34</v>
      </c>
      <c r="F60" s="106">
        <v>1.81</v>
      </c>
      <c r="G60" s="108">
        <v>0</v>
      </c>
      <c r="H60" s="106">
        <v>0</v>
      </c>
      <c r="I60" s="108">
        <v>1.18</v>
      </c>
      <c r="J60" s="107">
        <v>1.66</v>
      </c>
      <c r="K60" s="106">
        <v>2.44</v>
      </c>
      <c r="L60" s="106">
        <v>5.29</v>
      </c>
      <c r="M60" s="106">
        <v>6.32</v>
      </c>
      <c r="N60" s="106">
        <v>2.17</v>
      </c>
      <c r="O60" s="8">
        <v>2.44</v>
      </c>
      <c r="P60" s="7">
        <v>3.74</v>
      </c>
      <c r="Q60" s="9">
        <v>5.22</v>
      </c>
      <c r="R60" s="4">
        <v>9.77</v>
      </c>
      <c r="S60" s="4">
        <v>11.16</v>
      </c>
      <c r="T60" s="4">
        <v>3.88</v>
      </c>
      <c r="U60" s="6">
        <v>2.58</v>
      </c>
      <c r="V60" s="7">
        <v>0</v>
      </c>
      <c r="W60" s="7">
        <v>0</v>
      </c>
      <c r="X60" s="7">
        <v>1.78</v>
      </c>
      <c r="Y60" s="8">
        <v>0.99</v>
      </c>
      <c r="Z60" s="7">
        <v>2.12</v>
      </c>
      <c r="AA60" s="8">
        <v>3.5</v>
      </c>
      <c r="AB60" s="6">
        <v>2.48</v>
      </c>
      <c r="AC60" s="7">
        <v>4.18</v>
      </c>
      <c r="AD60" s="7">
        <v>6.3</v>
      </c>
      <c r="AE60" s="7">
        <v>3.99</v>
      </c>
      <c r="AF60" s="7">
        <v>2.2000000000000002</v>
      </c>
      <c r="AG60" s="8">
        <v>2.91</v>
      </c>
      <c r="AH60" s="7">
        <v>4.74</v>
      </c>
      <c r="AI60" s="9">
        <v>5.45</v>
      </c>
      <c r="AJ60" s="4">
        <v>8.7100000000000009</v>
      </c>
      <c r="AK60" s="4">
        <v>12.92</v>
      </c>
      <c r="AL60" s="16">
        <v>23.39</v>
      </c>
      <c r="AM60" s="18">
        <v>28.41</v>
      </c>
      <c r="AN60" s="17">
        <v>29.26</v>
      </c>
      <c r="AO60" s="18">
        <v>29.67</v>
      </c>
      <c r="AP60" s="17">
        <v>31.16</v>
      </c>
      <c r="AQ60" s="19">
        <v>32.869999999999997</v>
      </c>
      <c r="AR60" s="17">
        <v>34.33</v>
      </c>
      <c r="AS60" s="19">
        <v>34.75</v>
      </c>
      <c r="AT60" s="18">
        <v>34.979999999999997</v>
      </c>
      <c r="AU60" s="17">
        <v>36.520000000000003</v>
      </c>
      <c r="AV60" s="17">
        <v>36.79</v>
      </c>
      <c r="AW60" s="17">
        <v>38.61</v>
      </c>
      <c r="AX60" s="17">
        <v>40.369999999999997</v>
      </c>
      <c r="AY60" s="19">
        <v>41.89</v>
      </c>
      <c r="AZ60" s="17">
        <v>44.6</v>
      </c>
      <c r="BA60" s="20">
        <v>41.46</v>
      </c>
      <c r="BB60" s="16">
        <v>36.56</v>
      </c>
      <c r="BC60" s="16">
        <v>36.520000000000003</v>
      </c>
      <c r="BD60" s="16">
        <v>24.81</v>
      </c>
      <c r="BE60" s="18">
        <v>27.5</v>
      </c>
      <c r="BF60" s="17">
        <v>28.23</v>
      </c>
      <c r="BG60" s="17">
        <v>30.68</v>
      </c>
      <c r="BH60" s="17">
        <v>32.24</v>
      </c>
      <c r="BI60" s="19">
        <v>33.18</v>
      </c>
      <c r="BJ60" s="17">
        <v>35.6</v>
      </c>
      <c r="BK60" s="19">
        <v>35.93</v>
      </c>
      <c r="BL60" s="18">
        <v>34.94</v>
      </c>
      <c r="BM60" s="17">
        <v>35.1</v>
      </c>
      <c r="BN60" s="17">
        <v>35.78</v>
      </c>
      <c r="BO60" s="17">
        <v>38.770000000000003</v>
      </c>
      <c r="BP60" s="17">
        <v>40.76</v>
      </c>
      <c r="BQ60" s="19">
        <v>41.65</v>
      </c>
      <c r="BR60" s="17">
        <v>46.28</v>
      </c>
      <c r="BS60" s="20">
        <v>41.85</v>
      </c>
      <c r="BT60" s="16">
        <v>37.17</v>
      </c>
      <c r="BU60" s="16">
        <v>35.24</v>
      </c>
    </row>
    <row r="61" spans="2:73" ht="14">
      <c r="B61" s="104">
        <v>4.28</v>
      </c>
      <c r="C61" s="114">
        <v>2.91</v>
      </c>
      <c r="D61" s="115">
        <v>1.74</v>
      </c>
      <c r="E61" s="107">
        <v>1.5</v>
      </c>
      <c r="F61" s="106">
        <v>1.1100000000000001</v>
      </c>
      <c r="G61" s="108">
        <v>0</v>
      </c>
      <c r="H61" s="106">
        <v>0</v>
      </c>
      <c r="I61" s="108">
        <v>0</v>
      </c>
      <c r="J61" s="107">
        <v>0</v>
      </c>
      <c r="K61" s="106">
        <v>1.42</v>
      </c>
      <c r="L61" s="106">
        <v>2.33</v>
      </c>
      <c r="M61" s="106">
        <v>7.1</v>
      </c>
      <c r="N61" s="106">
        <v>2.2400000000000002</v>
      </c>
      <c r="O61" s="8">
        <v>3.74</v>
      </c>
      <c r="P61" s="7">
        <v>5.82</v>
      </c>
      <c r="Q61" s="9">
        <v>5.97</v>
      </c>
      <c r="R61" s="4">
        <v>9.3000000000000007</v>
      </c>
      <c r="S61" s="4">
        <v>12.69</v>
      </c>
      <c r="T61" s="4">
        <v>4.58</v>
      </c>
      <c r="U61" s="39">
        <v>1.62</v>
      </c>
      <c r="V61" s="5">
        <v>0.72</v>
      </c>
      <c r="W61" s="7">
        <v>0</v>
      </c>
      <c r="X61" s="7">
        <v>0.87</v>
      </c>
      <c r="Y61" s="8">
        <v>1.57</v>
      </c>
      <c r="Z61" s="7">
        <v>1.69</v>
      </c>
      <c r="AA61" s="8">
        <v>1.73</v>
      </c>
      <c r="AB61" s="6">
        <v>2.11</v>
      </c>
      <c r="AC61" s="7">
        <v>3.28</v>
      </c>
      <c r="AD61" s="7">
        <v>4.22</v>
      </c>
      <c r="AE61" s="7">
        <v>4.3600000000000003</v>
      </c>
      <c r="AF61" s="7">
        <v>1.74</v>
      </c>
      <c r="AG61" s="8">
        <v>2.88</v>
      </c>
      <c r="AH61" s="7">
        <v>5.07</v>
      </c>
      <c r="AI61" s="9">
        <v>5.87</v>
      </c>
      <c r="AJ61" s="4">
        <v>9.11</v>
      </c>
      <c r="AK61" s="4">
        <v>12.3</v>
      </c>
      <c r="AL61" s="16">
        <v>26.92</v>
      </c>
      <c r="AM61" s="40">
        <v>28.41</v>
      </c>
      <c r="AN61" s="23">
        <v>28.65</v>
      </c>
      <c r="AO61" s="18">
        <v>30.07</v>
      </c>
      <c r="AP61" s="17">
        <v>32.549999999999997</v>
      </c>
      <c r="AQ61" s="19">
        <v>33.89</v>
      </c>
      <c r="AR61" s="17">
        <v>34.43</v>
      </c>
      <c r="AS61" s="19">
        <v>34.17</v>
      </c>
      <c r="AT61" s="18">
        <v>34.869999999999997</v>
      </c>
      <c r="AU61" s="17">
        <v>35.31</v>
      </c>
      <c r="AV61" s="17">
        <v>36.78</v>
      </c>
      <c r="AW61" s="17">
        <v>37.11</v>
      </c>
      <c r="AX61" s="17">
        <v>42.62</v>
      </c>
      <c r="AY61" s="19">
        <v>41.78</v>
      </c>
      <c r="AZ61" s="17">
        <v>42.56</v>
      </c>
      <c r="BA61" s="20">
        <v>42.34</v>
      </c>
      <c r="BB61" s="16">
        <v>38.89</v>
      </c>
      <c r="BC61" s="16">
        <v>32.11</v>
      </c>
      <c r="BD61" s="16">
        <v>27.47</v>
      </c>
      <c r="BE61" s="40">
        <v>29.13</v>
      </c>
      <c r="BF61" s="23">
        <v>18.95</v>
      </c>
      <c r="BG61" s="17">
        <v>31.06</v>
      </c>
      <c r="BH61" s="17">
        <v>32.659999999999997</v>
      </c>
      <c r="BI61" s="19">
        <v>34.840000000000003</v>
      </c>
      <c r="BJ61" s="17">
        <v>35.25</v>
      </c>
      <c r="BK61" s="19">
        <v>34.119999999999997</v>
      </c>
      <c r="BL61" s="18">
        <v>34.67</v>
      </c>
      <c r="BM61" s="17">
        <v>35.200000000000003</v>
      </c>
      <c r="BN61" s="17">
        <v>36.700000000000003</v>
      </c>
      <c r="BO61" s="17">
        <v>36.840000000000003</v>
      </c>
      <c r="BP61" s="17">
        <v>42.17</v>
      </c>
      <c r="BQ61" s="19">
        <v>41.84</v>
      </c>
      <c r="BR61" s="17">
        <v>43.92</v>
      </c>
      <c r="BS61" s="20">
        <v>43.59</v>
      </c>
      <c r="BT61" s="16">
        <v>39.67</v>
      </c>
      <c r="BU61" s="16">
        <v>32.18</v>
      </c>
    </row>
    <row r="62" spans="2:73" ht="14">
      <c r="B62" s="104">
        <v>3.56</v>
      </c>
      <c r="C62" s="105">
        <v>2.66</v>
      </c>
      <c r="D62" s="106">
        <v>2.61</v>
      </c>
      <c r="E62" s="107">
        <v>2.95</v>
      </c>
      <c r="F62" s="106">
        <v>3.61</v>
      </c>
      <c r="G62" s="108">
        <v>3.61</v>
      </c>
      <c r="H62" s="106">
        <v>3.86</v>
      </c>
      <c r="I62" s="108">
        <v>4.24</v>
      </c>
      <c r="J62" s="107">
        <v>5.31</v>
      </c>
      <c r="K62" s="106">
        <v>7.72</v>
      </c>
      <c r="L62" s="106">
        <v>7.84</v>
      </c>
      <c r="M62" s="106">
        <v>6.26</v>
      </c>
      <c r="N62" s="106">
        <v>5.7</v>
      </c>
      <c r="O62" s="4">
        <v>6.48</v>
      </c>
      <c r="P62" s="9">
        <v>7.94</v>
      </c>
      <c r="Q62" s="9">
        <v>11.4</v>
      </c>
      <c r="R62" s="4">
        <v>13.87</v>
      </c>
      <c r="S62" s="98"/>
      <c r="T62" s="4">
        <v>4.22</v>
      </c>
      <c r="U62" s="26">
        <v>2.56</v>
      </c>
      <c r="V62" s="53">
        <v>2.63</v>
      </c>
      <c r="W62" s="53">
        <v>2.48</v>
      </c>
      <c r="X62" s="53">
        <v>3.73</v>
      </c>
      <c r="Y62" s="54">
        <v>3.56</v>
      </c>
      <c r="Z62" s="53">
        <v>3.18</v>
      </c>
      <c r="AA62" s="54">
        <v>4.6399999999999997</v>
      </c>
      <c r="AB62" s="55">
        <v>6.07</v>
      </c>
      <c r="AC62" s="53">
        <v>7.94</v>
      </c>
      <c r="AD62" s="53">
        <v>7.72</v>
      </c>
      <c r="AE62" s="53">
        <v>7.26</v>
      </c>
      <c r="AF62" s="7">
        <v>5.78</v>
      </c>
      <c r="AG62" s="4">
        <v>6.78</v>
      </c>
      <c r="AH62" s="9">
        <v>8.26</v>
      </c>
      <c r="AI62" s="9">
        <v>12.56</v>
      </c>
      <c r="AJ62" s="4">
        <v>14.41</v>
      </c>
      <c r="AK62" s="98"/>
      <c r="AL62" s="16">
        <v>28.67</v>
      </c>
      <c r="AM62" s="38">
        <v>32.04</v>
      </c>
      <c r="AN62" s="17">
        <v>34.200000000000003</v>
      </c>
      <c r="AO62" s="18">
        <v>34.590000000000003</v>
      </c>
      <c r="AP62" s="17">
        <v>35.72</v>
      </c>
      <c r="AQ62" s="19">
        <v>36.090000000000003</v>
      </c>
      <c r="AR62" s="17">
        <v>37.64</v>
      </c>
      <c r="AS62" s="19">
        <v>37.69</v>
      </c>
      <c r="AT62" s="18">
        <v>40.22</v>
      </c>
      <c r="AU62" s="17">
        <v>39.69</v>
      </c>
      <c r="AV62" s="17">
        <v>41.05</v>
      </c>
      <c r="AW62" s="17">
        <v>44.79</v>
      </c>
      <c r="AX62" s="17">
        <v>45.97</v>
      </c>
      <c r="AY62" s="16">
        <v>47.54</v>
      </c>
      <c r="AZ62" s="20">
        <v>46.58</v>
      </c>
      <c r="BA62" s="20">
        <v>47.71</v>
      </c>
      <c r="BB62" s="16">
        <v>48.74</v>
      </c>
      <c r="BC62" s="100"/>
      <c r="BD62" s="16">
        <v>28.41</v>
      </c>
      <c r="BE62" s="38">
        <v>32.69</v>
      </c>
      <c r="BF62" s="17">
        <v>34.11</v>
      </c>
      <c r="BG62" s="17">
        <v>34.96</v>
      </c>
      <c r="BH62" s="17">
        <v>35.33</v>
      </c>
      <c r="BI62" s="19">
        <v>36.520000000000003</v>
      </c>
      <c r="BJ62" s="17">
        <v>37.020000000000003</v>
      </c>
      <c r="BK62" s="19">
        <v>37.049999999999997</v>
      </c>
      <c r="BL62" s="18">
        <v>39.18</v>
      </c>
      <c r="BM62" s="17">
        <v>39.520000000000003</v>
      </c>
      <c r="BN62" s="17">
        <v>41.22</v>
      </c>
      <c r="BO62" s="17">
        <v>45.39</v>
      </c>
      <c r="BP62" s="17">
        <v>45.79</v>
      </c>
      <c r="BQ62" s="16">
        <v>47.84</v>
      </c>
      <c r="BR62" s="20">
        <v>46.76</v>
      </c>
      <c r="BS62" s="20">
        <v>47.72</v>
      </c>
      <c r="BT62" s="16">
        <v>48.97</v>
      </c>
      <c r="BU62" s="100"/>
    </row>
    <row r="63" spans="2:73" ht="14">
      <c r="B63" s="104">
        <v>3.22</v>
      </c>
      <c r="C63" s="105">
        <v>3.54</v>
      </c>
      <c r="D63" s="106">
        <v>3.8</v>
      </c>
      <c r="E63" s="107">
        <v>2.98</v>
      </c>
      <c r="F63" s="106">
        <v>3.61</v>
      </c>
      <c r="G63" s="108">
        <v>3.53</v>
      </c>
      <c r="H63" s="106">
        <v>3.22</v>
      </c>
      <c r="I63" s="108">
        <v>3.68</v>
      </c>
      <c r="J63" s="107">
        <v>4.25</v>
      </c>
      <c r="K63" s="106">
        <v>5.01</v>
      </c>
      <c r="L63" s="106">
        <v>5.59</v>
      </c>
      <c r="M63" s="106">
        <v>4.9000000000000004</v>
      </c>
      <c r="N63" s="106">
        <v>3.76</v>
      </c>
      <c r="O63" s="8">
        <v>3.62</v>
      </c>
      <c r="P63" s="7">
        <v>5.66</v>
      </c>
      <c r="Q63" s="9">
        <v>8.01</v>
      </c>
      <c r="R63" s="4">
        <v>12.39</v>
      </c>
      <c r="S63" s="4">
        <v>18.82</v>
      </c>
      <c r="T63" s="4">
        <v>3.34</v>
      </c>
      <c r="U63" s="26">
        <v>3.07</v>
      </c>
      <c r="V63" s="53">
        <v>1.81</v>
      </c>
      <c r="W63" s="53">
        <v>1.39</v>
      </c>
      <c r="X63" s="53">
        <v>3.37</v>
      </c>
      <c r="Y63" s="54">
        <v>3.76</v>
      </c>
      <c r="Z63" s="53">
        <v>3.81</v>
      </c>
      <c r="AA63" s="54">
        <v>4.28</v>
      </c>
      <c r="AB63" s="55">
        <v>4.29</v>
      </c>
      <c r="AC63" s="53">
        <v>5.74</v>
      </c>
      <c r="AD63" s="53">
        <v>5.73</v>
      </c>
      <c r="AE63" s="53">
        <v>4.87</v>
      </c>
      <c r="AF63" s="7">
        <v>3.65</v>
      </c>
      <c r="AG63" s="8">
        <v>4.67</v>
      </c>
      <c r="AH63" s="7">
        <v>6.12</v>
      </c>
      <c r="AI63" s="9">
        <v>7.67</v>
      </c>
      <c r="AJ63" s="4">
        <v>11.65</v>
      </c>
      <c r="AK63" s="4">
        <v>17.5</v>
      </c>
      <c r="AL63" s="16">
        <v>24.68</v>
      </c>
      <c r="AM63" s="38">
        <v>28.99</v>
      </c>
      <c r="AN63" s="17">
        <v>30.4</v>
      </c>
      <c r="AO63" s="18">
        <v>32.01</v>
      </c>
      <c r="AP63" s="17">
        <v>33.229999999999997</v>
      </c>
      <c r="AQ63" s="19">
        <v>34.97</v>
      </c>
      <c r="AR63" s="17">
        <v>36.119999999999997</v>
      </c>
      <c r="AS63" s="19">
        <v>37.229999999999997</v>
      </c>
      <c r="AT63" s="18">
        <v>39.450000000000003</v>
      </c>
      <c r="AU63" s="17">
        <v>41.75</v>
      </c>
      <c r="AV63" s="17">
        <v>42.26</v>
      </c>
      <c r="AW63" s="17">
        <v>42.97</v>
      </c>
      <c r="AX63" s="17">
        <v>44.74</v>
      </c>
      <c r="AY63" s="19">
        <v>46.37</v>
      </c>
      <c r="AZ63" s="17">
        <v>47.28</v>
      </c>
      <c r="BA63" s="20">
        <v>44.23</v>
      </c>
      <c r="BB63" s="16">
        <v>43.88</v>
      </c>
      <c r="BC63" s="16">
        <v>39.18</v>
      </c>
      <c r="BD63" s="16">
        <v>24.29</v>
      </c>
      <c r="BE63" s="38">
        <v>28.72</v>
      </c>
      <c r="BF63" s="17">
        <v>30.2</v>
      </c>
      <c r="BG63" s="17">
        <v>32.21</v>
      </c>
      <c r="BH63" s="17">
        <v>33.200000000000003</v>
      </c>
      <c r="BI63" s="19">
        <v>34.33</v>
      </c>
      <c r="BJ63" s="17">
        <v>35.909999999999997</v>
      </c>
      <c r="BK63" s="19">
        <v>36.89</v>
      </c>
      <c r="BL63" s="18">
        <v>39.5</v>
      </c>
      <c r="BM63" s="17">
        <v>41.89</v>
      </c>
      <c r="BN63" s="17">
        <v>42.78</v>
      </c>
      <c r="BO63" s="17">
        <v>43.48</v>
      </c>
      <c r="BP63" s="17">
        <v>44.75</v>
      </c>
      <c r="BQ63" s="19">
        <v>46.52</v>
      </c>
      <c r="BR63" s="17">
        <v>47.96</v>
      </c>
      <c r="BS63" s="20">
        <v>44.04</v>
      </c>
      <c r="BT63" s="16">
        <v>43.73</v>
      </c>
      <c r="BU63" s="16">
        <v>39.71</v>
      </c>
    </row>
    <row r="64" spans="2:73" ht="14">
      <c r="B64" s="122">
        <v>4.29</v>
      </c>
      <c r="C64" s="104">
        <v>3.77</v>
      </c>
      <c r="D64" s="105">
        <v>2.78</v>
      </c>
      <c r="E64" s="109">
        <v>2.4900000000000002</v>
      </c>
      <c r="F64" s="107">
        <v>1.87</v>
      </c>
      <c r="G64" s="106">
        <v>1.02</v>
      </c>
      <c r="H64" s="108">
        <v>0.95</v>
      </c>
      <c r="I64" s="106">
        <v>2.2400000000000002</v>
      </c>
      <c r="J64" s="108">
        <v>2.62</v>
      </c>
      <c r="K64" s="107">
        <v>3.12</v>
      </c>
      <c r="L64" s="106">
        <v>3.9</v>
      </c>
      <c r="M64" s="106">
        <v>5.09</v>
      </c>
      <c r="N64" s="106">
        <v>4.22</v>
      </c>
      <c r="O64" s="8">
        <v>3.36</v>
      </c>
      <c r="P64" s="7">
        <v>5.9</v>
      </c>
      <c r="Q64" s="9">
        <v>8.4499999999999993</v>
      </c>
      <c r="R64" s="4">
        <v>11.44</v>
      </c>
      <c r="S64" s="4">
        <v>14.15</v>
      </c>
      <c r="T64" s="96">
        <v>4.33</v>
      </c>
      <c r="U64" s="12">
        <v>3.11</v>
      </c>
      <c r="V64" s="26">
        <v>2.17</v>
      </c>
      <c r="W64" s="25">
        <v>0.35</v>
      </c>
      <c r="X64" s="53">
        <v>1.1499999999999999</v>
      </c>
      <c r="Y64" s="53">
        <v>1.39</v>
      </c>
      <c r="Z64" s="54">
        <v>1.78</v>
      </c>
      <c r="AA64" s="53">
        <v>2.37</v>
      </c>
      <c r="AB64" s="54">
        <v>3.29</v>
      </c>
      <c r="AC64" s="55">
        <v>3.58</v>
      </c>
      <c r="AD64" s="53">
        <v>3.23</v>
      </c>
      <c r="AE64" s="53">
        <v>5.1100000000000003</v>
      </c>
      <c r="AF64" s="7">
        <v>5.33</v>
      </c>
      <c r="AG64" s="8">
        <v>5.66</v>
      </c>
      <c r="AH64" s="7">
        <v>6.94</v>
      </c>
      <c r="AI64" s="9">
        <v>8.74</v>
      </c>
      <c r="AJ64" s="4">
        <v>11.61</v>
      </c>
      <c r="AK64" s="4">
        <v>12.2</v>
      </c>
      <c r="AL64" s="99">
        <v>27.49</v>
      </c>
      <c r="AM64" s="16">
        <v>32.25</v>
      </c>
      <c r="AN64" s="38">
        <v>34.299999999999997</v>
      </c>
      <c r="AO64" s="20">
        <v>37.14</v>
      </c>
      <c r="AP64" s="18">
        <v>39.18</v>
      </c>
      <c r="AQ64" s="17">
        <v>39.770000000000003</v>
      </c>
      <c r="AR64" s="19">
        <v>41.15</v>
      </c>
      <c r="AS64" s="17">
        <v>39.840000000000003</v>
      </c>
      <c r="AT64" s="19">
        <v>39.17</v>
      </c>
      <c r="AU64" s="18">
        <v>40.1</v>
      </c>
      <c r="AV64" s="17">
        <v>40.69</v>
      </c>
      <c r="AW64" s="17">
        <v>42.62</v>
      </c>
      <c r="AX64" s="17">
        <v>44.68</v>
      </c>
      <c r="AY64" s="19">
        <v>46.62</v>
      </c>
      <c r="AZ64" s="17">
        <v>47.94</v>
      </c>
      <c r="BA64" s="20">
        <v>48.24</v>
      </c>
      <c r="BB64" s="16">
        <v>47.73</v>
      </c>
      <c r="BC64" s="16">
        <v>45.95</v>
      </c>
      <c r="BD64" s="99">
        <v>28.62</v>
      </c>
      <c r="BE64" s="16">
        <v>32.83</v>
      </c>
      <c r="BF64" s="38">
        <v>35.28</v>
      </c>
      <c r="BG64" s="20">
        <v>37.76</v>
      </c>
      <c r="BH64" s="17">
        <v>39.19</v>
      </c>
      <c r="BI64" s="17">
        <v>39.75</v>
      </c>
      <c r="BJ64" s="19">
        <v>40.82</v>
      </c>
      <c r="BK64" s="17">
        <v>39.44</v>
      </c>
      <c r="BL64" s="19">
        <v>39.49</v>
      </c>
      <c r="BM64" s="18">
        <v>41.62</v>
      </c>
      <c r="BN64" s="17">
        <v>40.32</v>
      </c>
      <c r="BO64" s="17">
        <v>43.05</v>
      </c>
      <c r="BP64" s="17">
        <v>45.3</v>
      </c>
      <c r="BQ64" s="19">
        <v>46.86</v>
      </c>
      <c r="BR64" s="17">
        <v>47.55</v>
      </c>
      <c r="BS64" s="20">
        <v>48.82</v>
      </c>
      <c r="BT64" s="16">
        <v>48.06</v>
      </c>
      <c r="BU64" s="16">
        <v>45.06</v>
      </c>
    </row>
    <row r="65" spans="2:73" ht="14">
      <c r="B65" s="104">
        <v>6.2</v>
      </c>
      <c r="C65" s="114">
        <v>4.1900000000000004</v>
      </c>
      <c r="D65" s="115">
        <v>3.29</v>
      </c>
      <c r="E65" s="114">
        <v>3.13</v>
      </c>
      <c r="F65" s="106">
        <v>3.12</v>
      </c>
      <c r="G65" s="108">
        <v>3.44</v>
      </c>
      <c r="H65" s="106">
        <v>3.62</v>
      </c>
      <c r="I65" s="108">
        <v>2.9</v>
      </c>
      <c r="J65" s="107">
        <v>4.0599999999999996</v>
      </c>
      <c r="K65" s="106">
        <v>4.6100000000000003</v>
      </c>
      <c r="L65" s="106">
        <v>7.67</v>
      </c>
      <c r="M65" s="106">
        <v>7.17</v>
      </c>
      <c r="N65" s="106">
        <v>4.72</v>
      </c>
      <c r="O65" s="8">
        <v>4.8600000000000003</v>
      </c>
      <c r="P65" s="7">
        <v>6.35</v>
      </c>
      <c r="Q65" s="9">
        <v>7.95</v>
      </c>
      <c r="R65" s="4">
        <v>12.82</v>
      </c>
      <c r="S65" s="4">
        <v>19.07</v>
      </c>
      <c r="T65" s="4">
        <v>5.71</v>
      </c>
      <c r="U65" s="39">
        <v>3.13</v>
      </c>
      <c r="V65" s="5">
        <v>2.2200000000000002</v>
      </c>
      <c r="W65" s="5">
        <v>0</v>
      </c>
      <c r="X65" s="7">
        <v>1.78</v>
      </c>
      <c r="Y65" s="8">
        <v>2.36</v>
      </c>
      <c r="Z65" s="7">
        <v>3.5</v>
      </c>
      <c r="AA65" s="8">
        <v>3.76</v>
      </c>
      <c r="AB65" s="6">
        <v>4.87</v>
      </c>
      <c r="AC65" s="7">
        <v>5.22</v>
      </c>
      <c r="AD65" s="7">
        <v>8.68</v>
      </c>
      <c r="AE65" s="7">
        <v>4.68</v>
      </c>
      <c r="AF65" s="7">
        <v>4.17</v>
      </c>
      <c r="AG65" s="8">
        <v>4.9800000000000004</v>
      </c>
      <c r="AH65" s="7">
        <v>5.1100000000000003</v>
      </c>
      <c r="AI65" s="9">
        <v>8.84</v>
      </c>
      <c r="AJ65" s="4">
        <v>15.25</v>
      </c>
      <c r="AK65" s="4">
        <v>18.62</v>
      </c>
      <c r="AL65" s="16">
        <v>27.85</v>
      </c>
      <c r="AM65" s="40">
        <v>32.67</v>
      </c>
      <c r="AN65" s="23">
        <v>34.04</v>
      </c>
      <c r="AO65" s="40">
        <v>36.4</v>
      </c>
      <c r="AP65" s="17">
        <v>37.54</v>
      </c>
      <c r="AQ65" s="19">
        <v>39.92</v>
      </c>
      <c r="AR65" s="17">
        <v>40.11</v>
      </c>
      <c r="AS65" s="19">
        <v>40.4</v>
      </c>
      <c r="AT65" s="18">
        <v>40.99</v>
      </c>
      <c r="AU65" s="17">
        <v>40.270000000000003</v>
      </c>
      <c r="AV65" s="17">
        <v>41.05</v>
      </c>
      <c r="AW65" s="17">
        <v>43.23</v>
      </c>
      <c r="AX65" s="17">
        <v>45.03</v>
      </c>
      <c r="AY65" s="19">
        <v>46.81</v>
      </c>
      <c r="AZ65" s="17">
        <v>49.11</v>
      </c>
      <c r="BA65" s="20">
        <v>46.22</v>
      </c>
      <c r="BB65" s="16">
        <v>46.99</v>
      </c>
      <c r="BC65" s="16">
        <v>41.33</v>
      </c>
      <c r="BD65" s="16">
        <v>25.89</v>
      </c>
      <c r="BE65" s="40">
        <v>32</v>
      </c>
      <c r="BF65" s="23">
        <v>34.020000000000003</v>
      </c>
      <c r="BG65" s="23">
        <v>37.15</v>
      </c>
      <c r="BH65" s="17">
        <v>38.49</v>
      </c>
      <c r="BI65" s="19">
        <v>40.049999999999997</v>
      </c>
      <c r="BJ65" s="17">
        <v>40.78</v>
      </c>
      <c r="BK65" s="19">
        <v>40.200000000000003</v>
      </c>
      <c r="BL65" s="18">
        <v>41.7</v>
      </c>
      <c r="BM65" s="17">
        <v>40.35</v>
      </c>
      <c r="BN65" s="17">
        <v>41.94</v>
      </c>
      <c r="BO65" s="17">
        <v>42.99</v>
      </c>
      <c r="BP65" s="17">
        <v>45.96</v>
      </c>
      <c r="BQ65" s="19">
        <v>46.19</v>
      </c>
      <c r="BR65" s="17">
        <v>49.07</v>
      </c>
      <c r="BS65" s="20">
        <v>47.22</v>
      </c>
      <c r="BT65" s="16">
        <v>46.18</v>
      </c>
      <c r="BU65" s="16">
        <v>41.51</v>
      </c>
    </row>
    <row r="66" spans="2:73" ht="14">
      <c r="B66" s="104">
        <v>4.13</v>
      </c>
      <c r="C66" s="107">
        <v>2.67</v>
      </c>
      <c r="D66" s="106">
        <v>1.51</v>
      </c>
      <c r="E66" s="107">
        <v>0.99</v>
      </c>
      <c r="F66" s="106">
        <v>1.99</v>
      </c>
      <c r="G66" s="108">
        <v>1.74</v>
      </c>
      <c r="H66" s="106">
        <v>1.74</v>
      </c>
      <c r="I66" s="108">
        <v>0</v>
      </c>
      <c r="J66" s="107">
        <v>1.63</v>
      </c>
      <c r="K66" s="106">
        <v>2.92</v>
      </c>
      <c r="L66" s="106">
        <v>2.98</v>
      </c>
      <c r="M66" s="106">
        <v>4.51</v>
      </c>
      <c r="N66" s="106">
        <v>1.9</v>
      </c>
      <c r="O66" s="8">
        <v>2.62</v>
      </c>
      <c r="P66" s="7">
        <v>2.56</v>
      </c>
      <c r="Q66" s="9">
        <v>4.62</v>
      </c>
      <c r="R66" s="4">
        <v>10.220000000000001</v>
      </c>
      <c r="S66" s="4">
        <v>11.75</v>
      </c>
      <c r="T66" s="4">
        <v>4.13</v>
      </c>
      <c r="U66" s="6">
        <v>2.2799999999999998</v>
      </c>
      <c r="V66" s="7">
        <v>0.9</v>
      </c>
      <c r="W66" s="7">
        <v>0</v>
      </c>
      <c r="X66" s="7">
        <v>0</v>
      </c>
      <c r="Y66" s="8">
        <v>0</v>
      </c>
      <c r="Z66" s="7">
        <v>1.87</v>
      </c>
      <c r="AA66" s="8">
        <v>2.25</v>
      </c>
      <c r="AB66" s="6">
        <v>2.41</v>
      </c>
      <c r="AC66" s="7">
        <v>3.6</v>
      </c>
      <c r="AD66" s="7">
        <v>3.62</v>
      </c>
      <c r="AE66" s="7">
        <v>5.29</v>
      </c>
      <c r="AF66" s="7">
        <v>0</v>
      </c>
      <c r="AG66" s="8">
        <v>1.28</v>
      </c>
      <c r="AH66" s="7">
        <v>3.08</v>
      </c>
      <c r="AI66" s="9">
        <v>4.72</v>
      </c>
      <c r="AJ66" s="4">
        <v>9.5</v>
      </c>
      <c r="AK66" s="4">
        <v>9.24</v>
      </c>
      <c r="AL66" s="16">
        <v>29.55</v>
      </c>
      <c r="AM66" s="18">
        <v>31.27</v>
      </c>
      <c r="AN66" s="17">
        <v>33.82</v>
      </c>
      <c r="AO66" s="18">
        <v>35.380000000000003</v>
      </c>
      <c r="AP66" s="17">
        <v>36.270000000000003</v>
      </c>
      <c r="AQ66" s="19">
        <v>38.33</v>
      </c>
      <c r="AR66" s="17">
        <v>37.65</v>
      </c>
      <c r="AS66" s="19">
        <v>37.65</v>
      </c>
      <c r="AT66" s="18">
        <v>38.049999999999997</v>
      </c>
      <c r="AU66" s="17">
        <v>38.270000000000003</v>
      </c>
      <c r="AV66" s="17">
        <v>40.450000000000003</v>
      </c>
      <c r="AW66" s="17">
        <v>41.61</v>
      </c>
      <c r="AX66" s="17">
        <v>42.22</v>
      </c>
      <c r="AY66" s="19">
        <v>43.92</v>
      </c>
      <c r="AZ66" s="17">
        <v>44.35</v>
      </c>
      <c r="BA66" s="20">
        <v>41.58</v>
      </c>
      <c r="BB66" s="16">
        <v>40.24</v>
      </c>
      <c r="BC66" s="16">
        <v>37.049999999999997</v>
      </c>
      <c r="BD66" s="16">
        <v>28.55</v>
      </c>
      <c r="BE66" s="18">
        <v>30.15</v>
      </c>
      <c r="BF66" s="17">
        <v>33.03</v>
      </c>
      <c r="BG66" s="17">
        <v>34.96</v>
      </c>
      <c r="BH66" s="17">
        <v>37.090000000000003</v>
      </c>
      <c r="BI66" s="19">
        <v>38.770000000000003</v>
      </c>
      <c r="BJ66" s="17">
        <v>38.14</v>
      </c>
      <c r="BK66" s="19">
        <v>38.74</v>
      </c>
      <c r="BL66" s="18">
        <v>38.96</v>
      </c>
      <c r="BM66" s="17">
        <v>38.299999999999997</v>
      </c>
      <c r="BN66" s="17">
        <v>40.35</v>
      </c>
      <c r="BO66" s="17">
        <v>42.01</v>
      </c>
      <c r="BP66" s="17">
        <v>43.44</v>
      </c>
      <c r="BQ66" s="19">
        <v>44.71</v>
      </c>
      <c r="BR66" s="17">
        <v>45.72</v>
      </c>
      <c r="BS66" s="20">
        <v>42.01</v>
      </c>
      <c r="BT66" s="16">
        <v>41.04</v>
      </c>
      <c r="BU66" s="16">
        <v>37.67</v>
      </c>
    </row>
    <row r="67" spans="2:73" ht="14">
      <c r="B67" s="104">
        <v>5.61</v>
      </c>
      <c r="C67" s="114">
        <v>3.71</v>
      </c>
      <c r="D67" s="115">
        <v>3.9</v>
      </c>
      <c r="E67" s="107">
        <v>3.48</v>
      </c>
      <c r="F67" s="106">
        <v>4.8</v>
      </c>
      <c r="G67" s="108">
        <v>4.13</v>
      </c>
      <c r="H67" s="106">
        <v>2.68</v>
      </c>
      <c r="I67" s="108">
        <v>3.28</v>
      </c>
      <c r="J67" s="107">
        <v>2.56</v>
      </c>
      <c r="K67" s="106">
        <v>4.1900000000000004</v>
      </c>
      <c r="L67" s="106">
        <v>8.6999999999999993</v>
      </c>
      <c r="M67" s="106">
        <v>5.73</v>
      </c>
      <c r="N67" s="106">
        <v>3.5</v>
      </c>
      <c r="O67" s="8">
        <v>3.64</v>
      </c>
      <c r="P67" s="7">
        <v>3.39</v>
      </c>
      <c r="Q67" s="9">
        <v>6.11</v>
      </c>
      <c r="R67" s="4">
        <v>10.65</v>
      </c>
      <c r="S67" s="4">
        <v>15.21</v>
      </c>
      <c r="T67" s="4">
        <v>5.1100000000000003</v>
      </c>
      <c r="U67" s="39">
        <v>1.1100000000000001</v>
      </c>
      <c r="V67" s="5">
        <v>0</v>
      </c>
      <c r="W67" s="7">
        <v>0</v>
      </c>
      <c r="X67" s="7">
        <v>2.66</v>
      </c>
      <c r="Y67" s="8">
        <v>4.66</v>
      </c>
      <c r="Z67" s="7">
        <v>3.39</v>
      </c>
      <c r="AA67" s="8">
        <v>3.74</v>
      </c>
      <c r="AB67" s="6">
        <v>5.15</v>
      </c>
      <c r="AC67" s="7">
        <v>6.1</v>
      </c>
      <c r="AD67" s="7">
        <v>7.96</v>
      </c>
      <c r="AE67" s="7">
        <v>4.87</v>
      </c>
      <c r="AF67" s="7">
        <v>2.58</v>
      </c>
      <c r="AG67" s="8">
        <v>3.28</v>
      </c>
      <c r="AH67" s="7">
        <v>3.76</v>
      </c>
      <c r="AI67" s="9">
        <v>6.78</v>
      </c>
      <c r="AJ67" s="4">
        <v>8.75</v>
      </c>
      <c r="AK67" s="4">
        <v>13.59</v>
      </c>
      <c r="AL67" s="16">
        <v>28.86</v>
      </c>
      <c r="AM67" s="40">
        <v>31.3</v>
      </c>
      <c r="AN67" s="23">
        <v>34.619999999999997</v>
      </c>
      <c r="AO67" s="18">
        <v>33.159999999999997</v>
      </c>
      <c r="AP67" s="17">
        <v>37.36</v>
      </c>
      <c r="AQ67" s="19">
        <v>38.229999999999997</v>
      </c>
      <c r="AR67" s="17">
        <v>38.6</v>
      </c>
      <c r="AS67" s="19">
        <v>39.5</v>
      </c>
      <c r="AT67" s="18">
        <v>38.61</v>
      </c>
      <c r="AU67" s="17">
        <v>39.950000000000003</v>
      </c>
      <c r="AV67" s="17">
        <v>39.11</v>
      </c>
      <c r="AW67" s="17">
        <v>42.12</v>
      </c>
      <c r="AX67" s="17">
        <v>48.22</v>
      </c>
      <c r="AY67" s="19">
        <v>50.18</v>
      </c>
      <c r="AZ67" s="17">
        <v>50.31</v>
      </c>
      <c r="BA67" s="20">
        <v>48.33</v>
      </c>
      <c r="BB67" s="16">
        <v>46.89</v>
      </c>
      <c r="BC67" s="16">
        <v>40.43</v>
      </c>
      <c r="BD67" s="16">
        <v>28.65</v>
      </c>
      <c r="BE67" s="40">
        <v>30.72</v>
      </c>
      <c r="BF67" s="23">
        <v>34.14</v>
      </c>
      <c r="BG67" s="17">
        <v>45.53</v>
      </c>
      <c r="BH67" s="17">
        <v>37.72</v>
      </c>
      <c r="BI67" s="19">
        <v>39.65</v>
      </c>
      <c r="BJ67" s="17">
        <v>38.020000000000003</v>
      </c>
      <c r="BK67" s="19">
        <v>39.880000000000003</v>
      </c>
      <c r="BL67" s="18">
        <v>39.75</v>
      </c>
      <c r="BM67" s="17">
        <v>39.44</v>
      </c>
      <c r="BN67" s="17">
        <v>38.5</v>
      </c>
      <c r="BO67" s="17">
        <v>41.12</v>
      </c>
      <c r="BP67" s="17">
        <v>48.52</v>
      </c>
      <c r="BQ67" s="19">
        <v>51.57</v>
      </c>
      <c r="BR67" s="17">
        <v>51.35</v>
      </c>
      <c r="BS67" s="20">
        <v>49.07</v>
      </c>
      <c r="BT67" s="16">
        <v>46.24</v>
      </c>
      <c r="BU67" s="16">
        <v>37.270000000000003</v>
      </c>
    </row>
    <row r="68" spans="2:73" ht="14">
      <c r="B68" s="104">
        <v>2.39</v>
      </c>
      <c r="C68" s="105">
        <v>1.87</v>
      </c>
      <c r="D68" s="106">
        <v>1.62</v>
      </c>
      <c r="E68" s="107">
        <v>2.11</v>
      </c>
      <c r="F68" s="106">
        <v>1.99</v>
      </c>
      <c r="G68" s="108">
        <v>1.88</v>
      </c>
      <c r="H68" s="106">
        <v>0.28000000000000003</v>
      </c>
      <c r="I68" s="108">
        <v>1.1200000000000001</v>
      </c>
      <c r="J68" s="107">
        <v>1.99</v>
      </c>
      <c r="K68" s="106">
        <v>2.8</v>
      </c>
      <c r="L68" s="106">
        <v>3.17</v>
      </c>
      <c r="M68" s="106">
        <v>2.63</v>
      </c>
      <c r="N68" s="106">
        <v>2.84</v>
      </c>
      <c r="O68" s="8">
        <v>3.18</v>
      </c>
      <c r="P68" s="7">
        <v>3.56</v>
      </c>
      <c r="Q68" s="9">
        <v>6.68</v>
      </c>
      <c r="R68" s="4">
        <v>8.9600000000000009</v>
      </c>
      <c r="S68" s="4">
        <v>16.72</v>
      </c>
      <c r="T68" s="4">
        <v>2.82</v>
      </c>
      <c r="U68" s="26">
        <v>1.39</v>
      </c>
      <c r="V68" s="53">
        <v>0.28000000000000003</v>
      </c>
      <c r="W68" s="53">
        <v>0.83</v>
      </c>
      <c r="X68" s="53">
        <v>1.34</v>
      </c>
      <c r="Y68" s="54">
        <v>2.36</v>
      </c>
      <c r="Z68" s="53">
        <v>2.12</v>
      </c>
      <c r="AA68" s="54">
        <v>2.36</v>
      </c>
      <c r="AB68" s="55">
        <v>2.78</v>
      </c>
      <c r="AC68" s="53">
        <v>2.68</v>
      </c>
      <c r="AD68" s="53">
        <v>2.0499999999999998</v>
      </c>
      <c r="AE68" s="53">
        <v>2.9</v>
      </c>
      <c r="AF68" s="7">
        <v>2.31</v>
      </c>
      <c r="AG68" s="8">
        <v>2.93</v>
      </c>
      <c r="AH68" s="7">
        <v>2.73</v>
      </c>
      <c r="AI68" s="9">
        <v>4.07</v>
      </c>
      <c r="AJ68" s="4">
        <v>6.31</v>
      </c>
      <c r="AK68" s="4">
        <v>18.32</v>
      </c>
      <c r="AL68" s="16">
        <v>26.96</v>
      </c>
      <c r="AM68" s="38">
        <v>30.12</v>
      </c>
      <c r="AN68" s="17">
        <v>30.5</v>
      </c>
      <c r="AO68" s="18">
        <v>32.229999999999997</v>
      </c>
      <c r="AP68" s="17">
        <v>34.130000000000003</v>
      </c>
      <c r="AQ68" s="19">
        <v>35.35</v>
      </c>
      <c r="AR68" s="17">
        <v>36.729999999999997</v>
      </c>
      <c r="AS68" s="19">
        <v>37.19</v>
      </c>
      <c r="AT68" s="18">
        <v>37.729999999999997</v>
      </c>
      <c r="AU68" s="17">
        <v>37.44</v>
      </c>
      <c r="AV68" s="17">
        <v>38.29</v>
      </c>
      <c r="AW68" s="17">
        <v>40.5</v>
      </c>
      <c r="AX68" s="17">
        <v>41.22</v>
      </c>
      <c r="AY68" s="19">
        <v>40.35</v>
      </c>
      <c r="AZ68" s="17">
        <v>42.51</v>
      </c>
      <c r="BA68" s="20">
        <v>40.26</v>
      </c>
      <c r="BB68" s="16">
        <v>41.12</v>
      </c>
      <c r="BC68" s="16">
        <v>33.89</v>
      </c>
      <c r="BD68" s="16">
        <v>26.9</v>
      </c>
      <c r="BE68" s="38">
        <v>30.09</v>
      </c>
      <c r="BF68" s="17">
        <v>31.46</v>
      </c>
      <c r="BG68" s="17">
        <v>33.630000000000003</v>
      </c>
      <c r="BH68" s="17">
        <v>34.14</v>
      </c>
      <c r="BI68" s="19">
        <v>35.4</v>
      </c>
      <c r="BJ68" s="17">
        <v>36.1</v>
      </c>
      <c r="BK68" s="19">
        <v>37.03</v>
      </c>
      <c r="BL68" s="18">
        <v>37.5</v>
      </c>
      <c r="BM68" s="17">
        <v>38.53</v>
      </c>
      <c r="BN68" s="17">
        <v>38.24</v>
      </c>
      <c r="BO68" s="17">
        <v>40.86</v>
      </c>
      <c r="BP68" s="17">
        <v>41.82</v>
      </c>
      <c r="BQ68" s="19">
        <v>40.42</v>
      </c>
      <c r="BR68" s="17">
        <v>43.34</v>
      </c>
      <c r="BS68" s="20">
        <v>40.07</v>
      </c>
      <c r="BT68" s="16">
        <v>41.02</v>
      </c>
      <c r="BU68" s="16">
        <v>34.020000000000003</v>
      </c>
    </row>
    <row r="69" spans="2:73" ht="14">
      <c r="B69" s="104">
        <v>2.93</v>
      </c>
      <c r="C69" s="105">
        <v>1.76</v>
      </c>
      <c r="D69" s="106">
        <v>1.61</v>
      </c>
      <c r="E69" s="107">
        <v>0.25</v>
      </c>
      <c r="F69" s="106">
        <v>0</v>
      </c>
      <c r="G69" s="108">
        <v>0</v>
      </c>
      <c r="H69" s="106">
        <v>0</v>
      </c>
      <c r="I69" s="108">
        <v>0.37</v>
      </c>
      <c r="J69" s="107">
        <v>0.76</v>
      </c>
      <c r="K69" s="106">
        <v>2.98</v>
      </c>
      <c r="L69" s="106">
        <v>4.8499999999999996</v>
      </c>
      <c r="M69" s="106">
        <v>3.23</v>
      </c>
      <c r="N69" s="106">
        <v>1.99</v>
      </c>
      <c r="O69" s="8">
        <v>2.48</v>
      </c>
      <c r="P69" s="7">
        <v>4.2699999999999996</v>
      </c>
      <c r="Q69" s="9">
        <v>6.24</v>
      </c>
      <c r="R69" s="4">
        <v>10.57</v>
      </c>
      <c r="S69" s="4">
        <v>18.47</v>
      </c>
      <c r="T69" s="4">
        <v>2.12</v>
      </c>
      <c r="U69" s="26">
        <v>1.22</v>
      </c>
      <c r="V69" s="53">
        <v>0.25</v>
      </c>
      <c r="W69" s="53">
        <v>0.45</v>
      </c>
      <c r="X69" s="53">
        <v>0.62</v>
      </c>
      <c r="Y69" s="54">
        <v>1.39</v>
      </c>
      <c r="Z69" s="53">
        <v>0.75</v>
      </c>
      <c r="AA69" s="54">
        <v>1.51</v>
      </c>
      <c r="AB69" s="55">
        <v>1.99</v>
      </c>
      <c r="AC69" s="53">
        <v>3.27</v>
      </c>
      <c r="AD69" s="53">
        <v>4.12</v>
      </c>
      <c r="AE69" s="53">
        <v>4.0599999999999996</v>
      </c>
      <c r="AF69" s="7">
        <v>2.2200000000000002</v>
      </c>
      <c r="AG69" s="8">
        <v>3.23</v>
      </c>
      <c r="AH69" s="7">
        <v>5.56</v>
      </c>
      <c r="AI69" s="9">
        <v>7.13</v>
      </c>
      <c r="AJ69" s="4">
        <v>9.8000000000000007</v>
      </c>
      <c r="AK69" s="4">
        <v>17.95</v>
      </c>
      <c r="AL69" s="16">
        <v>25.5</v>
      </c>
      <c r="AM69" s="38">
        <v>29.63</v>
      </c>
      <c r="AN69" s="17">
        <v>31.1</v>
      </c>
      <c r="AO69" s="18">
        <v>33.68</v>
      </c>
      <c r="AP69" s="17">
        <v>33.700000000000003</v>
      </c>
      <c r="AQ69" s="19">
        <v>35.409999999999997</v>
      </c>
      <c r="AR69" s="17">
        <v>35.25</v>
      </c>
      <c r="AS69" s="19">
        <v>35.03</v>
      </c>
      <c r="AT69" s="18">
        <v>35.479999999999997</v>
      </c>
      <c r="AU69" s="17">
        <v>36.659999999999997</v>
      </c>
      <c r="AV69" s="17">
        <v>36.06</v>
      </c>
      <c r="AW69" s="17">
        <v>38.130000000000003</v>
      </c>
      <c r="AX69" s="17">
        <v>42.37</v>
      </c>
      <c r="AY69" s="19">
        <v>42.49</v>
      </c>
      <c r="AZ69" s="17">
        <v>42.11</v>
      </c>
      <c r="BA69" s="20">
        <v>41.34</v>
      </c>
      <c r="BB69" s="16">
        <v>40.53</v>
      </c>
      <c r="BC69" s="16">
        <v>35.130000000000003</v>
      </c>
      <c r="BD69" s="16">
        <v>26.31</v>
      </c>
      <c r="BE69" s="38">
        <v>29.56</v>
      </c>
      <c r="BF69" s="17">
        <v>31.74</v>
      </c>
      <c r="BG69" s="17">
        <v>33.28</v>
      </c>
      <c r="BH69" s="17">
        <v>33.53</v>
      </c>
      <c r="BI69" s="19">
        <v>35.409999999999997</v>
      </c>
      <c r="BJ69" s="17">
        <v>34.17</v>
      </c>
      <c r="BK69" s="19">
        <v>34.9</v>
      </c>
      <c r="BL69" s="18">
        <v>36.44</v>
      </c>
      <c r="BM69" s="17">
        <v>36.729999999999997</v>
      </c>
      <c r="BN69" s="17">
        <v>36.92</v>
      </c>
      <c r="BO69" s="17">
        <v>39.06</v>
      </c>
      <c r="BP69" s="17">
        <v>42.11</v>
      </c>
      <c r="BQ69" s="19">
        <v>43.22</v>
      </c>
      <c r="BR69" s="17">
        <v>42.89</v>
      </c>
      <c r="BS69" s="20">
        <v>41.68</v>
      </c>
      <c r="BT69" s="16">
        <v>40.35</v>
      </c>
      <c r="BU69" s="16">
        <v>35.15</v>
      </c>
    </row>
    <row r="70" spans="2:73" ht="14">
      <c r="B70" s="104">
        <v>2.69</v>
      </c>
      <c r="C70" s="105">
        <v>2.79</v>
      </c>
      <c r="D70" s="106">
        <v>3.11</v>
      </c>
      <c r="E70" s="107">
        <v>1.88</v>
      </c>
      <c r="F70" s="106">
        <v>2.74</v>
      </c>
      <c r="G70" s="108">
        <v>2.02</v>
      </c>
      <c r="H70" s="106">
        <v>1.42</v>
      </c>
      <c r="I70" s="108">
        <v>1.32</v>
      </c>
      <c r="J70" s="107">
        <v>1.42</v>
      </c>
      <c r="K70" s="106">
        <v>0.73</v>
      </c>
      <c r="L70" s="106">
        <v>2.84</v>
      </c>
      <c r="M70" s="106">
        <v>4.5999999999999996</v>
      </c>
      <c r="N70" s="106">
        <v>2.29</v>
      </c>
      <c r="O70" s="8">
        <v>2.88</v>
      </c>
      <c r="P70" s="9">
        <v>2.4700000000000002</v>
      </c>
      <c r="Q70" s="9">
        <v>6.12</v>
      </c>
      <c r="R70" s="4">
        <v>11.07</v>
      </c>
      <c r="S70" s="4">
        <v>15.75</v>
      </c>
      <c r="T70" s="4">
        <v>2.2799999999999998</v>
      </c>
      <c r="U70" s="26">
        <v>2.02</v>
      </c>
      <c r="V70" s="53">
        <v>1.24</v>
      </c>
      <c r="W70" s="53">
        <v>0.62</v>
      </c>
      <c r="X70" s="53">
        <v>0.45</v>
      </c>
      <c r="Y70" s="54">
        <v>1.93</v>
      </c>
      <c r="Z70" s="53">
        <v>1.74</v>
      </c>
      <c r="AA70" s="54">
        <v>2.37</v>
      </c>
      <c r="AB70" s="55">
        <v>2.63</v>
      </c>
      <c r="AC70" s="53">
        <v>3.37</v>
      </c>
      <c r="AD70" s="53">
        <v>4.1100000000000003</v>
      </c>
      <c r="AE70" s="53">
        <v>4.6100000000000003</v>
      </c>
      <c r="AF70" s="7">
        <v>3.58</v>
      </c>
      <c r="AG70" s="8">
        <v>3.39</v>
      </c>
      <c r="AH70" s="9">
        <v>6.44</v>
      </c>
      <c r="AI70" s="9">
        <v>6.65</v>
      </c>
      <c r="AJ70" s="4">
        <v>10.61</v>
      </c>
      <c r="AK70" s="4">
        <v>14.31</v>
      </c>
      <c r="AL70" s="16">
        <v>23.56</v>
      </c>
      <c r="AM70" s="38">
        <v>27.69</v>
      </c>
      <c r="AN70" s="17">
        <v>29.9</v>
      </c>
      <c r="AO70" s="18">
        <v>32.33</v>
      </c>
      <c r="AP70" s="17">
        <v>33.840000000000003</v>
      </c>
      <c r="AQ70" s="19">
        <v>35.549999999999997</v>
      </c>
      <c r="AR70" s="17">
        <v>36.11</v>
      </c>
      <c r="AS70" s="19">
        <v>36.89</v>
      </c>
      <c r="AT70" s="18">
        <v>36.47</v>
      </c>
      <c r="AU70" s="17">
        <v>37.5</v>
      </c>
      <c r="AV70" s="17">
        <v>38.64</v>
      </c>
      <c r="AW70" s="17">
        <v>39.119999999999997</v>
      </c>
      <c r="AX70" s="17">
        <v>41.31</v>
      </c>
      <c r="AY70" s="19">
        <v>43.23</v>
      </c>
      <c r="AZ70" s="20">
        <v>42.49</v>
      </c>
      <c r="BA70" s="20">
        <v>42.44</v>
      </c>
      <c r="BB70" s="16">
        <v>40.32</v>
      </c>
      <c r="BC70" s="16">
        <v>38.35</v>
      </c>
      <c r="BD70" s="16">
        <v>24.45</v>
      </c>
      <c r="BE70" s="38">
        <v>27.74</v>
      </c>
      <c r="BF70" s="17">
        <v>30.72</v>
      </c>
      <c r="BG70" s="17">
        <v>32.700000000000003</v>
      </c>
      <c r="BH70" s="17">
        <v>33.07</v>
      </c>
      <c r="BI70" s="19">
        <v>35.229999999999997</v>
      </c>
      <c r="BJ70" s="17">
        <v>36.15</v>
      </c>
      <c r="BK70" s="19">
        <v>36.270000000000003</v>
      </c>
      <c r="BL70" s="18">
        <v>36.909999999999997</v>
      </c>
      <c r="BM70" s="17">
        <v>37.76</v>
      </c>
      <c r="BN70" s="17">
        <v>38.17</v>
      </c>
      <c r="BO70" s="17">
        <v>39.299999999999997</v>
      </c>
      <c r="BP70" s="17">
        <v>41.24</v>
      </c>
      <c r="BQ70" s="19">
        <v>43.27</v>
      </c>
      <c r="BR70" s="20">
        <v>42.57</v>
      </c>
      <c r="BS70" s="20">
        <v>42.47</v>
      </c>
      <c r="BT70" s="16">
        <v>40.229999999999997</v>
      </c>
      <c r="BU70" s="16">
        <v>38.950000000000003</v>
      </c>
    </row>
    <row r="71" spans="2:73" ht="14">
      <c r="B71" s="104">
        <v>3.51</v>
      </c>
      <c r="C71" s="105">
        <v>2.68</v>
      </c>
      <c r="D71" s="109">
        <v>1.78</v>
      </c>
      <c r="E71" s="107">
        <v>2.12</v>
      </c>
      <c r="F71" s="106">
        <v>1.59</v>
      </c>
      <c r="G71" s="108">
        <v>0.87</v>
      </c>
      <c r="H71" s="106">
        <v>0.72</v>
      </c>
      <c r="I71" s="108">
        <v>0.39</v>
      </c>
      <c r="J71" s="107">
        <v>1.34</v>
      </c>
      <c r="K71" s="106">
        <v>3.88</v>
      </c>
      <c r="L71" s="106">
        <v>7.31</v>
      </c>
      <c r="M71" s="106">
        <v>8.3800000000000008</v>
      </c>
      <c r="N71" s="106">
        <v>4.33</v>
      </c>
      <c r="O71" s="8">
        <v>5.01</v>
      </c>
      <c r="P71" s="7">
        <v>6.18</v>
      </c>
      <c r="Q71" s="9">
        <v>7.11</v>
      </c>
      <c r="R71" s="4">
        <v>11.35</v>
      </c>
      <c r="S71" s="97">
        <v>14.85</v>
      </c>
      <c r="T71" s="4">
        <v>3.16</v>
      </c>
      <c r="U71" s="26">
        <v>1.77</v>
      </c>
      <c r="V71" s="25">
        <v>0.33</v>
      </c>
      <c r="W71" s="53">
        <v>0.83</v>
      </c>
      <c r="X71" s="53">
        <v>1.27</v>
      </c>
      <c r="Y71" s="54">
        <v>1.51</v>
      </c>
      <c r="Z71" s="53">
        <v>1.1499999999999999</v>
      </c>
      <c r="AA71" s="54">
        <v>1.39</v>
      </c>
      <c r="AB71" s="55">
        <v>1.74</v>
      </c>
      <c r="AC71" s="53">
        <v>3.29</v>
      </c>
      <c r="AD71" s="53">
        <v>7.33</v>
      </c>
      <c r="AE71" s="53">
        <v>8.41</v>
      </c>
      <c r="AF71" s="7">
        <v>3.53</v>
      </c>
      <c r="AG71" s="8">
        <v>4.3899999999999997</v>
      </c>
      <c r="AH71" s="7">
        <v>5.91</v>
      </c>
      <c r="AI71" s="9">
        <v>7.43</v>
      </c>
      <c r="AJ71" s="4">
        <v>11.22</v>
      </c>
      <c r="AK71" s="97">
        <v>14.85</v>
      </c>
      <c r="AL71" s="16">
        <v>24.91</v>
      </c>
      <c r="AM71" s="38">
        <v>30.64</v>
      </c>
      <c r="AN71" s="20">
        <v>31.21</v>
      </c>
      <c r="AO71" s="18">
        <v>32.04</v>
      </c>
      <c r="AP71" s="17">
        <v>31.8</v>
      </c>
      <c r="AQ71" s="19">
        <v>33.92</v>
      </c>
      <c r="AR71" s="17">
        <v>34.92</v>
      </c>
      <c r="AS71" s="19">
        <v>35.78</v>
      </c>
      <c r="AT71" s="18">
        <v>37.159999999999997</v>
      </c>
      <c r="AU71" s="17">
        <v>37.53</v>
      </c>
      <c r="AV71" s="17">
        <v>38.33</v>
      </c>
      <c r="AW71" s="17">
        <v>42.02</v>
      </c>
      <c r="AX71" s="17">
        <v>45.51</v>
      </c>
      <c r="AY71" s="19">
        <v>47.1</v>
      </c>
      <c r="AZ71" s="17">
        <v>46.57</v>
      </c>
      <c r="BA71" s="20">
        <v>44.52</v>
      </c>
      <c r="BB71" s="16">
        <v>44.24</v>
      </c>
      <c r="BC71" s="97">
        <v>42.71</v>
      </c>
      <c r="BD71" s="16">
        <v>24.56</v>
      </c>
      <c r="BE71" s="38">
        <v>30.54</v>
      </c>
      <c r="BF71" s="20">
        <v>31.62</v>
      </c>
      <c r="BG71" s="17">
        <v>32.18</v>
      </c>
      <c r="BH71" s="17">
        <v>31.72</v>
      </c>
      <c r="BI71" s="19">
        <v>33.5</v>
      </c>
      <c r="BJ71" s="17">
        <v>34.54</v>
      </c>
      <c r="BK71" s="19">
        <v>35.4</v>
      </c>
      <c r="BL71" s="18">
        <v>37.03</v>
      </c>
      <c r="BM71" s="17">
        <v>37.1</v>
      </c>
      <c r="BN71" s="17">
        <v>38.049999999999997</v>
      </c>
      <c r="BO71" s="17">
        <v>42.22</v>
      </c>
      <c r="BP71" s="17">
        <v>45.79</v>
      </c>
      <c r="BQ71" s="19">
        <v>48.27</v>
      </c>
      <c r="BR71" s="17">
        <v>47.73</v>
      </c>
      <c r="BS71" s="20">
        <v>44.01</v>
      </c>
      <c r="BT71" s="16">
        <v>44.22</v>
      </c>
      <c r="BU71" s="97">
        <v>42.01</v>
      </c>
    </row>
    <row r="72" spans="2:73" ht="14">
      <c r="B72" s="104">
        <v>3.09</v>
      </c>
      <c r="C72" s="107">
        <v>2.12</v>
      </c>
      <c r="D72" s="106">
        <v>2.56</v>
      </c>
      <c r="E72" s="107">
        <v>2.13</v>
      </c>
      <c r="F72" s="106">
        <v>2.41</v>
      </c>
      <c r="G72" s="108">
        <v>1.85</v>
      </c>
      <c r="H72" s="106">
        <v>1.93</v>
      </c>
      <c r="I72" s="108">
        <v>0</v>
      </c>
      <c r="J72" s="107">
        <v>0.9</v>
      </c>
      <c r="K72" s="106">
        <v>2.39</v>
      </c>
      <c r="L72" s="106">
        <v>3.49</v>
      </c>
      <c r="M72" s="106">
        <v>3.51</v>
      </c>
      <c r="N72" s="115">
        <v>2.4900000000000002</v>
      </c>
      <c r="O72" s="41">
        <v>2.99</v>
      </c>
      <c r="P72" s="5">
        <v>5.12</v>
      </c>
      <c r="Q72" s="9">
        <v>6.48</v>
      </c>
      <c r="R72" s="4">
        <v>11.17</v>
      </c>
      <c r="S72" s="4">
        <v>15.95</v>
      </c>
      <c r="T72" s="4">
        <v>2.91</v>
      </c>
      <c r="U72" s="6">
        <v>1.62</v>
      </c>
      <c r="V72" s="7">
        <v>0</v>
      </c>
      <c r="W72" s="7">
        <v>0</v>
      </c>
      <c r="X72" s="7">
        <v>0.88</v>
      </c>
      <c r="Y72" s="8">
        <v>1.37</v>
      </c>
      <c r="Z72" s="7">
        <v>1.25</v>
      </c>
      <c r="AA72" s="8">
        <v>1.62</v>
      </c>
      <c r="AB72" s="6">
        <v>3.25</v>
      </c>
      <c r="AC72" s="7">
        <v>3.36</v>
      </c>
      <c r="AD72" s="7">
        <v>4.8600000000000003</v>
      </c>
      <c r="AE72" s="7">
        <v>4.47</v>
      </c>
      <c r="AF72" s="5">
        <v>2.56</v>
      </c>
      <c r="AG72" s="41">
        <v>3.07</v>
      </c>
      <c r="AH72" s="5">
        <v>5.1100000000000003</v>
      </c>
      <c r="AI72" s="9">
        <v>7.17</v>
      </c>
      <c r="AJ72" s="4">
        <v>10.09</v>
      </c>
      <c r="AK72" s="4">
        <v>14.84</v>
      </c>
      <c r="AL72" s="16">
        <v>28.89</v>
      </c>
      <c r="AM72" s="18">
        <v>31.11</v>
      </c>
      <c r="AN72" s="17">
        <v>32.43</v>
      </c>
      <c r="AO72" s="18">
        <v>33.11</v>
      </c>
      <c r="AP72" s="17">
        <v>35.03</v>
      </c>
      <c r="AQ72" s="19">
        <v>36.729999999999997</v>
      </c>
      <c r="AR72" s="17">
        <v>37.72</v>
      </c>
      <c r="AS72" s="19">
        <v>37.71</v>
      </c>
      <c r="AT72" s="18">
        <v>38.14</v>
      </c>
      <c r="AU72" s="17">
        <v>38.53</v>
      </c>
      <c r="AV72" s="17">
        <v>39.479999999999997</v>
      </c>
      <c r="AW72" s="17">
        <v>40.79</v>
      </c>
      <c r="AX72" s="23">
        <v>43.9</v>
      </c>
      <c r="AY72" s="42">
        <v>45.12</v>
      </c>
      <c r="AZ72" s="23">
        <v>49.35</v>
      </c>
      <c r="BA72" s="20">
        <v>48.03</v>
      </c>
      <c r="BB72" s="16">
        <v>45.37</v>
      </c>
      <c r="BC72" s="16">
        <v>42.22</v>
      </c>
      <c r="BD72" s="16">
        <v>27.34</v>
      </c>
      <c r="BE72" s="18">
        <v>31.01</v>
      </c>
      <c r="BF72" s="17">
        <v>33.64</v>
      </c>
      <c r="BG72" s="17">
        <v>34.770000000000003</v>
      </c>
      <c r="BH72" s="17">
        <v>35.950000000000003</v>
      </c>
      <c r="BI72" s="19">
        <v>36.770000000000003</v>
      </c>
      <c r="BJ72" s="17">
        <v>37.64</v>
      </c>
      <c r="BK72" s="19">
        <v>38.630000000000003</v>
      </c>
      <c r="BL72" s="18">
        <v>37.799999999999997</v>
      </c>
      <c r="BM72" s="17">
        <v>38.630000000000003</v>
      </c>
      <c r="BN72" s="17">
        <v>39.01</v>
      </c>
      <c r="BO72" s="17">
        <v>40.799999999999997</v>
      </c>
      <c r="BP72" s="23">
        <v>43.39</v>
      </c>
      <c r="BQ72" s="42">
        <v>45.28</v>
      </c>
      <c r="BR72" s="23">
        <v>49.77</v>
      </c>
      <c r="BS72" s="20">
        <v>48.15</v>
      </c>
      <c r="BT72" s="16">
        <v>45.77</v>
      </c>
      <c r="BU72" s="16">
        <v>42.17</v>
      </c>
    </row>
    <row r="73" spans="2:73" ht="14">
      <c r="B73" s="104">
        <v>3.13</v>
      </c>
      <c r="C73" s="105">
        <v>3.22</v>
      </c>
      <c r="D73" s="109">
        <v>2.87</v>
      </c>
      <c r="E73" s="107">
        <v>2.13</v>
      </c>
      <c r="F73" s="106">
        <v>2.36</v>
      </c>
      <c r="G73" s="108">
        <v>2.27</v>
      </c>
      <c r="H73" s="106">
        <v>2.5299999999999998</v>
      </c>
      <c r="I73" s="108">
        <v>2.56</v>
      </c>
      <c r="J73" s="107">
        <v>0.95</v>
      </c>
      <c r="K73" s="106">
        <v>1.9</v>
      </c>
      <c r="L73" s="106">
        <v>2.62</v>
      </c>
      <c r="M73" s="106">
        <v>5.39</v>
      </c>
      <c r="N73" s="106">
        <v>2.39</v>
      </c>
      <c r="O73" s="8">
        <v>3.02</v>
      </c>
      <c r="P73" s="7">
        <v>5.01</v>
      </c>
      <c r="Q73" s="9">
        <v>6.11</v>
      </c>
      <c r="R73" s="4">
        <v>8.64</v>
      </c>
      <c r="S73" s="4">
        <v>13.85</v>
      </c>
      <c r="T73" s="4">
        <v>3.24</v>
      </c>
      <c r="U73" s="26">
        <v>1.81</v>
      </c>
      <c r="V73" s="25">
        <v>1.85</v>
      </c>
      <c r="W73" s="53">
        <v>1.39</v>
      </c>
      <c r="X73" s="53">
        <v>1.57</v>
      </c>
      <c r="Y73" s="54">
        <v>1.99</v>
      </c>
      <c r="Z73" s="53">
        <v>1.99</v>
      </c>
      <c r="AA73" s="54">
        <v>3.23</v>
      </c>
      <c r="AB73" s="55">
        <v>2.41</v>
      </c>
      <c r="AC73" s="53">
        <v>2.63</v>
      </c>
      <c r="AD73" s="53">
        <v>2.25</v>
      </c>
      <c r="AE73" s="53">
        <v>5.74</v>
      </c>
      <c r="AF73" s="7">
        <v>3.06</v>
      </c>
      <c r="AG73" s="8">
        <v>2.36</v>
      </c>
      <c r="AH73" s="7">
        <v>3.52</v>
      </c>
      <c r="AI73" s="9">
        <v>5.15</v>
      </c>
      <c r="AJ73" s="4">
        <v>8.61</v>
      </c>
      <c r="AK73" s="4">
        <v>12.36</v>
      </c>
      <c r="AL73" s="16">
        <v>26.7</v>
      </c>
      <c r="AM73" s="38">
        <v>28.37</v>
      </c>
      <c r="AN73" s="20">
        <v>31.88</v>
      </c>
      <c r="AO73" s="18">
        <v>32.520000000000003</v>
      </c>
      <c r="AP73" s="17">
        <v>32.96</v>
      </c>
      <c r="AQ73" s="19">
        <v>33.51</v>
      </c>
      <c r="AR73" s="17">
        <v>34.020000000000003</v>
      </c>
      <c r="AS73" s="19">
        <v>35.75</v>
      </c>
      <c r="AT73" s="18">
        <v>36.18</v>
      </c>
      <c r="AU73" s="17">
        <v>36.29</v>
      </c>
      <c r="AV73" s="17">
        <v>36.880000000000003</v>
      </c>
      <c r="AW73" s="17">
        <v>38.56</v>
      </c>
      <c r="AX73" s="17">
        <v>40.76</v>
      </c>
      <c r="AY73" s="19">
        <v>43.48</v>
      </c>
      <c r="AZ73" s="17">
        <v>43.22</v>
      </c>
      <c r="BA73" s="20">
        <v>40.840000000000003</v>
      </c>
      <c r="BB73" s="16">
        <v>39.630000000000003</v>
      </c>
      <c r="BC73" s="16">
        <v>37.14</v>
      </c>
      <c r="BD73" s="16">
        <v>26.55</v>
      </c>
      <c r="BE73" s="38">
        <v>28.44</v>
      </c>
      <c r="BF73" s="20">
        <v>32.090000000000003</v>
      </c>
      <c r="BG73" s="17">
        <v>32.729999999999997</v>
      </c>
      <c r="BH73" s="17">
        <v>32.799999999999997</v>
      </c>
      <c r="BI73" s="19">
        <v>33.200000000000003</v>
      </c>
      <c r="BJ73" s="17">
        <v>34.409999999999997</v>
      </c>
      <c r="BK73" s="19">
        <v>35.53</v>
      </c>
      <c r="BL73" s="18">
        <v>35.65</v>
      </c>
      <c r="BM73" s="17">
        <v>36.08</v>
      </c>
      <c r="BN73" s="17">
        <v>36.630000000000003</v>
      </c>
      <c r="BO73" s="17">
        <v>39.31</v>
      </c>
      <c r="BP73" s="17">
        <v>40.29</v>
      </c>
      <c r="BQ73" s="19">
        <v>42.77</v>
      </c>
      <c r="BR73" s="17">
        <v>42.88</v>
      </c>
      <c r="BS73" s="20">
        <v>40.98</v>
      </c>
      <c r="BT73" s="16">
        <v>39.549999999999997</v>
      </c>
      <c r="BU73" s="16">
        <v>37.58</v>
      </c>
    </row>
    <row r="74" spans="2:73" ht="14">
      <c r="B74" s="127">
        <v>3.97</v>
      </c>
      <c r="C74" s="105">
        <v>3.86</v>
      </c>
      <c r="D74" s="109">
        <v>2.75</v>
      </c>
      <c r="E74" s="107">
        <v>2.39</v>
      </c>
      <c r="F74" s="106">
        <v>3.24</v>
      </c>
      <c r="G74" s="108">
        <v>1.93</v>
      </c>
      <c r="H74" s="106">
        <v>1.1100000000000001</v>
      </c>
      <c r="I74" s="108">
        <v>1.39</v>
      </c>
      <c r="J74" s="107">
        <v>1.62</v>
      </c>
      <c r="K74" s="106">
        <v>2.39</v>
      </c>
      <c r="L74" s="106">
        <v>3.11</v>
      </c>
      <c r="M74" s="106">
        <v>4.97</v>
      </c>
      <c r="N74" s="106">
        <v>3.85</v>
      </c>
      <c r="O74" s="4">
        <v>3.12</v>
      </c>
      <c r="P74" s="9">
        <v>4.6100000000000003</v>
      </c>
      <c r="Q74" s="9">
        <v>5.12</v>
      </c>
      <c r="R74" s="4">
        <v>8.5299999999999994</v>
      </c>
      <c r="S74" s="4">
        <v>13.07</v>
      </c>
      <c r="T74" s="12">
        <v>2.93</v>
      </c>
      <c r="U74" s="37">
        <v>4.13</v>
      </c>
      <c r="V74" s="25">
        <v>1.67</v>
      </c>
      <c r="W74" s="53">
        <v>0.7</v>
      </c>
      <c r="X74" s="53">
        <v>1.1100000000000001</v>
      </c>
      <c r="Y74" s="54">
        <v>1.3</v>
      </c>
      <c r="Z74" s="53">
        <v>1.61</v>
      </c>
      <c r="AA74" s="54">
        <v>2.36</v>
      </c>
      <c r="AB74" s="55">
        <v>2.11</v>
      </c>
      <c r="AC74" s="53">
        <v>2.78</v>
      </c>
      <c r="AD74" s="53">
        <v>3.24</v>
      </c>
      <c r="AE74" s="53">
        <v>3.54</v>
      </c>
      <c r="AF74" s="7">
        <v>4.13</v>
      </c>
      <c r="AG74" s="4">
        <v>4.0599999999999996</v>
      </c>
      <c r="AH74" s="9">
        <v>5.03</v>
      </c>
      <c r="AI74" s="9">
        <v>4.72</v>
      </c>
      <c r="AJ74" s="4">
        <v>8.67</v>
      </c>
      <c r="AK74" s="4">
        <v>12.82</v>
      </c>
      <c r="AL74" s="34">
        <v>24.56</v>
      </c>
      <c r="AM74" s="38">
        <v>28.44</v>
      </c>
      <c r="AN74" s="20">
        <v>31.2</v>
      </c>
      <c r="AO74" s="18">
        <v>33.549999999999997</v>
      </c>
      <c r="AP74" s="17">
        <v>33.32</v>
      </c>
      <c r="AQ74" s="19">
        <v>34.090000000000003</v>
      </c>
      <c r="AR74" s="17">
        <v>34.909999999999997</v>
      </c>
      <c r="AS74" s="19">
        <v>35.07</v>
      </c>
      <c r="AT74" s="18">
        <v>35.270000000000003</v>
      </c>
      <c r="AU74" s="17">
        <v>35.07</v>
      </c>
      <c r="AV74" s="17">
        <v>36.36</v>
      </c>
      <c r="AW74" s="17">
        <v>38.54</v>
      </c>
      <c r="AX74" s="17">
        <v>40.54</v>
      </c>
      <c r="AY74" s="16">
        <v>41.37</v>
      </c>
      <c r="AZ74" s="20">
        <v>41.1</v>
      </c>
      <c r="BA74" s="20">
        <v>43.48</v>
      </c>
      <c r="BB74" s="16">
        <v>41.08</v>
      </c>
      <c r="BC74" s="16">
        <v>41.21</v>
      </c>
      <c r="BD74" s="34">
        <v>24.69</v>
      </c>
      <c r="BE74" s="38">
        <v>28.03</v>
      </c>
      <c r="BF74" s="20">
        <v>32.5</v>
      </c>
      <c r="BG74" s="17">
        <v>33.590000000000003</v>
      </c>
      <c r="BH74" s="17">
        <v>33.47</v>
      </c>
      <c r="BI74" s="19">
        <v>34.03</v>
      </c>
      <c r="BJ74" s="17">
        <v>34.06</v>
      </c>
      <c r="BK74" s="19">
        <v>34.28</v>
      </c>
      <c r="BL74" s="18">
        <v>34.9</v>
      </c>
      <c r="BM74" s="17">
        <v>35.6</v>
      </c>
      <c r="BN74" s="17">
        <v>37.15</v>
      </c>
      <c r="BO74" s="17">
        <v>38.42</v>
      </c>
      <c r="BP74" s="17">
        <v>40.33</v>
      </c>
      <c r="BQ74" s="16">
        <v>42.24</v>
      </c>
      <c r="BR74" s="20">
        <v>41.44</v>
      </c>
      <c r="BS74" s="20">
        <v>44.08</v>
      </c>
      <c r="BT74" s="16">
        <v>42.05</v>
      </c>
      <c r="BU74" s="16">
        <v>41.52</v>
      </c>
    </row>
    <row r="75" spans="2:73" ht="14">
      <c r="B75" s="104">
        <v>4.2</v>
      </c>
      <c r="C75" s="105">
        <v>3.86</v>
      </c>
      <c r="D75" s="109">
        <v>2.92</v>
      </c>
      <c r="E75" s="107">
        <v>3.11</v>
      </c>
      <c r="F75" s="106">
        <v>2.62</v>
      </c>
      <c r="G75" s="108">
        <v>1.51</v>
      </c>
      <c r="H75" s="106">
        <v>1.17</v>
      </c>
      <c r="I75" s="108">
        <v>1.05</v>
      </c>
      <c r="J75" s="107">
        <v>1.79</v>
      </c>
      <c r="K75" s="106">
        <v>1.88</v>
      </c>
      <c r="L75" s="106">
        <v>4.53</v>
      </c>
      <c r="M75" s="106">
        <v>3.38</v>
      </c>
      <c r="N75" s="106">
        <v>2.95</v>
      </c>
      <c r="O75" s="8">
        <v>3.86</v>
      </c>
      <c r="P75" s="7">
        <v>5.52</v>
      </c>
      <c r="Q75" s="9">
        <v>7.08</v>
      </c>
      <c r="R75" s="4">
        <v>15.23</v>
      </c>
      <c r="S75" s="4">
        <v>19.2</v>
      </c>
      <c r="T75" s="4">
        <v>3.96</v>
      </c>
      <c r="U75" s="26">
        <v>3.74</v>
      </c>
      <c r="V75" s="25">
        <v>1.56</v>
      </c>
      <c r="W75" s="53">
        <v>0.62</v>
      </c>
      <c r="X75" s="53">
        <v>1.22</v>
      </c>
      <c r="Y75" s="54">
        <v>1.49</v>
      </c>
      <c r="Z75" s="53">
        <v>1.24</v>
      </c>
      <c r="AA75" s="54">
        <v>2.11</v>
      </c>
      <c r="AB75" s="55">
        <v>2.62</v>
      </c>
      <c r="AC75" s="53">
        <v>3.11</v>
      </c>
      <c r="AD75" s="53">
        <v>4.29</v>
      </c>
      <c r="AE75" s="53">
        <v>2.88</v>
      </c>
      <c r="AF75" s="7">
        <v>1.69</v>
      </c>
      <c r="AG75" s="8">
        <v>4.62</v>
      </c>
      <c r="AH75" s="7">
        <v>6.73</v>
      </c>
      <c r="AI75" s="9">
        <v>8.84</v>
      </c>
      <c r="AJ75" s="4">
        <v>13.89</v>
      </c>
      <c r="AK75" s="4">
        <v>20.149999999999999</v>
      </c>
      <c r="AL75" s="16">
        <v>27.67</v>
      </c>
      <c r="AM75" s="38">
        <v>31.3</v>
      </c>
      <c r="AN75" s="20">
        <v>33.479999999999997</v>
      </c>
      <c r="AO75" s="18">
        <v>35.119999999999997</v>
      </c>
      <c r="AP75" s="17">
        <v>36.729999999999997</v>
      </c>
      <c r="AQ75" s="19">
        <v>37.28</v>
      </c>
      <c r="AR75" s="17">
        <v>38.04</v>
      </c>
      <c r="AS75" s="19">
        <v>37.94</v>
      </c>
      <c r="AT75" s="18">
        <v>39.36</v>
      </c>
      <c r="AU75" s="17">
        <v>39.22</v>
      </c>
      <c r="AV75" s="17">
        <v>41.87</v>
      </c>
      <c r="AW75" s="17">
        <v>42.62</v>
      </c>
      <c r="AX75" s="17">
        <v>42.18</v>
      </c>
      <c r="AY75" s="19">
        <v>45.53</v>
      </c>
      <c r="AZ75" s="17">
        <v>48.72</v>
      </c>
      <c r="BA75" s="20">
        <v>47.62</v>
      </c>
      <c r="BB75" s="16">
        <v>42.55</v>
      </c>
      <c r="BC75" s="16">
        <v>40.14</v>
      </c>
      <c r="BD75" s="16">
        <v>27.06</v>
      </c>
      <c r="BE75" s="38">
        <v>31.55</v>
      </c>
      <c r="BF75" s="20">
        <v>33.33</v>
      </c>
      <c r="BG75" s="17">
        <v>35.22</v>
      </c>
      <c r="BH75" s="17">
        <v>36.46</v>
      </c>
      <c r="BI75" s="19">
        <v>37.21</v>
      </c>
      <c r="BJ75" s="17">
        <v>37.06</v>
      </c>
      <c r="BK75" s="19">
        <v>37.729999999999997</v>
      </c>
      <c r="BL75" s="18">
        <v>39.29</v>
      </c>
      <c r="BM75" s="17">
        <v>40.11</v>
      </c>
      <c r="BN75" s="17">
        <v>41.82</v>
      </c>
      <c r="BO75" s="17">
        <v>42.35</v>
      </c>
      <c r="BP75" s="17">
        <v>42.11</v>
      </c>
      <c r="BQ75" s="19">
        <v>45.55</v>
      </c>
      <c r="BR75" s="17">
        <v>48.75</v>
      </c>
      <c r="BS75" s="20">
        <v>46.94</v>
      </c>
      <c r="BT75" s="16">
        <v>42.66</v>
      </c>
      <c r="BU75" s="16">
        <v>40.26</v>
      </c>
    </row>
    <row r="76" spans="2:73" ht="14">
      <c r="B76" s="104">
        <v>4.22</v>
      </c>
      <c r="C76" s="114">
        <v>2.87</v>
      </c>
      <c r="D76" s="115">
        <v>2.8</v>
      </c>
      <c r="E76" s="107">
        <v>2.71</v>
      </c>
      <c r="F76" s="106">
        <v>0.97</v>
      </c>
      <c r="G76" s="108">
        <v>1.32</v>
      </c>
      <c r="H76" s="106">
        <v>0</v>
      </c>
      <c r="I76" s="108">
        <v>0</v>
      </c>
      <c r="J76" s="107">
        <v>0</v>
      </c>
      <c r="K76" s="106">
        <v>1.85</v>
      </c>
      <c r="L76" s="106">
        <v>6.12</v>
      </c>
      <c r="M76" s="106">
        <v>6.21</v>
      </c>
      <c r="N76" s="106">
        <v>3.67</v>
      </c>
      <c r="O76" s="8">
        <v>2.87</v>
      </c>
      <c r="P76" s="7">
        <v>5.24</v>
      </c>
      <c r="Q76" s="9">
        <v>8.4499999999999993</v>
      </c>
      <c r="R76" s="4">
        <v>11.53</v>
      </c>
      <c r="S76" s="4">
        <v>13.89</v>
      </c>
      <c r="T76" s="4">
        <v>4.4000000000000004</v>
      </c>
      <c r="U76" s="39">
        <v>0</v>
      </c>
      <c r="V76" s="5">
        <v>0</v>
      </c>
      <c r="W76" s="7">
        <v>1.89</v>
      </c>
      <c r="X76" s="7">
        <v>2.0099999999999998</v>
      </c>
      <c r="Y76" s="8">
        <v>2.2400000000000002</v>
      </c>
      <c r="Z76" s="7">
        <v>1.89</v>
      </c>
      <c r="AA76" s="8">
        <v>1.69</v>
      </c>
      <c r="AB76" s="6">
        <v>2.61</v>
      </c>
      <c r="AC76" s="7">
        <v>3.36</v>
      </c>
      <c r="AD76" s="7">
        <v>5.22</v>
      </c>
      <c r="AE76" s="7">
        <v>6.23</v>
      </c>
      <c r="AF76" s="7">
        <v>3.44</v>
      </c>
      <c r="AG76" s="8">
        <v>3.52</v>
      </c>
      <c r="AH76" s="7">
        <v>6.25</v>
      </c>
      <c r="AI76" s="9">
        <v>6.86</v>
      </c>
      <c r="AJ76" s="4">
        <v>9.51</v>
      </c>
      <c r="AK76" s="4">
        <v>13.33</v>
      </c>
      <c r="AL76" s="16">
        <v>30.41</v>
      </c>
      <c r="AM76" s="40">
        <v>32.18</v>
      </c>
      <c r="AN76" s="23">
        <v>35.28</v>
      </c>
      <c r="AO76" s="18">
        <v>35.25</v>
      </c>
      <c r="AP76" s="17">
        <v>37.090000000000003</v>
      </c>
      <c r="AQ76" s="19">
        <v>37.69</v>
      </c>
      <c r="AR76" s="17">
        <v>39.049999999999997</v>
      </c>
      <c r="AS76" s="19">
        <v>40.33</v>
      </c>
      <c r="AT76" s="18">
        <v>41.22</v>
      </c>
      <c r="AU76" s="17">
        <v>41.84</v>
      </c>
      <c r="AV76" s="17">
        <v>41.01</v>
      </c>
      <c r="AW76" s="17">
        <v>44.55</v>
      </c>
      <c r="AX76" s="17">
        <v>47.09</v>
      </c>
      <c r="AY76" s="19">
        <v>48.73</v>
      </c>
      <c r="AZ76" s="17">
        <v>49.04</v>
      </c>
      <c r="BA76" s="20">
        <v>49.64</v>
      </c>
      <c r="BB76" s="16">
        <v>46.21</v>
      </c>
      <c r="BC76" s="16">
        <v>49.26</v>
      </c>
      <c r="BD76" s="16">
        <v>30.32</v>
      </c>
      <c r="BE76" s="40">
        <v>34.450000000000003</v>
      </c>
      <c r="BF76" s="23">
        <v>37.6</v>
      </c>
      <c r="BG76" s="17">
        <v>37.950000000000003</v>
      </c>
      <c r="BH76" s="17">
        <v>37.590000000000003</v>
      </c>
      <c r="BI76" s="19">
        <v>37.409999999999997</v>
      </c>
      <c r="BJ76" s="17">
        <v>39.130000000000003</v>
      </c>
      <c r="BK76" s="19">
        <v>40.5</v>
      </c>
      <c r="BL76" s="18">
        <v>41.78</v>
      </c>
      <c r="BM76" s="17">
        <v>41.19</v>
      </c>
      <c r="BN76" s="17">
        <v>40.94</v>
      </c>
      <c r="BO76" s="17">
        <v>43.82</v>
      </c>
      <c r="BP76" s="17">
        <v>47.03</v>
      </c>
      <c r="BQ76" s="19">
        <v>46.73</v>
      </c>
      <c r="BR76" s="17">
        <v>47.78</v>
      </c>
      <c r="BS76" s="20">
        <v>49.31</v>
      </c>
      <c r="BT76" s="16">
        <v>45.79</v>
      </c>
      <c r="BU76" s="16">
        <v>48.44</v>
      </c>
    </row>
    <row r="77" spans="2:73" ht="14">
      <c r="B77" s="104">
        <v>2.9</v>
      </c>
      <c r="C77" s="105">
        <v>2.2799999999999998</v>
      </c>
      <c r="D77" s="109">
        <v>2.27</v>
      </c>
      <c r="E77" s="105">
        <v>1.37</v>
      </c>
      <c r="F77" s="109">
        <v>1.1200000000000001</v>
      </c>
      <c r="G77" s="104">
        <v>1.76</v>
      </c>
      <c r="H77" s="106">
        <v>1.5</v>
      </c>
      <c r="I77" s="108">
        <v>0.76</v>
      </c>
      <c r="J77" s="107">
        <v>2.06</v>
      </c>
      <c r="K77" s="106">
        <v>2.3199999999999998</v>
      </c>
      <c r="L77" s="106">
        <v>1.89</v>
      </c>
      <c r="M77" s="106">
        <v>4.3099999999999996</v>
      </c>
      <c r="N77" s="106">
        <v>1.05</v>
      </c>
      <c r="O77" s="8">
        <v>1.58</v>
      </c>
      <c r="P77" s="7">
        <v>3.96</v>
      </c>
      <c r="Q77" s="9">
        <v>4.75</v>
      </c>
      <c r="R77" s="4">
        <v>8.3000000000000007</v>
      </c>
      <c r="S77" s="4">
        <v>11.78</v>
      </c>
      <c r="T77" s="4">
        <v>2.83</v>
      </c>
      <c r="U77" s="26">
        <v>2.0499999999999998</v>
      </c>
      <c r="V77" s="25">
        <v>0.88</v>
      </c>
      <c r="W77" s="25">
        <v>0.12</v>
      </c>
      <c r="X77" s="25">
        <v>1.25</v>
      </c>
      <c r="Y77" s="12">
        <v>1.87</v>
      </c>
      <c r="Z77" s="53">
        <v>0.87</v>
      </c>
      <c r="AA77" s="54">
        <v>1.49</v>
      </c>
      <c r="AB77" s="55">
        <v>1.87</v>
      </c>
      <c r="AC77" s="53">
        <v>3.81</v>
      </c>
      <c r="AD77" s="53">
        <v>5.35</v>
      </c>
      <c r="AE77" s="53">
        <v>5.55</v>
      </c>
      <c r="AF77" s="7">
        <v>2.17</v>
      </c>
      <c r="AG77" s="8">
        <v>2.08</v>
      </c>
      <c r="AH77" s="7">
        <v>3.87</v>
      </c>
      <c r="AI77" s="9">
        <v>5.35</v>
      </c>
      <c r="AJ77" s="4">
        <v>9.43</v>
      </c>
      <c r="AK77" s="4">
        <v>11.76</v>
      </c>
      <c r="AL77" s="16">
        <v>27.98</v>
      </c>
      <c r="AM77" s="38">
        <v>32.130000000000003</v>
      </c>
      <c r="AN77" s="20">
        <v>35.43</v>
      </c>
      <c r="AO77" s="38">
        <v>36.96</v>
      </c>
      <c r="AP77" s="20">
        <v>36.31</v>
      </c>
      <c r="AQ77" s="16">
        <v>37.159999999999997</v>
      </c>
      <c r="AR77" s="17">
        <v>38.29</v>
      </c>
      <c r="AS77" s="19">
        <v>38.729999999999997</v>
      </c>
      <c r="AT77" s="18">
        <v>38.68</v>
      </c>
      <c r="AU77" s="17">
        <v>38.880000000000003</v>
      </c>
      <c r="AV77" s="17">
        <v>40.700000000000003</v>
      </c>
      <c r="AW77" s="17">
        <v>40.57</v>
      </c>
      <c r="AX77" s="17">
        <v>45.49</v>
      </c>
      <c r="AY77" s="19">
        <v>45.39</v>
      </c>
      <c r="AZ77" s="17">
        <v>45.08</v>
      </c>
      <c r="BA77" s="20">
        <v>42.46</v>
      </c>
      <c r="BB77" s="16">
        <v>40.549999999999997</v>
      </c>
      <c r="BC77" s="16">
        <v>41.86</v>
      </c>
      <c r="BD77" s="16">
        <v>27.89</v>
      </c>
      <c r="BE77" s="38">
        <v>32.450000000000003</v>
      </c>
      <c r="BF77" s="20">
        <v>35.46</v>
      </c>
      <c r="BG77" s="20">
        <v>36.42</v>
      </c>
      <c r="BH77" s="20">
        <v>36.32</v>
      </c>
      <c r="BI77" s="16">
        <v>37.47</v>
      </c>
      <c r="BJ77" s="17">
        <v>37.65</v>
      </c>
      <c r="BK77" s="19">
        <v>38.29</v>
      </c>
      <c r="BL77" s="18">
        <v>37.44</v>
      </c>
      <c r="BM77" s="17">
        <v>38.619999999999997</v>
      </c>
      <c r="BN77" s="17">
        <v>40.46</v>
      </c>
      <c r="BO77" s="17">
        <v>41.1</v>
      </c>
      <c r="BP77" s="17">
        <v>46.39</v>
      </c>
      <c r="BQ77" s="19">
        <v>45.1</v>
      </c>
      <c r="BR77" s="17">
        <v>45.5</v>
      </c>
      <c r="BS77" s="20">
        <v>43.48</v>
      </c>
      <c r="BT77" s="16">
        <v>40.29</v>
      </c>
      <c r="BU77" s="16">
        <v>41.14</v>
      </c>
    </row>
    <row r="78" spans="2:73" ht="14">
      <c r="B78" s="104">
        <v>3.78</v>
      </c>
      <c r="C78" s="105">
        <v>1.83</v>
      </c>
      <c r="D78" s="109">
        <v>2.17</v>
      </c>
      <c r="E78" s="107">
        <v>1.66</v>
      </c>
      <c r="F78" s="106">
        <v>1.66</v>
      </c>
      <c r="G78" s="108">
        <v>1.39</v>
      </c>
      <c r="H78" s="106">
        <v>1.07</v>
      </c>
      <c r="I78" s="108">
        <v>1.67</v>
      </c>
      <c r="J78" s="107">
        <v>1.28</v>
      </c>
      <c r="K78" s="106">
        <v>3.74</v>
      </c>
      <c r="L78" s="106">
        <v>6.44</v>
      </c>
      <c r="M78" s="106">
        <v>7.08</v>
      </c>
      <c r="N78" s="106">
        <v>3.17</v>
      </c>
      <c r="O78" s="8">
        <v>4.1100000000000003</v>
      </c>
      <c r="P78" s="9">
        <v>4.13</v>
      </c>
      <c r="Q78" s="9">
        <v>5.44</v>
      </c>
      <c r="R78" s="4">
        <v>8.48</v>
      </c>
      <c r="S78" s="4">
        <v>15.61</v>
      </c>
      <c r="T78" s="4">
        <v>3.69</v>
      </c>
      <c r="U78" s="26">
        <v>2.0099999999999998</v>
      </c>
      <c r="V78" s="25">
        <v>1.54</v>
      </c>
      <c r="W78" s="53">
        <v>0.35</v>
      </c>
      <c r="X78" s="53">
        <v>1.69</v>
      </c>
      <c r="Y78" s="54">
        <v>1.25</v>
      </c>
      <c r="Z78" s="53">
        <v>1.25</v>
      </c>
      <c r="AA78" s="54">
        <v>1.45</v>
      </c>
      <c r="AB78" s="55">
        <v>1.78</v>
      </c>
      <c r="AC78" s="53">
        <v>2.89</v>
      </c>
      <c r="AD78" s="53">
        <v>6.32</v>
      </c>
      <c r="AE78" s="53">
        <v>5.85</v>
      </c>
      <c r="AF78" s="7">
        <v>3.12</v>
      </c>
      <c r="AG78" s="8">
        <v>3.62</v>
      </c>
      <c r="AH78" s="9">
        <v>4.78</v>
      </c>
      <c r="AI78" s="9">
        <v>6.51</v>
      </c>
      <c r="AJ78" s="4">
        <v>9.7799999999999994</v>
      </c>
      <c r="AK78" s="4">
        <v>15.81</v>
      </c>
      <c r="AL78" s="16">
        <v>25.89</v>
      </c>
      <c r="AM78" s="38">
        <v>28.52</v>
      </c>
      <c r="AN78" s="20">
        <v>30.25</v>
      </c>
      <c r="AO78" s="18">
        <v>32.06</v>
      </c>
      <c r="AP78" s="17">
        <v>33.42</v>
      </c>
      <c r="AQ78" s="19">
        <v>33.24</v>
      </c>
      <c r="AR78" s="17">
        <v>33.880000000000003</v>
      </c>
      <c r="AS78" s="19">
        <v>33.549999999999997</v>
      </c>
      <c r="AT78" s="18">
        <v>32.94</v>
      </c>
      <c r="AU78" s="17">
        <v>35.15</v>
      </c>
      <c r="AV78" s="17">
        <v>36.770000000000003</v>
      </c>
      <c r="AW78" s="17">
        <v>37.39</v>
      </c>
      <c r="AX78" s="17">
        <v>40.44</v>
      </c>
      <c r="AY78" s="19">
        <v>42.24</v>
      </c>
      <c r="AZ78" s="20">
        <v>42.96</v>
      </c>
      <c r="BA78" s="20">
        <v>41.5</v>
      </c>
      <c r="BB78" s="16">
        <v>40.520000000000003</v>
      </c>
      <c r="BC78" s="16">
        <v>37.97</v>
      </c>
      <c r="BD78" s="16">
        <v>25.76</v>
      </c>
      <c r="BE78" s="38">
        <v>28.05</v>
      </c>
      <c r="BF78" s="20">
        <v>30.36</v>
      </c>
      <c r="BG78" s="17">
        <v>33.21</v>
      </c>
      <c r="BH78" s="17">
        <v>33.619999999999997</v>
      </c>
      <c r="BI78" s="19">
        <v>33.81</v>
      </c>
      <c r="BJ78" s="17">
        <v>33.24</v>
      </c>
      <c r="BK78" s="19">
        <v>32.590000000000003</v>
      </c>
      <c r="BL78" s="18">
        <v>32.21</v>
      </c>
      <c r="BM78" s="17">
        <v>34.92</v>
      </c>
      <c r="BN78" s="17">
        <v>36.270000000000003</v>
      </c>
      <c r="BO78" s="17">
        <v>37.42</v>
      </c>
      <c r="BP78" s="17">
        <v>40.43</v>
      </c>
      <c r="BQ78" s="19">
        <v>42.05</v>
      </c>
      <c r="BR78" s="20">
        <v>43.7</v>
      </c>
      <c r="BS78" s="20">
        <v>41.78</v>
      </c>
      <c r="BT78" s="16">
        <v>40.85</v>
      </c>
      <c r="BU78" s="16">
        <v>38.1</v>
      </c>
    </row>
    <row r="79" spans="2:73" ht="14">
      <c r="B79" s="104">
        <v>3.45</v>
      </c>
      <c r="C79" s="105">
        <v>1.89</v>
      </c>
      <c r="D79" s="109">
        <v>1.57</v>
      </c>
      <c r="E79" s="107">
        <v>1.74</v>
      </c>
      <c r="F79" s="106">
        <v>1.88</v>
      </c>
      <c r="G79" s="108">
        <v>1.76</v>
      </c>
      <c r="H79" s="106">
        <v>0.28000000000000003</v>
      </c>
      <c r="I79" s="108">
        <v>0.9</v>
      </c>
      <c r="J79" s="107">
        <v>1.78</v>
      </c>
      <c r="K79" s="106">
        <v>2.4900000000000002</v>
      </c>
      <c r="L79" s="106">
        <v>4.7</v>
      </c>
      <c r="M79" s="106">
        <v>4.7300000000000004</v>
      </c>
      <c r="N79" s="106">
        <v>2.17</v>
      </c>
      <c r="O79" s="8">
        <v>2.08</v>
      </c>
      <c r="P79" s="7">
        <v>3.98</v>
      </c>
      <c r="Q79" s="9">
        <v>5.63</v>
      </c>
      <c r="R79" s="4">
        <v>9.57</v>
      </c>
      <c r="S79" s="4">
        <v>14.76</v>
      </c>
      <c r="T79" s="4">
        <v>2.93</v>
      </c>
      <c r="U79" s="26">
        <v>1.5</v>
      </c>
      <c r="V79" s="25">
        <v>0.45</v>
      </c>
      <c r="W79" s="53">
        <v>0</v>
      </c>
      <c r="X79" s="53">
        <v>0</v>
      </c>
      <c r="Y79" s="54">
        <v>1.99</v>
      </c>
      <c r="Z79" s="53">
        <v>2.44</v>
      </c>
      <c r="AA79" s="54">
        <v>1.69</v>
      </c>
      <c r="AB79" s="55">
        <v>2.12</v>
      </c>
      <c r="AC79" s="53">
        <v>3.05</v>
      </c>
      <c r="AD79" s="53">
        <v>4.2699999999999996</v>
      </c>
      <c r="AE79" s="53">
        <v>4.37</v>
      </c>
      <c r="AF79" s="7">
        <v>0</v>
      </c>
      <c r="AG79" s="8">
        <v>1.94</v>
      </c>
      <c r="AH79" s="7">
        <v>4.22</v>
      </c>
      <c r="AI79" s="9">
        <v>5.8</v>
      </c>
      <c r="AJ79" s="4">
        <v>9.58</v>
      </c>
      <c r="AK79" s="4">
        <v>13.13</v>
      </c>
      <c r="AL79" s="16">
        <v>28.27</v>
      </c>
      <c r="AM79" s="38">
        <v>31.19</v>
      </c>
      <c r="AN79" s="20">
        <v>33.96</v>
      </c>
      <c r="AO79" s="18">
        <v>35.18</v>
      </c>
      <c r="AP79" s="17">
        <v>35.549999999999997</v>
      </c>
      <c r="AQ79" s="19">
        <v>36.14</v>
      </c>
      <c r="AR79" s="17">
        <v>36.770000000000003</v>
      </c>
      <c r="AS79" s="19">
        <v>36.630000000000003</v>
      </c>
      <c r="AT79" s="18">
        <v>38.44</v>
      </c>
      <c r="AU79" s="17">
        <v>38.61</v>
      </c>
      <c r="AV79" s="17">
        <v>42.41</v>
      </c>
      <c r="AW79" s="17">
        <v>42.55</v>
      </c>
      <c r="AX79" s="17">
        <v>47.58</v>
      </c>
      <c r="AY79" s="19">
        <v>48.8</v>
      </c>
      <c r="AZ79" s="17">
        <v>51.2</v>
      </c>
      <c r="BA79" s="20">
        <v>46.7</v>
      </c>
      <c r="BB79" s="16">
        <v>45.53</v>
      </c>
      <c r="BC79" s="16">
        <v>39.51</v>
      </c>
      <c r="BD79" s="16">
        <v>28.55</v>
      </c>
      <c r="BE79" s="38">
        <v>31.25</v>
      </c>
      <c r="BF79" s="20">
        <v>34.57</v>
      </c>
      <c r="BG79" s="17">
        <v>35.86</v>
      </c>
      <c r="BH79" s="17">
        <v>35.479999999999997</v>
      </c>
      <c r="BI79" s="19">
        <v>35.9</v>
      </c>
      <c r="BJ79" s="17">
        <v>36.97</v>
      </c>
      <c r="BK79" s="19">
        <v>35.68</v>
      </c>
      <c r="BL79" s="18">
        <v>37.78</v>
      </c>
      <c r="BM79" s="17">
        <v>37.29</v>
      </c>
      <c r="BN79" s="17">
        <v>42.19</v>
      </c>
      <c r="BO79" s="17">
        <v>42.83</v>
      </c>
      <c r="BP79" s="17">
        <v>47.6</v>
      </c>
      <c r="BQ79" s="19">
        <v>48.54</v>
      </c>
      <c r="BR79" s="17">
        <v>51.08</v>
      </c>
      <c r="BS79" s="20">
        <v>46.09</v>
      </c>
      <c r="BT79" s="16">
        <v>45.2</v>
      </c>
      <c r="BU79" s="16">
        <v>38.39</v>
      </c>
    </row>
    <row r="80" spans="2:73" ht="14">
      <c r="B80" s="104">
        <v>3.65</v>
      </c>
      <c r="C80" s="107">
        <v>3.33</v>
      </c>
      <c r="D80" s="106">
        <v>4.3099999999999996</v>
      </c>
      <c r="E80" s="107">
        <v>2.87</v>
      </c>
      <c r="F80" s="106">
        <v>2.9</v>
      </c>
      <c r="G80" s="108">
        <v>1.24</v>
      </c>
      <c r="H80" s="106">
        <v>0</v>
      </c>
      <c r="I80" s="108">
        <v>0</v>
      </c>
      <c r="J80" s="107">
        <v>0.28000000000000003</v>
      </c>
      <c r="K80" s="106">
        <v>2.86</v>
      </c>
      <c r="L80" s="106">
        <v>3.07</v>
      </c>
      <c r="M80" s="106">
        <v>4.05</v>
      </c>
      <c r="N80" s="106">
        <v>1.69</v>
      </c>
      <c r="O80" s="8">
        <v>2.59</v>
      </c>
      <c r="P80" s="7">
        <v>4.6399999999999997</v>
      </c>
      <c r="Q80" s="9">
        <v>5.84</v>
      </c>
      <c r="R80" s="4">
        <v>9.89</v>
      </c>
      <c r="S80" s="4">
        <v>19.09</v>
      </c>
      <c r="T80" s="4">
        <v>2.93</v>
      </c>
      <c r="U80" s="55">
        <v>2.67</v>
      </c>
      <c r="V80" s="53">
        <v>1.42</v>
      </c>
      <c r="W80" s="53">
        <v>0.7</v>
      </c>
      <c r="X80" s="53">
        <v>0.95</v>
      </c>
      <c r="Y80" s="54">
        <v>1.99</v>
      </c>
      <c r="Z80" s="53">
        <v>2.4900000000000002</v>
      </c>
      <c r="AA80" s="54">
        <v>2.4900000000000002</v>
      </c>
      <c r="AB80" s="55">
        <v>3.25</v>
      </c>
      <c r="AC80" s="53">
        <v>3.54</v>
      </c>
      <c r="AD80" s="53">
        <v>2.94</v>
      </c>
      <c r="AE80" s="53">
        <v>0</v>
      </c>
      <c r="AF80" s="7">
        <v>1.85</v>
      </c>
      <c r="AG80" s="8">
        <v>2.69</v>
      </c>
      <c r="AH80" s="7">
        <v>4.3499999999999996</v>
      </c>
      <c r="AI80" s="9">
        <v>6.06</v>
      </c>
      <c r="AJ80" s="4">
        <v>8.7799999999999994</v>
      </c>
      <c r="AK80" s="4">
        <v>19.420000000000002</v>
      </c>
      <c r="AL80" s="16">
        <v>28.28</v>
      </c>
      <c r="AM80" s="18">
        <v>30.84</v>
      </c>
      <c r="AN80" s="17">
        <v>32.36</v>
      </c>
      <c r="AO80" s="18">
        <v>35.04</v>
      </c>
      <c r="AP80" s="17">
        <v>37.24</v>
      </c>
      <c r="AQ80" s="19">
        <v>38.21</v>
      </c>
      <c r="AR80" s="17">
        <v>40.46</v>
      </c>
      <c r="AS80" s="19">
        <v>40.56</v>
      </c>
      <c r="AT80" s="18">
        <v>40.71</v>
      </c>
      <c r="AU80" s="17">
        <v>40.97</v>
      </c>
      <c r="AV80" s="17">
        <v>42.31</v>
      </c>
      <c r="AW80" s="17">
        <v>43.53</v>
      </c>
      <c r="AX80" s="17">
        <v>47.3</v>
      </c>
      <c r="AY80" s="19">
        <v>46.71</v>
      </c>
      <c r="AZ80" s="17">
        <v>48.82</v>
      </c>
      <c r="BA80" s="20">
        <v>44.35</v>
      </c>
      <c r="BB80" s="16">
        <v>42.24</v>
      </c>
      <c r="BC80" s="16">
        <v>41.05</v>
      </c>
      <c r="BD80" s="16">
        <v>27.85</v>
      </c>
      <c r="BE80" s="18">
        <v>31.33</v>
      </c>
      <c r="BF80" s="17">
        <v>33.869999999999997</v>
      </c>
      <c r="BG80" s="17">
        <v>35.630000000000003</v>
      </c>
      <c r="BH80" s="17">
        <v>37.270000000000003</v>
      </c>
      <c r="BI80" s="19">
        <v>37.47</v>
      </c>
      <c r="BJ80" s="17">
        <v>39.11</v>
      </c>
      <c r="BK80" s="19">
        <v>39.130000000000003</v>
      </c>
      <c r="BL80" s="18">
        <v>39.86</v>
      </c>
      <c r="BM80" s="17">
        <v>41.02</v>
      </c>
      <c r="BN80" s="17">
        <v>42.08</v>
      </c>
      <c r="BO80" s="17">
        <v>43.18</v>
      </c>
      <c r="BP80" s="17">
        <v>46.06</v>
      </c>
      <c r="BQ80" s="19">
        <v>46.03</v>
      </c>
      <c r="BR80" s="17">
        <v>48.78</v>
      </c>
      <c r="BS80" s="20">
        <v>44.27</v>
      </c>
      <c r="BT80" s="16">
        <v>42.07</v>
      </c>
      <c r="BU80" s="16">
        <v>41.33</v>
      </c>
    </row>
    <row r="81" spans="2:73" ht="14">
      <c r="B81" s="104">
        <v>5.35</v>
      </c>
      <c r="C81" s="107">
        <v>4.0199999999999996</v>
      </c>
      <c r="D81" s="106">
        <v>3.27</v>
      </c>
      <c r="E81" s="107">
        <v>2.8</v>
      </c>
      <c r="F81" s="106">
        <v>0</v>
      </c>
      <c r="G81" s="108">
        <v>0</v>
      </c>
      <c r="H81" s="106">
        <v>0</v>
      </c>
      <c r="I81" s="108">
        <v>0</v>
      </c>
      <c r="J81" s="107">
        <v>0</v>
      </c>
      <c r="K81" s="106">
        <v>3.23</v>
      </c>
      <c r="L81" s="106">
        <v>5.48</v>
      </c>
      <c r="M81" s="106">
        <v>5.37</v>
      </c>
      <c r="N81" s="106">
        <v>1.79</v>
      </c>
      <c r="O81" s="8">
        <v>3.28</v>
      </c>
      <c r="P81" s="7">
        <v>4.4800000000000004</v>
      </c>
      <c r="Q81" s="7">
        <v>6.41</v>
      </c>
      <c r="R81" s="4">
        <v>10.44</v>
      </c>
      <c r="S81" s="4">
        <v>13.2</v>
      </c>
      <c r="T81" s="4">
        <v>4.75</v>
      </c>
      <c r="U81" s="6">
        <v>0.8</v>
      </c>
      <c r="V81" s="7">
        <v>0</v>
      </c>
      <c r="W81" s="7">
        <v>0</v>
      </c>
      <c r="X81" s="7">
        <v>1.5</v>
      </c>
      <c r="Y81" s="8">
        <v>2.12</v>
      </c>
      <c r="Z81" s="7">
        <v>1.73</v>
      </c>
      <c r="AA81" s="8">
        <v>2.0499999999999998</v>
      </c>
      <c r="AB81" s="6">
        <v>2.11</v>
      </c>
      <c r="AC81" s="7">
        <v>5.31</v>
      </c>
      <c r="AD81" s="7">
        <v>5.07</v>
      </c>
      <c r="AE81" s="7">
        <v>4.17</v>
      </c>
      <c r="AF81" s="7">
        <v>0</v>
      </c>
      <c r="AG81" s="8">
        <v>3.43</v>
      </c>
      <c r="AH81" s="7">
        <v>5.98</v>
      </c>
      <c r="AI81" s="7">
        <v>6.72</v>
      </c>
      <c r="AJ81" s="4">
        <v>9.02</v>
      </c>
      <c r="AK81" s="4">
        <v>13.39</v>
      </c>
      <c r="AL81" s="16">
        <v>28.29</v>
      </c>
      <c r="AM81" s="18">
        <v>31.31</v>
      </c>
      <c r="AN81" s="17">
        <v>31.95</v>
      </c>
      <c r="AO81" s="18">
        <v>33.67</v>
      </c>
      <c r="AP81" s="17">
        <v>36.1</v>
      </c>
      <c r="AQ81" s="19">
        <v>38.340000000000003</v>
      </c>
      <c r="AR81" s="17">
        <v>40.33</v>
      </c>
      <c r="AS81" s="19">
        <v>41.13</v>
      </c>
      <c r="AT81" s="18">
        <v>40.61</v>
      </c>
      <c r="AU81" s="17">
        <v>41.74</v>
      </c>
      <c r="AV81" s="17">
        <v>41.69</v>
      </c>
      <c r="AW81" s="17">
        <v>44.02</v>
      </c>
      <c r="AX81" s="17">
        <v>46.22</v>
      </c>
      <c r="AY81" s="19">
        <v>47.59</v>
      </c>
      <c r="AZ81" s="17">
        <v>46.02</v>
      </c>
      <c r="BA81" s="17">
        <v>45.96</v>
      </c>
      <c r="BB81" s="16">
        <v>45.39</v>
      </c>
      <c r="BC81" s="16">
        <v>43.85</v>
      </c>
      <c r="BD81" s="16">
        <v>28.7</v>
      </c>
      <c r="BE81" s="18">
        <v>30.56</v>
      </c>
      <c r="BF81" s="17">
        <v>31.75</v>
      </c>
      <c r="BG81" s="17">
        <v>34.64</v>
      </c>
      <c r="BH81" s="17">
        <v>36.82</v>
      </c>
      <c r="BI81" s="19">
        <v>39.619999999999997</v>
      </c>
      <c r="BJ81" s="17">
        <v>40.14</v>
      </c>
      <c r="BK81" s="19">
        <v>40.01</v>
      </c>
      <c r="BL81" s="18">
        <v>40.19</v>
      </c>
      <c r="BM81" s="17">
        <v>40.31</v>
      </c>
      <c r="BN81" s="17">
        <v>41.14</v>
      </c>
      <c r="BO81" s="17">
        <v>44.43</v>
      </c>
      <c r="BP81" s="17">
        <v>45.2</v>
      </c>
      <c r="BQ81" s="19">
        <v>47.35</v>
      </c>
      <c r="BR81" s="17">
        <v>45.56</v>
      </c>
      <c r="BS81" s="17">
        <v>45.97</v>
      </c>
      <c r="BT81" s="16">
        <v>44.31</v>
      </c>
      <c r="BU81" s="16">
        <v>43.65</v>
      </c>
    </row>
    <row r="82" spans="2:73" ht="14">
      <c r="B82" s="104">
        <v>3.16</v>
      </c>
      <c r="C82" s="105">
        <v>3.29</v>
      </c>
      <c r="D82" s="109">
        <v>2.4700000000000002</v>
      </c>
      <c r="E82" s="107">
        <v>1.02</v>
      </c>
      <c r="F82" s="106">
        <v>0.28000000000000003</v>
      </c>
      <c r="G82" s="108">
        <v>0.28000000000000003</v>
      </c>
      <c r="H82" s="106">
        <v>0</v>
      </c>
      <c r="I82" s="108">
        <v>0.75</v>
      </c>
      <c r="J82" s="107">
        <v>2.4700000000000002</v>
      </c>
      <c r="K82" s="106">
        <v>3.24</v>
      </c>
      <c r="L82" s="106">
        <v>3.79</v>
      </c>
      <c r="M82" s="106">
        <v>5.0599999999999996</v>
      </c>
      <c r="N82" s="106">
        <v>4.12</v>
      </c>
      <c r="O82" s="8">
        <v>5.22</v>
      </c>
      <c r="P82" s="7">
        <v>5.38</v>
      </c>
      <c r="Q82" s="9">
        <v>6.54</v>
      </c>
      <c r="R82" s="4">
        <v>11.28</v>
      </c>
      <c r="S82" s="4">
        <v>16.600000000000001</v>
      </c>
      <c r="T82" s="4">
        <v>3.43</v>
      </c>
      <c r="U82" s="26">
        <v>2.0099999999999998</v>
      </c>
      <c r="V82" s="25">
        <v>1.85</v>
      </c>
      <c r="W82" s="53">
        <v>1.63</v>
      </c>
      <c r="X82" s="53">
        <v>1.87</v>
      </c>
      <c r="Y82" s="54">
        <v>3.25</v>
      </c>
      <c r="Z82" s="53">
        <v>2.62</v>
      </c>
      <c r="AA82" s="54">
        <v>2.61</v>
      </c>
      <c r="AB82" s="55">
        <v>2.52</v>
      </c>
      <c r="AC82" s="53">
        <v>2.67</v>
      </c>
      <c r="AD82" s="53">
        <v>3.61</v>
      </c>
      <c r="AE82" s="53">
        <v>5.5</v>
      </c>
      <c r="AF82" s="7">
        <v>1.78</v>
      </c>
      <c r="AG82" s="8">
        <v>3.89</v>
      </c>
      <c r="AH82" s="7">
        <v>4.32</v>
      </c>
      <c r="AI82" s="9">
        <v>5.34</v>
      </c>
      <c r="AJ82" s="4">
        <v>10.85</v>
      </c>
      <c r="AK82" s="4">
        <v>14.57</v>
      </c>
      <c r="AL82" s="16">
        <v>26.17</v>
      </c>
      <c r="AM82" s="38">
        <v>28.99</v>
      </c>
      <c r="AN82" s="20">
        <v>32.15</v>
      </c>
      <c r="AO82" s="18">
        <v>35.31</v>
      </c>
      <c r="AP82" s="17">
        <v>36.19</v>
      </c>
      <c r="AQ82" s="19">
        <v>37.64</v>
      </c>
      <c r="AR82" s="17">
        <v>39.5</v>
      </c>
      <c r="AS82" s="19">
        <v>39.04</v>
      </c>
      <c r="AT82" s="18">
        <v>40.06</v>
      </c>
      <c r="AU82" s="17">
        <v>40.36</v>
      </c>
      <c r="AV82" s="17">
        <v>42.07</v>
      </c>
      <c r="AW82" s="17">
        <v>42.09</v>
      </c>
      <c r="AX82" s="17">
        <v>42.93</v>
      </c>
      <c r="AY82" s="19">
        <v>45.76</v>
      </c>
      <c r="AZ82" s="17">
        <v>45.84</v>
      </c>
      <c r="BA82" s="20">
        <v>43.37</v>
      </c>
      <c r="BB82" s="16">
        <v>42.45</v>
      </c>
      <c r="BC82" s="16">
        <v>43.14</v>
      </c>
      <c r="BD82" s="16">
        <v>25.61</v>
      </c>
      <c r="BE82" s="38">
        <v>29.94</v>
      </c>
      <c r="BF82" s="20">
        <v>33.51</v>
      </c>
      <c r="BG82" s="17">
        <v>34.47</v>
      </c>
      <c r="BH82" s="17">
        <v>36.03</v>
      </c>
      <c r="BI82" s="19">
        <v>37.19</v>
      </c>
      <c r="BJ82" s="17">
        <v>38.090000000000003</v>
      </c>
      <c r="BK82" s="19">
        <v>38.11</v>
      </c>
      <c r="BL82" s="18">
        <v>40.090000000000003</v>
      </c>
      <c r="BM82" s="17">
        <v>40.33</v>
      </c>
      <c r="BN82" s="17">
        <v>41.17</v>
      </c>
      <c r="BO82" s="17">
        <v>43.01</v>
      </c>
      <c r="BP82" s="17">
        <v>43.4</v>
      </c>
      <c r="BQ82" s="19">
        <v>45.33</v>
      </c>
      <c r="BR82" s="17">
        <v>46.43</v>
      </c>
      <c r="BS82" s="20">
        <v>43.25</v>
      </c>
      <c r="BT82" s="16">
        <v>43.39</v>
      </c>
      <c r="BU82" s="16">
        <v>43.03</v>
      </c>
    </row>
    <row r="83" spans="2:73" ht="14">
      <c r="B83" s="104">
        <v>2.84</v>
      </c>
      <c r="C83" s="105">
        <v>2.0099999999999998</v>
      </c>
      <c r="D83" s="106">
        <v>1.3</v>
      </c>
      <c r="E83" s="107">
        <v>0.51</v>
      </c>
      <c r="F83" s="106">
        <v>0</v>
      </c>
      <c r="G83" s="108">
        <v>0</v>
      </c>
      <c r="H83" s="106">
        <v>0</v>
      </c>
      <c r="I83" s="108">
        <v>0.51</v>
      </c>
      <c r="J83" s="107">
        <v>2.2400000000000002</v>
      </c>
      <c r="K83" s="106">
        <v>4.43</v>
      </c>
      <c r="L83" s="106">
        <v>5.09</v>
      </c>
      <c r="M83" s="106">
        <v>4.16</v>
      </c>
      <c r="N83" s="109">
        <v>2.44</v>
      </c>
      <c r="O83" s="4">
        <v>3.46</v>
      </c>
      <c r="P83" s="9">
        <v>4.91</v>
      </c>
      <c r="Q83" s="9">
        <v>7.35</v>
      </c>
      <c r="R83" s="4">
        <v>11.58</v>
      </c>
      <c r="S83" s="98"/>
      <c r="T83" s="4">
        <v>1.67</v>
      </c>
      <c r="U83" s="26">
        <v>0</v>
      </c>
      <c r="V83" s="53">
        <v>0</v>
      </c>
      <c r="W83" s="53">
        <v>0.12</v>
      </c>
      <c r="X83" s="53">
        <v>1.37</v>
      </c>
      <c r="Y83" s="54">
        <v>1.69</v>
      </c>
      <c r="Z83" s="53">
        <v>1.45</v>
      </c>
      <c r="AA83" s="54">
        <v>1.45</v>
      </c>
      <c r="AB83" s="55">
        <v>2.31</v>
      </c>
      <c r="AC83" s="53">
        <v>4.4800000000000004</v>
      </c>
      <c r="AD83" s="53">
        <v>5.73</v>
      </c>
      <c r="AE83" s="53">
        <v>4.62</v>
      </c>
      <c r="AF83" s="9">
        <v>2.52</v>
      </c>
      <c r="AG83" s="4">
        <v>3.65</v>
      </c>
      <c r="AH83" s="9">
        <v>4.6399999999999997</v>
      </c>
      <c r="AI83" s="9">
        <v>7.45</v>
      </c>
      <c r="AJ83" s="4">
        <v>10.72</v>
      </c>
      <c r="AK83" s="98"/>
      <c r="AL83" s="16">
        <v>27.35</v>
      </c>
      <c r="AM83" s="38">
        <v>31.9</v>
      </c>
      <c r="AN83" s="17">
        <v>33.21</v>
      </c>
      <c r="AO83" s="18">
        <v>33.020000000000003</v>
      </c>
      <c r="AP83" s="17">
        <v>34.75</v>
      </c>
      <c r="AQ83" s="19">
        <v>35.21</v>
      </c>
      <c r="AR83" s="17">
        <v>35.94</v>
      </c>
      <c r="AS83" s="19">
        <v>35.47</v>
      </c>
      <c r="AT83" s="18">
        <v>35.75</v>
      </c>
      <c r="AU83" s="17">
        <v>37.659999999999997</v>
      </c>
      <c r="AV83" s="17">
        <v>38.659999999999997</v>
      </c>
      <c r="AW83" s="17">
        <v>39.340000000000003</v>
      </c>
      <c r="AX83" s="20">
        <v>41.6</v>
      </c>
      <c r="AY83" s="16">
        <v>42.25</v>
      </c>
      <c r="AZ83" s="20">
        <v>43.17</v>
      </c>
      <c r="BA83" s="20">
        <v>42.33</v>
      </c>
      <c r="BB83" s="16">
        <v>42.93</v>
      </c>
      <c r="BC83" s="100"/>
      <c r="BD83" s="16">
        <v>27.36</v>
      </c>
      <c r="BE83" s="38">
        <v>31.71</v>
      </c>
      <c r="BF83" s="17">
        <v>33.380000000000003</v>
      </c>
      <c r="BG83" s="17">
        <v>33.94</v>
      </c>
      <c r="BH83" s="17">
        <v>34.04</v>
      </c>
      <c r="BI83" s="19">
        <v>35.97</v>
      </c>
      <c r="BJ83" s="17">
        <v>35.51</v>
      </c>
      <c r="BK83" s="19">
        <v>34.619999999999997</v>
      </c>
      <c r="BL83" s="18">
        <v>35.950000000000003</v>
      </c>
      <c r="BM83" s="17">
        <v>37.299999999999997</v>
      </c>
      <c r="BN83" s="17">
        <v>38.369999999999997</v>
      </c>
      <c r="BO83" s="17">
        <v>39.46</v>
      </c>
      <c r="BP83" s="20">
        <v>42.09</v>
      </c>
      <c r="BQ83" s="16">
        <v>42.95</v>
      </c>
      <c r="BR83" s="20">
        <v>43.9</v>
      </c>
      <c r="BS83" s="20">
        <v>42.86</v>
      </c>
      <c r="BT83" s="16">
        <v>43.78</v>
      </c>
      <c r="BU83" s="100"/>
    </row>
    <row r="84" spans="2:73" ht="14">
      <c r="B84" s="104">
        <v>3.03</v>
      </c>
      <c r="C84" s="105">
        <v>2.79</v>
      </c>
      <c r="D84" s="106">
        <v>2.63</v>
      </c>
      <c r="E84" s="107">
        <v>1.27</v>
      </c>
      <c r="F84" s="106">
        <v>1.61</v>
      </c>
      <c r="G84" s="108">
        <v>1.52</v>
      </c>
      <c r="H84" s="106">
        <v>0.45</v>
      </c>
      <c r="I84" s="108">
        <v>0.45</v>
      </c>
      <c r="J84" s="107">
        <v>1.69</v>
      </c>
      <c r="K84" s="106">
        <v>1.65</v>
      </c>
      <c r="L84" s="106">
        <v>2.95</v>
      </c>
      <c r="M84" s="106">
        <v>3.66</v>
      </c>
      <c r="N84" s="106">
        <v>0.45</v>
      </c>
      <c r="O84" s="8">
        <v>0.56000000000000005</v>
      </c>
      <c r="P84" s="7">
        <v>2.87</v>
      </c>
      <c r="Q84" s="9">
        <v>5.27</v>
      </c>
      <c r="R84" s="4">
        <v>10.14</v>
      </c>
      <c r="S84" s="4">
        <v>13.79</v>
      </c>
      <c r="T84" s="4">
        <v>2.99</v>
      </c>
      <c r="U84" s="26">
        <v>2.12</v>
      </c>
      <c r="V84" s="53">
        <v>1.17</v>
      </c>
      <c r="W84" s="53">
        <v>1.39</v>
      </c>
      <c r="X84" s="53">
        <v>1.39</v>
      </c>
      <c r="Y84" s="54">
        <v>1.5</v>
      </c>
      <c r="Z84" s="53">
        <v>1.37</v>
      </c>
      <c r="AA84" s="54">
        <v>1.63</v>
      </c>
      <c r="AB84" s="55">
        <v>1.57</v>
      </c>
      <c r="AC84" s="53">
        <v>1.9</v>
      </c>
      <c r="AD84" s="53">
        <v>3.64</v>
      </c>
      <c r="AE84" s="53">
        <v>4.04</v>
      </c>
      <c r="AF84" s="7">
        <v>0.67</v>
      </c>
      <c r="AG84" s="8">
        <v>1.69</v>
      </c>
      <c r="AH84" s="7">
        <v>4.7300000000000004</v>
      </c>
      <c r="AI84" s="9">
        <v>6.06</v>
      </c>
      <c r="AJ84" s="4">
        <v>9.66</v>
      </c>
      <c r="AK84" s="4">
        <v>12.93</v>
      </c>
      <c r="AL84" s="16">
        <v>27.38</v>
      </c>
      <c r="AM84" s="38">
        <v>30.56</v>
      </c>
      <c r="AN84" s="17">
        <v>34.479999999999997</v>
      </c>
      <c r="AO84" s="18">
        <v>35.32</v>
      </c>
      <c r="AP84" s="17">
        <v>35.19</v>
      </c>
      <c r="AQ84" s="19">
        <v>36.049999999999997</v>
      </c>
      <c r="AR84" s="17">
        <v>36.9</v>
      </c>
      <c r="AS84" s="19">
        <v>36.909999999999997</v>
      </c>
      <c r="AT84" s="18">
        <v>36.94</v>
      </c>
      <c r="AU84" s="17">
        <v>37.22</v>
      </c>
      <c r="AV84" s="17">
        <v>38.979999999999997</v>
      </c>
      <c r="AW84" s="17">
        <v>39.299999999999997</v>
      </c>
      <c r="AX84" s="17">
        <v>42.03</v>
      </c>
      <c r="AY84" s="19">
        <v>42.66</v>
      </c>
      <c r="AZ84" s="17">
        <v>44.32</v>
      </c>
      <c r="BA84" s="20">
        <v>43.52</v>
      </c>
      <c r="BB84" s="16">
        <v>39.46</v>
      </c>
      <c r="BC84" s="16">
        <v>37.32</v>
      </c>
      <c r="BD84" s="16">
        <v>27.75</v>
      </c>
      <c r="BE84" s="38">
        <v>30.67</v>
      </c>
      <c r="BF84" s="17">
        <v>34.94</v>
      </c>
      <c r="BG84" s="17">
        <v>35.57</v>
      </c>
      <c r="BH84" s="17">
        <v>35.549999999999997</v>
      </c>
      <c r="BI84" s="19">
        <v>36.770000000000003</v>
      </c>
      <c r="BJ84" s="17">
        <v>36.549999999999997</v>
      </c>
      <c r="BK84" s="19">
        <v>36.9</v>
      </c>
      <c r="BL84" s="18">
        <v>36.770000000000003</v>
      </c>
      <c r="BM84" s="17">
        <v>37.85</v>
      </c>
      <c r="BN84" s="17">
        <v>38.82</v>
      </c>
      <c r="BO84" s="17">
        <v>40.1</v>
      </c>
      <c r="BP84" s="17">
        <v>42.46</v>
      </c>
      <c r="BQ84" s="19">
        <v>43.88</v>
      </c>
      <c r="BR84" s="17">
        <v>44.65</v>
      </c>
      <c r="BS84" s="20">
        <v>43.61</v>
      </c>
      <c r="BT84" s="16">
        <v>39.74</v>
      </c>
      <c r="BU84" s="16">
        <v>37.21</v>
      </c>
    </row>
    <row r="85" spans="2:73" ht="14">
      <c r="B85" s="104">
        <v>3.11</v>
      </c>
      <c r="C85" s="105">
        <v>2.59</v>
      </c>
      <c r="D85" s="106">
        <v>2.41</v>
      </c>
      <c r="E85" s="107">
        <v>2.11</v>
      </c>
      <c r="F85" s="106">
        <v>1.49</v>
      </c>
      <c r="G85" s="108">
        <v>1.24</v>
      </c>
      <c r="H85" s="106">
        <v>0.88</v>
      </c>
      <c r="I85" s="108">
        <v>0</v>
      </c>
      <c r="J85" s="107">
        <v>0.25</v>
      </c>
      <c r="K85" s="106">
        <v>1.63</v>
      </c>
      <c r="L85" s="106">
        <v>3.73</v>
      </c>
      <c r="M85" s="106">
        <v>5.39</v>
      </c>
      <c r="N85" s="106">
        <v>1.74</v>
      </c>
      <c r="O85" s="4">
        <v>2.88</v>
      </c>
      <c r="P85" s="9">
        <v>3.34</v>
      </c>
      <c r="Q85" s="9">
        <v>3.66</v>
      </c>
      <c r="R85" s="4">
        <v>8.34</v>
      </c>
      <c r="S85" s="4">
        <v>16.34</v>
      </c>
      <c r="T85" s="4">
        <v>3.09</v>
      </c>
      <c r="U85" s="26">
        <v>2.2400000000000002</v>
      </c>
      <c r="V85" s="53">
        <v>0</v>
      </c>
      <c r="W85" s="53">
        <v>0.5</v>
      </c>
      <c r="X85" s="53">
        <v>1.25</v>
      </c>
      <c r="Y85" s="54">
        <v>1.37</v>
      </c>
      <c r="Z85" s="53">
        <v>1.74</v>
      </c>
      <c r="AA85" s="54">
        <v>2.36</v>
      </c>
      <c r="AB85" s="55">
        <v>2.39</v>
      </c>
      <c r="AC85" s="53">
        <v>1.87</v>
      </c>
      <c r="AD85" s="53">
        <v>3.23</v>
      </c>
      <c r="AE85" s="53">
        <v>5.09</v>
      </c>
      <c r="AF85" s="7">
        <v>1.69</v>
      </c>
      <c r="AG85" s="4">
        <v>2.2799999999999998</v>
      </c>
      <c r="AH85" s="9">
        <v>4.29</v>
      </c>
      <c r="AI85" s="9">
        <v>5.54</v>
      </c>
      <c r="AJ85" s="4">
        <v>7.73</v>
      </c>
      <c r="AK85" s="4">
        <v>18.12</v>
      </c>
      <c r="AL85" s="16">
        <v>26.89</v>
      </c>
      <c r="AM85" s="38">
        <v>28.44</v>
      </c>
      <c r="AN85" s="17">
        <v>32.29</v>
      </c>
      <c r="AO85" s="18">
        <v>34.57</v>
      </c>
      <c r="AP85" s="17">
        <v>35.659999999999997</v>
      </c>
      <c r="AQ85" s="19">
        <v>36.33</v>
      </c>
      <c r="AR85" s="17">
        <v>36.57</v>
      </c>
      <c r="AS85" s="19">
        <v>37.9</v>
      </c>
      <c r="AT85" s="18">
        <v>38.549999999999997</v>
      </c>
      <c r="AU85" s="17">
        <v>38.92</v>
      </c>
      <c r="AV85" s="17">
        <v>40.880000000000003</v>
      </c>
      <c r="AW85" s="17">
        <v>41.14</v>
      </c>
      <c r="AX85" s="17">
        <v>42.66</v>
      </c>
      <c r="AY85" s="16">
        <v>45.78</v>
      </c>
      <c r="AZ85" s="20">
        <v>46.24</v>
      </c>
      <c r="BA85" s="20">
        <v>45.43</v>
      </c>
      <c r="BB85" s="16">
        <v>42.32</v>
      </c>
      <c r="BC85" s="16">
        <v>38.520000000000003</v>
      </c>
      <c r="BD85" s="16">
        <v>26.64</v>
      </c>
      <c r="BE85" s="38">
        <v>28.91</v>
      </c>
      <c r="BF85" s="17">
        <v>32.36</v>
      </c>
      <c r="BG85" s="17">
        <v>35.340000000000003</v>
      </c>
      <c r="BH85" s="17">
        <v>35.11</v>
      </c>
      <c r="BI85" s="19">
        <v>36.979999999999997</v>
      </c>
      <c r="BJ85" s="17">
        <v>36.619999999999997</v>
      </c>
      <c r="BK85" s="19">
        <v>37.01</v>
      </c>
      <c r="BL85" s="18">
        <v>38.01</v>
      </c>
      <c r="BM85" s="17">
        <v>38.81</v>
      </c>
      <c r="BN85" s="17">
        <v>41.29</v>
      </c>
      <c r="BO85" s="17">
        <v>41.31</v>
      </c>
      <c r="BP85" s="17">
        <v>43.99</v>
      </c>
      <c r="BQ85" s="16">
        <v>46.59</v>
      </c>
      <c r="BR85" s="20">
        <v>46.98</v>
      </c>
      <c r="BS85" s="20">
        <v>45.18</v>
      </c>
      <c r="BT85" s="16">
        <v>42.5</v>
      </c>
      <c r="BU85" s="16">
        <v>38.880000000000003</v>
      </c>
    </row>
    <row r="86" spans="2:73" ht="14">
      <c r="B86" s="104">
        <v>4.75</v>
      </c>
      <c r="C86" s="105">
        <v>3.97</v>
      </c>
      <c r="D86" s="109">
        <v>2.62</v>
      </c>
      <c r="E86" s="107">
        <v>2.61</v>
      </c>
      <c r="F86" s="106">
        <v>2.2400000000000002</v>
      </c>
      <c r="G86" s="108">
        <v>1.02</v>
      </c>
      <c r="H86" s="106">
        <v>0</v>
      </c>
      <c r="I86" s="108">
        <v>0</v>
      </c>
      <c r="J86" s="107">
        <v>0</v>
      </c>
      <c r="K86" s="106">
        <v>3.37</v>
      </c>
      <c r="L86" s="106">
        <v>5.71</v>
      </c>
      <c r="M86" s="106">
        <v>3.48</v>
      </c>
      <c r="N86" s="106">
        <v>2.41</v>
      </c>
      <c r="O86" s="8">
        <v>3.19</v>
      </c>
      <c r="P86" s="7">
        <v>3.87</v>
      </c>
      <c r="Q86" s="9">
        <v>8.11</v>
      </c>
      <c r="R86" s="4">
        <v>12.93</v>
      </c>
      <c r="S86" s="4">
        <v>15.62</v>
      </c>
      <c r="T86" s="4">
        <v>4.2699999999999996</v>
      </c>
      <c r="U86" s="26">
        <v>3.28</v>
      </c>
      <c r="V86" s="25">
        <v>0.79</v>
      </c>
      <c r="W86" s="53">
        <v>0.25</v>
      </c>
      <c r="X86" s="53">
        <v>1.78</v>
      </c>
      <c r="Y86" s="54">
        <v>1.37</v>
      </c>
      <c r="Z86" s="53">
        <v>1.61</v>
      </c>
      <c r="AA86" s="54">
        <v>1.74</v>
      </c>
      <c r="AB86" s="55">
        <v>3.13</v>
      </c>
      <c r="AC86" s="53">
        <v>4.22</v>
      </c>
      <c r="AD86" s="53">
        <v>5.36</v>
      </c>
      <c r="AE86" s="53">
        <v>2.86</v>
      </c>
      <c r="AF86" s="7">
        <v>0.18</v>
      </c>
      <c r="AG86" s="8">
        <v>1.5</v>
      </c>
      <c r="AH86" s="7">
        <v>3.21</v>
      </c>
      <c r="AI86" s="9">
        <v>7.48</v>
      </c>
      <c r="AJ86" s="4">
        <v>12.44</v>
      </c>
      <c r="AK86" s="4">
        <v>15.4</v>
      </c>
      <c r="AL86" s="16">
        <v>26.39</v>
      </c>
      <c r="AM86" s="38">
        <v>29.24</v>
      </c>
      <c r="AN86" s="20">
        <v>33.549999999999997</v>
      </c>
      <c r="AO86" s="18">
        <v>35.130000000000003</v>
      </c>
      <c r="AP86" s="17">
        <v>36.369999999999997</v>
      </c>
      <c r="AQ86" s="19">
        <v>37.15</v>
      </c>
      <c r="AR86" s="17">
        <v>37.159999999999997</v>
      </c>
      <c r="AS86" s="19">
        <v>38.82</v>
      </c>
      <c r="AT86" s="18">
        <v>40.14</v>
      </c>
      <c r="AU86" s="17">
        <v>41.15</v>
      </c>
      <c r="AV86" s="17">
        <v>41.75</v>
      </c>
      <c r="AW86" s="17">
        <v>41.51</v>
      </c>
      <c r="AX86" s="17">
        <v>43.65</v>
      </c>
      <c r="AY86" s="19">
        <v>44.1</v>
      </c>
      <c r="AZ86" s="17">
        <v>45.97</v>
      </c>
      <c r="BA86" s="20">
        <v>43.21</v>
      </c>
      <c r="BB86" s="16">
        <v>43.88</v>
      </c>
      <c r="BC86" s="16">
        <v>32.47</v>
      </c>
      <c r="BD86" s="16">
        <v>27.26</v>
      </c>
      <c r="BE86" s="38">
        <v>29.12</v>
      </c>
      <c r="BF86" s="20">
        <v>33.78</v>
      </c>
      <c r="BG86" s="17">
        <v>35.31</v>
      </c>
      <c r="BH86" s="17">
        <v>36.03</v>
      </c>
      <c r="BI86" s="19">
        <v>37.35</v>
      </c>
      <c r="BJ86" s="17">
        <v>37.65</v>
      </c>
      <c r="BK86" s="19">
        <v>38.51</v>
      </c>
      <c r="BL86" s="18">
        <v>39.200000000000003</v>
      </c>
      <c r="BM86" s="17">
        <v>41.35</v>
      </c>
      <c r="BN86" s="17">
        <v>42.03</v>
      </c>
      <c r="BO86" s="17">
        <v>41.66</v>
      </c>
      <c r="BP86" s="17">
        <v>43.45</v>
      </c>
      <c r="BQ86" s="19">
        <v>44.29</v>
      </c>
      <c r="BR86" s="17">
        <v>45.59</v>
      </c>
      <c r="BS86" s="20">
        <v>44.3</v>
      </c>
      <c r="BT86" s="16">
        <v>43.37</v>
      </c>
      <c r="BU86" s="16">
        <v>32.43</v>
      </c>
    </row>
    <row r="87" spans="2:73" ht="14">
      <c r="B87" s="104">
        <v>3.93</v>
      </c>
      <c r="C87" s="105">
        <v>3.77</v>
      </c>
      <c r="D87" s="115">
        <v>2.41</v>
      </c>
      <c r="E87" s="107">
        <v>2.78</v>
      </c>
      <c r="F87" s="106">
        <v>1.67</v>
      </c>
      <c r="G87" s="108">
        <v>0</v>
      </c>
      <c r="H87" s="106">
        <v>0</v>
      </c>
      <c r="I87" s="108">
        <v>0</v>
      </c>
      <c r="J87" s="107">
        <v>0.45</v>
      </c>
      <c r="K87" s="106">
        <v>2.5099999999999998</v>
      </c>
      <c r="L87" s="106">
        <v>3.54</v>
      </c>
      <c r="M87" s="106">
        <v>4.76</v>
      </c>
      <c r="N87" s="106">
        <v>1.83</v>
      </c>
      <c r="O87" s="8">
        <v>2.17</v>
      </c>
      <c r="P87" s="7">
        <v>3.13</v>
      </c>
      <c r="Q87" s="7">
        <v>4.41</v>
      </c>
      <c r="R87" s="4">
        <v>8.89</v>
      </c>
      <c r="S87" s="4">
        <v>11.78</v>
      </c>
      <c r="T87" s="4">
        <v>3.79</v>
      </c>
      <c r="U87" s="37">
        <v>1.52</v>
      </c>
      <c r="V87" s="5">
        <v>1.3</v>
      </c>
      <c r="W87" s="7">
        <v>1.78</v>
      </c>
      <c r="X87" s="7">
        <v>1.88</v>
      </c>
      <c r="Y87" s="8">
        <v>1.88</v>
      </c>
      <c r="Z87" s="7">
        <v>1.88</v>
      </c>
      <c r="AA87" s="8">
        <v>2.36</v>
      </c>
      <c r="AB87" s="6">
        <v>3.11</v>
      </c>
      <c r="AC87" s="7">
        <v>3.9</v>
      </c>
      <c r="AD87" s="7">
        <v>4</v>
      </c>
      <c r="AE87" s="7">
        <v>2.11</v>
      </c>
      <c r="AF87" s="7">
        <v>0.45</v>
      </c>
      <c r="AG87" s="8">
        <v>1.58</v>
      </c>
      <c r="AH87" s="7">
        <v>4.04</v>
      </c>
      <c r="AI87" s="7">
        <v>4.38</v>
      </c>
      <c r="AJ87" s="4">
        <v>8.35</v>
      </c>
      <c r="AK87" s="4">
        <v>12.13</v>
      </c>
      <c r="AL87" s="16">
        <v>24.44</v>
      </c>
      <c r="AM87" s="38">
        <v>29.8</v>
      </c>
      <c r="AN87" s="23">
        <v>31.92</v>
      </c>
      <c r="AO87" s="18">
        <v>32.200000000000003</v>
      </c>
      <c r="AP87" s="17">
        <v>34.340000000000003</v>
      </c>
      <c r="AQ87" s="19">
        <v>36.22</v>
      </c>
      <c r="AR87" s="17">
        <v>37.94</v>
      </c>
      <c r="AS87" s="19">
        <v>35.119999999999997</v>
      </c>
      <c r="AT87" s="18">
        <v>37.479999999999997</v>
      </c>
      <c r="AU87" s="17">
        <v>37.020000000000003</v>
      </c>
      <c r="AV87" s="17">
        <v>37.07</v>
      </c>
      <c r="AW87" s="17">
        <v>36.4</v>
      </c>
      <c r="AX87" s="17">
        <v>40.19</v>
      </c>
      <c r="AY87" s="19">
        <v>39.79</v>
      </c>
      <c r="AZ87" s="17">
        <v>41.2</v>
      </c>
      <c r="BA87" s="17">
        <v>40.79</v>
      </c>
      <c r="BB87" s="16">
        <v>41.09</v>
      </c>
      <c r="BC87" s="16">
        <v>37.36</v>
      </c>
      <c r="BD87" s="16">
        <v>23.9</v>
      </c>
      <c r="BE87" s="38">
        <v>30.03</v>
      </c>
      <c r="BF87" s="23">
        <v>32.31</v>
      </c>
      <c r="BG87" s="17">
        <v>33.08</v>
      </c>
      <c r="BH87" s="17">
        <v>35.35</v>
      </c>
      <c r="BI87" s="19">
        <v>36.42</v>
      </c>
      <c r="BJ87" s="17">
        <v>37.409999999999997</v>
      </c>
      <c r="BK87" s="19">
        <v>35.729999999999997</v>
      </c>
      <c r="BL87" s="18">
        <v>37.369999999999997</v>
      </c>
      <c r="BM87" s="17">
        <v>36.69</v>
      </c>
      <c r="BN87" s="17">
        <v>36.06</v>
      </c>
      <c r="BO87" s="17">
        <v>36.31</v>
      </c>
      <c r="BP87" s="17">
        <v>40.119999999999997</v>
      </c>
      <c r="BQ87" s="19">
        <v>39.450000000000003</v>
      </c>
      <c r="BR87" s="17">
        <v>41.9</v>
      </c>
      <c r="BS87" s="17">
        <v>40.35</v>
      </c>
      <c r="BT87" s="16">
        <v>41.73</v>
      </c>
      <c r="BU87" s="16">
        <v>37.78</v>
      </c>
    </row>
    <row r="88" spans="2:73" ht="14">
      <c r="B88" s="104">
        <v>4.1100000000000003</v>
      </c>
      <c r="C88" s="107">
        <v>4.25</v>
      </c>
      <c r="D88" s="106">
        <v>3.37</v>
      </c>
      <c r="E88" s="107">
        <v>2.83</v>
      </c>
      <c r="F88" s="106">
        <v>2.52</v>
      </c>
      <c r="G88" s="108">
        <v>2.17</v>
      </c>
      <c r="H88" s="106">
        <v>2.76</v>
      </c>
      <c r="I88" s="108">
        <v>3.03</v>
      </c>
      <c r="J88" s="107">
        <v>3.28</v>
      </c>
      <c r="K88" s="106">
        <v>4.29</v>
      </c>
      <c r="L88" s="106">
        <v>4.76</v>
      </c>
      <c r="M88" s="106">
        <v>5.49</v>
      </c>
      <c r="N88" s="106">
        <v>4.28</v>
      </c>
      <c r="O88" s="41">
        <v>5.41</v>
      </c>
      <c r="P88" s="5">
        <v>9.09</v>
      </c>
      <c r="Q88" s="9">
        <v>11.12</v>
      </c>
      <c r="R88" s="4">
        <v>14.47</v>
      </c>
      <c r="S88" s="4">
        <v>19.059999999999999</v>
      </c>
      <c r="T88" s="4">
        <v>5.12</v>
      </c>
      <c r="U88" s="6">
        <v>3.56</v>
      </c>
      <c r="V88" s="7">
        <v>0.88</v>
      </c>
      <c r="W88" s="7">
        <v>2.02</v>
      </c>
      <c r="X88" s="7">
        <v>2.27</v>
      </c>
      <c r="Y88" s="8">
        <v>2.78</v>
      </c>
      <c r="Z88" s="7">
        <v>2.78</v>
      </c>
      <c r="AA88" s="8">
        <v>3.11</v>
      </c>
      <c r="AB88" s="6">
        <v>3.98</v>
      </c>
      <c r="AC88" s="7">
        <v>4.97</v>
      </c>
      <c r="AD88" s="7">
        <v>4.43</v>
      </c>
      <c r="AE88" s="7">
        <v>6.59</v>
      </c>
      <c r="AF88" s="7">
        <v>5.82</v>
      </c>
      <c r="AG88" s="41">
        <v>5.7</v>
      </c>
      <c r="AH88" s="5">
        <v>9.32</v>
      </c>
      <c r="AI88" s="9">
        <v>10.220000000000001</v>
      </c>
      <c r="AJ88" s="4">
        <v>14.11</v>
      </c>
      <c r="AK88" s="4">
        <v>16.72</v>
      </c>
      <c r="AL88" s="16">
        <v>26.28</v>
      </c>
      <c r="AM88" s="18">
        <v>29.45</v>
      </c>
      <c r="AN88" s="17">
        <v>31.2</v>
      </c>
      <c r="AO88" s="18">
        <v>31.58</v>
      </c>
      <c r="AP88" s="17">
        <v>34.369999999999997</v>
      </c>
      <c r="AQ88" s="19">
        <v>35.299999999999997</v>
      </c>
      <c r="AR88" s="17">
        <v>36.89</v>
      </c>
      <c r="AS88" s="19">
        <v>37.119999999999997</v>
      </c>
      <c r="AT88" s="18">
        <v>37.71</v>
      </c>
      <c r="AU88" s="17">
        <v>36.450000000000003</v>
      </c>
      <c r="AV88" s="17">
        <v>38.99</v>
      </c>
      <c r="AW88" s="17">
        <v>39.71</v>
      </c>
      <c r="AX88" s="17">
        <v>43.47</v>
      </c>
      <c r="AY88" s="42">
        <v>44.55</v>
      </c>
      <c r="AZ88" s="23">
        <v>43.58</v>
      </c>
      <c r="BA88" s="20">
        <v>44.03</v>
      </c>
      <c r="BB88" s="16">
        <v>40.85</v>
      </c>
      <c r="BC88" s="16">
        <v>32.51</v>
      </c>
      <c r="BD88" s="16">
        <v>27.17</v>
      </c>
      <c r="BE88" s="18">
        <v>30.15</v>
      </c>
      <c r="BF88" s="17">
        <v>32.33</v>
      </c>
      <c r="BG88" s="17">
        <v>32.82</v>
      </c>
      <c r="BH88" s="17">
        <v>34.18</v>
      </c>
      <c r="BI88" s="19">
        <v>35.4</v>
      </c>
      <c r="BJ88" s="17">
        <v>36.83</v>
      </c>
      <c r="BK88" s="19">
        <v>37.08</v>
      </c>
      <c r="BL88" s="18">
        <v>37.14</v>
      </c>
      <c r="BM88" s="17">
        <v>36.409999999999997</v>
      </c>
      <c r="BN88" s="17">
        <v>39.520000000000003</v>
      </c>
      <c r="BO88" s="17">
        <v>40.85</v>
      </c>
      <c r="BP88" s="17">
        <v>43.41</v>
      </c>
      <c r="BQ88" s="42">
        <v>44.54</v>
      </c>
      <c r="BR88" s="23">
        <v>42.57</v>
      </c>
      <c r="BS88" s="20">
        <v>44.67</v>
      </c>
      <c r="BT88" s="16">
        <v>40.53</v>
      </c>
      <c r="BU88" s="16">
        <v>33.06</v>
      </c>
    </row>
    <row r="89" spans="2:73" ht="14">
      <c r="B89" s="104">
        <v>3.17</v>
      </c>
      <c r="C89" s="105">
        <v>2.36</v>
      </c>
      <c r="D89" s="106">
        <v>2.25</v>
      </c>
      <c r="E89" s="107">
        <v>2.12</v>
      </c>
      <c r="F89" s="106">
        <v>2.74</v>
      </c>
      <c r="G89" s="108">
        <v>1.42</v>
      </c>
      <c r="H89" s="106">
        <v>1.34</v>
      </c>
      <c r="I89" s="108">
        <v>0</v>
      </c>
      <c r="J89" s="107">
        <v>0.28000000000000003</v>
      </c>
      <c r="K89" s="106">
        <v>2.06</v>
      </c>
      <c r="L89" s="106">
        <v>5.01</v>
      </c>
      <c r="M89" s="106">
        <v>3.96</v>
      </c>
      <c r="N89" s="106">
        <v>1.67</v>
      </c>
      <c r="O89" s="8">
        <v>1.93</v>
      </c>
      <c r="P89" s="9">
        <v>3.93</v>
      </c>
      <c r="Q89" s="9">
        <v>7.06</v>
      </c>
      <c r="R89" s="4">
        <v>11.11</v>
      </c>
      <c r="S89" s="98"/>
      <c r="T89" s="4">
        <v>2.72</v>
      </c>
      <c r="U89" s="26">
        <v>1.78</v>
      </c>
      <c r="V89" s="53">
        <v>1.1200000000000001</v>
      </c>
      <c r="W89" s="53">
        <v>0.28000000000000003</v>
      </c>
      <c r="X89" s="53">
        <v>1.1200000000000001</v>
      </c>
      <c r="Y89" s="54">
        <v>1.39</v>
      </c>
      <c r="Z89" s="53">
        <v>1.69</v>
      </c>
      <c r="AA89" s="54">
        <v>1.67</v>
      </c>
      <c r="AB89" s="55">
        <v>1.81</v>
      </c>
      <c r="AC89" s="53">
        <v>2.68</v>
      </c>
      <c r="AD89" s="53">
        <v>4.6900000000000004</v>
      </c>
      <c r="AE89" s="53">
        <v>3.83</v>
      </c>
      <c r="AF89" s="7">
        <v>1.5</v>
      </c>
      <c r="AG89" s="8">
        <v>2.02</v>
      </c>
      <c r="AH89" s="9">
        <v>3.34</v>
      </c>
      <c r="AI89" s="9">
        <v>7.07</v>
      </c>
      <c r="AJ89" s="4">
        <v>10.56</v>
      </c>
      <c r="AK89" s="98"/>
      <c r="AL89" s="16">
        <v>26.1</v>
      </c>
      <c r="AM89" s="38">
        <v>30.91</v>
      </c>
      <c r="AN89" s="17">
        <v>32.67</v>
      </c>
      <c r="AO89" s="18">
        <v>33.799999999999997</v>
      </c>
      <c r="AP89" s="17">
        <v>34.32</v>
      </c>
      <c r="AQ89" s="19">
        <v>36.06</v>
      </c>
      <c r="AR89" s="17">
        <v>36.5</v>
      </c>
      <c r="AS89" s="19">
        <v>35.9</v>
      </c>
      <c r="AT89" s="18">
        <v>36.56</v>
      </c>
      <c r="AU89" s="17">
        <v>36.19</v>
      </c>
      <c r="AV89" s="17">
        <v>37.049999999999997</v>
      </c>
      <c r="AW89" s="17">
        <v>38.770000000000003</v>
      </c>
      <c r="AX89" s="17">
        <v>42.54</v>
      </c>
      <c r="AY89" s="19">
        <v>42.28</v>
      </c>
      <c r="AZ89" s="20">
        <v>40.520000000000003</v>
      </c>
      <c r="BA89" s="20">
        <v>42.37</v>
      </c>
      <c r="BB89" s="16">
        <v>43.43</v>
      </c>
      <c r="BC89" s="100"/>
      <c r="BD89" s="16">
        <v>26.25</v>
      </c>
      <c r="BE89" s="38">
        <v>31.07</v>
      </c>
      <c r="BF89" s="17">
        <v>32.97</v>
      </c>
      <c r="BG89" s="17">
        <v>33.96</v>
      </c>
      <c r="BH89" s="17">
        <v>34.08</v>
      </c>
      <c r="BI89" s="19">
        <v>35.049999999999997</v>
      </c>
      <c r="BJ89" s="17">
        <v>35.25</v>
      </c>
      <c r="BK89" s="19">
        <v>35.159999999999997</v>
      </c>
      <c r="BL89" s="18">
        <v>36.57</v>
      </c>
      <c r="BM89" s="17">
        <v>36.22</v>
      </c>
      <c r="BN89" s="17">
        <v>37.01</v>
      </c>
      <c r="BO89" s="17">
        <v>38.51</v>
      </c>
      <c r="BP89" s="17">
        <v>42.8</v>
      </c>
      <c r="BQ89" s="19">
        <v>42.56</v>
      </c>
      <c r="BR89" s="20">
        <v>40.78</v>
      </c>
      <c r="BS89" s="20">
        <v>42.85</v>
      </c>
      <c r="BT89" s="16">
        <v>43.78</v>
      </c>
      <c r="BU89" s="100"/>
    </row>
    <row r="90" spans="2:73" ht="14">
      <c r="B90" s="104">
        <v>3.24</v>
      </c>
      <c r="C90" s="105">
        <v>3.11</v>
      </c>
      <c r="D90" s="109">
        <v>3.07</v>
      </c>
      <c r="E90" s="107">
        <v>2.88</v>
      </c>
      <c r="F90" s="106">
        <v>1.93</v>
      </c>
      <c r="G90" s="108">
        <v>1.22</v>
      </c>
      <c r="H90" s="106">
        <v>0.25</v>
      </c>
      <c r="I90" s="108">
        <v>1.22</v>
      </c>
      <c r="J90" s="107">
        <v>3.17</v>
      </c>
      <c r="K90" s="106">
        <v>2.95</v>
      </c>
      <c r="L90" s="106">
        <v>4.78</v>
      </c>
      <c r="M90" s="106">
        <v>7.31</v>
      </c>
      <c r="N90" s="106">
        <v>4.5199999999999996</v>
      </c>
      <c r="O90" s="4">
        <v>5.15</v>
      </c>
      <c r="P90" s="9">
        <v>7.84</v>
      </c>
      <c r="Q90" s="9">
        <v>7.98</v>
      </c>
      <c r="R90" s="4">
        <v>11.37</v>
      </c>
      <c r="S90" s="4">
        <v>20.66</v>
      </c>
      <c r="T90" s="4">
        <v>3.17</v>
      </c>
      <c r="U90" s="26">
        <v>1.79</v>
      </c>
      <c r="V90" s="25">
        <v>0.72</v>
      </c>
      <c r="W90" s="53">
        <v>0.5</v>
      </c>
      <c r="X90" s="53">
        <v>1.25</v>
      </c>
      <c r="Y90" s="54">
        <v>1.88</v>
      </c>
      <c r="Z90" s="53">
        <v>1.88</v>
      </c>
      <c r="AA90" s="54">
        <v>3.22</v>
      </c>
      <c r="AB90" s="55">
        <v>3.98</v>
      </c>
      <c r="AC90" s="53">
        <v>4.01</v>
      </c>
      <c r="AD90" s="53">
        <v>4.13</v>
      </c>
      <c r="AE90" s="53">
        <v>6.21</v>
      </c>
      <c r="AF90" s="7">
        <v>4.72</v>
      </c>
      <c r="AG90" s="4">
        <v>5.67</v>
      </c>
      <c r="AH90" s="9">
        <v>6.56</v>
      </c>
      <c r="AI90" s="9">
        <v>7.8</v>
      </c>
      <c r="AJ90" s="4">
        <v>10.28</v>
      </c>
      <c r="AK90" s="4">
        <v>20.309999999999999</v>
      </c>
      <c r="AL90" s="16">
        <v>29.11</v>
      </c>
      <c r="AM90" s="38">
        <v>34.71</v>
      </c>
      <c r="AN90" s="20">
        <v>36.630000000000003</v>
      </c>
      <c r="AO90" s="18">
        <v>37.54</v>
      </c>
      <c r="AP90" s="17">
        <v>38.119999999999997</v>
      </c>
      <c r="AQ90" s="19">
        <v>39.28</v>
      </c>
      <c r="AR90" s="17">
        <v>41.36</v>
      </c>
      <c r="AS90" s="19">
        <v>41.33</v>
      </c>
      <c r="AT90" s="18">
        <v>41.32</v>
      </c>
      <c r="AU90" s="17">
        <v>41.6</v>
      </c>
      <c r="AV90" s="17">
        <v>43.25</v>
      </c>
      <c r="AW90" s="17">
        <v>44.37</v>
      </c>
      <c r="AX90" s="17">
        <v>47.24</v>
      </c>
      <c r="AY90" s="16">
        <v>47.82</v>
      </c>
      <c r="AZ90" s="20">
        <v>48.06</v>
      </c>
      <c r="BA90" s="20">
        <v>48.47</v>
      </c>
      <c r="BB90" s="16">
        <v>48.55</v>
      </c>
      <c r="BC90" s="16">
        <v>42.27</v>
      </c>
      <c r="BD90" s="16">
        <v>28.12</v>
      </c>
      <c r="BE90" s="38">
        <v>34.71</v>
      </c>
      <c r="BF90" s="20">
        <v>36.49</v>
      </c>
      <c r="BG90" s="17">
        <v>37.380000000000003</v>
      </c>
      <c r="BH90" s="17">
        <v>38.17</v>
      </c>
      <c r="BI90" s="19">
        <v>39.270000000000003</v>
      </c>
      <c r="BJ90" s="17">
        <v>40.98</v>
      </c>
      <c r="BK90" s="19">
        <v>40.35</v>
      </c>
      <c r="BL90" s="18">
        <v>41.15</v>
      </c>
      <c r="BM90" s="17">
        <v>42.43</v>
      </c>
      <c r="BN90" s="17">
        <v>43.26</v>
      </c>
      <c r="BO90" s="17">
        <v>45.58</v>
      </c>
      <c r="BP90" s="17">
        <v>47.74</v>
      </c>
      <c r="BQ90" s="16">
        <v>47.25</v>
      </c>
      <c r="BR90" s="20">
        <v>47.6</v>
      </c>
      <c r="BS90" s="20">
        <v>49.24</v>
      </c>
      <c r="BT90" s="16">
        <v>47.61</v>
      </c>
      <c r="BU90" s="16">
        <v>42.61</v>
      </c>
    </row>
    <row r="91" spans="2:73" ht="14">
      <c r="B91" s="104">
        <v>3.93</v>
      </c>
      <c r="C91" s="107">
        <v>2.92</v>
      </c>
      <c r="D91" s="106">
        <v>1.87</v>
      </c>
      <c r="E91" s="107">
        <v>1.87</v>
      </c>
      <c r="F91" s="106">
        <v>1.74</v>
      </c>
      <c r="G91" s="108">
        <v>1.94</v>
      </c>
      <c r="H91" s="106">
        <v>1.45</v>
      </c>
      <c r="I91" s="108">
        <v>2.04</v>
      </c>
      <c r="J91" s="107">
        <v>2.31</v>
      </c>
      <c r="K91" s="106">
        <v>5.72</v>
      </c>
      <c r="L91" s="106">
        <v>6.14</v>
      </c>
      <c r="M91" s="106">
        <v>3.69</v>
      </c>
      <c r="N91" s="106">
        <v>2.2400000000000002</v>
      </c>
      <c r="O91" s="8">
        <v>2.11</v>
      </c>
      <c r="P91" s="5">
        <v>3.9</v>
      </c>
      <c r="Q91" s="9">
        <v>6.17</v>
      </c>
      <c r="R91" s="4">
        <v>8.91</v>
      </c>
      <c r="S91" s="98"/>
      <c r="T91" s="4">
        <v>3.63</v>
      </c>
      <c r="U91" s="6">
        <v>2.11</v>
      </c>
      <c r="V91" s="7">
        <v>0.95</v>
      </c>
      <c r="W91" s="7">
        <v>0</v>
      </c>
      <c r="X91" s="7">
        <v>1.62</v>
      </c>
      <c r="Y91" s="8">
        <v>1.73</v>
      </c>
      <c r="Z91" s="7">
        <v>2.4</v>
      </c>
      <c r="AA91" s="8">
        <v>2.56</v>
      </c>
      <c r="AB91" s="6">
        <v>2.5</v>
      </c>
      <c r="AC91" s="7">
        <v>4.34</v>
      </c>
      <c r="AD91" s="7">
        <v>6.84</v>
      </c>
      <c r="AE91" s="7">
        <v>4.66</v>
      </c>
      <c r="AF91" s="7">
        <v>1.74</v>
      </c>
      <c r="AG91" s="8">
        <v>2.95</v>
      </c>
      <c r="AH91" s="5">
        <v>4.71</v>
      </c>
      <c r="AI91" s="9">
        <v>6.85</v>
      </c>
      <c r="AJ91" s="4">
        <v>9.74</v>
      </c>
      <c r="AK91" s="98"/>
      <c r="AL91" s="16">
        <v>26.26</v>
      </c>
      <c r="AM91" s="18">
        <v>28.56</v>
      </c>
      <c r="AN91" s="17">
        <v>30.89</v>
      </c>
      <c r="AO91" s="18">
        <v>33.04</v>
      </c>
      <c r="AP91" s="17">
        <v>35.04</v>
      </c>
      <c r="AQ91" s="19">
        <v>35.85</v>
      </c>
      <c r="AR91" s="17">
        <v>37.22</v>
      </c>
      <c r="AS91" s="19">
        <v>37.01</v>
      </c>
      <c r="AT91" s="18">
        <v>38.770000000000003</v>
      </c>
      <c r="AU91" s="17">
        <v>38.58</v>
      </c>
      <c r="AV91" s="17">
        <v>38.159999999999997</v>
      </c>
      <c r="AW91" s="17">
        <v>42.07</v>
      </c>
      <c r="AX91" s="17">
        <v>41.47</v>
      </c>
      <c r="AY91" s="19">
        <v>44.46</v>
      </c>
      <c r="AZ91" s="23">
        <v>45.29</v>
      </c>
      <c r="BA91" s="20">
        <v>45.44</v>
      </c>
      <c r="BB91" s="16">
        <v>44.74</v>
      </c>
      <c r="BC91" s="100"/>
      <c r="BD91" s="16">
        <v>25.86</v>
      </c>
      <c r="BE91" s="18">
        <v>28.6</v>
      </c>
      <c r="BF91" s="17">
        <v>31.9</v>
      </c>
      <c r="BG91" s="17">
        <v>33.590000000000003</v>
      </c>
      <c r="BH91" s="17">
        <v>35.229999999999997</v>
      </c>
      <c r="BI91" s="19">
        <v>36.32</v>
      </c>
      <c r="BJ91" s="17">
        <v>37.1</v>
      </c>
      <c r="BK91" s="19">
        <v>37.81</v>
      </c>
      <c r="BL91" s="18">
        <v>39.22</v>
      </c>
      <c r="BM91" s="17">
        <v>38.57</v>
      </c>
      <c r="BN91" s="17">
        <v>38.71</v>
      </c>
      <c r="BO91" s="17">
        <v>41.96</v>
      </c>
      <c r="BP91" s="17">
        <v>41.11</v>
      </c>
      <c r="BQ91" s="19">
        <v>44.95</v>
      </c>
      <c r="BR91" s="23">
        <v>45.13</v>
      </c>
      <c r="BS91" s="20">
        <v>46.25</v>
      </c>
      <c r="BT91" s="16">
        <v>43.39</v>
      </c>
      <c r="BU91" s="100"/>
    </row>
    <row r="92" spans="2:73" ht="14">
      <c r="B92" s="104">
        <v>4.07</v>
      </c>
      <c r="C92" s="105">
        <v>4.43</v>
      </c>
      <c r="D92" s="109">
        <v>3.95</v>
      </c>
      <c r="E92" s="107">
        <v>3.5</v>
      </c>
      <c r="F92" s="106">
        <v>2.25</v>
      </c>
      <c r="G92" s="108">
        <v>3.44</v>
      </c>
      <c r="H92" s="106">
        <v>1.86</v>
      </c>
      <c r="I92" s="108">
        <v>2.13</v>
      </c>
      <c r="J92" s="107">
        <v>2.8</v>
      </c>
      <c r="K92" s="106">
        <v>4.4800000000000004</v>
      </c>
      <c r="L92" s="106">
        <v>7.4</v>
      </c>
      <c r="M92" s="106">
        <v>3.98</v>
      </c>
      <c r="N92" s="106">
        <v>3.25</v>
      </c>
      <c r="O92" s="4">
        <v>4.37</v>
      </c>
      <c r="P92" s="9">
        <v>5.82</v>
      </c>
      <c r="Q92" s="9">
        <v>6.23</v>
      </c>
      <c r="R92" s="4">
        <v>12.61</v>
      </c>
      <c r="S92" s="4">
        <v>17.36</v>
      </c>
      <c r="T92" s="4">
        <v>4.92</v>
      </c>
      <c r="U92" s="26">
        <v>2.61</v>
      </c>
      <c r="V92" s="25">
        <v>0.87</v>
      </c>
      <c r="W92" s="53">
        <v>1.1200000000000001</v>
      </c>
      <c r="X92" s="53">
        <v>2.08</v>
      </c>
      <c r="Y92" s="54">
        <v>2.37</v>
      </c>
      <c r="Z92" s="53">
        <v>4.49</v>
      </c>
      <c r="AA92" s="54">
        <v>2.62</v>
      </c>
      <c r="AB92" s="55">
        <v>3.71</v>
      </c>
      <c r="AC92" s="53">
        <v>3.98</v>
      </c>
      <c r="AD92" s="53">
        <v>5.21</v>
      </c>
      <c r="AE92" s="53">
        <v>3.9</v>
      </c>
      <c r="AF92" s="7">
        <v>3.86</v>
      </c>
      <c r="AG92" s="4">
        <v>4.3899999999999997</v>
      </c>
      <c r="AH92" s="9">
        <v>6.12</v>
      </c>
      <c r="AI92" s="9">
        <v>6.6</v>
      </c>
      <c r="AJ92" s="4">
        <v>10.38</v>
      </c>
      <c r="AK92" s="4">
        <v>17.43</v>
      </c>
      <c r="AL92" s="16">
        <v>26.65</v>
      </c>
      <c r="AM92" s="38">
        <v>31.82</v>
      </c>
      <c r="AN92" s="20">
        <v>35.33</v>
      </c>
      <c r="AO92" s="18">
        <v>36.340000000000003</v>
      </c>
      <c r="AP92" s="17">
        <v>36.24</v>
      </c>
      <c r="AQ92" s="19">
        <v>37.42</v>
      </c>
      <c r="AR92" s="17">
        <v>37.409999999999997</v>
      </c>
      <c r="AS92" s="19">
        <v>39.29</v>
      </c>
      <c r="AT92" s="18">
        <v>38.42</v>
      </c>
      <c r="AU92" s="17">
        <v>39.06</v>
      </c>
      <c r="AV92" s="17">
        <v>40.28</v>
      </c>
      <c r="AW92" s="17">
        <v>42.03</v>
      </c>
      <c r="AX92" s="17">
        <v>45.26</v>
      </c>
      <c r="AY92" s="16">
        <v>45.32</v>
      </c>
      <c r="AZ92" s="20">
        <v>46.86</v>
      </c>
      <c r="BA92" s="20">
        <v>45.53</v>
      </c>
      <c r="BB92" s="16">
        <v>41.77</v>
      </c>
      <c r="BC92" s="16">
        <v>37.6</v>
      </c>
      <c r="BD92" s="16">
        <v>26.62</v>
      </c>
      <c r="BE92" s="38">
        <v>31.33</v>
      </c>
      <c r="BF92" s="20">
        <v>35.090000000000003</v>
      </c>
      <c r="BG92" s="17">
        <v>36.450000000000003</v>
      </c>
      <c r="BH92" s="17">
        <v>36.81</v>
      </c>
      <c r="BI92" s="19">
        <v>36.94</v>
      </c>
      <c r="BJ92" s="17">
        <v>36.99</v>
      </c>
      <c r="BK92" s="19">
        <v>38.130000000000003</v>
      </c>
      <c r="BL92" s="18">
        <v>38.090000000000003</v>
      </c>
      <c r="BM92" s="17">
        <v>39.44</v>
      </c>
      <c r="BN92" s="17">
        <v>40.33</v>
      </c>
      <c r="BO92" s="17">
        <v>42.57</v>
      </c>
      <c r="BP92" s="17">
        <v>45.58</v>
      </c>
      <c r="BQ92" s="16">
        <v>45.37</v>
      </c>
      <c r="BR92" s="20">
        <v>46.35</v>
      </c>
      <c r="BS92" s="20">
        <v>44.75</v>
      </c>
      <c r="BT92" s="16">
        <v>41.02</v>
      </c>
      <c r="BU92" s="16">
        <v>38.53</v>
      </c>
    </row>
    <row r="93" spans="2:73" ht="14">
      <c r="B93" s="104">
        <v>3.61</v>
      </c>
      <c r="C93" s="107">
        <v>3.3</v>
      </c>
      <c r="D93" s="106">
        <v>2.83</v>
      </c>
      <c r="E93" s="107">
        <v>3</v>
      </c>
      <c r="F93" s="106">
        <v>2.02</v>
      </c>
      <c r="G93" s="108">
        <v>0.83</v>
      </c>
      <c r="H93" s="106">
        <v>0</v>
      </c>
      <c r="I93" s="108">
        <v>0</v>
      </c>
      <c r="J93" s="107">
        <v>0.42</v>
      </c>
      <c r="K93" s="106">
        <v>1.89</v>
      </c>
      <c r="L93" s="106">
        <v>7.05</v>
      </c>
      <c r="M93" s="106">
        <v>3.73</v>
      </c>
      <c r="N93" s="106">
        <v>1.76</v>
      </c>
      <c r="O93" s="41">
        <v>3.98</v>
      </c>
      <c r="P93" s="9">
        <v>4.1500000000000004</v>
      </c>
      <c r="Q93" s="9">
        <v>5.54</v>
      </c>
      <c r="R93" s="4">
        <v>13.51</v>
      </c>
      <c r="S93" s="4">
        <v>21.56</v>
      </c>
      <c r="T93" s="4">
        <v>4.3099999999999996</v>
      </c>
      <c r="U93" s="6">
        <v>2.2400000000000002</v>
      </c>
      <c r="V93" s="7">
        <v>0</v>
      </c>
      <c r="W93" s="7">
        <v>0</v>
      </c>
      <c r="X93" s="7">
        <v>1.54</v>
      </c>
      <c r="Y93" s="8">
        <v>2.14</v>
      </c>
      <c r="Z93" s="7">
        <v>1.76</v>
      </c>
      <c r="AA93" s="8">
        <v>1.99</v>
      </c>
      <c r="AB93" s="6">
        <v>2.86</v>
      </c>
      <c r="AC93" s="7">
        <v>3.66</v>
      </c>
      <c r="AD93" s="7">
        <v>4.8600000000000003</v>
      </c>
      <c r="AE93" s="7">
        <v>7.39</v>
      </c>
      <c r="AF93" s="7">
        <v>2.72</v>
      </c>
      <c r="AG93" s="41">
        <v>5.07</v>
      </c>
      <c r="AH93" s="9">
        <v>6.65</v>
      </c>
      <c r="AI93" s="9">
        <v>5.55</v>
      </c>
      <c r="AJ93" s="4">
        <v>13.33</v>
      </c>
      <c r="AK93" s="4">
        <v>20.309999999999999</v>
      </c>
      <c r="AL93" s="16">
        <v>26.8</v>
      </c>
      <c r="AM93" s="18">
        <v>29.67</v>
      </c>
      <c r="AN93" s="17">
        <v>32.659999999999997</v>
      </c>
      <c r="AO93" s="18">
        <v>33.090000000000003</v>
      </c>
      <c r="AP93" s="17">
        <v>34.82</v>
      </c>
      <c r="AQ93" s="19">
        <v>36.31</v>
      </c>
      <c r="AR93" s="17">
        <v>36.46</v>
      </c>
      <c r="AS93" s="19">
        <v>37.479999999999997</v>
      </c>
      <c r="AT93" s="18">
        <v>38.24</v>
      </c>
      <c r="AU93" s="17">
        <v>37.29</v>
      </c>
      <c r="AV93" s="17">
        <v>37.78</v>
      </c>
      <c r="AW93" s="17">
        <v>39.270000000000003</v>
      </c>
      <c r="AX93" s="17">
        <v>46.45</v>
      </c>
      <c r="AY93" s="42">
        <v>47.14</v>
      </c>
      <c r="AZ93" s="20">
        <v>49.33</v>
      </c>
      <c r="BA93" s="20">
        <v>44.27</v>
      </c>
      <c r="BB93" s="16">
        <v>43.69</v>
      </c>
      <c r="BC93" s="16">
        <v>36.39</v>
      </c>
      <c r="BD93" s="16">
        <v>26.59</v>
      </c>
      <c r="BE93" s="18">
        <v>28.66</v>
      </c>
      <c r="BF93" s="17">
        <v>32.130000000000003</v>
      </c>
      <c r="BG93" s="17">
        <v>33.35</v>
      </c>
      <c r="BH93" s="17">
        <v>35.770000000000003</v>
      </c>
      <c r="BI93" s="19">
        <v>36.28</v>
      </c>
      <c r="BJ93" s="17">
        <v>36.28</v>
      </c>
      <c r="BK93" s="19">
        <v>36.770000000000003</v>
      </c>
      <c r="BL93" s="18">
        <v>37.909999999999997</v>
      </c>
      <c r="BM93" s="17">
        <v>37.76</v>
      </c>
      <c r="BN93" s="17">
        <v>37.39</v>
      </c>
      <c r="BO93" s="17">
        <v>39.65</v>
      </c>
      <c r="BP93" s="17">
        <v>45.93</v>
      </c>
      <c r="BQ93" s="42">
        <v>47.05</v>
      </c>
      <c r="BR93" s="20">
        <v>49.61</v>
      </c>
      <c r="BS93" s="20">
        <v>44.03</v>
      </c>
      <c r="BT93" s="16">
        <v>44.55</v>
      </c>
      <c r="BU93" s="16">
        <v>36.19</v>
      </c>
    </row>
    <row r="94" spans="2:73" ht="14">
      <c r="B94" s="104">
        <v>3.51</v>
      </c>
      <c r="C94" s="105">
        <v>2.95</v>
      </c>
      <c r="D94" s="106">
        <v>1.88</v>
      </c>
      <c r="E94" s="107">
        <v>1.86</v>
      </c>
      <c r="F94" s="106">
        <v>1.18</v>
      </c>
      <c r="G94" s="108">
        <v>0.72</v>
      </c>
      <c r="H94" s="106">
        <v>0.25</v>
      </c>
      <c r="I94" s="108">
        <v>1.3</v>
      </c>
      <c r="J94" s="107">
        <v>2.0099999999999998</v>
      </c>
      <c r="K94" s="106">
        <v>3.98</v>
      </c>
      <c r="L94" s="106">
        <v>8.2100000000000009</v>
      </c>
      <c r="M94" s="106">
        <v>5.22</v>
      </c>
      <c r="N94" s="106">
        <v>3.19</v>
      </c>
      <c r="O94" s="8">
        <v>2.41</v>
      </c>
      <c r="P94" s="7">
        <v>6.01</v>
      </c>
      <c r="Q94" s="9">
        <v>6.43</v>
      </c>
      <c r="R94" s="4">
        <v>11.61</v>
      </c>
      <c r="S94" s="4">
        <v>16.260000000000002</v>
      </c>
      <c r="T94" s="4">
        <v>3.25</v>
      </c>
      <c r="U94" s="26">
        <v>0.56000000000000005</v>
      </c>
      <c r="V94" s="53">
        <v>0</v>
      </c>
      <c r="W94" s="53">
        <v>0.25</v>
      </c>
      <c r="X94" s="53">
        <v>2.2400000000000002</v>
      </c>
      <c r="Y94" s="54">
        <v>2.61</v>
      </c>
      <c r="Z94" s="53">
        <v>2.88</v>
      </c>
      <c r="AA94" s="54">
        <v>3.13</v>
      </c>
      <c r="AB94" s="55">
        <v>3.98</v>
      </c>
      <c r="AC94" s="53">
        <v>4.72</v>
      </c>
      <c r="AD94" s="53">
        <v>8.07</v>
      </c>
      <c r="AE94" s="53">
        <v>5.17</v>
      </c>
      <c r="AF94" s="7">
        <v>1.58</v>
      </c>
      <c r="AG94" s="8">
        <v>3.61</v>
      </c>
      <c r="AH94" s="7">
        <v>5.59</v>
      </c>
      <c r="AI94" s="9">
        <v>6.63</v>
      </c>
      <c r="AJ94" s="4">
        <v>8.9600000000000009</v>
      </c>
      <c r="AK94" s="4">
        <v>17.72</v>
      </c>
      <c r="AL94" s="16">
        <v>27.03</v>
      </c>
      <c r="AM94" s="38">
        <v>30.12</v>
      </c>
      <c r="AN94" s="17">
        <v>32.51</v>
      </c>
      <c r="AO94" s="18">
        <v>32.42</v>
      </c>
      <c r="AP94" s="17">
        <v>32.64</v>
      </c>
      <c r="AQ94" s="19">
        <v>34.72</v>
      </c>
      <c r="AR94" s="17">
        <v>34.630000000000003</v>
      </c>
      <c r="AS94" s="19">
        <v>35.799999999999997</v>
      </c>
      <c r="AT94" s="18">
        <v>38.71</v>
      </c>
      <c r="AU94" s="17">
        <v>39.35</v>
      </c>
      <c r="AV94" s="17">
        <v>41.27</v>
      </c>
      <c r="AW94" s="17">
        <v>43.54</v>
      </c>
      <c r="AX94" s="17">
        <v>47.76</v>
      </c>
      <c r="AY94" s="19">
        <v>47.12</v>
      </c>
      <c r="AZ94" s="17">
        <v>48.97</v>
      </c>
      <c r="BA94" s="20">
        <v>44.54</v>
      </c>
      <c r="BB94" s="16">
        <v>42.48</v>
      </c>
      <c r="BC94" s="16">
        <v>38.01</v>
      </c>
      <c r="BD94" s="16">
        <v>27.92</v>
      </c>
      <c r="BE94" s="38">
        <v>29.72</v>
      </c>
      <c r="BF94" s="17">
        <v>32.409999999999997</v>
      </c>
      <c r="BG94" s="17">
        <v>32.409999999999997</v>
      </c>
      <c r="BH94" s="17">
        <v>33.28</v>
      </c>
      <c r="BI94" s="19">
        <v>34.25</v>
      </c>
      <c r="BJ94" s="17">
        <v>35.31</v>
      </c>
      <c r="BK94" s="19">
        <v>36.869999999999997</v>
      </c>
      <c r="BL94" s="18">
        <v>38.57</v>
      </c>
      <c r="BM94" s="17">
        <v>39.42</v>
      </c>
      <c r="BN94" s="17">
        <v>42.57</v>
      </c>
      <c r="BO94" s="17">
        <v>43.56</v>
      </c>
      <c r="BP94" s="17">
        <v>47.72</v>
      </c>
      <c r="BQ94" s="19">
        <v>47.13</v>
      </c>
      <c r="BR94" s="17">
        <v>48.55</v>
      </c>
      <c r="BS94" s="20">
        <v>44.08</v>
      </c>
      <c r="BT94" s="16">
        <v>41.48</v>
      </c>
      <c r="BU94" s="16">
        <v>38.409999999999997</v>
      </c>
    </row>
    <row r="95" spans="2:73" ht="14">
      <c r="B95" s="104">
        <v>2.9</v>
      </c>
      <c r="C95" s="105">
        <v>1.85</v>
      </c>
      <c r="D95" s="106">
        <v>2.17</v>
      </c>
      <c r="E95" s="107">
        <v>2.17</v>
      </c>
      <c r="F95" s="106">
        <v>1.57</v>
      </c>
      <c r="G95" s="108">
        <v>1.96</v>
      </c>
      <c r="H95" s="106">
        <v>1.3</v>
      </c>
      <c r="I95" s="108">
        <v>2.02</v>
      </c>
      <c r="J95" s="107">
        <v>2.62</v>
      </c>
      <c r="K95" s="106">
        <v>4.0999999999999996</v>
      </c>
      <c r="L95" s="106">
        <v>6.22</v>
      </c>
      <c r="M95" s="106">
        <v>3.18</v>
      </c>
      <c r="N95" s="106">
        <v>1.39</v>
      </c>
      <c r="O95" s="8">
        <v>2.5099999999999998</v>
      </c>
      <c r="P95" s="7">
        <v>4.6100000000000003</v>
      </c>
      <c r="Q95" s="9">
        <v>6.46</v>
      </c>
      <c r="R95" s="4">
        <v>9.7799999999999994</v>
      </c>
      <c r="S95" s="4">
        <v>18.5</v>
      </c>
      <c r="T95" s="4">
        <v>3.03</v>
      </c>
      <c r="U95" s="26">
        <v>1.73</v>
      </c>
      <c r="V95" s="53">
        <v>1.57</v>
      </c>
      <c r="W95" s="53">
        <v>0.76</v>
      </c>
      <c r="X95" s="53">
        <v>1.76</v>
      </c>
      <c r="Y95" s="54">
        <v>2.3199999999999998</v>
      </c>
      <c r="Z95" s="53">
        <v>3.28</v>
      </c>
      <c r="AA95" s="54">
        <v>4.25</v>
      </c>
      <c r="AB95" s="55">
        <v>4.13</v>
      </c>
      <c r="AC95" s="53">
        <v>3.74</v>
      </c>
      <c r="AD95" s="53">
        <v>5.74</v>
      </c>
      <c r="AE95" s="53">
        <v>2.44</v>
      </c>
      <c r="AF95" s="7">
        <v>1.45</v>
      </c>
      <c r="AG95" s="8">
        <v>2.56</v>
      </c>
      <c r="AH95" s="7">
        <v>4.1100000000000003</v>
      </c>
      <c r="AI95" s="9">
        <v>5.56</v>
      </c>
      <c r="AJ95" s="4">
        <v>9.2200000000000006</v>
      </c>
      <c r="AK95" s="4">
        <v>18.260000000000002</v>
      </c>
      <c r="AL95" s="16">
        <v>26.7</v>
      </c>
      <c r="AM95" s="38">
        <v>31.7</v>
      </c>
      <c r="AN95" s="17">
        <v>34.770000000000003</v>
      </c>
      <c r="AO95" s="18">
        <v>35.159999999999997</v>
      </c>
      <c r="AP95" s="17">
        <v>36.92</v>
      </c>
      <c r="AQ95" s="19">
        <v>36.799999999999997</v>
      </c>
      <c r="AR95" s="17">
        <v>37.840000000000003</v>
      </c>
      <c r="AS95" s="19">
        <v>36.159999999999997</v>
      </c>
      <c r="AT95" s="18">
        <v>38.18</v>
      </c>
      <c r="AU95" s="17">
        <v>38.78</v>
      </c>
      <c r="AV95" s="17">
        <v>39.79</v>
      </c>
      <c r="AW95" s="17">
        <v>40.659999999999997</v>
      </c>
      <c r="AX95" s="17">
        <v>44.29</v>
      </c>
      <c r="AY95" s="19">
        <v>46.48</v>
      </c>
      <c r="AZ95" s="17">
        <v>48.95</v>
      </c>
      <c r="BA95" s="20">
        <v>45.75</v>
      </c>
      <c r="BB95" s="16">
        <v>40.82</v>
      </c>
      <c r="BC95" s="16">
        <v>39.58</v>
      </c>
      <c r="BD95" s="16">
        <v>26.81</v>
      </c>
      <c r="BE95" s="38">
        <v>32.94</v>
      </c>
      <c r="BF95" s="17">
        <v>35.340000000000003</v>
      </c>
      <c r="BG95" s="17">
        <v>36.01</v>
      </c>
      <c r="BH95" s="17">
        <v>36.61</v>
      </c>
      <c r="BI95" s="19">
        <v>36.31</v>
      </c>
      <c r="BJ95" s="17">
        <v>36.53</v>
      </c>
      <c r="BK95" s="19">
        <v>36.9</v>
      </c>
      <c r="BL95" s="18">
        <v>38.880000000000003</v>
      </c>
      <c r="BM95" s="17">
        <v>38.39</v>
      </c>
      <c r="BN95" s="17">
        <v>39.479999999999997</v>
      </c>
      <c r="BO95" s="17">
        <v>40.14</v>
      </c>
      <c r="BP95" s="17">
        <v>44.42</v>
      </c>
      <c r="BQ95" s="19">
        <v>46.89</v>
      </c>
      <c r="BR95" s="17">
        <v>48.54</v>
      </c>
      <c r="BS95" s="20">
        <v>45.01</v>
      </c>
      <c r="BT95" s="16">
        <v>41.09</v>
      </c>
      <c r="BU95" s="16">
        <v>39.24</v>
      </c>
    </row>
    <row r="96" spans="2:73" ht="14">
      <c r="B96" s="104">
        <v>2.86</v>
      </c>
      <c r="C96" s="107">
        <v>1.42</v>
      </c>
      <c r="D96" s="106">
        <v>0.76</v>
      </c>
      <c r="E96" s="107">
        <v>1.1499999999999999</v>
      </c>
      <c r="F96" s="106">
        <v>1.62</v>
      </c>
      <c r="G96" s="108">
        <v>1.63</v>
      </c>
      <c r="H96" s="106">
        <v>0.39</v>
      </c>
      <c r="I96" s="108">
        <v>0.76</v>
      </c>
      <c r="J96" s="107">
        <v>0.51</v>
      </c>
      <c r="K96" s="106">
        <v>1.85</v>
      </c>
      <c r="L96" s="106">
        <v>3.34</v>
      </c>
      <c r="M96" s="106">
        <v>5.22</v>
      </c>
      <c r="N96" s="106">
        <v>0.35</v>
      </c>
      <c r="O96" s="8">
        <v>1.45</v>
      </c>
      <c r="P96" s="9">
        <v>3.56</v>
      </c>
      <c r="Q96" s="9">
        <v>5.67</v>
      </c>
      <c r="R96" s="4">
        <v>10.039999999999999</v>
      </c>
      <c r="S96" s="4">
        <v>15.4</v>
      </c>
      <c r="T96" s="4">
        <v>3.08</v>
      </c>
      <c r="U96" s="55">
        <v>1.56</v>
      </c>
      <c r="V96" s="53">
        <v>1.22</v>
      </c>
      <c r="W96" s="53">
        <v>0</v>
      </c>
      <c r="X96" s="53">
        <v>0</v>
      </c>
      <c r="Y96" s="54">
        <v>0.25</v>
      </c>
      <c r="Z96" s="53">
        <v>0.5</v>
      </c>
      <c r="AA96" s="54">
        <v>0.62</v>
      </c>
      <c r="AB96" s="55">
        <v>1.85</v>
      </c>
      <c r="AC96" s="53">
        <v>2.89</v>
      </c>
      <c r="AD96" s="53">
        <v>2.84</v>
      </c>
      <c r="AE96" s="53">
        <v>6.31</v>
      </c>
      <c r="AF96" s="7">
        <v>0.37</v>
      </c>
      <c r="AG96" s="8">
        <v>2.56</v>
      </c>
      <c r="AH96" s="9">
        <v>4.3499999999999996</v>
      </c>
      <c r="AI96" s="9">
        <v>5.48</v>
      </c>
      <c r="AJ96" s="4">
        <v>11.23</v>
      </c>
      <c r="AK96" s="4">
        <v>14.41</v>
      </c>
      <c r="AL96" s="16">
        <v>26.11</v>
      </c>
      <c r="AM96" s="18">
        <v>30.93</v>
      </c>
      <c r="AN96" s="17">
        <v>32.69</v>
      </c>
      <c r="AO96" s="18">
        <v>34.76</v>
      </c>
      <c r="AP96" s="17">
        <v>35.57</v>
      </c>
      <c r="AQ96" s="19">
        <v>37.450000000000003</v>
      </c>
      <c r="AR96" s="17">
        <v>37.36</v>
      </c>
      <c r="AS96" s="19">
        <v>37.19</v>
      </c>
      <c r="AT96" s="18">
        <v>37.21</v>
      </c>
      <c r="AU96" s="17">
        <v>37.86</v>
      </c>
      <c r="AV96" s="17">
        <v>38.44</v>
      </c>
      <c r="AW96" s="17">
        <v>41.64</v>
      </c>
      <c r="AX96" s="17">
        <v>42.84</v>
      </c>
      <c r="AY96" s="19">
        <v>43.66</v>
      </c>
      <c r="AZ96" s="20">
        <v>44.31</v>
      </c>
      <c r="BA96" s="20">
        <v>45.5</v>
      </c>
      <c r="BB96" s="16">
        <v>42.22</v>
      </c>
      <c r="BC96" s="16">
        <v>40.72</v>
      </c>
      <c r="BD96" s="16">
        <v>26.84</v>
      </c>
      <c r="BE96" s="18">
        <v>30.96</v>
      </c>
      <c r="BF96" s="17">
        <v>33.630000000000003</v>
      </c>
      <c r="BG96" s="17">
        <v>35.21</v>
      </c>
      <c r="BH96" s="17">
        <v>36.619999999999997</v>
      </c>
      <c r="BI96" s="19">
        <v>36.909999999999997</v>
      </c>
      <c r="BJ96" s="17">
        <v>37.65</v>
      </c>
      <c r="BK96" s="19">
        <v>37.64</v>
      </c>
      <c r="BL96" s="18">
        <v>36.549999999999997</v>
      </c>
      <c r="BM96" s="17">
        <v>37.25</v>
      </c>
      <c r="BN96" s="17">
        <v>38.83</v>
      </c>
      <c r="BO96" s="17">
        <v>41.54</v>
      </c>
      <c r="BP96" s="17">
        <v>42.97</v>
      </c>
      <c r="BQ96" s="19">
        <v>43.51</v>
      </c>
      <c r="BR96" s="20">
        <v>44.36</v>
      </c>
      <c r="BS96" s="20">
        <v>45.08</v>
      </c>
      <c r="BT96" s="16">
        <v>42.48</v>
      </c>
      <c r="BU96" s="16">
        <v>40.56</v>
      </c>
    </row>
    <row r="97" spans="2:73" ht="14">
      <c r="B97" s="104">
        <v>4.0599999999999996</v>
      </c>
      <c r="C97" s="105">
        <v>3.27</v>
      </c>
      <c r="D97" s="109">
        <v>3.25</v>
      </c>
      <c r="E97" s="107">
        <v>3.36</v>
      </c>
      <c r="F97" s="106">
        <v>3.25</v>
      </c>
      <c r="G97" s="108">
        <v>2.13</v>
      </c>
      <c r="H97" s="106">
        <v>1.18</v>
      </c>
      <c r="I97" s="108">
        <v>0.88</v>
      </c>
      <c r="J97" s="107">
        <v>2.74</v>
      </c>
      <c r="K97" s="106">
        <v>4.18</v>
      </c>
      <c r="L97" s="106">
        <v>4.4800000000000004</v>
      </c>
      <c r="M97" s="106">
        <v>6.87</v>
      </c>
      <c r="N97" s="106">
        <v>5.73</v>
      </c>
      <c r="O97" s="8">
        <v>3.71</v>
      </c>
      <c r="P97" s="9">
        <v>5.75</v>
      </c>
      <c r="Q97" s="9">
        <v>7.29</v>
      </c>
      <c r="R97" s="4">
        <v>10.5</v>
      </c>
      <c r="S97" s="4">
        <v>16.03</v>
      </c>
      <c r="T97" s="4">
        <v>3.24</v>
      </c>
      <c r="U97" s="26">
        <v>3.56</v>
      </c>
      <c r="V97" s="25">
        <v>1.49</v>
      </c>
      <c r="W97" s="53">
        <v>0.18</v>
      </c>
      <c r="X97" s="53">
        <v>1.37</v>
      </c>
      <c r="Y97" s="54">
        <v>1.24</v>
      </c>
      <c r="Z97" s="53">
        <v>1.42</v>
      </c>
      <c r="AA97" s="54">
        <v>2.44</v>
      </c>
      <c r="AB97" s="55">
        <v>3.28</v>
      </c>
      <c r="AC97" s="53">
        <v>5.58</v>
      </c>
      <c r="AD97" s="53">
        <v>5.96</v>
      </c>
      <c r="AE97" s="53">
        <v>7.19</v>
      </c>
      <c r="AF97" s="7">
        <v>6.48</v>
      </c>
      <c r="AG97" s="8">
        <v>4.09</v>
      </c>
      <c r="AH97" s="9">
        <v>5.58</v>
      </c>
      <c r="AI97" s="9">
        <v>7.82</v>
      </c>
      <c r="AJ97" s="4">
        <v>10.34</v>
      </c>
      <c r="AK97" s="4">
        <v>14.96</v>
      </c>
      <c r="AL97" s="16">
        <v>27.35</v>
      </c>
      <c r="AM97" s="38">
        <v>30.78</v>
      </c>
      <c r="AN97" s="20">
        <v>32.93</v>
      </c>
      <c r="AO97" s="18">
        <v>33.22</v>
      </c>
      <c r="AP97" s="17">
        <v>34.54</v>
      </c>
      <c r="AQ97" s="19">
        <v>34.1</v>
      </c>
      <c r="AR97" s="17">
        <v>34.21</v>
      </c>
      <c r="AS97" s="19">
        <v>35.159999999999997</v>
      </c>
      <c r="AT97" s="18">
        <v>35.19</v>
      </c>
      <c r="AU97" s="17">
        <v>36.24</v>
      </c>
      <c r="AV97" s="17">
        <v>37.76</v>
      </c>
      <c r="AW97" s="17">
        <v>39.15</v>
      </c>
      <c r="AX97" s="17">
        <v>41.51</v>
      </c>
      <c r="AY97" s="19">
        <v>40.93</v>
      </c>
      <c r="AZ97" s="20">
        <v>42.1</v>
      </c>
      <c r="BA97" s="20">
        <v>41.84</v>
      </c>
      <c r="BB97" s="16">
        <v>38.85</v>
      </c>
      <c r="BC97" s="16">
        <v>39.67</v>
      </c>
      <c r="BD97" s="16">
        <v>27.01</v>
      </c>
      <c r="BE97" s="38">
        <v>30.96</v>
      </c>
      <c r="BF97" s="20">
        <v>32.65</v>
      </c>
      <c r="BG97" s="17">
        <v>33.840000000000003</v>
      </c>
      <c r="BH97" s="17">
        <v>34.14</v>
      </c>
      <c r="BI97" s="19">
        <v>34.51</v>
      </c>
      <c r="BJ97" s="17">
        <v>34.07</v>
      </c>
      <c r="BK97" s="19">
        <v>35.39</v>
      </c>
      <c r="BL97" s="18">
        <v>35.9</v>
      </c>
      <c r="BM97" s="17">
        <v>36.21</v>
      </c>
      <c r="BN97" s="17">
        <v>37.64</v>
      </c>
      <c r="BO97" s="17">
        <v>39.19</v>
      </c>
      <c r="BP97" s="17">
        <v>41.03</v>
      </c>
      <c r="BQ97" s="19">
        <v>40.01</v>
      </c>
      <c r="BR97" s="20">
        <v>43.18</v>
      </c>
      <c r="BS97" s="20">
        <v>41.44</v>
      </c>
      <c r="BT97" s="16">
        <v>41.61</v>
      </c>
      <c r="BU97" s="16">
        <v>38.85</v>
      </c>
    </row>
    <row r="98" spans="2:73" ht="14">
      <c r="B98" s="104">
        <v>4.3099999999999996</v>
      </c>
      <c r="C98" s="105">
        <v>4.78</v>
      </c>
      <c r="D98" s="106">
        <v>3.85</v>
      </c>
      <c r="E98" s="107">
        <v>2.12</v>
      </c>
      <c r="F98" s="106">
        <v>1.61</v>
      </c>
      <c r="G98" s="108">
        <v>1.61</v>
      </c>
      <c r="H98" s="106">
        <v>1.24</v>
      </c>
      <c r="I98" s="108">
        <v>1.69</v>
      </c>
      <c r="J98" s="107">
        <v>1.78</v>
      </c>
      <c r="K98" s="106">
        <v>2.5299999999999998</v>
      </c>
      <c r="L98" s="106">
        <v>4.7300000000000004</v>
      </c>
      <c r="M98" s="106">
        <v>6.59</v>
      </c>
      <c r="N98" s="106">
        <v>4.6399999999999997</v>
      </c>
      <c r="O98" s="4">
        <v>5.17</v>
      </c>
      <c r="P98" s="9">
        <v>5.68</v>
      </c>
      <c r="Q98" s="9">
        <v>6.92</v>
      </c>
      <c r="R98" s="4">
        <v>8.81</v>
      </c>
      <c r="S98" s="4">
        <v>15.72</v>
      </c>
      <c r="T98" s="4">
        <v>3.01</v>
      </c>
      <c r="U98" s="26">
        <v>2.12</v>
      </c>
      <c r="V98" s="53">
        <v>1.1499999999999999</v>
      </c>
      <c r="W98" s="53">
        <v>0.12</v>
      </c>
      <c r="X98" s="53">
        <v>0.39</v>
      </c>
      <c r="Y98" s="54">
        <v>1.37</v>
      </c>
      <c r="Z98" s="53">
        <v>2.12</v>
      </c>
      <c r="AA98" s="54">
        <v>2.5299999999999998</v>
      </c>
      <c r="AB98" s="55">
        <v>2.74</v>
      </c>
      <c r="AC98" s="53">
        <v>2.61</v>
      </c>
      <c r="AD98" s="53">
        <v>2.74</v>
      </c>
      <c r="AE98" s="53">
        <v>4.12</v>
      </c>
      <c r="AF98" s="7">
        <v>4.01</v>
      </c>
      <c r="AG98" s="4">
        <v>5.07</v>
      </c>
      <c r="AH98" s="9">
        <v>6.18</v>
      </c>
      <c r="AI98" s="9">
        <v>7.08</v>
      </c>
      <c r="AJ98" s="4">
        <v>9.08</v>
      </c>
      <c r="AK98" s="4">
        <v>15.22</v>
      </c>
      <c r="AL98" s="16">
        <v>26.49</v>
      </c>
      <c r="AM98" s="38">
        <v>32.92</v>
      </c>
      <c r="AN98" s="17">
        <v>35.590000000000003</v>
      </c>
      <c r="AO98" s="18">
        <v>36.29</v>
      </c>
      <c r="AP98" s="17">
        <v>36.450000000000003</v>
      </c>
      <c r="AQ98" s="19">
        <v>37.21</v>
      </c>
      <c r="AR98" s="17">
        <v>39.06</v>
      </c>
      <c r="AS98" s="19">
        <v>39.49</v>
      </c>
      <c r="AT98" s="18">
        <v>40.380000000000003</v>
      </c>
      <c r="AU98" s="17">
        <v>41.34</v>
      </c>
      <c r="AV98" s="17">
        <v>40.82</v>
      </c>
      <c r="AW98" s="17">
        <v>41.91</v>
      </c>
      <c r="AX98" s="17">
        <v>46.21</v>
      </c>
      <c r="AY98" s="16">
        <v>48.49</v>
      </c>
      <c r="AZ98" s="20">
        <v>48.34</v>
      </c>
      <c r="BA98" s="20">
        <v>46.9</v>
      </c>
      <c r="BB98" s="16">
        <v>46.45</v>
      </c>
      <c r="BC98" s="16">
        <v>42.71</v>
      </c>
      <c r="BD98" s="16">
        <v>27.6</v>
      </c>
      <c r="BE98" s="38">
        <v>33.53</v>
      </c>
      <c r="BF98" s="17">
        <v>35.229999999999997</v>
      </c>
      <c r="BG98" s="17">
        <v>36.619999999999997</v>
      </c>
      <c r="BH98" s="17">
        <v>36.82</v>
      </c>
      <c r="BI98" s="19">
        <v>36.15</v>
      </c>
      <c r="BJ98" s="17">
        <v>38.51</v>
      </c>
      <c r="BK98" s="19">
        <v>39.25</v>
      </c>
      <c r="BL98" s="18">
        <v>40.369999999999997</v>
      </c>
      <c r="BM98" s="17">
        <v>40.78</v>
      </c>
      <c r="BN98" s="17">
        <v>40.81</v>
      </c>
      <c r="BO98" s="17">
        <v>41.15</v>
      </c>
      <c r="BP98" s="17">
        <v>46.75</v>
      </c>
      <c r="BQ98" s="16">
        <v>48.54</v>
      </c>
      <c r="BR98" s="20">
        <v>48.74</v>
      </c>
      <c r="BS98" s="20">
        <v>46.94</v>
      </c>
      <c r="BT98" s="16">
        <v>46.25</v>
      </c>
      <c r="BU98" s="16">
        <v>42.42</v>
      </c>
    </row>
    <row r="99" spans="2:73" ht="14">
      <c r="B99" s="104">
        <v>4.4800000000000004</v>
      </c>
      <c r="C99" s="114">
        <v>3.87</v>
      </c>
      <c r="D99" s="106">
        <v>2.4900000000000002</v>
      </c>
      <c r="E99" s="107">
        <v>3.05</v>
      </c>
      <c r="F99" s="106">
        <v>3.83</v>
      </c>
      <c r="G99" s="108">
        <v>3.44</v>
      </c>
      <c r="H99" s="106">
        <v>3.17</v>
      </c>
      <c r="I99" s="108">
        <v>1.34</v>
      </c>
      <c r="J99" s="107">
        <v>1.5</v>
      </c>
      <c r="K99" s="106">
        <v>5.01</v>
      </c>
      <c r="L99" s="106">
        <v>6.78</v>
      </c>
      <c r="M99" s="106">
        <v>6.41</v>
      </c>
      <c r="N99" s="106">
        <v>3.13</v>
      </c>
      <c r="O99" s="41">
        <v>4.53</v>
      </c>
      <c r="P99" s="5">
        <v>5.12</v>
      </c>
      <c r="Q99" s="9">
        <v>6.98</v>
      </c>
      <c r="R99" s="4">
        <v>11.45</v>
      </c>
      <c r="S99" s="4">
        <v>19.510000000000002</v>
      </c>
      <c r="T99" s="4">
        <v>4.13</v>
      </c>
      <c r="U99" s="39">
        <v>1.86</v>
      </c>
      <c r="V99" s="7">
        <v>0</v>
      </c>
      <c r="W99" s="7">
        <v>0.87</v>
      </c>
      <c r="X99" s="7">
        <v>1.92</v>
      </c>
      <c r="Y99" s="8">
        <v>3.5</v>
      </c>
      <c r="Z99" s="7">
        <v>2.87</v>
      </c>
      <c r="AA99" s="8">
        <v>2.72</v>
      </c>
      <c r="AB99" s="6">
        <v>3.5</v>
      </c>
      <c r="AC99" s="7">
        <v>3.07</v>
      </c>
      <c r="AD99" s="7">
        <v>4.68</v>
      </c>
      <c r="AE99" s="7">
        <v>5.47</v>
      </c>
      <c r="AF99" s="7">
        <v>2.2799999999999998</v>
      </c>
      <c r="AG99" s="41">
        <v>3.74</v>
      </c>
      <c r="AH99" s="5">
        <v>6.48</v>
      </c>
      <c r="AI99" s="9">
        <v>7.73</v>
      </c>
      <c r="AJ99" s="4">
        <v>9.9700000000000006</v>
      </c>
      <c r="AK99" s="4">
        <v>19.420000000000002</v>
      </c>
      <c r="AL99" s="16">
        <v>29.85</v>
      </c>
      <c r="AM99" s="40">
        <v>32.39</v>
      </c>
      <c r="AN99" s="17">
        <v>32.619999999999997</v>
      </c>
      <c r="AO99" s="18">
        <v>34.06</v>
      </c>
      <c r="AP99" s="17">
        <v>34.6</v>
      </c>
      <c r="AQ99" s="19">
        <v>37.44</v>
      </c>
      <c r="AR99" s="17">
        <v>37.299999999999997</v>
      </c>
      <c r="AS99" s="19">
        <v>38.340000000000003</v>
      </c>
      <c r="AT99" s="18">
        <v>38.729999999999997</v>
      </c>
      <c r="AU99" s="17">
        <v>39.520000000000003</v>
      </c>
      <c r="AV99" s="17">
        <v>41.85</v>
      </c>
      <c r="AW99" s="17">
        <v>42.26</v>
      </c>
      <c r="AX99" s="17">
        <v>46.73</v>
      </c>
      <c r="AY99" s="42">
        <v>49.79</v>
      </c>
      <c r="AZ99" s="23">
        <v>49.29</v>
      </c>
      <c r="BA99" s="20">
        <v>47.7</v>
      </c>
      <c r="BB99" s="16">
        <v>41.89</v>
      </c>
      <c r="BC99" s="16">
        <v>38.46</v>
      </c>
      <c r="BD99" s="16">
        <v>29.12</v>
      </c>
      <c r="BE99" s="40">
        <v>33.03</v>
      </c>
      <c r="BF99" s="17">
        <v>33.28</v>
      </c>
      <c r="BG99" s="17">
        <v>34.89</v>
      </c>
      <c r="BH99" s="17">
        <v>35.54</v>
      </c>
      <c r="BI99" s="19">
        <v>38.79</v>
      </c>
      <c r="BJ99" s="17">
        <v>37.630000000000003</v>
      </c>
      <c r="BK99" s="19">
        <v>37.130000000000003</v>
      </c>
      <c r="BL99" s="18">
        <v>37.840000000000003</v>
      </c>
      <c r="BM99" s="17">
        <v>38.79</v>
      </c>
      <c r="BN99" s="17">
        <v>42.13</v>
      </c>
      <c r="BO99" s="17">
        <v>43.36</v>
      </c>
      <c r="BP99" s="17">
        <v>45.85</v>
      </c>
      <c r="BQ99" s="42">
        <v>49.29</v>
      </c>
      <c r="BR99" s="23">
        <v>48.05</v>
      </c>
      <c r="BS99" s="20">
        <v>48.61</v>
      </c>
      <c r="BT99" s="16">
        <v>39.47</v>
      </c>
      <c r="BU99" s="16">
        <v>39.76</v>
      </c>
    </row>
    <row r="100" spans="2:73" ht="14">
      <c r="B100" s="104">
        <v>2.84</v>
      </c>
      <c r="C100" s="105">
        <v>3.44</v>
      </c>
      <c r="D100" s="106">
        <v>2.48</v>
      </c>
      <c r="E100" s="107">
        <v>2.4900000000000002</v>
      </c>
      <c r="F100" s="106">
        <v>2.48</v>
      </c>
      <c r="G100" s="108">
        <v>1.34</v>
      </c>
      <c r="H100" s="106">
        <v>1.34</v>
      </c>
      <c r="I100" s="108">
        <v>2.61</v>
      </c>
      <c r="J100" s="107">
        <v>2.95</v>
      </c>
      <c r="K100" s="106">
        <v>3.76</v>
      </c>
      <c r="L100" s="106">
        <v>4.3499999999999996</v>
      </c>
      <c r="M100" s="106">
        <v>6.35</v>
      </c>
      <c r="N100" s="106">
        <v>5.1100000000000003</v>
      </c>
      <c r="O100" s="8">
        <v>4.01</v>
      </c>
      <c r="P100" s="7">
        <v>5.68</v>
      </c>
      <c r="Q100" s="9">
        <v>6.04</v>
      </c>
      <c r="R100" s="4">
        <v>10.68</v>
      </c>
      <c r="S100" s="4">
        <v>9.75</v>
      </c>
      <c r="T100" s="4">
        <v>3.45</v>
      </c>
      <c r="U100" s="26">
        <v>3.44</v>
      </c>
      <c r="V100" s="53">
        <v>0.62</v>
      </c>
      <c r="W100" s="53">
        <v>1.62</v>
      </c>
      <c r="X100" s="53">
        <v>1.24</v>
      </c>
      <c r="Y100" s="54">
        <v>2.78</v>
      </c>
      <c r="Z100" s="53">
        <v>2.74</v>
      </c>
      <c r="AA100" s="54">
        <v>2.68</v>
      </c>
      <c r="AB100" s="55">
        <v>3.58</v>
      </c>
      <c r="AC100" s="53">
        <v>3.62</v>
      </c>
      <c r="AD100" s="53">
        <v>2.86</v>
      </c>
      <c r="AE100" s="53">
        <v>3.98</v>
      </c>
      <c r="AF100" s="7">
        <v>5.14</v>
      </c>
      <c r="AG100" s="8">
        <v>5.57</v>
      </c>
      <c r="AH100" s="7">
        <v>6.44</v>
      </c>
      <c r="AI100" s="9">
        <v>6.52</v>
      </c>
      <c r="AJ100" s="4">
        <v>10.4</v>
      </c>
      <c r="AK100" s="4">
        <v>9.89</v>
      </c>
      <c r="AL100" s="16">
        <v>26.13</v>
      </c>
      <c r="AM100" s="38">
        <v>31.24</v>
      </c>
      <c r="AN100" s="17">
        <v>32.49</v>
      </c>
      <c r="AO100" s="18">
        <v>33.29</v>
      </c>
      <c r="AP100" s="17">
        <v>35.36</v>
      </c>
      <c r="AQ100" s="19">
        <v>36.270000000000003</v>
      </c>
      <c r="AR100" s="17">
        <v>36.39</v>
      </c>
      <c r="AS100" s="19">
        <v>37.5</v>
      </c>
      <c r="AT100" s="18">
        <v>38.01</v>
      </c>
      <c r="AU100" s="17">
        <v>38.729999999999997</v>
      </c>
      <c r="AV100" s="17">
        <v>39.619999999999997</v>
      </c>
      <c r="AW100" s="17">
        <v>40.090000000000003</v>
      </c>
      <c r="AX100" s="17">
        <v>45.47</v>
      </c>
      <c r="AY100" s="19">
        <v>45.09</v>
      </c>
      <c r="AZ100" s="17">
        <v>44.73</v>
      </c>
      <c r="BA100" s="20">
        <v>45.6</v>
      </c>
      <c r="BB100" s="16">
        <v>43.39</v>
      </c>
      <c r="BC100" s="16">
        <v>42.97</v>
      </c>
      <c r="BD100" s="16">
        <v>26.3</v>
      </c>
      <c r="BE100" s="38">
        <v>31.55</v>
      </c>
      <c r="BF100" s="17">
        <v>32.1</v>
      </c>
      <c r="BG100" s="17">
        <v>33.74</v>
      </c>
      <c r="BH100" s="17">
        <v>35.51</v>
      </c>
      <c r="BI100" s="19">
        <v>35.78</v>
      </c>
      <c r="BJ100" s="17">
        <v>36.4</v>
      </c>
      <c r="BK100" s="19">
        <v>37.28</v>
      </c>
      <c r="BL100" s="18">
        <v>38.01</v>
      </c>
      <c r="BM100" s="17">
        <v>38.85</v>
      </c>
      <c r="BN100" s="17">
        <v>39.46</v>
      </c>
      <c r="BO100" s="17">
        <v>41.25</v>
      </c>
      <c r="BP100" s="17">
        <v>44.25</v>
      </c>
      <c r="BQ100" s="19">
        <v>44.08</v>
      </c>
      <c r="BR100" s="17">
        <v>44.66</v>
      </c>
      <c r="BS100" s="20">
        <v>45.53</v>
      </c>
      <c r="BT100" s="16">
        <v>43.11</v>
      </c>
      <c r="BU100" s="16">
        <v>42.55</v>
      </c>
    </row>
    <row r="101" spans="2:73" ht="14">
      <c r="B101" s="104">
        <v>4.91</v>
      </c>
      <c r="C101" s="107">
        <v>3.53</v>
      </c>
      <c r="D101" s="106">
        <v>2.86</v>
      </c>
      <c r="E101" s="107">
        <v>2.99</v>
      </c>
      <c r="F101" s="106">
        <v>2.08</v>
      </c>
      <c r="G101" s="108">
        <v>1.89</v>
      </c>
      <c r="H101" s="106">
        <v>0</v>
      </c>
      <c r="I101" s="108">
        <v>0</v>
      </c>
      <c r="J101" s="107">
        <v>0.83</v>
      </c>
      <c r="K101" s="106">
        <v>2.62</v>
      </c>
      <c r="L101" s="106">
        <v>3.64</v>
      </c>
      <c r="M101" s="106">
        <v>4.8899999999999997</v>
      </c>
      <c r="N101" s="106">
        <v>2.2000000000000002</v>
      </c>
      <c r="O101" s="8">
        <v>2.2000000000000002</v>
      </c>
      <c r="P101" s="7">
        <v>4.72</v>
      </c>
      <c r="Q101" s="9">
        <v>6.33</v>
      </c>
      <c r="R101" s="4">
        <v>8.77</v>
      </c>
      <c r="S101" s="4">
        <v>15.65</v>
      </c>
      <c r="T101" s="4">
        <v>4.4800000000000004</v>
      </c>
      <c r="U101" s="6">
        <v>1.96</v>
      </c>
      <c r="V101" s="7">
        <v>0</v>
      </c>
      <c r="W101" s="7">
        <v>1.3</v>
      </c>
      <c r="X101" s="7">
        <v>1.1499999999999999</v>
      </c>
      <c r="Y101" s="8">
        <v>1.37</v>
      </c>
      <c r="Z101" s="7">
        <v>1.9</v>
      </c>
      <c r="AA101" s="8">
        <v>1.81</v>
      </c>
      <c r="AB101" s="6">
        <v>1.9</v>
      </c>
      <c r="AC101" s="7">
        <v>2.8</v>
      </c>
      <c r="AD101" s="7">
        <v>5.62</v>
      </c>
      <c r="AE101" s="7">
        <v>4.7300000000000004</v>
      </c>
      <c r="AF101" s="7">
        <v>2.11</v>
      </c>
      <c r="AG101" s="8">
        <v>0.9</v>
      </c>
      <c r="AH101" s="7">
        <v>3.48</v>
      </c>
      <c r="AI101" s="9">
        <v>5.47</v>
      </c>
      <c r="AJ101" s="4">
        <v>7.93</v>
      </c>
      <c r="AK101" s="4">
        <v>14.38</v>
      </c>
      <c r="AL101" s="16">
        <v>25.49</v>
      </c>
      <c r="AM101" s="18">
        <v>30.51</v>
      </c>
      <c r="AN101" s="17">
        <v>31.35</v>
      </c>
      <c r="AO101" s="18">
        <v>32.07</v>
      </c>
      <c r="AP101" s="17">
        <v>35.04</v>
      </c>
      <c r="AQ101" s="19">
        <v>35.31</v>
      </c>
      <c r="AR101" s="17">
        <v>36.67</v>
      </c>
      <c r="AS101" s="19">
        <v>37.619999999999997</v>
      </c>
      <c r="AT101" s="18">
        <v>36.03</v>
      </c>
      <c r="AU101" s="17">
        <v>36.6</v>
      </c>
      <c r="AV101" s="17">
        <v>40.68</v>
      </c>
      <c r="AW101" s="17">
        <v>40.78</v>
      </c>
      <c r="AX101" s="17">
        <v>43.39</v>
      </c>
      <c r="AY101" s="19">
        <v>45.34</v>
      </c>
      <c r="AZ101" s="17">
        <v>46.84</v>
      </c>
      <c r="BA101" s="20">
        <v>43.38</v>
      </c>
      <c r="BB101" s="16">
        <v>43.05</v>
      </c>
      <c r="BC101" s="16">
        <v>35.85</v>
      </c>
      <c r="BD101" s="16">
        <v>25.91</v>
      </c>
      <c r="BE101" s="18">
        <v>30.07</v>
      </c>
      <c r="BF101" s="17">
        <v>32.380000000000003</v>
      </c>
      <c r="BG101" s="17">
        <v>32.880000000000003</v>
      </c>
      <c r="BH101" s="17">
        <v>35.049999999999997</v>
      </c>
      <c r="BI101" s="19">
        <v>35.18</v>
      </c>
      <c r="BJ101" s="17">
        <v>36.549999999999997</v>
      </c>
      <c r="BK101" s="19">
        <v>36.49</v>
      </c>
      <c r="BL101" s="18">
        <v>35.78</v>
      </c>
      <c r="BM101" s="17">
        <v>36.369999999999997</v>
      </c>
      <c r="BN101" s="17">
        <v>40.08</v>
      </c>
      <c r="BO101" s="17">
        <v>40.119999999999997</v>
      </c>
      <c r="BP101" s="17">
        <v>43.73</v>
      </c>
      <c r="BQ101" s="19">
        <v>46.73</v>
      </c>
      <c r="BR101" s="17">
        <v>47.89</v>
      </c>
      <c r="BS101" s="20">
        <v>42.54</v>
      </c>
      <c r="BT101" s="16">
        <v>43.62</v>
      </c>
      <c r="BU101" s="16">
        <v>35.869999999999997</v>
      </c>
    </row>
    <row r="102" spans="2:73" ht="14">
      <c r="B102" s="104">
        <v>4.41</v>
      </c>
      <c r="C102" s="111">
        <v>3.23</v>
      </c>
      <c r="D102" s="106">
        <v>2.31</v>
      </c>
      <c r="E102" s="107">
        <v>2.58</v>
      </c>
      <c r="F102" s="106">
        <v>2.2799999999999998</v>
      </c>
      <c r="G102" s="108">
        <v>2.0699999999999998</v>
      </c>
      <c r="H102" s="106">
        <v>1.79</v>
      </c>
      <c r="I102" s="108">
        <v>0.9</v>
      </c>
      <c r="J102" s="107">
        <v>1.41</v>
      </c>
      <c r="K102" s="106">
        <v>2.2000000000000002</v>
      </c>
      <c r="L102" s="106">
        <v>4.3499999999999996</v>
      </c>
      <c r="M102" s="106">
        <v>7.5</v>
      </c>
      <c r="N102" s="106">
        <v>3.81</v>
      </c>
      <c r="O102" s="8">
        <v>4.1900000000000004</v>
      </c>
      <c r="P102" s="9">
        <v>4.68</v>
      </c>
      <c r="Q102" s="9">
        <v>6.9</v>
      </c>
      <c r="R102" s="4">
        <v>11.97</v>
      </c>
      <c r="S102" s="4">
        <v>16.55</v>
      </c>
      <c r="T102" s="4">
        <v>4.57</v>
      </c>
      <c r="U102" s="55">
        <v>3.34</v>
      </c>
      <c r="V102" s="7">
        <v>3.11</v>
      </c>
      <c r="W102" s="7">
        <v>3.39</v>
      </c>
      <c r="X102" s="7">
        <v>2.36</v>
      </c>
      <c r="Y102" s="8">
        <v>2.0499999999999998</v>
      </c>
      <c r="Z102" s="7">
        <v>3.68</v>
      </c>
      <c r="AA102" s="8">
        <v>3.05</v>
      </c>
      <c r="AB102" s="6">
        <v>3.44</v>
      </c>
      <c r="AC102" s="7">
        <v>4.79</v>
      </c>
      <c r="AD102" s="7">
        <v>5.55</v>
      </c>
      <c r="AE102" s="7">
        <v>7.23</v>
      </c>
      <c r="AF102" s="7">
        <v>5.5</v>
      </c>
      <c r="AG102" s="8">
        <v>5.89</v>
      </c>
      <c r="AH102" s="9">
        <v>6.17</v>
      </c>
      <c r="AI102" s="9">
        <v>7.39</v>
      </c>
      <c r="AJ102" s="4">
        <v>13.79</v>
      </c>
      <c r="AK102" s="4">
        <v>14.69</v>
      </c>
      <c r="AL102" s="16">
        <v>30.25</v>
      </c>
      <c r="AM102" s="56">
        <v>33.090000000000003</v>
      </c>
      <c r="AN102" s="17">
        <v>34.74</v>
      </c>
      <c r="AO102" s="18">
        <v>34.61</v>
      </c>
      <c r="AP102" s="17">
        <v>36.619999999999997</v>
      </c>
      <c r="AQ102" s="19">
        <v>39.81</v>
      </c>
      <c r="AR102" s="17">
        <v>41.54</v>
      </c>
      <c r="AS102" s="19">
        <v>40.47</v>
      </c>
      <c r="AT102" s="18">
        <v>41.86</v>
      </c>
      <c r="AU102" s="17">
        <v>42.9</v>
      </c>
      <c r="AV102" s="17">
        <v>44.36</v>
      </c>
      <c r="AW102" s="17">
        <v>44.78</v>
      </c>
      <c r="AX102" s="17">
        <v>19.75</v>
      </c>
      <c r="AY102" s="19">
        <v>50.63</v>
      </c>
      <c r="AZ102" s="20">
        <v>53.54</v>
      </c>
      <c r="BA102" s="20">
        <v>51.46</v>
      </c>
      <c r="BB102" s="16">
        <v>50.75</v>
      </c>
      <c r="BC102" s="16">
        <v>42.56</v>
      </c>
      <c r="BD102" s="16">
        <v>30.18</v>
      </c>
      <c r="BE102" s="56">
        <v>32.61</v>
      </c>
      <c r="BF102" s="17">
        <v>34.79</v>
      </c>
      <c r="BG102" s="17">
        <v>36.200000000000003</v>
      </c>
      <c r="BH102" s="17">
        <v>37.090000000000003</v>
      </c>
      <c r="BI102" s="19">
        <v>40.380000000000003</v>
      </c>
      <c r="BJ102" s="17">
        <v>42.37</v>
      </c>
      <c r="BK102" s="19">
        <v>40.39</v>
      </c>
      <c r="BL102" s="18">
        <v>42.22</v>
      </c>
      <c r="BM102" s="17">
        <v>43.01</v>
      </c>
      <c r="BN102" s="17">
        <v>44.32</v>
      </c>
      <c r="BO102" s="17">
        <v>45.4</v>
      </c>
      <c r="BP102" s="17">
        <v>50.46</v>
      </c>
      <c r="BQ102" s="19">
        <v>51</v>
      </c>
      <c r="BR102" s="20">
        <v>54.11</v>
      </c>
      <c r="BS102" s="20">
        <v>51.66</v>
      </c>
      <c r="BT102" s="16">
        <v>50.85</v>
      </c>
      <c r="BU102" s="16">
        <v>41.19</v>
      </c>
    </row>
    <row r="103" spans="2:73" ht="14">
      <c r="B103" s="104">
        <v>4.83</v>
      </c>
      <c r="C103" s="105">
        <v>4.6100000000000003</v>
      </c>
      <c r="D103" s="106">
        <v>3.31</v>
      </c>
      <c r="E103" s="107">
        <v>3.25</v>
      </c>
      <c r="F103" s="106">
        <v>3.25</v>
      </c>
      <c r="G103" s="108">
        <v>1.85</v>
      </c>
      <c r="H103" s="106">
        <v>1.5</v>
      </c>
      <c r="I103" s="108">
        <v>0.56000000000000005</v>
      </c>
      <c r="J103" s="107">
        <v>1.59</v>
      </c>
      <c r="K103" s="106">
        <v>2.84</v>
      </c>
      <c r="L103" s="106">
        <v>5.78</v>
      </c>
      <c r="M103" s="106">
        <v>6.86</v>
      </c>
      <c r="N103" s="106">
        <v>6.29</v>
      </c>
      <c r="O103" s="8">
        <v>3.28</v>
      </c>
      <c r="P103" s="7">
        <v>4.3099999999999996</v>
      </c>
      <c r="Q103" s="9">
        <v>4.62</v>
      </c>
      <c r="R103" s="4">
        <v>7.01</v>
      </c>
      <c r="S103" s="4">
        <v>7.1</v>
      </c>
      <c r="T103" s="4">
        <v>4.5</v>
      </c>
      <c r="U103" s="26">
        <v>3.62</v>
      </c>
      <c r="V103" s="53">
        <v>2.88</v>
      </c>
      <c r="W103" s="53">
        <v>0</v>
      </c>
      <c r="X103" s="53">
        <v>0</v>
      </c>
      <c r="Y103" s="54">
        <v>0.75</v>
      </c>
      <c r="Z103" s="53">
        <v>1.39</v>
      </c>
      <c r="AA103" s="54">
        <v>2.41</v>
      </c>
      <c r="AB103" s="55">
        <v>2.2000000000000002</v>
      </c>
      <c r="AC103" s="53">
        <v>4.76</v>
      </c>
      <c r="AD103" s="53">
        <v>6.51</v>
      </c>
      <c r="AE103" s="53">
        <v>6.41</v>
      </c>
      <c r="AF103" s="7">
        <v>5.48</v>
      </c>
      <c r="AG103" s="8">
        <v>3.98</v>
      </c>
      <c r="AH103" s="7">
        <v>3.76</v>
      </c>
      <c r="AI103" s="9">
        <v>4.49</v>
      </c>
      <c r="AJ103" s="4">
        <v>8.48</v>
      </c>
      <c r="AK103" s="4">
        <v>8.74</v>
      </c>
      <c r="AL103" s="16">
        <v>27.2</v>
      </c>
      <c r="AM103" s="38">
        <v>32.29</v>
      </c>
      <c r="AN103" s="17">
        <v>35.770000000000003</v>
      </c>
      <c r="AO103" s="18">
        <v>37.270000000000003</v>
      </c>
      <c r="AP103" s="17">
        <v>37.72</v>
      </c>
      <c r="AQ103" s="19">
        <v>37.61</v>
      </c>
      <c r="AR103" s="17">
        <v>37.5</v>
      </c>
      <c r="AS103" s="19">
        <v>38.11</v>
      </c>
      <c r="AT103" s="18">
        <v>37.43</v>
      </c>
      <c r="AU103" s="17">
        <v>38.299999999999997</v>
      </c>
      <c r="AV103" s="17">
        <v>38.43</v>
      </c>
      <c r="AW103" s="17">
        <v>40.83</v>
      </c>
      <c r="AX103" s="17">
        <v>40.69</v>
      </c>
      <c r="AY103" s="19">
        <v>41.38</v>
      </c>
      <c r="AZ103" s="17">
        <v>45.53</v>
      </c>
      <c r="BA103" s="20">
        <v>46.52</v>
      </c>
      <c r="BB103" s="16">
        <v>45.11</v>
      </c>
      <c r="BC103" s="16">
        <v>41.53</v>
      </c>
      <c r="BD103" s="16">
        <v>27.61</v>
      </c>
      <c r="BE103" s="38">
        <v>33.08</v>
      </c>
      <c r="BF103" s="17">
        <v>35.909999999999997</v>
      </c>
      <c r="BG103" s="17">
        <v>37.28</v>
      </c>
      <c r="BH103" s="17">
        <v>37.17</v>
      </c>
      <c r="BI103" s="19">
        <v>37.770000000000003</v>
      </c>
      <c r="BJ103" s="17">
        <v>37.31</v>
      </c>
      <c r="BK103" s="19">
        <v>38.69</v>
      </c>
      <c r="BL103" s="18">
        <v>37.79</v>
      </c>
      <c r="BM103" s="17">
        <v>37.950000000000003</v>
      </c>
      <c r="BN103" s="17">
        <v>39.270000000000003</v>
      </c>
      <c r="BO103" s="17">
        <v>39.369999999999997</v>
      </c>
      <c r="BP103" s="17">
        <v>40.43</v>
      </c>
      <c r="BQ103" s="19">
        <v>41.11</v>
      </c>
      <c r="BR103" s="17">
        <v>45.42</v>
      </c>
      <c r="BS103" s="20">
        <v>45.92</v>
      </c>
      <c r="BT103" s="16">
        <v>46.52</v>
      </c>
      <c r="BU103" s="16">
        <v>42.22</v>
      </c>
    </row>
    <row r="104" spans="2:73" ht="14">
      <c r="B104" s="104">
        <v>5.03</v>
      </c>
      <c r="C104" s="107">
        <v>3.65</v>
      </c>
      <c r="D104" s="106">
        <v>2.61</v>
      </c>
      <c r="E104" s="107">
        <v>3.56</v>
      </c>
      <c r="F104" s="106">
        <v>2.3199999999999998</v>
      </c>
      <c r="G104" s="108">
        <v>2.5</v>
      </c>
      <c r="H104" s="106">
        <v>1.5</v>
      </c>
      <c r="I104" s="108">
        <v>1.96</v>
      </c>
      <c r="J104" s="107">
        <v>2.52</v>
      </c>
      <c r="K104" s="106">
        <v>4.5199999999999996</v>
      </c>
      <c r="L104" s="106">
        <v>5.15</v>
      </c>
      <c r="M104" s="106">
        <v>7.9</v>
      </c>
      <c r="N104" s="106">
        <v>2.63</v>
      </c>
      <c r="O104" s="8">
        <v>2.4700000000000002</v>
      </c>
      <c r="P104" s="5">
        <v>3.58</v>
      </c>
      <c r="Q104" s="5">
        <v>5.27</v>
      </c>
      <c r="R104" s="4">
        <v>9.5399999999999991</v>
      </c>
      <c r="S104" s="4">
        <v>16.98</v>
      </c>
      <c r="T104" s="4">
        <v>5.62</v>
      </c>
      <c r="U104" s="6">
        <v>2.39</v>
      </c>
      <c r="V104" s="7">
        <v>1.61</v>
      </c>
      <c r="W104" s="7">
        <v>0</v>
      </c>
      <c r="X104" s="7">
        <v>2.29</v>
      </c>
      <c r="Y104" s="8">
        <v>2.98</v>
      </c>
      <c r="Z104" s="7">
        <v>2.2400000000000002</v>
      </c>
      <c r="AA104" s="8">
        <v>3.44</v>
      </c>
      <c r="AB104" s="6">
        <v>3.41</v>
      </c>
      <c r="AC104" s="7">
        <v>4.3600000000000003</v>
      </c>
      <c r="AD104" s="7">
        <v>6.96</v>
      </c>
      <c r="AE104" s="7">
        <v>8.7200000000000006</v>
      </c>
      <c r="AF104" s="7">
        <v>4.43</v>
      </c>
      <c r="AG104" s="8">
        <v>3.28</v>
      </c>
      <c r="AH104" s="5">
        <v>4.41</v>
      </c>
      <c r="AI104" s="5">
        <v>5.27</v>
      </c>
      <c r="AJ104" s="4">
        <v>9.34</v>
      </c>
      <c r="AK104" s="4">
        <v>17.239999999999998</v>
      </c>
      <c r="AL104" s="16">
        <v>27.5</v>
      </c>
      <c r="AM104" s="18">
        <v>33.83</v>
      </c>
      <c r="AN104" s="17">
        <v>35.700000000000003</v>
      </c>
      <c r="AO104" s="18">
        <v>35.94</v>
      </c>
      <c r="AP104" s="17">
        <v>36.799999999999997</v>
      </c>
      <c r="AQ104" s="19">
        <v>38.43</v>
      </c>
      <c r="AR104" s="17">
        <v>40.89</v>
      </c>
      <c r="AS104" s="19">
        <v>40.85</v>
      </c>
      <c r="AT104" s="18">
        <v>39.24</v>
      </c>
      <c r="AU104" s="17">
        <v>40.08</v>
      </c>
      <c r="AV104" s="17">
        <v>42.46</v>
      </c>
      <c r="AW104" s="17">
        <v>44.13</v>
      </c>
      <c r="AX104" s="17">
        <v>16.79</v>
      </c>
      <c r="AY104" s="19">
        <v>47.87</v>
      </c>
      <c r="AZ104" s="23">
        <v>46.92</v>
      </c>
      <c r="BA104" s="23">
        <v>46.43</v>
      </c>
      <c r="BB104" s="16">
        <v>44.47</v>
      </c>
      <c r="BC104" s="16">
        <v>39.17</v>
      </c>
      <c r="BD104" s="16">
        <v>27.39</v>
      </c>
      <c r="BE104" s="18">
        <v>32.130000000000003</v>
      </c>
      <c r="BF104" s="17">
        <v>35.75</v>
      </c>
      <c r="BG104" s="17">
        <v>35.72</v>
      </c>
      <c r="BH104" s="17">
        <v>36.42</v>
      </c>
      <c r="BI104" s="19">
        <v>38.28</v>
      </c>
      <c r="BJ104" s="17">
        <v>41.8</v>
      </c>
      <c r="BK104" s="19">
        <v>41.6</v>
      </c>
      <c r="BL104" s="18">
        <v>39.659999999999997</v>
      </c>
      <c r="BM104" s="17">
        <v>39.65</v>
      </c>
      <c r="BN104" s="17">
        <v>42.48</v>
      </c>
      <c r="BO104" s="17">
        <v>44.54</v>
      </c>
      <c r="BP104" s="17">
        <v>46.39</v>
      </c>
      <c r="BQ104" s="19">
        <v>47.46</v>
      </c>
      <c r="BR104" s="23">
        <v>46.42</v>
      </c>
      <c r="BS104" s="23">
        <v>46.76</v>
      </c>
      <c r="BT104" s="16">
        <v>43.86</v>
      </c>
      <c r="BU104" s="16">
        <v>37.46</v>
      </c>
    </row>
    <row r="105" spans="2:73" ht="14">
      <c r="B105" s="104">
        <v>3.58</v>
      </c>
      <c r="C105" s="107">
        <v>3.51</v>
      </c>
      <c r="D105" s="106">
        <v>2.92</v>
      </c>
      <c r="E105" s="107">
        <v>3.23</v>
      </c>
      <c r="F105" s="106">
        <v>3.85</v>
      </c>
      <c r="G105" s="108">
        <v>2.86</v>
      </c>
      <c r="H105" s="106">
        <v>3.3</v>
      </c>
      <c r="I105" s="108">
        <v>3.07</v>
      </c>
      <c r="J105" s="107">
        <v>2.0499999999999998</v>
      </c>
      <c r="K105" s="106">
        <v>2.62</v>
      </c>
      <c r="L105" s="106">
        <v>4.18</v>
      </c>
      <c r="M105" s="106">
        <v>5.47</v>
      </c>
      <c r="N105" s="106">
        <v>3.19</v>
      </c>
      <c r="O105" s="8">
        <v>4.83</v>
      </c>
      <c r="P105" s="5">
        <v>6.87</v>
      </c>
      <c r="Q105" s="9">
        <v>7.21</v>
      </c>
      <c r="R105" s="4">
        <v>12.72</v>
      </c>
      <c r="S105" s="4">
        <v>17.399999999999999</v>
      </c>
      <c r="T105" s="4">
        <v>3.16</v>
      </c>
      <c r="U105" s="6">
        <v>2.56</v>
      </c>
      <c r="V105" s="7">
        <v>2.59</v>
      </c>
      <c r="W105" s="7">
        <v>1.3</v>
      </c>
      <c r="X105" s="7">
        <v>0.9</v>
      </c>
      <c r="Y105" s="8">
        <v>1.61</v>
      </c>
      <c r="Z105" s="7">
        <v>2.61</v>
      </c>
      <c r="AA105" s="8">
        <v>2.2400000000000002</v>
      </c>
      <c r="AB105" s="6">
        <v>3.86</v>
      </c>
      <c r="AC105" s="7">
        <v>4.66</v>
      </c>
      <c r="AD105" s="7">
        <v>4.47</v>
      </c>
      <c r="AE105" s="7">
        <v>4.5599999999999996</v>
      </c>
      <c r="AF105" s="7">
        <v>4.5599999999999996</v>
      </c>
      <c r="AG105" s="8">
        <v>6.18</v>
      </c>
      <c r="AH105" s="5">
        <v>6.85</v>
      </c>
      <c r="AI105" s="9">
        <v>8.3000000000000007</v>
      </c>
      <c r="AJ105" s="4">
        <v>12.01</v>
      </c>
      <c r="AK105" s="4">
        <v>16.8</v>
      </c>
      <c r="AL105" s="16">
        <v>32.159999999999997</v>
      </c>
      <c r="AM105" s="18">
        <v>32.9</v>
      </c>
      <c r="AN105" s="17">
        <v>34.869999999999997</v>
      </c>
      <c r="AO105" s="18">
        <v>37.020000000000003</v>
      </c>
      <c r="AP105" s="17">
        <v>38.15</v>
      </c>
      <c r="AQ105" s="19">
        <v>39.200000000000003</v>
      </c>
      <c r="AR105" s="17">
        <v>40.56</v>
      </c>
      <c r="AS105" s="19">
        <v>43.52</v>
      </c>
      <c r="AT105" s="18">
        <v>40.54</v>
      </c>
      <c r="AU105" s="17">
        <v>41.54</v>
      </c>
      <c r="AV105" s="17">
        <v>42.47</v>
      </c>
      <c r="AW105" s="17">
        <v>44.93</v>
      </c>
      <c r="AX105" s="17">
        <v>46.05</v>
      </c>
      <c r="AY105" s="19">
        <v>48.97</v>
      </c>
      <c r="AZ105" s="23">
        <v>49.16</v>
      </c>
      <c r="BA105" s="20">
        <v>48.57</v>
      </c>
      <c r="BB105" s="16">
        <v>44.63</v>
      </c>
      <c r="BC105" s="16">
        <v>42.6</v>
      </c>
      <c r="BD105" s="16">
        <v>32.270000000000003</v>
      </c>
      <c r="BE105" s="18">
        <v>31.74</v>
      </c>
      <c r="BF105" s="17">
        <v>33.39</v>
      </c>
      <c r="BG105" s="17">
        <v>37.99</v>
      </c>
      <c r="BH105" s="17">
        <v>38.479999999999997</v>
      </c>
      <c r="BI105" s="19">
        <v>39.39</v>
      </c>
      <c r="BJ105" s="17">
        <v>41.7</v>
      </c>
      <c r="BK105" s="19">
        <v>43.27</v>
      </c>
      <c r="BL105" s="18">
        <v>40.53</v>
      </c>
      <c r="BM105" s="17">
        <v>41.58</v>
      </c>
      <c r="BN105" s="17">
        <v>42.5</v>
      </c>
      <c r="BO105" s="17">
        <v>45.93</v>
      </c>
      <c r="BP105" s="17">
        <v>46.94</v>
      </c>
      <c r="BQ105" s="19">
        <v>48.67</v>
      </c>
      <c r="BR105" s="23">
        <v>49.35</v>
      </c>
      <c r="BS105" s="20">
        <v>48.56</v>
      </c>
      <c r="BT105" s="16">
        <v>43.38</v>
      </c>
      <c r="BU105" s="16">
        <v>41.04</v>
      </c>
    </row>
    <row r="106" spans="2:73" ht="14">
      <c r="B106" s="104">
        <v>3.51</v>
      </c>
      <c r="C106" s="107">
        <v>3.36</v>
      </c>
      <c r="D106" s="106">
        <v>2.61</v>
      </c>
      <c r="E106" s="107">
        <v>1.61</v>
      </c>
      <c r="F106" s="106">
        <v>1.37</v>
      </c>
      <c r="G106" s="108">
        <v>0</v>
      </c>
      <c r="H106" s="106">
        <v>0</v>
      </c>
      <c r="I106" s="108">
        <v>0</v>
      </c>
      <c r="J106" s="107">
        <v>0.95</v>
      </c>
      <c r="K106" s="106">
        <v>1.99</v>
      </c>
      <c r="L106" s="106">
        <v>5.43</v>
      </c>
      <c r="M106" s="106">
        <v>7.22</v>
      </c>
      <c r="N106" s="106">
        <v>5.34</v>
      </c>
      <c r="O106" s="8">
        <v>4.75</v>
      </c>
      <c r="P106" s="7">
        <v>5.59</v>
      </c>
      <c r="Q106" s="9">
        <v>6.54</v>
      </c>
      <c r="R106" s="4">
        <v>12.39</v>
      </c>
      <c r="S106" s="4">
        <v>16.84</v>
      </c>
      <c r="T106" s="4">
        <v>3.87</v>
      </c>
      <c r="U106" s="6">
        <v>2.12</v>
      </c>
      <c r="V106" s="7">
        <v>0.83</v>
      </c>
      <c r="W106" s="7">
        <v>0</v>
      </c>
      <c r="X106" s="7">
        <v>0.67</v>
      </c>
      <c r="Y106" s="8">
        <v>2.41</v>
      </c>
      <c r="Z106" s="7">
        <v>2.02</v>
      </c>
      <c r="AA106" s="8">
        <v>1.37</v>
      </c>
      <c r="AB106" s="6">
        <v>1.78</v>
      </c>
      <c r="AC106" s="7">
        <v>3.12</v>
      </c>
      <c r="AD106" s="7">
        <v>8.2899999999999991</v>
      </c>
      <c r="AE106" s="7">
        <v>7.03</v>
      </c>
      <c r="AF106" s="7">
        <v>4.25</v>
      </c>
      <c r="AG106" s="8">
        <v>4.32</v>
      </c>
      <c r="AH106" s="7">
        <v>5.3</v>
      </c>
      <c r="AI106" s="9">
        <v>7.63</v>
      </c>
      <c r="AJ106" s="4">
        <v>11.55</v>
      </c>
      <c r="AK106" s="4">
        <v>15.12</v>
      </c>
      <c r="AL106" s="16">
        <v>26.61</v>
      </c>
      <c r="AM106" s="18">
        <v>32.36</v>
      </c>
      <c r="AN106" s="17">
        <v>31.43</v>
      </c>
      <c r="AO106" s="18">
        <v>34.71</v>
      </c>
      <c r="AP106" s="17">
        <v>37.39</v>
      </c>
      <c r="AQ106" s="19">
        <v>39.08</v>
      </c>
      <c r="AR106" s="17">
        <v>41.13</v>
      </c>
      <c r="AS106" s="19">
        <v>41.98</v>
      </c>
      <c r="AT106" s="18">
        <v>41.39</v>
      </c>
      <c r="AU106" s="17">
        <v>42.97</v>
      </c>
      <c r="AV106" s="17">
        <v>44.37</v>
      </c>
      <c r="AW106" s="17">
        <v>45.46</v>
      </c>
      <c r="AX106" s="17">
        <v>49.91</v>
      </c>
      <c r="AY106" s="19">
        <v>50.23</v>
      </c>
      <c r="AZ106" s="17">
        <v>50.19</v>
      </c>
      <c r="BA106" s="20">
        <v>48.29</v>
      </c>
      <c r="BB106" s="16">
        <v>50.81</v>
      </c>
      <c r="BC106" s="16">
        <v>42.18</v>
      </c>
      <c r="BD106" s="16">
        <v>27.43</v>
      </c>
      <c r="BE106" s="18">
        <v>31.43</v>
      </c>
      <c r="BF106" s="17">
        <v>31.22</v>
      </c>
      <c r="BG106" s="17">
        <v>34.72</v>
      </c>
      <c r="BH106" s="17">
        <v>37.42</v>
      </c>
      <c r="BI106" s="19">
        <v>38.99</v>
      </c>
      <c r="BJ106" s="17">
        <v>42.5</v>
      </c>
      <c r="BK106" s="19">
        <v>41.64</v>
      </c>
      <c r="BL106" s="18">
        <v>41.02</v>
      </c>
      <c r="BM106" s="17">
        <v>42.85</v>
      </c>
      <c r="BN106" s="17">
        <v>44.77</v>
      </c>
      <c r="BO106" s="17">
        <v>44.76</v>
      </c>
      <c r="BP106" s="17">
        <v>50.16</v>
      </c>
      <c r="BQ106" s="19">
        <v>51.11</v>
      </c>
      <c r="BR106" s="17">
        <v>50.93</v>
      </c>
      <c r="BS106" s="20">
        <v>48.68</v>
      </c>
      <c r="BT106" s="16">
        <v>50.03</v>
      </c>
      <c r="BU106" s="16">
        <v>41.94</v>
      </c>
    </row>
    <row r="107" spans="2:73" ht="14">
      <c r="B107" s="104">
        <v>2.02</v>
      </c>
      <c r="C107" s="105">
        <v>2.8</v>
      </c>
      <c r="D107" s="106">
        <v>2.36</v>
      </c>
      <c r="E107" s="107">
        <v>2.5</v>
      </c>
      <c r="F107" s="106">
        <v>2.99</v>
      </c>
      <c r="G107" s="108">
        <v>1.1100000000000001</v>
      </c>
      <c r="H107" s="106">
        <v>0.56000000000000005</v>
      </c>
      <c r="I107" s="108">
        <v>0.88</v>
      </c>
      <c r="J107" s="107">
        <v>2.36</v>
      </c>
      <c r="K107" s="106">
        <v>5.47</v>
      </c>
      <c r="L107" s="106">
        <v>6.03</v>
      </c>
      <c r="M107" s="106">
        <v>5.12</v>
      </c>
      <c r="N107" s="106">
        <v>4.6399999999999997</v>
      </c>
      <c r="O107" s="8">
        <v>4.97</v>
      </c>
      <c r="P107" s="7">
        <v>5.6</v>
      </c>
      <c r="Q107" s="9">
        <v>7.75</v>
      </c>
      <c r="R107" s="4">
        <v>11.04</v>
      </c>
      <c r="S107" s="4">
        <v>16.809999999999999</v>
      </c>
      <c r="T107" s="4">
        <v>2.66</v>
      </c>
      <c r="U107" s="26">
        <v>2.02</v>
      </c>
      <c r="V107" s="53">
        <v>0.28000000000000003</v>
      </c>
      <c r="W107" s="53">
        <v>0</v>
      </c>
      <c r="X107" s="53">
        <v>1.78</v>
      </c>
      <c r="Y107" s="54">
        <v>2.12</v>
      </c>
      <c r="Z107" s="53">
        <v>2.4900000000000002</v>
      </c>
      <c r="AA107" s="54">
        <v>2.87</v>
      </c>
      <c r="AB107" s="55">
        <v>2.62</v>
      </c>
      <c r="AC107" s="53">
        <v>5.09</v>
      </c>
      <c r="AD107" s="53">
        <v>6.48</v>
      </c>
      <c r="AE107" s="53">
        <v>5.24</v>
      </c>
      <c r="AF107" s="7">
        <v>3.73</v>
      </c>
      <c r="AG107" s="8">
        <v>4.6900000000000004</v>
      </c>
      <c r="AH107" s="7">
        <v>5.84</v>
      </c>
      <c r="AI107" s="9">
        <v>7.45</v>
      </c>
      <c r="AJ107" s="4">
        <v>10.199999999999999</v>
      </c>
      <c r="AK107" s="4">
        <v>18.09</v>
      </c>
      <c r="AL107" s="16">
        <v>28.32</v>
      </c>
      <c r="AM107" s="38">
        <v>32.28</v>
      </c>
      <c r="AN107" s="17">
        <v>34.53</v>
      </c>
      <c r="AO107" s="18">
        <v>34.71</v>
      </c>
      <c r="AP107" s="17">
        <v>35.5</v>
      </c>
      <c r="AQ107" s="19">
        <v>36.5</v>
      </c>
      <c r="AR107" s="17">
        <v>37.32</v>
      </c>
      <c r="AS107" s="19">
        <v>38.450000000000003</v>
      </c>
      <c r="AT107" s="18">
        <v>39.07</v>
      </c>
      <c r="AU107" s="17">
        <v>41.49</v>
      </c>
      <c r="AV107" s="17">
        <v>44.23</v>
      </c>
      <c r="AW107" s="17">
        <v>47.7</v>
      </c>
      <c r="AX107" s="17">
        <v>47.38</v>
      </c>
      <c r="AY107" s="19">
        <v>47.45</v>
      </c>
      <c r="AZ107" s="17">
        <v>47.31</v>
      </c>
      <c r="BA107" s="20">
        <v>44.97</v>
      </c>
      <c r="BB107" s="16">
        <v>44.58</v>
      </c>
      <c r="BC107" s="16">
        <v>41.44</v>
      </c>
      <c r="BD107" s="16">
        <v>28.59</v>
      </c>
      <c r="BE107" s="38">
        <v>32.71</v>
      </c>
      <c r="BF107" s="17">
        <v>34.01</v>
      </c>
      <c r="BG107" s="17">
        <v>35.64</v>
      </c>
      <c r="BH107" s="17">
        <v>35.49</v>
      </c>
      <c r="BI107" s="19">
        <v>36.22</v>
      </c>
      <c r="BJ107" s="17">
        <v>37.29</v>
      </c>
      <c r="BK107" s="19">
        <v>38.01</v>
      </c>
      <c r="BL107" s="18">
        <v>39.67</v>
      </c>
      <c r="BM107" s="17">
        <v>41.51</v>
      </c>
      <c r="BN107" s="17">
        <v>44.45</v>
      </c>
      <c r="BO107" s="17">
        <v>46.56</v>
      </c>
      <c r="BP107" s="17">
        <v>47.3</v>
      </c>
      <c r="BQ107" s="19">
        <v>47.31</v>
      </c>
      <c r="BR107" s="17">
        <v>48.87</v>
      </c>
      <c r="BS107" s="20">
        <v>46.89</v>
      </c>
      <c r="BT107" s="16">
        <v>43.32</v>
      </c>
      <c r="BU107" s="16">
        <v>41.86</v>
      </c>
    </row>
    <row r="108" spans="2:73" ht="14">
      <c r="B108" s="104">
        <v>1.89</v>
      </c>
      <c r="C108" s="105">
        <v>1.96</v>
      </c>
      <c r="D108" s="109">
        <v>1.49</v>
      </c>
      <c r="E108" s="107">
        <v>1.81</v>
      </c>
      <c r="F108" s="106">
        <v>1.1200000000000001</v>
      </c>
      <c r="G108" s="108">
        <v>0.37</v>
      </c>
      <c r="H108" s="106">
        <v>0.62</v>
      </c>
      <c r="I108" s="108">
        <v>0.87</v>
      </c>
      <c r="J108" s="107">
        <v>0.62</v>
      </c>
      <c r="K108" s="106">
        <v>2.36</v>
      </c>
      <c r="L108" s="106">
        <v>4.41</v>
      </c>
      <c r="M108" s="106">
        <v>5.09</v>
      </c>
      <c r="N108" s="106">
        <v>3.5</v>
      </c>
      <c r="O108" s="8">
        <v>3.61</v>
      </c>
      <c r="P108" s="7">
        <v>4.3499999999999996</v>
      </c>
      <c r="Q108" s="9">
        <v>6.55</v>
      </c>
      <c r="R108" s="4">
        <v>10.17</v>
      </c>
      <c r="S108" s="4">
        <v>17.23</v>
      </c>
      <c r="T108" s="4">
        <v>1.9</v>
      </c>
      <c r="U108" s="26">
        <v>1.67</v>
      </c>
      <c r="V108" s="25">
        <v>0</v>
      </c>
      <c r="W108" s="53">
        <v>0</v>
      </c>
      <c r="X108" s="53">
        <v>0</v>
      </c>
      <c r="Y108" s="54">
        <v>0.51</v>
      </c>
      <c r="Z108" s="53">
        <v>0.49</v>
      </c>
      <c r="AA108" s="54">
        <v>1.73</v>
      </c>
      <c r="AB108" s="55">
        <v>0</v>
      </c>
      <c r="AC108" s="53">
        <v>3.22</v>
      </c>
      <c r="AD108" s="53">
        <v>4.92</v>
      </c>
      <c r="AE108" s="53">
        <v>4.12</v>
      </c>
      <c r="AF108" s="7">
        <v>3.69</v>
      </c>
      <c r="AG108" s="8">
        <v>4.41</v>
      </c>
      <c r="AH108" s="7">
        <v>4.2</v>
      </c>
      <c r="AI108" s="9">
        <v>5.62</v>
      </c>
      <c r="AJ108" s="4">
        <v>8.1199999999999992</v>
      </c>
      <c r="AK108" s="4">
        <v>16.36</v>
      </c>
      <c r="AL108" s="16">
        <v>27.62</v>
      </c>
      <c r="AM108" s="38">
        <v>31.58</v>
      </c>
      <c r="AN108" s="20">
        <v>33.08</v>
      </c>
      <c r="AO108" s="18">
        <v>34.24</v>
      </c>
      <c r="AP108" s="17">
        <v>35.03</v>
      </c>
      <c r="AQ108" s="19">
        <v>36.49</v>
      </c>
      <c r="AR108" s="17">
        <v>37.22</v>
      </c>
      <c r="AS108" s="19">
        <v>37.14</v>
      </c>
      <c r="AT108" s="18">
        <v>37.9</v>
      </c>
      <c r="AU108" s="17">
        <v>37.42</v>
      </c>
      <c r="AV108" s="17">
        <v>39.15</v>
      </c>
      <c r="AW108" s="17">
        <v>40.229999999999997</v>
      </c>
      <c r="AX108" s="17">
        <v>44.34</v>
      </c>
      <c r="AY108" s="19">
        <v>45.22</v>
      </c>
      <c r="AZ108" s="17">
        <v>47.04</v>
      </c>
      <c r="BA108" s="20">
        <v>46.64</v>
      </c>
      <c r="BB108" s="16">
        <v>44.26</v>
      </c>
      <c r="BC108" s="16">
        <v>42.31</v>
      </c>
      <c r="BD108" s="16">
        <v>27.67</v>
      </c>
      <c r="BE108" s="38">
        <v>31.89</v>
      </c>
      <c r="BF108" s="20">
        <v>33.61</v>
      </c>
      <c r="BG108" s="17">
        <v>34.79</v>
      </c>
      <c r="BH108" s="17">
        <v>35.08</v>
      </c>
      <c r="BI108" s="19">
        <v>36.04</v>
      </c>
      <c r="BJ108" s="17">
        <v>36.700000000000003</v>
      </c>
      <c r="BK108" s="19">
        <v>37.14</v>
      </c>
      <c r="BL108" s="18">
        <v>37.61</v>
      </c>
      <c r="BM108" s="17">
        <v>37.78</v>
      </c>
      <c r="BN108" s="17">
        <v>39.24</v>
      </c>
      <c r="BO108" s="17">
        <v>40.93</v>
      </c>
      <c r="BP108" s="17">
        <v>44.11</v>
      </c>
      <c r="BQ108" s="19">
        <v>45.54</v>
      </c>
      <c r="BR108" s="17">
        <v>47.81</v>
      </c>
      <c r="BS108" s="20">
        <v>46.79</v>
      </c>
      <c r="BT108" s="16">
        <v>44.16</v>
      </c>
      <c r="BU108" s="16">
        <v>42.57</v>
      </c>
    </row>
    <row r="109" spans="2:73" ht="14">
      <c r="B109" s="104">
        <v>3.48</v>
      </c>
      <c r="C109" s="105">
        <v>3.58</v>
      </c>
      <c r="D109" s="109">
        <v>1.81</v>
      </c>
      <c r="E109" s="107">
        <v>0.45</v>
      </c>
      <c r="F109" s="106">
        <v>0.45</v>
      </c>
      <c r="G109" s="108">
        <v>0.39</v>
      </c>
      <c r="H109" s="106">
        <v>0.35</v>
      </c>
      <c r="I109" s="108">
        <v>0.83</v>
      </c>
      <c r="J109" s="107">
        <v>1.05</v>
      </c>
      <c r="K109" s="106">
        <v>2.2799999999999998</v>
      </c>
      <c r="L109" s="106">
        <v>5.35</v>
      </c>
      <c r="M109" s="106">
        <v>5.31</v>
      </c>
      <c r="N109" s="106">
        <v>3.39</v>
      </c>
      <c r="O109" s="8">
        <v>3.46</v>
      </c>
      <c r="P109" s="7">
        <v>5.54</v>
      </c>
      <c r="Q109" s="9">
        <v>6.91</v>
      </c>
      <c r="R109" s="4">
        <v>10.83</v>
      </c>
      <c r="S109" s="4">
        <v>19.55</v>
      </c>
      <c r="T109" s="4">
        <v>3.55</v>
      </c>
      <c r="U109" s="26">
        <v>4.29</v>
      </c>
      <c r="V109" s="25">
        <v>0.25</v>
      </c>
      <c r="W109" s="53">
        <v>1.06</v>
      </c>
      <c r="X109" s="53">
        <v>0.18</v>
      </c>
      <c r="Y109" s="54">
        <v>0.37</v>
      </c>
      <c r="Z109" s="53">
        <v>1.37</v>
      </c>
      <c r="AA109" s="54">
        <v>0.88</v>
      </c>
      <c r="AB109" s="55">
        <v>0.25</v>
      </c>
      <c r="AC109" s="53">
        <v>2.93</v>
      </c>
      <c r="AD109" s="53">
        <v>6.01</v>
      </c>
      <c r="AE109" s="53">
        <v>4.84</v>
      </c>
      <c r="AF109" s="7">
        <v>3.36</v>
      </c>
      <c r="AG109" s="8">
        <v>3.92</v>
      </c>
      <c r="AH109" s="7">
        <v>6.67</v>
      </c>
      <c r="AI109" s="9">
        <v>6.85</v>
      </c>
      <c r="AJ109" s="4">
        <v>9.43</v>
      </c>
      <c r="AK109" s="4">
        <v>16.7</v>
      </c>
      <c r="AL109" s="16">
        <v>26.3</v>
      </c>
      <c r="AM109" s="38">
        <v>31.35</v>
      </c>
      <c r="AN109" s="20">
        <v>32.75</v>
      </c>
      <c r="AO109" s="18">
        <v>33.770000000000003</v>
      </c>
      <c r="AP109" s="17">
        <v>35.590000000000003</v>
      </c>
      <c r="AQ109" s="19">
        <v>37.56</v>
      </c>
      <c r="AR109" s="17">
        <v>38.01</v>
      </c>
      <c r="AS109" s="19">
        <v>37.520000000000003</v>
      </c>
      <c r="AT109" s="18">
        <v>38.29</v>
      </c>
      <c r="AU109" s="17">
        <v>38.69</v>
      </c>
      <c r="AV109" s="17">
        <v>39.159999999999997</v>
      </c>
      <c r="AW109" s="17">
        <v>40.33</v>
      </c>
      <c r="AX109" s="17">
        <v>40.43</v>
      </c>
      <c r="AY109" s="19">
        <v>42.32</v>
      </c>
      <c r="AZ109" s="17">
        <v>43.27</v>
      </c>
      <c r="BA109" s="20">
        <v>40.630000000000003</v>
      </c>
      <c r="BB109" s="16">
        <v>40.950000000000003</v>
      </c>
      <c r="BC109" s="16">
        <v>41.33</v>
      </c>
      <c r="BD109" s="16">
        <v>26.54</v>
      </c>
      <c r="BE109" s="38">
        <v>31.25</v>
      </c>
      <c r="BF109" s="20">
        <v>32.25</v>
      </c>
      <c r="BG109" s="17">
        <v>33.979999999999997</v>
      </c>
      <c r="BH109" s="17">
        <v>35.86</v>
      </c>
      <c r="BI109" s="19">
        <v>37.31</v>
      </c>
      <c r="BJ109" s="17">
        <v>37.26</v>
      </c>
      <c r="BK109" s="19">
        <v>37.31</v>
      </c>
      <c r="BL109" s="18">
        <v>38.65</v>
      </c>
      <c r="BM109" s="17">
        <v>38.57</v>
      </c>
      <c r="BN109" s="17">
        <v>39.21</v>
      </c>
      <c r="BO109" s="17">
        <v>40.090000000000003</v>
      </c>
      <c r="BP109" s="17">
        <v>40.35</v>
      </c>
      <c r="BQ109" s="19">
        <v>42.15</v>
      </c>
      <c r="BR109" s="17">
        <v>42.63</v>
      </c>
      <c r="BS109" s="20">
        <v>40.51</v>
      </c>
      <c r="BT109" s="16">
        <v>40.86</v>
      </c>
      <c r="BU109" s="16">
        <v>40.549999999999997</v>
      </c>
    </row>
    <row r="110" spans="2:73" ht="14">
      <c r="B110" s="104">
        <v>3.01</v>
      </c>
      <c r="C110" s="105">
        <v>2.56</v>
      </c>
      <c r="D110" s="109">
        <v>1.06</v>
      </c>
      <c r="E110" s="107">
        <v>0</v>
      </c>
      <c r="F110" s="106">
        <v>0</v>
      </c>
      <c r="G110" s="108">
        <v>0</v>
      </c>
      <c r="H110" s="106">
        <v>0</v>
      </c>
      <c r="I110" s="108">
        <v>0</v>
      </c>
      <c r="J110" s="107">
        <v>0.5</v>
      </c>
      <c r="K110" s="106">
        <v>1.61</v>
      </c>
      <c r="L110" s="106">
        <v>3.5</v>
      </c>
      <c r="M110" s="106">
        <v>4.99</v>
      </c>
      <c r="N110" s="106">
        <v>2.98</v>
      </c>
      <c r="O110" s="8">
        <v>2.56</v>
      </c>
      <c r="P110" s="7">
        <v>4.41</v>
      </c>
      <c r="Q110" s="9">
        <v>5.82</v>
      </c>
      <c r="R110" s="4">
        <v>11.56</v>
      </c>
      <c r="S110" s="97">
        <v>17.89</v>
      </c>
      <c r="T110" s="4">
        <v>3.08</v>
      </c>
      <c r="U110" s="26">
        <v>1.91</v>
      </c>
      <c r="V110" s="25">
        <v>1.02</v>
      </c>
      <c r="W110" s="53">
        <v>0.39</v>
      </c>
      <c r="X110" s="53">
        <v>1.01</v>
      </c>
      <c r="Y110" s="54">
        <v>0.92</v>
      </c>
      <c r="Z110" s="53">
        <v>1.37</v>
      </c>
      <c r="AA110" s="54">
        <v>1.27</v>
      </c>
      <c r="AB110" s="55">
        <v>1.39</v>
      </c>
      <c r="AC110" s="53">
        <v>1.02</v>
      </c>
      <c r="AD110" s="53">
        <v>2.56</v>
      </c>
      <c r="AE110" s="53">
        <v>1.86</v>
      </c>
      <c r="AF110" s="7">
        <v>1.23</v>
      </c>
      <c r="AG110" s="8">
        <v>2.4500000000000002</v>
      </c>
      <c r="AH110" s="7">
        <v>3.61</v>
      </c>
      <c r="AI110" s="9">
        <v>4.6399999999999997</v>
      </c>
      <c r="AJ110" s="4">
        <v>10.119999999999999</v>
      </c>
      <c r="AK110" s="97">
        <v>15.68</v>
      </c>
      <c r="AL110" s="16">
        <v>25.84</v>
      </c>
      <c r="AM110" s="38">
        <v>27.55</v>
      </c>
      <c r="AN110" s="20">
        <v>30.64</v>
      </c>
      <c r="AO110" s="18">
        <v>31.3</v>
      </c>
      <c r="AP110" s="17">
        <v>33.6</v>
      </c>
      <c r="AQ110" s="19">
        <v>33.630000000000003</v>
      </c>
      <c r="AR110" s="17">
        <v>34.590000000000003</v>
      </c>
      <c r="AS110" s="19">
        <v>35.01</v>
      </c>
      <c r="AT110" s="18">
        <v>34.04</v>
      </c>
      <c r="AU110" s="17">
        <v>35.9</v>
      </c>
      <c r="AV110" s="17">
        <v>35.83</v>
      </c>
      <c r="AW110" s="17">
        <v>37.76</v>
      </c>
      <c r="AX110" s="17">
        <v>41.37</v>
      </c>
      <c r="AY110" s="19">
        <v>43.06</v>
      </c>
      <c r="AZ110" s="17">
        <v>47.52</v>
      </c>
      <c r="BA110" s="20">
        <v>45.86</v>
      </c>
      <c r="BB110" s="16">
        <v>41.99</v>
      </c>
      <c r="BC110" s="97">
        <v>38.51</v>
      </c>
      <c r="BD110" s="16">
        <v>25.56</v>
      </c>
      <c r="BE110" s="38">
        <v>27.22</v>
      </c>
      <c r="BF110" s="20">
        <v>30.91</v>
      </c>
      <c r="BG110" s="17">
        <v>31.18</v>
      </c>
      <c r="BH110" s="17">
        <v>33.11</v>
      </c>
      <c r="BI110" s="19">
        <v>33.450000000000003</v>
      </c>
      <c r="BJ110" s="17">
        <v>34.25</v>
      </c>
      <c r="BK110" s="19">
        <v>35.04</v>
      </c>
      <c r="BL110" s="18">
        <v>35.39</v>
      </c>
      <c r="BM110" s="17">
        <v>36.369999999999997</v>
      </c>
      <c r="BN110" s="17">
        <v>36.369999999999997</v>
      </c>
      <c r="BO110" s="17">
        <v>38.22</v>
      </c>
      <c r="BP110" s="17">
        <v>41.4</v>
      </c>
      <c r="BQ110" s="19">
        <v>42.45</v>
      </c>
      <c r="BR110" s="17">
        <v>47.84</v>
      </c>
      <c r="BS110" s="20">
        <v>45.7</v>
      </c>
      <c r="BT110" s="16">
        <v>42.77</v>
      </c>
      <c r="BU110" s="97">
        <v>48.42</v>
      </c>
    </row>
    <row r="111" spans="2:73" ht="14">
      <c r="B111" s="104">
        <v>4.79</v>
      </c>
      <c r="C111" s="114">
        <v>3.83</v>
      </c>
      <c r="D111" s="106">
        <v>2.68</v>
      </c>
      <c r="E111" s="107">
        <v>2.06</v>
      </c>
      <c r="F111" s="106">
        <v>1.93</v>
      </c>
      <c r="G111" s="108">
        <v>1.57</v>
      </c>
      <c r="H111" s="106">
        <v>0</v>
      </c>
      <c r="I111" s="108">
        <v>1.76</v>
      </c>
      <c r="J111" s="107">
        <v>0</v>
      </c>
      <c r="K111" s="106">
        <v>1.25</v>
      </c>
      <c r="L111" s="106">
        <v>4.8499999999999996</v>
      </c>
      <c r="M111" s="106">
        <v>4.68</v>
      </c>
      <c r="N111" s="106">
        <v>2.66</v>
      </c>
      <c r="O111" s="8">
        <v>3.71</v>
      </c>
      <c r="P111" s="7">
        <v>5.98</v>
      </c>
      <c r="Q111" s="9">
        <v>7.71</v>
      </c>
      <c r="R111" s="4">
        <v>11.86</v>
      </c>
      <c r="S111" s="4">
        <v>17.420000000000002</v>
      </c>
      <c r="T111" s="4">
        <v>4.92</v>
      </c>
      <c r="U111" s="39">
        <v>2.69</v>
      </c>
      <c r="V111" s="7">
        <v>2.2200000000000002</v>
      </c>
      <c r="W111" s="7">
        <v>2.5</v>
      </c>
      <c r="X111" s="7">
        <v>2.39</v>
      </c>
      <c r="Y111" s="8">
        <v>2.86</v>
      </c>
      <c r="Z111" s="7">
        <v>2.61</v>
      </c>
      <c r="AA111" s="8">
        <v>3.23</v>
      </c>
      <c r="AB111" s="6">
        <v>1.99</v>
      </c>
      <c r="AC111" s="7">
        <v>3.6</v>
      </c>
      <c r="AD111" s="7">
        <v>4.99</v>
      </c>
      <c r="AE111" s="7">
        <v>5.56</v>
      </c>
      <c r="AF111" s="7">
        <v>4.25</v>
      </c>
      <c r="AG111" s="8">
        <v>4.03</v>
      </c>
      <c r="AH111" s="7">
        <v>6.07</v>
      </c>
      <c r="AI111" s="9">
        <v>7.34</v>
      </c>
      <c r="AJ111" s="4">
        <v>9.82</v>
      </c>
      <c r="AK111" s="4">
        <v>16.3</v>
      </c>
      <c r="AL111" s="16">
        <v>26.83</v>
      </c>
      <c r="AM111" s="40">
        <v>30.46</v>
      </c>
      <c r="AN111" s="17">
        <v>31.79</v>
      </c>
      <c r="AO111" s="18">
        <v>34.15</v>
      </c>
      <c r="AP111" s="17">
        <v>36.880000000000003</v>
      </c>
      <c r="AQ111" s="19">
        <v>38.090000000000003</v>
      </c>
      <c r="AR111" s="17">
        <v>40.61</v>
      </c>
      <c r="AS111" s="19">
        <v>40.049999999999997</v>
      </c>
      <c r="AT111" s="18">
        <v>41.03</v>
      </c>
      <c r="AU111" s="17">
        <v>39.18</v>
      </c>
      <c r="AV111" s="17">
        <v>43.24</v>
      </c>
      <c r="AW111" s="17">
        <v>42.45</v>
      </c>
      <c r="AX111" s="17">
        <v>43.14</v>
      </c>
      <c r="AY111" s="19">
        <v>45.98</v>
      </c>
      <c r="AZ111" s="17">
        <v>46.58</v>
      </c>
      <c r="BA111" s="20">
        <v>42.92</v>
      </c>
      <c r="BB111" s="16">
        <v>42.98</v>
      </c>
      <c r="BC111" s="16">
        <v>37.43</v>
      </c>
      <c r="BD111" s="16">
        <v>27.32</v>
      </c>
      <c r="BE111" s="40">
        <v>30.29</v>
      </c>
      <c r="BF111" s="17">
        <v>32.25</v>
      </c>
      <c r="BG111" s="17">
        <v>34.64</v>
      </c>
      <c r="BH111" s="17">
        <v>36.020000000000003</v>
      </c>
      <c r="BI111" s="19">
        <v>37.9</v>
      </c>
      <c r="BJ111" s="17">
        <v>40.25</v>
      </c>
      <c r="BK111" s="19">
        <v>40.340000000000003</v>
      </c>
      <c r="BL111" s="18">
        <v>40.159999999999997</v>
      </c>
      <c r="BM111" s="17">
        <v>38.409999999999997</v>
      </c>
      <c r="BN111" s="17">
        <v>43.34</v>
      </c>
      <c r="BO111" s="17">
        <v>41.92</v>
      </c>
      <c r="BP111" s="17">
        <v>42.86</v>
      </c>
      <c r="BQ111" s="19">
        <v>46.34</v>
      </c>
      <c r="BR111" s="17">
        <v>46.61</v>
      </c>
      <c r="BS111" s="20">
        <v>42.46</v>
      </c>
      <c r="BT111" s="16">
        <v>42.65</v>
      </c>
      <c r="BU111" s="16">
        <v>36.549999999999997</v>
      </c>
    </row>
    <row r="112" spans="2:73" ht="14">
      <c r="B112" s="104">
        <v>3.51</v>
      </c>
      <c r="C112" s="114">
        <v>2.04</v>
      </c>
      <c r="D112" s="115">
        <v>1.64</v>
      </c>
      <c r="E112" s="114">
        <v>2.14</v>
      </c>
      <c r="F112" s="106">
        <v>1.76</v>
      </c>
      <c r="G112" s="108">
        <v>0.9</v>
      </c>
      <c r="H112" s="106">
        <v>0</v>
      </c>
      <c r="I112" s="108">
        <v>0</v>
      </c>
      <c r="J112" s="107">
        <v>0.95</v>
      </c>
      <c r="K112" s="106">
        <v>2.11</v>
      </c>
      <c r="L112" s="106">
        <v>5.85</v>
      </c>
      <c r="M112" s="106">
        <v>2.5299999999999998</v>
      </c>
      <c r="N112" s="106">
        <v>2.39</v>
      </c>
      <c r="O112" s="8">
        <v>2.98</v>
      </c>
      <c r="P112" s="7">
        <v>2.9</v>
      </c>
      <c r="Q112" s="9">
        <v>4.76</v>
      </c>
      <c r="R112" s="4">
        <v>9.69</v>
      </c>
      <c r="S112" s="4">
        <v>17.32</v>
      </c>
      <c r="T112" s="4">
        <v>2.29</v>
      </c>
      <c r="U112" s="39">
        <v>1.9</v>
      </c>
      <c r="V112" s="5">
        <v>1.54</v>
      </c>
      <c r="W112" s="5">
        <v>1.93</v>
      </c>
      <c r="X112" s="7">
        <v>2.44</v>
      </c>
      <c r="Y112" s="8">
        <v>1.93</v>
      </c>
      <c r="Z112" s="7">
        <v>2.86</v>
      </c>
      <c r="AA112" s="8">
        <v>2.29</v>
      </c>
      <c r="AB112" s="6">
        <v>2.67</v>
      </c>
      <c r="AC112" s="7">
        <v>4.01</v>
      </c>
      <c r="AD112" s="7">
        <v>4.4000000000000004</v>
      </c>
      <c r="AE112" s="7">
        <v>0</v>
      </c>
      <c r="AF112" s="7">
        <v>0.67</v>
      </c>
      <c r="AG112" s="8">
        <v>2.0699999999999998</v>
      </c>
      <c r="AH112" s="7">
        <v>3.56</v>
      </c>
      <c r="AI112" s="9">
        <v>4.29</v>
      </c>
      <c r="AJ112" s="4">
        <v>8.35</v>
      </c>
      <c r="AK112" s="4">
        <v>17.02</v>
      </c>
      <c r="AL112" s="16">
        <v>25.95</v>
      </c>
      <c r="AM112" s="40">
        <v>29.19</v>
      </c>
      <c r="AN112" s="23">
        <v>31.91</v>
      </c>
      <c r="AO112" s="40">
        <v>32.82</v>
      </c>
      <c r="AP112" s="17">
        <v>35.35</v>
      </c>
      <c r="AQ112" s="19">
        <v>35.369999999999997</v>
      </c>
      <c r="AR112" s="17">
        <v>36.94</v>
      </c>
      <c r="AS112" s="19">
        <v>36.93</v>
      </c>
      <c r="AT112" s="18">
        <v>38.93</v>
      </c>
      <c r="AU112" s="17">
        <v>38.26</v>
      </c>
      <c r="AV112" s="17">
        <v>41.75</v>
      </c>
      <c r="AW112" s="17">
        <v>41.54</v>
      </c>
      <c r="AX112" s="17">
        <v>42.57</v>
      </c>
      <c r="AY112" s="19">
        <v>44.34</v>
      </c>
      <c r="AZ112" s="17">
        <v>45.11</v>
      </c>
      <c r="BA112" s="20">
        <v>43.05</v>
      </c>
      <c r="BB112" s="16">
        <v>39.299999999999997</v>
      </c>
      <c r="BC112" s="16">
        <v>35.15</v>
      </c>
      <c r="BD112" s="16">
        <v>25.69</v>
      </c>
      <c r="BE112" s="40">
        <v>29.12</v>
      </c>
      <c r="BF112" s="23">
        <v>32.270000000000003</v>
      </c>
      <c r="BG112" s="23">
        <v>32.869999999999997</v>
      </c>
      <c r="BH112" s="17">
        <v>36.06</v>
      </c>
      <c r="BI112" s="19">
        <v>25.19</v>
      </c>
      <c r="BJ112" s="17">
        <v>37.21</v>
      </c>
      <c r="BK112" s="19">
        <v>37.880000000000003</v>
      </c>
      <c r="BL112" s="18">
        <v>38.69</v>
      </c>
      <c r="BM112" s="17">
        <v>38.78</v>
      </c>
      <c r="BN112" s="17">
        <v>41.11</v>
      </c>
      <c r="BO112" s="17">
        <v>41.48</v>
      </c>
      <c r="BP112" s="17">
        <v>42.33</v>
      </c>
      <c r="BQ112" s="19">
        <v>46.82</v>
      </c>
      <c r="BR112" s="17">
        <v>45.99</v>
      </c>
      <c r="BS112" s="20">
        <v>43.16</v>
      </c>
      <c r="BT112" s="16">
        <v>38.5</v>
      </c>
      <c r="BU112" s="16">
        <v>35.5</v>
      </c>
    </row>
    <row r="113" spans="2:73" ht="14">
      <c r="B113" s="104">
        <v>4.41</v>
      </c>
      <c r="C113" s="105">
        <v>4.4000000000000004</v>
      </c>
      <c r="D113" s="106">
        <v>3.83</v>
      </c>
      <c r="E113" s="107">
        <v>3.83</v>
      </c>
      <c r="F113" s="106">
        <v>0.45</v>
      </c>
      <c r="G113" s="108">
        <v>0.28000000000000003</v>
      </c>
      <c r="H113" s="106">
        <v>0.12</v>
      </c>
      <c r="I113" s="108">
        <v>0.83</v>
      </c>
      <c r="J113" s="107">
        <v>2.68</v>
      </c>
      <c r="K113" s="106">
        <v>4.8499999999999996</v>
      </c>
      <c r="L113" s="106">
        <v>7.21</v>
      </c>
      <c r="M113" s="106">
        <v>7.48</v>
      </c>
      <c r="N113" s="106">
        <v>5.04</v>
      </c>
      <c r="O113" s="4">
        <v>5.09</v>
      </c>
      <c r="P113" s="9">
        <v>6.49</v>
      </c>
      <c r="Q113" s="9">
        <v>8.92</v>
      </c>
      <c r="R113" s="4">
        <v>14.56</v>
      </c>
      <c r="S113" s="4">
        <v>19.95</v>
      </c>
      <c r="T113" s="4">
        <v>4.66</v>
      </c>
      <c r="U113" s="26">
        <v>5.41</v>
      </c>
      <c r="V113" s="53">
        <v>3.58</v>
      </c>
      <c r="W113" s="53">
        <v>3.9</v>
      </c>
      <c r="X113" s="53">
        <v>3.07</v>
      </c>
      <c r="Y113" s="54">
        <v>3.38</v>
      </c>
      <c r="Z113" s="53">
        <v>2.79</v>
      </c>
      <c r="AA113" s="54">
        <v>5.12</v>
      </c>
      <c r="AB113" s="55">
        <v>6.02</v>
      </c>
      <c r="AC113" s="53">
        <v>5.85</v>
      </c>
      <c r="AD113" s="53">
        <v>8.34</v>
      </c>
      <c r="AE113" s="53">
        <v>6.71</v>
      </c>
      <c r="AF113" s="7">
        <v>5.0599999999999996</v>
      </c>
      <c r="AG113" s="4">
        <v>5.61</v>
      </c>
      <c r="AH113" s="9">
        <v>6.89</v>
      </c>
      <c r="AI113" s="9">
        <v>9.66</v>
      </c>
      <c r="AJ113" s="4">
        <v>14.34</v>
      </c>
      <c r="AK113" s="4">
        <v>18.84</v>
      </c>
      <c r="AL113" s="16">
        <v>26.95</v>
      </c>
      <c r="AM113" s="38">
        <v>32.69</v>
      </c>
      <c r="AN113" s="17">
        <v>35.130000000000003</v>
      </c>
      <c r="AO113" s="18">
        <v>38.39</v>
      </c>
      <c r="AP113" s="17">
        <v>38.270000000000003</v>
      </c>
      <c r="AQ113" s="19">
        <v>39.47</v>
      </c>
      <c r="AR113" s="17">
        <v>39.729999999999997</v>
      </c>
      <c r="AS113" s="19">
        <v>41.35</v>
      </c>
      <c r="AT113" s="18">
        <v>41.74</v>
      </c>
      <c r="AU113" s="17">
        <v>42.35</v>
      </c>
      <c r="AV113" s="17">
        <v>42.8</v>
      </c>
      <c r="AW113" s="17">
        <v>43.97</v>
      </c>
      <c r="AX113" s="17">
        <v>45.95</v>
      </c>
      <c r="AY113" s="16">
        <v>48.52</v>
      </c>
      <c r="AZ113" s="20">
        <v>49.2</v>
      </c>
      <c r="BA113" s="20">
        <v>46.82</v>
      </c>
      <c r="BB113" s="16">
        <v>44.33</v>
      </c>
      <c r="BC113" s="16">
        <v>44.38</v>
      </c>
      <c r="BD113" s="16">
        <v>27.63</v>
      </c>
      <c r="BE113" s="38">
        <v>32.909999999999997</v>
      </c>
      <c r="BF113" s="17">
        <v>36.29</v>
      </c>
      <c r="BG113" s="17">
        <v>38.22</v>
      </c>
      <c r="BH113" s="17">
        <v>38.86</v>
      </c>
      <c r="BI113" s="19">
        <v>39.119999999999997</v>
      </c>
      <c r="BJ113" s="17">
        <v>39.93</v>
      </c>
      <c r="BK113" s="19">
        <v>41.46</v>
      </c>
      <c r="BL113" s="18">
        <v>41.58</v>
      </c>
      <c r="BM113" s="17">
        <v>41.87</v>
      </c>
      <c r="BN113" s="17">
        <v>43.05</v>
      </c>
      <c r="BO113" s="17">
        <v>43.72</v>
      </c>
      <c r="BP113" s="17">
        <v>45.71</v>
      </c>
      <c r="BQ113" s="16">
        <v>48.76</v>
      </c>
      <c r="BR113" s="20">
        <v>49.89</v>
      </c>
      <c r="BS113" s="20">
        <v>47.42</v>
      </c>
      <c r="BT113" s="16">
        <v>43.36</v>
      </c>
      <c r="BU113" s="16">
        <v>44.43</v>
      </c>
    </row>
    <row r="114" spans="2:73" ht="14">
      <c r="B114" s="104">
        <v>2.96</v>
      </c>
      <c r="C114" s="105">
        <v>3.45</v>
      </c>
      <c r="D114" s="109">
        <v>1.83</v>
      </c>
      <c r="E114" s="105">
        <v>2.36</v>
      </c>
      <c r="F114" s="106">
        <v>3.11</v>
      </c>
      <c r="G114" s="108">
        <v>3.13</v>
      </c>
      <c r="H114" s="106">
        <v>3.61</v>
      </c>
      <c r="I114" s="108">
        <v>4.12</v>
      </c>
      <c r="J114" s="107">
        <v>5.0999999999999996</v>
      </c>
      <c r="K114" s="106">
        <v>6.8</v>
      </c>
      <c r="L114" s="106">
        <v>3.61</v>
      </c>
      <c r="M114" s="106">
        <v>4.22</v>
      </c>
      <c r="N114" s="106">
        <v>1.93</v>
      </c>
      <c r="O114" s="8">
        <v>3.02</v>
      </c>
      <c r="P114" s="7">
        <v>4.38</v>
      </c>
      <c r="Q114" s="9">
        <v>6.68</v>
      </c>
      <c r="R114" s="4">
        <v>10.37</v>
      </c>
      <c r="S114" s="4">
        <v>16.489999999999998</v>
      </c>
      <c r="T114" s="4">
        <v>2.91</v>
      </c>
      <c r="U114" s="26">
        <v>3.39</v>
      </c>
      <c r="V114" s="25">
        <v>3.58</v>
      </c>
      <c r="W114" s="25">
        <v>2.83</v>
      </c>
      <c r="X114" s="53">
        <v>2.39</v>
      </c>
      <c r="Y114" s="54">
        <v>3.51</v>
      </c>
      <c r="Z114" s="53">
        <v>3.41</v>
      </c>
      <c r="AA114" s="54">
        <v>4.25</v>
      </c>
      <c r="AB114" s="55">
        <v>5.6</v>
      </c>
      <c r="AC114" s="53">
        <v>6.46</v>
      </c>
      <c r="AD114" s="53">
        <v>6.63</v>
      </c>
      <c r="AE114" s="53">
        <v>3.07</v>
      </c>
      <c r="AF114" s="7">
        <v>0</v>
      </c>
      <c r="AG114" s="8">
        <v>1.67</v>
      </c>
      <c r="AH114" s="7">
        <v>4.5199999999999996</v>
      </c>
      <c r="AI114" s="9">
        <v>6.44</v>
      </c>
      <c r="AJ114" s="4">
        <v>9.86</v>
      </c>
      <c r="AK114" s="4">
        <v>15.44</v>
      </c>
      <c r="AL114" s="16">
        <v>25.83</v>
      </c>
      <c r="AM114" s="38">
        <v>31.3</v>
      </c>
      <c r="AN114" s="20">
        <v>34.49</v>
      </c>
      <c r="AO114" s="38">
        <v>37.01</v>
      </c>
      <c r="AP114" s="17">
        <v>38.53</v>
      </c>
      <c r="AQ114" s="19">
        <v>39.58</v>
      </c>
      <c r="AR114" s="17">
        <v>40.85</v>
      </c>
      <c r="AS114" s="19">
        <v>42.04</v>
      </c>
      <c r="AT114" s="18">
        <v>42.09</v>
      </c>
      <c r="AU114" s="17">
        <v>43.07</v>
      </c>
      <c r="AV114" s="17">
        <v>42.24</v>
      </c>
      <c r="AW114" s="17">
        <v>45.41</v>
      </c>
      <c r="AX114" s="17">
        <v>45.7</v>
      </c>
      <c r="AY114" s="19">
        <v>45.99</v>
      </c>
      <c r="AZ114" s="17">
        <v>45.98</v>
      </c>
      <c r="BA114" s="20">
        <v>43.42</v>
      </c>
      <c r="BB114" s="16">
        <v>42.9</v>
      </c>
      <c r="BC114" s="16">
        <v>43.3</v>
      </c>
      <c r="BD114" s="16">
        <v>25.67</v>
      </c>
      <c r="BE114" s="38">
        <v>31.23</v>
      </c>
      <c r="BF114" s="20">
        <v>34.86</v>
      </c>
      <c r="BG114" s="20">
        <v>36.78</v>
      </c>
      <c r="BH114" s="17">
        <v>38.56</v>
      </c>
      <c r="BI114" s="19">
        <v>38.75</v>
      </c>
      <c r="BJ114" s="17">
        <v>40.03</v>
      </c>
      <c r="BK114" s="19">
        <v>42.21</v>
      </c>
      <c r="BL114" s="18">
        <v>42.7</v>
      </c>
      <c r="BM114" s="17">
        <v>43.21</v>
      </c>
      <c r="BN114" s="17">
        <v>42.34</v>
      </c>
      <c r="BO114" s="17">
        <v>45.31</v>
      </c>
      <c r="BP114" s="17">
        <v>45.09</v>
      </c>
      <c r="BQ114" s="19">
        <v>45.84</v>
      </c>
      <c r="BR114" s="17">
        <v>45.29</v>
      </c>
      <c r="BS114" s="20">
        <v>44.33</v>
      </c>
      <c r="BT114" s="16">
        <v>42.83</v>
      </c>
      <c r="BU114" s="16">
        <v>43.1</v>
      </c>
    </row>
    <row r="115" spans="2:73" ht="14">
      <c r="B115" s="104">
        <v>3.61</v>
      </c>
      <c r="C115" s="114">
        <v>4.01</v>
      </c>
      <c r="D115" s="115">
        <v>2.75</v>
      </c>
      <c r="E115" s="114">
        <v>2.99</v>
      </c>
      <c r="F115" s="106">
        <v>2.14</v>
      </c>
      <c r="G115" s="108">
        <v>1.39</v>
      </c>
      <c r="H115" s="106">
        <v>1.49</v>
      </c>
      <c r="I115" s="108">
        <v>1.1200000000000001</v>
      </c>
      <c r="J115" s="107">
        <v>1.1200000000000001</v>
      </c>
      <c r="K115" s="106">
        <v>2.27</v>
      </c>
      <c r="L115" s="106">
        <v>3.95</v>
      </c>
      <c r="M115" s="106">
        <v>4.16</v>
      </c>
      <c r="N115" s="106">
        <v>3.78</v>
      </c>
      <c r="O115" s="8">
        <v>5.22</v>
      </c>
      <c r="P115" s="7">
        <v>5.59</v>
      </c>
      <c r="Q115" s="9">
        <v>8.0299999999999994</v>
      </c>
      <c r="R115" s="4">
        <v>12.8</v>
      </c>
      <c r="S115" s="4">
        <v>16.89</v>
      </c>
      <c r="T115" s="4">
        <v>3.41</v>
      </c>
      <c r="U115" s="39">
        <v>3.28</v>
      </c>
      <c r="V115" s="5">
        <v>3.33</v>
      </c>
      <c r="W115" s="5">
        <v>2.41</v>
      </c>
      <c r="X115" s="7">
        <v>1.79</v>
      </c>
      <c r="Y115" s="8">
        <v>1.34</v>
      </c>
      <c r="Z115" s="7">
        <v>1.51</v>
      </c>
      <c r="AA115" s="8">
        <v>2.14</v>
      </c>
      <c r="AB115" s="6">
        <v>3</v>
      </c>
      <c r="AC115" s="7">
        <v>4.5199999999999996</v>
      </c>
      <c r="AD115" s="7">
        <v>5.24</v>
      </c>
      <c r="AE115" s="7">
        <v>4.95</v>
      </c>
      <c r="AF115" s="7">
        <v>4.1500000000000004</v>
      </c>
      <c r="AG115" s="8">
        <v>6.75</v>
      </c>
      <c r="AH115" s="7">
        <v>5.72</v>
      </c>
      <c r="AI115" s="9">
        <v>9.2899999999999991</v>
      </c>
      <c r="AJ115" s="4">
        <v>12.26</v>
      </c>
      <c r="AK115" s="4">
        <v>15.91</v>
      </c>
      <c r="AL115" s="16">
        <v>27.07</v>
      </c>
      <c r="AM115" s="40">
        <v>31.7</v>
      </c>
      <c r="AN115" s="23">
        <v>33.15</v>
      </c>
      <c r="AO115" s="40">
        <v>33.909999999999997</v>
      </c>
      <c r="AP115" s="17">
        <v>34.36</v>
      </c>
      <c r="AQ115" s="19">
        <v>37.450000000000003</v>
      </c>
      <c r="AR115" s="17">
        <v>38.549999999999997</v>
      </c>
      <c r="AS115" s="19">
        <v>38.909999999999997</v>
      </c>
      <c r="AT115" s="18">
        <v>39.76</v>
      </c>
      <c r="AU115" s="17">
        <v>41.37</v>
      </c>
      <c r="AV115" s="17">
        <v>42.29</v>
      </c>
      <c r="AW115" s="17">
        <v>42.17</v>
      </c>
      <c r="AX115" s="17">
        <v>47.97</v>
      </c>
      <c r="AY115" s="19">
        <v>47.09</v>
      </c>
      <c r="AZ115" s="17">
        <v>48.83</v>
      </c>
      <c r="BA115" s="20">
        <v>49.35</v>
      </c>
      <c r="BB115" s="16">
        <v>46.06</v>
      </c>
      <c r="BC115" s="16">
        <v>42.77</v>
      </c>
      <c r="BD115" s="16">
        <v>27.89</v>
      </c>
      <c r="BE115" s="40">
        <v>31.75</v>
      </c>
      <c r="BF115" s="23">
        <v>32.770000000000003</v>
      </c>
      <c r="BG115" s="23">
        <v>33.86</v>
      </c>
      <c r="BH115" s="17">
        <v>34.799999999999997</v>
      </c>
      <c r="BI115" s="19">
        <v>37.93</v>
      </c>
      <c r="BJ115" s="17">
        <v>37.619999999999997</v>
      </c>
      <c r="BK115" s="19">
        <v>38.51</v>
      </c>
      <c r="BL115" s="18">
        <v>39.590000000000003</v>
      </c>
      <c r="BM115" s="17">
        <v>40.98</v>
      </c>
      <c r="BN115" s="17">
        <v>41.5</v>
      </c>
      <c r="BO115" s="17">
        <v>41.6</v>
      </c>
      <c r="BP115" s="17">
        <v>47.11</v>
      </c>
      <c r="BQ115" s="19">
        <v>46.42</v>
      </c>
      <c r="BR115" s="17">
        <v>48.44</v>
      </c>
      <c r="BS115" s="20">
        <v>49.09</v>
      </c>
      <c r="BT115" s="16">
        <v>46.61</v>
      </c>
      <c r="BU115" s="16">
        <v>41.21</v>
      </c>
    </row>
    <row r="116" spans="2:73" ht="14">
      <c r="B116" s="104">
        <v>4.95</v>
      </c>
      <c r="C116" s="105">
        <v>3.29</v>
      </c>
      <c r="D116" s="115">
        <v>2.98</v>
      </c>
      <c r="E116" s="107">
        <v>1.9</v>
      </c>
      <c r="F116" s="106">
        <v>1.85</v>
      </c>
      <c r="G116" s="108">
        <v>1.85</v>
      </c>
      <c r="H116" s="106">
        <v>2.14</v>
      </c>
      <c r="I116" s="108">
        <v>2.39</v>
      </c>
      <c r="J116" s="107">
        <v>2.98</v>
      </c>
      <c r="K116" s="106">
        <v>3.56</v>
      </c>
      <c r="L116" s="106">
        <v>4.72</v>
      </c>
      <c r="M116" s="106">
        <v>5.03</v>
      </c>
      <c r="N116" s="106">
        <v>3.27</v>
      </c>
      <c r="O116" s="8">
        <v>3.66</v>
      </c>
      <c r="P116" s="7">
        <v>6.58</v>
      </c>
      <c r="Q116" s="9">
        <v>7.23</v>
      </c>
      <c r="R116" s="4">
        <v>11.8</v>
      </c>
      <c r="S116" s="4">
        <v>19.63</v>
      </c>
      <c r="T116" s="4">
        <v>4.5</v>
      </c>
      <c r="U116" s="26">
        <v>3.48</v>
      </c>
      <c r="V116" s="47">
        <v>1.73</v>
      </c>
      <c r="W116" s="53">
        <v>2.0499999999999998</v>
      </c>
      <c r="X116" s="53">
        <v>2.56</v>
      </c>
      <c r="Y116" s="54">
        <v>2.8</v>
      </c>
      <c r="Z116" s="53">
        <v>3.13</v>
      </c>
      <c r="AA116" s="54">
        <v>2.83</v>
      </c>
      <c r="AB116" s="55">
        <v>3.41</v>
      </c>
      <c r="AC116" s="53">
        <v>3.69</v>
      </c>
      <c r="AD116" s="53">
        <v>5.03</v>
      </c>
      <c r="AE116" s="53">
        <v>6.28</v>
      </c>
      <c r="AF116" s="7">
        <v>3.55</v>
      </c>
      <c r="AG116" s="8">
        <v>3.26</v>
      </c>
      <c r="AH116" s="7">
        <v>5.66</v>
      </c>
      <c r="AI116" s="9">
        <v>8.68</v>
      </c>
      <c r="AJ116" s="4">
        <v>11.45</v>
      </c>
      <c r="AK116" s="4">
        <v>17.09</v>
      </c>
      <c r="AL116" s="16">
        <v>31.72</v>
      </c>
      <c r="AM116" s="38">
        <v>35.78</v>
      </c>
      <c r="AN116" s="23">
        <v>37.67</v>
      </c>
      <c r="AO116" s="18">
        <v>37.6</v>
      </c>
      <c r="AP116" s="17">
        <v>40.97</v>
      </c>
      <c r="AQ116" s="19">
        <v>38.01</v>
      </c>
      <c r="AR116" s="17">
        <v>41.66</v>
      </c>
      <c r="AS116" s="19">
        <v>40.33</v>
      </c>
      <c r="AT116" s="18">
        <v>39.840000000000003</v>
      </c>
      <c r="AU116" s="17">
        <v>43.26</v>
      </c>
      <c r="AV116" s="17">
        <v>42.91</v>
      </c>
      <c r="AW116" s="17">
        <v>41.19</v>
      </c>
      <c r="AX116" s="17">
        <v>50.15</v>
      </c>
      <c r="AY116" s="19">
        <v>48.81</v>
      </c>
      <c r="AZ116" s="17">
        <v>49.81</v>
      </c>
      <c r="BA116" s="20">
        <v>49.67</v>
      </c>
      <c r="BB116" s="16">
        <v>46.3</v>
      </c>
      <c r="BC116" s="16">
        <v>38.83</v>
      </c>
      <c r="BD116" s="16">
        <v>32.46</v>
      </c>
      <c r="BE116" s="38">
        <v>37.08</v>
      </c>
      <c r="BF116" s="23">
        <v>38.43</v>
      </c>
      <c r="BG116" s="17">
        <v>36.18</v>
      </c>
      <c r="BH116" s="17">
        <v>39.229999999999997</v>
      </c>
      <c r="BI116" s="19">
        <v>39.68</v>
      </c>
      <c r="BJ116" s="17">
        <v>40.15</v>
      </c>
      <c r="BK116" s="19">
        <v>39.93</v>
      </c>
      <c r="BL116" s="18">
        <v>39.1</v>
      </c>
      <c r="BM116" s="17">
        <v>42.02</v>
      </c>
      <c r="BN116" s="17">
        <v>40.950000000000003</v>
      </c>
      <c r="BO116" s="17">
        <v>39.71</v>
      </c>
      <c r="BP116" s="17">
        <v>48.4</v>
      </c>
      <c r="BQ116" s="19">
        <v>48.45</v>
      </c>
      <c r="BR116" s="17">
        <v>48.73</v>
      </c>
      <c r="BS116" s="20">
        <v>47.13</v>
      </c>
      <c r="BT116" s="16">
        <v>44.78</v>
      </c>
      <c r="BU116" s="16">
        <v>36.67</v>
      </c>
    </row>
    <row r="117" spans="2:73" ht="14">
      <c r="B117" s="104">
        <v>3.9</v>
      </c>
      <c r="C117" s="105">
        <v>3.17</v>
      </c>
      <c r="D117" s="115">
        <v>2.36</v>
      </c>
      <c r="E117" s="114">
        <v>1.63</v>
      </c>
      <c r="F117" s="115">
        <v>1.93</v>
      </c>
      <c r="G117" s="123">
        <v>1.92</v>
      </c>
      <c r="H117" s="106">
        <v>1.65</v>
      </c>
      <c r="I117" s="108">
        <v>0.63</v>
      </c>
      <c r="J117" s="107">
        <v>2.2200000000000002</v>
      </c>
      <c r="K117" s="106">
        <v>2.33</v>
      </c>
      <c r="L117" s="106">
        <v>3.6</v>
      </c>
      <c r="M117" s="106">
        <v>3.17</v>
      </c>
      <c r="N117" s="106">
        <v>3.11</v>
      </c>
      <c r="O117" s="8">
        <v>4.51</v>
      </c>
      <c r="P117" s="7">
        <v>5.12</v>
      </c>
      <c r="Q117" s="9">
        <v>7.94</v>
      </c>
      <c r="R117" s="4">
        <v>14.16</v>
      </c>
      <c r="S117" s="4">
        <v>20.11</v>
      </c>
      <c r="T117" s="4">
        <v>4.66</v>
      </c>
      <c r="U117" s="26">
        <v>3.17</v>
      </c>
      <c r="V117" s="47">
        <v>0.8</v>
      </c>
      <c r="W117" s="47">
        <v>0.9</v>
      </c>
      <c r="X117" s="47">
        <v>1.37</v>
      </c>
      <c r="Y117" s="48">
        <v>1.25</v>
      </c>
      <c r="Z117" s="53">
        <v>1.25</v>
      </c>
      <c r="AA117" s="54">
        <v>1.37</v>
      </c>
      <c r="AB117" s="55">
        <v>1.99</v>
      </c>
      <c r="AC117" s="53">
        <v>4.6399999999999997</v>
      </c>
      <c r="AD117" s="53">
        <v>4.5599999999999996</v>
      </c>
      <c r="AE117" s="53">
        <v>4.5</v>
      </c>
      <c r="AF117" s="7">
        <v>3.17</v>
      </c>
      <c r="AG117" s="8">
        <v>5.27</v>
      </c>
      <c r="AH117" s="7">
        <v>5.58</v>
      </c>
      <c r="AI117" s="9">
        <v>7.95</v>
      </c>
      <c r="AJ117" s="4">
        <v>14.16</v>
      </c>
      <c r="AK117" s="4">
        <v>20.100000000000001</v>
      </c>
      <c r="AL117" s="16">
        <v>27.81</v>
      </c>
      <c r="AM117" s="38">
        <v>30.5</v>
      </c>
      <c r="AN117" s="23">
        <v>32.96</v>
      </c>
      <c r="AO117" s="40">
        <v>36.200000000000003</v>
      </c>
      <c r="AP117" s="23">
        <v>36.94</v>
      </c>
      <c r="AQ117" s="42">
        <v>37.229999999999997</v>
      </c>
      <c r="AR117" s="17">
        <v>39.53</v>
      </c>
      <c r="AS117" s="19">
        <v>40.19</v>
      </c>
      <c r="AT117" s="18">
        <v>40.14</v>
      </c>
      <c r="AU117" s="17">
        <v>39.15</v>
      </c>
      <c r="AV117" s="17">
        <v>42.22</v>
      </c>
      <c r="AW117" s="17">
        <v>40.56</v>
      </c>
      <c r="AX117" s="17">
        <v>41.88</v>
      </c>
      <c r="AY117" s="19">
        <v>48.94</v>
      </c>
      <c r="AZ117" s="17">
        <v>49.89</v>
      </c>
      <c r="BA117" s="20">
        <v>47.56</v>
      </c>
      <c r="BB117" s="16">
        <v>44.38</v>
      </c>
      <c r="BC117" s="16">
        <v>33.24</v>
      </c>
      <c r="BD117" s="16">
        <v>28.31</v>
      </c>
      <c r="BE117" s="38">
        <v>31.8</v>
      </c>
      <c r="BF117" s="23">
        <v>33.47</v>
      </c>
      <c r="BG117" s="23">
        <v>36.270000000000003</v>
      </c>
      <c r="BH117" s="23">
        <v>37.71</v>
      </c>
      <c r="BI117" s="42">
        <v>38.01</v>
      </c>
      <c r="BJ117" s="17">
        <v>39.4</v>
      </c>
      <c r="BK117" s="19">
        <v>40.619999999999997</v>
      </c>
      <c r="BL117" s="18">
        <v>40.619999999999997</v>
      </c>
      <c r="BM117" s="17">
        <v>39.64</v>
      </c>
      <c r="BN117" s="17">
        <v>43.83</v>
      </c>
      <c r="BO117" s="17">
        <v>40.74</v>
      </c>
      <c r="BP117" s="17">
        <v>42.51</v>
      </c>
      <c r="BQ117" s="19">
        <v>49.72</v>
      </c>
      <c r="BR117" s="17">
        <v>49.72</v>
      </c>
      <c r="BS117" s="20">
        <v>47.81</v>
      </c>
      <c r="BT117" s="16">
        <v>44.77</v>
      </c>
      <c r="BU117" s="16">
        <v>31.83</v>
      </c>
    </row>
    <row r="118" spans="2:73" ht="14">
      <c r="B118" s="104">
        <v>4.6900000000000004</v>
      </c>
      <c r="C118" s="105">
        <v>2.67</v>
      </c>
      <c r="D118" s="115">
        <v>2.0499999999999998</v>
      </c>
      <c r="E118" s="107">
        <v>1.54</v>
      </c>
      <c r="F118" s="106">
        <v>1.57</v>
      </c>
      <c r="G118" s="108">
        <v>1.81</v>
      </c>
      <c r="H118" s="106">
        <v>1.88</v>
      </c>
      <c r="I118" s="108">
        <v>2.39</v>
      </c>
      <c r="J118" s="107">
        <v>1.86</v>
      </c>
      <c r="K118" s="106">
        <v>4.97</v>
      </c>
      <c r="L118" s="106">
        <v>4.97</v>
      </c>
      <c r="M118" s="106">
        <v>4.62</v>
      </c>
      <c r="N118" s="106">
        <v>2.86</v>
      </c>
      <c r="O118" s="8">
        <v>4.24</v>
      </c>
      <c r="P118" s="7">
        <v>4.97</v>
      </c>
      <c r="Q118" s="9">
        <v>7.5</v>
      </c>
      <c r="R118" s="4">
        <v>13.75</v>
      </c>
      <c r="S118" s="4">
        <v>18.86</v>
      </c>
      <c r="T118" s="4">
        <v>4.0999999999999996</v>
      </c>
      <c r="U118" s="37">
        <v>2.9</v>
      </c>
      <c r="V118" s="5">
        <v>1.94</v>
      </c>
      <c r="W118" s="7">
        <v>1.5</v>
      </c>
      <c r="X118" s="7">
        <v>1.57</v>
      </c>
      <c r="Y118" s="8">
        <v>2</v>
      </c>
      <c r="Z118" s="7">
        <v>2.27</v>
      </c>
      <c r="AA118" s="8">
        <v>2.29</v>
      </c>
      <c r="AB118" s="6">
        <v>2.63</v>
      </c>
      <c r="AC118" s="7">
        <v>4.41</v>
      </c>
      <c r="AD118" s="7">
        <v>6.51</v>
      </c>
      <c r="AE118" s="7">
        <v>5.9</v>
      </c>
      <c r="AF118" s="7">
        <v>3.18</v>
      </c>
      <c r="AG118" s="8">
        <v>2.74</v>
      </c>
      <c r="AH118" s="7">
        <v>6.14</v>
      </c>
      <c r="AI118" s="9">
        <v>8.18</v>
      </c>
      <c r="AJ118" s="4">
        <v>12.48</v>
      </c>
      <c r="AK118" s="4">
        <v>19.559999999999999</v>
      </c>
      <c r="AL118" s="16">
        <v>27.16</v>
      </c>
      <c r="AM118" s="38">
        <v>31.48</v>
      </c>
      <c r="AN118" s="23">
        <v>33.159999999999997</v>
      </c>
      <c r="AO118" s="18">
        <v>35.43</v>
      </c>
      <c r="AP118" s="17">
        <v>34.86</v>
      </c>
      <c r="AQ118" s="19">
        <v>37.880000000000003</v>
      </c>
      <c r="AR118" s="17">
        <v>37.08</v>
      </c>
      <c r="AS118" s="19">
        <v>37.31</v>
      </c>
      <c r="AT118" s="18">
        <v>38.75</v>
      </c>
      <c r="AU118" s="17">
        <v>38.020000000000003</v>
      </c>
      <c r="AV118" s="17">
        <v>41.53</v>
      </c>
      <c r="AW118" s="17">
        <v>44.23</v>
      </c>
      <c r="AX118" s="17">
        <v>47.89</v>
      </c>
      <c r="AY118" s="19">
        <v>47.99</v>
      </c>
      <c r="AZ118" s="17">
        <v>50.47</v>
      </c>
      <c r="BA118" s="20">
        <v>47.05</v>
      </c>
      <c r="BB118" s="16">
        <v>44.9</v>
      </c>
      <c r="BC118" s="16">
        <v>39.31</v>
      </c>
      <c r="BD118" s="16">
        <v>26.46</v>
      </c>
      <c r="BE118" s="38">
        <v>30.57</v>
      </c>
      <c r="BF118" s="23">
        <v>32.229999999999997</v>
      </c>
      <c r="BG118" s="17">
        <v>34.229999999999997</v>
      </c>
      <c r="BH118" s="17">
        <v>34.86</v>
      </c>
      <c r="BI118" s="19">
        <v>36.68</v>
      </c>
      <c r="BJ118" s="17">
        <v>36.76</v>
      </c>
      <c r="BK118" s="19">
        <v>37.31</v>
      </c>
      <c r="BL118" s="18">
        <v>37.74</v>
      </c>
      <c r="BM118" s="17">
        <v>38.049999999999997</v>
      </c>
      <c r="BN118" s="17">
        <v>41.06</v>
      </c>
      <c r="BO118" s="17">
        <v>43.97</v>
      </c>
      <c r="BP118" s="17">
        <v>46.53</v>
      </c>
      <c r="BQ118" s="19">
        <v>47.75</v>
      </c>
      <c r="BR118" s="17">
        <v>50.53</v>
      </c>
      <c r="BS118" s="20">
        <v>46.99</v>
      </c>
      <c r="BT118" s="16">
        <v>44.27</v>
      </c>
      <c r="BU118" s="16">
        <v>37.909999999999997</v>
      </c>
    </row>
    <row r="119" spans="2:73" ht="14">
      <c r="B119" s="104">
        <v>3.33</v>
      </c>
      <c r="C119" s="114">
        <v>2.95</v>
      </c>
      <c r="D119" s="115">
        <v>2.36</v>
      </c>
      <c r="E119" s="114">
        <v>2.2799999999999998</v>
      </c>
      <c r="F119" s="106">
        <v>0</v>
      </c>
      <c r="G119" s="108">
        <v>0.88</v>
      </c>
      <c r="H119" s="106">
        <v>1.74</v>
      </c>
      <c r="I119" s="108">
        <v>1.88</v>
      </c>
      <c r="J119" s="107">
        <v>2.44</v>
      </c>
      <c r="K119" s="106">
        <v>3.13</v>
      </c>
      <c r="L119" s="106">
        <v>3.39</v>
      </c>
      <c r="M119" s="106">
        <v>4.78</v>
      </c>
      <c r="N119" s="106">
        <v>2.2000000000000002</v>
      </c>
      <c r="O119" s="8">
        <v>2.36</v>
      </c>
      <c r="P119" s="7">
        <v>3.87</v>
      </c>
      <c r="Q119" s="9">
        <v>4.75</v>
      </c>
      <c r="R119" s="4">
        <v>10.57</v>
      </c>
      <c r="S119" s="4">
        <v>13.19</v>
      </c>
      <c r="T119" s="4">
        <v>4.33</v>
      </c>
      <c r="U119" s="39">
        <v>2.34</v>
      </c>
      <c r="V119" s="5">
        <v>1.96</v>
      </c>
      <c r="W119" s="5">
        <v>1.9</v>
      </c>
      <c r="X119" s="7">
        <v>2.39</v>
      </c>
      <c r="Y119" s="8">
        <v>3.12</v>
      </c>
      <c r="Z119" s="7">
        <v>2.44</v>
      </c>
      <c r="AA119" s="8">
        <v>2.12</v>
      </c>
      <c r="AB119" s="6">
        <v>2.14</v>
      </c>
      <c r="AC119" s="7">
        <v>3.17</v>
      </c>
      <c r="AD119" s="7">
        <v>3.5</v>
      </c>
      <c r="AE119" s="7">
        <v>3.38</v>
      </c>
      <c r="AF119" s="7">
        <v>0</v>
      </c>
      <c r="AG119" s="8">
        <v>0.96</v>
      </c>
      <c r="AH119" s="7">
        <v>2.78</v>
      </c>
      <c r="AI119" s="9">
        <v>3.28</v>
      </c>
      <c r="AJ119" s="4">
        <v>9.5500000000000007</v>
      </c>
      <c r="AK119" s="4">
        <v>12.8</v>
      </c>
      <c r="AL119" s="16">
        <v>28.29</v>
      </c>
      <c r="AM119" s="40">
        <v>31.87</v>
      </c>
      <c r="AN119" s="23">
        <v>33.43</v>
      </c>
      <c r="AO119" s="40">
        <v>34.979999999999997</v>
      </c>
      <c r="AP119" s="17">
        <v>37.25</v>
      </c>
      <c r="AQ119" s="19">
        <v>37.47</v>
      </c>
      <c r="AR119" s="17">
        <v>38.36</v>
      </c>
      <c r="AS119" s="19">
        <v>39.119999999999997</v>
      </c>
      <c r="AT119" s="18">
        <v>38.380000000000003</v>
      </c>
      <c r="AU119" s="17">
        <v>40.21</v>
      </c>
      <c r="AV119" s="17">
        <v>40.32</v>
      </c>
      <c r="AW119" s="17">
        <v>42.25</v>
      </c>
      <c r="AX119" s="17">
        <v>43.41</v>
      </c>
      <c r="AY119" s="19">
        <v>46.34</v>
      </c>
      <c r="AZ119" s="17">
        <v>48.71</v>
      </c>
      <c r="BA119" s="20">
        <v>47.55</v>
      </c>
      <c r="BB119" s="16">
        <v>45.9</v>
      </c>
      <c r="BC119" s="16">
        <v>46.59</v>
      </c>
      <c r="BD119" s="16">
        <v>28.1</v>
      </c>
      <c r="BE119" s="40">
        <v>30.24</v>
      </c>
      <c r="BF119" s="23">
        <v>33.409999999999997</v>
      </c>
      <c r="BG119" s="23">
        <v>34.22</v>
      </c>
      <c r="BH119" s="17">
        <v>37.79</v>
      </c>
      <c r="BI119" s="19">
        <v>38.479999999999997</v>
      </c>
      <c r="BJ119" s="17">
        <v>38.380000000000003</v>
      </c>
      <c r="BK119" s="19">
        <v>39.200000000000003</v>
      </c>
      <c r="BL119" s="18">
        <v>38.92</v>
      </c>
      <c r="BM119" s="17">
        <v>40.33</v>
      </c>
      <c r="BN119" s="17">
        <v>39.380000000000003</v>
      </c>
      <c r="BO119" s="17">
        <v>42.04</v>
      </c>
      <c r="BP119" s="17">
        <v>43.06</v>
      </c>
      <c r="BQ119" s="19">
        <v>46.11</v>
      </c>
      <c r="BR119" s="17">
        <v>49.31</v>
      </c>
      <c r="BS119" s="20">
        <v>48.33</v>
      </c>
      <c r="BT119" s="16">
        <v>45.04</v>
      </c>
      <c r="BU119" s="16">
        <v>46.83</v>
      </c>
    </row>
    <row r="120" spans="2:73" ht="14">
      <c r="B120" s="104">
        <v>4.7300000000000004</v>
      </c>
      <c r="C120" s="105">
        <v>3.67</v>
      </c>
      <c r="D120" s="109">
        <v>3.14</v>
      </c>
      <c r="E120" s="107">
        <v>3.11</v>
      </c>
      <c r="F120" s="106">
        <v>2.0499999999999998</v>
      </c>
      <c r="G120" s="108">
        <v>1.02</v>
      </c>
      <c r="H120" s="106">
        <v>0.62</v>
      </c>
      <c r="I120" s="108">
        <v>2.25</v>
      </c>
      <c r="J120" s="107">
        <v>3.73</v>
      </c>
      <c r="K120" s="106">
        <v>5.75</v>
      </c>
      <c r="L120" s="106">
        <v>5.9</v>
      </c>
      <c r="M120" s="106">
        <v>4.76</v>
      </c>
      <c r="N120" s="106">
        <v>4.3899999999999997</v>
      </c>
      <c r="O120" s="8">
        <v>5.22</v>
      </c>
      <c r="P120" s="7">
        <v>7.35</v>
      </c>
      <c r="Q120" s="9">
        <v>10.01</v>
      </c>
      <c r="R120" s="4">
        <v>16.21</v>
      </c>
      <c r="S120" s="4">
        <v>17.48</v>
      </c>
      <c r="T120" s="4">
        <v>3.9</v>
      </c>
      <c r="U120" s="26">
        <v>2.72</v>
      </c>
      <c r="V120" s="25">
        <v>3.27</v>
      </c>
      <c r="W120" s="53">
        <v>1.88</v>
      </c>
      <c r="X120" s="53">
        <v>2.61</v>
      </c>
      <c r="Y120" s="54">
        <v>3.73</v>
      </c>
      <c r="Z120" s="53">
        <v>3.85</v>
      </c>
      <c r="AA120" s="54">
        <v>4.29</v>
      </c>
      <c r="AB120" s="55">
        <v>5.73</v>
      </c>
      <c r="AC120" s="53">
        <v>4.9000000000000004</v>
      </c>
      <c r="AD120" s="53">
        <v>5.22</v>
      </c>
      <c r="AE120" s="53">
        <v>3.34</v>
      </c>
      <c r="AF120" s="7">
        <v>6.73</v>
      </c>
      <c r="AG120" s="8">
        <v>6.58</v>
      </c>
      <c r="AH120" s="7">
        <v>8.2899999999999991</v>
      </c>
      <c r="AI120" s="9">
        <v>9.32</v>
      </c>
      <c r="AJ120" s="4">
        <v>13.19</v>
      </c>
      <c r="AK120" s="4">
        <v>18.28</v>
      </c>
      <c r="AL120" s="16">
        <v>29.33</v>
      </c>
      <c r="AM120" s="38">
        <v>32.54</v>
      </c>
      <c r="AN120" s="20">
        <v>36.270000000000003</v>
      </c>
      <c r="AO120" s="18">
        <v>37.28</v>
      </c>
      <c r="AP120" s="17">
        <v>39.26</v>
      </c>
      <c r="AQ120" s="19">
        <v>39.130000000000003</v>
      </c>
      <c r="AR120" s="17">
        <v>40.770000000000003</v>
      </c>
      <c r="AS120" s="19">
        <v>40.729999999999997</v>
      </c>
      <c r="AT120" s="18">
        <v>40.61</v>
      </c>
      <c r="AU120" s="17">
        <v>40.14</v>
      </c>
      <c r="AV120" s="17">
        <v>42.23</v>
      </c>
      <c r="AW120" s="17">
        <v>42.65</v>
      </c>
      <c r="AX120" s="17">
        <v>44.76</v>
      </c>
      <c r="AY120" s="19">
        <v>46.36</v>
      </c>
      <c r="AZ120" s="17">
        <v>50.44</v>
      </c>
      <c r="BA120" s="20">
        <v>47.36</v>
      </c>
      <c r="BB120" s="16">
        <v>46.44</v>
      </c>
      <c r="BC120" s="16">
        <v>46.4</v>
      </c>
      <c r="BD120" s="16">
        <v>29.34</v>
      </c>
      <c r="BE120" s="38">
        <v>32.29</v>
      </c>
      <c r="BF120" s="20">
        <v>36.89</v>
      </c>
      <c r="BG120" s="17">
        <v>37.36</v>
      </c>
      <c r="BH120" s="17">
        <v>38.590000000000003</v>
      </c>
      <c r="BI120" s="19">
        <v>38.76</v>
      </c>
      <c r="BJ120" s="17">
        <v>40.35</v>
      </c>
      <c r="BK120" s="19">
        <v>40.630000000000003</v>
      </c>
      <c r="BL120" s="18">
        <v>40.98</v>
      </c>
      <c r="BM120" s="17">
        <v>41.38</v>
      </c>
      <c r="BN120" s="17">
        <v>42.71</v>
      </c>
      <c r="BO120" s="17">
        <v>42.59</v>
      </c>
      <c r="BP120" s="17">
        <v>44.85</v>
      </c>
      <c r="BQ120" s="19">
        <v>46.64</v>
      </c>
      <c r="BR120" s="17">
        <v>50.32</v>
      </c>
      <c r="BS120" s="20">
        <v>47.17</v>
      </c>
      <c r="BT120" s="16">
        <v>47.16</v>
      </c>
      <c r="BU120" s="16">
        <v>45.34</v>
      </c>
    </row>
    <row r="121" spans="2:73" ht="14">
      <c r="B121" s="104">
        <v>2.11</v>
      </c>
      <c r="C121" s="105">
        <v>3.23</v>
      </c>
      <c r="D121" s="109">
        <v>1.89</v>
      </c>
      <c r="E121" s="105">
        <v>1.93</v>
      </c>
      <c r="F121" s="106">
        <v>1.1200000000000001</v>
      </c>
      <c r="G121" s="108">
        <v>1.51</v>
      </c>
      <c r="H121" s="106">
        <v>2.29</v>
      </c>
      <c r="I121" s="108">
        <v>2.29</v>
      </c>
      <c r="J121" s="107">
        <v>3.14</v>
      </c>
      <c r="K121" s="106">
        <v>3.66</v>
      </c>
      <c r="L121" s="106">
        <v>4.5</v>
      </c>
      <c r="M121" s="106">
        <v>6.44</v>
      </c>
      <c r="N121" s="106">
        <v>2.68</v>
      </c>
      <c r="O121" s="8">
        <v>1.17</v>
      </c>
      <c r="P121" s="7">
        <v>3.98</v>
      </c>
      <c r="Q121" s="9">
        <v>5.15</v>
      </c>
      <c r="R121" s="4">
        <v>10.130000000000001</v>
      </c>
      <c r="S121" s="4">
        <v>14.9</v>
      </c>
      <c r="T121" s="4">
        <v>2.21</v>
      </c>
      <c r="U121" s="26">
        <v>2.12</v>
      </c>
      <c r="V121" s="25">
        <v>2.2400000000000002</v>
      </c>
      <c r="W121" s="25">
        <v>2.08</v>
      </c>
      <c r="X121" s="53">
        <v>1.51</v>
      </c>
      <c r="Y121" s="54">
        <v>2.12</v>
      </c>
      <c r="Z121" s="53">
        <v>2.76</v>
      </c>
      <c r="AA121" s="54">
        <v>2.8</v>
      </c>
      <c r="AB121" s="55">
        <v>3.18</v>
      </c>
      <c r="AC121" s="53">
        <v>4.41</v>
      </c>
      <c r="AD121" s="53">
        <v>4.03</v>
      </c>
      <c r="AE121" s="53">
        <v>4.24</v>
      </c>
      <c r="AF121" s="7">
        <v>3.26</v>
      </c>
      <c r="AG121" s="8">
        <v>2.82</v>
      </c>
      <c r="AH121" s="7">
        <v>3.38</v>
      </c>
      <c r="AI121" s="9">
        <v>4.1100000000000003</v>
      </c>
      <c r="AJ121" s="4">
        <v>9.74</v>
      </c>
      <c r="AK121" s="4">
        <v>14.42</v>
      </c>
      <c r="AL121" s="16">
        <v>25.62</v>
      </c>
      <c r="AM121" s="38">
        <v>26.44</v>
      </c>
      <c r="AN121" s="20">
        <v>30.1</v>
      </c>
      <c r="AO121" s="38">
        <v>32.6</v>
      </c>
      <c r="AP121" s="17">
        <v>33.340000000000003</v>
      </c>
      <c r="AQ121" s="19">
        <v>34.29</v>
      </c>
      <c r="AR121" s="17">
        <v>35.81</v>
      </c>
      <c r="AS121" s="19">
        <v>35.56</v>
      </c>
      <c r="AT121" s="18">
        <v>35.65</v>
      </c>
      <c r="AU121" s="17">
        <v>37.200000000000003</v>
      </c>
      <c r="AV121" s="17">
        <v>38.840000000000003</v>
      </c>
      <c r="AW121" s="17">
        <v>38.61</v>
      </c>
      <c r="AX121" s="17">
        <v>40.29</v>
      </c>
      <c r="AY121" s="19">
        <v>39.51</v>
      </c>
      <c r="AZ121" s="17">
        <v>40.82</v>
      </c>
      <c r="BA121" s="20">
        <v>40.619999999999997</v>
      </c>
      <c r="BB121" s="16">
        <v>39.68</v>
      </c>
      <c r="BC121" s="16">
        <v>38.08</v>
      </c>
      <c r="BD121" s="16">
        <v>25.29</v>
      </c>
      <c r="BE121" s="38">
        <v>26.58</v>
      </c>
      <c r="BF121" s="20">
        <v>30.25</v>
      </c>
      <c r="BG121" s="20">
        <v>32.44</v>
      </c>
      <c r="BH121" s="17">
        <v>33.630000000000003</v>
      </c>
      <c r="BI121" s="19">
        <v>34.32</v>
      </c>
      <c r="BJ121" s="17">
        <v>35.28</v>
      </c>
      <c r="BK121" s="19">
        <v>35.729999999999997</v>
      </c>
      <c r="BL121" s="18">
        <v>36.5</v>
      </c>
      <c r="BM121" s="17">
        <v>37.35</v>
      </c>
      <c r="BN121" s="17">
        <v>38.24</v>
      </c>
      <c r="BO121" s="17">
        <v>39.950000000000003</v>
      </c>
      <c r="BP121" s="17">
        <v>40.69</v>
      </c>
      <c r="BQ121" s="19">
        <v>39.840000000000003</v>
      </c>
      <c r="BR121" s="17">
        <v>41.86</v>
      </c>
      <c r="BS121" s="20">
        <v>40.22</v>
      </c>
      <c r="BT121" s="16">
        <v>39.909999999999997</v>
      </c>
      <c r="BU121" s="16">
        <v>38.14</v>
      </c>
    </row>
    <row r="122" spans="2:73" ht="14">
      <c r="B122" s="104">
        <v>3.06</v>
      </c>
      <c r="C122" s="105">
        <v>1.93</v>
      </c>
      <c r="D122" s="109">
        <v>1.42</v>
      </c>
      <c r="E122" s="107">
        <v>1.1200000000000001</v>
      </c>
      <c r="F122" s="106">
        <v>0.25</v>
      </c>
      <c r="G122" s="108">
        <v>0.37</v>
      </c>
      <c r="H122" s="106">
        <v>0.51</v>
      </c>
      <c r="I122" s="108">
        <v>1.49</v>
      </c>
      <c r="J122" s="107">
        <v>1.37</v>
      </c>
      <c r="K122" s="106">
        <v>3.3</v>
      </c>
      <c r="L122" s="106">
        <v>3.31</v>
      </c>
      <c r="M122" s="106">
        <v>4.78</v>
      </c>
      <c r="N122" s="106">
        <v>4.47</v>
      </c>
      <c r="O122" s="8">
        <v>5.96</v>
      </c>
      <c r="P122" s="7">
        <v>7.68</v>
      </c>
      <c r="Q122" s="9">
        <v>8.4700000000000006</v>
      </c>
      <c r="R122" s="4">
        <v>12.25</v>
      </c>
      <c r="S122" s="4">
        <v>15.93</v>
      </c>
      <c r="T122" s="4">
        <v>3.31</v>
      </c>
      <c r="U122" s="26">
        <v>1.9</v>
      </c>
      <c r="V122" s="25">
        <v>1.37</v>
      </c>
      <c r="W122" s="53">
        <v>1.25</v>
      </c>
      <c r="X122" s="53">
        <v>0.75</v>
      </c>
      <c r="Y122" s="54">
        <v>0.75</v>
      </c>
      <c r="Z122" s="53">
        <v>1.39</v>
      </c>
      <c r="AA122" s="54">
        <v>1.62</v>
      </c>
      <c r="AB122" s="55">
        <v>2.41</v>
      </c>
      <c r="AC122" s="53">
        <v>3.22</v>
      </c>
      <c r="AD122" s="53">
        <v>3.53</v>
      </c>
      <c r="AE122" s="53">
        <v>5.5</v>
      </c>
      <c r="AF122" s="7">
        <v>4.07</v>
      </c>
      <c r="AG122" s="8">
        <v>4.8899999999999997</v>
      </c>
      <c r="AH122" s="7">
        <v>6.41</v>
      </c>
      <c r="AI122" s="9">
        <v>7.62</v>
      </c>
      <c r="AJ122" s="4">
        <v>12.22</v>
      </c>
      <c r="AK122" s="4">
        <v>15.71</v>
      </c>
      <c r="AL122" s="16">
        <v>27.8</v>
      </c>
      <c r="AM122" s="38">
        <v>31.16</v>
      </c>
      <c r="AN122" s="20">
        <v>32.520000000000003</v>
      </c>
      <c r="AO122" s="18">
        <v>33.03</v>
      </c>
      <c r="AP122" s="17">
        <v>35.35</v>
      </c>
      <c r="AQ122" s="19">
        <v>36.659999999999997</v>
      </c>
      <c r="AR122" s="17">
        <v>36.340000000000003</v>
      </c>
      <c r="AS122" s="19">
        <v>38.01</v>
      </c>
      <c r="AT122" s="18">
        <v>39.14</v>
      </c>
      <c r="AU122" s="17">
        <v>39.74</v>
      </c>
      <c r="AV122" s="17">
        <v>40.53</v>
      </c>
      <c r="AW122" s="17">
        <v>41.95</v>
      </c>
      <c r="AX122" s="17">
        <v>44.66</v>
      </c>
      <c r="AY122" s="19">
        <v>45.49</v>
      </c>
      <c r="AZ122" s="17">
        <v>46.16</v>
      </c>
      <c r="BA122" s="20">
        <v>44.61</v>
      </c>
      <c r="BB122" s="16">
        <v>45.16</v>
      </c>
      <c r="BC122" s="16">
        <v>45.77</v>
      </c>
      <c r="BD122" s="16">
        <v>27.45</v>
      </c>
      <c r="BE122" s="38">
        <v>30.29</v>
      </c>
      <c r="BF122" s="20">
        <v>33.17</v>
      </c>
      <c r="BG122" s="17">
        <v>34.72</v>
      </c>
      <c r="BH122" s="17">
        <v>35.58</v>
      </c>
      <c r="BI122" s="19">
        <v>36.99</v>
      </c>
      <c r="BJ122" s="17">
        <v>37.21</v>
      </c>
      <c r="BK122" s="19">
        <v>38.369999999999997</v>
      </c>
      <c r="BL122" s="18">
        <v>39.130000000000003</v>
      </c>
      <c r="BM122" s="17">
        <v>40.6</v>
      </c>
      <c r="BN122" s="17">
        <v>41.44</v>
      </c>
      <c r="BO122" s="17">
        <v>41.53</v>
      </c>
      <c r="BP122" s="17">
        <v>44.33</v>
      </c>
      <c r="BQ122" s="19">
        <v>45.12</v>
      </c>
      <c r="BR122" s="17">
        <v>46.17</v>
      </c>
      <c r="BS122" s="20">
        <v>43.8</v>
      </c>
      <c r="BT122" s="16">
        <v>45.13</v>
      </c>
      <c r="BU122" s="16">
        <v>45.6</v>
      </c>
    </row>
    <row r="123" spans="2:73" ht="14">
      <c r="B123" s="104">
        <v>2.94</v>
      </c>
      <c r="C123" s="105">
        <v>1.62</v>
      </c>
      <c r="D123" s="109">
        <v>1.86</v>
      </c>
      <c r="E123" s="105">
        <v>1.63</v>
      </c>
      <c r="F123" s="106">
        <v>1.39</v>
      </c>
      <c r="G123" s="108">
        <v>1.1200000000000001</v>
      </c>
      <c r="H123" s="106">
        <v>0.62</v>
      </c>
      <c r="I123" s="108">
        <v>0.25</v>
      </c>
      <c r="J123" s="107">
        <v>0.87</v>
      </c>
      <c r="K123" s="106">
        <v>1.27</v>
      </c>
      <c r="L123" s="106">
        <v>3.56</v>
      </c>
      <c r="M123" s="106">
        <v>2.37</v>
      </c>
      <c r="N123" s="106">
        <v>0.72</v>
      </c>
      <c r="O123" s="8">
        <v>0.51</v>
      </c>
      <c r="P123" s="7">
        <v>2.61</v>
      </c>
      <c r="Q123" s="9">
        <v>3.62</v>
      </c>
      <c r="R123" s="4">
        <v>6.48</v>
      </c>
      <c r="S123" s="4">
        <v>10.61</v>
      </c>
      <c r="T123" s="4">
        <v>2.82</v>
      </c>
      <c r="U123" s="26">
        <v>1.62</v>
      </c>
      <c r="V123" s="25">
        <v>1.1499999999999999</v>
      </c>
      <c r="W123" s="25">
        <v>1.1200000000000001</v>
      </c>
      <c r="X123" s="53">
        <v>1.24</v>
      </c>
      <c r="Y123" s="54">
        <v>0.39</v>
      </c>
      <c r="Z123" s="53">
        <v>0.62</v>
      </c>
      <c r="AA123" s="54">
        <v>0.98</v>
      </c>
      <c r="AB123" s="55">
        <v>0.37</v>
      </c>
      <c r="AC123" s="53">
        <v>1.56</v>
      </c>
      <c r="AD123" s="53">
        <v>2.14</v>
      </c>
      <c r="AE123" s="53">
        <v>1.1100000000000001</v>
      </c>
      <c r="AF123" s="7">
        <v>0</v>
      </c>
      <c r="AG123" s="8">
        <v>1.42</v>
      </c>
      <c r="AH123" s="7">
        <v>1.67</v>
      </c>
      <c r="AI123" s="9">
        <v>3.72</v>
      </c>
      <c r="AJ123" s="4">
        <v>6.14</v>
      </c>
      <c r="AK123" s="4">
        <v>11.18</v>
      </c>
      <c r="AL123" s="16">
        <v>25.46</v>
      </c>
      <c r="AM123" s="38">
        <v>30.62</v>
      </c>
      <c r="AN123" s="20">
        <v>33.85</v>
      </c>
      <c r="AO123" s="38">
        <v>35.32</v>
      </c>
      <c r="AP123" s="17">
        <v>36.119999999999997</v>
      </c>
      <c r="AQ123" s="19">
        <v>38.380000000000003</v>
      </c>
      <c r="AR123" s="17">
        <v>38.08</v>
      </c>
      <c r="AS123" s="19">
        <v>38.97</v>
      </c>
      <c r="AT123" s="18">
        <v>38.72</v>
      </c>
      <c r="AU123" s="17">
        <v>38.51</v>
      </c>
      <c r="AV123" s="17">
        <v>38.69</v>
      </c>
      <c r="AW123" s="17">
        <v>38.03</v>
      </c>
      <c r="AX123" s="17">
        <v>42.15</v>
      </c>
      <c r="AY123" s="19">
        <v>42.85</v>
      </c>
      <c r="AZ123" s="17">
        <v>41.51</v>
      </c>
      <c r="BA123" s="20">
        <v>40.869999999999997</v>
      </c>
      <c r="BB123" s="16">
        <v>39.409999999999997</v>
      </c>
      <c r="BC123" s="16">
        <v>38.270000000000003</v>
      </c>
      <c r="BD123" s="16">
        <v>25.31</v>
      </c>
      <c r="BE123" s="38">
        <v>30.58</v>
      </c>
      <c r="BF123" s="20">
        <v>33.81</v>
      </c>
      <c r="BG123" s="20">
        <v>35.08</v>
      </c>
      <c r="BH123" s="17">
        <v>36.18</v>
      </c>
      <c r="BI123" s="19">
        <v>38.299999999999997</v>
      </c>
      <c r="BJ123" s="17">
        <v>38.64</v>
      </c>
      <c r="BK123" s="19">
        <v>38.74</v>
      </c>
      <c r="BL123" s="18">
        <v>38.340000000000003</v>
      </c>
      <c r="BM123" s="17">
        <v>38.75</v>
      </c>
      <c r="BN123" s="17">
        <v>38.28</v>
      </c>
      <c r="BO123" s="17">
        <v>38.14</v>
      </c>
      <c r="BP123" s="17">
        <v>42.58</v>
      </c>
      <c r="BQ123" s="19">
        <v>42.86</v>
      </c>
      <c r="BR123" s="17">
        <v>40.049999999999997</v>
      </c>
      <c r="BS123" s="20">
        <v>39.72</v>
      </c>
      <c r="BT123" s="16">
        <v>39.54</v>
      </c>
      <c r="BU123" s="16">
        <v>38.61</v>
      </c>
    </row>
    <row r="124" spans="2:73" ht="14">
      <c r="B124" s="104">
        <v>5.41</v>
      </c>
      <c r="C124" s="105">
        <v>3.62</v>
      </c>
      <c r="D124" s="115">
        <v>3.18</v>
      </c>
      <c r="E124" s="107">
        <v>2.67</v>
      </c>
      <c r="F124" s="106">
        <v>3.07</v>
      </c>
      <c r="G124" s="108">
        <v>2.52</v>
      </c>
      <c r="H124" s="106">
        <v>1.42</v>
      </c>
      <c r="I124" s="108">
        <v>2.14</v>
      </c>
      <c r="J124" s="107">
        <v>2.74</v>
      </c>
      <c r="K124" s="106">
        <v>4.0199999999999996</v>
      </c>
      <c r="L124" s="106">
        <v>6.97</v>
      </c>
      <c r="M124" s="106">
        <v>4.88</v>
      </c>
      <c r="N124" s="106">
        <v>1.52</v>
      </c>
      <c r="O124" s="8">
        <v>2.91</v>
      </c>
      <c r="P124" s="7">
        <v>3.49</v>
      </c>
      <c r="Q124" s="9">
        <v>4.97</v>
      </c>
      <c r="R124" s="4">
        <v>11.07</v>
      </c>
      <c r="S124" s="4">
        <v>16.97</v>
      </c>
      <c r="T124" s="4">
        <v>5.99</v>
      </c>
      <c r="U124" s="37">
        <v>4.5199999999999996</v>
      </c>
      <c r="V124" s="5">
        <v>2.91</v>
      </c>
      <c r="W124" s="53">
        <v>2.87</v>
      </c>
      <c r="X124" s="53">
        <v>2.14</v>
      </c>
      <c r="Y124" s="54">
        <v>3.24</v>
      </c>
      <c r="Z124" s="53">
        <v>3.36</v>
      </c>
      <c r="AA124" s="54">
        <v>3.02</v>
      </c>
      <c r="AB124" s="6">
        <v>3.38</v>
      </c>
      <c r="AC124" s="7">
        <v>4.25</v>
      </c>
      <c r="AD124" s="7">
        <v>6.34</v>
      </c>
      <c r="AE124" s="7">
        <v>3.69</v>
      </c>
      <c r="AF124" s="7">
        <v>0</v>
      </c>
      <c r="AG124" s="8">
        <v>0</v>
      </c>
      <c r="AH124" s="7">
        <v>2.9</v>
      </c>
      <c r="AI124" s="9">
        <v>4.68</v>
      </c>
      <c r="AJ124" s="4">
        <v>9.68</v>
      </c>
      <c r="AK124" s="4">
        <v>17.88</v>
      </c>
      <c r="AL124" s="16">
        <v>27.66</v>
      </c>
      <c r="AM124" s="38">
        <v>28.32</v>
      </c>
      <c r="AN124" s="23">
        <v>29.75</v>
      </c>
      <c r="AO124" s="18">
        <v>31.39</v>
      </c>
      <c r="AP124" s="17">
        <v>32.33</v>
      </c>
      <c r="AQ124" s="19">
        <v>34.57</v>
      </c>
      <c r="AR124" s="17">
        <v>35.159999999999997</v>
      </c>
      <c r="AS124" s="19">
        <v>36.369999999999997</v>
      </c>
      <c r="AT124" s="18">
        <v>36.840000000000003</v>
      </c>
      <c r="AU124" s="17">
        <v>36.270000000000003</v>
      </c>
      <c r="AV124" s="17">
        <v>37.28</v>
      </c>
      <c r="AW124" s="17">
        <v>39.520000000000003</v>
      </c>
      <c r="AX124" s="17">
        <v>43.3</v>
      </c>
      <c r="AY124" s="19">
        <v>44.95</v>
      </c>
      <c r="AZ124" s="17">
        <v>48.37</v>
      </c>
      <c r="BA124" s="20">
        <v>44.2</v>
      </c>
      <c r="BB124" s="16">
        <v>46.58</v>
      </c>
      <c r="BC124" s="16">
        <v>39.61</v>
      </c>
      <c r="BD124" s="16">
        <v>27.03</v>
      </c>
      <c r="BE124" s="38">
        <v>27.2</v>
      </c>
      <c r="BF124" s="23">
        <v>29.69</v>
      </c>
      <c r="BG124" s="17">
        <v>31.76</v>
      </c>
      <c r="BH124" s="17">
        <v>32.96</v>
      </c>
      <c r="BI124" s="19">
        <v>34.93</v>
      </c>
      <c r="BJ124" s="17">
        <v>35.31</v>
      </c>
      <c r="BK124" s="19">
        <v>36.299999999999997</v>
      </c>
      <c r="BL124" s="18">
        <v>36.979999999999997</v>
      </c>
      <c r="BM124" s="17">
        <v>35.799999999999997</v>
      </c>
      <c r="BN124" s="17">
        <v>37.159999999999997</v>
      </c>
      <c r="BO124" s="17">
        <v>38.979999999999997</v>
      </c>
      <c r="BP124" s="17">
        <v>43.52</v>
      </c>
      <c r="BQ124" s="19">
        <v>44.36</v>
      </c>
      <c r="BR124" s="17">
        <v>48.27</v>
      </c>
      <c r="BS124" s="20">
        <v>44.01</v>
      </c>
      <c r="BT124" s="16">
        <v>47.28</v>
      </c>
      <c r="BU124" s="16">
        <v>38.92</v>
      </c>
    </row>
    <row r="125" spans="2:73" ht="14">
      <c r="B125" s="104">
        <v>7.46</v>
      </c>
      <c r="C125" s="105">
        <v>4.62</v>
      </c>
      <c r="D125" s="115">
        <v>4.5599999999999996</v>
      </c>
      <c r="E125" s="107">
        <v>2.91</v>
      </c>
      <c r="F125" s="106">
        <v>2.3199999999999998</v>
      </c>
      <c r="G125" s="108">
        <v>3.02</v>
      </c>
      <c r="H125" s="106">
        <v>2.39</v>
      </c>
      <c r="I125" s="108">
        <v>2.76</v>
      </c>
      <c r="J125" s="107">
        <v>3.44</v>
      </c>
      <c r="K125" s="106">
        <v>5.01</v>
      </c>
      <c r="L125" s="106">
        <v>7.97</v>
      </c>
      <c r="M125" s="106">
        <v>8.14</v>
      </c>
      <c r="N125" s="106">
        <v>3.78</v>
      </c>
      <c r="O125" s="8">
        <v>3.78</v>
      </c>
      <c r="P125" s="7">
        <v>5.6</v>
      </c>
      <c r="Q125" s="9">
        <v>8.9600000000000009</v>
      </c>
      <c r="R125" s="4">
        <v>12.16</v>
      </c>
      <c r="S125" s="4">
        <v>18.13</v>
      </c>
      <c r="T125" s="4">
        <v>7.65</v>
      </c>
      <c r="U125" s="37">
        <v>5.59</v>
      </c>
      <c r="V125" s="5">
        <v>4.8600000000000003</v>
      </c>
      <c r="W125" s="7">
        <v>4.01</v>
      </c>
      <c r="X125" s="7">
        <v>2.92</v>
      </c>
      <c r="Y125" s="8">
        <v>3.34</v>
      </c>
      <c r="Z125" s="7">
        <v>3.37</v>
      </c>
      <c r="AA125" s="8">
        <v>3.6</v>
      </c>
      <c r="AB125" s="6">
        <v>4.29</v>
      </c>
      <c r="AC125" s="7">
        <v>6.56</v>
      </c>
      <c r="AD125" s="7">
        <v>7.67</v>
      </c>
      <c r="AE125" s="7">
        <v>8.4499999999999993</v>
      </c>
      <c r="AF125" s="7">
        <v>3.96</v>
      </c>
      <c r="AG125" s="8">
        <v>5.73</v>
      </c>
      <c r="AH125" s="7">
        <v>6.24</v>
      </c>
      <c r="AI125" s="9">
        <v>8.69</v>
      </c>
      <c r="AJ125" s="4">
        <v>11.17</v>
      </c>
      <c r="AK125" s="4">
        <v>17.440000000000001</v>
      </c>
      <c r="AL125" s="16">
        <v>29.94</v>
      </c>
      <c r="AM125" s="38">
        <v>34.97</v>
      </c>
      <c r="AN125" s="23">
        <v>36.409999999999997</v>
      </c>
      <c r="AO125" s="18">
        <v>35.82</v>
      </c>
      <c r="AP125" s="17">
        <v>37.14</v>
      </c>
      <c r="AQ125" s="19">
        <v>39.75</v>
      </c>
      <c r="AR125" s="17">
        <v>40.65</v>
      </c>
      <c r="AS125" s="19">
        <v>41.71</v>
      </c>
      <c r="AT125" s="18">
        <v>44.12</v>
      </c>
      <c r="AU125" s="17">
        <v>46.23</v>
      </c>
      <c r="AV125" s="17">
        <v>44.94</v>
      </c>
      <c r="AW125" s="17">
        <v>45.46</v>
      </c>
      <c r="AX125" s="17">
        <v>49.85</v>
      </c>
      <c r="AY125" s="19">
        <v>50.82</v>
      </c>
      <c r="AZ125" s="17">
        <v>56.96</v>
      </c>
      <c r="BA125" s="20">
        <v>51.33</v>
      </c>
      <c r="BB125" s="16">
        <v>50.57</v>
      </c>
      <c r="BC125" s="16">
        <v>48.51</v>
      </c>
      <c r="BD125" s="16">
        <v>29.29</v>
      </c>
      <c r="BE125" s="38">
        <v>34.130000000000003</v>
      </c>
      <c r="BF125" s="23">
        <v>36.229999999999997</v>
      </c>
      <c r="BG125" s="17">
        <v>35.68</v>
      </c>
      <c r="BH125" s="17">
        <v>37.39</v>
      </c>
      <c r="BI125" s="19">
        <v>39.979999999999997</v>
      </c>
      <c r="BJ125" s="17">
        <v>39.29</v>
      </c>
      <c r="BK125" s="19">
        <v>41.21</v>
      </c>
      <c r="BL125" s="18">
        <v>43.21</v>
      </c>
      <c r="BM125" s="17">
        <v>44.83</v>
      </c>
      <c r="BN125" s="17">
        <v>44.82</v>
      </c>
      <c r="BO125" s="17">
        <v>45.75</v>
      </c>
      <c r="BP125" s="17">
        <v>48.83</v>
      </c>
      <c r="BQ125" s="19">
        <v>50.79</v>
      </c>
      <c r="BR125" s="17">
        <v>57.8</v>
      </c>
      <c r="BS125" s="20">
        <v>52.01</v>
      </c>
      <c r="BT125" s="16">
        <v>51.4</v>
      </c>
      <c r="BU125" s="16">
        <v>48.08</v>
      </c>
    </row>
    <row r="126" spans="2:73" ht="14">
      <c r="B126" s="104">
        <v>5.12</v>
      </c>
      <c r="C126" s="114">
        <v>3.67</v>
      </c>
      <c r="D126" s="115">
        <v>2.4500000000000002</v>
      </c>
      <c r="E126" s="114">
        <v>2.17</v>
      </c>
      <c r="F126" s="115">
        <v>2.11</v>
      </c>
      <c r="G126" s="123">
        <v>2.39</v>
      </c>
      <c r="H126" s="115">
        <v>2.08</v>
      </c>
      <c r="I126" s="123">
        <v>2.17</v>
      </c>
      <c r="J126" s="114">
        <v>3.62</v>
      </c>
      <c r="K126" s="106">
        <v>4.95</v>
      </c>
      <c r="L126" s="106">
        <v>4.82</v>
      </c>
      <c r="M126" s="106">
        <v>7.31</v>
      </c>
      <c r="N126" s="106">
        <v>3.45</v>
      </c>
      <c r="O126" s="8">
        <v>4.4800000000000004</v>
      </c>
      <c r="P126" s="7">
        <v>5.07</v>
      </c>
      <c r="Q126" s="9">
        <v>7.39</v>
      </c>
      <c r="R126" s="4">
        <v>12.87</v>
      </c>
      <c r="S126" s="4">
        <v>17.61</v>
      </c>
      <c r="T126" s="4">
        <v>5.01</v>
      </c>
      <c r="U126" s="39">
        <v>2.84</v>
      </c>
      <c r="V126" s="5">
        <v>2.4500000000000002</v>
      </c>
      <c r="W126" s="5">
        <v>3.38</v>
      </c>
      <c r="X126" s="5">
        <v>3.97</v>
      </c>
      <c r="Y126" s="41">
        <v>3.58</v>
      </c>
      <c r="Z126" s="5">
        <v>3.22</v>
      </c>
      <c r="AA126" s="41">
        <v>2.91</v>
      </c>
      <c r="AB126" s="39">
        <v>4.1500000000000004</v>
      </c>
      <c r="AC126" s="7">
        <v>4.76</v>
      </c>
      <c r="AD126" s="7">
        <v>6.39</v>
      </c>
      <c r="AE126" s="7">
        <v>5.45</v>
      </c>
      <c r="AF126" s="7">
        <v>3.46</v>
      </c>
      <c r="AG126" s="8">
        <v>4.0999999999999996</v>
      </c>
      <c r="AH126" s="7">
        <v>6.01</v>
      </c>
      <c r="AI126" s="9">
        <v>6.83</v>
      </c>
      <c r="AJ126" s="4">
        <v>13.75</v>
      </c>
      <c r="AK126" s="4">
        <v>15.72</v>
      </c>
      <c r="AL126" s="16">
        <v>27.61</v>
      </c>
      <c r="AM126" s="40">
        <v>29.97</v>
      </c>
      <c r="AN126" s="23">
        <v>34.700000000000003</v>
      </c>
      <c r="AO126" s="40">
        <v>35.43</v>
      </c>
      <c r="AP126" s="23">
        <v>37.83</v>
      </c>
      <c r="AQ126" s="42">
        <v>39.909999999999997</v>
      </c>
      <c r="AR126" s="23">
        <v>40.869999999999997</v>
      </c>
      <c r="AS126" s="42">
        <v>41.15</v>
      </c>
      <c r="AT126" s="40">
        <v>40.9</v>
      </c>
      <c r="AU126" s="17">
        <v>41.67</v>
      </c>
      <c r="AV126" s="17">
        <v>43.45</v>
      </c>
      <c r="AW126" s="17">
        <v>44.17</v>
      </c>
      <c r="AX126" s="17">
        <v>50.54</v>
      </c>
      <c r="AY126" s="19">
        <v>50.51</v>
      </c>
      <c r="AZ126" s="17">
        <v>51.27</v>
      </c>
      <c r="BA126" s="20">
        <v>48.24</v>
      </c>
      <c r="BB126" s="16">
        <v>47.42</v>
      </c>
      <c r="BC126" s="16">
        <v>42.99</v>
      </c>
      <c r="BD126" s="16">
        <v>28.34</v>
      </c>
      <c r="BE126" s="40">
        <v>29.55</v>
      </c>
      <c r="BF126" s="23">
        <v>34.6</v>
      </c>
      <c r="BG126" s="23">
        <v>35.25</v>
      </c>
      <c r="BH126" s="23">
        <v>35.76</v>
      </c>
      <c r="BI126" s="42">
        <v>38.130000000000003</v>
      </c>
      <c r="BJ126" s="23">
        <v>39.31</v>
      </c>
      <c r="BK126" s="42">
        <v>41</v>
      </c>
      <c r="BL126" s="40">
        <v>42.96</v>
      </c>
      <c r="BM126" s="17">
        <v>42.74</v>
      </c>
      <c r="BN126" s="17">
        <v>45.67</v>
      </c>
      <c r="BO126" s="17">
        <v>45.98</v>
      </c>
      <c r="BP126" s="17">
        <v>49.36</v>
      </c>
      <c r="BQ126" s="19">
        <v>50.97</v>
      </c>
      <c r="BR126" s="17">
        <v>50.46</v>
      </c>
      <c r="BS126" s="20">
        <v>48.26</v>
      </c>
      <c r="BT126" s="16">
        <v>48.6</v>
      </c>
      <c r="BU126" s="16">
        <v>41.83</v>
      </c>
    </row>
    <row r="127" spans="2:73" ht="14">
      <c r="B127" s="104">
        <v>3.86</v>
      </c>
      <c r="C127" s="105">
        <v>3.34</v>
      </c>
      <c r="D127" s="110">
        <v>3.46</v>
      </c>
      <c r="E127" s="107">
        <v>2.66</v>
      </c>
      <c r="F127" s="106">
        <v>2.4700000000000002</v>
      </c>
      <c r="G127" s="108">
        <v>1.76</v>
      </c>
      <c r="H127" s="106">
        <v>2.0499999999999998</v>
      </c>
      <c r="I127" s="108">
        <v>1.51</v>
      </c>
      <c r="J127" s="107">
        <v>2.87</v>
      </c>
      <c r="K127" s="106">
        <v>4.0599999999999996</v>
      </c>
      <c r="L127" s="106">
        <v>5.17</v>
      </c>
      <c r="M127" s="106">
        <v>8.83</v>
      </c>
      <c r="N127" s="106">
        <v>4.5</v>
      </c>
      <c r="O127" s="8">
        <v>3.95</v>
      </c>
      <c r="P127" s="7">
        <v>5.83</v>
      </c>
      <c r="Q127" s="7">
        <v>7.12</v>
      </c>
      <c r="R127" s="4">
        <v>10.82</v>
      </c>
      <c r="S127" s="4">
        <v>14.47</v>
      </c>
      <c r="T127" s="4">
        <v>3.61</v>
      </c>
      <c r="U127" s="37">
        <v>3.12</v>
      </c>
      <c r="V127" s="47">
        <v>2.79</v>
      </c>
      <c r="W127" s="7">
        <v>2.0499999999999998</v>
      </c>
      <c r="X127" s="7">
        <v>1.9</v>
      </c>
      <c r="Y127" s="8">
        <v>2.98</v>
      </c>
      <c r="Z127" s="7">
        <v>3.24</v>
      </c>
      <c r="AA127" s="8">
        <v>4.13</v>
      </c>
      <c r="AB127" s="6">
        <v>4.2699999999999996</v>
      </c>
      <c r="AC127" s="7">
        <v>5.39</v>
      </c>
      <c r="AD127" s="7">
        <v>6.84</v>
      </c>
      <c r="AE127" s="7">
        <v>7.17</v>
      </c>
      <c r="AF127" s="7">
        <v>4.03</v>
      </c>
      <c r="AG127" s="8">
        <v>3.69</v>
      </c>
      <c r="AH127" s="7">
        <v>5.65</v>
      </c>
      <c r="AI127" s="7">
        <v>7.78</v>
      </c>
      <c r="AJ127" s="4">
        <v>10.28</v>
      </c>
      <c r="AK127" s="4">
        <v>15.99</v>
      </c>
      <c r="AL127" s="16">
        <v>26.91</v>
      </c>
      <c r="AM127" s="38">
        <v>29.38</v>
      </c>
      <c r="AN127" s="52">
        <v>31.69</v>
      </c>
      <c r="AO127" s="18">
        <v>32.94</v>
      </c>
      <c r="AP127" s="17">
        <v>34.799999999999997</v>
      </c>
      <c r="AQ127" s="19">
        <v>37.549999999999997</v>
      </c>
      <c r="AR127" s="17">
        <v>37.549999999999997</v>
      </c>
      <c r="AS127" s="19">
        <v>39.56</v>
      </c>
      <c r="AT127" s="18">
        <v>39.75</v>
      </c>
      <c r="AU127" s="17">
        <v>40.049999999999997</v>
      </c>
      <c r="AV127" s="17">
        <v>39.71</v>
      </c>
      <c r="AW127" s="17">
        <v>41.96</v>
      </c>
      <c r="AX127" s="17">
        <v>46.65</v>
      </c>
      <c r="AY127" s="19">
        <v>49.05</v>
      </c>
      <c r="AZ127" s="17">
        <v>48.05</v>
      </c>
      <c r="BA127" s="17">
        <v>47.94</v>
      </c>
      <c r="BB127" s="16">
        <v>46.72</v>
      </c>
      <c r="BC127" s="16">
        <v>49.46</v>
      </c>
      <c r="BD127" s="16">
        <v>26.39</v>
      </c>
      <c r="BE127" s="38">
        <v>29.2</v>
      </c>
      <c r="BF127" s="52">
        <v>31.81</v>
      </c>
      <c r="BG127" s="17">
        <v>33.69</v>
      </c>
      <c r="BH127" s="17">
        <v>35.409999999999997</v>
      </c>
      <c r="BI127" s="19">
        <v>37.72</v>
      </c>
      <c r="BJ127" s="17">
        <v>37.700000000000003</v>
      </c>
      <c r="BK127" s="19">
        <v>39.020000000000003</v>
      </c>
      <c r="BL127" s="18">
        <v>39.22</v>
      </c>
      <c r="BM127" s="17">
        <v>39.4</v>
      </c>
      <c r="BN127" s="17">
        <v>38.729999999999997</v>
      </c>
      <c r="BO127" s="17">
        <v>41.54</v>
      </c>
      <c r="BP127" s="17">
        <v>45.34</v>
      </c>
      <c r="BQ127" s="19">
        <v>49.28</v>
      </c>
      <c r="BR127" s="17">
        <v>48.47</v>
      </c>
      <c r="BS127" s="17">
        <v>49.89</v>
      </c>
      <c r="BT127" s="16">
        <v>47</v>
      </c>
      <c r="BU127" s="16">
        <v>49.15</v>
      </c>
    </row>
    <row r="128" spans="2:73" ht="14">
      <c r="B128" s="104">
        <v>2.48</v>
      </c>
      <c r="C128" s="105">
        <v>2.2799999999999998</v>
      </c>
      <c r="D128" s="109">
        <v>1.37</v>
      </c>
      <c r="E128" s="107">
        <v>1.25</v>
      </c>
      <c r="F128" s="106">
        <v>2.02</v>
      </c>
      <c r="G128" s="108">
        <v>1.63</v>
      </c>
      <c r="H128" s="106">
        <v>2.0299999999999998</v>
      </c>
      <c r="I128" s="108">
        <v>1.78</v>
      </c>
      <c r="J128" s="107">
        <v>1.63</v>
      </c>
      <c r="K128" s="106">
        <v>2.29</v>
      </c>
      <c r="L128" s="106">
        <v>4.41</v>
      </c>
      <c r="M128" s="106">
        <v>6.81</v>
      </c>
      <c r="N128" s="106">
        <v>2.96</v>
      </c>
      <c r="O128" s="8">
        <v>3.11</v>
      </c>
      <c r="P128" s="7">
        <v>4.88</v>
      </c>
      <c r="Q128" s="9">
        <v>6.46</v>
      </c>
      <c r="R128" s="4">
        <v>8.11</v>
      </c>
      <c r="S128" s="4">
        <v>11.66</v>
      </c>
      <c r="T128" s="4">
        <v>3.08</v>
      </c>
      <c r="U128" s="26">
        <v>2.56</v>
      </c>
      <c r="V128" s="25">
        <v>2.4700000000000002</v>
      </c>
      <c r="W128" s="53">
        <v>1.51</v>
      </c>
      <c r="X128" s="53">
        <v>1.62</v>
      </c>
      <c r="Y128" s="54">
        <v>2.48</v>
      </c>
      <c r="Z128" s="53">
        <v>2.87</v>
      </c>
      <c r="AA128" s="54">
        <v>3.41</v>
      </c>
      <c r="AB128" s="55">
        <v>3.24</v>
      </c>
      <c r="AC128" s="53">
        <v>3.76</v>
      </c>
      <c r="AD128" s="53">
        <v>4.7300000000000004</v>
      </c>
      <c r="AE128" s="53">
        <v>6.14</v>
      </c>
      <c r="AF128" s="7">
        <v>2.37</v>
      </c>
      <c r="AG128" s="8">
        <v>2.9</v>
      </c>
      <c r="AH128" s="7">
        <v>5.27</v>
      </c>
      <c r="AI128" s="9">
        <v>6.41</v>
      </c>
      <c r="AJ128" s="4">
        <v>7.83</v>
      </c>
      <c r="AK128" s="4">
        <v>10.41</v>
      </c>
      <c r="AL128" s="16">
        <v>25.49</v>
      </c>
      <c r="AM128" s="38">
        <v>28.85</v>
      </c>
      <c r="AN128" s="20">
        <v>29.77</v>
      </c>
      <c r="AO128" s="18">
        <v>33.25</v>
      </c>
      <c r="AP128" s="17">
        <v>34.520000000000003</v>
      </c>
      <c r="AQ128" s="19">
        <v>35.29</v>
      </c>
      <c r="AR128" s="17">
        <v>35.69</v>
      </c>
      <c r="AS128" s="19">
        <v>35.200000000000003</v>
      </c>
      <c r="AT128" s="18">
        <v>36.74</v>
      </c>
      <c r="AU128" s="17">
        <v>38.93</v>
      </c>
      <c r="AV128" s="17">
        <v>38.1</v>
      </c>
      <c r="AW128" s="17">
        <v>39.369999999999997</v>
      </c>
      <c r="AX128" s="17">
        <v>42.72</v>
      </c>
      <c r="AY128" s="19">
        <v>46.18</v>
      </c>
      <c r="AZ128" s="17">
        <v>45.09</v>
      </c>
      <c r="BA128" s="20">
        <v>45.56</v>
      </c>
      <c r="BB128" s="16">
        <v>44.37</v>
      </c>
      <c r="BC128" s="16">
        <v>43.6</v>
      </c>
      <c r="BD128" s="16">
        <v>25.65</v>
      </c>
      <c r="BE128" s="38">
        <v>28.82</v>
      </c>
      <c r="BF128" s="20">
        <v>29.15</v>
      </c>
      <c r="BG128" s="17">
        <v>33.03</v>
      </c>
      <c r="BH128" s="17">
        <v>34.57</v>
      </c>
      <c r="BI128" s="19">
        <v>34.770000000000003</v>
      </c>
      <c r="BJ128" s="17">
        <v>35.36</v>
      </c>
      <c r="BK128" s="19">
        <v>35.64</v>
      </c>
      <c r="BL128" s="18">
        <v>36.5</v>
      </c>
      <c r="BM128" s="17">
        <v>38.299999999999997</v>
      </c>
      <c r="BN128" s="17">
        <v>38.47</v>
      </c>
      <c r="BO128" s="17">
        <v>39.36</v>
      </c>
      <c r="BP128" s="17">
        <v>42.32</v>
      </c>
      <c r="BQ128" s="19">
        <v>46.38</v>
      </c>
      <c r="BR128" s="17">
        <v>45.6</v>
      </c>
      <c r="BS128" s="20">
        <v>45.49</v>
      </c>
      <c r="BT128" s="16">
        <v>44.12</v>
      </c>
      <c r="BU128" s="16">
        <v>44.2</v>
      </c>
    </row>
    <row r="129" spans="2:73" ht="14">
      <c r="B129" s="104">
        <v>4.5599999999999996</v>
      </c>
      <c r="C129" s="114">
        <v>4.22</v>
      </c>
      <c r="D129" s="115">
        <v>3.9</v>
      </c>
      <c r="E129" s="107">
        <v>2.2000000000000002</v>
      </c>
      <c r="F129" s="106">
        <v>1.94</v>
      </c>
      <c r="G129" s="108">
        <v>2.87</v>
      </c>
      <c r="H129" s="106">
        <v>4.29</v>
      </c>
      <c r="I129" s="108">
        <v>4.5599999999999996</v>
      </c>
      <c r="J129" s="107">
        <v>5.23</v>
      </c>
      <c r="K129" s="106">
        <v>4.5</v>
      </c>
      <c r="L129" s="106">
        <v>8.69</v>
      </c>
      <c r="M129" s="106">
        <v>8.01</v>
      </c>
      <c r="N129" s="106">
        <v>4.1900000000000004</v>
      </c>
      <c r="O129" s="8">
        <v>4.4800000000000004</v>
      </c>
      <c r="P129" s="7">
        <v>6.54</v>
      </c>
      <c r="Q129" s="9">
        <v>8.5</v>
      </c>
      <c r="R129" s="4">
        <v>13.74</v>
      </c>
      <c r="S129" s="4">
        <v>15.5</v>
      </c>
      <c r="T129" s="4">
        <v>4.03</v>
      </c>
      <c r="U129" s="39">
        <v>4.76</v>
      </c>
      <c r="V129" s="5">
        <v>3.37</v>
      </c>
      <c r="W129" s="7">
        <v>2.86</v>
      </c>
      <c r="X129" s="7">
        <v>3.9</v>
      </c>
      <c r="Y129" s="8">
        <v>4.92</v>
      </c>
      <c r="Z129" s="7">
        <v>6.58</v>
      </c>
      <c r="AA129" s="8">
        <v>5.77</v>
      </c>
      <c r="AB129" s="6">
        <v>6.03</v>
      </c>
      <c r="AC129" s="7">
        <v>7.03</v>
      </c>
      <c r="AD129" s="7">
        <v>9.43</v>
      </c>
      <c r="AE129" s="7">
        <v>9.07</v>
      </c>
      <c r="AF129" s="7">
        <v>7.29</v>
      </c>
      <c r="AG129" s="8">
        <v>5.9</v>
      </c>
      <c r="AH129" s="7">
        <v>8.11</v>
      </c>
      <c r="AI129" s="9">
        <v>8.51</v>
      </c>
      <c r="AJ129" s="4">
        <v>13.06</v>
      </c>
      <c r="AK129" s="4">
        <v>16.72</v>
      </c>
      <c r="AL129" s="16">
        <v>27.11</v>
      </c>
      <c r="AM129" s="40">
        <v>30.28</v>
      </c>
      <c r="AN129" s="23">
        <v>30.92</v>
      </c>
      <c r="AO129" s="18">
        <v>30.97</v>
      </c>
      <c r="AP129" s="17">
        <v>32.83</v>
      </c>
      <c r="AQ129" s="19">
        <v>33.630000000000003</v>
      </c>
      <c r="AR129" s="17">
        <v>35.08</v>
      </c>
      <c r="AS129" s="19">
        <v>36.119999999999997</v>
      </c>
      <c r="AT129" s="18">
        <v>37.54</v>
      </c>
      <c r="AU129" s="17">
        <v>36.42</v>
      </c>
      <c r="AV129" s="17">
        <v>36.81</v>
      </c>
      <c r="AW129" s="17">
        <v>39.64</v>
      </c>
      <c r="AX129" s="17">
        <v>44.2</v>
      </c>
      <c r="AY129" s="19">
        <v>45.83</v>
      </c>
      <c r="AZ129" s="17">
        <v>47.7</v>
      </c>
      <c r="BA129" s="20">
        <v>44.1</v>
      </c>
      <c r="BB129" s="16">
        <v>43.51</v>
      </c>
      <c r="BC129" s="16">
        <v>40.04</v>
      </c>
      <c r="BD129" s="16">
        <v>27.78</v>
      </c>
      <c r="BE129" s="40">
        <v>31.44</v>
      </c>
      <c r="BF129" s="23">
        <v>31.81</v>
      </c>
      <c r="BG129" s="17">
        <v>31.48</v>
      </c>
      <c r="BH129" s="17">
        <v>33.729999999999997</v>
      </c>
      <c r="BI129" s="19">
        <v>33.799999999999997</v>
      </c>
      <c r="BJ129" s="17">
        <v>35.96</v>
      </c>
      <c r="BK129" s="19">
        <v>36.840000000000003</v>
      </c>
      <c r="BL129" s="18">
        <v>37.04</v>
      </c>
      <c r="BM129" s="17">
        <v>35.47</v>
      </c>
      <c r="BN129" s="17">
        <v>36.35</v>
      </c>
      <c r="BO129" s="17">
        <v>39.64</v>
      </c>
      <c r="BP129" s="17">
        <v>44.27</v>
      </c>
      <c r="BQ129" s="19">
        <v>46.8</v>
      </c>
      <c r="BR129" s="17">
        <v>48.12</v>
      </c>
      <c r="BS129" s="20">
        <v>44.17</v>
      </c>
      <c r="BT129" s="16">
        <v>43.27</v>
      </c>
      <c r="BU129" s="16">
        <v>40.01</v>
      </c>
    </row>
    <row r="130" spans="2:73" ht="14">
      <c r="B130" s="104">
        <v>4.3899999999999997</v>
      </c>
      <c r="C130" s="105">
        <v>2.4500000000000002</v>
      </c>
      <c r="D130" s="115">
        <v>1.54</v>
      </c>
      <c r="E130" s="107">
        <v>0</v>
      </c>
      <c r="F130" s="106">
        <v>0</v>
      </c>
      <c r="G130" s="108">
        <v>0.76</v>
      </c>
      <c r="H130" s="106">
        <v>0.88</v>
      </c>
      <c r="I130" s="108">
        <v>0</v>
      </c>
      <c r="J130" s="107">
        <v>0.79</v>
      </c>
      <c r="K130" s="106">
        <v>1.39</v>
      </c>
      <c r="L130" s="106">
        <v>2.2400000000000002</v>
      </c>
      <c r="M130" s="106">
        <v>4.88</v>
      </c>
      <c r="N130" s="106">
        <v>3.11</v>
      </c>
      <c r="O130" s="8">
        <v>3.56</v>
      </c>
      <c r="P130" s="7">
        <v>3.76</v>
      </c>
      <c r="Q130" s="7">
        <v>6.22</v>
      </c>
      <c r="R130" s="4">
        <v>6.63</v>
      </c>
      <c r="S130" s="4">
        <v>12.46</v>
      </c>
      <c r="T130" s="4">
        <v>4.2300000000000004</v>
      </c>
      <c r="U130" s="37">
        <v>2.86</v>
      </c>
      <c r="V130" s="5">
        <v>2.06</v>
      </c>
      <c r="W130" s="53">
        <v>0</v>
      </c>
      <c r="X130" s="53">
        <v>0</v>
      </c>
      <c r="Y130" s="54">
        <v>0</v>
      </c>
      <c r="Z130" s="53">
        <v>0.87</v>
      </c>
      <c r="AA130" s="8">
        <v>1.76</v>
      </c>
      <c r="AB130" s="6">
        <v>1.87</v>
      </c>
      <c r="AC130" s="7">
        <v>2.98</v>
      </c>
      <c r="AD130" s="7">
        <v>3.78</v>
      </c>
      <c r="AE130" s="7">
        <v>5.51</v>
      </c>
      <c r="AF130" s="7">
        <v>1.85</v>
      </c>
      <c r="AG130" s="8">
        <v>2.2000000000000002</v>
      </c>
      <c r="AH130" s="7">
        <v>4.3</v>
      </c>
      <c r="AI130" s="7">
        <v>7.24</v>
      </c>
      <c r="AJ130" s="4">
        <v>8.42</v>
      </c>
      <c r="AK130" s="4">
        <v>11.94</v>
      </c>
      <c r="AL130" s="16">
        <v>29.13</v>
      </c>
      <c r="AM130" s="38">
        <v>29.65</v>
      </c>
      <c r="AN130" s="23">
        <v>30.64</v>
      </c>
      <c r="AO130" s="18">
        <v>31.4</v>
      </c>
      <c r="AP130" s="17">
        <v>32.020000000000003</v>
      </c>
      <c r="AQ130" s="19">
        <v>34.11</v>
      </c>
      <c r="AR130" s="17">
        <v>34.229999999999997</v>
      </c>
      <c r="AS130" s="19">
        <v>37.35</v>
      </c>
      <c r="AT130" s="18">
        <v>36.619999999999997</v>
      </c>
      <c r="AU130" s="17">
        <v>39.21</v>
      </c>
      <c r="AV130" s="17">
        <v>37.69</v>
      </c>
      <c r="AW130" s="17">
        <v>38.53</v>
      </c>
      <c r="AX130" s="17">
        <v>43.72</v>
      </c>
      <c r="AY130" s="19">
        <v>45.28</v>
      </c>
      <c r="AZ130" s="17">
        <v>48.08</v>
      </c>
      <c r="BA130" s="17">
        <v>46.56</v>
      </c>
      <c r="BB130" s="16">
        <v>45.2</v>
      </c>
      <c r="BC130" s="16">
        <v>43.47</v>
      </c>
      <c r="BD130" s="16">
        <v>29.97</v>
      </c>
      <c r="BE130" s="38">
        <v>29.75</v>
      </c>
      <c r="BF130" s="23">
        <v>31.09</v>
      </c>
      <c r="BG130" s="17">
        <v>31.29</v>
      </c>
      <c r="BH130" s="17">
        <v>31.74</v>
      </c>
      <c r="BI130" s="19">
        <v>33.9</v>
      </c>
      <c r="BJ130" s="17">
        <v>34.71</v>
      </c>
      <c r="BK130" s="19">
        <v>37.25</v>
      </c>
      <c r="BL130" s="18">
        <v>36.65</v>
      </c>
      <c r="BM130" s="17">
        <v>38.58</v>
      </c>
      <c r="BN130" s="17">
        <v>38.119999999999997</v>
      </c>
      <c r="BO130" s="17">
        <v>38.090000000000003</v>
      </c>
      <c r="BP130" s="17">
        <v>43.93</v>
      </c>
      <c r="BQ130" s="19">
        <v>44.11</v>
      </c>
      <c r="BR130" s="17">
        <v>47.18</v>
      </c>
      <c r="BS130" s="17">
        <v>47.52</v>
      </c>
      <c r="BT130" s="16">
        <v>45.69</v>
      </c>
      <c r="BU130" s="16">
        <v>42.19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E7AF-7E97-4E49-B392-263DB94A4C07}">
  <dimension ref="A2:CB73"/>
  <sheetViews>
    <sheetView topLeftCell="A56" workbookViewId="0">
      <selection activeCell="A73" sqref="A2:A73"/>
    </sheetView>
  </sheetViews>
  <sheetFormatPr baseColWidth="10" defaultColWidth="8.83203125" defaultRowHeight="17"/>
  <sheetData>
    <row r="2" spans="1:80">
      <c r="A2" s="128" t="s">
        <v>1662</v>
      </c>
      <c r="B2" s="175">
        <v>2.86</v>
      </c>
      <c r="C2" s="175">
        <v>3.69</v>
      </c>
      <c r="D2" s="175">
        <v>3.48</v>
      </c>
      <c r="E2" s="175">
        <v>3.48</v>
      </c>
      <c r="F2" s="175">
        <v>4.6900000000000004</v>
      </c>
      <c r="G2" s="175">
        <v>3.38</v>
      </c>
      <c r="H2" s="175">
        <v>3.34</v>
      </c>
      <c r="I2" s="175">
        <v>3.44</v>
      </c>
      <c r="J2" s="175">
        <v>2.99</v>
      </c>
      <c r="K2" s="175">
        <v>4.13</v>
      </c>
      <c r="L2" s="175">
        <v>3.93</v>
      </c>
      <c r="M2" s="175">
        <v>5.86</v>
      </c>
      <c r="N2" s="175">
        <v>3.78</v>
      </c>
      <c r="O2" s="175">
        <v>4.33</v>
      </c>
      <c r="P2" s="175">
        <v>5.45</v>
      </c>
      <c r="Q2" s="175">
        <v>2.96</v>
      </c>
      <c r="R2" s="175">
        <v>3.95</v>
      </c>
      <c r="S2" s="175">
        <v>3.72</v>
      </c>
      <c r="T2" s="175">
        <v>4.3099999999999996</v>
      </c>
      <c r="U2" s="175">
        <v>4.22</v>
      </c>
      <c r="V2" s="143">
        <v>3.61</v>
      </c>
      <c r="W2" s="143">
        <v>3.73</v>
      </c>
      <c r="X2" s="143">
        <v>3.83</v>
      </c>
      <c r="Y2" s="143">
        <v>4.28</v>
      </c>
      <c r="Z2" s="143">
        <v>4.8899999999999997</v>
      </c>
      <c r="AA2" s="143">
        <v>3.26</v>
      </c>
      <c r="AB2" s="143">
        <v>4.01</v>
      </c>
      <c r="AC2" s="143">
        <v>4.1500000000000004</v>
      </c>
      <c r="AD2" s="143">
        <v>3.56</v>
      </c>
      <c r="AE2" s="143">
        <v>3.44</v>
      </c>
      <c r="AF2" s="143">
        <v>2.39</v>
      </c>
      <c r="AG2" s="143">
        <v>4.0999999999999996</v>
      </c>
      <c r="AH2" s="143">
        <v>5.99</v>
      </c>
      <c r="AI2" s="143">
        <v>2.2000000000000002</v>
      </c>
      <c r="AJ2" s="143">
        <v>3.09</v>
      </c>
      <c r="AK2" s="143">
        <v>5.27</v>
      </c>
      <c r="AL2" s="143">
        <v>2.95</v>
      </c>
      <c r="AM2" s="143">
        <v>2.2400000000000002</v>
      </c>
      <c r="AN2" s="143">
        <v>3.73</v>
      </c>
      <c r="AO2" s="143">
        <v>3.92</v>
      </c>
      <c r="AP2" s="143">
        <v>2.83</v>
      </c>
      <c r="AQ2" s="143">
        <v>5.73</v>
      </c>
      <c r="AR2" s="143">
        <v>2.69</v>
      </c>
      <c r="AS2" s="143">
        <v>3.34</v>
      </c>
      <c r="AT2" s="143">
        <v>2.78</v>
      </c>
      <c r="AU2" s="143">
        <v>3.74</v>
      </c>
      <c r="AV2" s="143">
        <v>4.95</v>
      </c>
      <c r="AW2" s="143">
        <v>3.61</v>
      </c>
      <c r="AX2" s="143">
        <v>3.61</v>
      </c>
      <c r="AY2" s="143">
        <v>4.93</v>
      </c>
      <c r="AZ2" s="143">
        <v>3.28</v>
      </c>
      <c r="BA2" s="143">
        <v>3.65</v>
      </c>
      <c r="BB2" s="143">
        <v>4.4800000000000004</v>
      </c>
      <c r="BC2" s="143">
        <v>3.76</v>
      </c>
      <c r="BD2" s="143">
        <v>3.93</v>
      </c>
      <c r="BE2" s="143">
        <v>3.17</v>
      </c>
      <c r="BF2" s="143">
        <v>3.65</v>
      </c>
      <c r="BG2" s="143">
        <v>3.15</v>
      </c>
      <c r="BH2" s="143">
        <v>3.04</v>
      </c>
      <c r="BI2" s="143">
        <v>3.61</v>
      </c>
      <c r="BJ2" s="143">
        <v>3.44</v>
      </c>
      <c r="BK2" s="143">
        <v>4.7699999999999996</v>
      </c>
      <c r="BL2" s="143">
        <v>2.89</v>
      </c>
      <c r="BM2" s="143">
        <v>3.11</v>
      </c>
      <c r="BN2" s="143">
        <v>2.86</v>
      </c>
      <c r="BO2" s="143">
        <v>5.14</v>
      </c>
      <c r="BP2" s="143">
        <v>1.96</v>
      </c>
      <c r="BQ2" s="143">
        <v>2.4700000000000002</v>
      </c>
      <c r="BR2" s="143">
        <v>5.57</v>
      </c>
      <c r="BS2" s="143">
        <v>3.95</v>
      </c>
      <c r="BT2" s="143">
        <v>3.13</v>
      </c>
      <c r="BU2" s="143">
        <v>4.3499999999999996</v>
      </c>
      <c r="BV2" s="143">
        <v>3.55</v>
      </c>
      <c r="BW2" s="143">
        <v>3.83</v>
      </c>
      <c r="BX2" s="143">
        <v>3.69</v>
      </c>
      <c r="BY2" s="143">
        <v>3.61</v>
      </c>
      <c r="BZ2" s="143">
        <v>4.2</v>
      </c>
      <c r="CA2" s="143">
        <v>3.6</v>
      </c>
      <c r="CB2" s="143">
        <v>2.96</v>
      </c>
    </row>
    <row r="3" spans="1:80">
      <c r="A3" s="128" t="s">
        <v>0</v>
      </c>
      <c r="B3" s="176">
        <v>3.02</v>
      </c>
      <c r="C3" s="176">
        <v>3.5</v>
      </c>
      <c r="D3" s="176">
        <v>2.87</v>
      </c>
      <c r="E3" s="176">
        <v>3.19</v>
      </c>
      <c r="F3" s="176">
        <v>2.5299999999999998</v>
      </c>
      <c r="G3" s="176">
        <v>3.56</v>
      </c>
      <c r="H3" s="176">
        <v>3.11</v>
      </c>
      <c r="I3" s="176">
        <v>4.3899999999999997</v>
      </c>
      <c r="J3" s="176">
        <v>3.28</v>
      </c>
      <c r="K3" s="176">
        <v>3.86</v>
      </c>
      <c r="L3" s="176">
        <v>3.98</v>
      </c>
      <c r="M3" s="176">
        <v>3.69</v>
      </c>
      <c r="N3" s="176">
        <v>2.52</v>
      </c>
      <c r="O3" s="176">
        <v>3.84</v>
      </c>
      <c r="P3" s="176">
        <v>4.46</v>
      </c>
      <c r="Q3" s="176">
        <v>1.61</v>
      </c>
      <c r="R3" s="176">
        <v>2.91</v>
      </c>
      <c r="S3" s="176">
        <v>3.41</v>
      </c>
      <c r="T3" s="176">
        <v>2.4</v>
      </c>
      <c r="U3" s="176">
        <v>3.78</v>
      </c>
      <c r="V3" s="144">
        <v>2.36</v>
      </c>
      <c r="W3" s="144">
        <v>2.36</v>
      </c>
      <c r="X3" s="144">
        <v>2.61</v>
      </c>
      <c r="Y3" s="144">
        <v>3.48</v>
      </c>
      <c r="Z3" s="144">
        <v>3.14</v>
      </c>
      <c r="AA3" s="144">
        <v>2.61</v>
      </c>
      <c r="AB3" s="144">
        <v>3.05</v>
      </c>
      <c r="AC3" s="144">
        <v>3.93</v>
      </c>
      <c r="AD3" s="144">
        <v>1.9</v>
      </c>
      <c r="AE3" s="144">
        <v>3.28</v>
      </c>
      <c r="AF3" s="144">
        <v>3.12</v>
      </c>
      <c r="AG3" s="144">
        <v>3.78</v>
      </c>
      <c r="AH3" s="144">
        <v>3.62</v>
      </c>
      <c r="AI3" s="144">
        <v>3.56</v>
      </c>
      <c r="AJ3" s="144">
        <v>1.42</v>
      </c>
      <c r="AK3" s="144">
        <v>3.56</v>
      </c>
      <c r="AL3" s="144">
        <v>2.76</v>
      </c>
      <c r="AM3" s="144">
        <v>1.27</v>
      </c>
      <c r="AN3" s="144">
        <v>3.41</v>
      </c>
      <c r="AO3" s="144">
        <v>4.17</v>
      </c>
      <c r="AP3" s="144">
        <v>2.92</v>
      </c>
      <c r="AQ3" s="144">
        <v>4.79</v>
      </c>
      <c r="AR3" s="144">
        <v>2.91</v>
      </c>
      <c r="AS3" s="144">
        <v>3.22</v>
      </c>
      <c r="AT3" s="144">
        <v>2.25</v>
      </c>
      <c r="AU3" s="144">
        <v>3.85</v>
      </c>
      <c r="AV3" s="144">
        <v>5.42</v>
      </c>
      <c r="AW3" s="144">
        <v>3.78</v>
      </c>
      <c r="AX3" s="144">
        <v>2.72</v>
      </c>
      <c r="AY3" s="144">
        <v>2.5</v>
      </c>
      <c r="AZ3" s="144">
        <v>2.87</v>
      </c>
      <c r="BA3" s="144">
        <v>4.95</v>
      </c>
      <c r="BB3" s="144">
        <v>3.98</v>
      </c>
      <c r="BC3" s="144">
        <v>3.62</v>
      </c>
      <c r="BD3" s="144">
        <v>2.9</v>
      </c>
      <c r="BE3" s="144">
        <v>2.2400000000000002</v>
      </c>
      <c r="BF3" s="144">
        <v>2.83</v>
      </c>
      <c r="BG3" s="144">
        <v>1.86</v>
      </c>
      <c r="BH3" s="144">
        <v>2.5299999999999998</v>
      </c>
      <c r="BI3" s="144">
        <v>2.62</v>
      </c>
      <c r="BJ3" s="144">
        <v>2.12</v>
      </c>
      <c r="BK3" s="144">
        <v>2.8</v>
      </c>
      <c r="BL3" s="144">
        <v>2.73</v>
      </c>
      <c r="BM3" s="144">
        <v>2.33</v>
      </c>
      <c r="BN3" s="144">
        <v>3.34</v>
      </c>
      <c r="BO3" s="144">
        <v>3.11</v>
      </c>
      <c r="BP3" s="144">
        <v>1.06</v>
      </c>
      <c r="BQ3" s="144">
        <v>3.17</v>
      </c>
      <c r="BR3" s="144">
        <v>4.68</v>
      </c>
      <c r="BS3" s="144">
        <v>3.07</v>
      </c>
      <c r="BT3" s="144">
        <v>2.9</v>
      </c>
      <c r="BU3" s="144">
        <v>3.41</v>
      </c>
      <c r="BV3" s="144">
        <v>4.0999999999999996</v>
      </c>
      <c r="BW3" s="144">
        <v>3.62</v>
      </c>
      <c r="BX3" s="144">
        <v>2.5299999999999998</v>
      </c>
      <c r="BY3" s="144">
        <v>3.71</v>
      </c>
      <c r="BZ3" s="144">
        <v>4.41</v>
      </c>
      <c r="CA3" s="144">
        <v>2.63</v>
      </c>
      <c r="CB3" s="144">
        <v>2.63</v>
      </c>
    </row>
    <row r="4" spans="1:80">
      <c r="A4" s="128" t="s">
        <v>1</v>
      </c>
      <c r="B4" s="177">
        <v>2.12</v>
      </c>
      <c r="C4" s="177">
        <v>2.86</v>
      </c>
      <c r="D4" s="177">
        <v>1.93</v>
      </c>
      <c r="E4" s="177">
        <v>2.86</v>
      </c>
      <c r="F4" s="177">
        <v>2.44</v>
      </c>
      <c r="G4" s="177">
        <v>2.17</v>
      </c>
      <c r="H4" s="177">
        <v>2.13</v>
      </c>
      <c r="I4" s="177">
        <v>3.9</v>
      </c>
      <c r="J4" s="177">
        <v>2.59</v>
      </c>
      <c r="K4" s="177">
        <v>3.62</v>
      </c>
      <c r="L4" s="177">
        <v>2.8</v>
      </c>
      <c r="M4" s="177">
        <v>3.22</v>
      </c>
      <c r="N4" s="177">
        <v>2.68</v>
      </c>
      <c r="O4" s="177">
        <v>2.91</v>
      </c>
      <c r="P4" s="177">
        <v>2.81</v>
      </c>
      <c r="Q4" s="177">
        <v>2.71</v>
      </c>
      <c r="R4" s="177">
        <v>2.39</v>
      </c>
      <c r="S4" s="177">
        <v>1.93</v>
      </c>
      <c r="T4" s="177">
        <v>2.27</v>
      </c>
      <c r="U4" s="177">
        <v>3.22</v>
      </c>
      <c r="V4" s="145">
        <v>2.2000000000000002</v>
      </c>
      <c r="W4" s="145">
        <v>2.61</v>
      </c>
      <c r="X4" s="145">
        <v>1.39</v>
      </c>
      <c r="Y4" s="145">
        <v>3.12</v>
      </c>
      <c r="Z4" s="145">
        <v>2.36</v>
      </c>
      <c r="AA4" s="145">
        <v>2.4</v>
      </c>
      <c r="AB4" s="145">
        <v>2.25</v>
      </c>
      <c r="AC4" s="145">
        <v>3.38</v>
      </c>
      <c r="AD4" s="145">
        <v>1.51</v>
      </c>
      <c r="AE4" s="145">
        <v>2.92</v>
      </c>
      <c r="AF4" s="145">
        <v>1.73</v>
      </c>
      <c r="AG4" s="145">
        <v>2.88</v>
      </c>
      <c r="AH4" s="145">
        <v>3.73</v>
      </c>
      <c r="AI4" s="145">
        <v>2.74</v>
      </c>
      <c r="AJ4" s="145">
        <v>1.99</v>
      </c>
      <c r="AK4" s="145">
        <v>2.75</v>
      </c>
      <c r="AL4" s="145">
        <v>2.4900000000000002</v>
      </c>
      <c r="AM4" s="145">
        <v>1.99</v>
      </c>
      <c r="AN4" s="145">
        <v>2.86</v>
      </c>
      <c r="AO4" s="145">
        <v>3.37</v>
      </c>
      <c r="AP4" s="145">
        <v>1.74</v>
      </c>
      <c r="AQ4" s="145">
        <v>3.41</v>
      </c>
      <c r="AR4" s="145">
        <v>2.98</v>
      </c>
      <c r="AS4" s="145">
        <v>3.38</v>
      </c>
      <c r="AT4" s="145">
        <v>1.87</v>
      </c>
      <c r="AU4" s="145">
        <v>2.08</v>
      </c>
      <c r="AV4" s="145">
        <v>4.66</v>
      </c>
      <c r="AW4" s="145">
        <v>3.46</v>
      </c>
      <c r="AX4" s="145">
        <v>2.44</v>
      </c>
      <c r="AY4" s="145">
        <v>2.2000000000000002</v>
      </c>
      <c r="AZ4" s="145">
        <v>2.37</v>
      </c>
      <c r="BA4" s="145">
        <v>4.91</v>
      </c>
      <c r="BB4" s="145">
        <v>2.98</v>
      </c>
      <c r="BC4" s="145">
        <v>2.99</v>
      </c>
      <c r="BD4" s="145">
        <v>2.2799999999999998</v>
      </c>
      <c r="BE4" s="145">
        <v>2.14</v>
      </c>
      <c r="BF4" s="145">
        <v>3.23</v>
      </c>
      <c r="BG4" s="145">
        <v>1.39</v>
      </c>
      <c r="BH4" s="145">
        <v>1.62</v>
      </c>
      <c r="BI4" s="145">
        <v>2.44</v>
      </c>
      <c r="BJ4" s="145">
        <v>1.9</v>
      </c>
      <c r="BK4" s="145">
        <v>2.87</v>
      </c>
      <c r="BL4" s="145">
        <v>2.4900000000000002</v>
      </c>
      <c r="BM4" s="145">
        <v>1.3</v>
      </c>
      <c r="BN4" s="145">
        <v>3.05</v>
      </c>
      <c r="BO4" s="145">
        <v>4.0999999999999996</v>
      </c>
      <c r="BP4" s="145">
        <v>1.54</v>
      </c>
      <c r="BQ4" s="145">
        <v>2.5</v>
      </c>
      <c r="BR4" s="145">
        <v>4.29</v>
      </c>
      <c r="BS4" s="145">
        <v>3.48</v>
      </c>
      <c r="BT4" s="145">
        <v>1.87</v>
      </c>
      <c r="BU4" s="145">
        <v>2.73</v>
      </c>
      <c r="BV4" s="145">
        <v>3.8</v>
      </c>
      <c r="BW4" s="145">
        <v>4.22</v>
      </c>
      <c r="BX4" s="145">
        <v>2.5099999999999998</v>
      </c>
      <c r="BY4" s="145">
        <v>3.55</v>
      </c>
      <c r="BZ4" s="145">
        <v>3.9</v>
      </c>
      <c r="CA4" s="145">
        <v>2.29</v>
      </c>
      <c r="CB4" s="145">
        <v>2.25</v>
      </c>
    </row>
    <row r="5" spans="1:80">
      <c r="A5" s="128" t="s">
        <v>2</v>
      </c>
      <c r="B5" s="176">
        <v>1.99</v>
      </c>
      <c r="C5" s="176">
        <v>2.5099999999999998</v>
      </c>
      <c r="D5" s="176">
        <v>2.14</v>
      </c>
      <c r="E5" s="176">
        <v>2.61</v>
      </c>
      <c r="F5" s="176">
        <v>1.39</v>
      </c>
      <c r="G5" s="176">
        <v>2.36</v>
      </c>
      <c r="H5" s="176">
        <v>2.4900000000000002</v>
      </c>
      <c r="I5" s="176">
        <v>2.99</v>
      </c>
      <c r="J5" s="176">
        <v>2.02</v>
      </c>
      <c r="K5" s="176">
        <v>3.05</v>
      </c>
      <c r="L5" s="176">
        <v>3.24</v>
      </c>
      <c r="M5" s="176">
        <v>2.62</v>
      </c>
      <c r="N5" s="176">
        <v>2.74</v>
      </c>
      <c r="O5" s="176">
        <v>2.4700000000000002</v>
      </c>
      <c r="P5" s="176">
        <v>2.36</v>
      </c>
      <c r="Q5" s="176">
        <v>1.78</v>
      </c>
      <c r="R5" s="176">
        <v>2.12</v>
      </c>
      <c r="S5" s="176">
        <v>2.17</v>
      </c>
      <c r="T5" s="176">
        <v>1.78</v>
      </c>
      <c r="U5" s="176">
        <v>2.39</v>
      </c>
      <c r="V5" s="144">
        <v>1.49</v>
      </c>
      <c r="W5" s="144">
        <v>2.11</v>
      </c>
      <c r="X5" s="144">
        <v>2.36</v>
      </c>
      <c r="Y5" s="144">
        <v>3.13</v>
      </c>
      <c r="Z5" s="144">
        <v>2.63</v>
      </c>
      <c r="AA5" s="144">
        <v>2.71</v>
      </c>
      <c r="AB5" s="144">
        <v>2.25</v>
      </c>
      <c r="AC5" s="144">
        <v>2.13</v>
      </c>
      <c r="AD5" s="144">
        <v>1.45</v>
      </c>
      <c r="AE5" s="144">
        <v>2.12</v>
      </c>
      <c r="AF5" s="144">
        <v>1.37</v>
      </c>
      <c r="AG5" s="144">
        <v>2.25</v>
      </c>
      <c r="AH5" s="144">
        <v>3.6</v>
      </c>
      <c r="AI5" s="144">
        <v>2.4900000000000002</v>
      </c>
      <c r="AJ5" s="144">
        <v>1.98</v>
      </c>
      <c r="AK5" s="144">
        <v>2.61</v>
      </c>
      <c r="AL5" s="144">
        <v>1.78</v>
      </c>
      <c r="AM5" s="144">
        <v>2.02</v>
      </c>
      <c r="AN5" s="144">
        <v>2.39</v>
      </c>
      <c r="AO5" s="144">
        <v>4.0199999999999996</v>
      </c>
      <c r="AP5" s="144">
        <v>1.74</v>
      </c>
      <c r="AQ5" s="144">
        <v>2.41</v>
      </c>
      <c r="AR5" s="144">
        <v>2.5</v>
      </c>
      <c r="AS5" s="144">
        <v>3.25</v>
      </c>
      <c r="AT5" s="144">
        <v>2.17</v>
      </c>
      <c r="AU5" s="144">
        <v>3.12</v>
      </c>
      <c r="AV5" s="144">
        <v>4.53</v>
      </c>
      <c r="AW5" s="144">
        <v>3.98</v>
      </c>
      <c r="AX5" s="144">
        <v>2.39</v>
      </c>
      <c r="AY5" s="144">
        <v>2.5299999999999998</v>
      </c>
      <c r="AZ5" s="144">
        <v>2.62</v>
      </c>
      <c r="BA5" s="144">
        <v>4.91</v>
      </c>
      <c r="BB5" s="144">
        <v>1.93</v>
      </c>
      <c r="BC5" s="144">
        <v>3.11</v>
      </c>
      <c r="BD5" s="144">
        <v>2.2000000000000002</v>
      </c>
      <c r="BE5" s="144">
        <v>1.51</v>
      </c>
      <c r="BF5" s="144">
        <v>2.5299999999999998</v>
      </c>
      <c r="BG5" s="144">
        <v>1.52</v>
      </c>
      <c r="BH5" s="144">
        <v>1.5</v>
      </c>
      <c r="BI5" s="144">
        <v>2.56</v>
      </c>
      <c r="BJ5" s="144">
        <v>1.61</v>
      </c>
      <c r="BK5" s="144">
        <v>2.36</v>
      </c>
      <c r="BL5" s="144">
        <v>1.59</v>
      </c>
      <c r="BM5" s="144">
        <v>2.17</v>
      </c>
      <c r="BN5" s="144">
        <v>1.69</v>
      </c>
      <c r="BO5" s="144">
        <v>3.99</v>
      </c>
      <c r="BP5" s="144">
        <v>1.25</v>
      </c>
      <c r="BQ5" s="144">
        <v>2.74</v>
      </c>
      <c r="BR5" s="144">
        <v>3.37</v>
      </c>
      <c r="BS5" s="144">
        <v>3.05</v>
      </c>
      <c r="BT5" s="144">
        <v>1.39</v>
      </c>
      <c r="BU5" s="144">
        <v>3.11</v>
      </c>
      <c r="BV5" s="144">
        <v>3.53</v>
      </c>
      <c r="BW5" s="144">
        <v>2.88</v>
      </c>
      <c r="BX5" s="144">
        <v>2.68</v>
      </c>
      <c r="BY5" s="144">
        <v>3.36</v>
      </c>
      <c r="BZ5" s="144">
        <v>3.65</v>
      </c>
      <c r="CA5" s="144">
        <v>2.25</v>
      </c>
      <c r="CB5" s="144">
        <v>1.76</v>
      </c>
    </row>
    <row r="6" spans="1:80">
      <c r="A6" s="128" t="s">
        <v>3</v>
      </c>
      <c r="B6" s="177">
        <v>2.0099999999999998</v>
      </c>
      <c r="C6" s="177">
        <v>1.69</v>
      </c>
      <c r="D6" s="177">
        <v>2.5299999999999998</v>
      </c>
      <c r="E6" s="177">
        <v>2.63</v>
      </c>
      <c r="F6" s="177">
        <v>1.1499999999999999</v>
      </c>
      <c r="G6" s="177">
        <v>2.5</v>
      </c>
      <c r="H6" s="177">
        <v>2.37</v>
      </c>
      <c r="I6" s="177">
        <v>3.22</v>
      </c>
      <c r="J6" s="177">
        <v>2.5</v>
      </c>
      <c r="K6" s="177">
        <v>3</v>
      </c>
      <c r="L6" s="177">
        <v>3.05</v>
      </c>
      <c r="M6" s="177">
        <v>2.78</v>
      </c>
      <c r="N6" s="177">
        <v>3.05</v>
      </c>
      <c r="O6" s="177">
        <v>2.9</v>
      </c>
      <c r="P6" s="177">
        <v>2.61</v>
      </c>
      <c r="Q6" s="177">
        <v>1.24</v>
      </c>
      <c r="R6" s="177">
        <v>2.27</v>
      </c>
      <c r="S6" s="177">
        <v>2.12</v>
      </c>
      <c r="T6" s="177">
        <v>1.37</v>
      </c>
      <c r="U6" s="177">
        <v>2.62</v>
      </c>
      <c r="V6" s="145">
        <v>1.88</v>
      </c>
      <c r="W6" s="145">
        <v>1.25</v>
      </c>
      <c r="X6" s="145">
        <v>2.2400000000000002</v>
      </c>
      <c r="Y6" s="145">
        <v>4.0199999999999996</v>
      </c>
      <c r="Z6" s="145">
        <v>1.62</v>
      </c>
      <c r="AA6" s="145">
        <v>1.96</v>
      </c>
      <c r="AB6" s="145">
        <v>3.11</v>
      </c>
      <c r="AC6" s="145">
        <v>2.44</v>
      </c>
      <c r="AD6" s="145">
        <v>1.1100000000000001</v>
      </c>
      <c r="AE6" s="145">
        <v>2.17</v>
      </c>
      <c r="AF6" s="145">
        <v>1.37</v>
      </c>
      <c r="AG6" s="145">
        <v>1.51</v>
      </c>
      <c r="AH6" s="145">
        <v>3.13</v>
      </c>
      <c r="AI6" s="145">
        <v>1.87</v>
      </c>
      <c r="AJ6" s="145">
        <v>2.13</v>
      </c>
      <c r="AK6" s="145">
        <v>2.78</v>
      </c>
      <c r="AL6" s="145">
        <v>0.72</v>
      </c>
      <c r="AM6" s="145">
        <v>1.86</v>
      </c>
      <c r="AN6" s="145">
        <v>2.48</v>
      </c>
      <c r="AO6" s="145">
        <v>3.68</v>
      </c>
      <c r="AP6" s="145">
        <v>1.99</v>
      </c>
      <c r="AQ6" s="145">
        <v>2.27</v>
      </c>
      <c r="AR6" s="145">
        <v>2.17</v>
      </c>
      <c r="AS6" s="145">
        <v>2.74</v>
      </c>
      <c r="AT6" s="145">
        <v>3.23</v>
      </c>
      <c r="AU6" s="145">
        <v>2.2400000000000002</v>
      </c>
      <c r="AV6" s="145">
        <v>3.77</v>
      </c>
      <c r="AW6" s="145">
        <v>4.01</v>
      </c>
      <c r="AX6" s="145">
        <v>2.29</v>
      </c>
      <c r="AY6" s="145">
        <v>0.82</v>
      </c>
      <c r="AZ6" s="145">
        <v>1.74</v>
      </c>
      <c r="BA6" s="145">
        <v>4.01</v>
      </c>
      <c r="BB6" s="145">
        <v>1.42</v>
      </c>
      <c r="BC6" s="145">
        <v>2.36</v>
      </c>
      <c r="BD6" s="145">
        <v>2.2799999999999998</v>
      </c>
      <c r="BE6" s="145">
        <v>2.3199999999999998</v>
      </c>
      <c r="BF6" s="145">
        <v>2.76</v>
      </c>
      <c r="BG6" s="145">
        <v>1.94</v>
      </c>
      <c r="BH6" s="145">
        <v>1.49</v>
      </c>
      <c r="BI6" s="145">
        <v>1.76</v>
      </c>
      <c r="BJ6" s="145">
        <v>1.99</v>
      </c>
      <c r="BK6" s="145">
        <v>2.36</v>
      </c>
      <c r="BL6" s="145">
        <v>0.7</v>
      </c>
      <c r="BM6" s="145">
        <v>1.83</v>
      </c>
      <c r="BN6" s="145">
        <v>2.06</v>
      </c>
      <c r="BO6" s="145">
        <v>3.23</v>
      </c>
      <c r="BP6" s="145">
        <v>1.5</v>
      </c>
      <c r="BQ6" s="145">
        <v>2.12</v>
      </c>
      <c r="BR6" s="145">
        <v>3.27</v>
      </c>
      <c r="BS6" s="145">
        <v>2.14</v>
      </c>
      <c r="BT6" s="145">
        <v>1.74</v>
      </c>
      <c r="BU6" s="145">
        <v>2.87</v>
      </c>
      <c r="BV6" s="145">
        <v>3.39</v>
      </c>
      <c r="BW6" s="145">
        <v>3.13</v>
      </c>
      <c r="BX6" s="145">
        <v>2.74</v>
      </c>
      <c r="BY6" s="145">
        <v>2.67</v>
      </c>
      <c r="BZ6" s="145">
        <v>3.19</v>
      </c>
      <c r="CA6" s="145">
        <v>2.4900000000000002</v>
      </c>
      <c r="CB6" s="145">
        <v>1.96</v>
      </c>
    </row>
    <row r="7" spans="1:80">
      <c r="A7" s="128" t="s">
        <v>4</v>
      </c>
      <c r="B7" s="175">
        <v>2.62</v>
      </c>
      <c r="C7" s="175">
        <v>1.22</v>
      </c>
      <c r="D7" s="175">
        <v>2.44</v>
      </c>
      <c r="E7" s="175">
        <v>1.85</v>
      </c>
      <c r="F7" s="175">
        <v>1.63</v>
      </c>
      <c r="G7" s="175">
        <v>2.5</v>
      </c>
      <c r="H7" s="175">
        <v>2.2799999999999998</v>
      </c>
      <c r="I7" s="175">
        <v>2.5299999999999998</v>
      </c>
      <c r="J7" s="175">
        <v>2.27</v>
      </c>
      <c r="K7" s="175">
        <v>3.23</v>
      </c>
      <c r="L7" s="175">
        <v>2.36</v>
      </c>
      <c r="M7" s="175">
        <v>2.2400000000000002</v>
      </c>
      <c r="N7" s="175">
        <v>2.88</v>
      </c>
      <c r="O7" s="175">
        <v>2.2400000000000002</v>
      </c>
      <c r="P7" s="175">
        <v>3.48</v>
      </c>
      <c r="Q7" s="175">
        <v>1.27</v>
      </c>
      <c r="R7" s="175">
        <v>1.74</v>
      </c>
      <c r="S7" s="175">
        <v>1.87</v>
      </c>
      <c r="T7" s="175">
        <v>1.62</v>
      </c>
      <c r="U7" s="175">
        <v>2.92</v>
      </c>
      <c r="V7" s="143">
        <v>1.66</v>
      </c>
      <c r="W7" s="143">
        <v>1.69</v>
      </c>
      <c r="X7" s="143">
        <v>1.99</v>
      </c>
      <c r="Y7" s="143">
        <v>3.25</v>
      </c>
      <c r="Z7" s="143">
        <v>1.76</v>
      </c>
      <c r="AA7" s="143">
        <v>1.1100000000000001</v>
      </c>
      <c r="AB7" s="143">
        <v>2.2799999999999998</v>
      </c>
      <c r="AC7" s="143">
        <v>2.2400000000000002</v>
      </c>
      <c r="AD7" s="143">
        <v>0.8</v>
      </c>
      <c r="AE7" s="143">
        <v>0.9</v>
      </c>
      <c r="AF7" s="143">
        <v>1.18</v>
      </c>
      <c r="AG7" s="143">
        <v>1.22</v>
      </c>
      <c r="AH7" s="143">
        <v>3.35</v>
      </c>
      <c r="AI7" s="143">
        <v>1.93</v>
      </c>
      <c r="AJ7" s="143">
        <v>2.86</v>
      </c>
      <c r="AK7" s="143">
        <v>2.62</v>
      </c>
      <c r="AL7" s="143">
        <v>0.69</v>
      </c>
      <c r="AM7" s="143">
        <v>1.96</v>
      </c>
      <c r="AN7" s="143">
        <v>3.31</v>
      </c>
      <c r="AO7" s="143">
        <v>3.06</v>
      </c>
      <c r="AP7" s="143">
        <v>1.24</v>
      </c>
      <c r="AQ7" s="143">
        <v>1.67</v>
      </c>
      <c r="AR7" s="143">
        <v>1.1499999999999999</v>
      </c>
      <c r="AS7" s="143">
        <v>2.74</v>
      </c>
      <c r="AT7" s="143">
        <v>3.29</v>
      </c>
      <c r="AU7" s="143">
        <v>2.88</v>
      </c>
      <c r="AV7" s="143">
        <v>3.12</v>
      </c>
      <c r="AW7" s="143">
        <v>3.87</v>
      </c>
      <c r="AX7" s="143">
        <v>2.08</v>
      </c>
      <c r="AY7" s="143">
        <v>0</v>
      </c>
      <c r="AZ7" s="143">
        <v>1.3</v>
      </c>
      <c r="BA7" s="143">
        <v>4.43</v>
      </c>
      <c r="BB7" s="143">
        <v>0.88</v>
      </c>
      <c r="BC7" s="143">
        <v>2.5299999999999998</v>
      </c>
      <c r="BD7" s="143">
        <v>2.99</v>
      </c>
      <c r="BE7" s="143">
        <v>2.5</v>
      </c>
      <c r="BF7" s="143">
        <v>1.1200000000000001</v>
      </c>
      <c r="BG7" s="143">
        <v>1.52</v>
      </c>
      <c r="BH7" s="143">
        <v>1.63</v>
      </c>
      <c r="BI7" s="143">
        <v>2.17</v>
      </c>
      <c r="BJ7" s="143">
        <v>1.81</v>
      </c>
      <c r="BK7" s="143">
        <v>2.75</v>
      </c>
      <c r="BL7" s="143">
        <v>0.57999999999999996</v>
      </c>
      <c r="BM7" s="143">
        <v>1.17</v>
      </c>
      <c r="BN7" s="143">
        <v>2.34</v>
      </c>
      <c r="BO7" s="143">
        <v>3.36</v>
      </c>
      <c r="BP7" s="143">
        <v>1.1200000000000001</v>
      </c>
      <c r="BQ7" s="143">
        <v>1.87</v>
      </c>
      <c r="BR7" s="143">
        <v>3.56</v>
      </c>
      <c r="BS7" s="143">
        <v>0.87</v>
      </c>
      <c r="BT7" s="143">
        <v>0</v>
      </c>
      <c r="BU7" s="143">
        <v>2.66</v>
      </c>
      <c r="BV7" s="143">
        <v>3.18</v>
      </c>
      <c r="BW7" s="143">
        <v>4.8600000000000003</v>
      </c>
      <c r="BX7" s="143">
        <v>2.12</v>
      </c>
      <c r="BY7" s="143">
        <v>2.61</v>
      </c>
      <c r="BZ7" s="143">
        <v>3.31</v>
      </c>
      <c r="CA7" s="143">
        <v>1.63</v>
      </c>
      <c r="CB7" s="143">
        <v>1.5</v>
      </c>
    </row>
    <row r="8" spans="1:80">
      <c r="A8" s="128" t="s">
        <v>5</v>
      </c>
      <c r="B8" s="177">
        <v>0.95</v>
      </c>
      <c r="C8" s="177">
        <v>1.39</v>
      </c>
      <c r="D8" s="177">
        <v>2.2799999999999998</v>
      </c>
      <c r="E8" s="177">
        <v>0.95</v>
      </c>
      <c r="F8" s="177">
        <v>0</v>
      </c>
      <c r="G8" s="177">
        <v>3.9</v>
      </c>
      <c r="H8" s="177">
        <v>1.45</v>
      </c>
      <c r="I8" s="177">
        <v>2.56</v>
      </c>
      <c r="J8" s="177">
        <v>1.1200000000000001</v>
      </c>
      <c r="K8" s="177">
        <v>2.59</v>
      </c>
      <c r="L8" s="177">
        <v>0.97</v>
      </c>
      <c r="M8" s="177">
        <v>1.34</v>
      </c>
      <c r="N8" s="177">
        <v>2.68</v>
      </c>
      <c r="O8" s="177">
        <v>2.63</v>
      </c>
      <c r="P8" s="177">
        <v>2.39</v>
      </c>
      <c r="Q8" s="177">
        <v>0</v>
      </c>
      <c r="R8" s="177">
        <v>1.9</v>
      </c>
      <c r="S8" s="177">
        <v>1.62</v>
      </c>
      <c r="T8" s="177">
        <v>0.87</v>
      </c>
      <c r="U8" s="177">
        <v>2.92</v>
      </c>
      <c r="V8" s="145">
        <v>0.79</v>
      </c>
      <c r="W8" s="145">
        <v>2.17</v>
      </c>
      <c r="X8" s="145">
        <v>2.63</v>
      </c>
      <c r="Y8" s="145">
        <v>1.61</v>
      </c>
      <c r="Z8" s="145">
        <v>1.61</v>
      </c>
      <c r="AA8" s="145">
        <v>1.18</v>
      </c>
      <c r="AB8" s="145">
        <v>1.45</v>
      </c>
      <c r="AC8" s="145">
        <v>1.9</v>
      </c>
      <c r="AD8" s="145">
        <v>0.35</v>
      </c>
      <c r="AE8" s="145">
        <v>0</v>
      </c>
      <c r="AF8" s="145">
        <v>0.28000000000000003</v>
      </c>
      <c r="AG8" s="145">
        <v>0.72</v>
      </c>
      <c r="AH8" s="145">
        <v>3.23</v>
      </c>
      <c r="AI8" s="145">
        <v>1.17</v>
      </c>
      <c r="AJ8" s="145">
        <v>3.37</v>
      </c>
      <c r="AK8" s="145">
        <v>1.69</v>
      </c>
      <c r="AL8" s="145">
        <v>0.83</v>
      </c>
      <c r="AM8" s="145">
        <v>0.95</v>
      </c>
      <c r="AN8" s="145">
        <v>2.95</v>
      </c>
      <c r="AO8" s="145">
        <v>3.07</v>
      </c>
      <c r="AP8" s="145">
        <v>0.76</v>
      </c>
      <c r="AQ8" s="145">
        <v>0</v>
      </c>
      <c r="AR8" s="145">
        <v>0</v>
      </c>
      <c r="AS8" s="145">
        <v>3.29</v>
      </c>
      <c r="AT8" s="145">
        <v>2.66</v>
      </c>
      <c r="AU8" s="145">
        <v>0.95</v>
      </c>
      <c r="AV8" s="145">
        <v>3.89</v>
      </c>
      <c r="AW8" s="145">
        <v>3.17</v>
      </c>
      <c r="AX8" s="145">
        <v>2.34</v>
      </c>
      <c r="AY8" s="145">
        <v>0</v>
      </c>
      <c r="AZ8" s="145">
        <v>0</v>
      </c>
      <c r="BA8" s="145">
        <v>3.39</v>
      </c>
      <c r="BB8" s="145">
        <v>0.45</v>
      </c>
      <c r="BC8" s="145">
        <v>2.2400000000000002</v>
      </c>
      <c r="BD8" s="145">
        <v>2.41</v>
      </c>
      <c r="BE8" s="145">
        <v>0</v>
      </c>
      <c r="BF8" s="145">
        <v>0.37</v>
      </c>
      <c r="BG8" s="145">
        <v>1.02</v>
      </c>
      <c r="BH8" s="145">
        <v>1.1100000000000001</v>
      </c>
      <c r="BI8" s="145">
        <v>1.07</v>
      </c>
      <c r="BJ8" s="145">
        <v>1.69</v>
      </c>
      <c r="BK8" s="145">
        <v>2.2799999999999998</v>
      </c>
      <c r="BL8" s="145">
        <v>0</v>
      </c>
      <c r="BM8" s="145">
        <v>0</v>
      </c>
      <c r="BN8" s="145">
        <v>2.73</v>
      </c>
      <c r="BO8" s="145">
        <v>2.06</v>
      </c>
      <c r="BP8" s="145">
        <v>1.1200000000000001</v>
      </c>
      <c r="BQ8" s="145">
        <v>2.21</v>
      </c>
      <c r="BR8" s="145">
        <v>2.2400000000000002</v>
      </c>
      <c r="BS8" s="145">
        <v>0.75</v>
      </c>
      <c r="BT8" s="145">
        <v>0</v>
      </c>
      <c r="BU8" s="145">
        <v>3.13</v>
      </c>
      <c r="BV8" s="145">
        <v>1.83</v>
      </c>
      <c r="BW8" s="145">
        <v>2.5299999999999998</v>
      </c>
      <c r="BX8" s="145">
        <v>2.66</v>
      </c>
      <c r="BY8" s="145">
        <v>2.5</v>
      </c>
      <c r="BZ8" s="145">
        <v>1.78</v>
      </c>
      <c r="CA8" s="145">
        <v>1.39</v>
      </c>
      <c r="CB8" s="145">
        <v>0</v>
      </c>
    </row>
    <row r="9" spans="1:80">
      <c r="A9" s="128" t="s">
        <v>18</v>
      </c>
      <c r="B9" s="175">
        <v>0</v>
      </c>
      <c r="C9" s="175">
        <v>3.06</v>
      </c>
      <c r="D9" s="175">
        <v>2.5299999999999998</v>
      </c>
      <c r="E9" s="175">
        <v>1.5</v>
      </c>
      <c r="F9" s="175">
        <v>0</v>
      </c>
      <c r="G9" s="175">
        <v>1.34</v>
      </c>
      <c r="H9" s="175">
        <v>1.45</v>
      </c>
      <c r="I9" s="175">
        <v>3.12</v>
      </c>
      <c r="J9" s="175">
        <v>1.06</v>
      </c>
      <c r="K9" s="175">
        <v>2.0099999999999998</v>
      </c>
      <c r="L9" s="175">
        <v>2.29</v>
      </c>
      <c r="M9" s="175">
        <v>1.73</v>
      </c>
      <c r="N9" s="175">
        <v>2.72</v>
      </c>
      <c r="O9" s="175">
        <v>3.46</v>
      </c>
      <c r="P9" s="175">
        <v>2.3199999999999998</v>
      </c>
      <c r="Q9" s="175">
        <v>0.25</v>
      </c>
      <c r="R9" s="175">
        <v>1.81</v>
      </c>
      <c r="S9" s="175">
        <v>1.37</v>
      </c>
      <c r="T9" s="175">
        <v>1.25</v>
      </c>
      <c r="U9" s="175">
        <v>2.91</v>
      </c>
      <c r="V9" s="143">
        <v>0.51</v>
      </c>
      <c r="W9" s="143">
        <v>1.51</v>
      </c>
      <c r="X9" s="143">
        <v>2.17</v>
      </c>
      <c r="Y9" s="143">
        <v>2.2400000000000002</v>
      </c>
      <c r="Z9" s="143">
        <v>1.74</v>
      </c>
      <c r="AA9" s="143">
        <v>1.45</v>
      </c>
      <c r="AB9" s="143">
        <v>1.73</v>
      </c>
      <c r="AC9" s="143">
        <v>2.38</v>
      </c>
      <c r="AD9" s="143">
        <v>0.45</v>
      </c>
      <c r="AE9" s="143">
        <v>0</v>
      </c>
      <c r="AF9" s="143">
        <v>0.37</v>
      </c>
      <c r="AG9" s="143">
        <v>0</v>
      </c>
      <c r="AH9" s="143">
        <v>2.56</v>
      </c>
      <c r="AI9" s="143">
        <v>1.45</v>
      </c>
      <c r="AJ9" s="143">
        <v>2.74</v>
      </c>
      <c r="AK9" s="143">
        <v>2.56</v>
      </c>
      <c r="AL9" s="143">
        <v>0.62</v>
      </c>
      <c r="AM9" s="143">
        <v>1.34</v>
      </c>
      <c r="AN9" s="143">
        <v>3.61</v>
      </c>
      <c r="AO9" s="143">
        <v>3.06</v>
      </c>
      <c r="AP9" s="143">
        <v>1.18</v>
      </c>
      <c r="AQ9" s="143">
        <v>0.97</v>
      </c>
      <c r="AR9" s="143">
        <v>1.1200000000000001</v>
      </c>
      <c r="AS9" s="143">
        <v>3.19</v>
      </c>
      <c r="AT9" s="143">
        <v>2.14</v>
      </c>
      <c r="AU9" s="143">
        <v>0</v>
      </c>
      <c r="AV9" s="143">
        <v>2.79</v>
      </c>
      <c r="AW9" s="143">
        <v>4.1900000000000004</v>
      </c>
      <c r="AX9" s="143">
        <v>1.69</v>
      </c>
      <c r="AY9" s="143">
        <v>0</v>
      </c>
      <c r="AZ9" s="143">
        <v>0</v>
      </c>
      <c r="BA9" s="143">
        <v>3.8</v>
      </c>
      <c r="BB9" s="143">
        <v>1.27</v>
      </c>
      <c r="BC9" s="143">
        <v>1.49</v>
      </c>
      <c r="BD9" s="143">
        <v>2.02</v>
      </c>
      <c r="BE9" s="143">
        <v>1.67</v>
      </c>
      <c r="BF9" s="143">
        <v>1.74</v>
      </c>
      <c r="BG9" s="143">
        <v>2.4500000000000002</v>
      </c>
      <c r="BH9" s="143">
        <v>1.78</v>
      </c>
      <c r="BI9" s="143">
        <v>1.28</v>
      </c>
      <c r="BJ9" s="143">
        <v>1.78</v>
      </c>
      <c r="BK9" s="143">
        <v>1.89</v>
      </c>
      <c r="BL9" s="143">
        <v>0</v>
      </c>
      <c r="BM9" s="143">
        <v>0</v>
      </c>
      <c r="BN9" s="143">
        <v>2.83</v>
      </c>
      <c r="BO9" s="143">
        <v>1.96</v>
      </c>
      <c r="BP9" s="143">
        <v>0</v>
      </c>
      <c r="BQ9" s="143">
        <v>1.42</v>
      </c>
      <c r="BR9" s="143">
        <v>3.17</v>
      </c>
      <c r="BS9" s="143">
        <v>0.79</v>
      </c>
      <c r="BT9" s="143">
        <v>0</v>
      </c>
      <c r="BU9" s="143">
        <v>2.8</v>
      </c>
      <c r="BV9" s="143">
        <v>1.94</v>
      </c>
      <c r="BW9" s="143">
        <v>3.3</v>
      </c>
      <c r="BX9" s="143">
        <v>1.62</v>
      </c>
      <c r="BY9" s="143">
        <v>0.72</v>
      </c>
      <c r="BZ9" s="143">
        <v>2.15</v>
      </c>
      <c r="CA9" s="143">
        <v>0.97</v>
      </c>
      <c r="CB9" s="143">
        <v>0.72</v>
      </c>
    </row>
    <row r="10" spans="1:80">
      <c r="A10" s="128" t="s">
        <v>19</v>
      </c>
      <c r="B10" s="176">
        <v>0.37</v>
      </c>
      <c r="C10" s="176">
        <v>4.07</v>
      </c>
      <c r="D10" s="176">
        <v>2.63</v>
      </c>
      <c r="E10" s="176">
        <v>2.12</v>
      </c>
      <c r="F10" s="176">
        <v>0</v>
      </c>
      <c r="G10" s="176">
        <v>1.94</v>
      </c>
      <c r="H10" s="176">
        <v>2.04</v>
      </c>
      <c r="I10" s="176">
        <v>3.51</v>
      </c>
      <c r="J10" s="176">
        <v>1.1200000000000001</v>
      </c>
      <c r="K10" s="176">
        <v>1.62</v>
      </c>
      <c r="L10" s="176">
        <v>3.03</v>
      </c>
      <c r="M10" s="176">
        <v>1.3</v>
      </c>
      <c r="N10" s="176">
        <v>3.24</v>
      </c>
      <c r="O10" s="176">
        <v>2.2799999999999998</v>
      </c>
      <c r="P10" s="176">
        <v>3.05</v>
      </c>
      <c r="Q10" s="176">
        <v>1.73</v>
      </c>
      <c r="R10" s="176">
        <v>2.11</v>
      </c>
      <c r="S10" s="176">
        <v>1.49</v>
      </c>
      <c r="T10" s="176">
        <v>0.37</v>
      </c>
      <c r="U10" s="176">
        <v>3</v>
      </c>
      <c r="V10" s="144">
        <v>1.67</v>
      </c>
      <c r="W10" s="144">
        <v>2.75</v>
      </c>
      <c r="X10" s="144">
        <v>1.85</v>
      </c>
      <c r="Y10" s="144">
        <v>2.36</v>
      </c>
      <c r="Z10" s="144">
        <v>1.81</v>
      </c>
      <c r="AA10" s="144">
        <v>1.32</v>
      </c>
      <c r="AB10" s="144">
        <v>3.67</v>
      </c>
      <c r="AC10" s="144">
        <v>2.63</v>
      </c>
      <c r="AD10" s="144">
        <v>2.99</v>
      </c>
      <c r="AE10" s="144">
        <v>1.86</v>
      </c>
      <c r="AF10" s="144">
        <v>1.1200000000000001</v>
      </c>
      <c r="AG10" s="144">
        <v>0.12</v>
      </c>
      <c r="AH10" s="144">
        <v>2.9</v>
      </c>
      <c r="AI10" s="144">
        <v>1.39</v>
      </c>
      <c r="AJ10" s="144">
        <v>2.92</v>
      </c>
      <c r="AK10" s="144">
        <v>1.81</v>
      </c>
      <c r="AL10" s="144">
        <v>0.45</v>
      </c>
      <c r="AM10" s="144">
        <v>1.96</v>
      </c>
      <c r="AN10" s="144">
        <v>4.41</v>
      </c>
      <c r="AO10" s="144">
        <v>4.2</v>
      </c>
      <c r="AP10" s="144">
        <v>1.81</v>
      </c>
      <c r="AQ10" s="144">
        <v>1.59</v>
      </c>
      <c r="AR10" s="144">
        <v>1.81</v>
      </c>
      <c r="AS10" s="144">
        <v>3.58</v>
      </c>
      <c r="AT10" s="144">
        <v>3.11</v>
      </c>
      <c r="AU10" s="144">
        <v>0.7</v>
      </c>
      <c r="AV10" s="144">
        <v>3.31</v>
      </c>
      <c r="AW10" s="144">
        <v>5.0599999999999996</v>
      </c>
      <c r="AX10" s="144">
        <v>2.64</v>
      </c>
      <c r="AY10" s="144">
        <v>1.77</v>
      </c>
      <c r="AZ10" s="144">
        <v>1.66</v>
      </c>
      <c r="BA10" s="144">
        <v>3.93</v>
      </c>
      <c r="BB10" s="144">
        <v>2.9</v>
      </c>
      <c r="BC10" s="144">
        <v>1.1100000000000001</v>
      </c>
      <c r="BD10" s="144">
        <v>2.2000000000000002</v>
      </c>
      <c r="BE10" s="144">
        <v>5.63</v>
      </c>
      <c r="BF10" s="144">
        <v>1.74</v>
      </c>
      <c r="BG10" s="144">
        <v>3.53</v>
      </c>
      <c r="BH10" s="144">
        <v>1.73</v>
      </c>
      <c r="BI10" s="144">
        <v>2.78</v>
      </c>
      <c r="BJ10" s="144">
        <v>2.34</v>
      </c>
      <c r="BK10" s="144">
        <v>1.94</v>
      </c>
      <c r="BL10" s="144">
        <v>0</v>
      </c>
      <c r="BM10" s="144">
        <v>1.94</v>
      </c>
      <c r="BN10" s="144">
        <v>1.85</v>
      </c>
      <c r="BO10" s="144">
        <v>3.68</v>
      </c>
      <c r="BP10" s="144">
        <v>0</v>
      </c>
      <c r="BQ10" s="144">
        <v>0</v>
      </c>
      <c r="BR10" s="144">
        <v>3.45</v>
      </c>
      <c r="BS10" s="144">
        <v>2.08</v>
      </c>
      <c r="BT10" s="144">
        <v>0</v>
      </c>
      <c r="BU10" s="144">
        <v>4.13</v>
      </c>
      <c r="BV10" s="144">
        <v>2.56</v>
      </c>
      <c r="BW10" s="144">
        <v>3.5</v>
      </c>
      <c r="BX10" s="144">
        <v>1.1499999999999999</v>
      </c>
      <c r="BY10" s="144">
        <v>1.92</v>
      </c>
      <c r="BZ10" s="144">
        <v>1.79</v>
      </c>
      <c r="CA10" s="144">
        <v>0</v>
      </c>
      <c r="CB10" s="144">
        <v>1.94</v>
      </c>
    </row>
    <row r="11" spans="1:80">
      <c r="A11" s="128" t="s">
        <v>20</v>
      </c>
      <c r="B11" s="177">
        <v>2.44</v>
      </c>
      <c r="C11" s="177">
        <v>5.55</v>
      </c>
      <c r="D11" s="177">
        <v>3.97</v>
      </c>
      <c r="E11" s="177">
        <v>2.68</v>
      </c>
      <c r="F11" s="177">
        <v>0.95</v>
      </c>
      <c r="G11" s="177">
        <v>3.13</v>
      </c>
      <c r="H11" s="177">
        <v>3.62</v>
      </c>
      <c r="I11" s="177">
        <v>4.53</v>
      </c>
      <c r="J11" s="177">
        <v>1.62</v>
      </c>
      <c r="K11" s="177">
        <v>3.39</v>
      </c>
      <c r="L11" s="177">
        <v>2.68</v>
      </c>
      <c r="M11" s="177">
        <v>4.0999999999999996</v>
      </c>
      <c r="N11" s="177">
        <v>2.2799999999999998</v>
      </c>
      <c r="O11" s="177">
        <v>3.85</v>
      </c>
      <c r="P11" s="177">
        <v>2.56</v>
      </c>
      <c r="Q11" s="177">
        <v>2.2200000000000002</v>
      </c>
      <c r="R11" s="177">
        <v>2.68</v>
      </c>
      <c r="S11" s="177">
        <v>1.37</v>
      </c>
      <c r="T11" s="177">
        <v>2.14</v>
      </c>
      <c r="U11" s="177">
        <v>2.29</v>
      </c>
      <c r="V11" s="145">
        <v>2.72</v>
      </c>
      <c r="W11" s="145">
        <v>4.5</v>
      </c>
      <c r="X11" s="145">
        <v>5.44</v>
      </c>
      <c r="Y11" s="145">
        <v>4.3099999999999996</v>
      </c>
      <c r="Z11" s="145">
        <v>2.56</v>
      </c>
      <c r="AA11" s="145">
        <v>2.56</v>
      </c>
      <c r="AB11" s="145">
        <v>5.7</v>
      </c>
      <c r="AC11" s="145">
        <v>3.52</v>
      </c>
      <c r="AD11" s="145">
        <v>3.07</v>
      </c>
      <c r="AE11" s="145">
        <v>1.69</v>
      </c>
      <c r="AF11" s="145">
        <v>1.67</v>
      </c>
      <c r="AG11" s="145">
        <v>1.27</v>
      </c>
      <c r="AH11" s="145">
        <v>4.13</v>
      </c>
      <c r="AI11" s="145">
        <v>2.2400000000000002</v>
      </c>
      <c r="AJ11" s="145">
        <v>3.35</v>
      </c>
      <c r="AK11" s="145">
        <v>4.5599999999999996</v>
      </c>
      <c r="AL11" s="145">
        <v>1.28</v>
      </c>
      <c r="AM11" s="145">
        <v>2.5</v>
      </c>
      <c r="AN11" s="145">
        <v>6.56</v>
      </c>
      <c r="AO11" s="145">
        <v>4.01</v>
      </c>
      <c r="AP11" s="145">
        <v>3.42</v>
      </c>
      <c r="AQ11" s="145">
        <v>2.14</v>
      </c>
      <c r="AR11" s="145">
        <v>2.11</v>
      </c>
      <c r="AS11" s="145">
        <v>4.76</v>
      </c>
      <c r="AT11" s="145">
        <v>3.73</v>
      </c>
      <c r="AU11" s="145">
        <v>1.1499999999999999</v>
      </c>
      <c r="AV11" s="145">
        <v>5.54</v>
      </c>
      <c r="AW11" s="145">
        <v>6.07</v>
      </c>
      <c r="AX11" s="145">
        <v>4.3499999999999996</v>
      </c>
      <c r="AY11" s="145">
        <v>3.81</v>
      </c>
      <c r="AZ11" s="145">
        <v>2.29</v>
      </c>
      <c r="BA11" s="145">
        <v>3.89</v>
      </c>
      <c r="BB11" s="145">
        <v>5.09</v>
      </c>
      <c r="BC11" s="145">
        <v>1.28</v>
      </c>
      <c r="BD11" s="145">
        <v>2.04</v>
      </c>
      <c r="BE11" s="145">
        <v>3.9</v>
      </c>
      <c r="BF11" s="145">
        <v>4.47</v>
      </c>
      <c r="BG11" s="145">
        <v>3.61</v>
      </c>
      <c r="BH11" s="145">
        <v>2.76</v>
      </c>
      <c r="BI11" s="145">
        <v>1.78</v>
      </c>
      <c r="BJ11" s="145">
        <v>2.2000000000000002</v>
      </c>
      <c r="BK11" s="145">
        <v>1.89</v>
      </c>
      <c r="BL11" s="145">
        <v>0.81</v>
      </c>
      <c r="BM11" s="145">
        <v>2.02</v>
      </c>
      <c r="BN11" s="145">
        <v>3.56</v>
      </c>
      <c r="BO11" s="145">
        <v>3.85</v>
      </c>
      <c r="BP11" s="145">
        <v>0</v>
      </c>
      <c r="BQ11" s="145">
        <v>0.67</v>
      </c>
      <c r="BR11" s="145">
        <v>4.38</v>
      </c>
      <c r="BS11" s="145">
        <v>3.11</v>
      </c>
      <c r="BT11" s="145">
        <v>1.86</v>
      </c>
      <c r="BU11" s="145">
        <v>2.73</v>
      </c>
      <c r="BV11" s="145">
        <v>2.5</v>
      </c>
      <c r="BW11" s="145">
        <v>3.62</v>
      </c>
      <c r="BX11" s="145">
        <v>0.97</v>
      </c>
      <c r="BY11" s="145">
        <v>1.91</v>
      </c>
      <c r="BZ11" s="145">
        <v>3.11</v>
      </c>
      <c r="CA11" s="145">
        <v>1.96</v>
      </c>
      <c r="CB11" s="145">
        <v>2.14</v>
      </c>
    </row>
    <row r="12" spans="1:80">
      <c r="A12" s="128" t="s">
        <v>21</v>
      </c>
      <c r="B12" s="177">
        <v>3.95</v>
      </c>
      <c r="C12" s="177">
        <v>7.46</v>
      </c>
      <c r="D12" s="177">
        <v>6.69</v>
      </c>
      <c r="E12" s="177">
        <v>4.7300000000000004</v>
      </c>
      <c r="F12" s="177">
        <v>2.61</v>
      </c>
      <c r="G12" s="177">
        <v>3.12</v>
      </c>
      <c r="H12" s="177">
        <v>4.8600000000000003</v>
      </c>
      <c r="I12" s="177">
        <v>7.97</v>
      </c>
      <c r="J12" s="177">
        <v>2.79</v>
      </c>
      <c r="K12" s="177">
        <v>6.89</v>
      </c>
      <c r="L12" s="177">
        <v>5.59</v>
      </c>
      <c r="M12" s="177">
        <v>7.19</v>
      </c>
      <c r="N12" s="177">
        <v>2.91</v>
      </c>
      <c r="O12" s="177">
        <v>5.74</v>
      </c>
      <c r="P12" s="177">
        <v>3.35</v>
      </c>
      <c r="Q12" s="177">
        <v>4.4800000000000004</v>
      </c>
      <c r="R12" s="177">
        <v>4.13</v>
      </c>
      <c r="S12" s="177">
        <v>2.92</v>
      </c>
      <c r="T12" s="177">
        <v>3.23</v>
      </c>
      <c r="U12" s="177">
        <v>3.45</v>
      </c>
      <c r="V12" s="145">
        <v>5.89</v>
      </c>
      <c r="W12" s="145">
        <v>8.86</v>
      </c>
      <c r="X12" s="145">
        <v>4.5</v>
      </c>
      <c r="Y12" s="145">
        <v>8.56</v>
      </c>
      <c r="Z12" s="145">
        <v>4.01</v>
      </c>
      <c r="AA12" s="145">
        <v>3.71</v>
      </c>
      <c r="AB12" s="145">
        <v>7.75</v>
      </c>
      <c r="AC12" s="145">
        <v>5.1100000000000003</v>
      </c>
      <c r="AD12" s="145">
        <v>4.7300000000000004</v>
      </c>
      <c r="AE12" s="145">
        <v>4.72</v>
      </c>
      <c r="AF12" s="145">
        <v>1.76</v>
      </c>
      <c r="AG12" s="145">
        <v>2.86</v>
      </c>
      <c r="AH12" s="145">
        <v>5.83</v>
      </c>
      <c r="AI12" s="145">
        <v>6.29</v>
      </c>
      <c r="AJ12" s="145">
        <v>3.14</v>
      </c>
      <c r="AK12" s="145">
        <v>4.5599999999999996</v>
      </c>
      <c r="AL12" s="145">
        <v>4.8899999999999997</v>
      </c>
      <c r="AM12" s="145">
        <v>2.29</v>
      </c>
      <c r="AN12" s="145">
        <v>9.23</v>
      </c>
      <c r="AO12" s="145">
        <v>6.48</v>
      </c>
      <c r="AP12" s="145">
        <v>4.22</v>
      </c>
      <c r="AQ12" s="145">
        <v>3.74</v>
      </c>
      <c r="AR12" s="145">
        <v>2.36</v>
      </c>
      <c r="AS12" s="145">
        <v>5.89</v>
      </c>
      <c r="AT12" s="145">
        <v>5.09</v>
      </c>
      <c r="AU12" s="145">
        <v>3.58</v>
      </c>
      <c r="AV12" s="145">
        <v>4.99</v>
      </c>
      <c r="AW12" s="145">
        <v>7.35</v>
      </c>
      <c r="AX12" s="145">
        <v>3.56</v>
      </c>
      <c r="AY12" s="145">
        <v>5.97</v>
      </c>
      <c r="AZ12" s="145">
        <v>3.68</v>
      </c>
      <c r="BA12" s="145">
        <v>5.34</v>
      </c>
      <c r="BB12" s="145">
        <v>4.97</v>
      </c>
      <c r="BC12" s="145">
        <v>2.17</v>
      </c>
      <c r="BD12" s="145">
        <v>3.62</v>
      </c>
      <c r="BE12" s="145">
        <v>3.56</v>
      </c>
      <c r="BF12" s="145">
        <v>6.46</v>
      </c>
      <c r="BG12" s="145">
        <v>4.49</v>
      </c>
      <c r="BH12" s="145">
        <v>3.76</v>
      </c>
      <c r="BI12" s="145">
        <v>3.39</v>
      </c>
      <c r="BJ12" s="145">
        <v>4.92</v>
      </c>
      <c r="BK12" s="145">
        <v>2.71</v>
      </c>
      <c r="BL12" s="145">
        <v>2.52</v>
      </c>
      <c r="BM12" s="145">
        <v>1.1200000000000001</v>
      </c>
      <c r="BN12" s="145">
        <v>5.58</v>
      </c>
      <c r="BO12" s="145">
        <v>4.46</v>
      </c>
      <c r="BP12" s="145">
        <v>4.32</v>
      </c>
      <c r="BQ12" s="145">
        <v>2.39</v>
      </c>
      <c r="BR12" s="145">
        <v>9.33</v>
      </c>
      <c r="BS12" s="145">
        <v>4.84</v>
      </c>
      <c r="BT12" s="145">
        <v>3.51</v>
      </c>
      <c r="BU12" s="145">
        <v>2.91</v>
      </c>
      <c r="BV12" s="145">
        <v>2.88</v>
      </c>
      <c r="BW12" s="145">
        <v>5.22</v>
      </c>
      <c r="BX12" s="145">
        <v>1.41</v>
      </c>
      <c r="BY12" s="145">
        <v>4.4800000000000004</v>
      </c>
      <c r="BZ12" s="145">
        <v>4.0599999999999996</v>
      </c>
      <c r="CA12" s="145">
        <v>4.99</v>
      </c>
      <c r="CB12" s="145">
        <v>2.3199999999999998</v>
      </c>
    </row>
    <row r="13" spans="1:80">
      <c r="A13" s="128" t="s">
        <v>22</v>
      </c>
      <c r="B13" s="177">
        <v>5.43</v>
      </c>
      <c r="C13" s="177">
        <v>4.17</v>
      </c>
      <c r="D13" s="177">
        <v>6.48</v>
      </c>
      <c r="E13" s="177">
        <v>6.09</v>
      </c>
      <c r="F13" s="177">
        <v>5.55</v>
      </c>
      <c r="G13" s="177">
        <v>5.89</v>
      </c>
      <c r="H13" s="177">
        <v>6.31</v>
      </c>
      <c r="I13" s="177">
        <v>8.2100000000000009</v>
      </c>
      <c r="J13" s="177">
        <v>4.05</v>
      </c>
      <c r="K13" s="177">
        <v>5.74</v>
      </c>
      <c r="L13" s="177">
        <v>7.17</v>
      </c>
      <c r="M13" s="177">
        <v>5.83</v>
      </c>
      <c r="N13" s="177">
        <v>4.92</v>
      </c>
      <c r="O13" s="177">
        <v>6.14</v>
      </c>
      <c r="P13" s="177">
        <v>5.39</v>
      </c>
      <c r="Q13" s="177">
        <v>3.85</v>
      </c>
      <c r="R13" s="177">
        <v>5.1100000000000003</v>
      </c>
      <c r="S13" s="177">
        <v>3.45</v>
      </c>
      <c r="T13" s="177">
        <v>4.0199999999999996</v>
      </c>
      <c r="U13" s="177">
        <v>3.65</v>
      </c>
      <c r="V13" s="145">
        <v>5.54</v>
      </c>
      <c r="W13" s="145">
        <v>6.21</v>
      </c>
      <c r="X13" s="145">
        <v>2.79</v>
      </c>
      <c r="Y13" s="145">
        <v>7.63</v>
      </c>
      <c r="Z13" s="145">
        <v>4.5199999999999996</v>
      </c>
      <c r="AA13" s="145">
        <v>6.01</v>
      </c>
      <c r="AB13" s="145">
        <v>5.34</v>
      </c>
      <c r="AC13" s="145">
        <v>6.98</v>
      </c>
      <c r="AD13" s="145">
        <v>5.35</v>
      </c>
      <c r="AE13" s="145">
        <v>3.23</v>
      </c>
      <c r="AF13" s="145">
        <v>1.99</v>
      </c>
      <c r="AG13" s="145">
        <v>7.15</v>
      </c>
      <c r="AH13" s="145">
        <v>6.24</v>
      </c>
      <c r="AI13" s="145">
        <v>6.43</v>
      </c>
      <c r="AJ13" s="145">
        <v>2.74</v>
      </c>
      <c r="AK13" s="145">
        <v>9.5299999999999994</v>
      </c>
      <c r="AL13" s="145">
        <v>5.69</v>
      </c>
      <c r="AM13" s="145">
        <v>4.8600000000000003</v>
      </c>
      <c r="AN13" s="145">
        <v>7.65</v>
      </c>
      <c r="AO13" s="145">
        <v>7.31</v>
      </c>
      <c r="AP13" s="145">
        <v>5.35</v>
      </c>
      <c r="AQ13" s="145">
        <v>6.23</v>
      </c>
      <c r="AR13" s="145">
        <v>2.48</v>
      </c>
      <c r="AS13" s="145">
        <v>6.09</v>
      </c>
      <c r="AT13" s="145">
        <v>3.6</v>
      </c>
      <c r="AU13" s="145">
        <v>5.6</v>
      </c>
      <c r="AV13" s="145">
        <v>6.59</v>
      </c>
      <c r="AW13" s="145">
        <v>6.28</v>
      </c>
      <c r="AX13" s="145">
        <v>4.3499999999999996</v>
      </c>
      <c r="AY13" s="145">
        <v>6.99</v>
      </c>
      <c r="AZ13" s="145">
        <v>3.83</v>
      </c>
      <c r="BA13" s="145">
        <v>9.9600000000000009</v>
      </c>
      <c r="BB13" s="145">
        <v>5.91</v>
      </c>
      <c r="BC13" s="145">
        <v>3.28</v>
      </c>
      <c r="BD13" s="145">
        <v>4.95</v>
      </c>
      <c r="BE13" s="145">
        <v>6.09</v>
      </c>
      <c r="BF13" s="145">
        <v>6.06</v>
      </c>
      <c r="BG13" s="145">
        <v>6.93</v>
      </c>
      <c r="BH13" s="145">
        <v>4.3499999999999996</v>
      </c>
      <c r="BI13" s="145">
        <v>3.51</v>
      </c>
      <c r="BJ13" s="145">
        <v>4.18</v>
      </c>
      <c r="BK13" s="145">
        <v>3.81</v>
      </c>
      <c r="BL13" s="145">
        <v>2.0499999999999998</v>
      </c>
      <c r="BM13" s="145">
        <v>3.97</v>
      </c>
      <c r="BN13" s="145">
        <v>5.0599999999999996</v>
      </c>
      <c r="BO13" s="145">
        <v>6.18</v>
      </c>
      <c r="BP13" s="145">
        <v>4.8</v>
      </c>
      <c r="BQ13" s="145">
        <v>4.47</v>
      </c>
      <c r="BR13" s="145">
        <v>7.63</v>
      </c>
      <c r="BS13" s="145">
        <v>6.72</v>
      </c>
      <c r="BT13" s="145">
        <v>3.66</v>
      </c>
      <c r="BU13" s="145">
        <v>4.29</v>
      </c>
      <c r="BV13" s="145">
        <v>4.09</v>
      </c>
      <c r="BW13" s="145">
        <v>5.12</v>
      </c>
      <c r="BX13" s="145">
        <v>5.72</v>
      </c>
      <c r="BY13" s="145">
        <v>4.3099999999999996</v>
      </c>
      <c r="BZ13" s="145">
        <v>5.07</v>
      </c>
      <c r="CA13" s="145">
        <v>3.57</v>
      </c>
      <c r="CB13" s="145">
        <v>2.39</v>
      </c>
    </row>
    <row r="14" spans="1:80">
      <c r="A14" s="128" t="s">
        <v>1663</v>
      </c>
      <c r="B14" s="177">
        <v>1.61</v>
      </c>
      <c r="C14" s="177">
        <v>4.2</v>
      </c>
      <c r="D14" s="177">
        <v>3</v>
      </c>
      <c r="E14" s="177">
        <v>3.34</v>
      </c>
      <c r="F14" s="177">
        <v>4.53</v>
      </c>
      <c r="G14" s="177">
        <v>0.9</v>
      </c>
      <c r="H14" s="177">
        <v>3.56</v>
      </c>
      <c r="I14" s="177">
        <v>3.23</v>
      </c>
      <c r="J14" s="177">
        <v>2.61</v>
      </c>
      <c r="K14" s="177">
        <v>3.84</v>
      </c>
      <c r="L14" s="177">
        <v>3.83</v>
      </c>
      <c r="M14" s="177">
        <v>4.66</v>
      </c>
      <c r="N14" s="175">
        <v>2.62</v>
      </c>
      <c r="O14" s="177">
        <v>2.68</v>
      </c>
      <c r="P14" s="177">
        <v>2.95</v>
      </c>
      <c r="Q14" s="177">
        <v>3.17</v>
      </c>
      <c r="R14" s="177">
        <v>3.12</v>
      </c>
      <c r="S14" s="177">
        <v>3.13</v>
      </c>
      <c r="T14" s="177">
        <v>2.74</v>
      </c>
      <c r="U14" s="177">
        <v>3.11</v>
      </c>
      <c r="V14" s="145">
        <v>1.81</v>
      </c>
      <c r="W14" s="145">
        <v>2.39</v>
      </c>
      <c r="X14" s="145">
        <v>5.0599999999999996</v>
      </c>
      <c r="Y14" s="143">
        <v>4.95</v>
      </c>
      <c r="Z14" s="145">
        <v>1.17</v>
      </c>
      <c r="AA14" s="145">
        <v>1.85</v>
      </c>
      <c r="AB14" s="145">
        <v>3.86</v>
      </c>
      <c r="AC14" s="145">
        <v>4.7300000000000004</v>
      </c>
      <c r="AD14" s="145">
        <v>2.61</v>
      </c>
      <c r="AE14" s="145">
        <v>3.86</v>
      </c>
      <c r="AF14" s="145">
        <v>3.29</v>
      </c>
      <c r="AG14" s="145">
        <v>3.88</v>
      </c>
      <c r="AH14" s="145">
        <v>4.34</v>
      </c>
      <c r="AI14" s="145">
        <v>4.3600000000000003</v>
      </c>
      <c r="AJ14" s="145">
        <v>1.81</v>
      </c>
      <c r="AK14" s="145">
        <v>5.55</v>
      </c>
      <c r="AL14" s="145">
        <v>3.84</v>
      </c>
      <c r="AM14" s="145">
        <v>1.93</v>
      </c>
      <c r="AN14" s="145">
        <v>3.84</v>
      </c>
      <c r="AO14" s="143">
        <v>3.05</v>
      </c>
      <c r="AP14" s="145">
        <v>5.15</v>
      </c>
      <c r="AQ14" s="145">
        <v>3.74</v>
      </c>
      <c r="AR14" s="145">
        <v>2.39</v>
      </c>
      <c r="AS14" s="145">
        <v>3.49</v>
      </c>
      <c r="AT14" s="145">
        <v>3.37</v>
      </c>
      <c r="AU14" s="145">
        <v>3.29</v>
      </c>
      <c r="AV14" s="145">
        <v>4.43</v>
      </c>
      <c r="AW14" s="145">
        <v>5.1100000000000003</v>
      </c>
      <c r="AX14" s="145">
        <v>3.44</v>
      </c>
      <c r="AY14" s="145">
        <v>4.12</v>
      </c>
      <c r="AZ14" s="145">
        <v>3.87</v>
      </c>
      <c r="BA14" s="145">
        <v>7.75</v>
      </c>
      <c r="BB14" s="145">
        <v>3.86</v>
      </c>
      <c r="BC14" s="145">
        <v>0</v>
      </c>
      <c r="BD14" s="145">
        <v>2.36</v>
      </c>
      <c r="BE14" s="145">
        <v>3.8</v>
      </c>
      <c r="BF14" s="145">
        <v>4.51</v>
      </c>
      <c r="BG14" s="145">
        <v>4.0599999999999996</v>
      </c>
      <c r="BH14" s="145">
        <v>2.12</v>
      </c>
      <c r="BI14" s="145">
        <v>1.27</v>
      </c>
      <c r="BJ14" s="145">
        <v>1.58</v>
      </c>
      <c r="BK14" s="145">
        <v>3.26</v>
      </c>
      <c r="BL14" s="145">
        <v>1.08</v>
      </c>
      <c r="BM14" s="145">
        <v>4.5</v>
      </c>
      <c r="BN14" s="145">
        <v>1.73</v>
      </c>
      <c r="BO14" s="145">
        <v>3.11</v>
      </c>
      <c r="BP14" s="145">
        <v>1.1100000000000001</v>
      </c>
      <c r="BQ14" s="145">
        <v>2.34</v>
      </c>
      <c r="BR14" s="145">
        <v>5.41</v>
      </c>
      <c r="BS14" s="145">
        <v>3.24</v>
      </c>
      <c r="BT14" s="145">
        <v>2.12</v>
      </c>
      <c r="BU14" s="145">
        <v>3.56</v>
      </c>
      <c r="BV14" s="145">
        <v>3.26</v>
      </c>
      <c r="BW14" s="145">
        <v>3.56</v>
      </c>
      <c r="BX14" s="145">
        <v>4.99</v>
      </c>
      <c r="BY14" s="145">
        <v>3.6</v>
      </c>
      <c r="BZ14" s="143">
        <v>4.18</v>
      </c>
      <c r="CA14" s="145">
        <v>4.6399999999999997</v>
      </c>
      <c r="CB14" s="145">
        <v>3.25</v>
      </c>
    </row>
    <row r="15" spans="1:80">
      <c r="A15" s="1" t="s">
        <v>23</v>
      </c>
      <c r="B15" s="178">
        <v>1.76</v>
      </c>
      <c r="C15" s="178">
        <v>4.45</v>
      </c>
      <c r="D15" s="178">
        <v>2.87</v>
      </c>
      <c r="E15" s="178">
        <v>3.76</v>
      </c>
      <c r="F15" s="178">
        <v>4.46</v>
      </c>
      <c r="G15" s="178">
        <v>2.33</v>
      </c>
      <c r="H15" s="178">
        <v>3.88</v>
      </c>
      <c r="I15" s="178">
        <v>4.29</v>
      </c>
      <c r="J15" s="178">
        <v>3.78</v>
      </c>
      <c r="K15" s="178">
        <v>4.62</v>
      </c>
      <c r="L15" s="178">
        <v>4.8600000000000003</v>
      </c>
      <c r="M15" s="178">
        <v>5.15</v>
      </c>
      <c r="N15" s="179">
        <v>3.22</v>
      </c>
      <c r="O15" s="178">
        <v>2.87</v>
      </c>
      <c r="P15" s="178">
        <v>3.29</v>
      </c>
      <c r="Q15" s="178">
        <v>2.68</v>
      </c>
      <c r="R15" s="178">
        <v>3.5</v>
      </c>
      <c r="S15" s="178">
        <v>2.5299999999999998</v>
      </c>
      <c r="T15" s="178">
        <v>3.42</v>
      </c>
      <c r="U15" s="178">
        <v>3.58</v>
      </c>
      <c r="V15" s="146">
        <v>4.0599999999999996</v>
      </c>
      <c r="W15" s="146">
        <v>2.39</v>
      </c>
      <c r="X15" s="146">
        <v>5.61</v>
      </c>
      <c r="Y15" s="147">
        <v>4.43</v>
      </c>
      <c r="Z15" s="146">
        <v>3.12</v>
      </c>
      <c r="AA15" s="146">
        <v>2.08</v>
      </c>
      <c r="AB15" s="146">
        <v>3.73</v>
      </c>
      <c r="AC15" s="146">
        <v>3.62</v>
      </c>
      <c r="AD15" s="146">
        <v>3.23</v>
      </c>
      <c r="AE15" s="146">
        <v>4.6399999999999997</v>
      </c>
      <c r="AF15" s="146">
        <v>4.0199999999999996</v>
      </c>
      <c r="AG15" s="146">
        <v>3.62</v>
      </c>
      <c r="AH15" s="146">
        <v>4.99</v>
      </c>
      <c r="AI15" s="146">
        <v>3.12</v>
      </c>
      <c r="AJ15" s="146">
        <v>2.25</v>
      </c>
      <c r="AK15" s="146">
        <v>4.07</v>
      </c>
      <c r="AL15" s="146">
        <v>4.4000000000000004</v>
      </c>
      <c r="AM15" s="146">
        <v>3.92</v>
      </c>
      <c r="AN15" s="146">
        <v>4.0599999999999996</v>
      </c>
      <c r="AO15" s="147">
        <v>5</v>
      </c>
      <c r="AP15" s="146">
        <v>4.01</v>
      </c>
      <c r="AQ15" s="146">
        <v>5.31</v>
      </c>
      <c r="AR15" s="146">
        <v>3.88</v>
      </c>
      <c r="AS15" s="146">
        <v>4.3499999999999996</v>
      </c>
      <c r="AT15" s="146">
        <v>4.82</v>
      </c>
      <c r="AU15" s="146">
        <v>3.11</v>
      </c>
      <c r="AV15" s="146">
        <v>5.31</v>
      </c>
      <c r="AW15" s="146">
        <v>5.63</v>
      </c>
      <c r="AX15" s="146">
        <v>4.7300000000000004</v>
      </c>
      <c r="AY15" s="146">
        <v>2.76</v>
      </c>
      <c r="AZ15" s="146">
        <v>3.44</v>
      </c>
      <c r="BA15" s="146">
        <v>7.35</v>
      </c>
      <c r="BB15" s="146">
        <v>3.64</v>
      </c>
      <c r="BC15" s="146">
        <v>1.24</v>
      </c>
      <c r="BD15" s="146">
        <v>2.86</v>
      </c>
      <c r="BE15" s="146">
        <v>3.74</v>
      </c>
      <c r="BF15" s="146">
        <v>4.3600000000000003</v>
      </c>
      <c r="BG15" s="146">
        <v>4.9400000000000004</v>
      </c>
      <c r="BH15" s="146">
        <v>2.99</v>
      </c>
      <c r="BI15" s="146">
        <v>2.5</v>
      </c>
      <c r="BJ15" s="146">
        <v>3.17</v>
      </c>
      <c r="BK15" s="146">
        <v>3.5</v>
      </c>
      <c r="BL15" s="146">
        <v>0.89</v>
      </c>
      <c r="BM15" s="146">
        <v>1.28</v>
      </c>
      <c r="BN15" s="146">
        <v>4.0599999999999996</v>
      </c>
      <c r="BO15" s="146">
        <v>3.48</v>
      </c>
      <c r="BP15" s="146">
        <v>1.39</v>
      </c>
      <c r="BQ15" s="146">
        <v>2.4700000000000002</v>
      </c>
      <c r="BR15" s="146">
        <v>6.06</v>
      </c>
      <c r="BS15" s="146">
        <v>4.2300000000000004</v>
      </c>
      <c r="BT15" s="146">
        <v>1.78</v>
      </c>
      <c r="BU15" s="146">
        <v>5.03</v>
      </c>
      <c r="BV15" s="146">
        <v>5.12</v>
      </c>
      <c r="BW15" s="146">
        <v>4.2</v>
      </c>
      <c r="BX15" s="146">
        <v>3.49</v>
      </c>
      <c r="BY15" s="146">
        <v>4.3600000000000003</v>
      </c>
      <c r="BZ15" s="147">
        <v>3</v>
      </c>
      <c r="CA15" s="146">
        <v>4.32</v>
      </c>
      <c r="CB15" s="146">
        <v>3.35</v>
      </c>
    </row>
    <row r="16" spans="1:80">
      <c r="A16" s="1" t="s">
        <v>24</v>
      </c>
      <c r="B16" s="179">
        <v>4.51</v>
      </c>
      <c r="C16" s="179">
        <v>5.95</v>
      </c>
      <c r="D16" s="179">
        <v>4.78</v>
      </c>
      <c r="E16" s="179">
        <v>4.72</v>
      </c>
      <c r="F16" s="179">
        <v>7.27</v>
      </c>
      <c r="G16" s="179">
        <v>3.69</v>
      </c>
      <c r="H16" s="179">
        <v>5.09</v>
      </c>
      <c r="I16" s="179">
        <v>5.7</v>
      </c>
      <c r="J16" s="179">
        <v>5.01</v>
      </c>
      <c r="K16" s="179">
        <v>6.72</v>
      </c>
      <c r="L16" s="179">
        <v>5.24</v>
      </c>
      <c r="M16" s="179">
        <v>5.12</v>
      </c>
      <c r="N16" s="179">
        <v>4.6100000000000003</v>
      </c>
      <c r="O16" s="179">
        <v>4.0199999999999996</v>
      </c>
      <c r="P16" s="179">
        <v>6.12</v>
      </c>
      <c r="Q16" s="179">
        <v>5.74</v>
      </c>
      <c r="R16" s="179">
        <v>4.79</v>
      </c>
      <c r="S16" s="179">
        <v>4.3600000000000003</v>
      </c>
      <c r="T16" s="179">
        <v>3.76</v>
      </c>
      <c r="U16" s="179">
        <v>4.16</v>
      </c>
      <c r="V16" s="147">
        <v>5.01</v>
      </c>
      <c r="W16" s="147">
        <v>4.58</v>
      </c>
      <c r="X16" s="147">
        <v>5.62</v>
      </c>
      <c r="Y16" s="147">
        <v>6.25</v>
      </c>
      <c r="Z16" s="147">
        <v>4.22</v>
      </c>
      <c r="AA16" s="147">
        <v>3.19</v>
      </c>
      <c r="AB16" s="147">
        <v>5.27</v>
      </c>
      <c r="AC16" s="147">
        <v>4.76</v>
      </c>
      <c r="AD16" s="147">
        <v>5.99</v>
      </c>
      <c r="AE16" s="147">
        <v>4.1500000000000004</v>
      </c>
      <c r="AF16" s="147">
        <v>5.09</v>
      </c>
      <c r="AG16" s="147">
        <v>5.31</v>
      </c>
      <c r="AH16" s="147">
        <v>8.07</v>
      </c>
      <c r="AI16" s="147">
        <v>5.09</v>
      </c>
      <c r="AJ16" s="147">
        <v>3.25</v>
      </c>
      <c r="AK16" s="147">
        <v>4.9000000000000004</v>
      </c>
      <c r="AL16" s="147">
        <v>4.83</v>
      </c>
      <c r="AM16" s="147">
        <v>4.4800000000000004</v>
      </c>
      <c r="AN16" s="147">
        <v>6.21</v>
      </c>
      <c r="AO16" s="147">
        <v>6.57</v>
      </c>
      <c r="AP16" s="147">
        <v>6.27</v>
      </c>
      <c r="AQ16" s="147">
        <v>6.24</v>
      </c>
      <c r="AR16" s="147">
        <v>4.6399999999999997</v>
      </c>
      <c r="AS16" s="147">
        <v>5.92</v>
      </c>
      <c r="AT16" s="147">
        <v>6.67</v>
      </c>
      <c r="AU16" s="147">
        <v>4.3499999999999996</v>
      </c>
      <c r="AV16" s="147">
        <v>6.29</v>
      </c>
      <c r="AW16" s="147">
        <v>6.9</v>
      </c>
      <c r="AX16" s="147">
        <v>6.72</v>
      </c>
      <c r="AY16" s="147">
        <v>4.04</v>
      </c>
      <c r="AZ16" s="147">
        <v>4.7300000000000004</v>
      </c>
      <c r="BA16" s="147">
        <v>9.07</v>
      </c>
      <c r="BB16" s="147">
        <v>6.13</v>
      </c>
      <c r="BC16" s="147">
        <v>4.1100000000000003</v>
      </c>
      <c r="BD16" s="147">
        <v>4.2</v>
      </c>
      <c r="BE16" s="147">
        <v>6.24</v>
      </c>
      <c r="BF16" s="147">
        <v>6.96</v>
      </c>
      <c r="BG16" s="147">
        <v>5.33</v>
      </c>
      <c r="BH16" s="147">
        <v>3.24</v>
      </c>
      <c r="BI16" s="147">
        <v>4.51</v>
      </c>
      <c r="BJ16" s="147">
        <v>4.7</v>
      </c>
      <c r="BK16" s="147">
        <v>3.53</v>
      </c>
      <c r="BL16" s="147">
        <v>1.79</v>
      </c>
      <c r="BM16" s="147">
        <v>2.83</v>
      </c>
      <c r="BN16" s="147">
        <v>6.39</v>
      </c>
      <c r="BO16" s="147">
        <v>4.47</v>
      </c>
      <c r="BP16" s="147">
        <v>2.4700000000000002</v>
      </c>
      <c r="BQ16" s="147">
        <v>4.3600000000000003</v>
      </c>
      <c r="BR16" s="147">
        <v>6.34</v>
      </c>
      <c r="BS16" s="147">
        <v>4.47</v>
      </c>
      <c r="BT16" s="147">
        <v>3.23</v>
      </c>
      <c r="BU16" s="147">
        <v>5.26</v>
      </c>
      <c r="BV16" s="147">
        <v>7.44</v>
      </c>
      <c r="BW16" s="147">
        <v>5.55</v>
      </c>
      <c r="BX16" s="147">
        <v>5.76</v>
      </c>
      <c r="BY16" s="147">
        <v>6.28</v>
      </c>
      <c r="BZ16" s="147">
        <v>3.78</v>
      </c>
      <c r="CA16" s="147">
        <v>5.13</v>
      </c>
      <c r="CB16" s="147">
        <v>3.49</v>
      </c>
    </row>
    <row r="17" spans="1:80">
      <c r="A17" s="1" t="s">
        <v>25</v>
      </c>
      <c r="B17" s="179">
        <v>6.13</v>
      </c>
      <c r="C17" s="179">
        <v>11.65</v>
      </c>
      <c r="D17" s="179">
        <v>6.09</v>
      </c>
      <c r="E17" s="179">
        <v>5.97</v>
      </c>
      <c r="F17" s="179">
        <v>9.31</v>
      </c>
      <c r="G17" s="179">
        <v>5.43</v>
      </c>
      <c r="H17" s="179">
        <v>7.23</v>
      </c>
      <c r="I17" s="179">
        <v>7.5</v>
      </c>
      <c r="J17" s="179">
        <v>8.2899999999999991</v>
      </c>
      <c r="K17" s="179">
        <v>8.42</v>
      </c>
      <c r="L17" s="179">
        <v>8.59</v>
      </c>
      <c r="M17" s="179">
        <v>7.08</v>
      </c>
      <c r="N17" s="178">
        <v>6.23</v>
      </c>
      <c r="O17" s="179">
        <v>6.51</v>
      </c>
      <c r="P17" s="179">
        <v>8.57</v>
      </c>
      <c r="Q17" s="179">
        <v>6.72</v>
      </c>
      <c r="R17" s="179">
        <v>5.39</v>
      </c>
      <c r="S17" s="179">
        <v>5.97</v>
      </c>
      <c r="T17" s="179">
        <v>5.21</v>
      </c>
      <c r="U17" s="179">
        <v>6.17</v>
      </c>
      <c r="V17" s="147">
        <v>8.3699999999999992</v>
      </c>
      <c r="W17" s="147">
        <v>6.09</v>
      </c>
      <c r="X17" s="147">
        <v>10.63</v>
      </c>
      <c r="Y17" s="146">
        <v>6.62</v>
      </c>
      <c r="Z17" s="147">
        <v>4.82</v>
      </c>
      <c r="AA17" s="147">
        <v>4.41</v>
      </c>
      <c r="AB17" s="147">
        <v>6.29</v>
      </c>
      <c r="AC17" s="147">
        <v>6.66</v>
      </c>
      <c r="AD17" s="147">
        <v>9.6300000000000008</v>
      </c>
      <c r="AE17" s="147">
        <v>7.83</v>
      </c>
      <c r="AF17" s="147">
        <v>8.07</v>
      </c>
      <c r="AG17" s="147">
        <v>6.99</v>
      </c>
      <c r="AH17" s="147">
        <v>7.75</v>
      </c>
      <c r="AI17" s="147">
        <v>5.5</v>
      </c>
      <c r="AJ17" s="147">
        <v>5.82</v>
      </c>
      <c r="AK17" s="147">
        <v>6.83</v>
      </c>
      <c r="AL17" s="147">
        <v>7.96</v>
      </c>
      <c r="AM17" s="147">
        <v>9.8699999999999992</v>
      </c>
      <c r="AN17" s="147">
        <v>7.74</v>
      </c>
      <c r="AO17" s="146">
        <v>7.02</v>
      </c>
      <c r="AP17" s="147">
        <v>7.94</v>
      </c>
      <c r="AQ17" s="147">
        <v>8.27</v>
      </c>
      <c r="AR17" s="147">
        <v>6.75</v>
      </c>
      <c r="AS17" s="147">
        <v>7.07</v>
      </c>
      <c r="AT17" s="147">
        <v>10.93</v>
      </c>
      <c r="AU17" s="147">
        <v>5.99</v>
      </c>
      <c r="AV17" s="147">
        <v>7.75</v>
      </c>
      <c r="AW17" s="147">
        <v>7.89</v>
      </c>
      <c r="AX17" s="147">
        <v>8.6300000000000008</v>
      </c>
      <c r="AY17" s="147">
        <v>6.69</v>
      </c>
      <c r="AZ17" s="147">
        <v>6.73</v>
      </c>
      <c r="BA17" s="147">
        <v>11.79</v>
      </c>
      <c r="BB17" s="147">
        <v>8.64</v>
      </c>
      <c r="BC17" s="147">
        <v>5.56</v>
      </c>
      <c r="BD17" s="147">
        <v>5.99</v>
      </c>
      <c r="BE17" s="147">
        <v>4.9800000000000004</v>
      </c>
      <c r="BF17" s="147">
        <v>7.71</v>
      </c>
      <c r="BG17" s="147">
        <v>5.87</v>
      </c>
      <c r="BH17" s="147">
        <v>5.21</v>
      </c>
      <c r="BI17" s="147">
        <v>4.82</v>
      </c>
      <c r="BJ17" s="147">
        <v>6.07</v>
      </c>
      <c r="BK17" s="147">
        <v>5.64</v>
      </c>
      <c r="BL17" s="147">
        <v>2.72</v>
      </c>
      <c r="BM17" s="147">
        <v>5.19</v>
      </c>
      <c r="BN17" s="147">
        <v>8.07</v>
      </c>
      <c r="BO17" s="147">
        <v>5.85</v>
      </c>
      <c r="BP17" s="147">
        <v>3.49</v>
      </c>
      <c r="BQ17" s="147">
        <v>5.5</v>
      </c>
      <c r="BR17" s="147">
        <v>9.16</v>
      </c>
      <c r="BS17" s="147">
        <v>8.74</v>
      </c>
      <c r="BT17" s="147">
        <v>5.23</v>
      </c>
      <c r="BU17" s="147">
        <v>6.94</v>
      </c>
      <c r="BV17" s="147">
        <v>14.16</v>
      </c>
      <c r="BW17" s="147">
        <v>6.55</v>
      </c>
      <c r="BX17" s="147">
        <v>7.34</v>
      </c>
      <c r="BY17" s="147">
        <v>9.3000000000000007</v>
      </c>
      <c r="BZ17" s="146">
        <v>6.07</v>
      </c>
      <c r="CA17" s="147">
        <v>6.76</v>
      </c>
      <c r="CB17" s="147">
        <v>5.34</v>
      </c>
    </row>
    <row r="18" spans="1:80">
      <c r="A18" s="1" t="s">
        <v>26</v>
      </c>
      <c r="B18" s="178">
        <v>11.72</v>
      </c>
      <c r="C18" s="178">
        <v>16.18</v>
      </c>
      <c r="D18" s="178">
        <v>11.4</v>
      </c>
      <c r="E18" s="178">
        <v>11.46</v>
      </c>
      <c r="F18" s="178">
        <v>13.35</v>
      </c>
      <c r="G18" s="178">
        <v>11.85</v>
      </c>
      <c r="H18" s="178">
        <v>11.01</v>
      </c>
      <c r="I18" s="178">
        <v>11.97</v>
      </c>
      <c r="J18" s="178">
        <v>12.02</v>
      </c>
      <c r="K18" s="178">
        <v>10.86</v>
      </c>
      <c r="L18" s="178">
        <v>13.11</v>
      </c>
      <c r="M18" s="178">
        <v>12.87</v>
      </c>
      <c r="N18" s="178">
        <v>11.98</v>
      </c>
      <c r="O18" s="178">
        <v>10.61</v>
      </c>
      <c r="P18" s="178">
        <v>16.2</v>
      </c>
      <c r="Q18" s="178">
        <v>8.02</v>
      </c>
      <c r="R18" s="178">
        <v>8.5</v>
      </c>
      <c r="S18" s="178">
        <v>7.24</v>
      </c>
      <c r="T18" s="178">
        <v>11.55</v>
      </c>
      <c r="U18" s="178">
        <v>8.2100000000000009</v>
      </c>
      <c r="V18" s="146">
        <v>11.92</v>
      </c>
      <c r="W18" s="146">
        <v>10.93</v>
      </c>
      <c r="X18" s="146">
        <v>16.809999999999999</v>
      </c>
      <c r="Y18" s="146">
        <v>8.89</v>
      </c>
      <c r="Z18" s="146">
        <v>7.5</v>
      </c>
      <c r="AA18" s="146">
        <v>10.39</v>
      </c>
      <c r="AB18" s="146">
        <v>11.33</v>
      </c>
      <c r="AC18" s="146">
        <v>11.72</v>
      </c>
      <c r="AD18" s="146">
        <v>13.8</v>
      </c>
      <c r="AE18" s="146">
        <v>12.68</v>
      </c>
      <c r="AF18" s="146">
        <v>12.22</v>
      </c>
      <c r="AG18" s="146">
        <v>10.79</v>
      </c>
      <c r="AH18" s="146">
        <v>13.31</v>
      </c>
      <c r="AI18" s="146">
        <v>9.5500000000000007</v>
      </c>
      <c r="AJ18" s="146">
        <v>10.41</v>
      </c>
      <c r="AK18" s="146">
        <v>13.89</v>
      </c>
      <c r="AL18" s="146">
        <v>13.19</v>
      </c>
      <c r="AM18" s="146">
        <v>17.22</v>
      </c>
      <c r="AN18" s="146">
        <v>10.61</v>
      </c>
      <c r="AO18" s="146">
        <v>11.99</v>
      </c>
      <c r="AP18" s="146">
        <v>11.74</v>
      </c>
      <c r="AQ18" s="146">
        <v>11.01</v>
      </c>
      <c r="AR18" s="146">
        <v>12.84</v>
      </c>
      <c r="AS18" s="146">
        <v>13.96</v>
      </c>
      <c r="AT18" s="146">
        <v>13.56</v>
      </c>
      <c r="AU18" s="146">
        <v>11.74</v>
      </c>
      <c r="AV18" s="146">
        <v>14.53</v>
      </c>
      <c r="AW18" s="146">
        <v>11.68</v>
      </c>
      <c r="AX18" s="146">
        <v>14.32</v>
      </c>
      <c r="AY18" s="146">
        <v>11</v>
      </c>
      <c r="AZ18" s="146">
        <v>11.12</v>
      </c>
      <c r="BA18" s="146">
        <v>17.510000000000002</v>
      </c>
      <c r="BB18" s="146">
        <v>12.16</v>
      </c>
      <c r="BC18" s="146">
        <v>8.8800000000000008</v>
      </c>
      <c r="BD18" s="146">
        <v>8.16</v>
      </c>
      <c r="BE18" s="146">
        <v>9.2799999999999994</v>
      </c>
      <c r="BF18" s="146">
        <v>12.07</v>
      </c>
      <c r="BG18" s="146">
        <v>10.81</v>
      </c>
      <c r="BH18" s="146">
        <v>11.43</v>
      </c>
      <c r="BI18" s="146">
        <v>10.56</v>
      </c>
      <c r="BJ18" s="146">
        <v>6.27</v>
      </c>
      <c r="BK18" s="146">
        <v>11.37</v>
      </c>
      <c r="BL18" s="146">
        <v>6.17</v>
      </c>
      <c r="BM18" s="146">
        <v>9.84</v>
      </c>
      <c r="BN18" s="146">
        <v>10.72</v>
      </c>
      <c r="BO18" s="146">
        <v>11.73</v>
      </c>
      <c r="BP18" s="146">
        <v>9.67</v>
      </c>
      <c r="BQ18" s="146">
        <v>9.1300000000000008</v>
      </c>
      <c r="BR18" s="146">
        <v>14.86</v>
      </c>
      <c r="BS18" s="146">
        <v>11.6</v>
      </c>
      <c r="BT18" s="146">
        <v>12.32</v>
      </c>
      <c r="BU18" s="146">
        <v>12.51</v>
      </c>
      <c r="BV18" s="146">
        <v>15.92</v>
      </c>
      <c r="BW18" s="146">
        <v>12.42</v>
      </c>
      <c r="BX18" s="146">
        <v>11.46</v>
      </c>
      <c r="BY18" s="146">
        <v>13.39</v>
      </c>
      <c r="BZ18" s="146">
        <v>8.7799999999999994</v>
      </c>
      <c r="CA18" s="146">
        <v>11.79</v>
      </c>
      <c r="CB18" s="146">
        <v>9.25</v>
      </c>
    </row>
    <row r="19" spans="1:80">
      <c r="A19" s="1" t="s">
        <v>1725</v>
      </c>
      <c r="B19" s="178">
        <v>17.48</v>
      </c>
      <c r="C19" s="187"/>
      <c r="D19" s="178">
        <v>16.73</v>
      </c>
      <c r="E19" s="191">
        <v>17.73</v>
      </c>
      <c r="F19" s="178">
        <v>22.15</v>
      </c>
      <c r="G19" s="178">
        <v>16.7</v>
      </c>
      <c r="H19" s="191">
        <v>14.34</v>
      </c>
      <c r="I19" s="178">
        <v>17.75</v>
      </c>
      <c r="J19" s="178">
        <v>13.42</v>
      </c>
      <c r="K19" s="178">
        <v>18.54</v>
      </c>
      <c r="L19" s="178">
        <v>17.260000000000002</v>
      </c>
      <c r="M19" s="178">
        <v>18.7</v>
      </c>
      <c r="N19" s="191">
        <v>16.420000000000002</v>
      </c>
      <c r="O19" s="178">
        <v>17.34</v>
      </c>
      <c r="P19" s="178">
        <v>19.739999999999998</v>
      </c>
      <c r="Q19" s="178">
        <v>12.67</v>
      </c>
      <c r="R19" s="178">
        <v>13.89</v>
      </c>
      <c r="S19" s="178">
        <v>10.34</v>
      </c>
      <c r="T19" s="178">
        <v>17.38</v>
      </c>
      <c r="U19" s="178">
        <v>15.17</v>
      </c>
      <c r="V19" s="146">
        <v>16.18</v>
      </c>
      <c r="W19" s="146">
        <v>14.16</v>
      </c>
      <c r="X19" s="156"/>
      <c r="Y19" s="160">
        <v>17.32</v>
      </c>
      <c r="Z19" s="146">
        <v>13.1</v>
      </c>
      <c r="AA19" s="146">
        <v>13.97</v>
      </c>
      <c r="AB19" s="146">
        <v>19.18</v>
      </c>
      <c r="AC19" s="146">
        <v>13.9</v>
      </c>
      <c r="AD19" s="146">
        <v>18.329999999999998</v>
      </c>
      <c r="AE19" s="156"/>
      <c r="AF19" s="156"/>
      <c r="AG19" s="146">
        <v>17.239999999999998</v>
      </c>
      <c r="AH19" s="146">
        <v>22.54</v>
      </c>
      <c r="AI19" s="146">
        <v>16</v>
      </c>
      <c r="AJ19" s="146">
        <v>15.18</v>
      </c>
      <c r="AK19" s="146">
        <v>15.38</v>
      </c>
      <c r="AL19" s="146">
        <v>17.32</v>
      </c>
      <c r="AM19" s="156"/>
      <c r="AN19" s="146">
        <v>19.73</v>
      </c>
      <c r="AO19" s="160">
        <v>17.37</v>
      </c>
      <c r="AP19" s="146">
        <v>17.89</v>
      </c>
      <c r="AQ19" s="146">
        <v>19.03</v>
      </c>
      <c r="AR19" s="146">
        <v>20.49</v>
      </c>
      <c r="AS19" s="146">
        <v>16.600000000000001</v>
      </c>
      <c r="AT19" s="138"/>
      <c r="AU19" s="146">
        <v>13.19</v>
      </c>
      <c r="AV19" s="146">
        <v>19.32</v>
      </c>
      <c r="AW19" s="146">
        <v>19.79</v>
      </c>
      <c r="AX19" s="156"/>
      <c r="AY19" s="146">
        <v>14.2</v>
      </c>
      <c r="AZ19" s="146">
        <v>15.35</v>
      </c>
      <c r="BA19" s="146">
        <v>22.85</v>
      </c>
      <c r="BB19" s="146">
        <v>19.68</v>
      </c>
      <c r="BC19" s="146">
        <v>15.88</v>
      </c>
      <c r="BD19" s="146">
        <v>14.43</v>
      </c>
      <c r="BE19" s="146">
        <v>17.989999999999998</v>
      </c>
      <c r="BF19" s="146">
        <v>18.37</v>
      </c>
      <c r="BG19" s="146">
        <v>15.63</v>
      </c>
      <c r="BH19" s="146">
        <v>17.38</v>
      </c>
      <c r="BI19" s="146">
        <v>18.260000000000002</v>
      </c>
      <c r="BJ19" s="146">
        <v>10.53</v>
      </c>
      <c r="BK19" s="146">
        <v>11.27</v>
      </c>
      <c r="BL19" s="146">
        <v>9.07</v>
      </c>
      <c r="BM19" s="146">
        <v>16.04</v>
      </c>
      <c r="BN19" s="146">
        <v>19.79</v>
      </c>
      <c r="BO19" s="146">
        <v>15.87</v>
      </c>
      <c r="BP19" s="146">
        <v>14.35</v>
      </c>
      <c r="BQ19" s="146">
        <v>15.52</v>
      </c>
      <c r="BR19" s="146">
        <v>19.61</v>
      </c>
      <c r="BS19" s="160">
        <v>15.02</v>
      </c>
      <c r="BT19" s="146">
        <v>13.05</v>
      </c>
      <c r="BU19" s="146">
        <v>16.07</v>
      </c>
      <c r="BV19" s="156"/>
      <c r="BW19" s="146">
        <v>16.45</v>
      </c>
      <c r="BX19" s="146">
        <v>17.940000000000001</v>
      </c>
      <c r="BY19" s="156"/>
      <c r="BZ19" s="160">
        <v>15.05</v>
      </c>
      <c r="CA19" s="146">
        <v>19.510000000000002</v>
      </c>
      <c r="CB19" s="146">
        <v>10.84</v>
      </c>
    </row>
    <row r="20" spans="1:80">
      <c r="A20" s="1" t="s">
        <v>1664</v>
      </c>
      <c r="B20" s="178">
        <v>2.66</v>
      </c>
      <c r="C20" s="178">
        <v>4.1399999999999997</v>
      </c>
      <c r="D20" s="178">
        <v>4.57</v>
      </c>
      <c r="E20" s="178">
        <v>4.68</v>
      </c>
      <c r="F20" s="178">
        <v>3.79</v>
      </c>
      <c r="G20" s="178">
        <v>3.87</v>
      </c>
      <c r="H20" s="178">
        <v>2.83</v>
      </c>
      <c r="I20" s="178">
        <v>5.01</v>
      </c>
      <c r="J20" s="178">
        <v>3.55</v>
      </c>
      <c r="K20" s="178">
        <v>4.93</v>
      </c>
      <c r="L20" s="178">
        <v>4.2300000000000004</v>
      </c>
      <c r="M20" s="178">
        <v>5.53</v>
      </c>
      <c r="N20" s="178">
        <v>3.14</v>
      </c>
      <c r="O20" s="178">
        <v>4.66</v>
      </c>
      <c r="P20" s="178">
        <v>6.38</v>
      </c>
      <c r="Q20" s="178">
        <v>2.74</v>
      </c>
      <c r="R20" s="178">
        <v>4.33</v>
      </c>
      <c r="S20" s="178">
        <v>3.71</v>
      </c>
      <c r="T20" s="178">
        <v>4.68</v>
      </c>
      <c r="U20" s="178">
        <v>4.67</v>
      </c>
      <c r="V20" s="146">
        <v>3.62</v>
      </c>
      <c r="W20" s="146">
        <v>2.66</v>
      </c>
      <c r="X20" s="146">
        <v>3.28</v>
      </c>
      <c r="Y20" s="146">
        <v>3.67</v>
      </c>
      <c r="Z20" s="146">
        <v>4.97</v>
      </c>
      <c r="AA20" s="146">
        <v>3.34</v>
      </c>
      <c r="AB20" s="146">
        <v>2.12</v>
      </c>
      <c r="AC20" s="146">
        <v>4.7699999999999996</v>
      </c>
      <c r="AD20" s="146">
        <v>2.5499999999999998</v>
      </c>
      <c r="AE20" s="146">
        <v>2.52</v>
      </c>
      <c r="AF20" s="146">
        <v>3.79</v>
      </c>
      <c r="AG20" s="146">
        <v>3.33</v>
      </c>
      <c r="AH20" s="146">
        <v>4.92</v>
      </c>
      <c r="AI20" s="146">
        <v>3.13</v>
      </c>
      <c r="AJ20" s="146">
        <v>3.19</v>
      </c>
      <c r="AK20" s="146">
        <v>5.34</v>
      </c>
      <c r="AL20" s="146">
        <v>3.26</v>
      </c>
      <c r="AM20" s="146">
        <v>3.34</v>
      </c>
      <c r="AN20" s="146">
        <v>3.58</v>
      </c>
      <c r="AO20" s="146">
        <v>3.36</v>
      </c>
      <c r="AP20" s="146">
        <v>2.56</v>
      </c>
      <c r="AQ20" s="146">
        <v>4.57</v>
      </c>
      <c r="AR20" s="146">
        <v>3.48</v>
      </c>
      <c r="AS20" s="146">
        <v>2.91</v>
      </c>
      <c r="AT20" s="146">
        <v>2.84</v>
      </c>
      <c r="AU20" s="146">
        <v>4.9000000000000004</v>
      </c>
      <c r="AV20" s="146">
        <v>2.29</v>
      </c>
      <c r="AW20" s="146">
        <v>3.73</v>
      </c>
      <c r="AX20" s="146">
        <v>3.78</v>
      </c>
      <c r="AY20" s="146">
        <v>4.3499999999999996</v>
      </c>
      <c r="AZ20" s="146">
        <v>3.63</v>
      </c>
      <c r="BA20" s="146">
        <v>3.96</v>
      </c>
      <c r="BB20" s="146">
        <v>4.58</v>
      </c>
      <c r="BC20" s="146">
        <v>3.48</v>
      </c>
      <c r="BD20" s="146">
        <v>4.3099999999999996</v>
      </c>
      <c r="BE20" s="146">
        <v>1.94</v>
      </c>
      <c r="BF20" s="146">
        <v>4.33</v>
      </c>
      <c r="BG20" s="146">
        <v>4.46</v>
      </c>
      <c r="BH20" s="146">
        <v>4.17</v>
      </c>
      <c r="BI20" s="146">
        <v>2.2799999999999998</v>
      </c>
      <c r="BJ20" s="146">
        <v>3.34</v>
      </c>
      <c r="BK20" s="146">
        <v>4.4800000000000004</v>
      </c>
      <c r="BL20" s="146">
        <v>2.3199999999999998</v>
      </c>
      <c r="BM20" s="146">
        <v>2.4700000000000002</v>
      </c>
      <c r="BN20" s="146">
        <v>3.71</v>
      </c>
      <c r="BO20" s="146">
        <v>5.17</v>
      </c>
      <c r="BP20" s="146">
        <v>2.89</v>
      </c>
      <c r="BQ20" s="146">
        <v>2.46</v>
      </c>
      <c r="BR20" s="146">
        <v>5.86</v>
      </c>
      <c r="BS20" s="146">
        <v>4.0599999999999996</v>
      </c>
      <c r="BT20" s="146">
        <v>4.1399999999999997</v>
      </c>
      <c r="BU20" s="146">
        <v>3.83</v>
      </c>
      <c r="BV20" s="146">
        <v>4.01</v>
      </c>
      <c r="BW20" s="146">
        <v>3.28</v>
      </c>
      <c r="BX20" s="146">
        <v>4.0599999999999996</v>
      </c>
      <c r="BY20" s="146">
        <v>5.3</v>
      </c>
      <c r="BZ20" s="146">
        <v>3.34</v>
      </c>
      <c r="CA20" s="146">
        <v>3.17</v>
      </c>
      <c r="CB20" s="146">
        <v>2.81</v>
      </c>
    </row>
    <row r="21" spans="1:80">
      <c r="A21" s="1" t="s">
        <v>7</v>
      </c>
      <c r="B21" s="180">
        <v>1.78</v>
      </c>
      <c r="C21" s="188">
        <v>2.2200000000000002</v>
      </c>
      <c r="D21" s="188">
        <v>2.56</v>
      </c>
      <c r="E21" s="188">
        <v>2.76</v>
      </c>
      <c r="F21" s="188">
        <v>3.12</v>
      </c>
      <c r="G21" s="188">
        <v>2.87</v>
      </c>
      <c r="H21" s="180">
        <v>2.2400000000000002</v>
      </c>
      <c r="I21" s="188">
        <v>3.88</v>
      </c>
      <c r="J21" s="180">
        <v>3.41</v>
      </c>
      <c r="K21" s="188">
        <v>4.01</v>
      </c>
      <c r="L21" s="188">
        <v>3.06</v>
      </c>
      <c r="M21" s="188">
        <v>3.16</v>
      </c>
      <c r="N21" s="180">
        <v>2.27</v>
      </c>
      <c r="O21" s="188">
        <v>3.41</v>
      </c>
      <c r="P21" s="188">
        <v>3.67</v>
      </c>
      <c r="Q21" s="180">
        <v>1.69</v>
      </c>
      <c r="R21" s="188">
        <v>2.95</v>
      </c>
      <c r="S21" s="180">
        <v>2.34</v>
      </c>
      <c r="T21" s="180">
        <v>2.3199999999999998</v>
      </c>
      <c r="U21" s="180">
        <v>2.4700000000000002</v>
      </c>
      <c r="V21" s="148">
        <v>1.67</v>
      </c>
      <c r="W21" s="148">
        <v>2.14</v>
      </c>
      <c r="X21" s="148">
        <v>1.34</v>
      </c>
      <c r="Y21" s="148">
        <v>0.62</v>
      </c>
      <c r="Z21" s="148">
        <v>3.34</v>
      </c>
      <c r="AA21" s="162">
        <v>2.08</v>
      </c>
      <c r="AB21" s="148">
        <v>1.07</v>
      </c>
      <c r="AC21" s="162">
        <v>3.33</v>
      </c>
      <c r="AD21" s="148">
        <v>0.97</v>
      </c>
      <c r="AE21" s="148">
        <v>0</v>
      </c>
      <c r="AF21" s="148">
        <v>1.45</v>
      </c>
      <c r="AG21" s="148">
        <v>2.4500000000000002</v>
      </c>
      <c r="AH21" s="162">
        <v>3.48</v>
      </c>
      <c r="AI21" s="162">
        <v>3.34</v>
      </c>
      <c r="AJ21" s="148">
        <v>1.78</v>
      </c>
      <c r="AK21" s="162">
        <v>4.01</v>
      </c>
      <c r="AL21" s="148">
        <v>0.45</v>
      </c>
      <c r="AM21" s="148">
        <v>1.28</v>
      </c>
      <c r="AN21" s="148">
        <v>2.0699999999999998</v>
      </c>
      <c r="AO21" s="148">
        <v>2.69</v>
      </c>
      <c r="AP21" s="148">
        <v>1.9</v>
      </c>
      <c r="AQ21" s="162">
        <v>2.83</v>
      </c>
      <c r="AR21" s="162">
        <v>0.9</v>
      </c>
      <c r="AS21" s="162">
        <v>2.95</v>
      </c>
      <c r="AT21" s="148">
        <v>1.57</v>
      </c>
      <c r="AU21" s="162">
        <v>4.38</v>
      </c>
      <c r="AV21" s="148">
        <v>2.4700000000000002</v>
      </c>
      <c r="AW21" s="148">
        <v>3.45</v>
      </c>
      <c r="AX21" s="148">
        <v>2.84</v>
      </c>
      <c r="AY21" s="148">
        <v>3.11</v>
      </c>
      <c r="AZ21" s="162">
        <v>1.94</v>
      </c>
      <c r="BA21" s="148">
        <v>4.21</v>
      </c>
      <c r="BB21" s="148">
        <v>2.66</v>
      </c>
      <c r="BC21" s="148">
        <v>3.28</v>
      </c>
      <c r="BD21" s="162">
        <v>2.66</v>
      </c>
      <c r="BE21" s="162">
        <v>2.12</v>
      </c>
      <c r="BF21" s="148">
        <v>2.56</v>
      </c>
      <c r="BG21" s="148">
        <v>1.34</v>
      </c>
      <c r="BH21" s="148">
        <v>1.69</v>
      </c>
      <c r="BI21" s="148">
        <v>1.86</v>
      </c>
      <c r="BJ21" s="148">
        <v>1.94</v>
      </c>
      <c r="BK21" s="148">
        <v>2.2400000000000002</v>
      </c>
      <c r="BL21" s="148">
        <v>1.62</v>
      </c>
      <c r="BM21" s="148">
        <v>2.2000000000000002</v>
      </c>
      <c r="BN21" s="148">
        <v>1.05</v>
      </c>
      <c r="BO21" s="148">
        <v>2.96</v>
      </c>
      <c r="BP21" s="148">
        <v>0.88</v>
      </c>
      <c r="BQ21" s="148">
        <v>1.79</v>
      </c>
      <c r="BR21" s="148">
        <v>3.67</v>
      </c>
      <c r="BS21" s="148">
        <v>4.07</v>
      </c>
      <c r="BT21" s="162">
        <v>2.12</v>
      </c>
      <c r="BU21" s="148">
        <v>3.02</v>
      </c>
      <c r="BV21" s="162">
        <v>2.84</v>
      </c>
      <c r="BW21" s="148">
        <v>3.07</v>
      </c>
      <c r="BX21" s="148">
        <v>1.3</v>
      </c>
      <c r="BY21" s="148">
        <v>3.05</v>
      </c>
      <c r="BZ21" s="148">
        <v>3.26</v>
      </c>
      <c r="CA21" s="148">
        <v>1.62</v>
      </c>
      <c r="CB21" s="162">
        <v>2.04</v>
      </c>
    </row>
    <row r="22" spans="1:80">
      <c r="A22" s="1" t="s">
        <v>8</v>
      </c>
      <c r="B22" s="181">
        <v>0</v>
      </c>
      <c r="C22" s="179">
        <v>0</v>
      </c>
      <c r="D22" s="179">
        <v>0</v>
      </c>
      <c r="E22" s="179">
        <v>1.34</v>
      </c>
      <c r="F22" s="179">
        <v>2.17</v>
      </c>
      <c r="G22" s="179">
        <v>1.5</v>
      </c>
      <c r="H22" s="181">
        <v>0.67</v>
      </c>
      <c r="I22" s="179">
        <v>2.2799999999999998</v>
      </c>
      <c r="J22" s="181">
        <v>1.83</v>
      </c>
      <c r="K22" s="179">
        <v>2.94</v>
      </c>
      <c r="L22" s="179">
        <v>0.9</v>
      </c>
      <c r="M22" s="179">
        <v>1.83</v>
      </c>
      <c r="N22" s="181">
        <v>1.39</v>
      </c>
      <c r="O22" s="179">
        <v>1.52</v>
      </c>
      <c r="P22" s="179">
        <v>0.97</v>
      </c>
      <c r="Q22" s="181">
        <v>0</v>
      </c>
      <c r="R22" s="179">
        <v>0</v>
      </c>
      <c r="S22" s="181">
        <v>1.61</v>
      </c>
      <c r="T22" s="181">
        <v>0.45</v>
      </c>
      <c r="U22" s="181">
        <v>0.51</v>
      </c>
      <c r="V22" s="149">
        <v>0.56000000000000005</v>
      </c>
      <c r="W22" s="149">
        <v>0.28000000000000003</v>
      </c>
      <c r="X22" s="149">
        <v>0.28000000000000003</v>
      </c>
      <c r="Y22" s="149">
        <v>0</v>
      </c>
      <c r="Z22" s="149">
        <v>1.07</v>
      </c>
      <c r="AA22" s="147">
        <v>0</v>
      </c>
      <c r="AB22" s="149">
        <v>0</v>
      </c>
      <c r="AC22" s="147">
        <v>0.95</v>
      </c>
      <c r="AD22" s="149">
        <v>0</v>
      </c>
      <c r="AE22" s="149">
        <v>0</v>
      </c>
      <c r="AF22" s="149">
        <v>0.28000000000000003</v>
      </c>
      <c r="AG22" s="149">
        <v>0</v>
      </c>
      <c r="AH22" s="147">
        <v>2.4500000000000002</v>
      </c>
      <c r="AI22" s="147">
        <v>2.4700000000000002</v>
      </c>
      <c r="AJ22" s="149">
        <v>0</v>
      </c>
      <c r="AK22" s="147">
        <v>1.73</v>
      </c>
      <c r="AL22" s="149">
        <v>0</v>
      </c>
      <c r="AM22" s="149">
        <v>0.12</v>
      </c>
      <c r="AN22" s="149">
        <v>1.06</v>
      </c>
      <c r="AO22" s="149">
        <v>1.69</v>
      </c>
      <c r="AP22" s="149">
        <v>0</v>
      </c>
      <c r="AQ22" s="147">
        <v>0</v>
      </c>
      <c r="AR22" s="147">
        <v>0</v>
      </c>
      <c r="AS22" s="147">
        <v>0</v>
      </c>
      <c r="AT22" s="149">
        <v>0.12</v>
      </c>
      <c r="AU22" s="147">
        <v>2.17</v>
      </c>
      <c r="AV22" s="149">
        <v>2.12</v>
      </c>
      <c r="AW22" s="149">
        <v>1.56</v>
      </c>
      <c r="AX22" s="149">
        <v>1.1100000000000001</v>
      </c>
      <c r="AY22" s="149">
        <v>0</v>
      </c>
      <c r="AZ22" s="147">
        <v>0</v>
      </c>
      <c r="BA22" s="149">
        <v>3.12</v>
      </c>
      <c r="BB22" s="149">
        <v>0</v>
      </c>
      <c r="BC22" s="149">
        <v>1.56</v>
      </c>
      <c r="BD22" s="147">
        <v>1.45</v>
      </c>
      <c r="BE22" s="147">
        <v>0</v>
      </c>
      <c r="BF22" s="149">
        <v>0</v>
      </c>
      <c r="BG22" s="149">
        <v>0.86</v>
      </c>
      <c r="BH22" s="149">
        <v>0.85</v>
      </c>
      <c r="BI22" s="149">
        <v>1.89</v>
      </c>
      <c r="BJ22" s="149">
        <v>0.53</v>
      </c>
      <c r="BK22" s="149">
        <v>0</v>
      </c>
      <c r="BL22" s="149">
        <v>0</v>
      </c>
      <c r="BM22" s="149">
        <v>0</v>
      </c>
      <c r="BN22" s="149">
        <v>0.12</v>
      </c>
      <c r="BO22" s="149">
        <v>0.12</v>
      </c>
      <c r="BP22" s="149">
        <v>0</v>
      </c>
      <c r="BQ22" s="149">
        <v>0</v>
      </c>
      <c r="BR22" s="149">
        <v>1.54</v>
      </c>
      <c r="BS22" s="149">
        <v>2.11</v>
      </c>
      <c r="BT22" s="147">
        <v>0</v>
      </c>
      <c r="BU22" s="149">
        <v>1.1100000000000001</v>
      </c>
      <c r="BV22" s="147">
        <v>2.0099999999999998</v>
      </c>
      <c r="BW22" s="149">
        <v>1.39</v>
      </c>
      <c r="BX22" s="149">
        <v>0</v>
      </c>
      <c r="BY22" s="149">
        <v>2.58</v>
      </c>
      <c r="BZ22" s="149">
        <v>1.85</v>
      </c>
      <c r="CA22" s="149">
        <v>0</v>
      </c>
      <c r="CB22" s="147">
        <v>0.83</v>
      </c>
    </row>
    <row r="23" spans="1:80">
      <c r="A23" s="1" t="s">
        <v>9</v>
      </c>
      <c r="B23" s="181">
        <v>0</v>
      </c>
      <c r="C23" s="179">
        <v>0</v>
      </c>
      <c r="D23" s="179">
        <v>0</v>
      </c>
      <c r="E23" s="179">
        <v>0</v>
      </c>
      <c r="F23" s="179">
        <v>0.9</v>
      </c>
      <c r="G23" s="179">
        <v>0</v>
      </c>
      <c r="H23" s="181">
        <v>0.45</v>
      </c>
      <c r="I23" s="179">
        <v>1.67</v>
      </c>
      <c r="J23" s="181">
        <v>0.67</v>
      </c>
      <c r="K23" s="179">
        <v>1.34</v>
      </c>
      <c r="L23" s="179">
        <v>0</v>
      </c>
      <c r="M23" s="179">
        <v>2.0099999999999998</v>
      </c>
      <c r="N23" s="181">
        <v>1.5</v>
      </c>
      <c r="O23" s="179">
        <v>0</v>
      </c>
      <c r="P23" s="179">
        <v>0.9</v>
      </c>
      <c r="Q23" s="181">
        <v>0.67</v>
      </c>
      <c r="R23" s="179">
        <v>0</v>
      </c>
      <c r="S23" s="181">
        <v>1.57</v>
      </c>
      <c r="T23" s="181">
        <v>0.51</v>
      </c>
      <c r="U23" s="181">
        <v>0</v>
      </c>
      <c r="V23" s="149">
        <v>0</v>
      </c>
      <c r="W23" s="149">
        <v>0</v>
      </c>
      <c r="X23" s="149">
        <v>0.25</v>
      </c>
      <c r="Y23" s="149">
        <v>0</v>
      </c>
      <c r="Z23" s="149">
        <v>0.35</v>
      </c>
      <c r="AA23" s="147">
        <v>0</v>
      </c>
      <c r="AB23" s="149">
        <v>1.1200000000000001</v>
      </c>
      <c r="AC23" s="147">
        <v>1.34</v>
      </c>
      <c r="AD23" s="149">
        <v>0.37</v>
      </c>
      <c r="AE23" s="149">
        <v>0.37</v>
      </c>
      <c r="AF23" s="149">
        <v>0</v>
      </c>
      <c r="AG23" s="149">
        <v>0</v>
      </c>
      <c r="AH23" s="147">
        <v>0.9</v>
      </c>
      <c r="AI23" s="147">
        <v>0.97</v>
      </c>
      <c r="AJ23" s="149">
        <v>0.25</v>
      </c>
      <c r="AK23" s="147">
        <v>0.83</v>
      </c>
      <c r="AL23" s="149">
        <v>0</v>
      </c>
      <c r="AM23" s="149">
        <v>0.45</v>
      </c>
      <c r="AN23" s="149">
        <v>0.12</v>
      </c>
      <c r="AO23" s="149">
        <v>2.44</v>
      </c>
      <c r="AP23" s="149">
        <v>0</v>
      </c>
      <c r="AQ23" s="147">
        <v>0</v>
      </c>
      <c r="AR23" s="147">
        <v>0</v>
      </c>
      <c r="AS23" s="147">
        <v>0</v>
      </c>
      <c r="AT23" s="149">
        <v>1.69</v>
      </c>
      <c r="AU23" s="147">
        <v>1.73</v>
      </c>
      <c r="AV23" s="149">
        <v>1.51</v>
      </c>
      <c r="AW23" s="149">
        <v>1.45</v>
      </c>
      <c r="AX23" s="149">
        <v>0</v>
      </c>
      <c r="AY23" s="149">
        <v>1.42</v>
      </c>
      <c r="AZ23" s="147">
        <v>0</v>
      </c>
      <c r="BA23" s="149">
        <v>2.33</v>
      </c>
      <c r="BB23" s="149">
        <v>0.8</v>
      </c>
      <c r="BC23" s="149">
        <v>1.07</v>
      </c>
      <c r="BD23" s="147">
        <v>0</v>
      </c>
      <c r="BE23" s="147">
        <v>1.3</v>
      </c>
      <c r="BF23" s="149">
        <v>0</v>
      </c>
      <c r="BG23" s="149">
        <v>0</v>
      </c>
      <c r="BH23" s="149">
        <v>1.45</v>
      </c>
      <c r="BI23" s="149">
        <v>1.3</v>
      </c>
      <c r="BJ23" s="149">
        <v>0</v>
      </c>
      <c r="BK23" s="149">
        <v>0.53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1.79</v>
      </c>
      <c r="BS23" s="149">
        <v>0</v>
      </c>
      <c r="BT23" s="147">
        <v>0</v>
      </c>
      <c r="BU23" s="149">
        <v>0.8</v>
      </c>
      <c r="BV23" s="147">
        <v>1.81</v>
      </c>
      <c r="BW23" s="149">
        <v>0</v>
      </c>
      <c r="BX23" s="149">
        <v>0</v>
      </c>
      <c r="BY23" s="149">
        <v>1.42</v>
      </c>
      <c r="BZ23" s="149">
        <v>0</v>
      </c>
      <c r="CA23" s="149">
        <v>0</v>
      </c>
      <c r="CB23" s="147">
        <v>0</v>
      </c>
    </row>
    <row r="24" spans="1:80">
      <c r="A24" s="1" t="s">
        <v>10</v>
      </c>
      <c r="B24" s="181">
        <v>0.37</v>
      </c>
      <c r="C24" s="179">
        <v>0</v>
      </c>
      <c r="D24" s="179">
        <v>1.89</v>
      </c>
      <c r="E24" s="179">
        <v>0.95</v>
      </c>
      <c r="F24" s="179">
        <v>1.54</v>
      </c>
      <c r="G24" s="179">
        <v>0</v>
      </c>
      <c r="H24" s="181">
        <v>1.9</v>
      </c>
      <c r="I24" s="179">
        <v>2.36</v>
      </c>
      <c r="J24" s="181">
        <v>0</v>
      </c>
      <c r="K24" s="179">
        <v>1.5</v>
      </c>
      <c r="L24" s="179">
        <v>1.39</v>
      </c>
      <c r="M24" s="179">
        <v>3.58</v>
      </c>
      <c r="N24" s="181">
        <v>1.62</v>
      </c>
      <c r="O24" s="179">
        <v>2.12</v>
      </c>
      <c r="P24" s="179">
        <v>1.54</v>
      </c>
      <c r="Q24" s="181">
        <v>1.02</v>
      </c>
      <c r="R24" s="179">
        <v>0</v>
      </c>
      <c r="S24" s="181">
        <v>2.2400000000000002</v>
      </c>
      <c r="T24" s="181">
        <v>1.24</v>
      </c>
      <c r="U24" s="181">
        <v>1.06</v>
      </c>
      <c r="V24" s="149">
        <v>1.1200000000000001</v>
      </c>
      <c r="W24" s="149">
        <v>0.25</v>
      </c>
      <c r="X24" s="149">
        <v>0.39</v>
      </c>
      <c r="Y24" s="149">
        <v>0.88</v>
      </c>
      <c r="Z24" s="149">
        <v>1.22</v>
      </c>
      <c r="AA24" s="147">
        <v>0.87</v>
      </c>
      <c r="AB24" s="149">
        <v>2.2400000000000002</v>
      </c>
      <c r="AC24" s="147">
        <v>1.42</v>
      </c>
      <c r="AD24" s="149">
        <v>1.57</v>
      </c>
      <c r="AE24" s="149">
        <v>0.5</v>
      </c>
      <c r="AF24" s="149">
        <v>0</v>
      </c>
      <c r="AG24" s="149">
        <v>0.39</v>
      </c>
      <c r="AH24" s="147">
        <v>1.96</v>
      </c>
      <c r="AI24" s="147">
        <v>0.72</v>
      </c>
      <c r="AJ24" s="149">
        <v>0.45</v>
      </c>
      <c r="AK24" s="147">
        <v>0</v>
      </c>
      <c r="AL24" s="149">
        <v>0.62</v>
      </c>
      <c r="AM24" s="149">
        <v>1.78</v>
      </c>
      <c r="AN24" s="149">
        <v>1.1200000000000001</v>
      </c>
      <c r="AO24" s="149">
        <v>3.39</v>
      </c>
      <c r="AP24" s="149">
        <v>0.75</v>
      </c>
      <c r="AQ24" s="147">
        <v>0</v>
      </c>
      <c r="AR24" s="147">
        <v>0</v>
      </c>
      <c r="AS24" s="147">
        <v>1.54</v>
      </c>
      <c r="AT24" s="149">
        <v>2.74</v>
      </c>
      <c r="AU24" s="147">
        <v>1.54</v>
      </c>
      <c r="AV24" s="149">
        <v>1.39</v>
      </c>
      <c r="AW24" s="149">
        <v>1.28</v>
      </c>
      <c r="AX24" s="149">
        <v>2.5299999999999998</v>
      </c>
      <c r="AY24" s="149">
        <v>2.14</v>
      </c>
      <c r="AZ24" s="147">
        <v>0.84</v>
      </c>
      <c r="BA24" s="149">
        <v>2.17</v>
      </c>
      <c r="BB24" s="149">
        <v>1.51</v>
      </c>
      <c r="BC24" s="149">
        <v>0.25</v>
      </c>
      <c r="BD24" s="147">
        <v>0</v>
      </c>
      <c r="BE24" s="147">
        <v>2.11</v>
      </c>
      <c r="BF24" s="149">
        <v>0.35</v>
      </c>
      <c r="BG24" s="149">
        <v>0.42</v>
      </c>
      <c r="BH24" s="149">
        <v>1.66</v>
      </c>
      <c r="BI24" s="149">
        <v>1.66</v>
      </c>
      <c r="BJ24" s="149">
        <v>0</v>
      </c>
      <c r="BK24" s="149">
        <v>0.9</v>
      </c>
      <c r="BL24" s="149">
        <v>0</v>
      </c>
      <c r="BM24" s="149">
        <v>0.87</v>
      </c>
      <c r="BN24" s="149">
        <v>0.51</v>
      </c>
      <c r="BO24" s="149">
        <v>0.37</v>
      </c>
      <c r="BP24" s="149">
        <v>0</v>
      </c>
      <c r="BQ24" s="149">
        <v>0.37</v>
      </c>
      <c r="BR24" s="149">
        <v>2.25</v>
      </c>
      <c r="BS24" s="149">
        <v>0</v>
      </c>
      <c r="BT24" s="147">
        <v>0</v>
      </c>
      <c r="BU24" s="149">
        <v>1.34</v>
      </c>
      <c r="BV24" s="147">
        <v>1.74</v>
      </c>
      <c r="BW24" s="149">
        <v>0</v>
      </c>
      <c r="BX24" s="149">
        <v>0.25</v>
      </c>
      <c r="BY24" s="149">
        <v>0</v>
      </c>
      <c r="BZ24" s="149">
        <v>0</v>
      </c>
      <c r="CA24" s="149">
        <v>0</v>
      </c>
      <c r="CB24" s="147">
        <v>0</v>
      </c>
    </row>
    <row r="25" spans="1:80">
      <c r="A25" s="1" t="s">
        <v>11</v>
      </c>
      <c r="B25" s="172">
        <v>1.49</v>
      </c>
      <c r="C25" s="178">
        <v>1.1200000000000001</v>
      </c>
      <c r="D25" s="178">
        <v>2.68</v>
      </c>
      <c r="E25" s="178">
        <v>2.37</v>
      </c>
      <c r="F25" s="178">
        <v>2.13</v>
      </c>
      <c r="G25" s="178">
        <v>0</v>
      </c>
      <c r="H25" s="172">
        <v>2.48</v>
      </c>
      <c r="I25" s="178">
        <v>2.61</v>
      </c>
      <c r="J25" s="172">
        <v>1.27</v>
      </c>
      <c r="K25" s="178">
        <v>1.45</v>
      </c>
      <c r="L25" s="178">
        <v>2.98</v>
      </c>
      <c r="M25" s="178">
        <v>3.86</v>
      </c>
      <c r="N25" s="172">
        <v>1.61</v>
      </c>
      <c r="O25" s="178">
        <v>1.96</v>
      </c>
      <c r="P25" s="178">
        <v>3.64</v>
      </c>
      <c r="Q25" s="172">
        <v>1.25</v>
      </c>
      <c r="R25" s="178">
        <v>0</v>
      </c>
      <c r="S25" s="172">
        <v>2.86</v>
      </c>
      <c r="T25" s="172">
        <v>0.75</v>
      </c>
      <c r="U25" s="172">
        <v>1.81</v>
      </c>
      <c r="V25" s="150">
        <v>2.02</v>
      </c>
      <c r="W25" s="150">
        <v>1.57</v>
      </c>
      <c r="X25" s="150">
        <v>1.57</v>
      </c>
      <c r="Y25" s="150">
        <v>1.98</v>
      </c>
      <c r="Z25" s="150">
        <v>1.88</v>
      </c>
      <c r="AA25" s="146">
        <v>1.1200000000000001</v>
      </c>
      <c r="AB25" s="150">
        <v>1.74</v>
      </c>
      <c r="AC25" s="146">
        <v>2.37</v>
      </c>
      <c r="AD25" s="150">
        <v>1.83</v>
      </c>
      <c r="AE25" s="150">
        <v>2.2200000000000002</v>
      </c>
      <c r="AF25" s="150">
        <v>0.28000000000000003</v>
      </c>
      <c r="AG25" s="150">
        <v>1.02</v>
      </c>
      <c r="AH25" s="146">
        <v>2.17</v>
      </c>
      <c r="AI25" s="146">
        <v>3.02</v>
      </c>
      <c r="AJ25" s="150">
        <v>1.34</v>
      </c>
      <c r="AK25" s="146">
        <v>0.81</v>
      </c>
      <c r="AL25" s="150">
        <v>0.63</v>
      </c>
      <c r="AM25" s="150">
        <v>1.61</v>
      </c>
      <c r="AN25" s="150">
        <v>2.95</v>
      </c>
      <c r="AO25" s="150">
        <v>4.72</v>
      </c>
      <c r="AP25" s="150">
        <v>2.13</v>
      </c>
      <c r="AQ25" s="146">
        <v>1.74</v>
      </c>
      <c r="AR25" s="146">
        <v>1.74</v>
      </c>
      <c r="AS25" s="146">
        <v>2.61</v>
      </c>
      <c r="AT25" s="150">
        <v>3.11</v>
      </c>
      <c r="AU25" s="146">
        <v>1.9</v>
      </c>
      <c r="AV25" s="150">
        <v>2.76</v>
      </c>
      <c r="AW25" s="150">
        <v>2.06</v>
      </c>
      <c r="AX25" s="150">
        <v>3</v>
      </c>
      <c r="AY25" s="150">
        <v>2.89</v>
      </c>
      <c r="AZ25" s="146">
        <v>3.25</v>
      </c>
      <c r="BA25" s="150">
        <v>3.49</v>
      </c>
      <c r="BB25" s="150">
        <v>2.3199999999999998</v>
      </c>
      <c r="BC25" s="150">
        <v>1.17</v>
      </c>
      <c r="BD25" s="146">
        <v>1.27</v>
      </c>
      <c r="BE25" s="146">
        <v>2.17</v>
      </c>
      <c r="BF25" s="150">
        <v>2.98</v>
      </c>
      <c r="BG25" s="150">
        <v>0.94</v>
      </c>
      <c r="BH25" s="150">
        <v>1.5</v>
      </c>
      <c r="BI25" s="150">
        <v>1.1200000000000001</v>
      </c>
      <c r="BJ25" s="150">
        <v>0.39</v>
      </c>
      <c r="BK25" s="150">
        <v>1.78</v>
      </c>
      <c r="BL25" s="150">
        <v>0.1</v>
      </c>
      <c r="BM25" s="150">
        <v>1.45</v>
      </c>
      <c r="BN25" s="150">
        <v>0.87</v>
      </c>
      <c r="BO25" s="150">
        <v>2.66</v>
      </c>
      <c r="BP25" s="150">
        <v>0.12</v>
      </c>
      <c r="BQ25" s="150">
        <v>2.2400000000000002</v>
      </c>
      <c r="BR25" s="150">
        <v>2.86</v>
      </c>
      <c r="BS25" s="150">
        <v>1.51</v>
      </c>
      <c r="BT25" s="146">
        <v>1.24</v>
      </c>
      <c r="BU25" s="150">
        <v>2.92</v>
      </c>
      <c r="BV25" s="146">
        <v>1.98</v>
      </c>
      <c r="BW25" s="150">
        <v>0.95</v>
      </c>
      <c r="BX25" s="150">
        <v>1.02</v>
      </c>
      <c r="BY25" s="150">
        <v>0.27</v>
      </c>
      <c r="BZ25" s="150">
        <v>1.96</v>
      </c>
      <c r="CA25" s="150">
        <v>0.56000000000000005</v>
      </c>
      <c r="CB25" s="146">
        <v>2.08</v>
      </c>
    </row>
    <row r="26" spans="1:80">
      <c r="A26" s="1" t="s">
        <v>12</v>
      </c>
      <c r="B26" s="181">
        <v>2.74</v>
      </c>
      <c r="C26" s="179">
        <v>2.36</v>
      </c>
      <c r="D26" s="179">
        <v>2.2400000000000002</v>
      </c>
      <c r="E26" s="179">
        <v>2.36</v>
      </c>
      <c r="F26" s="179">
        <v>2.17</v>
      </c>
      <c r="G26" s="179">
        <v>0.88</v>
      </c>
      <c r="H26" s="181">
        <v>2.74</v>
      </c>
      <c r="I26" s="179">
        <v>3.11</v>
      </c>
      <c r="J26" s="181">
        <v>1.87</v>
      </c>
      <c r="K26" s="179">
        <v>2.29</v>
      </c>
      <c r="L26" s="179">
        <v>3.12</v>
      </c>
      <c r="M26" s="179">
        <v>3.25</v>
      </c>
      <c r="N26" s="181">
        <v>2.61</v>
      </c>
      <c r="O26" s="179">
        <v>3.13</v>
      </c>
      <c r="P26" s="179">
        <v>2.76</v>
      </c>
      <c r="Q26" s="181">
        <v>2.17</v>
      </c>
      <c r="R26" s="179">
        <v>2.12</v>
      </c>
      <c r="S26" s="181">
        <v>3.36</v>
      </c>
      <c r="T26" s="181">
        <v>0.51</v>
      </c>
      <c r="U26" s="181">
        <v>1.42</v>
      </c>
      <c r="V26" s="149">
        <v>1.69</v>
      </c>
      <c r="W26" s="149">
        <v>2.12</v>
      </c>
      <c r="X26" s="149">
        <v>1.24</v>
      </c>
      <c r="Y26" s="149">
        <v>4.01</v>
      </c>
      <c r="Z26" s="149">
        <v>2.14</v>
      </c>
      <c r="AA26" s="147">
        <v>1.57</v>
      </c>
      <c r="AB26" s="149">
        <v>1.88</v>
      </c>
      <c r="AC26" s="147">
        <v>2.2000000000000002</v>
      </c>
      <c r="AD26" s="149">
        <v>2.06</v>
      </c>
      <c r="AE26" s="149">
        <v>2.12</v>
      </c>
      <c r="AF26" s="149">
        <v>0.12</v>
      </c>
      <c r="AG26" s="149">
        <v>2.36</v>
      </c>
      <c r="AH26" s="147">
        <v>2.36</v>
      </c>
      <c r="AI26" s="147">
        <v>2.8</v>
      </c>
      <c r="AJ26" s="149">
        <v>1.87</v>
      </c>
      <c r="AK26" s="147">
        <v>1.86</v>
      </c>
      <c r="AL26" s="149">
        <v>1.88</v>
      </c>
      <c r="AM26" s="149">
        <v>1.54</v>
      </c>
      <c r="AN26" s="149">
        <v>2.76</v>
      </c>
      <c r="AO26" s="149">
        <v>3.74</v>
      </c>
      <c r="AP26" s="149">
        <v>2.17</v>
      </c>
      <c r="AQ26" s="147">
        <v>2.78</v>
      </c>
      <c r="AR26" s="147">
        <v>1.99</v>
      </c>
      <c r="AS26" s="147">
        <v>2.48</v>
      </c>
      <c r="AT26" s="149">
        <v>2.08</v>
      </c>
      <c r="AU26" s="147">
        <v>1.88</v>
      </c>
      <c r="AV26" s="149">
        <v>3.73</v>
      </c>
      <c r="AW26" s="149">
        <v>2.5099999999999998</v>
      </c>
      <c r="AX26" s="149">
        <v>3.22</v>
      </c>
      <c r="AY26" s="149">
        <v>4.07</v>
      </c>
      <c r="AZ26" s="147">
        <v>2.8</v>
      </c>
      <c r="BA26" s="149">
        <v>3.62</v>
      </c>
      <c r="BB26" s="149">
        <v>2.68</v>
      </c>
      <c r="BC26" s="149">
        <v>1.02</v>
      </c>
      <c r="BD26" s="147">
        <v>1.99</v>
      </c>
      <c r="BE26" s="147">
        <v>0</v>
      </c>
      <c r="BF26" s="149">
        <v>2.88</v>
      </c>
      <c r="BG26" s="149">
        <v>1.47</v>
      </c>
      <c r="BH26" s="149">
        <v>1.1499999999999999</v>
      </c>
      <c r="BI26" s="149">
        <v>1.87</v>
      </c>
      <c r="BJ26" s="149">
        <v>0</v>
      </c>
      <c r="BK26" s="149">
        <v>1.49</v>
      </c>
      <c r="BL26" s="149">
        <v>0.36</v>
      </c>
      <c r="BM26" s="149">
        <v>1.34</v>
      </c>
      <c r="BN26" s="149">
        <v>2.67</v>
      </c>
      <c r="BO26" s="149">
        <v>2.2400000000000002</v>
      </c>
      <c r="BP26" s="149">
        <v>1.1200000000000001</v>
      </c>
      <c r="BQ26" s="149">
        <v>0.87</v>
      </c>
      <c r="BR26" s="149">
        <v>1.27</v>
      </c>
      <c r="BS26" s="149">
        <v>2.62</v>
      </c>
      <c r="BT26" s="147">
        <v>1.37</v>
      </c>
      <c r="BU26" s="149">
        <v>3.35</v>
      </c>
      <c r="BV26" s="147">
        <v>2.25</v>
      </c>
      <c r="BW26" s="149">
        <v>0.87</v>
      </c>
      <c r="BX26" s="149">
        <v>1.37</v>
      </c>
      <c r="BY26" s="149">
        <v>1.47</v>
      </c>
      <c r="BZ26" s="149">
        <v>3.29</v>
      </c>
      <c r="CA26" s="149">
        <v>1.94</v>
      </c>
      <c r="CB26" s="147">
        <v>1.99</v>
      </c>
    </row>
    <row r="27" spans="1:80">
      <c r="A27" s="1" t="s">
        <v>27</v>
      </c>
      <c r="B27" s="172">
        <v>2.4900000000000002</v>
      </c>
      <c r="C27" s="178">
        <v>2.61</v>
      </c>
      <c r="D27" s="178">
        <v>2.17</v>
      </c>
      <c r="E27" s="178">
        <v>2.98</v>
      </c>
      <c r="F27" s="178">
        <v>2.25</v>
      </c>
      <c r="G27" s="178">
        <v>1.51</v>
      </c>
      <c r="H27" s="172">
        <v>3.22</v>
      </c>
      <c r="I27" s="178">
        <v>3.87</v>
      </c>
      <c r="J27" s="172">
        <v>2.66</v>
      </c>
      <c r="K27" s="178">
        <v>2.78</v>
      </c>
      <c r="L27" s="178">
        <v>3.39</v>
      </c>
      <c r="M27" s="178">
        <v>3.48</v>
      </c>
      <c r="N27" s="172">
        <v>2.56</v>
      </c>
      <c r="O27" s="178">
        <v>2.87</v>
      </c>
      <c r="P27" s="178">
        <v>3.49</v>
      </c>
      <c r="Q27" s="172">
        <v>1.9</v>
      </c>
      <c r="R27" s="178">
        <v>2.98</v>
      </c>
      <c r="S27" s="172">
        <v>3.13</v>
      </c>
      <c r="T27" s="172">
        <v>0.88</v>
      </c>
      <c r="U27" s="172">
        <v>1.06</v>
      </c>
      <c r="V27" s="150">
        <v>1.39</v>
      </c>
      <c r="W27" s="150">
        <v>1.61</v>
      </c>
      <c r="X27" s="150">
        <v>1.27</v>
      </c>
      <c r="Y27" s="150">
        <v>4.46</v>
      </c>
      <c r="Z27" s="150">
        <v>2.17</v>
      </c>
      <c r="AA27" s="146">
        <v>1.9</v>
      </c>
      <c r="AB27" s="150">
        <v>4.01</v>
      </c>
      <c r="AC27" s="146">
        <v>2.95</v>
      </c>
      <c r="AD27" s="150">
        <v>2.4500000000000002</v>
      </c>
      <c r="AE27" s="150">
        <v>1.78</v>
      </c>
      <c r="AF27" s="150">
        <v>1.1200000000000001</v>
      </c>
      <c r="AG27" s="150">
        <v>2.4</v>
      </c>
      <c r="AH27" s="146">
        <v>3.13</v>
      </c>
      <c r="AI27" s="146">
        <v>2.74</v>
      </c>
      <c r="AJ27" s="150">
        <v>2.98</v>
      </c>
      <c r="AK27" s="146">
        <v>3.31</v>
      </c>
      <c r="AL27" s="150">
        <v>1.62</v>
      </c>
      <c r="AM27" s="150">
        <v>1.96</v>
      </c>
      <c r="AN27" s="150">
        <v>3.5</v>
      </c>
      <c r="AO27" s="150">
        <v>4.8499999999999996</v>
      </c>
      <c r="AP27" s="150">
        <v>2.39</v>
      </c>
      <c r="AQ27" s="146">
        <v>3.05</v>
      </c>
      <c r="AR27" s="146">
        <v>1.99</v>
      </c>
      <c r="AS27" s="146">
        <v>3.11</v>
      </c>
      <c r="AT27" s="150">
        <v>1.1200000000000001</v>
      </c>
      <c r="AU27" s="146">
        <v>1.34</v>
      </c>
      <c r="AV27" s="150">
        <v>3.9</v>
      </c>
      <c r="AW27" s="150">
        <v>3.62</v>
      </c>
      <c r="AX27" s="150">
        <v>2.95</v>
      </c>
      <c r="AY27" s="150">
        <v>3.02</v>
      </c>
      <c r="AZ27" s="146">
        <v>3.88</v>
      </c>
      <c r="BA27" s="150">
        <v>4.68</v>
      </c>
      <c r="BB27" s="150">
        <v>2.59</v>
      </c>
      <c r="BC27" s="150">
        <v>1.74</v>
      </c>
      <c r="BD27" s="146">
        <v>2.36</v>
      </c>
      <c r="BE27" s="146">
        <v>1.94</v>
      </c>
      <c r="BF27" s="150">
        <v>3.85</v>
      </c>
      <c r="BG27" s="150">
        <v>2.46</v>
      </c>
      <c r="BH27" s="150">
        <v>1.96</v>
      </c>
      <c r="BI27" s="150">
        <v>2.74</v>
      </c>
      <c r="BJ27" s="150">
        <v>1.65</v>
      </c>
      <c r="BK27" s="150">
        <v>1.86</v>
      </c>
      <c r="BL27" s="150">
        <v>0</v>
      </c>
      <c r="BM27" s="150">
        <v>2.0099999999999998</v>
      </c>
      <c r="BN27" s="150">
        <v>2.33</v>
      </c>
      <c r="BO27" s="150">
        <v>3.66</v>
      </c>
      <c r="BP27" s="150">
        <v>1.02</v>
      </c>
      <c r="BQ27" s="150">
        <v>2.06</v>
      </c>
      <c r="BR27" s="150">
        <v>3.11</v>
      </c>
      <c r="BS27" s="150">
        <v>2.52</v>
      </c>
      <c r="BT27" s="146">
        <v>0.63</v>
      </c>
      <c r="BU27" s="150">
        <v>3.14</v>
      </c>
      <c r="BV27" s="146">
        <v>2.66</v>
      </c>
      <c r="BW27" s="150">
        <v>1.87</v>
      </c>
      <c r="BX27" s="150">
        <v>2.14</v>
      </c>
      <c r="BY27" s="150">
        <v>2.99</v>
      </c>
      <c r="BZ27" s="150">
        <v>3.51</v>
      </c>
      <c r="CA27" s="150">
        <v>2.0699999999999998</v>
      </c>
      <c r="CB27" s="146">
        <v>1.24</v>
      </c>
    </row>
    <row r="28" spans="1:80">
      <c r="A28" s="1" t="s">
        <v>28</v>
      </c>
      <c r="B28" s="180">
        <v>2.36</v>
      </c>
      <c r="C28" s="188">
        <v>4.13</v>
      </c>
      <c r="D28" s="188">
        <v>2.4700000000000002</v>
      </c>
      <c r="E28" s="188">
        <v>3.11</v>
      </c>
      <c r="F28" s="188">
        <v>3.05</v>
      </c>
      <c r="G28" s="188">
        <v>2.4700000000000002</v>
      </c>
      <c r="H28" s="180">
        <v>2.44</v>
      </c>
      <c r="I28" s="188">
        <v>5.25</v>
      </c>
      <c r="J28" s="180">
        <v>1.76</v>
      </c>
      <c r="K28" s="188">
        <v>1.87</v>
      </c>
      <c r="L28" s="188">
        <v>2.5099999999999998</v>
      </c>
      <c r="M28" s="188">
        <v>3.23</v>
      </c>
      <c r="N28" s="180">
        <v>3.02</v>
      </c>
      <c r="O28" s="188">
        <v>4.12</v>
      </c>
      <c r="P28" s="188">
        <v>2.98</v>
      </c>
      <c r="Q28" s="180">
        <v>2.78</v>
      </c>
      <c r="R28" s="188">
        <v>3.51</v>
      </c>
      <c r="S28" s="180">
        <v>3.5</v>
      </c>
      <c r="T28" s="180">
        <v>1.69</v>
      </c>
      <c r="U28" s="180">
        <v>2.88</v>
      </c>
      <c r="V28" s="148">
        <v>2.84</v>
      </c>
      <c r="W28" s="148">
        <v>2.79</v>
      </c>
      <c r="X28" s="148">
        <v>1.85</v>
      </c>
      <c r="Y28" s="148">
        <v>3.83</v>
      </c>
      <c r="Z28" s="148">
        <v>1.9</v>
      </c>
      <c r="AA28" s="162">
        <v>1.93</v>
      </c>
      <c r="AB28" s="148">
        <v>3.83</v>
      </c>
      <c r="AC28" s="162">
        <v>3.07</v>
      </c>
      <c r="AD28" s="148">
        <v>2.66</v>
      </c>
      <c r="AE28" s="148">
        <v>2.37</v>
      </c>
      <c r="AF28" s="148">
        <v>1.85</v>
      </c>
      <c r="AG28" s="148">
        <v>1.45</v>
      </c>
      <c r="AH28" s="162">
        <v>3.53</v>
      </c>
      <c r="AI28" s="162">
        <v>2.73</v>
      </c>
      <c r="AJ28" s="148">
        <v>2.87</v>
      </c>
      <c r="AK28" s="162">
        <v>3.98</v>
      </c>
      <c r="AL28" s="148">
        <v>1.37</v>
      </c>
      <c r="AM28" s="148">
        <v>2.02</v>
      </c>
      <c r="AN28" s="148">
        <v>3.62</v>
      </c>
      <c r="AO28" s="148">
        <v>4.62</v>
      </c>
      <c r="AP28" s="148">
        <v>3.07</v>
      </c>
      <c r="AQ28" s="162">
        <v>3.25</v>
      </c>
      <c r="AR28" s="162">
        <v>1.93</v>
      </c>
      <c r="AS28" s="162">
        <v>3.12</v>
      </c>
      <c r="AT28" s="148">
        <v>2.88</v>
      </c>
      <c r="AU28" s="162">
        <v>1.1499999999999999</v>
      </c>
      <c r="AV28" s="148">
        <v>4.34</v>
      </c>
      <c r="AW28" s="148">
        <v>4.3499999999999996</v>
      </c>
      <c r="AX28" s="148">
        <v>3.78</v>
      </c>
      <c r="AY28" s="148">
        <v>3</v>
      </c>
      <c r="AZ28" s="162">
        <v>3.65</v>
      </c>
      <c r="BA28" s="148">
        <v>4.1100000000000003</v>
      </c>
      <c r="BB28" s="148">
        <v>2.74</v>
      </c>
      <c r="BC28" s="148">
        <v>2.13</v>
      </c>
      <c r="BD28" s="162">
        <v>2.68</v>
      </c>
      <c r="BE28" s="162">
        <v>4.93</v>
      </c>
      <c r="BF28" s="148">
        <v>3.77</v>
      </c>
      <c r="BG28" s="148">
        <v>2.62</v>
      </c>
      <c r="BH28" s="148">
        <v>2.39</v>
      </c>
      <c r="BI28" s="148">
        <v>2.17</v>
      </c>
      <c r="BJ28" s="148">
        <v>1.1499999999999999</v>
      </c>
      <c r="BK28" s="148">
        <v>2.27</v>
      </c>
      <c r="BL28" s="148">
        <v>1.04</v>
      </c>
      <c r="BM28" s="148">
        <v>3.24</v>
      </c>
      <c r="BN28" s="148">
        <v>2.72</v>
      </c>
      <c r="BO28" s="148">
        <v>4.7300000000000004</v>
      </c>
      <c r="BP28" s="148">
        <v>1.73</v>
      </c>
      <c r="BQ28" s="148">
        <v>2.4</v>
      </c>
      <c r="BR28" s="148">
        <v>3.67</v>
      </c>
      <c r="BS28" s="148">
        <v>2.78</v>
      </c>
      <c r="BT28" s="162">
        <v>0</v>
      </c>
      <c r="BU28" s="148">
        <v>3.98</v>
      </c>
      <c r="BV28" s="162">
        <v>3.62</v>
      </c>
      <c r="BW28" s="148">
        <v>2.2400000000000002</v>
      </c>
      <c r="BX28" s="148">
        <v>2.44</v>
      </c>
      <c r="BY28" s="148">
        <v>3.14</v>
      </c>
      <c r="BZ28" s="148">
        <v>3.73</v>
      </c>
      <c r="CA28" s="148">
        <v>2.89</v>
      </c>
      <c r="CB28" s="162">
        <v>1.62</v>
      </c>
    </row>
    <row r="29" spans="1:80">
      <c r="A29" s="1" t="s">
        <v>29</v>
      </c>
      <c r="B29" s="181">
        <v>3.49</v>
      </c>
      <c r="C29" s="179">
        <v>3.49</v>
      </c>
      <c r="D29" s="179">
        <v>3.85</v>
      </c>
      <c r="E29" s="179">
        <v>3.86</v>
      </c>
      <c r="F29" s="179">
        <v>4.22</v>
      </c>
      <c r="G29" s="179">
        <v>3.89</v>
      </c>
      <c r="H29" s="181">
        <v>4.1100000000000003</v>
      </c>
      <c r="I29" s="179">
        <v>5.98</v>
      </c>
      <c r="J29" s="181">
        <v>2.48</v>
      </c>
      <c r="K29" s="179">
        <v>3.36</v>
      </c>
      <c r="L29" s="179">
        <v>2.86</v>
      </c>
      <c r="M29" s="179">
        <v>5.46</v>
      </c>
      <c r="N29" s="181">
        <v>2.5</v>
      </c>
      <c r="O29" s="179">
        <v>3.98</v>
      </c>
      <c r="P29" s="179">
        <v>2.11</v>
      </c>
      <c r="Q29" s="181">
        <v>3.86</v>
      </c>
      <c r="R29" s="179">
        <v>3.12</v>
      </c>
      <c r="S29" s="181">
        <v>3.23</v>
      </c>
      <c r="T29" s="181">
        <v>2.61</v>
      </c>
      <c r="U29" s="181">
        <v>3.3</v>
      </c>
      <c r="V29" s="149">
        <v>3.28</v>
      </c>
      <c r="W29" s="149">
        <v>2.41</v>
      </c>
      <c r="X29" s="149">
        <v>3.06</v>
      </c>
      <c r="Y29" s="149">
        <v>4.66</v>
      </c>
      <c r="Z29" s="149">
        <v>2.36</v>
      </c>
      <c r="AA29" s="147">
        <v>2.95</v>
      </c>
      <c r="AB29" s="149">
        <v>4.41</v>
      </c>
      <c r="AC29" s="147">
        <v>4.49</v>
      </c>
      <c r="AD29" s="149">
        <v>3.39</v>
      </c>
      <c r="AE29" s="149">
        <v>2.17</v>
      </c>
      <c r="AF29" s="149">
        <v>1.99</v>
      </c>
      <c r="AG29" s="149">
        <v>2.71</v>
      </c>
      <c r="AH29" s="147">
        <v>5.03</v>
      </c>
      <c r="AI29" s="147">
        <v>2.86</v>
      </c>
      <c r="AJ29" s="149">
        <v>4.38</v>
      </c>
      <c r="AK29" s="147">
        <v>5.1100000000000003</v>
      </c>
      <c r="AL29" s="149">
        <v>1.37</v>
      </c>
      <c r="AM29" s="149">
        <v>2.84</v>
      </c>
      <c r="AN29" s="149">
        <v>4.57</v>
      </c>
      <c r="AO29" s="149">
        <v>5.47</v>
      </c>
      <c r="AP29" s="149">
        <v>3.54</v>
      </c>
      <c r="AQ29" s="147">
        <v>2.88</v>
      </c>
      <c r="AR29" s="147">
        <v>2.02</v>
      </c>
      <c r="AS29" s="147">
        <v>4.38</v>
      </c>
      <c r="AT29" s="149">
        <v>5.07</v>
      </c>
      <c r="AU29" s="147">
        <v>2.17</v>
      </c>
      <c r="AV29" s="149">
        <v>5.77</v>
      </c>
      <c r="AW29" s="149">
        <v>5.22</v>
      </c>
      <c r="AX29" s="149">
        <v>5.0599999999999996</v>
      </c>
      <c r="AY29" s="149">
        <v>3.9</v>
      </c>
      <c r="AZ29" s="147">
        <v>4.22</v>
      </c>
      <c r="BA29" s="149">
        <v>4.7</v>
      </c>
      <c r="BB29" s="149">
        <v>3.68</v>
      </c>
      <c r="BC29" s="149">
        <v>3.37</v>
      </c>
      <c r="BD29" s="147">
        <v>2.62</v>
      </c>
      <c r="BE29" s="147">
        <v>5.18</v>
      </c>
      <c r="BF29" s="149">
        <v>5.09</v>
      </c>
      <c r="BG29" s="149">
        <v>2.27</v>
      </c>
      <c r="BH29" s="149">
        <v>2.71</v>
      </c>
      <c r="BI29" s="149">
        <v>3.22</v>
      </c>
      <c r="BJ29" s="149">
        <v>1.32</v>
      </c>
      <c r="BK29" s="149">
        <v>2.08</v>
      </c>
      <c r="BL29" s="149">
        <v>1.48</v>
      </c>
      <c r="BM29" s="149">
        <v>2.99</v>
      </c>
      <c r="BN29" s="149">
        <v>1.89</v>
      </c>
      <c r="BO29" s="149">
        <v>3.5</v>
      </c>
      <c r="BP29" s="149">
        <v>1.28</v>
      </c>
      <c r="BQ29" s="149">
        <v>1.45</v>
      </c>
      <c r="BR29" s="149">
        <v>3.83</v>
      </c>
      <c r="BS29" s="149">
        <v>3.52</v>
      </c>
      <c r="BT29" s="147">
        <v>0</v>
      </c>
      <c r="BU29" s="149">
        <v>4.6100000000000003</v>
      </c>
      <c r="BV29" s="147">
        <v>3.42</v>
      </c>
      <c r="BW29" s="149">
        <v>3.13</v>
      </c>
      <c r="BX29" s="149">
        <v>2.39</v>
      </c>
      <c r="BY29" s="149">
        <v>2.93</v>
      </c>
      <c r="BZ29" s="149">
        <v>3.62</v>
      </c>
      <c r="CA29" s="149">
        <v>3.07</v>
      </c>
      <c r="CB29" s="147">
        <v>2.86</v>
      </c>
    </row>
    <row r="30" spans="1:80">
      <c r="A30" s="1" t="s">
        <v>30</v>
      </c>
      <c r="B30" s="181">
        <v>2.98</v>
      </c>
      <c r="C30" s="179">
        <v>7.21</v>
      </c>
      <c r="D30" s="179">
        <v>6.48</v>
      </c>
      <c r="E30" s="179">
        <v>4.78</v>
      </c>
      <c r="F30" s="179">
        <v>4.0199999999999996</v>
      </c>
      <c r="G30" s="179">
        <v>4.13</v>
      </c>
      <c r="H30" s="181">
        <v>5.09</v>
      </c>
      <c r="I30" s="179">
        <v>7.73</v>
      </c>
      <c r="J30" s="181">
        <v>3.29</v>
      </c>
      <c r="K30" s="179">
        <v>4.76</v>
      </c>
      <c r="L30" s="179">
        <v>3.99</v>
      </c>
      <c r="M30" s="179">
        <v>6.31</v>
      </c>
      <c r="N30" s="181">
        <v>6.67</v>
      </c>
      <c r="O30" s="179">
        <v>4.4400000000000004</v>
      </c>
      <c r="P30" s="179">
        <v>5.15</v>
      </c>
      <c r="Q30" s="181">
        <v>3.17</v>
      </c>
      <c r="R30" s="179">
        <v>5.35</v>
      </c>
      <c r="S30" s="181">
        <v>2.62</v>
      </c>
      <c r="T30" s="181">
        <v>3.48</v>
      </c>
      <c r="U30" s="181">
        <v>3.93</v>
      </c>
      <c r="V30" s="149">
        <v>5.56</v>
      </c>
      <c r="W30" s="149">
        <v>8.15</v>
      </c>
      <c r="X30" s="149">
        <v>7.06</v>
      </c>
      <c r="Y30" s="149">
        <v>7.21</v>
      </c>
      <c r="Z30" s="149">
        <v>2.94</v>
      </c>
      <c r="AA30" s="147">
        <v>4.76</v>
      </c>
      <c r="AB30" s="149">
        <v>6.29</v>
      </c>
      <c r="AC30" s="147">
        <v>3.85</v>
      </c>
      <c r="AD30" s="149">
        <v>5.0199999999999996</v>
      </c>
      <c r="AE30" s="149">
        <v>4.8499999999999996</v>
      </c>
      <c r="AF30" s="149">
        <v>2.74</v>
      </c>
      <c r="AG30" s="149">
        <v>3.74</v>
      </c>
      <c r="AH30" s="147">
        <v>5.18</v>
      </c>
      <c r="AI30" s="147">
        <v>7.06</v>
      </c>
      <c r="AJ30" s="149">
        <v>4.0199999999999996</v>
      </c>
      <c r="AK30" s="147">
        <v>5.22</v>
      </c>
      <c r="AL30" s="149">
        <v>4.8600000000000003</v>
      </c>
      <c r="AM30" s="149">
        <v>5.04</v>
      </c>
      <c r="AN30" s="149">
        <v>7.33</v>
      </c>
      <c r="AO30" s="149">
        <v>7.15</v>
      </c>
      <c r="AP30" s="149">
        <v>4.7300000000000004</v>
      </c>
      <c r="AQ30" s="147">
        <v>2.9</v>
      </c>
      <c r="AR30" s="147">
        <v>2.98</v>
      </c>
      <c r="AS30" s="147">
        <v>6.34</v>
      </c>
      <c r="AT30" s="149">
        <v>4.97</v>
      </c>
      <c r="AU30" s="147">
        <v>0.97</v>
      </c>
      <c r="AV30" s="149">
        <v>5.22</v>
      </c>
      <c r="AW30" s="149">
        <v>7.17</v>
      </c>
      <c r="AX30" s="149">
        <v>4.78</v>
      </c>
      <c r="AY30" s="149">
        <v>5.19</v>
      </c>
      <c r="AZ30" s="147">
        <v>3.11</v>
      </c>
      <c r="BA30" s="149">
        <v>5.8</v>
      </c>
      <c r="BB30" s="149">
        <v>5.15</v>
      </c>
      <c r="BC30" s="149">
        <v>2.61</v>
      </c>
      <c r="BD30" s="147">
        <v>3.62</v>
      </c>
      <c r="BE30" s="147">
        <v>6.79</v>
      </c>
      <c r="BF30" s="149">
        <v>6.19</v>
      </c>
      <c r="BG30" s="149">
        <v>4.0999999999999996</v>
      </c>
      <c r="BH30" s="149">
        <v>3.99</v>
      </c>
      <c r="BI30" s="149">
        <v>5.39</v>
      </c>
      <c r="BJ30" s="149">
        <v>2.12</v>
      </c>
      <c r="BK30" s="149">
        <v>3.88</v>
      </c>
      <c r="BL30" s="149">
        <v>3.01</v>
      </c>
      <c r="BM30" s="149">
        <v>4.3499999999999996</v>
      </c>
      <c r="BN30" s="149">
        <v>5.58</v>
      </c>
      <c r="BO30" s="149">
        <v>4.4800000000000004</v>
      </c>
      <c r="BP30" s="149">
        <v>5.12</v>
      </c>
      <c r="BQ30" s="149">
        <v>2.72</v>
      </c>
      <c r="BR30" s="149">
        <v>7.66</v>
      </c>
      <c r="BS30" s="149">
        <v>6.13</v>
      </c>
      <c r="BT30" s="147">
        <v>3.22</v>
      </c>
      <c r="BU30" s="149">
        <v>6.29</v>
      </c>
      <c r="BV30" s="147">
        <v>5.55</v>
      </c>
      <c r="BW30" s="149">
        <v>5.89</v>
      </c>
      <c r="BX30" s="149">
        <v>3.11</v>
      </c>
      <c r="BY30" s="149">
        <v>3.85</v>
      </c>
      <c r="BZ30" s="149">
        <v>4.03</v>
      </c>
      <c r="CA30" s="149">
        <v>3.93</v>
      </c>
      <c r="CB30" s="147">
        <v>4.13</v>
      </c>
    </row>
    <row r="31" spans="1:80">
      <c r="A31" s="1" t="s">
        <v>31</v>
      </c>
      <c r="B31" s="181">
        <v>5.04</v>
      </c>
      <c r="C31" s="179">
        <v>5.23</v>
      </c>
      <c r="D31" s="179">
        <v>6.82</v>
      </c>
      <c r="E31" s="179">
        <v>7.41</v>
      </c>
      <c r="F31" s="179">
        <v>4.5999999999999996</v>
      </c>
      <c r="G31" s="179">
        <v>5.78</v>
      </c>
      <c r="H31" s="181">
        <v>6.6</v>
      </c>
      <c r="I31" s="179">
        <v>9.9600000000000009</v>
      </c>
      <c r="J31" s="181">
        <v>3.62</v>
      </c>
      <c r="K31" s="179">
        <v>5.09</v>
      </c>
      <c r="L31" s="179">
        <v>6.03</v>
      </c>
      <c r="M31" s="179">
        <v>6.92</v>
      </c>
      <c r="N31" s="181">
        <v>5.22</v>
      </c>
      <c r="O31" s="179">
        <v>4.58</v>
      </c>
      <c r="P31" s="179">
        <v>5.75</v>
      </c>
      <c r="Q31" s="181">
        <v>3.38</v>
      </c>
      <c r="R31" s="179">
        <v>6.09</v>
      </c>
      <c r="S31" s="181">
        <v>1.96</v>
      </c>
      <c r="T31" s="181">
        <v>3.34</v>
      </c>
      <c r="U31" s="181">
        <v>4.79</v>
      </c>
      <c r="V31" s="149">
        <v>4.1900000000000004</v>
      </c>
      <c r="W31" s="149">
        <v>6.35</v>
      </c>
      <c r="X31" s="149">
        <v>3.83</v>
      </c>
      <c r="Y31" s="149">
        <v>7.45</v>
      </c>
      <c r="Z31" s="149">
        <v>5.39</v>
      </c>
      <c r="AA31" s="147">
        <v>6.85</v>
      </c>
      <c r="AB31" s="149">
        <v>4.66</v>
      </c>
      <c r="AC31" s="147">
        <v>6.8</v>
      </c>
      <c r="AD31" s="149">
        <v>5.46</v>
      </c>
      <c r="AE31" s="149">
        <v>4.09</v>
      </c>
      <c r="AF31" s="149">
        <v>1.66</v>
      </c>
      <c r="AG31" s="149">
        <v>7.82</v>
      </c>
      <c r="AH31" s="147">
        <v>4.76</v>
      </c>
      <c r="AI31" s="147">
        <v>6.21</v>
      </c>
      <c r="AJ31" s="149">
        <v>2.78</v>
      </c>
      <c r="AK31" s="147">
        <v>8.3699999999999992</v>
      </c>
      <c r="AL31" s="149">
        <v>4.75</v>
      </c>
      <c r="AM31" s="149">
        <v>5.46</v>
      </c>
      <c r="AN31" s="149">
        <v>7.63</v>
      </c>
      <c r="AO31" s="149">
        <v>8.32</v>
      </c>
      <c r="AP31" s="149">
        <v>5.52</v>
      </c>
      <c r="AQ31" s="147">
        <v>4.22</v>
      </c>
      <c r="AR31" s="147">
        <v>2.25</v>
      </c>
      <c r="AS31" s="147">
        <v>7.7</v>
      </c>
      <c r="AT31" s="147">
        <v>4.01</v>
      </c>
      <c r="AU31" s="147">
        <v>5.35</v>
      </c>
      <c r="AV31" s="149">
        <v>5.94</v>
      </c>
      <c r="AW31" s="149">
        <v>4.1100000000000003</v>
      </c>
      <c r="AX31" s="147">
        <v>3.88</v>
      </c>
      <c r="AY31" s="149">
        <v>6.46</v>
      </c>
      <c r="AZ31" s="147">
        <v>3.34</v>
      </c>
      <c r="BA31" s="149">
        <v>8.4</v>
      </c>
      <c r="BB31" s="149">
        <v>6.82</v>
      </c>
      <c r="BC31" s="149">
        <v>3.21</v>
      </c>
      <c r="BD31" s="147">
        <v>4.43</v>
      </c>
      <c r="BE31" s="147">
        <v>5.0999999999999996</v>
      </c>
      <c r="BF31" s="149">
        <v>4.75</v>
      </c>
      <c r="BG31" s="149">
        <v>5.82</v>
      </c>
      <c r="BH31" s="149">
        <v>3.23</v>
      </c>
      <c r="BI31" s="149">
        <v>0.95</v>
      </c>
      <c r="BJ31" s="149">
        <v>6.71</v>
      </c>
      <c r="BK31" s="149">
        <v>5.12</v>
      </c>
      <c r="BL31" s="149">
        <v>4.5</v>
      </c>
      <c r="BM31" s="149">
        <v>3.62</v>
      </c>
      <c r="BN31" s="149">
        <v>5.01</v>
      </c>
      <c r="BO31" s="149">
        <v>4.37</v>
      </c>
      <c r="BP31" s="149">
        <v>2.94</v>
      </c>
      <c r="BQ31" s="149">
        <v>5.51</v>
      </c>
      <c r="BR31" s="149">
        <v>7.82</v>
      </c>
      <c r="BS31" s="149">
        <v>6.04</v>
      </c>
      <c r="BT31" s="147">
        <v>4.5199999999999996</v>
      </c>
      <c r="BU31" s="149">
        <v>4.28</v>
      </c>
      <c r="BV31" s="147">
        <v>7.15</v>
      </c>
      <c r="BW31" s="149">
        <v>4.37</v>
      </c>
      <c r="BX31" s="149">
        <v>4.1900000000000004</v>
      </c>
      <c r="BY31" s="149">
        <v>4.18</v>
      </c>
      <c r="BZ31" s="149">
        <v>5.83</v>
      </c>
      <c r="CA31" s="149">
        <v>4.01</v>
      </c>
      <c r="CB31" s="147">
        <v>3.78</v>
      </c>
    </row>
    <row r="32" spans="1:80">
      <c r="A32" s="1" t="s">
        <v>1665</v>
      </c>
      <c r="B32" s="179">
        <v>0.5</v>
      </c>
      <c r="C32" s="179">
        <v>3.88</v>
      </c>
      <c r="D32" s="179">
        <v>4.0999999999999996</v>
      </c>
      <c r="E32" s="179">
        <v>3.62</v>
      </c>
      <c r="F32" s="179">
        <v>5.0199999999999996</v>
      </c>
      <c r="G32" s="179">
        <v>0</v>
      </c>
      <c r="H32" s="179">
        <v>3.53</v>
      </c>
      <c r="I32" s="179">
        <v>2.08</v>
      </c>
      <c r="J32" s="179">
        <v>1.9</v>
      </c>
      <c r="K32" s="179">
        <v>4.3499999999999996</v>
      </c>
      <c r="L32" s="179">
        <v>4.01</v>
      </c>
      <c r="M32" s="179">
        <v>3.8</v>
      </c>
      <c r="N32" s="178">
        <v>3.23</v>
      </c>
      <c r="O32" s="179">
        <v>2.21</v>
      </c>
      <c r="P32" s="179">
        <v>5.28</v>
      </c>
      <c r="Q32" s="179">
        <v>2.95</v>
      </c>
      <c r="R32" s="179">
        <v>3.5</v>
      </c>
      <c r="S32" s="179">
        <v>3.43</v>
      </c>
      <c r="T32" s="179">
        <v>1.94</v>
      </c>
      <c r="U32" s="179">
        <v>3.11</v>
      </c>
      <c r="V32" s="147">
        <v>3.9</v>
      </c>
      <c r="W32" s="147">
        <v>2.68</v>
      </c>
      <c r="X32" s="147">
        <v>3.97</v>
      </c>
      <c r="Y32" s="146">
        <v>4.13</v>
      </c>
      <c r="Z32" s="147">
        <v>3.12</v>
      </c>
      <c r="AA32" s="147">
        <v>3.37</v>
      </c>
      <c r="AB32" s="147">
        <v>4.49</v>
      </c>
      <c r="AC32" s="147">
        <v>4.72</v>
      </c>
      <c r="AD32" s="147">
        <v>4.72</v>
      </c>
      <c r="AE32" s="147">
        <v>2.2799999999999998</v>
      </c>
      <c r="AF32" s="147">
        <v>2.5299999999999998</v>
      </c>
      <c r="AG32" s="147">
        <v>2.61</v>
      </c>
      <c r="AH32" s="147">
        <v>4.4800000000000004</v>
      </c>
      <c r="AI32" s="147">
        <v>4.7300000000000004</v>
      </c>
      <c r="AJ32" s="147">
        <v>1.07</v>
      </c>
      <c r="AK32" s="147">
        <v>3.11</v>
      </c>
      <c r="AL32" s="147">
        <v>4.3099999999999996</v>
      </c>
      <c r="AM32" s="147">
        <v>2.2599999999999998</v>
      </c>
      <c r="AN32" s="147">
        <v>3.99</v>
      </c>
      <c r="AO32" s="146">
        <v>2.99</v>
      </c>
      <c r="AP32" s="147">
        <v>3.53</v>
      </c>
      <c r="AQ32" s="147">
        <v>4.38</v>
      </c>
      <c r="AR32" s="147">
        <v>3.42</v>
      </c>
      <c r="AS32" s="147">
        <v>4.25</v>
      </c>
      <c r="AT32" s="147">
        <v>3.06</v>
      </c>
      <c r="AU32" s="147">
        <v>3.54</v>
      </c>
      <c r="AV32" s="147">
        <v>4.41</v>
      </c>
      <c r="AW32" s="147">
        <v>5.34</v>
      </c>
      <c r="AX32" s="147">
        <v>4.01</v>
      </c>
      <c r="AY32" s="147">
        <v>3.62</v>
      </c>
      <c r="AZ32" s="147">
        <v>3.13</v>
      </c>
      <c r="BA32" s="147">
        <v>8.56</v>
      </c>
      <c r="BB32" s="147">
        <v>4.5999999999999996</v>
      </c>
      <c r="BC32" s="147">
        <v>1.51</v>
      </c>
      <c r="BD32" s="147">
        <v>3.61</v>
      </c>
      <c r="BE32" s="147">
        <v>3.65</v>
      </c>
      <c r="BF32" s="147">
        <v>2.48</v>
      </c>
      <c r="BG32" s="147">
        <v>5.5</v>
      </c>
      <c r="BH32" s="147">
        <v>4.32</v>
      </c>
      <c r="BI32" s="147">
        <v>3.22</v>
      </c>
      <c r="BJ32" s="147">
        <v>3.38</v>
      </c>
      <c r="BK32" s="147">
        <v>3.5</v>
      </c>
      <c r="BL32" s="147">
        <v>0.92</v>
      </c>
      <c r="BM32" s="147">
        <v>1.62</v>
      </c>
      <c r="BN32" s="147">
        <v>4.1100000000000003</v>
      </c>
      <c r="BO32" s="147">
        <v>2.2400000000000002</v>
      </c>
      <c r="BP32" s="147">
        <v>0.12</v>
      </c>
      <c r="BQ32" s="147">
        <v>2.2400000000000002</v>
      </c>
      <c r="BR32" s="147">
        <v>6.33</v>
      </c>
      <c r="BS32" s="147">
        <v>4.68</v>
      </c>
      <c r="BT32" s="147">
        <v>2.86</v>
      </c>
      <c r="BU32" s="147">
        <v>3.23</v>
      </c>
      <c r="BV32" s="147">
        <v>4.95</v>
      </c>
      <c r="BW32" s="147">
        <v>4.5999999999999996</v>
      </c>
      <c r="BX32" s="147">
        <v>5.49</v>
      </c>
      <c r="BY32" s="147">
        <v>3.87</v>
      </c>
      <c r="BZ32" s="146">
        <v>4.5199999999999996</v>
      </c>
      <c r="CA32" s="147">
        <v>4.72</v>
      </c>
      <c r="CB32" s="147">
        <v>4.0599999999999996</v>
      </c>
    </row>
    <row r="33" spans="1:80">
      <c r="A33" s="1" t="s">
        <v>32</v>
      </c>
      <c r="B33" s="178">
        <v>1.39</v>
      </c>
      <c r="C33" s="178">
        <v>5.64</v>
      </c>
      <c r="D33" s="178">
        <v>4.12</v>
      </c>
      <c r="E33" s="178">
        <v>3.62</v>
      </c>
      <c r="F33" s="178">
        <v>5.7</v>
      </c>
      <c r="G33" s="178">
        <v>0.99</v>
      </c>
      <c r="H33" s="178">
        <v>3.46</v>
      </c>
      <c r="I33" s="178">
        <v>3.97</v>
      </c>
      <c r="J33" s="178">
        <v>2.93</v>
      </c>
      <c r="K33" s="178">
        <v>4.8</v>
      </c>
      <c r="L33" s="178">
        <v>4.95</v>
      </c>
      <c r="M33" s="178">
        <v>4.83</v>
      </c>
      <c r="N33" s="179">
        <v>3.39</v>
      </c>
      <c r="O33" s="178">
        <v>3.07</v>
      </c>
      <c r="P33" s="178">
        <v>5.14</v>
      </c>
      <c r="Q33" s="178">
        <v>3.07</v>
      </c>
      <c r="R33" s="178">
        <v>4.34</v>
      </c>
      <c r="S33" s="178">
        <v>3.55</v>
      </c>
      <c r="T33" s="178">
        <v>4.2</v>
      </c>
      <c r="U33" s="178">
        <v>3.27</v>
      </c>
      <c r="V33" s="146">
        <v>3.46</v>
      </c>
      <c r="W33" s="146">
        <v>2.37</v>
      </c>
      <c r="X33" s="146">
        <v>5.76</v>
      </c>
      <c r="Y33" s="147">
        <v>4.5999999999999996</v>
      </c>
      <c r="Z33" s="146">
        <v>3.35</v>
      </c>
      <c r="AA33" s="146">
        <v>2.92</v>
      </c>
      <c r="AB33" s="146">
        <v>4.22</v>
      </c>
      <c r="AC33" s="146">
        <v>4.1100000000000003</v>
      </c>
      <c r="AD33" s="146">
        <v>5.86</v>
      </c>
      <c r="AE33" s="146">
        <v>5.07</v>
      </c>
      <c r="AF33" s="146">
        <v>4.46</v>
      </c>
      <c r="AG33" s="146">
        <v>3.86</v>
      </c>
      <c r="AH33" s="146">
        <v>6.53</v>
      </c>
      <c r="AI33" s="146">
        <v>3.33</v>
      </c>
      <c r="AJ33" s="146">
        <v>2.62</v>
      </c>
      <c r="AK33" s="146">
        <v>2.66</v>
      </c>
      <c r="AL33" s="146">
        <v>3.86</v>
      </c>
      <c r="AM33" s="146">
        <v>4.41</v>
      </c>
      <c r="AN33" s="146">
        <v>4.6399999999999997</v>
      </c>
      <c r="AO33" s="147">
        <v>4.87</v>
      </c>
      <c r="AP33" s="146">
        <v>3.5</v>
      </c>
      <c r="AQ33" s="146">
        <v>4.07</v>
      </c>
      <c r="AR33" s="146">
        <v>3.62</v>
      </c>
      <c r="AS33" s="146">
        <v>4.28</v>
      </c>
      <c r="AT33" s="146">
        <v>5.33</v>
      </c>
      <c r="AU33" s="146">
        <v>4.2</v>
      </c>
      <c r="AV33" s="146">
        <v>5.85</v>
      </c>
      <c r="AW33" s="146">
        <v>6.09</v>
      </c>
      <c r="AX33" s="146">
        <v>3.69</v>
      </c>
      <c r="AY33" s="146">
        <v>3.81</v>
      </c>
      <c r="AZ33" s="146">
        <v>3.93</v>
      </c>
      <c r="BA33" s="146">
        <v>7.66</v>
      </c>
      <c r="BB33" s="146">
        <v>4.51</v>
      </c>
      <c r="BC33" s="146">
        <v>2.4900000000000002</v>
      </c>
      <c r="BD33" s="146">
        <v>4.04</v>
      </c>
      <c r="BE33" s="146">
        <v>4.57</v>
      </c>
      <c r="BF33" s="146">
        <v>3.78</v>
      </c>
      <c r="BG33" s="146">
        <v>5.76</v>
      </c>
      <c r="BH33" s="146">
        <v>3.69</v>
      </c>
      <c r="BI33" s="146">
        <v>3.38</v>
      </c>
      <c r="BJ33" s="146">
        <v>2.78</v>
      </c>
      <c r="BK33" s="146">
        <v>3.74</v>
      </c>
      <c r="BL33" s="146">
        <v>0.51</v>
      </c>
      <c r="BM33" s="146">
        <v>3.08</v>
      </c>
      <c r="BN33" s="146">
        <v>5.28</v>
      </c>
      <c r="BO33" s="146">
        <v>2.67</v>
      </c>
      <c r="BP33" s="146">
        <v>0.76</v>
      </c>
      <c r="BQ33" s="146">
        <v>2.74</v>
      </c>
      <c r="BR33" s="146">
        <v>6.46</v>
      </c>
      <c r="BS33" s="146">
        <v>4.29</v>
      </c>
      <c r="BT33" s="146">
        <v>2.39</v>
      </c>
      <c r="BU33" s="146">
        <v>5.04</v>
      </c>
      <c r="BV33" s="146">
        <v>7.12</v>
      </c>
      <c r="BW33" s="146">
        <v>4.75</v>
      </c>
      <c r="BX33" s="146">
        <v>4.0599999999999996</v>
      </c>
      <c r="BY33" s="146">
        <v>4.59</v>
      </c>
      <c r="BZ33" s="147">
        <v>2.48</v>
      </c>
      <c r="CA33" s="146">
        <v>3.88</v>
      </c>
      <c r="CB33" s="146">
        <v>2.89</v>
      </c>
    </row>
    <row r="34" spans="1:80">
      <c r="A34" s="1" t="s">
        <v>33</v>
      </c>
      <c r="B34" s="179">
        <v>4.83</v>
      </c>
      <c r="C34" s="179">
        <v>8.58</v>
      </c>
      <c r="D34" s="179">
        <v>4.88</v>
      </c>
      <c r="E34" s="179">
        <v>5.98</v>
      </c>
      <c r="F34" s="179">
        <v>8.19</v>
      </c>
      <c r="G34" s="179">
        <v>3.49</v>
      </c>
      <c r="H34" s="179">
        <v>5.77</v>
      </c>
      <c r="I34" s="179">
        <v>4.91</v>
      </c>
      <c r="J34" s="179">
        <v>5.12</v>
      </c>
      <c r="K34" s="179">
        <v>8.06</v>
      </c>
      <c r="L34" s="179">
        <v>5.5</v>
      </c>
      <c r="M34" s="179">
        <v>7.1</v>
      </c>
      <c r="N34" s="179">
        <v>4.92</v>
      </c>
      <c r="O34" s="179">
        <v>5.17</v>
      </c>
      <c r="P34" s="179">
        <v>7.48</v>
      </c>
      <c r="Q34" s="179">
        <v>5.84</v>
      </c>
      <c r="R34" s="179">
        <v>5.63</v>
      </c>
      <c r="S34" s="179">
        <v>4.49</v>
      </c>
      <c r="T34" s="179">
        <v>4.8499999999999996</v>
      </c>
      <c r="U34" s="179">
        <v>4.96</v>
      </c>
      <c r="V34" s="147">
        <v>4.01</v>
      </c>
      <c r="W34" s="147">
        <v>4.3600000000000003</v>
      </c>
      <c r="X34" s="147">
        <v>7.13</v>
      </c>
      <c r="Y34" s="147">
        <v>6.2</v>
      </c>
      <c r="Z34" s="147">
        <v>4.6399999999999997</v>
      </c>
      <c r="AA34" s="147">
        <v>3.51</v>
      </c>
      <c r="AB34" s="147">
        <v>5.0999999999999996</v>
      </c>
      <c r="AC34" s="147">
        <v>5.66</v>
      </c>
      <c r="AD34" s="147">
        <v>7.63</v>
      </c>
      <c r="AE34" s="147">
        <v>4.49</v>
      </c>
      <c r="AF34" s="147">
        <v>5.18</v>
      </c>
      <c r="AG34" s="147">
        <v>6.74</v>
      </c>
      <c r="AH34" s="147">
        <v>8.33</v>
      </c>
      <c r="AI34" s="147">
        <v>4.9000000000000004</v>
      </c>
      <c r="AJ34" s="147">
        <v>4.72</v>
      </c>
      <c r="AK34" s="147">
        <v>5.0599999999999996</v>
      </c>
      <c r="AL34" s="147">
        <v>6.62</v>
      </c>
      <c r="AM34" s="147">
        <v>5.88</v>
      </c>
      <c r="AN34" s="147">
        <v>7.4</v>
      </c>
      <c r="AO34" s="147">
        <v>7.15</v>
      </c>
      <c r="AP34" s="147">
        <v>5.7</v>
      </c>
      <c r="AQ34" s="147">
        <v>6.72</v>
      </c>
      <c r="AR34" s="147">
        <v>5.22</v>
      </c>
      <c r="AS34" s="147">
        <v>6.58</v>
      </c>
      <c r="AT34" s="147">
        <v>6.56</v>
      </c>
      <c r="AU34" s="147">
        <v>5.07</v>
      </c>
      <c r="AV34" s="147">
        <v>7.22</v>
      </c>
      <c r="AW34" s="147">
        <v>7.71</v>
      </c>
      <c r="AX34" s="147">
        <v>6.54</v>
      </c>
      <c r="AY34" s="147">
        <v>4.8</v>
      </c>
      <c r="AZ34" s="147">
        <v>5.32</v>
      </c>
      <c r="BA34" s="147">
        <v>9.74</v>
      </c>
      <c r="BB34" s="147">
        <v>7.74</v>
      </c>
      <c r="BC34" s="147">
        <v>4.3099999999999996</v>
      </c>
      <c r="BD34" s="147">
        <v>4.79</v>
      </c>
      <c r="BE34" s="147">
        <v>5.9</v>
      </c>
      <c r="BF34" s="147">
        <v>4.97</v>
      </c>
      <c r="BG34" s="147">
        <v>6.04</v>
      </c>
      <c r="BH34" s="147">
        <v>5.1100000000000003</v>
      </c>
      <c r="BI34" s="147">
        <v>4.79</v>
      </c>
      <c r="BJ34" s="147">
        <v>4.4800000000000004</v>
      </c>
      <c r="BK34" s="147">
        <v>4.83</v>
      </c>
      <c r="BL34" s="147">
        <v>1.8</v>
      </c>
      <c r="BM34" s="147">
        <v>5.55</v>
      </c>
      <c r="BN34" s="147">
        <v>7.12</v>
      </c>
      <c r="BO34" s="147">
        <v>4.29</v>
      </c>
      <c r="BP34" s="147">
        <v>1.27</v>
      </c>
      <c r="BQ34" s="147">
        <v>3.99</v>
      </c>
      <c r="BR34" s="147">
        <v>8.5299999999999994</v>
      </c>
      <c r="BS34" s="147">
        <v>6.5</v>
      </c>
      <c r="BT34" s="147">
        <v>4.7300000000000004</v>
      </c>
      <c r="BU34" s="147">
        <v>5.75</v>
      </c>
      <c r="BV34" s="147">
        <v>8.48</v>
      </c>
      <c r="BW34" s="147">
        <v>6.88</v>
      </c>
      <c r="BX34" s="147">
        <v>5.89</v>
      </c>
      <c r="BY34" s="147">
        <v>6.68</v>
      </c>
      <c r="BZ34" s="147">
        <v>4.01</v>
      </c>
      <c r="CA34" s="147">
        <v>4.88</v>
      </c>
      <c r="CB34" s="147">
        <v>4.6399999999999997</v>
      </c>
    </row>
    <row r="35" spans="1:80">
      <c r="A35" s="1" t="s">
        <v>34</v>
      </c>
      <c r="B35" s="179">
        <v>5.5</v>
      </c>
      <c r="C35" s="179">
        <v>13.29</v>
      </c>
      <c r="D35" s="179">
        <v>6.27</v>
      </c>
      <c r="E35" s="179">
        <v>6.62</v>
      </c>
      <c r="F35" s="179">
        <v>9.56</v>
      </c>
      <c r="G35" s="179">
        <v>5.52</v>
      </c>
      <c r="H35" s="179">
        <v>7.78</v>
      </c>
      <c r="I35" s="179">
        <v>7.47</v>
      </c>
      <c r="J35" s="179">
        <v>8.26</v>
      </c>
      <c r="K35" s="179">
        <v>8.17</v>
      </c>
      <c r="L35" s="179">
        <v>7.01</v>
      </c>
      <c r="M35" s="179">
        <v>8.07</v>
      </c>
      <c r="N35" s="178">
        <v>6.92</v>
      </c>
      <c r="O35" s="179">
        <v>5.72</v>
      </c>
      <c r="P35" s="179">
        <v>9.25</v>
      </c>
      <c r="Q35" s="179">
        <v>6.94</v>
      </c>
      <c r="R35" s="179">
        <v>5.74</v>
      </c>
      <c r="S35" s="179">
        <v>5.67</v>
      </c>
      <c r="T35" s="179">
        <v>7.41</v>
      </c>
      <c r="U35" s="179">
        <v>6.91</v>
      </c>
      <c r="V35" s="147">
        <v>7.31</v>
      </c>
      <c r="W35" s="147">
        <v>6.75</v>
      </c>
      <c r="X35" s="147">
        <v>12.84</v>
      </c>
      <c r="Y35" s="146">
        <v>6.97</v>
      </c>
      <c r="Z35" s="147">
        <v>6.36</v>
      </c>
      <c r="AA35" s="147">
        <v>6.01</v>
      </c>
      <c r="AB35" s="147">
        <v>6.55</v>
      </c>
      <c r="AC35" s="147">
        <v>7.48</v>
      </c>
      <c r="AD35" s="147">
        <v>8.7899999999999991</v>
      </c>
      <c r="AE35" s="147">
        <v>7.7</v>
      </c>
      <c r="AF35" s="147">
        <v>8.34</v>
      </c>
      <c r="AG35" s="147">
        <v>6.78</v>
      </c>
      <c r="AH35" s="147">
        <v>9.2799999999999994</v>
      </c>
      <c r="AI35" s="147">
        <v>6.45</v>
      </c>
      <c r="AJ35" s="147">
        <v>6.51</v>
      </c>
      <c r="AK35" s="147">
        <v>6.04</v>
      </c>
      <c r="AL35" s="147">
        <v>9.67</v>
      </c>
      <c r="AM35" s="147">
        <v>10.08</v>
      </c>
      <c r="AN35" s="147">
        <v>7.54</v>
      </c>
      <c r="AO35" s="146">
        <v>8.4700000000000006</v>
      </c>
      <c r="AP35" s="147">
        <v>7.3</v>
      </c>
      <c r="AQ35" s="147">
        <v>8.8000000000000007</v>
      </c>
      <c r="AR35" s="147">
        <v>7.23</v>
      </c>
      <c r="AS35" s="147">
        <v>7.79</v>
      </c>
      <c r="AT35" s="147">
        <v>11.1</v>
      </c>
      <c r="AU35" s="147">
        <v>6.29</v>
      </c>
      <c r="AV35" s="147">
        <v>7.27</v>
      </c>
      <c r="AW35" s="147">
        <v>8.2100000000000009</v>
      </c>
      <c r="AX35" s="147">
        <v>9.84</v>
      </c>
      <c r="AY35" s="147">
        <v>7.94</v>
      </c>
      <c r="AZ35" s="147">
        <v>6.93</v>
      </c>
      <c r="BA35" s="147">
        <v>11.46</v>
      </c>
      <c r="BB35" s="147">
        <v>9.2100000000000009</v>
      </c>
      <c r="BC35" s="147">
        <v>5.13</v>
      </c>
      <c r="BD35" s="147">
        <v>6.6</v>
      </c>
      <c r="BE35" s="147">
        <v>4.68</v>
      </c>
      <c r="BF35" s="147">
        <v>7.17</v>
      </c>
      <c r="BG35" s="147">
        <v>8.11</v>
      </c>
      <c r="BH35" s="147">
        <v>7.01</v>
      </c>
      <c r="BI35" s="147">
        <v>4.95</v>
      </c>
      <c r="BJ35" s="147">
        <v>6.13</v>
      </c>
      <c r="BK35" s="147">
        <v>6</v>
      </c>
      <c r="BL35" s="147">
        <v>2.2000000000000002</v>
      </c>
      <c r="BM35" s="147">
        <v>7.29</v>
      </c>
      <c r="BN35" s="147">
        <v>8.11</v>
      </c>
      <c r="BO35" s="147">
        <v>5.78</v>
      </c>
      <c r="BP35" s="147">
        <v>3.86</v>
      </c>
      <c r="BQ35" s="147">
        <v>5.12</v>
      </c>
      <c r="BR35" s="147">
        <v>11.63</v>
      </c>
      <c r="BS35" s="147">
        <v>8.4700000000000006</v>
      </c>
      <c r="BT35" s="147">
        <v>6.44</v>
      </c>
      <c r="BU35" s="147">
        <v>6.83</v>
      </c>
      <c r="BV35" s="147">
        <v>12.45</v>
      </c>
      <c r="BW35" s="147">
        <v>7.55</v>
      </c>
      <c r="BX35" s="147">
        <v>8.18</v>
      </c>
      <c r="BY35" s="147">
        <v>10.96</v>
      </c>
      <c r="BZ35" s="146">
        <v>4.95</v>
      </c>
      <c r="CA35" s="147">
        <v>7.41</v>
      </c>
      <c r="CB35" s="147">
        <v>5.31</v>
      </c>
    </row>
    <row r="36" spans="1:80">
      <c r="A36" s="1" t="s">
        <v>35</v>
      </c>
      <c r="B36" s="178">
        <v>10.48</v>
      </c>
      <c r="C36" s="178">
        <v>16.57</v>
      </c>
      <c r="D36" s="178">
        <v>12.18</v>
      </c>
      <c r="E36" s="178">
        <v>10.15</v>
      </c>
      <c r="F36" s="178">
        <v>12.85</v>
      </c>
      <c r="G36" s="178">
        <v>11.73</v>
      </c>
      <c r="H36" s="178">
        <v>11.27</v>
      </c>
      <c r="I36" s="178">
        <v>11.12</v>
      </c>
      <c r="J36" s="178">
        <v>10.72</v>
      </c>
      <c r="K36" s="178">
        <v>11.35</v>
      </c>
      <c r="L36" s="178">
        <v>12.65</v>
      </c>
      <c r="M36" s="178">
        <v>11.53</v>
      </c>
      <c r="N36" s="178">
        <v>11.17</v>
      </c>
      <c r="O36" s="178">
        <v>9.0299999999999994</v>
      </c>
      <c r="P36" s="178">
        <v>13.47</v>
      </c>
      <c r="Q36" s="178">
        <v>9.61</v>
      </c>
      <c r="R36" s="178">
        <v>8.7799999999999994</v>
      </c>
      <c r="S36" s="178">
        <v>6.64</v>
      </c>
      <c r="T36" s="178">
        <v>10.210000000000001</v>
      </c>
      <c r="U36" s="178">
        <v>9.74</v>
      </c>
      <c r="V36" s="146">
        <v>10.54</v>
      </c>
      <c r="W36" s="146">
        <v>11.4</v>
      </c>
      <c r="X36" s="146">
        <v>16.18</v>
      </c>
      <c r="Y36" s="146">
        <v>9.44</v>
      </c>
      <c r="Z36" s="146">
        <v>8.58</v>
      </c>
      <c r="AA36" s="146">
        <v>9.6</v>
      </c>
      <c r="AB36" s="146">
        <v>11.25</v>
      </c>
      <c r="AC36" s="146">
        <v>11.88</v>
      </c>
      <c r="AD36" s="146">
        <v>11.77</v>
      </c>
      <c r="AE36" s="146">
        <v>11.37</v>
      </c>
      <c r="AF36" s="146">
        <v>12.51</v>
      </c>
      <c r="AG36" s="146">
        <v>11.38</v>
      </c>
      <c r="AH36" s="146">
        <v>13.81</v>
      </c>
      <c r="AI36" s="146">
        <v>9.6199999999999992</v>
      </c>
      <c r="AJ36" s="146">
        <v>9.27</v>
      </c>
      <c r="AK36" s="146">
        <v>12.38</v>
      </c>
      <c r="AL36" s="146">
        <v>13.87</v>
      </c>
      <c r="AM36" s="146">
        <v>16.03</v>
      </c>
      <c r="AN36" s="146">
        <v>10.5</v>
      </c>
      <c r="AO36" s="146">
        <v>12.61</v>
      </c>
      <c r="AP36" s="146">
        <v>11.52</v>
      </c>
      <c r="AQ36" s="146">
        <v>11.61</v>
      </c>
      <c r="AR36" s="146">
        <v>11.56</v>
      </c>
      <c r="AS36" s="146">
        <v>10.55</v>
      </c>
      <c r="AT36" s="146">
        <v>14.93</v>
      </c>
      <c r="AU36" s="146">
        <v>10.98</v>
      </c>
      <c r="AV36" s="146">
        <v>13.28</v>
      </c>
      <c r="AW36" s="146">
        <v>12.06</v>
      </c>
      <c r="AX36" s="146">
        <v>15.43</v>
      </c>
      <c r="AY36" s="146">
        <v>11.42</v>
      </c>
      <c r="AZ36" s="146">
        <v>10.28</v>
      </c>
      <c r="BA36" s="146">
        <v>17.18</v>
      </c>
      <c r="BB36" s="146">
        <v>13.74</v>
      </c>
      <c r="BC36" s="146">
        <v>9.74</v>
      </c>
      <c r="BD36" s="146">
        <v>9.23</v>
      </c>
      <c r="BE36" s="146">
        <v>8.44</v>
      </c>
      <c r="BF36" s="146">
        <v>12.78</v>
      </c>
      <c r="BG36" s="146">
        <v>12.91</v>
      </c>
      <c r="BH36" s="146">
        <v>10.83</v>
      </c>
      <c r="BI36" s="146">
        <v>9.34</v>
      </c>
      <c r="BJ36" s="146">
        <v>6.98</v>
      </c>
      <c r="BK36" s="146">
        <v>11.17</v>
      </c>
      <c r="BL36" s="146">
        <v>6.06</v>
      </c>
      <c r="BM36" s="146">
        <v>9.5399999999999991</v>
      </c>
      <c r="BN36" s="146">
        <v>10.54</v>
      </c>
      <c r="BO36" s="146">
        <v>11.72</v>
      </c>
      <c r="BP36" s="146">
        <v>8.7200000000000006</v>
      </c>
      <c r="BQ36" s="146">
        <v>9.91</v>
      </c>
      <c r="BR36" s="146">
        <v>14.73</v>
      </c>
      <c r="BS36" s="146">
        <v>11.68</v>
      </c>
      <c r="BT36" s="146">
        <v>9.11</v>
      </c>
      <c r="BU36" s="146">
        <v>12.36</v>
      </c>
      <c r="BV36" s="146">
        <v>15.68</v>
      </c>
      <c r="BW36" s="146">
        <v>11.89</v>
      </c>
      <c r="BX36" s="146">
        <v>12.16</v>
      </c>
      <c r="BY36" s="146">
        <v>15.19</v>
      </c>
      <c r="BZ36" s="146">
        <v>10.220000000000001</v>
      </c>
      <c r="CA36" s="146">
        <v>12.96</v>
      </c>
      <c r="CB36" s="146">
        <v>8.5500000000000007</v>
      </c>
    </row>
    <row r="37" spans="1:80">
      <c r="A37" s="1" t="s">
        <v>1726</v>
      </c>
      <c r="B37" s="178">
        <v>17.12</v>
      </c>
      <c r="C37" s="187"/>
      <c r="D37" s="178">
        <v>16.72</v>
      </c>
      <c r="E37" s="191">
        <v>17.05</v>
      </c>
      <c r="F37" s="178">
        <v>22.06</v>
      </c>
      <c r="G37" s="178">
        <v>16.13</v>
      </c>
      <c r="H37" s="191">
        <v>14.61</v>
      </c>
      <c r="I37" s="178">
        <v>17.579999999999998</v>
      </c>
      <c r="J37" s="178">
        <v>10.42</v>
      </c>
      <c r="K37" s="178">
        <v>16.34</v>
      </c>
      <c r="L37" s="178">
        <v>16.72</v>
      </c>
      <c r="M37" s="178">
        <v>18.61</v>
      </c>
      <c r="N37" s="191">
        <v>16.989999999999998</v>
      </c>
      <c r="O37" s="178">
        <v>14.86</v>
      </c>
      <c r="P37" s="178">
        <v>19.43</v>
      </c>
      <c r="Q37" s="178">
        <v>12.23</v>
      </c>
      <c r="R37" s="178">
        <v>14.15</v>
      </c>
      <c r="S37" s="178">
        <v>9.7200000000000006</v>
      </c>
      <c r="T37" s="178">
        <v>16.5</v>
      </c>
      <c r="U37" s="178">
        <v>15.49</v>
      </c>
      <c r="V37" s="146">
        <v>18.36</v>
      </c>
      <c r="W37" s="146">
        <v>15.09</v>
      </c>
      <c r="X37" s="156"/>
      <c r="Y37" s="160">
        <v>17.690000000000001</v>
      </c>
      <c r="Z37" s="146">
        <v>13.39</v>
      </c>
      <c r="AA37" s="146">
        <v>14.67</v>
      </c>
      <c r="AB37" s="146">
        <v>18.100000000000001</v>
      </c>
      <c r="AC37" s="146">
        <v>13.68</v>
      </c>
      <c r="AD37" s="146">
        <v>17.420000000000002</v>
      </c>
      <c r="AE37" s="156"/>
      <c r="AF37" s="156"/>
      <c r="AG37" s="146">
        <v>16.600000000000001</v>
      </c>
      <c r="AH37" s="146">
        <v>21.17</v>
      </c>
      <c r="AI37" s="146">
        <v>14.47</v>
      </c>
      <c r="AJ37" s="146">
        <v>15.54</v>
      </c>
      <c r="AK37" s="146">
        <v>16.079999999999998</v>
      </c>
      <c r="AL37" s="146">
        <v>17.940000000000001</v>
      </c>
      <c r="AM37" s="156"/>
      <c r="AN37" s="146">
        <v>20.3</v>
      </c>
      <c r="AO37" s="160">
        <v>18.54</v>
      </c>
      <c r="AP37" s="146">
        <v>17.489999999999998</v>
      </c>
      <c r="AQ37" s="146">
        <v>19.260000000000002</v>
      </c>
      <c r="AR37" s="146">
        <v>20.07</v>
      </c>
      <c r="AS37" s="146">
        <v>15.73</v>
      </c>
      <c r="AT37" s="138"/>
      <c r="AU37" s="146">
        <v>13.25</v>
      </c>
      <c r="AV37" s="146">
        <v>19.5</v>
      </c>
      <c r="AW37" s="146">
        <v>19.21</v>
      </c>
      <c r="AX37" s="156"/>
      <c r="AY37" s="146">
        <v>14.55</v>
      </c>
      <c r="AZ37" s="146">
        <v>14.14</v>
      </c>
      <c r="BA37" s="146">
        <v>23.78</v>
      </c>
      <c r="BB37" s="146">
        <v>21.38</v>
      </c>
      <c r="BC37" s="146">
        <v>17.600000000000001</v>
      </c>
      <c r="BD37" s="146">
        <v>15.6</v>
      </c>
      <c r="BE37" s="146">
        <v>17.170000000000002</v>
      </c>
      <c r="BF37" s="146">
        <v>18.55</v>
      </c>
      <c r="BG37" s="146">
        <v>17.95</v>
      </c>
      <c r="BH37" s="146">
        <v>18.670000000000002</v>
      </c>
      <c r="BI37" s="146">
        <v>17.77</v>
      </c>
      <c r="BJ37" s="146">
        <v>11.67</v>
      </c>
      <c r="BK37" s="146">
        <v>11.48</v>
      </c>
      <c r="BL37" s="146">
        <v>8.3000000000000007</v>
      </c>
      <c r="BM37" s="146">
        <v>13.09</v>
      </c>
      <c r="BN37" s="146">
        <v>17.940000000000001</v>
      </c>
      <c r="BO37" s="146">
        <v>15.9</v>
      </c>
      <c r="BP37" s="146">
        <v>15.64</v>
      </c>
      <c r="BQ37" s="146">
        <v>16.079999999999998</v>
      </c>
      <c r="BR37" s="146">
        <v>20.88</v>
      </c>
      <c r="BS37" s="160">
        <v>16.600000000000001</v>
      </c>
      <c r="BT37" s="146">
        <v>12.39</v>
      </c>
      <c r="BU37" s="146">
        <v>16.48</v>
      </c>
      <c r="BV37" s="156"/>
      <c r="BW37" s="146">
        <v>16.940000000000001</v>
      </c>
      <c r="BX37" s="146">
        <v>17.87</v>
      </c>
      <c r="BY37" s="156"/>
      <c r="BZ37" s="160">
        <v>15.14</v>
      </c>
      <c r="CA37" s="146">
        <v>18.23</v>
      </c>
      <c r="CB37" s="146">
        <v>10.99</v>
      </c>
    </row>
    <row r="38" spans="1:80">
      <c r="A38" s="1" t="s">
        <v>1691</v>
      </c>
      <c r="B38" s="182">
        <v>27.97</v>
      </c>
      <c r="C38" s="182">
        <v>28.4</v>
      </c>
      <c r="D38" s="182">
        <v>28.3</v>
      </c>
      <c r="E38" s="182">
        <v>28.62</v>
      </c>
      <c r="F38" s="182">
        <v>28.35</v>
      </c>
      <c r="G38" s="182">
        <v>26.45</v>
      </c>
      <c r="H38" s="182">
        <v>26.61</v>
      </c>
      <c r="I38" s="182">
        <v>26.12</v>
      </c>
      <c r="J38" s="182">
        <v>28.52</v>
      </c>
      <c r="K38" s="182">
        <v>28.56</v>
      </c>
      <c r="L38" s="182">
        <v>26.72</v>
      </c>
      <c r="M38" s="182">
        <v>29.67</v>
      </c>
      <c r="N38" s="182">
        <v>26.75</v>
      </c>
      <c r="O38" s="182">
        <v>26.71</v>
      </c>
      <c r="P38" s="182">
        <v>30.27</v>
      </c>
      <c r="Q38" s="182">
        <v>28.53</v>
      </c>
      <c r="R38" s="182">
        <v>26.46</v>
      </c>
      <c r="S38" s="182">
        <v>26.61</v>
      </c>
      <c r="T38" s="182">
        <v>26.09</v>
      </c>
      <c r="U38" s="182">
        <v>27.33</v>
      </c>
      <c r="V38" s="151">
        <v>26.44</v>
      </c>
      <c r="W38" s="151">
        <v>26.73</v>
      </c>
      <c r="X38" s="151">
        <v>27.62</v>
      </c>
      <c r="Y38" s="151">
        <v>23.73</v>
      </c>
      <c r="Z38" s="151">
        <v>27.01</v>
      </c>
      <c r="AA38" s="151">
        <v>29.4</v>
      </c>
      <c r="AB38" s="151">
        <v>30.81</v>
      </c>
      <c r="AC38" s="151">
        <v>25.89</v>
      </c>
      <c r="AD38" s="151">
        <v>27.2</v>
      </c>
      <c r="AE38" s="151">
        <v>28.34</v>
      </c>
      <c r="AF38" s="151">
        <v>25.76</v>
      </c>
      <c r="AG38" s="151">
        <v>27.94</v>
      </c>
      <c r="AH38" s="151">
        <v>28.2</v>
      </c>
      <c r="AI38" s="151">
        <v>26.84</v>
      </c>
      <c r="AJ38" s="151">
        <v>29.27</v>
      </c>
      <c r="AK38" s="151">
        <v>26.3</v>
      </c>
      <c r="AL38" s="151">
        <v>27.21</v>
      </c>
      <c r="AM38" s="151">
        <v>27.97</v>
      </c>
      <c r="AN38" s="151">
        <v>27.2</v>
      </c>
      <c r="AO38" s="151">
        <v>27.43</v>
      </c>
      <c r="AP38" s="151">
        <v>25.56</v>
      </c>
      <c r="AQ38" s="151">
        <v>29.13</v>
      </c>
      <c r="AR38" s="151">
        <v>27.18</v>
      </c>
      <c r="AS38" s="151">
        <v>27.82</v>
      </c>
      <c r="AT38" s="151">
        <v>29.48</v>
      </c>
      <c r="AU38" s="151">
        <v>26.05</v>
      </c>
      <c r="AV38" s="151">
        <v>26.05</v>
      </c>
      <c r="AW38" s="151">
        <v>31.06</v>
      </c>
      <c r="AX38" s="151">
        <v>29.8</v>
      </c>
      <c r="AY38" s="151">
        <v>21.57</v>
      </c>
      <c r="AZ38" s="151">
        <v>26.98</v>
      </c>
      <c r="BA38" s="151">
        <v>31.8</v>
      </c>
      <c r="BB38" s="151">
        <v>26.45</v>
      </c>
      <c r="BC38" s="151">
        <v>27.11</v>
      </c>
      <c r="BD38" s="151">
        <v>25.84</v>
      </c>
      <c r="BE38" s="151">
        <v>25.77</v>
      </c>
      <c r="BF38" s="151">
        <v>27.73</v>
      </c>
      <c r="BG38" s="151">
        <v>27.48</v>
      </c>
      <c r="BH38" s="151">
        <v>26.9</v>
      </c>
      <c r="BI38" s="151">
        <v>29.26</v>
      </c>
      <c r="BJ38" s="151">
        <v>26.44</v>
      </c>
      <c r="BK38" s="151">
        <v>24.26</v>
      </c>
      <c r="BL38" s="151">
        <v>26.27</v>
      </c>
      <c r="BM38" s="151">
        <v>24.25</v>
      </c>
      <c r="BN38" s="151">
        <v>25.39</v>
      </c>
      <c r="BO38" s="151">
        <v>26.9</v>
      </c>
      <c r="BP38" s="151">
        <v>28.39</v>
      </c>
      <c r="BQ38" s="151">
        <v>27.54</v>
      </c>
      <c r="BR38" s="151">
        <v>27.73</v>
      </c>
      <c r="BS38" s="151">
        <v>26.19</v>
      </c>
      <c r="BT38" s="151">
        <v>27.02</v>
      </c>
      <c r="BU38" s="151">
        <v>27.27</v>
      </c>
      <c r="BV38" s="151">
        <v>27.48</v>
      </c>
      <c r="BW38" s="151">
        <v>28.75</v>
      </c>
      <c r="BX38" s="151">
        <v>27.13</v>
      </c>
      <c r="BY38" s="151">
        <v>26.48</v>
      </c>
      <c r="BZ38" s="151">
        <v>24.68</v>
      </c>
      <c r="CA38" s="151">
        <v>26.34</v>
      </c>
      <c r="CB38" s="151">
        <v>26.61</v>
      </c>
    </row>
    <row r="39" spans="1:80">
      <c r="A39" s="1" t="s">
        <v>1692</v>
      </c>
      <c r="B39" s="183">
        <v>31.14</v>
      </c>
      <c r="C39" s="183">
        <v>32.81</v>
      </c>
      <c r="D39" s="183">
        <v>31.89</v>
      </c>
      <c r="E39" s="183">
        <v>31.39</v>
      </c>
      <c r="F39" s="183">
        <v>32.03</v>
      </c>
      <c r="G39" s="183">
        <v>29.59</v>
      </c>
      <c r="H39" s="183">
        <v>31.72</v>
      </c>
      <c r="I39" s="183">
        <v>31.09</v>
      </c>
      <c r="J39" s="183">
        <v>31.42</v>
      </c>
      <c r="K39" s="183">
        <v>31.49</v>
      </c>
      <c r="L39" s="183">
        <v>28.87</v>
      </c>
      <c r="M39" s="183">
        <v>31.03</v>
      </c>
      <c r="N39" s="183">
        <v>29.9</v>
      </c>
      <c r="O39" s="183">
        <v>30.53</v>
      </c>
      <c r="P39" s="183">
        <v>32.590000000000003</v>
      </c>
      <c r="Q39" s="183">
        <v>32.450000000000003</v>
      </c>
      <c r="R39" s="183">
        <v>30.62</v>
      </c>
      <c r="S39" s="183">
        <v>28.92</v>
      </c>
      <c r="T39" s="183">
        <v>31.87</v>
      </c>
      <c r="U39" s="183">
        <v>30.06</v>
      </c>
      <c r="V39" s="152">
        <v>30.01</v>
      </c>
      <c r="W39" s="152">
        <v>32.96</v>
      </c>
      <c r="X39" s="152">
        <v>31.67</v>
      </c>
      <c r="Y39" s="152">
        <v>29.38</v>
      </c>
      <c r="Z39" s="152">
        <v>31.13</v>
      </c>
      <c r="AA39" s="152">
        <v>32.299999999999997</v>
      </c>
      <c r="AB39" s="152">
        <v>33.9</v>
      </c>
      <c r="AC39" s="152">
        <v>28.92</v>
      </c>
      <c r="AD39" s="152">
        <v>29.62</v>
      </c>
      <c r="AE39" s="152">
        <v>32.96</v>
      </c>
      <c r="AF39" s="152">
        <v>29.56</v>
      </c>
      <c r="AG39" s="152">
        <v>31.9</v>
      </c>
      <c r="AH39" s="152">
        <v>32.549999999999997</v>
      </c>
      <c r="AI39" s="152">
        <v>30.13</v>
      </c>
      <c r="AJ39" s="152">
        <v>31.88</v>
      </c>
      <c r="AK39" s="152">
        <v>31.04</v>
      </c>
      <c r="AL39" s="152">
        <v>32.229999999999997</v>
      </c>
      <c r="AM39" s="152">
        <v>31.24</v>
      </c>
      <c r="AN39" s="152">
        <v>31.82</v>
      </c>
      <c r="AO39" s="152">
        <v>32.479999999999997</v>
      </c>
      <c r="AP39" s="152">
        <v>30.91</v>
      </c>
      <c r="AQ39" s="152">
        <v>31.01</v>
      </c>
      <c r="AR39" s="152">
        <v>29.57</v>
      </c>
      <c r="AS39" s="152">
        <v>29.58</v>
      </c>
      <c r="AT39" s="152">
        <v>31.86</v>
      </c>
      <c r="AU39" s="152">
        <v>30.96</v>
      </c>
      <c r="AV39" s="152">
        <v>30.8</v>
      </c>
      <c r="AW39" s="152">
        <v>34.770000000000003</v>
      </c>
      <c r="AX39" s="152">
        <v>32.94</v>
      </c>
      <c r="AY39" s="152">
        <v>24.9</v>
      </c>
      <c r="AZ39" s="152">
        <v>31.62</v>
      </c>
      <c r="BA39" s="152">
        <v>35.78</v>
      </c>
      <c r="BB39" s="152">
        <v>32.979999999999997</v>
      </c>
      <c r="BC39" s="152">
        <v>32.54</v>
      </c>
      <c r="BD39" s="152">
        <v>29.9</v>
      </c>
      <c r="BE39" s="152">
        <v>27.35</v>
      </c>
      <c r="BF39" s="152">
        <v>32.270000000000003</v>
      </c>
      <c r="BG39" s="152">
        <v>32.06</v>
      </c>
      <c r="BH39" s="152">
        <v>31.37</v>
      </c>
      <c r="BI39" s="152">
        <v>32.299999999999997</v>
      </c>
      <c r="BJ39" s="152">
        <v>29.04</v>
      </c>
      <c r="BK39" s="152">
        <v>30.17</v>
      </c>
      <c r="BL39" s="152">
        <v>32.06</v>
      </c>
      <c r="BM39" s="152">
        <v>28.38</v>
      </c>
      <c r="BN39" s="152">
        <v>31.12</v>
      </c>
      <c r="BO39" s="152">
        <v>31.57</v>
      </c>
      <c r="BP39" s="152">
        <v>32.799999999999997</v>
      </c>
      <c r="BQ39" s="152">
        <v>31.57</v>
      </c>
      <c r="BR39" s="152">
        <v>34.299999999999997</v>
      </c>
      <c r="BS39" s="152">
        <v>29.62</v>
      </c>
      <c r="BT39" s="152">
        <v>29.97</v>
      </c>
      <c r="BU39" s="152">
        <v>31.65</v>
      </c>
      <c r="BV39" s="152">
        <v>30.88</v>
      </c>
      <c r="BW39" s="152">
        <v>30.51</v>
      </c>
      <c r="BX39" s="152">
        <v>31.33</v>
      </c>
      <c r="BY39" s="152">
        <v>31.18</v>
      </c>
      <c r="BZ39" s="152">
        <v>30.6</v>
      </c>
      <c r="CA39" s="152">
        <v>28.8</v>
      </c>
      <c r="CB39" s="152">
        <v>28.11</v>
      </c>
    </row>
    <row r="40" spans="1:80">
      <c r="A40" s="1" t="s">
        <v>1693</v>
      </c>
      <c r="B40" s="184">
        <v>33.64</v>
      </c>
      <c r="C40" s="184">
        <v>34.14</v>
      </c>
      <c r="D40" s="184">
        <v>33</v>
      </c>
      <c r="E40" s="184">
        <v>33.33</v>
      </c>
      <c r="F40" s="184">
        <v>35.619999999999997</v>
      </c>
      <c r="G40" s="184">
        <v>30.85</v>
      </c>
      <c r="H40" s="184">
        <v>34.06</v>
      </c>
      <c r="I40" s="184">
        <v>32.299999999999997</v>
      </c>
      <c r="J40" s="184">
        <v>33.229999999999997</v>
      </c>
      <c r="K40" s="184">
        <v>31.86</v>
      </c>
      <c r="L40" s="184">
        <v>28.98</v>
      </c>
      <c r="M40" s="184">
        <v>32.369999999999997</v>
      </c>
      <c r="N40" s="184">
        <v>33.5</v>
      </c>
      <c r="O40" s="184">
        <v>34.35</v>
      </c>
      <c r="P40" s="184">
        <v>35.22</v>
      </c>
      <c r="Q40" s="184">
        <v>35.25</v>
      </c>
      <c r="R40" s="184">
        <v>31.15</v>
      </c>
      <c r="S40" s="184">
        <v>31.89</v>
      </c>
      <c r="T40" s="184">
        <v>33.08</v>
      </c>
      <c r="U40" s="184">
        <v>33.020000000000003</v>
      </c>
      <c r="V40" s="153">
        <v>34.74</v>
      </c>
      <c r="W40" s="153">
        <v>34.299999999999997</v>
      </c>
      <c r="X40" s="153">
        <v>23.02</v>
      </c>
      <c r="Y40" s="153">
        <v>31.31</v>
      </c>
      <c r="Z40" s="153">
        <v>32.26</v>
      </c>
      <c r="AA40" s="153">
        <v>32.590000000000003</v>
      </c>
      <c r="AB40" s="153">
        <v>33.729999999999997</v>
      </c>
      <c r="AC40" s="153">
        <v>30.14</v>
      </c>
      <c r="AD40" s="153">
        <v>30.55</v>
      </c>
      <c r="AE40" s="153">
        <v>34.5</v>
      </c>
      <c r="AF40" s="153">
        <v>31.13</v>
      </c>
      <c r="AG40" s="153">
        <v>32.99</v>
      </c>
      <c r="AH40" s="153">
        <v>34.17</v>
      </c>
      <c r="AI40" s="153">
        <v>32.49</v>
      </c>
      <c r="AJ40" s="153">
        <v>34.72</v>
      </c>
      <c r="AK40" s="153">
        <v>31.99</v>
      </c>
      <c r="AL40" s="153">
        <v>34.11</v>
      </c>
      <c r="AM40" s="153">
        <v>35.450000000000003</v>
      </c>
      <c r="AN40" s="153">
        <v>34.43</v>
      </c>
      <c r="AO40" s="153">
        <v>31.83</v>
      </c>
      <c r="AP40" s="153">
        <v>32.33</v>
      </c>
      <c r="AQ40" s="153">
        <v>35.659999999999997</v>
      </c>
      <c r="AR40" s="153">
        <v>31.22</v>
      </c>
      <c r="AS40" s="153">
        <v>31.89</v>
      </c>
      <c r="AT40" s="153">
        <v>33.229999999999997</v>
      </c>
      <c r="AU40" s="153">
        <v>31.93</v>
      </c>
      <c r="AV40" s="153">
        <v>33.01</v>
      </c>
      <c r="AW40" s="153">
        <v>36.86</v>
      </c>
      <c r="AX40" s="153">
        <v>34.450000000000003</v>
      </c>
      <c r="AY40" s="153">
        <v>28.53</v>
      </c>
      <c r="AZ40" s="153">
        <v>34.42</v>
      </c>
      <c r="BA40" s="153">
        <v>38.04</v>
      </c>
      <c r="BB40" s="153">
        <v>34.19</v>
      </c>
      <c r="BC40" s="153">
        <v>34.049999999999997</v>
      </c>
      <c r="BD40" s="153">
        <v>32.96</v>
      </c>
      <c r="BE40" s="153">
        <v>28.87</v>
      </c>
      <c r="BF40" s="153">
        <v>35.32</v>
      </c>
      <c r="BG40" s="153">
        <v>34.32</v>
      </c>
      <c r="BH40" s="153">
        <v>32.29</v>
      </c>
      <c r="BI40" s="153">
        <v>35.49</v>
      </c>
      <c r="BJ40" s="153">
        <v>30.85</v>
      </c>
      <c r="BK40" s="153">
        <v>32.67</v>
      </c>
      <c r="BL40" s="153">
        <v>33.08</v>
      </c>
      <c r="BM40" s="153">
        <v>30.67</v>
      </c>
      <c r="BN40" s="153">
        <v>33.14</v>
      </c>
      <c r="BO40" s="153">
        <v>36.53</v>
      </c>
      <c r="BP40" s="153">
        <v>34.29</v>
      </c>
      <c r="BQ40" s="153">
        <v>34.04</v>
      </c>
      <c r="BR40" s="153">
        <v>36.15</v>
      </c>
      <c r="BS40" s="153">
        <v>34.700000000000003</v>
      </c>
      <c r="BT40" s="153">
        <v>30.94</v>
      </c>
      <c r="BU40" s="153">
        <v>33.42</v>
      </c>
      <c r="BV40" s="153">
        <v>34.17</v>
      </c>
      <c r="BW40" s="153">
        <v>35.39</v>
      </c>
      <c r="BX40" s="153">
        <v>32.51</v>
      </c>
      <c r="BY40" s="153">
        <v>33.270000000000003</v>
      </c>
      <c r="BZ40" s="153">
        <v>31</v>
      </c>
      <c r="CA40" s="153">
        <v>36.17</v>
      </c>
      <c r="CB40" s="153">
        <v>31.68</v>
      </c>
    </row>
    <row r="41" spans="1:80">
      <c r="A41" s="1" t="s">
        <v>1694</v>
      </c>
      <c r="B41" s="183">
        <v>35.17</v>
      </c>
      <c r="C41" s="183">
        <v>35.4</v>
      </c>
      <c r="D41" s="183">
        <v>36.130000000000003</v>
      </c>
      <c r="E41" s="183">
        <v>32.93</v>
      </c>
      <c r="F41" s="183">
        <v>37.93</v>
      </c>
      <c r="G41" s="183">
        <v>31.93</v>
      </c>
      <c r="H41" s="183">
        <v>35.130000000000003</v>
      </c>
      <c r="I41" s="183">
        <v>33.840000000000003</v>
      </c>
      <c r="J41" s="183">
        <v>36.21</v>
      </c>
      <c r="K41" s="183">
        <v>32.049999999999997</v>
      </c>
      <c r="L41" s="183">
        <v>31.38</v>
      </c>
      <c r="M41" s="183">
        <v>34.380000000000003</v>
      </c>
      <c r="N41" s="183">
        <v>33.14</v>
      </c>
      <c r="O41" s="183">
        <v>35.94</v>
      </c>
      <c r="P41" s="183">
        <v>37.26</v>
      </c>
      <c r="Q41" s="183">
        <v>36.01</v>
      </c>
      <c r="R41" s="183">
        <v>32.43</v>
      </c>
      <c r="S41" s="183">
        <v>33.53</v>
      </c>
      <c r="T41" s="183">
        <v>35.82</v>
      </c>
      <c r="U41" s="183">
        <v>35.630000000000003</v>
      </c>
      <c r="V41" s="152">
        <v>36.840000000000003</v>
      </c>
      <c r="W41" s="152">
        <v>35.82</v>
      </c>
      <c r="X41" s="152">
        <v>34.729999999999997</v>
      </c>
      <c r="Y41" s="152">
        <v>33.409999999999997</v>
      </c>
      <c r="Z41" s="152">
        <v>34.26</v>
      </c>
      <c r="AA41" s="152">
        <v>34.659999999999997</v>
      </c>
      <c r="AB41" s="152">
        <v>34.020000000000003</v>
      </c>
      <c r="AC41" s="152">
        <v>32.130000000000003</v>
      </c>
      <c r="AD41" s="152">
        <v>32.18</v>
      </c>
      <c r="AE41" s="152">
        <v>35.4</v>
      </c>
      <c r="AF41" s="152">
        <v>31.29</v>
      </c>
      <c r="AG41" s="152">
        <v>34.020000000000003</v>
      </c>
      <c r="AH41" s="152">
        <v>36.78</v>
      </c>
      <c r="AI41" s="152">
        <v>33.44</v>
      </c>
      <c r="AJ41" s="152">
        <v>35.880000000000003</v>
      </c>
      <c r="AK41" s="152">
        <v>36.380000000000003</v>
      </c>
      <c r="AL41" s="152">
        <v>33.04</v>
      </c>
      <c r="AM41" s="152">
        <v>36.29</v>
      </c>
      <c r="AN41" s="152">
        <v>35.78</v>
      </c>
      <c r="AO41" s="152">
        <v>32.58</v>
      </c>
      <c r="AP41" s="152">
        <v>32.33</v>
      </c>
      <c r="AQ41" s="152">
        <v>37.9</v>
      </c>
      <c r="AR41" s="152">
        <v>31.68</v>
      </c>
      <c r="AS41" s="152">
        <v>33.08</v>
      </c>
      <c r="AT41" s="152">
        <v>35.840000000000003</v>
      </c>
      <c r="AU41" s="152">
        <v>32.340000000000003</v>
      </c>
      <c r="AV41" s="152">
        <v>33.96</v>
      </c>
      <c r="AW41" s="152">
        <v>38.200000000000003</v>
      </c>
      <c r="AX41" s="152">
        <v>39.33</v>
      </c>
      <c r="AY41" s="152">
        <v>29.24</v>
      </c>
      <c r="AZ41" s="152">
        <v>34.99</v>
      </c>
      <c r="BA41" s="152">
        <v>42.09</v>
      </c>
      <c r="BB41" s="152">
        <v>35.549999999999997</v>
      </c>
      <c r="BC41" s="152">
        <v>35.49</v>
      </c>
      <c r="BD41" s="152">
        <v>34.79</v>
      </c>
      <c r="BE41" s="152">
        <v>29.3</v>
      </c>
      <c r="BF41" s="152">
        <v>37.46</v>
      </c>
      <c r="BG41" s="152">
        <v>34.590000000000003</v>
      </c>
      <c r="BH41" s="152">
        <v>33.86</v>
      </c>
      <c r="BI41" s="152">
        <v>35.53</v>
      </c>
      <c r="BJ41" s="152">
        <v>33.29</v>
      </c>
      <c r="BK41" s="152">
        <v>33.799999999999997</v>
      </c>
      <c r="BL41" s="152">
        <v>34.47</v>
      </c>
      <c r="BM41" s="152">
        <v>33.380000000000003</v>
      </c>
      <c r="BN41" s="152">
        <v>34.68</v>
      </c>
      <c r="BO41" s="152">
        <v>37.56</v>
      </c>
      <c r="BP41" s="152">
        <v>37.450000000000003</v>
      </c>
      <c r="BQ41" s="152">
        <v>35.67</v>
      </c>
      <c r="BR41" s="152">
        <v>36.049999999999997</v>
      </c>
      <c r="BS41" s="152">
        <v>36.71</v>
      </c>
      <c r="BT41" s="152">
        <v>30.31</v>
      </c>
      <c r="BU41" s="152">
        <v>36.17</v>
      </c>
      <c r="BV41" s="152">
        <v>36.35</v>
      </c>
      <c r="BW41" s="152">
        <v>37.619999999999997</v>
      </c>
      <c r="BX41" s="152">
        <v>32.93</v>
      </c>
      <c r="BY41" s="152">
        <v>35.76</v>
      </c>
      <c r="BZ41" s="152">
        <v>35.01</v>
      </c>
      <c r="CA41" s="152">
        <v>36.83</v>
      </c>
      <c r="CB41" s="152">
        <v>33.020000000000003</v>
      </c>
    </row>
    <row r="42" spans="1:80">
      <c r="A42" s="1" t="s">
        <v>1695</v>
      </c>
      <c r="B42" s="184">
        <v>35.1</v>
      </c>
      <c r="C42" s="184">
        <v>38.840000000000003</v>
      </c>
      <c r="D42" s="184">
        <v>35.22</v>
      </c>
      <c r="E42" s="184">
        <v>34.57</v>
      </c>
      <c r="F42" s="184">
        <v>38.64</v>
      </c>
      <c r="G42" s="184">
        <v>33.94</v>
      </c>
      <c r="H42" s="184">
        <v>36.82</v>
      </c>
      <c r="I42" s="184">
        <v>35.11</v>
      </c>
      <c r="J42" s="184">
        <v>37.35</v>
      </c>
      <c r="K42" s="184">
        <v>35.700000000000003</v>
      </c>
      <c r="L42" s="184">
        <v>32.6</v>
      </c>
      <c r="M42" s="184">
        <v>37.130000000000003</v>
      </c>
      <c r="N42" s="184">
        <v>34.6</v>
      </c>
      <c r="O42" s="184">
        <v>36.31</v>
      </c>
      <c r="P42" s="184">
        <v>38.119999999999997</v>
      </c>
      <c r="Q42" s="184">
        <v>37.44</v>
      </c>
      <c r="R42" s="184">
        <v>33.17</v>
      </c>
      <c r="S42" s="184">
        <v>34.979999999999997</v>
      </c>
      <c r="T42" s="184">
        <v>37.07</v>
      </c>
      <c r="U42" s="184">
        <v>35.96</v>
      </c>
      <c r="V42" s="153">
        <v>37.68</v>
      </c>
      <c r="W42" s="153">
        <v>36.96</v>
      </c>
      <c r="X42" s="153">
        <v>35.57</v>
      </c>
      <c r="Y42" s="153">
        <v>33.33</v>
      </c>
      <c r="Z42" s="153">
        <v>35.39</v>
      </c>
      <c r="AA42" s="153">
        <v>36.299999999999997</v>
      </c>
      <c r="AB42" s="153">
        <v>34.090000000000003</v>
      </c>
      <c r="AC42" s="153">
        <v>32.229999999999997</v>
      </c>
      <c r="AD42" s="153">
        <v>33.630000000000003</v>
      </c>
      <c r="AE42" s="153">
        <v>35.07</v>
      </c>
      <c r="AF42" s="153">
        <v>32.700000000000003</v>
      </c>
      <c r="AG42" s="153">
        <v>34.93</v>
      </c>
      <c r="AH42" s="153">
        <v>36.1</v>
      </c>
      <c r="AI42" s="153">
        <v>37.270000000000003</v>
      </c>
      <c r="AJ42" s="153">
        <v>36.61</v>
      </c>
      <c r="AK42" s="153">
        <v>38.54</v>
      </c>
      <c r="AL42" s="153">
        <v>34.44</v>
      </c>
      <c r="AM42" s="153">
        <v>37.159999999999997</v>
      </c>
      <c r="AN42" s="153">
        <v>35.64</v>
      </c>
      <c r="AO42" s="153">
        <v>34.950000000000003</v>
      </c>
      <c r="AP42" s="153">
        <v>33.659999999999997</v>
      </c>
      <c r="AQ42" s="153">
        <v>38.08</v>
      </c>
      <c r="AR42" s="153">
        <v>32.68</v>
      </c>
      <c r="AS42" s="153">
        <v>35.590000000000003</v>
      </c>
      <c r="AT42" s="153">
        <v>35.74</v>
      </c>
      <c r="AU42" s="153">
        <v>33.1</v>
      </c>
      <c r="AV42" s="153">
        <v>34.26</v>
      </c>
      <c r="AW42" s="153">
        <v>38.42</v>
      </c>
      <c r="AX42" s="153">
        <v>38.36</v>
      </c>
      <c r="AY42" s="153">
        <v>28.96</v>
      </c>
      <c r="AZ42" s="153">
        <v>36.380000000000003</v>
      </c>
      <c r="BA42" s="153">
        <v>42.39</v>
      </c>
      <c r="BB42" s="153">
        <v>35.01</v>
      </c>
      <c r="BC42" s="153">
        <v>37.03</v>
      </c>
      <c r="BD42" s="153">
        <v>36.61</v>
      </c>
      <c r="BE42" s="153">
        <v>31.83</v>
      </c>
      <c r="BF42" s="153">
        <v>37.21</v>
      </c>
      <c r="BG42" s="153">
        <v>35.869999999999997</v>
      </c>
      <c r="BH42" s="153">
        <v>35.86</v>
      </c>
      <c r="BI42" s="153">
        <v>35.78</v>
      </c>
      <c r="BJ42" s="153">
        <v>33.79</v>
      </c>
      <c r="BK42" s="153">
        <v>34.15</v>
      </c>
      <c r="BL42" s="153">
        <v>35.03</v>
      </c>
      <c r="BM42" s="153">
        <v>30.1</v>
      </c>
      <c r="BN42" s="153">
        <v>35.770000000000003</v>
      </c>
      <c r="BO42" s="153">
        <v>39.07</v>
      </c>
      <c r="BP42" s="153">
        <v>38.4</v>
      </c>
      <c r="BQ42" s="153">
        <v>35.32</v>
      </c>
      <c r="BR42" s="153">
        <v>36.729999999999997</v>
      </c>
      <c r="BS42" s="153">
        <v>36.42</v>
      </c>
      <c r="BT42" s="153">
        <v>31.36</v>
      </c>
      <c r="BU42" s="153">
        <v>38.020000000000003</v>
      </c>
      <c r="BV42" s="153">
        <v>37.909999999999997</v>
      </c>
      <c r="BW42" s="153">
        <v>37.200000000000003</v>
      </c>
      <c r="BX42" s="153">
        <v>33.6</v>
      </c>
      <c r="BY42" s="153">
        <v>35.56</v>
      </c>
      <c r="BZ42" s="153">
        <v>32.89</v>
      </c>
      <c r="CA42" s="153">
        <v>37.979999999999997</v>
      </c>
      <c r="CB42" s="153">
        <v>33.869999999999997</v>
      </c>
    </row>
    <row r="43" spans="1:80">
      <c r="A43" s="1" t="s">
        <v>1696</v>
      </c>
      <c r="B43" s="182">
        <v>35.979999999999997</v>
      </c>
      <c r="C43" s="182">
        <v>38.78</v>
      </c>
      <c r="D43" s="182">
        <v>37.78</v>
      </c>
      <c r="E43" s="182">
        <v>35.21</v>
      </c>
      <c r="F43" s="182">
        <v>40.549999999999997</v>
      </c>
      <c r="G43" s="182">
        <v>34.630000000000003</v>
      </c>
      <c r="H43" s="182">
        <v>37.28</v>
      </c>
      <c r="I43" s="182">
        <v>36.270000000000003</v>
      </c>
      <c r="J43" s="182">
        <v>37.39</v>
      </c>
      <c r="K43" s="182">
        <v>38.86</v>
      </c>
      <c r="L43" s="182">
        <v>38.76</v>
      </c>
      <c r="M43" s="182">
        <v>38.299999999999997</v>
      </c>
      <c r="N43" s="182">
        <v>34.61</v>
      </c>
      <c r="O43" s="182">
        <v>38.659999999999997</v>
      </c>
      <c r="P43" s="182">
        <v>39.04</v>
      </c>
      <c r="Q43" s="182">
        <v>38.1</v>
      </c>
      <c r="R43" s="182">
        <v>33.799999999999997</v>
      </c>
      <c r="S43" s="182">
        <v>34.1</v>
      </c>
      <c r="T43" s="182">
        <v>37.65</v>
      </c>
      <c r="U43" s="182">
        <v>37.229999999999997</v>
      </c>
      <c r="V43" s="151">
        <v>38.44</v>
      </c>
      <c r="W43" s="151">
        <v>37.32</v>
      </c>
      <c r="X43" s="151">
        <v>37.340000000000003</v>
      </c>
      <c r="Y43" s="151">
        <v>35.22</v>
      </c>
      <c r="Z43" s="151">
        <v>35.880000000000003</v>
      </c>
      <c r="AA43" s="151">
        <v>36.26</v>
      </c>
      <c r="AB43" s="151">
        <v>36.630000000000003</v>
      </c>
      <c r="AC43" s="151">
        <v>34.61</v>
      </c>
      <c r="AD43" s="151">
        <v>34.590000000000003</v>
      </c>
      <c r="AE43" s="151">
        <v>37.659999999999997</v>
      </c>
      <c r="AF43" s="151">
        <v>33.020000000000003</v>
      </c>
      <c r="AG43" s="151">
        <v>35.39</v>
      </c>
      <c r="AH43" s="151">
        <v>37.590000000000003</v>
      </c>
      <c r="AI43" s="151">
        <v>38.5</v>
      </c>
      <c r="AJ43" s="151">
        <v>37.4</v>
      </c>
      <c r="AK43" s="151">
        <v>38.6</v>
      </c>
      <c r="AL43" s="151">
        <v>35.909999999999997</v>
      </c>
      <c r="AM43" s="151">
        <v>38.71</v>
      </c>
      <c r="AN43" s="151">
        <v>36.31</v>
      </c>
      <c r="AO43" s="151">
        <v>35.270000000000003</v>
      </c>
      <c r="AP43" s="151">
        <v>34.82</v>
      </c>
      <c r="AQ43" s="151">
        <v>38.93</v>
      </c>
      <c r="AR43" s="151">
        <v>32.700000000000003</v>
      </c>
      <c r="AS43" s="151">
        <v>35.47</v>
      </c>
      <c r="AT43" s="151">
        <v>36.96</v>
      </c>
      <c r="AU43" s="151">
        <v>34.93</v>
      </c>
      <c r="AV43" s="151">
        <v>35.479999999999997</v>
      </c>
      <c r="AW43" s="151">
        <v>38.869999999999997</v>
      </c>
      <c r="AX43" s="151">
        <v>39.119999999999997</v>
      </c>
      <c r="AY43" s="151">
        <v>29.51</v>
      </c>
      <c r="AZ43" s="151">
        <v>38.659999999999997</v>
      </c>
      <c r="BA43" s="151">
        <v>44.27</v>
      </c>
      <c r="BB43" s="151">
        <v>35.74</v>
      </c>
      <c r="BC43" s="151">
        <v>38.17</v>
      </c>
      <c r="BD43" s="151">
        <v>36.53</v>
      </c>
      <c r="BE43" s="151">
        <v>31.94</v>
      </c>
      <c r="BF43" s="151">
        <v>38.86</v>
      </c>
      <c r="BG43" s="151">
        <v>35.61</v>
      </c>
      <c r="BH43" s="151">
        <v>36.700000000000003</v>
      </c>
      <c r="BI43" s="151">
        <v>37.049999999999997</v>
      </c>
      <c r="BJ43" s="151">
        <v>34.82</v>
      </c>
      <c r="BK43" s="151">
        <v>37.28</v>
      </c>
      <c r="BL43" s="151">
        <v>35.78</v>
      </c>
      <c r="BM43" s="151">
        <v>32.89</v>
      </c>
      <c r="BN43" s="151">
        <v>38.24</v>
      </c>
      <c r="BO43" s="151">
        <v>40.880000000000003</v>
      </c>
      <c r="BP43" s="151">
        <v>38.96</v>
      </c>
      <c r="BQ43" s="151">
        <v>35.94</v>
      </c>
      <c r="BR43" s="151">
        <v>38.85</v>
      </c>
      <c r="BS43" s="151">
        <v>36.880000000000003</v>
      </c>
      <c r="BT43" s="151">
        <v>32.450000000000003</v>
      </c>
      <c r="BU43" s="151">
        <v>38.92</v>
      </c>
      <c r="BV43" s="151">
        <v>40.21</v>
      </c>
      <c r="BW43" s="151">
        <v>38.590000000000003</v>
      </c>
      <c r="BX43" s="151">
        <v>34.25</v>
      </c>
      <c r="BY43" s="151">
        <v>37.82</v>
      </c>
      <c r="BZ43" s="151">
        <v>33.39</v>
      </c>
      <c r="CA43" s="151">
        <v>38.58</v>
      </c>
      <c r="CB43" s="151">
        <v>35.67</v>
      </c>
    </row>
    <row r="44" spans="1:80">
      <c r="A44" s="1" t="s">
        <v>1697</v>
      </c>
      <c r="B44" s="184">
        <v>37.159999999999997</v>
      </c>
      <c r="C44" s="184">
        <v>40.26</v>
      </c>
      <c r="D44" s="184">
        <v>39.04</v>
      </c>
      <c r="E44" s="184">
        <v>37.65</v>
      </c>
      <c r="F44" s="184">
        <v>41.41</v>
      </c>
      <c r="G44" s="184">
        <v>35.76</v>
      </c>
      <c r="H44" s="184">
        <v>37.83</v>
      </c>
      <c r="I44" s="184">
        <v>37.78</v>
      </c>
      <c r="J44" s="184">
        <v>38.72</v>
      </c>
      <c r="K44" s="184">
        <v>38.020000000000003</v>
      </c>
      <c r="L44" s="184">
        <v>37.42</v>
      </c>
      <c r="M44" s="184">
        <v>40.03</v>
      </c>
      <c r="N44" s="184">
        <v>36.03</v>
      </c>
      <c r="O44" s="184">
        <v>38.15</v>
      </c>
      <c r="P44" s="184">
        <v>41.12</v>
      </c>
      <c r="Q44" s="184">
        <v>38.71</v>
      </c>
      <c r="R44" s="184">
        <v>35.03</v>
      </c>
      <c r="S44" s="184">
        <v>36.42</v>
      </c>
      <c r="T44" s="184">
        <v>37.33</v>
      </c>
      <c r="U44" s="184">
        <v>38.200000000000003</v>
      </c>
      <c r="V44" s="153">
        <v>38.590000000000003</v>
      </c>
      <c r="W44" s="153">
        <v>38.549999999999997</v>
      </c>
      <c r="X44" s="153">
        <v>37.82</v>
      </c>
      <c r="Y44" s="153">
        <v>35.479999999999997</v>
      </c>
      <c r="Z44" s="153">
        <v>37.31</v>
      </c>
      <c r="AA44" s="153">
        <v>36.409999999999997</v>
      </c>
      <c r="AB44" s="153">
        <v>37.450000000000003</v>
      </c>
      <c r="AC44" s="153">
        <v>36.17</v>
      </c>
      <c r="AD44" s="153">
        <v>36.28</v>
      </c>
      <c r="AE44" s="153">
        <v>37.700000000000003</v>
      </c>
      <c r="AF44" s="153">
        <v>34.35</v>
      </c>
      <c r="AG44" s="153">
        <v>35.11</v>
      </c>
      <c r="AH44" s="153">
        <v>38.659999999999997</v>
      </c>
      <c r="AI44" s="153">
        <v>38.24</v>
      </c>
      <c r="AJ44" s="153">
        <v>37.67</v>
      </c>
      <c r="AK44" s="153">
        <v>39.799999999999997</v>
      </c>
      <c r="AL44" s="153">
        <v>36.299999999999997</v>
      </c>
      <c r="AM44" s="153">
        <v>38.049999999999997</v>
      </c>
      <c r="AN44" s="153">
        <v>36.049999999999997</v>
      </c>
      <c r="AO44" s="153">
        <v>36.880000000000003</v>
      </c>
      <c r="AP44" s="153">
        <v>35.61</v>
      </c>
      <c r="AQ44" s="153">
        <v>39.49</v>
      </c>
      <c r="AR44" s="153">
        <v>34.89</v>
      </c>
      <c r="AS44" s="153">
        <v>35.049999999999997</v>
      </c>
      <c r="AT44" s="153">
        <v>36.68</v>
      </c>
      <c r="AU44" s="153">
        <v>35.25</v>
      </c>
      <c r="AV44" s="153">
        <v>36.33</v>
      </c>
      <c r="AW44" s="153">
        <v>39.39</v>
      </c>
      <c r="AX44" s="153">
        <v>39.21</v>
      </c>
      <c r="AY44" s="153">
        <v>29.14</v>
      </c>
      <c r="AZ44" s="153">
        <v>39.47</v>
      </c>
      <c r="BA44" s="153">
        <v>48.24</v>
      </c>
      <c r="BB44" s="153">
        <v>37.71</v>
      </c>
      <c r="BC44" s="153">
        <v>38.32</v>
      </c>
      <c r="BD44" s="153">
        <v>38.85</v>
      </c>
      <c r="BE44" s="153">
        <v>26.64</v>
      </c>
      <c r="BF44" s="153">
        <v>39.659999999999997</v>
      </c>
      <c r="BG44" s="153">
        <v>35.82</v>
      </c>
      <c r="BH44" s="153">
        <v>37.200000000000003</v>
      </c>
      <c r="BI44" s="153">
        <v>38.770000000000003</v>
      </c>
      <c r="BJ44" s="153">
        <v>34.56</v>
      </c>
      <c r="BK44" s="153">
        <v>40.06</v>
      </c>
      <c r="BL44" s="153">
        <v>36.549999999999997</v>
      </c>
      <c r="BM44" s="153">
        <v>34.19</v>
      </c>
      <c r="BN44" s="153">
        <v>38.159999999999997</v>
      </c>
      <c r="BO44" s="153">
        <v>41.29</v>
      </c>
      <c r="BP44" s="153">
        <v>40.11</v>
      </c>
      <c r="BQ44" s="153">
        <v>36.57</v>
      </c>
      <c r="BR44" s="153">
        <v>41.55</v>
      </c>
      <c r="BS44" s="153">
        <v>37.950000000000003</v>
      </c>
      <c r="BT44" s="153">
        <v>32.81</v>
      </c>
      <c r="BU44" s="153">
        <v>38.78</v>
      </c>
      <c r="BV44" s="153">
        <v>38.270000000000003</v>
      </c>
      <c r="BW44" s="153">
        <v>38.19</v>
      </c>
      <c r="BX44" s="153">
        <v>34.33</v>
      </c>
      <c r="BY44" s="153">
        <v>37.159999999999997</v>
      </c>
      <c r="BZ44" s="153">
        <v>33.49</v>
      </c>
      <c r="CA44" s="153">
        <v>37.840000000000003</v>
      </c>
      <c r="CB44" s="153">
        <v>36.049999999999997</v>
      </c>
    </row>
    <row r="45" spans="1:80">
      <c r="A45" s="1" t="s">
        <v>1698</v>
      </c>
      <c r="B45" s="182">
        <v>38.18</v>
      </c>
      <c r="C45" s="182">
        <v>38.729999999999997</v>
      </c>
      <c r="D45" s="182">
        <v>38.28</v>
      </c>
      <c r="E45" s="182">
        <v>39.19</v>
      </c>
      <c r="F45" s="182">
        <v>42.53</v>
      </c>
      <c r="G45" s="182">
        <v>36.49</v>
      </c>
      <c r="H45" s="182">
        <v>37.97</v>
      </c>
      <c r="I45" s="182">
        <v>37.630000000000003</v>
      </c>
      <c r="J45" s="182">
        <v>39.11</v>
      </c>
      <c r="K45" s="182">
        <v>39.06</v>
      </c>
      <c r="L45" s="182">
        <v>36.01</v>
      </c>
      <c r="M45" s="182">
        <v>39.99</v>
      </c>
      <c r="N45" s="182">
        <v>36.659999999999997</v>
      </c>
      <c r="O45" s="182">
        <v>39.450000000000003</v>
      </c>
      <c r="P45" s="182">
        <v>40.74</v>
      </c>
      <c r="Q45" s="182">
        <v>40.21</v>
      </c>
      <c r="R45" s="182">
        <v>35.29</v>
      </c>
      <c r="S45" s="182">
        <v>37.58</v>
      </c>
      <c r="T45" s="182">
        <v>38.83</v>
      </c>
      <c r="U45" s="182">
        <v>38.56</v>
      </c>
      <c r="V45" s="151">
        <v>40.03</v>
      </c>
      <c r="W45" s="151">
        <v>38.840000000000003</v>
      </c>
      <c r="X45" s="151">
        <v>37.520000000000003</v>
      </c>
      <c r="Y45" s="151">
        <v>35.49</v>
      </c>
      <c r="Z45" s="151">
        <v>37.909999999999997</v>
      </c>
      <c r="AA45" s="151">
        <v>38.61</v>
      </c>
      <c r="AB45" s="151">
        <v>38.11</v>
      </c>
      <c r="AC45" s="151">
        <v>36.14</v>
      </c>
      <c r="AD45" s="151">
        <v>36.19</v>
      </c>
      <c r="AE45" s="151">
        <v>38.69</v>
      </c>
      <c r="AF45" s="151">
        <v>35.24</v>
      </c>
      <c r="AG45" s="151">
        <v>35.49</v>
      </c>
      <c r="AH45" s="151">
        <v>39.44</v>
      </c>
      <c r="AI45" s="151">
        <v>38.08</v>
      </c>
      <c r="AJ45" s="151">
        <v>38.11</v>
      </c>
      <c r="AK45" s="151">
        <v>41.64</v>
      </c>
      <c r="AL45" s="151">
        <v>37.03</v>
      </c>
      <c r="AM45" s="151">
        <v>38.79</v>
      </c>
      <c r="AN45" s="151">
        <v>37.76</v>
      </c>
      <c r="AO45" s="151">
        <v>37.090000000000003</v>
      </c>
      <c r="AP45" s="151">
        <v>36.119999999999997</v>
      </c>
      <c r="AQ45" s="151">
        <v>39.380000000000003</v>
      </c>
      <c r="AR45" s="151">
        <v>36.380000000000003</v>
      </c>
      <c r="AS45" s="151">
        <v>36.92</v>
      </c>
      <c r="AT45" s="151">
        <v>37.75</v>
      </c>
      <c r="AU45" s="151">
        <v>37.840000000000003</v>
      </c>
      <c r="AV45" s="151">
        <v>38.299999999999997</v>
      </c>
      <c r="AW45" s="151">
        <v>40.380000000000003</v>
      </c>
      <c r="AX45" s="151">
        <v>42.68</v>
      </c>
      <c r="AY45" s="151">
        <v>31.71</v>
      </c>
      <c r="AZ45" s="151">
        <v>40.08</v>
      </c>
      <c r="BA45" s="151">
        <v>47.93</v>
      </c>
      <c r="BB45" s="151">
        <v>37.049999999999997</v>
      </c>
      <c r="BC45" s="151">
        <v>39.64</v>
      </c>
      <c r="BD45" s="151">
        <v>40.14</v>
      </c>
      <c r="BE45" s="151">
        <v>29.86</v>
      </c>
      <c r="BF45" s="151">
        <v>40.11</v>
      </c>
      <c r="BG45" s="151">
        <v>35.86</v>
      </c>
      <c r="BH45" s="151">
        <v>36.28</v>
      </c>
      <c r="BI45" s="151">
        <v>38.409999999999997</v>
      </c>
      <c r="BJ45" s="151">
        <v>34.299999999999997</v>
      </c>
      <c r="BK45" s="151">
        <v>39.049999999999997</v>
      </c>
      <c r="BL45" s="151">
        <v>37.979999999999997</v>
      </c>
      <c r="BM45" s="151">
        <v>35.479999999999997</v>
      </c>
      <c r="BN45" s="151">
        <v>38.409999999999997</v>
      </c>
      <c r="BO45" s="151">
        <v>40.54</v>
      </c>
      <c r="BP45" s="151">
        <v>40.89</v>
      </c>
      <c r="BQ45" s="151">
        <v>36.42</v>
      </c>
      <c r="BR45" s="151">
        <v>40.409999999999997</v>
      </c>
      <c r="BS45" s="151">
        <v>37.5</v>
      </c>
      <c r="BT45" s="151">
        <v>34.21</v>
      </c>
      <c r="BU45" s="151">
        <v>38.75</v>
      </c>
      <c r="BV45" s="151">
        <v>38.94</v>
      </c>
      <c r="BW45" s="151">
        <v>40.42</v>
      </c>
      <c r="BX45" s="151">
        <v>35.090000000000003</v>
      </c>
      <c r="BY45" s="151">
        <v>38.01</v>
      </c>
      <c r="BZ45" s="151">
        <v>32.56</v>
      </c>
      <c r="CA45" s="151">
        <v>39.78</v>
      </c>
      <c r="CB45" s="151">
        <v>36.01</v>
      </c>
    </row>
    <row r="46" spans="1:80">
      <c r="A46" s="1" t="s">
        <v>1699</v>
      </c>
      <c r="B46" s="183">
        <v>38.15</v>
      </c>
      <c r="C46" s="183">
        <v>40.67</v>
      </c>
      <c r="D46" s="183">
        <v>40.07</v>
      </c>
      <c r="E46" s="183">
        <v>38.14</v>
      </c>
      <c r="F46" s="183">
        <v>43.45</v>
      </c>
      <c r="G46" s="183">
        <v>36.19</v>
      </c>
      <c r="H46" s="183">
        <v>38.19</v>
      </c>
      <c r="I46" s="183">
        <v>38.69</v>
      </c>
      <c r="J46" s="183">
        <v>39.200000000000003</v>
      </c>
      <c r="K46" s="183">
        <v>41.17</v>
      </c>
      <c r="L46" s="183">
        <v>35.75</v>
      </c>
      <c r="M46" s="183">
        <v>39.92</v>
      </c>
      <c r="N46" s="183">
        <v>35.33</v>
      </c>
      <c r="O46" s="183">
        <v>39.74</v>
      </c>
      <c r="P46" s="183">
        <v>41.36</v>
      </c>
      <c r="Q46" s="183">
        <v>39.74</v>
      </c>
      <c r="R46" s="183">
        <v>35.07</v>
      </c>
      <c r="S46" s="183">
        <v>37.880000000000003</v>
      </c>
      <c r="T46" s="183">
        <v>38.79</v>
      </c>
      <c r="U46" s="183">
        <v>36.18</v>
      </c>
      <c r="V46" s="152">
        <v>41.86</v>
      </c>
      <c r="W46" s="152">
        <v>39.78</v>
      </c>
      <c r="X46" s="152">
        <v>37.1</v>
      </c>
      <c r="Y46" s="152">
        <v>37.340000000000003</v>
      </c>
      <c r="Z46" s="152">
        <v>38.57</v>
      </c>
      <c r="AA46" s="152">
        <v>38.64</v>
      </c>
      <c r="AB46" s="152">
        <v>39.39</v>
      </c>
      <c r="AC46" s="152">
        <v>36.799999999999997</v>
      </c>
      <c r="AD46" s="152">
        <v>36.840000000000003</v>
      </c>
      <c r="AE46" s="152">
        <v>38.33</v>
      </c>
      <c r="AF46" s="152">
        <v>35.01</v>
      </c>
      <c r="AG46" s="152">
        <v>37.22</v>
      </c>
      <c r="AH46" s="152">
        <v>39.65</v>
      </c>
      <c r="AI46" s="152">
        <v>38.54</v>
      </c>
      <c r="AJ46" s="152">
        <v>38.85</v>
      </c>
      <c r="AK46" s="152">
        <v>41.1</v>
      </c>
      <c r="AL46" s="152">
        <v>36.880000000000003</v>
      </c>
      <c r="AM46" s="152">
        <v>40.22</v>
      </c>
      <c r="AN46" s="152">
        <v>38.44</v>
      </c>
      <c r="AO46" s="152">
        <v>38.06</v>
      </c>
      <c r="AP46" s="152">
        <v>37.659999999999997</v>
      </c>
      <c r="AQ46" s="152">
        <v>39.380000000000003</v>
      </c>
      <c r="AR46" s="152">
        <v>36.75</v>
      </c>
      <c r="AS46" s="152">
        <v>37.26</v>
      </c>
      <c r="AT46" s="152">
        <v>37.549999999999997</v>
      </c>
      <c r="AU46" s="152">
        <v>38.340000000000003</v>
      </c>
      <c r="AV46" s="152">
        <v>39.270000000000003</v>
      </c>
      <c r="AW46" s="152">
        <v>40.11</v>
      </c>
      <c r="AX46" s="152">
        <v>41.42</v>
      </c>
      <c r="AY46" s="152">
        <v>29.67</v>
      </c>
      <c r="AZ46" s="152">
        <v>39.92</v>
      </c>
      <c r="BA46" s="152">
        <v>46.57</v>
      </c>
      <c r="BB46" s="152">
        <v>39.56</v>
      </c>
      <c r="BC46" s="152">
        <v>40.89</v>
      </c>
      <c r="BD46" s="152">
        <v>40.049999999999997</v>
      </c>
      <c r="BE46" s="152">
        <v>30.73</v>
      </c>
      <c r="BF46" s="152">
        <v>39.83</v>
      </c>
      <c r="BG46" s="152">
        <v>35.97</v>
      </c>
      <c r="BH46" s="152">
        <v>37.35</v>
      </c>
      <c r="BI46" s="152">
        <v>39.19</v>
      </c>
      <c r="BJ46" s="152">
        <v>35.71</v>
      </c>
      <c r="BK46" s="152">
        <v>39.01</v>
      </c>
      <c r="BL46" s="152">
        <v>37.409999999999997</v>
      </c>
      <c r="BM46" s="152">
        <v>36.520000000000003</v>
      </c>
      <c r="BN46" s="152">
        <v>38.450000000000003</v>
      </c>
      <c r="BO46" s="152">
        <v>41.63</v>
      </c>
      <c r="BP46" s="152">
        <v>41.92</v>
      </c>
      <c r="BQ46" s="152">
        <v>37.04</v>
      </c>
      <c r="BR46" s="152">
        <v>41.99</v>
      </c>
      <c r="BS46" s="152">
        <v>37.43</v>
      </c>
      <c r="BT46" s="152">
        <v>35.159999999999997</v>
      </c>
      <c r="BU46" s="152">
        <v>38.67</v>
      </c>
      <c r="BV46" s="152">
        <v>37.33</v>
      </c>
      <c r="BW46" s="152">
        <v>39.770000000000003</v>
      </c>
      <c r="BX46" s="152">
        <v>36.380000000000003</v>
      </c>
      <c r="BY46" s="152">
        <v>37.729999999999997</v>
      </c>
      <c r="BZ46" s="152">
        <v>32.380000000000003</v>
      </c>
      <c r="CA46" s="152">
        <v>41.93</v>
      </c>
      <c r="CB46" s="152">
        <v>37.130000000000003</v>
      </c>
    </row>
    <row r="47" spans="1:80">
      <c r="A47" s="1" t="s">
        <v>1700</v>
      </c>
      <c r="B47" s="184">
        <v>38.97</v>
      </c>
      <c r="C47" s="184">
        <v>40.770000000000003</v>
      </c>
      <c r="D47" s="184">
        <v>38.47</v>
      </c>
      <c r="E47" s="184">
        <v>38.270000000000003</v>
      </c>
      <c r="F47" s="184">
        <v>42.73</v>
      </c>
      <c r="G47" s="184">
        <v>38.049999999999997</v>
      </c>
      <c r="H47" s="184">
        <v>38.090000000000003</v>
      </c>
      <c r="I47" s="184">
        <v>37.72</v>
      </c>
      <c r="J47" s="184">
        <v>40.92</v>
      </c>
      <c r="K47" s="184">
        <v>41.13</v>
      </c>
      <c r="L47" s="184">
        <v>38.880000000000003</v>
      </c>
      <c r="M47" s="184">
        <v>40.29</v>
      </c>
      <c r="N47" s="184">
        <v>36.04</v>
      </c>
      <c r="O47" s="184">
        <v>38.69</v>
      </c>
      <c r="P47" s="184">
        <v>41.74</v>
      </c>
      <c r="Q47" s="184">
        <v>40.53</v>
      </c>
      <c r="R47" s="184">
        <v>36.130000000000003</v>
      </c>
      <c r="S47" s="184">
        <v>38.65</v>
      </c>
      <c r="T47" s="184">
        <v>39.35</v>
      </c>
      <c r="U47" s="184">
        <v>36.200000000000003</v>
      </c>
      <c r="V47" s="153">
        <v>41.22</v>
      </c>
      <c r="W47" s="153">
        <v>40.31</v>
      </c>
      <c r="X47" s="153">
        <v>37.32</v>
      </c>
      <c r="Y47" s="153">
        <v>37.5</v>
      </c>
      <c r="Z47" s="153">
        <v>38.950000000000003</v>
      </c>
      <c r="AA47" s="153">
        <v>38.200000000000003</v>
      </c>
      <c r="AB47" s="153">
        <v>40.53</v>
      </c>
      <c r="AC47" s="153">
        <v>38.08</v>
      </c>
      <c r="AD47" s="153">
        <v>36.74</v>
      </c>
      <c r="AE47" s="153">
        <v>38.479999999999997</v>
      </c>
      <c r="AF47" s="153">
        <v>35.520000000000003</v>
      </c>
      <c r="AG47" s="153">
        <v>37.51</v>
      </c>
      <c r="AH47" s="153">
        <v>41.49</v>
      </c>
      <c r="AI47" s="153">
        <v>37.54</v>
      </c>
      <c r="AJ47" s="153">
        <v>40.299999999999997</v>
      </c>
      <c r="AK47" s="153">
        <v>41.58</v>
      </c>
      <c r="AL47" s="153">
        <v>37.5</v>
      </c>
      <c r="AM47" s="153">
        <v>40.97</v>
      </c>
      <c r="AN47" s="153">
        <v>39.549999999999997</v>
      </c>
      <c r="AO47" s="153">
        <v>37.380000000000003</v>
      </c>
      <c r="AP47" s="153">
        <v>37.36</v>
      </c>
      <c r="AQ47" s="153">
        <v>39.19</v>
      </c>
      <c r="AR47" s="153">
        <v>38.630000000000003</v>
      </c>
      <c r="AS47" s="153">
        <v>37.44</v>
      </c>
      <c r="AT47" s="153">
        <v>38.299999999999997</v>
      </c>
      <c r="AU47" s="153">
        <v>38.22</v>
      </c>
      <c r="AV47" s="153">
        <v>40.61</v>
      </c>
      <c r="AW47" s="153">
        <v>41.8</v>
      </c>
      <c r="AX47" s="153">
        <v>41.14</v>
      </c>
      <c r="AY47" s="153">
        <v>30.86</v>
      </c>
      <c r="AZ47" s="153">
        <v>39.840000000000003</v>
      </c>
      <c r="BA47" s="153">
        <v>46.57</v>
      </c>
      <c r="BB47" s="153">
        <v>40.54</v>
      </c>
      <c r="BC47" s="153">
        <v>40.44</v>
      </c>
      <c r="BD47" s="153">
        <v>40.1</v>
      </c>
      <c r="BE47" s="153">
        <v>32.119999999999997</v>
      </c>
      <c r="BF47" s="153">
        <v>40.46</v>
      </c>
      <c r="BG47" s="153">
        <v>36.380000000000003</v>
      </c>
      <c r="BH47" s="153">
        <v>37.770000000000003</v>
      </c>
      <c r="BI47" s="153">
        <v>39.119999999999997</v>
      </c>
      <c r="BJ47" s="153">
        <v>35.72</v>
      </c>
      <c r="BK47" s="153">
        <v>39.700000000000003</v>
      </c>
      <c r="BL47" s="153">
        <v>37.86</v>
      </c>
      <c r="BM47" s="153">
        <v>36.86</v>
      </c>
      <c r="BN47" s="153">
        <v>39.92</v>
      </c>
      <c r="BO47" s="153">
        <v>42.65</v>
      </c>
      <c r="BP47" s="153">
        <v>40.96</v>
      </c>
      <c r="BQ47" s="153">
        <v>37.76</v>
      </c>
      <c r="BR47" s="153">
        <v>42.78</v>
      </c>
      <c r="BS47" s="153">
        <v>38.130000000000003</v>
      </c>
      <c r="BT47" s="153">
        <v>35.08</v>
      </c>
      <c r="BU47" s="153">
        <v>39.82</v>
      </c>
      <c r="BV47" s="153">
        <v>38.82</v>
      </c>
      <c r="BW47" s="153">
        <v>41.29</v>
      </c>
      <c r="BX47" s="153">
        <v>37.21</v>
      </c>
      <c r="BY47" s="153">
        <v>37.93</v>
      </c>
      <c r="BZ47" s="153">
        <v>34.4</v>
      </c>
      <c r="CA47" s="153">
        <v>39.549999999999997</v>
      </c>
      <c r="CB47" s="153">
        <v>36.04</v>
      </c>
    </row>
    <row r="48" spans="1:80">
      <c r="A48" s="1" t="s">
        <v>1701</v>
      </c>
      <c r="B48" s="184">
        <v>39.78</v>
      </c>
      <c r="C48" s="184">
        <v>41.17</v>
      </c>
      <c r="D48" s="184">
        <v>40.619999999999997</v>
      </c>
      <c r="E48" s="184">
        <v>38.86</v>
      </c>
      <c r="F48" s="184">
        <v>43.25</v>
      </c>
      <c r="G48" s="184">
        <v>39.049999999999997</v>
      </c>
      <c r="H48" s="184">
        <v>39.5</v>
      </c>
      <c r="I48" s="184">
        <v>38.85</v>
      </c>
      <c r="J48" s="184">
        <v>40.71</v>
      </c>
      <c r="K48" s="184">
        <v>42.22</v>
      </c>
      <c r="L48" s="184">
        <v>41.6</v>
      </c>
      <c r="M48" s="184">
        <v>41.6</v>
      </c>
      <c r="N48" s="184">
        <v>36.22</v>
      </c>
      <c r="O48" s="184">
        <v>40.99</v>
      </c>
      <c r="P48" s="184">
        <v>43.55</v>
      </c>
      <c r="Q48" s="184">
        <v>40.909999999999997</v>
      </c>
      <c r="R48" s="184">
        <v>38.03</v>
      </c>
      <c r="S48" s="184">
        <v>38.11</v>
      </c>
      <c r="T48" s="184">
        <v>39.25</v>
      </c>
      <c r="U48" s="184">
        <v>39.479999999999997</v>
      </c>
      <c r="V48" s="153">
        <v>40.74</v>
      </c>
      <c r="W48" s="153">
        <v>41.34</v>
      </c>
      <c r="X48" s="153">
        <v>38.33</v>
      </c>
      <c r="Y48" s="153">
        <v>39.19</v>
      </c>
      <c r="Z48" s="153">
        <v>38.67</v>
      </c>
      <c r="AA48" s="153">
        <v>38.67</v>
      </c>
      <c r="AB48" s="153">
        <v>42.87</v>
      </c>
      <c r="AC48" s="153">
        <v>37.57</v>
      </c>
      <c r="AD48" s="153">
        <v>37.96</v>
      </c>
      <c r="AE48" s="153">
        <v>40.26</v>
      </c>
      <c r="AF48" s="153">
        <v>36.33</v>
      </c>
      <c r="AG48" s="153">
        <v>38.1</v>
      </c>
      <c r="AH48" s="153">
        <v>42.47</v>
      </c>
      <c r="AI48" s="153">
        <v>37.86</v>
      </c>
      <c r="AJ48" s="153">
        <v>41.5</v>
      </c>
      <c r="AK48" s="153">
        <v>40.33</v>
      </c>
      <c r="AL48" s="153">
        <v>38.83</v>
      </c>
      <c r="AM48" s="153">
        <v>40.840000000000003</v>
      </c>
      <c r="AN48" s="153">
        <v>40.36</v>
      </c>
      <c r="AO48" s="153">
        <v>37.99</v>
      </c>
      <c r="AP48" s="153">
        <v>39.29</v>
      </c>
      <c r="AQ48" s="153">
        <v>41.56</v>
      </c>
      <c r="AR48" s="153">
        <v>37.950000000000003</v>
      </c>
      <c r="AS48" s="153">
        <v>38.89</v>
      </c>
      <c r="AT48" s="153">
        <v>40.26</v>
      </c>
      <c r="AU48" s="153">
        <v>38.19</v>
      </c>
      <c r="AV48" s="153">
        <v>40.32</v>
      </c>
      <c r="AW48" s="153">
        <v>43.97</v>
      </c>
      <c r="AX48" s="153">
        <v>40.4</v>
      </c>
      <c r="AY48" s="153">
        <v>33.35</v>
      </c>
      <c r="AZ48" s="153">
        <v>40.049999999999997</v>
      </c>
      <c r="BA48" s="153">
        <v>47.61</v>
      </c>
      <c r="BB48" s="153">
        <v>42.13</v>
      </c>
      <c r="BC48" s="153">
        <v>41.83</v>
      </c>
      <c r="BD48" s="153">
        <v>40.96</v>
      </c>
      <c r="BE48" s="153">
        <v>34.24</v>
      </c>
      <c r="BF48" s="153">
        <v>42.23</v>
      </c>
      <c r="BG48" s="153">
        <v>37.51</v>
      </c>
      <c r="BH48" s="153">
        <v>39.049999999999997</v>
      </c>
      <c r="BI48" s="153">
        <v>41.44</v>
      </c>
      <c r="BJ48" s="153">
        <v>36.03</v>
      </c>
      <c r="BK48" s="153">
        <v>38.299999999999997</v>
      </c>
      <c r="BL48" s="153">
        <v>38.97</v>
      </c>
      <c r="BM48" s="153">
        <v>35.01</v>
      </c>
      <c r="BN48" s="153">
        <v>39.119999999999997</v>
      </c>
      <c r="BO48" s="153">
        <v>42.23</v>
      </c>
      <c r="BP48" s="153">
        <v>41.9</v>
      </c>
      <c r="BQ48" s="153">
        <v>38.119999999999997</v>
      </c>
      <c r="BR48" s="153">
        <v>44.48</v>
      </c>
      <c r="BS48" s="153">
        <v>39.130000000000003</v>
      </c>
      <c r="BT48" s="153">
        <v>36.54</v>
      </c>
      <c r="BU48" s="153">
        <v>40.97</v>
      </c>
      <c r="BV48" s="153">
        <v>40.200000000000003</v>
      </c>
      <c r="BW48" s="153">
        <v>39.4</v>
      </c>
      <c r="BX48" s="153">
        <v>39.270000000000003</v>
      </c>
      <c r="BY48" s="153">
        <v>37.33</v>
      </c>
      <c r="BZ48" s="153">
        <v>33.729999999999997</v>
      </c>
      <c r="CA48" s="153">
        <v>39.520000000000003</v>
      </c>
      <c r="CB48" s="153">
        <v>37.33</v>
      </c>
    </row>
    <row r="49" spans="1:80">
      <c r="A49" s="1" t="s">
        <v>1702</v>
      </c>
      <c r="B49" s="184">
        <v>40.17</v>
      </c>
      <c r="C49" s="184">
        <v>46.74</v>
      </c>
      <c r="D49" s="184">
        <v>40.840000000000003</v>
      </c>
      <c r="E49" s="184">
        <v>40.42</v>
      </c>
      <c r="F49" s="184">
        <v>42.57</v>
      </c>
      <c r="G49" s="184">
        <v>38.659999999999997</v>
      </c>
      <c r="H49" s="184">
        <v>40.78</v>
      </c>
      <c r="I49" s="184">
        <v>42.44</v>
      </c>
      <c r="J49" s="184">
        <v>41.4</v>
      </c>
      <c r="K49" s="184">
        <v>42.06</v>
      </c>
      <c r="L49" s="184">
        <v>44.36</v>
      </c>
      <c r="M49" s="184">
        <v>43.13</v>
      </c>
      <c r="N49" s="184">
        <v>37.979999999999997</v>
      </c>
      <c r="O49" s="184">
        <v>44</v>
      </c>
      <c r="P49" s="184">
        <v>43.61</v>
      </c>
      <c r="Q49" s="184">
        <v>43.72</v>
      </c>
      <c r="R49" s="184">
        <v>39.56</v>
      </c>
      <c r="S49" s="184">
        <v>39.26</v>
      </c>
      <c r="T49" s="184">
        <v>41.3</v>
      </c>
      <c r="U49" s="184">
        <v>39.590000000000003</v>
      </c>
      <c r="V49" s="153">
        <v>42.18</v>
      </c>
      <c r="W49" s="153">
        <v>44.52</v>
      </c>
      <c r="X49" s="153">
        <v>40.67</v>
      </c>
      <c r="Y49" s="153">
        <v>41.17</v>
      </c>
      <c r="Z49" s="153">
        <v>39.619999999999997</v>
      </c>
      <c r="AA49" s="153">
        <v>40.19</v>
      </c>
      <c r="AB49" s="153">
        <v>44.87</v>
      </c>
      <c r="AC49" s="153">
        <v>37.700000000000003</v>
      </c>
      <c r="AD49" s="153">
        <v>38.5</v>
      </c>
      <c r="AE49" s="153">
        <v>39.75</v>
      </c>
      <c r="AF49" s="153">
        <v>38.299999999999997</v>
      </c>
      <c r="AG49" s="153">
        <v>39.46</v>
      </c>
      <c r="AH49" s="153">
        <v>42.94</v>
      </c>
      <c r="AI49" s="153">
        <v>38.14</v>
      </c>
      <c r="AJ49" s="153">
        <v>43.24</v>
      </c>
      <c r="AK49" s="153">
        <v>41.38</v>
      </c>
      <c r="AL49" s="153">
        <v>40.67</v>
      </c>
      <c r="AM49" s="153">
        <v>41.51</v>
      </c>
      <c r="AN49" s="153">
        <v>43.99</v>
      </c>
      <c r="AO49" s="153">
        <v>38.9</v>
      </c>
      <c r="AP49" s="153">
        <v>40.97</v>
      </c>
      <c r="AQ49" s="153">
        <v>43.64</v>
      </c>
      <c r="AR49" s="153">
        <v>38.840000000000003</v>
      </c>
      <c r="AS49" s="153">
        <v>40.32</v>
      </c>
      <c r="AT49" s="153">
        <v>41.92</v>
      </c>
      <c r="AU49" s="153">
        <v>41.21</v>
      </c>
      <c r="AV49" s="153">
        <v>42.72</v>
      </c>
      <c r="AW49" s="153">
        <v>46.48</v>
      </c>
      <c r="AX49" s="153">
        <v>47.82</v>
      </c>
      <c r="AY49" s="153">
        <v>33.119999999999997</v>
      </c>
      <c r="AZ49" s="153">
        <v>42.9</v>
      </c>
      <c r="BA49" s="153">
        <v>48.19</v>
      </c>
      <c r="BB49" s="153">
        <v>43.33</v>
      </c>
      <c r="BC49" s="153">
        <v>41.65</v>
      </c>
      <c r="BD49" s="153">
        <v>41.46</v>
      </c>
      <c r="BE49" s="153">
        <v>35.15</v>
      </c>
      <c r="BF49" s="153">
        <v>42.5</v>
      </c>
      <c r="BG49" s="153">
        <v>39.18</v>
      </c>
      <c r="BH49" s="153">
        <v>40.08</v>
      </c>
      <c r="BI49" s="153">
        <v>40.99</v>
      </c>
      <c r="BJ49" s="153">
        <v>37.01</v>
      </c>
      <c r="BK49" s="153">
        <v>39.35</v>
      </c>
      <c r="BL49" s="153">
        <v>40.07</v>
      </c>
      <c r="BM49" s="153">
        <v>35.9</v>
      </c>
      <c r="BN49" s="153">
        <v>40.01</v>
      </c>
      <c r="BO49" s="153">
        <v>42.32</v>
      </c>
      <c r="BP49" s="153">
        <v>40.770000000000003</v>
      </c>
      <c r="BQ49" s="153">
        <v>40.67</v>
      </c>
      <c r="BR49" s="153">
        <v>44.39</v>
      </c>
      <c r="BS49" s="153">
        <v>40.42</v>
      </c>
      <c r="BT49" s="153">
        <v>39.380000000000003</v>
      </c>
      <c r="BU49" s="153">
        <v>43.17</v>
      </c>
      <c r="BV49" s="153">
        <v>43.68</v>
      </c>
      <c r="BW49" s="153">
        <v>39.49</v>
      </c>
      <c r="BX49" s="153">
        <v>39.4</v>
      </c>
      <c r="BY49" s="153">
        <v>40.159999999999997</v>
      </c>
      <c r="BZ49" s="153">
        <v>33.03</v>
      </c>
      <c r="CA49" s="153">
        <v>40.590000000000003</v>
      </c>
      <c r="CB49" s="153">
        <v>39.42</v>
      </c>
    </row>
    <row r="50" spans="1:80">
      <c r="A50" s="1" t="s">
        <v>1703</v>
      </c>
      <c r="B50" s="184">
        <v>43.6</v>
      </c>
      <c r="C50" s="184">
        <v>47.31</v>
      </c>
      <c r="D50" s="184">
        <v>42.7</v>
      </c>
      <c r="E50" s="184">
        <v>45.48</v>
      </c>
      <c r="F50" s="184">
        <v>49.82</v>
      </c>
      <c r="G50" s="184">
        <v>40.770000000000003</v>
      </c>
      <c r="H50" s="184">
        <v>42.68</v>
      </c>
      <c r="I50" s="184">
        <v>45.78</v>
      </c>
      <c r="J50" s="184">
        <v>44.14</v>
      </c>
      <c r="K50" s="184">
        <v>45.52</v>
      </c>
      <c r="L50" s="184">
        <v>46.23</v>
      </c>
      <c r="M50" s="184">
        <v>44.8</v>
      </c>
      <c r="N50" s="182">
        <v>40.83</v>
      </c>
      <c r="O50" s="184">
        <v>47.05</v>
      </c>
      <c r="P50" s="184">
        <v>48.16</v>
      </c>
      <c r="Q50" s="184">
        <v>47.44</v>
      </c>
      <c r="R50" s="184">
        <v>42.57</v>
      </c>
      <c r="S50" s="184">
        <v>41.12</v>
      </c>
      <c r="T50" s="184">
        <v>46.93</v>
      </c>
      <c r="U50" s="184">
        <v>44.73</v>
      </c>
      <c r="V50" s="153">
        <v>44.82</v>
      </c>
      <c r="W50" s="153">
        <v>46.94</v>
      </c>
      <c r="X50" s="153">
        <v>42.33</v>
      </c>
      <c r="Y50" s="151">
        <v>42.78</v>
      </c>
      <c r="Z50" s="153">
        <v>42.31</v>
      </c>
      <c r="AA50" s="153">
        <v>42.65</v>
      </c>
      <c r="AB50" s="153">
        <v>47.92</v>
      </c>
      <c r="AC50" s="153">
        <v>41.41</v>
      </c>
      <c r="AD50" s="153">
        <v>41.39</v>
      </c>
      <c r="AE50" s="153">
        <v>42.29</v>
      </c>
      <c r="AF50" s="153">
        <v>39.89</v>
      </c>
      <c r="AG50" s="153">
        <v>41.12</v>
      </c>
      <c r="AH50" s="153">
        <v>49.02</v>
      </c>
      <c r="AI50" s="153">
        <v>41.92</v>
      </c>
      <c r="AJ50" s="153">
        <v>46.54</v>
      </c>
      <c r="AK50" s="153">
        <v>45.92</v>
      </c>
      <c r="AL50" s="153">
        <v>43.69</v>
      </c>
      <c r="AM50" s="153">
        <v>43.41</v>
      </c>
      <c r="AN50" s="153">
        <v>46.94</v>
      </c>
      <c r="AO50" s="151">
        <v>44.07</v>
      </c>
      <c r="AP50" s="153">
        <v>42.97</v>
      </c>
      <c r="AQ50" s="153">
        <v>45.68</v>
      </c>
      <c r="AR50" s="153">
        <v>44.01</v>
      </c>
      <c r="AS50" s="153">
        <v>43.52</v>
      </c>
      <c r="AT50" s="153">
        <v>42.68</v>
      </c>
      <c r="AU50" s="153">
        <v>44.23</v>
      </c>
      <c r="AV50" s="153">
        <v>42.84</v>
      </c>
      <c r="AW50" s="153">
        <v>49.23</v>
      </c>
      <c r="AX50" s="153">
        <v>49.16</v>
      </c>
      <c r="AY50" s="153">
        <v>39.26</v>
      </c>
      <c r="AZ50" s="153">
        <v>44.87</v>
      </c>
      <c r="BA50" s="153">
        <v>52.2</v>
      </c>
      <c r="BB50" s="153">
        <v>45.8</v>
      </c>
      <c r="BC50" s="153">
        <v>44.78</v>
      </c>
      <c r="BD50" s="153">
        <v>45.8</v>
      </c>
      <c r="BE50" s="153">
        <v>36.159999999999997</v>
      </c>
      <c r="BF50" s="153">
        <v>47.47</v>
      </c>
      <c r="BG50" s="153">
        <v>44.39</v>
      </c>
      <c r="BH50" s="153">
        <v>42.09</v>
      </c>
      <c r="BI50" s="153">
        <v>45.73</v>
      </c>
      <c r="BJ50" s="153">
        <v>40.86</v>
      </c>
      <c r="BK50" s="153">
        <v>45.13</v>
      </c>
      <c r="BL50" s="153">
        <v>43.64</v>
      </c>
      <c r="BM50" s="153">
        <v>44.87</v>
      </c>
      <c r="BN50" s="153">
        <v>43.01</v>
      </c>
      <c r="BO50" s="153">
        <v>45.98</v>
      </c>
      <c r="BP50" s="153">
        <v>42.97</v>
      </c>
      <c r="BQ50" s="153">
        <v>42.37</v>
      </c>
      <c r="BR50" s="153">
        <v>47.88</v>
      </c>
      <c r="BS50" s="153">
        <v>42.68</v>
      </c>
      <c r="BT50" s="153">
        <v>43.41</v>
      </c>
      <c r="BU50" s="153">
        <v>46.27</v>
      </c>
      <c r="BV50" s="153">
        <v>44.03</v>
      </c>
      <c r="BW50" s="153">
        <v>49.27</v>
      </c>
      <c r="BX50" s="153">
        <v>42.86</v>
      </c>
      <c r="BY50" s="153">
        <v>43.29</v>
      </c>
      <c r="BZ50" s="151">
        <v>33.26</v>
      </c>
      <c r="CA50" s="153">
        <v>43.68</v>
      </c>
      <c r="CB50" s="153">
        <v>41.44</v>
      </c>
    </row>
    <row r="51" spans="1:80">
      <c r="A51" s="1" t="s">
        <v>1704</v>
      </c>
      <c r="B51" s="182">
        <v>45.32</v>
      </c>
      <c r="C51" s="182">
        <v>49.19</v>
      </c>
      <c r="D51" s="182">
        <v>45.25</v>
      </c>
      <c r="E51" s="182">
        <v>49.07</v>
      </c>
      <c r="F51" s="182">
        <v>48.57</v>
      </c>
      <c r="G51" s="182">
        <v>44.59</v>
      </c>
      <c r="H51" s="182">
        <v>43.59</v>
      </c>
      <c r="I51" s="182">
        <v>43.65</v>
      </c>
      <c r="J51" s="182">
        <v>44.72</v>
      </c>
      <c r="K51" s="182">
        <v>49.92</v>
      </c>
      <c r="L51" s="182">
        <v>44.36</v>
      </c>
      <c r="M51" s="182">
        <v>47.38</v>
      </c>
      <c r="N51" s="184">
        <v>43.58</v>
      </c>
      <c r="O51" s="182">
        <v>46.18</v>
      </c>
      <c r="P51" s="182">
        <v>48.96</v>
      </c>
      <c r="Q51" s="182">
        <v>46.79</v>
      </c>
      <c r="R51" s="182">
        <v>43.37</v>
      </c>
      <c r="S51" s="182">
        <v>43.34</v>
      </c>
      <c r="T51" s="182">
        <v>44.77</v>
      </c>
      <c r="U51" s="182">
        <v>44.97</v>
      </c>
      <c r="V51" s="151">
        <v>45.49</v>
      </c>
      <c r="W51" s="151">
        <v>46.85</v>
      </c>
      <c r="X51" s="151">
        <v>43.25</v>
      </c>
      <c r="Y51" s="153">
        <v>45.7</v>
      </c>
      <c r="Z51" s="151">
        <v>42.4</v>
      </c>
      <c r="AA51" s="151">
        <v>44.39</v>
      </c>
      <c r="AB51" s="151">
        <v>47.05</v>
      </c>
      <c r="AC51" s="151">
        <v>44.17</v>
      </c>
      <c r="AD51" s="151">
        <v>43.23</v>
      </c>
      <c r="AE51" s="151">
        <v>42.52</v>
      </c>
      <c r="AF51" s="151">
        <v>40.51</v>
      </c>
      <c r="AG51" s="151">
        <v>43.5</v>
      </c>
      <c r="AH51" s="151">
        <v>47.95</v>
      </c>
      <c r="AI51" s="151">
        <v>44.03</v>
      </c>
      <c r="AJ51" s="151">
        <v>45.54</v>
      </c>
      <c r="AK51" s="151">
        <v>48.82</v>
      </c>
      <c r="AL51" s="151">
        <v>44.39</v>
      </c>
      <c r="AM51" s="151">
        <v>45.84</v>
      </c>
      <c r="AN51" s="151">
        <v>47.54</v>
      </c>
      <c r="AO51" s="153">
        <v>45.28</v>
      </c>
      <c r="AP51" s="151">
        <v>43.48</v>
      </c>
      <c r="AQ51" s="151">
        <v>45.88</v>
      </c>
      <c r="AR51" s="151">
        <v>43.27</v>
      </c>
      <c r="AS51" s="151">
        <v>43.03</v>
      </c>
      <c r="AT51" s="151">
        <v>45.82</v>
      </c>
      <c r="AU51" s="151">
        <v>44.76</v>
      </c>
      <c r="AV51" s="151">
        <v>43.99</v>
      </c>
      <c r="AW51" s="151">
        <v>50.08</v>
      </c>
      <c r="AX51" s="151">
        <v>48.19</v>
      </c>
      <c r="AY51" s="151">
        <v>47.17</v>
      </c>
      <c r="AZ51" s="151">
        <v>48.21</v>
      </c>
      <c r="BA51" s="151">
        <v>55.05</v>
      </c>
      <c r="BB51" s="151">
        <v>45.02</v>
      </c>
      <c r="BC51" s="151">
        <v>46.39</v>
      </c>
      <c r="BD51" s="151">
        <v>49.48</v>
      </c>
      <c r="BE51" s="151">
        <v>39.33</v>
      </c>
      <c r="BF51" s="151">
        <v>46.39</v>
      </c>
      <c r="BG51" s="151">
        <v>45.16</v>
      </c>
      <c r="BH51" s="151">
        <v>42.98</v>
      </c>
      <c r="BI51" s="151">
        <v>46.33</v>
      </c>
      <c r="BJ51" s="151">
        <v>41.4</v>
      </c>
      <c r="BK51" s="151">
        <v>45.52</v>
      </c>
      <c r="BL51" s="151">
        <v>45.16</v>
      </c>
      <c r="BM51" s="151">
        <v>46.06</v>
      </c>
      <c r="BN51" s="151">
        <v>43.05</v>
      </c>
      <c r="BO51" s="151">
        <v>48.78</v>
      </c>
      <c r="BP51" s="151">
        <v>42.93</v>
      </c>
      <c r="BQ51" s="151">
        <v>45.36</v>
      </c>
      <c r="BR51" s="151">
        <v>49.61</v>
      </c>
      <c r="BS51" s="151">
        <v>43.37</v>
      </c>
      <c r="BT51" s="151">
        <v>44.96</v>
      </c>
      <c r="BU51" s="151">
        <v>46.12</v>
      </c>
      <c r="BV51" s="151">
        <v>45.88</v>
      </c>
      <c r="BW51" s="151">
        <v>50.12</v>
      </c>
      <c r="BX51" s="151">
        <v>44.23</v>
      </c>
      <c r="BY51" s="151">
        <v>46.68</v>
      </c>
      <c r="BZ51" s="153">
        <v>38.14</v>
      </c>
      <c r="CA51" s="151">
        <v>43.75</v>
      </c>
      <c r="CB51" s="151">
        <v>41.71</v>
      </c>
    </row>
    <row r="52" spans="1:80">
      <c r="A52" s="1" t="s">
        <v>1705</v>
      </c>
      <c r="B52" s="184">
        <v>43.89</v>
      </c>
      <c r="C52" s="184">
        <v>49.63</v>
      </c>
      <c r="D52" s="184">
        <v>46.65</v>
      </c>
      <c r="E52" s="184">
        <v>50.48</v>
      </c>
      <c r="F52" s="184">
        <v>51.42</v>
      </c>
      <c r="G52" s="184">
        <v>45.09</v>
      </c>
      <c r="H52" s="184">
        <v>45.24</v>
      </c>
      <c r="I52" s="184">
        <v>46.62</v>
      </c>
      <c r="J52" s="184">
        <v>47.28</v>
      </c>
      <c r="K52" s="184">
        <v>50.91</v>
      </c>
      <c r="L52" s="184">
        <v>45.1</v>
      </c>
      <c r="M52" s="184">
        <v>50.21</v>
      </c>
      <c r="N52" s="184">
        <v>45.69</v>
      </c>
      <c r="O52" s="184">
        <v>49.98</v>
      </c>
      <c r="P52" s="184">
        <v>51.23</v>
      </c>
      <c r="Q52" s="184">
        <v>44.83</v>
      </c>
      <c r="R52" s="184">
        <v>45.7</v>
      </c>
      <c r="S52" s="184">
        <v>44.24</v>
      </c>
      <c r="T52" s="184">
        <v>47.58</v>
      </c>
      <c r="U52" s="184">
        <v>45.41</v>
      </c>
      <c r="V52" s="153">
        <v>45.42</v>
      </c>
      <c r="W52" s="153">
        <v>48.51</v>
      </c>
      <c r="X52" s="153">
        <v>44.39</v>
      </c>
      <c r="Y52" s="153">
        <v>46.34</v>
      </c>
      <c r="Z52" s="153">
        <v>44.63</v>
      </c>
      <c r="AA52" s="153">
        <v>46</v>
      </c>
      <c r="AB52" s="153">
        <v>47.87</v>
      </c>
      <c r="AC52" s="153">
        <v>41.68</v>
      </c>
      <c r="AD52" s="153">
        <v>45.1</v>
      </c>
      <c r="AE52" s="153">
        <v>41.73</v>
      </c>
      <c r="AF52" s="153">
        <v>42.07</v>
      </c>
      <c r="AG52" s="153">
        <v>46.17</v>
      </c>
      <c r="AH52" s="153">
        <v>48.05</v>
      </c>
      <c r="AI52" s="153">
        <v>44.12</v>
      </c>
      <c r="AJ52" s="153">
        <v>47.45</v>
      </c>
      <c r="AK52" s="153">
        <v>49.32</v>
      </c>
      <c r="AL52" s="153">
        <v>48.71</v>
      </c>
      <c r="AM52" s="153">
        <v>46.14</v>
      </c>
      <c r="AN52" s="153">
        <v>48.63</v>
      </c>
      <c r="AO52" s="153">
        <v>47.33</v>
      </c>
      <c r="AP52" s="153">
        <v>44.51</v>
      </c>
      <c r="AQ52" s="153">
        <v>46.99</v>
      </c>
      <c r="AR52" s="153">
        <v>45.4</v>
      </c>
      <c r="AS52" s="153">
        <v>41.86</v>
      </c>
      <c r="AT52" s="153">
        <v>45.29</v>
      </c>
      <c r="AU52" s="153">
        <v>46.95</v>
      </c>
      <c r="AV52" s="153">
        <v>44.17</v>
      </c>
      <c r="AW52" s="153">
        <v>51.73</v>
      </c>
      <c r="AX52" s="153">
        <v>49.12</v>
      </c>
      <c r="AY52" s="153">
        <v>47.68</v>
      </c>
      <c r="AZ52" s="153">
        <v>48.41</v>
      </c>
      <c r="BA52" s="153">
        <v>56.25</v>
      </c>
      <c r="BB52" s="153">
        <v>47.89</v>
      </c>
      <c r="BC52" s="153">
        <v>46.33</v>
      </c>
      <c r="BD52" s="153">
        <v>48.31</v>
      </c>
      <c r="BE52" s="153">
        <v>39.22</v>
      </c>
      <c r="BF52" s="153">
        <v>48.22</v>
      </c>
      <c r="BG52" s="153">
        <v>45.36</v>
      </c>
      <c r="BH52" s="153">
        <v>44.77</v>
      </c>
      <c r="BI52" s="153">
        <v>46.24</v>
      </c>
      <c r="BJ52" s="153">
        <v>43.18</v>
      </c>
      <c r="BK52" s="153">
        <v>46.89</v>
      </c>
      <c r="BL52" s="153">
        <v>46.67</v>
      </c>
      <c r="BM52" s="153">
        <v>44.02</v>
      </c>
      <c r="BN52" s="153">
        <v>45.66</v>
      </c>
      <c r="BO52" s="153">
        <v>48.34</v>
      </c>
      <c r="BP52" s="153">
        <v>47.02</v>
      </c>
      <c r="BQ52" s="153">
        <v>46.15</v>
      </c>
      <c r="BR52" s="153">
        <v>50.79</v>
      </c>
      <c r="BS52" s="153">
        <v>48.82</v>
      </c>
      <c r="BT52" s="153">
        <v>45.09</v>
      </c>
      <c r="BU52" s="153">
        <v>46.94</v>
      </c>
      <c r="BV52" s="153">
        <v>46.75</v>
      </c>
      <c r="BW52" s="153">
        <v>49.61</v>
      </c>
      <c r="BX52" s="153">
        <v>46.17</v>
      </c>
      <c r="BY52" s="153">
        <v>45.6</v>
      </c>
      <c r="BZ52" s="153">
        <v>36.82</v>
      </c>
      <c r="CA52" s="153">
        <v>46.83</v>
      </c>
      <c r="CB52" s="153">
        <v>42.11</v>
      </c>
    </row>
    <row r="53" spans="1:80">
      <c r="A53" s="1" t="s">
        <v>1706</v>
      </c>
      <c r="B53" s="184">
        <v>41.86</v>
      </c>
      <c r="C53" s="184">
        <v>49.32</v>
      </c>
      <c r="D53" s="184">
        <v>45.98</v>
      </c>
      <c r="E53" s="184">
        <v>48.76</v>
      </c>
      <c r="F53" s="184">
        <v>50.83</v>
      </c>
      <c r="G53" s="184">
        <v>43.46</v>
      </c>
      <c r="H53" s="184">
        <v>43.69</v>
      </c>
      <c r="I53" s="184">
        <v>47.96</v>
      </c>
      <c r="J53" s="184">
        <v>45.79</v>
      </c>
      <c r="K53" s="184">
        <v>49.89</v>
      </c>
      <c r="L53" s="184">
        <v>44.71</v>
      </c>
      <c r="M53" s="184">
        <v>46.27</v>
      </c>
      <c r="N53" s="182">
        <v>44.16</v>
      </c>
      <c r="O53" s="184">
        <v>46.93</v>
      </c>
      <c r="P53" s="184">
        <v>49.56</v>
      </c>
      <c r="Q53" s="184">
        <v>43.63</v>
      </c>
      <c r="R53" s="184">
        <v>43.84</v>
      </c>
      <c r="S53" s="184">
        <v>45.59</v>
      </c>
      <c r="T53" s="184">
        <v>44.15</v>
      </c>
      <c r="U53" s="184">
        <v>47.33</v>
      </c>
      <c r="V53" s="153">
        <v>43.62</v>
      </c>
      <c r="W53" s="153">
        <v>45.09</v>
      </c>
      <c r="X53" s="153">
        <v>42.13</v>
      </c>
      <c r="Y53" s="151">
        <v>43.53</v>
      </c>
      <c r="Z53" s="153">
        <v>48.43</v>
      </c>
      <c r="AA53" s="153">
        <v>46.21</v>
      </c>
      <c r="AB53" s="153">
        <v>47.14</v>
      </c>
      <c r="AC53" s="153">
        <v>41.74</v>
      </c>
      <c r="AD53" s="153">
        <v>43.44</v>
      </c>
      <c r="AE53" s="153">
        <v>46.45</v>
      </c>
      <c r="AF53" s="153">
        <v>41.96</v>
      </c>
      <c r="AG53" s="153">
        <v>42.71</v>
      </c>
      <c r="AH53" s="153">
        <v>45.19</v>
      </c>
      <c r="AI53" s="153">
        <v>45.29</v>
      </c>
      <c r="AJ53" s="153">
        <v>45.34</v>
      </c>
      <c r="AK53" s="153">
        <v>46.76</v>
      </c>
      <c r="AL53" s="153">
        <v>45.48</v>
      </c>
      <c r="AM53" s="153">
        <v>47.01</v>
      </c>
      <c r="AN53" s="153">
        <v>46.67</v>
      </c>
      <c r="AO53" s="151">
        <v>43.9</v>
      </c>
      <c r="AP53" s="153">
        <v>44.29</v>
      </c>
      <c r="AQ53" s="153">
        <v>44.45</v>
      </c>
      <c r="AR53" s="153">
        <v>42.48</v>
      </c>
      <c r="AS53" s="153">
        <v>42.82</v>
      </c>
      <c r="AT53" s="153">
        <v>43.03</v>
      </c>
      <c r="AU53" s="153">
        <v>44.97</v>
      </c>
      <c r="AV53" s="153">
        <v>46.75</v>
      </c>
      <c r="AW53" s="153">
        <v>50.9</v>
      </c>
      <c r="AX53" s="153">
        <v>49.17</v>
      </c>
      <c r="AY53" s="153">
        <v>47.73</v>
      </c>
      <c r="AZ53" s="153">
        <v>43.78</v>
      </c>
      <c r="BA53" s="153">
        <v>54.17</v>
      </c>
      <c r="BB53" s="153">
        <v>47.19</v>
      </c>
      <c r="BC53" s="153">
        <v>47.07</v>
      </c>
      <c r="BD53" s="153">
        <v>48.45</v>
      </c>
      <c r="BE53" s="153">
        <v>39.78</v>
      </c>
      <c r="BF53" s="153">
        <v>48.05</v>
      </c>
      <c r="BG53" s="153">
        <v>43.81</v>
      </c>
      <c r="BH53" s="153">
        <v>43.34</v>
      </c>
      <c r="BI53" s="153">
        <v>42.83</v>
      </c>
      <c r="BJ53" s="153">
        <v>41.42</v>
      </c>
      <c r="BK53" s="153">
        <v>46.55</v>
      </c>
      <c r="BL53" s="153">
        <v>45.01</v>
      </c>
      <c r="BM53" s="153">
        <v>45.25</v>
      </c>
      <c r="BN53" s="153">
        <v>43.52</v>
      </c>
      <c r="BO53" s="153">
        <v>44.74</v>
      </c>
      <c r="BP53" s="153">
        <v>43.51</v>
      </c>
      <c r="BQ53" s="153">
        <v>46.29</v>
      </c>
      <c r="BR53" s="153">
        <v>48.29</v>
      </c>
      <c r="BS53" s="153">
        <v>47.29</v>
      </c>
      <c r="BT53" s="153">
        <v>44.9</v>
      </c>
      <c r="BU53" s="153">
        <v>45.35</v>
      </c>
      <c r="BV53" s="153">
        <v>46.22</v>
      </c>
      <c r="BW53" s="153">
        <v>50.14</v>
      </c>
      <c r="BX53" s="153">
        <v>43.76</v>
      </c>
      <c r="BY53" s="153">
        <v>44.27</v>
      </c>
      <c r="BZ53" s="151">
        <v>40.51</v>
      </c>
      <c r="CA53" s="153">
        <v>44.45</v>
      </c>
      <c r="CB53" s="153">
        <v>40.76</v>
      </c>
    </row>
    <row r="54" spans="1:80">
      <c r="A54" s="1" t="s">
        <v>1707</v>
      </c>
      <c r="B54" s="182">
        <v>44.14</v>
      </c>
      <c r="C54" s="182">
        <v>46.85</v>
      </c>
      <c r="D54" s="182">
        <v>44.53</v>
      </c>
      <c r="E54" s="182">
        <v>47.67</v>
      </c>
      <c r="F54" s="182">
        <v>48.56</v>
      </c>
      <c r="G54" s="182">
        <v>39.700000000000003</v>
      </c>
      <c r="H54" s="182">
        <v>41.85</v>
      </c>
      <c r="I54" s="182">
        <v>42.68</v>
      </c>
      <c r="J54" s="182">
        <v>45.41</v>
      </c>
      <c r="K54" s="182">
        <v>49.55</v>
      </c>
      <c r="L54" s="182">
        <v>42.12</v>
      </c>
      <c r="M54" s="182">
        <v>45.81</v>
      </c>
      <c r="N54" s="182">
        <v>42.44</v>
      </c>
      <c r="O54" s="182">
        <v>43.92</v>
      </c>
      <c r="P54" s="182">
        <v>48.83</v>
      </c>
      <c r="Q54" s="182">
        <v>43.29</v>
      </c>
      <c r="R54" s="182">
        <v>42.15</v>
      </c>
      <c r="S54" s="182">
        <v>44.85</v>
      </c>
      <c r="T54" s="182">
        <v>40.07</v>
      </c>
      <c r="U54" s="182">
        <v>45.88</v>
      </c>
      <c r="V54" s="151">
        <v>43.39</v>
      </c>
      <c r="W54" s="151">
        <v>44.19</v>
      </c>
      <c r="X54" s="151">
        <v>38.840000000000003</v>
      </c>
      <c r="Y54" s="151">
        <v>43.13</v>
      </c>
      <c r="Z54" s="151">
        <v>44.39</v>
      </c>
      <c r="AA54" s="151">
        <v>43.79</v>
      </c>
      <c r="AB54" s="151">
        <v>45.61</v>
      </c>
      <c r="AC54" s="151">
        <v>38.25</v>
      </c>
      <c r="AD54" s="151">
        <v>42.32</v>
      </c>
      <c r="AE54" s="151">
        <v>46.99</v>
      </c>
      <c r="AF54" s="151">
        <v>41.46</v>
      </c>
      <c r="AG54" s="151">
        <v>45.39</v>
      </c>
      <c r="AH54" s="151">
        <v>44.2</v>
      </c>
      <c r="AI54" s="151">
        <v>43.53</v>
      </c>
      <c r="AJ54" s="151">
        <v>43.5</v>
      </c>
      <c r="AK54" s="151">
        <v>45.87</v>
      </c>
      <c r="AL54" s="151">
        <v>45.52</v>
      </c>
      <c r="AM54" s="151">
        <v>47.18</v>
      </c>
      <c r="AN54" s="151">
        <v>44.59</v>
      </c>
      <c r="AO54" s="151">
        <v>43.17</v>
      </c>
      <c r="AP54" s="151">
        <v>42.23</v>
      </c>
      <c r="AQ54" s="151">
        <v>41.15</v>
      </c>
      <c r="AR54" s="151">
        <v>42.67</v>
      </c>
      <c r="AS54" s="151">
        <v>41.62</v>
      </c>
      <c r="AT54" s="151">
        <v>45.32</v>
      </c>
      <c r="AU54" s="151">
        <v>42.85</v>
      </c>
      <c r="AV54" s="151">
        <v>44.51</v>
      </c>
      <c r="AW54" s="151">
        <v>49.85</v>
      </c>
      <c r="AX54" s="151">
        <v>47.33</v>
      </c>
      <c r="AY54" s="151">
        <v>40.68</v>
      </c>
      <c r="AZ54" s="151">
        <v>42.42</v>
      </c>
      <c r="BA54" s="151">
        <v>53.4</v>
      </c>
      <c r="BB54" s="151">
        <v>46.71</v>
      </c>
      <c r="BC54" s="151">
        <v>45.63</v>
      </c>
      <c r="BD54" s="151">
        <v>45.58</v>
      </c>
      <c r="BE54" s="151">
        <v>36.409999999999997</v>
      </c>
      <c r="BF54" s="151">
        <v>46.15</v>
      </c>
      <c r="BG54" s="151">
        <v>42.49</v>
      </c>
      <c r="BH54" s="151">
        <v>41.25</v>
      </c>
      <c r="BI54" s="151">
        <v>41.13</v>
      </c>
      <c r="BJ54" s="151">
        <v>41.36</v>
      </c>
      <c r="BK54" s="151">
        <v>46.16</v>
      </c>
      <c r="BL54" s="151">
        <v>43.25</v>
      </c>
      <c r="BM54" s="151">
        <v>41.4</v>
      </c>
      <c r="BN54" s="151">
        <v>41.17</v>
      </c>
      <c r="BO54" s="151">
        <v>44.01</v>
      </c>
      <c r="BP54" s="151">
        <v>39.4</v>
      </c>
      <c r="BQ54" s="151">
        <v>43.57</v>
      </c>
      <c r="BR54" s="151">
        <v>45.35</v>
      </c>
      <c r="BS54" s="151">
        <v>44.36</v>
      </c>
      <c r="BT54" s="151">
        <v>44.38</v>
      </c>
      <c r="BU54" s="151">
        <v>43.99</v>
      </c>
      <c r="BV54" s="151">
        <v>41.95</v>
      </c>
      <c r="BW54" s="151">
        <v>45.72</v>
      </c>
      <c r="BX54" s="151">
        <v>42.13</v>
      </c>
      <c r="BY54" s="151">
        <v>41.51</v>
      </c>
      <c r="BZ54" s="151">
        <v>36</v>
      </c>
      <c r="CA54" s="151">
        <v>41.89</v>
      </c>
      <c r="CB54" s="151">
        <v>37.78</v>
      </c>
    </row>
    <row r="55" spans="1:80">
      <c r="A55" s="1" t="s">
        <v>1727</v>
      </c>
      <c r="B55" s="182">
        <v>39.74</v>
      </c>
      <c r="C55" s="189"/>
      <c r="D55" s="182">
        <v>42.61</v>
      </c>
      <c r="E55" s="191">
        <v>47.17</v>
      </c>
      <c r="F55" s="182">
        <v>38.47</v>
      </c>
      <c r="G55" s="182">
        <v>35.979999999999997</v>
      </c>
      <c r="H55" s="191">
        <v>41.14</v>
      </c>
      <c r="I55" s="182">
        <v>39.76</v>
      </c>
      <c r="J55" s="182">
        <v>42.15</v>
      </c>
      <c r="K55" s="182">
        <v>44.39</v>
      </c>
      <c r="L55" s="182">
        <v>29.72</v>
      </c>
      <c r="M55" s="182">
        <v>43.22</v>
      </c>
      <c r="N55" s="191">
        <v>37.299999999999997</v>
      </c>
      <c r="O55" s="182">
        <v>38.33</v>
      </c>
      <c r="P55" s="182">
        <v>45.31</v>
      </c>
      <c r="Q55" s="182">
        <v>41.58</v>
      </c>
      <c r="R55" s="182">
        <v>37.78</v>
      </c>
      <c r="S55" s="182">
        <v>38.35</v>
      </c>
      <c r="T55" s="182">
        <v>38.21</v>
      </c>
      <c r="U55" s="182">
        <v>42.44</v>
      </c>
      <c r="V55" s="151">
        <v>40.39</v>
      </c>
      <c r="W55" s="151">
        <v>43.8</v>
      </c>
      <c r="X55" s="157"/>
      <c r="Y55" s="160">
        <v>39.72</v>
      </c>
      <c r="Z55" s="151">
        <v>45.53</v>
      </c>
      <c r="AA55" s="151">
        <v>41.82</v>
      </c>
      <c r="AB55" s="151">
        <v>43.5</v>
      </c>
      <c r="AC55" s="151">
        <v>37.619999999999997</v>
      </c>
      <c r="AD55" s="151">
        <v>35.869999999999997</v>
      </c>
      <c r="AE55" s="157"/>
      <c r="AF55" s="157"/>
      <c r="AG55" s="151">
        <v>42.87</v>
      </c>
      <c r="AH55" s="151">
        <v>42.17</v>
      </c>
      <c r="AI55" s="151">
        <v>38.61</v>
      </c>
      <c r="AJ55" s="151">
        <v>41.22</v>
      </c>
      <c r="AK55" s="151">
        <v>43.32</v>
      </c>
      <c r="AL55" s="151">
        <v>44.71</v>
      </c>
      <c r="AM55" s="157"/>
      <c r="AN55" s="151">
        <v>43.55</v>
      </c>
      <c r="AO55" s="160">
        <v>37.17</v>
      </c>
      <c r="AP55" s="151">
        <v>39.76</v>
      </c>
      <c r="AQ55" s="151">
        <v>38.86</v>
      </c>
      <c r="AR55" s="151">
        <v>40.44</v>
      </c>
      <c r="AS55" s="151">
        <v>37.5</v>
      </c>
      <c r="AT55" s="138"/>
      <c r="AU55" s="151">
        <v>44.34</v>
      </c>
      <c r="AV55" s="151">
        <v>41.88</v>
      </c>
      <c r="AW55" s="151">
        <v>46.9</v>
      </c>
      <c r="AX55" s="157"/>
      <c r="AY55" s="151">
        <v>44</v>
      </c>
      <c r="AZ55" s="151">
        <v>37.49</v>
      </c>
      <c r="BA55" s="151">
        <v>46.7</v>
      </c>
      <c r="BB55" s="151">
        <v>44.61</v>
      </c>
      <c r="BC55" s="151">
        <v>47.67</v>
      </c>
      <c r="BD55" s="151">
        <v>42.49</v>
      </c>
      <c r="BE55" s="151">
        <v>33.229999999999997</v>
      </c>
      <c r="BF55" s="151">
        <v>40.32</v>
      </c>
      <c r="BG55" s="151">
        <v>43.27</v>
      </c>
      <c r="BH55" s="151">
        <v>39.43</v>
      </c>
      <c r="BI55" s="151">
        <v>39.909999999999997</v>
      </c>
      <c r="BJ55" s="151">
        <v>38.880000000000003</v>
      </c>
      <c r="BK55" s="151">
        <v>45.53</v>
      </c>
      <c r="BL55" s="151">
        <v>46.11</v>
      </c>
      <c r="BM55" s="151">
        <v>44.28</v>
      </c>
      <c r="BN55" s="151">
        <v>38.21</v>
      </c>
      <c r="BO55" s="151">
        <v>46.91</v>
      </c>
      <c r="BP55" s="151">
        <v>39.81</v>
      </c>
      <c r="BQ55" s="151">
        <v>45.42</v>
      </c>
      <c r="BR55" s="151">
        <v>38.11</v>
      </c>
      <c r="BS55" s="160">
        <v>45.94</v>
      </c>
      <c r="BT55" s="151">
        <v>42.66</v>
      </c>
      <c r="BU55" s="151">
        <v>41.43</v>
      </c>
      <c r="BV55" s="157"/>
      <c r="BW55" s="151">
        <v>37.159999999999997</v>
      </c>
      <c r="BX55" s="151">
        <v>35.86</v>
      </c>
      <c r="BY55" s="157"/>
      <c r="BZ55" s="160">
        <v>32.01</v>
      </c>
      <c r="CA55" s="151">
        <v>43.05</v>
      </c>
      <c r="CB55" s="151">
        <v>37.909999999999997</v>
      </c>
    </row>
    <row r="56" spans="1:80">
      <c r="A56" s="1" t="s">
        <v>1708</v>
      </c>
      <c r="B56" s="182">
        <v>27.64</v>
      </c>
      <c r="C56" s="182">
        <v>28.5</v>
      </c>
      <c r="D56" s="182">
        <v>28.15</v>
      </c>
      <c r="E56" s="182">
        <v>28.62</v>
      </c>
      <c r="F56" s="182">
        <v>29.08</v>
      </c>
      <c r="G56" s="182">
        <v>26.61</v>
      </c>
      <c r="H56" s="182">
        <v>26.19</v>
      </c>
      <c r="I56" s="182">
        <v>26.84</v>
      </c>
      <c r="J56" s="182">
        <v>28.68</v>
      </c>
      <c r="K56" s="182">
        <v>29.36</v>
      </c>
      <c r="L56" s="182">
        <v>27.55</v>
      </c>
      <c r="M56" s="182">
        <v>29.61</v>
      </c>
      <c r="N56" s="182">
        <v>26.29</v>
      </c>
      <c r="O56" s="182">
        <v>25.39</v>
      </c>
      <c r="P56" s="182">
        <v>29.61</v>
      </c>
      <c r="Q56" s="182">
        <v>28.45</v>
      </c>
      <c r="R56" s="182">
        <v>26.39</v>
      </c>
      <c r="S56" s="182">
        <v>26.86</v>
      </c>
      <c r="T56" s="182">
        <v>25.94</v>
      </c>
      <c r="U56" s="182">
        <v>26.34</v>
      </c>
      <c r="V56" s="151">
        <v>26.46</v>
      </c>
      <c r="W56" s="151">
        <v>26.79</v>
      </c>
      <c r="X56" s="151">
        <v>27.87</v>
      </c>
      <c r="Y56" s="151">
        <v>24.33</v>
      </c>
      <c r="Z56" s="151">
        <v>27.22</v>
      </c>
      <c r="AA56" s="151">
        <v>30.11</v>
      </c>
      <c r="AB56" s="151">
        <v>30.43</v>
      </c>
      <c r="AC56" s="151">
        <v>24.78</v>
      </c>
      <c r="AD56" s="151">
        <v>27.83</v>
      </c>
      <c r="AE56" s="151">
        <v>28.05</v>
      </c>
      <c r="AF56" s="151">
        <v>25.99</v>
      </c>
      <c r="AG56" s="151">
        <v>27.67</v>
      </c>
      <c r="AH56" s="151">
        <v>27.91</v>
      </c>
      <c r="AI56" s="151">
        <v>25.48</v>
      </c>
      <c r="AJ56" s="151">
        <v>29.09</v>
      </c>
      <c r="AK56" s="151">
        <v>26.5</v>
      </c>
      <c r="AL56" s="151">
        <v>26.71</v>
      </c>
      <c r="AM56" s="151">
        <v>27.75</v>
      </c>
      <c r="AN56" s="151">
        <v>27.72</v>
      </c>
      <c r="AO56" s="151">
        <v>26.56</v>
      </c>
      <c r="AP56" s="151">
        <v>26.22</v>
      </c>
      <c r="AQ56" s="151">
        <v>28.45</v>
      </c>
      <c r="AR56" s="151">
        <v>26.76</v>
      </c>
      <c r="AS56" s="151">
        <v>27.08</v>
      </c>
      <c r="AT56" s="151">
        <v>29.05</v>
      </c>
      <c r="AU56" s="151">
        <v>26.01</v>
      </c>
      <c r="AV56" s="151">
        <v>26.15</v>
      </c>
      <c r="AW56" s="151">
        <v>30.55</v>
      </c>
      <c r="AX56" s="151">
        <v>29.06</v>
      </c>
      <c r="AY56" s="151">
        <v>21.12</v>
      </c>
      <c r="AZ56" s="151">
        <v>26.39</v>
      </c>
      <c r="BA56" s="151">
        <v>30.13</v>
      </c>
      <c r="BB56" s="151">
        <v>26.65</v>
      </c>
      <c r="BC56" s="151">
        <v>27.72</v>
      </c>
      <c r="BD56" s="151">
        <v>25.11</v>
      </c>
      <c r="BE56" s="151">
        <v>25.64</v>
      </c>
      <c r="BF56" s="151">
        <v>27.94</v>
      </c>
      <c r="BG56" s="151">
        <v>27.65</v>
      </c>
      <c r="BH56" s="151">
        <v>25.87</v>
      </c>
      <c r="BI56" s="151">
        <v>29.12</v>
      </c>
      <c r="BJ56" s="151">
        <v>26.72</v>
      </c>
      <c r="BK56" s="151">
        <v>23.48</v>
      </c>
      <c r="BL56" s="151">
        <v>26.43</v>
      </c>
      <c r="BM56" s="151">
        <v>25.23</v>
      </c>
      <c r="BN56" s="151">
        <v>25.31</v>
      </c>
      <c r="BO56" s="151">
        <v>26.5</v>
      </c>
      <c r="BP56" s="151">
        <v>28.78</v>
      </c>
      <c r="BQ56" s="151">
        <v>27.46</v>
      </c>
      <c r="BR56" s="151">
        <v>27.96</v>
      </c>
      <c r="BS56" s="151">
        <v>25.87</v>
      </c>
      <c r="BT56" s="151">
        <v>26.44</v>
      </c>
      <c r="BU56" s="151">
        <v>27.39</v>
      </c>
      <c r="BV56" s="151">
        <v>27.81</v>
      </c>
      <c r="BW56" s="151">
        <v>28.95</v>
      </c>
      <c r="BX56" s="151">
        <v>27.39</v>
      </c>
      <c r="BY56" s="151">
        <v>26.7</v>
      </c>
      <c r="BZ56" s="151">
        <v>23.12</v>
      </c>
      <c r="CA56" s="151">
        <v>26.29</v>
      </c>
      <c r="CB56" s="151">
        <v>26.29</v>
      </c>
    </row>
    <row r="57" spans="1:80">
      <c r="A57" s="1" t="s">
        <v>1709</v>
      </c>
      <c r="B57" s="183">
        <v>31.22</v>
      </c>
      <c r="C57" s="183">
        <v>32.92</v>
      </c>
      <c r="D57" s="183">
        <v>30.44</v>
      </c>
      <c r="E57" s="183">
        <v>31.72</v>
      </c>
      <c r="F57" s="183">
        <v>31.26</v>
      </c>
      <c r="G57" s="183">
        <v>29.2</v>
      </c>
      <c r="H57" s="183">
        <v>31.3</v>
      </c>
      <c r="I57" s="183">
        <v>30.61</v>
      </c>
      <c r="J57" s="183">
        <v>31.56</v>
      </c>
      <c r="K57" s="183">
        <v>30.53</v>
      </c>
      <c r="L57" s="183">
        <v>29.06</v>
      </c>
      <c r="M57" s="183">
        <v>31.02</v>
      </c>
      <c r="N57" s="183">
        <v>29.89</v>
      </c>
      <c r="O57" s="183">
        <v>30.05</v>
      </c>
      <c r="P57" s="183">
        <v>31.73</v>
      </c>
      <c r="Q57" s="183">
        <v>32.33</v>
      </c>
      <c r="R57" s="183">
        <v>29.27</v>
      </c>
      <c r="S57" s="183">
        <v>28.08</v>
      </c>
      <c r="T57" s="183">
        <v>31.62</v>
      </c>
      <c r="U57" s="183">
        <v>30.31</v>
      </c>
      <c r="V57" s="152">
        <v>29.62</v>
      </c>
      <c r="W57" s="152">
        <v>32.36</v>
      </c>
      <c r="X57" s="152">
        <v>31.11</v>
      </c>
      <c r="Y57" s="152">
        <v>29.94</v>
      </c>
      <c r="Z57" s="152">
        <v>31.72</v>
      </c>
      <c r="AA57" s="152">
        <v>32.14</v>
      </c>
      <c r="AB57" s="152">
        <v>33.65</v>
      </c>
      <c r="AC57" s="152">
        <v>27.48</v>
      </c>
      <c r="AD57" s="152">
        <v>30.23</v>
      </c>
      <c r="AE57" s="152">
        <v>33.96</v>
      </c>
      <c r="AF57" s="152">
        <v>30.22</v>
      </c>
      <c r="AG57" s="152">
        <v>31.45</v>
      </c>
      <c r="AH57" s="152">
        <v>32.08</v>
      </c>
      <c r="AI57" s="152">
        <v>29.06</v>
      </c>
      <c r="AJ57" s="152">
        <v>32.17</v>
      </c>
      <c r="AK57" s="152">
        <v>30.44</v>
      </c>
      <c r="AL57" s="152">
        <v>32.200000000000003</v>
      </c>
      <c r="AM57" s="152">
        <v>32.08</v>
      </c>
      <c r="AN57" s="152">
        <v>32.19</v>
      </c>
      <c r="AO57" s="152">
        <v>30.73</v>
      </c>
      <c r="AP57" s="152">
        <v>30.34</v>
      </c>
      <c r="AQ57" s="152">
        <v>31.16</v>
      </c>
      <c r="AR57" s="152">
        <v>28.75</v>
      </c>
      <c r="AS57" s="152">
        <v>29.42</v>
      </c>
      <c r="AT57" s="152">
        <v>32.06</v>
      </c>
      <c r="AU57" s="152">
        <v>29.62</v>
      </c>
      <c r="AV57" s="152">
        <v>30.02</v>
      </c>
      <c r="AW57" s="152">
        <v>34.880000000000003</v>
      </c>
      <c r="AX57" s="152">
        <v>31.9</v>
      </c>
      <c r="AY57" s="152">
        <v>25.91</v>
      </c>
      <c r="AZ57" s="152">
        <v>31.22</v>
      </c>
      <c r="BA57" s="152">
        <v>34.76</v>
      </c>
      <c r="BB57" s="152">
        <v>33.130000000000003</v>
      </c>
      <c r="BC57" s="152">
        <v>32.46</v>
      </c>
      <c r="BD57" s="152">
        <v>28.77</v>
      </c>
      <c r="BE57" s="163">
        <v>26.99</v>
      </c>
      <c r="BF57" s="152">
        <v>32.39</v>
      </c>
      <c r="BG57" s="152">
        <v>32.47</v>
      </c>
      <c r="BH57" s="152">
        <v>30.96</v>
      </c>
      <c r="BI57" s="152">
        <v>33.56</v>
      </c>
      <c r="BJ57" s="152">
        <v>28.98</v>
      </c>
      <c r="BK57" s="152">
        <v>29.31</v>
      </c>
      <c r="BL57" s="152">
        <v>32.64</v>
      </c>
      <c r="BM57" s="152">
        <v>28.78</v>
      </c>
      <c r="BN57" s="152">
        <v>31.44</v>
      </c>
      <c r="BO57" s="152">
        <v>31.56</v>
      </c>
      <c r="BP57" s="152">
        <v>32.130000000000003</v>
      </c>
      <c r="BQ57" s="152">
        <v>31.11</v>
      </c>
      <c r="BR57" s="152">
        <v>34.020000000000003</v>
      </c>
      <c r="BS57" s="152">
        <v>29.88</v>
      </c>
      <c r="BT57" s="152">
        <v>29.83</v>
      </c>
      <c r="BU57" s="152">
        <v>31.88</v>
      </c>
      <c r="BV57" s="152">
        <v>31.82</v>
      </c>
      <c r="BW57" s="152">
        <v>30.42</v>
      </c>
      <c r="BX57" s="152">
        <v>31.49</v>
      </c>
      <c r="BY57" s="152">
        <v>31.39</v>
      </c>
      <c r="BZ57" s="152">
        <v>24.72</v>
      </c>
      <c r="CA57" s="152">
        <v>28.47</v>
      </c>
      <c r="CB57" s="152">
        <v>27.9</v>
      </c>
    </row>
    <row r="58" spans="1:80">
      <c r="A58" s="1" t="s">
        <v>1710</v>
      </c>
      <c r="B58" s="184">
        <v>33.68</v>
      </c>
      <c r="C58" s="184">
        <v>34.72</v>
      </c>
      <c r="D58" s="184">
        <v>32.799999999999997</v>
      </c>
      <c r="E58" s="184">
        <v>32.64</v>
      </c>
      <c r="F58" s="184">
        <v>34.54</v>
      </c>
      <c r="G58" s="184">
        <v>30.87</v>
      </c>
      <c r="H58" s="184">
        <v>34.119999999999997</v>
      </c>
      <c r="I58" s="184">
        <v>33.72</v>
      </c>
      <c r="J58" s="184">
        <v>34.44</v>
      </c>
      <c r="K58" s="184">
        <v>31.53</v>
      </c>
      <c r="L58" s="184">
        <v>29.09</v>
      </c>
      <c r="M58" s="184">
        <v>32.81</v>
      </c>
      <c r="N58" s="184">
        <v>33.4</v>
      </c>
      <c r="O58" s="184">
        <v>34.229999999999997</v>
      </c>
      <c r="P58" s="184">
        <v>34.770000000000003</v>
      </c>
      <c r="Q58" s="184">
        <v>35.46</v>
      </c>
      <c r="R58" s="184">
        <v>31.38</v>
      </c>
      <c r="S58" s="184">
        <v>31.23</v>
      </c>
      <c r="T58" s="184">
        <v>33.5</v>
      </c>
      <c r="U58" s="184">
        <v>32.54</v>
      </c>
      <c r="V58" s="153">
        <v>34.619999999999997</v>
      </c>
      <c r="W58" s="153">
        <v>34.78</v>
      </c>
      <c r="X58" s="153">
        <v>33.44</v>
      </c>
      <c r="Y58" s="153">
        <v>31.5</v>
      </c>
      <c r="Z58" s="153">
        <v>33.39</v>
      </c>
      <c r="AA58" s="153">
        <v>32.65</v>
      </c>
      <c r="AB58" s="153">
        <v>34.19</v>
      </c>
      <c r="AC58" s="153">
        <v>30.29</v>
      </c>
      <c r="AD58" s="153">
        <v>30.34</v>
      </c>
      <c r="AE58" s="153">
        <v>34.99</v>
      </c>
      <c r="AF58" s="153">
        <v>31.22</v>
      </c>
      <c r="AG58" s="153">
        <v>33.130000000000003</v>
      </c>
      <c r="AH58" s="153">
        <v>34.46</v>
      </c>
      <c r="AI58" s="153">
        <v>32</v>
      </c>
      <c r="AJ58" s="153">
        <v>34.97</v>
      </c>
      <c r="AK58" s="153">
        <v>31.03</v>
      </c>
      <c r="AL58" s="153">
        <v>33.6</v>
      </c>
      <c r="AM58" s="153">
        <v>35.71</v>
      </c>
      <c r="AN58" s="153">
        <v>34.58</v>
      </c>
      <c r="AO58" s="153">
        <v>31.28</v>
      </c>
      <c r="AP58" s="153">
        <v>32.39</v>
      </c>
      <c r="AQ58" s="153">
        <v>35.06</v>
      </c>
      <c r="AR58" s="153">
        <v>31.23</v>
      </c>
      <c r="AS58" s="153">
        <v>31.08</v>
      </c>
      <c r="AT58" s="153">
        <v>34.07</v>
      </c>
      <c r="AU58" s="153">
        <v>32.54</v>
      </c>
      <c r="AV58" s="153">
        <v>33.51</v>
      </c>
      <c r="AW58" s="153">
        <v>36.86</v>
      </c>
      <c r="AX58" s="153">
        <v>34.97</v>
      </c>
      <c r="AY58" s="153">
        <v>29.71</v>
      </c>
      <c r="AZ58" s="153">
        <v>35.229999999999997</v>
      </c>
      <c r="BA58" s="153">
        <v>38.57</v>
      </c>
      <c r="BB58" s="153">
        <v>34.54</v>
      </c>
      <c r="BC58" s="153">
        <v>34.28</v>
      </c>
      <c r="BD58" s="153">
        <v>32.369999999999997</v>
      </c>
      <c r="BE58" s="164">
        <v>28.17</v>
      </c>
      <c r="BF58" s="153">
        <v>35.46</v>
      </c>
      <c r="BG58" s="153">
        <v>33.69</v>
      </c>
      <c r="BH58" s="153">
        <v>32.75</v>
      </c>
      <c r="BI58" s="153">
        <v>35.549999999999997</v>
      </c>
      <c r="BJ58" s="153">
        <v>30.83</v>
      </c>
      <c r="BK58" s="153">
        <v>33.6</v>
      </c>
      <c r="BL58" s="153">
        <v>33.04</v>
      </c>
      <c r="BM58" s="153">
        <v>29.46</v>
      </c>
      <c r="BN58" s="153">
        <v>33.619999999999997</v>
      </c>
      <c r="BO58" s="153">
        <v>37.97</v>
      </c>
      <c r="BP58" s="153">
        <v>34.94</v>
      </c>
      <c r="BQ58" s="153">
        <v>34.79</v>
      </c>
      <c r="BR58" s="153">
        <v>36.18</v>
      </c>
      <c r="BS58" s="153">
        <v>34.76</v>
      </c>
      <c r="BT58" s="153">
        <v>30.95</v>
      </c>
      <c r="BU58" s="153">
        <v>34.4</v>
      </c>
      <c r="BV58" s="153">
        <v>35.08</v>
      </c>
      <c r="BW58" s="153">
        <v>35.28</v>
      </c>
      <c r="BX58" s="153">
        <v>32.94</v>
      </c>
      <c r="BY58" s="153">
        <v>33.78</v>
      </c>
      <c r="BZ58" s="153">
        <v>29.03</v>
      </c>
      <c r="CA58" s="153">
        <v>36.11</v>
      </c>
      <c r="CB58" s="153">
        <v>31.14</v>
      </c>
    </row>
    <row r="59" spans="1:80">
      <c r="A59" s="1" t="s">
        <v>1711</v>
      </c>
      <c r="B59" s="184">
        <v>35.659999999999997</v>
      </c>
      <c r="C59" s="184">
        <v>35.99</v>
      </c>
      <c r="D59" s="184">
        <v>35.090000000000003</v>
      </c>
      <c r="E59" s="184">
        <v>33.47</v>
      </c>
      <c r="F59" s="184">
        <v>36.729999999999997</v>
      </c>
      <c r="G59" s="184">
        <v>31.94</v>
      </c>
      <c r="H59" s="184">
        <v>35.520000000000003</v>
      </c>
      <c r="I59" s="184">
        <v>34.880000000000003</v>
      </c>
      <c r="J59" s="184">
        <v>37.07</v>
      </c>
      <c r="K59" s="184">
        <v>32.369999999999997</v>
      </c>
      <c r="L59" s="184">
        <v>32.33</v>
      </c>
      <c r="M59" s="184">
        <v>34.61</v>
      </c>
      <c r="N59" s="184">
        <v>33.35</v>
      </c>
      <c r="O59" s="184">
        <v>36.94</v>
      </c>
      <c r="P59" s="184">
        <v>37.44</v>
      </c>
      <c r="Q59" s="184">
        <v>36.659999999999997</v>
      </c>
      <c r="R59" s="184">
        <v>33.43</v>
      </c>
      <c r="S59" s="184">
        <v>33.72</v>
      </c>
      <c r="T59" s="184">
        <v>35.979999999999997</v>
      </c>
      <c r="U59" s="184">
        <v>36.840000000000003</v>
      </c>
      <c r="V59" s="153">
        <v>36.700000000000003</v>
      </c>
      <c r="W59" s="153">
        <v>35.729999999999997</v>
      </c>
      <c r="X59" s="153">
        <v>34.71</v>
      </c>
      <c r="Y59" s="153">
        <v>33.54</v>
      </c>
      <c r="Z59" s="153">
        <v>34.25</v>
      </c>
      <c r="AA59" s="153">
        <v>35.57</v>
      </c>
      <c r="AB59" s="153">
        <v>33.57</v>
      </c>
      <c r="AC59" s="153">
        <v>32.880000000000003</v>
      </c>
      <c r="AD59" s="153">
        <v>32.18</v>
      </c>
      <c r="AE59" s="153">
        <v>35.270000000000003</v>
      </c>
      <c r="AF59" s="153">
        <v>31.97</v>
      </c>
      <c r="AG59" s="153">
        <v>34.17</v>
      </c>
      <c r="AH59" s="153">
        <v>36.409999999999997</v>
      </c>
      <c r="AI59" s="153">
        <v>35.119999999999997</v>
      </c>
      <c r="AJ59" s="153">
        <v>35.04</v>
      </c>
      <c r="AK59" s="153">
        <v>36.75</v>
      </c>
      <c r="AL59" s="153">
        <v>33.25</v>
      </c>
      <c r="AM59" s="153">
        <v>36.770000000000003</v>
      </c>
      <c r="AN59" s="153">
        <v>35.51</v>
      </c>
      <c r="AO59" s="153">
        <v>31.11</v>
      </c>
      <c r="AP59" s="153">
        <v>32.479999999999997</v>
      </c>
      <c r="AQ59" s="153">
        <v>38.11</v>
      </c>
      <c r="AR59" s="153">
        <v>32.840000000000003</v>
      </c>
      <c r="AS59" s="153">
        <v>33.72</v>
      </c>
      <c r="AT59" s="153">
        <v>35.049999999999997</v>
      </c>
      <c r="AU59" s="153">
        <v>34.19</v>
      </c>
      <c r="AV59" s="153">
        <v>34.590000000000003</v>
      </c>
      <c r="AW59" s="153">
        <v>38.82</v>
      </c>
      <c r="AX59" s="153">
        <v>39.33</v>
      </c>
      <c r="AY59" s="153">
        <v>31.03</v>
      </c>
      <c r="AZ59" s="153">
        <v>36.42</v>
      </c>
      <c r="BA59" s="153">
        <v>42.24</v>
      </c>
      <c r="BB59" s="153">
        <v>36.26</v>
      </c>
      <c r="BC59" s="153">
        <v>35.770000000000003</v>
      </c>
      <c r="BD59" s="153">
        <v>36.71</v>
      </c>
      <c r="BE59" s="164">
        <v>29.57</v>
      </c>
      <c r="BF59" s="153">
        <v>37.69</v>
      </c>
      <c r="BG59" s="153">
        <v>35.380000000000003</v>
      </c>
      <c r="BH59" s="153">
        <v>34.92</v>
      </c>
      <c r="BI59" s="153">
        <v>35.549999999999997</v>
      </c>
      <c r="BJ59" s="153">
        <v>33.68</v>
      </c>
      <c r="BK59" s="153">
        <v>33.840000000000003</v>
      </c>
      <c r="BL59" s="153">
        <v>34.82</v>
      </c>
      <c r="BM59" s="153">
        <v>33.39</v>
      </c>
      <c r="BN59" s="153">
        <v>34.619999999999997</v>
      </c>
      <c r="BO59" s="153">
        <v>38.93</v>
      </c>
      <c r="BP59" s="153">
        <v>37.94</v>
      </c>
      <c r="BQ59" s="153">
        <v>35.770000000000003</v>
      </c>
      <c r="BR59" s="153">
        <v>36.93</v>
      </c>
      <c r="BS59" s="153">
        <v>36.47</v>
      </c>
      <c r="BT59" s="153">
        <v>30.97</v>
      </c>
      <c r="BU59" s="153">
        <v>36.75</v>
      </c>
      <c r="BV59" s="153">
        <v>36.15</v>
      </c>
      <c r="BW59" s="153">
        <v>38.83</v>
      </c>
      <c r="BX59" s="153">
        <v>33.94</v>
      </c>
      <c r="BY59" s="153">
        <v>36.14</v>
      </c>
      <c r="BZ59" s="153">
        <v>34.31</v>
      </c>
      <c r="CA59" s="153">
        <v>37.020000000000003</v>
      </c>
      <c r="CB59" s="153">
        <v>34.840000000000003</v>
      </c>
    </row>
    <row r="60" spans="1:80">
      <c r="A60" s="1" t="s">
        <v>1712</v>
      </c>
      <c r="B60" s="184">
        <v>35.51</v>
      </c>
      <c r="C60" s="184">
        <v>38.369999999999997</v>
      </c>
      <c r="D60" s="184">
        <v>36.770000000000003</v>
      </c>
      <c r="E60" s="184">
        <v>34.520000000000003</v>
      </c>
      <c r="F60" s="184">
        <v>37.43</v>
      </c>
      <c r="G60" s="184">
        <v>34.69</v>
      </c>
      <c r="H60" s="184">
        <v>36.01</v>
      </c>
      <c r="I60" s="184">
        <v>34.47</v>
      </c>
      <c r="J60" s="184">
        <v>37.01</v>
      </c>
      <c r="K60" s="184">
        <v>36.340000000000003</v>
      </c>
      <c r="L60" s="184">
        <v>33.17</v>
      </c>
      <c r="M60" s="184">
        <v>35.79</v>
      </c>
      <c r="N60" s="184">
        <v>34.89</v>
      </c>
      <c r="O60" s="184">
        <v>36.659999999999997</v>
      </c>
      <c r="P60" s="184">
        <v>39.29</v>
      </c>
      <c r="Q60" s="184">
        <v>37.26</v>
      </c>
      <c r="R60" s="184">
        <v>34.380000000000003</v>
      </c>
      <c r="S60" s="184">
        <v>34.130000000000003</v>
      </c>
      <c r="T60" s="184">
        <v>36.19</v>
      </c>
      <c r="U60" s="184">
        <v>36.380000000000003</v>
      </c>
      <c r="V60" s="153">
        <v>37.840000000000003</v>
      </c>
      <c r="W60" s="153">
        <v>36.61</v>
      </c>
      <c r="X60" s="153">
        <v>35.840000000000003</v>
      </c>
      <c r="Y60" s="153">
        <v>33.94</v>
      </c>
      <c r="Z60" s="153">
        <v>35.450000000000003</v>
      </c>
      <c r="AA60" s="153">
        <v>36.630000000000003</v>
      </c>
      <c r="AB60" s="153">
        <v>34.96</v>
      </c>
      <c r="AC60" s="153">
        <v>32.92</v>
      </c>
      <c r="AD60" s="153">
        <v>33.03</v>
      </c>
      <c r="AE60" s="153">
        <v>35.82</v>
      </c>
      <c r="AF60" s="153">
        <v>32.799999999999997</v>
      </c>
      <c r="AG60" s="153">
        <v>35.479999999999997</v>
      </c>
      <c r="AH60" s="153">
        <v>36.67</v>
      </c>
      <c r="AI60" s="153">
        <v>37.97</v>
      </c>
      <c r="AJ60" s="153">
        <v>36.65</v>
      </c>
      <c r="AK60" s="153">
        <v>39.520000000000003</v>
      </c>
      <c r="AL60" s="153">
        <v>34.61</v>
      </c>
      <c r="AM60" s="153">
        <v>37.19</v>
      </c>
      <c r="AN60" s="153">
        <v>35.840000000000003</v>
      </c>
      <c r="AO60" s="153">
        <v>33.35</v>
      </c>
      <c r="AP60" s="153">
        <v>33.450000000000003</v>
      </c>
      <c r="AQ60" s="153">
        <v>38.9</v>
      </c>
      <c r="AR60" s="153">
        <v>34.1</v>
      </c>
      <c r="AS60" s="153">
        <v>36.24</v>
      </c>
      <c r="AT60" s="153">
        <v>35.549999999999997</v>
      </c>
      <c r="AU60" s="153">
        <v>35.409999999999997</v>
      </c>
      <c r="AV60" s="153">
        <v>34.64</v>
      </c>
      <c r="AW60" s="153">
        <v>39.33</v>
      </c>
      <c r="AX60" s="153">
        <v>38.86</v>
      </c>
      <c r="AY60" s="153">
        <v>31.06</v>
      </c>
      <c r="AZ60" s="153">
        <v>36.82</v>
      </c>
      <c r="BA60" s="153">
        <v>43.92</v>
      </c>
      <c r="BB60" s="153">
        <v>35.520000000000003</v>
      </c>
      <c r="BC60" s="153">
        <v>37.97</v>
      </c>
      <c r="BD60" s="153">
        <v>37.43</v>
      </c>
      <c r="BE60" s="164">
        <v>32.32</v>
      </c>
      <c r="BF60" s="153">
        <v>37.869999999999997</v>
      </c>
      <c r="BG60" s="153">
        <v>35.76</v>
      </c>
      <c r="BH60" s="153">
        <v>35.46</v>
      </c>
      <c r="BI60" s="153">
        <v>36.26</v>
      </c>
      <c r="BJ60" s="153">
        <v>33.840000000000003</v>
      </c>
      <c r="BK60" s="153">
        <v>35.39</v>
      </c>
      <c r="BL60" s="153">
        <v>35.72</v>
      </c>
      <c r="BM60" s="153">
        <v>31.69</v>
      </c>
      <c r="BN60" s="153">
        <v>35.51</v>
      </c>
      <c r="BO60" s="153">
        <v>40.36</v>
      </c>
      <c r="BP60" s="153">
        <v>39.17</v>
      </c>
      <c r="BQ60" s="153">
        <v>35.28</v>
      </c>
      <c r="BR60" s="153">
        <v>37.65</v>
      </c>
      <c r="BS60" s="153">
        <v>36.520000000000003</v>
      </c>
      <c r="BT60" s="153">
        <v>32.49</v>
      </c>
      <c r="BU60" s="153">
        <v>37.46</v>
      </c>
      <c r="BV60" s="153">
        <v>37.94</v>
      </c>
      <c r="BW60" s="153">
        <v>37.81</v>
      </c>
      <c r="BX60" s="153">
        <v>34.130000000000003</v>
      </c>
      <c r="BY60" s="153">
        <v>37.369999999999997</v>
      </c>
      <c r="BZ60" s="153">
        <v>33.159999999999997</v>
      </c>
      <c r="CA60" s="153">
        <v>37.74</v>
      </c>
      <c r="CB60" s="153">
        <v>36.94</v>
      </c>
    </row>
    <row r="61" spans="1:80">
      <c r="A61" s="1" t="s">
        <v>1713</v>
      </c>
      <c r="B61" s="182">
        <v>35.36</v>
      </c>
      <c r="C61" s="182">
        <v>39.909999999999997</v>
      </c>
      <c r="D61" s="182">
        <v>37.82</v>
      </c>
      <c r="E61" s="182">
        <v>34.85</v>
      </c>
      <c r="F61" s="182">
        <v>40.81</v>
      </c>
      <c r="G61" s="182">
        <v>34.9</v>
      </c>
      <c r="H61" s="182">
        <v>37.14</v>
      </c>
      <c r="I61" s="182">
        <v>35.61</v>
      </c>
      <c r="J61" s="182">
        <v>37.64</v>
      </c>
      <c r="K61" s="182">
        <v>38.79</v>
      </c>
      <c r="L61" s="182">
        <v>34.049999999999997</v>
      </c>
      <c r="M61" s="182">
        <v>38.96</v>
      </c>
      <c r="N61" s="182">
        <v>34.369999999999997</v>
      </c>
      <c r="O61" s="182">
        <v>39.22</v>
      </c>
      <c r="P61" s="182">
        <v>39.64</v>
      </c>
      <c r="Q61" s="182">
        <v>37.5</v>
      </c>
      <c r="R61" s="182">
        <v>34.67</v>
      </c>
      <c r="S61" s="182">
        <v>34.71</v>
      </c>
      <c r="T61" s="182">
        <v>37.54</v>
      </c>
      <c r="U61" s="182">
        <v>37.880000000000003</v>
      </c>
      <c r="V61" s="151">
        <v>37.520000000000003</v>
      </c>
      <c r="W61" s="151">
        <v>36.65</v>
      </c>
      <c r="X61" s="151">
        <v>36.619999999999997</v>
      </c>
      <c r="Y61" s="151">
        <v>35.76</v>
      </c>
      <c r="Z61" s="151">
        <v>35.659999999999997</v>
      </c>
      <c r="AA61" s="151">
        <v>36.58</v>
      </c>
      <c r="AB61" s="151">
        <v>36.93</v>
      </c>
      <c r="AC61" s="151">
        <v>35.549999999999997</v>
      </c>
      <c r="AD61" s="151">
        <v>34.31</v>
      </c>
      <c r="AE61" s="151">
        <v>37.28</v>
      </c>
      <c r="AF61" s="151">
        <v>33.659999999999997</v>
      </c>
      <c r="AG61" s="151">
        <v>34.93</v>
      </c>
      <c r="AH61" s="151">
        <v>37.69</v>
      </c>
      <c r="AI61" s="151">
        <v>38.1</v>
      </c>
      <c r="AJ61" s="151">
        <v>37.72</v>
      </c>
      <c r="AK61" s="151">
        <v>38.92</v>
      </c>
      <c r="AL61" s="151">
        <v>35.43</v>
      </c>
      <c r="AM61" s="151">
        <v>37.97</v>
      </c>
      <c r="AN61" s="151">
        <v>35.409999999999997</v>
      </c>
      <c r="AO61" s="151">
        <v>36.85</v>
      </c>
      <c r="AP61" s="151">
        <v>34.299999999999997</v>
      </c>
      <c r="AQ61" s="151">
        <v>38.380000000000003</v>
      </c>
      <c r="AR61" s="151">
        <v>33.799999999999997</v>
      </c>
      <c r="AS61" s="151">
        <v>36.299999999999997</v>
      </c>
      <c r="AT61" s="151">
        <v>36.69</v>
      </c>
      <c r="AU61" s="151">
        <v>34.92</v>
      </c>
      <c r="AV61" s="151">
        <v>35.43</v>
      </c>
      <c r="AW61" s="151">
        <v>39.130000000000003</v>
      </c>
      <c r="AX61" s="151">
        <v>39.799999999999997</v>
      </c>
      <c r="AY61" s="151">
        <v>29.44</v>
      </c>
      <c r="AZ61" s="151">
        <v>38.53</v>
      </c>
      <c r="BA61" s="151">
        <v>44.5</v>
      </c>
      <c r="BB61" s="151">
        <v>35.44</v>
      </c>
      <c r="BC61" s="151">
        <v>37.049999999999997</v>
      </c>
      <c r="BD61" s="151">
        <v>37.270000000000003</v>
      </c>
      <c r="BE61" s="159">
        <v>31.54</v>
      </c>
      <c r="BF61" s="151">
        <v>38.15</v>
      </c>
      <c r="BG61" s="151">
        <v>35.21</v>
      </c>
      <c r="BH61" s="151">
        <v>36.369999999999997</v>
      </c>
      <c r="BI61" s="151">
        <v>36.909999999999997</v>
      </c>
      <c r="BJ61" s="151">
        <v>34.32</v>
      </c>
      <c r="BK61" s="151">
        <v>38.630000000000003</v>
      </c>
      <c r="BL61" s="151">
        <v>35.729999999999997</v>
      </c>
      <c r="BM61" s="151">
        <v>32.729999999999997</v>
      </c>
      <c r="BN61" s="151">
        <v>37.21</v>
      </c>
      <c r="BO61" s="151">
        <v>40.68</v>
      </c>
      <c r="BP61" s="151">
        <v>39.979999999999997</v>
      </c>
      <c r="BQ61" s="151">
        <v>35.97</v>
      </c>
      <c r="BR61" s="151">
        <v>38.700000000000003</v>
      </c>
      <c r="BS61" s="151">
        <v>36.76</v>
      </c>
      <c r="BT61" s="151">
        <v>32.54</v>
      </c>
      <c r="BU61" s="151">
        <v>37.270000000000003</v>
      </c>
      <c r="BV61" s="151">
        <v>40.020000000000003</v>
      </c>
      <c r="BW61" s="151">
        <v>36.72</v>
      </c>
      <c r="BX61" s="151">
        <v>34.619999999999997</v>
      </c>
      <c r="BY61" s="151">
        <v>37.81</v>
      </c>
      <c r="BZ61" s="151">
        <v>33.020000000000003</v>
      </c>
      <c r="CA61" s="151">
        <v>38.18</v>
      </c>
      <c r="CB61" s="151">
        <v>36.659999999999997</v>
      </c>
    </row>
    <row r="62" spans="1:80">
      <c r="A62" s="1" t="s">
        <v>1714</v>
      </c>
      <c r="B62" s="184">
        <v>36.700000000000003</v>
      </c>
      <c r="C62" s="184">
        <v>39.93</v>
      </c>
      <c r="D62" s="184">
        <v>39.15</v>
      </c>
      <c r="E62" s="184">
        <v>35.53</v>
      </c>
      <c r="F62" s="184">
        <v>41.76</v>
      </c>
      <c r="G62" s="184">
        <v>36.21</v>
      </c>
      <c r="H62" s="184">
        <v>36.869999999999997</v>
      </c>
      <c r="I62" s="184">
        <v>37.28</v>
      </c>
      <c r="J62" s="184">
        <v>38.57</v>
      </c>
      <c r="K62" s="184">
        <v>39.4</v>
      </c>
      <c r="L62" s="184">
        <v>36.770000000000003</v>
      </c>
      <c r="M62" s="184">
        <v>40.14</v>
      </c>
      <c r="N62" s="184">
        <v>35.44</v>
      </c>
      <c r="O62" s="184">
        <v>38.409999999999997</v>
      </c>
      <c r="P62" s="184">
        <v>41.28</v>
      </c>
      <c r="Q62" s="184">
        <v>38.020000000000003</v>
      </c>
      <c r="R62" s="184">
        <v>34.1</v>
      </c>
      <c r="S62" s="184">
        <v>36.979999999999997</v>
      </c>
      <c r="T62" s="184">
        <v>37.270000000000003</v>
      </c>
      <c r="U62" s="184">
        <v>38.71</v>
      </c>
      <c r="V62" s="153">
        <v>38.82</v>
      </c>
      <c r="W62" s="153">
        <v>37.15</v>
      </c>
      <c r="X62" s="153">
        <v>36.57</v>
      </c>
      <c r="Y62" s="153">
        <v>35.549999999999997</v>
      </c>
      <c r="Z62" s="153">
        <v>37.39</v>
      </c>
      <c r="AA62" s="153">
        <v>36.9</v>
      </c>
      <c r="AB62" s="153">
        <v>37.380000000000003</v>
      </c>
      <c r="AC62" s="153">
        <v>36.840000000000003</v>
      </c>
      <c r="AD62" s="153">
        <v>35.83</v>
      </c>
      <c r="AE62" s="153">
        <v>37.04</v>
      </c>
      <c r="AF62" s="153">
        <v>34.340000000000003</v>
      </c>
      <c r="AG62" s="153">
        <v>35.119999999999997</v>
      </c>
      <c r="AH62" s="153">
        <v>39.28</v>
      </c>
      <c r="AI62" s="153">
        <v>38.4</v>
      </c>
      <c r="AJ62" s="153">
        <v>37.54</v>
      </c>
      <c r="AK62" s="153">
        <v>39.29</v>
      </c>
      <c r="AL62" s="153">
        <v>35.880000000000003</v>
      </c>
      <c r="AM62" s="153">
        <v>38.299999999999997</v>
      </c>
      <c r="AN62" s="153">
        <v>36.03</v>
      </c>
      <c r="AO62" s="153">
        <v>37.18</v>
      </c>
      <c r="AP62" s="153">
        <v>35.659999999999997</v>
      </c>
      <c r="AQ62" s="153">
        <v>39.520000000000003</v>
      </c>
      <c r="AR62" s="153">
        <v>35.18</v>
      </c>
      <c r="AS62" s="153">
        <v>36.01</v>
      </c>
      <c r="AT62" s="153">
        <v>36.56</v>
      </c>
      <c r="AU62" s="153">
        <v>36.909999999999997</v>
      </c>
      <c r="AV62" s="153">
        <v>36.35</v>
      </c>
      <c r="AW62" s="153">
        <v>39.06</v>
      </c>
      <c r="AX62" s="153">
        <v>40.229999999999997</v>
      </c>
      <c r="AY62" s="153">
        <v>29.41</v>
      </c>
      <c r="AZ62" s="153">
        <v>39.01</v>
      </c>
      <c r="BA62" s="153">
        <v>48.39</v>
      </c>
      <c r="BB62" s="153">
        <v>37.04</v>
      </c>
      <c r="BC62" s="153">
        <v>37.68</v>
      </c>
      <c r="BD62" s="153">
        <v>39.17</v>
      </c>
      <c r="BE62" s="164">
        <v>27.4</v>
      </c>
      <c r="BF62" s="153">
        <v>39.26</v>
      </c>
      <c r="BG62" s="153">
        <v>34.869999999999997</v>
      </c>
      <c r="BH62" s="153">
        <v>36.659999999999997</v>
      </c>
      <c r="BI62" s="153">
        <v>38.76</v>
      </c>
      <c r="BJ62" s="153">
        <v>34.15</v>
      </c>
      <c r="BK62" s="153">
        <v>40.18</v>
      </c>
      <c r="BL62" s="153">
        <v>36.07</v>
      </c>
      <c r="BM62" s="153">
        <v>36</v>
      </c>
      <c r="BN62" s="153">
        <v>36.35</v>
      </c>
      <c r="BO62" s="153">
        <v>40.26</v>
      </c>
      <c r="BP62" s="153">
        <v>39.28</v>
      </c>
      <c r="BQ62" s="153">
        <v>36.770000000000003</v>
      </c>
      <c r="BR62" s="153">
        <v>40.130000000000003</v>
      </c>
      <c r="BS62" s="153">
        <v>36.81</v>
      </c>
      <c r="BT62" s="153">
        <v>33.409999999999997</v>
      </c>
      <c r="BU62" s="153">
        <v>38.729999999999997</v>
      </c>
      <c r="BV62" s="153">
        <v>38.43</v>
      </c>
      <c r="BW62" s="153">
        <v>39.049999999999997</v>
      </c>
      <c r="BX62" s="153">
        <v>34.049999999999997</v>
      </c>
      <c r="BY62" s="153">
        <v>37.04</v>
      </c>
      <c r="BZ62" s="153">
        <v>35.06</v>
      </c>
      <c r="CA62" s="153">
        <v>37.14</v>
      </c>
      <c r="CB62" s="153">
        <v>35.81</v>
      </c>
    </row>
    <row r="63" spans="1:80">
      <c r="A63" s="1" t="s">
        <v>1715</v>
      </c>
      <c r="B63" s="182">
        <v>37.409999999999997</v>
      </c>
      <c r="C63" s="182">
        <v>39.53</v>
      </c>
      <c r="D63" s="182">
        <v>39.25</v>
      </c>
      <c r="E63" s="182">
        <v>38.299999999999997</v>
      </c>
      <c r="F63" s="182">
        <v>43.08</v>
      </c>
      <c r="G63" s="182">
        <v>36.770000000000003</v>
      </c>
      <c r="H63" s="182">
        <v>37.590000000000003</v>
      </c>
      <c r="I63" s="182">
        <v>37.53</v>
      </c>
      <c r="J63" s="182">
        <v>38.9</v>
      </c>
      <c r="K63" s="182">
        <v>39.869999999999997</v>
      </c>
      <c r="L63" s="182">
        <v>37.54</v>
      </c>
      <c r="M63" s="182">
        <v>40.909999999999997</v>
      </c>
      <c r="N63" s="182">
        <v>35.450000000000003</v>
      </c>
      <c r="O63" s="182">
        <v>38.65</v>
      </c>
      <c r="P63" s="182">
        <v>40.97</v>
      </c>
      <c r="Q63" s="182">
        <v>39.409999999999997</v>
      </c>
      <c r="R63" s="182">
        <v>36.44</v>
      </c>
      <c r="S63" s="182">
        <v>36.92</v>
      </c>
      <c r="T63" s="182">
        <v>38.71</v>
      </c>
      <c r="U63" s="182">
        <v>39.28</v>
      </c>
      <c r="V63" s="151">
        <v>40.369999999999997</v>
      </c>
      <c r="W63" s="151">
        <v>37.72</v>
      </c>
      <c r="X63" s="151">
        <v>36.659999999999997</v>
      </c>
      <c r="Y63" s="151">
        <v>35.46</v>
      </c>
      <c r="Z63" s="151">
        <v>37.14</v>
      </c>
      <c r="AA63" s="151">
        <v>38.840000000000003</v>
      </c>
      <c r="AB63" s="151">
        <v>38.630000000000003</v>
      </c>
      <c r="AC63" s="151">
        <v>36.74</v>
      </c>
      <c r="AD63" s="151">
        <v>36.24</v>
      </c>
      <c r="AE63" s="151">
        <v>38.76</v>
      </c>
      <c r="AF63" s="151">
        <v>34.78</v>
      </c>
      <c r="AG63" s="151">
        <v>35.979999999999997</v>
      </c>
      <c r="AH63" s="151">
        <v>40.78</v>
      </c>
      <c r="AI63" s="151">
        <v>38.770000000000003</v>
      </c>
      <c r="AJ63" s="151">
        <v>38.94</v>
      </c>
      <c r="AK63" s="151">
        <v>41.11</v>
      </c>
      <c r="AL63" s="151">
        <v>36.42</v>
      </c>
      <c r="AM63" s="151">
        <v>38.33</v>
      </c>
      <c r="AN63" s="151">
        <v>37.380000000000003</v>
      </c>
      <c r="AO63" s="151">
        <v>36.03</v>
      </c>
      <c r="AP63" s="151">
        <v>36.76</v>
      </c>
      <c r="AQ63" s="151">
        <v>40.65</v>
      </c>
      <c r="AR63" s="151">
        <v>37.04</v>
      </c>
      <c r="AS63" s="151">
        <v>36.32</v>
      </c>
      <c r="AT63" s="151">
        <v>37.369999999999997</v>
      </c>
      <c r="AU63" s="151">
        <v>38.42</v>
      </c>
      <c r="AV63" s="151">
        <v>37.82</v>
      </c>
      <c r="AW63" s="151">
        <v>40.06</v>
      </c>
      <c r="AX63" s="151">
        <v>41.91</v>
      </c>
      <c r="AY63" s="151">
        <v>30.56</v>
      </c>
      <c r="AZ63" s="151">
        <v>39.75</v>
      </c>
      <c r="BA63" s="151">
        <v>49.57</v>
      </c>
      <c r="BB63" s="151">
        <v>37.96</v>
      </c>
      <c r="BC63" s="151">
        <v>38.94</v>
      </c>
      <c r="BD63" s="151">
        <v>40.6</v>
      </c>
      <c r="BE63" s="159">
        <v>29.13</v>
      </c>
      <c r="BF63" s="151">
        <v>39.51</v>
      </c>
      <c r="BG63" s="151">
        <v>34.49</v>
      </c>
      <c r="BH63" s="151">
        <v>36.1</v>
      </c>
      <c r="BI63" s="151">
        <v>38.08</v>
      </c>
      <c r="BJ63" s="151">
        <v>34.979999999999997</v>
      </c>
      <c r="BK63" s="151">
        <v>40.119999999999997</v>
      </c>
      <c r="BL63" s="151">
        <v>37.76</v>
      </c>
      <c r="BM63" s="151">
        <v>37.200000000000003</v>
      </c>
      <c r="BN63" s="151">
        <v>37.92</v>
      </c>
      <c r="BO63" s="151">
        <v>40.57</v>
      </c>
      <c r="BP63" s="151">
        <v>39.51</v>
      </c>
      <c r="BQ63" s="151">
        <v>36.79</v>
      </c>
      <c r="BR63" s="151">
        <v>40.200000000000003</v>
      </c>
      <c r="BS63" s="151">
        <v>37.39</v>
      </c>
      <c r="BT63" s="151">
        <v>34.67</v>
      </c>
      <c r="BU63" s="151">
        <v>37.159999999999997</v>
      </c>
      <c r="BV63" s="151">
        <v>37.78</v>
      </c>
      <c r="BW63" s="151">
        <v>40.409999999999997</v>
      </c>
      <c r="BX63" s="151">
        <v>35.770000000000003</v>
      </c>
      <c r="BY63" s="151">
        <v>36.200000000000003</v>
      </c>
      <c r="BZ63" s="151">
        <v>34.36</v>
      </c>
      <c r="CA63" s="151">
        <v>39.35</v>
      </c>
      <c r="CB63" s="151">
        <v>36.840000000000003</v>
      </c>
    </row>
    <row r="64" spans="1:80">
      <c r="A64" s="1" t="s">
        <v>1716</v>
      </c>
      <c r="B64" s="183">
        <v>37.520000000000003</v>
      </c>
      <c r="C64" s="183">
        <v>41.21</v>
      </c>
      <c r="D64" s="183">
        <v>40.24</v>
      </c>
      <c r="E64" s="183">
        <v>38.64</v>
      </c>
      <c r="F64" s="183">
        <v>44.63</v>
      </c>
      <c r="G64" s="183">
        <v>36.15</v>
      </c>
      <c r="H64" s="183">
        <v>37.58</v>
      </c>
      <c r="I64" s="183">
        <v>37.83</v>
      </c>
      <c r="J64" s="183">
        <v>39.86</v>
      </c>
      <c r="K64" s="183">
        <v>42.23</v>
      </c>
      <c r="L64" s="183">
        <v>36.64</v>
      </c>
      <c r="M64" s="183">
        <v>39.909999999999997</v>
      </c>
      <c r="N64" s="183">
        <v>35.020000000000003</v>
      </c>
      <c r="O64" s="183">
        <v>39.01</v>
      </c>
      <c r="P64" s="183">
        <v>42.39</v>
      </c>
      <c r="Q64" s="183">
        <v>39.08</v>
      </c>
      <c r="R64" s="183">
        <v>35.31</v>
      </c>
      <c r="S64" s="183">
        <v>37.880000000000003</v>
      </c>
      <c r="T64" s="183">
        <v>38.08</v>
      </c>
      <c r="U64" s="183">
        <v>36.03</v>
      </c>
      <c r="V64" s="152">
        <v>41.27</v>
      </c>
      <c r="W64" s="152">
        <v>38.86</v>
      </c>
      <c r="X64" s="152">
        <v>36.33</v>
      </c>
      <c r="Y64" s="152">
        <v>37.64</v>
      </c>
      <c r="Z64" s="152">
        <v>37.96</v>
      </c>
      <c r="AA64" s="152">
        <v>38.520000000000003</v>
      </c>
      <c r="AB64" s="152">
        <v>39.28</v>
      </c>
      <c r="AC64" s="152">
        <v>37.36</v>
      </c>
      <c r="AD64" s="152">
        <v>36.24</v>
      </c>
      <c r="AE64" s="152">
        <v>38.15</v>
      </c>
      <c r="AF64" s="152">
        <v>35.03</v>
      </c>
      <c r="AG64" s="152">
        <v>36.659999999999997</v>
      </c>
      <c r="AH64" s="152">
        <v>41.43</v>
      </c>
      <c r="AI64" s="152">
        <v>38.700000000000003</v>
      </c>
      <c r="AJ64" s="152">
        <v>38.44</v>
      </c>
      <c r="AK64" s="152">
        <v>40.630000000000003</v>
      </c>
      <c r="AL64" s="152">
        <v>36.869999999999997</v>
      </c>
      <c r="AM64" s="152">
        <v>40.6</v>
      </c>
      <c r="AN64" s="152">
        <v>38.61</v>
      </c>
      <c r="AO64" s="152">
        <v>37.28</v>
      </c>
      <c r="AP64" s="152">
        <v>37.299999999999997</v>
      </c>
      <c r="AQ64" s="152">
        <v>39.119999999999997</v>
      </c>
      <c r="AR64" s="152">
        <v>36.270000000000003</v>
      </c>
      <c r="AS64" s="152">
        <v>37.770000000000003</v>
      </c>
      <c r="AT64" s="152">
        <v>37.76</v>
      </c>
      <c r="AU64" s="152">
        <v>38.57</v>
      </c>
      <c r="AV64" s="152">
        <v>39.04</v>
      </c>
      <c r="AW64" s="152">
        <v>39.58</v>
      </c>
      <c r="AX64" s="152">
        <v>42.65</v>
      </c>
      <c r="AY64" s="152">
        <v>29.28</v>
      </c>
      <c r="AZ64" s="152">
        <v>39.01</v>
      </c>
      <c r="BA64" s="152">
        <v>46.63</v>
      </c>
      <c r="BB64" s="152">
        <v>39.369999999999997</v>
      </c>
      <c r="BC64" s="152">
        <v>39.979999999999997</v>
      </c>
      <c r="BD64" s="152">
        <v>41.95</v>
      </c>
      <c r="BE64" s="163">
        <v>30.7</v>
      </c>
      <c r="BF64" s="152">
        <v>39.75</v>
      </c>
      <c r="BG64" s="152">
        <v>35.15</v>
      </c>
      <c r="BH64" s="152">
        <v>36.4</v>
      </c>
      <c r="BI64" s="152">
        <v>39.450000000000003</v>
      </c>
      <c r="BJ64" s="152">
        <v>35.049999999999997</v>
      </c>
      <c r="BK64" s="152">
        <v>39.25</v>
      </c>
      <c r="BL64" s="152">
        <v>37.01</v>
      </c>
      <c r="BM64" s="152">
        <v>34.42</v>
      </c>
      <c r="BN64" s="152">
        <v>38.54</v>
      </c>
      <c r="BO64" s="152">
        <v>41.12</v>
      </c>
      <c r="BP64" s="152">
        <v>39.200000000000003</v>
      </c>
      <c r="BQ64" s="152">
        <v>36.33</v>
      </c>
      <c r="BR64" s="152">
        <v>41.16</v>
      </c>
      <c r="BS64" s="152">
        <v>37.4</v>
      </c>
      <c r="BT64" s="152">
        <v>35.15</v>
      </c>
      <c r="BU64" s="152">
        <v>37.35</v>
      </c>
      <c r="BV64" s="152">
        <v>38.340000000000003</v>
      </c>
      <c r="BW64" s="152">
        <v>40.67</v>
      </c>
      <c r="BX64" s="152">
        <v>36.520000000000003</v>
      </c>
      <c r="BY64" s="152">
        <v>37.119999999999997</v>
      </c>
      <c r="BZ64" s="152">
        <v>37.47</v>
      </c>
      <c r="CA64" s="152">
        <v>40.74</v>
      </c>
      <c r="CB64" s="152">
        <v>36.42</v>
      </c>
    </row>
    <row r="65" spans="1:80">
      <c r="A65" s="1" t="s">
        <v>1717</v>
      </c>
      <c r="B65" s="184">
        <v>38.369999999999997</v>
      </c>
      <c r="C65" s="184">
        <v>40.369999999999997</v>
      </c>
      <c r="D65" s="184">
        <v>39.5</v>
      </c>
      <c r="E65" s="184">
        <v>37.9</v>
      </c>
      <c r="F65" s="184">
        <v>42.6</v>
      </c>
      <c r="G65" s="184">
        <v>38.020000000000003</v>
      </c>
      <c r="H65" s="184">
        <v>38.15</v>
      </c>
      <c r="I65" s="184">
        <v>38.53</v>
      </c>
      <c r="J65" s="184">
        <v>40.22</v>
      </c>
      <c r="K65" s="184">
        <v>42.8</v>
      </c>
      <c r="L65" s="184">
        <v>34.54</v>
      </c>
      <c r="M65" s="184">
        <v>39.68</v>
      </c>
      <c r="N65" s="184">
        <v>35.43</v>
      </c>
      <c r="O65" s="184">
        <v>38.700000000000003</v>
      </c>
      <c r="P65" s="184">
        <v>42.32</v>
      </c>
      <c r="Q65" s="184">
        <v>40.369999999999997</v>
      </c>
      <c r="R65" s="184">
        <v>36.43</v>
      </c>
      <c r="S65" s="184">
        <v>39.729999999999997</v>
      </c>
      <c r="T65" s="184">
        <v>39.06</v>
      </c>
      <c r="U65" s="184">
        <v>37.130000000000003</v>
      </c>
      <c r="V65" s="153">
        <v>40.15</v>
      </c>
      <c r="W65" s="153">
        <v>39.799999999999997</v>
      </c>
      <c r="X65" s="153">
        <v>36.24</v>
      </c>
      <c r="Y65" s="153">
        <v>38.15</v>
      </c>
      <c r="Z65" s="153">
        <v>38.74</v>
      </c>
      <c r="AA65" s="153">
        <v>38.200000000000003</v>
      </c>
      <c r="AB65" s="153">
        <v>40.39</v>
      </c>
      <c r="AC65" s="153">
        <v>38.520000000000003</v>
      </c>
      <c r="AD65" s="153">
        <v>36.520000000000003</v>
      </c>
      <c r="AE65" s="153">
        <v>38.61</v>
      </c>
      <c r="AF65" s="153">
        <v>35.04</v>
      </c>
      <c r="AG65" s="153">
        <v>37.65</v>
      </c>
      <c r="AH65" s="153">
        <v>41.62</v>
      </c>
      <c r="AI65" s="153">
        <v>37.47</v>
      </c>
      <c r="AJ65" s="153">
        <v>40.03</v>
      </c>
      <c r="AK65" s="153">
        <v>41.93</v>
      </c>
      <c r="AL65" s="153">
        <v>37.31</v>
      </c>
      <c r="AM65" s="153">
        <v>40.74</v>
      </c>
      <c r="AN65" s="153">
        <v>39.049999999999997</v>
      </c>
      <c r="AO65" s="153">
        <v>37.520000000000003</v>
      </c>
      <c r="AP65" s="153">
        <v>37.39</v>
      </c>
      <c r="AQ65" s="153">
        <v>39.65</v>
      </c>
      <c r="AR65" s="153">
        <v>37.39</v>
      </c>
      <c r="AS65" s="153">
        <v>37.159999999999997</v>
      </c>
      <c r="AT65" s="153">
        <v>38.840000000000003</v>
      </c>
      <c r="AU65" s="153">
        <v>37.96</v>
      </c>
      <c r="AV65" s="153">
        <v>40.799999999999997</v>
      </c>
      <c r="AW65" s="153">
        <v>41.25</v>
      </c>
      <c r="AX65" s="153">
        <v>41.79</v>
      </c>
      <c r="AY65" s="153">
        <v>30.55</v>
      </c>
      <c r="AZ65" s="153">
        <v>39.69</v>
      </c>
      <c r="BA65" s="153">
        <v>46.07</v>
      </c>
      <c r="BB65" s="153">
        <v>40.5</v>
      </c>
      <c r="BC65" s="153">
        <v>40.85</v>
      </c>
      <c r="BD65" s="153">
        <v>40.880000000000003</v>
      </c>
      <c r="BE65" s="164">
        <v>33.29</v>
      </c>
      <c r="BF65" s="153">
        <v>40.49</v>
      </c>
      <c r="BG65" s="153">
        <v>36.01</v>
      </c>
      <c r="BH65" s="153">
        <v>37.53</v>
      </c>
      <c r="BI65" s="153">
        <v>40.020000000000003</v>
      </c>
      <c r="BJ65" s="153">
        <v>35.79</v>
      </c>
      <c r="BK65" s="153">
        <v>39.67</v>
      </c>
      <c r="BL65" s="153">
        <v>38.840000000000003</v>
      </c>
      <c r="BM65" s="153">
        <v>35.86</v>
      </c>
      <c r="BN65" s="153">
        <v>38.700000000000003</v>
      </c>
      <c r="BO65" s="153">
        <v>42.32</v>
      </c>
      <c r="BP65" s="153">
        <v>39.799999999999997</v>
      </c>
      <c r="BQ65" s="153">
        <v>36.64</v>
      </c>
      <c r="BR65" s="153">
        <v>42.04</v>
      </c>
      <c r="BS65" s="153">
        <v>37.76</v>
      </c>
      <c r="BT65" s="153">
        <v>35.51</v>
      </c>
      <c r="BU65" s="153">
        <v>38.729999999999997</v>
      </c>
      <c r="BV65" s="153">
        <v>37.78</v>
      </c>
      <c r="BW65" s="153">
        <v>42.33</v>
      </c>
      <c r="BX65" s="153">
        <v>37.4</v>
      </c>
      <c r="BY65" s="153">
        <v>36.72</v>
      </c>
      <c r="BZ65" s="153">
        <v>34.619999999999997</v>
      </c>
      <c r="CA65" s="153">
        <v>39.979999999999997</v>
      </c>
      <c r="CB65" s="153">
        <v>36.68</v>
      </c>
    </row>
    <row r="66" spans="1:80">
      <c r="A66" s="1" t="s">
        <v>1718</v>
      </c>
      <c r="B66" s="184">
        <v>39.630000000000003</v>
      </c>
      <c r="C66" s="184">
        <v>41.96</v>
      </c>
      <c r="D66" s="184">
        <v>41.15</v>
      </c>
      <c r="E66" s="184">
        <v>39.54</v>
      </c>
      <c r="F66" s="184">
        <v>44.12</v>
      </c>
      <c r="G66" s="184">
        <v>39.53</v>
      </c>
      <c r="H66" s="184">
        <v>39.78</v>
      </c>
      <c r="I66" s="184">
        <v>39.880000000000003</v>
      </c>
      <c r="J66" s="184">
        <v>41.28</v>
      </c>
      <c r="K66" s="184">
        <v>42.12</v>
      </c>
      <c r="L66" s="184">
        <v>39.28</v>
      </c>
      <c r="M66" s="184">
        <v>41.84</v>
      </c>
      <c r="N66" s="184">
        <v>36.03</v>
      </c>
      <c r="O66" s="184">
        <v>40.229999999999997</v>
      </c>
      <c r="P66" s="184">
        <v>43.76</v>
      </c>
      <c r="Q66" s="184">
        <v>40.01</v>
      </c>
      <c r="R66" s="184">
        <v>37.28</v>
      </c>
      <c r="S66" s="184">
        <v>38.56</v>
      </c>
      <c r="T66" s="184">
        <v>39.6</v>
      </c>
      <c r="U66" s="184">
        <v>39.93</v>
      </c>
      <c r="V66" s="153">
        <v>40.090000000000003</v>
      </c>
      <c r="W66" s="153">
        <v>41.43</v>
      </c>
      <c r="X66" s="153">
        <v>37.79</v>
      </c>
      <c r="Y66" s="153">
        <v>40.04</v>
      </c>
      <c r="Z66" s="153">
        <v>38.659999999999997</v>
      </c>
      <c r="AA66" s="153">
        <v>38.75</v>
      </c>
      <c r="AB66" s="153">
        <v>42.13</v>
      </c>
      <c r="AC66" s="153">
        <v>37.869999999999997</v>
      </c>
      <c r="AD66" s="153">
        <v>38.51</v>
      </c>
      <c r="AE66" s="153">
        <v>40.06</v>
      </c>
      <c r="AF66" s="153">
        <v>36.119999999999997</v>
      </c>
      <c r="AG66" s="153">
        <v>38.24</v>
      </c>
      <c r="AH66" s="153">
        <v>41.95</v>
      </c>
      <c r="AI66" s="153">
        <v>37.78</v>
      </c>
      <c r="AJ66" s="153">
        <v>42.03</v>
      </c>
      <c r="AK66" s="153">
        <v>40.04</v>
      </c>
      <c r="AL66" s="153">
        <v>39.25</v>
      </c>
      <c r="AM66" s="153">
        <v>41.64</v>
      </c>
      <c r="AN66" s="153">
        <v>40.24</v>
      </c>
      <c r="AO66" s="153">
        <v>39.130000000000003</v>
      </c>
      <c r="AP66" s="153">
        <v>39.07</v>
      </c>
      <c r="AQ66" s="153">
        <v>42</v>
      </c>
      <c r="AR66" s="153">
        <v>36.29</v>
      </c>
      <c r="AS66" s="153">
        <v>38.020000000000003</v>
      </c>
      <c r="AT66" s="153">
        <v>40.299999999999997</v>
      </c>
      <c r="AU66" s="153">
        <v>38.200000000000003</v>
      </c>
      <c r="AV66" s="153">
        <v>40.9</v>
      </c>
      <c r="AW66" s="153">
        <v>43.1</v>
      </c>
      <c r="AX66" s="153">
        <v>40.46</v>
      </c>
      <c r="AY66" s="153">
        <v>30.82</v>
      </c>
      <c r="AZ66" s="153">
        <v>39.96</v>
      </c>
      <c r="BA66" s="153">
        <v>47.92</v>
      </c>
      <c r="BB66" s="153">
        <v>42.41</v>
      </c>
      <c r="BC66" s="153">
        <v>41.31</v>
      </c>
      <c r="BD66" s="153">
        <v>40.840000000000003</v>
      </c>
      <c r="BE66" s="164">
        <v>34.94</v>
      </c>
      <c r="BF66" s="153">
        <v>42.59</v>
      </c>
      <c r="BG66" s="153">
        <v>36.42</v>
      </c>
      <c r="BH66" s="153">
        <v>39.270000000000003</v>
      </c>
      <c r="BI66" s="153">
        <v>41.24</v>
      </c>
      <c r="BJ66" s="153">
        <v>36.29</v>
      </c>
      <c r="BK66" s="153">
        <v>38.68</v>
      </c>
      <c r="BL66" s="153">
        <v>38.229999999999997</v>
      </c>
      <c r="BM66" s="153">
        <v>34.659999999999997</v>
      </c>
      <c r="BN66" s="153">
        <v>39.74</v>
      </c>
      <c r="BO66" s="153">
        <v>43.68</v>
      </c>
      <c r="BP66" s="153">
        <v>40.28</v>
      </c>
      <c r="BQ66" s="153">
        <v>38.07</v>
      </c>
      <c r="BR66" s="153">
        <v>43.08</v>
      </c>
      <c r="BS66" s="153">
        <v>39.619999999999997</v>
      </c>
      <c r="BT66" s="153">
        <v>37.369999999999997</v>
      </c>
      <c r="BU66" s="153">
        <v>39.32</v>
      </c>
      <c r="BV66" s="153">
        <v>40.17</v>
      </c>
      <c r="BW66" s="153">
        <v>39.729999999999997</v>
      </c>
      <c r="BX66" s="153">
        <v>39.81</v>
      </c>
      <c r="BY66" s="153">
        <v>37.71</v>
      </c>
      <c r="BZ66" s="153">
        <v>34.4</v>
      </c>
      <c r="CA66" s="153">
        <v>39.950000000000003</v>
      </c>
      <c r="CB66" s="153">
        <v>37.29</v>
      </c>
    </row>
    <row r="67" spans="1:80">
      <c r="A67" s="1" t="s">
        <v>1719</v>
      </c>
      <c r="B67" s="184">
        <v>40.39</v>
      </c>
      <c r="C67" s="184">
        <v>46.33</v>
      </c>
      <c r="D67" s="184">
        <v>42.43</v>
      </c>
      <c r="E67" s="184">
        <v>40.22</v>
      </c>
      <c r="F67" s="184">
        <v>43.91</v>
      </c>
      <c r="G67" s="184">
        <v>37.89</v>
      </c>
      <c r="H67" s="184">
        <v>40.869999999999997</v>
      </c>
      <c r="I67" s="184">
        <v>42.42</v>
      </c>
      <c r="J67" s="184">
        <v>41.73</v>
      </c>
      <c r="K67" s="184">
        <v>42.96</v>
      </c>
      <c r="L67" s="184">
        <v>41.52</v>
      </c>
      <c r="M67" s="184">
        <v>42.42</v>
      </c>
      <c r="N67" s="184">
        <v>36.08</v>
      </c>
      <c r="O67" s="184">
        <v>43.2</v>
      </c>
      <c r="P67" s="184">
        <v>43.27</v>
      </c>
      <c r="Q67" s="184">
        <v>43.68</v>
      </c>
      <c r="R67" s="184">
        <v>38.96</v>
      </c>
      <c r="S67" s="184">
        <v>40.590000000000003</v>
      </c>
      <c r="T67" s="184">
        <v>41.62</v>
      </c>
      <c r="U67" s="184">
        <v>40.01</v>
      </c>
      <c r="V67" s="153">
        <v>41.86</v>
      </c>
      <c r="W67" s="153">
        <v>43.49</v>
      </c>
      <c r="X67" s="153">
        <v>39.24</v>
      </c>
      <c r="Y67" s="153">
        <v>41.12</v>
      </c>
      <c r="Z67" s="153">
        <v>39.47</v>
      </c>
      <c r="AA67" s="153">
        <v>40.36</v>
      </c>
      <c r="AB67" s="153">
        <v>45.55</v>
      </c>
      <c r="AC67" s="153">
        <v>38.53</v>
      </c>
      <c r="AD67" s="153">
        <v>38.08</v>
      </c>
      <c r="AE67" s="153">
        <v>40.39</v>
      </c>
      <c r="AF67" s="153">
        <v>38.53</v>
      </c>
      <c r="AG67" s="153">
        <v>40.42</v>
      </c>
      <c r="AH67" s="153">
        <v>43.48</v>
      </c>
      <c r="AI67" s="153">
        <v>38.78</v>
      </c>
      <c r="AJ67" s="153">
        <v>43.23</v>
      </c>
      <c r="AK67" s="153">
        <v>41.15</v>
      </c>
      <c r="AL67" s="153">
        <v>40.159999999999997</v>
      </c>
      <c r="AM67" s="153">
        <v>42.36</v>
      </c>
      <c r="AN67" s="153">
        <v>43.5</v>
      </c>
      <c r="AO67" s="153">
        <v>39.200000000000003</v>
      </c>
      <c r="AP67" s="153">
        <v>40.619999999999997</v>
      </c>
      <c r="AQ67" s="153">
        <v>43.48</v>
      </c>
      <c r="AR67" s="153">
        <v>38.21</v>
      </c>
      <c r="AS67" s="153">
        <v>40.950000000000003</v>
      </c>
      <c r="AT67" s="153">
        <v>42.37</v>
      </c>
      <c r="AU67" s="153">
        <v>40.729999999999997</v>
      </c>
      <c r="AV67" s="153">
        <v>42.48</v>
      </c>
      <c r="AW67" s="153">
        <v>46.28</v>
      </c>
      <c r="AX67" s="153">
        <v>49.84</v>
      </c>
      <c r="AY67" s="153">
        <v>31.44</v>
      </c>
      <c r="AZ67" s="153">
        <v>42.62</v>
      </c>
      <c r="BA67" s="153">
        <v>48.81</v>
      </c>
      <c r="BB67" s="153">
        <v>43.77</v>
      </c>
      <c r="BC67" s="153">
        <v>41.03</v>
      </c>
      <c r="BD67" s="153">
        <v>40.9</v>
      </c>
      <c r="BE67" s="164">
        <v>35.799999999999997</v>
      </c>
      <c r="BF67" s="153">
        <v>42.94</v>
      </c>
      <c r="BG67" s="153">
        <v>38.450000000000003</v>
      </c>
      <c r="BH67" s="153">
        <v>39.99</v>
      </c>
      <c r="BI67" s="153">
        <v>41.48</v>
      </c>
      <c r="BJ67" s="153">
        <v>37.119999999999997</v>
      </c>
      <c r="BK67" s="153">
        <v>39.21</v>
      </c>
      <c r="BL67" s="153">
        <v>40.880000000000003</v>
      </c>
      <c r="BM67" s="153">
        <v>36.49</v>
      </c>
      <c r="BN67" s="153">
        <v>40.18</v>
      </c>
      <c r="BO67" s="153">
        <v>42.83</v>
      </c>
      <c r="BP67" s="153">
        <v>39.450000000000003</v>
      </c>
      <c r="BQ67" s="153">
        <v>40.409999999999997</v>
      </c>
      <c r="BR67" s="153">
        <v>43.6</v>
      </c>
      <c r="BS67" s="153">
        <v>40.47</v>
      </c>
      <c r="BT67" s="153">
        <v>39.29</v>
      </c>
      <c r="BU67" s="153">
        <v>42.09</v>
      </c>
      <c r="BV67" s="153">
        <v>43.07</v>
      </c>
      <c r="BW67" s="153">
        <v>39.96</v>
      </c>
      <c r="BX67" s="153">
        <v>39.39</v>
      </c>
      <c r="BY67" s="153">
        <v>39.020000000000003</v>
      </c>
      <c r="BZ67" s="153">
        <v>34.24</v>
      </c>
      <c r="CA67" s="153">
        <v>40.229999999999997</v>
      </c>
      <c r="CB67" s="153">
        <v>39.159999999999997</v>
      </c>
    </row>
    <row r="68" spans="1:80">
      <c r="A68" s="1" t="s">
        <v>1720</v>
      </c>
      <c r="B68" s="184">
        <v>43.93</v>
      </c>
      <c r="C68" s="184">
        <v>47.7</v>
      </c>
      <c r="D68" s="184">
        <v>44.73</v>
      </c>
      <c r="E68" s="184">
        <v>44.76</v>
      </c>
      <c r="F68" s="184">
        <v>50.11</v>
      </c>
      <c r="G68" s="184">
        <v>41.51</v>
      </c>
      <c r="H68" s="184">
        <v>43.26</v>
      </c>
      <c r="I68" s="184">
        <v>46.01</v>
      </c>
      <c r="J68" s="184">
        <v>43.9</v>
      </c>
      <c r="K68" s="184">
        <v>46.04</v>
      </c>
      <c r="L68" s="184">
        <v>44.75</v>
      </c>
      <c r="M68" s="184">
        <v>44.44</v>
      </c>
      <c r="N68" s="182">
        <v>40.380000000000003</v>
      </c>
      <c r="O68" s="184">
        <v>47.32</v>
      </c>
      <c r="P68" s="184">
        <v>49.3</v>
      </c>
      <c r="Q68" s="184">
        <v>48.08</v>
      </c>
      <c r="R68" s="184">
        <v>44.08</v>
      </c>
      <c r="S68" s="184">
        <v>41.49</v>
      </c>
      <c r="T68" s="184">
        <v>46.05</v>
      </c>
      <c r="U68" s="184">
        <v>44.2</v>
      </c>
      <c r="V68" s="153">
        <v>44.87</v>
      </c>
      <c r="W68" s="153">
        <v>46.77</v>
      </c>
      <c r="X68" s="153">
        <v>42.24</v>
      </c>
      <c r="Y68" s="151">
        <v>42.97</v>
      </c>
      <c r="Z68" s="153">
        <v>41.88</v>
      </c>
      <c r="AA68" s="153">
        <v>42.36</v>
      </c>
      <c r="AB68" s="153">
        <v>48.38</v>
      </c>
      <c r="AC68" s="153">
        <v>40.89</v>
      </c>
      <c r="AD68" s="153">
        <v>42.11</v>
      </c>
      <c r="AE68" s="153">
        <v>42.08</v>
      </c>
      <c r="AF68" s="153">
        <v>39.200000000000003</v>
      </c>
      <c r="AG68" s="153">
        <v>41.95</v>
      </c>
      <c r="AH68" s="153">
        <v>48.79</v>
      </c>
      <c r="AI68" s="153">
        <v>41.72</v>
      </c>
      <c r="AJ68" s="153">
        <v>46.86</v>
      </c>
      <c r="AK68" s="153">
        <v>44.96</v>
      </c>
      <c r="AL68" s="153">
        <v>43.54</v>
      </c>
      <c r="AM68" s="153">
        <v>43.96</v>
      </c>
      <c r="AN68" s="153">
        <v>45.4</v>
      </c>
      <c r="AO68" s="151">
        <v>43.66</v>
      </c>
      <c r="AP68" s="153">
        <v>43.38</v>
      </c>
      <c r="AQ68" s="153">
        <v>45.76</v>
      </c>
      <c r="AR68" s="153">
        <v>44.9</v>
      </c>
      <c r="AS68" s="153">
        <v>42.16</v>
      </c>
      <c r="AT68" s="153">
        <v>43.23</v>
      </c>
      <c r="AU68" s="153">
        <v>44.32</v>
      </c>
      <c r="AV68" s="153">
        <v>43.59</v>
      </c>
      <c r="AW68" s="153">
        <v>49.2</v>
      </c>
      <c r="AX68" s="153">
        <v>49.33</v>
      </c>
      <c r="AY68" s="153">
        <v>38.049999999999997</v>
      </c>
      <c r="AZ68" s="153">
        <v>45.11</v>
      </c>
      <c r="BA68" s="153">
        <v>52.79</v>
      </c>
      <c r="BB68" s="153">
        <v>45.49</v>
      </c>
      <c r="BC68" s="153">
        <v>44.68</v>
      </c>
      <c r="BD68" s="153">
        <v>45.09</v>
      </c>
      <c r="BE68" s="153">
        <v>37.68</v>
      </c>
      <c r="BF68" s="153">
        <v>48.75</v>
      </c>
      <c r="BG68" s="153">
        <v>44.34</v>
      </c>
      <c r="BH68" s="153">
        <v>41.75</v>
      </c>
      <c r="BI68" s="153">
        <v>45.67</v>
      </c>
      <c r="BJ68" s="153">
        <v>40.42</v>
      </c>
      <c r="BK68" s="153">
        <v>44.92</v>
      </c>
      <c r="BL68" s="153">
        <v>44.02</v>
      </c>
      <c r="BM68" s="153">
        <v>45.61</v>
      </c>
      <c r="BN68" s="153">
        <v>43.23</v>
      </c>
      <c r="BO68" s="153">
        <v>46.19</v>
      </c>
      <c r="BP68" s="153">
        <v>43.2</v>
      </c>
      <c r="BQ68" s="153">
        <v>42.36</v>
      </c>
      <c r="BR68" s="153">
        <v>46.98</v>
      </c>
      <c r="BS68" s="153">
        <v>42.5</v>
      </c>
      <c r="BT68" s="153">
        <v>42.59</v>
      </c>
      <c r="BU68" s="153">
        <v>46.21</v>
      </c>
      <c r="BV68" s="153">
        <v>44.12</v>
      </c>
      <c r="BW68" s="153">
        <v>48.95</v>
      </c>
      <c r="BX68" s="153">
        <v>42.68</v>
      </c>
      <c r="BY68" s="153">
        <v>42.37</v>
      </c>
      <c r="BZ68" s="151">
        <v>33.25</v>
      </c>
      <c r="CA68" s="153">
        <v>42.48</v>
      </c>
      <c r="CB68" s="153">
        <v>41.66</v>
      </c>
    </row>
    <row r="69" spans="1:80">
      <c r="A69" s="1" t="s">
        <v>1721</v>
      </c>
      <c r="B69" s="182">
        <v>46.23</v>
      </c>
      <c r="C69" s="182">
        <v>49.01</v>
      </c>
      <c r="D69" s="182">
        <v>45.36</v>
      </c>
      <c r="E69" s="182">
        <v>49.59</v>
      </c>
      <c r="F69" s="182">
        <v>49.5</v>
      </c>
      <c r="G69" s="182">
        <v>44.21</v>
      </c>
      <c r="H69" s="182">
        <v>44.95</v>
      </c>
      <c r="I69" s="182">
        <v>43.12</v>
      </c>
      <c r="J69" s="182">
        <v>44.48</v>
      </c>
      <c r="K69" s="182">
        <v>49.45</v>
      </c>
      <c r="L69" s="182">
        <v>45.22</v>
      </c>
      <c r="M69" s="182">
        <v>48.34</v>
      </c>
      <c r="N69" s="184">
        <v>44.51</v>
      </c>
      <c r="O69" s="182">
        <v>46.12</v>
      </c>
      <c r="P69" s="182">
        <v>48.27</v>
      </c>
      <c r="Q69" s="182">
        <v>47.29</v>
      </c>
      <c r="R69" s="182">
        <v>43.58</v>
      </c>
      <c r="S69" s="182">
        <v>43.45</v>
      </c>
      <c r="T69" s="182">
        <v>43.38</v>
      </c>
      <c r="U69" s="182">
        <v>47.44</v>
      </c>
      <c r="V69" s="151">
        <v>46.32</v>
      </c>
      <c r="W69" s="151">
        <v>46.5</v>
      </c>
      <c r="X69" s="151">
        <v>44.88</v>
      </c>
      <c r="Y69" s="153">
        <v>45.49</v>
      </c>
      <c r="Z69" s="151">
        <v>42.98</v>
      </c>
      <c r="AA69" s="151">
        <v>45.05</v>
      </c>
      <c r="AB69" s="151">
        <v>47.51</v>
      </c>
      <c r="AC69" s="151">
        <v>45.24</v>
      </c>
      <c r="AD69" s="151">
        <v>43.92</v>
      </c>
      <c r="AE69" s="151">
        <v>42.61</v>
      </c>
      <c r="AF69" s="151">
        <v>40.76</v>
      </c>
      <c r="AG69" s="151">
        <v>43.39</v>
      </c>
      <c r="AH69" s="151">
        <v>48.43</v>
      </c>
      <c r="AI69" s="151">
        <v>44.03</v>
      </c>
      <c r="AJ69" s="151">
        <v>45.04</v>
      </c>
      <c r="AK69" s="151">
        <v>47.45</v>
      </c>
      <c r="AL69" s="151">
        <v>45.26</v>
      </c>
      <c r="AM69" s="151">
        <v>45.41</v>
      </c>
      <c r="AN69" s="151">
        <v>47.67</v>
      </c>
      <c r="AO69" s="153">
        <v>44.53</v>
      </c>
      <c r="AP69" s="151">
        <v>42.91</v>
      </c>
      <c r="AQ69" s="151">
        <v>46.6</v>
      </c>
      <c r="AR69" s="151">
        <v>43.9</v>
      </c>
      <c r="AS69" s="151">
        <v>43.41</v>
      </c>
      <c r="AT69" s="151">
        <v>45.72</v>
      </c>
      <c r="AU69" s="151">
        <v>45.13</v>
      </c>
      <c r="AV69" s="151">
        <v>43.84</v>
      </c>
      <c r="AW69" s="151">
        <v>51.41</v>
      </c>
      <c r="AX69" s="151">
        <v>50.62</v>
      </c>
      <c r="AY69" s="151">
        <v>46.91</v>
      </c>
      <c r="AZ69" s="151">
        <v>48.68</v>
      </c>
      <c r="BA69" s="151">
        <v>55.64</v>
      </c>
      <c r="BB69" s="151">
        <v>46.29</v>
      </c>
      <c r="BC69" s="151">
        <v>46.13</v>
      </c>
      <c r="BD69" s="151">
        <v>49.15</v>
      </c>
      <c r="BE69" s="151">
        <v>40.83</v>
      </c>
      <c r="BF69" s="151">
        <v>46.38</v>
      </c>
      <c r="BG69" s="151">
        <v>44.61</v>
      </c>
      <c r="BH69" s="151">
        <v>43.28</v>
      </c>
      <c r="BI69" s="151">
        <v>46.47</v>
      </c>
      <c r="BJ69" s="151">
        <v>41.33</v>
      </c>
      <c r="BK69" s="151">
        <v>45.12</v>
      </c>
      <c r="BL69" s="151">
        <v>45.4</v>
      </c>
      <c r="BM69" s="151">
        <v>47.18</v>
      </c>
      <c r="BN69" s="151">
        <v>44.65</v>
      </c>
      <c r="BO69" s="151">
        <v>48.29</v>
      </c>
      <c r="BP69" s="151">
        <v>43.27</v>
      </c>
      <c r="BQ69" s="151">
        <v>44.88</v>
      </c>
      <c r="BR69" s="151">
        <v>49.08</v>
      </c>
      <c r="BS69" s="151">
        <v>43.96</v>
      </c>
      <c r="BT69" s="151">
        <v>44.52</v>
      </c>
      <c r="BU69" s="151">
        <v>46.43</v>
      </c>
      <c r="BV69" s="151">
        <v>46.75</v>
      </c>
      <c r="BW69" s="151">
        <v>50.83</v>
      </c>
      <c r="BX69" s="151">
        <v>44.77</v>
      </c>
      <c r="BY69" s="151">
        <v>45.94</v>
      </c>
      <c r="BZ69" s="153">
        <v>40.44</v>
      </c>
      <c r="CA69" s="151">
        <v>43.77</v>
      </c>
      <c r="CB69" s="151">
        <v>40.19</v>
      </c>
    </row>
    <row r="70" spans="1:80">
      <c r="A70" s="1" t="s">
        <v>1722</v>
      </c>
      <c r="B70" s="184">
        <v>44.49</v>
      </c>
      <c r="C70" s="184">
        <v>49.89</v>
      </c>
      <c r="D70" s="184">
        <v>45.27</v>
      </c>
      <c r="E70" s="184">
        <v>50.72</v>
      </c>
      <c r="F70" s="184">
        <v>51.77</v>
      </c>
      <c r="G70" s="184">
        <v>45.11</v>
      </c>
      <c r="H70" s="184">
        <v>45.96</v>
      </c>
      <c r="I70" s="184">
        <v>45.42</v>
      </c>
      <c r="J70" s="184">
        <v>47.61</v>
      </c>
      <c r="K70" s="184">
        <v>49.89</v>
      </c>
      <c r="L70" s="184">
        <v>45.18</v>
      </c>
      <c r="M70" s="184">
        <v>51.43</v>
      </c>
      <c r="N70" s="184">
        <v>45.99</v>
      </c>
      <c r="O70" s="184">
        <v>48.74</v>
      </c>
      <c r="P70" s="184">
        <v>51.13</v>
      </c>
      <c r="Q70" s="184">
        <v>45.72</v>
      </c>
      <c r="R70" s="184">
        <v>47.41</v>
      </c>
      <c r="S70" s="184">
        <v>44.35</v>
      </c>
      <c r="T70" s="184">
        <v>47.37</v>
      </c>
      <c r="U70" s="184">
        <v>46.24</v>
      </c>
      <c r="V70" s="153">
        <v>45.28</v>
      </c>
      <c r="W70" s="153">
        <v>48.36</v>
      </c>
      <c r="X70" s="153">
        <v>45.48</v>
      </c>
      <c r="Y70" s="153">
        <v>45.77</v>
      </c>
      <c r="Z70" s="153">
        <v>45.7</v>
      </c>
      <c r="AA70" s="153">
        <v>47.63</v>
      </c>
      <c r="AB70" s="153">
        <v>47.57</v>
      </c>
      <c r="AC70" s="153">
        <v>42.04</v>
      </c>
      <c r="AD70" s="153">
        <v>45.2</v>
      </c>
      <c r="AE70" s="153">
        <v>41.08</v>
      </c>
      <c r="AF70" s="153">
        <v>42.11</v>
      </c>
      <c r="AG70" s="153">
        <v>46.19</v>
      </c>
      <c r="AH70" s="153">
        <v>48.25</v>
      </c>
      <c r="AI70" s="153">
        <v>44.12</v>
      </c>
      <c r="AJ70" s="153">
        <v>47.19</v>
      </c>
      <c r="AK70" s="153">
        <v>49.77</v>
      </c>
      <c r="AL70" s="153">
        <v>48.95</v>
      </c>
      <c r="AM70" s="153">
        <v>46.4</v>
      </c>
      <c r="AN70" s="153">
        <v>48.13</v>
      </c>
      <c r="AO70" s="153">
        <v>47.99</v>
      </c>
      <c r="AP70" s="153">
        <v>44.27</v>
      </c>
      <c r="AQ70" s="153">
        <v>46.64</v>
      </c>
      <c r="AR70" s="153">
        <v>45.08</v>
      </c>
      <c r="AS70" s="153">
        <v>41.07</v>
      </c>
      <c r="AT70" s="153">
        <v>45.39</v>
      </c>
      <c r="AU70" s="153">
        <v>48.44</v>
      </c>
      <c r="AV70" s="153">
        <v>44.29</v>
      </c>
      <c r="AW70" s="153">
        <v>51.48</v>
      </c>
      <c r="AX70" s="153">
        <v>50.06</v>
      </c>
      <c r="AY70" s="153">
        <v>47.35</v>
      </c>
      <c r="AZ70" s="153">
        <v>49.2</v>
      </c>
      <c r="BA70" s="153">
        <v>56.15</v>
      </c>
      <c r="BB70" s="153">
        <v>48.11</v>
      </c>
      <c r="BC70" s="153">
        <v>45.6</v>
      </c>
      <c r="BD70" s="153">
        <v>49.94</v>
      </c>
      <c r="BE70" s="153">
        <v>39.979999999999997</v>
      </c>
      <c r="BF70" s="153">
        <v>48.89</v>
      </c>
      <c r="BG70" s="153">
        <v>45.42</v>
      </c>
      <c r="BH70" s="153">
        <v>45.92</v>
      </c>
      <c r="BI70" s="153">
        <v>46.39</v>
      </c>
      <c r="BJ70" s="153">
        <v>43.19</v>
      </c>
      <c r="BK70" s="153">
        <v>47.62</v>
      </c>
      <c r="BL70" s="153">
        <v>47.24</v>
      </c>
      <c r="BM70" s="153">
        <v>41.68</v>
      </c>
      <c r="BN70" s="153">
        <v>44.66</v>
      </c>
      <c r="BO70" s="153">
        <v>48.42</v>
      </c>
      <c r="BP70" s="153">
        <v>46.21</v>
      </c>
      <c r="BQ70" s="153">
        <v>46.23</v>
      </c>
      <c r="BR70" s="153">
        <v>50.79</v>
      </c>
      <c r="BS70" s="153">
        <v>49.06</v>
      </c>
      <c r="BT70" s="153">
        <v>45.92</v>
      </c>
      <c r="BU70" s="153">
        <v>47.33</v>
      </c>
      <c r="BV70" s="153">
        <v>46.55</v>
      </c>
      <c r="BW70" s="153">
        <v>50.48</v>
      </c>
      <c r="BX70" s="153">
        <v>46.84</v>
      </c>
      <c r="BY70" s="153">
        <v>44.52</v>
      </c>
      <c r="BZ70" s="153">
        <v>36.54</v>
      </c>
      <c r="CA70" s="153">
        <v>46.25</v>
      </c>
      <c r="CB70" s="153">
        <v>41.45</v>
      </c>
    </row>
    <row r="71" spans="1:80">
      <c r="A71" s="1" t="s">
        <v>1723</v>
      </c>
      <c r="B71" s="184">
        <v>41.51</v>
      </c>
      <c r="C71" s="184">
        <v>49.73</v>
      </c>
      <c r="D71" s="184">
        <v>44.53</v>
      </c>
      <c r="E71" s="184">
        <v>48.8</v>
      </c>
      <c r="F71" s="184">
        <v>49.61</v>
      </c>
      <c r="G71" s="184">
        <v>44.07</v>
      </c>
      <c r="H71" s="184">
        <v>43.41</v>
      </c>
      <c r="I71" s="184">
        <v>46.99</v>
      </c>
      <c r="J71" s="184">
        <v>45.89</v>
      </c>
      <c r="K71" s="184">
        <v>49.97</v>
      </c>
      <c r="L71" s="184">
        <v>44.12</v>
      </c>
      <c r="M71" s="184">
        <v>46.83</v>
      </c>
      <c r="N71" s="182">
        <v>45.07</v>
      </c>
      <c r="O71" s="184">
        <v>46.71</v>
      </c>
      <c r="P71" s="184">
        <v>50.95</v>
      </c>
      <c r="Q71" s="184">
        <v>43.14</v>
      </c>
      <c r="R71" s="184">
        <v>43.02</v>
      </c>
      <c r="S71" s="184">
        <v>44.03</v>
      </c>
      <c r="T71" s="184">
        <v>44.39</v>
      </c>
      <c r="U71" s="184">
        <v>47.56</v>
      </c>
      <c r="V71" s="153">
        <v>43.68</v>
      </c>
      <c r="W71" s="153">
        <v>45.96</v>
      </c>
      <c r="X71" s="153">
        <v>42.98</v>
      </c>
      <c r="Y71" s="151">
        <v>42.69</v>
      </c>
      <c r="Z71" s="153">
        <v>48.68</v>
      </c>
      <c r="AA71" s="153">
        <v>47.11</v>
      </c>
      <c r="AB71" s="153">
        <v>47.31</v>
      </c>
      <c r="AC71" s="153">
        <v>42.85</v>
      </c>
      <c r="AD71" s="153">
        <v>44.03</v>
      </c>
      <c r="AE71" s="153">
        <v>46.17</v>
      </c>
      <c r="AF71" s="153">
        <v>41.67</v>
      </c>
      <c r="AG71" s="153">
        <v>42.53</v>
      </c>
      <c r="AH71" s="153">
        <v>44.98</v>
      </c>
      <c r="AI71" s="153">
        <v>45.29</v>
      </c>
      <c r="AJ71" s="153">
        <v>45.46</v>
      </c>
      <c r="AK71" s="153">
        <v>46.52</v>
      </c>
      <c r="AL71" s="153">
        <v>44.43</v>
      </c>
      <c r="AM71" s="153">
        <v>47.41</v>
      </c>
      <c r="AN71" s="153">
        <v>46.43</v>
      </c>
      <c r="AO71" s="151">
        <v>44.12</v>
      </c>
      <c r="AP71" s="153">
        <v>44.46</v>
      </c>
      <c r="AQ71" s="153">
        <v>44.43</v>
      </c>
      <c r="AR71" s="153">
        <v>42.72</v>
      </c>
      <c r="AS71" s="153">
        <v>42.65</v>
      </c>
      <c r="AT71" s="153">
        <v>44.33</v>
      </c>
      <c r="AU71" s="153">
        <v>46.18</v>
      </c>
      <c r="AV71" s="153">
        <v>46.26</v>
      </c>
      <c r="AW71" s="153">
        <v>50.34</v>
      </c>
      <c r="AX71" s="153">
        <v>48.77</v>
      </c>
      <c r="AY71" s="153">
        <v>45.68</v>
      </c>
      <c r="AZ71" s="153">
        <v>44.19</v>
      </c>
      <c r="BA71" s="153">
        <v>53.73</v>
      </c>
      <c r="BB71" s="153">
        <v>48.11</v>
      </c>
      <c r="BC71" s="153">
        <v>48.03</v>
      </c>
      <c r="BD71" s="153">
        <v>48.11</v>
      </c>
      <c r="BE71" s="153">
        <v>39.4</v>
      </c>
      <c r="BF71" s="153">
        <v>48.61</v>
      </c>
      <c r="BG71" s="153">
        <v>44.94</v>
      </c>
      <c r="BH71" s="153">
        <v>44.96</v>
      </c>
      <c r="BI71" s="153">
        <v>42.65</v>
      </c>
      <c r="BJ71" s="153">
        <v>41.62</v>
      </c>
      <c r="BK71" s="153">
        <v>46.14</v>
      </c>
      <c r="BL71" s="153">
        <v>46.43</v>
      </c>
      <c r="BM71" s="153">
        <v>42.24</v>
      </c>
      <c r="BN71" s="153">
        <v>44.46</v>
      </c>
      <c r="BO71" s="153">
        <v>45.45</v>
      </c>
      <c r="BP71" s="153">
        <v>42.85</v>
      </c>
      <c r="BQ71" s="153">
        <v>46.41</v>
      </c>
      <c r="BR71" s="153">
        <v>49.85</v>
      </c>
      <c r="BS71" s="153">
        <v>47.85</v>
      </c>
      <c r="BT71" s="153">
        <v>44.82</v>
      </c>
      <c r="BU71" s="153">
        <v>45.02</v>
      </c>
      <c r="BV71" s="153">
        <v>46.02</v>
      </c>
      <c r="BW71" s="153">
        <v>50.64</v>
      </c>
      <c r="BX71" s="153">
        <v>43.88</v>
      </c>
      <c r="BY71" s="153">
        <v>45.03</v>
      </c>
      <c r="BZ71" s="151">
        <v>39.32</v>
      </c>
      <c r="CA71" s="153">
        <v>46.16</v>
      </c>
      <c r="CB71" s="153">
        <v>40.06</v>
      </c>
    </row>
    <row r="72" spans="1:80">
      <c r="A72" s="1" t="s">
        <v>1724</v>
      </c>
      <c r="B72" s="182">
        <v>44.22</v>
      </c>
      <c r="C72" s="182">
        <v>45.75</v>
      </c>
      <c r="D72" s="182">
        <v>44.12</v>
      </c>
      <c r="E72" s="182">
        <v>47.11</v>
      </c>
      <c r="F72" s="182">
        <v>49.26</v>
      </c>
      <c r="G72" s="182">
        <v>39.07</v>
      </c>
      <c r="H72" s="182">
        <v>41.24</v>
      </c>
      <c r="I72" s="182">
        <v>42.7</v>
      </c>
      <c r="J72" s="182">
        <v>45.18</v>
      </c>
      <c r="K72" s="182">
        <v>49.45</v>
      </c>
      <c r="L72" s="182">
        <v>40.72</v>
      </c>
      <c r="M72" s="182">
        <v>45.37</v>
      </c>
      <c r="N72" s="182">
        <v>42.79</v>
      </c>
      <c r="O72" s="182">
        <v>44.2</v>
      </c>
      <c r="P72" s="182">
        <v>48.48</v>
      </c>
      <c r="Q72" s="182">
        <v>44.18</v>
      </c>
      <c r="R72" s="182">
        <v>42.06</v>
      </c>
      <c r="S72" s="182">
        <v>43.29</v>
      </c>
      <c r="T72" s="182">
        <v>40.18</v>
      </c>
      <c r="U72" s="182">
        <v>45.27</v>
      </c>
      <c r="V72" s="151">
        <v>43.34</v>
      </c>
      <c r="W72" s="151">
        <v>44.34</v>
      </c>
      <c r="X72" s="151">
        <v>38.54</v>
      </c>
      <c r="Y72" s="151">
        <v>42.74</v>
      </c>
      <c r="Z72" s="151">
        <v>45.35</v>
      </c>
      <c r="AA72" s="151">
        <v>44.6</v>
      </c>
      <c r="AB72" s="151">
        <v>45.62</v>
      </c>
      <c r="AC72" s="151">
        <v>36.14</v>
      </c>
      <c r="AD72" s="151">
        <v>41.71</v>
      </c>
      <c r="AE72" s="151">
        <v>46.39</v>
      </c>
      <c r="AF72" s="151">
        <v>41.66</v>
      </c>
      <c r="AG72" s="151">
        <v>45.11</v>
      </c>
      <c r="AH72" s="151">
        <v>46.27</v>
      </c>
      <c r="AI72" s="151">
        <v>43.53</v>
      </c>
      <c r="AJ72" s="151">
        <v>43.32</v>
      </c>
      <c r="AK72" s="151">
        <v>45.65</v>
      </c>
      <c r="AL72" s="151">
        <v>44.72</v>
      </c>
      <c r="AM72" s="151">
        <v>48.79</v>
      </c>
      <c r="AN72" s="151">
        <v>44.79</v>
      </c>
      <c r="AO72" s="151">
        <v>43.65</v>
      </c>
      <c r="AP72" s="151">
        <v>42.03</v>
      </c>
      <c r="AQ72" s="151">
        <v>41.74</v>
      </c>
      <c r="AR72" s="151">
        <v>42.53</v>
      </c>
      <c r="AS72" s="151">
        <v>42.81</v>
      </c>
      <c r="AT72" s="151">
        <v>45.82</v>
      </c>
      <c r="AU72" s="151">
        <v>42.42</v>
      </c>
      <c r="AV72" s="151">
        <v>44.85</v>
      </c>
      <c r="AW72" s="151">
        <v>49.95</v>
      </c>
      <c r="AX72" s="151">
        <v>44.69</v>
      </c>
      <c r="AY72" s="151">
        <v>38.26</v>
      </c>
      <c r="AZ72" s="151">
        <v>42.35</v>
      </c>
      <c r="BA72" s="151">
        <v>53.4</v>
      </c>
      <c r="BB72" s="151">
        <v>46.68</v>
      </c>
      <c r="BC72" s="151">
        <v>45.05</v>
      </c>
      <c r="BD72" s="151">
        <v>45.2</v>
      </c>
      <c r="BE72" s="151">
        <v>36.119999999999997</v>
      </c>
      <c r="BF72" s="151">
        <v>46.38</v>
      </c>
      <c r="BG72" s="151">
        <v>42.53</v>
      </c>
      <c r="BH72" s="151">
        <v>41.18</v>
      </c>
      <c r="BI72" s="151">
        <v>41.67</v>
      </c>
      <c r="BJ72" s="151">
        <v>41.97</v>
      </c>
      <c r="BK72" s="151">
        <v>46.93</v>
      </c>
      <c r="BL72" s="151">
        <v>44.35</v>
      </c>
      <c r="BM72" s="151">
        <v>40.1</v>
      </c>
      <c r="BN72" s="151">
        <v>40.1</v>
      </c>
      <c r="BO72" s="151">
        <v>43.73</v>
      </c>
      <c r="BP72" s="151">
        <v>40.229999999999997</v>
      </c>
      <c r="BQ72" s="151">
        <v>44.49</v>
      </c>
      <c r="BR72" s="151">
        <v>46.51</v>
      </c>
      <c r="BS72" s="151">
        <v>45.39</v>
      </c>
      <c r="BT72" s="151">
        <v>44.23</v>
      </c>
      <c r="BU72" s="151">
        <v>44.86</v>
      </c>
      <c r="BV72" s="151">
        <v>40.83</v>
      </c>
      <c r="BW72" s="151">
        <v>44.63</v>
      </c>
      <c r="BX72" s="151">
        <v>42.14</v>
      </c>
      <c r="BY72" s="151">
        <v>41.81</v>
      </c>
      <c r="BZ72" s="151">
        <v>34.64</v>
      </c>
      <c r="CA72" s="151">
        <v>42.16</v>
      </c>
      <c r="CB72" s="151">
        <v>37.43</v>
      </c>
    </row>
    <row r="73" spans="1:80">
      <c r="A73" s="1" t="s">
        <v>1728</v>
      </c>
      <c r="B73" s="182">
        <v>39.86</v>
      </c>
      <c r="C73" s="189"/>
      <c r="D73" s="182">
        <v>41.54</v>
      </c>
      <c r="E73" s="191">
        <v>47.17</v>
      </c>
      <c r="F73" s="182">
        <v>39.130000000000003</v>
      </c>
      <c r="G73" s="182">
        <v>36.22</v>
      </c>
      <c r="H73" s="191">
        <v>42.15</v>
      </c>
      <c r="I73" s="182">
        <v>39.770000000000003</v>
      </c>
      <c r="J73" s="182">
        <v>43.56</v>
      </c>
      <c r="K73" s="182">
        <v>43.37</v>
      </c>
      <c r="L73" s="182">
        <v>28.81</v>
      </c>
      <c r="M73" s="182">
        <v>43.4</v>
      </c>
      <c r="N73" s="191">
        <v>37.380000000000003</v>
      </c>
      <c r="O73" s="182">
        <v>37.9</v>
      </c>
      <c r="P73" s="182">
        <v>44.27</v>
      </c>
      <c r="Q73" s="182">
        <v>41.66</v>
      </c>
      <c r="R73" s="182">
        <v>36.36</v>
      </c>
      <c r="S73" s="182">
        <v>38.57</v>
      </c>
      <c r="T73" s="182">
        <v>38.08</v>
      </c>
      <c r="U73" s="182">
        <v>41.27</v>
      </c>
      <c r="V73" s="151">
        <v>39.39</v>
      </c>
      <c r="W73" s="151">
        <v>44.98</v>
      </c>
      <c r="X73" s="157"/>
      <c r="Y73" s="160">
        <v>39.020000000000003</v>
      </c>
      <c r="Z73" s="151">
        <v>45.51</v>
      </c>
      <c r="AA73" s="151">
        <v>41.05</v>
      </c>
      <c r="AB73" s="151">
        <v>43.35</v>
      </c>
      <c r="AC73" s="151">
        <v>37.18</v>
      </c>
      <c r="AD73" s="151">
        <v>36.25</v>
      </c>
      <c r="AE73" s="157"/>
      <c r="AF73" s="157"/>
      <c r="AG73" s="151">
        <v>43.17</v>
      </c>
      <c r="AH73" s="151">
        <v>41.4</v>
      </c>
      <c r="AI73" s="151">
        <v>38.61</v>
      </c>
      <c r="AJ73" s="151">
        <v>40.450000000000003</v>
      </c>
      <c r="AK73" s="151">
        <v>41.83</v>
      </c>
      <c r="AL73" s="151">
        <v>45.75</v>
      </c>
      <c r="AM73" s="157"/>
      <c r="AN73" s="151">
        <v>44.11</v>
      </c>
      <c r="AO73" s="160">
        <v>38.33</v>
      </c>
      <c r="AP73" s="151">
        <v>40.29</v>
      </c>
      <c r="AQ73" s="151">
        <v>38.72</v>
      </c>
      <c r="AR73" s="151">
        <v>39.83</v>
      </c>
      <c r="AS73" s="151">
        <v>37.24</v>
      </c>
      <c r="AT73" s="138"/>
      <c r="AU73" s="151">
        <v>43.48</v>
      </c>
      <c r="AV73" s="151">
        <v>41.89</v>
      </c>
      <c r="AW73" s="151">
        <v>46.86</v>
      </c>
      <c r="AX73" s="157"/>
      <c r="AY73" s="151">
        <v>40.200000000000003</v>
      </c>
      <c r="AZ73" s="151">
        <v>36.04</v>
      </c>
      <c r="BA73" s="151">
        <v>45.82</v>
      </c>
      <c r="BB73" s="151">
        <v>44.72</v>
      </c>
      <c r="BC73" s="151">
        <v>47.77</v>
      </c>
      <c r="BD73" s="151">
        <v>42.13</v>
      </c>
      <c r="BE73" s="151">
        <v>33.950000000000003</v>
      </c>
      <c r="BF73" s="151">
        <v>40.770000000000003</v>
      </c>
      <c r="BG73" s="151">
        <v>43.68</v>
      </c>
      <c r="BH73" s="151">
        <v>38.01</v>
      </c>
      <c r="BI73" s="151">
        <v>39.83</v>
      </c>
      <c r="BJ73" s="151">
        <v>38.840000000000003</v>
      </c>
      <c r="BK73" s="151">
        <v>44.2</v>
      </c>
      <c r="BL73" s="151">
        <v>47.08</v>
      </c>
      <c r="BM73" s="151">
        <v>45.63</v>
      </c>
      <c r="BN73" s="151">
        <v>39.03</v>
      </c>
      <c r="BO73" s="151">
        <v>46.7</v>
      </c>
      <c r="BP73" s="151">
        <v>39.409999999999997</v>
      </c>
      <c r="BQ73" s="151">
        <v>45.62</v>
      </c>
      <c r="BR73" s="151">
        <v>39.46</v>
      </c>
      <c r="BS73" s="160">
        <v>45.58</v>
      </c>
      <c r="BT73" s="151">
        <v>42.13</v>
      </c>
      <c r="BU73" s="151">
        <v>40.44</v>
      </c>
      <c r="BV73" s="157"/>
      <c r="BW73" s="151">
        <v>35.56</v>
      </c>
      <c r="BX73" s="151">
        <v>36.159999999999997</v>
      </c>
      <c r="BY73" s="157"/>
      <c r="BZ73" s="160">
        <v>31.56</v>
      </c>
      <c r="CA73" s="151">
        <v>43.27</v>
      </c>
      <c r="CB73" s="151">
        <v>37.11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99FBD-9D4B-4070-9C35-91057961E74B}">
  <dimension ref="A2:BT81"/>
  <sheetViews>
    <sheetView workbookViewId="0">
      <selection activeCell="A3" sqref="A3:BT81"/>
    </sheetView>
  </sheetViews>
  <sheetFormatPr baseColWidth="10" defaultColWidth="8.83203125" defaultRowHeight="17"/>
  <sheetData>
    <row r="2" spans="1:72">
      <c r="A2" s="128" t="s">
        <v>1662</v>
      </c>
      <c r="B2" s="128" t="s">
        <v>0</v>
      </c>
      <c r="C2" s="128" t="s">
        <v>1</v>
      </c>
      <c r="D2" s="128" t="s">
        <v>2</v>
      </c>
      <c r="E2" s="128" t="s">
        <v>3</v>
      </c>
      <c r="F2" s="128" t="s">
        <v>4</v>
      </c>
      <c r="G2" s="128" t="s">
        <v>5</v>
      </c>
      <c r="H2" s="128" t="s">
        <v>18</v>
      </c>
      <c r="I2" s="128" t="s">
        <v>19</v>
      </c>
      <c r="J2" s="128" t="s">
        <v>20</v>
      </c>
      <c r="K2" s="128" t="s">
        <v>21</v>
      </c>
      <c r="L2" s="128" t="s">
        <v>22</v>
      </c>
      <c r="M2" s="128" t="s">
        <v>1663</v>
      </c>
      <c r="N2" s="1" t="s">
        <v>23</v>
      </c>
      <c r="O2" s="1" t="s">
        <v>24</v>
      </c>
      <c r="P2" s="1" t="s">
        <v>25</v>
      </c>
      <c r="Q2" s="1" t="s">
        <v>26</v>
      </c>
      <c r="R2" s="1" t="s">
        <v>1725</v>
      </c>
      <c r="S2" s="1" t="s">
        <v>1664</v>
      </c>
      <c r="T2" s="1" t="s">
        <v>7</v>
      </c>
      <c r="U2" s="1" t="s">
        <v>8</v>
      </c>
      <c r="V2" s="1" t="s">
        <v>9</v>
      </c>
      <c r="W2" s="1" t="s">
        <v>10</v>
      </c>
      <c r="X2" s="1" t="s">
        <v>11</v>
      </c>
      <c r="Y2" s="1" t="s">
        <v>12</v>
      </c>
      <c r="Z2" s="1" t="s">
        <v>27</v>
      </c>
      <c r="AA2" s="1" t="s">
        <v>28</v>
      </c>
      <c r="AB2" s="1" t="s">
        <v>29</v>
      </c>
      <c r="AC2" s="1" t="s">
        <v>30</v>
      </c>
      <c r="AD2" s="1" t="s">
        <v>31</v>
      </c>
      <c r="AE2" s="1" t="s">
        <v>1665</v>
      </c>
      <c r="AF2" s="1" t="s">
        <v>32</v>
      </c>
      <c r="AG2" s="1" t="s">
        <v>33</v>
      </c>
      <c r="AH2" s="1" t="s">
        <v>34</v>
      </c>
      <c r="AI2" s="1" t="s">
        <v>35</v>
      </c>
      <c r="AJ2" s="1" t="s">
        <v>1726</v>
      </c>
      <c r="AK2" s="1" t="s">
        <v>1691</v>
      </c>
      <c r="AL2" s="1" t="s">
        <v>1692</v>
      </c>
      <c r="AM2" s="1" t="s">
        <v>1693</v>
      </c>
      <c r="AN2" s="1" t="s">
        <v>1694</v>
      </c>
      <c r="AO2" s="1" t="s">
        <v>1695</v>
      </c>
      <c r="AP2" s="1" t="s">
        <v>1696</v>
      </c>
      <c r="AQ2" s="1" t="s">
        <v>1697</v>
      </c>
      <c r="AR2" s="1" t="s">
        <v>1698</v>
      </c>
      <c r="AS2" s="1" t="s">
        <v>1699</v>
      </c>
      <c r="AT2" s="1" t="s">
        <v>1700</v>
      </c>
      <c r="AU2" s="1" t="s">
        <v>1701</v>
      </c>
      <c r="AV2" s="1" t="s">
        <v>1702</v>
      </c>
      <c r="AW2" s="1" t="s">
        <v>1703</v>
      </c>
      <c r="AX2" s="1" t="s">
        <v>1704</v>
      </c>
      <c r="AY2" s="1" t="s">
        <v>1705</v>
      </c>
      <c r="AZ2" s="1" t="s">
        <v>1706</v>
      </c>
      <c r="BA2" s="1" t="s">
        <v>1707</v>
      </c>
      <c r="BB2" s="1" t="s">
        <v>1727</v>
      </c>
      <c r="BC2" s="1" t="s">
        <v>1708</v>
      </c>
      <c r="BD2" s="1" t="s">
        <v>1709</v>
      </c>
      <c r="BE2" s="1" t="s">
        <v>1710</v>
      </c>
      <c r="BF2" s="1" t="s">
        <v>1711</v>
      </c>
      <c r="BG2" s="1" t="s">
        <v>1712</v>
      </c>
      <c r="BH2" s="1" t="s">
        <v>1713</v>
      </c>
      <c r="BI2" s="1" t="s">
        <v>1714</v>
      </c>
      <c r="BJ2" s="1" t="s">
        <v>1715</v>
      </c>
      <c r="BK2" s="1" t="s">
        <v>1716</v>
      </c>
      <c r="BL2" s="1" t="s">
        <v>1717</v>
      </c>
      <c r="BM2" s="1" t="s">
        <v>1718</v>
      </c>
      <c r="BN2" s="1" t="s">
        <v>1719</v>
      </c>
      <c r="BO2" s="1" t="s">
        <v>1720</v>
      </c>
      <c r="BP2" s="1" t="s">
        <v>1721</v>
      </c>
      <c r="BQ2" s="1" t="s">
        <v>1722</v>
      </c>
      <c r="BR2" s="1" t="s">
        <v>1723</v>
      </c>
      <c r="BS2" s="1" t="s">
        <v>1724</v>
      </c>
      <c r="BT2" s="1" t="s">
        <v>1728</v>
      </c>
    </row>
    <row r="3" spans="1:72">
      <c r="A3" s="175">
        <v>2.86</v>
      </c>
      <c r="B3" s="176">
        <v>3.02</v>
      </c>
      <c r="C3" s="177">
        <v>2.12</v>
      </c>
      <c r="D3" s="176">
        <v>1.99</v>
      </c>
      <c r="E3" s="177">
        <v>2.0099999999999998</v>
      </c>
      <c r="F3" s="175">
        <v>2.62</v>
      </c>
      <c r="G3" s="177">
        <v>0.95</v>
      </c>
      <c r="H3" s="175">
        <v>0</v>
      </c>
      <c r="I3" s="176">
        <v>0.37</v>
      </c>
      <c r="J3" s="177">
        <v>2.44</v>
      </c>
      <c r="K3" s="177">
        <v>3.95</v>
      </c>
      <c r="L3" s="177">
        <v>5.43</v>
      </c>
      <c r="M3" s="177">
        <v>1.61</v>
      </c>
      <c r="N3" s="178">
        <v>1.76</v>
      </c>
      <c r="O3" s="179">
        <v>4.51</v>
      </c>
      <c r="P3" s="179">
        <v>6.13</v>
      </c>
      <c r="Q3" s="178">
        <v>11.72</v>
      </c>
      <c r="R3" s="178">
        <v>17.48</v>
      </c>
      <c r="S3" s="178">
        <v>2.66</v>
      </c>
      <c r="T3" s="180">
        <v>1.78</v>
      </c>
      <c r="U3" s="181">
        <v>0</v>
      </c>
      <c r="V3" s="181">
        <v>0</v>
      </c>
      <c r="W3" s="181">
        <v>0.37</v>
      </c>
      <c r="X3" s="172">
        <v>1.49</v>
      </c>
      <c r="Y3" s="181">
        <v>2.74</v>
      </c>
      <c r="Z3" s="172">
        <v>2.4900000000000002</v>
      </c>
      <c r="AA3" s="180">
        <v>2.36</v>
      </c>
      <c r="AB3" s="181">
        <v>3.49</v>
      </c>
      <c r="AC3" s="181">
        <v>2.98</v>
      </c>
      <c r="AD3" s="181">
        <v>5.04</v>
      </c>
      <c r="AE3" s="179">
        <v>0.5</v>
      </c>
      <c r="AF3" s="178">
        <v>1.39</v>
      </c>
      <c r="AG3" s="179">
        <v>4.83</v>
      </c>
      <c r="AH3" s="179">
        <v>5.5</v>
      </c>
      <c r="AI3" s="178">
        <v>10.48</v>
      </c>
      <c r="AJ3" s="178">
        <v>17.12</v>
      </c>
      <c r="AK3" s="182">
        <v>27.97</v>
      </c>
      <c r="AL3" s="183">
        <v>31.14</v>
      </c>
      <c r="AM3" s="184">
        <v>33.64</v>
      </c>
      <c r="AN3" s="183">
        <v>35.17</v>
      </c>
      <c r="AO3" s="184">
        <v>35.1</v>
      </c>
      <c r="AP3" s="182">
        <v>35.979999999999997</v>
      </c>
      <c r="AQ3" s="184">
        <v>37.159999999999997</v>
      </c>
      <c r="AR3" s="182">
        <v>38.18</v>
      </c>
      <c r="AS3" s="183">
        <v>38.15</v>
      </c>
      <c r="AT3" s="184">
        <v>38.97</v>
      </c>
      <c r="AU3" s="184">
        <v>39.78</v>
      </c>
      <c r="AV3" s="184">
        <v>40.17</v>
      </c>
      <c r="AW3" s="184">
        <v>43.6</v>
      </c>
      <c r="AX3" s="182">
        <v>45.32</v>
      </c>
      <c r="AY3" s="184">
        <v>43.89</v>
      </c>
      <c r="AZ3" s="184">
        <v>41.86</v>
      </c>
      <c r="BA3" s="182">
        <v>44.14</v>
      </c>
      <c r="BB3" s="182">
        <v>39.74</v>
      </c>
      <c r="BC3" s="182">
        <v>27.64</v>
      </c>
      <c r="BD3" s="183">
        <v>31.22</v>
      </c>
      <c r="BE3" s="184">
        <v>33.68</v>
      </c>
      <c r="BF3" s="184">
        <v>35.659999999999997</v>
      </c>
      <c r="BG3" s="184">
        <v>35.51</v>
      </c>
      <c r="BH3" s="182">
        <v>35.36</v>
      </c>
      <c r="BI3" s="184">
        <v>36.700000000000003</v>
      </c>
      <c r="BJ3" s="182">
        <v>37.409999999999997</v>
      </c>
      <c r="BK3" s="183">
        <v>37.520000000000003</v>
      </c>
      <c r="BL3" s="184">
        <v>38.369999999999997</v>
      </c>
      <c r="BM3" s="184">
        <v>39.630000000000003</v>
      </c>
      <c r="BN3" s="184">
        <v>40.39</v>
      </c>
      <c r="BO3" s="184">
        <v>43.93</v>
      </c>
      <c r="BP3" s="182">
        <v>46.23</v>
      </c>
      <c r="BQ3" s="184">
        <v>44.49</v>
      </c>
      <c r="BR3" s="184">
        <v>41.51</v>
      </c>
      <c r="BS3" s="182">
        <v>44.22</v>
      </c>
      <c r="BT3" s="182">
        <v>39.86</v>
      </c>
    </row>
    <row r="4" spans="1:72">
      <c r="A4" s="175">
        <v>3.69</v>
      </c>
      <c r="B4" s="176">
        <v>3.5</v>
      </c>
      <c r="C4" s="177">
        <v>2.86</v>
      </c>
      <c r="D4" s="176">
        <v>2.5099999999999998</v>
      </c>
      <c r="E4" s="177">
        <v>1.69</v>
      </c>
      <c r="F4" s="175">
        <v>1.22</v>
      </c>
      <c r="G4" s="177">
        <v>1.39</v>
      </c>
      <c r="H4" s="175">
        <v>3.06</v>
      </c>
      <c r="I4" s="176">
        <v>4.07</v>
      </c>
      <c r="J4" s="177">
        <v>5.55</v>
      </c>
      <c r="K4" s="177">
        <v>7.46</v>
      </c>
      <c r="L4" s="177">
        <v>4.17</v>
      </c>
      <c r="M4" s="177">
        <v>4.2</v>
      </c>
      <c r="N4" s="178">
        <v>4.45</v>
      </c>
      <c r="O4" s="179">
        <v>5.95</v>
      </c>
      <c r="P4" s="179">
        <v>11.65</v>
      </c>
      <c r="Q4" s="178">
        <v>16.18</v>
      </c>
      <c r="R4" s="187"/>
      <c r="S4" s="178">
        <v>4.1399999999999997</v>
      </c>
      <c r="T4" s="188">
        <v>2.2200000000000002</v>
      </c>
      <c r="U4" s="179">
        <v>0</v>
      </c>
      <c r="V4" s="179">
        <v>0</v>
      </c>
      <c r="W4" s="179">
        <v>0</v>
      </c>
      <c r="X4" s="178">
        <v>1.1200000000000001</v>
      </c>
      <c r="Y4" s="179">
        <v>2.36</v>
      </c>
      <c r="Z4" s="178">
        <v>2.61</v>
      </c>
      <c r="AA4" s="188">
        <v>4.13</v>
      </c>
      <c r="AB4" s="179">
        <v>3.49</v>
      </c>
      <c r="AC4" s="179">
        <v>7.21</v>
      </c>
      <c r="AD4" s="179">
        <v>5.23</v>
      </c>
      <c r="AE4" s="179">
        <v>3.88</v>
      </c>
      <c r="AF4" s="178">
        <v>5.64</v>
      </c>
      <c r="AG4" s="179">
        <v>8.58</v>
      </c>
      <c r="AH4" s="179">
        <v>13.29</v>
      </c>
      <c r="AI4" s="178">
        <v>16.57</v>
      </c>
      <c r="AJ4" s="187"/>
      <c r="AK4" s="182">
        <v>28.4</v>
      </c>
      <c r="AL4" s="183">
        <v>32.81</v>
      </c>
      <c r="AM4" s="184">
        <v>34.14</v>
      </c>
      <c r="AN4" s="183">
        <v>35.4</v>
      </c>
      <c r="AO4" s="184">
        <v>38.840000000000003</v>
      </c>
      <c r="AP4" s="182">
        <v>38.78</v>
      </c>
      <c r="AQ4" s="184">
        <v>40.26</v>
      </c>
      <c r="AR4" s="182">
        <v>38.729999999999997</v>
      </c>
      <c r="AS4" s="183">
        <v>40.67</v>
      </c>
      <c r="AT4" s="184">
        <v>40.770000000000003</v>
      </c>
      <c r="AU4" s="184">
        <v>41.17</v>
      </c>
      <c r="AV4" s="184">
        <v>46.74</v>
      </c>
      <c r="AW4" s="184">
        <v>47.31</v>
      </c>
      <c r="AX4" s="182">
        <v>49.19</v>
      </c>
      <c r="AY4" s="184">
        <v>49.63</v>
      </c>
      <c r="AZ4" s="184">
        <v>49.32</v>
      </c>
      <c r="BA4" s="182">
        <v>46.85</v>
      </c>
      <c r="BB4" s="189"/>
      <c r="BC4" s="182">
        <v>28.5</v>
      </c>
      <c r="BD4" s="183">
        <v>32.92</v>
      </c>
      <c r="BE4" s="184">
        <v>34.72</v>
      </c>
      <c r="BF4" s="184">
        <v>35.99</v>
      </c>
      <c r="BG4" s="184">
        <v>38.369999999999997</v>
      </c>
      <c r="BH4" s="182">
        <v>39.909999999999997</v>
      </c>
      <c r="BI4" s="184">
        <v>39.93</v>
      </c>
      <c r="BJ4" s="182">
        <v>39.53</v>
      </c>
      <c r="BK4" s="183">
        <v>41.21</v>
      </c>
      <c r="BL4" s="184">
        <v>40.369999999999997</v>
      </c>
      <c r="BM4" s="184">
        <v>41.96</v>
      </c>
      <c r="BN4" s="184">
        <v>46.33</v>
      </c>
      <c r="BO4" s="184">
        <v>47.7</v>
      </c>
      <c r="BP4" s="182">
        <v>49.01</v>
      </c>
      <c r="BQ4" s="184">
        <v>49.89</v>
      </c>
      <c r="BR4" s="184">
        <v>49.73</v>
      </c>
      <c r="BS4" s="182">
        <v>45.75</v>
      </c>
      <c r="BT4" s="189"/>
    </row>
    <row r="5" spans="1:72">
      <c r="A5" s="175">
        <v>3.48</v>
      </c>
      <c r="B5" s="176">
        <v>2.87</v>
      </c>
      <c r="C5" s="177">
        <v>1.93</v>
      </c>
      <c r="D5" s="176">
        <v>2.14</v>
      </c>
      <c r="E5" s="177">
        <v>2.5299999999999998</v>
      </c>
      <c r="F5" s="175">
        <v>2.44</v>
      </c>
      <c r="G5" s="177">
        <v>2.2799999999999998</v>
      </c>
      <c r="H5" s="175">
        <v>2.5299999999999998</v>
      </c>
      <c r="I5" s="176">
        <v>2.63</v>
      </c>
      <c r="J5" s="177">
        <v>3.97</v>
      </c>
      <c r="K5" s="177">
        <v>6.69</v>
      </c>
      <c r="L5" s="177">
        <v>6.48</v>
      </c>
      <c r="M5" s="177">
        <v>3</v>
      </c>
      <c r="N5" s="178">
        <v>2.87</v>
      </c>
      <c r="O5" s="179">
        <v>4.78</v>
      </c>
      <c r="P5" s="179">
        <v>6.09</v>
      </c>
      <c r="Q5" s="178">
        <v>11.4</v>
      </c>
      <c r="R5" s="178">
        <v>16.73</v>
      </c>
      <c r="S5" s="178">
        <v>4.57</v>
      </c>
      <c r="T5" s="188">
        <v>2.56</v>
      </c>
      <c r="U5" s="179">
        <v>0</v>
      </c>
      <c r="V5" s="179">
        <v>0</v>
      </c>
      <c r="W5" s="179">
        <v>1.89</v>
      </c>
      <c r="X5" s="178">
        <v>2.68</v>
      </c>
      <c r="Y5" s="179">
        <v>2.2400000000000002</v>
      </c>
      <c r="Z5" s="178">
        <v>2.17</v>
      </c>
      <c r="AA5" s="188">
        <v>2.4700000000000002</v>
      </c>
      <c r="AB5" s="179">
        <v>3.85</v>
      </c>
      <c r="AC5" s="179">
        <v>6.48</v>
      </c>
      <c r="AD5" s="179">
        <v>6.82</v>
      </c>
      <c r="AE5" s="179">
        <v>4.0999999999999996</v>
      </c>
      <c r="AF5" s="178">
        <v>4.12</v>
      </c>
      <c r="AG5" s="179">
        <v>4.88</v>
      </c>
      <c r="AH5" s="179">
        <v>6.27</v>
      </c>
      <c r="AI5" s="178">
        <v>12.18</v>
      </c>
      <c r="AJ5" s="178">
        <v>16.72</v>
      </c>
      <c r="AK5" s="182">
        <v>28.3</v>
      </c>
      <c r="AL5" s="183">
        <v>31.89</v>
      </c>
      <c r="AM5" s="184">
        <v>33</v>
      </c>
      <c r="AN5" s="183">
        <v>36.130000000000003</v>
      </c>
      <c r="AO5" s="184">
        <v>35.22</v>
      </c>
      <c r="AP5" s="182">
        <v>37.78</v>
      </c>
      <c r="AQ5" s="184">
        <v>39.04</v>
      </c>
      <c r="AR5" s="182">
        <v>38.28</v>
      </c>
      <c r="AS5" s="183">
        <v>40.07</v>
      </c>
      <c r="AT5" s="184">
        <v>38.47</v>
      </c>
      <c r="AU5" s="184">
        <v>40.619999999999997</v>
      </c>
      <c r="AV5" s="184">
        <v>40.840000000000003</v>
      </c>
      <c r="AW5" s="184">
        <v>42.7</v>
      </c>
      <c r="AX5" s="182">
        <v>45.25</v>
      </c>
      <c r="AY5" s="184">
        <v>46.65</v>
      </c>
      <c r="AZ5" s="184">
        <v>45.98</v>
      </c>
      <c r="BA5" s="182">
        <v>44.53</v>
      </c>
      <c r="BB5" s="182">
        <v>42.61</v>
      </c>
      <c r="BC5" s="182">
        <v>28.15</v>
      </c>
      <c r="BD5" s="183">
        <v>30.44</v>
      </c>
      <c r="BE5" s="184">
        <v>32.799999999999997</v>
      </c>
      <c r="BF5" s="184">
        <v>35.090000000000003</v>
      </c>
      <c r="BG5" s="184">
        <v>36.770000000000003</v>
      </c>
      <c r="BH5" s="182">
        <v>37.82</v>
      </c>
      <c r="BI5" s="184">
        <v>39.15</v>
      </c>
      <c r="BJ5" s="182">
        <v>39.25</v>
      </c>
      <c r="BK5" s="183">
        <v>40.24</v>
      </c>
      <c r="BL5" s="184">
        <v>39.5</v>
      </c>
      <c r="BM5" s="184">
        <v>41.15</v>
      </c>
      <c r="BN5" s="184">
        <v>42.43</v>
      </c>
      <c r="BO5" s="184">
        <v>44.73</v>
      </c>
      <c r="BP5" s="182">
        <v>45.36</v>
      </c>
      <c r="BQ5" s="184">
        <v>45.27</v>
      </c>
      <c r="BR5" s="184">
        <v>44.53</v>
      </c>
      <c r="BS5" s="182">
        <v>44.12</v>
      </c>
      <c r="BT5" s="182">
        <v>41.54</v>
      </c>
    </row>
    <row r="6" spans="1:72">
      <c r="A6" s="175">
        <v>3.48</v>
      </c>
      <c r="B6" s="176">
        <v>3.19</v>
      </c>
      <c r="C6" s="177">
        <v>2.86</v>
      </c>
      <c r="D6" s="176">
        <v>2.61</v>
      </c>
      <c r="E6" s="177">
        <v>2.63</v>
      </c>
      <c r="F6" s="175">
        <v>1.85</v>
      </c>
      <c r="G6" s="177">
        <v>0.95</v>
      </c>
      <c r="H6" s="175">
        <v>1.5</v>
      </c>
      <c r="I6" s="176">
        <v>2.12</v>
      </c>
      <c r="J6" s="177">
        <v>2.68</v>
      </c>
      <c r="K6" s="177">
        <v>4.7300000000000004</v>
      </c>
      <c r="L6" s="177">
        <v>6.09</v>
      </c>
      <c r="M6" s="177">
        <v>3.34</v>
      </c>
      <c r="N6" s="178">
        <v>3.76</v>
      </c>
      <c r="O6" s="179">
        <v>4.72</v>
      </c>
      <c r="P6" s="179">
        <v>5.97</v>
      </c>
      <c r="Q6" s="178">
        <v>11.46</v>
      </c>
      <c r="R6" s="191">
        <v>17.73</v>
      </c>
      <c r="S6" s="178">
        <v>4.68</v>
      </c>
      <c r="T6" s="188">
        <v>2.76</v>
      </c>
      <c r="U6" s="179">
        <v>1.34</v>
      </c>
      <c r="V6" s="179">
        <v>0</v>
      </c>
      <c r="W6" s="179">
        <v>0.95</v>
      </c>
      <c r="X6" s="178">
        <v>2.37</v>
      </c>
      <c r="Y6" s="179">
        <v>2.36</v>
      </c>
      <c r="Z6" s="178">
        <v>2.98</v>
      </c>
      <c r="AA6" s="188">
        <v>3.11</v>
      </c>
      <c r="AB6" s="179">
        <v>3.86</v>
      </c>
      <c r="AC6" s="179">
        <v>4.78</v>
      </c>
      <c r="AD6" s="179">
        <v>7.41</v>
      </c>
      <c r="AE6" s="179">
        <v>3.62</v>
      </c>
      <c r="AF6" s="178">
        <v>3.62</v>
      </c>
      <c r="AG6" s="179">
        <v>5.98</v>
      </c>
      <c r="AH6" s="179">
        <v>6.62</v>
      </c>
      <c r="AI6" s="178">
        <v>10.15</v>
      </c>
      <c r="AJ6" s="191">
        <v>17.05</v>
      </c>
      <c r="AK6" s="182">
        <v>28.62</v>
      </c>
      <c r="AL6" s="183">
        <v>31.39</v>
      </c>
      <c r="AM6" s="184">
        <v>33.33</v>
      </c>
      <c r="AN6" s="183">
        <v>32.93</v>
      </c>
      <c r="AO6" s="184">
        <v>34.57</v>
      </c>
      <c r="AP6" s="182">
        <v>35.21</v>
      </c>
      <c r="AQ6" s="184">
        <v>37.65</v>
      </c>
      <c r="AR6" s="182">
        <v>39.19</v>
      </c>
      <c r="AS6" s="183">
        <v>38.14</v>
      </c>
      <c r="AT6" s="184">
        <v>38.270000000000003</v>
      </c>
      <c r="AU6" s="184">
        <v>38.86</v>
      </c>
      <c r="AV6" s="184">
        <v>40.42</v>
      </c>
      <c r="AW6" s="184">
        <v>45.48</v>
      </c>
      <c r="AX6" s="182">
        <v>49.07</v>
      </c>
      <c r="AY6" s="184">
        <v>50.48</v>
      </c>
      <c r="AZ6" s="184">
        <v>48.76</v>
      </c>
      <c r="BA6" s="182">
        <v>47.67</v>
      </c>
      <c r="BB6" s="191">
        <v>47.17</v>
      </c>
      <c r="BC6" s="182">
        <v>28.62</v>
      </c>
      <c r="BD6" s="183">
        <v>31.72</v>
      </c>
      <c r="BE6" s="184">
        <v>32.64</v>
      </c>
      <c r="BF6" s="184">
        <v>33.47</v>
      </c>
      <c r="BG6" s="184">
        <v>34.520000000000003</v>
      </c>
      <c r="BH6" s="182">
        <v>34.85</v>
      </c>
      <c r="BI6" s="184">
        <v>35.53</v>
      </c>
      <c r="BJ6" s="182">
        <v>38.299999999999997</v>
      </c>
      <c r="BK6" s="183">
        <v>38.64</v>
      </c>
      <c r="BL6" s="184">
        <v>37.9</v>
      </c>
      <c r="BM6" s="184">
        <v>39.54</v>
      </c>
      <c r="BN6" s="184">
        <v>40.22</v>
      </c>
      <c r="BO6" s="184">
        <v>44.76</v>
      </c>
      <c r="BP6" s="182">
        <v>49.59</v>
      </c>
      <c r="BQ6" s="184">
        <v>50.72</v>
      </c>
      <c r="BR6" s="184">
        <v>48.8</v>
      </c>
      <c r="BS6" s="182">
        <v>47.11</v>
      </c>
      <c r="BT6" s="191">
        <v>47.17</v>
      </c>
    </row>
    <row r="7" spans="1:72">
      <c r="A7" s="175">
        <v>4.6900000000000004</v>
      </c>
      <c r="B7" s="176">
        <v>2.5299999999999998</v>
      </c>
      <c r="C7" s="177">
        <v>2.44</v>
      </c>
      <c r="D7" s="176">
        <v>1.39</v>
      </c>
      <c r="E7" s="177">
        <v>1.1499999999999999</v>
      </c>
      <c r="F7" s="175">
        <v>1.63</v>
      </c>
      <c r="G7" s="177">
        <v>0</v>
      </c>
      <c r="H7" s="175">
        <v>0</v>
      </c>
      <c r="I7" s="176">
        <v>0</v>
      </c>
      <c r="J7" s="177">
        <v>0.95</v>
      </c>
      <c r="K7" s="177">
        <v>2.61</v>
      </c>
      <c r="L7" s="177">
        <v>5.55</v>
      </c>
      <c r="M7" s="177">
        <v>4.53</v>
      </c>
      <c r="N7" s="178">
        <v>4.46</v>
      </c>
      <c r="O7" s="179">
        <v>7.27</v>
      </c>
      <c r="P7" s="179">
        <v>9.31</v>
      </c>
      <c r="Q7" s="178">
        <v>13.35</v>
      </c>
      <c r="R7" s="178">
        <v>22.15</v>
      </c>
      <c r="S7" s="178">
        <v>3.79</v>
      </c>
      <c r="T7" s="188">
        <v>3.12</v>
      </c>
      <c r="U7" s="179">
        <v>2.17</v>
      </c>
      <c r="V7" s="179">
        <v>0.9</v>
      </c>
      <c r="W7" s="179">
        <v>1.54</v>
      </c>
      <c r="X7" s="178">
        <v>2.13</v>
      </c>
      <c r="Y7" s="179">
        <v>2.17</v>
      </c>
      <c r="Z7" s="178">
        <v>2.25</v>
      </c>
      <c r="AA7" s="188">
        <v>3.05</v>
      </c>
      <c r="AB7" s="179">
        <v>4.22</v>
      </c>
      <c r="AC7" s="179">
        <v>4.0199999999999996</v>
      </c>
      <c r="AD7" s="179">
        <v>4.5999999999999996</v>
      </c>
      <c r="AE7" s="179">
        <v>5.0199999999999996</v>
      </c>
      <c r="AF7" s="178">
        <v>5.7</v>
      </c>
      <c r="AG7" s="179">
        <v>8.19</v>
      </c>
      <c r="AH7" s="179">
        <v>9.56</v>
      </c>
      <c r="AI7" s="178">
        <v>12.85</v>
      </c>
      <c r="AJ7" s="178">
        <v>22.06</v>
      </c>
      <c r="AK7" s="182">
        <v>28.35</v>
      </c>
      <c r="AL7" s="183">
        <v>32.03</v>
      </c>
      <c r="AM7" s="184">
        <v>35.619999999999997</v>
      </c>
      <c r="AN7" s="183">
        <v>37.93</v>
      </c>
      <c r="AO7" s="184">
        <v>38.64</v>
      </c>
      <c r="AP7" s="182">
        <v>40.549999999999997</v>
      </c>
      <c r="AQ7" s="184">
        <v>41.41</v>
      </c>
      <c r="AR7" s="182">
        <v>42.53</v>
      </c>
      <c r="AS7" s="183">
        <v>43.45</v>
      </c>
      <c r="AT7" s="184">
        <v>42.73</v>
      </c>
      <c r="AU7" s="184">
        <v>43.25</v>
      </c>
      <c r="AV7" s="184">
        <v>42.57</v>
      </c>
      <c r="AW7" s="184">
        <v>49.82</v>
      </c>
      <c r="AX7" s="182">
        <v>48.57</v>
      </c>
      <c r="AY7" s="184">
        <v>51.42</v>
      </c>
      <c r="AZ7" s="184">
        <v>50.83</v>
      </c>
      <c r="BA7" s="182">
        <v>48.56</v>
      </c>
      <c r="BB7" s="182">
        <v>38.47</v>
      </c>
      <c r="BC7" s="182">
        <v>29.08</v>
      </c>
      <c r="BD7" s="183">
        <v>31.26</v>
      </c>
      <c r="BE7" s="184">
        <v>34.54</v>
      </c>
      <c r="BF7" s="184">
        <v>36.729999999999997</v>
      </c>
      <c r="BG7" s="184">
        <v>37.43</v>
      </c>
      <c r="BH7" s="182">
        <v>40.81</v>
      </c>
      <c r="BI7" s="184">
        <v>41.76</v>
      </c>
      <c r="BJ7" s="182">
        <v>43.08</v>
      </c>
      <c r="BK7" s="183">
        <v>44.63</v>
      </c>
      <c r="BL7" s="184">
        <v>42.6</v>
      </c>
      <c r="BM7" s="184">
        <v>44.12</v>
      </c>
      <c r="BN7" s="184">
        <v>43.91</v>
      </c>
      <c r="BO7" s="184">
        <v>50.11</v>
      </c>
      <c r="BP7" s="182">
        <v>49.5</v>
      </c>
      <c r="BQ7" s="184">
        <v>51.77</v>
      </c>
      <c r="BR7" s="184">
        <v>49.61</v>
      </c>
      <c r="BS7" s="182">
        <v>49.26</v>
      </c>
      <c r="BT7" s="182">
        <v>39.130000000000003</v>
      </c>
    </row>
    <row r="8" spans="1:72">
      <c r="A8" s="175">
        <v>3.38</v>
      </c>
      <c r="B8" s="176">
        <v>3.56</v>
      </c>
      <c r="C8" s="177">
        <v>2.17</v>
      </c>
      <c r="D8" s="176">
        <v>2.36</v>
      </c>
      <c r="E8" s="177">
        <v>2.5</v>
      </c>
      <c r="F8" s="175">
        <v>2.5</v>
      </c>
      <c r="G8" s="177">
        <v>3.9</v>
      </c>
      <c r="H8" s="175">
        <v>1.34</v>
      </c>
      <c r="I8" s="176">
        <v>1.94</v>
      </c>
      <c r="J8" s="177">
        <v>3.13</v>
      </c>
      <c r="K8" s="177">
        <v>3.12</v>
      </c>
      <c r="L8" s="177">
        <v>5.89</v>
      </c>
      <c r="M8" s="177">
        <v>0.9</v>
      </c>
      <c r="N8" s="178">
        <v>2.33</v>
      </c>
      <c r="O8" s="179">
        <v>3.69</v>
      </c>
      <c r="P8" s="179">
        <v>5.43</v>
      </c>
      <c r="Q8" s="178">
        <v>11.85</v>
      </c>
      <c r="R8" s="178">
        <v>16.7</v>
      </c>
      <c r="S8" s="178">
        <v>3.87</v>
      </c>
      <c r="T8" s="188">
        <v>2.87</v>
      </c>
      <c r="U8" s="179">
        <v>1.5</v>
      </c>
      <c r="V8" s="179">
        <v>0</v>
      </c>
      <c r="W8" s="179">
        <v>0</v>
      </c>
      <c r="X8" s="178">
        <v>0</v>
      </c>
      <c r="Y8" s="179">
        <v>0.88</v>
      </c>
      <c r="Z8" s="178">
        <v>1.51</v>
      </c>
      <c r="AA8" s="188">
        <v>2.4700000000000002</v>
      </c>
      <c r="AB8" s="179">
        <v>3.89</v>
      </c>
      <c r="AC8" s="179">
        <v>4.13</v>
      </c>
      <c r="AD8" s="179">
        <v>5.78</v>
      </c>
      <c r="AE8" s="179">
        <v>0</v>
      </c>
      <c r="AF8" s="178">
        <v>0.99</v>
      </c>
      <c r="AG8" s="179">
        <v>3.49</v>
      </c>
      <c r="AH8" s="179">
        <v>5.52</v>
      </c>
      <c r="AI8" s="178">
        <v>11.73</v>
      </c>
      <c r="AJ8" s="178">
        <v>16.13</v>
      </c>
      <c r="AK8" s="182">
        <v>26.45</v>
      </c>
      <c r="AL8" s="183">
        <v>29.59</v>
      </c>
      <c r="AM8" s="184">
        <v>30.85</v>
      </c>
      <c r="AN8" s="183">
        <v>31.93</v>
      </c>
      <c r="AO8" s="184">
        <v>33.94</v>
      </c>
      <c r="AP8" s="182">
        <v>34.630000000000003</v>
      </c>
      <c r="AQ8" s="184">
        <v>35.76</v>
      </c>
      <c r="AR8" s="182">
        <v>36.49</v>
      </c>
      <c r="AS8" s="183">
        <v>36.19</v>
      </c>
      <c r="AT8" s="184">
        <v>38.049999999999997</v>
      </c>
      <c r="AU8" s="184">
        <v>39.049999999999997</v>
      </c>
      <c r="AV8" s="184">
        <v>38.659999999999997</v>
      </c>
      <c r="AW8" s="184">
        <v>40.770000000000003</v>
      </c>
      <c r="AX8" s="182">
        <v>44.59</v>
      </c>
      <c r="AY8" s="184">
        <v>45.09</v>
      </c>
      <c r="AZ8" s="184">
        <v>43.46</v>
      </c>
      <c r="BA8" s="182">
        <v>39.700000000000003</v>
      </c>
      <c r="BB8" s="182">
        <v>35.979999999999997</v>
      </c>
      <c r="BC8" s="182">
        <v>26.61</v>
      </c>
      <c r="BD8" s="183">
        <v>29.2</v>
      </c>
      <c r="BE8" s="184">
        <v>30.87</v>
      </c>
      <c r="BF8" s="184">
        <v>31.94</v>
      </c>
      <c r="BG8" s="184">
        <v>34.69</v>
      </c>
      <c r="BH8" s="182">
        <v>34.9</v>
      </c>
      <c r="BI8" s="184">
        <v>36.21</v>
      </c>
      <c r="BJ8" s="182">
        <v>36.770000000000003</v>
      </c>
      <c r="BK8" s="183">
        <v>36.15</v>
      </c>
      <c r="BL8" s="184">
        <v>38.020000000000003</v>
      </c>
      <c r="BM8" s="184">
        <v>39.53</v>
      </c>
      <c r="BN8" s="184">
        <v>37.89</v>
      </c>
      <c r="BO8" s="184">
        <v>41.51</v>
      </c>
      <c r="BP8" s="182">
        <v>44.21</v>
      </c>
      <c r="BQ8" s="184">
        <v>45.11</v>
      </c>
      <c r="BR8" s="184">
        <v>44.07</v>
      </c>
      <c r="BS8" s="182">
        <v>39.07</v>
      </c>
      <c r="BT8" s="182">
        <v>36.22</v>
      </c>
    </row>
    <row r="9" spans="1:72">
      <c r="A9" s="175">
        <v>3.34</v>
      </c>
      <c r="B9" s="176">
        <v>3.11</v>
      </c>
      <c r="C9" s="177">
        <v>2.13</v>
      </c>
      <c r="D9" s="176">
        <v>2.4900000000000002</v>
      </c>
      <c r="E9" s="177">
        <v>2.37</v>
      </c>
      <c r="F9" s="175">
        <v>2.2799999999999998</v>
      </c>
      <c r="G9" s="177">
        <v>1.45</v>
      </c>
      <c r="H9" s="175">
        <v>1.45</v>
      </c>
      <c r="I9" s="176">
        <v>2.04</v>
      </c>
      <c r="J9" s="177">
        <v>3.62</v>
      </c>
      <c r="K9" s="177">
        <v>4.8600000000000003</v>
      </c>
      <c r="L9" s="177">
        <v>6.31</v>
      </c>
      <c r="M9" s="177">
        <v>3.56</v>
      </c>
      <c r="N9" s="178">
        <v>3.88</v>
      </c>
      <c r="O9" s="179">
        <v>5.09</v>
      </c>
      <c r="P9" s="179">
        <v>7.23</v>
      </c>
      <c r="Q9" s="178">
        <v>11.01</v>
      </c>
      <c r="R9" s="191">
        <v>14.34</v>
      </c>
      <c r="S9" s="178">
        <v>2.83</v>
      </c>
      <c r="T9" s="180">
        <v>2.2400000000000002</v>
      </c>
      <c r="U9" s="181">
        <v>0.67</v>
      </c>
      <c r="V9" s="181">
        <v>0.45</v>
      </c>
      <c r="W9" s="181">
        <v>1.9</v>
      </c>
      <c r="X9" s="172">
        <v>2.48</v>
      </c>
      <c r="Y9" s="181">
        <v>2.74</v>
      </c>
      <c r="Z9" s="172">
        <v>3.22</v>
      </c>
      <c r="AA9" s="180">
        <v>2.44</v>
      </c>
      <c r="AB9" s="181">
        <v>4.1100000000000003</v>
      </c>
      <c r="AC9" s="181">
        <v>5.09</v>
      </c>
      <c r="AD9" s="181">
        <v>6.6</v>
      </c>
      <c r="AE9" s="179">
        <v>3.53</v>
      </c>
      <c r="AF9" s="178">
        <v>3.46</v>
      </c>
      <c r="AG9" s="179">
        <v>5.77</v>
      </c>
      <c r="AH9" s="179">
        <v>7.78</v>
      </c>
      <c r="AI9" s="178">
        <v>11.27</v>
      </c>
      <c r="AJ9" s="191">
        <v>14.61</v>
      </c>
      <c r="AK9" s="182">
        <v>26.61</v>
      </c>
      <c r="AL9" s="183">
        <v>31.72</v>
      </c>
      <c r="AM9" s="184">
        <v>34.06</v>
      </c>
      <c r="AN9" s="183">
        <v>35.130000000000003</v>
      </c>
      <c r="AO9" s="184">
        <v>36.82</v>
      </c>
      <c r="AP9" s="182">
        <v>37.28</v>
      </c>
      <c r="AQ9" s="184">
        <v>37.83</v>
      </c>
      <c r="AR9" s="182">
        <v>37.97</v>
      </c>
      <c r="AS9" s="183">
        <v>38.19</v>
      </c>
      <c r="AT9" s="184">
        <v>38.090000000000003</v>
      </c>
      <c r="AU9" s="184">
        <v>39.5</v>
      </c>
      <c r="AV9" s="184">
        <v>40.78</v>
      </c>
      <c r="AW9" s="184">
        <v>42.68</v>
      </c>
      <c r="AX9" s="182">
        <v>43.59</v>
      </c>
      <c r="AY9" s="184">
        <v>45.24</v>
      </c>
      <c r="AZ9" s="184">
        <v>43.69</v>
      </c>
      <c r="BA9" s="182">
        <v>41.85</v>
      </c>
      <c r="BB9" s="191">
        <v>41.14</v>
      </c>
      <c r="BC9" s="182">
        <v>26.19</v>
      </c>
      <c r="BD9" s="183">
        <v>31.3</v>
      </c>
      <c r="BE9" s="184">
        <v>34.119999999999997</v>
      </c>
      <c r="BF9" s="184">
        <v>35.520000000000003</v>
      </c>
      <c r="BG9" s="184">
        <v>36.01</v>
      </c>
      <c r="BH9" s="182">
        <v>37.14</v>
      </c>
      <c r="BI9" s="184">
        <v>36.869999999999997</v>
      </c>
      <c r="BJ9" s="182">
        <v>37.590000000000003</v>
      </c>
      <c r="BK9" s="183">
        <v>37.58</v>
      </c>
      <c r="BL9" s="184">
        <v>38.15</v>
      </c>
      <c r="BM9" s="184">
        <v>39.78</v>
      </c>
      <c r="BN9" s="184">
        <v>40.869999999999997</v>
      </c>
      <c r="BO9" s="184">
        <v>43.26</v>
      </c>
      <c r="BP9" s="182">
        <v>44.95</v>
      </c>
      <c r="BQ9" s="184">
        <v>45.96</v>
      </c>
      <c r="BR9" s="184">
        <v>43.41</v>
      </c>
      <c r="BS9" s="182">
        <v>41.24</v>
      </c>
      <c r="BT9" s="191">
        <v>42.15</v>
      </c>
    </row>
    <row r="10" spans="1:72">
      <c r="A10" s="175">
        <v>3.44</v>
      </c>
      <c r="B10" s="176">
        <v>4.3899999999999997</v>
      </c>
      <c r="C10" s="177">
        <v>3.9</v>
      </c>
      <c r="D10" s="176">
        <v>2.99</v>
      </c>
      <c r="E10" s="177">
        <v>3.22</v>
      </c>
      <c r="F10" s="175">
        <v>2.5299999999999998</v>
      </c>
      <c r="G10" s="177">
        <v>2.56</v>
      </c>
      <c r="H10" s="175">
        <v>3.12</v>
      </c>
      <c r="I10" s="176">
        <v>3.51</v>
      </c>
      <c r="J10" s="177">
        <v>4.53</v>
      </c>
      <c r="K10" s="177">
        <v>7.97</v>
      </c>
      <c r="L10" s="177">
        <v>8.2100000000000009</v>
      </c>
      <c r="M10" s="177">
        <v>3.23</v>
      </c>
      <c r="N10" s="178">
        <v>4.29</v>
      </c>
      <c r="O10" s="179">
        <v>5.7</v>
      </c>
      <c r="P10" s="179">
        <v>7.5</v>
      </c>
      <c r="Q10" s="178">
        <v>11.97</v>
      </c>
      <c r="R10" s="178">
        <v>17.75</v>
      </c>
      <c r="S10" s="178">
        <v>5.01</v>
      </c>
      <c r="T10" s="188">
        <v>3.88</v>
      </c>
      <c r="U10" s="179">
        <v>2.2799999999999998</v>
      </c>
      <c r="V10" s="179">
        <v>1.67</v>
      </c>
      <c r="W10" s="179">
        <v>2.36</v>
      </c>
      <c r="X10" s="178">
        <v>2.61</v>
      </c>
      <c r="Y10" s="179">
        <v>3.11</v>
      </c>
      <c r="Z10" s="178">
        <v>3.87</v>
      </c>
      <c r="AA10" s="188">
        <v>5.25</v>
      </c>
      <c r="AB10" s="179">
        <v>5.98</v>
      </c>
      <c r="AC10" s="179">
        <v>7.73</v>
      </c>
      <c r="AD10" s="179">
        <v>9.9600000000000009</v>
      </c>
      <c r="AE10" s="179">
        <v>2.08</v>
      </c>
      <c r="AF10" s="178">
        <v>3.97</v>
      </c>
      <c r="AG10" s="179">
        <v>4.91</v>
      </c>
      <c r="AH10" s="179">
        <v>7.47</v>
      </c>
      <c r="AI10" s="178">
        <v>11.12</v>
      </c>
      <c r="AJ10" s="178">
        <v>17.579999999999998</v>
      </c>
      <c r="AK10" s="182">
        <v>26.12</v>
      </c>
      <c r="AL10" s="183">
        <v>31.09</v>
      </c>
      <c r="AM10" s="184">
        <v>32.299999999999997</v>
      </c>
      <c r="AN10" s="183">
        <v>33.840000000000003</v>
      </c>
      <c r="AO10" s="184">
        <v>35.11</v>
      </c>
      <c r="AP10" s="182">
        <v>36.270000000000003</v>
      </c>
      <c r="AQ10" s="184">
        <v>37.78</v>
      </c>
      <c r="AR10" s="182">
        <v>37.630000000000003</v>
      </c>
      <c r="AS10" s="183">
        <v>38.69</v>
      </c>
      <c r="AT10" s="184">
        <v>37.72</v>
      </c>
      <c r="AU10" s="184">
        <v>38.85</v>
      </c>
      <c r="AV10" s="184">
        <v>42.44</v>
      </c>
      <c r="AW10" s="184">
        <v>45.78</v>
      </c>
      <c r="AX10" s="182">
        <v>43.65</v>
      </c>
      <c r="AY10" s="184">
        <v>46.62</v>
      </c>
      <c r="AZ10" s="184">
        <v>47.96</v>
      </c>
      <c r="BA10" s="182">
        <v>42.68</v>
      </c>
      <c r="BB10" s="182">
        <v>39.76</v>
      </c>
      <c r="BC10" s="182">
        <v>26.84</v>
      </c>
      <c r="BD10" s="183">
        <v>30.61</v>
      </c>
      <c r="BE10" s="184">
        <v>33.72</v>
      </c>
      <c r="BF10" s="184">
        <v>34.880000000000003</v>
      </c>
      <c r="BG10" s="184">
        <v>34.47</v>
      </c>
      <c r="BH10" s="182">
        <v>35.61</v>
      </c>
      <c r="BI10" s="184">
        <v>37.28</v>
      </c>
      <c r="BJ10" s="182">
        <v>37.53</v>
      </c>
      <c r="BK10" s="183">
        <v>37.83</v>
      </c>
      <c r="BL10" s="184">
        <v>38.53</v>
      </c>
      <c r="BM10" s="184">
        <v>39.880000000000003</v>
      </c>
      <c r="BN10" s="184">
        <v>42.42</v>
      </c>
      <c r="BO10" s="184">
        <v>46.01</v>
      </c>
      <c r="BP10" s="182">
        <v>43.12</v>
      </c>
      <c r="BQ10" s="184">
        <v>45.42</v>
      </c>
      <c r="BR10" s="184">
        <v>46.99</v>
      </c>
      <c r="BS10" s="182">
        <v>42.7</v>
      </c>
      <c r="BT10" s="182">
        <v>39.770000000000003</v>
      </c>
    </row>
    <row r="11" spans="1:72">
      <c r="A11" s="175">
        <v>2.99</v>
      </c>
      <c r="B11" s="176">
        <v>3.28</v>
      </c>
      <c r="C11" s="177">
        <v>2.59</v>
      </c>
      <c r="D11" s="176">
        <v>2.02</v>
      </c>
      <c r="E11" s="177">
        <v>2.5</v>
      </c>
      <c r="F11" s="175">
        <v>2.27</v>
      </c>
      <c r="G11" s="177">
        <v>1.1200000000000001</v>
      </c>
      <c r="H11" s="175">
        <v>1.06</v>
      </c>
      <c r="I11" s="176">
        <v>1.1200000000000001</v>
      </c>
      <c r="J11" s="177">
        <v>1.62</v>
      </c>
      <c r="K11" s="177">
        <v>2.79</v>
      </c>
      <c r="L11" s="177">
        <v>4.05</v>
      </c>
      <c r="M11" s="177">
        <v>2.61</v>
      </c>
      <c r="N11" s="178">
        <v>3.78</v>
      </c>
      <c r="O11" s="179">
        <v>5.01</v>
      </c>
      <c r="P11" s="179">
        <v>8.2899999999999991</v>
      </c>
      <c r="Q11" s="178">
        <v>12.02</v>
      </c>
      <c r="R11" s="178">
        <v>13.42</v>
      </c>
      <c r="S11" s="178">
        <v>3.55</v>
      </c>
      <c r="T11" s="180">
        <v>3.41</v>
      </c>
      <c r="U11" s="181">
        <v>1.83</v>
      </c>
      <c r="V11" s="181">
        <v>0.67</v>
      </c>
      <c r="W11" s="181">
        <v>0</v>
      </c>
      <c r="X11" s="172">
        <v>1.27</v>
      </c>
      <c r="Y11" s="181">
        <v>1.87</v>
      </c>
      <c r="Z11" s="172">
        <v>2.66</v>
      </c>
      <c r="AA11" s="180">
        <v>1.76</v>
      </c>
      <c r="AB11" s="181">
        <v>2.48</v>
      </c>
      <c r="AC11" s="181">
        <v>3.29</v>
      </c>
      <c r="AD11" s="181">
        <v>3.62</v>
      </c>
      <c r="AE11" s="179">
        <v>1.9</v>
      </c>
      <c r="AF11" s="178">
        <v>2.93</v>
      </c>
      <c r="AG11" s="179">
        <v>5.12</v>
      </c>
      <c r="AH11" s="179">
        <v>8.26</v>
      </c>
      <c r="AI11" s="178">
        <v>10.72</v>
      </c>
      <c r="AJ11" s="178">
        <v>10.42</v>
      </c>
      <c r="AK11" s="182">
        <v>28.52</v>
      </c>
      <c r="AL11" s="183">
        <v>31.42</v>
      </c>
      <c r="AM11" s="184">
        <v>33.229999999999997</v>
      </c>
      <c r="AN11" s="183">
        <v>36.21</v>
      </c>
      <c r="AO11" s="184">
        <v>37.35</v>
      </c>
      <c r="AP11" s="182">
        <v>37.39</v>
      </c>
      <c r="AQ11" s="184">
        <v>38.72</v>
      </c>
      <c r="AR11" s="182">
        <v>39.11</v>
      </c>
      <c r="AS11" s="183">
        <v>39.200000000000003</v>
      </c>
      <c r="AT11" s="184">
        <v>40.92</v>
      </c>
      <c r="AU11" s="184">
        <v>40.71</v>
      </c>
      <c r="AV11" s="184">
        <v>41.4</v>
      </c>
      <c r="AW11" s="184">
        <v>44.14</v>
      </c>
      <c r="AX11" s="182">
        <v>44.72</v>
      </c>
      <c r="AY11" s="184">
        <v>47.28</v>
      </c>
      <c r="AZ11" s="184">
        <v>45.79</v>
      </c>
      <c r="BA11" s="182">
        <v>45.41</v>
      </c>
      <c r="BB11" s="182">
        <v>42.15</v>
      </c>
      <c r="BC11" s="182">
        <v>28.68</v>
      </c>
      <c r="BD11" s="183">
        <v>31.56</v>
      </c>
      <c r="BE11" s="184">
        <v>34.44</v>
      </c>
      <c r="BF11" s="184">
        <v>37.07</v>
      </c>
      <c r="BG11" s="184">
        <v>37.01</v>
      </c>
      <c r="BH11" s="182">
        <v>37.64</v>
      </c>
      <c r="BI11" s="184">
        <v>38.57</v>
      </c>
      <c r="BJ11" s="182">
        <v>38.9</v>
      </c>
      <c r="BK11" s="183">
        <v>39.86</v>
      </c>
      <c r="BL11" s="184">
        <v>40.22</v>
      </c>
      <c r="BM11" s="184">
        <v>41.28</v>
      </c>
      <c r="BN11" s="184">
        <v>41.73</v>
      </c>
      <c r="BO11" s="184">
        <v>43.9</v>
      </c>
      <c r="BP11" s="182">
        <v>44.48</v>
      </c>
      <c r="BQ11" s="184">
        <v>47.61</v>
      </c>
      <c r="BR11" s="184">
        <v>45.89</v>
      </c>
      <c r="BS11" s="182">
        <v>45.18</v>
      </c>
      <c r="BT11" s="182">
        <v>43.56</v>
      </c>
    </row>
    <row r="12" spans="1:72">
      <c r="A12" s="175">
        <v>4.13</v>
      </c>
      <c r="B12" s="176">
        <v>3.86</v>
      </c>
      <c r="C12" s="177">
        <v>3.62</v>
      </c>
      <c r="D12" s="176">
        <v>3.05</v>
      </c>
      <c r="E12" s="177">
        <v>3</v>
      </c>
      <c r="F12" s="175">
        <v>3.23</v>
      </c>
      <c r="G12" s="177">
        <v>2.59</v>
      </c>
      <c r="H12" s="175">
        <v>2.0099999999999998</v>
      </c>
      <c r="I12" s="176">
        <v>1.62</v>
      </c>
      <c r="J12" s="177">
        <v>3.39</v>
      </c>
      <c r="K12" s="177">
        <v>6.89</v>
      </c>
      <c r="L12" s="177">
        <v>5.74</v>
      </c>
      <c r="M12" s="177">
        <v>3.84</v>
      </c>
      <c r="N12" s="178">
        <v>4.62</v>
      </c>
      <c r="O12" s="179">
        <v>6.72</v>
      </c>
      <c r="P12" s="179">
        <v>8.42</v>
      </c>
      <c r="Q12" s="178">
        <v>10.86</v>
      </c>
      <c r="R12" s="178">
        <v>18.54</v>
      </c>
      <c r="S12" s="178">
        <v>4.93</v>
      </c>
      <c r="T12" s="188">
        <v>4.01</v>
      </c>
      <c r="U12" s="179">
        <v>2.94</v>
      </c>
      <c r="V12" s="179">
        <v>1.34</v>
      </c>
      <c r="W12" s="179">
        <v>1.5</v>
      </c>
      <c r="X12" s="178">
        <v>1.45</v>
      </c>
      <c r="Y12" s="179">
        <v>2.29</v>
      </c>
      <c r="Z12" s="178">
        <v>2.78</v>
      </c>
      <c r="AA12" s="188">
        <v>1.87</v>
      </c>
      <c r="AB12" s="179">
        <v>3.36</v>
      </c>
      <c r="AC12" s="179">
        <v>4.76</v>
      </c>
      <c r="AD12" s="179">
        <v>5.09</v>
      </c>
      <c r="AE12" s="179">
        <v>4.3499999999999996</v>
      </c>
      <c r="AF12" s="178">
        <v>4.8</v>
      </c>
      <c r="AG12" s="179">
        <v>8.06</v>
      </c>
      <c r="AH12" s="179">
        <v>8.17</v>
      </c>
      <c r="AI12" s="178">
        <v>11.35</v>
      </c>
      <c r="AJ12" s="178">
        <v>16.34</v>
      </c>
      <c r="AK12" s="182">
        <v>28.56</v>
      </c>
      <c r="AL12" s="183">
        <v>31.49</v>
      </c>
      <c r="AM12" s="184">
        <v>31.86</v>
      </c>
      <c r="AN12" s="183">
        <v>32.049999999999997</v>
      </c>
      <c r="AO12" s="184">
        <v>35.700000000000003</v>
      </c>
      <c r="AP12" s="182">
        <v>38.86</v>
      </c>
      <c r="AQ12" s="184">
        <v>38.020000000000003</v>
      </c>
      <c r="AR12" s="182">
        <v>39.06</v>
      </c>
      <c r="AS12" s="183">
        <v>41.17</v>
      </c>
      <c r="AT12" s="184">
        <v>41.13</v>
      </c>
      <c r="AU12" s="184">
        <v>42.22</v>
      </c>
      <c r="AV12" s="184">
        <v>42.06</v>
      </c>
      <c r="AW12" s="184">
        <v>45.52</v>
      </c>
      <c r="AX12" s="182">
        <v>49.92</v>
      </c>
      <c r="AY12" s="184">
        <v>50.91</v>
      </c>
      <c r="AZ12" s="184">
        <v>49.89</v>
      </c>
      <c r="BA12" s="182">
        <v>49.55</v>
      </c>
      <c r="BB12" s="182">
        <v>44.39</v>
      </c>
      <c r="BC12" s="182">
        <v>29.36</v>
      </c>
      <c r="BD12" s="183">
        <v>30.53</v>
      </c>
      <c r="BE12" s="184">
        <v>31.53</v>
      </c>
      <c r="BF12" s="184">
        <v>32.369999999999997</v>
      </c>
      <c r="BG12" s="184">
        <v>36.340000000000003</v>
      </c>
      <c r="BH12" s="182">
        <v>38.79</v>
      </c>
      <c r="BI12" s="184">
        <v>39.4</v>
      </c>
      <c r="BJ12" s="182">
        <v>39.869999999999997</v>
      </c>
      <c r="BK12" s="183">
        <v>42.23</v>
      </c>
      <c r="BL12" s="184">
        <v>42.8</v>
      </c>
      <c r="BM12" s="184">
        <v>42.12</v>
      </c>
      <c r="BN12" s="184">
        <v>42.96</v>
      </c>
      <c r="BO12" s="184">
        <v>46.04</v>
      </c>
      <c r="BP12" s="182">
        <v>49.45</v>
      </c>
      <c r="BQ12" s="184">
        <v>49.89</v>
      </c>
      <c r="BR12" s="184">
        <v>49.97</v>
      </c>
      <c r="BS12" s="182">
        <v>49.45</v>
      </c>
      <c r="BT12" s="182">
        <v>43.37</v>
      </c>
    </row>
    <row r="13" spans="1:72">
      <c r="A13" s="175">
        <v>3.93</v>
      </c>
      <c r="B13" s="176">
        <v>3.98</v>
      </c>
      <c r="C13" s="177">
        <v>2.8</v>
      </c>
      <c r="D13" s="176">
        <v>3.24</v>
      </c>
      <c r="E13" s="177">
        <v>3.05</v>
      </c>
      <c r="F13" s="175">
        <v>2.36</v>
      </c>
      <c r="G13" s="177">
        <v>0.97</v>
      </c>
      <c r="H13" s="175">
        <v>2.29</v>
      </c>
      <c r="I13" s="176">
        <v>3.03</v>
      </c>
      <c r="J13" s="177">
        <v>2.68</v>
      </c>
      <c r="K13" s="177">
        <v>5.59</v>
      </c>
      <c r="L13" s="177">
        <v>7.17</v>
      </c>
      <c r="M13" s="177">
        <v>3.83</v>
      </c>
      <c r="N13" s="178">
        <v>4.8600000000000003</v>
      </c>
      <c r="O13" s="179">
        <v>5.24</v>
      </c>
      <c r="P13" s="179">
        <v>8.59</v>
      </c>
      <c r="Q13" s="178">
        <v>13.11</v>
      </c>
      <c r="R13" s="178">
        <v>17.260000000000002</v>
      </c>
      <c r="S13" s="178">
        <v>4.2300000000000004</v>
      </c>
      <c r="T13" s="188">
        <v>3.06</v>
      </c>
      <c r="U13" s="179">
        <v>0.9</v>
      </c>
      <c r="V13" s="179">
        <v>0</v>
      </c>
      <c r="W13" s="179">
        <v>1.39</v>
      </c>
      <c r="X13" s="178">
        <v>2.98</v>
      </c>
      <c r="Y13" s="179">
        <v>3.12</v>
      </c>
      <c r="Z13" s="178">
        <v>3.39</v>
      </c>
      <c r="AA13" s="188">
        <v>2.5099999999999998</v>
      </c>
      <c r="AB13" s="179">
        <v>2.86</v>
      </c>
      <c r="AC13" s="179">
        <v>3.99</v>
      </c>
      <c r="AD13" s="179">
        <v>6.03</v>
      </c>
      <c r="AE13" s="179">
        <v>4.01</v>
      </c>
      <c r="AF13" s="178">
        <v>4.95</v>
      </c>
      <c r="AG13" s="179">
        <v>5.5</v>
      </c>
      <c r="AH13" s="179">
        <v>7.01</v>
      </c>
      <c r="AI13" s="178">
        <v>12.65</v>
      </c>
      <c r="AJ13" s="178">
        <v>16.72</v>
      </c>
      <c r="AK13" s="182">
        <v>26.72</v>
      </c>
      <c r="AL13" s="183">
        <v>28.87</v>
      </c>
      <c r="AM13" s="184">
        <v>28.98</v>
      </c>
      <c r="AN13" s="183">
        <v>31.38</v>
      </c>
      <c r="AO13" s="184">
        <v>32.6</v>
      </c>
      <c r="AP13" s="182">
        <v>38.76</v>
      </c>
      <c r="AQ13" s="184">
        <v>37.42</v>
      </c>
      <c r="AR13" s="182">
        <v>36.01</v>
      </c>
      <c r="AS13" s="183">
        <v>35.75</v>
      </c>
      <c r="AT13" s="184">
        <v>38.880000000000003</v>
      </c>
      <c r="AU13" s="184">
        <v>41.6</v>
      </c>
      <c r="AV13" s="184">
        <v>44.36</v>
      </c>
      <c r="AW13" s="184">
        <v>46.23</v>
      </c>
      <c r="AX13" s="182">
        <v>44.36</v>
      </c>
      <c r="AY13" s="184">
        <v>45.1</v>
      </c>
      <c r="AZ13" s="184">
        <v>44.71</v>
      </c>
      <c r="BA13" s="182">
        <v>42.12</v>
      </c>
      <c r="BB13" s="182">
        <v>29.72</v>
      </c>
      <c r="BC13" s="182">
        <v>27.55</v>
      </c>
      <c r="BD13" s="183">
        <v>29.06</v>
      </c>
      <c r="BE13" s="184">
        <v>29.09</v>
      </c>
      <c r="BF13" s="184">
        <v>32.33</v>
      </c>
      <c r="BG13" s="184">
        <v>33.17</v>
      </c>
      <c r="BH13" s="182">
        <v>34.049999999999997</v>
      </c>
      <c r="BI13" s="184">
        <v>36.770000000000003</v>
      </c>
      <c r="BJ13" s="182">
        <v>37.54</v>
      </c>
      <c r="BK13" s="183">
        <v>36.64</v>
      </c>
      <c r="BL13" s="184">
        <v>34.54</v>
      </c>
      <c r="BM13" s="184">
        <v>39.28</v>
      </c>
      <c r="BN13" s="184">
        <v>41.52</v>
      </c>
      <c r="BO13" s="184">
        <v>44.75</v>
      </c>
      <c r="BP13" s="182">
        <v>45.22</v>
      </c>
      <c r="BQ13" s="184">
        <v>45.18</v>
      </c>
      <c r="BR13" s="184">
        <v>44.12</v>
      </c>
      <c r="BS13" s="182">
        <v>40.72</v>
      </c>
      <c r="BT13" s="182">
        <v>28.81</v>
      </c>
    </row>
    <row r="14" spans="1:72">
      <c r="A14" s="175">
        <v>5.86</v>
      </c>
      <c r="B14" s="176">
        <v>3.69</v>
      </c>
      <c r="C14" s="177">
        <v>3.22</v>
      </c>
      <c r="D14" s="176">
        <v>2.62</v>
      </c>
      <c r="E14" s="177">
        <v>2.78</v>
      </c>
      <c r="F14" s="175">
        <v>2.2400000000000002</v>
      </c>
      <c r="G14" s="177">
        <v>1.34</v>
      </c>
      <c r="H14" s="175">
        <v>1.73</v>
      </c>
      <c r="I14" s="176">
        <v>1.3</v>
      </c>
      <c r="J14" s="177">
        <v>4.0999999999999996</v>
      </c>
      <c r="K14" s="177">
        <v>7.19</v>
      </c>
      <c r="L14" s="177">
        <v>5.83</v>
      </c>
      <c r="M14" s="177">
        <v>4.66</v>
      </c>
      <c r="N14" s="178">
        <v>5.15</v>
      </c>
      <c r="O14" s="179">
        <v>5.12</v>
      </c>
      <c r="P14" s="179">
        <v>7.08</v>
      </c>
      <c r="Q14" s="178">
        <v>12.87</v>
      </c>
      <c r="R14" s="178">
        <v>18.7</v>
      </c>
      <c r="S14" s="178">
        <v>5.53</v>
      </c>
      <c r="T14" s="188">
        <v>3.16</v>
      </c>
      <c r="U14" s="179">
        <v>1.83</v>
      </c>
      <c r="V14" s="179">
        <v>2.0099999999999998</v>
      </c>
      <c r="W14" s="179">
        <v>3.58</v>
      </c>
      <c r="X14" s="178">
        <v>3.86</v>
      </c>
      <c r="Y14" s="179">
        <v>3.25</v>
      </c>
      <c r="Z14" s="178">
        <v>3.48</v>
      </c>
      <c r="AA14" s="188">
        <v>3.23</v>
      </c>
      <c r="AB14" s="179">
        <v>5.46</v>
      </c>
      <c r="AC14" s="179">
        <v>6.31</v>
      </c>
      <c r="AD14" s="179">
        <v>6.92</v>
      </c>
      <c r="AE14" s="179">
        <v>3.8</v>
      </c>
      <c r="AF14" s="178">
        <v>4.83</v>
      </c>
      <c r="AG14" s="179">
        <v>7.1</v>
      </c>
      <c r="AH14" s="179">
        <v>8.07</v>
      </c>
      <c r="AI14" s="178">
        <v>11.53</v>
      </c>
      <c r="AJ14" s="178">
        <v>18.61</v>
      </c>
      <c r="AK14" s="182">
        <v>29.67</v>
      </c>
      <c r="AL14" s="183">
        <v>31.03</v>
      </c>
      <c r="AM14" s="184">
        <v>32.369999999999997</v>
      </c>
      <c r="AN14" s="183">
        <v>34.380000000000003</v>
      </c>
      <c r="AO14" s="184">
        <v>37.130000000000003</v>
      </c>
      <c r="AP14" s="182">
        <v>38.299999999999997</v>
      </c>
      <c r="AQ14" s="184">
        <v>40.03</v>
      </c>
      <c r="AR14" s="182">
        <v>39.99</v>
      </c>
      <c r="AS14" s="183">
        <v>39.92</v>
      </c>
      <c r="AT14" s="184">
        <v>40.29</v>
      </c>
      <c r="AU14" s="184">
        <v>41.6</v>
      </c>
      <c r="AV14" s="184">
        <v>43.13</v>
      </c>
      <c r="AW14" s="184">
        <v>44.8</v>
      </c>
      <c r="AX14" s="182">
        <v>47.38</v>
      </c>
      <c r="AY14" s="184">
        <v>50.21</v>
      </c>
      <c r="AZ14" s="184">
        <v>46.27</v>
      </c>
      <c r="BA14" s="182">
        <v>45.81</v>
      </c>
      <c r="BB14" s="182">
        <v>43.22</v>
      </c>
      <c r="BC14" s="182">
        <v>29.61</v>
      </c>
      <c r="BD14" s="183">
        <v>31.02</v>
      </c>
      <c r="BE14" s="184">
        <v>32.81</v>
      </c>
      <c r="BF14" s="184">
        <v>34.61</v>
      </c>
      <c r="BG14" s="184">
        <v>35.79</v>
      </c>
      <c r="BH14" s="182">
        <v>38.96</v>
      </c>
      <c r="BI14" s="184">
        <v>40.14</v>
      </c>
      <c r="BJ14" s="182">
        <v>40.909999999999997</v>
      </c>
      <c r="BK14" s="183">
        <v>39.909999999999997</v>
      </c>
      <c r="BL14" s="184">
        <v>39.68</v>
      </c>
      <c r="BM14" s="184">
        <v>41.84</v>
      </c>
      <c r="BN14" s="184">
        <v>42.42</v>
      </c>
      <c r="BO14" s="184">
        <v>44.44</v>
      </c>
      <c r="BP14" s="182">
        <v>48.34</v>
      </c>
      <c r="BQ14" s="184">
        <v>51.43</v>
      </c>
      <c r="BR14" s="184">
        <v>46.83</v>
      </c>
      <c r="BS14" s="182">
        <v>45.37</v>
      </c>
      <c r="BT14" s="182">
        <v>43.4</v>
      </c>
    </row>
    <row r="15" spans="1:72">
      <c r="A15" s="175">
        <v>3.78</v>
      </c>
      <c r="B15" s="176">
        <v>2.52</v>
      </c>
      <c r="C15" s="177">
        <v>2.68</v>
      </c>
      <c r="D15" s="176">
        <v>2.74</v>
      </c>
      <c r="E15" s="177">
        <v>3.05</v>
      </c>
      <c r="F15" s="175">
        <v>2.88</v>
      </c>
      <c r="G15" s="177">
        <v>2.68</v>
      </c>
      <c r="H15" s="175">
        <v>2.72</v>
      </c>
      <c r="I15" s="176">
        <v>3.24</v>
      </c>
      <c r="J15" s="177">
        <v>2.2799999999999998</v>
      </c>
      <c r="K15" s="177">
        <v>2.91</v>
      </c>
      <c r="L15" s="177">
        <v>4.92</v>
      </c>
      <c r="M15" s="175">
        <v>2.62</v>
      </c>
      <c r="N15" s="179">
        <v>3.22</v>
      </c>
      <c r="O15" s="179">
        <v>4.6100000000000003</v>
      </c>
      <c r="P15" s="178">
        <v>6.23</v>
      </c>
      <c r="Q15" s="178">
        <v>11.98</v>
      </c>
      <c r="R15" s="191">
        <v>16.420000000000002</v>
      </c>
      <c r="S15" s="178">
        <v>3.14</v>
      </c>
      <c r="T15" s="180">
        <v>2.27</v>
      </c>
      <c r="U15" s="181">
        <v>1.39</v>
      </c>
      <c r="V15" s="181">
        <v>1.5</v>
      </c>
      <c r="W15" s="181">
        <v>1.62</v>
      </c>
      <c r="X15" s="172">
        <v>1.61</v>
      </c>
      <c r="Y15" s="181">
        <v>2.61</v>
      </c>
      <c r="Z15" s="172">
        <v>2.56</v>
      </c>
      <c r="AA15" s="180">
        <v>3.02</v>
      </c>
      <c r="AB15" s="181">
        <v>2.5</v>
      </c>
      <c r="AC15" s="181">
        <v>6.67</v>
      </c>
      <c r="AD15" s="181">
        <v>5.22</v>
      </c>
      <c r="AE15" s="178">
        <v>3.23</v>
      </c>
      <c r="AF15" s="179">
        <v>3.39</v>
      </c>
      <c r="AG15" s="179">
        <v>4.92</v>
      </c>
      <c r="AH15" s="178">
        <v>6.92</v>
      </c>
      <c r="AI15" s="178">
        <v>11.17</v>
      </c>
      <c r="AJ15" s="191">
        <v>16.989999999999998</v>
      </c>
      <c r="AK15" s="182">
        <v>26.75</v>
      </c>
      <c r="AL15" s="183">
        <v>29.9</v>
      </c>
      <c r="AM15" s="184">
        <v>33.5</v>
      </c>
      <c r="AN15" s="183">
        <v>33.14</v>
      </c>
      <c r="AO15" s="184">
        <v>34.6</v>
      </c>
      <c r="AP15" s="182">
        <v>34.61</v>
      </c>
      <c r="AQ15" s="184">
        <v>36.03</v>
      </c>
      <c r="AR15" s="182">
        <v>36.659999999999997</v>
      </c>
      <c r="AS15" s="183">
        <v>35.33</v>
      </c>
      <c r="AT15" s="184">
        <v>36.04</v>
      </c>
      <c r="AU15" s="184">
        <v>36.22</v>
      </c>
      <c r="AV15" s="184">
        <v>37.979999999999997</v>
      </c>
      <c r="AW15" s="182">
        <v>40.83</v>
      </c>
      <c r="AX15" s="184">
        <v>43.58</v>
      </c>
      <c r="AY15" s="184">
        <v>45.69</v>
      </c>
      <c r="AZ15" s="182">
        <v>44.16</v>
      </c>
      <c r="BA15" s="182">
        <v>42.44</v>
      </c>
      <c r="BB15" s="191">
        <v>37.299999999999997</v>
      </c>
      <c r="BC15" s="182">
        <v>26.29</v>
      </c>
      <c r="BD15" s="183">
        <v>29.89</v>
      </c>
      <c r="BE15" s="184">
        <v>33.4</v>
      </c>
      <c r="BF15" s="184">
        <v>33.35</v>
      </c>
      <c r="BG15" s="184">
        <v>34.89</v>
      </c>
      <c r="BH15" s="182">
        <v>34.369999999999997</v>
      </c>
      <c r="BI15" s="184">
        <v>35.44</v>
      </c>
      <c r="BJ15" s="182">
        <v>35.450000000000003</v>
      </c>
      <c r="BK15" s="183">
        <v>35.020000000000003</v>
      </c>
      <c r="BL15" s="184">
        <v>35.43</v>
      </c>
      <c r="BM15" s="184">
        <v>36.03</v>
      </c>
      <c r="BN15" s="184">
        <v>36.08</v>
      </c>
      <c r="BO15" s="182">
        <v>40.380000000000003</v>
      </c>
      <c r="BP15" s="184">
        <v>44.51</v>
      </c>
      <c r="BQ15" s="184">
        <v>45.99</v>
      </c>
      <c r="BR15" s="182">
        <v>45.07</v>
      </c>
      <c r="BS15" s="182">
        <v>42.79</v>
      </c>
      <c r="BT15" s="191">
        <v>37.380000000000003</v>
      </c>
    </row>
    <row r="16" spans="1:72">
      <c r="A16" s="175">
        <v>4.33</v>
      </c>
      <c r="B16" s="176">
        <v>3.84</v>
      </c>
      <c r="C16" s="177">
        <v>2.91</v>
      </c>
      <c r="D16" s="176">
        <v>2.4700000000000002</v>
      </c>
      <c r="E16" s="177">
        <v>2.9</v>
      </c>
      <c r="F16" s="175">
        <v>2.2400000000000002</v>
      </c>
      <c r="G16" s="177">
        <v>2.63</v>
      </c>
      <c r="H16" s="175">
        <v>3.46</v>
      </c>
      <c r="I16" s="176">
        <v>2.2799999999999998</v>
      </c>
      <c r="J16" s="177">
        <v>3.85</v>
      </c>
      <c r="K16" s="177">
        <v>5.74</v>
      </c>
      <c r="L16" s="177">
        <v>6.14</v>
      </c>
      <c r="M16" s="177">
        <v>2.68</v>
      </c>
      <c r="N16" s="178">
        <v>2.87</v>
      </c>
      <c r="O16" s="179">
        <v>4.0199999999999996</v>
      </c>
      <c r="P16" s="179">
        <v>6.51</v>
      </c>
      <c r="Q16" s="178">
        <v>10.61</v>
      </c>
      <c r="R16" s="178">
        <v>17.34</v>
      </c>
      <c r="S16" s="178">
        <v>4.66</v>
      </c>
      <c r="T16" s="188">
        <v>3.41</v>
      </c>
      <c r="U16" s="179">
        <v>1.52</v>
      </c>
      <c r="V16" s="179">
        <v>0</v>
      </c>
      <c r="W16" s="179">
        <v>2.12</v>
      </c>
      <c r="X16" s="178">
        <v>1.96</v>
      </c>
      <c r="Y16" s="179">
        <v>3.13</v>
      </c>
      <c r="Z16" s="178">
        <v>2.87</v>
      </c>
      <c r="AA16" s="188">
        <v>4.12</v>
      </c>
      <c r="AB16" s="179">
        <v>3.98</v>
      </c>
      <c r="AC16" s="179">
        <v>4.4400000000000004</v>
      </c>
      <c r="AD16" s="179">
        <v>4.58</v>
      </c>
      <c r="AE16" s="179">
        <v>2.21</v>
      </c>
      <c r="AF16" s="178">
        <v>3.07</v>
      </c>
      <c r="AG16" s="179">
        <v>5.17</v>
      </c>
      <c r="AH16" s="179">
        <v>5.72</v>
      </c>
      <c r="AI16" s="178">
        <v>9.0299999999999994</v>
      </c>
      <c r="AJ16" s="178">
        <v>14.86</v>
      </c>
      <c r="AK16" s="182">
        <v>26.71</v>
      </c>
      <c r="AL16" s="183">
        <v>30.53</v>
      </c>
      <c r="AM16" s="184">
        <v>34.35</v>
      </c>
      <c r="AN16" s="183">
        <v>35.94</v>
      </c>
      <c r="AO16" s="184">
        <v>36.31</v>
      </c>
      <c r="AP16" s="182">
        <v>38.659999999999997</v>
      </c>
      <c r="AQ16" s="184">
        <v>38.15</v>
      </c>
      <c r="AR16" s="182">
        <v>39.450000000000003</v>
      </c>
      <c r="AS16" s="183">
        <v>39.74</v>
      </c>
      <c r="AT16" s="184">
        <v>38.69</v>
      </c>
      <c r="AU16" s="184">
        <v>40.99</v>
      </c>
      <c r="AV16" s="184">
        <v>44</v>
      </c>
      <c r="AW16" s="184">
        <v>47.05</v>
      </c>
      <c r="AX16" s="182">
        <v>46.18</v>
      </c>
      <c r="AY16" s="184">
        <v>49.98</v>
      </c>
      <c r="AZ16" s="184">
        <v>46.93</v>
      </c>
      <c r="BA16" s="182">
        <v>43.92</v>
      </c>
      <c r="BB16" s="182">
        <v>38.33</v>
      </c>
      <c r="BC16" s="182">
        <v>25.39</v>
      </c>
      <c r="BD16" s="183">
        <v>30.05</v>
      </c>
      <c r="BE16" s="184">
        <v>34.229999999999997</v>
      </c>
      <c r="BF16" s="184">
        <v>36.94</v>
      </c>
      <c r="BG16" s="184">
        <v>36.659999999999997</v>
      </c>
      <c r="BH16" s="182">
        <v>39.22</v>
      </c>
      <c r="BI16" s="184">
        <v>38.409999999999997</v>
      </c>
      <c r="BJ16" s="182">
        <v>38.65</v>
      </c>
      <c r="BK16" s="183">
        <v>39.01</v>
      </c>
      <c r="BL16" s="184">
        <v>38.700000000000003</v>
      </c>
      <c r="BM16" s="184">
        <v>40.229999999999997</v>
      </c>
      <c r="BN16" s="184">
        <v>43.2</v>
      </c>
      <c r="BO16" s="184">
        <v>47.32</v>
      </c>
      <c r="BP16" s="182">
        <v>46.12</v>
      </c>
      <c r="BQ16" s="184">
        <v>48.74</v>
      </c>
      <c r="BR16" s="184">
        <v>46.71</v>
      </c>
      <c r="BS16" s="182">
        <v>44.2</v>
      </c>
      <c r="BT16" s="182">
        <v>37.9</v>
      </c>
    </row>
    <row r="17" spans="1:72">
      <c r="A17" s="175">
        <v>5.45</v>
      </c>
      <c r="B17" s="176">
        <v>4.46</v>
      </c>
      <c r="C17" s="177">
        <v>2.81</v>
      </c>
      <c r="D17" s="176">
        <v>2.36</v>
      </c>
      <c r="E17" s="177">
        <v>2.61</v>
      </c>
      <c r="F17" s="175">
        <v>3.48</v>
      </c>
      <c r="G17" s="177">
        <v>2.39</v>
      </c>
      <c r="H17" s="175">
        <v>2.3199999999999998</v>
      </c>
      <c r="I17" s="176">
        <v>3.05</v>
      </c>
      <c r="J17" s="177">
        <v>2.56</v>
      </c>
      <c r="K17" s="177">
        <v>3.35</v>
      </c>
      <c r="L17" s="177">
        <v>5.39</v>
      </c>
      <c r="M17" s="177">
        <v>2.95</v>
      </c>
      <c r="N17" s="178">
        <v>3.29</v>
      </c>
      <c r="O17" s="179">
        <v>6.12</v>
      </c>
      <c r="P17" s="179">
        <v>8.57</v>
      </c>
      <c r="Q17" s="178">
        <v>16.2</v>
      </c>
      <c r="R17" s="178">
        <v>19.739999999999998</v>
      </c>
      <c r="S17" s="178">
        <v>6.38</v>
      </c>
      <c r="T17" s="188">
        <v>3.67</v>
      </c>
      <c r="U17" s="179">
        <v>0.97</v>
      </c>
      <c r="V17" s="179">
        <v>0.9</v>
      </c>
      <c r="W17" s="179">
        <v>1.54</v>
      </c>
      <c r="X17" s="178">
        <v>3.64</v>
      </c>
      <c r="Y17" s="179">
        <v>2.76</v>
      </c>
      <c r="Z17" s="178">
        <v>3.49</v>
      </c>
      <c r="AA17" s="188">
        <v>2.98</v>
      </c>
      <c r="AB17" s="179">
        <v>2.11</v>
      </c>
      <c r="AC17" s="179">
        <v>5.15</v>
      </c>
      <c r="AD17" s="179">
        <v>5.75</v>
      </c>
      <c r="AE17" s="179">
        <v>5.28</v>
      </c>
      <c r="AF17" s="178">
        <v>5.14</v>
      </c>
      <c r="AG17" s="179">
        <v>7.48</v>
      </c>
      <c r="AH17" s="179">
        <v>9.25</v>
      </c>
      <c r="AI17" s="178">
        <v>13.47</v>
      </c>
      <c r="AJ17" s="178">
        <v>19.43</v>
      </c>
      <c r="AK17" s="182">
        <v>30.27</v>
      </c>
      <c r="AL17" s="183">
        <v>32.590000000000003</v>
      </c>
      <c r="AM17" s="184">
        <v>35.22</v>
      </c>
      <c r="AN17" s="183">
        <v>37.26</v>
      </c>
      <c r="AO17" s="184">
        <v>38.119999999999997</v>
      </c>
      <c r="AP17" s="182">
        <v>39.04</v>
      </c>
      <c r="AQ17" s="184">
        <v>41.12</v>
      </c>
      <c r="AR17" s="182">
        <v>40.74</v>
      </c>
      <c r="AS17" s="183">
        <v>41.36</v>
      </c>
      <c r="AT17" s="184">
        <v>41.74</v>
      </c>
      <c r="AU17" s="184">
        <v>43.55</v>
      </c>
      <c r="AV17" s="184">
        <v>43.61</v>
      </c>
      <c r="AW17" s="184">
        <v>48.16</v>
      </c>
      <c r="AX17" s="182">
        <v>48.96</v>
      </c>
      <c r="AY17" s="184">
        <v>51.23</v>
      </c>
      <c r="AZ17" s="184">
        <v>49.56</v>
      </c>
      <c r="BA17" s="182">
        <v>48.83</v>
      </c>
      <c r="BB17" s="182">
        <v>45.31</v>
      </c>
      <c r="BC17" s="182">
        <v>29.61</v>
      </c>
      <c r="BD17" s="183">
        <v>31.73</v>
      </c>
      <c r="BE17" s="184">
        <v>34.770000000000003</v>
      </c>
      <c r="BF17" s="184">
        <v>37.44</v>
      </c>
      <c r="BG17" s="184">
        <v>39.29</v>
      </c>
      <c r="BH17" s="182">
        <v>39.64</v>
      </c>
      <c r="BI17" s="184">
        <v>41.28</v>
      </c>
      <c r="BJ17" s="182">
        <v>40.97</v>
      </c>
      <c r="BK17" s="183">
        <v>42.39</v>
      </c>
      <c r="BL17" s="184">
        <v>42.32</v>
      </c>
      <c r="BM17" s="184">
        <v>43.76</v>
      </c>
      <c r="BN17" s="184">
        <v>43.27</v>
      </c>
      <c r="BO17" s="184">
        <v>49.3</v>
      </c>
      <c r="BP17" s="182">
        <v>48.27</v>
      </c>
      <c r="BQ17" s="184">
        <v>51.13</v>
      </c>
      <c r="BR17" s="184">
        <v>50.95</v>
      </c>
      <c r="BS17" s="182">
        <v>48.48</v>
      </c>
      <c r="BT17" s="182">
        <v>44.27</v>
      </c>
    </row>
    <row r="18" spans="1:72">
      <c r="A18" s="175">
        <v>2.96</v>
      </c>
      <c r="B18" s="176">
        <v>1.61</v>
      </c>
      <c r="C18" s="177">
        <v>2.71</v>
      </c>
      <c r="D18" s="176">
        <v>1.78</v>
      </c>
      <c r="E18" s="177">
        <v>1.24</v>
      </c>
      <c r="F18" s="175">
        <v>1.27</v>
      </c>
      <c r="G18" s="177">
        <v>0</v>
      </c>
      <c r="H18" s="175">
        <v>0.25</v>
      </c>
      <c r="I18" s="176">
        <v>1.73</v>
      </c>
      <c r="J18" s="177">
        <v>2.2200000000000002</v>
      </c>
      <c r="K18" s="177">
        <v>4.4800000000000004</v>
      </c>
      <c r="L18" s="177">
        <v>3.85</v>
      </c>
      <c r="M18" s="177">
        <v>3.17</v>
      </c>
      <c r="N18" s="178">
        <v>2.68</v>
      </c>
      <c r="O18" s="179">
        <v>5.74</v>
      </c>
      <c r="P18" s="179">
        <v>6.72</v>
      </c>
      <c r="Q18" s="178">
        <v>8.02</v>
      </c>
      <c r="R18" s="178">
        <v>12.67</v>
      </c>
      <c r="S18" s="178">
        <v>2.74</v>
      </c>
      <c r="T18" s="180">
        <v>1.69</v>
      </c>
      <c r="U18" s="181">
        <v>0</v>
      </c>
      <c r="V18" s="181">
        <v>0.67</v>
      </c>
      <c r="W18" s="181">
        <v>1.02</v>
      </c>
      <c r="X18" s="172">
        <v>1.25</v>
      </c>
      <c r="Y18" s="181">
        <v>2.17</v>
      </c>
      <c r="Z18" s="172">
        <v>1.9</v>
      </c>
      <c r="AA18" s="180">
        <v>2.78</v>
      </c>
      <c r="AB18" s="181">
        <v>3.86</v>
      </c>
      <c r="AC18" s="181">
        <v>3.17</v>
      </c>
      <c r="AD18" s="181">
        <v>3.38</v>
      </c>
      <c r="AE18" s="179">
        <v>2.95</v>
      </c>
      <c r="AF18" s="178">
        <v>3.07</v>
      </c>
      <c r="AG18" s="179">
        <v>5.84</v>
      </c>
      <c r="AH18" s="179">
        <v>6.94</v>
      </c>
      <c r="AI18" s="178">
        <v>9.61</v>
      </c>
      <c r="AJ18" s="178">
        <v>12.23</v>
      </c>
      <c r="AK18" s="182">
        <v>28.53</v>
      </c>
      <c r="AL18" s="183">
        <v>32.450000000000003</v>
      </c>
      <c r="AM18" s="184">
        <v>35.25</v>
      </c>
      <c r="AN18" s="183">
        <v>36.01</v>
      </c>
      <c r="AO18" s="184">
        <v>37.44</v>
      </c>
      <c r="AP18" s="182">
        <v>38.1</v>
      </c>
      <c r="AQ18" s="184">
        <v>38.71</v>
      </c>
      <c r="AR18" s="182">
        <v>40.21</v>
      </c>
      <c r="AS18" s="183">
        <v>39.74</v>
      </c>
      <c r="AT18" s="184">
        <v>40.53</v>
      </c>
      <c r="AU18" s="184">
        <v>40.909999999999997</v>
      </c>
      <c r="AV18" s="184">
        <v>43.72</v>
      </c>
      <c r="AW18" s="184">
        <v>47.44</v>
      </c>
      <c r="AX18" s="182">
        <v>46.79</v>
      </c>
      <c r="AY18" s="184">
        <v>44.83</v>
      </c>
      <c r="AZ18" s="184">
        <v>43.63</v>
      </c>
      <c r="BA18" s="182">
        <v>43.29</v>
      </c>
      <c r="BB18" s="182">
        <v>41.58</v>
      </c>
      <c r="BC18" s="182">
        <v>28.45</v>
      </c>
      <c r="BD18" s="183">
        <v>32.33</v>
      </c>
      <c r="BE18" s="184">
        <v>35.46</v>
      </c>
      <c r="BF18" s="184">
        <v>36.659999999999997</v>
      </c>
      <c r="BG18" s="184">
        <v>37.26</v>
      </c>
      <c r="BH18" s="182">
        <v>37.5</v>
      </c>
      <c r="BI18" s="184">
        <v>38.020000000000003</v>
      </c>
      <c r="BJ18" s="182">
        <v>39.409999999999997</v>
      </c>
      <c r="BK18" s="183">
        <v>39.08</v>
      </c>
      <c r="BL18" s="184">
        <v>40.369999999999997</v>
      </c>
      <c r="BM18" s="184">
        <v>40.01</v>
      </c>
      <c r="BN18" s="184">
        <v>43.68</v>
      </c>
      <c r="BO18" s="184">
        <v>48.08</v>
      </c>
      <c r="BP18" s="182">
        <v>47.29</v>
      </c>
      <c r="BQ18" s="184">
        <v>45.72</v>
      </c>
      <c r="BR18" s="184">
        <v>43.14</v>
      </c>
      <c r="BS18" s="182">
        <v>44.18</v>
      </c>
      <c r="BT18" s="182">
        <v>41.66</v>
      </c>
    </row>
    <row r="19" spans="1:72">
      <c r="A19" s="175">
        <v>3.95</v>
      </c>
      <c r="B19" s="176">
        <v>2.91</v>
      </c>
      <c r="C19" s="177">
        <v>2.39</v>
      </c>
      <c r="D19" s="176">
        <v>2.12</v>
      </c>
      <c r="E19" s="177">
        <v>2.27</v>
      </c>
      <c r="F19" s="175">
        <v>1.74</v>
      </c>
      <c r="G19" s="177">
        <v>1.9</v>
      </c>
      <c r="H19" s="175">
        <v>1.81</v>
      </c>
      <c r="I19" s="176">
        <v>2.11</v>
      </c>
      <c r="J19" s="177">
        <v>2.68</v>
      </c>
      <c r="K19" s="177">
        <v>4.13</v>
      </c>
      <c r="L19" s="177">
        <v>5.1100000000000003</v>
      </c>
      <c r="M19" s="177">
        <v>3.12</v>
      </c>
      <c r="N19" s="178">
        <v>3.5</v>
      </c>
      <c r="O19" s="179">
        <v>4.79</v>
      </c>
      <c r="P19" s="179">
        <v>5.39</v>
      </c>
      <c r="Q19" s="178">
        <v>8.5</v>
      </c>
      <c r="R19" s="178">
        <v>13.89</v>
      </c>
      <c r="S19" s="178">
        <v>4.33</v>
      </c>
      <c r="T19" s="188">
        <v>2.95</v>
      </c>
      <c r="U19" s="179">
        <v>0</v>
      </c>
      <c r="V19" s="179">
        <v>0</v>
      </c>
      <c r="W19" s="179">
        <v>0</v>
      </c>
      <c r="X19" s="178">
        <v>0</v>
      </c>
      <c r="Y19" s="179">
        <v>2.12</v>
      </c>
      <c r="Z19" s="178">
        <v>2.98</v>
      </c>
      <c r="AA19" s="188">
        <v>3.51</v>
      </c>
      <c r="AB19" s="179">
        <v>3.12</v>
      </c>
      <c r="AC19" s="179">
        <v>5.35</v>
      </c>
      <c r="AD19" s="179">
        <v>6.09</v>
      </c>
      <c r="AE19" s="179">
        <v>3.5</v>
      </c>
      <c r="AF19" s="178">
        <v>4.34</v>
      </c>
      <c r="AG19" s="179">
        <v>5.63</v>
      </c>
      <c r="AH19" s="179">
        <v>5.74</v>
      </c>
      <c r="AI19" s="178">
        <v>8.7799999999999994</v>
      </c>
      <c r="AJ19" s="178">
        <v>14.15</v>
      </c>
      <c r="AK19" s="182">
        <v>26.46</v>
      </c>
      <c r="AL19" s="183">
        <v>30.62</v>
      </c>
      <c r="AM19" s="184">
        <v>31.15</v>
      </c>
      <c r="AN19" s="183">
        <v>32.43</v>
      </c>
      <c r="AO19" s="184">
        <v>33.17</v>
      </c>
      <c r="AP19" s="182">
        <v>33.799999999999997</v>
      </c>
      <c r="AQ19" s="184">
        <v>35.03</v>
      </c>
      <c r="AR19" s="182">
        <v>35.29</v>
      </c>
      <c r="AS19" s="183">
        <v>35.07</v>
      </c>
      <c r="AT19" s="184">
        <v>36.130000000000003</v>
      </c>
      <c r="AU19" s="184">
        <v>38.03</v>
      </c>
      <c r="AV19" s="184">
        <v>39.56</v>
      </c>
      <c r="AW19" s="184">
        <v>42.57</v>
      </c>
      <c r="AX19" s="182">
        <v>43.37</v>
      </c>
      <c r="AY19" s="184">
        <v>45.7</v>
      </c>
      <c r="AZ19" s="184">
        <v>43.84</v>
      </c>
      <c r="BA19" s="182">
        <v>42.15</v>
      </c>
      <c r="BB19" s="182">
        <v>37.78</v>
      </c>
      <c r="BC19" s="182">
        <v>26.39</v>
      </c>
      <c r="BD19" s="183">
        <v>29.27</v>
      </c>
      <c r="BE19" s="184">
        <v>31.38</v>
      </c>
      <c r="BF19" s="184">
        <v>33.43</v>
      </c>
      <c r="BG19" s="184">
        <v>34.380000000000003</v>
      </c>
      <c r="BH19" s="182">
        <v>34.67</v>
      </c>
      <c r="BI19" s="184">
        <v>34.1</v>
      </c>
      <c r="BJ19" s="182">
        <v>36.44</v>
      </c>
      <c r="BK19" s="183">
        <v>35.31</v>
      </c>
      <c r="BL19" s="184">
        <v>36.43</v>
      </c>
      <c r="BM19" s="184">
        <v>37.28</v>
      </c>
      <c r="BN19" s="184">
        <v>38.96</v>
      </c>
      <c r="BO19" s="184">
        <v>44.08</v>
      </c>
      <c r="BP19" s="182">
        <v>43.58</v>
      </c>
      <c r="BQ19" s="184">
        <v>47.41</v>
      </c>
      <c r="BR19" s="184">
        <v>43.02</v>
      </c>
      <c r="BS19" s="182">
        <v>42.06</v>
      </c>
      <c r="BT19" s="182">
        <v>36.36</v>
      </c>
    </row>
    <row r="20" spans="1:72">
      <c r="A20" s="175">
        <v>3.72</v>
      </c>
      <c r="B20" s="176">
        <v>3.41</v>
      </c>
      <c r="C20" s="177">
        <v>1.93</v>
      </c>
      <c r="D20" s="176">
        <v>2.17</v>
      </c>
      <c r="E20" s="177">
        <v>2.12</v>
      </c>
      <c r="F20" s="175">
        <v>1.87</v>
      </c>
      <c r="G20" s="177">
        <v>1.62</v>
      </c>
      <c r="H20" s="175">
        <v>1.37</v>
      </c>
      <c r="I20" s="176">
        <v>1.49</v>
      </c>
      <c r="J20" s="177">
        <v>1.37</v>
      </c>
      <c r="K20" s="177">
        <v>2.92</v>
      </c>
      <c r="L20" s="177">
        <v>3.45</v>
      </c>
      <c r="M20" s="177">
        <v>3.13</v>
      </c>
      <c r="N20" s="178">
        <v>2.5299999999999998</v>
      </c>
      <c r="O20" s="179">
        <v>4.3600000000000003</v>
      </c>
      <c r="P20" s="179">
        <v>5.97</v>
      </c>
      <c r="Q20" s="178">
        <v>7.24</v>
      </c>
      <c r="R20" s="178">
        <v>10.34</v>
      </c>
      <c r="S20" s="178">
        <v>3.71</v>
      </c>
      <c r="T20" s="180">
        <v>2.34</v>
      </c>
      <c r="U20" s="181">
        <v>1.61</v>
      </c>
      <c r="V20" s="181">
        <v>1.57</v>
      </c>
      <c r="W20" s="181">
        <v>2.2400000000000002</v>
      </c>
      <c r="X20" s="172">
        <v>2.86</v>
      </c>
      <c r="Y20" s="181">
        <v>3.36</v>
      </c>
      <c r="Z20" s="172">
        <v>3.13</v>
      </c>
      <c r="AA20" s="180">
        <v>3.5</v>
      </c>
      <c r="AB20" s="181">
        <v>3.23</v>
      </c>
      <c r="AC20" s="181">
        <v>2.62</v>
      </c>
      <c r="AD20" s="181">
        <v>1.96</v>
      </c>
      <c r="AE20" s="179">
        <v>3.43</v>
      </c>
      <c r="AF20" s="178">
        <v>3.55</v>
      </c>
      <c r="AG20" s="179">
        <v>4.49</v>
      </c>
      <c r="AH20" s="179">
        <v>5.67</v>
      </c>
      <c r="AI20" s="178">
        <v>6.64</v>
      </c>
      <c r="AJ20" s="178">
        <v>9.7200000000000006</v>
      </c>
      <c r="AK20" s="182">
        <v>26.61</v>
      </c>
      <c r="AL20" s="183">
        <v>28.92</v>
      </c>
      <c r="AM20" s="184">
        <v>31.89</v>
      </c>
      <c r="AN20" s="183">
        <v>33.53</v>
      </c>
      <c r="AO20" s="184">
        <v>34.979999999999997</v>
      </c>
      <c r="AP20" s="182">
        <v>34.1</v>
      </c>
      <c r="AQ20" s="184">
        <v>36.42</v>
      </c>
      <c r="AR20" s="182">
        <v>37.58</v>
      </c>
      <c r="AS20" s="183">
        <v>37.880000000000003</v>
      </c>
      <c r="AT20" s="184">
        <v>38.65</v>
      </c>
      <c r="AU20" s="184">
        <v>38.11</v>
      </c>
      <c r="AV20" s="184">
        <v>39.26</v>
      </c>
      <c r="AW20" s="184">
        <v>41.12</v>
      </c>
      <c r="AX20" s="182">
        <v>43.34</v>
      </c>
      <c r="AY20" s="184">
        <v>44.24</v>
      </c>
      <c r="AZ20" s="184">
        <v>45.59</v>
      </c>
      <c r="BA20" s="182">
        <v>44.85</v>
      </c>
      <c r="BB20" s="182">
        <v>38.35</v>
      </c>
      <c r="BC20" s="182">
        <v>26.86</v>
      </c>
      <c r="BD20" s="183">
        <v>28.08</v>
      </c>
      <c r="BE20" s="184">
        <v>31.23</v>
      </c>
      <c r="BF20" s="184">
        <v>33.72</v>
      </c>
      <c r="BG20" s="184">
        <v>34.130000000000003</v>
      </c>
      <c r="BH20" s="182">
        <v>34.71</v>
      </c>
      <c r="BI20" s="184">
        <v>36.979999999999997</v>
      </c>
      <c r="BJ20" s="182">
        <v>36.92</v>
      </c>
      <c r="BK20" s="183">
        <v>37.880000000000003</v>
      </c>
      <c r="BL20" s="184">
        <v>39.729999999999997</v>
      </c>
      <c r="BM20" s="184">
        <v>38.56</v>
      </c>
      <c r="BN20" s="184">
        <v>40.590000000000003</v>
      </c>
      <c r="BO20" s="184">
        <v>41.49</v>
      </c>
      <c r="BP20" s="182">
        <v>43.45</v>
      </c>
      <c r="BQ20" s="184">
        <v>44.35</v>
      </c>
      <c r="BR20" s="184">
        <v>44.03</v>
      </c>
      <c r="BS20" s="182">
        <v>43.29</v>
      </c>
      <c r="BT20" s="182">
        <v>38.57</v>
      </c>
    </row>
    <row r="21" spans="1:72">
      <c r="A21" s="175">
        <v>4.3099999999999996</v>
      </c>
      <c r="B21" s="176">
        <v>2.4</v>
      </c>
      <c r="C21" s="177">
        <v>2.27</v>
      </c>
      <c r="D21" s="176">
        <v>1.78</v>
      </c>
      <c r="E21" s="177">
        <v>1.37</v>
      </c>
      <c r="F21" s="175">
        <v>1.62</v>
      </c>
      <c r="G21" s="177">
        <v>0.87</v>
      </c>
      <c r="H21" s="175">
        <v>1.25</v>
      </c>
      <c r="I21" s="176">
        <v>0.37</v>
      </c>
      <c r="J21" s="177">
        <v>2.14</v>
      </c>
      <c r="K21" s="177">
        <v>3.23</v>
      </c>
      <c r="L21" s="177">
        <v>4.0199999999999996</v>
      </c>
      <c r="M21" s="177">
        <v>2.74</v>
      </c>
      <c r="N21" s="178">
        <v>3.42</v>
      </c>
      <c r="O21" s="179">
        <v>3.76</v>
      </c>
      <c r="P21" s="179">
        <v>5.21</v>
      </c>
      <c r="Q21" s="178">
        <v>11.55</v>
      </c>
      <c r="R21" s="178">
        <v>17.38</v>
      </c>
      <c r="S21" s="178">
        <v>4.68</v>
      </c>
      <c r="T21" s="180">
        <v>2.3199999999999998</v>
      </c>
      <c r="U21" s="181">
        <v>0.45</v>
      </c>
      <c r="V21" s="181">
        <v>0.51</v>
      </c>
      <c r="W21" s="181">
        <v>1.24</v>
      </c>
      <c r="X21" s="172">
        <v>0.75</v>
      </c>
      <c r="Y21" s="181">
        <v>0.51</v>
      </c>
      <c r="Z21" s="172">
        <v>0.88</v>
      </c>
      <c r="AA21" s="180">
        <v>1.69</v>
      </c>
      <c r="AB21" s="181">
        <v>2.61</v>
      </c>
      <c r="AC21" s="181">
        <v>3.48</v>
      </c>
      <c r="AD21" s="181">
        <v>3.34</v>
      </c>
      <c r="AE21" s="179">
        <v>1.94</v>
      </c>
      <c r="AF21" s="178">
        <v>4.2</v>
      </c>
      <c r="AG21" s="179">
        <v>4.8499999999999996</v>
      </c>
      <c r="AH21" s="179">
        <v>7.41</v>
      </c>
      <c r="AI21" s="178">
        <v>10.210000000000001</v>
      </c>
      <c r="AJ21" s="178">
        <v>16.5</v>
      </c>
      <c r="AK21" s="182">
        <v>26.09</v>
      </c>
      <c r="AL21" s="183">
        <v>31.87</v>
      </c>
      <c r="AM21" s="184">
        <v>33.08</v>
      </c>
      <c r="AN21" s="183">
        <v>35.82</v>
      </c>
      <c r="AO21" s="184">
        <v>37.07</v>
      </c>
      <c r="AP21" s="182">
        <v>37.65</v>
      </c>
      <c r="AQ21" s="184">
        <v>37.33</v>
      </c>
      <c r="AR21" s="182">
        <v>38.83</v>
      </c>
      <c r="AS21" s="183">
        <v>38.79</v>
      </c>
      <c r="AT21" s="184">
        <v>39.35</v>
      </c>
      <c r="AU21" s="184">
        <v>39.25</v>
      </c>
      <c r="AV21" s="184">
        <v>41.3</v>
      </c>
      <c r="AW21" s="184">
        <v>46.93</v>
      </c>
      <c r="AX21" s="182">
        <v>44.77</v>
      </c>
      <c r="AY21" s="184">
        <v>47.58</v>
      </c>
      <c r="AZ21" s="184">
        <v>44.15</v>
      </c>
      <c r="BA21" s="182">
        <v>40.07</v>
      </c>
      <c r="BB21" s="182">
        <v>38.21</v>
      </c>
      <c r="BC21" s="182">
        <v>25.94</v>
      </c>
      <c r="BD21" s="183">
        <v>31.62</v>
      </c>
      <c r="BE21" s="184">
        <v>33.5</v>
      </c>
      <c r="BF21" s="184">
        <v>35.979999999999997</v>
      </c>
      <c r="BG21" s="184">
        <v>36.19</v>
      </c>
      <c r="BH21" s="182">
        <v>37.54</v>
      </c>
      <c r="BI21" s="184">
        <v>37.270000000000003</v>
      </c>
      <c r="BJ21" s="182">
        <v>38.71</v>
      </c>
      <c r="BK21" s="183">
        <v>38.08</v>
      </c>
      <c r="BL21" s="184">
        <v>39.06</v>
      </c>
      <c r="BM21" s="184">
        <v>39.6</v>
      </c>
      <c r="BN21" s="184">
        <v>41.62</v>
      </c>
      <c r="BO21" s="184">
        <v>46.05</v>
      </c>
      <c r="BP21" s="182">
        <v>43.38</v>
      </c>
      <c r="BQ21" s="184">
        <v>47.37</v>
      </c>
      <c r="BR21" s="184">
        <v>44.39</v>
      </c>
      <c r="BS21" s="182">
        <v>40.18</v>
      </c>
      <c r="BT21" s="182">
        <v>38.08</v>
      </c>
    </row>
    <row r="22" spans="1:72">
      <c r="A22" s="175">
        <v>4.22</v>
      </c>
      <c r="B22" s="176">
        <v>3.78</v>
      </c>
      <c r="C22" s="177">
        <v>3.22</v>
      </c>
      <c r="D22" s="176">
        <v>2.39</v>
      </c>
      <c r="E22" s="177">
        <v>2.62</v>
      </c>
      <c r="F22" s="175">
        <v>2.92</v>
      </c>
      <c r="G22" s="177">
        <v>2.92</v>
      </c>
      <c r="H22" s="175">
        <v>2.91</v>
      </c>
      <c r="I22" s="176">
        <v>3</v>
      </c>
      <c r="J22" s="177">
        <v>2.29</v>
      </c>
      <c r="K22" s="177">
        <v>3.45</v>
      </c>
      <c r="L22" s="177">
        <v>3.65</v>
      </c>
      <c r="M22" s="177">
        <v>3.11</v>
      </c>
      <c r="N22" s="178">
        <v>3.58</v>
      </c>
      <c r="O22" s="179">
        <v>4.16</v>
      </c>
      <c r="P22" s="179">
        <v>6.17</v>
      </c>
      <c r="Q22" s="178">
        <v>8.2100000000000009</v>
      </c>
      <c r="R22" s="178">
        <v>15.17</v>
      </c>
      <c r="S22" s="178">
        <v>4.67</v>
      </c>
      <c r="T22" s="180">
        <v>2.4700000000000002</v>
      </c>
      <c r="U22" s="181">
        <v>0.51</v>
      </c>
      <c r="V22" s="181">
        <v>0</v>
      </c>
      <c r="W22" s="181">
        <v>1.06</v>
      </c>
      <c r="X22" s="172">
        <v>1.81</v>
      </c>
      <c r="Y22" s="181">
        <v>1.42</v>
      </c>
      <c r="Z22" s="172">
        <v>1.06</v>
      </c>
      <c r="AA22" s="180">
        <v>2.88</v>
      </c>
      <c r="AB22" s="181">
        <v>3.3</v>
      </c>
      <c r="AC22" s="181">
        <v>3.93</v>
      </c>
      <c r="AD22" s="181">
        <v>4.79</v>
      </c>
      <c r="AE22" s="179">
        <v>3.11</v>
      </c>
      <c r="AF22" s="178">
        <v>3.27</v>
      </c>
      <c r="AG22" s="179">
        <v>4.96</v>
      </c>
      <c r="AH22" s="179">
        <v>6.91</v>
      </c>
      <c r="AI22" s="178">
        <v>9.74</v>
      </c>
      <c r="AJ22" s="178">
        <v>15.49</v>
      </c>
      <c r="AK22" s="182">
        <v>27.33</v>
      </c>
      <c r="AL22" s="183">
        <v>30.06</v>
      </c>
      <c r="AM22" s="184">
        <v>33.020000000000003</v>
      </c>
      <c r="AN22" s="183">
        <v>35.630000000000003</v>
      </c>
      <c r="AO22" s="184">
        <v>35.96</v>
      </c>
      <c r="AP22" s="182">
        <v>37.229999999999997</v>
      </c>
      <c r="AQ22" s="184">
        <v>38.200000000000003</v>
      </c>
      <c r="AR22" s="182">
        <v>38.56</v>
      </c>
      <c r="AS22" s="183">
        <v>36.18</v>
      </c>
      <c r="AT22" s="184">
        <v>36.200000000000003</v>
      </c>
      <c r="AU22" s="184">
        <v>39.479999999999997</v>
      </c>
      <c r="AV22" s="184">
        <v>39.590000000000003</v>
      </c>
      <c r="AW22" s="184">
        <v>44.73</v>
      </c>
      <c r="AX22" s="182">
        <v>44.97</v>
      </c>
      <c r="AY22" s="184">
        <v>45.41</v>
      </c>
      <c r="AZ22" s="184">
        <v>47.33</v>
      </c>
      <c r="BA22" s="182">
        <v>45.88</v>
      </c>
      <c r="BB22" s="182">
        <v>42.44</v>
      </c>
      <c r="BC22" s="182">
        <v>26.34</v>
      </c>
      <c r="BD22" s="183">
        <v>30.31</v>
      </c>
      <c r="BE22" s="184">
        <v>32.54</v>
      </c>
      <c r="BF22" s="184">
        <v>36.840000000000003</v>
      </c>
      <c r="BG22" s="184">
        <v>36.380000000000003</v>
      </c>
      <c r="BH22" s="182">
        <v>37.880000000000003</v>
      </c>
      <c r="BI22" s="184">
        <v>38.71</v>
      </c>
      <c r="BJ22" s="182">
        <v>39.28</v>
      </c>
      <c r="BK22" s="183">
        <v>36.03</v>
      </c>
      <c r="BL22" s="184">
        <v>37.130000000000003</v>
      </c>
      <c r="BM22" s="184">
        <v>39.93</v>
      </c>
      <c r="BN22" s="184">
        <v>40.01</v>
      </c>
      <c r="BO22" s="184">
        <v>44.2</v>
      </c>
      <c r="BP22" s="182">
        <v>47.44</v>
      </c>
      <c r="BQ22" s="184">
        <v>46.24</v>
      </c>
      <c r="BR22" s="184">
        <v>47.56</v>
      </c>
      <c r="BS22" s="182">
        <v>45.27</v>
      </c>
      <c r="BT22" s="182">
        <v>41.27</v>
      </c>
    </row>
    <row r="23" spans="1:72">
      <c r="A23" s="143">
        <v>3.61</v>
      </c>
      <c r="B23" s="144">
        <v>2.36</v>
      </c>
      <c r="C23" s="145">
        <v>2.2000000000000002</v>
      </c>
      <c r="D23" s="144">
        <v>1.49</v>
      </c>
      <c r="E23" s="145">
        <v>1.88</v>
      </c>
      <c r="F23" s="143">
        <v>1.66</v>
      </c>
      <c r="G23" s="145">
        <v>0.79</v>
      </c>
      <c r="H23" s="143">
        <v>0.51</v>
      </c>
      <c r="I23" s="144">
        <v>1.67</v>
      </c>
      <c r="J23" s="145">
        <v>2.72</v>
      </c>
      <c r="K23" s="145">
        <v>5.89</v>
      </c>
      <c r="L23" s="145">
        <v>5.54</v>
      </c>
      <c r="M23" s="145">
        <v>1.81</v>
      </c>
      <c r="N23" s="146">
        <v>4.0599999999999996</v>
      </c>
      <c r="O23" s="147">
        <v>5.01</v>
      </c>
      <c r="P23" s="147">
        <v>8.3699999999999992</v>
      </c>
      <c r="Q23" s="146">
        <v>11.92</v>
      </c>
      <c r="R23" s="146">
        <v>16.18</v>
      </c>
      <c r="S23" s="146">
        <v>3.62</v>
      </c>
      <c r="T23" s="148">
        <v>1.67</v>
      </c>
      <c r="U23" s="149">
        <v>0.56000000000000005</v>
      </c>
      <c r="V23" s="149">
        <v>0</v>
      </c>
      <c r="W23" s="149">
        <v>1.1200000000000001</v>
      </c>
      <c r="X23" s="150">
        <v>2.02</v>
      </c>
      <c r="Y23" s="149">
        <v>1.69</v>
      </c>
      <c r="Z23" s="150">
        <v>1.39</v>
      </c>
      <c r="AA23" s="148">
        <v>2.84</v>
      </c>
      <c r="AB23" s="149">
        <v>3.28</v>
      </c>
      <c r="AC23" s="149">
        <v>5.56</v>
      </c>
      <c r="AD23" s="149">
        <v>4.1900000000000004</v>
      </c>
      <c r="AE23" s="147">
        <v>3.9</v>
      </c>
      <c r="AF23" s="146">
        <v>3.46</v>
      </c>
      <c r="AG23" s="147">
        <v>4.01</v>
      </c>
      <c r="AH23" s="147">
        <v>7.31</v>
      </c>
      <c r="AI23" s="146">
        <v>10.54</v>
      </c>
      <c r="AJ23" s="146">
        <v>18.36</v>
      </c>
      <c r="AK23" s="151">
        <v>26.44</v>
      </c>
      <c r="AL23" s="152">
        <v>30.01</v>
      </c>
      <c r="AM23" s="153">
        <v>34.74</v>
      </c>
      <c r="AN23" s="152">
        <v>36.840000000000003</v>
      </c>
      <c r="AO23" s="153">
        <v>37.68</v>
      </c>
      <c r="AP23" s="151">
        <v>38.44</v>
      </c>
      <c r="AQ23" s="153">
        <v>38.590000000000003</v>
      </c>
      <c r="AR23" s="151">
        <v>40.03</v>
      </c>
      <c r="AS23" s="152">
        <v>41.86</v>
      </c>
      <c r="AT23" s="153">
        <v>41.22</v>
      </c>
      <c r="AU23" s="153">
        <v>40.74</v>
      </c>
      <c r="AV23" s="153">
        <v>42.18</v>
      </c>
      <c r="AW23" s="153">
        <v>44.82</v>
      </c>
      <c r="AX23" s="151">
        <v>45.49</v>
      </c>
      <c r="AY23" s="153">
        <v>45.42</v>
      </c>
      <c r="AZ23" s="153">
        <v>43.62</v>
      </c>
      <c r="BA23" s="151">
        <v>43.39</v>
      </c>
      <c r="BB23" s="151">
        <v>40.39</v>
      </c>
      <c r="BC23" s="151">
        <v>26.46</v>
      </c>
      <c r="BD23" s="152">
        <v>29.62</v>
      </c>
      <c r="BE23" s="153">
        <v>34.619999999999997</v>
      </c>
      <c r="BF23" s="153">
        <v>36.700000000000003</v>
      </c>
      <c r="BG23" s="153">
        <v>37.840000000000003</v>
      </c>
      <c r="BH23" s="151">
        <v>37.520000000000003</v>
      </c>
      <c r="BI23" s="153">
        <v>38.82</v>
      </c>
      <c r="BJ23" s="151">
        <v>40.369999999999997</v>
      </c>
      <c r="BK23" s="152">
        <v>41.27</v>
      </c>
      <c r="BL23" s="153">
        <v>40.15</v>
      </c>
      <c r="BM23" s="153">
        <v>40.090000000000003</v>
      </c>
      <c r="BN23" s="153">
        <v>41.86</v>
      </c>
      <c r="BO23" s="153">
        <v>44.87</v>
      </c>
      <c r="BP23" s="151">
        <v>46.32</v>
      </c>
      <c r="BQ23" s="153">
        <v>45.28</v>
      </c>
      <c r="BR23" s="153">
        <v>43.68</v>
      </c>
      <c r="BS23" s="151">
        <v>43.34</v>
      </c>
      <c r="BT23" s="151">
        <v>39.39</v>
      </c>
    </row>
    <row r="24" spans="1:72">
      <c r="A24" s="143">
        <v>3.73</v>
      </c>
      <c r="B24" s="144">
        <v>2.36</v>
      </c>
      <c r="C24" s="145">
        <v>2.61</v>
      </c>
      <c r="D24" s="144">
        <v>2.11</v>
      </c>
      <c r="E24" s="145">
        <v>1.25</v>
      </c>
      <c r="F24" s="143">
        <v>1.69</v>
      </c>
      <c r="G24" s="145">
        <v>2.17</v>
      </c>
      <c r="H24" s="143">
        <v>1.51</v>
      </c>
      <c r="I24" s="144">
        <v>2.75</v>
      </c>
      <c r="J24" s="145">
        <v>4.5</v>
      </c>
      <c r="K24" s="145">
        <v>8.86</v>
      </c>
      <c r="L24" s="145">
        <v>6.21</v>
      </c>
      <c r="M24" s="145">
        <v>2.39</v>
      </c>
      <c r="N24" s="146">
        <v>2.39</v>
      </c>
      <c r="O24" s="147">
        <v>4.58</v>
      </c>
      <c r="P24" s="147">
        <v>6.09</v>
      </c>
      <c r="Q24" s="146">
        <v>10.93</v>
      </c>
      <c r="R24" s="146">
        <v>14.16</v>
      </c>
      <c r="S24" s="146">
        <v>2.66</v>
      </c>
      <c r="T24" s="148">
        <v>2.14</v>
      </c>
      <c r="U24" s="149">
        <v>0.28000000000000003</v>
      </c>
      <c r="V24" s="149">
        <v>0</v>
      </c>
      <c r="W24" s="149">
        <v>0.25</v>
      </c>
      <c r="X24" s="150">
        <v>1.57</v>
      </c>
      <c r="Y24" s="149">
        <v>2.12</v>
      </c>
      <c r="Z24" s="150">
        <v>1.61</v>
      </c>
      <c r="AA24" s="148">
        <v>2.79</v>
      </c>
      <c r="AB24" s="149">
        <v>2.41</v>
      </c>
      <c r="AC24" s="149">
        <v>8.15</v>
      </c>
      <c r="AD24" s="149">
        <v>6.35</v>
      </c>
      <c r="AE24" s="147">
        <v>2.68</v>
      </c>
      <c r="AF24" s="146">
        <v>2.37</v>
      </c>
      <c r="AG24" s="147">
        <v>4.3600000000000003</v>
      </c>
      <c r="AH24" s="147">
        <v>6.75</v>
      </c>
      <c r="AI24" s="146">
        <v>11.4</v>
      </c>
      <c r="AJ24" s="146">
        <v>15.09</v>
      </c>
      <c r="AK24" s="151">
        <v>26.73</v>
      </c>
      <c r="AL24" s="152">
        <v>32.96</v>
      </c>
      <c r="AM24" s="153">
        <v>34.299999999999997</v>
      </c>
      <c r="AN24" s="152">
        <v>35.82</v>
      </c>
      <c r="AO24" s="153">
        <v>36.96</v>
      </c>
      <c r="AP24" s="151">
        <v>37.32</v>
      </c>
      <c r="AQ24" s="153">
        <v>38.549999999999997</v>
      </c>
      <c r="AR24" s="151">
        <v>38.840000000000003</v>
      </c>
      <c r="AS24" s="152">
        <v>39.78</v>
      </c>
      <c r="AT24" s="153">
        <v>40.31</v>
      </c>
      <c r="AU24" s="153">
        <v>41.34</v>
      </c>
      <c r="AV24" s="153">
        <v>44.52</v>
      </c>
      <c r="AW24" s="153">
        <v>46.94</v>
      </c>
      <c r="AX24" s="151">
        <v>46.85</v>
      </c>
      <c r="AY24" s="153">
        <v>48.51</v>
      </c>
      <c r="AZ24" s="153">
        <v>45.09</v>
      </c>
      <c r="BA24" s="151">
        <v>44.19</v>
      </c>
      <c r="BB24" s="151">
        <v>43.8</v>
      </c>
      <c r="BC24" s="151">
        <v>26.79</v>
      </c>
      <c r="BD24" s="152">
        <v>32.36</v>
      </c>
      <c r="BE24" s="153">
        <v>34.78</v>
      </c>
      <c r="BF24" s="153">
        <v>35.729999999999997</v>
      </c>
      <c r="BG24" s="153">
        <v>36.61</v>
      </c>
      <c r="BH24" s="151">
        <v>36.65</v>
      </c>
      <c r="BI24" s="153">
        <v>37.15</v>
      </c>
      <c r="BJ24" s="151">
        <v>37.72</v>
      </c>
      <c r="BK24" s="152">
        <v>38.86</v>
      </c>
      <c r="BL24" s="153">
        <v>39.799999999999997</v>
      </c>
      <c r="BM24" s="153">
        <v>41.43</v>
      </c>
      <c r="BN24" s="153">
        <v>43.49</v>
      </c>
      <c r="BO24" s="153">
        <v>46.77</v>
      </c>
      <c r="BP24" s="151">
        <v>46.5</v>
      </c>
      <c r="BQ24" s="153">
        <v>48.36</v>
      </c>
      <c r="BR24" s="153">
        <v>45.96</v>
      </c>
      <c r="BS24" s="151">
        <v>44.34</v>
      </c>
      <c r="BT24" s="151">
        <v>44.98</v>
      </c>
    </row>
    <row r="25" spans="1:72">
      <c r="A25" s="143">
        <v>3.83</v>
      </c>
      <c r="B25" s="144">
        <v>2.61</v>
      </c>
      <c r="C25" s="145">
        <v>1.39</v>
      </c>
      <c r="D25" s="144">
        <v>2.36</v>
      </c>
      <c r="E25" s="145">
        <v>2.2400000000000002</v>
      </c>
      <c r="F25" s="143">
        <v>1.99</v>
      </c>
      <c r="G25" s="145">
        <v>2.63</v>
      </c>
      <c r="H25" s="143">
        <v>2.17</v>
      </c>
      <c r="I25" s="144">
        <v>1.85</v>
      </c>
      <c r="J25" s="145">
        <v>5.44</v>
      </c>
      <c r="K25" s="145">
        <v>4.5</v>
      </c>
      <c r="L25" s="145">
        <v>2.79</v>
      </c>
      <c r="M25" s="145">
        <v>5.0599999999999996</v>
      </c>
      <c r="N25" s="146">
        <v>5.61</v>
      </c>
      <c r="O25" s="147">
        <v>5.62</v>
      </c>
      <c r="P25" s="147">
        <v>10.63</v>
      </c>
      <c r="Q25" s="146">
        <v>16.809999999999999</v>
      </c>
      <c r="R25" s="156"/>
      <c r="S25" s="146">
        <v>3.28</v>
      </c>
      <c r="T25" s="148">
        <v>1.34</v>
      </c>
      <c r="U25" s="149">
        <v>0.28000000000000003</v>
      </c>
      <c r="V25" s="149">
        <v>0.25</v>
      </c>
      <c r="W25" s="149">
        <v>0.39</v>
      </c>
      <c r="X25" s="150">
        <v>1.57</v>
      </c>
      <c r="Y25" s="149">
        <v>1.24</v>
      </c>
      <c r="Z25" s="150">
        <v>1.27</v>
      </c>
      <c r="AA25" s="148">
        <v>1.85</v>
      </c>
      <c r="AB25" s="149">
        <v>3.06</v>
      </c>
      <c r="AC25" s="149">
        <v>7.06</v>
      </c>
      <c r="AD25" s="149">
        <v>3.83</v>
      </c>
      <c r="AE25" s="147">
        <v>3.97</v>
      </c>
      <c r="AF25" s="146">
        <v>5.76</v>
      </c>
      <c r="AG25" s="147">
        <v>7.13</v>
      </c>
      <c r="AH25" s="147">
        <v>12.84</v>
      </c>
      <c r="AI25" s="146">
        <v>16.18</v>
      </c>
      <c r="AJ25" s="156"/>
      <c r="AK25" s="151">
        <v>27.62</v>
      </c>
      <c r="AL25" s="152">
        <v>31.67</v>
      </c>
      <c r="AM25" s="153">
        <v>23.02</v>
      </c>
      <c r="AN25" s="152">
        <v>34.729999999999997</v>
      </c>
      <c r="AO25" s="153">
        <v>35.57</v>
      </c>
      <c r="AP25" s="151">
        <v>37.340000000000003</v>
      </c>
      <c r="AQ25" s="153">
        <v>37.82</v>
      </c>
      <c r="AR25" s="151">
        <v>37.520000000000003</v>
      </c>
      <c r="AS25" s="152">
        <v>37.1</v>
      </c>
      <c r="AT25" s="153">
        <v>37.32</v>
      </c>
      <c r="AU25" s="153">
        <v>38.33</v>
      </c>
      <c r="AV25" s="153">
        <v>40.67</v>
      </c>
      <c r="AW25" s="153">
        <v>42.33</v>
      </c>
      <c r="AX25" s="151">
        <v>43.25</v>
      </c>
      <c r="AY25" s="153">
        <v>44.39</v>
      </c>
      <c r="AZ25" s="153">
        <v>42.13</v>
      </c>
      <c r="BA25" s="151">
        <v>38.840000000000003</v>
      </c>
      <c r="BB25" s="157"/>
      <c r="BC25" s="151">
        <v>27.87</v>
      </c>
      <c r="BD25" s="152">
        <v>31.11</v>
      </c>
      <c r="BE25" s="153">
        <v>33.44</v>
      </c>
      <c r="BF25" s="153">
        <v>34.71</v>
      </c>
      <c r="BG25" s="153">
        <v>35.840000000000003</v>
      </c>
      <c r="BH25" s="151">
        <v>36.619999999999997</v>
      </c>
      <c r="BI25" s="153">
        <v>36.57</v>
      </c>
      <c r="BJ25" s="151">
        <v>36.659999999999997</v>
      </c>
      <c r="BK25" s="152">
        <v>36.33</v>
      </c>
      <c r="BL25" s="153">
        <v>36.24</v>
      </c>
      <c r="BM25" s="153">
        <v>37.79</v>
      </c>
      <c r="BN25" s="153">
        <v>39.24</v>
      </c>
      <c r="BO25" s="153">
        <v>42.24</v>
      </c>
      <c r="BP25" s="151">
        <v>44.88</v>
      </c>
      <c r="BQ25" s="153">
        <v>45.48</v>
      </c>
      <c r="BR25" s="153">
        <v>42.98</v>
      </c>
      <c r="BS25" s="151">
        <v>38.54</v>
      </c>
      <c r="BT25" s="157"/>
    </row>
    <row r="26" spans="1:72">
      <c r="A26" s="143">
        <v>4.28</v>
      </c>
      <c r="B26" s="144">
        <v>3.48</v>
      </c>
      <c r="C26" s="145">
        <v>3.12</v>
      </c>
      <c r="D26" s="144">
        <v>3.13</v>
      </c>
      <c r="E26" s="145">
        <v>4.0199999999999996</v>
      </c>
      <c r="F26" s="143">
        <v>3.25</v>
      </c>
      <c r="G26" s="145">
        <v>1.61</v>
      </c>
      <c r="H26" s="143">
        <v>2.2400000000000002</v>
      </c>
      <c r="I26" s="144">
        <v>2.36</v>
      </c>
      <c r="J26" s="145">
        <v>4.3099999999999996</v>
      </c>
      <c r="K26" s="145">
        <v>8.56</v>
      </c>
      <c r="L26" s="145">
        <v>7.63</v>
      </c>
      <c r="M26" s="143">
        <v>4.95</v>
      </c>
      <c r="N26" s="147">
        <v>4.43</v>
      </c>
      <c r="O26" s="147">
        <v>6.25</v>
      </c>
      <c r="P26" s="146">
        <v>6.62</v>
      </c>
      <c r="Q26" s="146">
        <v>8.89</v>
      </c>
      <c r="R26" s="160">
        <v>17.32</v>
      </c>
      <c r="S26" s="146">
        <v>3.67</v>
      </c>
      <c r="T26" s="148">
        <v>0.62</v>
      </c>
      <c r="U26" s="149">
        <v>0</v>
      </c>
      <c r="V26" s="149">
        <v>0</v>
      </c>
      <c r="W26" s="149">
        <v>0.88</v>
      </c>
      <c r="X26" s="150">
        <v>1.98</v>
      </c>
      <c r="Y26" s="149">
        <v>4.01</v>
      </c>
      <c r="Z26" s="150">
        <v>4.46</v>
      </c>
      <c r="AA26" s="148">
        <v>3.83</v>
      </c>
      <c r="AB26" s="149">
        <v>4.66</v>
      </c>
      <c r="AC26" s="149">
        <v>7.21</v>
      </c>
      <c r="AD26" s="149">
        <v>7.45</v>
      </c>
      <c r="AE26" s="146">
        <v>4.13</v>
      </c>
      <c r="AF26" s="147">
        <v>4.5999999999999996</v>
      </c>
      <c r="AG26" s="147">
        <v>6.2</v>
      </c>
      <c r="AH26" s="146">
        <v>6.97</v>
      </c>
      <c r="AI26" s="146">
        <v>9.44</v>
      </c>
      <c r="AJ26" s="160">
        <v>17.690000000000001</v>
      </c>
      <c r="AK26" s="151">
        <v>23.73</v>
      </c>
      <c r="AL26" s="152">
        <v>29.38</v>
      </c>
      <c r="AM26" s="153">
        <v>31.31</v>
      </c>
      <c r="AN26" s="152">
        <v>33.409999999999997</v>
      </c>
      <c r="AO26" s="153">
        <v>33.33</v>
      </c>
      <c r="AP26" s="151">
        <v>35.22</v>
      </c>
      <c r="AQ26" s="153">
        <v>35.479999999999997</v>
      </c>
      <c r="AR26" s="151">
        <v>35.49</v>
      </c>
      <c r="AS26" s="152">
        <v>37.340000000000003</v>
      </c>
      <c r="AT26" s="153">
        <v>37.5</v>
      </c>
      <c r="AU26" s="153">
        <v>39.19</v>
      </c>
      <c r="AV26" s="153">
        <v>41.17</v>
      </c>
      <c r="AW26" s="151">
        <v>42.78</v>
      </c>
      <c r="AX26" s="153">
        <v>45.7</v>
      </c>
      <c r="AY26" s="153">
        <v>46.34</v>
      </c>
      <c r="AZ26" s="151">
        <v>43.53</v>
      </c>
      <c r="BA26" s="151">
        <v>43.13</v>
      </c>
      <c r="BB26" s="160">
        <v>39.72</v>
      </c>
      <c r="BC26" s="151">
        <v>24.33</v>
      </c>
      <c r="BD26" s="152">
        <v>29.94</v>
      </c>
      <c r="BE26" s="153">
        <v>31.5</v>
      </c>
      <c r="BF26" s="153">
        <v>33.54</v>
      </c>
      <c r="BG26" s="153">
        <v>33.94</v>
      </c>
      <c r="BH26" s="151">
        <v>35.76</v>
      </c>
      <c r="BI26" s="153">
        <v>35.549999999999997</v>
      </c>
      <c r="BJ26" s="151">
        <v>35.46</v>
      </c>
      <c r="BK26" s="152">
        <v>37.64</v>
      </c>
      <c r="BL26" s="153">
        <v>38.15</v>
      </c>
      <c r="BM26" s="153">
        <v>40.04</v>
      </c>
      <c r="BN26" s="153">
        <v>41.12</v>
      </c>
      <c r="BO26" s="151">
        <v>42.97</v>
      </c>
      <c r="BP26" s="153">
        <v>45.49</v>
      </c>
      <c r="BQ26" s="153">
        <v>45.77</v>
      </c>
      <c r="BR26" s="151">
        <v>42.69</v>
      </c>
      <c r="BS26" s="151">
        <v>42.74</v>
      </c>
      <c r="BT26" s="160">
        <v>39.020000000000003</v>
      </c>
    </row>
    <row r="27" spans="1:72">
      <c r="A27" s="143">
        <v>4.8899999999999997</v>
      </c>
      <c r="B27" s="144">
        <v>3.14</v>
      </c>
      <c r="C27" s="145">
        <v>2.36</v>
      </c>
      <c r="D27" s="144">
        <v>2.63</v>
      </c>
      <c r="E27" s="145">
        <v>1.62</v>
      </c>
      <c r="F27" s="143">
        <v>1.76</v>
      </c>
      <c r="G27" s="145">
        <v>1.61</v>
      </c>
      <c r="H27" s="143">
        <v>1.74</v>
      </c>
      <c r="I27" s="144">
        <v>1.81</v>
      </c>
      <c r="J27" s="145">
        <v>2.56</v>
      </c>
      <c r="K27" s="145">
        <v>4.01</v>
      </c>
      <c r="L27" s="145">
        <v>4.5199999999999996</v>
      </c>
      <c r="M27" s="145">
        <v>1.17</v>
      </c>
      <c r="N27" s="146">
        <v>3.12</v>
      </c>
      <c r="O27" s="147">
        <v>4.22</v>
      </c>
      <c r="P27" s="147">
        <v>4.82</v>
      </c>
      <c r="Q27" s="146">
        <v>7.5</v>
      </c>
      <c r="R27" s="146">
        <v>13.1</v>
      </c>
      <c r="S27" s="146">
        <v>4.97</v>
      </c>
      <c r="T27" s="148">
        <v>3.34</v>
      </c>
      <c r="U27" s="149">
        <v>1.07</v>
      </c>
      <c r="V27" s="149">
        <v>0.35</v>
      </c>
      <c r="W27" s="149">
        <v>1.22</v>
      </c>
      <c r="X27" s="150">
        <v>1.88</v>
      </c>
      <c r="Y27" s="149">
        <v>2.14</v>
      </c>
      <c r="Z27" s="150">
        <v>2.17</v>
      </c>
      <c r="AA27" s="148">
        <v>1.9</v>
      </c>
      <c r="AB27" s="149">
        <v>2.36</v>
      </c>
      <c r="AC27" s="149">
        <v>2.94</v>
      </c>
      <c r="AD27" s="149">
        <v>5.39</v>
      </c>
      <c r="AE27" s="147">
        <v>3.12</v>
      </c>
      <c r="AF27" s="146">
        <v>3.35</v>
      </c>
      <c r="AG27" s="147">
        <v>4.6399999999999997</v>
      </c>
      <c r="AH27" s="147">
        <v>6.36</v>
      </c>
      <c r="AI27" s="146">
        <v>8.58</v>
      </c>
      <c r="AJ27" s="146">
        <v>13.39</v>
      </c>
      <c r="AK27" s="151">
        <v>27.01</v>
      </c>
      <c r="AL27" s="152">
        <v>31.13</v>
      </c>
      <c r="AM27" s="153">
        <v>32.26</v>
      </c>
      <c r="AN27" s="152">
        <v>34.26</v>
      </c>
      <c r="AO27" s="153">
        <v>35.39</v>
      </c>
      <c r="AP27" s="151">
        <v>35.880000000000003</v>
      </c>
      <c r="AQ27" s="153">
        <v>37.31</v>
      </c>
      <c r="AR27" s="151">
        <v>37.909999999999997</v>
      </c>
      <c r="AS27" s="152">
        <v>38.57</v>
      </c>
      <c r="AT27" s="153">
        <v>38.950000000000003</v>
      </c>
      <c r="AU27" s="153">
        <v>38.67</v>
      </c>
      <c r="AV27" s="153">
        <v>39.619999999999997</v>
      </c>
      <c r="AW27" s="153">
        <v>42.31</v>
      </c>
      <c r="AX27" s="151">
        <v>42.4</v>
      </c>
      <c r="AY27" s="153">
        <v>44.63</v>
      </c>
      <c r="AZ27" s="153">
        <v>48.43</v>
      </c>
      <c r="BA27" s="151">
        <v>44.39</v>
      </c>
      <c r="BB27" s="151">
        <v>45.53</v>
      </c>
      <c r="BC27" s="151">
        <v>27.22</v>
      </c>
      <c r="BD27" s="152">
        <v>31.72</v>
      </c>
      <c r="BE27" s="153">
        <v>33.39</v>
      </c>
      <c r="BF27" s="153">
        <v>34.25</v>
      </c>
      <c r="BG27" s="153">
        <v>35.450000000000003</v>
      </c>
      <c r="BH27" s="151">
        <v>35.659999999999997</v>
      </c>
      <c r="BI27" s="153">
        <v>37.39</v>
      </c>
      <c r="BJ27" s="151">
        <v>37.14</v>
      </c>
      <c r="BK27" s="152">
        <v>37.96</v>
      </c>
      <c r="BL27" s="153">
        <v>38.74</v>
      </c>
      <c r="BM27" s="153">
        <v>38.659999999999997</v>
      </c>
      <c r="BN27" s="153">
        <v>39.47</v>
      </c>
      <c r="BO27" s="153">
        <v>41.88</v>
      </c>
      <c r="BP27" s="151">
        <v>42.98</v>
      </c>
      <c r="BQ27" s="153">
        <v>45.7</v>
      </c>
      <c r="BR27" s="153">
        <v>48.68</v>
      </c>
      <c r="BS27" s="151">
        <v>45.35</v>
      </c>
      <c r="BT27" s="151">
        <v>45.51</v>
      </c>
    </row>
    <row r="28" spans="1:72">
      <c r="A28" s="143">
        <v>3.26</v>
      </c>
      <c r="B28" s="144">
        <v>2.61</v>
      </c>
      <c r="C28" s="145">
        <v>2.4</v>
      </c>
      <c r="D28" s="144">
        <v>2.71</v>
      </c>
      <c r="E28" s="145">
        <v>1.96</v>
      </c>
      <c r="F28" s="143">
        <v>1.1100000000000001</v>
      </c>
      <c r="G28" s="145">
        <v>1.18</v>
      </c>
      <c r="H28" s="143">
        <v>1.45</v>
      </c>
      <c r="I28" s="144">
        <v>1.32</v>
      </c>
      <c r="J28" s="145">
        <v>2.56</v>
      </c>
      <c r="K28" s="145">
        <v>3.71</v>
      </c>
      <c r="L28" s="145">
        <v>6.01</v>
      </c>
      <c r="M28" s="145">
        <v>1.85</v>
      </c>
      <c r="N28" s="146">
        <v>2.08</v>
      </c>
      <c r="O28" s="147">
        <v>3.19</v>
      </c>
      <c r="P28" s="147">
        <v>4.41</v>
      </c>
      <c r="Q28" s="146">
        <v>10.39</v>
      </c>
      <c r="R28" s="146">
        <v>13.97</v>
      </c>
      <c r="S28" s="146">
        <v>3.34</v>
      </c>
      <c r="T28" s="162">
        <v>2.08</v>
      </c>
      <c r="U28" s="147">
        <v>0</v>
      </c>
      <c r="V28" s="147">
        <v>0</v>
      </c>
      <c r="W28" s="147">
        <v>0.87</v>
      </c>
      <c r="X28" s="146">
        <v>1.1200000000000001</v>
      </c>
      <c r="Y28" s="147">
        <v>1.57</v>
      </c>
      <c r="Z28" s="146">
        <v>1.9</v>
      </c>
      <c r="AA28" s="162">
        <v>1.93</v>
      </c>
      <c r="AB28" s="147">
        <v>2.95</v>
      </c>
      <c r="AC28" s="147">
        <v>4.76</v>
      </c>
      <c r="AD28" s="147">
        <v>6.85</v>
      </c>
      <c r="AE28" s="147">
        <v>3.37</v>
      </c>
      <c r="AF28" s="146">
        <v>2.92</v>
      </c>
      <c r="AG28" s="147">
        <v>3.51</v>
      </c>
      <c r="AH28" s="147">
        <v>6.01</v>
      </c>
      <c r="AI28" s="146">
        <v>9.6</v>
      </c>
      <c r="AJ28" s="146">
        <v>14.67</v>
      </c>
      <c r="AK28" s="151">
        <v>29.4</v>
      </c>
      <c r="AL28" s="152">
        <v>32.299999999999997</v>
      </c>
      <c r="AM28" s="153">
        <v>32.590000000000003</v>
      </c>
      <c r="AN28" s="152">
        <v>34.659999999999997</v>
      </c>
      <c r="AO28" s="153">
        <v>36.299999999999997</v>
      </c>
      <c r="AP28" s="151">
        <v>36.26</v>
      </c>
      <c r="AQ28" s="153">
        <v>36.409999999999997</v>
      </c>
      <c r="AR28" s="151">
        <v>38.61</v>
      </c>
      <c r="AS28" s="152">
        <v>38.64</v>
      </c>
      <c r="AT28" s="153">
        <v>38.200000000000003</v>
      </c>
      <c r="AU28" s="153">
        <v>38.67</v>
      </c>
      <c r="AV28" s="153">
        <v>40.19</v>
      </c>
      <c r="AW28" s="153">
        <v>42.65</v>
      </c>
      <c r="AX28" s="151">
        <v>44.39</v>
      </c>
      <c r="AY28" s="153">
        <v>46</v>
      </c>
      <c r="AZ28" s="153">
        <v>46.21</v>
      </c>
      <c r="BA28" s="151">
        <v>43.79</v>
      </c>
      <c r="BB28" s="151">
        <v>41.82</v>
      </c>
      <c r="BC28" s="151">
        <v>30.11</v>
      </c>
      <c r="BD28" s="152">
        <v>32.14</v>
      </c>
      <c r="BE28" s="153">
        <v>32.65</v>
      </c>
      <c r="BF28" s="153">
        <v>35.57</v>
      </c>
      <c r="BG28" s="153">
        <v>36.630000000000003</v>
      </c>
      <c r="BH28" s="151">
        <v>36.58</v>
      </c>
      <c r="BI28" s="153">
        <v>36.9</v>
      </c>
      <c r="BJ28" s="151">
        <v>38.840000000000003</v>
      </c>
      <c r="BK28" s="152">
        <v>38.520000000000003</v>
      </c>
      <c r="BL28" s="153">
        <v>38.200000000000003</v>
      </c>
      <c r="BM28" s="153">
        <v>38.75</v>
      </c>
      <c r="BN28" s="153">
        <v>40.36</v>
      </c>
      <c r="BO28" s="153">
        <v>42.36</v>
      </c>
      <c r="BP28" s="151">
        <v>45.05</v>
      </c>
      <c r="BQ28" s="153">
        <v>47.63</v>
      </c>
      <c r="BR28" s="153">
        <v>47.11</v>
      </c>
      <c r="BS28" s="151">
        <v>44.6</v>
      </c>
      <c r="BT28" s="151">
        <v>41.05</v>
      </c>
    </row>
    <row r="29" spans="1:72">
      <c r="A29" s="143">
        <v>4.01</v>
      </c>
      <c r="B29" s="144">
        <v>3.05</v>
      </c>
      <c r="C29" s="145">
        <v>2.25</v>
      </c>
      <c r="D29" s="144">
        <v>2.25</v>
      </c>
      <c r="E29" s="145">
        <v>3.11</v>
      </c>
      <c r="F29" s="143">
        <v>2.2799999999999998</v>
      </c>
      <c r="G29" s="145">
        <v>1.45</v>
      </c>
      <c r="H29" s="143">
        <v>1.73</v>
      </c>
      <c r="I29" s="144">
        <v>3.67</v>
      </c>
      <c r="J29" s="145">
        <v>5.7</v>
      </c>
      <c r="K29" s="145">
        <v>7.75</v>
      </c>
      <c r="L29" s="145">
        <v>5.34</v>
      </c>
      <c r="M29" s="145">
        <v>3.86</v>
      </c>
      <c r="N29" s="146">
        <v>3.73</v>
      </c>
      <c r="O29" s="147">
        <v>5.27</v>
      </c>
      <c r="P29" s="147">
        <v>6.29</v>
      </c>
      <c r="Q29" s="146">
        <v>11.33</v>
      </c>
      <c r="R29" s="146">
        <v>19.18</v>
      </c>
      <c r="S29" s="146">
        <v>2.12</v>
      </c>
      <c r="T29" s="148">
        <v>1.07</v>
      </c>
      <c r="U29" s="149">
        <v>0</v>
      </c>
      <c r="V29" s="149">
        <v>1.1200000000000001</v>
      </c>
      <c r="W29" s="149">
        <v>2.2400000000000002</v>
      </c>
      <c r="X29" s="150">
        <v>1.74</v>
      </c>
      <c r="Y29" s="149">
        <v>1.88</v>
      </c>
      <c r="Z29" s="150">
        <v>4.01</v>
      </c>
      <c r="AA29" s="148">
        <v>3.83</v>
      </c>
      <c r="AB29" s="149">
        <v>4.41</v>
      </c>
      <c r="AC29" s="149">
        <v>6.29</v>
      </c>
      <c r="AD29" s="149">
        <v>4.66</v>
      </c>
      <c r="AE29" s="147">
        <v>4.49</v>
      </c>
      <c r="AF29" s="146">
        <v>4.22</v>
      </c>
      <c r="AG29" s="147">
        <v>5.0999999999999996</v>
      </c>
      <c r="AH29" s="147">
        <v>6.55</v>
      </c>
      <c r="AI29" s="146">
        <v>11.25</v>
      </c>
      <c r="AJ29" s="146">
        <v>18.100000000000001</v>
      </c>
      <c r="AK29" s="151">
        <v>30.81</v>
      </c>
      <c r="AL29" s="152">
        <v>33.9</v>
      </c>
      <c r="AM29" s="153">
        <v>33.729999999999997</v>
      </c>
      <c r="AN29" s="152">
        <v>34.020000000000003</v>
      </c>
      <c r="AO29" s="153">
        <v>34.090000000000003</v>
      </c>
      <c r="AP29" s="151">
        <v>36.630000000000003</v>
      </c>
      <c r="AQ29" s="153">
        <v>37.450000000000003</v>
      </c>
      <c r="AR29" s="151">
        <v>38.11</v>
      </c>
      <c r="AS29" s="152">
        <v>39.39</v>
      </c>
      <c r="AT29" s="153">
        <v>40.53</v>
      </c>
      <c r="AU29" s="153">
        <v>42.87</v>
      </c>
      <c r="AV29" s="153">
        <v>44.87</v>
      </c>
      <c r="AW29" s="153">
        <v>47.92</v>
      </c>
      <c r="AX29" s="151">
        <v>47.05</v>
      </c>
      <c r="AY29" s="153">
        <v>47.87</v>
      </c>
      <c r="AZ29" s="153">
        <v>47.14</v>
      </c>
      <c r="BA29" s="151">
        <v>45.61</v>
      </c>
      <c r="BB29" s="151">
        <v>43.5</v>
      </c>
      <c r="BC29" s="151">
        <v>30.43</v>
      </c>
      <c r="BD29" s="152">
        <v>33.65</v>
      </c>
      <c r="BE29" s="153">
        <v>34.19</v>
      </c>
      <c r="BF29" s="153">
        <v>33.57</v>
      </c>
      <c r="BG29" s="153">
        <v>34.96</v>
      </c>
      <c r="BH29" s="151">
        <v>36.93</v>
      </c>
      <c r="BI29" s="153">
        <v>37.380000000000003</v>
      </c>
      <c r="BJ29" s="151">
        <v>38.630000000000003</v>
      </c>
      <c r="BK29" s="152">
        <v>39.28</v>
      </c>
      <c r="BL29" s="153">
        <v>40.39</v>
      </c>
      <c r="BM29" s="153">
        <v>42.13</v>
      </c>
      <c r="BN29" s="153">
        <v>45.55</v>
      </c>
      <c r="BO29" s="153">
        <v>48.38</v>
      </c>
      <c r="BP29" s="151">
        <v>47.51</v>
      </c>
      <c r="BQ29" s="153">
        <v>47.57</v>
      </c>
      <c r="BR29" s="153">
        <v>47.31</v>
      </c>
      <c r="BS29" s="151">
        <v>45.62</v>
      </c>
      <c r="BT29" s="151">
        <v>43.35</v>
      </c>
    </row>
    <row r="30" spans="1:72">
      <c r="A30" s="143">
        <v>4.1500000000000004</v>
      </c>
      <c r="B30" s="144">
        <v>3.93</v>
      </c>
      <c r="C30" s="145">
        <v>3.38</v>
      </c>
      <c r="D30" s="144">
        <v>2.13</v>
      </c>
      <c r="E30" s="145">
        <v>2.44</v>
      </c>
      <c r="F30" s="143">
        <v>2.2400000000000002</v>
      </c>
      <c r="G30" s="145">
        <v>1.9</v>
      </c>
      <c r="H30" s="143">
        <v>2.38</v>
      </c>
      <c r="I30" s="144">
        <v>2.63</v>
      </c>
      <c r="J30" s="145">
        <v>3.52</v>
      </c>
      <c r="K30" s="145">
        <v>5.1100000000000003</v>
      </c>
      <c r="L30" s="145">
        <v>6.98</v>
      </c>
      <c r="M30" s="145">
        <v>4.7300000000000004</v>
      </c>
      <c r="N30" s="146">
        <v>3.62</v>
      </c>
      <c r="O30" s="147">
        <v>4.76</v>
      </c>
      <c r="P30" s="147">
        <v>6.66</v>
      </c>
      <c r="Q30" s="146">
        <v>11.72</v>
      </c>
      <c r="R30" s="146">
        <v>13.9</v>
      </c>
      <c r="S30" s="146">
        <v>4.7699999999999996</v>
      </c>
      <c r="T30" s="162">
        <v>3.33</v>
      </c>
      <c r="U30" s="147">
        <v>0.95</v>
      </c>
      <c r="V30" s="147">
        <v>1.34</v>
      </c>
      <c r="W30" s="147">
        <v>1.42</v>
      </c>
      <c r="X30" s="146">
        <v>2.37</v>
      </c>
      <c r="Y30" s="147">
        <v>2.2000000000000002</v>
      </c>
      <c r="Z30" s="146">
        <v>2.95</v>
      </c>
      <c r="AA30" s="162">
        <v>3.07</v>
      </c>
      <c r="AB30" s="147">
        <v>4.49</v>
      </c>
      <c r="AC30" s="147">
        <v>3.85</v>
      </c>
      <c r="AD30" s="147">
        <v>6.8</v>
      </c>
      <c r="AE30" s="147">
        <v>4.72</v>
      </c>
      <c r="AF30" s="146">
        <v>4.1100000000000003</v>
      </c>
      <c r="AG30" s="147">
        <v>5.66</v>
      </c>
      <c r="AH30" s="147">
        <v>7.48</v>
      </c>
      <c r="AI30" s="146">
        <v>11.88</v>
      </c>
      <c r="AJ30" s="146">
        <v>13.68</v>
      </c>
      <c r="AK30" s="151">
        <v>25.89</v>
      </c>
      <c r="AL30" s="152">
        <v>28.92</v>
      </c>
      <c r="AM30" s="153">
        <v>30.14</v>
      </c>
      <c r="AN30" s="152">
        <v>32.130000000000003</v>
      </c>
      <c r="AO30" s="153">
        <v>32.229999999999997</v>
      </c>
      <c r="AP30" s="151">
        <v>34.61</v>
      </c>
      <c r="AQ30" s="153">
        <v>36.17</v>
      </c>
      <c r="AR30" s="151">
        <v>36.14</v>
      </c>
      <c r="AS30" s="152">
        <v>36.799999999999997</v>
      </c>
      <c r="AT30" s="153">
        <v>38.08</v>
      </c>
      <c r="AU30" s="153">
        <v>37.57</v>
      </c>
      <c r="AV30" s="153">
        <v>37.700000000000003</v>
      </c>
      <c r="AW30" s="153">
        <v>41.41</v>
      </c>
      <c r="AX30" s="151">
        <v>44.17</v>
      </c>
      <c r="AY30" s="153">
        <v>41.68</v>
      </c>
      <c r="AZ30" s="153">
        <v>41.74</v>
      </c>
      <c r="BA30" s="151">
        <v>38.25</v>
      </c>
      <c r="BB30" s="151">
        <v>37.619999999999997</v>
      </c>
      <c r="BC30" s="151">
        <v>24.78</v>
      </c>
      <c r="BD30" s="152">
        <v>27.48</v>
      </c>
      <c r="BE30" s="153">
        <v>30.29</v>
      </c>
      <c r="BF30" s="153">
        <v>32.880000000000003</v>
      </c>
      <c r="BG30" s="153">
        <v>32.92</v>
      </c>
      <c r="BH30" s="151">
        <v>35.549999999999997</v>
      </c>
      <c r="BI30" s="153">
        <v>36.840000000000003</v>
      </c>
      <c r="BJ30" s="151">
        <v>36.74</v>
      </c>
      <c r="BK30" s="152">
        <v>37.36</v>
      </c>
      <c r="BL30" s="153">
        <v>38.520000000000003</v>
      </c>
      <c r="BM30" s="153">
        <v>37.869999999999997</v>
      </c>
      <c r="BN30" s="153">
        <v>38.53</v>
      </c>
      <c r="BO30" s="153">
        <v>40.89</v>
      </c>
      <c r="BP30" s="151">
        <v>45.24</v>
      </c>
      <c r="BQ30" s="153">
        <v>42.04</v>
      </c>
      <c r="BR30" s="153">
        <v>42.85</v>
      </c>
      <c r="BS30" s="151">
        <v>36.14</v>
      </c>
      <c r="BT30" s="151">
        <v>37.18</v>
      </c>
    </row>
    <row r="31" spans="1:72">
      <c r="A31" s="143">
        <v>3.56</v>
      </c>
      <c r="B31" s="144">
        <v>1.9</v>
      </c>
      <c r="C31" s="145">
        <v>1.51</v>
      </c>
      <c r="D31" s="144">
        <v>1.45</v>
      </c>
      <c r="E31" s="145">
        <v>1.1100000000000001</v>
      </c>
      <c r="F31" s="143">
        <v>0.8</v>
      </c>
      <c r="G31" s="145">
        <v>0.35</v>
      </c>
      <c r="H31" s="143">
        <v>0.45</v>
      </c>
      <c r="I31" s="144">
        <v>2.99</v>
      </c>
      <c r="J31" s="145">
        <v>3.07</v>
      </c>
      <c r="K31" s="145">
        <v>4.7300000000000004</v>
      </c>
      <c r="L31" s="145">
        <v>5.35</v>
      </c>
      <c r="M31" s="145">
        <v>2.61</v>
      </c>
      <c r="N31" s="146">
        <v>3.23</v>
      </c>
      <c r="O31" s="147">
        <v>5.99</v>
      </c>
      <c r="P31" s="147">
        <v>9.6300000000000008</v>
      </c>
      <c r="Q31" s="146">
        <v>13.8</v>
      </c>
      <c r="R31" s="146">
        <v>18.329999999999998</v>
      </c>
      <c r="S31" s="146">
        <v>2.5499999999999998</v>
      </c>
      <c r="T31" s="148">
        <v>0.97</v>
      </c>
      <c r="U31" s="149">
        <v>0</v>
      </c>
      <c r="V31" s="149">
        <v>0.37</v>
      </c>
      <c r="W31" s="149">
        <v>1.57</v>
      </c>
      <c r="X31" s="150">
        <v>1.83</v>
      </c>
      <c r="Y31" s="149">
        <v>2.06</v>
      </c>
      <c r="Z31" s="150">
        <v>2.4500000000000002</v>
      </c>
      <c r="AA31" s="148">
        <v>2.66</v>
      </c>
      <c r="AB31" s="149">
        <v>3.39</v>
      </c>
      <c r="AC31" s="149">
        <v>5.0199999999999996</v>
      </c>
      <c r="AD31" s="149">
        <v>5.46</v>
      </c>
      <c r="AE31" s="147">
        <v>4.72</v>
      </c>
      <c r="AF31" s="146">
        <v>5.86</v>
      </c>
      <c r="AG31" s="147">
        <v>7.63</v>
      </c>
      <c r="AH31" s="147">
        <v>8.7899999999999991</v>
      </c>
      <c r="AI31" s="146">
        <v>11.77</v>
      </c>
      <c r="AJ31" s="146">
        <v>17.420000000000002</v>
      </c>
      <c r="AK31" s="151">
        <v>27.2</v>
      </c>
      <c r="AL31" s="152">
        <v>29.62</v>
      </c>
      <c r="AM31" s="153">
        <v>30.55</v>
      </c>
      <c r="AN31" s="152">
        <v>32.18</v>
      </c>
      <c r="AO31" s="153">
        <v>33.630000000000003</v>
      </c>
      <c r="AP31" s="151">
        <v>34.590000000000003</v>
      </c>
      <c r="AQ31" s="153">
        <v>36.28</v>
      </c>
      <c r="AR31" s="151">
        <v>36.19</v>
      </c>
      <c r="AS31" s="152">
        <v>36.840000000000003</v>
      </c>
      <c r="AT31" s="153">
        <v>36.74</v>
      </c>
      <c r="AU31" s="153">
        <v>37.96</v>
      </c>
      <c r="AV31" s="153">
        <v>38.5</v>
      </c>
      <c r="AW31" s="153">
        <v>41.39</v>
      </c>
      <c r="AX31" s="151">
        <v>43.23</v>
      </c>
      <c r="AY31" s="153">
        <v>45.1</v>
      </c>
      <c r="AZ31" s="153">
        <v>43.44</v>
      </c>
      <c r="BA31" s="151">
        <v>42.32</v>
      </c>
      <c r="BB31" s="151">
        <v>35.869999999999997</v>
      </c>
      <c r="BC31" s="151">
        <v>27.83</v>
      </c>
      <c r="BD31" s="152">
        <v>30.23</v>
      </c>
      <c r="BE31" s="153">
        <v>30.34</v>
      </c>
      <c r="BF31" s="153">
        <v>32.18</v>
      </c>
      <c r="BG31" s="153">
        <v>33.03</v>
      </c>
      <c r="BH31" s="151">
        <v>34.31</v>
      </c>
      <c r="BI31" s="153">
        <v>35.83</v>
      </c>
      <c r="BJ31" s="151">
        <v>36.24</v>
      </c>
      <c r="BK31" s="152">
        <v>36.24</v>
      </c>
      <c r="BL31" s="153">
        <v>36.520000000000003</v>
      </c>
      <c r="BM31" s="153">
        <v>38.51</v>
      </c>
      <c r="BN31" s="153">
        <v>38.08</v>
      </c>
      <c r="BO31" s="153">
        <v>42.11</v>
      </c>
      <c r="BP31" s="151">
        <v>43.92</v>
      </c>
      <c r="BQ31" s="153">
        <v>45.2</v>
      </c>
      <c r="BR31" s="153">
        <v>44.03</v>
      </c>
      <c r="BS31" s="151">
        <v>41.71</v>
      </c>
      <c r="BT31" s="151">
        <v>36.25</v>
      </c>
    </row>
    <row r="32" spans="1:72">
      <c r="A32" s="143">
        <v>3.44</v>
      </c>
      <c r="B32" s="144">
        <v>3.28</v>
      </c>
      <c r="C32" s="145">
        <v>2.92</v>
      </c>
      <c r="D32" s="144">
        <v>2.12</v>
      </c>
      <c r="E32" s="145">
        <v>2.17</v>
      </c>
      <c r="F32" s="143">
        <v>0.9</v>
      </c>
      <c r="G32" s="145">
        <v>0</v>
      </c>
      <c r="H32" s="143">
        <v>0</v>
      </c>
      <c r="I32" s="144">
        <v>1.86</v>
      </c>
      <c r="J32" s="145">
        <v>1.69</v>
      </c>
      <c r="K32" s="145">
        <v>4.72</v>
      </c>
      <c r="L32" s="145">
        <v>3.23</v>
      </c>
      <c r="M32" s="145">
        <v>3.86</v>
      </c>
      <c r="N32" s="146">
        <v>4.6399999999999997</v>
      </c>
      <c r="O32" s="147">
        <v>4.1500000000000004</v>
      </c>
      <c r="P32" s="147">
        <v>7.83</v>
      </c>
      <c r="Q32" s="146">
        <v>12.68</v>
      </c>
      <c r="R32" s="156"/>
      <c r="S32" s="146">
        <v>2.52</v>
      </c>
      <c r="T32" s="148">
        <v>0</v>
      </c>
      <c r="U32" s="149">
        <v>0</v>
      </c>
      <c r="V32" s="149">
        <v>0.37</v>
      </c>
      <c r="W32" s="149">
        <v>0.5</v>
      </c>
      <c r="X32" s="150">
        <v>2.2200000000000002</v>
      </c>
      <c r="Y32" s="149">
        <v>2.12</v>
      </c>
      <c r="Z32" s="150">
        <v>1.78</v>
      </c>
      <c r="AA32" s="148">
        <v>2.37</v>
      </c>
      <c r="AB32" s="149">
        <v>2.17</v>
      </c>
      <c r="AC32" s="149">
        <v>4.8499999999999996</v>
      </c>
      <c r="AD32" s="149">
        <v>4.09</v>
      </c>
      <c r="AE32" s="147">
        <v>2.2799999999999998</v>
      </c>
      <c r="AF32" s="146">
        <v>5.07</v>
      </c>
      <c r="AG32" s="147">
        <v>4.49</v>
      </c>
      <c r="AH32" s="147">
        <v>7.7</v>
      </c>
      <c r="AI32" s="146">
        <v>11.37</v>
      </c>
      <c r="AJ32" s="156"/>
      <c r="AK32" s="151">
        <v>28.34</v>
      </c>
      <c r="AL32" s="152">
        <v>32.96</v>
      </c>
      <c r="AM32" s="153">
        <v>34.5</v>
      </c>
      <c r="AN32" s="152">
        <v>35.4</v>
      </c>
      <c r="AO32" s="153">
        <v>35.07</v>
      </c>
      <c r="AP32" s="151">
        <v>37.659999999999997</v>
      </c>
      <c r="AQ32" s="153">
        <v>37.700000000000003</v>
      </c>
      <c r="AR32" s="151">
        <v>38.69</v>
      </c>
      <c r="AS32" s="152">
        <v>38.33</v>
      </c>
      <c r="AT32" s="153">
        <v>38.479999999999997</v>
      </c>
      <c r="AU32" s="153">
        <v>40.26</v>
      </c>
      <c r="AV32" s="153">
        <v>39.75</v>
      </c>
      <c r="AW32" s="153">
        <v>42.29</v>
      </c>
      <c r="AX32" s="151">
        <v>42.52</v>
      </c>
      <c r="AY32" s="153">
        <v>41.73</v>
      </c>
      <c r="AZ32" s="153">
        <v>46.45</v>
      </c>
      <c r="BA32" s="151">
        <v>46.99</v>
      </c>
      <c r="BB32" s="157"/>
      <c r="BC32" s="151">
        <v>28.05</v>
      </c>
      <c r="BD32" s="152">
        <v>33.96</v>
      </c>
      <c r="BE32" s="153">
        <v>34.99</v>
      </c>
      <c r="BF32" s="153">
        <v>35.270000000000003</v>
      </c>
      <c r="BG32" s="153">
        <v>35.82</v>
      </c>
      <c r="BH32" s="151">
        <v>37.28</v>
      </c>
      <c r="BI32" s="153">
        <v>37.04</v>
      </c>
      <c r="BJ32" s="151">
        <v>38.76</v>
      </c>
      <c r="BK32" s="152">
        <v>38.15</v>
      </c>
      <c r="BL32" s="153">
        <v>38.61</v>
      </c>
      <c r="BM32" s="153">
        <v>40.06</v>
      </c>
      <c r="BN32" s="153">
        <v>40.39</v>
      </c>
      <c r="BO32" s="153">
        <v>42.08</v>
      </c>
      <c r="BP32" s="151">
        <v>42.61</v>
      </c>
      <c r="BQ32" s="153">
        <v>41.08</v>
      </c>
      <c r="BR32" s="153">
        <v>46.17</v>
      </c>
      <c r="BS32" s="151">
        <v>46.39</v>
      </c>
      <c r="BT32" s="157"/>
    </row>
    <row r="33" spans="1:72">
      <c r="A33" s="143">
        <v>2.39</v>
      </c>
      <c r="B33" s="144">
        <v>3.12</v>
      </c>
      <c r="C33" s="145">
        <v>1.73</v>
      </c>
      <c r="D33" s="144">
        <v>1.37</v>
      </c>
      <c r="E33" s="145">
        <v>1.37</v>
      </c>
      <c r="F33" s="143">
        <v>1.18</v>
      </c>
      <c r="G33" s="145">
        <v>0.28000000000000003</v>
      </c>
      <c r="H33" s="143">
        <v>0.37</v>
      </c>
      <c r="I33" s="144">
        <v>1.1200000000000001</v>
      </c>
      <c r="J33" s="145">
        <v>1.67</v>
      </c>
      <c r="K33" s="145">
        <v>1.76</v>
      </c>
      <c r="L33" s="145">
        <v>1.99</v>
      </c>
      <c r="M33" s="145">
        <v>3.29</v>
      </c>
      <c r="N33" s="146">
        <v>4.0199999999999996</v>
      </c>
      <c r="O33" s="147">
        <v>5.09</v>
      </c>
      <c r="P33" s="147">
        <v>8.07</v>
      </c>
      <c r="Q33" s="146">
        <v>12.22</v>
      </c>
      <c r="R33" s="156"/>
      <c r="S33" s="146">
        <v>3.79</v>
      </c>
      <c r="T33" s="148">
        <v>1.45</v>
      </c>
      <c r="U33" s="149">
        <v>0.28000000000000003</v>
      </c>
      <c r="V33" s="149">
        <v>0</v>
      </c>
      <c r="W33" s="149">
        <v>0</v>
      </c>
      <c r="X33" s="150">
        <v>0.28000000000000003</v>
      </c>
      <c r="Y33" s="149">
        <v>0.12</v>
      </c>
      <c r="Z33" s="150">
        <v>1.1200000000000001</v>
      </c>
      <c r="AA33" s="148">
        <v>1.85</v>
      </c>
      <c r="AB33" s="149">
        <v>1.99</v>
      </c>
      <c r="AC33" s="149">
        <v>2.74</v>
      </c>
      <c r="AD33" s="149">
        <v>1.66</v>
      </c>
      <c r="AE33" s="147">
        <v>2.5299999999999998</v>
      </c>
      <c r="AF33" s="146">
        <v>4.46</v>
      </c>
      <c r="AG33" s="147">
        <v>5.18</v>
      </c>
      <c r="AH33" s="147">
        <v>8.34</v>
      </c>
      <c r="AI33" s="146">
        <v>12.51</v>
      </c>
      <c r="AJ33" s="156"/>
      <c r="AK33" s="151">
        <v>25.76</v>
      </c>
      <c r="AL33" s="152">
        <v>29.56</v>
      </c>
      <c r="AM33" s="153">
        <v>31.13</v>
      </c>
      <c r="AN33" s="152">
        <v>31.29</v>
      </c>
      <c r="AO33" s="153">
        <v>32.700000000000003</v>
      </c>
      <c r="AP33" s="151">
        <v>33.020000000000003</v>
      </c>
      <c r="AQ33" s="153">
        <v>34.35</v>
      </c>
      <c r="AR33" s="151">
        <v>35.24</v>
      </c>
      <c r="AS33" s="152">
        <v>35.01</v>
      </c>
      <c r="AT33" s="153">
        <v>35.520000000000003</v>
      </c>
      <c r="AU33" s="153">
        <v>36.33</v>
      </c>
      <c r="AV33" s="153">
        <v>38.299999999999997</v>
      </c>
      <c r="AW33" s="153">
        <v>39.89</v>
      </c>
      <c r="AX33" s="151">
        <v>40.51</v>
      </c>
      <c r="AY33" s="153">
        <v>42.07</v>
      </c>
      <c r="AZ33" s="153">
        <v>41.96</v>
      </c>
      <c r="BA33" s="151">
        <v>41.46</v>
      </c>
      <c r="BB33" s="157"/>
      <c r="BC33" s="151">
        <v>25.99</v>
      </c>
      <c r="BD33" s="152">
        <v>30.22</v>
      </c>
      <c r="BE33" s="153">
        <v>31.22</v>
      </c>
      <c r="BF33" s="153">
        <v>31.97</v>
      </c>
      <c r="BG33" s="153">
        <v>32.799999999999997</v>
      </c>
      <c r="BH33" s="151">
        <v>33.659999999999997</v>
      </c>
      <c r="BI33" s="153">
        <v>34.340000000000003</v>
      </c>
      <c r="BJ33" s="151">
        <v>34.78</v>
      </c>
      <c r="BK33" s="152">
        <v>35.03</v>
      </c>
      <c r="BL33" s="153">
        <v>35.04</v>
      </c>
      <c r="BM33" s="153">
        <v>36.119999999999997</v>
      </c>
      <c r="BN33" s="153">
        <v>38.53</v>
      </c>
      <c r="BO33" s="153">
        <v>39.200000000000003</v>
      </c>
      <c r="BP33" s="151">
        <v>40.76</v>
      </c>
      <c r="BQ33" s="153">
        <v>42.11</v>
      </c>
      <c r="BR33" s="153">
        <v>41.67</v>
      </c>
      <c r="BS33" s="151">
        <v>41.66</v>
      </c>
      <c r="BT33" s="157"/>
    </row>
    <row r="34" spans="1:72">
      <c r="A34" s="143">
        <v>4.0999999999999996</v>
      </c>
      <c r="B34" s="144">
        <v>3.78</v>
      </c>
      <c r="C34" s="145">
        <v>2.88</v>
      </c>
      <c r="D34" s="144">
        <v>2.25</v>
      </c>
      <c r="E34" s="145">
        <v>1.51</v>
      </c>
      <c r="F34" s="143">
        <v>1.22</v>
      </c>
      <c r="G34" s="145">
        <v>0.72</v>
      </c>
      <c r="H34" s="143">
        <v>0</v>
      </c>
      <c r="I34" s="144">
        <v>0.12</v>
      </c>
      <c r="J34" s="145">
        <v>1.27</v>
      </c>
      <c r="K34" s="145">
        <v>2.86</v>
      </c>
      <c r="L34" s="145">
        <v>7.15</v>
      </c>
      <c r="M34" s="145">
        <v>3.88</v>
      </c>
      <c r="N34" s="146">
        <v>3.62</v>
      </c>
      <c r="O34" s="147">
        <v>5.31</v>
      </c>
      <c r="P34" s="147">
        <v>6.99</v>
      </c>
      <c r="Q34" s="146">
        <v>10.79</v>
      </c>
      <c r="R34" s="146">
        <v>17.239999999999998</v>
      </c>
      <c r="S34" s="146">
        <v>3.33</v>
      </c>
      <c r="T34" s="148">
        <v>2.4500000000000002</v>
      </c>
      <c r="U34" s="149">
        <v>0</v>
      </c>
      <c r="V34" s="149">
        <v>0</v>
      </c>
      <c r="W34" s="149">
        <v>0.39</v>
      </c>
      <c r="X34" s="150">
        <v>1.02</v>
      </c>
      <c r="Y34" s="149">
        <v>2.36</v>
      </c>
      <c r="Z34" s="150">
        <v>2.4</v>
      </c>
      <c r="AA34" s="148">
        <v>1.45</v>
      </c>
      <c r="AB34" s="149">
        <v>2.71</v>
      </c>
      <c r="AC34" s="149">
        <v>3.74</v>
      </c>
      <c r="AD34" s="149">
        <v>7.82</v>
      </c>
      <c r="AE34" s="147">
        <v>2.61</v>
      </c>
      <c r="AF34" s="146">
        <v>3.86</v>
      </c>
      <c r="AG34" s="147">
        <v>6.74</v>
      </c>
      <c r="AH34" s="147">
        <v>6.78</v>
      </c>
      <c r="AI34" s="146">
        <v>11.38</v>
      </c>
      <c r="AJ34" s="146">
        <v>16.600000000000001</v>
      </c>
      <c r="AK34" s="151">
        <v>27.94</v>
      </c>
      <c r="AL34" s="152">
        <v>31.9</v>
      </c>
      <c r="AM34" s="153">
        <v>32.99</v>
      </c>
      <c r="AN34" s="152">
        <v>34.020000000000003</v>
      </c>
      <c r="AO34" s="153">
        <v>34.93</v>
      </c>
      <c r="AP34" s="151">
        <v>35.39</v>
      </c>
      <c r="AQ34" s="153">
        <v>35.11</v>
      </c>
      <c r="AR34" s="151">
        <v>35.49</v>
      </c>
      <c r="AS34" s="152">
        <v>37.22</v>
      </c>
      <c r="AT34" s="153">
        <v>37.51</v>
      </c>
      <c r="AU34" s="153">
        <v>38.1</v>
      </c>
      <c r="AV34" s="153">
        <v>39.46</v>
      </c>
      <c r="AW34" s="153">
        <v>41.12</v>
      </c>
      <c r="AX34" s="151">
        <v>43.5</v>
      </c>
      <c r="AY34" s="153">
        <v>46.17</v>
      </c>
      <c r="AZ34" s="153">
        <v>42.71</v>
      </c>
      <c r="BA34" s="151">
        <v>45.39</v>
      </c>
      <c r="BB34" s="151">
        <v>42.87</v>
      </c>
      <c r="BC34" s="151">
        <v>27.67</v>
      </c>
      <c r="BD34" s="152">
        <v>31.45</v>
      </c>
      <c r="BE34" s="153">
        <v>33.130000000000003</v>
      </c>
      <c r="BF34" s="153">
        <v>34.17</v>
      </c>
      <c r="BG34" s="153">
        <v>35.479999999999997</v>
      </c>
      <c r="BH34" s="151">
        <v>34.93</v>
      </c>
      <c r="BI34" s="153">
        <v>35.119999999999997</v>
      </c>
      <c r="BJ34" s="151">
        <v>35.979999999999997</v>
      </c>
      <c r="BK34" s="152">
        <v>36.659999999999997</v>
      </c>
      <c r="BL34" s="153">
        <v>37.65</v>
      </c>
      <c r="BM34" s="153">
        <v>38.24</v>
      </c>
      <c r="BN34" s="153">
        <v>40.42</v>
      </c>
      <c r="BO34" s="153">
        <v>41.95</v>
      </c>
      <c r="BP34" s="151">
        <v>43.39</v>
      </c>
      <c r="BQ34" s="153">
        <v>46.19</v>
      </c>
      <c r="BR34" s="153">
        <v>42.53</v>
      </c>
      <c r="BS34" s="151">
        <v>45.11</v>
      </c>
      <c r="BT34" s="151">
        <v>43.17</v>
      </c>
    </row>
    <row r="35" spans="1:72">
      <c r="A35" s="143">
        <v>5.99</v>
      </c>
      <c r="B35" s="144">
        <v>3.62</v>
      </c>
      <c r="C35" s="145">
        <v>3.73</v>
      </c>
      <c r="D35" s="144">
        <v>3.6</v>
      </c>
      <c r="E35" s="145">
        <v>3.13</v>
      </c>
      <c r="F35" s="143">
        <v>3.35</v>
      </c>
      <c r="G35" s="145">
        <v>3.23</v>
      </c>
      <c r="H35" s="143">
        <v>2.56</v>
      </c>
      <c r="I35" s="144">
        <v>2.9</v>
      </c>
      <c r="J35" s="145">
        <v>4.13</v>
      </c>
      <c r="K35" s="145">
        <v>5.83</v>
      </c>
      <c r="L35" s="145">
        <v>6.24</v>
      </c>
      <c r="M35" s="145">
        <v>4.34</v>
      </c>
      <c r="N35" s="146">
        <v>4.99</v>
      </c>
      <c r="O35" s="147">
        <v>8.07</v>
      </c>
      <c r="P35" s="147">
        <v>7.75</v>
      </c>
      <c r="Q35" s="146">
        <v>13.31</v>
      </c>
      <c r="R35" s="146">
        <v>22.54</v>
      </c>
      <c r="S35" s="146">
        <v>4.92</v>
      </c>
      <c r="T35" s="162">
        <v>3.48</v>
      </c>
      <c r="U35" s="147">
        <v>2.4500000000000002</v>
      </c>
      <c r="V35" s="147">
        <v>0.9</v>
      </c>
      <c r="W35" s="147">
        <v>1.96</v>
      </c>
      <c r="X35" s="146">
        <v>2.17</v>
      </c>
      <c r="Y35" s="147">
        <v>2.36</v>
      </c>
      <c r="Z35" s="146">
        <v>3.13</v>
      </c>
      <c r="AA35" s="162">
        <v>3.53</v>
      </c>
      <c r="AB35" s="147">
        <v>5.03</v>
      </c>
      <c r="AC35" s="147">
        <v>5.18</v>
      </c>
      <c r="AD35" s="147">
        <v>4.76</v>
      </c>
      <c r="AE35" s="147">
        <v>4.4800000000000004</v>
      </c>
      <c r="AF35" s="146">
        <v>6.53</v>
      </c>
      <c r="AG35" s="147">
        <v>8.33</v>
      </c>
      <c r="AH35" s="147">
        <v>9.2799999999999994</v>
      </c>
      <c r="AI35" s="146">
        <v>13.81</v>
      </c>
      <c r="AJ35" s="146">
        <v>21.17</v>
      </c>
      <c r="AK35" s="151">
        <v>28.2</v>
      </c>
      <c r="AL35" s="152">
        <v>32.549999999999997</v>
      </c>
      <c r="AM35" s="153">
        <v>34.17</v>
      </c>
      <c r="AN35" s="152">
        <v>36.78</v>
      </c>
      <c r="AO35" s="153">
        <v>36.1</v>
      </c>
      <c r="AP35" s="151">
        <v>37.590000000000003</v>
      </c>
      <c r="AQ35" s="153">
        <v>38.659999999999997</v>
      </c>
      <c r="AR35" s="151">
        <v>39.44</v>
      </c>
      <c r="AS35" s="152">
        <v>39.65</v>
      </c>
      <c r="AT35" s="153">
        <v>41.49</v>
      </c>
      <c r="AU35" s="153">
        <v>42.47</v>
      </c>
      <c r="AV35" s="153">
        <v>42.94</v>
      </c>
      <c r="AW35" s="153">
        <v>49.02</v>
      </c>
      <c r="AX35" s="151">
        <v>47.95</v>
      </c>
      <c r="AY35" s="153">
        <v>48.05</v>
      </c>
      <c r="AZ35" s="153">
        <v>45.19</v>
      </c>
      <c r="BA35" s="151">
        <v>44.2</v>
      </c>
      <c r="BB35" s="151">
        <v>42.17</v>
      </c>
      <c r="BC35" s="151">
        <v>27.91</v>
      </c>
      <c r="BD35" s="152">
        <v>32.08</v>
      </c>
      <c r="BE35" s="153">
        <v>34.46</v>
      </c>
      <c r="BF35" s="153">
        <v>36.409999999999997</v>
      </c>
      <c r="BG35" s="153">
        <v>36.67</v>
      </c>
      <c r="BH35" s="151">
        <v>37.69</v>
      </c>
      <c r="BI35" s="153">
        <v>39.28</v>
      </c>
      <c r="BJ35" s="151">
        <v>40.78</v>
      </c>
      <c r="BK35" s="152">
        <v>41.43</v>
      </c>
      <c r="BL35" s="153">
        <v>41.62</v>
      </c>
      <c r="BM35" s="153">
        <v>41.95</v>
      </c>
      <c r="BN35" s="153">
        <v>43.48</v>
      </c>
      <c r="BO35" s="153">
        <v>48.79</v>
      </c>
      <c r="BP35" s="151">
        <v>48.43</v>
      </c>
      <c r="BQ35" s="153">
        <v>48.25</v>
      </c>
      <c r="BR35" s="153">
        <v>44.98</v>
      </c>
      <c r="BS35" s="151">
        <v>46.27</v>
      </c>
      <c r="BT35" s="151">
        <v>41.4</v>
      </c>
    </row>
    <row r="36" spans="1:72">
      <c r="A36" s="143">
        <v>2.2000000000000002</v>
      </c>
      <c r="B36" s="144">
        <v>3.56</v>
      </c>
      <c r="C36" s="145">
        <v>2.74</v>
      </c>
      <c r="D36" s="144">
        <v>2.4900000000000002</v>
      </c>
      <c r="E36" s="145">
        <v>1.87</v>
      </c>
      <c r="F36" s="143">
        <v>1.93</v>
      </c>
      <c r="G36" s="145">
        <v>1.17</v>
      </c>
      <c r="H36" s="143">
        <v>1.45</v>
      </c>
      <c r="I36" s="144">
        <v>1.39</v>
      </c>
      <c r="J36" s="145">
        <v>2.2400000000000002</v>
      </c>
      <c r="K36" s="145">
        <v>6.29</v>
      </c>
      <c r="L36" s="145">
        <v>6.43</v>
      </c>
      <c r="M36" s="145">
        <v>4.3600000000000003</v>
      </c>
      <c r="N36" s="146">
        <v>3.12</v>
      </c>
      <c r="O36" s="147">
        <v>5.09</v>
      </c>
      <c r="P36" s="147">
        <v>5.5</v>
      </c>
      <c r="Q36" s="146">
        <v>9.5500000000000007</v>
      </c>
      <c r="R36" s="146">
        <v>16</v>
      </c>
      <c r="S36" s="146">
        <v>3.13</v>
      </c>
      <c r="T36" s="162">
        <v>3.34</v>
      </c>
      <c r="U36" s="147">
        <v>2.4700000000000002</v>
      </c>
      <c r="V36" s="147">
        <v>0.97</v>
      </c>
      <c r="W36" s="147">
        <v>0.72</v>
      </c>
      <c r="X36" s="146">
        <v>3.02</v>
      </c>
      <c r="Y36" s="147">
        <v>2.8</v>
      </c>
      <c r="Z36" s="146">
        <v>2.74</v>
      </c>
      <c r="AA36" s="162">
        <v>2.73</v>
      </c>
      <c r="AB36" s="147">
        <v>2.86</v>
      </c>
      <c r="AC36" s="147">
        <v>7.06</v>
      </c>
      <c r="AD36" s="147">
        <v>6.21</v>
      </c>
      <c r="AE36" s="147">
        <v>4.7300000000000004</v>
      </c>
      <c r="AF36" s="146">
        <v>3.33</v>
      </c>
      <c r="AG36" s="147">
        <v>4.9000000000000004</v>
      </c>
      <c r="AH36" s="147">
        <v>6.45</v>
      </c>
      <c r="AI36" s="146">
        <v>9.6199999999999992</v>
      </c>
      <c r="AJ36" s="146">
        <v>14.47</v>
      </c>
      <c r="AK36" s="151">
        <v>26.84</v>
      </c>
      <c r="AL36" s="152">
        <v>30.13</v>
      </c>
      <c r="AM36" s="153">
        <v>32.49</v>
      </c>
      <c r="AN36" s="152">
        <v>33.44</v>
      </c>
      <c r="AO36" s="153">
        <v>37.270000000000003</v>
      </c>
      <c r="AP36" s="151">
        <v>38.5</v>
      </c>
      <c r="AQ36" s="153">
        <v>38.24</v>
      </c>
      <c r="AR36" s="151">
        <v>38.08</v>
      </c>
      <c r="AS36" s="152">
        <v>38.54</v>
      </c>
      <c r="AT36" s="153">
        <v>37.54</v>
      </c>
      <c r="AU36" s="153">
        <v>37.86</v>
      </c>
      <c r="AV36" s="153">
        <v>38.14</v>
      </c>
      <c r="AW36" s="153">
        <v>41.92</v>
      </c>
      <c r="AX36" s="151">
        <v>44.03</v>
      </c>
      <c r="AY36" s="153">
        <v>44.12</v>
      </c>
      <c r="AZ36" s="153">
        <v>45.29</v>
      </c>
      <c r="BA36" s="151">
        <v>43.53</v>
      </c>
      <c r="BB36" s="151">
        <v>38.61</v>
      </c>
      <c r="BC36" s="151">
        <v>25.48</v>
      </c>
      <c r="BD36" s="152">
        <v>29.06</v>
      </c>
      <c r="BE36" s="153">
        <v>32</v>
      </c>
      <c r="BF36" s="153">
        <v>35.119999999999997</v>
      </c>
      <c r="BG36" s="153">
        <v>37.97</v>
      </c>
      <c r="BH36" s="151">
        <v>38.1</v>
      </c>
      <c r="BI36" s="153">
        <v>38.4</v>
      </c>
      <c r="BJ36" s="151">
        <v>38.770000000000003</v>
      </c>
      <c r="BK36" s="152">
        <v>38.700000000000003</v>
      </c>
      <c r="BL36" s="153">
        <v>37.47</v>
      </c>
      <c r="BM36" s="153">
        <v>37.78</v>
      </c>
      <c r="BN36" s="153">
        <v>38.78</v>
      </c>
      <c r="BO36" s="153">
        <v>41.72</v>
      </c>
      <c r="BP36" s="151">
        <v>44.03</v>
      </c>
      <c r="BQ36" s="153">
        <v>44.12</v>
      </c>
      <c r="BR36" s="153">
        <v>45.29</v>
      </c>
      <c r="BS36" s="151">
        <v>43.53</v>
      </c>
      <c r="BT36" s="151">
        <v>38.61</v>
      </c>
    </row>
    <row r="37" spans="1:72">
      <c r="A37" s="143">
        <v>3.09</v>
      </c>
      <c r="B37" s="144">
        <v>1.42</v>
      </c>
      <c r="C37" s="145">
        <v>1.99</v>
      </c>
      <c r="D37" s="144">
        <v>1.98</v>
      </c>
      <c r="E37" s="145">
        <v>2.13</v>
      </c>
      <c r="F37" s="143">
        <v>2.86</v>
      </c>
      <c r="G37" s="145">
        <v>3.37</v>
      </c>
      <c r="H37" s="143">
        <v>2.74</v>
      </c>
      <c r="I37" s="144">
        <v>2.92</v>
      </c>
      <c r="J37" s="145">
        <v>3.35</v>
      </c>
      <c r="K37" s="145">
        <v>3.14</v>
      </c>
      <c r="L37" s="145">
        <v>2.74</v>
      </c>
      <c r="M37" s="145">
        <v>1.81</v>
      </c>
      <c r="N37" s="146">
        <v>2.25</v>
      </c>
      <c r="O37" s="147">
        <v>3.25</v>
      </c>
      <c r="P37" s="147">
        <v>5.82</v>
      </c>
      <c r="Q37" s="146">
        <v>10.41</v>
      </c>
      <c r="R37" s="146">
        <v>15.18</v>
      </c>
      <c r="S37" s="146">
        <v>3.19</v>
      </c>
      <c r="T37" s="148">
        <v>1.78</v>
      </c>
      <c r="U37" s="149">
        <v>0</v>
      </c>
      <c r="V37" s="149">
        <v>0.25</v>
      </c>
      <c r="W37" s="149">
        <v>0.45</v>
      </c>
      <c r="X37" s="150">
        <v>1.34</v>
      </c>
      <c r="Y37" s="149">
        <v>1.87</v>
      </c>
      <c r="Z37" s="150">
        <v>2.98</v>
      </c>
      <c r="AA37" s="148">
        <v>2.87</v>
      </c>
      <c r="AB37" s="149">
        <v>4.38</v>
      </c>
      <c r="AC37" s="149">
        <v>4.0199999999999996</v>
      </c>
      <c r="AD37" s="149">
        <v>2.78</v>
      </c>
      <c r="AE37" s="147">
        <v>1.07</v>
      </c>
      <c r="AF37" s="146">
        <v>2.62</v>
      </c>
      <c r="AG37" s="147">
        <v>4.72</v>
      </c>
      <c r="AH37" s="147">
        <v>6.51</v>
      </c>
      <c r="AI37" s="146">
        <v>9.27</v>
      </c>
      <c r="AJ37" s="146">
        <v>15.54</v>
      </c>
      <c r="AK37" s="151">
        <v>29.27</v>
      </c>
      <c r="AL37" s="152">
        <v>31.88</v>
      </c>
      <c r="AM37" s="153">
        <v>34.72</v>
      </c>
      <c r="AN37" s="152">
        <v>35.880000000000003</v>
      </c>
      <c r="AO37" s="153">
        <v>36.61</v>
      </c>
      <c r="AP37" s="151">
        <v>37.4</v>
      </c>
      <c r="AQ37" s="153">
        <v>37.67</v>
      </c>
      <c r="AR37" s="151">
        <v>38.11</v>
      </c>
      <c r="AS37" s="152">
        <v>38.85</v>
      </c>
      <c r="AT37" s="153">
        <v>40.299999999999997</v>
      </c>
      <c r="AU37" s="153">
        <v>41.5</v>
      </c>
      <c r="AV37" s="153">
        <v>43.24</v>
      </c>
      <c r="AW37" s="153">
        <v>46.54</v>
      </c>
      <c r="AX37" s="151">
        <v>45.54</v>
      </c>
      <c r="AY37" s="153">
        <v>47.45</v>
      </c>
      <c r="AZ37" s="153">
        <v>45.34</v>
      </c>
      <c r="BA37" s="151">
        <v>43.5</v>
      </c>
      <c r="BB37" s="151">
        <v>41.22</v>
      </c>
      <c r="BC37" s="151">
        <v>29.09</v>
      </c>
      <c r="BD37" s="152">
        <v>32.17</v>
      </c>
      <c r="BE37" s="153">
        <v>34.97</v>
      </c>
      <c r="BF37" s="153">
        <v>35.04</v>
      </c>
      <c r="BG37" s="153">
        <v>36.65</v>
      </c>
      <c r="BH37" s="151">
        <v>37.72</v>
      </c>
      <c r="BI37" s="153">
        <v>37.54</v>
      </c>
      <c r="BJ37" s="151">
        <v>38.94</v>
      </c>
      <c r="BK37" s="152">
        <v>38.44</v>
      </c>
      <c r="BL37" s="153">
        <v>40.03</v>
      </c>
      <c r="BM37" s="153">
        <v>42.03</v>
      </c>
      <c r="BN37" s="153">
        <v>43.23</v>
      </c>
      <c r="BO37" s="153">
        <v>46.86</v>
      </c>
      <c r="BP37" s="151">
        <v>45.04</v>
      </c>
      <c r="BQ37" s="153">
        <v>47.19</v>
      </c>
      <c r="BR37" s="153">
        <v>45.46</v>
      </c>
      <c r="BS37" s="151">
        <v>43.32</v>
      </c>
      <c r="BT37" s="151">
        <v>40.450000000000003</v>
      </c>
    </row>
    <row r="38" spans="1:72">
      <c r="A38" s="143">
        <v>5.27</v>
      </c>
      <c r="B38" s="144">
        <v>3.56</v>
      </c>
      <c r="C38" s="145">
        <v>2.75</v>
      </c>
      <c r="D38" s="144">
        <v>2.61</v>
      </c>
      <c r="E38" s="145">
        <v>2.78</v>
      </c>
      <c r="F38" s="143">
        <v>2.62</v>
      </c>
      <c r="G38" s="145">
        <v>1.69</v>
      </c>
      <c r="H38" s="143">
        <v>2.56</v>
      </c>
      <c r="I38" s="144">
        <v>1.81</v>
      </c>
      <c r="J38" s="145">
        <v>4.5599999999999996</v>
      </c>
      <c r="K38" s="145">
        <v>4.5599999999999996</v>
      </c>
      <c r="L38" s="145">
        <v>9.5299999999999994</v>
      </c>
      <c r="M38" s="145">
        <v>5.55</v>
      </c>
      <c r="N38" s="146">
        <v>4.07</v>
      </c>
      <c r="O38" s="147">
        <v>4.9000000000000004</v>
      </c>
      <c r="P38" s="147">
        <v>6.83</v>
      </c>
      <c r="Q38" s="146">
        <v>13.89</v>
      </c>
      <c r="R38" s="146">
        <v>15.38</v>
      </c>
      <c r="S38" s="146">
        <v>5.34</v>
      </c>
      <c r="T38" s="162">
        <v>4.01</v>
      </c>
      <c r="U38" s="147">
        <v>1.73</v>
      </c>
      <c r="V38" s="147">
        <v>0.83</v>
      </c>
      <c r="W38" s="147">
        <v>0</v>
      </c>
      <c r="X38" s="146">
        <v>0.81</v>
      </c>
      <c r="Y38" s="147">
        <v>1.86</v>
      </c>
      <c r="Z38" s="146">
        <v>3.31</v>
      </c>
      <c r="AA38" s="162">
        <v>3.98</v>
      </c>
      <c r="AB38" s="147">
        <v>5.1100000000000003</v>
      </c>
      <c r="AC38" s="147">
        <v>5.22</v>
      </c>
      <c r="AD38" s="147">
        <v>8.3699999999999992</v>
      </c>
      <c r="AE38" s="147">
        <v>3.11</v>
      </c>
      <c r="AF38" s="146">
        <v>2.66</v>
      </c>
      <c r="AG38" s="147">
        <v>5.0599999999999996</v>
      </c>
      <c r="AH38" s="147">
        <v>6.04</v>
      </c>
      <c r="AI38" s="146">
        <v>12.38</v>
      </c>
      <c r="AJ38" s="146">
        <v>16.079999999999998</v>
      </c>
      <c r="AK38" s="151">
        <v>26.3</v>
      </c>
      <c r="AL38" s="152">
        <v>31.04</v>
      </c>
      <c r="AM38" s="153">
        <v>31.99</v>
      </c>
      <c r="AN38" s="152">
        <v>36.380000000000003</v>
      </c>
      <c r="AO38" s="153">
        <v>38.54</v>
      </c>
      <c r="AP38" s="151">
        <v>38.6</v>
      </c>
      <c r="AQ38" s="153">
        <v>39.799999999999997</v>
      </c>
      <c r="AR38" s="151">
        <v>41.64</v>
      </c>
      <c r="AS38" s="152">
        <v>41.1</v>
      </c>
      <c r="AT38" s="153">
        <v>41.58</v>
      </c>
      <c r="AU38" s="153">
        <v>40.33</v>
      </c>
      <c r="AV38" s="153">
        <v>41.38</v>
      </c>
      <c r="AW38" s="153">
        <v>45.92</v>
      </c>
      <c r="AX38" s="151">
        <v>48.82</v>
      </c>
      <c r="AY38" s="153">
        <v>49.32</v>
      </c>
      <c r="AZ38" s="153">
        <v>46.76</v>
      </c>
      <c r="BA38" s="151">
        <v>45.87</v>
      </c>
      <c r="BB38" s="151">
        <v>43.32</v>
      </c>
      <c r="BC38" s="151">
        <v>26.5</v>
      </c>
      <c r="BD38" s="152">
        <v>30.44</v>
      </c>
      <c r="BE38" s="153">
        <v>31.03</v>
      </c>
      <c r="BF38" s="153">
        <v>36.75</v>
      </c>
      <c r="BG38" s="153">
        <v>39.520000000000003</v>
      </c>
      <c r="BH38" s="151">
        <v>38.92</v>
      </c>
      <c r="BI38" s="153">
        <v>39.29</v>
      </c>
      <c r="BJ38" s="151">
        <v>41.11</v>
      </c>
      <c r="BK38" s="152">
        <v>40.630000000000003</v>
      </c>
      <c r="BL38" s="153">
        <v>41.93</v>
      </c>
      <c r="BM38" s="153">
        <v>40.04</v>
      </c>
      <c r="BN38" s="153">
        <v>41.15</v>
      </c>
      <c r="BO38" s="153">
        <v>44.96</v>
      </c>
      <c r="BP38" s="151">
        <v>47.45</v>
      </c>
      <c r="BQ38" s="153">
        <v>49.77</v>
      </c>
      <c r="BR38" s="153">
        <v>46.52</v>
      </c>
      <c r="BS38" s="151">
        <v>45.65</v>
      </c>
      <c r="BT38" s="151">
        <v>41.83</v>
      </c>
    </row>
    <row r="39" spans="1:72">
      <c r="A39" s="143">
        <v>2.95</v>
      </c>
      <c r="B39" s="144">
        <v>2.76</v>
      </c>
      <c r="C39" s="145">
        <v>2.4900000000000002</v>
      </c>
      <c r="D39" s="144">
        <v>1.78</v>
      </c>
      <c r="E39" s="145">
        <v>0.72</v>
      </c>
      <c r="F39" s="143">
        <v>0.69</v>
      </c>
      <c r="G39" s="145">
        <v>0.83</v>
      </c>
      <c r="H39" s="143">
        <v>0.62</v>
      </c>
      <c r="I39" s="144">
        <v>0.45</v>
      </c>
      <c r="J39" s="145">
        <v>1.28</v>
      </c>
      <c r="K39" s="145">
        <v>4.8899999999999997</v>
      </c>
      <c r="L39" s="145">
        <v>5.69</v>
      </c>
      <c r="M39" s="145">
        <v>3.84</v>
      </c>
      <c r="N39" s="146">
        <v>4.4000000000000004</v>
      </c>
      <c r="O39" s="147">
        <v>4.83</v>
      </c>
      <c r="P39" s="147">
        <v>7.96</v>
      </c>
      <c r="Q39" s="146">
        <v>13.19</v>
      </c>
      <c r="R39" s="146">
        <v>17.32</v>
      </c>
      <c r="S39" s="146">
        <v>3.26</v>
      </c>
      <c r="T39" s="148">
        <v>0.45</v>
      </c>
      <c r="U39" s="149">
        <v>0</v>
      </c>
      <c r="V39" s="149">
        <v>0</v>
      </c>
      <c r="W39" s="149">
        <v>0.62</v>
      </c>
      <c r="X39" s="150">
        <v>0.63</v>
      </c>
      <c r="Y39" s="149">
        <v>1.88</v>
      </c>
      <c r="Z39" s="150">
        <v>1.62</v>
      </c>
      <c r="AA39" s="148">
        <v>1.37</v>
      </c>
      <c r="AB39" s="149">
        <v>1.37</v>
      </c>
      <c r="AC39" s="149">
        <v>4.8600000000000003</v>
      </c>
      <c r="AD39" s="149">
        <v>4.75</v>
      </c>
      <c r="AE39" s="147">
        <v>4.3099999999999996</v>
      </c>
      <c r="AF39" s="146">
        <v>3.86</v>
      </c>
      <c r="AG39" s="147">
        <v>6.62</v>
      </c>
      <c r="AH39" s="147">
        <v>9.67</v>
      </c>
      <c r="AI39" s="146">
        <v>13.87</v>
      </c>
      <c r="AJ39" s="146">
        <v>17.940000000000001</v>
      </c>
      <c r="AK39" s="151">
        <v>27.21</v>
      </c>
      <c r="AL39" s="152">
        <v>32.229999999999997</v>
      </c>
      <c r="AM39" s="153">
        <v>34.11</v>
      </c>
      <c r="AN39" s="152">
        <v>33.04</v>
      </c>
      <c r="AO39" s="153">
        <v>34.44</v>
      </c>
      <c r="AP39" s="151">
        <v>35.909999999999997</v>
      </c>
      <c r="AQ39" s="153">
        <v>36.299999999999997</v>
      </c>
      <c r="AR39" s="151">
        <v>37.03</v>
      </c>
      <c r="AS39" s="152">
        <v>36.880000000000003</v>
      </c>
      <c r="AT39" s="153">
        <v>37.5</v>
      </c>
      <c r="AU39" s="153">
        <v>38.83</v>
      </c>
      <c r="AV39" s="153">
        <v>40.67</v>
      </c>
      <c r="AW39" s="153">
        <v>43.69</v>
      </c>
      <c r="AX39" s="151">
        <v>44.39</v>
      </c>
      <c r="AY39" s="153">
        <v>48.71</v>
      </c>
      <c r="AZ39" s="153">
        <v>45.48</v>
      </c>
      <c r="BA39" s="151">
        <v>45.52</v>
      </c>
      <c r="BB39" s="151">
        <v>44.71</v>
      </c>
      <c r="BC39" s="151">
        <v>26.71</v>
      </c>
      <c r="BD39" s="152">
        <v>32.200000000000003</v>
      </c>
      <c r="BE39" s="153">
        <v>33.6</v>
      </c>
      <c r="BF39" s="153">
        <v>33.25</v>
      </c>
      <c r="BG39" s="153">
        <v>34.61</v>
      </c>
      <c r="BH39" s="151">
        <v>35.43</v>
      </c>
      <c r="BI39" s="153">
        <v>35.880000000000003</v>
      </c>
      <c r="BJ39" s="151">
        <v>36.42</v>
      </c>
      <c r="BK39" s="152">
        <v>36.869999999999997</v>
      </c>
      <c r="BL39" s="153">
        <v>37.31</v>
      </c>
      <c r="BM39" s="153">
        <v>39.25</v>
      </c>
      <c r="BN39" s="153">
        <v>40.159999999999997</v>
      </c>
      <c r="BO39" s="153">
        <v>43.54</v>
      </c>
      <c r="BP39" s="151">
        <v>45.26</v>
      </c>
      <c r="BQ39" s="153">
        <v>48.95</v>
      </c>
      <c r="BR39" s="153">
        <v>44.43</v>
      </c>
      <c r="BS39" s="151">
        <v>44.72</v>
      </c>
      <c r="BT39" s="151">
        <v>45.75</v>
      </c>
    </row>
    <row r="40" spans="1:72">
      <c r="A40" s="143">
        <v>2.2400000000000002</v>
      </c>
      <c r="B40" s="144">
        <v>1.27</v>
      </c>
      <c r="C40" s="145">
        <v>1.99</v>
      </c>
      <c r="D40" s="144">
        <v>2.02</v>
      </c>
      <c r="E40" s="145">
        <v>1.86</v>
      </c>
      <c r="F40" s="143">
        <v>1.96</v>
      </c>
      <c r="G40" s="145">
        <v>0.95</v>
      </c>
      <c r="H40" s="143">
        <v>1.34</v>
      </c>
      <c r="I40" s="144">
        <v>1.96</v>
      </c>
      <c r="J40" s="145">
        <v>2.5</v>
      </c>
      <c r="K40" s="145">
        <v>2.29</v>
      </c>
      <c r="L40" s="145">
        <v>4.8600000000000003</v>
      </c>
      <c r="M40" s="145">
        <v>1.93</v>
      </c>
      <c r="N40" s="146">
        <v>3.92</v>
      </c>
      <c r="O40" s="147">
        <v>4.4800000000000004</v>
      </c>
      <c r="P40" s="147">
        <v>9.8699999999999992</v>
      </c>
      <c r="Q40" s="146">
        <v>17.22</v>
      </c>
      <c r="R40" s="156"/>
      <c r="S40" s="146">
        <v>3.34</v>
      </c>
      <c r="T40" s="148">
        <v>1.28</v>
      </c>
      <c r="U40" s="149">
        <v>0.12</v>
      </c>
      <c r="V40" s="149">
        <v>0.45</v>
      </c>
      <c r="W40" s="149">
        <v>1.78</v>
      </c>
      <c r="X40" s="150">
        <v>1.61</v>
      </c>
      <c r="Y40" s="149">
        <v>1.54</v>
      </c>
      <c r="Z40" s="150">
        <v>1.96</v>
      </c>
      <c r="AA40" s="148">
        <v>2.02</v>
      </c>
      <c r="AB40" s="149">
        <v>2.84</v>
      </c>
      <c r="AC40" s="149">
        <v>5.04</v>
      </c>
      <c r="AD40" s="149">
        <v>5.46</v>
      </c>
      <c r="AE40" s="147">
        <v>2.2599999999999998</v>
      </c>
      <c r="AF40" s="146">
        <v>4.41</v>
      </c>
      <c r="AG40" s="147">
        <v>5.88</v>
      </c>
      <c r="AH40" s="147">
        <v>10.08</v>
      </c>
      <c r="AI40" s="146">
        <v>16.03</v>
      </c>
      <c r="AJ40" s="156"/>
      <c r="AK40" s="151">
        <v>27.97</v>
      </c>
      <c r="AL40" s="152">
        <v>31.24</v>
      </c>
      <c r="AM40" s="153">
        <v>35.450000000000003</v>
      </c>
      <c r="AN40" s="152">
        <v>36.29</v>
      </c>
      <c r="AO40" s="153">
        <v>37.159999999999997</v>
      </c>
      <c r="AP40" s="151">
        <v>38.71</v>
      </c>
      <c r="AQ40" s="153">
        <v>38.049999999999997</v>
      </c>
      <c r="AR40" s="151">
        <v>38.79</v>
      </c>
      <c r="AS40" s="152">
        <v>40.22</v>
      </c>
      <c r="AT40" s="153">
        <v>40.97</v>
      </c>
      <c r="AU40" s="153">
        <v>40.840000000000003</v>
      </c>
      <c r="AV40" s="153">
        <v>41.51</v>
      </c>
      <c r="AW40" s="153">
        <v>43.41</v>
      </c>
      <c r="AX40" s="151">
        <v>45.84</v>
      </c>
      <c r="AY40" s="153">
        <v>46.14</v>
      </c>
      <c r="AZ40" s="153">
        <v>47.01</v>
      </c>
      <c r="BA40" s="151">
        <v>47.18</v>
      </c>
      <c r="BB40" s="157"/>
      <c r="BC40" s="151">
        <v>27.75</v>
      </c>
      <c r="BD40" s="152">
        <v>32.08</v>
      </c>
      <c r="BE40" s="153">
        <v>35.71</v>
      </c>
      <c r="BF40" s="153">
        <v>36.770000000000003</v>
      </c>
      <c r="BG40" s="153">
        <v>37.19</v>
      </c>
      <c r="BH40" s="151">
        <v>37.97</v>
      </c>
      <c r="BI40" s="153">
        <v>38.299999999999997</v>
      </c>
      <c r="BJ40" s="151">
        <v>38.33</v>
      </c>
      <c r="BK40" s="152">
        <v>40.6</v>
      </c>
      <c r="BL40" s="153">
        <v>40.74</v>
      </c>
      <c r="BM40" s="153">
        <v>41.64</v>
      </c>
      <c r="BN40" s="153">
        <v>42.36</v>
      </c>
      <c r="BO40" s="153">
        <v>43.96</v>
      </c>
      <c r="BP40" s="151">
        <v>45.41</v>
      </c>
      <c r="BQ40" s="153">
        <v>46.4</v>
      </c>
      <c r="BR40" s="153">
        <v>47.41</v>
      </c>
      <c r="BS40" s="151">
        <v>48.79</v>
      </c>
      <c r="BT40" s="157"/>
    </row>
    <row r="41" spans="1:72">
      <c r="A41" s="143">
        <v>3.73</v>
      </c>
      <c r="B41" s="144">
        <v>3.41</v>
      </c>
      <c r="C41" s="145">
        <v>2.86</v>
      </c>
      <c r="D41" s="144">
        <v>2.39</v>
      </c>
      <c r="E41" s="145">
        <v>2.48</v>
      </c>
      <c r="F41" s="143">
        <v>3.31</v>
      </c>
      <c r="G41" s="145">
        <v>2.95</v>
      </c>
      <c r="H41" s="143">
        <v>3.61</v>
      </c>
      <c r="I41" s="144">
        <v>4.41</v>
      </c>
      <c r="J41" s="145">
        <v>6.56</v>
      </c>
      <c r="K41" s="145">
        <v>9.23</v>
      </c>
      <c r="L41" s="145">
        <v>7.65</v>
      </c>
      <c r="M41" s="145">
        <v>3.84</v>
      </c>
      <c r="N41" s="146">
        <v>4.0599999999999996</v>
      </c>
      <c r="O41" s="147">
        <v>6.21</v>
      </c>
      <c r="P41" s="147">
        <v>7.74</v>
      </c>
      <c r="Q41" s="146">
        <v>10.61</v>
      </c>
      <c r="R41" s="146">
        <v>19.73</v>
      </c>
      <c r="S41" s="146">
        <v>3.58</v>
      </c>
      <c r="T41" s="148">
        <v>2.0699999999999998</v>
      </c>
      <c r="U41" s="149">
        <v>1.06</v>
      </c>
      <c r="V41" s="149">
        <v>0.12</v>
      </c>
      <c r="W41" s="149">
        <v>1.1200000000000001</v>
      </c>
      <c r="X41" s="150">
        <v>2.95</v>
      </c>
      <c r="Y41" s="149">
        <v>2.76</v>
      </c>
      <c r="Z41" s="150">
        <v>3.5</v>
      </c>
      <c r="AA41" s="148">
        <v>3.62</v>
      </c>
      <c r="AB41" s="149">
        <v>4.57</v>
      </c>
      <c r="AC41" s="149">
        <v>7.33</v>
      </c>
      <c r="AD41" s="149">
        <v>7.63</v>
      </c>
      <c r="AE41" s="147">
        <v>3.99</v>
      </c>
      <c r="AF41" s="146">
        <v>4.6399999999999997</v>
      </c>
      <c r="AG41" s="147">
        <v>7.4</v>
      </c>
      <c r="AH41" s="147">
        <v>7.54</v>
      </c>
      <c r="AI41" s="146">
        <v>10.5</v>
      </c>
      <c r="AJ41" s="146">
        <v>20.3</v>
      </c>
      <c r="AK41" s="151">
        <v>27.2</v>
      </c>
      <c r="AL41" s="152">
        <v>31.82</v>
      </c>
      <c r="AM41" s="153">
        <v>34.43</v>
      </c>
      <c r="AN41" s="152">
        <v>35.78</v>
      </c>
      <c r="AO41" s="153">
        <v>35.64</v>
      </c>
      <c r="AP41" s="151">
        <v>36.31</v>
      </c>
      <c r="AQ41" s="153">
        <v>36.049999999999997</v>
      </c>
      <c r="AR41" s="151">
        <v>37.76</v>
      </c>
      <c r="AS41" s="152">
        <v>38.44</v>
      </c>
      <c r="AT41" s="153">
        <v>39.549999999999997</v>
      </c>
      <c r="AU41" s="153">
        <v>40.36</v>
      </c>
      <c r="AV41" s="153">
        <v>43.99</v>
      </c>
      <c r="AW41" s="153">
        <v>46.94</v>
      </c>
      <c r="AX41" s="151">
        <v>47.54</v>
      </c>
      <c r="AY41" s="153">
        <v>48.63</v>
      </c>
      <c r="AZ41" s="153">
        <v>46.67</v>
      </c>
      <c r="BA41" s="151">
        <v>44.59</v>
      </c>
      <c r="BB41" s="151">
        <v>43.55</v>
      </c>
      <c r="BC41" s="151">
        <v>27.72</v>
      </c>
      <c r="BD41" s="152">
        <v>32.19</v>
      </c>
      <c r="BE41" s="153">
        <v>34.58</v>
      </c>
      <c r="BF41" s="153">
        <v>35.51</v>
      </c>
      <c r="BG41" s="153">
        <v>35.840000000000003</v>
      </c>
      <c r="BH41" s="151">
        <v>35.409999999999997</v>
      </c>
      <c r="BI41" s="153">
        <v>36.03</v>
      </c>
      <c r="BJ41" s="151">
        <v>37.380000000000003</v>
      </c>
      <c r="BK41" s="152">
        <v>38.61</v>
      </c>
      <c r="BL41" s="153">
        <v>39.049999999999997</v>
      </c>
      <c r="BM41" s="153">
        <v>40.24</v>
      </c>
      <c r="BN41" s="153">
        <v>43.5</v>
      </c>
      <c r="BO41" s="153">
        <v>45.4</v>
      </c>
      <c r="BP41" s="151">
        <v>47.67</v>
      </c>
      <c r="BQ41" s="153">
        <v>48.13</v>
      </c>
      <c r="BR41" s="153">
        <v>46.43</v>
      </c>
      <c r="BS41" s="151">
        <v>44.79</v>
      </c>
      <c r="BT41" s="151">
        <v>44.11</v>
      </c>
    </row>
    <row r="42" spans="1:72">
      <c r="A42" s="143">
        <v>3.92</v>
      </c>
      <c r="B42" s="144">
        <v>4.17</v>
      </c>
      <c r="C42" s="145">
        <v>3.37</v>
      </c>
      <c r="D42" s="144">
        <v>4.0199999999999996</v>
      </c>
      <c r="E42" s="145">
        <v>3.68</v>
      </c>
      <c r="F42" s="143">
        <v>3.06</v>
      </c>
      <c r="G42" s="145">
        <v>3.07</v>
      </c>
      <c r="H42" s="143">
        <v>3.06</v>
      </c>
      <c r="I42" s="144">
        <v>4.2</v>
      </c>
      <c r="J42" s="145">
        <v>4.01</v>
      </c>
      <c r="K42" s="145">
        <v>6.48</v>
      </c>
      <c r="L42" s="145">
        <v>7.31</v>
      </c>
      <c r="M42" s="143">
        <v>3.05</v>
      </c>
      <c r="N42" s="147">
        <v>5</v>
      </c>
      <c r="O42" s="147">
        <v>6.57</v>
      </c>
      <c r="P42" s="146">
        <v>7.02</v>
      </c>
      <c r="Q42" s="146">
        <v>11.99</v>
      </c>
      <c r="R42" s="160">
        <v>17.37</v>
      </c>
      <c r="S42" s="146">
        <v>3.36</v>
      </c>
      <c r="T42" s="148">
        <v>2.69</v>
      </c>
      <c r="U42" s="149">
        <v>1.69</v>
      </c>
      <c r="V42" s="149">
        <v>2.44</v>
      </c>
      <c r="W42" s="149">
        <v>3.39</v>
      </c>
      <c r="X42" s="150">
        <v>4.72</v>
      </c>
      <c r="Y42" s="149">
        <v>3.74</v>
      </c>
      <c r="Z42" s="150">
        <v>4.8499999999999996</v>
      </c>
      <c r="AA42" s="148">
        <v>4.62</v>
      </c>
      <c r="AB42" s="149">
        <v>5.47</v>
      </c>
      <c r="AC42" s="149">
        <v>7.15</v>
      </c>
      <c r="AD42" s="149">
        <v>8.32</v>
      </c>
      <c r="AE42" s="146">
        <v>2.99</v>
      </c>
      <c r="AF42" s="147">
        <v>4.87</v>
      </c>
      <c r="AG42" s="147">
        <v>7.15</v>
      </c>
      <c r="AH42" s="146">
        <v>8.4700000000000006</v>
      </c>
      <c r="AI42" s="146">
        <v>12.61</v>
      </c>
      <c r="AJ42" s="160">
        <v>18.54</v>
      </c>
      <c r="AK42" s="151">
        <v>27.43</v>
      </c>
      <c r="AL42" s="152">
        <v>32.479999999999997</v>
      </c>
      <c r="AM42" s="153">
        <v>31.83</v>
      </c>
      <c r="AN42" s="152">
        <v>32.58</v>
      </c>
      <c r="AO42" s="153">
        <v>34.950000000000003</v>
      </c>
      <c r="AP42" s="151">
        <v>35.270000000000003</v>
      </c>
      <c r="AQ42" s="153">
        <v>36.880000000000003</v>
      </c>
      <c r="AR42" s="151">
        <v>37.090000000000003</v>
      </c>
      <c r="AS42" s="152">
        <v>38.06</v>
      </c>
      <c r="AT42" s="153">
        <v>37.380000000000003</v>
      </c>
      <c r="AU42" s="153">
        <v>37.99</v>
      </c>
      <c r="AV42" s="153">
        <v>38.9</v>
      </c>
      <c r="AW42" s="151">
        <v>44.07</v>
      </c>
      <c r="AX42" s="153">
        <v>45.28</v>
      </c>
      <c r="AY42" s="153">
        <v>47.33</v>
      </c>
      <c r="AZ42" s="151">
        <v>43.9</v>
      </c>
      <c r="BA42" s="151">
        <v>43.17</v>
      </c>
      <c r="BB42" s="160">
        <v>37.17</v>
      </c>
      <c r="BC42" s="151">
        <v>26.56</v>
      </c>
      <c r="BD42" s="152">
        <v>30.73</v>
      </c>
      <c r="BE42" s="153">
        <v>31.28</v>
      </c>
      <c r="BF42" s="153">
        <v>31.11</v>
      </c>
      <c r="BG42" s="153">
        <v>33.35</v>
      </c>
      <c r="BH42" s="151">
        <v>36.85</v>
      </c>
      <c r="BI42" s="153">
        <v>37.18</v>
      </c>
      <c r="BJ42" s="151">
        <v>36.03</v>
      </c>
      <c r="BK42" s="152">
        <v>37.28</v>
      </c>
      <c r="BL42" s="153">
        <v>37.520000000000003</v>
      </c>
      <c r="BM42" s="153">
        <v>39.130000000000003</v>
      </c>
      <c r="BN42" s="153">
        <v>39.200000000000003</v>
      </c>
      <c r="BO42" s="151">
        <v>43.66</v>
      </c>
      <c r="BP42" s="153">
        <v>44.53</v>
      </c>
      <c r="BQ42" s="153">
        <v>47.99</v>
      </c>
      <c r="BR42" s="151">
        <v>44.12</v>
      </c>
      <c r="BS42" s="151">
        <v>43.65</v>
      </c>
      <c r="BT42" s="160">
        <v>38.33</v>
      </c>
    </row>
    <row r="43" spans="1:72">
      <c r="A43" s="143">
        <v>2.83</v>
      </c>
      <c r="B43" s="144">
        <v>2.92</v>
      </c>
      <c r="C43" s="145">
        <v>1.74</v>
      </c>
      <c r="D43" s="144">
        <v>1.74</v>
      </c>
      <c r="E43" s="145">
        <v>1.99</v>
      </c>
      <c r="F43" s="143">
        <v>1.24</v>
      </c>
      <c r="G43" s="145">
        <v>0.76</v>
      </c>
      <c r="H43" s="143">
        <v>1.18</v>
      </c>
      <c r="I43" s="144">
        <v>1.81</v>
      </c>
      <c r="J43" s="145">
        <v>3.42</v>
      </c>
      <c r="K43" s="145">
        <v>4.22</v>
      </c>
      <c r="L43" s="145">
        <v>5.35</v>
      </c>
      <c r="M43" s="145">
        <v>5.15</v>
      </c>
      <c r="N43" s="146">
        <v>4.01</v>
      </c>
      <c r="O43" s="147">
        <v>6.27</v>
      </c>
      <c r="P43" s="147">
        <v>7.94</v>
      </c>
      <c r="Q43" s="146">
        <v>11.74</v>
      </c>
      <c r="R43" s="146">
        <v>17.89</v>
      </c>
      <c r="S43" s="146">
        <v>2.56</v>
      </c>
      <c r="T43" s="148">
        <v>1.9</v>
      </c>
      <c r="U43" s="149">
        <v>0</v>
      </c>
      <c r="V43" s="149">
        <v>0</v>
      </c>
      <c r="W43" s="149">
        <v>0.75</v>
      </c>
      <c r="X43" s="150">
        <v>2.13</v>
      </c>
      <c r="Y43" s="149">
        <v>2.17</v>
      </c>
      <c r="Z43" s="150">
        <v>2.39</v>
      </c>
      <c r="AA43" s="148">
        <v>3.07</v>
      </c>
      <c r="AB43" s="149">
        <v>3.54</v>
      </c>
      <c r="AC43" s="149">
        <v>4.7300000000000004</v>
      </c>
      <c r="AD43" s="149">
        <v>5.52</v>
      </c>
      <c r="AE43" s="147">
        <v>3.53</v>
      </c>
      <c r="AF43" s="146">
        <v>3.5</v>
      </c>
      <c r="AG43" s="147">
        <v>5.7</v>
      </c>
      <c r="AH43" s="147">
        <v>7.3</v>
      </c>
      <c r="AI43" s="146">
        <v>11.52</v>
      </c>
      <c r="AJ43" s="146">
        <v>17.489999999999998</v>
      </c>
      <c r="AK43" s="151">
        <v>25.56</v>
      </c>
      <c r="AL43" s="152">
        <v>30.91</v>
      </c>
      <c r="AM43" s="153">
        <v>32.33</v>
      </c>
      <c r="AN43" s="152">
        <v>32.33</v>
      </c>
      <c r="AO43" s="153">
        <v>33.659999999999997</v>
      </c>
      <c r="AP43" s="151">
        <v>34.82</v>
      </c>
      <c r="AQ43" s="153">
        <v>35.61</v>
      </c>
      <c r="AR43" s="151">
        <v>36.119999999999997</v>
      </c>
      <c r="AS43" s="152">
        <v>37.659999999999997</v>
      </c>
      <c r="AT43" s="153">
        <v>37.36</v>
      </c>
      <c r="AU43" s="153">
        <v>39.29</v>
      </c>
      <c r="AV43" s="153">
        <v>40.97</v>
      </c>
      <c r="AW43" s="153">
        <v>42.97</v>
      </c>
      <c r="AX43" s="151">
        <v>43.48</v>
      </c>
      <c r="AY43" s="153">
        <v>44.51</v>
      </c>
      <c r="AZ43" s="153">
        <v>44.29</v>
      </c>
      <c r="BA43" s="151">
        <v>42.23</v>
      </c>
      <c r="BB43" s="151">
        <v>39.76</v>
      </c>
      <c r="BC43" s="151">
        <v>26.22</v>
      </c>
      <c r="BD43" s="152">
        <v>30.34</v>
      </c>
      <c r="BE43" s="153">
        <v>32.39</v>
      </c>
      <c r="BF43" s="153">
        <v>32.479999999999997</v>
      </c>
      <c r="BG43" s="153">
        <v>33.450000000000003</v>
      </c>
      <c r="BH43" s="151">
        <v>34.299999999999997</v>
      </c>
      <c r="BI43" s="153">
        <v>35.659999999999997</v>
      </c>
      <c r="BJ43" s="151">
        <v>36.76</v>
      </c>
      <c r="BK43" s="152">
        <v>37.299999999999997</v>
      </c>
      <c r="BL43" s="153">
        <v>37.39</v>
      </c>
      <c r="BM43" s="153">
        <v>39.07</v>
      </c>
      <c r="BN43" s="153">
        <v>40.619999999999997</v>
      </c>
      <c r="BO43" s="153">
        <v>43.38</v>
      </c>
      <c r="BP43" s="151">
        <v>42.91</v>
      </c>
      <c r="BQ43" s="153">
        <v>44.27</v>
      </c>
      <c r="BR43" s="153">
        <v>44.46</v>
      </c>
      <c r="BS43" s="151">
        <v>42.03</v>
      </c>
      <c r="BT43" s="151">
        <v>40.29</v>
      </c>
    </row>
    <row r="44" spans="1:72">
      <c r="A44" s="143">
        <v>5.73</v>
      </c>
      <c r="B44" s="144">
        <v>4.79</v>
      </c>
      <c r="C44" s="145">
        <v>3.41</v>
      </c>
      <c r="D44" s="144">
        <v>2.41</v>
      </c>
      <c r="E44" s="145">
        <v>2.27</v>
      </c>
      <c r="F44" s="143">
        <v>1.67</v>
      </c>
      <c r="G44" s="145">
        <v>0</v>
      </c>
      <c r="H44" s="143">
        <v>0.97</v>
      </c>
      <c r="I44" s="144">
        <v>1.59</v>
      </c>
      <c r="J44" s="145">
        <v>2.14</v>
      </c>
      <c r="K44" s="145">
        <v>3.74</v>
      </c>
      <c r="L44" s="145">
        <v>6.23</v>
      </c>
      <c r="M44" s="145">
        <v>3.74</v>
      </c>
      <c r="N44" s="146">
        <v>5.31</v>
      </c>
      <c r="O44" s="147">
        <v>6.24</v>
      </c>
      <c r="P44" s="147">
        <v>8.27</v>
      </c>
      <c r="Q44" s="146">
        <v>11.01</v>
      </c>
      <c r="R44" s="146">
        <v>19.03</v>
      </c>
      <c r="S44" s="146">
        <v>4.57</v>
      </c>
      <c r="T44" s="162">
        <v>2.83</v>
      </c>
      <c r="U44" s="147">
        <v>0</v>
      </c>
      <c r="V44" s="147">
        <v>0</v>
      </c>
      <c r="W44" s="147">
        <v>0</v>
      </c>
      <c r="X44" s="146">
        <v>1.74</v>
      </c>
      <c r="Y44" s="147">
        <v>2.78</v>
      </c>
      <c r="Z44" s="146">
        <v>3.05</v>
      </c>
      <c r="AA44" s="162">
        <v>3.25</v>
      </c>
      <c r="AB44" s="147">
        <v>2.88</v>
      </c>
      <c r="AC44" s="147">
        <v>2.9</v>
      </c>
      <c r="AD44" s="147">
        <v>4.22</v>
      </c>
      <c r="AE44" s="147">
        <v>4.38</v>
      </c>
      <c r="AF44" s="146">
        <v>4.07</v>
      </c>
      <c r="AG44" s="147">
        <v>6.72</v>
      </c>
      <c r="AH44" s="147">
        <v>8.8000000000000007</v>
      </c>
      <c r="AI44" s="146">
        <v>11.61</v>
      </c>
      <c r="AJ44" s="146">
        <v>19.260000000000002</v>
      </c>
      <c r="AK44" s="151">
        <v>29.13</v>
      </c>
      <c r="AL44" s="152">
        <v>31.01</v>
      </c>
      <c r="AM44" s="153">
        <v>35.659999999999997</v>
      </c>
      <c r="AN44" s="152">
        <v>37.9</v>
      </c>
      <c r="AO44" s="153">
        <v>38.08</v>
      </c>
      <c r="AP44" s="151">
        <v>38.93</v>
      </c>
      <c r="AQ44" s="153">
        <v>39.49</v>
      </c>
      <c r="AR44" s="151">
        <v>39.380000000000003</v>
      </c>
      <c r="AS44" s="152">
        <v>39.380000000000003</v>
      </c>
      <c r="AT44" s="153">
        <v>39.19</v>
      </c>
      <c r="AU44" s="153">
        <v>41.56</v>
      </c>
      <c r="AV44" s="153">
        <v>43.64</v>
      </c>
      <c r="AW44" s="153">
        <v>45.68</v>
      </c>
      <c r="AX44" s="151">
        <v>45.88</v>
      </c>
      <c r="AY44" s="153">
        <v>46.99</v>
      </c>
      <c r="AZ44" s="153">
        <v>44.45</v>
      </c>
      <c r="BA44" s="151">
        <v>41.15</v>
      </c>
      <c r="BB44" s="151">
        <v>38.86</v>
      </c>
      <c r="BC44" s="151">
        <v>28.45</v>
      </c>
      <c r="BD44" s="152">
        <v>31.16</v>
      </c>
      <c r="BE44" s="153">
        <v>35.06</v>
      </c>
      <c r="BF44" s="153">
        <v>38.11</v>
      </c>
      <c r="BG44" s="153">
        <v>38.9</v>
      </c>
      <c r="BH44" s="151">
        <v>38.380000000000003</v>
      </c>
      <c r="BI44" s="153">
        <v>39.520000000000003</v>
      </c>
      <c r="BJ44" s="151">
        <v>40.65</v>
      </c>
      <c r="BK44" s="152">
        <v>39.119999999999997</v>
      </c>
      <c r="BL44" s="153">
        <v>39.65</v>
      </c>
      <c r="BM44" s="153">
        <v>42</v>
      </c>
      <c r="BN44" s="153">
        <v>43.48</v>
      </c>
      <c r="BO44" s="153">
        <v>45.76</v>
      </c>
      <c r="BP44" s="151">
        <v>46.6</v>
      </c>
      <c r="BQ44" s="153">
        <v>46.64</v>
      </c>
      <c r="BR44" s="153">
        <v>44.43</v>
      </c>
      <c r="BS44" s="151">
        <v>41.74</v>
      </c>
      <c r="BT44" s="151">
        <v>38.72</v>
      </c>
    </row>
    <row r="45" spans="1:72">
      <c r="A45" s="143">
        <v>2.69</v>
      </c>
      <c r="B45" s="144">
        <v>2.91</v>
      </c>
      <c r="C45" s="145">
        <v>2.98</v>
      </c>
      <c r="D45" s="144">
        <v>2.5</v>
      </c>
      <c r="E45" s="145">
        <v>2.17</v>
      </c>
      <c r="F45" s="143">
        <v>1.1499999999999999</v>
      </c>
      <c r="G45" s="145">
        <v>0</v>
      </c>
      <c r="H45" s="143">
        <v>1.1200000000000001</v>
      </c>
      <c r="I45" s="144">
        <v>1.81</v>
      </c>
      <c r="J45" s="145">
        <v>2.11</v>
      </c>
      <c r="K45" s="145">
        <v>2.36</v>
      </c>
      <c r="L45" s="145">
        <v>2.48</v>
      </c>
      <c r="M45" s="145">
        <v>2.39</v>
      </c>
      <c r="N45" s="146">
        <v>3.88</v>
      </c>
      <c r="O45" s="147">
        <v>4.6399999999999997</v>
      </c>
      <c r="P45" s="147">
        <v>6.75</v>
      </c>
      <c r="Q45" s="146">
        <v>12.84</v>
      </c>
      <c r="R45" s="146">
        <v>20.49</v>
      </c>
      <c r="S45" s="146">
        <v>3.48</v>
      </c>
      <c r="T45" s="162">
        <v>0.9</v>
      </c>
      <c r="U45" s="147">
        <v>0</v>
      </c>
      <c r="V45" s="147">
        <v>0</v>
      </c>
      <c r="W45" s="147">
        <v>0</v>
      </c>
      <c r="X45" s="146">
        <v>1.74</v>
      </c>
      <c r="Y45" s="147">
        <v>1.99</v>
      </c>
      <c r="Z45" s="146">
        <v>1.99</v>
      </c>
      <c r="AA45" s="162">
        <v>1.93</v>
      </c>
      <c r="AB45" s="147">
        <v>2.02</v>
      </c>
      <c r="AC45" s="147">
        <v>2.98</v>
      </c>
      <c r="AD45" s="147">
        <v>2.25</v>
      </c>
      <c r="AE45" s="147">
        <v>3.42</v>
      </c>
      <c r="AF45" s="146">
        <v>3.62</v>
      </c>
      <c r="AG45" s="147">
        <v>5.22</v>
      </c>
      <c r="AH45" s="147">
        <v>7.23</v>
      </c>
      <c r="AI45" s="146">
        <v>11.56</v>
      </c>
      <c r="AJ45" s="146">
        <v>20.07</v>
      </c>
      <c r="AK45" s="151">
        <v>27.18</v>
      </c>
      <c r="AL45" s="152">
        <v>29.57</v>
      </c>
      <c r="AM45" s="153">
        <v>31.22</v>
      </c>
      <c r="AN45" s="152">
        <v>31.68</v>
      </c>
      <c r="AO45" s="153">
        <v>32.68</v>
      </c>
      <c r="AP45" s="151">
        <v>32.700000000000003</v>
      </c>
      <c r="AQ45" s="153">
        <v>34.89</v>
      </c>
      <c r="AR45" s="151">
        <v>36.380000000000003</v>
      </c>
      <c r="AS45" s="152">
        <v>36.75</v>
      </c>
      <c r="AT45" s="153">
        <v>38.630000000000003</v>
      </c>
      <c r="AU45" s="153">
        <v>37.950000000000003</v>
      </c>
      <c r="AV45" s="153">
        <v>38.840000000000003</v>
      </c>
      <c r="AW45" s="153">
        <v>44.01</v>
      </c>
      <c r="AX45" s="151">
        <v>43.27</v>
      </c>
      <c r="AY45" s="153">
        <v>45.4</v>
      </c>
      <c r="AZ45" s="153">
        <v>42.48</v>
      </c>
      <c r="BA45" s="151">
        <v>42.67</v>
      </c>
      <c r="BB45" s="151">
        <v>40.44</v>
      </c>
      <c r="BC45" s="151">
        <v>26.76</v>
      </c>
      <c r="BD45" s="152">
        <v>28.75</v>
      </c>
      <c r="BE45" s="153">
        <v>31.23</v>
      </c>
      <c r="BF45" s="153">
        <v>32.840000000000003</v>
      </c>
      <c r="BG45" s="153">
        <v>34.1</v>
      </c>
      <c r="BH45" s="151">
        <v>33.799999999999997</v>
      </c>
      <c r="BI45" s="153">
        <v>35.18</v>
      </c>
      <c r="BJ45" s="151">
        <v>37.04</v>
      </c>
      <c r="BK45" s="152">
        <v>36.270000000000003</v>
      </c>
      <c r="BL45" s="153">
        <v>37.39</v>
      </c>
      <c r="BM45" s="153">
        <v>36.29</v>
      </c>
      <c r="BN45" s="153">
        <v>38.21</v>
      </c>
      <c r="BO45" s="153">
        <v>44.9</v>
      </c>
      <c r="BP45" s="151">
        <v>43.9</v>
      </c>
      <c r="BQ45" s="153">
        <v>45.08</v>
      </c>
      <c r="BR45" s="153">
        <v>42.72</v>
      </c>
      <c r="BS45" s="151">
        <v>42.53</v>
      </c>
      <c r="BT45" s="151">
        <v>39.83</v>
      </c>
    </row>
    <row r="46" spans="1:72">
      <c r="A46" s="143">
        <v>3.34</v>
      </c>
      <c r="B46" s="144">
        <v>3.22</v>
      </c>
      <c r="C46" s="145">
        <v>3.38</v>
      </c>
      <c r="D46" s="144">
        <v>3.25</v>
      </c>
      <c r="E46" s="145">
        <v>2.74</v>
      </c>
      <c r="F46" s="143">
        <v>2.74</v>
      </c>
      <c r="G46" s="145">
        <v>3.29</v>
      </c>
      <c r="H46" s="143">
        <v>3.19</v>
      </c>
      <c r="I46" s="144">
        <v>3.58</v>
      </c>
      <c r="J46" s="145">
        <v>4.76</v>
      </c>
      <c r="K46" s="145">
        <v>5.89</v>
      </c>
      <c r="L46" s="145">
        <v>6.09</v>
      </c>
      <c r="M46" s="145">
        <v>3.49</v>
      </c>
      <c r="N46" s="146">
        <v>4.3499999999999996</v>
      </c>
      <c r="O46" s="147">
        <v>5.92</v>
      </c>
      <c r="P46" s="147">
        <v>7.07</v>
      </c>
      <c r="Q46" s="146">
        <v>13.96</v>
      </c>
      <c r="R46" s="146">
        <v>16.600000000000001</v>
      </c>
      <c r="S46" s="146">
        <v>2.91</v>
      </c>
      <c r="T46" s="162">
        <v>2.95</v>
      </c>
      <c r="U46" s="147">
        <v>0</v>
      </c>
      <c r="V46" s="147">
        <v>0</v>
      </c>
      <c r="W46" s="147">
        <v>1.54</v>
      </c>
      <c r="X46" s="146">
        <v>2.61</v>
      </c>
      <c r="Y46" s="147">
        <v>2.48</v>
      </c>
      <c r="Z46" s="146">
        <v>3.11</v>
      </c>
      <c r="AA46" s="162">
        <v>3.12</v>
      </c>
      <c r="AB46" s="147">
        <v>4.38</v>
      </c>
      <c r="AC46" s="147">
        <v>6.34</v>
      </c>
      <c r="AD46" s="147">
        <v>7.7</v>
      </c>
      <c r="AE46" s="147">
        <v>4.25</v>
      </c>
      <c r="AF46" s="146">
        <v>4.28</v>
      </c>
      <c r="AG46" s="147">
        <v>6.58</v>
      </c>
      <c r="AH46" s="147">
        <v>7.79</v>
      </c>
      <c r="AI46" s="146">
        <v>10.55</v>
      </c>
      <c r="AJ46" s="146">
        <v>15.73</v>
      </c>
      <c r="AK46" s="151">
        <v>27.82</v>
      </c>
      <c r="AL46" s="152">
        <v>29.58</v>
      </c>
      <c r="AM46" s="153">
        <v>31.89</v>
      </c>
      <c r="AN46" s="152">
        <v>33.08</v>
      </c>
      <c r="AO46" s="153">
        <v>35.590000000000003</v>
      </c>
      <c r="AP46" s="151">
        <v>35.47</v>
      </c>
      <c r="AQ46" s="153">
        <v>35.049999999999997</v>
      </c>
      <c r="AR46" s="151">
        <v>36.92</v>
      </c>
      <c r="AS46" s="152">
        <v>37.26</v>
      </c>
      <c r="AT46" s="153">
        <v>37.44</v>
      </c>
      <c r="AU46" s="153">
        <v>38.89</v>
      </c>
      <c r="AV46" s="153">
        <v>40.32</v>
      </c>
      <c r="AW46" s="153">
        <v>43.52</v>
      </c>
      <c r="AX46" s="151">
        <v>43.03</v>
      </c>
      <c r="AY46" s="153">
        <v>41.86</v>
      </c>
      <c r="AZ46" s="153">
        <v>42.82</v>
      </c>
      <c r="BA46" s="151">
        <v>41.62</v>
      </c>
      <c r="BB46" s="151">
        <v>37.5</v>
      </c>
      <c r="BC46" s="151">
        <v>27.08</v>
      </c>
      <c r="BD46" s="152">
        <v>29.42</v>
      </c>
      <c r="BE46" s="153">
        <v>31.08</v>
      </c>
      <c r="BF46" s="153">
        <v>33.72</v>
      </c>
      <c r="BG46" s="153">
        <v>36.24</v>
      </c>
      <c r="BH46" s="151">
        <v>36.299999999999997</v>
      </c>
      <c r="BI46" s="153">
        <v>36.01</v>
      </c>
      <c r="BJ46" s="151">
        <v>36.32</v>
      </c>
      <c r="BK46" s="152">
        <v>37.770000000000003</v>
      </c>
      <c r="BL46" s="153">
        <v>37.159999999999997</v>
      </c>
      <c r="BM46" s="153">
        <v>38.020000000000003</v>
      </c>
      <c r="BN46" s="153">
        <v>40.950000000000003</v>
      </c>
      <c r="BO46" s="153">
        <v>42.16</v>
      </c>
      <c r="BP46" s="151">
        <v>43.41</v>
      </c>
      <c r="BQ46" s="153">
        <v>41.07</v>
      </c>
      <c r="BR46" s="153">
        <v>42.65</v>
      </c>
      <c r="BS46" s="151">
        <v>42.81</v>
      </c>
      <c r="BT46" s="151">
        <v>37.24</v>
      </c>
    </row>
    <row r="47" spans="1:72">
      <c r="A47" s="143">
        <v>2.78</v>
      </c>
      <c r="B47" s="144">
        <v>2.25</v>
      </c>
      <c r="C47" s="145">
        <v>1.87</v>
      </c>
      <c r="D47" s="144">
        <v>2.17</v>
      </c>
      <c r="E47" s="145">
        <v>3.23</v>
      </c>
      <c r="F47" s="143">
        <v>3.29</v>
      </c>
      <c r="G47" s="145">
        <v>2.66</v>
      </c>
      <c r="H47" s="143">
        <v>2.14</v>
      </c>
      <c r="I47" s="144">
        <v>3.11</v>
      </c>
      <c r="J47" s="145">
        <v>3.73</v>
      </c>
      <c r="K47" s="145">
        <v>5.09</v>
      </c>
      <c r="L47" s="145">
        <v>3.6</v>
      </c>
      <c r="M47" s="145">
        <v>3.37</v>
      </c>
      <c r="N47" s="146">
        <v>4.82</v>
      </c>
      <c r="O47" s="147">
        <v>6.67</v>
      </c>
      <c r="P47" s="147">
        <v>10.93</v>
      </c>
      <c r="Q47" s="146">
        <v>13.56</v>
      </c>
      <c r="R47" s="138"/>
      <c r="S47" s="146">
        <v>2.84</v>
      </c>
      <c r="T47" s="148">
        <v>1.57</v>
      </c>
      <c r="U47" s="149">
        <v>0.12</v>
      </c>
      <c r="V47" s="149">
        <v>1.69</v>
      </c>
      <c r="W47" s="149">
        <v>2.74</v>
      </c>
      <c r="X47" s="150">
        <v>3.11</v>
      </c>
      <c r="Y47" s="149">
        <v>2.08</v>
      </c>
      <c r="Z47" s="150">
        <v>1.1200000000000001</v>
      </c>
      <c r="AA47" s="148">
        <v>2.88</v>
      </c>
      <c r="AB47" s="149">
        <v>5.07</v>
      </c>
      <c r="AC47" s="149">
        <v>4.97</v>
      </c>
      <c r="AD47" s="147">
        <v>4.01</v>
      </c>
      <c r="AE47" s="147">
        <v>3.06</v>
      </c>
      <c r="AF47" s="146">
        <v>5.33</v>
      </c>
      <c r="AG47" s="147">
        <v>6.56</v>
      </c>
      <c r="AH47" s="147">
        <v>11.1</v>
      </c>
      <c r="AI47" s="146">
        <v>14.93</v>
      </c>
      <c r="AJ47" s="138"/>
      <c r="AK47" s="151">
        <v>29.48</v>
      </c>
      <c r="AL47" s="152">
        <v>31.86</v>
      </c>
      <c r="AM47" s="153">
        <v>33.229999999999997</v>
      </c>
      <c r="AN47" s="152">
        <v>35.840000000000003</v>
      </c>
      <c r="AO47" s="153">
        <v>35.74</v>
      </c>
      <c r="AP47" s="151">
        <v>36.96</v>
      </c>
      <c r="AQ47" s="153">
        <v>36.68</v>
      </c>
      <c r="AR47" s="151">
        <v>37.75</v>
      </c>
      <c r="AS47" s="152">
        <v>37.549999999999997</v>
      </c>
      <c r="AT47" s="153">
        <v>38.299999999999997</v>
      </c>
      <c r="AU47" s="153">
        <v>40.26</v>
      </c>
      <c r="AV47" s="153">
        <v>41.92</v>
      </c>
      <c r="AW47" s="153">
        <v>42.68</v>
      </c>
      <c r="AX47" s="151">
        <v>45.82</v>
      </c>
      <c r="AY47" s="153">
        <v>45.29</v>
      </c>
      <c r="AZ47" s="153">
        <v>43.03</v>
      </c>
      <c r="BA47" s="151">
        <v>45.32</v>
      </c>
      <c r="BB47" s="138"/>
      <c r="BC47" s="151">
        <v>29.05</v>
      </c>
      <c r="BD47" s="152">
        <v>32.06</v>
      </c>
      <c r="BE47" s="153">
        <v>34.07</v>
      </c>
      <c r="BF47" s="153">
        <v>35.049999999999997</v>
      </c>
      <c r="BG47" s="153">
        <v>35.549999999999997</v>
      </c>
      <c r="BH47" s="151">
        <v>36.69</v>
      </c>
      <c r="BI47" s="153">
        <v>36.56</v>
      </c>
      <c r="BJ47" s="151">
        <v>37.369999999999997</v>
      </c>
      <c r="BK47" s="152">
        <v>37.76</v>
      </c>
      <c r="BL47" s="153">
        <v>38.840000000000003</v>
      </c>
      <c r="BM47" s="153">
        <v>40.299999999999997</v>
      </c>
      <c r="BN47" s="153">
        <v>42.37</v>
      </c>
      <c r="BO47" s="153">
        <v>43.23</v>
      </c>
      <c r="BP47" s="151">
        <v>45.72</v>
      </c>
      <c r="BQ47" s="153">
        <v>45.39</v>
      </c>
      <c r="BR47" s="153">
        <v>44.33</v>
      </c>
      <c r="BS47" s="151">
        <v>45.82</v>
      </c>
      <c r="BT47" s="138"/>
    </row>
    <row r="48" spans="1:72">
      <c r="A48" s="143">
        <v>3.74</v>
      </c>
      <c r="B48" s="144">
        <v>3.85</v>
      </c>
      <c r="C48" s="145">
        <v>2.08</v>
      </c>
      <c r="D48" s="144">
        <v>3.12</v>
      </c>
      <c r="E48" s="145">
        <v>2.2400000000000002</v>
      </c>
      <c r="F48" s="143">
        <v>2.88</v>
      </c>
      <c r="G48" s="145">
        <v>0.95</v>
      </c>
      <c r="H48" s="143">
        <v>0</v>
      </c>
      <c r="I48" s="144">
        <v>0.7</v>
      </c>
      <c r="J48" s="145">
        <v>1.1499999999999999</v>
      </c>
      <c r="K48" s="145">
        <v>3.58</v>
      </c>
      <c r="L48" s="145">
        <v>5.6</v>
      </c>
      <c r="M48" s="145">
        <v>3.29</v>
      </c>
      <c r="N48" s="146">
        <v>3.11</v>
      </c>
      <c r="O48" s="147">
        <v>4.3499999999999996</v>
      </c>
      <c r="P48" s="147">
        <v>5.99</v>
      </c>
      <c r="Q48" s="146">
        <v>11.74</v>
      </c>
      <c r="R48" s="146">
        <v>13.19</v>
      </c>
      <c r="S48" s="146">
        <v>4.9000000000000004</v>
      </c>
      <c r="T48" s="162">
        <v>4.38</v>
      </c>
      <c r="U48" s="147">
        <v>2.17</v>
      </c>
      <c r="V48" s="147">
        <v>1.73</v>
      </c>
      <c r="W48" s="147">
        <v>1.54</v>
      </c>
      <c r="X48" s="146">
        <v>1.9</v>
      </c>
      <c r="Y48" s="147">
        <v>1.88</v>
      </c>
      <c r="Z48" s="146">
        <v>1.34</v>
      </c>
      <c r="AA48" s="162">
        <v>1.1499999999999999</v>
      </c>
      <c r="AB48" s="147">
        <v>2.17</v>
      </c>
      <c r="AC48" s="147">
        <v>0.97</v>
      </c>
      <c r="AD48" s="147">
        <v>5.35</v>
      </c>
      <c r="AE48" s="147">
        <v>3.54</v>
      </c>
      <c r="AF48" s="146">
        <v>4.2</v>
      </c>
      <c r="AG48" s="147">
        <v>5.07</v>
      </c>
      <c r="AH48" s="147">
        <v>6.29</v>
      </c>
      <c r="AI48" s="146">
        <v>10.98</v>
      </c>
      <c r="AJ48" s="146">
        <v>13.25</v>
      </c>
      <c r="AK48" s="151">
        <v>26.05</v>
      </c>
      <c r="AL48" s="152">
        <v>30.96</v>
      </c>
      <c r="AM48" s="153">
        <v>31.93</v>
      </c>
      <c r="AN48" s="152">
        <v>32.340000000000003</v>
      </c>
      <c r="AO48" s="153">
        <v>33.1</v>
      </c>
      <c r="AP48" s="151">
        <v>34.93</v>
      </c>
      <c r="AQ48" s="153">
        <v>35.25</v>
      </c>
      <c r="AR48" s="151">
        <v>37.840000000000003</v>
      </c>
      <c r="AS48" s="152">
        <v>38.340000000000003</v>
      </c>
      <c r="AT48" s="153">
        <v>38.22</v>
      </c>
      <c r="AU48" s="153">
        <v>38.19</v>
      </c>
      <c r="AV48" s="153">
        <v>41.21</v>
      </c>
      <c r="AW48" s="153">
        <v>44.23</v>
      </c>
      <c r="AX48" s="151">
        <v>44.76</v>
      </c>
      <c r="AY48" s="153">
        <v>46.95</v>
      </c>
      <c r="AZ48" s="153">
        <v>44.97</v>
      </c>
      <c r="BA48" s="151">
        <v>42.85</v>
      </c>
      <c r="BB48" s="151">
        <v>44.34</v>
      </c>
      <c r="BC48" s="151">
        <v>26.01</v>
      </c>
      <c r="BD48" s="152">
        <v>29.62</v>
      </c>
      <c r="BE48" s="153">
        <v>32.54</v>
      </c>
      <c r="BF48" s="153">
        <v>34.19</v>
      </c>
      <c r="BG48" s="153">
        <v>35.409999999999997</v>
      </c>
      <c r="BH48" s="151">
        <v>34.92</v>
      </c>
      <c r="BI48" s="153">
        <v>36.909999999999997</v>
      </c>
      <c r="BJ48" s="151">
        <v>38.42</v>
      </c>
      <c r="BK48" s="152">
        <v>38.57</v>
      </c>
      <c r="BL48" s="153">
        <v>37.96</v>
      </c>
      <c r="BM48" s="153">
        <v>38.200000000000003</v>
      </c>
      <c r="BN48" s="153">
        <v>40.729999999999997</v>
      </c>
      <c r="BO48" s="153">
        <v>44.32</v>
      </c>
      <c r="BP48" s="151">
        <v>45.13</v>
      </c>
      <c r="BQ48" s="153">
        <v>48.44</v>
      </c>
      <c r="BR48" s="153">
        <v>46.18</v>
      </c>
      <c r="BS48" s="151">
        <v>42.42</v>
      </c>
      <c r="BT48" s="151">
        <v>43.48</v>
      </c>
    </row>
    <row r="49" spans="1:72">
      <c r="A49" s="143">
        <v>4.95</v>
      </c>
      <c r="B49" s="144">
        <v>5.42</v>
      </c>
      <c r="C49" s="145">
        <v>4.66</v>
      </c>
      <c r="D49" s="144">
        <v>4.53</v>
      </c>
      <c r="E49" s="145">
        <v>3.77</v>
      </c>
      <c r="F49" s="143">
        <v>3.12</v>
      </c>
      <c r="G49" s="145">
        <v>3.89</v>
      </c>
      <c r="H49" s="143">
        <v>2.79</v>
      </c>
      <c r="I49" s="144">
        <v>3.31</v>
      </c>
      <c r="J49" s="145">
        <v>5.54</v>
      </c>
      <c r="K49" s="145">
        <v>4.99</v>
      </c>
      <c r="L49" s="145">
        <v>6.59</v>
      </c>
      <c r="M49" s="145">
        <v>4.43</v>
      </c>
      <c r="N49" s="146">
        <v>5.31</v>
      </c>
      <c r="O49" s="147">
        <v>6.29</v>
      </c>
      <c r="P49" s="147">
        <v>7.75</v>
      </c>
      <c r="Q49" s="146">
        <v>14.53</v>
      </c>
      <c r="R49" s="146">
        <v>19.32</v>
      </c>
      <c r="S49" s="146">
        <v>2.29</v>
      </c>
      <c r="T49" s="148">
        <v>2.4700000000000002</v>
      </c>
      <c r="U49" s="149">
        <v>2.12</v>
      </c>
      <c r="V49" s="149">
        <v>1.51</v>
      </c>
      <c r="W49" s="149">
        <v>1.39</v>
      </c>
      <c r="X49" s="150">
        <v>2.76</v>
      </c>
      <c r="Y49" s="149">
        <v>3.73</v>
      </c>
      <c r="Z49" s="150">
        <v>3.9</v>
      </c>
      <c r="AA49" s="148">
        <v>4.34</v>
      </c>
      <c r="AB49" s="149">
        <v>5.77</v>
      </c>
      <c r="AC49" s="149">
        <v>5.22</v>
      </c>
      <c r="AD49" s="149">
        <v>5.94</v>
      </c>
      <c r="AE49" s="147">
        <v>4.41</v>
      </c>
      <c r="AF49" s="146">
        <v>5.85</v>
      </c>
      <c r="AG49" s="147">
        <v>7.22</v>
      </c>
      <c r="AH49" s="147">
        <v>7.27</v>
      </c>
      <c r="AI49" s="146">
        <v>13.28</v>
      </c>
      <c r="AJ49" s="146">
        <v>19.5</v>
      </c>
      <c r="AK49" s="151">
        <v>26.05</v>
      </c>
      <c r="AL49" s="152">
        <v>30.8</v>
      </c>
      <c r="AM49" s="153">
        <v>33.01</v>
      </c>
      <c r="AN49" s="152">
        <v>33.96</v>
      </c>
      <c r="AO49" s="153">
        <v>34.26</v>
      </c>
      <c r="AP49" s="151">
        <v>35.479999999999997</v>
      </c>
      <c r="AQ49" s="153">
        <v>36.33</v>
      </c>
      <c r="AR49" s="151">
        <v>38.299999999999997</v>
      </c>
      <c r="AS49" s="152">
        <v>39.270000000000003</v>
      </c>
      <c r="AT49" s="153">
        <v>40.61</v>
      </c>
      <c r="AU49" s="153">
        <v>40.32</v>
      </c>
      <c r="AV49" s="153">
        <v>42.72</v>
      </c>
      <c r="AW49" s="153">
        <v>42.84</v>
      </c>
      <c r="AX49" s="151">
        <v>43.99</v>
      </c>
      <c r="AY49" s="153">
        <v>44.17</v>
      </c>
      <c r="AZ49" s="153">
        <v>46.75</v>
      </c>
      <c r="BA49" s="151">
        <v>44.51</v>
      </c>
      <c r="BB49" s="151">
        <v>41.88</v>
      </c>
      <c r="BC49" s="151">
        <v>26.15</v>
      </c>
      <c r="BD49" s="152">
        <v>30.02</v>
      </c>
      <c r="BE49" s="153">
        <v>33.51</v>
      </c>
      <c r="BF49" s="153">
        <v>34.590000000000003</v>
      </c>
      <c r="BG49" s="153">
        <v>34.64</v>
      </c>
      <c r="BH49" s="151">
        <v>35.43</v>
      </c>
      <c r="BI49" s="153">
        <v>36.35</v>
      </c>
      <c r="BJ49" s="151">
        <v>37.82</v>
      </c>
      <c r="BK49" s="152">
        <v>39.04</v>
      </c>
      <c r="BL49" s="153">
        <v>40.799999999999997</v>
      </c>
      <c r="BM49" s="153">
        <v>40.9</v>
      </c>
      <c r="BN49" s="153">
        <v>42.48</v>
      </c>
      <c r="BO49" s="153">
        <v>43.59</v>
      </c>
      <c r="BP49" s="151">
        <v>43.84</v>
      </c>
      <c r="BQ49" s="153">
        <v>44.29</v>
      </c>
      <c r="BR49" s="153">
        <v>46.26</v>
      </c>
      <c r="BS49" s="151">
        <v>44.85</v>
      </c>
      <c r="BT49" s="151">
        <v>41.89</v>
      </c>
    </row>
    <row r="50" spans="1:72">
      <c r="A50" s="143">
        <v>3.61</v>
      </c>
      <c r="B50" s="144">
        <v>3.78</v>
      </c>
      <c r="C50" s="145">
        <v>3.46</v>
      </c>
      <c r="D50" s="144">
        <v>3.98</v>
      </c>
      <c r="E50" s="145">
        <v>4.01</v>
      </c>
      <c r="F50" s="143">
        <v>3.87</v>
      </c>
      <c r="G50" s="145">
        <v>3.17</v>
      </c>
      <c r="H50" s="143">
        <v>4.1900000000000004</v>
      </c>
      <c r="I50" s="144">
        <v>5.0599999999999996</v>
      </c>
      <c r="J50" s="145">
        <v>6.07</v>
      </c>
      <c r="K50" s="145">
        <v>7.35</v>
      </c>
      <c r="L50" s="145">
        <v>6.28</v>
      </c>
      <c r="M50" s="145">
        <v>5.1100000000000003</v>
      </c>
      <c r="N50" s="146">
        <v>5.63</v>
      </c>
      <c r="O50" s="147">
        <v>6.9</v>
      </c>
      <c r="P50" s="147">
        <v>7.89</v>
      </c>
      <c r="Q50" s="146">
        <v>11.68</v>
      </c>
      <c r="R50" s="146">
        <v>19.79</v>
      </c>
      <c r="S50" s="146">
        <v>3.73</v>
      </c>
      <c r="T50" s="148">
        <v>3.45</v>
      </c>
      <c r="U50" s="149">
        <v>1.56</v>
      </c>
      <c r="V50" s="149">
        <v>1.45</v>
      </c>
      <c r="W50" s="149">
        <v>1.28</v>
      </c>
      <c r="X50" s="150">
        <v>2.06</v>
      </c>
      <c r="Y50" s="149">
        <v>2.5099999999999998</v>
      </c>
      <c r="Z50" s="150">
        <v>3.62</v>
      </c>
      <c r="AA50" s="148">
        <v>4.3499999999999996</v>
      </c>
      <c r="AB50" s="149">
        <v>5.22</v>
      </c>
      <c r="AC50" s="149">
        <v>7.17</v>
      </c>
      <c r="AD50" s="149">
        <v>4.1100000000000003</v>
      </c>
      <c r="AE50" s="147">
        <v>5.34</v>
      </c>
      <c r="AF50" s="146">
        <v>6.09</v>
      </c>
      <c r="AG50" s="147">
        <v>7.71</v>
      </c>
      <c r="AH50" s="147">
        <v>8.2100000000000009</v>
      </c>
      <c r="AI50" s="146">
        <v>12.06</v>
      </c>
      <c r="AJ50" s="146">
        <v>19.21</v>
      </c>
      <c r="AK50" s="151">
        <v>31.06</v>
      </c>
      <c r="AL50" s="152">
        <v>34.770000000000003</v>
      </c>
      <c r="AM50" s="153">
        <v>36.86</v>
      </c>
      <c r="AN50" s="152">
        <v>38.200000000000003</v>
      </c>
      <c r="AO50" s="153">
        <v>38.42</v>
      </c>
      <c r="AP50" s="151">
        <v>38.869999999999997</v>
      </c>
      <c r="AQ50" s="153">
        <v>39.39</v>
      </c>
      <c r="AR50" s="151">
        <v>40.380000000000003</v>
      </c>
      <c r="AS50" s="152">
        <v>40.11</v>
      </c>
      <c r="AT50" s="153">
        <v>41.8</v>
      </c>
      <c r="AU50" s="153">
        <v>43.97</v>
      </c>
      <c r="AV50" s="153">
        <v>46.48</v>
      </c>
      <c r="AW50" s="153">
        <v>49.23</v>
      </c>
      <c r="AX50" s="151">
        <v>50.08</v>
      </c>
      <c r="AY50" s="153">
        <v>51.73</v>
      </c>
      <c r="AZ50" s="153">
        <v>50.9</v>
      </c>
      <c r="BA50" s="151">
        <v>49.85</v>
      </c>
      <c r="BB50" s="151">
        <v>46.9</v>
      </c>
      <c r="BC50" s="151">
        <v>30.55</v>
      </c>
      <c r="BD50" s="152">
        <v>34.880000000000003</v>
      </c>
      <c r="BE50" s="153">
        <v>36.86</v>
      </c>
      <c r="BF50" s="153">
        <v>38.82</v>
      </c>
      <c r="BG50" s="153">
        <v>39.33</v>
      </c>
      <c r="BH50" s="151">
        <v>39.130000000000003</v>
      </c>
      <c r="BI50" s="153">
        <v>39.06</v>
      </c>
      <c r="BJ50" s="151">
        <v>40.06</v>
      </c>
      <c r="BK50" s="152">
        <v>39.58</v>
      </c>
      <c r="BL50" s="153">
        <v>41.25</v>
      </c>
      <c r="BM50" s="153">
        <v>43.1</v>
      </c>
      <c r="BN50" s="153">
        <v>46.28</v>
      </c>
      <c r="BO50" s="153">
        <v>49.2</v>
      </c>
      <c r="BP50" s="151">
        <v>51.41</v>
      </c>
      <c r="BQ50" s="153">
        <v>51.48</v>
      </c>
      <c r="BR50" s="153">
        <v>50.34</v>
      </c>
      <c r="BS50" s="151">
        <v>49.95</v>
      </c>
      <c r="BT50" s="151">
        <v>46.86</v>
      </c>
    </row>
    <row r="51" spans="1:72">
      <c r="A51" s="143">
        <v>3.61</v>
      </c>
      <c r="B51" s="144">
        <v>2.72</v>
      </c>
      <c r="C51" s="145">
        <v>2.44</v>
      </c>
      <c r="D51" s="144">
        <v>2.39</v>
      </c>
      <c r="E51" s="145">
        <v>2.29</v>
      </c>
      <c r="F51" s="143">
        <v>2.08</v>
      </c>
      <c r="G51" s="145">
        <v>2.34</v>
      </c>
      <c r="H51" s="143">
        <v>1.69</v>
      </c>
      <c r="I51" s="144">
        <v>2.64</v>
      </c>
      <c r="J51" s="145">
        <v>4.3499999999999996</v>
      </c>
      <c r="K51" s="145">
        <v>3.56</v>
      </c>
      <c r="L51" s="145">
        <v>4.3499999999999996</v>
      </c>
      <c r="M51" s="145">
        <v>3.44</v>
      </c>
      <c r="N51" s="146">
        <v>4.7300000000000004</v>
      </c>
      <c r="O51" s="147">
        <v>6.72</v>
      </c>
      <c r="P51" s="147">
        <v>8.6300000000000008</v>
      </c>
      <c r="Q51" s="146">
        <v>14.32</v>
      </c>
      <c r="R51" s="156"/>
      <c r="S51" s="146">
        <v>3.78</v>
      </c>
      <c r="T51" s="148">
        <v>2.84</v>
      </c>
      <c r="U51" s="149">
        <v>1.1100000000000001</v>
      </c>
      <c r="V51" s="149">
        <v>0</v>
      </c>
      <c r="W51" s="149">
        <v>2.5299999999999998</v>
      </c>
      <c r="X51" s="150">
        <v>3</v>
      </c>
      <c r="Y51" s="149">
        <v>3.22</v>
      </c>
      <c r="Z51" s="150">
        <v>2.95</v>
      </c>
      <c r="AA51" s="148">
        <v>3.78</v>
      </c>
      <c r="AB51" s="149">
        <v>5.0599999999999996</v>
      </c>
      <c r="AC51" s="149">
        <v>4.78</v>
      </c>
      <c r="AD51" s="147">
        <v>3.88</v>
      </c>
      <c r="AE51" s="147">
        <v>4.01</v>
      </c>
      <c r="AF51" s="146">
        <v>3.69</v>
      </c>
      <c r="AG51" s="147">
        <v>6.54</v>
      </c>
      <c r="AH51" s="147">
        <v>9.84</v>
      </c>
      <c r="AI51" s="146">
        <v>15.43</v>
      </c>
      <c r="AJ51" s="156"/>
      <c r="AK51" s="151">
        <v>29.8</v>
      </c>
      <c r="AL51" s="152">
        <v>32.94</v>
      </c>
      <c r="AM51" s="153">
        <v>34.450000000000003</v>
      </c>
      <c r="AN51" s="152">
        <v>39.33</v>
      </c>
      <c r="AO51" s="153">
        <v>38.36</v>
      </c>
      <c r="AP51" s="151">
        <v>39.119999999999997</v>
      </c>
      <c r="AQ51" s="153">
        <v>39.21</v>
      </c>
      <c r="AR51" s="151">
        <v>42.68</v>
      </c>
      <c r="AS51" s="152">
        <v>41.42</v>
      </c>
      <c r="AT51" s="153">
        <v>41.14</v>
      </c>
      <c r="AU51" s="153">
        <v>40.4</v>
      </c>
      <c r="AV51" s="153">
        <v>47.82</v>
      </c>
      <c r="AW51" s="153">
        <v>49.16</v>
      </c>
      <c r="AX51" s="151">
        <v>48.19</v>
      </c>
      <c r="AY51" s="153">
        <v>49.12</v>
      </c>
      <c r="AZ51" s="153">
        <v>49.17</v>
      </c>
      <c r="BA51" s="151">
        <v>47.33</v>
      </c>
      <c r="BB51" s="157"/>
      <c r="BC51" s="151">
        <v>29.06</v>
      </c>
      <c r="BD51" s="152">
        <v>31.9</v>
      </c>
      <c r="BE51" s="153">
        <v>34.97</v>
      </c>
      <c r="BF51" s="153">
        <v>39.33</v>
      </c>
      <c r="BG51" s="153">
        <v>38.86</v>
      </c>
      <c r="BH51" s="151">
        <v>39.799999999999997</v>
      </c>
      <c r="BI51" s="153">
        <v>40.229999999999997</v>
      </c>
      <c r="BJ51" s="151">
        <v>41.91</v>
      </c>
      <c r="BK51" s="152">
        <v>42.65</v>
      </c>
      <c r="BL51" s="153">
        <v>41.79</v>
      </c>
      <c r="BM51" s="153">
        <v>40.46</v>
      </c>
      <c r="BN51" s="153">
        <v>49.84</v>
      </c>
      <c r="BO51" s="153">
        <v>49.33</v>
      </c>
      <c r="BP51" s="151">
        <v>50.62</v>
      </c>
      <c r="BQ51" s="153">
        <v>50.06</v>
      </c>
      <c r="BR51" s="153">
        <v>48.77</v>
      </c>
      <c r="BS51" s="151">
        <v>44.69</v>
      </c>
      <c r="BT51" s="157"/>
    </row>
    <row r="52" spans="1:72">
      <c r="A52" s="143">
        <v>4.93</v>
      </c>
      <c r="B52" s="144">
        <v>2.5</v>
      </c>
      <c r="C52" s="145">
        <v>2.2000000000000002</v>
      </c>
      <c r="D52" s="144">
        <v>2.5299999999999998</v>
      </c>
      <c r="E52" s="145">
        <v>0.82</v>
      </c>
      <c r="F52" s="143">
        <v>0</v>
      </c>
      <c r="G52" s="145">
        <v>0</v>
      </c>
      <c r="H52" s="143">
        <v>0</v>
      </c>
      <c r="I52" s="144">
        <v>1.77</v>
      </c>
      <c r="J52" s="145">
        <v>3.81</v>
      </c>
      <c r="K52" s="145">
        <v>5.97</v>
      </c>
      <c r="L52" s="145">
        <v>6.99</v>
      </c>
      <c r="M52" s="145">
        <v>4.12</v>
      </c>
      <c r="N52" s="146">
        <v>2.76</v>
      </c>
      <c r="O52" s="147">
        <v>4.04</v>
      </c>
      <c r="P52" s="147">
        <v>6.69</v>
      </c>
      <c r="Q52" s="146">
        <v>11</v>
      </c>
      <c r="R52" s="146">
        <v>14.2</v>
      </c>
      <c r="S52" s="146">
        <v>4.3499999999999996</v>
      </c>
      <c r="T52" s="148">
        <v>3.11</v>
      </c>
      <c r="U52" s="149">
        <v>0</v>
      </c>
      <c r="V52" s="149">
        <v>1.42</v>
      </c>
      <c r="W52" s="149">
        <v>2.14</v>
      </c>
      <c r="X52" s="150">
        <v>2.89</v>
      </c>
      <c r="Y52" s="149">
        <v>4.07</v>
      </c>
      <c r="Z52" s="150">
        <v>3.02</v>
      </c>
      <c r="AA52" s="148">
        <v>3</v>
      </c>
      <c r="AB52" s="149">
        <v>3.9</v>
      </c>
      <c r="AC52" s="149">
        <v>5.19</v>
      </c>
      <c r="AD52" s="149">
        <v>6.46</v>
      </c>
      <c r="AE52" s="147">
        <v>3.62</v>
      </c>
      <c r="AF52" s="146">
        <v>3.81</v>
      </c>
      <c r="AG52" s="147">
        <v>4.8</v>
      </c>
      <c r="AH52" s="147">
        <v>7.94</v>
      </c>
      <c r="AI52" s="146">
        <v>11.42</v>
      </c>
      <c r="AJ52" s="146">
        <v>14.55</v>
      </c>
      <c r="AK52" s="151">
        <v>21.57</v>
      </c>
      <c r="AL52" s="152">
        <v>24.9</v>
      </c>
      <c r="AM52" s="153">
        <v>28.53</v>
      </c>
      <c r="AN52" s="152">
        <v>29.24</v>
      </c>
      <c r="AO52" s="153">
        <v>28.96</v>
      </c>
      <c r="AP52" s="151">
        <v>29.51</v>
      </c>
      <c r="AQ52" s="153">
        <v>29.14</v>
      </c>
      <c r="AR52" s="151">
        <v>31.71</v>
      </c>
      <c r="AS52" s="152">
        <v>29.67</v>
      </c>
      <c r="AT52" s="153">
        <v>30.86</v>
      </c>
      <c r="AU52" s="153">
        <v>33.35</v>
      </c>
      <c r="AV52" s="153">
        <v>33.119999999999997</v>
      </c>
      <c r="AW52" s="153">
        <v>39.26</v>
      </c>
      <c r="AX52" s="151">
        <v>47.17</v>
      </c>
      <c r="AY52" s="153">
        <v>47.68</v>
      </c>
      <c r="AZ52" s="153">
        <v>47.73</v>
      </c>
      <c r="BA52" s="151">
        <v>40.68</v>
      </c>
      <c r="BB52" s="151">
        <v>44</v>
      </c>
      <c r="BC52" s="151">
        <v>21.12</v>
      </c>
      <c r="BD52" s="152">
        <v>25.91</v>
      </c>
      <c r="BE52" s="153">
        <v>29.71</v>
      </c>
      <c r="BF52" s="153">
        <v>31.03</v>
      </c>
      <c r="BG52" s="153">
        <v>31.06</v>
      </c>
      <c r="BH52" s="151">
        <v>29.44</v>
      </c>
      <c r="BI52" s="153">
        <v>29.41</v>
      </c>
      <c r="BJ52" s="151">
        <v>30.56</v>
      </c>
      <c r="BK52" s="152">
        <v>29.28</v>
      </c>
      <c r="BL52" s="153">
        <v>30.55</v>
      </c>
      <c r="BM52" s="153">
        <v>30.82</v>
      </c>
      <c r="BN52" s="153">
        <v>31.44</v>
      </c>
      <c r="BO52" s="153">
        <v>38.049999999999997</v>
      </c>
      <c r="BP52" s="151">
        <v>46.91</v>
      </c>
      <c r="BQ52" s="153">
        <v>47.35</v>
      </c>
      <c r="BR52" s="153">
        <v>45.68</v>
      </c>
      <c r="BS52" s="151">
        <v>38.26</v>
      </c>
      <c r="BT52" s="151">
        <v>40.200000000000003</v>
      </c>
    </row>
    <row r="53" spans="1:72">
      <c r="A53" s="143">
        <v>3.28</v>
      </c>
      <c r="B53" s="144">
        <v>2.87</v>
      </c>
      <c r="C53" s="145">
        <v>2.37</v>
      </c>
      <c r="D53" s="144">
        <v>2.62</v>
      </c>
      <c r="E53" s="145">
        <v>1.74</v>
      </c>
      <c r="F53" s="143">
        <v>1.3</v>
      </c>
      <c r="G53" s="145">
        <v>0</v>
      </c>
      <c r="H53" s="143">
        <v>0</v>
      </c>
      <c r="I53" s="144">
        <v>1.66</v>
      </c>
      <c r="J53" s="145">
        <v>2.29</v>
      </c>
      <c r="K53" s="145">
        <v>3.68</v>
      </c>
      <c r="L53" s="145">
        <v>3.83</v>
      </c>
      <c r="M53" s="145">
        <v>3.87</v>
      </c>
      <c r="N53" s="146">
        <v>3.44</v>
      </c>
      <c r="O53" s="147">
        <v>4.7300000000000004</v>
      </c>
      <c r="P53" s="147">
        <v>6.73</v>
      </c>
      <c r="Q53" s="146">
        <v>11.12</v>
      </c>
      <c r="R53" s="146">
        <v>15.35</v>
      </c>
      <c r="S53" s="146">
        <v>3.63</v>
      </c>
      <c r="T53" s="162">
        <v>1.94</v>
      </c>
      <c r="U53" s="147">
        <v>0</v>
      </c>
      <c r="V53" s="147">
        <v>0</v>
      </c>
      <c r="W53" s="147">
        <v>0.84</v>
      </c>
      <c r="X53" s="146">
        <v>3.25</v>
      </c>
      <c r="Y53" s="147">
        <v>2.8</v>
      </c>
      <c r="Z53" s="146">
        <v>3.88</v>
      </c>
      <c r="AA53" s="162">
        <v>3.65</v>
      </c>
      <c r="AB53" s="147">
        <v>4.22</v>
      </c>
      <c r="AC53" s="147">
        <v>3.11</v>
      </c>
      <c r="AD53" s="147">
        <v>3.34</v>
      </c>
      <c r="AE53" s="147">
        <v>3.13</v>
      </c>
      <c r="AF53" s="146">
        <v>3.93</v>
      </c>
      <c r="AG53" s="147">
        <v>5.32</v>
      </c>
      <c r="AH53" s="147">
        <v>6.93</v>
      </c>
      <c r="AI53" s="146">
        <v>10.28</v>
      </c>
      <c r="AJ53" s="146">
        <v>14.14</v>
      </c>
      <c r="AK53" s="151">
        <v>26.98</v>
      </c>
      <c r="AL53" s="152">
        <v>31.62</v>
      </c>
      <c r="AM53" s="153">
        <v>34.42</v>
      </c>
      <c r="AN53" s="152">
        <v>34.99</v>
      </c>
      <c r="AO53" s="153">
        <v>36.380000000000003</v>
      </c>
      <c r="AP53" s="151">
        <v>38.659999999999997</v>
      </c>
      <c r="AQ53" s="153">
        <v>39.47</v>
      </c>
      <c r="AR53" s="151">
        <v>40.08</v>
      </c>
      <c r="AS53" s="152">
        <v>39.92</v>
      </c>
      <c r="AT53" s="153">
        <v>39.840000000000003</v>
      </c>
      <c r="AU53" s="153">
        <v>40.049999999999997</v>
      </c>
      <c r="AV53" s="153">
        <v>42.9</v>
      </c>
      <c r="AW53" s="153">
        <v>44.87</v>
      </c>
      <c r="AX53" s="151">
        <v>48.21</v>
      </c>
      <c r="AY53" s="153">
        <v>48.41</v>
      </c>
      <c r="AZ53" s="153">
        <v>43.78</v>
      </c>
      <c r="BA53" s="151">
        <v>42.42</v>
      </c>
      <c r="BB53" s="151">
        <v>37.49</v>
      </c>
      <c r="BC53" s="151">
        <v>26.39</v>
      </c>
      <c r="BD53" s="152">
        <v>31.22</v>
      </c>
      <c r="BE53" s="153">
        <v>35.229999999999997</v>
      </c>
      <c r="BF53" s="153">
        <v>36.42</v>
      </c>
      <c r="BG53" s="153">
        <v>36.82</v>
      </c>
      <c r="BH53" s="151">
        <v>38.53</v>
      </c>
      <c r="BI53" s="153">
        <v>39.01</v>
      </c>
      <c r="BJ53" s="151">
        <v>39.75</v>
      </c>
      <c r="BK53" s="152">
        <v>39.01</v>
      </c>
      <c r="BL53" s="153">
        <v>39.69</v>
      </c>
      <c r="BM53" s="153">
        <v>39.96</v>
      </c>
      <c r="BN53" s="153">
        <v>42.62</v>
      </c>
      <c r="BO53" s="153">
        <v>45.11</v>
      </c>
      <c r="BP53" s="151">
        <v>48.68</v>
      </c>
      <c r="BQ53" s="153">
        <v>49.2</v>
      </c>
      <c r="BR53" s="153">
        <v>44.19</v>
      </c>
      <c r="BS53" s="151">
        <v>42.35</v>
      </c>
      <c r="BT53" s="151">
        <v>36.04</v>
      </c>
    </row>
    <row r="54" spans="1:72">
      <c r="A54" s="143">
        <v>3.65</v>
      </c>
      <c r="B54" s="144">
        <v>4.95</v>
      </c>
      <c r="C54" s="145">
        <v>4.91</v>
      </c>
      <c r="D54" s="144">
        <v>4.91</v>
      </c>
      <c r="E54" s="145">
        <v>4.01</v>
      </c>
      <c r="F54" s="143">
        <v>4.43</v>
      </c>
      <c r="G54" s="145">
        <v>3.39</v>
      </c>
      <c r="H54" s="143">
        <v>3.8</v>
      </c>
      <c r="I54" s="144">
        <v>3.93</v>
      </c>
      <c r="J54" s="145">
        <v>3.89</v>
      </c>
      <c r="K54" s="145">
        <v>5.34</v>
      </c>
      <c r="L54" s="145">
        <v>9.9600000000000009</v>
      </c>
      <c r="M54" s="145">
        <v>7.75</v>
      </c>
      <c r="N54" s="146">
        <v>7.35</v>
      </c>
      <c r="O54" s="147">
        <v>9.07</v>
      </c>
      <c r="P54" s="147">
        <v>11.79</v>
      </c>
      <c r="Q54" s="146">
        <v>17.510000000000002</v>
      </c>
      <c r="R54" s="146">
        <v>22.85</v>
      </c>
      <c r="S54" s="146">
        <v>3.96</v>
      </c>
      <c r="T54" s="148">
        <v>4.21</v>
      </c>
      <c r="U54" s="149">
        <v>3.12</v>
      </c>
      <c r="V54" s="149">
        <v>2.33</v>
      </c>
      <c r="W54" s="149">
        <v>2.17</v>
      </c>
      <c r="X54" s="150">
        <v>3.49</v>
      </c>
      <c r="Y54" s="149">
        <v>3.62</v>
      </c>
      <c r="Z54" s="150">
        <v>4.68</v>
      </c>
      <c r="AA54" s="148">
        <v>4.1100000000000003</v>
      </c>
      <c r="AB54" s="149">
        <v>4.7</v>
      </c>
      <c r="AC54" s="149">
        <v>5.8</v>
      </c>
      <c r="AD54" s="149">
        <v>8.4</v>
      </c>
      <c r="AE54" s="147">
        <v>8.56</v>
      </c>
      <c r="AF54" s="146">
        <v>7.66</v>
      </c>
      <c r="AG54" s="147">
        <v>9.74</v>
      </c>
      <c r="AH54" s="147">
        <v>11.46</v>
      </c>
      <c r="AI54" s="146">
        <v>17.18</v>
      </c>
      <c r="AJ54" s="146">
        <v>23.78</v>
      </c>
      <c r="AK54" s="151">
        <v>31.8</v>
      </c>
      <c r="AL54" s="152">
        <v>35.78</v>
      </c>
      <c r="AM54" s="153">
        <v>38.04</v>
      </c>
      <c r="AN54" s="152">
        <v>42.09</v>
      </c>
      <c r="AO54" s="153">
        <v>42.39</v>
      </c>
      <c r="AP54" s="151">
        <v>44.27</v>
      </c>
      <c r="AQ54" s="153">
        <v>48.24</v>
      </c>
      <c r="AR54" s="151">
        <v>47.93</v>
      </c>
      <c r="AS54" s="152">
        <v>46.57</v>
      </c>
      <c r="AT54" s="153">
        <v>46.57</v>
      </c>
      <c r="AU54" s="153">
        <v>47.61</v>
      </c>
      <c r="AV54" s="153">
        <v>48.19</v>
      </c>
      <c r="AW54" s="153">
        <v>52.2</v>
      </c>
      <c r="AX54" s="151">
        <v>55.05</v>
      </c>
      <c r="AY54" s="153">
        <v>56.25</v>
      </c>
      <c r="AZ54" s="153">
        <v>54.17</v>
      </c>
      <c r="BA54" s="151">
        <v>53.4</v>
      </c>
      <c r="BB54" s="151">
        <v>46.7</v>
      </c>
      <c r="BC54" s="151">
        <v>30.13</v>
      </c>
      <c r="BD54" s="152">
        <v>34.76</v>
      </c>
      <c r="BE54" s="153">
        <v>38.57</v>
      </c>
      <c r="BF54" s="153">
        <v>42.24</v>
      </c>
      <c r="BG54" s="153">
        <v>43.92</v>
      </c>
      <c r="BH54" s="151">
        <v>44.5</v>
      </c>
      <c r="BI54" s="153">
        <v>48.39</v>
      </c>
      <c r="BJ54" s="151">
        <v>49.57</v>
      </c>
      <c r="BK54" s="152">
        <v>46.63</v>
      </c>
      <c r="BL54" s="153">
        <v>46.07</v>
      </c>
      <c r="BM54" s="153">
        <v>47.92</v>
      </c>
      <c r="BN54" s="153">
        <v>48.81</v>
      </c>
      <c r="BO54" s="153">
        <v>52.79</v>
      </c>
      <c r="BP54" s="151">
        <v>55.64</v>
      </c>
      <c r="BQ54" s="153">
        <v>56.15</v>
      </c>
      <c r="BR54" s="153">
        <v>53.73</v>
      </c>
      <c r="BS54" s="151">
        <v>53.4</v>
      </c>
      <c r="BT54" s="151">
        <v>45.82</v>
      </c>
    </row>
    <row r="55" spans="1:72">
      <c r="A55" s="143">
        <v>4.4800000000000004</v>
      </c>
      <c r="B55" s="144">
        <v>3.98</v>
      </c>
      <c r="C55" s="145">
        <v>2.98</v>
      </c>
      <c r="D55" s="144">
        <v>1.93</v>
      </c>
      <c r="E55" s="145">
        <v>1.42</v>
      </c>
      <c r="F55" s="143">
        <v>0.88</v>
      </c>
      <c r="G55" s="145">
        <v>0.45</v>
      </c>
      <c r="H55" s="143">
        <v>1.27</v>
      </c>
      <c r="I55" s="144">
        <v>2.9</v>
      </c>
      <c r="J55" s="145">
        <v>5.09</v>
      </c>
      <c r="K55" s="145">
        <v>4.97</v>
      </c>
      <c r="L55" s="145">
        <v>5.91</v>
      </c>
      <c r="M55" s="145">
        <v>3.86</v>
      </c>
      <c r="N55" s="146">
        <v>3.64</v>
      </c>
      <c r="O55" s="147">
        <v>6.13</v>
      </c>
      <c r="P55" s="147">
        <v>8.64</v>
      </c>
      <c r="Q55" s="146">
        <v>12.16</v>
      </c>
      <c r="R55" s="146">
        <v>19.68</v>
      </c>
      <c r="S55" s="146">
        <v>4.58</v>
      </c>
      <c r="T55" s="148">
        <v>2.66</v>
      </c>
      <c r="U55" s="149">
        <v>0</v>
      </c>
      <c r="V55" s="149">
        <v>0.8</v>
      </c>
      <c r="W55" s="149">
        <v>1.51</v>
      </c>
      <c r="X55" s="150">
        <v>2.3199999999999998</v>
      </c>
      <c r="Y55" s="149">
        <v>2.68</v>
      </c>
      <c r="Z55" s="150">
        <v>2.59</v>
      </c>
      <c r="AA55" s="148">
        <v>2.74</v>
      </c>
      <c r="AB55" s="149">
        <v>3.68</v>
      </c>
      <c r="AC55" s="149">
        <v>5.15</v>
      </c>
      <c r="AD55" s="149">
        <v>6.82</v>
      </c>
      <c r="AE55" s="147">
        <v>4.5999999999999996</v>
      </c>
      <c r="AF55" s="146">
        <v>4.51</v>
      </c>
      <c r="AG55" s="147">
        <v>7.74</v>
      </c>
      <c r="AH55" s="147">
        <v>9.2100000000000009</v>
      </c>
      <c r="AI55" s="146">
        <v>13.74</v>
      </c>
      <c r="AJ55" s="146">
        <v>21.38</v>
      </c>
      <c r="AK55" s="151">
        <v>26.45</v>
      </c>
      <c r="AL55" s="152">
        <v>32.979999999999997</v>
      </c>
      <c r="AM55" s="153">
        <v>34.19</v>
      </c>
      <c r="AN55" s="152">
        <v>35.549999999999997</v>
      </c>
      <c r="AO55" s="153">
        <v>35.01</v>
      </c>
      <c r="AP55" s="151">
        <v>35.74</v>
      </c>
      <c r="AQ55" s="153">
        <v>37.71</v>
      </c>
      <c r="AR55" s="151">
        <v>37.049999999999997</v>
      </c>
      <c r="AS55" s="152">
        <v>39.56</v>
      </c>
      <c r="AT55" s="153">
        <v>40.54</v>
      </c>
      <c r="AU55" s="153">
        <v>42.13</v>
      </c>
      <c r="AV55" s="153">
        <v>43.33</v>
      </c>
      <c r="AW55" s="153">
        <v>45.8</v>
      </c>
      <c r="AX55" s="151">
        <v>45.02</v>
      </c>
      <c r="AY55" s="153">
        <v>47.89</v>
      </c>
      <c r="AZ55" s="153">
        <v>47.19</v>
      </c>
      <c r="BA55" s="151">
        <v>46.71</v>
      </c>
      <c r="BB55" s="151">
        <v>44.61</v>
      </c>
      <c r="BC55" s="151">
        <v>26.65</v>
      </c>
      <c r="BD55" s="152">
        <v>33.130000000000003</v>
      </c>
      <c r="BE55" s="153">
        <v>34.54</v>
      </c>
      <c r="BF55" s="153">
        <v>36.26</v>
      </c>
      <c r="BG55" s="153">
        <v>35.520000000000003</v>
      </c>
      <c r="BH55" s="151">
        <v>35.44</v>
      </c>
      <c r="BI55" s="153">
        <v>37.04</v>
      </c>
      <c r="BJ55" s="151">
        <v>37.96</v>
      </c>
      <c r="BK55" s="152">
        <v>39.369999999999997</v>
      </c>
      <c r="BL55" s="153">
        <v>40.5</v>
      </c>
      <c r="BM55" s="153">
        <v>42.41</v>
      </c>
      <c r="BN55" s="153">
        <v>43.77</v>
      </c>
      <c r="BO55" s="153">
        <v>45.49</v>
      </c>
      <c r="BP55" s="151">
        <v>46.29</v>
      </c>
      <c r="BQ55" s="153">
        <v>48.11</v>
      </c>
      <c r="BR55" s="153">
        <v>48.11</v>
      </c>
      <c r="BS55" s="151">
        <v>46.68</v>
      </c>
      <c r="BT55" s="151">
        <v>44.72</v>
      </c>
    </row>
    <row r="56" spans="1:72">
      <c r="A56" s="143">
        <v>3.76</v>
      </c>
      <c r="B56" s="144">
        <v>3.62</v>
      </c>
      <c r="C56" s="145">
        <v>2.99</v>
      </c>
      <c r="D56" s="144">
        <v>3.11</v>
      </c>
      <c r="E56" s="145">
        <v>2.36</v>
      </c>
      <c r="F56" s="143">
        <v>2.5299999999999998</v>
      </c>
      <c r="G56" s="145">
        <v>2.2400000000000002</v>
      </c>
      <c r="H56" s="143">
        <v>1.49</v>
      </c>
      <c r="I56" s="144">
        <v>1.1100000000000001</v>
      </c>
      <c r="J56" s="145">
        <v>1.28</v>
      </c>
      <c r="K56" s="145">
        <v>2.17</v>
      </c>
      <c r="L56" s="145">
        <v>3.28</v>
      </c>
      <c r="M56" s="145">
        <v>0</v>
      </c>
      <c r="N56" s="146">
        <v>1.24</v>
      </c>
      <c r="O56" s="147">
        <v>4.1100000000000003</v>
      </c>
      <c r="P56" s="147">
        <v>5.56</v>
      </c>
      <c r="Q56" s="146">
        <v>8.8800000000000008</v>
      </c>
      <c r="R56" s="146">
        <v>15.88</v>
      </c>
      <c r="S56" s="146">
        <v>3.48</v>
      </c>
      <c r="T56" s="148">
        <v>3.28</v>
      </c>
      <c r="U56" s="149">
        <v>1.56</v>
      </c>
      <c r="V56" s="149">
        <v>1.07</v>
      </c>
      <c r="W56" s="149">
        <v>0.25</v>
      </c>
      <c r="X56" s="150">
        <v>1.17</v>
      </c>
      <c r="Y56" s="149">
        <v>1.02</v>
      </c>
      <c r="Z56" s="150">
        <v>1.74</v>
      </c>
      <c r="AA56" s="148">
        <v>2.13</v>
      </c>
      <c r="AB56" s="149">
        <v>3.37</v>
      </c>
      <c r="AC56" s="149">
        <v>2.61</v>
      </c>
      <c r="AD56" s="149">
        <v>3.21</v>
      </c>
      <c r="AE56" s="147">
        <v>1.51</v>
      </c>
      <c r="AF56" s="146">
        <v>2.4900000000000002</v>
      </c>
      <c r="AG56" s="147">
        <v>4.3099999999999996</v>
      </c>
      <c r="AH56" s="147">
        <v>5.13</v>
      </c>
      <c r="AI56" s="146">
        <v>9.74</v>
      </c>
      <c r="AJ56" s="146">
        <v>17.600000000000001</v>
      </c>
      <c r="AK56" s="151">
        <v>27.11</v>
      </c>
      <c r="AL56" s="152">
        <v>32.54</v>
      </c>
      <c r="AM56" s="153">
        <v>34.049999999999997</v>
      </c>
      <c r="AN56" s="152">
        <v>35.49</v>
      </c>
      <c r="AO56" s="153">
        <v>37.03</v>
      </c>
      <c r="AP56" s="151">
        <v>38.17</v>
      </c>
      <c r="AQ56" s="153">
        <v>38.32</v>
      </c>
      <c r="AR56" s="151">
        <v>39.64</v>
      </c>
      <c r="AS56" s="152">
        <v>40.89</v>
      </c>
      <c r="AT56" s="153">
        <v>40.44</v>
      </c>
      <c r="AU56" s="153">
        <v>41.83</v>
      </c>
      <c r="AV56" s="153">
        <v>41.65</v>
      </c>
      <c r="AW56" s="153">
        <v>44.78</v>
      </c>
      <c r="AX56" s="151">
        <v>46.39</v>
      </c>
      <c r="AY56" s="153">
        <v>46.33</v>
      </c>
      <c r="AZ56" s="153">
        <v>47.07</v>
      </c>
      <c r="BA56" s="151">
        <v>45.63</v>
      </c>
      <c r="BB56" s="151">
        <v>47.67</v>
      </c>
      <c r="BC56" s="151">
        <v>27.72</v>
      </c>
      <c r="BD56" s="152">
        <v>32.46</v>
      </c>
      <c r="BE56" s="153">
        <v>34.28</v>
      </c>
      <c r="BF56" s="153">
        <v>35.770000000000003</v>
      </c>
      <c r="BG56" s="153">
        <v>37.97</v>
      </c>
      <c r="BH56" s="151">
        <v>37.049999999999997</v>
      </c>
      <c r="BI56" s="153">
        <v>37.68</v>
      </c>
      <c r="BJ56" s="151">
        <v>38.94</v>
      </c>
      <c r="BK56" s="152">
        <v>39.979999999999997</v>
      </c>
      <c r="BL56" s="153">
        <v>40.85</v>
      </c>
      <c r="BM56" s="153">
        <v>41.31</v>
      </c>
      <c r="BN56" s="153">
        <v>41.03</v>
      </c>
      <c r="BO56" s="153">
        <v>44.68</v>
      </c>
      <c r="BP56" s="151">
        <v>46.13</v>
      </c>
      <c r="BQ56" s="153">
        <v>45.6</v>
      </c>
      <c r="BR56" s="153">
        <v>48.03</v>
      </c>
      <c r="BS56" s="151">
        <v>45.05</v>
      </c>
      <c r="BT56" s="151">
        <v>47.77</v>
      </c>
    </row>
    <row r="57" spans="1:72">
      <c r="A57" s="143">
        <v>3.93</v>
      </c>
      <c r="B57" s="144">
        <v>2.9</v>
      </c>
      <c r="C57" s="145">
        <v>2.2799999999999998</v>
      </c>
      <c r="D57" s="144">
        <v>2.2000000000000002</v>
      </c>
      <c r="E57" s="145">
        <v>2.2799999999999998</v>
      </c>
      <c r="F57" s="143">
        <v>2.99</v>
      </c>
      <c r="G57" s="145">
        <v>2.41</v>
      </c>
      <c r="H57" s="143">
        <v>2.02</v>
      </c>
      <c r="I57" s="144">
        <v>2.2000000000000002</v>
      </c>
      <c r="J57" s="145">
        <v>2.04</v>
      </c>
      <c r="K57" s="145">
        <v>3.62</v>
      </c>
      <c r="L57" s="145">
        <v>4.95</v>
      </c>
      <c r="M57" s="145">
        <v>2.36</v>
      </c>
      <c r="N57" s="146">
        <v>2.86</v>
      </c>
      <c r="O57" s="147">
        <v>4.2</v>
      </c>
      <c r="P57" s="147">
        <v>5.99</v>
      </c>
      <c r="Q57" s="146">
        <v>8.16</v>
      </c>
      <c r="R57" s="146">
        <v>14.43</v>
      </c>
      <c r="S57" s="146">
        <v>4.3099999999999996</v>
      </c>
      <c r="T57" s="162">
        <v>2.66</v>
      </c>
      <c r="U57" s="147">
        <v>1.45</v>
      </c>
      <c r="V57" s="147">
        <v>0</v>
      </c>
      <c r="W57" s="147">
        <v>0</v>
      </c>
      <c r="X57" s="146">
        <v>1.27</v>
      </c>
      <c r="Y57" s="147">
        <v>1.99</v>
      </c>
      <c r="Z57" s="146">
        <v>2.36</v>
      </c>
      <c r="AA57" s="162">
        <v>2.68</v>
      </c>
      <c r="AB57" s="147">
        <v>2.62</v>
      </c>
      <c r="AC57" s="147">
        <v>3.62</v>
      </c>
      <c r="AD57" s="147">
        <v>4.43</v>
      </c>
      <c r="AE57" s="147">
        <v>3.61</v>
      </c>
      <c r="AF57" s="146">
        <v>4.04</v>
      </c>
      <c r="AG57" s="147">
        <v>4.79</v>
      </c>
      <c r="AH57" s="147">
        <v>6.6</v>
      </c>
      <c r="AI57" s="146">
        <v>9.23</v>
      </c>
      <c r="AJ57" s="146">
        <v>15.6</v>
      </c>
      <c r="AK57" s="151">
        <v>25.84</v>
      </c>
      <c r="AL57" s="152">
        <v>29.9</v>
      </c>
      <c r="AM57" s="153">
        <v>32.96</v>
      </c>
      <c r="AN57" s="152">
        <v>34.79</v>
      </c>
      <c r="AO57" s="153">
        <v>36.61</v>
      </c>
      <c r="AP57" s="151">
        <v>36.53</v>
      </c>
      <c r="AQ57" s="153">
        <v>38.85</v>
      </c>
      <c r="AR57" s="151">
        <v>40.14</v>
      </c>
      <c r="AS57" s="152">
        <v>40.049999999999997</v>
      </c>
      <c r="AT57" s="153">
        <v>40.1</v>
      </c>
      <c r="AU57" s="153">
        <v>40.96</v>
      </c>
      <c r="AV57" s="153">
        <v>41.46</v>
      </c>
      <c r="AW57" s="153">
        <v>45.8</v>
      </c>
      <c r="AX57" s="151">
        <v>49.48</v>
      </c>
      <c r="AY57" s="153">
        <v>48.31</v>
      </c>
      <c r="AZ57" s="153">
        <v>48.45</v>
      </c>
      <c r="BA57" s="151">
        <v>45.58</v>
      </c>
      <c r="BB57" s="151">
        <v>42.49</v>
      </c>
      <c r="BC57" s="151">
        <v>25.11</v>
      </c>
      <c r="BD57" s="152">
        <v>28.77</v>
      </c>
      <c r="BE57" s="153">
        <v>32.369999999999997</v>
      </c>
      <c r="BF57" s="153">
        <v>36.71</v>
      </c>
      <c r="BG57" s="153">
        <v>37.43</v>
      </c>
      <c r="BH57" s="151">
        <v>37.270000000000003</v>
      </c>
      <c r="BI57" s="153">
        <v>39.17</v>
      </c>
      <c r="BJ57" s="151">
        <v>40.6</v>
      </c>
      <c r="BK57" s="152">
        <v>41.95</v>
      </c>
      <c r="BL57" s="153">
        <v>40.880000000000003</v>
      </c>
      <c r="BM57" s="153">
        <v>40.840000000000003</v>
      </c>
      <c r="BN57" s="153">
        <v>40.9</v>
      </c>
      <c r="BO57" s="153">
        <v>45.09</v>
      </c>
      <c r="BP57" s="151">
        <v>49.15</v>
      </c>
      <c r="BQ57" s="153">
        <v>49.94</v>
      </c>
      <c r="BR57" s="153">
        <v>48.11</v>
      </c>
      <c r="BS57" s="151">
        <v>45.2</v>
      </c>
      <c r="BT57" s="151">
        <v>42.13</v>
      </c>
    </row>
    <row r="58" spans="1:72">
      <c r="A58" s="143">
        <v>3.17</v>
      </c>
      <c r="B58" s="144">
        <v>2.2400000000000002</v>
      </c>
      <c r="C58" s="145">
        <v>2.14</v>
      </c>
      <c r="D58" s="144">
        <v>1.51</v>
      </c>
      <c r="E58" s="145">
        <v>2.3199999999999998</v>
      </c>
      <c r="F58" s="143">
        <v>2.5</v>
      </c>
      <c r="G58" s="145">
        <v>0</v>
      </c>
      <c r="H58" s="143">
        <v>1.67</v>
      </c>
      <c r="I58" s="144">
        <v>5.63</v>
      </c>
      <c r="J58" s="145">
        <v>3.9</v>
      </c>
      <c r="K58" s="145">
        <v>3.56</v>
      </c>
      <c r="L58" s="145">
        <v>6.09</v>
      </c>
      <c r="M58" s="145">
        <v>3.8</v>
      </c>
      <c r="N58" s="146">
        <v>3.74</v>
      </c>
      <c r="O58" s="147">
        <v>6.24</v>
      </c>
      <c r="P58" s="147">
        <v>4.9800000000000004</v>
      </c>
      <c r="Q58" s="146">
        <v>9.2799999999999994</v>
      </c>
      <c r="R58" s="146">
        <v>17.989999999999998</v>
      </c>
      <c r="S58" s="146">
        <v>1.94</v>
      </c>
      <c r="T58" s="162">
        <v>2.12</v>
      </c>
      <c r="U58" s="147">
        <v>0</v>
      </c>
      <c r="V58" s="147">
        <v>1.3</v>
      </c>
      <c r="W58" s="147">
        <v>2.11</v>
      </c>
      <c r="X58" s="146">
        <v>2.17</v>
      </c>
      <c r="Y58" s="147">
        <v>0</v>
      </c>
      <c r="Z58" s="146">
        <v>1.94</v>
      </c>
      <c r="AA58" s="162">
        <v>4.93</v>
      </c>
      <c r="AB58" s="147">
        <v>5.18</v>
      </c>
      <c r="AC58" s="147">
        <v>6.79</v>
      </c>
      <c r="AD58" s="147">
        <v>5.0999999999999996</v>
      </c>
      <c r="AE58" s="147">
        <v>3.65</v>
      </c>
      <c r="AF58" s="146">
        <v>4.57</v>
      </c>
      <c r="AG58" s="147">
        <v>5.9</v>
      </c>
      <c r="AH58" s="147">
        <v>4.68</v>
      </c>
      <c r="AI58" s="146">
        <v>8.44</v>
      </c>
      <c r="AJ58" s="146">
        <v>17.170000000000002</v>
      </c>
      <c r="AK58" s="151">
        <v>25.77</v>
      </c>
      <c r="AL58" s="152">
        <v>27.35</v>
      </c>
      <c r="AM58" s="153">
        <v>28.87</v>
      </c>
      <c r="AN58" s="152">
        <v>29.3</v>
      </c>
      <c r="AO58" s="153">
        <v>31.83</v>
      </c>
      <c r="AP58" s="151">
        <v>31.94</v>
      </c>
      <c r="AQ58" s="153">
        <v>26.64</v>
      </c>
      <c r="AR58" s="151">
        <v>29.86</v>
      </c>
      <c r="AS58" s="152">
        <v>30.73</v>
      </c>
      <c r="AT58" s="153">
        <v>32.119999999999997</v>
      </c>
      <c r="AU58" s="153">
        <v>34.24</v>
      </c>
      <c r="AV58" s="153">
        <v>35.15</v>
      </c>
      <c r="AW58" s="153">
        <v>36.159999999999997</v>
      </c>
      <c r="AX58" s="151">
        <v>39.33</v>
      </c>
      <c r="AY58" s="153">
        <v>39.22</v>
      </c>
      <c r="AZ58" s="153">
        <v>39.78</v>
      </c>
      <c r="BA58" s="151">
        <v>36.409999999999997</v>
      </c>
      <c r="BB58" s="151">
        <v>33.229999999999997</v>
      </c>
      <c r="BC58" s="151">
        <v>25.64</v>
      </c>
      <c r="BD58" s="163">
        <v>26.99</v>
      </c>
      <c r="BE58" s="164">
        <v>28.17</v>
      </c>
      <c r="BF58" s="164">
        <v>29.57</v>
      </c>
      <c r="BG58" s="164">
        <v>32.32</v>
      </c>
      <c r="BH58" s="159">
        <v>31.54</v>
      </c>
      <c r="BI58" s="164">
        <v>27.4</v>
      </c>
      <c r="BJ58" s="159">
        <v>29.13</v>
      </c>
      <c r="BK58" s="163">
        <v>30.7</v>
      </c>
      <c r="BL58" s="164">
        <v>33.29</v>
      </c>
      <c r="BM58" s="164">
        <v>34.94</v>
      </c>
      <c r="BN58" s="164">
        <v>35.799999999999997</v>
      </c>
      <c r="BO58" s="153">
        <v>37.68</v>
      </c>
      <c r="BP58" s="151">
        <v>40.83</v>
      </c>
      <c r="BQ58" s="153">
        <v>39.979999999999997</v>
      </c>
      <c r="BR58" s="153">
        <v>39.4</v>
      </c>
      <c r="BS58" s="151">
        <v>36.119999999999997</v>
      </c>
      <c r="BT58" s="151">
        <v>33.950000000000003</v>
      </c>
    </row>
    <row r="59" spans="1:72">
      <c r="A59" s="143">
        <v>3.65</v>
      </c>
      <c r="B59" s="144">
        <v>2.83</v>
      </c>
      <c r="C59" s="145">
        <v>3.23</v>
      </c>
      <c r="D59" s="144">
        <v>2.5299999999999998</v>
      </c>
      <c r="E59" s="145">
        <v>2.76</v>
      </c>
      <c r="F59" s="143">
        <v>1.1200000000000001</v>
      </c>
      <c r="G59" s="145">
        <v>0.37</v>
      </c>
      <c r="H59" s="143">
        <v>1.74</v>
      </c>
      <c r="I59" s="144">
        <v>1.74</v>
      </c>
      <c r="J59" s="145">
        <v>4.47</v>
      </c>
      <c r="K59" s="145">
        <v>6.46</v>
      </c>
      <c r="L59" s="145">
        <v>6.06</v>
      </c>
      <c r="M59" s="145">
        <v>4.51</v>
      </c>
      <c r="N59" s="146">
        <v>4.3600000000000003</v>
      </c>
      <c r="O59" s="147">
        <v>6.96</v>
      </c>
      <c r="P59" s="147">
        <v>7.71</v>
      </c>
      <c r="Q59" s="146">
        <v>12.07</v>
      </c>
      <c r="R59" s="146">
        <v>18.37</v>
      </c>
      <c r="S59" s="146">
        <v>4.33</v>
      </c>
      <c r="T59" s="148">
        <v>2.56</v>
      </c>
      <c r="U59" s="149">
        <v>0</v>
      </c>
      <c r="V59" s="149">
        <v>0</v>
      </c>
      <c r="W59" s="149">
        <v>0.35</v>
      </c>
      <c r="X59" s="150">
        <v>2.98</v>
      </c>
      <c r="Y59" s="149">
        <v>2.88</v>
      </c>
      <c r="Z59" s="150">
        <v>3.85</v>
      </c>
      <c r="AA59" s="148">
        <v>3.77</v>
      </c>
      <c r="AB59" s="149">
        <v>5.09</v>
      </c>
      <c r="AC59" s="149">
        <v>6.19</v>
      </c>
      <c r="AD59" s="149">
        <v>4.75</v>
      </c>
      <c r="AE59" s="147">
        <v>2.48</v>
      </c>
      <c r="AF59" s="146">
        <v>3.78</v>
      </c>
      <c r="AG59" s="147">
        <v>4.97</v>
      </c>
      <c r="AH59" s="147">
        <v>7.17</v>
      </c>
      <c r="AI59" s="146">
        <v>12.78</v>
      </c>
      <c r="AJ59" s="146">
        <v>18.55</v>
      </c>
      <c r="AK59" s="151">
        <v>27.73</v>
      </c>
      <c r="AL59" s="152">
        <v>32.270000000000003</v>
      </c>
      <c r="AM59" s="153">
        <v>35.32</v>
      </c>
      <c r="AN59" s="152">
        <v>37.46</v>
      </c>
      <c r="AO59" s="153">
        <v>37.21</v>
      </c>
      <c r="AP59" s="151">
        <v>38.86</v>
      </c>
      <c r="AQ59" s="153">
        <v>39.659999999999997</v>
      </c>
      <c r="AR59" s="151">
        <v>40.11</v>
      </c>
      <c r="AS59" s="152">
        <v>39.83</v>
      </c>
      <c r="AT59" s="153">
        <v>40.46</v>
      </c>
      <c r="AU59" s="153">
        <v>42.23</v>
      </c>
      <c r="AV59" s="153">
        <v>42.5</v>
      </c>
      <c r="AW59" s="153">
        <v>47.47</v>
      </c>
      <c r="AX59" s="151">
        <v>46.39</v>
      </c>
      <c r="AY59" s="153">
        <v>48.22</v>
      </c>
      <c r="AZ59" s="153">
        <v>48.05</v>
      </c>
      <c r="BA59" s="151">
        <v>46.15</v>
      </c>
      <c r="BB59" s="151">
        <v>40.32</v>
      </c>
      <c r="BC59" s="151">
        <v>27.94</v>
      </c>
      <c r="BD59" s="152">
        <v>32.39</v>
      </c>
      <c r="BE59" s="153">
        <v>35.46</v>
      </c>
      <c r="BF59" s="153">
        <v>37.69</v>
      </c>
      <c r="BG59" s="153">
        <v>37.869999999999997</v>
      </c>
      <c r="BH59" s="151">
        <v>38.15</v>
      </c>
      <c r="BI59" s="153">
        <v>39.26</v>
      </c>
      <c r="BJ59" s="151">
        <v>39.51</v>
      </c>
      <c r="BK59" s="152">
        <v>39.75</v>
      </c>
      <c r="BL59" s="153">
        <v>40.49</v>
      </c>
      <c r="BM59" s="153">
        <v>42.59</v>
      </c>
      <c r="BN59" s="153">
        <v>42.94</v>
      </c>
      <c r="BO59" s="153">
        <v>48.75</v>
      </c>
      <c r="BP59" s="151">
        <v>46.38</v>
      </c>
      <c r="BQ59" s="153">
        <v>48.89</v>
      </c>
      <c r="BR59" s="153">
        <v>48.61</v>
      </c>
      <c r="BS59" s="151">
        <v>46.38</v>
      </c>
      <c r="BT59" s="151">
        <v>40.770000000000003</v>
      </c>
    </row>
    <row r="60" spans="1:72">
      <c r="A60" s="143">
        <v>3.15</v>
      </c>
      <c r="B60" s="144">
        <v>1.86</v>
      </c>
      <c r="C60" s="145">
        <v>1.39</v>
      </c>
      <c r="D60" s="144">
        <v>1.52</v>
      </c>
      <c r="E60" s="145">
        <v>1.94</v>
      </c>
      <c r="F60" s="143">
        <v>1.52</v>
      </c>
      <c r="G60" s="145">
        <v>1.02</v>
      </c>
      <c r="H60" s="143">
        <v>2.4500000000000002</v>
      </c>
      <c r="I60" s="144">
        <v>3.53</v>
      </c>
      <c r="J60" s="145">
        <v>3.61</v>
      </c>
      <c r="K60" s="145">
        <v>4.49</v>
      </c>
      <c r="L60" s="145">
        <v>6.93</v>
      </c>
      <c r="M60" s="145">
        <v>4.0599999999999996</v>
      </c>
      <c r="N60" s="146">
        <v>4.9400000000000004</v>
      </c>
      <c r="O60" s="147">
        <v>5.33</v>
      </c>
      <c r="P60" s="147">
        <v>5.87</v>
      </c>
      <c r="Q60" s="146">
        <v>10.81</v>
      </c>
      <c r="R60" s="146">
        <v>15.63</v>
      </c>
      <c r="S60" s="146">
        <v>4.46</v>
      </c>
      <c r="T60" s="148">
        <v>1.34</v>
      </c>
      <c r="U60" s="149">
        <v>0.86</v>
      </c>
      <c r="V60" s="149">
        <v>0</v>
      </c>
      <c r="W60" s="149">
        <v>0.42</v>
      </c>
      <c r="X60" s="150">
        <v>0.94</v>
      </c>
      <c r="Y60" s="149">
        <v>1.47</v>
      </c>
      <c r="Z60" s="150">
        <v>2.46</v>
      </c>
      <c r="AA60" s="148">
        <v>2.62</v>
      </c>
      <c r="AB60" s="149">
        <v>2.27</v>
      </c>
      <c r="AC60" s="149">
        <v>4.0999999999999996</v>
      </c>
      <c r="AD60" s="149">
        <v>5.82</v>
      </c>
      <c r="AE60" s="147">
        <v>5.5</v>
      </c>
      <c r="AF60" s="146">
        <v>5.76</v>
      </c>
      <c r="AG60" s="147">
        <v>6.04</v>
      </c>
      <c r="AH60" s="147">
        <v>8.11</v>
      </c>
      <c r="AI60" s="146">
        <v>12.91</v>
      </c>
      <c r="AJ60" s="146">
        <v>17.95</v>
      </c>
      <c r="AK60" s="151">
        <v>27.48</v>
      </c>
      <c r="AL60" s="152">
        <v>32.06</v>
      </c>
      <c r="AM60" s="153">
        <v>34.32</v>
      </c>
      <c r="AN60" s="152">
        <v>34.590000000000003</v>
      </c>
      <c r="AO60" s="153">
        <v>35.869999999999997</v>
      </c>
      <c r="AP60" s="151">
        <v>35.61</v>
      </c>
      <c r="AQ60" s="153">
        <v>35.82</v>
      </c>
      <c r="AR60" s="151">
        <v>35.86</v>
      </c>
      <c r="AS60" s="152">
        <v>35.97</v>
      </c>
      <c r="AT60" s="153">
        <v>36.380000000000003</v>
      </c>
      <c r="AU60" s="153">
        <v>37.51</v>
      </c>
      <c r="AV60" s="153">
        <v>39.18</v>
      </c>
      <c r="AW60" s="153">
        <v>44.39</v>
      </c>
      <c r="AX60" s="151">
        <v>45.16</v>
      </c>
      <c r="AY60" s="153">
        <v>45.36</v>
      </c>
      <c r="AZ60" s="153">
        <v>43.81</v>
      </c>
      <c r="BA60" s="151">
        <v>42.49</v>
      </c>
      <c r="BB60" s="151">
        <v>43.27</v>
      </c>
      <c r="BC60" s="151">
        <v>27.65</v>
      </c>
      <c r="BD60" s="152">
        <v>32.47</v>
      </c>
      <c r="BE60" s="153">
        <v>33.69</v>
      </c>
      <c r="BF60" s="153">
        <v>35.380000000000003</v>
      </c>
      <c r="BG60" s="153">
        <v>35.76</v>
      </c>
      <c r="BH60" s="151">
        <v>35.21</v>
      </c>
      <c r="BI60" s="153">
        <v>34.869999999999997</v>
      </c>
      <c r="BJ60" s="151">
        <v>34.49</v>
      </c>
      <c r="BK60" s="152">
        <v>35.15</v>
      </c>
      <c r="BL60" s="153">
        <v>36.01</v>
      </c>
      <c r="BM60" s="153">
        <v>36.42</v>
      </c>
      <c r="BN60" s="153">
        <v>38.450000000000003</v>
      </c>
      <c r="BO60" s="153">
        <v>44.34</v>
      </c>
      <c r="BP60" s="151">
        <v>44.61</v>
      </c>
      <c r="BQ60" s="153">
        <v>45.42</v>
      </c>
      <c r="BR60" s="153">
        <v>44.94</v>
      </c>
      <c r="BS60" s="151">
        <v>42.53</v>
      </c>
      <c r="BT60" s="151">
        <v>43.68</v>
      </c>
    </row>
    <row r="61" spans="1:72">
      <c r="A61" s="143">
        <v>3.04</v>
      </c>
      <c r="B61" s="144">
        <v>2.5299999999999998</v>
      </c>
      <c r="C61" s="145">
        <v>1.62</v>
      </c>
      <c r="D61" s="144">
        <v>1.5</v>
      </c>
      <c r="E61" s="145">
        <v>1.49</v>
      </c>
      <c r="F61" s="143">
        <v>1.63</v>
      </c>
      <c r="G61" s="145">
        <v>1.1100000000000001</v>
      </c>
      <c r="H61" s="143">
        <v>1.78</v>
      </c>
      <c r="I61" s="144">
        <v>1.73</v>
      </c>
      <c r="J61" s="145">
        <v>2.76</v>
      </c>
      <c r="K61" s="145">
        <v>3.76</v>
      </c>
      <c r="L61" s="145">
        <v>4.3499999999999996</v>
      </c>
      <c r="M61" s="145">
        <v>2.12</v>
      </c>
      <c r="N61" s="146">
        <v>2.99</v>
      </c>
      <c r="O61" s="147">
        <v>3.24</v>
      </c>
      <c r="P61" s="147">
        <v>5.21</v>
      </c>
      <c r="Q61" s="146">
        <v>11.43</v>
      </c>
      <c r="R61" s="146">
        <v>17.38</v>
      </c>
      <c r="S61" s="146">
        <v>4.17</v>
      </c>
      <c r="T61" s="148">
        <v>1.69</v>
      </c>
      <c r="U61" s="149">
        <v>0.85</v>
      </c>
      <c r="V61" s="149">
        <v>1.45</v>
      </c>
      <c r="W61" s="149">
        <v>1.66</v>
      </c>
      <c r="X61" s="150">
        <v>1.5</v>
      </c>
      <c r="Y61" s="149">
        <v>1.1499999999999999</v>
      </c>
      <c r="Z61" s="150">
        <v>1.96</v>
      </c>
      <c r="AA61" s="148">
        <v>2.39</v>
      </c>
      <c r="AB61" s="149">
        <v>2.71</v>
      </c>
      <c r="AC61" s="149">
        <v>3.99</v>
      </c>
      <c r="AD61" s="149">
        <v>3.23</v>
      </c>
      <c r="AE61" s="147">
        <v>4.32</v>
      </c>
      <c r="AF61" s="146">
        <v>3.69</v>
      </c>
      <c r="AG61" s="147">
        <v>5.1100000000000003</v>
      </c>
      <c r="AH61" s="147">
        <v>7.01</v>
      </c>
      <c r="AI61" s="146">
        <v>10.83</v>
      </c>
      <c r="AJ61" s="146">
        <v>18.670000000000002</v>
      </c>
      <c r="AK61" s="151">
        <v>26.9</v>
      </c>
      <c r="AL61" s="152">
        <v>31.37</v>
      </c>
      <c r="AM61" s="153">
        <v>32.29</v>
      </c>
      <c r="AN61" s="152">
        <v>33.86</v>
      </c>
      <c r="AO61" s="153">
        <v>35.86</v>
      </c>
      <c r="AP61" s="151">
        <v>36.700000000000003</v>
      </c>
      <c r="AQ61" s="153">
        <v>37.200000000000003</v>
      </c>
      <c r="AR61" s="151">
        <v>36.28</v>
      </c>
      <c r="AS61" s="152">
        <v>37.35</v>
      </c>
      <c r="AT61" s="153">
        <v>37.770000000000003</v>
      </c>
      <c r="AU61" s="153">
        <v>39.049999999999997</v>
      </c>
      <c r="AV61" s="153">
        <v>40.08</v>
      </c>
      <c r="AW61" s="153">
        <v>42.09</v>
      </c>
      <c r="AX61" s="151">
        <v>42.98</v>
      </c>
      <c r="AY61" s="153">
        <v>44.77</v>
      </c>
      <c r="AZ61" s="153">
        <v>43.34</v>
      </c>
      <c r="BA61" s="151">
        <v>41.25</v>
      </c>
      <c r="BB61" s="151">
        <v>39.43</v>
      </c>
      <c r="BC61" s="151">
        <v>25.87</v>
      </c>
      <c r="BD61" s="152">
        <v>30.96</v>
      </c>
      <c r="BE61" s="153">
        <v>32.75</v>
      </c>
      <c r="BF61" s="153">
        <v>34.92</v>
      </c>
      <c r="BG61" s="153">
        <v>35.46</v>
      </c>
      <c r="BH61" s="151">
        <v>36.369999999999997</v>
      </c>
      <c r="BI61" s="153">
        <v>36.659999999999997</v>
      </c>
      <c r="BJ61" s="151">
        <v>36.1</v>
      </c>
      <c r="BK61" s="152">
        <v>36.4</v>
      </c>
      <c r="BL61" s="153">
        <v>37.53</v>
      </c>
      <c r="BM61" s="153">
        <v>39.270000000000003</v>
      </c>
      <c r="BN61" s="153">
        <v>39.99</v>
      </c>
      <c r="BO61" s="153">
        <v>41.75</v>
      </c>
      <c r="BP61" s="151">
        <v>43.28</v>
      </c>
      <c r="BQ61" s="153">
        <v>45.92</v>
      </c>
      <c r="BR61" s="153">
        <v>44.96</v>
      </c>
      <c r="BS61" s="151">
        <v>41.18</v>
      </c>
      <c r="BT61" s="151">
        <v>38.01</v>
      </c>
    </row>
    <row r="62" spans="1:72">
      <c r="A62" s="143">
        <v>3.61</v>
      </c>
      <c r="B62" s="144">
        <v>2.62</v>
      </c>
      <c r="C62" s="145">
        <v>2.44</v>
      </c>
      <c r="D62" s="144">
        <v>2.56</v>
      </c>
      <c r="E62" s="145">
        <v>1.76</v>
      </c>
      <c r="F62" s="143">
        <v>2.17</v>
      </c>
      <c r="G62" s="145">
        <v>1.07</v>
      </c>
      <c r="H62" s="143">
        <v>1.28</v>
      </c>
      <c r="I62" s="144">
        <v>2.78</v>
      </c>
      <c r="J62" s="145">
        <v>1.78</v>
      </c>
      <c r="K62" s="145">
        <v>3.39</v>
      </c>
      <c r="L62" s="145">
        <v>3.51</v>
      </c>
      <c r="M62" s="145">
        <v>1.27</v>
      </c>
      <c r="N62" s="146">
        <v>2.5</v>
      </c>
      <c r="O62" s="147">
        <v>4.51</v>
      </c>
      <c r="P62" s="147">
        <v>4.82</v>
      </c>
      <c r="Q62" s="146">
        <v>10.56</v>
      </c>
      <c r="R62" s="146">
        <v>18.260000000000002</v>
      </c>
      <c r="S62" s="146">
        <v>2.2799999999999998</v>
      </c>
      <c r="T62" s="148">
        <v>1.86</v>
      </c>
      <c r="U62" s="149">
        <v>1.89</v>
      </c>
      <c r="V62" s="149">
        <v>1.3</v>
      </c>
      <c r="W62" s="149">
        <v>1.66</v>
      </c>
      <c r="X62" s="150">
        <v>1.1200000000000001</v>
      </c>
      <c r="Y62" s="149">
        <v>1.87</v>
      </c>
      <c r="Z62" s="150">
        <v>2.74</v>
      </c>
      <c r="AA62" s="148">
        <v>2.17</v>
      </c>
      <c r="AB62" s="149">
        <v>3.22</v>
      </c>
      <c r="AC62" s="149">
        <v>5.39</v>
      </c>
      <c r="AD62" s="149">
        <v>0.95</v>
      </c>
      <c r="AE62" s="147">
        <v>3.22</v>
      </c>
      <c r="AF62" s="146">
        <v>3.38</v>
      </c>
      <c r="AG62" s="147">
        <v>4.79</v>
      </c>
      <c r="AH62" s="147">
        <v>4.95</v>
      </c>
      <c r="AI62" s="146">
        <v>9.34</v>
      </c>
      <c r="AJ62" s="146">
        <v>17.77</v>
      </c>
      <c r="AK62" s="151">
        <v>29.26</v>
      </c>
      <c r="AL62" s="152">
        <v>32.299999999999997</v>
      </c>
      <c r="AM62" s="153">
        <v>35.49</v>
      </c>
      <c r="AN62" s="152">
        <v>35.53</v>
      </c>
      <c r="AO62" s="153">
        <v>35.78</v>
      </c>
      <c r="AP62" s="151">
        <v>37.049999999999997</v>
      </c>
      <c r="AQ62" s="153">
        <v>38.770000000000003</v>
      </c>
      <c r="AR62" s="151">
        <v>38.409999999999997</v>
      </c>
      <c r="AS62" s="152">
        <v>39.19</v>
      </c>
      <c r="AT62" s="153">
        <v>39.119999999999997</v>
      </c>
      <c r="AU62" s="153">
        <v>41.44</v>
      </c>
      <c r="AV62" s="153">
        <v>40.99</v>
      </c>
      <c r="AW62" s="153">
        <v>45.73</v>
      </c>
      <c r="AX62" s="151">
        <v>46.33</v>
      </c>
      <c r="AY62" s="153">
        <v>46.24</v>
      </c>
      <c r="AZ62" s="153">
        <v>42.83</v>
      </c>
      <c r="BA62" s="151">
        <v>41.13</v>
      </c>
      <c r="BB62" s="151">
        <v>39.909999999999997</v>
      </c>
      <c r="BC62" s="151">
        <v>29.12</v>
      </c>
      <c r="BD62" s="152">
        <v>33.56</v>
      </c>
      <c r="BE62" s="153">
        <v>35.549999999999997</v>
      </c>
      <c r="BF62" s="153">
        <v>35.549999999999997</v>
      </c>
      <c r="BG62" s="153">
        <v>36.26</v>
      </c>
      <c r="BH62" s="151">
        <v>36.909999999999997</v>
      </c>
      <c r="BI62" s="153">
        <v>38.76</v>
      </c>
      <c r="BJ62" s="151">
        <v>38.08</v>
      </c>
      <c r="BK62" s="152">
        <v>39.450000000000003</v>
      </c>
      <c r="BL62" s="153">
        <v>40.020000000000003</v>
      </c>
      <c r="BM62" s="153">
        <v>41.24</v>
      </c>
      <c r="BN62" s="153">
        <v>41.48</v>
      </c>
      <c r="BO62" s="153">
        <v>45.67</v>
      </c>
      <c r="BP62" s="151">
        <v>46.47</v>
      </c>
      <c r="BQ62" s="153">
        <v>46.39</v>
      </c>
      <c r="BR62" s="153">
        <v>42.65</v>
      </c>
      <c r="BS62" s="151">
        <v>41.67</v>
      </c>
      <c r="BT62" s="151">
        <v>39.83</v>
      </c>
    </row>
    <row r="63" spans="1:72">
      <c r="A63" s="143">
        <v>3.44</v>
      </c>
      <c r="B63" s="144">
        <v>2.12</v>
      </c>
      <c r="C63" s="145">
        <v>1.9</v>
      </c>
      <c r="D63" s="144">
        <v>1.61</v>
      </c>
      <c r="E63" s="145">
        <v>1.99</v>
      </c>
      <c r="F63" s="143">
        <v>1.81</v>
      </c>
      <c r="G63" s="145">
        <v>1.69</v>
      </c>
      <c r="H63" s="143">
        <v>1.78</v>
      </c>
      <c r="I63" s="144">
        <v>2.34</v>
      </c>
      <c r="J63" s="145">
        <v>2.2000000000000002</v>
      </c>
      <c r="K63" s="145">
        <v>4.92</v>
      </c>
      <c r="L63" s="145">
        <v>4.18</v>
      </c>
      <c r="M63" s="145">
        <v>1.58</v>
      </c>
      <c r="N63" s="146">
        <v>3.17</v>
      </c>
      <c r="O63" s="147">
        <v>4.7</v>
      </c>
      <c r="P63" s="147">
        <v>6.07</v>
      </c>
      <c r="Q63" s="146">
        <v>6.27</v>
      </c>
      <c r="R63" s="146">
        <v>10.53</v>
      </c>
      <c r="S63" s="146">
        <v>3.34</v>
      </c>
      <c r="T63" s="148">
        <v>1.94</v>
      </c>
      <c r="U63" s="149">
        <v>0.53</v>
      </c>
      <c r="V63" s="149">
        <v>0</v>
      </c>
      <c r="W63" s="149">
        <v>0</v>
      </c>
      <c r="X63" s="150">
        <v>0.39</v>
      </c>
      <c r="Y63" s="149">
        <v>0</v>
      </c>
      <c r="Z63" s="150">
        <v>1.65</v>
      </c>
      <c r="AA63" s="148">
        <v>1.1499999999999999</v>
      </c>
      <c r="AB63" s="149">
        <v>1.32</v>
      </c>
      <c r="AC63" s="149">
        <v>2.12</v>
      </c>
      <c r="AD63" s="149">
        <v>6.71</v>
      </c>
      <c r="AE63" s="147">
        <v>3.38</v>
      </c>
      <c r="AF63" s="146">
        <v>2.78</v>
      </c>
      <c r="AG63" s="147">
        <v>4.4800000000000004</v>
      </c>
      <c r="AH63" s="147">
        <v>6.13</v>
      </c>
      <c r="AI63" s="146">
        <v>6.98</v>
      </c>
      <c r="AJ63" s="146">
        <v>11.67</v>
      </c>
      <c r="AK63" s="151">
        <v>26.44</v>
      </c>
      <c r="AL63" s="152">
        <v>29.04</v>
      </c>
      <c r="AM63" s="153">
        <v>30.85</v>
      </c>
      <c r="AN63" s="152">
        <v>33.29</v>
      </c>
      <c r="AO63" s="153">
        <v>33.79</v>
      </c>
      <c r="AP63" s="151">
        <v>34.82</v>
      </c>
      <c r="AQ63" s="153">
        <v>34.56</v>
      </c>
      <c r="AR63" s="151">
        <v>34.299999999999997</v>
      </c>
      <c r="AS63" s="152">
        <v>35.71</v>
      </c>
      <c r="AT63" s="153">
        <v>35.72</v>
      </c>
      <c r="AU63" s="153">
        <v>36.03</v>
      </c>
      <c r="AV63" s="153">
        <v>37.01</v>
      </c>
      <c r="AW63" s="153">
        <v>40.86</v>
      </c>
      <c r="AX63" s="151">
        <v>41.4</v>
      </c>
      <c r="AY63" s="153">
        <v>43.18</v>
      </c>
      <c r="AZ63" s="153">
        <v>41.42</v>
      </c>
      <c r="BA63" s="151">
        <v>41.36</v>
      </c>
      <c r="BB63" s="151">
        <v>38.880000000000003</v>
      </c>
      <c r="BC63" s="151">
        <v>26.72</v>
      </c>
      <c r="BD63" s="152">
        <v>28.98</v>
      </c>
      <c r="BE63" s="153">
        <v>30.83</v>
      </c>
      <c r="BF63" s="153">
        <v>33.68</v>
      </c>
      <c r="BG63" s="153">
        <v>33.840000000000003</v>
      </c>
      <c r="BH63" s="151">
        <v>34.32</v>
      </c>
      <c r="BI63" s="153">
        <v>34.15</v>
      </c>
      <c r="BJ63" s="151">
        <v>34.979999999999997</v>
      </c>
      <c r="BK63" s="152">
        <v>35.049999999999997</v>
      </c>
      <c r="BL63" s="153">
        <v>35.79</v>
      </c>
      <c r="BM63" s="153">
        <v>36.29</v>
      </c>
      <c r="BN63" s="153">
        <v>37.119999999999997</v>
      </c>
      <c r="BO63" s="153">
        <v>40.42</v>
      </c>
      <c r="BP63" s="151">
        <v>41.33</v>
      </c>
      <c r="BQ63" s="153">
        <v>43.19</v>
      </c>
      <c r="BR63" s="153">
        <v>41.62</v>
      </c>
      <c r="BS63" s="151">
        <v>41.97</v>
      </c>
      <c r="BT63" s="151">
        <v>38.840000000000003</v>
      </c>
    </row>
    <row r="64" spans="1:72">
      <c r="A64" s="143">
        <v>4.7699999999999996</v>
      </c>
      <c r="B64" s="144">
        <v>2.8</v>
      </c>
      <c r="C64" s="145">
        <v>2.87</v>
      </c>
      <c r="D64" s="144">
        <v>2.36</v>
      </c>
      <c r="E64" s="145">
        <v>2.36</v>
      </c>
      <c r="F64" s="143">
        <v>2.75</v>
      </c>
      <c r="G64" s="145">
        <v>2.2799999999999998</v>
      </c>
      <c r="H64" s="143">
        <v>1.89</v>
      </c>
      <c r="I64" s="144">
        <v>1.94</v>
      </c>
      <c r="J64" s="145">
        <v>1.89</v>
      </c>
      <c r="K64" s="145">
        <v>2.71</v>
      </c>
      <c r="L64" s="145">
        <v>3.81</v>
      </c>
      <c r="M64" s="145">
        <v>3.26</v>
      </c>
      <c r="N64" s="146">
        <v>3.5</v>
      </c>
      <c r="O64" s="147">
        <v>3.53</v>
      </c>
      <c r="P64" s="147">
        <v>5.64</v>
      </c>
      <c r="Q64" s="146">
        <v>11.37</v>
      </c>
      <c r="R64" s="146">
        <v>11.27</v>
      </c>
      <c r="S64" s="146">
        <v>4.4800000000000004</v>
      </c>
      <c r="T64" s="148">
        <v>2.2400000000000002</v>
      </c>
      <c r="U64" s="149">
        <v>0</v>
      </c>
      <c r="V64" s="149">
        <v>0.53</v>
      </c>
      <c r="W64" s="149">
        <v>0.9</v>
      </c>
      <c r="X64" s="150">
        <v>1.78</v>
      </c>
      <c r="Y64" s="149">
        <v>1.49</v>
      </c>
      <c r="Z64" s="150">
        <v>1.86</v>
      </c>
      <c r="AA64" s="148">
        <v>2.27</v>
      </c>
      <c r="AB64" s="149">
        <v>2.08</v>
      </c>
      <c r="AC64" s="149">
        <v>3.88</v>
      </c>
      <c r="AD64" s="149">
        <v>5.12</v>
      </c>
      <c r="AE64" s="147">
        <v>3.5</v>
      </c>
      <c r="AF64" s="146">
        <v>3.74</v>
      </c>
      <c r="AG64" s="147">
        <v>4.83</v>
      </c>
      <c r="AH64" s="147">
        <v>6</v>
      </c>
      <c r="AI64" s="146">
        <v>11.17</v>
      </c>
      <c r="AJ64" s="146">
        <v>11.48</v>
      </c>
      <c r="AK64" s="151">
        <v>24.26</v>
      </c>
      <c r="AL64" s="152">
        <v>30.17</v>
      </c>
      <c r="AM64" s="153">
        <v>32.67</v>
      </c>
      <c r="AN64" s="152">
        <v>33.799999999999997</v>
      </c>
      <c r="AO64" s="153">
        <v>34.15</v>
      </c>
      <c r="AP64" s="151">
        <v>37.28</v>
      </c>
      <c r="AQ64" s="153">
        <v>40.06</v>
      </c>
      <c r="AR64" s="151">
        <v>39.049999999999997</v>
      </c>
      <c r="AS64" s="152">
        <v>39.01</v>
      </c>
      <c r="AT64" s="153">
        <v>39.700000000000003</v>
      </c>
      <c r="AU64" s="153">
        <v>38.299999999999997</v>
      </c>
      <c r="AV64" s="153">
        <v>39.35</v>
      </c>
      <c r="AW64" s="153">
        <v>45.13</v>
      </c>
      <c r="AX64" s="151">
        <v>45.52</v>
      </c>
      <c r="AY64" s="153">
        <v>46.89</v>
      </c>
      <c r="AZ64" s="153">
        <v>46.55</v>
      </c>
      <c r="BA64" s="151">
        <v>46.16</v>
      </c>
      <c r="BB64" s="151">
        <v>45.53</v>
      </c>
      <c r="BC64" s="151">
        <v>23.48</v>
      </c>
      <c r="BD64" s="152">
        <v>29.31</v>
      </c>
      <c r="BE64" s="153">
        <v>33.6</v>
      </c>
      <c r="BF64" s="153">
        <v>33.840000000000003</v>
      </c>
      <c r="BG64" s="153">
        <v>35.39</v>
      </c>
      <c r="BH64" s="151">
        <v>38.630000000000003</v>
      </c>
      <c r="BI64" s="153">
        <v>40.18</v>
      </c>
      <c r="BJ64" s="151">
        <v>40.119999999999997</v>
      </c>
      <c r="BK64" s="152">
        <v>39.25</v>
      </c>
      <c r="BL64" s="153">
        <v>39.67</v>
      </c>
      <c r="BM64" s="153">
        <v>38.68</v>
      </c>
      <c r="BN64" s="153">
        <v>39.21</v>
      </c>
      <c r="BO64" s="153">
        <v>44.92</v>
      </c>
      <c r="BP64" s="151">
        <v>45.12</v>
      </c>
      <c r="BQ64" s="153">
        <v>47.62</v>
      </c>
      <c r="BR64" s="153">
        <v>46.14</v>
      </c>
      <c r="BS64" s="151">
        <v>46.93</v>
      </c>
      <c r="BT64" s="151">
        <v>44.2</v>
      </c>
    </row>
    <row r="65" spans="1:72">
      <c r="A65" s="143">
        <v>2.89</v>
      </c>
      <c r="B65" s="144">
        <v>2.73</v>
      </c>
      <c r="C65" s="145">
        <v>2.4900000000000002</v>
      </c>
      <c r="D65" s="144">
        <v>1.59</v>
      </c>
      <c r="E65" s="145">
        <v>0.7</v>
      </c>
      <c r="F65" s="143">
        <v>0.57999999999999996</v>
      </c>
      <c r="G65" s="145">
        <v>0</v>
      </c>
      <c r="H65" s="143">
        <v>0</v>
      </c>
      <c r="I65" s="144">
        <v>0</v>
      </c>
      <c r="J65" s="145">
        <v>0.81</v>
      </c>
      <c r="K65" s="145">
        <v>2.52</v>
      </c>
      <c r="L65" s="145">
        <v>2.0499999999999998</v>
      </c>
      <c r="M65" s="145">
        <v>1.08</v>
      </c>
      <c r="N65" s="146">
        <v>0.89</v>
      </c>
      <c r="O65" s="147">
        <v>1.79</v>
      </c>
      <c r="P65" s="147">
        <v>2.72</v>
      </c>
      <c r="Q65" s="146">
        <v>6.17</v>
      </c>
      <c r="R65" s="146">
        <v>9.07</v>
      </c>
      <c r="S65" s="146">
        <v>2.3199999999999998</v>
      </c>
      <c r="T65" s="148">
        <v>1.62</v>
      </c>
      <c r="U65" s="149">
        <v>0</v>
      </c>
      <c r="V65" s="149">
        <v>0</v>
      </c>
      <c r="W65" s="149">
        <v>0</v>
      </c>
      <c r="X65" s="150">
        <v>0.1</v>
      </c>
      <c r="Y65" s="149">
        <v>0.36</v>
      </c>
      <c r="Z65" s="150">
        <v>0</v>
      </c>
      <c r="AA65" s="148">
        <v>1.04</v>
      </c>
      <c r="AB65" s="149">
        <v>1.48</v>
      </c>
      <c r="AC65" s="149">
        <v>3.01</v>
      </c>
      <c r="AD65" s="149">
        <v>4.5</v>
      </c>
      <c r="AE65" s="147">
        <v>0.92</v>
      </c>
      <c r="AF65" s="146">
        <v>0.51</v>
      </c>
      <c r="AG65" s="147">
        <v>1.8</v>
      </c>
      <c r="AH65" s="147">
        <v>2.2000000000000002</v>
      </c>
      <c r="AI65" s="146">
        <v>6.06</v>
      </c>
      <c r="AJ65" s="146">
        <v>8.3000000000000007</v>
      </c>
      <c r="AK65" s="151">
        <v>26.27</v>
      </c>
      <c r="AL65" s="152">
        <v>32.06</v>
      </c>
      <c r="AM65" s="153">
        <v>33.08</v>
      </c>
      <c r="AN65" s="152">
        <v>34.47</v>
      </c>
      <c r="AO65" s="153">
        <v>35.03</v>
      </c>
      <c r="AP65" s="151">
        <v>35.78</v>
      </c>
      <c r="AQ65" s="153">
        <v>36.549999999999997</v>
      </c>
      <c r="AR65" s="151">
        <v>37.979999999999997</v>
      </c>
      <c r="AS65" s="152">
        <v>37.409999999999997</v>
      </c>
      <c r="AT65" s="153">
        <v>37.86</v>
      </c>
      <c r="AU65" s="153">
        <v>38.97</v>
      </c>
      <c r="AV65" s="153">
        <v>40.07</v>
      </c>
      <c r="AW65" s="153">
        <v>43.64</v>
      </c>
      <c r="AX65" s="151">
        <v>45.16</v>
      </c>
      <c r="AY65" s="153">
        <v>46.67</v>
      </c>
      <c r="AZ65" s="153">
        <v>45.01</v>
      </c>
      <c r="BA65" s="151">
        <v>43.25</v>
      </c>
      <c r="BB65" s="151">
        <v>46.11</v>
      </c>
      <c r="BC65" s="151">
        <v>26.43</v>
      </c>
      <c r="BD65" s="152">
        <v>32.64</v>
      </c>
      <c r="BE65" s="153">
        <v>33.04</v>
      </c>
      <c r="BF65" s="153">
        <v>34.82</v>
      </c>
      <c r="BG65" s="153">
        <v>35.72</v>
      </c>
      <c r="BH65" s="151">
        <v>35.729999999999997</v>
      </c>
      <c r="BI65" s="153">
        <v>36.07</v>
      </c>
      <c r="BJ65" s="151">
        <v>37.76</v>
      </c>
      <c r="BK65" s="152">
        <v>37.01</v>
      </c>
      <c r="BL65" s="153">
        <v>38.840000000000003</v>
      </c>
      <c r="BM65" s="153">
        <v>38.229999999999997</v>
      </c>
      <c r="BN65" s="153">
        <v>40.880000000000003</v>
      </c>
      <c r="BO65" s="153">
        <v>44.02</v>
      </c>
      <c r="BP65" s="151">
        <v>45.4</v>
      </c>
      <c r="BQ65" s="153">
        <v>47.24</v>
      </c>
      <c r="BR65" s="153">
        <v>46.43</v>
      </c>
      <c r="BS65" s="151">
        <v>44.35</v>
      </c>
      <c r="BT65" s="151">
        <v>47.08</v>
      </c>
    </row>
    <row r="66" spans="1:72">
      <c r="A66" s="143">
        <v>3.11</v>
      </c>
      <c r="B66" s="144">
        <v>2.33</v>
      </c>
      <c r="C66" s="145">
        <v>1.3</v>
      </c>
      <c r="D66" s="144">
        <v>2.17</v>
      </c>
      <c r="E66" s="145">
        <v>1.83</v>
      </c>
      <c r="F66" s="143">
        <v>1.17</v>
      </c>
      <c r="G66" s="145">
        <v>0</v>
      </c>
      <c r="H66" s="143">
        <v>0</v>
      </c>
      <c r="I66" s="144">
        <v>1.94</v>
      </c>
      <c r="J66" s="145">
        <v>2.02</v>
      </c>
      <c r="K66" s="145">
        <v>1.1200000000000001</v>
      </c>
      <c r="L66" s="145">
        <v>3.97</v>
      </c>
      <c r="M66" s="145">
        <v>4.5</v>
      </c>
      <c r="N66" s="146">
        <v>1.28</v>
      </c>
      <c r="O66" s="147">
        <v>2.83</v>
      </c>
      <c r="P66" s="147">
        <v>5.19</v>
      </c>
      <c r="Q66" s="146">
        <v>9.84</v>
      </c>
      <c r="R66" s="146">
        <v>16.04</v>
      </c>
      <c r="S66" s="146">
        <v>2.4700000000000002</v>
      </c>
      <c r="T66" s="148">
        <v>2.2000000000000002</v>
      </c>
      <c r="U66" s="149">
        <v>0</v>
      </c>
      <c r="V66" s="149">
        <v>0</v>
      </c>
      <c r="W66" s="149">
        <v>0.87</v>
      </c>
      <c r="X66" s="150">
        <v>1.45</v>
      </c>
      <c r="Y66" s="149">
        <v>1.34</v>
      </c>
      <c r="Z66" s="150">
        <v>2.0099999999999998</v>
      </c>
      <c r="AA66" s="148">
        <v>3.24</v>
      </c>
      <c r="AB66" s="149">
        <v>2.99</v>
      </c>
      <c r="AC66" s="149">
        <v>4.3499999999999996</v>
      </c>
      <c r="AD66" s="149">
        <v>3.62</v>
      </c>
      <c r="AE66" s="147">
        <v>1.62</v>
      </c>
      <c r="AF66" s="146">
        <v>3.08</v>
      </c>
      <c r="AG66" s="147">
        <v>5.55</v>
      </c>
      <c r="AH66" s="147">
        <v>7.29</v>
      </c>
      <c r="AI66" s="146">
        <v>9.5399999999999991</v>
      </c>
      <c r="AJ66" s="146">
        <v>13.09</v>
      </c>
      <c r="AK66" s="151">
        <v>24.25</v>
      </c>
      <c r="AL66" s="152">
        <v>28.38</v>
      </c>
      <c r="AM66" s="153">
        <v>30.67</v>
      </c>
      <c r="AN66" s="152">
        <v>33.380000000000003</v>
      </c>
      <c r="AO66" s="153">
        <v>30.1</v>
      </c>
      <c r="AP66" s="151">
        <v>32.89</v>
      </c>
      <c r="AQ66" s="153">
        <v>34.19</v>
      </c>
      <c r="AR66" s="151">
        <v>35.479999999999997</v>
      </c>
      <c r="AS66" s="152">
        <v>36.520000000000003</v>
      </c>
      <c r="AT66" s="153">
        <v>36.86</v>
      </c>
      <c r="AU66" s="153">
        <v>35.01</v>
      </c>
      <c r="AV66" s="153">
        <v>35.9</v>
      </c>
      <c r="AW66" s="153">
        <v>44.87</v>
      </c>
      <c r="AX66" s="151">
        <v>46.06</v>
      </c>
      <c r="AY66" s="153">
        <v>44.02</v>
      </c>
      <c r="AZ66" s="153">
        <v>45.25</v>
      </c>
      <c r="BA66" s="151">
        <v>41.4</v>
      </c>
      <c r="BB66" s="151">
        <v>44.28</v>
      </c>
      <c r="BC66" s="151">
        <v>25.23</v>
      </c>
      <c r="BD66" s="152">
        <v>28.78</v>
      </c>
      <c r="BE66" s="153">
        <v>29.46</v>
      </c>
      <c r="BF66" s="153">
        <v>33.39</v>
      </c>
      <c r="BG66" s="153">
        <v>31.69</v>
      </c>
      <c r="BH66" s="151">
        <v>32.729999999999997</v>
      </c>
      <c r="BI66" s="153">
        <v>36</v>
      </c>
      <c r="BJ66" s="151">
        <v>37.200000000000003</v>
      </c>
      <c r="BK66" s="152">
        <v>34.42</v>
      </c>
      <c r="BL66" s="153">
        <v>35.86</v>
      </c>
      <c r="BM66" s="153">
        <v>34.659999999999997</v>
      </c>
      <c r="BN66" s="153">
        <v>36.49</v>
      </c>
      <c r="BO66" s="153">
        <v>45.61</v>
      </c>
      <c r="BP66" s="151">
        <v>47.18</v>
      </c>
      <c r="BQ66" s="153">
        <v>41.68</v>
      </c>
      <c r="BR66" s="153">
        <v>42.24</v>
      </c>
      <c r="BS66" s="151">
        <v>40.1</v>
      </c>
      <c r="BT66" s="151">
        <v>45.63</v>
      </c>
    </row>
    <row r="67" spans="1:72">
      <c r="A67" s="143">
        <v>2.86</v>
      </c>
      <c r="B67" s="144">
        <v>3.34</v>
      </c>
      <c r="C67" s="145">
        <v>3.05</v>
      </c>
      <c r="D67" s="144">
        <v>1.69</v>
      </c>
      <c r="E67" s="145">
        <v>2.06</v>
      </c>
      <c r="F67" s="143">
        <v>2.34</v>
      </c>
      <c r="G67" s="145">
        <v>2.73</v>
      </c>
      <c r="H67" s="143">
        <v>2.83</v>
      </c>
      <c r="I67" s="144">
        <v>1.85</v>
      </c>
      <c r="J67" s="145">
        <v>3.56</v>
      </c>
      <c r="K67" s="145">
        <v>5.58</v>
      </c>
      <c r="L67" s="145">
        <v>5.0599999999999996</v>
      </c>
      <c r="M67" s="145">
        <v>1.73</v>
      </c>
      <c r="N67" s="146">
        <v>4.0599999999999996</v>
      </c>
      <c r="O67" s="147">
        <v>6.39</v>
      </c>
      <c r="P67" s="147">
        <v>8.07</v>
      </c>
      <c r="Q67" s="146">
        <v>10.72</v>
      </c>
      <c r="R67" s="146">
        <v>19.79</v>
      </c>
      <c r="S67" s="146">
        <v>3.71</v>
      </c>
      <c r="T67" s="148">
        <v>1.05</v>
      </c>
      <c r="U67" s="149">
        <v>0.12</v>
      </c>
      <c r="V67" s="149">
        <v>0</v>
      </c>
      <c r="W67" s="149">
        <v>0.51</v>
      </c>
      <c r="X67" s="150">
        <v>0.87</v>
      </c>
      <c r="Y67" s="149">
        <v>2.67</v>
      </c>
      <c r="Z67" s="150">
        <v>2.33</v>
      </c>
      <c r="AA67" s="148">
        <v>2.72</v>
      </c>
      <c r="AB67" s="149">
        <v>1.89</v>
      </c>
      <c r="AC67" s="149">
        <v>5.58</v>
      </c>
      <c r="AD67" s="149">
        <v>5.01</v>
      </c>
      <c r="AE67" s="147">
        <v>4.1100000000000003</v>
      </c>
      <c r="AF67" s="146">
        <v>5.28</v>
      </c>
      <c r="AG67" s="147">
        <v>7.12</v>
      </c>
      <c r="AH67" s="147">
        <v>8.11</v>
      </c>
      <c r="AI67" s="146">
        <v>10.54</v>
      </c>
      <c r="AJ67" s="146">
        <v>17.940000000000001</v>
      </c>
      <c r="AK67" s="151">
        <v>25.39</v>
      </c>
      <c r="AL67" s="152">
        <v>31.12</v>
      </c>
      <c r="AM67" s="153">
        <v>33.14</v>
      </c>
      <c r="AN67" s="152">
        <v>34.68</v>
      </c>
      <c r="AO67" s="153">
        <v>35.770000000000003</v>
      </c>
      <c r="AP67" s="151">
        <v>38.24</v>
      </c>
      <c r="AQ67" s="153">
        <v>38.159999999999997</v>
      </c>
      <c r="AR67" s="151">
        <v>38.409999999999997</v>
      </c>
      <c r="AS67" s="152">
        <v>38.450000000000003</v>
      </c>
      <c r="AT67" s="153">
        <v>39.92</v>
      </c>
      <c r="AU67" s="153">
        <v>39.119999999999997</v>
      </c>
      <c r="AV67" s="153">
        <v>40.01</v>
      </c>
      <c r="AW67" s="153">
        <v>43.01</v>
      </c>
      <c r="AX67" s="151">
        <v>43.05</v>
      </c>
      <c r="AY67" s="153">
        <v>45.66</v>
      </c>
      <c r="AZ67" s="153">
        <v>43.52</v>
      </c>
      <c r="BA67" s="151">
        <v>41.17</v>
      </c>
      <c r="BB67" s="151">
        <v>38.21</v>
      </c>
      <c r="BC67" s="151">
        <v>25.31</v>
      </c>
      <c r="BD67" s="152">
        <v>31.44</v>
      </c>
      <c r="BE67" s="153">
        <v>33.619999999999997</v>
      </c>
      <c r="BF67" s="153">
        <v>34.619999999999997</v>
      </c>
      <c r="BG67" s="153">
        <v>35.51</v>
      </c>
      <c r="BH67" s="151">
        <v>37.21</v>
      </c>
      <c r="BI67" s="153">
        <v>36.35</v>
      </c>
      <c r="BJ67" s="151">
        <v>37.92</v>
      </c>
      <c r="BK67" s="152">
        <v>38.54</v>
      </c>
      <c r="BL67" s="153">
        <v>38.700000000000003</v>
      </c>
      <c r="BM67" s="153">
        <v>39.74</v>
      </c>
      <c r="BN67" s="153">
        <v>40.18</v>
      </c>
      <c r="BO67" s="153">
        <v>43.23</v>
      </c>
      <c r="BP67" s="151">
        <v>44.65</v>
      </c>
      <c r="BQ67" s="153">
        <v>44.66</v>
      </c>
      <c r="BR67" s="153">
        <v>44.46</v>
      </c>
      <c r="BS67" s="151">
        <v>40.1</v>
      </c>
      <c r="BT67" s="151">
        <v>39.03</v>
      </c>
    </row>
    <row r="68" spans="1:72">
      <c r="A68" s="143">
        <v>5.14</v>
      </c>
      <c r="B68" s="144">
        <v>3.11</v>
      </c>
      <c r="C68" s="145">
        <v>4.0999999999999996</v>
      </c>
      <c r="D68" s="144">
        <v>3.99</v>
      </c>
      <c r="E68" s="145">
        <v>3.23</v>
      </c>
      <c r="F68" s="143">
        <v>3.36</v>
      </c>
      <c r="G68" s="145">
        <v>2.06</v>
      </c>
      <c r="H68" s="143">
        <v>1.96</v>
      </c>
      <c r="I68" s="144">
        <v>3.68</v>
      </c>
      <c r="J68" s="145">
        <v>3.85</v>
      </c>
      <c r="K68" s="145">
        <v>4.46</v>
      </c>
      <c r="L68" s="145">
        <v>6.18</v>
      </c>
      <c r="M68" s="145">
        <v>3.11</v>
      </c>
      <c r="N68" s="146">
        <v>3.48</v>
      </c>
      <c r="O68" s="147">
        <v>4.47</v>
      </c>
      <c r="P68" s="147">
        <v>5.85</v>
      </c>
      <c r="Q68" s="146">
        <v>11.73</v>
      </c>
      <c r="R68" s="146">
        <v>15.87</v>
      </c>
      <c r="S68" s="146">
        <v>5.17</v>
      </c>
      <c r="T68" s="148">
        <v>2.96</v>
      </c>
      <c r="U68" s="149">
        <v>0.12</v>
      </c>
      <c r="V68" s="149">
        <v>0</v>
      </c>
      <c r="W68" s="149">
        <v>0.37</v>
      </c>
      <c r="X68" s="150">
        <v>2.66</v>
      </c>
      <c r="Y68" s="149">
        <v>2.2400000000000002</v>
      </c>
      <c r="Z68" s="150">
        <v>3.66</v>
      </c>
      <c r="AA68" s="148">
        <v>4.7300000000000004</v>
      </c>
      <c r="AB68" s="149">
        <v>3.5</v>
      </c>
      <c r="AC68" s="149">
        <v>4.4800000000000004</v>
      </c>
      <c r="AD68" s="149">
        <v>4.37</v>
      </c>
      <c r="AE68" s="147">
        <v>2.2400000000000002</v>
      </c>
      <c r="AF68" s="146">
        <v>2.67</v>
      </c>
      <c r="AG68" s="147">
        <v>4.29</v>
      </c>
      <c r="AH68" s="147">
        <v>5.78</v>
      </c>
      <c r="AI68" s="146">
        <v>11.72</v>
      </c>
      <c r="AJ68" s="146">
        <v>15.9</v>
      </c>
      <c r="AK68" s="151">
        <v>26.9</v>
      </c>
      <c r="AL68" s="152">
        <v>31.57</v>
      </c>
      <c r="AM68" s="153">
        <v>36.53</v>
      </c>
      <c r="AN68" s="152">
        <v>37.56</v>
      </c>
      <c r="AO68" s="153">
        <v>39.07</v>
      </c>
      <c r="AP68" s="151">
        <v>40.880000000000003</v>
      </c>
      <c r="AQ68" s="153">
        <v>41.29</v>
      </c>
      <c r="AR68" s="151">
        <v>40.54</v>
      </c>
      <c r="AS68" s="152">
        <v>41.63</v>
      </c>
      <c r="AT68" s="153">
        <v>42.65</v>
      </c>
      <c r="AU68" s="153">
        <v>42.23</v>
      </c>
      <c r="AV68" s="153">
        <v>42.32</v>
      </c>
      <c r="AW68" s="153">
        <v>45.98</v>
      </c>
      <c r="AX68" s="151">
        <v>48.78</v>
      </c>
      <c r="AY68" s="153">
        <v>48.34</v>
      </c>
      <c r="AZ68" s="153">
        <v>44.74</v>
      </c>
      <c r="BA68" s="151">
        <v>44.01</v>
      </c>
      <c r="BB68" s="151">
        <v>46.91</v>
      </c>
      <c r="BC68" s="151">
        <v>26.5</v>
      </c>
      <c r="BD68" s="152">
        <v>31.56</v>
      </c>
      <c r="BE68" s="153">
        <v>37.97</v>
      </c>
      <c r="BF68" s="153">
        <v>38.93</v>
      </c>
      <c r="BG68" s="153">
        <v>40.36</v>
      </c>
      <c r="BH68" s="151">
        <v>40.68</v>
      </c>
      <c r="BI68" s="153">
        <v>40.26</v>
      </c>
      <c r="BJ68" s="151">
        <v>40.57</v>
      </c>
      <c r="BK68" s="152">
        <v>41.12</v>
      </c>
      <c r="BL68" s="153">
        <v>42.32</v>
      </c>
      <c r="BM68" s="153">
        <v>43.68</v>
      </c>
      <c r="BN68" s="153">
        <v>42.83</v>
      </c>
      <c r="BO68" s="153">
        <v>46.19</v>
      </c>
      <c r="BP68" s="151">
        <v>48.29</v>
      </c>
      <c r="BQ68" s="153">
        <v>48.42</v>
      </c>
      <c r="BR68" s="153">
        <v>45.45</v>
      </c>
      <c r="BS68" s="151">
        <v>43.73</v>
      </c>
      <c r="BT68" s="151">
        <v>46.7</v>
      </c>
    </row>
    <row r="69" spans="1:72">
      <c r="A69" s="143">
        <v>1.96</v>
      </c>
      <c r="B69" s="144">
        <v>1.06</v>
      </c>
      <c r="C69" s="145">
        <v>1.54</v>
      </c>
      <c r="D69" s="144">
        <v>1.25</v>
      </c>
      <c r="E69" s="145">
        <v>1.5</v>
      </c>
      <c r="F69" s="143">
        <v>1.1200000000000001</v>
      </c>
      <c r="G69" s="145">
        <v>1.1200000000000001</v>
      </c>
      <c r="H69" s="143">
        <v>0</v>
      </c>
      <c r="I69" s="144">
        <v>0</v>
      </c>
      <c r="J69" s="145">
        <v>0</v>
      </c>
      <c r="K69" s="145">
        <v>4.32</v>
      </c>
      <c r="L69" s="145">
        <v>4.8</v>
      </c>
      <c r="M69" s="145">
        <v>1.1100000000000001</v>
      </c>
      <c r="N69" s="146">
        <v>1.39</v>
      </c>
      <c r="O69" s="147">
        <v>2.4700000000000002</v>
      </c>
      <c r="P69" s="147">
        <v>3.49</v>
      </c>
      <c r="Q69" s="146">
        <v>9.67</v>
      </c>
      <c r="R69" s="146">
        <v>14.35</v>
      </c>
      <c r="S69" s="146">
        <v>2.89</v>
      </c>
      <c r="T69" s="148">
        <v>0.88</v>
      </c>
      <c r="U69" s="149">
        <v>0</v>
      </c>
      <c r="V69" s="149">
        <v>0</v>
      </c>
      <c r="W69" s="149">
        <v>0</v>
      </c>
      <c r="X69" s="150">
        <v>0.12</v>
      </c>
      <c r="Y69" s="149">
        <v>1.1200000000000001</v>
      </c>
      <c r="Z69" s="150">
        <v>1.02</v>
      </c>
      <c r="AA69" s="148">
        <v>1.73</v>
      </c>
      <c r="AB69" s="149">
        <v>1.28</v>
      </c>
      <c r="AC69" s="149">
        <v>5.12</v>
      </c>
      <c r="AD69" s="149">
        <v>2.94</v>
      </c>
      <c r="AE69" s="147">
        <v>0.12</v>
      </c>
      <c r="AF69" s="146">
        <v>0.76</v>
      </c>
      <c r="AG69" s="147">
        <v>1.27</v>
      </c>
      <c r="AH69" s="147">
        <v>3.86</v>
      </c>
      <c r="AI69" s="146">
        <v>8.7200000000000006</v>
      </c>
      <c r="AJ69" s="146">
        <v>15.64</v>
      </c>
      <c r="AK69" s="151">
        <v>28.39</v>
      </c>
      <c r="AL69" s="152">
        <v>32.799999999999997</v>
      </c>
      <c r="AM69" s="153">
        <v>34.29</v>
      </c>
      <c r="AN69" s="152">
        <v>37.450000000000003</v>
      </c>
      <c r="AO69" s="153">
        <v>38.4</v>
      </c>
      <c r="AP69" s="151">
        <v>38.96</v>
      </c>
      <c r="AQ69" s="153">
        <v>40.11</v>
      </c>
      <c r="AR69" s="151">
        <v>40.89</v>
      </c>
      <c r="AS69" s="152">
        <v>41.92</v>
      </c>
      <c r="AT69" s="153">
        <v>40.96</v>
      </c>
      <c r="AU69" s="153">
        <v>41.9</v>
      </c>
      <c r="AV69" s="153">
        <v>40.770000000000003</v>
      </c>
      <c r="AW69" s="153">
        <v>42.97</v>
      </c>
      <c r="AX69" s="151">
        <v>42.93</v>
      </c>
      <c r="AY69" s="153">
        <v>47.02</v>
      </c>
      <c r="AZ69" s="153">
        <v>43.51</v>
      </c>
      <c r="BA69" s="151">
        <v>39.4</v>
      </c>
      <c r="BB69" s="151">
        <v>39.81</v>
      </c>
      <c r="BC69" s="151">
        <v>28.78</v>
      </c>
      <c r="BD69" s="152">
        <v>32.130000000000003</v>
      </c>
      <c r="BE69" s="153">
        <v>34.94</v>
      </c>
      <c r="BF69" s="153">
        <v>37.94</v>
      </c>
      <c r="BG69" s="153">
        <v>39.17</v>
      </c>
      <c r="BH69" s="151">
        <v>39.979999999999997</v>
      </c>
      <c r="BI69" s="153">
        <v>39.28</v>
      </c>
      <c r="BJ69" s="151">
        <v>39.51</v>
      </c>
      <c r="BK69" s="152">
        <v>39.200000000000003</v>
      </c>
      <c r="BL69" s="153">
        <v>39.799999999999997</v>
      </c>
      <c r="BM69" s="153">
        <v>40.28</v>
      </c>
      <c r="BN69" s="153">
        <v>39.450000000000003</v>
      </c>
      <c r="BO69" s="153">
        <v>43.2</v>
      </c>
      <c r="BP69" s="151">
        <v>43.27</v>
      </c>
      <c r="BQ69" s="153">
        <v>46.21</v>
      </c>
      <c r="BR69" s="153">
        <v>42.85</v>
      </c>
      <c r="BS69" s="151">
        <v>40.229999999999997</v>
      </c>
      <c r="BT69" s="151">
        <v>39.409999999999997</v>
      </c>
    </row>
    <row r="70" spans="1:72">
      <c r="A70" s="143">
        <v>2.4700000000000002</v>
      </c>
      <c r="B70" s="144">
        <v>3.17</v>
      </c>
      <c r="C70" s="145">
        <v>2.5</v>
      </c>
      <c r="D70" s="144">
        <v>2.74</v>
      </c>
      <c r="E70" s="145">
        <v>2.12</v>
      </c>
      <c r="F70" s="143">
        <v>1.87</v>
      </c>
      <c r="G70" s="145">
        <v>2.21</v>
      </c>
      <c r="H70" s="143">
        <v>1.42</v>
      </c>
      <c r="I70" s="144">
        <v>0</v>
      </c>
      <c r="J70" s="145">
        <v>0.67</v>
      </c>
      <c r="K70" s="145">
        <v>2.39</v>
      </c>
      <c r="L70" s="145">
        <v>4.47</v>
      </c>
      <c r="M70" s="145">
        <v>2.34</v>
      </c>
      <c r="N70" s="146">
        <v>2.4700000000000002</v>
      </c>
      <c r="O70" s="147">
        <v>4.3600000000000003</v>
      </c>
      <c r="P70" s="147">
        <v>5.5</v>
      </c>
      <c r="Q70" s="146">
        <v>9.1300000000000008</v>
      </c>
      <c r="R70" s="146">
        <v>15.52</v>
      </c>
      <c r="S70" s="146">
        <v>2.46</v>
      </c>
      <c r="T70" s="148">
        <v>1.79</v>
      </c>
      <c r="U70" s="149">
        <v>0</v>
      </c>
      <c r="V70" s="149">
        <v>0</v>
      </c>
      <c r="W70" s="149">
        <v>0.37</v>
      </c>
      <c r="X70" s="150">
        <v>2.2400000000000002</v>
      </c>
      <c r="Y70" s="149">
        <v>0.87</v>
      </c>
      <c r="Z70" s="150">
        <v>2.06</v>
      </c>
      <c r="AA70" s="148">
        <v>2.4</v>
      </c>
      <c r="AB70" s="149">
        <v>1.45</v>
      </c>
      <c r="AC70" s="149">
        <v>2.72</v>
      </c>
      <c r="AD70" s="149">
        <v>5.51</v>
      </c>
      <c r="AE70" s="147">
        <v>2.2400000000000002</v>
      </c>
      <c r="AF70" s="146">
        <v>2.74</v>
      </c>
      <c r="AG70" s="147">
        <v>3.99</v>
      </c>
      <c r="AH70" s="147">
        <v>5.12</v>
      </c>
      <c r="AI70" s="146">
        <v>9.91</v>
      </c>
      <c r="AJ70" s="146">
        <v>16.079999999999998</v>
      </c>
      <c r="AK70" s="151">
        <v>27.54</v>
      </c>
      <c r="AL70" s="152">
        <v>31.57</v>
      </c>
      <c r="AM70" s="153">
        <v>34.04</v>
      </c>
      <c r="AN70" s="152">
        <v>35.67</v>
      </c>
      <c r="AO70" s="153">
        <v>35.32</v>
      </c>
      <c r="AP70" s="151">
        <v>35.94</v>
      </c>
      <c r="AQ70" s="153">
        <v>36.57</v>
      </c>
      <c r="AR70" s="151">
        <v>36.42</v>
      </c>
      <c r="AS70" s="152">
        <v>37.04</v>
      </c>
      <c r="AT70" s="153">
        <v>37.76</v>
      </c>
      <c r="AU70" s="153">
        <v>38.119999999999997</v>
      </c>
      <c r="AV70" s="153">
        <v>40.67</v>
      </c>
      <c r="AW70" s="153">
        <v>42.37</v>
      </c>
      <c r="AX70" s="151">
        <v>45.36</v>
      </c>
      <c r="AY70" s="153">
        <v>46.15</v>
      </c>
      <c r="AZ70" s="153">
        <v>46.29</v>
      </c>
      <c r="BA70" s="151">
        <v>43.57</v>
      </c>
      <c r="BB70" s="151">
        <v>45.42</v>
      </c>
      <c r="BC70" s="151">
        <v>27.46</v>
      </c>
      <c r="BD70" s="152">
        <v>31.11</v>
      </c>
      <c r="BE70" s="153">
        <v>34.79</v>
      </c>
      <c r="BF70" s="153">
        <v>35.770000000000003</v>
      </c>
      <c r="BG70" s="153">
        <v>35.28</v>
      </c>
      <c r="BH70" s="151">
        <v>35.97</v>
      </c>
      <c r="BI70" s="153">
        <v>36.770000000000003</v>
      </c>
      <c r="BJ70" s="151">
        <v>36.79</v>
      </c>
      <c r="BK70" s="152">
        <v>36.33</v>
      </c>
      <c r="BL70" s="153">
        <v>36.64</v>
      </c>
      <c r="BM70" s="153">
        <v>38.07</v>
      </c>
      <c r="BN70" s="153">
        <v>40.409999999999997</v>
      </c>
      <c r="BO70" s="153">
        <v>42.36</v>
      </c>
      <c r="BP70" s="151">
        <v>44.88</v>
      </c>
      <c r="BQ70" s="153">
        <v>46.23</v>
      </c>
      <c r="BR70" s="153">
        <v>46.41</v>
      </c>
      <c r="BS70" s="151">
        <v>44.49</v>
      </c>
      <c r="BT70" s="151">
        <v>45.62</v>
      </c>
    </row>
    <row r="71" spans="1:72">
      <c r="A71" s="143">
        <v>5.57</v>
      </c>
      <c r="B71" s="144">
        <v>4.68</v>
      </c>
      <c r="C71" s="145">
        <v>4.29</v>
      </c>
      <c r="D71" s="144">
        <v>3.37</v>
      </c>
      <c r="E71" s="145">
        <v>3.27</v>
      </c>
      <c r="F71" s="143">
        <v>3.56</v>
      </c>
      <c r="G71" s="145">
        <v>2.2400000000000002</v>
      </c>
      <c r="H71" s="143">
        <v>3.17</v>
      </c>
      <c r="I71" s="144">
        <v>3.45</v>
      </c>
      <c r="J71" s="145">
        <v>4.38</v>
      </c>
      <c r="K71" s="145">
        <v>9.33</v>
      </c>
      <c r="L71" s="145">
        <v>7.63</v>
      </c>
      <c r="M71" s="145">
        <v>5.41</v>
      </c>
      <c r="N71" s="146">
        <v>6.06</v>
      </c>
      <c r="O71" s="147">
        <v>6.34</v>
      </c>
      <c r="P71" s="147">
        <v>9.16</v>
      </c>
      <c r="Q71" s="146">
        <v>14.86</v>
      </c>
      <c r="R71" s="146">
        <v>19.61</v>
      </c>
      <c r="S71" s="146">
        <v>5.86</v>
      </c>
      <c r="T71" s="148">
        <v>3.67</v>
      </c>
      <c r="U71" s="149">
        <v>1.54</v>
      </c>
      <c r="V71" s="149">
        <v>1.79</v>
      </c>
      <c r="W71" s="149">
        <v>2.25</v>
      </c>
      <c r="X71" s="150">
        <v>2.86</v>
      </c>
      <c r="Y71" s="149">
        <v>1.27</v>
      </c>
      <c r="Z71" s="150">
        <v>3.11</v>
      </c>
      <c r="AA71" s="148">
        <v>3.67</v>
      </c>
      <c r="AB71" s="149">
        <v>3.83</v>
      </c>
      <c r="AC71" s="149">
        <v>7.66</v>
      </c>
      <c r="AD71" s="149">
        <v>7.82</v>
      </c>
      <c r="AE71" s="147">
        <v>6.33</v>
      </c>
      <c r="AF71" s="146">
        <v>6.46</v>
      </c>
      <c r="AG71" s="147">
        <v>8.5299999999999994</v>
      </c>
      <c r="AH71" s="147">
        <v>11.63</v>
      </c>
      <c r="AI71" s="146">
        <v>14.73</v>
      </c>
      <c r="AJ71" s="146">
        <v>20.88</v>
      </c>
      <c r="AK71" s="151">
        <v>27.73</v>
      </c>
      <c r="AL71" s="152">
        <v>34.299999999999997</v>
      </c>
      <c r="AM71" s="153">
        <v>36.15</v>
      </c>
      <c r="AN71" s="152">
        <v>36.049999999999997</v>
      </c>
      <c r="AO71" s="153">
        <v>36.729999999999997</v>
      </c>
      <c r="AP71" s="151">
        <v>38.85</v>
      </c>
      <c r="AQ71" s="153">
        <v>41.55</v>
      </c>
      <c r="AR71" s="151">
        <v>40.409999999999997</v>
      </c>
      <c r="AS71" s="152">
        <v>41.99</v>
      </c>
      <c r="AT71" s="153">
        <v>42.78</v>
      </c>
      <c r="AU71" s="153">
        <v>44.48</v>
      </c>
      <c r="AV71" s="153">
        <v>44.39</v>
      </c>
      <c r="AW71" s="153">
        <v>47.88</v>
      </c>
      <c r="AX71" s="151">
        <v>49.61</v>
      </c>
      <c r="AY71" s="153">
        <v>50.79</v>
      </c>
      <c r="AZ71" s="153">
        <v>48.29</v>
      </c>
      <c r="BA71" s="151">
        <v>45.35</v>
      </c>
      <c r="BB71" s="151">
        <v>38.11</v>
      </c>
      <c r="BC71" s="151">
        <v>27.96</v>
      </c>
      <c r="BD71" s="152">
        <v>34.020000000000003</v>
      </c>
      <c r="BE71" s="153">
        <v>36.18</v>
      </c>
      <c r="BF71" s="153">
        <v>36.93</v>
      </c>
      <c r="BG71" s="153">
        <v>37.65</v>
      </c>
      <c r="BH71" s="151">
        <v>38.700000000000003</v>
      </c>
      <c r="BI71" s="153">
        <v>40.130000000000003</v>
      </c>
      <c r="BJ71" s="151">
        <v>40.200000000000003</v>
      </c>
      <c r="BK71" s="152">
        <v>41.16</v>
      </c>
      <c r="BL71" s="153">
        <v>42.04</v>
      </c>
      <c r="BM71" s="153">
        <v>43.08</v>
      </c>
      <c r="BN71" s="153">
        <v>43.6</v>
      </c>
      <c r="BO71" s="153">
        <v>46.98</v>
      </c>
      <c r="BP71" s="151">
        <v>49.08</v>
      </c>
      <c r="BQ71" s="153">
        <v>50.79</v>
      </c>
      <c r="BR71" s="153">
        <v>49.85</v>
      </c>
      <c r="BS71" s="151">
        <v>46.51</v>
      </c>
      <c r="BT71" s="151">
        <v>39.46</v>
      </c>
    </row>
    <row r="72" spans="1:72">
      <c r="A72" s="143">
        <v>3.95</v>
      </c>
      <c r="B72" s="144">
        <v>3.07</v>
      </c>
      <c r="C72" s="145">
        <v>3.48</v>
      </c>
      <c r="D72" s="144">
        <v>3.05</v>
      </c>
      <c r="E72" s="145">
        <v>2.14</v>
      </c>
      <c r="F72" s="143">
        <v>0.87</v>
      </c>
      <c r="G72" s="145">
        <v>0.75</v>
      </c>
      <c r="H72" s="143">
        <v>0.79</v>
      </c>
      <c r="I72" s="144">
        <v>2.08</v>
      </c>
      <c r="J72" s="145">
        <v>3.11</v>
      </c>
      <c r="K72" s="145">
        <v>4.84</v>
      </c>
      <c r="L72" s="145">
        <v>6.72</v>
      </c>
      <c r="M72" s="145">
        <v>3.24</v>
      </c>
      <c r="N72" s="146">
        <v>4.2300000000000004</v>
      </c>
      <c r="O72" s="147">
        <v>4.47</v>
      </c>
      <c r="P72" s="147">
        <v>8.74</v>
      </c>
      <c r="Q72" s="146">
        <v>11.6</v>
      </c>
      <c r="R72" s="160">
        <v>15.02</v>
      </c>
      <c r="S72" s="146">
        <v>4.0599999999999996</v>
      </c>
      <c r="T72" s="148">
        <v>4.07</v>
      </c>
      <c r="U72" s="149">
        <v>2.11</v>
      </c>
      <c r="V72" s="149">
        <v>0</v>
      </c>
      <c r="W72" s="149">
        <v>0</v>
      </c>
      <c r="X72" s="150">
        <v>1.51</v>
      </c>
      <c r="Y72" s="149">
        <v>2.62</v>
      </c>
      <c r="Z72" s="150">
        <v>2.52</v>
      </c>
      <c r="AA72" s="148">
        <v>2.78</v>
      </c>
      <c r="AB72" s="149">
        <v>3.52</v>
      </c>
      <c r="AC72" s="149">
        <v>6.13</v>
      </c>
      <c r="AD72" s="149">
        <v>6.04</v>
      </c>
      <c r="AE72" s="147">
        <v>4.68</v>
      </c>
      <c r="AF72" s="146">
        <v>4.29</v>
      </c>
      <c r="AG72" s="147">
        <v>6.5</v>
      </c>
      <c r="AH72" s="147">
        <v>8.4700000000000006</v>
      </c>
      <c r="AI72" s="146">
        <v>11.68</v>
      </c>
      <c r="AJ72" s="160">
        <v>16.600000000000001</v>
      </c>
      <c r="AK72" s="151">
        <v>26.19</v>
      </c>
      <c r="AL72" s="152">
        <v>29.62</v>
      </c>
      <c r="AM72" s="153">
        <v>34.700000000000003</v>
      </c>
      <c r="AN72" s="152">
        <v>36.71</v>
      </c>
      <c r="AO72" s="153">
        <v>36.42</v>
      </c>
      <c r="AP72" s="151">
        <v>36.880000000000003</v>
      </c>
      <c r="AQ72" s="153">
        <v>37.950000000000003</v>
      </c>
      <c r="AR72" s="151">
        <v>37.5</v>
      </c>
      <c r="AS72" s="152">
        <v>37.43</v>
      </c>
      <c r="AT72" s="153">
        <v>38.130000000000003</v>
      </c>
      <c r="AU72" s="153">
        <v>39.130000000000003</v>
      </c>
      <c r="AV72" s="153">
        <v>40.42</v>
      </c>
      <c r="AW72" s="153">
        <v>42.68</v>
      </c>
      <c r="AX72" s="151">
        <v>43.37</v>
      </c>
      <c r="AY72" s="153">
        <v>48.82</v>
      </c>
      <c r="AZ72" s="153">
        <v>47.29</v>
      </c>
      <c r="BA72" s="151">
        <v>44.36</v>
      </c>
      <c r="BB72" s="160">
        <v>45.94</v>
      </c>
      <c r="BC72" s="151">
        <v>25.87</v>
      </c>
      <c r="BD72" s="152">
        <v>29.88</v>
      </c>
      <c r="BE72" s="153">
        <v>34.76</v>
      </c>
      <c r="BF72" s="153">
        <v>36.47</v>
      </c>
      <c r="BG72" s="153">
        <v>36.520000000000003</v>
      </c>
      <c r="BH72" s="151">
        <v>36.76</v>
      </c>
      <c r="BI72" s="153">
        <v>36.81</v>
      </c>
      <c r="BJ72" s="151">
        <v>37.39</v>
      </c>
      <c r="BK72" s="152">
        <v>37.4</v>
      </c>
      <c r="BL72" s="153">
        <v>37.76</v>
      </c>
      <c r="BM72" s="153">
        <v>39.619999999999997</v>
      </c>
      <c r="BN72" s="153">
        <v>40.47</v>
      </c>
      <c r="BO72" s="153">
        <v>42.5</v>
      </c>
      <c r="BP72" s="151">
        <v>43.96</v>
      </c>
      <c r="BQ72" s="153">
        <v>49.06</v>
      </c>
      <c r="BR72" s="153">
        <v>47.85</v>
      </c>
      <c r="BS72" s="151">
        <v>45.39</v>
      </c>
      <c r="BT72" s="160">
        <v>45.58</v>
      </c>
    </row>
    <row r="73" spans="1:72">
      <c r="A73" s="143">
        <v>3.13</v>
      </c>
      <c r="B73" s="144">
        <v>2.9</v>
      </c>
      <c r="C73" s="145">
        <v>1.87</v>
      </c>
      <c r="D73" s="144">
        <v>1.39</v>
      </c>
      <c r="E73" s="145">
        <v>1.74</v>
      </c>
      <c r="F73" s="143">
        <v>0</v>
      </c>
      <c r="G73" s="145">
        <v>0</v>
      </c>
      <c r="H73" s="143">
        <v>0</v>
      </c>
      <c r="I73" s="144">
        <v>0</v>
      </c>
      <c r="J73" s="145">
        <v>1.86</v>
      </c>
      <c r="K73" s="145">
        <v>3.51</v>
      </c>
      <c r="L73" s="145">
        <v>3.66</v>
      </c>
      <c r="M73" s="145">
        <v>2.12</v>
      </c>
      <c r="N73" s="146">
        <v>1.78</v>
      </c>
      <c r="O73" s="147">
        <v>3.23</v>
      </c>
      <c r="P73" s="147">
        <v>5.23</v>
      </c>
      <c r="Q73" s="146">
        <v>12.32</v>
      </c>
      <c r="R73" s="146">
        <v>13.05</v>
      </c>
      <c r="S73" s="146">
        <v>4.1399999999999997</v>
      </c>
      <c r="T73" s="162">
        <v>2.12</v>
      </c>
      <c r="U73" s="147">
        <v>0</v>
      </c>
      <c r="V73" s="147">
        <v>0</v>
      </c>
      <c r="W73" s="147">
        <v>0</v>
      </c>
      <c r="X73" s="146">
        <v>1.24</v>
      </c>
      <c r="Y73" s="147">
        <v>1.37</v>
      </c>
      <c r="Z73" s="146">
        <v>0.63</v>
      </c>
      <c r="AA73" s="162">
        <v>0</v>
      </c>
      <c r="AB73" s="147">
        <v>0</v>
      </c>
      <c r="AC73" s="147">
        <v>3.22</v>
      </c>
      <c r="AD73" s="147">
        <v>4.5199999999999996</v>
      </c>
      <c r="AE73" s="147">
        <v>2.86</v>
      </c>
      <c r="AF73" s="146">
        <v>2.39</v>
      </c>
      <c r="AG73" s="147">
        <v>4.7300000000000004</v>
      </c>
      <c r="AH73" s="147">
        <v>6.44</v>
      </c>
      <c r="AI73" s="146">
        <v>9.11</v>
      </c>
      <c r="AJ73" s="146">
        <v>12.39</v>
      </c>
      <c r="AK73" s="151">
        <v>27.02</v>
      </c>
      <c r="AL73" s="152">
        <v>29.97</v>
      </c>
      <c r="AM73" s="153">
        <v>30.94</v>
      </c>
      <c r="AN73" s="152">
        <v>30.31</v>
      </c>
      <c r="AO73" s="153">
        <v>31.36</v>
      </c>
      <c r="AP73" s="151">
        <v>32.450000000000003</v>
      </c>
      <c r="AQ73" s="153">
        <v>32.81</v>
      </c>
      <c r="AR73" s="151">
        <v>34.21</v>
      </c>
      <c r="AS73" s="152">
        <v>35.159999999999997</v>
      </c>
      <c r="AT73" s="153">
        <v>35.08</v>
      </c>
      <c r="AU73" s="153">
        <v>36.54</v>
      </c>
      <c r="AV73" s="153">
        <v>39.380000000000003</v>
      </c>
      <c r="AW73" s="153">
        <v>43.41</v>
      </c>
      <c r="AX73" s="151">
        <v>44.96</v>
      </c>
      <c r="AY73" s="153">
        <v>45.09</v>
      </c>
      <c r="AZ73" s="153">
        <v>44.9</v>
      </c>
      <c r="BA73" s="151">
        <v>44.38</v>
      </c>
      <c r="BB73" s="151">
        <v>42.66</v>
      </c>
      <c r="BC73" s="151">
        <v>26.44</v>
      </c>
      <c r="BD73" s="152">
        <v>29.83</v>
      </c>
      <c r="BE73" s="153">
        <v>30.95</v>
      </c>
      <c r="BF73" s="153">
        <v>30.97</v>
      </c>
      <c r="BG73" s="153">
        <v>32.49</v>
      </c>
      <c r="BH73" s="151">
        <v>32.54</v>
      </c>
      <c r="BI73" s="153">
        <v>33.409999999999997</v>
      </c>
      <c r="BJ73" s="151">
        <v>34.67</v>
      </c>
      <c r="BK73" s="152">
        <v>35.15</v>
      </c>
      <c r="BL73" s="153">
        <v>35.51</v>
      </c>
      <c r="BM73" s="153">
        <v>37.369999999999997</v>
      </c>
      <c r="BN73" s="153">
        <v>39.29</v>
      </c>
      <c r="BO73" s="153">
        <v>42.59</v>
      </c>
      <c r="BP73" s="151">
        <v>44.52</v>
      </c>
      <c r="BQ73" s="153">
        <v>45.92</v>
      </c>
      <c r="BR73" s="153">
        <v>44.82</v>
      </c>
      <c r="BS73" s="151">
        <v>44.23</v>
      </c>
      <c r="BT73" s="151">
        <v>42.13</v>
      </c>
    </row>
    <row r="74" spans="1:72">
      <c r="A74" s="143">
        <v>4.3499999999999996</v>
      </c>
      <c r="B74" s="144">
        <v>3.41</v>
      </c>
      <c r="C74" s="145">
        <v>2.73</v>
      </c>
      <c r="D74" s="144">
        <v>3.11</v>
      </c>
      <c r="E74" s="145">
        <v>2.87</v>
      </c>
      <c r="F74" s="143">
        <v>2.66</v>
      </c>
      <c r="G74" s="145">
        <v>3.13</v>
      </c>
      <c r="H74" s="143">
        <v>2.8</v>
      </c>
      <c r="I74" s="144">
        <v>4.13</v>
      </c>
      <c r="J74" s="145">
        <v>2.73</v>
      </c>
      <c r="K74" s="145">
        <v>2.91</v>
      </c>
      <c r="L74" s="145">
        <v>4.29</v>
      </c>
      <c r="M74" s="145">
        <v>3.56</v>
      </c>
      <c r="N74" s="146">
        <v>5.03</v>
      </c>
      <c r="O74" s="147">
        <v>5.26</v>
      </c>
      <c r="P74" s="147">
        <v>6.94</v>
      </c>
      <c r="Q74" s="146">
        <v>12.51</v>
      </c>
      <c r="R74" s="146">
        <v>16.07</v>
      </c>
      <c r="S74" s="146">
        <v>3.83</v>
      </c>
      <c r="T74" s="148">
        <v>3.02</v>
      </c>
      <c r="U74" s="149">
        <v>1.1100000000000001</v>
      </c>
      <c r="V74" s="149">
        <v>0.8</v>
      </c>
      <c r="W74" s="149">
        <v>1.34</v>
      </c>
      <c r="X74" s="150">
        <v>2.92</v>
      </c>
      <c r="Y74" s="149">
        <v>3.35</v>
      </c>
      <c r="Z74" s="150">
        <v>3.14</v>
      </c>
      <c r="AA74" s="148">
        <v>3.98</v>
      </c>
      <c r="AB74" s="149">
        <v>4.6100000000000003</v>
      </c>
      <c r="AC74" s="149">
        <v>6.29</v>
      </c>
      <c r="AD74" s="149">
        <v>4.28</v>
      </c>
      <c r="AE74" s="147">
        <v>3.23</v>
      </c>
      <c r="AF74" s="146">
        <v>5.04</v>
      </c>
      <c r="AG74" s="147">
        <v>5.75</v>
      </c>
      <c r="AH74" s="147">
        <v>6.83</v>
      </c>
      <c r="AI74" s="146">
        <v>12.36</v>
      </c>
      <c r="AJ74" s="146">
        <v>16.48</v>
      </c>
      <c r="AK74" s="151">
        <v>27.27</v>
      </c>
      <c r="AL74" s="152">
        <v>31.65</v>
      </c>
      <c r="AM74" s="153">
        <v>33.42</v>
      </c>
      <c r="AN74" s="152">
        <v>36.17</v>
      </c>
      <c r="AO74" s="153">
        <v>38.020000000000003</v>
      </c>
      <c r="AP74" s="151">
        <v>38.92</v>
      </c>
      <c r="AQ74" s="153">
        <v>38.78</v>
      </c>
      <c r="AR74" s="151">
        <v>38.75</v>
      </c>
      <c r="AS74" s="152">
        <v>38.67</v>
      </c>
      <c r="AT74" s="153">
        <v>39.82</v>
      </c>
      <c r="AU74" s="153">
        <v>40.97</v>
      </c>
      <c r="AV74" s="153">
        <v>43.17</v>
      </c>
      <c r="AW74" s="153">
        <v>46.27</v>
      </c>
      <c r="AX74" s="151">
        <v>46.12</v>
      </c>
      <c r="AY74" s="153">
        <v>46.94</v>
      </c>
      <c r="AZ74" s="153">
        <v>45.35</v>
      </c>
      <c r="BA74" s="151">
        <v>43.99</v>
      </c>
      <c r="BB74" s="151">
        <v>41.43</v>
      </c>
      <c r="BC74" s="151">
        <v>27.39</v>
      </c>
      <c r="BD74" s="152">
        <v>31.88</v>
      </c>
      <c r="BE74" s="153">
        <v>34.4</v>
      </c>
      <c r="BF74" s="153">
        <v>36.75</v>
      </c>
      <c r="BG74" s="153">
        <v>37.46</v>
      </c>
      <c r="BH74" s="151">
        <v>37.270000000000003</v>
      </c>
      <c r="BI74" s="153">
        <v>38.729999999999997</v>
      </c>
      <c r="BJ74" s="151">
        <v>37.159999999999997</v>
      </c>
      <c r="BK74" s="152">
        <v>37.35</v>
      </c>
      <c r="BL74" s="153">
        <v>38.729999999999997</v>
      </c>
      <c r="BM74" s="153">
        <v>39.32</v>
      </c>
      <c r="BN74" s="153">
        <v>42.09</v>
      </c>
      <c r="BO74" s="153">
        <v>46.21</v>
      </c>
      <c r="BP74" s="151">
        <v>46.43</v>
      </c>
      <c r="BQ74" s="153">
        <v>47.33</v>
      </c>
      <c r="BR74" s="153">
        <v>45.02</v>
      </c>
      <c r="BS74" s="151">
        <v>44.86</v>
      </c>
      <c r="BT74" s="151">
        <v>40.44</v>
      </c>
    </row>
    <row r="75" spans="1:72">
      <c r="A75" s="143">
        <v>3.55</v>
      </c>
      <c r="B75" s="144">
        <v>4.0999999999999996</v>
      </c>
      <c r="C75" s="145">
        <v>3.8</v>
      </c>
      <c r="D75" s="144">
        <v>3.53</v>
      </c>
      <c r="E75" s="145">
        <v>3.39</v>
      </c>
      <c r="F75" s="143">
        <v>3.18</v>
      </c>
      <c r="G75" s="145">
        <v>1.83</v>
      </c>
      <c r="H75" s="143">
        <v>1.94</v>
      </c>
      <c r="I75" s="144">
        <v>2.56</v>
      </c>
      <c r="J75" s="145">
        <v>2.5</v>
      </c>
      <c r="K75" s="145">
        <v>2.88</v>
      </c>
      <c r="L75" s="145">
        <v>4.09</v>
      </c>
      <c r="M75" s="145">
        <v>3.26</v>
      </c>
      <c r="N75" s="146">
        <v>5.12</v>
      </c>
      <c r="O75" s="147">
        <v>7.44</v>
      </c>
      <c r="P75" s="147">
        <v>14.16</v>
      </c>
      <c r="Q75" s="146">
        <v>15.92</v>
      </c>
      <c r="R75" s="156"/>
      <c r="S75" s="146">
        <v>4.01</v>
      </c>
      <c r="T75" s="162">
        <v>2.84</v>
      </c>
      <c r="U75" s="147">
        <v>2.0099999999999998</v>
      </c>
      <c r="V75" s="147">
        <v>1.81</v>
      </c>
      <c r="W75" s="147">
        <v>1.74</v>
      </c>
      <c r="X75" s="146">
        <v>1.98</v>
      </c>
      <c r="Y75" s="147">
        <v>2.25</v>
      </c>
      <c r="Z75" s="146">
        <v>2.66</v>
      </c>
      <c r="AA75" s="162">
        <v>3.62</v>
      </c>
      <c r="AB75" s="147">
        <v>3.42</v>
      </c>
      <c r="AC75" s="147">
        <v>5.55</v>
      </c>
      <c r="AD75" s="147">
        <v>7.15</v>
      </c>
      <c r="AE75" s="147">
        <v>4.95</v>
      </c>
      <c r="AF75" s="146">
        <v>7.12</v>
      </c>
      <c r="AG75" s="147">
        <v>8.48</v>
      </c>
      <c r="AH75" s="147">
        <v>12.45</v>
      </c>
      <c r="AI75" s="146">
        <v>15.68</v>
      </c>
      <c r="AJ75" s="156"/>
      <c r="AK75" s="151">
        <v>27.48</v>
      </c>
      <c r="AL75" s="152">
        <v>30.88</v>
      </c>
      <c r="AM75" s="153">
        <v>34.17</v>
      </c>
      <c r="AN75" s="152">
        <v>36.35</v>
      </c>
      <c r="AO75" s="153">
        <v>37.909999999999997</v>
      </c>
      <c r="AP75" s="151">
        <v>40.21</v>
      </c>
      <c r="AQ75" s="153">
        <v>38.270000000000003</v>
      </c>
      <c r="AR75" s="151">
        <v>38.94</v>
      </c>
      <c r="AS75" s="152">
        <v>37.33</v>
      </c>
      <c r="AT75" s="153">
        <v>38.82</v>
      </c>
      <c r="AU75" s="153">
        <v>40.200000000000003</v>
      </c>
      <c r="AV75" s="153">
        <v>43.68</v>
      </c>
      <c r="AW75" s="153">
        <v>44.03</v>
      </c>
      <c r="AX75" s="151">
        <v>45.88</v>
      </c>
      <c r="AY75" s="153">
        <v>46.75</v>
      </c>
      <c r="AZ75" s="153">
        <v>46.22</v>
      </c>
      <c r="BA75" s="151">
        <v>41.95</v>
      </c>
      <c r="BB75" s="157"/>
      <c r="BC75" s="151">
        <v>27.81</v>
      </c>
      <c r="BD75" s="152">
        <v>31.82</v>
      </c>
      <c r="BE75" s="153">
        <v>35.08</v>
      </c>
      <c r="BF75" s="153">
        <v>36.15</v>
      </c>
      <c r="BG75" s="153">
        <v>37.94</v>
      </c>
      <c r="BH75" s="151">
        <v>40.020000000000003</v>
      </c>
      <c r="BI75" s="153">
        <v>38.43</v>
      </c>
      <c r="BJ75" s="151">
        <v>37.78</v>
      </c>
      <c r="BK75" s="152">
        <v>38.340000000000003</v>
      </c>
      <c r="BL75" s="153">
        <v>37.78</v>
      </c>
      <c r="BM75" s="153">
        <v>40.17</v>
      </c>
      <c r="BN75" s="153">
        <v>43.07</v>
      </c>
      <c r="BO75" s="153">
        <v>44.12</v>
      </c>
      <c r="BP75" s="151">
        <v>46.75</v>
      </c>
      <c r="BQ75" s="153">
        <v>46.55</v>
      </c>
      <c r="BR75" s="153">
        <v>46.02</v>
      </c>
      <c r="BS75" s="151">
        <v>40.83</v>
      </c>
      <c r="BT75" s="157"/>
    </row>
    <row r="76" spans="1:72">
      <c r="A76" s="143">
        <v>3.83</v>
      </c>
      <c r="B76" s="144">
        <v>3.62</v>
      </c>
      <c r="C76" s="145">
        <v>4.22</v>
      </c>
      <c r="D76" s="144">
        <v>2.88</v>
      </c>
      <c r="E76" s="145">
        <v>3.13</v>
      </c>
      <c r="F76" s="143">
        <v>4.8600000000000003</v>
      </c>
      <c r="G76" s="145">
        <v>2.5299999999999998</v>
      </c>
      <c r="H76" s="143">
        <v>3.3</v>
      </c>
      <c r="I76" s="144">
        <v>3.5</v>
      </c>
      <c r="J76" s="145">
        <v>3.62</v>
      </c>
      <c r="K76" s="145">
        <v>5.22</v>
      </c>
      <c r="L76" s="145">
        <v>5.12</v>
      </c>
      <c r="M76" s="145">
        <v>3.56</v>
      </c>
      <c r="N76" s="146">
        <v>4.2</v>
      </c>
      <c r="O76" s="147">
        <v>5.55</v>
      </c>
      <c r="P76" s="147">
        <v>6.55</v>
      </c>
      <c r="Q76" s="146">
        <v>12.42</v>
      </c>
      <c r="R76" s="146">
        <v>16.45</v>
      </c>
      <c r="S76" s="146">
        <v>3.28</v>
      </c>
      <c r="T76" s="148">
        <v>3.07</v>
      </c>
      <c r="U76" s="149">
        <v>1.39</v>
      </c>
      <c r="V76" s="149">
        <v>0</v>
      </c>
      <c r="W76" s="149">
        <v>0</v>
      </c>
      <c r="X76" s="150">
        <v>0.95</v>
      </c>
      <c r="Y76" s="149">
        <v>0.87</v>
      </c>
      <c r="Z76" s="150">
        <v>1.87</v>
      </c>
      <c r="AA76" s="148">
        <v>2.2400000000000002</v>
      </c>
      <c r="AB76" s="149">
        <v>3.13</v>
      </c>
      <c r="AC76" s="149">
        <v>5.89</v>
      </c>
      <c r="AD76" s="149">
        <v>4.37</v>
      </c>
      <c r="AE76" s="147">
        <v>4.5999999999999996</v>
      </c>
      <c r="AF76" s="146">
        <v>4.75</v>
      </c>
      <c r="AG76" s="147">
        <v>6.88</v>
      </c>
      <c r="AH76" s="147">
        <v>7.55</v>
      </c>
      <c r="AI76" s="146">
        <v>11.89</v>
      </c>
      <c r="AJ76" s="146">
        <v>16.940000000000001</v>
      </c>
      <c r="AK76" s="151">
        <v>28.75</v>
      </c>
      <c r="AL76" s="152">
        <v>30.51</v>
      </c>
      <c r="AM76" s="153">
        <v>35.39</v>
      </c>
      <c r="AN76" s="152">
        <v>37.619999999999997</v>
      </c>
      <c r="AO76" s="153">
        <v>37.200000000000003</v>
      </c>
      <c r="AP76" s="151">
        <v>38.590000000000003</v>
      </c>
      <c r="AQ76" s="153">
        <v>38.19</v>
      </c>
      <c r="AR76" s="151">
        <v>40.42</v>
      </c>
      <c r="AS76" s="152">
        <v>39.770000000000003</v>
      </c>
      <c r="AT76" s="153">
        <v>41.29</v>
      </c>
      <c r="AU76" s="153">
        <v>39.4</v>
      </c>
      <c r="AV76" s="153">
        <v>39.49</v>
      </c>
      <c r="AW76" s="153">
        <v>49.27</v>
      </c>
      <c r="AX76" s="151">
        <v>50.12</v>
      </c>
      <c r="AY76" s="153">
        <v>49.61</v>
      </c>
      <c r="AZ76" s="153">
        <v>50.14</v>
      </c>
      <c r="BA76" s="151">
        <v>45.72</v>
      </c>
      <c r="BB76" s="151">
        <v>37.159999999999997</v>
      </c>
      <c r="BC76" s="151">
        <v>28.95</v>
      </c>
      <c r="BD76" s="152">
        <v>30.42</v>
      </c>
      <c r="BE76" s="153">
        <v>35.28</v>
      </c>
      <c r="BF76" s="153">
        <v>38.83</v>
      </c>
      <c r="BG76" s="153">
        <v>37.81</v>
      </c>
      <c r="BH76" s="151">
        <v>36.72</v>
      </c>
      <c r="BI76" s="153">
        <v>39.049999999999997</v>
      </c>
      <c r="BJ76" s="151">
        <v>40.409999999999997</v>
      </c>
      <c r="BK76" s="152">
        <v>40.67</v>
      </c>
      <c r="BL76" s="153">
        <v>42.33</v>
      </c>
      <c r="BM76" s="153">
        <v>39.729999999999997</v>
      </c>
      <c r="BN76" s="153">
        <v>39.96</v>
      </c>
      <c r="BO76" s="153">
        <v>48.95</v>
      </c>
      <c r="BP76" s="151">
        <v>50.83</v>
      </c>
      <c r="BQ76" s="153">
        <v>50.48</v>
      </c>
      <c r="BR76" s="153">
        <v>50.64</v>
      </c>
      <c r="BS76" s="151">
        <v>44.63</v>
      </c>
      <c r="BT76" s="151">
        <v>35.56</v>
      </c>
    </row>
    <row r="77" spans="1:72">
      <c r="A77" s="143">
        <v>3.69</v>
      </c>
      <c r="B77" s="144">
        <v>2.5299999999999998</v>
      </c>
      <c r="C77" s="145">
        <v>2.5099999999999998</v>
      </c>
      <c r="D77" s="144">
        <v>2.68</v>
      </c>
      <c r="E77" s="145">
        <v>2.74</v>
      </c>
      <c r="F77" s="143">
        <v>2.12</v>
      </c>
      <c r="G77" s="145">
        <v>2.66</v>
      </c>
      <c r="H77" s="143">
        <v>1.62</v>
      </c>
      <c r="I77" s="144">
        <v>1.1499999999999999</v>
      </c>
      <c r="J77" s="145">
        <v>0.97</v>
      </c>
      <c r="K77" s="145">
        <v>1.41</v>
      </c>
      <c r="L77" s="145">
        <v>5.72</v>
      </c>
      <c r="M77" s="145">
        <v>4.99</v>
      </c>
      <c r="N77" s="146">
        <v>3.49</v>
      </c>
      <c r="O77" s="147">
        <v>5.76</v>
      </c>
      <c r="P77" s="147">
        <v>7.34</v>
      </c>
      <c r="Q77" s="146">
        <v>11.46</v>
      </c>
      <c r="R77" s="146">
        <v>17.940000000000001</v>
      </c>
      <c r="S77" s="146">
        <v>4.0599999999999996</v>
      </c>
      <c r="T77" s="148">
        <v>1.3</v>
      </c>
      <c r="U77" s="149">
        <v>0</v>
      </c>
      <c r="V77" s="149">
        <v>0</v>
      </c>
      <c r="W77" s="149">
        <v>0.25</v>
      </c>
      <c r="X77" s="150">
        <v>1.02</v>
      </c>
      <c r="Y77" s="149">
        <v>1.37</v>
      </c>
      <c r="Z77" s="150">
        <v>2.14</v>
      </c>
      <c r="AA77" s="148">
        <v>2.44</v>
      </c>
      <c r="AB77" s="149">
        <v>2.39</v>
      </c>
      <c r="AC77" s="149">
        <v>3.11</v>
      </c>
      <c r="AD77" s="149">
        <v>4.1900000000000004</v>
      </c>
      <c r="AE77" s="147">
        <v>5.49</v>
      </c>
      <c r="AF77" s="146">
        <v>4.0599999999999996</v>
      </c>
      <c r="AG77" s="147">
        <v>5.89</v>
      </c>
      <c r="AH77" s="147">
        <v>8.18</v>
      </c>
      <c r="AI77" s="146">
        <v>12.16</v>
      </c>
      <c r="AJ77" s="146">
        <v>17.87</v>
      </c>
      <c r="AK77" s="151">
        <v>27.13</v>
      </c>
      <c r="AL77" s="152">
        <v>31.33</v>
      </c>
      <c r="AM77" s="153">
        <v>32.51</v>
      </c>
      <c r="AN77" s="152">
        <v>32.93</v>
      </c>
      <c r="AO77" s="153">
        <v>33.6</v>
      </c>
      <c r="AP77" s="151">
        <v>34.25</v>
      </c>
      <c r="AQ77" s="153">
        <v>34.33</v>
      </c>
      <c r="AR77" s="151">
        <v>35.090000000000003</v>
      </c>
      <c r="AS77" s="152">
        <v>36.380000000000003</v>
      </c>
      <c r="AT77" s="153">
        <v>37.21</v>
      </c>
      <c r="AU77" s="153">
        <v>39.270000000000003</v>
      </c>
      <c r="AV77" s="153">
        <v>39.4</v>
      </c>
      <c r="AW77" s="153">
        <v>42.86</v>
      </c>
      <c r="AX77" s="151">
        <v>44.23</v>
      </c>
      <c r="AY77" s="153">
        <v>46.17</v>
      </c>
      <c r="AZ77" s="153">
        <v>43.76</v>
      </c>
      <c r="BA77" s="151">
        <v>42.13</v>
      </c>
      <c r="BB77" s="151">
        <v>35.86</v>
      </c>
      <c r="BC77" s="151">
        <v>27.39</v>
      </c>
      <c r="BD77" s="152">
        <v>31.49</v>
      </c>
      <c r="BE77" s="153">
        <v>32.94</v>
      </c>
      <c r="BF77" s="153">
        <v>33.94</v>
      </c>
      <c r="BG77" s="153">
        <v>34.130000000000003</v>
      </c>
      <c r="BH77" s="151">
        <v>34.619999999999997</v>
      </c>
      <c r="BI77" s="153">
        <v>34.049999999999997</v>
      </c>
      <c r="BJ77" s="151">
        <v>35.770000000000003</v>
      </c>
      <c r="BK77" s="152">
        <v>36.520000000000003</v>
      </c>
      <c r="BL77" s="153">
        <v>37.4</v>
      </c>
      <c r="BM77" s="153">
        <v>39.81</v>
      </c>
      <c r="BN77" s="153">
        <v>39.39</v>
      </c>
      <c r="BO77" s="153">
        <v>42.68</v>
      </c>
      <c r="BP77" s="151">
        <v>44.77</v>
      </c>
      <c r="BQ77" s="153">
        <v>46.84</v>
      </c>
      <c r="BR77" s="153">
        <v>43.88</v>
      </c>
      <c r="BS77" s="151">
        <v>42.14</v>
      </c>
      <c r="BT77" s="151">
        <v>36.159999999999997</v>
      </c>
    </row>
    <row r="78" spans="1:72">
      <c r="A78" s="143">
        <v>3.61</v>
      </c>
      <c r="B78" s="144">
        <v>3.71</v>
      </c>
      <c r="C78" s="145">
        <v>3.55</v>
      </c>
      <c r="D78" s="144">
        <v>3.36</v>
      </c>
      <c r="E78" s="145">
        <v>2.67</v>
      </c>
      <c r="F78" s="143">
        <v>2.61</v>
      </c>
      <c r="G78" s="145">
        <v>2.5</v>
      </c>
      <c r="H78" s="143">
        <v>0.72</v>
      </c>
      <c r="I78" s="144">
        <v>1.92</v>
      </c>
      <c r="J78" s="145">
        <v>1.91</v>
      </c>
      <c r="K78" s="145">
        <v>4.4800000000000004</v>
      </c>
      <c r="L78" s="145">
        <v>4.3099999999999996</v>
      </c>
      <c r="M78" s="145">
        <v>3.6</v>
      </c>
      <c r="N78" s="146">
        <v>4.3600000000000003</v>
      </c>
      <c r="O78" s="147">
        <v>6.28</v>
      </c>
      <c r="P78" s="147">
        <v>9.3000000000000007</v>
      </c>
      <c r="Q78" s="146">
        <v>13.39</v>
      </c>
      <c r="R78" s="156"/>
      <c r="S78" s="146">
        <v>5.3</v>
      </c>
      <c r="T78" s="148">
        <v>3.05</v>
      </c>
      <c r="U78" s="149">
        <v>2.58</v>
      </c>
      <c r="V78" s="149">
        <v>1.42</v>
      </c>
      <c r="W78" s="149">
        <v>0</v>
      </c>
      <c r="X78" s="150">
        <v>0.27</v>
      </c>
      <c r="Y78" s="149">
        <v>1.47</v>
      </c>
      <c r="Z78" s="150">
        <v>2.99</v>
      </c>
      <c r="AA78" s="148">
        <v>3.14</v>
      </c>
      <c r="AB78" s="149">
        <v>2.93</v>
      </c>
      <c r="AC78" s="149">
        <v>3.85</v>
      </c>
      <c r="AD78" s="149">
        <v>4.18</v>
      </c>
      <c r="AE78" s="147">
        <v>3.87</v>
      </c>
      <c r="AF78" s="146">
        <v>4.59</v>
      </c>
      <c r="AG78" s="147">
        <v>6.68</v>
      </c>
      <c r="AH78" s="147">
        <v>10.96</v>
      </c>
      <c r="AI78" s="146">
        <v>15.19</v>
      </c>
      <c r="AJ78" s="156"/>
      <c r="AK78" s="151">
        <v>26.48</v>
      </c>
      <c r="AL78" s="152">
        <v>31.18</v>
      </c>
      <c r="AM78" s="153">
        <v>33.270000000000003</v>
      </c>
      <c r="AN78" s="152">
        <v>35.76</v>
      </c>
      <c r="AO78" s="153">
        <v>35.56</v>
      </c>
      <c r="AP78" s="151">
        <v>37.82</v>
      </c>
      <c r="AQ78" s="153">
        <v>37.159999999999997</v>
      </c>
      <c r="AR78" s="151">
        <v>38.01</v>
      </c>
      <c r="AS78" s="152">
        <v>37.729999999999997</v>
      </c>
      <c r="AT78" s="153">
        <v>37.93</v>
      </c>
      <c r="AU78" s="153">
        <v>37.33</v>
      </c>
      <c r="AV78" s="153">
        <v>40.159999999999997</v>
      </c>
      <c r="AW78" s="153">
        <v>43.29</v>
      </c>
      <c r="AX78" s="151">
        <v>46.68</v>
      </c>
      <c r="AY78" s="153">
        <v>45.6</v>
      </c>
      <c r="AZ78" s="153">
        <v>44.27</v>
      </c>
      <c r="BA78" s="151">
        <v>41.51</v>
      </c>
      <c r="BB78" s="157"/>
      <c r="BC78" s="151">
        <v>26.7</v>
      </c>
      <c r="BD78" s="152">
        <v>31.39</v>
      </c>
      <c r="BE78" s="153">
        <v>33.78</v>
      </c>
      <c r="BF78" s="153">
        <v>36.14</v>
      </c>
      <c r="BG78" s="153">
        <v>37.369999999999997</v>
      </c>
      <c r="BH78" s="151">
        <v>37.81</v>
      </c>
      <c r="BI78" s="153">
        <v>37.04</v>
      </c>
      <c r="BJ78" s="151">
        <v>36.200000000000003</v>
      </c>
      <c r="BK78" s="152">
        <v>37.119999999999997</v>
      </c>
      <c r="BL78" s="153">
        <v>36.72</v>
      </c>
      <c r="BM78" s="153">
        <v>37.71</v>
      </c>
      <c r="BN78" s="153">
        <v>39.020000000000003</v>
      </c>
      <c r="BO78" s="153">
        <v>42.37</v>
      </c>
      <c r="BP78" s="151">
        <v>45.94</v>
      </c>
      <c r="BQ78" s="153">
        <v>44.52</v>
      </c>
      <c r="BR78" s="153">
        <v>45.03</v>
      </c>
      <c r="BS78" s="151">
        <v>41.81</v>
      </c>
      <c r="BT78" s="157"/>
    </row>
    <row r="79" spans="1:72">
      <c r="A79" s="143">
        <v>4.2</v>
      </c>
      <c r="B79" s="144">
        <v>4.41</v>
      </c>
      <c r="C79" s="145">
        <v>3.9</v>
      </c>
      <c r="D79" s="144">
        <v>3.65</v>
      </c>
      <c r="E79" s="145">
        <v>3.19</v>
      </c>
      <c r="F79" s="143">
        <v>3.31</v>
      </c>
      <c r="G79" s="145">
        <v>1.78</v>
      </c>
      <c r="H79" s="143">
        <v>2.15</v>
      </c>
      <c r="I79" s="144">
        <v>1.79</v>
      </c>
      <c r="J79" s="145">
        <v>3.11</v>
      </c>
      <c r="K79" s="145">
        <v>4.0599999999999996</v>
      </c>
      <c r="L79" s="145">
        <v>5.07</v>
      </c>
      <c r="M79" s="143">
        <v>4.18</v>
      </c>
      <c r="N79" s="147">
        <v>3</v>
      </c>
      <c r="O79" s="147">
        <v>3.78</v>
      </c>
      <c r="P79" s="146">
        <v>6.07</v>
      </c>
      <c r="Q79" s="146">
        <v>8.7799999999999994</v>
      </c>
      <c r="R79" s="160">
        <v>15.05</v>
      </c>
      <c r="S79" s="146">
        <v>3.34</v>
      </c>
      <c r="T79" s="148">
        <v>3.26</v>
      </c>
      <c r="U79" s="149">
        <v>1.85</v>
      </c>
      <c r="V79" s="149">
        <v>0</v>
      </c>
      <c r="W79" s="149">
        <v>0</v>
      </c>
      <c r="X79" s="150">
        <v>1.96</v>
      </c>
      <c r="Y79" s="149">
        <v>3.29</v>
      </c>
      <c r="Z79" s="150">
        <v>3.51</v>
      </c>
      <c r="AA79" s="148">
        <v>3.73</v>
      </c>
      <c r="AB79" s="149">
        <v>3.62</v>
      </c>
      <c r="AC79" s="149">
        <v>4.03</v>
      </c>
      <c r="AD79" s="149">
        <v>5.83</v>
      </c>
      <c r="AE79" s="146">
        <v>4.5199999999999996</v>
      </c>
      <c r="AF79" s="147">
        <v>2.48</v>
      </c>
      <c r="AG79" s="147">
        <v>4.01</v>
      </c>
      <c r="AH79" s="146">
        <v>4.95</v>
      </c>
      <c r="AI79" s="146">
        <v>10.220000000000001</v>
      </c>
      <c r="AJ79" s="160">
        <v>15.14</v>
      </c>
      <c r="AK79" s="151">
        <v>24.68</v>
      </c>
      <c r="AL79" s="152">
        <v>30.6</v>
      </c>
      <c r="AM79" s="153">
        <v>31</v>
      </c>
      <c r="AN79" s="152">
        <v>35.01</v>
      </c>
      <c r="AO79" s="153">
        <v>32.89</v>
      </c>
      <c r="AP79" s="151">
        <v>33.39</v>
      </c>
      <c r="AQ79" s="153">
        <v>33.49</v>
      </c>
      <c r="AR79" s="151">
        <v>32.56</v>
      </c>
      <c r="AS79" s="152">
        <v>32.380000000000003</v>
      </c>
      <c r="AT79" s="153">
        <v>34.4</v>
      </c>
      <c r="AU79" s="153">
        <v>33.729999999999997</v>
      </c>
      <c r="AV79" s="153">
        <v>33.03</v>
      </c>
      <c r="AW79" s="151">
        <v>33.26</v>
      </c>
      <c r="AX79" s="153">
        <v>38.14</v>
      </c>
      <c r="AY79" s="153">
        <v>36.82</v>
      </c>
      <c r="AZ79" s="151">
        <v>40.51</v>
      </c>
      <c r="BA79" s="151">
        <v>36</v>
      </c>
      <c r="BB79" s="160">
        <v>32.01</v>
      </c>
      <c r="BC79" s="151">
        <v>23.12</v>
      </c>
      <c r="BD79" s="152">
        <v>24.72</v>
      </c>
      <c r="BE79" s="153">
        <v>29.03</v>
      </c>
      <c r="BF79" s="153">
        <v>34.31</v>
      </c>
      <c r="BG79" s="153">
        <v>33.159999999999997</v>
      </c>
      <c r="BH79" s="151">
        <v>33.020000000000003</v>
      </c>
      <c r="BI79" s="153">
        <v>35.06</v>
      </c>
      <c r="BJ79" s="151">
        <v>34.36</v>
      </c>
      <c r="BK79" s="152">
        <v>37.47</v>
      </c>
      <c r="BL79" s="153">
        <v>34.619999999999997</v>
      </c>
      <c r="BM79" s="153">
        <v>34.4</v>
      </c>
      <c r="BN79" s="153">
        <v>34.24</v>
      </c>
      <c r="BO79" s="151">
        <v>33.25</v>
      </c>
      <c r="BP79" s="153">
        <v>40.44</v>
      </c>
      <c r="BQ79" s="153">
        <v>36.54</v>
      </c>
      <c r="BR79" s="151">
        <v>39.32</v>
      </c>
      <c r="BS79" s="151">
        <v>34.64</v>
      </c>
      <c r="BT79" s="160">
        <v>31.56</v>
      </c>
    </row>
    <row r="80" spans="1:72">
      <c r="A80" s="143">
        <v>3.6</v>
      </c>
      <c r="B80" s="144">
        <v>2.63</v>
      </c>
      <c r="C80" s="145">
        <v>2.29</v>
      </c>
      <c r="D80" s="144">
        <v>2.25</v>
      </c>
      <c r="E80" s="145">
        <v>2.4900000000000002</v>
      </c>
      <c r="F80" s="143">
        <v>1.63</v>
      </c>
      <c r="G80" s="145">
        <v>1.39</v>
      </c>
      <c r="H80" s="143">
        <v>0.97</v>
      </c>
      <c r="I80" s="144">
        <v>0</v>
      </c>
      <c r="J80" s="145">
        <v>1.96</v>
      </c>
      <c r="K80" s="145">
        <v>4.99</v>
      </c>
      <c r="L80" s="145">
        <v>3.57</v>
      </c>
      <c r="M80" s="145">
        <v>4.6399999999999997</v>
      </c>
      <c r="N80" s="146">
        <v>4.32</v>
      </c>
      <c r="O80" s="147">
        <v>5.13</v>
      </c>
      <c r="P80" s="147">
        <v>6.76</v>
      </c>
      <c r="Q80" s="146">
        <v>11.79</v>
      </c>
      <c r="R80" s="146">
        <v>19.510000000000002</v>
      </c>
      <c r="S80" s="146">
        <v>3.17</v>
      </c>
      <c r="T80" s="148">
        <v>1.62</v>
      </c>
      <c r="U80" s="149">
        <v>0</v>
      </c>
      <c r="V80" s="149">
        <v>0</v>
      </c>
      <c r="W80" s="149">
        <v>0</v>
      </c>
      <c r="X80" s="150">
        <v>0.56000000000000005</v>
      </c>
      <c r="Y80" s="149">
        <v>1.94</v>
      </c>
      <c r="Z80" s="150">
        <v>2.0699999999999998</v>
      </c>
      <c r="AA80" s="148">
        <v>2.89</v>
      </c>
      <c r="AB80" s="149">
        <v>3.07</v>
      </c>
      <c r="AC80" s="149">
        <v>3.93</v>
      </c>
      <c r="AD80" s="149">
        <v>4.01</v>
      </c>
      <c r="AE80" s="147">
        <v>4.72</v>
      </c>
      <c r="AF80" s="146">
        <v>3.88</v>
      </c>
      <c r="AG80" s="147">
        <v>4.88</v>
      </c>
      <c r="AH80" s="147">
        <v>7.41</v>
      </c>
      <c r="AI80" s="146">
        <v>12.96</v>
      </c>
      <c r="AJ80" s="146">
        <v>18.23</v>
      </c>
      <c r="AK80" s="151">
        <v>26.34</v>
      </c>
      <c r="AL80" s="152">
        <v>28.8</v>
      </c>
      <c r="AM80" s="153">
        <v>36.17</v>
      </c>
      <c r="AN80" s="152">
        <v>36.83</v>
      </c>
      <c r="AO80" s="153">
        <v>37.979999999999997</v>
      </c>
      <c r="AP80" s="151">
        <v>38.58</v>
      </c>
      <c r="AQ80" s="153">
        <v>37.840000000000003</v>
      </c>
      <c r="AR80" s="151">
        <v>39.78</v>
      </c>
      <c r="AS80" s="152">
        <v>41.93</v>
      </c>
      <c r="AT80" s="153">
        <v>39.549999999999997</v>
      </c>
      <c r="AU80" s="153">
        <v>39.520000000000003</v>
      </c>
      <c r="AV80" s="153">
        <v>40.590000000000003</v>
      </c>
      <c r="AW80" s="153">
        <v>43.68</v>
      </c>
      <c r="AX80" s="151">
        <v>43.75</v>
      </c>
      <c r="AY80" s="153">
        <v>46.83</v>
      </c>
      <c r="AZ80" s="153">
        <v>44.45</v>
      </c>
      <c r="BA80" s="151">
        <v>41.89</v>
      </c>
      <c r="BB80" s="151">
        <v>43.05</v>
      </c>
      <c r="BC80" s="151">
        <v>26.29</v>
      </c>
      <c r="BD80" s="152">
        <v>28.47</v>
      </c>
      <c r="BE80" s="153">
        <v>36.11</v>
      </c>
      <c r="BF80" s="153">
        <v>37.020000000000003</v>
      </c>
      <c r="BG80" s="153">
        <v>37.74</v>
      </c>
      <c r="BH80" s="151">
        <v>38.18</v>
      </c>
      <c r="BI80" s="153">
        <v>37.14</v>
      </c>
      <c r="BJ80" s="151">
        <v>39.35</v>
      </c>
      <c r="BK80" s="152">
        <v>40.74</v>
      </c>
      <c r="BL80" s="153">
        <v>39.979999999999997</v>
      </c>
      <c r="BM80" s="153">
        <v>39.950000000000003</v>
      </c>
      <c r="BN80" s="153">
        <v>40.229999999999997</v>
      </c>
      <c r="BO80" s="153">
        <v>42.48</v>
      </c>
      <c r="BP80" s="151">
        <v>43.77</v>
      </c>
      <c r="BQ80" s="153">
        <v>46.25</v>
      </c>
      <c r="BR80" s="153">
        <v>46.16</v>
      </c>
      <c r="BS80" s="151">
        <v>42.16</v>
      </c>
      <c r="BT80" s="151">
        <v>43.27</v>
      </c>
    </row>
    <row r="81" spans="1:72">
      <c r="A81" s="143">
        <v>2.96</v>
      </c>
      <c r="B81" s="144">
        <v>2.63</v>
      </c>
      <c r="C81" s="145">
        <v>2.25</v>
      </c>
      <c r="D81" s="144">
        <v>1.76</v>
      </c>
      <c r="E81" s="145">
        <v>1.96</v>
      </c>
      <c r="F81" s="143">
        <v>1.5</v>
      </c>
      <c r="G81" s="145">
        <v>0</v>
      </c>
      <c r="H81" s="143">
        <v>0.72</v>
      </c>
      <c r="I81" s="144">
        <v>1.94</v>
      </c>
      <c r="J81" s="145">
        <v>2.14</v>
      </c>
      <c r="K81" s="145">
        <v>2.3199999999999998</v>
      </c>
      <c r="L81" s="145">
        <v>2.39</v>
      </c>
      <c r="M81" s="145">
        <v>3.25</v>
      </c>
      <c r="N81" s="146">
        <v>3.35</v>
      </c>
      <c r="O81" s="147">
        <v>3.49</v>
      </c>
      <c r="P81" s="147">
        <v>5.34</v>
      </c>
      <c r="Q81" s="146">
        <v>9.25</v>
      </c>
      <c r="R81" s="146">
        <v>10.84</v>
      </c>
      <c r="S81" s="146">
        <v>2.81</v>
      </c>
      <c r="T81" s="162">
        <v>2.04</v>
      </c>
      <c r="U81" s="147">
        <v>0.83</v>
      </c>
      <c r="V81" s="147">
        <v>0</v>
      </c>
      <c r="W81" s="147">
        <v>0</v>
      </c>
      <c r="X81" s="146">
        <v>2.08</v>
      </c>
      <c r="Y81" s="147">
        <v>1.99</v>
      </c>
      <c r="Z81" s="146">
        <v>1.24</v>
      </c>
      <c r="AA81" s="162">
        <v>1.62</v>
      </c>
      <c r="AB81" s="147">
        <v>2.86</v>
      </c>
      <c r="AC81" s="147">
        <v>4.13</v>
      </c>
      <c r="AD81" s="147">
        <v>3.78</v>
      </c>
      <c r="AE81" s="147">
        <v>4.0599999999999996</v>
      </c>
      <c r="AF81" s="146">
        <v>2.89</v>
      </c>
      <c r="AG81" s="147">
        <v>4.6399999999999997</v>
      </c>
      <c r="AH81" s="147">
        <v>5.31</v>
      </c>
      <c r="AI81" s="146">
        <v>8.5500000000000007</v>
      </c>
      <c r="AJ81" s="146">
        <v>10.99</v>
      </c>
      <c r="AK81" s="151">
        <v>26.61</v>
      </c>
      <c r="AL81" s="152">
        <v>28.11</v>
      </c>
      <c r="AM81" s="153">
        <v>31.68</v>
      </c>
      <c r="AN81" s="152">
        <v>33.020000000000003</v>
      </c>
      <c r="AO81" s="153">
        <v>33.869999999999997</v>
      </c>
      <c r="AP81" s="151">
        <v>35.67</v>
      </c>
      <c r="AQ81" s="153">
        <v>36.049999999999997</v>
      </c>
      <c r="AR81" s="151">
        <v>36.01</v>
      </c>
      <c r="AS81" s="152">
        <v>37.130000000000003</v>
      </c>
      <c r="AT81" s="153">
        <v>36.04</v>
      </c>
      <c r="AU81" s="153">
        <v>37.33</v>
      </c>
      <c r="AV81" s="153">
        <v>39.42</v>
      </c>
      <c r="AW81" s="153">
        <v>41.44</v>
      </c>
      <c r="AX81" s="151">
        <v>41.71</v>
      </c>
      <c r="AY81" s="153">
        <v>42.11</v>
      </c>
      <c r="AZ81" s="153">
        <v>40.76</v>
      </c>
      <c r="BA81" s="151">
        <v>37.78</v>
      </c>
      <c r="BB81" s="151">
        <v>37.909999999999997</v>
      </c>
      <c r="BC81" s="151">
        <v>26.29</v>
      </c>
      <c r="BD81" s="152">
        <v>27.9</v>
      </c>
      <c r="BE81" s="153">
        <v>31.14</v>
      </c>
      <c r="BF81" s="153">
        <v>34.840000000000003</v>
      </c>
      <c r="BG81" s="153">
        <v>36.94</v>
      </c>
      <c r="BH81" s="151">
        <v>36.659999999999997</v>
      </c>
      <c r="BI81" s="153">
        <v>35.81</v>
      </c>
      <c r="BJ81" s="151">
        <v>36.840000000000003</v>
      </c>
      <c r="BK81" s="152">
        <v>36.42</v>
      </c>
      <c r="BL81" s="153">
        <v>36.68</v>
      </c>
      <c r="BM81" s="153">
        <v>37.29</v>
      </c>
      <c r="BN81" s="153">
        <v>39.159999999999997</v>
      </c>
      <c r="BO81" s="153">
        <v>41.66</v>
      </c>
      <c r="BP81" s="151">
        <v>40.19</v>
      </c>
      <c r="BQ81" s="153">
        <v>41.45</v>
      </c>
      <c r="BR81" s="153">
        <v>40.06</v>
      </c>
      <c r="BS81" s="151">
        <v>37.43</v>
      </c>
      <c r="BT81" s="151">
        <v>37.11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85FFA-5775-4CA7-B29E-F3F2A42C3276}">
  <dimension ref="A1:CT227"/>
  <sheetViews>
    <sheetView topLeftCell="Q190" workbookViewId="0">
      <selection activeCell="AD4" sqref="AD4"/>
    </sheetView>
  </sheetViews>
  <sheetFormatPr baseColWidth="10" defaultColWidth="8.83203125" defaultRowHeight="17"/>
  <sheetData>
    <row r="1" spans="1:98">
      <c r="A1">
        <v>1</v>
      </c>
      <c r="B1" t="s">
        <v>1730</v>
      </c>
      <c r="C1">
        <v>4</v>
      </c>
      <c r="D1">
        <v>2</v>
      </c>
      <c r="E1">
        <v>1</v>
      </c>
      <c r="F1" t="s">
        <v>1666</v>
      </c>
      <c r="G1">
        <v>17</v>
      </c>
      <c r="H1">
        <v>1</v>
      </c>
      <c r="I1">
        <v>4.18</v>
      </c>
      <c r="J1">
        <v>2.78</v>
      </c>
      <c r="K1">
        <v>2.06</v>
      </c>
      <c r="L1">
        <v>1.81</v>
      </c>
      <c r="M1">
        <v>1.27</v>
      </c>
      <c r="N1">
        <v>0.39</v>
      </c>
      <c r="O1">
        <v>0.37</v>
      </c>
      <c r="P1">
        <v>1.02</v>
      </c>
      <c r="Q1">
        <v>1.74</v>
      </c>
      <c r="R1">
        <v>2.02</v>
      </c>
      <c r="S1">
        <v>4.01</v>
      </c>
      <c r="T1">
        <v>6.37</v>
      </c>
      <c r="U1">
        <v>4.66</v>
      </c>
      <c r="V1">
        <v>3.78</v>
      </c>
      <c r="W1">
        <v>4.3099999999999996</v>
      </c>
      <c r="X1">
        <v>6.63</v>
      </c>
      <c r="Y1">
        <v>11.3</v>
      </c>
      <c r="Z1">
        <v>15.23</v>
      </c>
      <c r="AA1">
        <v>3.44</v>
      </c>
      <c r="AB1">
        <v>2.86</v>
      </c>
      <c r="AC1">
        <v>2.12</v>
      </c>
      <c r="AD1">
        <v>1.76</v>
      </c>
      <c r="AE1">
        <v>1.61</v>
      </c>
      <c r="AF1">
        <v>1.74</v>
      </c>
      <c r="AG1">
        <v>1.87</v>
      </c>
      <c r="AH1">
        <v>1.76</v>
      </c>
      <c r="AI1">
        <v>1.42</v>
      </c>
      <c r="AJ1">
        <v>2.88</v>
      </c>
      <c r="AK1">
        <v>4.3099999999999996</v>
      </c>
      <c r="AL1">
        <v>6.12</v>
      </c>
      <c r="AM1">
        <v>4.84</v>
      </c>
      <c r="AN1">
        <v>4.8899999999999997</v>
      </c>
      <c r="AO1">
        <v>5.17</v>
      </c>
      <c r="AP1">
        <v>7.03</v>
      </c>
      <c r="AQ1">
        <v>11.38</v>
      </c>
      <c r="AR1">
        <v>13.62</v>
      </c>
      <c r="AS1">
        <v>26.06</v>
      </c>
      <c r="AT1">
        <v>30.3</v>
      </c>
      <c r="AU1">
        <v>32.85</v>
      </c>
      <c r="AV1">
        <v>34.89</v>
      </c>
      <c r="AW1">
        <v>37.119999999999997</v>
      </c>
      <c r="AX1">
        <v>38.11</v>
      </c>
      <c r="AY1">
        <v>39.380000000000003</v>
      </c>
      <c r="AZ1">
        <v>38.049999999999997</v>
      </c>
      <c r="BA1">
        <v>38.83</v>
      </c>
      <c r="BB1">
        <v>38.93</v>
      </c>
      <c r="BC1">
        <v>39.56</v>
      </c>
      <c r="BD1">
        <v>40.520000000000003</v>
      </c>
      <c r="BE1">
        <v>43.68</v>
      </c>
      <c r="BF1">
        <v>46.6</v>
      </c>
      <c r="BG1">
        <v>48.19</v>
      </c>
      <c r="BH1">
        <v>46.84</v>
      </c>
      <c r="BI1">
        <v>43.11</v>
      </c>
      <c r="BJ1">
        <v>42.09</v>
      </c>
      <c r="BK1">
        <v>26.86</v>
      </c>
      <c r="BL1">
        <v>30.61</v>
      </c>
      <c r="BM1">
        <v>32.97</v>
      </c>
      <c r="BN1">
        <v>35.04</v>
      </c>
      <c r="BO1">
        <v>36.79</v>
      </c>
      <c r="BP1">
        <v>38.92</v>
      </c>
      <c r="BQ1">
        <v>38.93</v>
      </c>
      <c r="BR1">
        <v>38.26</v>
      </c>
      <c r="BS1">
        <v>39.03</v>
      </c>
      <c r="BT1">
        <v>39.18</v>
      </c>
      <c r="BU1">
        <v>39.130000000000003</v>
      </c>
      <c r="BV1">
        <v>40.700000000000003</v>
      </c>
      <c r="BW1">
        <v>43.01</v>
      </c>
      <c r="BX1">
        <v>47.02</v>
      </c>
      <c r="BY1">
        <v>48.06</v>
      </c>
      <c r="BZ1">
        <v>46.34</v>
      </c>
      <c r="CA1">
        <v>43.11</v>
      </c>
      <c r="CB1">
        <v>41.17</v>
      </c>
      <c r="CC1">
        <v>0</v>
      </c>
      <c r="CD1">
        <v>1</v>
      </c>
      <c r="CE1">
        <v>0</v>
      </c>
      <c r="CF1">
        <v>0</v>
      </c>
      <c r="CG1">
        <v>-1</v>
      </c>
      <c r="CH1">
        <v>-3</v>
      </c>
      <c r="CI1">
        <v>-5</v>
      </c>
      <c r="CJ1">
        <v>-6</v>
      </c>
      <c r="CK1">
        <v>-6</v>
      </c>
      <c r="CL1">
        <v>-5</v>
      </c>
      <c r="CM1">
        <v>0</v>
      </c>
      <c r="CN1">
        <v>6</v>
      </c>
      <c r="CO1">
        <v>12</v>
      </c>
      <c r="CP1">
        <v>14</v>
      </c>
      <c r="CQ1">
        <v>11</v>
      </c>
      <c r="CR1">
        <v>8</v>
      </c>
      <c r="CS1">
        <v>3</v>
      </c>
      <c r="CT1">
        <v>2</v>
      </c>
    </row>
    <row r="2" spans="1:98">
      <c r="A2">
        <v>1</v>
      </c>
      <c r="B2" t="s">
        <v>1731</v>
      </c>
      <c r="C2">
        <v>8</v>
      </c>
      <c r="D2">
        <v>3</v>
      </c>
      <c r="E2">
        <v>1</v>
      </c>
      <c r="F2" t="s">
        <v>1666</v>
      </c>
      <c r="G2">
        <v>13</v>
      </c>
      <c r="H2">
        <v>4</v>
      </c>
      <c r="I2">
        <v>4.66</v>
      </c>
      <c r="J2">
        <v>3.43</v>
      </c>
      <c r="K2">
        <v>2.52</v>
      </c>
      <c r="L2">
        <v>2.2200000000000002</v>
      </c>
      <c r="M2">
        <v>1.89</v>
      </c>
      <c r="N2">
        <v>2.08</v>
      </c>
      <c r="O2">
        <v>2.0099999999999998</v>
      </c>
      <c r="P2">
        <v>2.12</v>
      </c>
      <c r="Q2">
        <v>2.91</v>
      </c>
      <c r="R2">
        <v>3.19</v>
      </c>
      <c r="S2">
        <v>2.4700000000000002</v>
      </c>
      <c r="T2">
        <v>3.03</v>
      </c>
      <c r="U2">
        <v>2.04</v>
      </c>
      <c r="V2">
        <v>2.91</v>
      </c>
      <c r="W2">
        <v>5.52</v>
      </c>
      <c r="X2">
        <v>6.17</v>
      </c>
      <c r="Y2">
        <v>7.13</v>
      </c>
      <c r="Z2">
        <v>11.33</v>
      </c>
      <c r="AA2">
        <v>4.92</v>
      </c>
      <c r="AB2">
        <v>3.62</v>
      </c>
      <c r="AC2">
        <v>2.63</v>
      </c>
      <c r="AD2">
        <v>1.89</v>
      </c>
      <c r="AE2">
        <v>1.61</v>
      </c>
      <c r="AF2">
        <v>2.78</v>
      </c>
      <c r="AG2">
        <v>2.87</v>
      </c>
      <c r="AH2">
        <v>2.56</v>
      </c>
      <c r="AI2">
        <v>2.75</v>
      </c>
      <c r="AJ2">
        <v>2.39</v>
      </c>
      <c r="AK2">
        <v>2.86</v>
      </c>
      <c r="AL2">
        <v>4.88</v>
      </c>
      <c r="AM2">
        <v>2.4</v>
      </c>
      <c r="AN2">
        <v>2.94</v>
      </c>
      <c r="AO2">
        <v>3.8</v>
      </c>
      <c r="AP2">
        <v>7.07</v>
      </c>
      <c r="AQ2">
        <v>11.24</v>
      </c>
      <c r="AR2">
        <v>15.85</v>
      </c>
      <c r="AS2">
        <v>23.94</v>
      </c>
      <c r="AT2">
        <v>28.53</v>
      </c>
      <c r="AU2">
        <v>30.99</v>
      </c>
      <c r="AV2">
        <v>31.17</v>
      </c>
      <c r="AW2">
        <v>31.8</v>
      </c>
      <c r="AX2">
        <v>33.39</v>
      </c>
      <c r="AY2">
        <v>34.770000000000003</v>
      </c>
      <c r="AZ2">
        <v>35.86</v>
      </c>
      <c r="BA2">
        <v>37.1</v>
      </c>
      <c r="BB2">
        <v>39.130000000000003</v>
      </c>
      <c r="BC2">
        <v>39.6</v>
      </c>
      <c r="BD2">
        <v>37.61</v>
      </c>
      <c r="BE2">
        <v>44.08</v>
      </c>
      <c r="BF2">
        <v>47.43</v>
      </c>
      <c r="BG2">
        <v>43.2</v>
      </c>
      <c r="BH2">
        <v>43.89</v>
      </c>
      <c r="BI2">
        <v>41.08</v>
      </c>
      <c r="BJ2">
        <v>38.76</v>
      </c>
      <c r="BK2">
        <v>24.03</v>
      </c>
      <c r="BL2">
        <v>28.61</v>
      </c>
      <c r="BM2">
        <v>30.19</v>
      </c>
      <c r="BN2">
        <v>30.88</v>
      </c>
      <c r="BO2">
        <v>31.83</v>
      </c>
      <c r="BP2">
        <v>33.770000000000003</v>
      </c>
      <c r="BQ2">
        <v>34.950000000000003</v>
      </c>
      <c r="BR2">
        <v>35.32</v>
      </c>
      <c r="BS2">
        <v>36.869999999999997</v>
      </c>
      <c r="BT2">
        <v>38.53</v>
      </c>
      <c r="BU2">
        <v>40.96</v>
      </c>
      <c r="BV2">
        <v>37.83</v>
      </c>
      <c r="BW2">
        <v>44.62</v>
      </c>
      <c r="BX2">
        <v>46.66</v>
      </c>
      <c r="BY2">
        <v>42.81</v>
      </c>
      <c r="BZ2">
        <v>43.74</v>
      </c>
      <c r="CA2">
        <v>40.130000000000003</v>
      </c>
      <c r="CB2">
        <v>38.39</v>
      </c>
      <c r="CC2">
        <v>2</v>
      </c>
      <c r="CD2">
        <v>2</v>
      </c>
      <c r="CE2">
        <v>0</v>
      </c>
      <c r="CF2">
        <v>0</v>
      </c>
      <c r="CG2">
        <v>0</v>
      </c>
      <c r="CH2">
        <v>-4</v>
      </c>
      <c r="CI2">
        <v>-4</v>
      </c>
      <c r="CJ2">
        <v>-4</v>
      </c>
      <c r="CK2">
        <v>-4</v>
      </c>
      <c r="CL2">
        <v>-8</v>
      </c>
      <c r="CM2">
        <v>-12</v>
      </c>
      <c r="CN2">
        <v>-21</v>
      </c>
      <c r="CO2">
        <v>-29</v>
      </c>
      <c r="CP2">
        <v>-27</v>
      </c>
      <c r="CQ2">
        <v>-21</v>
      </c>
      <c r="CR2">
        <v>-12</v>
      </c>
      <c r="CS2">
        <v>-7</v>
      </c>
      <c r="CT2">
        <v>-7</v>
      </c>
    </row>
    <row r="3" spans="1:98">
      <c r="A3">
        <v>1</v>
      </c>
      <c r="B3" t="s">
        <v>1730</v>
      </c>
      <c r="C3">
        <v>6</v>
      </c>
      <c r="D3">
        <v>5</v>
      </c>
      <c r="E3">
        <v>2</v>
      </c>
      <c r="F3" t="s">
        <v>1666</v>
      </c>
      <c r="G3">
        <v>18</v>
      </c>
      <c r="H3">
        <v>9</v>
      </c>
      <c r="I3">
        <v>3.58</v>
      </c>
      <c r="J3">
        <v>2.94</v>
      </c>
      <c r="K3">
        <v>3.22</v>
      </c>
      <c r="L3">
        <v>2.39</v>
      </c>
      <c r="M3">
        <v>3.11</v>
      </c>
      <c r="N3">
        <v>2.62</v>
      </c>
      <c r="O3">
        <v>2.87</v>
      </c>
      <c r="P3">
        <v>2.37</v>
      </c>
      <c r="Q3">
        <v>1.51</v>
      </c>
      <c r="R3">
        <v>1.66</v>
      </c>
      <c r="S3">
        <v>2.2400000000000002</v>
      </c>
      <c r="T3">
        <v>6.33</v>
      </c>
      <c r="U3">
        <v>2.95</v>
      </c>
      <c r="V3">
        <v>2.95</v>
      </c>
      <c r="W3">
        <v>4.29</v>
      </c>
      <c r="X3">
        <v>4.9800000000000004</v>
      </c>
      <c r="Y3">
        <v>7.52</v>
      </c>
      <c r="Z3">
        <v>13.18</v>
      </c>
      <c r="AA3">
        <v>3.78</v>
      </c>
      <c r="AB3">
        <v>2.5499999999999998</v>
      </c>
      <c r="AC3">
        <v>2.2200000000000002</v>
      </c>
      <c r="AD3">
        <v>1.78</v>
      </c>
      <c r="AE3">
        <v>1.27</v>
      </c>
      <c r="AF3">
        <v>2.44</v>
      </c>
      <c r="AG3">
        <v>2.76</v>
      </c>
      <c r="AH3">
        <v>3.27</v>
      </c>
      <c r="AI3">
        <v>2.44</v>
      </c>
      <c r="AJ3">
        <v>3.44</v>
      </c>
      <c r="AK3">
        <v>3.53</v>
      </c>
      <c r="AL3">
        <v>4.82</v>
      </c>
      <c r="AM3">
        <v>4.4000000000000004</v>
      </c>
      <c r="AN3">
        <v>3.08</v>
      </c>
      <c r="AO3">
        <v>3.63</v>
      </c>
      <c r="AP3">
        <v>4.79</v>
      </c>
      <c r="AQ3">
        <v>7.18</v>
      </c>
      <c r="AR3">
        <v>12.4</v>
      </c>
      <c r="AS3">
        <v>25.54</v>
      </c>
      <c r="AT3">
        <v>29.54</v>
      </c>
      <c r="AU3">
        <v>31.3</v>
      </c>
      <c r="AV3">
        <v>33.97</v>
      </c>
      <c r="AW3">
        <v>35.51</v>
      </c>
      <c r="AX3">
        <v>37.89</v>
      </c>
      <c r="AY3">
        <v>38.19</v>
      </c>
      <c r="AZ3">
        <v>38.58</v>
      </c>
      <c r="BA3">
        <v>39.39</v>
      </c>
      <c r="BB3">
        <v>39.090000000000003</v>
      </c>
      <c r="BC3">
        <v>39.630000000000003</v>
      </c>
      <c r="BD3">
        <v>40.47</v>
      </c>
      <c r="BE3">
        <v>43.5</v>
      </c>
      <c r="BF3">
        <v>43.03</v>
      </c>
      <c r="BG3">
        <v>45.16</v>
      </c>
      <c r="BH3">
        <v>46.36</v>
      </c>
      <c r="BI3">
        <v>44.21</v>
      </c>
      <c r="BJ3">
        <v>44.54</v>
      </c>
      <c r="BK3">
        <v>25.19</v>
      </c>
      <c r="BL3">
        <v>28.95</v>
      </c>
      <c r="BM3">
        <v>31.89</v>
      </c>
      <c r="BN3">
        <v>34.5</v>
      </c>
      <c r="BO3">
        <v>36.549999999999997</v>
      </c>
      <c r="BP3">
        <v>37.479999999999997</v>
      </c>
      <c r="BQ3">
        <v>38.46</v>
      </c>
      <c r="BR3">
        <v>38.5</v>
      </c>
      <c r="BS3">
        <v>39.25</v>
      </c>
      <c r="BT3">
        <v>39.950000000000003</v>
      </c>
      <c r="BU3">
        <v>40.11</v>
      </c>
      <c r="BV3">
        <v>41.66</v>
      </c>
      <c r="BW3">
        <v>43.83</v>
      </c>
      <c r="BX3">
        <v>44.09</v>
      </c>
      <c r="BY3">
        <v>45.26</v>
      </c>
      <c r="BZ3">
        <v>46.73</v>
      </c>
      <c r="CA3">
        <v>45.96</v>
      </c>
      <c r="CB3">
        <v>45.37</v>
      </c>
      <c r="CC3">
        <v>0</v>
      </c>
      <c r="CD3">
        <v>0</v>
      </c>
      <c r="CE3">
        <v>4</v>
      </c>
      <c r="CF3">
        <v>5</v>
      </c>
      <c r="CG3">
        <v>6</v>
      </c>
      <c r="CH3">
        <v>4</v>
      </c>
      <c r="CI3">
        <v>2</v>
      </c>
      <c r="CJ3">
        <v>0</v>
      </c>
      <c r="CK3">
        <v>1</v>
      </c>
      <c r="CL3">
        <v>5</v>
      </c>
      <c r="CM3">
        <v>14</v>
      </c>
      <c r="CN3">
        <v>20</v>
      </c>
      <c r="CO3">
        <v>25</v>
      </c>
      <c r="CP3">
        <v>25</v>
      </c>
      <c r="CQ3">
        <v>23</v>
      </c>
      <c r="CR3">
        <v>15</v>
      </c>
      <c r="CS3">
        <v>12</v>
      </c>
      <c r="CT3">
        <v>13</v>
      </c>
    </row>
    <row r="4" spans="1:98">
      <c r="A4">
        <v>1</v>
      </c>
      <c r="B4" t="s">
        <v>1730</v>
      </c>
      <c r="C4">
        <v>16</v>
      </c>
      <c r="D4">
        <v>13</v>
      </c>
      <c r="E4">
        <v>3</v>
      </c>
      <c r="F4" t="s">
        <v>1666</v>
      </c>
      <c r="G4">
        <v>21</v>
      </c>
      <c r="H4">
        <v>0</v>
      </c>
      <c r="I4">
        <v>2.91</v>
      </c>
      <c r="J4">
        <v>1.81</v>
      </c>
      <c r="K4">
        <v>1.1499999999999999</v>
      </c>
      <c r="L4">
        <v>1.49</v>
      </c>
      <c r="M4">
        <v>2.2400000000000002</v>
      </c>
      <c r="N4">
        <v>1.76</v>
      </c>
      <c r="O4">
        <v>1.37</v>
      </c>
      <c r="P4">
        <v>1.34</v>
      </c>
      <c r="Q4">
        <v>0.28000000000000003</v>
      </c>
      <c r="R4">
        <v>2.76</v>
      </c>
      <c r="S4">
        <v>3.9</v>
      </c>
      <c r="T4">
        <v>4.2</v>
      </c>
      <c r="U4">
        <v>1.39</v>
      </c>
      <c r="V4">
        <v>1.27</v>
      </c>
      <c r="W4">
        <v>2.98</v>
      </c>
      <c r="X4">
        <v>4.68</v>
      </c>
      <c r="Y4">
        <v>8.07</v>
      </c>
      <c r="Z4">
        <v>12.92</v>
      </c>
      <c r="AA4">
        <v>3.11</v>
      </c>
      <c r="AB4">
        <v>0.98</v>
      </c>
      <c r="AC4">
        <v>0.39</v>
      </c>
      <c r="AD4">
        <v>0.25</v>
      </c>
      <c r="AE4">
        <v>1.1200000000000001</v>
      </c>
      <c r="AF4">
        <v>1.62</v>
      </c>
      <c r="AG4">
        <v>1.72</v>
      </c>
      <c r="AH4">
        <v>2.66</v>
      </c>
      <c r="AI4">
        <v>2.36</v>
      </c>
      <c r="AJ4">
        <v>3.36</v>
      </c>
      <c r="AK4">
        <v>3.68</v>
      </c>
      <c r="AL4">
        <v>3.18</v>
      </c>
      <c r="AM4">
        <v>0</v>
      </c>
      <c r="AN4">
        <v>0</v>
      </c>
      <c r="AO4">
        <v>2.2799999999999998</v>
      </c>
      <c r="AP4">
        <v>4.28</v>
      </c>
      <c r="AQ4">
        <v>8.41</v>
      </c>
      <c r="AR4">
        <v>12.23</v>
      </c>
      <c r="AS4">
        <v>26.16</v>
      </c>
      <c r="AT4">
        <v>29.01</v>
      </c>
      <c r="AU4">
        <v>32.200000000000003</v>
      </c>
      <c r="AV4">
        <v>33.450000000000003</v>
      </c>
      <c r="AW4">
        <v>34.89</v>
      </c>
      <c r="AX4">
        <v>35.43</v>
      </c>
      <c r="AY4">
        <v>36.29</v>
      </c>
      <c r="AZ4">
        <v>37.14</v>
      </c>
      <c r="BA4">
        <v>38.06</v>
      </c>
      <c r="BB4">
        <v>38.29</v>
      </c>
      <c r="BC4">
        <v>38.549999999999997</v>
      </c>
      <c r="BD4">
        <v>40.61</v>
      </c>
      <c r="BE4">
        <v>42.95</v>
      </c>
      <c r="BF4">
        <v>45.49</v>
      </c>
      <c r="BG4">
        <v>44.58</v>
      </c>
      <c r="BH4">
        <v>43.21</v>
      </c>
      <c r="BI4">
        <v>45.82</v>
      </c>
      <c r="BJ4">
        <v>41.24</v>
      </c>
      <c r="BK4">
        <v>26.73</v>
      </c>
      <c r="BL4">
        <v>29.66</v>
      </c>
      <c r="BM4">
        <v>32.369999999999997</v>
      </c>
      <c r="BN4">
        <v>33.869999999999997</v>
      </c>
      <c r="BO4">
        <v>34.159999999999997</v>
      </c>
      <c r="BP4">
        <v>35.380000000000003</v>
      </c>
      <c r="BQ4">
        <v>36.700000000000003</v>
      </c>
      <c r="BR4">
        <v>37.159999999999997</v>
      </c>
      <c r="BS4">
        <v>38.35</v>
      </c>
      <c r="BT4">
        <v>38.42</v>
      </c>
      <c r="BU4">
        <v>39.11</v>
      </c>
      <c r="BV4">
        <v>40.96</v>
      </c>
      <c r="BW4">
        <v>42.36</v>
      </c>
      <c r="BX4">
        <v>45.09</v>
      </c>
      <c r="BY4">
        <v>44.15</v>
      </c>
      <c r="BZ4">
        <v>42.55</v>
      </c>
      <c r="CA4">
        <v>45.27</v>
      </c>
      <c r="CB4">
        <v>41.79</v>
      </c>
      <c r="CC4">
        <v>3</v>
      </c>
      <c r="CD4">
        <v>3</v>
      </c>
      <c r="CE4">
        <v>3</v>
      </c>
      <c r="CF4">
        <v>4</v>
      </c>
      <c r="CG4">
        <v>0</v>
      </c>
      <c r="CH4">
        <v>-2</v>
      </c>
      <c r="CI4">
        <v>-5</v>
      </c>
      <c r="CJ4">
        <v>-9</v>
      </c>
      <c r="CK4">
        <v>-6</v>
      </c>
      <c r="CL4">
        <v>-1</v>
      </c>
      <c r="CM4">
        <v>8</v>
      </c>
      <c r="CN4">
        <v>16</v>
      </c>
      <c r="CO4">
        <v>19</v>
      </c>
      <c r="CP4">
        <v>17</v>
      </c>
      <c r="CQ4">
        <v>15</v>
      </c>
      <c r="CR4">
        <v>10</v>
      </c>
      <c r="CS4">
        <v>6</v>
      </c>
      <c r="CT4">
        <v>5</v>
      </c>
    </row>
    <row r="5" spans="1:98">
      <c r="A5">
        <v>1</v>
      </c>
      <c r="B5" t="s">
        <v>1730</v>
      </c>
      <c r="C5">
        <v>9</v>
      </c>
      <c r="D5">
        <v>3</v>
      </c>
      <c r="E5">
        <v>3</v>
      </c>
      <c r="F5" t="s">
        <v>1666</v>
      </c>
      <c r="G5">
        <v>14</v>
      </c>
      <c r="H5">
        <v>8</v>
      </c>
      <c r="I5">
        <v>3.48</v>
      </c>
      <c r="J5">
        <v>2.78</v>
      </c>
      <c r="K5">
        <v>1.83</v>
      </c>
      <c r="L5">
        <v>1.93</v>
      </c>
      <c r="M5">
        <v>0.79</v>
      </c>
      <c r="N5">
        <v>0.12</v>
      </c>
      <c r="O5">
        <v>0</v>
      </c>
      <c r="P5">
        <v>0</v>
      </c>
      <c r="Q5">
        <v>0</v>
      </c>
      <c r="R5">
        <v>2.14</v>
      </c>
      <c r="S5">
        <v>4.7300000000000004</v>
      </c>
      <c r="T5">
        <v>4.76</v>
      </c>
      <c r="U5">
        <v>2.63</v>
      </c>
      <c r="V5">
        <v>3.22</v>
      </c>
      <c r="W5">
        <v>4.66</v>
      </c>
      <c r="X5">
        <v>7.24</v>
      </c>
      <c r="Y5">
        <v>13.08</v>
      </c>
      <c r="Z5">
        <v>18.23</v>
      </c>
      <c r="AA5">
        <v>3.21</v>
      </c>
      <c r="AB5">
        <v>2.0699999999999998</v>
      </c>
      <c r="AC5">
        <v>1.45</v>
      </c>
      <c r="AD5">
        <v>0.88</v>
      </c>
      <c r="AE5">
        <v>0.75</v>
      </c>
      <c r="AF5">
        <v>0.5</v>
      </c>
      <c r="AG5">
        <v>0.87</v>
      </c>
      <c r="AH5">
        <v>1.76</v>
      </c>
      <c r="AI5">
        <v>1.74</v>
      </c>
      <c r="AJ5">
        <v>3.02</v>
      </c>
      <c r="AK5">
        <v>5.1100000000000003</v>
      </c>
      <c r="AL5">
        <v>4.24</v>
      </c>
      <c r="AM5">
        <v>2.66</v>
      </c>
      <c r="AN5">
        <v>3.48</v>
      </c>
      <c r="AO5">
        <v>4.5199999999999996</v>
      </c>
      <c r="AP5">
        <v>5.74</v>
      </c>
      <c r="AQ5">
        <v>11.07</v>
      </c>
      <c r="AR5">
        <v>18.45</v>
      </c>
      <c r="AS5">
        <v>26.39</v>
      </c>
      <c r="AT5">
        <v>30.91</v>
      </c>
      <c r="AU5">
        <v>32.9</v>
      </c>
      <c r="AV5">
        <v>33.93</v>
      </c>
      <c r="AW5">
        <v>35.39</v>
      </c>
      <c r="AX5">
        <v>36.340000000000003</v>
      </c>
      <c r="AY5">
        <v>37.57</v>
      </c>
      <c r="AZ5">
        <v>37.44</v>
      </c>
      <c r="BA5">
        <v>39.67</v>
      </c>
      <c r="BB5">
        <v>39.520000000000003</v>
      </c>
      <c r="BC5">
        <v>39.86</v>
      </c>
      <c r="BD5">
        <v>41.61</v>
      </c>
      <c r="BE5">
        <v>45.93</v>
      </c>
      <c r="BF5">
        <v>45.77</v>
      </c>
      <c r="BG5">
        <v>46.62</v>
      </c>
      <c r="BH5">
        <v>44.66</v>
      </c>
      <c r="BI5">
        <v>44.31</v>
      </c>
      <c r="BJ5">
        <v>42.46</v>
      </c>
      <c r="BK5">
        <v>26.49</v>
      </c>
      <c r="BL5">
        <v>31.5</v>
      </c>
      <c r="BM5">
        <v>32.67</v>
      </c>
      <c r="BN5">
        <v>33.880000000000003</v>
      </c>
      <c r="BO5">
        <v>35.04</v>
      </c>
      <c r="BP5">
        <v>36.770000000000003</v>
      </c>
      <c r="BQ5">
        <v>38.630000000000003</v>
      </c>
      <c r="BR5">
        <v>37.82</v>
      </c>
      <c r="BS5">
        <v>39.299999999999997</v>
      </c>
      <c r="BT5">
        <v>39.33</v>
      </c>
      <c r="BU5">
        <v>40.450000000000003</v>
      </c>
      <c r="BV5">
        <v>41.43</v>
      </c>
      <c r="BW5">
        <v>45.04</v>
      </c>
      <c r="BX5">
        <v>44.86</v>
      </c>
      <c r="BY5">
        <v>47.36</v>
      </c>
      <c r="BZ5">
        <v>45.97</v>
      </c>
      <c r="CA5">
        <v>44.42</v>
      </c>
      <c r="CB5">
        <v>42.79</v>
      </c>
      <c r="CC5">
        <v>0</v>
      </c>
      <c r="CD5">
        <v>1</v>
      </c>
      <c r="CE5">
        <v>0</v>
      </c>
      <c r="CF5">
        <v>-1</v>
      </c>
      <c r="CG5">
        <v>-1</v>
      </c>
      <c r="CH5">
        <v>-3</v>
      </c>
      <c r="CI5">
        <v>-4</v>
      </c>
      <c r="CJ5">
        <v>-3</v>
      </c>
      <c r="CK5">
        <v>1</v>
      </c>
      <c r="CL5">
        <v>8</v>
      </c>
      <c r="CM5">
        <v>16</v>
      </c>
      <c r="CN5">
        <v>21</v>
      </c>
      <c r="CO5">
        <v>23</v>
      </c>
      <c r="CP5">
        <v>21</v>
      </c>
      <c r="CQ5">
        <v>19</v>
      </c>
      <c r="CR5">
        <v>15</v>
      </c>
      <c r="CS5">
        <v>13</v>
      </c>
      <c r="CT5">
        <v>13</v>
      </c>
    </row>
    <row r="6" spans="1:98">
      <c r="A6">
        <v>1</v>
      </c>
      <c r="B6" t="s">
        <v>1730</v>
      </c>
      <c r="C6">
        <v>5</v>
      </c>
      <c r="D6">
        <v>7</v>
      </c>
      <c r="E6">
        <v>3</v>
      </c>
      <c r="F6" t="s">
        <v>1666</v>
      </c>
      <c r="G6">
        <v>12</v>
      </c>
      <c r="H6">
        <v>1</v>
      </c>
      <c r="I6">
        <v>4.33</v>
      </c>
      <c r="J6">
        <v>2.17</v>
      </c>
      <c r="K6">
        <v>2.33</v>
      </c>
      <c r="L6">
        <v>1.99</v>
      </c>
      <c r="M6">
        <v>2.12</v>
      </c>
      <c r="N6">
        <v>3.14</v>
      </c>
      <c r="O6">
        <v>1.62</v>
      </c>
      <c r="P6">
        <v>1.87</v>
      </c>
      <c r="Q6">
        <v>1.87</v>
      </c>
      <c r="R6">
        <v>4.68</v>
      </c>
      <c r="S6">
        <v>6.72</v>
      </c>
      <c r="T6">
        <v>4.0599999999999996</v>
      </c>
      <c r="U6">
        <v>4.09</v>
      </c>
      <c r="V6">
        <v>4.25</v>
      </c>
      <c r="W6">
        <v>7.08</v>
      </c>
      <c r="X6">
        <v>8.5</v>
      </c>
      <c r="Y6">
        <v>11.06</v>
      </c>
      <c r="Z6">
        <v>19.34</v>
      </c>
      <c r="AA6">
        <v>4.13</v>
      </c>
      <c r="AB6">
        <v>2.2400000000000002</v>
      </c>
      <c r="AC6">
        <v>2.2000000000000002</v>
      </c>
      <c r="AD6">
        <v>1.88</v>
      </c>
      <c r="AE6">
        <v>2.25</v>
      </c>
      <c r="AF6">
        <v>3.25</v>
      </c>
      <c r="AG6">
        <v>2.63</v>
      </c>
      <c r="AH6">
        <v>3.23</v>
      </c>
      <c r="AI6">
        <v>3.53</v>
      </c>
      <c r="AJ6">
        <v>4.43</v>
      </c>
      <c r="AK6">
        <v>4.72</v>
      </c>
      <c r="AL6">
        <v>4.41</v>
      </c>
      <c r="AM6">
        <v>5.01</v>
      </c>
      <c r="AN6">
        <v>5.69</v>
      </c>
      <c r="AO6">
        <v>7.18</v>
      </c>
      <c r="AP6">
        <v>7.39</v>
      </c>
      <c r="AQ6">
        <v>8.94</v>
      </c>
      <c r="AR6">
        <v>19.77</v>
      </c>
      <c r="AS6">
        <v>25.43</v>
      </c>
      <c r="AT6">
        <v>30.93</v>
      </c>
      <c r="AU6">
        <v>32.42</v>
      </c>
      <c r="AV6">
        <v>33.89</v>
      </c>
      <c r="AW6">
        <v>35.86</v>
      </c>
      <c r="AX6">
        <v>36.549999999999997</v>
      </c>
      <c r="AY6">
        <v>36.22</v>
      </c>
      <c r="AZ6">
        <v>37.39</v>
      </c>
      <c r="BA6">
        <v>38.07</v>
      </c>
      <c r="BB6">
        <v>38.17</v>
      </c>
      <c r="BC6">
        <v>39.85</v>
      </c>
      <c r="BD6">
        <v>41.72</v>
      </c>
      <c r="BE6">
        <v>47.43</v>
      </c>
      <c r="BF6">
        <v>48.4</v>
      </c>
      <c r="BG6">
        <v>46.76</v>
      </c>
      <c r="BH6">
        <v>45.29</v>
      </c>
      <c r="BI6">
        <v>43.39</v>
      </c>
      <c r="BJ6">
        <v>45.12</v>
      </c>
      <c r="BK6">
        <v>25.32</v>
      </c>
      <c r="BL6">
        <v>30.17</v>
      </c>
      <c r="BM6">
        <v>32.9</v>
      </c>
      <c r="BN6">
        <v>33.74</v>
      </c>
      <c r="BO6">
        <v>35.78</v>
      </c>
      <c r="BP6">
        <v>35.950000000000003</v>
      </c>
      <c r="BQ6">
        <v>36.06</v>
      </c>
      <c r="BR6">
        <v>37.369999999999997</v>
      </c>
      <c r="BS6">
        <v>38.630000000000003</v>
      </c>
      <c r="BT6">
        <v>38.43</v>
      </c>
      <c r="BU6">
        <v>39.479999999999997</v>
      </c>
      <c r="BV6">
        <v>41.18</v>
      </c>
      <c r="BW6">
        <v>47.1</v>
      </c>
      <c r="BX6">
        <v>48.61</v>
      </c>
      <c r="BY6">
        <v>47.07</v>
      </c>
      <c r="BZ6">
        <v>44.77</v>
      </c>
      <c r="CA6">
        <v>43.33</v>
      </c>
      <c r="CB6">
        <v>45.87</v>
      </c>
      <c r="CC6">
        <v>1</v>
      </c>
      <c r="CD6">
        <v>2</v>
      </c>
      <c r="CE6">
        <v>2</v>
      </c>
      <c r="CF6">
        <v>4</v>
      </c>
      <c r="CG6">
        <v>2</v>
      </c>
      <c r="CH6">
        <v>0</v>
      </c>
      <c r="CI6">
        <v>0</v>
      </c>
      <c r="CJ6">
        <v>3</v>
      </c>
      <c r="CK6">
        <v>8</v>
      </c>
      <c r="CL6">
        <v>12</v>
      </c>
      <c r="CM6">
        <v>19</v>
      </c>
      <c r="CN6">
        <v>22</v>
      </c>
      <c r="CO6">
        <v>25</v>
      </c>
      <c r="CP6">
        <v>18</v>
      </c>
      <c r="CQ6">
        <v>10</v>
      </c>
      <c r="CR6">
        <v>5</v>
      </c>
      <c r="CS6">
        <v>3</v>
      </c>
      <c r="CT6">
        <v>2</v>
      </c>
    </row>
    <row r="7" spans="1:98">
      <c r="A7">
        <v>1</v>
      </c>
      <c r="B7" t="s">
        <v>1730</v>
      </c>
      <c r="C7">
        <v>15</v>
      </c>
      <c r="D7">
        <v>12</v>
      </c>
      <c r="E7">
        <v>5</v>
      </c>
      <c r="F7" t="s">
        <v>1666</v>
      </c>
      <c r="G7">
        <v>15</v>
      </c>
      <c r="H7">
        <v>9</v>
      </c>
      <c r="I7">
        <v>3.17</v>
      </c>
      <c r="J7">
        <v>2.78</v>
      </c>
      <c r="K7">
        <v>2.41</v>
      </c>
      <c r="L7">
        <v>2.3199999999999998</v>
      </c>
      <c r="M7">
        <v>1.78</v>
      </c>
      <c r="N7">
        <v>1.78</v>
      </c>
      <c r="O7">
        <v>0.12</v>
      </c>
      <c r="P7">
        <v>0.28000000000000003</v>
      </c>
      <c r="Q7">
        <v>0.12</v>
      </c>
      <c r="R7">
        <v>1.34</v>
      </c>
      <c r="S7">
        <v>4.66</v>
      </c>
      <c r="T7">
        <v>4.78</v>
      </c>
      <c r="U7">
        <v>2.74</v>
      </c>
      <c r="V7">
        <v>3.98</v>
      </c>
      <c r="W7">
        <v>4.5599999999999996</v>
      </c>
      <c r="X7">
        <v>4.9000000000000004</v>
      </c>
      <c r="Y7">
        <v>9.74</v>
      </c>
      <c r="Z7">
        <v>14.89</v>
      </c>
      <c r="AA7">
        <v>2.64</v>
      </c>
      <c r="AB7">
        <v>1.67</v>
      </c>
      <c r="AC7">
        <v>1.85</v>
      </c>
      <c r="AD7">
        <v>0.28000000000000003</v>
      </c>
      <c r="AE7">
        <v>0</v>
      </c>
      <c r="AF7">
        <v>0.88</v>
      </c>
      <c r="AG7">
        <v>0.37</v>
      </c>
      <c r="AH7">
        <v>1.1200000000000001</v>
      </c>
      <c r="AI7">
        <v>1.37</v>
      </c>
      <c r="AJ7">
        <v>2.4900000000000002</v>
      </c>
      <c r="AK7">
        <v>4.2300000000000004</v>
      </c>
      <c r="AL7">
        <v>3.61</v>
      </c>
      <c r="AM7">
        <v>2.2400000000000002</v>
      </c>
      <c r="AN7">
        <v>4.13</v>
      </c>
      <c r="AO7">
        <v>4.5</v>
      </c>
      <c r="AP7">
        <v>4.8899999999999997</v>
      </c>
      <c r="AQ7">
        <v>8.7799999999999994</v>
      </c>
      <c r="AR7">
        <v>15.79</v>
      </c>
      <c r="AS7">
        <v>25.84</v>
      </c>
      <c r="AT7">
        <v>28.37</v>
      </c>
      <c r="AU7">
        <v>32.06</v>
      </c>
      <c r="AV7">
        <v>33.630000000000003</v>
      </c>
      <c r="AW7">
        <v>35.369999999999997</v>
      </c>
      <c r="AX7">
        <v>36.06</v>
      </c>
      <c r="AY7">
        <v>36.630000000000003</v>
      </c>
      <c r="AZ7">
        <v>37.299999999999997</v>
      </c>
      <c r="BA7">
        <v>37.869999999999997</v>
      </c>
      <c r="BB7">
        <v>37.79</v>
      </c>
      <c r="BC7">
        <v>40.47</v>
      </c>
      <c r="BD7">
        <v>39.47</v>
      </c>
      <c r="BE7">
        <v>40.909999999999997</v>
      </c>
      <c r="BF7">
        <v>41.79</v>
      </c>
      <c r="BG7">
        <v>42.88</v>
      </c>
      <c r="BH7">
        <v>41.81</v>
      </c>
      <c r="BI7">
        <v>39.869999999999997</v>
      </c>
      <c r="BJ7">
        <v>36.909999999999997</v>
      </c>
      <c r="BK7">
        <v>25.97</v>
      </c>
      <c r="BL7">
        <v>28.52</v>
      </c>
      <c r="BM7">
        <v>32.450000000000003</v>
      </c>
      <c r="BN7">
        <v>34.83</v>
      </c>
      <c r="BO7">
        <v>35.659999999999997</v>
      </c>
      <c r="BP7">
        <v>36.18</v>
      </c>
      <c r="BQ7">
        <v>36.869999999999997</v>
      </c>
      <c r="BR7">
        <v>37.26</v>
      </c>
      <c r="BS7">
        <v>37.92</v>
      </c>
      <c r="BT7">
        <v>38.119999999999997</v>
      </c>
      <c r="BU7">
        <v>40.93</v>
      </c>
      <c r="BV7">
        <v>39.630000000000003</v>
      </c>
      <c r="BW7">
        <v>41.53</v>
      </c>
      <c r="BX7">
        <v>42.06</v>
      </c>
      <c r="BY7">
        <v>42.67</v>
      </c>
      <c r="BZ7">
        <v>41.75</v>
      </c>
      <c r="CA7">
        <v>39.409999999999997</v>
      </c>
      <c r="CB7">
        <v>37.01</v>
      </c>
      <c r="CC7">
        <v>2</v>
      </c>
      <c r="CD7">
        <v>4</v>
      </c>
      <c r="CE7">
        <v>3</v>
      </c>
      <c r="CF7">
        <v>3</v>
      </c>
      <c r="CG7">
        <v>0</v>
      </c>
      <c r="CH7">
        <v>-2</v>
      </c>
      <c r="CI7">
        <v>-6</v>
      </c>
      <c r="CJ7">
        <v>-10</v>
      </c>
      <c r="CK7">
        <v>-10</v>
      </c>
      <c r="CL7">
        <v>-6</v>
      </c>
      <c r="CM7">
        <v>0</v>
      </c>
      <c r="CN7">
        <v>2</v>
      </c>
      <c r="CO7">
        <v>4</v>
      </c>
      <c r="CP7">
        <v>7</v>
      </c>
      <c r="CQ7">
        <v>6</v>
      </c>
      <c r="CR7">
        <v>4</v>
      </c>
      <c r="CS7">
        <v>2</v>
      </c>
      <c r="CT7">
        <v>2</v>
      </c>
    </row>
    <row r="8" spans="1:98">
      <c r="A8">
        <v>1</v>
      </c>
      <c r="B8" t="s">
        <v>1730</v>
      </c>
      <c r="C8">
        <v>18</v>
      </c>
      <c r="D8">
        <v>12</v>
      </c>
      <c r="E8">
        <v>7</v>
      </c>
      <c r="F8" t="s">
        <v>1666</v>
      </c>
      <c r="G8">
        <v>16</v>
      </c>
      <c r="H8">
        <v>1</v>
      </c>
      <c r="I8">
        <v>3.31</v>
      </c>
      <c r="J8">
        <v>2.14</v>
      </c>
      <c r="K8">
        <v>2.12</v>
      </c>
      <c r="L8">
        <v>2.36</v>
      </c>
      <c r="M8">
        <v>2.62</v>
      </c>
      <c r="N8">
        <v>2.37</v>
      </c>
      <c r="O8">
        <v>0.63</v>
      </c>
      <c r="P8">
        <v>0.76</v>
      </c>
      <c r="Q8">
        <v>2.2000000000000002</v>
      </c>
      <c r="R8">
        <v>5.97</v>
      </c>
      <c r="S8">
        <v>6.21</v>
      </c>
      <c r="T8">
        <v>3.51</v>
      </c>
      <c r="U8">
        <v>2.56</v>
      </c>
      <c r="V8">
        <v>4.92</v>
      </c>
      <c r="W8">
        <v>6.47</v>
      </c>
      <c r="X8">
        <v>10.039999999999999</v>
      </c>
      <c r="Y8">
        <v>13.31</v>
      </c>
      <c r="AA8">
        <v>3.44</v>
      </c>
      <c r="AB8">
        <v>1.83</v>
      </c>
      <c r="AC8">
        <v>1.27</v>
      </c>
      <c r="AD8">
        <v>1.25</v>
      </c>
      <c r="AE8">
        <v>2.25</v>
      </c>
      <c r="AF8">
        <v>2.86</v>
      </c>
      <c r="AG8">
        <v>1.74</v>
      </c>
      <c r="AH8">
        <v>2.23</v>
      </c>
      <c r="AI8">
        <v>2.61</v>
      </c>
      <c r="AJ8">
        <v>2.86</v>
      </c>
      <c r="AK8">
        <v>6.17</v>
      </c>
      <c r="AL8">
        <v>6.56</v>
      </c>
      <c r="AM8">
        <v>3.01</v>
      </c>
      <c r="AN8">
        <v>5.39</v>
      </c>
      <c r="AO8">
        <v>7.1</v>
      </c>
      <c r="AP8">
        <v>9.57</v>
      </c>
      <c r="AQ8">
        <v>13.07</v>
      </c>
      <c r="AS8">
        <v>27.2</v>
      </c>
      <c r="AT8">
        <v>29.92</v>
      </c>
      <c r="AU8">
        <v>30.09</v>
      </c>
      <c r="AV8">
        <v>33.21</v>
      </c>
      <c r="AW8">
        <v>34.29</v>
      </c>
      <c r="AX8">
        <v>35.57</v>
      </c>
      <c r="AY8">
        <v>36.46</v>
      </c>
      <c r="AZ8">
        <v>36.14</v>
      </c>
      <c r="BA8">
        <v>37.03</v>
      </c>
      <c r="BB8">
        <v>37.159999999999997</v>
      </c>
      <c r="BC8">
        <v>38.42</v>
      </c>
      <c r="BD8">
        <v>40.86</v>
      </c>
      <c r="BE8">
        <v>44.38</v>
      </c>
      <c r="BF8">
        <v>46.94</v>
      </c>
      <c r="BG8">
        <v>47.72</v>
      </c>
      <c r="BH8">
        <v>42.36</v>
      </c>
      <c r="BI8">
        <v>44.7</v>
      </c>
      <c r="BK8">
        <v>27.23</v>
      </c>
      <c r="BL8">
        <v>29.74</v>
      </c>
      <c r="BM8">
        <v>30.79</v>
      </c>
      <c r="BN8">
        <v>33.71</v>
      </c>
      <c r="BO8">
        <v>34.380000000000003</v>
      </c>
      <c r="BP8">
        <v>35.299999999999997</v>
      </c>
      <c r="BQ8">
        <v>36.82</v>
      </c>
      <c r="BR8">
        <v>36.32</v>
      </c>
      <c r="BS8">
        <v>37.76</v>
      </c>
      <c r="BT8">
        <v>37.020000000000003</v>
      </c>
      <c r="BU8">
        <v>38.549999999999997</v>
      </c>
      <c r="BV8">
        <v>40.14</v>
      </c>
      <c r="BW8">
        <v>44.44</v>
      </c>
      <c r="BX8">
        <v>47.07</v>
      </c>
      <c r="BY8">
        <v>48.89</v>
      </c>
      <c r="BZ8">
        <v>43.98</v>
      </c>
      <c r="CA8">
        <v>45.59</v>
      </c>
      <c r="CC8">
        <v>1</v>
      </c>
      <c r="CD8">
        <v>4</v>
      </c>
      <c r="CE8">
        <v>4</v>
      </c>
      <c r="CF8">
        <v>2</v>
      </c>
      <c r="CG8">
        <v>0</v>
      </c>
      <c r="CH8">
        <v>-4</v>
      </c>
      <c r="CI8">
        <v>-5</v>
      </c>
      <c r="CJ8">
        <v>-8</v>
      </c>
      <c r="CK8">
        <v>-2</v>
      </c>
      <c r="CL8">
        <v>7</v>
      </c>
      <c r="CM8">
        <v>15</v>
      </c>
      <c r="CN8">
        <v>23</v>
      </c>
      <c r="CO8">
        <v>26</v>
      </c>
      <c r="CP8">
        <v>21</v>
      </c>
      <c r="CQ8">
        <v>15</v>
      </c>
      <c r="CR8">
        <v>16</v>
      </c>
      <c r="CS8">
        <v>18</v>
      </c>
    </row>
    <row r="9" spans="1:98">
      <c r="A9">
        <v>1</v>
      </c>
      <c r="B9" t="s">
        <v>1730</v>
      </c>
      <c r="C9">
        <v>14</v>
      </c>
      <c r="D9">
        <v>10</v>
      </c>
      <c r="E9">
        <v>8</v>
      </c>
      <c r="F9" t="s">
        <v>1666</v>
      </c>
      <c r="G9">
        <v>15</v>
      </c>
      <c r="H9">
        <v>1</v>
      </c>
      <c r="I9">
        <v>4.5599999999999996</v>
      </c>
      <c r="J9">
        <v>4.62</v>
      </c>
      <c r="K9">
        <v>2.71</v>
      </c>
      <c r="L9">
        <v>2.14</v>
      </c>
      <c r="M9">
        <v>2.29</v>
      </c>
      <c r="N9">
        <v>1.27</v>
      </c>
      <c r="O9">
        <v>1.81</v>
      </c>
      <c r="P9">
        <v>1.06</v>
      </c>
      <c r="Q9">
        <v>1.69</v>
      </c>
      <c r="R9">
        <v>3.25</v>
      </c>
      <c r="S9">
        <v>5.82</v>
      </c>
      <c r="T9">
        <v>5.62</v>
      </c>
      <c r="U9">
        <v>3.78</v>
      </c>
      <c r="V9">
        <v>4.5199999999999996</v>
      </c>
      <c r="W9">
        <v>4.6100000000000003</v>
      </c>
      <c r="X9">
        <v>4.8499999999999996</v>
      </c>
      <c r="Y9">
        <v>8.6300000000000008</v>
      </c>
      <c r="Z9">
        <v>13.29</v>
      </c>
      <c r="AA9">
        <v>4.8499999999999996</v>
      </c>
      <c r="AB9">
        <v>3.76</v>
      </c>
      <c r="AC9">
        <v>2.79</v>
      </c>
      <c r="AD9">
        <v>1.76</v>
      </c>
      <c r="AE9">
        <v>1.37</v>
      </c>
      <c r="AF9">
        <v>2.13</v>
      </c>
      <c r="AG9">
        <v>2.0499999999999998</v>
      </c>
      <c r="AH9">
        <v>2.4700000000000002</v>
      </c>
      <c r="AI9">
        <v>2.29</v>
      </c>
      <c r="AJ9">
        <v>5.87</v>
      </c>
      <c r="AK9">
        <v>6.74</v>
      </c>
      <c r="AL9">
        <v>5.78</v>
      </c>
      <c r="AM9">
        <v>3.65</v>
      </c>
      <c r="AN9">
        <v>3.62</v>
      </c>
      <c r="AO9">
        <v>4.83</v>
      </c>
      <c r="AP9">
        <v>5.61</v>
      </c>
      <c r="AQ9">
        <v>8.84</v>
      </c>
      <c r="AR9">
        <v>13.27</v>
      </c>
      <c r="AS9">
        <v>26.67</v>
      </c>
      <c r="AT9">
        <v>30.84</v>
      </c>
      <c r="AU9">
        <v>33.409999999999997</v>
      </c>
      <c r="AV9">
        <v>33.6</v>
      </c>
      <c r="AW9">
        <v>34.14</v>
      </c>
      <c r="AX9">
        <v>35.89</v>
      </c>
      <c r="AY9">
        <v>35.770000000000003</v>
      </c>
      <c r="AZ9">
        <v>37.9</v>
      </c>
      <c r="BA9">
        <v>38.44</v>
      </c>
      <c r="BB9">
        <v>39.29</v>
      </c>
      <c r="BC9">
        <v>40.770000000000003</v>
      </c>
      <c r="BD9">
        <v>40.549999999999997</v>
      </c>
      <c r="BE9">
        <v>43.97</v>
      </c>
      <c r="BF9">
        <v>46.43</v>
      </c>
      <c r="BG9">
        <v>47.76</v>
      </c>
      <c r="BH9">
        <v>45.85</v>
      </c>
      <c r="BI9">
        <v>43.93</v>
      </c>
      <c r="BJ9">
        <v>38.11</v>
      </c>
      <c r="BK9">
        <v>26.9</v>
      </c>
      <c r="BL9">
        <v>30.89</v>
      </c>
      <c r="BM9">
        <v>33.090000000000003</v>
      </c>
      <c r="BN9">
        <v>33.82</v>
      </c>
      <c r="BO9">
        <v>34.380000000000003</v>
      </c>
      <c r="BP9">
        <v>35.799999999999997</v>
      </c>
      <c r="BQ9">
        <v>35.79</v>
      </c>
      <c r="BR9">
        <v>37.15</v>
      </c>
      <c r="BS9">
        <v>38.67</v>
      </c>
      <c r="BT9">
        <v>39.01</v>
      </c>
      <c r="BU9">
        <v>41.01</v>
      </c>
      <c r="BV9">
        <v>40.53</v>
      </c>
      <c r="BW9">
        <v>44.07</v>
      </c>
      <c r="BX9">
        <v>46.8</v>
      </c>
      <c r="BY9">
        <v>47.18</v>
      </c>
      <c r="BZ9">
        <v>45.23</v>
      </c>
      <c r="CA9">
        <v>43.76</v>
      </c>
      <c r="CB9">
        <v>38.69</v>
      </c>
      <c r="CC9">
        <v>3</v>
      </c>
      <c r="CD9">
        <v>2</v>
      </c>
      <c r="CE9">
        <v>1</v>
      </c>
      <c r="CF9">
        <v>0</v>
      </c>
      <c r="CG9">
        <v>-2</v>
      </c>
      <c r="CH9">
        <v>-6</v>
      </c>
      <c r="CI9">
        <v>-10</v>
      </c>
      <c r="CJ9">
        <v>-12</v>
      </c>
      <c r="CK9">
        <v>-14</v>
      </c>
      <c r="CL9">
        <v>-12</v>
      </c>
      <c r="CM9">
        <v>-10</v>
      </c>
      <c r="CN9">
        <v>-7</v>
      </c>
      <c r="CO9">
        <v>-2</v>
      </c>
      <c r="CP9">
        <v>-2</v>
      </c>
      <c r="CQ9">
        <v>0</v>
      </c>
      <c r="CR9">
        <v>3</v>
      </c>
      <c r="CS9">
        <v>1</v>
      </c>
      <c r="CT9">
        <v>0</v>
      </c>
    </row>
    <row r="10" spans="1:98">
      <c r="A10">
        <v>1</v>
      </c>
      <c r="B10" t="s">
        <v>1730</v>
      </c>
      <c r="C10">
        <v>16</v>
      </c>
      <c r="D10">
        <v>12</v>
      </c>
      <c r="E10">
        <v>8</v>
      </c>
      <c r="F10" t="s">
        <v>1666</v>
      </c>
      <c r="G10">
        <v>13</v>
      </c>
      <c r="H10">
        <v>4</v>
      </c>
      <c r="I10">
        <v>3.79</v>
      </c>
      <c r="J10">
        <v>3.06</v>
      </c>
      <c r="K10">
        <v>3.11</v>
      </c>
      <c r="L10">
        <v>2.5</v>
      </c>
      <c r="M10">
        <v>3.34</v>
      </c>
      <c r="N10">
        <v>2.06</v>
      </c>
      <c r="O10">
        <v>2.0099999999999998</v>
      </c>
      <c r="P10">
        <v>2.61</v>
      </c>
      <c r="Q10">
        <v>3.11</v>
      </c>
      <c r="R10">
        <v>4.17</v>
      </c>
      <c r="S10">
        <v>5.15</v>
      </c>
      <c r="T10">
        <v>5.53</v>
      </c>
      <c r="U10">
        <v>3.31</v>
      </c>
      <c r="V10">
        <v>3.51</v>
      </c>
      <c r="W10">
        <v>4.4400000000000004</v>
      </c>
      <c r="X10">
        <v>6.99</v>
      </c>
      <c r="Y10">
        <v>10.78</v>
      </c>
      <c r="Z10">
        <v>16.34</v>
      </c>
      <c r="AA10">
        <v>3.34</v>
      </c>
      <c r="AB10">
        <v>2.9</v>
      </c>
      <c r="AC10">
        <v>2.2400000000000002</v>
      </c>
      <c r="AD10">
        <v>0.95</v>
      </c>
      <c r="AE10">
        <v>1.62</v>
      </c>
      <c r="AF10">
        <v>1.99</v>
      </c>
      <c r="AG10">
        <v>2.37</v>
      </c>
      <c r="AH10">
        <v>2.25</v>
      </c>
      <c r="AI10">
        <v>3.17</v>
      </c>
      <c r="AJ10">
        <v>4.6100000000000003</v>
      </c>
      <c r="AK10">
        <v>5.9</v>
      </c>
      <c r="AL10">
        <v>4.7300000000000004</v>
      </c>
      <c r="AM10">
        <v>3.77</v>
      </c>
      <c r="AN10">
        <v>3.51</v>
      </c>
      <c r="AO10">
        <v>5.89</v>
      </c>
      <c r="AP10">
        <v>8.2200000000000006</v>
      </c>
      <c r="AQ10">
        <v>10.91</v>
      </c>
      <c r="AR10">
        <v>16.96</v>
      </c>
      <c r="AS10">
        <v>24.78</v>
      </c>
      <c r="AT10">
        <v>29.98</v>
      </c>
      <c r="AU10">
        <v>32.06</v>
      </c>
      <c r="AV10">
        <v>34.57</v>
      </c>
      <c r="AW10">
        <v>35.299999999999997</v>
      </c>
      <c r="AX10">
        <v>36.03</v>
      </c>
      <c r="AY10">
        <v>36.119999999999997</v>
      </c>
      <c r="AZ10">
        <v>37.450000000000003</v>
      </c>
      <c r="BA10">
        <v>38.119999999999997</v>
      </c>
      <c r="BB10">
        <v>38.44</v>
      </c>
      <c r="BC10">
        <v>40.03</v>
      </c>
      <c r="BD10">
        <v>41.52</v>
      </c>
      <c r="BE10">
        <v>42.9</v>
      </c>
      <c r="BF10">
        <v>44.16</v>
      </c>
      <c r="BG10">
        <v>48.41</v>
      </c>
      <c r="BH10">
        <v>45.49</v>
      </c>
      <c r="BI10">
        <v>42.58</v>
      </c>
      <c r="BJ10">
        <v>43.55</v>
      </c>
      <c r="BK10">
        <v>25.08</v>
      </c>
      <c r="BL10">
        <v>29.62</v>
      </c>
      <c r="BM10">
        <v>33.04</v>
      </c>
      <c r="BN10">
        <v>34.01</v>
      </c>
      <c r="BO10">
        <v>35.03</v>
      </c>
      <c r="BP10">
        <v>36.94</v>
      </c>
      <c r="BQ10">
        <v>36.409999999999997</v>
      </c>
      <c r="BR10">
        <v>37.56</v>
      </c>
      <c r="BS10">
        <v>38.67</v>
      </c>
      <c r="BT10">
        <v>39.5</v>
      </c>
      <c r="BU10">
        <v>40.51</v>
      </c>
      <c r="BV10">
        <v>41.61</v>
      </c>
      <c r="BW10">
        <v>43.98</v>
      </c>
      <c r="BX10">
        <v>44.03</v>
      </c>
      <c r="BY10">
        <v>48.43</v>
      </c>
      <c r="BZ10">
        <v>45.15</v>
      </c>
      <c r="CA10">
        <v>42.89</v>
      </c>
      <c r="CB10">
        <v>43.05</v>
      </c>
      <c r="CC10">
        <v>3</v>
      </c>
      <c r="CD10">
        <v>4</v>
      </c>
      <c r="CE10">
        <v>4</v>
      </c>
      <c r="CF10">
        <v>0</v>
      </c>
      <c r="CG10">
        <v>-6</v>
      </c>
      <c r="CH10">
        <v>-11</v>
      </c>
      <c r="CI10">
        <v>-13</v>
      </c>
      <c r="CJ10">
        <v>-15</v>
      </c>
      <c r="CK10">
        <v>-15</v>
      </c>
      <c r="CL10">
        <v>-13</v>
      </c>
      <c r="CM10">
        <v>-9</v>
      </c>
      <c r="CN10">
        <v>-4</v>
      </c>
      <c r="CO10">
        <v>0</v>
      </c>
      <c r="CP10">
        <v>2</v>
      </c>
      <c r="CQ10">
        <v>2</v>
      </c>
      <c r="CR10">
        <v>0</v>
      </c>
      <c r="CS10">
        <v>1</v>
      </c>
      <c r="CT10">
        <v>2</v>
      </c>
    </row>
    <row r="11" spans="1:98">
      <c r="A11">
        <v>1</v>
      </c>
      <c r="B11" t="s">
        <v>1732</v>
      </c>
      <c r="C11">
        <v>18</v>
      </c>
      <c r="D11">
        <v>18</v>
      </c>
      <c r="E11">
        <v>9</v>
      </c>
      <c r="F11" t="s">
        <v>1666</v>
      </c>
      <c r="G11">
        <v>19</v>
      </c>
      <c r="H11">
        <v>0</v>
      </c>
      <c r="I11">
        <v>3.26</v>
      </c>
      <c r="J11">
        <v>3.56</v>
      </c>
      <c r="K11">
        <v>3.27</v>
      </c>
      <c r="L11">
        <v>2.87</v>
      </c>
      <c r="M11">
        <v>1.66</v>
      </c>
      <c r="N11">
        <v>1.34</v>
      </c>
      <c r="O11">
        <v>0.62</v>
      </c>
      <c r="P11">
        <v>1.18</v>
      </c>
      <c r="Q11">
        <v>2.2799999999999998</v>
      </c>
      <c r="R11">
        <v>3.77</v>
      </c>
      <c r="S11">
        <v>5.94</v>
      </c>
      <c r="T11">
        <v>6.17</v>
      </c>
      <c r="U11">
        <v>3.85</v>
      </c>
      <c r="V11">
        <v>4.0999999999999996</v>
      </c>
      <c r="W11">
        <v>5.13</v>
      </c>
      <c r="X11">
        <v>7.51</v>
      </c>
      <c r="Y11">
        <v>11.19</v>
      </c>
      <c r="Z11">
        <v>14.34</v>
      </c>
      <c r="AA11">
        <v>3.18</v>
      </c>
      <c r="AB11">
        <v>3.01</v>
      </c>
      <c r="AC11">
        <v>1.59</v>
      </c>
      <c r="AD11">
        <v>1.45</v>
      </c>
      <c r="AE11">
        <v>1.42</v>
      </c>
      <c r="AF11">
        <v>1.1100000000000001</v>
      </c>
      <c r="AG11">
        <v>0.51</v>
      </c>
      <c r="AH11">
        <v>2.2400000000000002</v>
      </c>
      <c r="AI11">
        <v>3.13</v>
      </c>
      <c r="AJ11">
        <v>5.31</v>
      </c>
      <c r="AK11">
        <v>4.75</v>
      </c>
      <c r="AL11">
        <v>3.14</v>
      </c>
      <c r="AM11">
        <v>2.94</v>
      </c>
      <c r="AN11">
        <v>3.52</v>
      </c>
      <c r="AO11">
        <v>5.69</v>
      </c>
      <c r="AP11">
        <v>8.2799999999999994</v>
      </c>
      <c r="AQ11">
        <v>10.59</v>
      </c>
      <c r="AR11">
        <v>15.39</v>
      </c>
      <c r="AS11">
        <v>25.47</v>
      </c>
      <c r="AT11">
        <v>28.2</v>
      </c>
      <c r="AU11">
        <v>32.76</v>
      </c>
      <c r="AV11">
        <v>33.61</v>
      </c>
      <c r="AW11">
        <v>35.92</v>
      </c>
      <c r="AX11">
        <v>36.19</v>
      </c>
      <c r="AY11">
        <v>36.71</v>
      </c>
      <c r="AZ11">
        <v>37.01</v>
      </c>
      <c r="BA11">
        <v>38.020000000000003</v>
      </c>
      <c r="BB11">
        <v>38.35</v>
      </c>
      <c r="BC11">
        <v>39.35</v>
      </c>
      <c r="BD11">
        <v>39.78</v>
      </c>
      <c r="BE11">
        <v>41.42</v>
      </c>
      <c r="BF11">
        <v>43.71</v>
      </c>
      <c r="BG11">
        <v>47.08</v>
      </c>
      <c r="BH11">
        <v>43.48</v>
      </c>
      <c r="BI11">
        <v>41.47</v>
      </c>
      <c r="BJ11">
        <v>42.45</v>
      </c>
      <c r="BK11">
        <v>25.43</v>
      </c>
      <c r="BL11">
        <v>29.5</v>
      </c>
      <c r="BM11">
        <v>33.22</v>
      </c>
      <c r="BN11">
        <v>33.71</v>
      </c>
      <c r="BO11">
        <v>35.9</v>
      </c>
      <c r="BP11">
        <v>35.409999999999997</v>
      </c>
      <c r="BQ11">
        <v>36.57</v>
      </c>
      <c r="BR11">
        <v>37.54</v>
      </c>
      <c r="BS11">
        <v>38.020000000000003</v>
      </c>
      <c r="BT11">
        <v>39.35</v>
      </c>
      <c r="BU11">
        <v>40.380000000000003</v>
      </c>
      <c r="BV11">
        <v>40.22</v>
      </c>
      <c r="BW11">
        <v>41.11</v>
      </c>
      <c r="BX11">
        <v>44.41</v>
      </c>
      <c r="BY11">
        <v>47.84</v>
      </c>
      <c r="BZ11">
        <v>43.66</v>
      </c>
      <c r="CA11">
        <v>41.11</v>
      </c>
      <c r="CB11">
        <v>42.65</v>
      </c>
      <c r="CC11">
        <v>0</v>
      </c>
      <c r="CD11">
        <v>2</v>
      </c>
      <c r="CE11">
        <v>2</v>
      </c>
      <c r="CF11">
        <v>0</v>
      </c>
      <c r="CG11">
        <v>-2</v>
      </c>
      <c r="CH11">
        <v>-7</v>
      </c>
      <c r="CI11">
        <v>-10</v>
      </c>
      <c r="CJ11">
        <v>-10</v>
      </c>
      <c r="CK11">
        <v>-7</v>
      </c>
      <c r="CL11">
        <v>-2</v>
      </c>
      <c r="CM11">
        <v>6</v>
      </c>
      <c r="CN11">
        <v>13</v>
      </c>
      <c r="CO11">
        <v>15</v>
      </c>
      <c r="CP11">
        <v>15</v>
      </c>
      <c r="CQ11">
        <v>10</v>
      </c>
      <c r="CR11">
        <v>7</v>
      </c>
      <c r="CS11">
        <v>4</v>
      </c>
      <c r="CT11">
        <v>3</v>
      </c>
    </row>
    <row r="12" spans="1:98">
      <c r="A12">
        <v>1</v>
      </c>
      <c r="B12" t="s">
        <v>1733</v>
      </c>
      <c r="C12">
        <v>16</v>
      </c>
      <c r="D12">
        <v>12</v>
      </c>
      <c r="E12">
        <v>9</v>
      </c>
      <c r="F12" t="s">
        <v>1666</v>
      </c>
      <c r="G12">
        <v>18</v>
      </c>
      <c r="H12">
        <v>8</v>
      </c>
      <c r="I12">
        <v>3.11</v>
      </c>
      <c r="J12">
        <v>2.71</v>
      </c>
      <c r="K12">
        <v>1.85</v>
      </c>
      <c r="L12">
        <v>1.39</v>
      </c>
      <c r="M12">
        <v>1.06</v>
      </c>
      <c r="N12">
        <v>1.76</v>
      </c>
      <c r="O12">
        <v>1.63</v>
      </c>
      <c r="P12">
        <v>1.54</v>
      </c>
      <c r="Q12">
        <v>1.39</v>
      </c>
      <c r="R12">
        <v>1.88</v>
      </c>
      <c r="S12">
        <v>2.68</v>
      </c>
      <c r="T12">
        <v>5.1100000000000003</v>
      </c>
      <c r="U12">
        <v>3.17</v>
      </c>
      <c r="V12">
        <v>3.68</v>
      </c>
      <c r="W12">
        <v>5.12</v>
      </c>
      <c r="X12">
        <v>6.82</v>
      </c>
      <c r="Y12">
        <v>10.69</v>
      </c>
      <c r="Z12">
        <v>17.38</v>
      </c>
      <c r="AA12">
        <v>2.99</v>
      </c>
      <c r="AB12">
        <v>1.73</v>
      </c>
      <c r="AC12">
        <v>0.8</v>
      </c>
      <c r="AD12">
        <v>0.56000000000000005</v>
      </c>
      <c r="AE12">
        <v>0.95</v>
      </c>
      <c r="AF12">
        <v>0.95</v>
      </c>
      <c r="AG12">
        <v>1.74</v>
      </c>
      <c r="AH12">
        <v>1.37</v>
      </c>
      <c r="AI12">
        <v>2.4900000000000002</v>
      </c>
      <c r="AJ12">
        <v>2.78</v>
      </c>
      <c r="AK12">
        <v>3.11</v>
      </c>
      <c r="AL12">
        <v>5.07</v>
      </c>
      <c r="AM12">
        <v>2.62</v>
      </c>
      <c r="AN12">
        <v>3.56</v>
      </c>
      <c r="AO12">
        <v>6.28</v>
      </c>
      <c r="AP12">
        <v>7.4</v>
      </c>
      <c r="AQ12">
        <v>10.45</v>
      </c>
      <c r="AR12">
        <v>17.41</v>
      </c>
      <c r="AS12">
        <v>25.51</v>
      </c>
      <c r="AT12">
        <v>29.83</v>
      </c>
      <c r="AU12">
        <v>32.549999999999997</v>
      </c>
      <c r="AV12">
        <v>35.04</v>
      </c>
      <c r="AW12">
        <v>36.82</v>
      </c>
      <c r="AX12">
        <v>37.76</v>
      </c>
      <c r="AY12">
        <v>38.1</v>
      </c>
      <c r="AZ12">
        <v>38.86</v>
      </c>
      <c r="BA12">
        <v>38.9</v>
      </c>
      <c r="BB12">
        <v>39.33</v>
      </c>
      <c r="BC12">
        <v>39.380000000000003</v>
      </c>
      <c r="BD12">
        <v>40.21</v>
      </c>
      <c r="BE12">
        <v>44.55</v>
      </c>
      <c r="BF12">
        <v>44.25</v>
      </c>
      <c r="BG12">
        <v>48.96</v>
      </c>
      <c r="BH12">
        <v>45.07</v>
      </c>
      <c r="BI12">
        <v>44.42</v>
      </c>
      <c r="BJ12">
        <v>45.88</v>
      </c>
      <c r="BK12">
        <v>25.43</v>
      </c>
      <c r="BL12">
        <v>29.69</v>
      </c>
      <c r="BM12">
        <v>32.380000000000003</v>
      </c>
      <c r="BN12">
        <v>35.74</v>
      </c>
      <c r="BO12">
        <v>36.46</v>
      </c>
      <c r="BP12">
        <v>37.770000000000003</v>
      </c>
      <c r="BQ12">
        <v>38.24</v>
      </c>
      <c r="BR12">
        <v>38.869999999999997</v>
      </c>
      <c r="BS12">
        <v>39.57</v>
      </c>
      <c r="BT12">
        <v>39.32</v>
      </c>
      <c r="BU12">
        <v>39.64</v>
      </c>
      <c r="BV12">
        <v>41.3</v>
      </c>
      <c r="BW12">
        <v>44.82</v>
      </c>
      <c r="BX12">
        <v>44.25</v>
      </c>
      <c r="BY12">
        <v>48.52</v>
      </c>
      <c r="BZ12">
        <v>45.23</v>
      </c>
      <c r="CA12">
        <v>44.56</v>
      </c>
      <c r="CB12">
        <v>45.19</v>
      </c>
      <c r="CC12">
        <v>1</v>
      </c>
      <c r="CD12">
        <v>1</v>
      </c>
      <c r="CE12">
        <v>2</v>
      </c>
      <c r="CF12">
        <v>3</v>
      </c>
      <c r="CG12">
        <v>2</v>
      </c>
      <c r="CH12">
        <v>0</v>
      </c>
      <c r="CI12">
        <v>-5</v>
      </c>
      <c r="CJ12">
        <v>-3</v>
      </c>
      <c r="CK12">
        <v>-3</v>
      </c>
      <c r="CL12">
        <v>0</v>
      </c>
      <c r="CM12">
        <v>7</v>
      </c>
      <c r="CN12">
        <v>11</v>
      </c>
      <c r="CO12">
        <v>15</v>
      </c>
      <c r="CP12">
        <v>18</v>
      </c>
      <c r="CQ12">
        <v>13</v>
      </c>
      <c r="CR12">
        <v>6</v>
      </c>
      <c r="CS12">
        <v>0</v>
      </c>
      <c r="CT12">
        <v>0</v>
      </c>
    </row>
    <row r="13" spans="1:98">
      <c r="A13">
        <v>1</v>
      </c>
      <c r="B13" t="s">
        <v>1730</v>
      </c>
      <c r="C13">
        <v>13</v>
      </c>
      <c r="D13">
        <v>12</v>
      </c>
      <c r="E13">
        <v>9</v>
      </c>
      <c r="F13" t="s">
        <v>1666</v>
      </c>
      <c r="G13">
        <v>20</v>
      </c>
      <c r="H13">
        <v>0</v>
      </c>
      <c r="I13">
        <v>3.65</v>
      </c>
      <c r="J13">
        <v>2.4500000000000002</v>
      </c>
      <c r="K13">
        <v>2.17</v>
      </c>
      <c r="L13">
        <v>1.94</v>
      </c>
      <c r="M13">
        <v>1.56</v>
      </c>
      <c r="N13">
        <v>2.0099999999999998</v>
      </c>
      <c r="O13">
        <v>0.75</v>
      </c>
      <c r="P13">
        <v>2.06</v>
      </c>
      <c r="Q13">
        <v>2.4700000000000002</v>
      </c>
      <c r="R13">
        <v>4.07</v>
      </c>
      <c r="S13">
        <v>6.74</v>
      </c>
      <c r="T13">
        <v>4.25</v>
      </c>
      <c r="U13">
        <v>3.36</v>
      </c>
      <c r="V13">
        <v>5.36</v>
      </c>
      <c r="W13">
        <v>6.46</v>
      </c>
      <c r="X13">
        <v>9.36</v>
      </c>
      <c r="Y13">
        <v>13.12</v>
      </c>
      <c r="Z13">
        <v>14.35</v>
      </c>
      <c r="AA13">
        <v>3.69</v>
      </c>
      <c r="AB13">
        <v>1.96</v>
      </c>
      <c r="AC13">
        <v>1.28</v>
      </c>
      <c r="AD13">
        <v>1.1100000000000001</v>
      </c>
      <c r="AE13">
        <v>1.22</v>
      </c>
      <c r="AF13">
        <v>2.14</v>
      </c>
      <c r="AG13">
        <v>1.51</v>
      </c>
      <c r="AH13">
        <v>3.14</v>
      </c>
      <c r="AI13">
        <v>4.5999999999999996</v>
      </c>
      <c r="AJ13">
        <v>4.8499999999999996</v>
      </c>
      <c r="AK13">
        <v>6.59</v>
      </c>
      <c r="AL13">
        <v>3.72</v>
      </c>
      <c r="AM13">
        <v>3.61</v>
      </c>
      <c r="AN13">
        <v>5.07</v>
      </c>
      <c r="AO13">
        <v>7.61</v>
      </c>
      <c r="AP13">
        <v>9.91</v>
      </c>
      <c r="AQ13">
        <v>12.42</v>
      </c>
      <c r="AR13">
        <v>16.399999999999999</v>
      </c>
      <c r="AS13">
        <v>26.42</v>
      </c>
      <c r="AT13">
        <v>30.65</v>
      </c>
      <c r="AU13">
        <v>33.26</v>
      </c>
      <c r="AV13">
        <v>35.549999999999997</v>
      </c>
      <c r="AW13">
        <v>34.4</v>
      </c>
      <c r="AX13">
        <v>35.229999999999997</v>
      </c>
      <c r="AY13">
        <v>36.65</v>
      </c>
      <c r="AZ13">
        <v>36.67</v>
      </c>
      <c r="BA13">
        <v>36.71</v>
      </c>
      <c r="BB13">
        <v>38.36</v>
      </c>
      <c r="BC13">
        <v>38.1</v>
      </c>
      <c r="BD13">
        <v>41.26</v>
      </c>
      <c r="BE13">
        <v>43.84</v>
      </c>
      <c r="BF13">
        <v>43.15</v>
      </c>
      <c r="BG13">
        <v>45.22</v>
      </c>
      <c r="BH13">
        <v>43.25</v>
      </c>
      <c r="BI13">
        <v>44.53</v>
      </c>
      <c r="BJ13">
        <v>38.65</v>
      </c>
      <c r="BK13">
        <v>26.74</v>
      </c>
      <c r="BL13">
        <v>30.28</v>
      </c>
      <c r="BM13">
        <v>33.200000000000003</v>
      </c>
      <c r="BN13">
        <v>35.49</v>
      </c>
      <c r="BO13">
        <v>34.36</v>
      </c>
      <c r="BP13">
        <v>35.44</v>
      </c>
      <c r="BQ13">
        <v>35.64</v>
      </c>
      <c r="BR13">
        <v>35.96</v>
      </c>
      <c r="BS13">
        <v>37.590000000000003</v>
      </c>
      <c r="BT13">
        <v>38.08</v>
      </c>
      <c r="BU13">
        <v>38.89</v>
      </c>
      <c r="BV13">
        <v>42.37</v>
      </c>
      <c r="BW13">
        <v>43.93</v>
      </c>
      <c r="BX13">
        <v>42.63</v>
      </c>
      <c r="BY13">
        <v>45.68</v>
      </c>
      <c r="BZ13">
        <v>43.74</v>
      </c>
      <c r="CA13">
        <v>44.42</v>
      </c>
      <c r="CB13">
        <v>38.590000000000003</v>
      </c>
      <c r="CC13">
        <v>1</v>
      </c>
      <c r="CD13">
        <v>1</v>
      </c>
      <c r="CE13">
        <v>-1</v>
      </c>
      <c r="CF13">
        <v>-4</v>
      </c>
      <c r="CG13">
        <v>-6</v>
      </c>
      <c r="CH13">
        <v>-10</v>
      </c>
      <c r="CI13">
        <v>-11</v>
      </c>
      <c r="CJ13">
        <v>-14</v>
      </c>
      <c r="CK13">
        <v>-11</v>
      </c>
      <c r="CL13">
        <v>-4</v>
      </c>
      <c r="CM13">
        <v>2</v>
      </c>
      <c r="CN13">
        <v>13</v>
      </c>
      <c r="CO13">
        <v>17</v>
      </c>
      <c r="CP13">
        <v>14</v>
      </c>
      <c r="CQ13">
        <v>12</v>
      </c>
      <c r="CR13">
        <v>8</v>
      </c>
      <c r="CS13">
        <v>6</v>
      </c>
      <c r="CT13">
        <v>6</v>
      </c>
    </row>
    <row r="14" spans="1:98">
      <c r="A14">
        <v>1</v>
      </c>
      <c r="B14" t="s">
        <v>1730</v>
      </c>
      <c r="C14">
        <v>20</v>
      </c>
      <c r="D14">
        <v>18</v>
      </c>
      <c r="E14">
        <v>10</v>
      </c>
      <c r="F14" t="s">
        <v>1666</v>
      </c>
      <c r="G14">
        <v>17</v>
      </c>
      <c r="H14">
        <v>5</v>
      </c>
      <c r="I14">
        <v>2.94</v>
      </c>
      <c r="J14">
        <v>2.14</v>
      </c>
      <c r="K14">
        <v>1.1499999999999999</v>
      </c>
      <c r="L14">
        <v>1.1200000000000001</v>
      </c>
      <c r="M14">
        <v>1.28</v>
      </c>
      <c r="N14">
        <v>0.72</v>
      </c>
      <c r="O14">
        <v>0.39</v>
      </c>
      <c r="P14">
        <v>0.8</v>
      </c>
      <c r="Q14">
        <v>1.45</v>
      </c>
      <c r="R14">
        <v>0.28000000000000003</v>
      </c>
      <c r="S14">
        <v>5.35</v>
      </c>
      <c r="T14">
        <v>4.95</v>
      </c>
      <c r="U14">
        <v>3.05</v>
      </c>
      <c r="V14">
        <v>3.98</v>
      </c>
      <c r="W14">
        <v>6.25</v>
      </c>
      <c r="X14">
        <v>9.83</v>
      </c>
      <c r="Y14">
        <v>13.51</v>
      </c>
      <c r="AA14">
        <v>2.4700000000000002</v>
      </c>
      <c r="AB14">
        <v>0.9</v>
      </c>
      <c r="AC14">
        <v>0.35</v>
      </c>
      <c r="AD14">
        <v>0.45</v>
      </c>
      <c r="AE14">
        <v>1.39</v>
      </c>
      <c r="AF14">
        <v>1.1200000000000001</v>
      </c>
      <c r="AG14">
        <v>1.18</v>
      </c>
      <c r="AH14">
        <v>1.76</v>
      </c>
      <c r="AI14">
        <v>2.27</v>
      </c>
      <c r="AJ14">
        <v>2.56</v>
      </c>
      <c r="AK14">
        <v>4.9800000000000004</v>
      </c>
      <c r="AL14">
        <v>5.01</v>
      </c>
      <c r="AM14">
        <v>3.67</v>
      </c>
      <c r="AN14">
        <v>5.0599999999999996</v>
      </c>
      <c r="AO14">
        <v>7.07</v>
      </c>
      <c r="AP14">
        <v>10.72</v>
      </c>
      <c r="AQ14">
        <v>12.52</v>
      </c>
      <c r="AS14">
        <v>27.3</v>
      </c>
      <c r="AT14">
        <v>31.65</v>
      </c>
      <c r="AU14">
        <v>33.64</v>
      </c>
      <c r="AV14">
        <v>33.19</v>
      </c>
      <c r="AW14">
        <v>33.79</v>
      </c>
      <c r="AX14">
        <v>35.56</v>
      </c>
      <c r="AY14">
        <v>35.659999999999997</v>
      </c>
      <c r="AZ14">
        <v>36.450000000000003</v>
      </c>
      <c r="BA14">
        <v>37.61</v>
      </c>
      <c r="BB14">
        <v>38.61</v>
      </c>
      <c r="BC14">
        <v>39.36</v>
      </c>
      <c r="BD14">
        <v>43.12</v>
      </c>
      <c r="BE14">
        <v>44.29</v>
      </c>
      <c r="BF14">
        <v>44.25</v>
      </c>
      <c r="BG14">
        <v>42.34</v>
      </c>
      <c r="BH14">
        <v>42.2</v>
      </c>
      <c r="BI14">
        <v>40.729999999999997</v>
      </c>
      <c r="BK14">
        <v>27.36</v>
      </c>
      <c r="BL14">
        <v>32.26</v>
      </c>
      <c r="BM14">
        <v>33.22</v>
      </c>
      <c r="BN14">
        <v>33.700000000000003</v>
      </c>
      <c r="BO14">
        <v>34.51</v>
      </c>
      <c r="BP14">
        <v>35.81</v>
      </c>
      <c r="BQ14">
        <v>35.53</v>
      </c>
      <c r="BR14">
        <v>36.840000000000003</v>
      </c>
      <c r="BS14">
        <v>38.26</v>
      </c>
      <c r="BT14">
        <v>39.26</v>
      </c>
      <c r="BU14">
        <v>40.340000000000003</v>
      </c>
      <c r="BV14">
        <v>43.76</v>
      </c>
      <c r="BW14">
        <v>45.06</v>
      </c>
      <c r="BX14">
        <v>45.11</v>
      </c>
      <c r="BY14">
        <v>43.34</v>
      </c>
      <c r="BZ14">
        <v>42.67</v>
      </c>
      <c r="CA14">
        <v>40.799999999999997</v>
      </c>
      <c r="CC14">
        <v>2</v>
      </c>
      <c r="CD14">
        <v>3</v>
      </c>
      <c r="CE14">
        <v>0</v>
      </c>
      <c r="CF14">
        <v>-4</v>
      </c>
      <c r="CG14">
        <v>-8</v>
      </c>
      <c r="CH14">
        <v>-13</v>
      </c>
      <c r="CI14">
        <v>-18</v>
      </c>
      <c r="CJ14">
        <v>-18</v>
      </c>
      <c r="CK14">
        <v>-17</v>
      </c>
      <c r="CL14">
        <v>-8</v>
      </c>
      <c r="CM14">
        <v>-1</v>
      </c>
      <c r="CN14">
        <v>2</v>
      </c>
      <c r="CO14">
        <v>3</v>
      </c>
      <c r="CP14">
        <v>4</v>
      </c>
      <c r="CQ14">
        <v>4</v>
      </c>
      <c r="CR14">
        <v>3</v>
      </c>
      <c r="CS14">
        <v>2</v>
      </c>
    </row>
    <row r="15" spans="1:98">
      <c r="A15">
        <v>1</v>
      </c>
      <c r="B15" t="s">
        <v>1730</v>
      </c>
      <c r="C15">
        <v>17</v>
      </c>
      <c r="D15">
        <v>11</v>
      </c>
      <c r="E15">
        <v>10</v>
      </c>
      <c r="F15" t="s">
        <v>1666</v>
      </c>
      <c r="G15">
        <v>13</v>
      </c>
      <c r="H15">
        <v>7</v>
      </c>
      <c r="I15">
        <v>3.26</v>
      </c>
      <c r="J15">
        <v>3.22</v>
      </c>
      <c r="K15">
        <v>2.17</v>
      </c>
      <c r="L15">
        <v>2.17</v>
      </c>
      <c r="M15">
        <v>2.2200000000000002</v>
      </c>
      <c r="N15">
        <v>1.83</v>
      </c>
      <c r="O15">
        <v>1.86</v>
      </c>
      <c r="P15">
        <v>1.9</v>
      </c>
      <c r="Q15">
        <v>2.62</v>
      </c>
      <c r="R15">
        <v>2.4500000000000002</v>
      </c>
      <c r="S15">
        <v>6.22</v>
      </c>
      <c r="T15">
        <v>5.75</v>
      </c>
      <c r="U15">
        <v>3.97</v>
      </c>
      <c r="V15">
        <v>3.48</v>
      </c>
      <c r="W15">
        <v>4.38</v>
      </c>
      <c r="X15">
        <v>7.73</v>
      </c>
      <c r="Y15">
        <v>12.67</v>
      </c>
      <c r="Z15">
        <v>18.57</v>
      </c>
      <c r="AA15">
        <v>4.1500000000000004</v>
      </c>
      <c r="AB15">
        <v>3.34</v>
      </c>
      <c r="AC15">
        <v>2.2400000000000002</v>
      </c>
      <c r="AD15">
        <v>1.45</v>
      </c>
      <c r="AE15">
        <v>1.61</v>
      </c>
      <c r="AF15">
        <v>1.76</v>
      </c>
      <c r="AG15">
        <v>1.5</v>
      </c>
      <c r="AH15">
        <v>2.2400000000000002</v>
      </c>
      <c r="AI15">
        <v>2.95</v>
      </c>
      <c r="AJ15">
        <v>3.34</v>
      </c>
      <c r="AK15">
        <v>7.09</v>
      </c>
      <c r="AL15">
        <v>7.56</v>
      </c>
      <c r="AM15">
        <v>4.28</v>
      </c>
      <c r="AN15">
        <v>3.74</v>
      </c>
      <c r="AO15">
        <v>6.22</v>
      </c>
      <c r="AP15">
        <v>9.1999999999999993</v>
      </c>
      <c r="AQ15">
        <v>12.07</v>
      </c>
      <c r="AR15">
        <v>18.21</v>
      </c>
      <c r="AS15">
        <v>27.62</v>
      </c>
      <c r="AT15">
        <v>28.02</v>
      </c>
      <c r="AU15">
        <v>30.98</v>
      </c>
      <c r="AV15">
        <v>33.049999999999997</v>
      </c>
      <c r="AW15">
        <v>34.31</v>
      </c>
      <c r="AX15">
        <v>34.729999999999997</v>
      </c>
      <c r="AY15">
        <v>36.72</v>
      </c>
      <c r="AZ15">
        <v>38.61</v>
      </c>
      <c r="BA15">
        <v>39.24</v>
      </c>
      <c r="BB15">
        <v>39.47</v>
      </c>
      <c r="BC15">
        <v>39.49</v>
      </c>
      <c r="BD15">
        <v>41.25</v>
      </c>
      <c r="BE15">
        <v>44.67</v>
      </c>
      <c r="BF15">
        <v>44.74</v>
      </c>
      <c r="BG15">
        <v>44.72</v>
      </c>
      <c r="BH15">
        <v>43.75</v>
      </c>
      <c r="BI15">
        <v>44.24</v>
      </c>
      <c r="BJ15">
        <v>40.299999999999997</v>
      </c>
      <c r="BK15">
        <v>27.02</v>
      </c>
      <c r="BL15">
        <v>28.29</v>
      </c>
      <c r="BM15">
        <v>32.049999999999997</v>
      </c>
      <c r="BN15">
        <v>33.479999999999997</v>
      </c>
      <c r="BO15">
        <v>35.35</v>
      </c>
      <c r="BP15">
        <v>35.54</v>
      </c>
      <c r="BQ15">
        <v>36.83</v>
      </c>
      <c r="BR15">
        <v>39.42</v>
      </c>
      <c r="BS15">
        <v>39.39</v>
      </c>
      <c r="BT15">
        <v>38.880000000000003</v>
      </c>
      <c r="BU15">
        <v>39.369999999999997</v>
      </c>
      <c r="BV15">
        <v>41.13</v>
      </c>
      <c r="BW15">
        <v>44.75</v>
      </c>
      <c r="BX15">
        <v>44.83</v>
      </c>
      <c r="BY15">
        <v>44.77</v>
      </c>
      <c r="BZ15">
        <v>43.86</v>
      </c>
      <c r="CA15">
        <v>44.05</v>
      </c>
      <c r="CB15">
        <v>40.21</v>
      </c>
      <c r="CC15">
        <v>3</v>
      </c>
      <c r="CD15">
        <v>4</v>
      </c>
      <c r="CE15">
        <v>3</v>
      </c>
      <c r="CF15">
        <v>1</v>
      </c>
      <c r="CG15">
        <v>-2</v>
      </c>
      <c r="CH15">
        <v>-8</v>
      </c>
      <c r="CI15">
        <v>-11</v>
      </c>
      <c r="CJ15">
        <v>-12</v>
      </c>
      <c r="CK15">
        <v>-11</v>
      </c>
      <c r="CL15">
        <v>-7</v>
      </c>
      <c r="CM15">
        <v>0</v>
      </c>
      <c r="CN15">
        <v>6</v>
      </c>
      <c r="CO15">
        <v>11</v>
      </c>
      <c r="CP15">
        <v>11</v>
      </c>
      <c r="CQ15">
        <v>11</v>
      </c>
      <c r="CR15">
        <v>11</v>
      </c>
      <c r="CS15">
        <v>9</v>
      </c>
      <c r="CT15">
        <v>9</v>
      </c>
    </row>
    <row r="16" spans="1:98">
      <c r="A16">
        <v>1</v>
      </c>
      <c r="B16" t="s">
        <v>1730</v>
      </c>
      <c r="C16">
        <v>13</v>
      </c>
      <c r="D16">
        <v>11</v>
      </c>
      <c r="E16">
        <v>10</v>
      </c>
      <c r="F16" t="s">
        <v>1666</v>
      </c>
      <c r="G16">
        <v>16</v>
      </c>
      <c r="H16">
        <v>10</v>
      </c>
      <c r="I16">
        <v>2.39</v>
      </c>
      <c r="J16">
        <v>1.59</v>
      </c>
      <c r="K16">
        <v>0</v>
      </c>
      <c r="L16">
        <v>1.08</v>
      </c>
      <c r="M16">
        <v>1.02</v>
      </c>
      <c r="N16">
        <v>0.88</v>
      </c>
      <c r="O16">
        <v>0</v>
      </c>
      <c r="P16">
        <v>0</v>
      </c>
      <c r="Q16">
        <v>0</v>
      </c>
      <c r="R16">
        <v>4.75</v>
      </c>
      <c r="S16">
        <v>4.78</v>
      </c>
      <c r="T16">
        <v>3.24</v>
      </c>
      <c r="U16">
        <v>1.61</v>
      </c>
      <c r="V16">
        <v>2.66</v>
      </c>
      <c r="W16">
        <v>4.1100000000000003</v>
      </c>
      <c r="X16">
        <v>6.71</v>
      </c>
      <c r="Y16">
        <v>11.63</v>
      </c>
      <c r="Z16">
        <v>15.33</v>
      </c>
      <c r="AA16">
        <v>2.29</v>
      </c>
      <c r="AB16">
        <v>0.51</v>
      </c>
      <c r="AC16">
        <v>0</v>
      </c>
      <c r="AD16">
        <v>1.1200000000000001</v>
      </c>
      <c r="AE16">
        <v>1.1499999999999999</v>
      </c>
      <c r="AF16">
        <v>0.87</v>
      </c>
      <c r="AG16">
        <v>1.62</v>
      </c>
      <c r="AH16">
        <v>1.25</v>
      </c>
      <c r="AI16">
        <v>2.68</v>
      </c>
      <c r="AJ16">
        <v>3.95</v>
      </c>
      <c r="AK16">
        <v>4.72</v>
      </c>
      <c r="AL16">
        <v>2.73</v>
      </c>
      <c r="AM16">
        <v>1.39</v>
      </c>
      <c r="AN16">
        <v>2.0699999999999998</v>
      </c>
      <c r="AO16">
        <v>5.78</v>
      </c>
      <c r="AP16">
        <v>6.39</v>
      </c>
      <c r="AQ16">
        <v>10.74</v>
      </c>
      <c r="AR16">
        <v>14.94</v>
      </c>
      <c r="AS16">
        <v>31.47</v>
      </c>
      <c r="AT16">
        <v>33.659999999999997</v>
      </c>
      <c r="AU16">
        <v>34.369999999999997</v>
      </c>
      <c r="AV16">
        <v>35.49</v>
      </c>
      <c r="AW16">
        <v>37.15</v>
      </c>
      <c r="AX16">
        <v>38.18</v>
      </c>
      <c r="AY16">
        <v>39.47</v>
      </c>
      <c r="AZ16">
        <v>40.299999999999997</v>
      </c>
      <c r="BA16">
        <v>40.270000000000003</v>
      </c>
      <c r="BB16">
        <v>41.44</v>
      </c>
      <c r="BC16">
        <v>42.24</v>
      </c>
      <c r="BD16">
        <v>43.62</v>
      </c>
      <c r="BE16">
        <v>48.97</v>
      </c>
      <c r="BF16">
        <v>49.68</v>
      </c>
      <c r="BG16">
        <v>49.29</v>
      </c>
      <c r="BH16">
        <v>47.61</v>
      </c>
      <c r="BI16">
        <v>45.61</v>
      </c>
      <c r="BJ16">
        <v>43.83</v>
      </c>
      <c r="BK16">
        <v>31.49</v>
      </c>
      <c r="BL16">
        <v>33.56</v>
      </c>
      <c r="BM16">
        <v>34.76</v>
      </c>
      <c r="BN16">
        <v>35.200000000000003</v>
      </c>
      <c r="BO16">
        <v>37.229999999999997</v>
      </c>
      <c r="BP16">
        <v>38.25</v>
      </c>
      <c r="BQ16">
        <v>39.03</v>
      </c>
      <c r="BR16">
        <v>40.85</v>
      </c>
      <c r="BS16">
        <v>40.19</v>
      </c>
      <c r="BT16">
        <v>41.32</v>
      </c>
      <c r="BU16">
        <v>42.86</v>
      </c>
      <c r="BV16">
        <v>43.55</v>
      </c>
      <c r="BW16">
        <v>48.61</v>
      </c>
      <c r="BX16">
        <v>50.89</v>
      </c>
      <c r="BY16">
        <v>49.67</v>
      </c>
      <c r="BZ16">
        <v>48.05</v>
      </c>
      <c r="CA16">
        <v>45.01</v>
      </c>
      <c r="CB16">
        <v>44.11</v>
      </c>
      <c r="CC16">
        <v>0</v>
      </c>
      <c r="CD16">
        <v>1</v>
      </c>
      <c r="CE16">
        <v>2</v>
      </c>
      <c r="CF16">
        <v>2</v>
      </c>
      <c r="CG16">
        <v>0</v>
      </c>
      <c r="CH16">
        <v>-2</v>
      </c>
      <c r="CI16">
        <v>-6</v>
      </c>
      <c r="CJ16">
        <v>-8</v>
      </c>
      <c r="CK16">
        <v>-6</v>
      </c>
      <c r="CL16">
        <v>-2</v>
      </c>
      <c r="CM16">
        <v>6</v>
      </c>
      <c r="CN16">
        <v>13</v>
      </c>
      <c r="CO16">
        <v>15</v>
      </c>
      <c r="CP16">
        <v>15</v>
      </c>
      <c r="CQ16">
        <v>11</v>
      </c>
      <c r="CR16">
        <v>8</v>
      </c>
      <c r="CS16">
        <v>6</v>
      </c>
      <c r="CT16">
        <v>10</v>
      </c>
    </row>
    <row r="17" spans="1:98">
      <c r="A17">
        <v>1</v>
      </c>
      <c r="B17" t="s">
        <v>1730</v>
      </c>
      <c r="C17">
        <v>17</v>
      </c>
      <c r="D17">
        <v>18</v>
      </c>
      <c r="E17">
        <v>10</v>
      </c>
      <c r="F17" t="s">
        <v>1666</v>
      </c>
      <c r="G17">
        <v>12</v>
      </c>
      <c r="H17">
        <v>6</v>
      </c>
      <c r="I17">
        <v>3.89</v>
      </c>
      <c r="J17">
        <v>2.95</v>
      </c>
      <c r="K17">
        <v>1.86</v>
      </c>
      <c r="L17">
        <v>2.2400000000000002</v>
      </c>
      <c r="M17">
        <v>1.99</v>
      </c>
      <c r="N17">
        <v>1.69</v>
      </c>
      <c r="O17">
        <v>1.89</v>
      </c>
      <c r="P17">
        <v>1.22</v>
      </c>
      <c r="Q17">
        <v>2.78</v>
      </c>
      <c r="R17">
        <v>2.76</v>
      </c>
      <c r="S17">
        <v>6.22</v>
      </c>
      <c r="T17">
        <v>5.03</v>
      </c>
      <c r="U17">
        <v>4.0999999999999996</v>
      </c>
      <c r="V17">
        <v>5.34</v>
      </c>
      <c r="W17">
        <v>7.35</v>
      </c>
      <c r="X17">
        <v>8.94</v>
      </c>
      <c r="Y17">
        <v>13.75</v>
      </c>
      <c r="Z17">
        <v>18.27</v>
      </c>
      <c r="AA17">
        <v>3.58</v>
      </c>
      <c r="AB17">
        <v>2.2400000000000002</v>
      </c>
      <c r="AC17">
        <v>1.1200000000000001</v>
      </c>
      <c r="AD17">
        <v>0.12</v>
      </c>
      <c r="AE17">
        <v>1.1200000000000001</v>
      </c>
      <c r="AF17">
        <v>2.2400000000000002</v>
      </c>
      <c r="AG17">
        <v>2.39</v>
      </c>
      <c r="AH17">
        <v>1.78</v>
      </c>
      <c r="AI17">
        <v>1.59</v>
      </c>
      <c r="AJ17">
        <v>2.89</v>
      </c>
      <c r="AK17">
        <v>4.7300000000000004</v>
      </c>
      <c r="AL17">
        <v>5.12</v>
      </c>
      <c r="AM17">
        <v>4.75</v>
      </c>
      <c r="AN17">
        <v>5.76</v>
      </c>
      <c r="AO17">
        <v>7.93</v>
      </c>
      <c r="AP17">
        <v>9.23</v>
      </c>
      <c r="AQ17">
        <v>12.71</v>
      </c>
      <c r="AR17">
        <v>18.07</v>
      </c>
      <c r="AS17">
        <v>25.31</v>
      </c>
      <c r="AT17">
        <v>28.36</v>
      </c>
      <c r="AU17">
        <v>31.31</v>
      </c>
      <c r="AV17">
        <v>34.07</v>
      </c>
      <c r="AW17">
        <v>34.31</v>
      </c>
      <c r="AX17">
        <v>35.270000000000003</v>
      </c>
      <c r="AY17">
        <v>37.42</v>
      </c>
      <c r="AZ17">
        <v>37.75</v>
      </c>
      <c r="BA17">
        <v>37.21</v>
      </c>
      <c r="BB17">
        <v>38.590000000000003</v>
      </c>
      <c r="BC17">
        <v>39.020000000000003</v>
      </c>
      <c r="BD17">
        <v>38.15</v>
      </c>
      <c r="BE17">
        <v>39.979999999999997</v>
      </c>
      <c r="BF17">
        <v>40.14</v>
      </c>
      <c r="BG17">
        <v>41.86</v>
      </c>
      <c r="BH17">
        <v>38.06</v>
      </c>
      <c r="BI17">
        <v>39.29</v>
      </c>
      <c r="BJ17">
        <v>30.67</v>
      </c>
      <c r="BK17">
        <v>25.53</v>
      </c>
      <c r="BL17">
        <v>29.78</v>
      </c>
      <c r="BM17">
        <v>31.21</v>
      </c>
      <c r="BN17">
        <v>33.15</v>
      </c>
      <c r="BO17">
        <v>33.86</v>
      </c>
      <c r="BP17">
        <v>35.31</v>
      </c>
      <c r="BQ17">
        <v>36.54</v>
      </c>
      <c r="BR17">
        <v>37.549999999999997</v>
      </c>
      <c r="BS17">
        <v>37.270000000000003</v>
      </c>
      <c r="BT17">
        <v>39.32</v>
      </c>
      <c r="BU17">
        <v>38.729999999999997</v>
      </c>
      <c r="BV17">
        <v>39.869999999999997</v>
      </c>
      <c r="BW17">
        <v>39.950000000000003</v>
      </c>
      <c r="BX17">
        <v>40.340000000000003</v>
      </c>
      <c r="BY17">
        <v>41.96</v>
      </c>
      <c r="BZ17">
        <v>38.39</v>
      </c>
      <c r="CA17">
        <v>39.58</v>
      </c>
      <c r="CB17">
        <v>29.73</v>
      </c>
      <c r="CC17">
        <v>4</v>
      </c>
      <c r="CD17">
        <v>4</v>
      </c>
      <c r="CE17">
        <v>3</v>
      </c>
      <c r="CF17">
        <v>0</v>
      </c>
      <c r="CG17">
        <v>-2</v>
      </c>
      <c r="CH17">
        <v>-7</v>
      </c>
      <c r="CI17">
        <v>-9</v>
      </c>
      <c r="CJ17">
        <v>-6</v>
      </c>
      <c r="CK17">
        <v>0</v>
      </c>
      <c r="CL17">
        <v>8</v>
      </c>
      <c r="CM17">
        <v>13</v>
      </c>
      <c r="CN17">
        <v>17</v>
      </c>
      <c r="CO17">
        <v>20</v>
      </c>
      <c r="CP17">
        <v>19</v>
      </c>
      <c r="CQ17">
        <v>11</v>
      </c>
      <c r="CR17">
        <v>7</v>
      </c>
      <c r="CS17">
        <v>5</v>
      </c>
      <c r="CT17">
        <v>2</v>
      </c>
    </row>
    <row r="18" spans="1:98">
      <c r="A18">
        <v>1</v>
      </c>
      <c r="B18" t="s">
        <v>1730</v>
      </c>
      <c r="C18">
        <v>19</v>
      </c>
      <c r="D18">
        <v>17</v>
      </c>
      <c r="E18">
        <v>10</v>
      </c>
      <c r="F18" t="s">
        <v>1666</v>
      </c>
      <c r="G18">
        <v>12</v>
      </c>
      <c r="H18">
        <v>1</v>
      </c>
      <c r="I18">
        <v>3.71</v>
      </c>
      <c r="J18">
        <v>3.25</v>
      </c>
      <c r="K18">
        <v>2.46</v>
      </c>
      <c r="L18">
        <v>1.74</v>
      </c>
      <c r="M18">
        <v>2.17</v>
      </c>
      <c r="N18">
        <v>1.49</v>
      </c>
      <c r="O18">
        <v>1.34</v>
      </c>
      <c r="P18">
        <v>0.94</v>
      </c>
      <c r="Q18">
        <v>2.33</v>
      </c>
      <c r="R18">
        <v>3.35</v>
      </c>
      <c r="S18">
        <v>5.35</v>
      </c>
      <c r="T18">
        <v>4.76</v>
      </c>
      <c r="U18">
        <v>2.69</v>
      </c>
      <c r="V18">
        <v>2.58</v>
      </c>
      <c r="W18">
        <v>3.88</v>
      </c>
      <c r="X18">
        <v>6.42</v>
      </c>
      <c r="Y18">
        <v>9.17</v>
      </c>
      <c r="Z18">
        <v>14.23</v>
      </c>
      <c r="AA18">
        <v>3.59</v>
      </c>
      <c r="AB18">
        <v>2.99</v>
      </c>
      <c r="AC18">
        <v>1.56</v>
      </c>
      <c r="AD18">
        <v>0.72</v>
      </c>
      <c r="AE18">
        <v>1.34</v>
      </c>
      <c r="AF18">
        <v>2.5299999999999998</v>
      </c>
      <c r="AG18">
        <v>2.66</v>
      </c>
      <c r="AH18">
        <v>1.99</v>
      </c>
      <c r="AI18">
        <v>2.88</v>
      </c>
      <c r="AJ18">
        <v>3.08</v>
      </c>
      <c r="AK18">
        <v>3.1</v>
      </c>
      <c r="AL18">
        <v>3.08</v>
      </c>
      <c r="AM18">
        <v>2.2999999999999998</v>
      </c>
      <c r="AN18">
        <v>2.97</v>
      </c>
      <c r="AO18">
        <v>3.53</v>
      </c>
      <c r="AP18">
        <v>4.37</v>
      </c>
      <c r="AQ18">
        <v>6.3</v>
      </c>
      <c r="AR18">
        <v>11.12</v>
      </c>
      <c r="AS18">
        <v>26.49</v>
      </c>
      <c r="AT18">
        <v>29.41</v>
      </c>
      <c r="AU18">
        <v>31.33</v>
      </c>
      <c r="AV18">
        <v>32.950000000000003</v>
      </c>
      <c r="AW18">
        <v>34.26</v>
      </c>
      <c r="AX18">
        <v>34.76</v>
      </c>
      <c r="AY18">
        <v>36.090000000000003</v>
      </c>
      <c r="AZ18">
        <v>36.01</v>
      </c>
      <c r="BA18">
        <v>37.159999999999997</v>
      </c>
      <c r="BB18">
        <v>37.89</v>
      </c>
      <c r="BC18">
        <v>38.33</v>
      </c>
      <c r="BD18">
        <v>40.630000000000003</v>
      </c>
      <c r="BE18">
        <v>43.35</v>
      </c>
      <c r="BF18">
        <v>44.69</v>
      </c>
      <c r="BG18">
        <v>43.3</v>
      </c>
      <c r="BH18">
        <v>42.82</v>
      </c>
      <c r="BI18">
        <v>39.29</v>
      </c>
      <c r="BJ18">
        <v>35.799999999999997</v>
      </c>
      <c r="BK18">
        <v>26.5</v>
      </c>
      <c r="BL18">
        <v>29.87</v>
      </c>
      <c r="BM18">
        <v>31.89</v>
      </c>
      <c r="BN18">
        <v>32.32</v>
      </c>
      <c r="BO18">
        <v>33.880000000000003</v>
      </c>
      <c r="BP18">
        <v>34.96</v>
      </c>
      <c r="BQ18">
        <v>35.54</v>
      </c>
      <c r="BR18">
        <v>36.61</v>
      </c>
      <c r="BS18">
        <v>37.57</v>
      </c>
      <c r="BT18">
        <v>37.74</v>
      </c>
      <c r="BU18">
        <v>38.549999999999997</v>
      </c>
      <c r="BV18">
        <v>40.86</v>
      </c>
      <c r="BW18">
        <v>43.05</v>
      </c>
      <c r="BX18">
        <v>43.39</v>
      </c>
      <c r="BY18">
        <v>43.34</v>
      </c>
      <c r="BZ18">
        <v>43.11</v>
      </c>
      <c r="CA18">
        <v>40.909999999999997</v>
      </c>
      <c r="CB18">
        <v>35.869999999999997</v>
      </c>
      <c r="CC18">
        <v>3</v>
      </c>
      <c r="CD18">
        <v>3</v>
      </c>
      <c r="CE18">
        <v>4</v>
      </c>
      <c r="CF18">
        <v>1</v>
      </c>
      <c r="CG18">
        <v>1</v>
      </c>
      <c r="CH18">
        <v>-2</v>
      </c>
      <c r="CI18">
        <v>-7</v>
      </c>
      <c r="CJ18">
        <v>-8</v>
      </c>
      <c r="CK18">
        <v>-7</v>
      </c>
      <c r="CL18">
        <v>0</v>
      </c>
      <c r="CM18">
        <v>8</v>
      </c>
      <c r="CN18">
        <v>19</v>
      </c>
      <c r="CO18">
        <v>25</v>
      </c>
      <c r="CP18">
        <v>24</v>
      </c>
      <c r="CQ18">
        <v>18</v>
      </c>
      <c r="CR18">
        <v>16</v>
      </c>
      <c r="CS18">
        <v>10</v>
      </c>
      <c r="CT18">
        <v>6</v>
      </c>
    </row>
    <row r="19" spans="1:98">
      <c r="A19">
        <v>1</v>
      </c>
      <c r="B19" t="s">
        <v>1733</v>
      </c>
      <c r="C19">
        <v>16</v>
      </c>
      <c r="D19">
        <v>13</v>
      </c>
      <c r="E19">
        <v>11</v>
      </c>
      <c r="F19" t="s">
        <v>1666</v>
      </c>
      <c r="G19">
        <v>15</v>
      </c>
      <c r="H19">
        <v>8</v>
      </c>
      <c r="I19">
        <v>4.07</v>
      </c>
      <c r="J19">
        <v>2.71</v>
      </c>
      <c r="K19">
        <v>1.78</v>
      </c>
      <c r="L19">
        <v>1.42</v>
      </c>
      <c r="M19">
        <v>1.62</v>
      </c>
      <c r="N19">
        <v>1.39</v>
      </c>
      <c r="O19">
        <v>0.45</v>
      </c>
      <c r="P19">
        <v>1.88</v>
      </c>
      <c r="Q19">
        <v>1.66</v>
      </c>
      <c r="R19">
        <v>2.5299999999999998</v>
      </c>
      <c r="S19">
        <v>2.9</v>
      </c>
      <c r="T19">
        <v>5.47</v>
      </c>
      <c r="U19">
        <v>2.02</v>
      </c>
      <c r="V19">
        <v>2.11</v>
      </c>
      <c r="W19">
        <v>3.66</v>
      </c>
      <c r="X19">
        <v>5.09</v>
      </c>
      <c r="Y19">
        <v>9.19</v>
      </c>
      <c r="Z19">
        <v>12.61</v>
      </c>
      <c r="AA19">
        <v>3.16</v>
      </c>
      <c r="AB19">
        <v>2.79</v>
      </c>
      <c r="AC19">
        <v>1.5</v>
      </c>
      <c r="AD19">
        <v>0.83</v>
      </c>
      <c r="AE19">
        <v>0.25</v>
      </c>
      <c r="AF19">
        <v>1.62</v>
      </c>
      <c r="AG19">
        <v>0.32</v>
      </c>
      <c r="AH19">
        <v>1.27</v>
      </c>
      <c r="AI19">
        <v>1.57</v>
      </c>
      <c r="AJ19">
        <v>2.91</v>
      </c>
      <c r="AK19">
        <v>7.35</v>
      </c>
      <c r="AL19">
        <v>8.17</v>
      </c>
      <c r="AM19">
        <v>3.24</v>
      </c>
      <c r="AN19">
        <v>3.51</v>
      </c>
      <c r="AO19">
        <v>3.38</v>
      </c>
      <c r="AP19">
        <v>5.15</v>
      </c>
      <c r="AQ19">
        <v>9.5299999999999994</v>
      </c>
      <c r="AR19">
        <v>11.46</v>
      </c>
      <c r="AS19">
        <v>28.39</v>
      </c>
      <c r="AT19">
        <v>31.34</v>
      </c>
      <c r="AU19">
        <v>34.159999999999997</v>
      </c>
      <c r="AV19">
        <v>36.729999999999997</v>
      </c>
      <c r="AW19">
        <v>35.14</v>
      </c>
      <c r="AX19">
        <v>36.1</v>
      </c>
      <c r="AY19">
        <v>38.799999999999997</v>
      </c>
      <c r="AZ19">
        <v>38.979999999999997</v>
      </c>
      <c r="BA19">
        <v>39.72</v>
      </c>
      <c r="BB19">
        <v>40.36</v>
      </c>
      <c r="BC19">
        <v>41.38</v>
      </c>
      <c r="BD19">
        <v>41.14</v>
      </c>
      <c r="BE19">
        <v>43.29</v>
      </c>
      <c r="BF19">
        <v>45.1</v>
      </c>
      <c r="BG19">
        <v>48.78</v>
      </c>
      <c r="BH19">
        <v>48.22</v>
      </c>
      <c r="BI19">
        <v>43.81</v>
      </c>
      <c r="BJ19">
        <v>46.09</v>
      </c>
      <c r="BK19">
        <v>28.29</v>
      </c>
      <c r="BL19">
        <v>31.61</v>
      </c>
      <c r="BM19">
        <v>34.61</v>
      </c>
      <c r="BN19">
        <v>36.57</v>
      </c>
      <c r="BO19">
        <v>35.43</v>
      </c>
      <c r="BP19">
        <v>36.24</v>
      </c>
      <c r="BQ19">
        <v>37.17</v>
      </c>
      <c r="BR19">
        <v>37.42</v>
      </c>
      <c r="BS19">
        <v>39.67</v>
      </c>
      <c r="BT19">
        <v>40.380000000000003</v>
      </c>
      <c r="BU19">
        <v>41.23</v>
      </c>
      <c r="BV19">
        <v>41.68</v>
      </c>
      <c r="BW19">
        <v>43.27</v>
      </c>
      <c r="BX19">
        <v>45.89</v>
      </c>
      <c r="BY19">
        <v>48.62</v>
      </c>
      <c r="BZ19">
        <v>49.44</v>
      </c>
      <c r="CA19">
        <v>43.44</v>
      </c>
      <c r="CB19">
        <v>45.96</v>
      </c>
      <c r="CC19">
        <v>0</v>
      </c>
      <c r="CD19">
        <v>0</v>
      </c>
      <c r="CE19">
        <v>2</v>
      </c>
      <c r="CF19">
        <v>1</v>
      </c>
      <c r="CG19">
        <v>-1</v>
      </c>
      <c r="CH19">
        <v>-5</v>
      </c>
      <c r="CI19">
        <v>-9</v>
      </c>
      <c r="CJ19">
        <v>-12</v>
      </c>
      <c r="CK19">
        <v>-17</v>
      </c>
      <c r="CL19">
        <v>-18</v>
      </c>
      <c r="CM19">
        <v>-17</v>
      </c>
      <c r="CN19">
        <v>-16</v>
      </c>
      <c r="CO19">
        <v>-11</v>
      </c>
      <c r="CP19">
        <v>-5</v>
      </c>
      <c r="CQ19">
        <v>-1</v>
      </c>
      <c r="CR19">
        <v>0</v>
      </c>
      <c r="CS19">
        <v>1</v>
      </c>
      <c r="CT19">
        <v>1</v>
      </c>
    </row>
    <row r="20" spans="1:98">
      <c r="A20">
        <v>1</v>
      </c>
      <c r="B20" t="s">
        <v>1732</v>
      </c>
      <c r="C20">
        <v>16</v>
      </c>
      <c r="D20">
        <v>14</v>
      </c>
      <c r="E20">
        <v>11</v>
      </c>
      <c r="F20" t="s">
        <v>1666</v>
      </c>
      <c r="G20">
        <v>14</v>
      </c>
      <c r="H20">
        <v>5</v>
      </c>
      <c r="I20">
        <v>4.0599999999999996</v>
      </c>
      <c r="J20">
        <v>3.22</v>
      </c>
      <c r="K20">
        <v>2.25</v>
      </c>
      <c r="L20">
        <v>1.74</v>
      </c>
      <c r="M20">
        <v>1.66</v>
      </c>
      <c r="N20">
        <v>1.93</v>
      </c>
      <c r="O20">
        <v>1.5</v>
      </c>
      <c r="P20">
        <v>2.27</v>
      </c>
      <c r="Q20">
        <v>3.64</v>
      </c>
      <c r="R20">
        <v>5.09</v>
      </c>
      <c r="S20">
        <v>8.1</v>
      </c>
      <c r="T20">
        <v>6.64</v>
      </c>
      <c r="U20">
        <v>4.07</v>
      </c>
      <c r="V20">
        <v>4.22</v>
      </c>
      <c r="W20">
        <v>4.92</v>
      </c>
      <c r="X20">
        <v>7.2</v>
      </c>
      <c r="Y20">
        <v>15.11</v>
      </c>
      <c r="Z20">
        <v>19.010000000000002</v>
      </c>
      <c r="AA20">
        <v>3.08</v>
      </c>
      <c r="AB20">
        <v>2.39</v>
      </c>
      <c r="AC20">
        <v>0.76</v>
      </c>
      <c r="AD20">
        <v>1.56</v>
      </c>
      <c r="AE20">
        <v>1.76</v>
      </c>
      <c r="AF20">
        <v>1.66</v>
      </c>
      <c r="AG20">
        <v>2.9</v>
      </c>
      <c r="AH20">
        <v>3.29</v>
      </c>
      <c r="AI20">
        <v>3.37</v>
      </c>
      <c r="AJ20">
        <v>5.04</v>
      </c>
      <c r="AK20">
        <v>7.08</v>
      </c>
      <c r="AL20">
        <v>7.63</v>
      </c>
      <c r="AM20">
        <v>3.61</v>
      </c>
      <c r="AN20">
        <v>3.8</v>
      </c>
      <c r="AO20">
        <v>5.76</v>
      </c>
      <c r="AP20">
        <v>8.34</v>
      </c>
      <c r="AQ20">
        <v>13.34</v>
      </c>
      <c r="AR20">
        <v>18.510000000000002</v>
      </c>
      <c r="AS20">
        <v>26.36</v>
      </c>
      <c r="AT20">
        <v>31.24</v>
      </c>
      <c r="AU20">
        <v>33.130000000000003</v>
      </c>
      <c r="AV20">
        <v>34.619999999999997</v>
      </c>
      <c r="AW20">
        <v>35.409999999999997</v>
      </c>
      <c r="AX20">
        <v>36.35</v>
      </c>
      <c r="AY20">
        <v>36.93</v>
      </c>
      <c r="AZ20">
        <v>37.44</v>
      </c>
      <c r="BA20">
        <v>38.590000000000003</v>
      </c>
      <c r="BB20">
        <v>39.25</v>
      </c>
      <c r="BC20">
        <v>40.54</v>
      </c>
      <c r="BD20">
        <v>40.81</v>
      </c>
      <c r="BE20">
        <v>46.36</v>
      </c>
      <c r="BF20">
        <v>44.72</v>
      </c>
      <c r="BG20">
        <v>48.71</v>
      </c>
      <c r="BH20">
        <v>45.63</v>
      </c>
      <c r="BI20">
        <v>44.7</v>
      </c>
      <c r="BJ20">
        <v>39.47</v>
      </c>
      <c r="BK20">
        <v>26.39</v>
      </c>
      <c r="BL20">
        <v>31.31</v>
      </c>
      <c r="BM20">
        <v>33.44</v>
      </c>
      <c r="BN20">
        <v>34.46</v>
      </c>
      <c r="BO20">
        <v>35.97</v>
      </c>
      <c r="BP20">
        <v>36.61</v>
      </c>
      <c r="BQ20">
        <v>36.590000000000003</v>
      </c>
      <c r="BR20">
        <v>37.909999999999997</v>
      </c>
      <c r="BS20">
        <v>38.93</v>
      </c>
      <c r="BT20">
        <v>39.130000000000003</v>
      </c>
      <c r="BU20">
        <v>40.85</v>
      </c>
      <c r="BV20">
        <v>41.48</v>
      </c>
      <c r="BW20">
        <v>45.4</v>
      </c>
      <c r="BX20">
        <v>45.69</v>
      </c>
      <c r="BY20">
        <v>49.4</v>
      </c>
      <c r="BZ20">
        <v>45.28</v>
      </c>
      <c r="CA20">
        <v>44.31</v>
      </c>
      <c r="CB20">
        <v>39.19</v>
      </c>
      <c r="CC20">
        <v>3</v>
      </c>
      <c r="CD20">
        <v>4</v>
      </c>
      <c r="CE20">
        <v>4</v>
      </c>
      <c r="CF20">
        <v>5</v>
      </c>
      <c r="CG20">
        <v>1</v>
      </c>
      <c r="CH20">
        <v>-4</v>
      </c>
      <c r="CI20">
        <v>-9</v>
      </c>
      <c r="CJ20">
        <v>-10</v>
      </c>
      <c r="CK20">
        <v>-7</v>
      </c>
      <c r="CL20">
        <v>-4</v>
      </c>
      <c r="CM20">
        <v>3</v>
      </c>
      <c r="CN20">
        <v>9</v>
      </c>
      <c r="CO20">
        <v>12</v>
      </c>
      <c r="CP20">
        <v>13</v>
      </c>
      <c r="CQ20">
        <v>11</v>
      </c>
      <c r="CR20">
        <v>6</v>
      </c>
      <c r="CS20">
        <v>4</v>
      </c>
      <c r="CT20">
        <v>3</v>
      </c>
    </row>
    <row r="21" spans="1:98">
      <c r="A21">
        <v>1</v>
      </c>
      <c r="B21" t="s">
        <v>1733</v>
      </c>
      <c r="C21">
        <v>25</v>
      </c>
      <c r="D21">
        <v>27</v>
      </c>
      <c r="E21">
        <v>11</v>
      </c>
      <c r="F21" t="s">
        <v>1666</v>
      </c>
      <c r="G21">
        <v>13</v>
      </c>
      <c r="H21">
        <v>9</v>
      </c>
      <c r="I21">
        <v>3.41</v>
      </c>
      <c r="J21">
        <v>2.71</v>
      </c>
      <c r="K21">
        <v>1.51</v>
      </c>
      <c r="L21">
        <v>1.39</v>
      </c>
      <c r="M21">
        <v>1.27</v>
      </c>
      <c r="N21">
        <v>1.66</v>
      </c>
      <c r="O21">
        <v>1.42</v>
      </c>
      <c r="P21">
        <v>2.3199999999999998</v>
      </c>
      <c r="Q21">
        <v>1.78</v>
      </c>
      <c r="R21">
        <v>2.68</v>
      </c>
      <c r="S21">
        <v>4.1100000000000003</v>
      </c>
      <c r="T21">
        <v>4.3899999999999997</v>
      </c>
      <c r="U21">
        <v>1.1100000000000001</v>
      </c>
      <c r="V21">
        <v>2.92</v>
      </c>
      <c r="W21">
        <v>3.88</v>
      </c>
      <c r="X21">
        <v>5.58</v>
      </c>
      <c r="Y21">
        <v>9.67</v>
      </c>
      <c r="Z21">
        <v>15.41</v>
      </c>
      <c r="AA21">
        <v>4.62</v>
      </c>
      <c r="AB21">
        <v>2.59</v>
      </c>
      <c r="AC21">
        <v>1.61</v>
      </c>
      <c r="AD21">
        <v>0</v>
      </c>
      <c r="AE21">
        <v>0.67</v>
      </c>
      <c r="AF21">
        <v>0.9</v>
      </c>
      <c r="AG21">
        <v>0.79</v>
      </c>
      <c r="AH21">
        <v>2.36</v>
      </c>
      <c r="AI21">
        <v>0.87</v>
      </c>
      <c r="AJ21">
        <v>1.66</v>
      </c>
      <c r="AK21">
        <v>3.02</v>
      </c>
      <c r="AL21">
        <v>2.68</v>
      </c>
      <c r="AM21">
        <v>2.12</v>
      </c>
      <c r="AN21">
        <v>3.12</v>
      </c>
      <c r="AO21">
        <v>4.25</v>
      </c>
      <c r="AP21">
        <v>6.24</v>
      </c>
      <c r="AQ21">
        <v>10.44</v>
      </c>
      <c r="AR21">
        <v>15.21</v>
      </c>
      <c r="AS21">
        <v>28.98</v>
      </c>
      <c r="AT21">
        <v>31.31</v>
      </c>
      <c r="AU21">
        <v>33.01</v>
      </c>
      <c r="AV21">
        <v>36.81</v>
      </c>
      <c r="AW21">
        <v>37.19</v>
      </c>
      <c r="AX21">
        <v>38.369999999999997</v>
      </c>
      <c r="AY21">
        <v>40.56</v>
      </c>
      <c r="AZ21">
        <v>40.229999999999997</v>
      </c>
      <c r="BA21">
        <v>41.5</v>
      </c>
      <c r="BB21">
        <v>42.03</v>
      </c>
      <c r="BC21">
        <v>41.51</v>
      </c>
      <c r="BD21">
        <v>45.66</v>
      </c>
      <c r="BE21">
        <v>47.28</v>
      </c>
      <c r="BF21">
        <v>49.99</v>
      </c>
      <c r="BG21">
        <v>47.57</v>
      </c>
      <c r="BH21">
        <v>47.09</v>
      </c>
      <c r="BI21">
        <v>46.22</v>
      </c>
      <c r="BJ21">
        <v>43.46</v>
      </c>
      <c r="BK21">
        <v>28.06</v>
      </c>
      <c r="BL21">
        <v>30.61</v>
      </c>
      <c r="BM21">
        <v>33.950000000000003</v>
      </c>
      <c r="BN21">
        <v>36.020000000000003</v>
      </c>
      <c r="BO21">
        <v>36.770000000000003</v>
      </c>
      <c r="BP21">
        <v>37.69</v>
      </c>
      <c r="BQ21">
        <v>41.42</v>
      </c>
      <c r="BR21">
        <v>40.549999999999997</v>
      </c>
      <c r="BS21">
        <v>41.27</v>
      </c>
      <c r="BT21">
        <v>42.33</v>
      </c>
      <c r="BU21">
        <v>41.86</v>
      </c>
      <c r="BV21">
        <v>45.07</v>
      </c>
      <c r="BW21">
        <v>47.03</v>
      </c>
      <c r="BX21">
        <v>49.99</v>
      </c>
      <c r="BY21">
        <v>47.88</v>
      </c>
      <c r="BZ21">
        <v>47.58</v>
      </c>
      <c r="CA21">
        <v>47.45</v>
      </c>
      <c r="CB21">
        <v>42.37</v>
      </c>
      <c r="CC21">
        <v>4</v>
      </c>
      <c r="CD21">
        <v>5</v>
      </c>
      <c r="CE21">
        <v>7</v>
      </c>
      <c r="CF21">
        <v>6</v>
      </c>
      <c r="CG21">
        <v>4</v>
      </c>
      <c r="CH21">
        <v>1</v>
      </c>
      <c r="CI21">
        <v>-1</v>
      </c>
      <c r="CJ21">
        <v>-4</v>
      </c>
      <c r="CK21">
        <v>-9</v>
      </c>
      <c r="CL21">
        <v>-11</v>
      </c>
      <c r="CM21">
        <v>-17</v>
      </c>
      <c r="CN21">
        <v>-16</v>
      </c>
      <c r="CO21">
        <v>-8</v>
      </c>
      <c r="CP21">
        <v>0</v>
      </c>
      <c r="CQ21">
        <v>7</v>
      </c>
      <c r="CR21">
        <v>5</v>
      </c>
      <c r="CS21">
        <v>3</v>
      </c>
      <c r="CT21">
        <v>2</v>
      </c>
    </row>
    <row r="22" spans="1:98">
      <c r="A22">
        <v>1</v>
      </c>
      <c r="B22" t="s">
        <v>1730</v>
      </c>
      <c r="C22">
        <v>31</v>
      </c>
      <c r="D22">
        <v>25</v>
      </c>
      <c r="E22">
        <v>11</v>
      </c>
      <c r="F22" t="s">
        <v>1666</v>
      </c>
      <c r="G22">
        <v>12</v>
      </c>
      <c r="H22">
        <v>5</v>
      </c>
      <c r="I22">
        <v>3.78</v>
      </c>
      <c r="J22">
        <v>2.71</v>
      </c>
      <c r="K22">
        <v>1.62</v>
      </c>
      <c r="L22">
        <v>1.74</v>
      </c>
      <c r="M22">
        <v>1.76</v>
      </c>
      <c r="N22">
        <v>1.02</v>
      </c>
      <c r="O22">
        <v>0.66</v>
      </c>
      <c r="P22">
        <v>0.51</v>
      </c>
      <c r="Q22">
        <v>2.12</v>
      </c>
      <c r="R22">
        <v>2.37</v>
      </c>
      <c r="S22">
        <v>5.74</v>
      </c>
      <c r="T22">
        <v>4.1500000000000004</v>
      </c>
      <c r="U22">
        <v>1.45</v>
      </c>
      <c r="V22">
        <v>1.78</v>
      </c>
      <c r="W22">
        <v>2.61</v>
      </c>
      <c r="X22">
        <v>4.37</v>
      </c>
      <c r="Y22">
        <v>7.23</v>
      </c>
      <c r="Z22">
        <v>11.94</v>
      </c>
      <c r="AA22">
        <v>3.95</v>
      </c>
      <c r="AB22">
        <v>2.73</v>
      </c>
      <c r="AC22">
        <v>0.37</v>
      </c>
      <c r="AD22">
        <v>0.79</v>
      </c>
      <c r="AE22">
        <v>1.24</v>
      </c>
      <c r="AF22">
        <v>2.56</v>
      </c>
      <c r="AG22">
        <v>2.4500000000000002</v>
      </c>
      <c r="AH22">
        <v>2.4700000000000002</v>
      </c>
      <c r="AI22">
        <v>2.98</v>
      </c>
      <c r="AJ22">
        <v>3.51</v>
      </c>
      <c r="AK22">
        <v>4.66</v>
      </c>
      <c r="AL22">
        <v>4.8</v>
      </c>
      <c r="AM22">
        <v>2.76</v>
      </c>
      <c r="AN22">
        <v>3.17</v>
      </c>
      <c r="AO22">
        <v>3.88</v>
      </c>
      <c r="AP22">
        <v>4.0599999999999996</v>
      </c>
      <c r="AQ22">
        <v>7.38</v>
      </c>
      <c r="AR22">
        <v>11.97</v>
      </c>
      <c r="AS22">
        <v>24.73</v>
      </c>
      <c r="AT22">
        <v>28.43</v>
      </c>
      <c r="AU22">
        <v>31.47</v>
      </c>
      <c r="AV22">
        <v>33.43</v>
      </c>
      <c r="AW22">
        <v>34.81</v>
      </c>
      <c r="AX22">
        <v>34.44</v>
      </c>
      <c r="AY22">
        <v>35.25</v>
      </c>
      <c r="AZ22">
        <v>35.950000000000003</v>
      </c>
      <c r="BA22">
        <v>35.9</v>
      </c>
      <c r="BB22">
        <v>37.56</v>
      </c>
      <c r="BC22">
        <v>39.15</v>
      </c>
      <c r="BD22">
        <v>40.07</v>
      </c>
      <c r="BE22">
        <v>41.85</v>
      </c>
      <c r="BF22">
        <v>43.53</v>
      </c>
      <c r="BG22">
        <v>44.77</v>
      </c>
      <c r="BH22">
        <v>43.85</v>
      </c>
      <c r="BI22">
        <v>43.6</v>
      </c>
      <c r="BJ22">
        <v>42.02</v>
      </c>
      <c r="BK22">
        <v>25.08</v>
      </c>
      <c r="BL22">
        <v>28.63</v>
      </c>
      <c r="BM22">
        <v>31.16</v>
      </c>
      <c r="BN22">
        <v>33.28</v>
      </c>
      <c r="BO22">
        <v>34.229999999999997</v>
      </c>
      <c r="BP22">
        <v>34.159999999999997</v>
      </c>
      <c r="BQ22">
        <v>35.03</v>
      </c>
      <c r="BR22">
        <v>35.15</v>
      </c>
      <c r="BS22">
        <v>35.840000000000003</v>
      </c>
      <c r="BT22">
        <v>38.380000000000003</v>
      </c>
      <c r="BU22">
        <v>38.68</v>
      </c>
      <c r="BV22">
        <v>40.340000000000003</v>
      </c>
      <c r="BW22">
        <v>42.6</v>
      </c>
      <c r="BX22">
        <v>42.85</v>
      </c>
      <c r="BY22">
        <v>44.9</v>
      </c>
      <c r="BZ22">
        <v>43.35</v>
      </c>
      <c r="CA22">
        <v>43.77</v>
      </c>
      <c r="CB22">
        <v>42.77</v>
      </c>
      <c r="CC22">
        <v>8</v>
      </c>
      <c r="CD22">
        <v>9</v>
      </c>
      <c r="CE22">
        <v>8</v>
      </c>
      <c r="CF22">
        <v>6</v>
      </c>
      <c r="CG22">
        <v>1</v>
      </c>
      <c r="CH22">
        <v>-4</v>
      </c>
      <c r="CI22">
        <v>-10</v>
      </c>
      <c r="CJ22">
        <v>-8</v>
      </c>
      <c r="CK22">
        <v>-2</v>
      </c>
      <c r="CL22">
        <v>3</v>
      </c>
      <c r="CM22">
        <v>10</v>
      </c>
      <c r="CN22">
        <v>20</v>
      </c>
      <c r="CO22">
        <v>24</v>
      </c>
      <c r="CP22">
        <v>23</v>
      </c>
      <c r="CQ22">
        <v>19</v>
      </c>
      <c r="CR22">
        <v>14</v>
      </c>
      <c r="CS22">
        <v>11</v>
      </c>
      <c r="CT22">
        <v>8</v>
      </c>
    </row>
    <row r="23" spans="1:98">
      <c r="A23">
        <v>1</v>
      </c>
      <c r="B23" t="s">
        <v>1732</v>
      </c>
      <c r="C23">
        <v>18</v>
      </c>
      <c r="D23">
        <v>12</v>
      </c>
      <c r="E23">
        <v>12</v>
      </c>
      <c r="F23" t="s">
        <v>1666</v>
      </c>
      <c r="G23">
        <v>13</v>
      </c>
      <c r="H23">
        <v>9</v>
      </c>
      <c r="I23">
        <v>3.79</v>
      </c>
      <c r="J23">
        <v>3.34</v>
      </c>
      <c r="K23">
        <v>2.92</v>
      </c>
      <c r="L23">
        <v>1.57</v>
      </c>
      <c r="M23">
        <v>1.42</v>
      </c>
      <c r="N23">
        <v>1.49</v>
      </c>
      <c r="O23">
        <v>1.39</v>
      </c>
      <c r="P23">
        <v>1.1100000000000001</v>
      </c>
      <c r="Q23">
        <v>0.71</v>
      </c>
      <c r="R23">
        <v>3.89</v>
      </c>
      <c r="S23">
        <v>2.79</v>
      </c>
      <c r="T23">
        <v>4.5999999999999996</v>
      </c>
      <c r="U23">
        <v>3.02</v>
      </c>
      <c r="V23">
        <v>2.63</v>
      </c>
      <c r="W23">
        <v>3.27</v>
      </c>
      <c r="X23">
        <v>5.6</v>
      </c>
      <c r="Y23">
        <v>10.61</v>
      </c>
      <c r="Z23">
        <v>10.46</v>
      </c>
      <c r="AA23">
        <v>3.52</v>
      </c>
      <c r="AB23">
        <v>2.72</v>
      </c>
      <c r="AC23">
        <v>0.56000000000000005</v>
      </c>
      <c r="AD23">
        <v>0.5</v>
      </c>
      <c r="AE23">
        <v>1.37</v>
      </c>
      <c r="AF23">
        <v>1.74</v>
      </c>
      <c r="AG23">
        <v>1.54</v>
      </c>
      <c r="AH23">
        <v>1.89</v>
      </c>
      <c r="AI23">
        <v>2.12</v>
      </c>
      <c r="AJ23">
        <v>3.74</v>
      </c>
      <c r="AK23">
        <v>5.04</v>
      </c>
      <c r="AL23">
        <v>5.34</v>
      </c>
      <c r="AM23">
        <v>2.98</v>
      </c>
      <c r="AN23">
        <v>2.59</v>
      </c>
      <c r="AO23">
        <v>3.83</v>
      </c>
      <c r="AP23">
        <v>7.11</v>
      </c>
      <c r="AQ23">
        <v>10.89</v>
      </c>
      <c r="AR23">
        <v>11.79</v>
      </c>
      <c r="AS23">
        <v>24.2</v>
      </c>
      <c r="AT23">
        <v>27.61</v>
      </c>
      <c r="AU23">
        <v>28.04</v>
      </c>
      <c r="AV23">
        <v>30.1</v>
      </c>
      <c r="AW23">
        <v>30.68</v>
      </c>
      <c r="AX23">
        <v>31.35</v>
      </c>
      <c r="AY23">
        <v>33.549999999999997</v>
      </c>
      <c r="AZ23">
        <v>34.89</v>
      </c>
      <c r="BA23">
        <v>37.090000000000003</v>
      </c>
      <c r="BB23">
        <v>36.409999999999997</v>
      </c>
      <c r="BC23">
        <v>37.119999999999997</v>
      </c>
      <c r="BD23">
        <v>36.72</v>
      </c>
      <c r="BE23">
        <v>41.95</v>
      </c>
      <c r="BF23">
        <v>45.02</v>
      </c>
      <c r="BG23">
        <v>48.92</v>
      </c>
      <c r="BH23">
        <v>46.34</v>
      </c>
      <c r="BI23">
        <v>43.24</v>
      </c>
      <c r="BJ23">
        <v>41.8</v>
      </c>
      <c r="BK23">
        <v>23</v>
      </c>
      <c r="BL23">
        <v>27.1</v>
      </c>
      <c r="BM23">
        <v>27.97</v>
      </c>
      <c r="BN23">
        <v>30.47</v>
      </c>
      <c r="BO23">
        <v>31</v>
      </c>
      <c r="BP23">
        <v>32.17</v>
      </c>
      <c r="BQ23">
        <v>34.31</v>
      </c>
      <c r="BR23">
        <v>35.4</v>
      </c>
      <c r="BS23">
        <v>37.72</v>
      </c>
      <c r="BT23">
        <v>37.270000000000003</v>
      </c>
      <c r="BU23">
        <v>37.07</v>
      </c>
      <c r="BV23">
        <v>37.18</v>
      </c>
      <c r="BW23">
        <v>43.47</v>
      </c>
      <c r="BX23">
        <v>45.61</v>
      </c>
      <c r="BY23">
        <v>48</v>
      </c>
      <c r="BZ23">
        <v>46.22</v>
      </c>
      <c r="CA23">
        <v>44.08</v>
      </c>
      <c r="CB23">
        <v>40.81</v>
      </c>
      <c r="CC23">
        <v>7</v>
      </c>
      <c r="CD23">
        <v>6</v>
      </c>
      <c r="CE23">
        <v>3</v>
      </c>
      <c r="CF23">
        <v>-4</v>
      </c>
      <c r="CG23">
        <v>-7</v>
      </c>
      <c r="CH23">
        <v>-15</v>
      </c>
      <c r="CI23">
        <v>-19</v>
      </c>
      <c r="CJ23">
        <v>-20</v>
      </c>
      <c r="CK23">
        <v>-23</v>
      </c>
      <c r="CL23">
        <v>-23</v>
      </c>
      <c r="CM23">
        <v>-16</v>
      </c>
      <c r="CN23">
        <v>-13</v>
      </c>
      <c r="CO23">
        <v>-6</v>
      </c>
      <c r="CP23">
        <v>-1</v>
      </c>
      <c r="CQ23">
        <v>2</v>
      </c>
      <c r="CR23">
        <v>3</v>
      </c>
      <c r="CS23">
        <v>2</v>
      </c>
      <c r="CT23">
        <v>2</v>
      </c>
    </row>
    <row r="24" spans="1:98">
      <c r="A24">
        <v>1</v>
      </c>
      <c r="B24" t="s">
        <v>1733</v>
      </c>
      <c r="C24">
        <v>26</v>
      </c>
      <c r="D24">
        <v>22</v>
      </c>
      <c r="E24">
        <v>12</v>
      </c>
      <c r="F24" t="s">
        <v>1666</v>
      </c>
      <c r="G24">
        <v>12</v>
      </c>
      <c r="H24">
        <v>9</v>
      </c>
      <c r="I24">
        <v>2.78</v>
      </c>
      <c r="J24">
        <v>3.11</v>
      </c>
      <c r="K24">
        <v>1.62</v>
      </c>
      <c r="L24">
        <v>1.74</v>
      </c>
      <c r="M24">
        <v>1.88</v>
      </c>
      <c r="N24">
        <v>1.74</v>
      </c>
      <c r="O24">
        <v>0.76</v>
      </c>
      <c r="P24">
        <v>1.06</v>
      </c>
      <c r="Q24">
        <v>1.66</v>
      </c>
      <c r="R24">
        <v>2.17</v>
      </c>
      <c r="S24">
        <v>2.41</v>
      </c>
      <c r="T24">
        <v>3.86</v>
      </c>
      <c r="U24">
        <v>3.62</v>
      </c>
      <c r="V24">
        <v>3.53</v>
      </c>
      <c r="W24">
        <v>4.97</v>
      </c>
      <c r="X24">
        <v>7.47</v>
      </c>
      <c r="Y24">
        <v>10.38</v>
      </c>
      <c r="Z24">
        <v>16.170000000000002</v>
      </c>
      <c r="AA24">
        <v>2.39</v>
      </c>
      <c r="AB24">
        <v>2.48</v>
      </c>
      <c r="AC24">
        <v>1.56</v>
      </c>
      <c r="AD24">
        <v>1.1100000000000001</v>
      </c>
      <c r="AE24">
        <v>0.62</v>
      </c>
      <c r="AF24">
        <v>1.1200000000000001</v>
      </c>
      <c r="AG24">
        <v>2.13</v>
      </c>
      <c r="AH24">
        <v>1.96</v>
      </c>
      <c r="AI24">
        <v>2.68</v>
      </c>
      <c r="AJ24">
        <v>3.02</v>
      </c>
      <c r="AK24">
        <v>2.17</v>
      </c>
      <c r="AL24">
        <v>2.62</v>
      </c>
      <c r="AM24">
        <v>4.17</v>
      </c>
      <c r="AN24">
        <v>3.97</v>
      </c>
      <c r="AO24">
        <v>5.67</v>
      </c>
      <c r="AP24">
        <v>9.1999999999999993</v>
      </c>
      <c r="AQ24">
        <v>10.63</v>
      </c>
      <c r="AR24">
        <v>14.58</v>
      </c>
      <c r="AS24">
        <v>24.63</v>
      </c>
      <c r="AT24">
        <v>31.42</v>
      </c>
      <c r="AU24">
        <v>32.4</v>
      </c>
      <c r="AV24">
        <v>34.76</v>
      </c>
      <c r="AW24">
        <v>35.619999999999997</v>
      </c>
      <c r="AX24">
        <v>36.24</v>
      </c>
      <c r="AY24">
        <v>37.75</v>
      </c>
      <c r="AZ24">
        <v>37.840000000000003</v>
      </c>
      <c r="BA24">
        <v>37.36</v>
      </c>
      <c r="BB24">
        <v>38.85</v>
      </c>
      <c r="BC24">
        <v>39.25</v>
      </c>
      <c r="BD24">
        <v>39.979999999999997</v>
      </c>
      <c r="BE24">
        <v>41.54</v>
      </c>
      <c r="BF24">
        <v>44.71</v>
      </c>
      <c r="BG24">
        <v>43.94</v>
      </c>
      <c r="BH24">
        <v>43.17</v>
      </c>
      <c r="BI24">
        <v>41.68</v>
      </c>
      <c r="BJ24">
        <v>38.82</v>
      </c>
      <c r="BK24">
        <v>24.03</v>
      </c>
      <c r="BL24">
        <v>31.13</v>
      </c>
      <c r="BM24">
        <v>32.99</v>
      </c>
      <c r="BN24">
        <v>34.56</v>
      </c>
      <c r="BO24">
        <v>36.14</v>
      </c>
      <c r="BP24">
        <v>36.47</v>
      </c>
      <c r="BQ24">
        <v>37.19</v>
      </c>
      <c r="BR24">
        <v>37.14</v>
      </c>
      <c r="BS24">
        <v>37.89</v>
      </c>
      <c r="BT24">
        <v>38.630000000000003</v>
      </c>
      <c r="BU24">
        <v>39.479999999999997</v>
      </c>
      <c r="BV24">
        <v>39.56</v>
      </c>
      <c r="BW24">
        <v>41.79</v>
      </c>
      <c r="BX24">
        <v>44.34</v>
      </c>
      <c r="BY24">
        <v>43.96</v>
      </c>
      <c r="BZ24">
        <v>43.85</v>
      </c>
      <c r="CA24">
        <v>41.5</v>
      </c>
      <c r="CB24">
        <v>38.369999999999997</v>
      </c>
      <c r="CC24">
        <v>4</v>
      </c>
      <c r="CD24">
        <v>5</v>
      </c>
      <c r="CE24">
        <v>4</v>
      </c>
      <c r="CF24">
        <v>4</v>
      </c>
      <c r="CG24">
        <v>2</v>
      </c>
      <c r="CH24">
        <v>-1</v>
      </c>
      <c r="CI24">
        <v>-7</v>
      </c>
      <c r="CJ24">
        <v>-10</v>
      </c>
      <c r="CK24">
        <v>-14</v>
      </c>
      <c r="CL24">
        <v>-11</v>
      </c>
      <c r="CM24">
        <v>-5</v>
      </c>
      <c r="CN24">
        <v>-2</v>
      </c>
      <c r="CO24">
        <v>1</v>
      </c>
      <c r="CP24">
        <v>4</v>
      </c>
      <c r="CQ24">
        <v>6</v>
      </c>
      <c r="CR24">
        <v>6</v>
      </c>
      <c r="CS24">
        <v>7</v>
      </c>
      <c r="CT24">
        <v>8</v>
      </c>
    </row>
    <row r="25" spans="1:98">
      <c r="A25">
        <v>1</v>
      </c>
      <c r="B25" t="s">
        <v>1730</v>
      </c>
      <c r="C25">
        <v>15</v>
      </c>
      <c r="D25">
        <v>16</v>
      </c>
      <c r="E25">
        <v>12</v>
      </c>
      <c r="F25" t="s">
        <v>1666</v>
      </c>
      <c r="G25">
        <v>18</v>
      </c>
      <c r="H25">
        <v>0</v>
      </c>
      <c r="I25">
        <v>4.83</v>
      </c>
      <c r="J25">
        <v>2.78</v>
      </c>
      <c r="K25">
        <v>3.13</v>
      </c>
      <c r="L25">
        <v>1.3</v>
      </c>
      <c r="M25">
        <v>1.62</v>
      </c>
      <c r="N25">
        <v>2.2400000000000002</v>
      </c>
      <c r="O25">
        <v>1.51</v>
      </c>
      <c r="P25">
        <v>3.11</v>
      </c>
      <c r="Q25">
        <v>4.2300000000000004</v>
      </c>
      <c r="R25">
        <v>6.13</v>
      </c>
      <c r="S25">
        <v>8.11</v>
      </c>
      <c r="T25">
        <v>6.22</v>
      </c>
      <c r="U25">
        <v>3.99</v>
      </c>
      <c r="V25">
        <v>4.13</v>
      </c>
      <c r="W25">
        <v>5.85</v>
      </c>
      <c r="X25">
        <v>7.71</v>
      </c>
      <c r="Y25">
        <v>13.24</v>
      </c>
      <c r="Z25">
        <v>18.16</v>
      </c>
      <c r="AA25">
        <v>5.13</v>
      </c>
      <c r="AB25">
        <v>2.2799999999999998</v>
      </c>
      <c r="AC25">
        <v>1.63</v>
      </c>
      <c r="AD25">
        <v>0.9</v>
      </c>
      <c r="AE25">
        <v>2.12</v>
      </c>
      <c r="AF25">
        <v>2.98</v>
      </c>
      <c r="AG25">
        <v>3.44</v>
      </c>
      <c r="AH25">
        <v>3.27</v>
      </c>
      <c r="AI25">
        <v>3.97</v>
      </c>
      <c r="AJ25">
        <v>5.59</v>
      </c>
      <c r="AK25">
        <v>7.73</v>
      </c>
      <c r="AL25">
        <v>6.12</v>
      </c>
      <c r="AM25">
        <v>3.83</v>
      </c>
      <c r="AN25">
        <v>4.1500000000000004</v>
      </c>
      <c r="AO25">
        <v>6.71</v>
      </c>
      <c r="AP25">
        <v>7.56</v>
      </c>
      <c r="AQ25">
        <v>11.21</v>
      </c>
      <c r="AR25">
        <v>18.059999999999999</v>
      </c>
      <c r="AS25">
        <v>27.38</v>
      </c>
      <c r="AT25">
        <v>32.299999999999997</v>
      </c>
      <c r="AU25">
        <v>34.08</v>
      </c>
      <c r="AV25">
        <v>34.880000000000003</v>
      </c>
      <c r="AW25">
        <v>35.950000000000003</v>
      </c>
      <c r="AX25">
        <v>38.21</v>
      </c>
      <c r="AY25">
        <v>37.79</v>
      </c>
      <c r="AZ25">
        <v>38.04</v>
      </c>
      <c r="BA25">
        <v>39.18</v>
      </c>
      <c r="BB25">
        <v>40.68</v>
      </c>
      <c r="BC25">
        <v>41.02</v>
      </c>
      <c r="BD25">
        <v>42.36</v>
      </c>
      <c r="BE25">
        <v>44.74</v>
      </c>
      <c r="BF25">
        <v>46.91</v>
      </c>
      <c r="BG25">
        <v>49.15</v>
      </c>
      <c r="BH25">
        <v>47.2</v>
      </c>
      <c r="BI25">
        <v>45.29</v>
      </c>
      <c r="BJ25">
        <v>40.46</v>
      </c>
      <c r="BK25">
        <v>27.22</v>
      </c>
      <c r="BL25">
        <v>32.94</v>
      </c>
      <c r="BM25">
        <v>34.380000000000003</v>
      </c>
      <c r="BN25">
        <v>34.68</v>
      </c>
      <c r="BO25">
        <v>35.78</v>
      </c>
      <c r="BP25">
        <v>37.35</v>
      </c>
      <c r="BQ25">
        <v>37.78</v>
      </c>
      <c r="BR25">
        <v>38.36</v>
      </c>
      <c r="BS25">
        <v>39.86</v>
      </c>
      <c r="BT25">
        <v>40.51</v>
      </c>
      <c r="BU25">
        <v>41.07</v>
      </c>
      <c r="BV25">
        <v>43.55</v>
      </c>
      <c r="BW25">
        <v>44.74</v>
      </c>
      <c r="BX25">
        <v>46.71</v>
      </c>
      <c r="BY25">
        <v>49.81</v>
      </c>
      <c r="BZ25">
        <v>47.73</v>
      </c>
      <c r="CA25">
        <v>45.07</v>
      </c>
      <c r="CB25">
        <v>40.17</v>
      </c>
      <c r="CC25">
        <v>3</v>
      </c>
      <c r="CD25">
        <v>4</v>
      </c>
      <c r="CE25">
        <v>4</v>
      </c>
      <c r="CF25">
        <v>1</v>
      </c>
      <c r="CG25">
        <v>-2</v>
      </c>
      <c r="CH25">
        <v>-6</v>
      </c>
      <c r="CI25">
        <v>-7</v>
      </c>
      <c r="CJ25">
        <v>-8</v>
      </c>
      <c r="CK25">
        <v>-7</v>
      </c>
      <c r="CL25">
        <v>-1</v>
      </c>
      <c r="CM25">
        <v>6</v>
      </c>
      <c r="CN25">
        <v>10</v>
      </c>
      <c r="CO25">
        <v>14</v>
      </c>
      <c r="CP25">
        <v>18</v>
      </c>
      <c r="CQ25">
        <v>16</v>
      </c>
      <c r="CR25">
        <v>13</v>
      </c>
      <c r="CS25">
        <v>6</v>
      </c>
      <c r="CT25">
        <v>9</v>
      </c>
    </row>
    <row r="26" spans="1:98">
      <c r="A26">
        <v>1</v>
      </c>
      <c r="B26" t="s">
        <v>1730</v>
      </c>
      <c r="C26">
        <v>20</v>
      </c>
      <c r="D26">
        <v>16</v>
      </c>
      <c r="E26">
        <v>12</v>
      </c>
      <c r="F26" t="s">
        <v>1666</v>
      </c>
      <c r="G26">
        <v>18</v>
      </c>
      <c r="H26">
        <v>8</v>
      </c>
      <c r="I26">
        <v>2.33</v>
      </c>
      <c r="J26">
        <v>2.0499999999999998</v>
      </c>
      <c r="K26">
        <v>1.9</v>
      </c>
      <c r="L26">
        <v>2.12</v>
      </c>
      <c r="M26">
        <v>2.12</v>
      </c>
      <c r="N26">
        <v>2.27</v>
      </c>
      <c r="O26">
        <v>1.54</v>
      </c>
      <c r="P26">
        <v>1.06</v>
      </c>
      <c r="Q26">
        <v>0.95</v>
      </c>
      <c r="R26">
        <v>3.11</v>
      </c>
      <c r="S26">
        <v>5.07</v>
      </c>
      <c r="T26">
        <v>5.63</v>
      </c>
      <c r="U26">
        <v>3.86</v>
      </c>
      <c r="V26">
        <v>4.12</v>
      </c>
      <c r="W26">
        <v>5.36</v>
      </c>
      <c r="X26">
        <v>6.8</v>
      </c>
      <c r="Y26">
        <v>10.44</v>
      </c>
      <c r="Z26">
        <v>19.149999999999999</v>
      </c>
      <c r="AA26">
        <v>2.37</v>
      </c>
      <c r="AB26">
        <v>2.37</v>
      </c>
      <c r="AC26">
        <v>1.57</v>
      </c>
      <c r="AD26">
        <v>1.1200000000000001</v>
      </c>
      <c r="AE26">
        <v>1.74</v>
      </c>
      <c r="AF26">
        <v>1.62</v>
      </c>
      <c r="AG26">
        <v>1.49</v>
      </c>
      <c r="AH26">
        <v>3.05</v>
      </c>
      <c r="AI26">
        <v>1.57</v>
      </c>
      <c r="AJ26">
        <v>3.44</v>
      </c>
      <c r="AK26">
        <v>4.43</v>
      </c>
      <c r="AL26">
        <v>5.09</v>
      </c>
      <c r="AM26">
        <v>3.33</v>
      </c>
      <c r="AN26">
        <v>3.79</v>
      </c>
      <c r="AO26">
        <v>5.95</v>
      </c>
      <c r="AP26">
        <v>6.22</v>
      </c>
      <c r="AQ26">
        <v>11.13</v>
      </c>
      <c r="AR26">
        <v>18.27</v>
      </c>
      <c r="AS26">
        <v>26.75</v>
      </c>
      <c r="AT26">
        <v>30.94</v>
      </c>
      <c r="AU26">
        <v>32.520000000000003</v>
      </c>
      <c r="AV26">
        <v>34.840000000000003</v>
      </c>
      <c r="AW26">
        <v>36.21</v>
      </c>
      <c r="AX26">
        <v>37.729999999999997</v>
      </c>
      <c r="AY26">
        <v>37.26</v>
      </c>
      <c r="AZ26">
        <v>37.71</v>
      </c>
      <c r="BA26">
        <v>39.19</v>
      </c>
      <c r="BB26">
        <v>39.119999999999997</v>
      </c>
      <c r="BC26">
        <v>41.43</v>
      </c>
      <c r="BD26">
        <v>41.22</v>
      </c>
      <c r="BE26">
        <v>44.43</v>
      </c>
      <c r="BF26">
        <v>45.59</v>
      </c>
      <c r="BG26">
        <v>48.36</v>
      </c>
      <c r="BH26">
        <v>45.36</v>
      </c>
      <c r="BI26">
        <v>43.07</v>
      </c>
      <c r="BJ26">
        <v>41.88</v>
      </c>
      <c r="BK26">
        <v>26.33</v>
      </c>
      <c r="BL26">
        <v>31.13</v>
      </c>
      <c r="BM26">
        <v>32.56</v>
      </c>
      <c r="BN26">
        <v>34.44</v>
      </c>
      <c r="BO26">
        <v>36.520000000000003</v>
      </c>
      <c r="BP26">
        <v>37.58</v>
      </c>
      <c r="BQ26">
        <v>37.28</v>
      </c>
      <c r="BR26">
        <v>37.18</v>
      </c>
      <c r="BS26">
        <v>39.15</v>
      </c>
      <c r="BT26">
        <v>39.380000000000003</v>
      </c>
      <c r="BU26">
        <v>41.76</v>
      </c>
      <c r="BV26">
        <v>41.23</v>
      </c>
      <c r="BW26">
        <v>45.34</v>
      </c>
      <c r="BX26">
        <v>45.75</v>
      </c>
      <c r="BY26">
        <v>48.27</v>
      </c>
      <c r="BZ26">
        <v>45.68</v>
      </c>
      <c r="CA26">
        <v>43.15</v>
      </c>
      <c r="CB26">
        <v>41.06</v>
      </c>
      <c r="CC26">
        <v>4</v>
      </c>
      <c r="CD26">
        <v>5</v>
      </c>
      <c r="CE26">
        <v>3</v>
      </c>
      <c r="CF26">
        <v>2</v>
      </c>
      <c r="CG26">
        <v>1</v>
      </c>
      <c r="CH26">
        <v>-5</v>
      </c>
      <c r="CI26">
        <v>-10</v>
      </c>
      <c r="CJ26">
        <v>-12</v>
      </c>
      <c r="CK26">
        <v>-11</v>
      </c>
      <c r="CL26">
        <v>-9</v>
      </c>
      <c r="CM26">
        <v>-4</v>
      </c>
      <c r="CN26">
        <v>3</v>
      </c>
      <c r="CO26">
        <v>12</v>
      </c>
      <c r="CP26">
        <v>15</v>
      </c>
      <c r="CQ26">
        <v>10</v>
      </c>
      <c r="CR26">
        <v>8</v>
      </c>
      <c r="CS26">
        <v>6</v>
      </c>
      <c r="CT26">
        <v>5</v>
      </c>
    </row>
    <row r="27" spans="1:98">
      <c r="A27">
        <v>1</v>
      </c>
      <c r="B27" t="s">
        <v>1730</v>
      </c>
      <c r="C27">
        <v>15</v>
      </c>
      <c r="D27">
        <v>17</v>
      </c>
      <c r="E27">
        <v>12</v>
      </c>
      <c r="F27" t="s">
        <v>1666</v>
      </c>
      <c r="G27">
        <v>15</v>
      </c>
      <c r="H27">
        <v>6</v>
      </c>
      <c r="I27">
        <v>4.7699999999999996</v>
      </c>
      <c r="J27">
        <v>3.18</v>
      </c>
      <c r="K27">
        <v>2.5299999999999998</v>
      </c>
      <c r="L27">
        <v>1.27</v>
      </c>
      <c r="M27">
        <v>1.42</v>
      </c>
      <c r="N27">
        <v>1.42</v>
      </c>
      <c r="O27">
        <v>0.9</v>
      </c>
      <c r="P27">
        <v>0</v>
      </c>
      <c r="Q27">
        <v>0.76</v>
      </c>
      <c r="R27">
        <v>2.02</v>
      </c>
      <c r="S27">
        <v>2.56</v>
      </c>
      <c r="T27">
        <v>2.93</v>
      </c>
      <c r="U27">
        <v>1.62</v>
      </c>
      <c r="V27">
        <v>0.62</v>
      </c>
      <c r="W27">
        <v>3.95</v>
      </c>
      <c r="X27">
        <v>5.25</v>
      </c>
      <c r="Y27">
        <v>10.49</v>
      </c>
      <c r="Z27">
        <v>13.39</v>
      </c>
      <c r="AA27">
        <v>4.6100000000000003</v>
      </c>
      <c r="AB27">
        <v>3.07</v>
      </c>
      <c r="AC27">
        <v>0</v>
      </c>
      <c r="AD27">
        <v>0</v>
      </c>
      <c r="AE27">
        <v>1.61</v>
      </c>
      <c r="AF27">
        <v>1.49</v>
      </c>
      <c r="AG27">
        <v>0.95</v>
      </c>
      <c r="AH27">
        <v>1.1200000000000001</v>
      </c>
      <c r="AI27">
        <v>1.99</v>
      </c>
      <c r="AJ27">
        <v>2.48</v>
      </c>
      <c r="AK27">
        <v>2.76</v>
      </c>
      <c r="AL27">
        <v>2.3199999999999998</v>
      </c>
      <c r="AM27">
        <v>0.83</v>
      </c>
      <c r="AN27">
        <v>2.0699999999999998</v>
      </c>
      <c r="AO27">
        <v>4.17</v>
      </c>
      <c r="AP27">
        <v>5.22</v>
      </c>
      <c r="AQ27">
        <v>10.34</v>
      </c>
      <c r="AR27">
        <v>12.92</v>
      </c>
      <c r="AS27">
        <v>27.61</v>
      </c>
      <c r="AT27">
        <v>28.05</v>
      </c>
      <c r="AU27">
        <v>29.74</v>
      </c>
      <c r="AV27">
        <v>31.9</v>
      </c>
      <c r="AW27">
        <v>32.659999999999997</v>
      </c>
      <c r="AX27">
        <v>35.549999999999997</v>
      </c>
      <c r="AY27">
        <v>38.200000000000003</v>
      </c>
      <c r="AZ27">
        <v>39.369999999999997</v>
      </c>
      <c r="BA27">
        <v>39.65</v>
      </c>
      <c r="BB27">
        <v>40</v>
      </c>
      <c r="BC27">
        <v>39.880000000000003</v>
      </c>
      <c r="BD27">
        <v>39.29</v>
      </c>
      <c r="BE27">
        <v>42.43</v>
      </c>
      <c r="BF27">
        <v>47.36</v>
      </c>
      <c r="BG27">
        <v>48.12</v>
      </c>
      <c r="BH27">
        <v>43.73</v>
      </c>
      <c r="BI27">
        <v>44.58</v>
      </c>
      <c r="BJ27">
        <v>45.64</v>
      </c>
      <c r="BK27">
        <v>27.66</v>
      </c>
      <c r="BL27">
        <v>28.72</v>
      </c>
      <c r="BM27">
        <v>30.16</v>
      </c>
      <c r="BN27">
        <v>31.9</v>
      </c>
      <c r="BO27">
        <v>32.43</v>
      </c>
      <c r="BP27">
        <v>35.72</v>
      </c>
      <c r="BQ27">
        <v>37.43</v>
      </c>
      <c r="BR27">
        <v>40.49</v>
      </c>
      <c r="BS27">
        <v>40.5</v>
      </c>
      <c r="BT27">
        <v>40.07</v>
      </c>
      <c r="BU27">
        <v>38.96</v>
      </c>
      <c r="BV27">
        <v>40.17</v>
      </c>
      <c r="BW27">
        <v>42.33</v>
      </c>
      <c r="BX27">
        <v>47.68</v>
      </c>
      <c r="BY27">
        <v>49.37</v>
      </c>
      <c r="BZ27">
        <v>44.72</v>
      </c>
      <c r="CA27">
        <v>44.52</v>
      </c>
      <c r="CB27">
        <v>44.23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-3</v>
      </c>
      <c r="CI27">
        <v>-5</v>
      </c>
      <c r="CJ27">
        <v>-7</v>
      </c>
      <c r="CK27">
        <v>-7</v>
      </c>
      <c r="CL27">
        <v>-1</v>
      </c>
      <c r="CM27">
        <v>7</v>
      </c>
      <c r="CN27">
        <v>15</v>
      </c>
      <c r="CO27">
        <v>18</v>
      </c>
      <c r="CP27">
        <v>22</v>
      </c>
      <c r="CQ27">
        <v>21</v>
      </c>
      <c r="CR27">
        <v>13</v>
      </c>
      <c r="CS27">
        <v>11</v>
      </c>
      <c r="CT27">
        <v>4</v>
      </c>
    </row>
    <row r="28" spans="1:98">
      <c r="A28">
        <v>1</v>
      </c>
      <c r="B28" t="s">
        <v>1730</v>
      </c>
      <c r="C28">
        <v>23</v>
      </c>
      <c r="D28">
        <v>20</v>
      </c>
      <c r="E28">
        <v>12</v>
      </c>
      <c r="F28" t="s">
        <v>1666</v>
      </c>
      <c r="G28">
        <v>14</v>
      </c>
      <c r="H28">
        <v>8</v>
      </c>
      <c r="I28">
        <v>3.38</v>
      </c>
      <c r="J28">
        <v>2.68</v>
      </c>
      <c r="K28">
        <v>2.29</v>
      </c>
      <c r="L28">
        <v>1.99</v>
      </c>
      <c r="M28">
        <v>1.69</v>
      </c>
      <c r="N28">
        <v>0.67</v>
      </c>
      <c r="O28">
        <v>0.12</v>
      </c>
      <c r="P28">
        <v>0.63</v>
      </c>
      <c r="Q28">
        <v>0.76</v>
      </c>
      <c r="R28">
        <v>1.62</v>
      </c>
      <c r="S28">
        <v>3.99</v>
      </c>
      <c r="T28">
        <v>6.39</v>
      </c>
      <c r="U28">
        <v>5.46</v>
      </c>
      <c r="V28">
        <v>4.49</v>
      </c>
      <c r="W28">
        <v>6.97</v>
      </c>
      <c r="X28">
        <v>6.07</v>
      </c>
      <c r="Y28">
        <v>10.84</v>
      </c>
      <c r="Z28">
        <v>20.73</v>
      </c>
      <c r="AA28">
        <v>2.29</v>
      </c>
      <c r="AB28">
        <v>1.34</v>
      </c>
      <c r="AC28">
        <v>0.63</v>
      </c>
      <c r="AD28">
        <v>0.5</v>
      </c>
      <c r="AE28">
        <v>1.61</v>
      </c>
      <c r="AF28">
        <v>2.61</v>
      </c>
      <c r="AG28">
        <v>2.11</v>
      </c>
      <c r="AH28">
        <v>2.86</v>
      </c>
      <c r="AI28">
        <v>2.74</v>
      </c>
      <c r="AJ28">
        <v>2.9</v>
      </c>
      <c r="AK28">
        <v>5.63</v>
      </c>
      <c r="AL28">
        <v>5.19</v>
      </c>
      <c r="AM28">
        <v>5.65</v>
      </c>
      <c r="AN28">
        <v>2.87</v>
      </c>
      <c r="AO28">
        <v>5.66</v>
      </c>
      <c r="AP28">
        <v>6.27</v>
      </c>
      <c r="AQ28">
        <v>10.01</v>
      </c>
      <c r="AR28">
        <v>20.72</v>
      </c>
      <c r="AS28">
        <v>27.96</v>
      </c>
      <c r="AT28">
        <v>31.91</v>
      </c>
      <c r="AU28">
        <v>32.590000000000003</v>
      </c>
      <c r="AV28">
        <v>35.47</v>
      </c>
      <c r="AW28">
        <v>36.99</v>
      </c>
      <c r="AX28">
        <v>37.81</v>
      </c>
      <c r="AY28">
        <v>38.979999999999997</v>
      </c>
      <c r="AZ28">
        <v>39.08</v>
      </c>
      <c r="BA28">
        <v>38.64</v>
      </c>
      <c r="BB28">
        <v>40.409999999999997</v>
      </c>
      <c r="BC28">
        <v>40.35</v>
      </c>
      <c r="BD28">
        <v>44.26</v>
      </c>
      <c r="BE28">
        <v>47.33</v>
      </c>
      <c r="BF28">
        <v>46.77</v>
      </c>
      <c r="BG28">
        <v>46.68</v>
      </c>
      <c r="BH28">
        <v>44.98</v>
      </c>
      <c r="BI28">
        <v>43.21</v>
      </c>
      <c r="BJ28">
        <v>41.2</v>
      </c>
      <c r="BK28">
        <v>27.59</v>
      </c>
      <c r="BL28">
        <v>31.89</v>
      </c>
      <c r="BM28">
        <v>33.28</v>
      </c>
      <c r="BN28">
        <v>36.04</v>
      </c>
      <c r="BO28">
        <v>36.75</v>
      </c>
      <c r="BP28">
        <v>37.93</v>
      </c>
      <c r="BQ28">
        <v>38.880000000000003</v>
      </c>
      <c r="BR28">
        <v>39.799999999999997</v>
      </c>
      <c r="BS28">
        <v>39.72</v>
      </c>
      <c r="BT28">
        <v>40.770000000000003</v>
      </c>
      <c r="BU28">
        <v>41.79</v>
      </c>
      <c r="BV28">
        <v>45.81</v>
      </c>
      <c r="BW28">
        <v>48.41</v>
      </c>
      <c r="BX28">
        <v>46.02</v>
      </c>
      <c r="BY28">
        <v>46.26</v>
      </c>
      <c r="BZ28">
        <v>45.81</v>
      </c>
      <c r="CA28">
        <v>43.83</v>
      </c>
      <c r="CB28">
        <v>40.24</v>
      </c>
      <c r="CC28">
        <v>4</v>
      </c>
      <c r="CD28">
        <v>5</v>
      </c>
      <c r="CE28">
        <v>4</v>
      </c>
      <c r="CF28">
        <v>1</v>
      </c>
      <c r="CG28">
        <v>-1</v>
      </c>
      <c r="CH28">
        <v>-4</v>
      </c>
      <c r="CI28">
        <v>-6</v>
      </c>
      <c r="CJ28">
        <v>-3</v>
      </c>
      <c r="CK28">
        <v>0</v>
      </c>
      <c r="CL28">
        <v>9</v>
      </c>
      <c r="CM28">
        <v>16</v>
      </c>
      <c r="CN28">
        <v>20</v>
      </c>
      <c r="CO28">
        <v>19</v>
      </c>
      <c r="CP28">
        <v>9</v>
      </c>
      <c r="CQ28">
        <v>0</v>
      </c>
      <c r="CR28">
        <v>-4</v>
      </c>
      <c r="CS28">
        <v>-5</v>
      </c>
      <c r="CT28">
        <v>-6</v>
      </c>
    </row>
    <row r="29" spans="1:98">
      <c r="A29">
        <v>1</v>
      </c>
      <c r="B29" t="s">
        <v>1732</v>
      </c>
      <c r="C29">
        <v>20</v>
      </c>
      <c r="D29">
        <v>22</v>
      </c>
      <c r="E29">
        <v>13</v>
      </c>
      <c r="F29" t="s">
        <v>1666</v>
      </c>
      <c r="G29">
        <v>15</v>
      </c>
      <c r="H29">
        <v>0</v>
      </c>
      <c r="I29">
        <v>2.12</v>
      </c>
      <c r="J29">
        <v>2.87</v>
      </c>
      <c r="K29">
        <v>1.78</v>
      </c>
      <c r="L29">
        <v>1.63</v>
      </c>
      <c r="M29">
        <v>1.69</v>
      </c>
      <c r="N29">
        <v>0</v>
      </c>
      <c r="O29">
        <v>0.25</v>
      </c>
      <c r="P29">
        <v>0</v>
      </c>
      <c r="Q29">
        <v>1.45</v>
      </c>
      <c r="R29">
        <v>5.39</v>
      </c>
      <c r="S29">
        <v>8.6199999999999992</v>
      </c>
      <c r="T29">
        <v>7.17</v>
      </c>
      <c r="U29">
        <v>3.34</v>
      </c>
      <c r="V29">
        <v>2.74</v>
      </c>
      <c r="W29">
        <v>5.78</v>
      </c>
      <c r="X29">
        <v>8.17</v>
      </c>
      <c r="Y29">
        <v>11.2</v>
      </c>
      <c r="Z29">
        <v>19.72</v>
      </c>
      <c r="AA29">
        <v>1.69</v>
      </c>
      <c r="AB29">
        <v>2.04</v>
      </c>
      <c r="AC29">
        <v>1.01</v>
      </c>
      <c r="AD29">
        <v>1.1100000000000001</v>
      </c>
      <c r="AE29">
        <v>0.63</v>
      </c>
      <c r="AF29">
        <v>1.1499999999999999</v>
      </c>
      <c r="AG29">
        <v>1.37</v>
      </c>
      <c r="AH29">
        <v>1.66</v>
      </c>
      <c r="AI29">
        <v>1.37</v>
      </c>
      <c r="AJ29">
        <v>4.8499999999999996</v>
      </c>
      <c r="AK29">
        <v>7.03</v>
      </c>
      <c r="AL29">
        <v>7.52</v>
      </c>
      <c r="AM29">
        <v>3.34</v>
      </c>
      <c r="AN29">
        <v>4.32</v>
      </c>
      <c r="AO29">
        <v>5.51</v>
      </c>
      <c r="AP29">
        <v>9.57</v>
      </c>
      <c r="AQ29">
        <v>11.12</v>
      </c>
      <c r="AR29">
        <v>20.03</v>
      </c>
      <c r="AS29">
        <v>26.58</v>
      </c>
      <c r="AT29">
        <v>30.76</v>
      </c>
      <c r="AU29">
        <v>33.11</v>
      </c>
      <c r="AV29">
        <v>33.92</v>
      </c>
      <c r="AW29">
        <v>34.35</v>
      </c>
      <c r="AX29">
        <v>36.04</v>
      </c>
      <c r="AY29">
        <v>36.74</v>
      </c>
      <c r="AZ29">
        <v>36.54</v>
      </c>
      <c r="BA29">
        <v>37.520000000000003</v>
      </c>
      <c r="BB29">
        <v>40.22</v>
      </c>
      <c r="BC29">
        <v>42.81</v>
      </c>
      <c r="BD29">
        <v>43.12</v>
      </c>
      <c r="BE29">
        <v>44.97</v>
      </c>
      <c r="BF29">
        <v>46.94</v>
      </c>
      <c r="BG29">
        <v>48.24</v>
      </c>
      <c r="BH29">
        <v>43.97</v>
      </c>
      <c r="BI29">
        <v>46.41</v>
      </c>
      <c r="BJ29">
        <v>37.409999999999997</v>
      </c>
      <c r="BK29">
        <v>26.34</v>
      </c>
      <c r="BL29">
        <v>30.65</v>
      </c>
      <c r="BM29">
        <v>33.04</v>
      </c>
      <c r="BN29">
        <v>34.99</v>
      </c>
      <c r="BO29">
        <v>34.619999999999997</v>
      </c>
      <c r="BP29">
        <v>36.35</v>
      </c>
      <c r="BQ29">
        <v>36.35</v>
      </c>
      <c r="BR29">
        <v>36.78</v>
      </c>
      <c r="BS29">
        <v>37.380000000000003</v>
      </c>
      <c r="BT29">
        <v>40.93</v>
      </c>
      <c r="BU29">
        <v>43.13</v>
      </c>
      <c r="BV29">
        <v>43.68</v>
      </c>
      <c r="BW29">
        <v>44.83</v>
      </c>
      <c r="BX29">
        <v>46.86</v>
      </c>
      <c r="BY29">
        <v>48.23</v>
      </c>
      <c r="BZ29">
        <v>42.72</v>
      </c>
      <c r="CA29">
        <v>45.76</v>
      </c>
      <c r="CB29">
        <v>37.950000000000003</v>
      </c>
      <c r="CC29">
        <v>10</v>
      </c>
      <c r="CD29">
        <v>10</v>
      </c>
      <c r="CE29">
        <v>7</v>
      </c>
      <c r="CF29">
        <v>3</v>
      </c>
      <c r="CG29">
        <v>-1</v>
      </c>
      <c r="CH29">
        <v>-8</v>
      </c>
      <c r="CI29">
        <v>-11</v>
      </c>
      <c r="CJ29">
        <v>-15</v>
      </c>
      <c r="CK29">
        <v>-14</v>
      </c>
      <c r="CL29">
        <v>-13</v>
      </c>
      <c r="CM29">
        <v>-7</v>
      </c>
      <c r="CN29">
        <v>-3</v>
      </c>
      <c r="CO29">
        <v>1</v>
      </c>
      <c r="CP29">
        <v>6</v>
      </c>
      <c r="CQ29">
        <v>7</v>
      </c>
      <c r="CR29">
        <v>5</v>
      </c>
      <c r="CS29">
        <v>5</v>
      </c>
      <c r="CT29">
        <v>2</v>
      </c>
    </row>
    <row r="30" spans="1:98">
      <c r="A30">
        <v>1</v>
      </c>
      <c r="B30" t="s">
        <v>1730</v>
      </c>
      <c r="C30">
        <v>24</v>
      </c>
      <c r="D30">
        <v>21</v>
      </c>
      <c r="E30">
        <v>13</v>
      </c>
      <c r="F30" t="s">
        <v>1666</v>
      </c>
      <c r="G30">
        <v>12</v>
      </c>
      <c r="H30">
        <v>7</v>
      </c>
      <c r="I30">
        <v>2.69</v>
      </c>
      <c r="J30">
        <v>2.3199999999999998</v>
      </c>
      <c r="K30">
        <v>2.76</v>
      </c>
      <c r="L30">
        <v>0</v>
      </c>
      <c r="M30">
        <v>0</v>
      </c>
      <c r="N30">
        <v>0.9</v>
      </c>
      <c r="O30">
        <v>0</v>
      </c>
      <c r="P30">
        <v>0.9</v>
      </c>
      <c r="Q30">
        <v>1.1200000000000001</v>
      </c>
      <c r="R30">
        <v>2.4900000000000002</v>
      </c>
      <c r="S30">
        <v>6.07</v>
      </c>
      <c r="T30">
        <v>5.1100000000000003</v>
      </c>
      <c r="U30">
        <v>2.41</v>
      </c>
      <c r="V30">
        <v>2.31</v>
      </c>
      <c r="W30">
        <v>4.6399999999999997</v>
      </c>
      <c r="X30">
        <v>5.34</v>
      </c>
      <c r="Y30">
        <v>8.23</v>
      </c>
      <c r="Z30">
        <v>13.99</v>
      </c>
      <c r="AA30">
        <v>4.1399999999999997</v>
      </c>
      <c r="AB30">
        <v>2.17</v>
      </c>
      <c r="AC30">
        <v>0</v>
      </c>
      <c r="AD30">
        <v>0</v>
      </c>
      <c r="AE30">
        <v>0</v>
      </c>
      <c r="AF30">
        <v>1.24</v>
      </c>
      <c r="AG30">
        <v>1.88</v>
      </c>
      <c r="AH30">
        <v>1.74</v>
      </c>
      <c r="AI30">
        <v>2.4900000000000002</v>
      </c>
      <c r="AJ30">
        <v>2.25</v>
      </c>
      <c r="AK30">
        <v>7.01</v>
      </c>
      <c r="AL30">
        <v>6.03</v>
      </c>
      <c r="AM30">
        <v>2.74</v>
      </c>
      <c r="AN30">
        <v>2.36</v>
      </c>
      <c r="AO30">
        <v>4.41</v>
      </c>
      <c r="AP30">
        <v>5.79</v>
      </c>
      <c r="AQ30">
        <v>9.1999999999999993</v>
      </c>
      <c r="AR30">
        <v>13.45</v>
      </c>
      <c r="AS30">
        <v>28.12</v>
      </c>
      <c r="AT30">
        <v>31.66</v>
      </c>
      <c r="AU30">
        <v>33.840000000000003</v>
      </c>
      <c r="AV30">
        <v>34.409999999999997</v>
      </c>
      <c r="AW30">
        <v>36.97</v>
      </c>
      <c r="AX30">
        <v>37.9</v>
      </c>
      <c r="AY30">
        <v>39.049999999999997</v>
      </c>
      <c r="AZ30">
        <v>39.64</v>
      </c>
      <c r="BA30">
        <v>39.01</v>
      </c>
      <c r="BB30">
        <v>40.11</v>
      </c>
      <c r="BC30">
        <v>41.1</v>
      </c>
      <c r="BD30">
        <v>41.83</v>
      </c>
      <c r="BE30">
        <v>44.65</v>
      </c>
      <c r="BF30">
        <v>46.21</v>
      </c>
      <c r="BG30">
        <v>48.14</v>
      </c>
      <c r="BH30">
        <v>49.14</v>
      </c>
      <c r="BI30">
        <v>47.65</v>
      </c>
      <c r="BJ30">
        <v>41.44</v>
      </c>
      <c r="BK30">
        <v>28.08</v>
      </c>
      <c r="BL30">
        <v>31.27</v>
      </c>
      <c r="BM30">
        <v>32.51</v>
      </c>
      <c r="BN30">
        <v>34.590000000000003</v>
      </c>
      <c r="BO30">
        <v>35.64</v>
      </c>
      <c r="BP30">
        <v>37.96</v>
      </c>
      <c r="BQ30">
        <v>38.78</v>
      </c>
      <c r="BR30">
        <v>39.770000000000003</v>
      </c>
      <c r="BS30">
        <v>39.04</v>
      </c>
      <c r="BT30">
        <v>40.28</v>
      </c>
      <c r="BU30">
        <v>40.86</v>
      </c>
      <c r="BV30">
        <v>40.700000000000003</v>
      </c>
      <c r="BW30">
        <v>46.09</v>
      </c>
      <c r="BX30">
        <v>46.51</v>
      </c>
      <c r="BY30">
        <v>49.23</v>
      </c>
      <c r="BZ30">
        <v>50.3</v>
      </c>
      <c r="CA30">
        <v>47.41</v>
      </c>
      <c r="CB30">
        <v>40.700000000000003</v>
      </c>
      <c r="CC30">
        <v>9</v>
      </c>
      <c r="CD30">
        <v>9</v>
      </c>
      <c r="CE30">
        <v>9</v>
      </c>
      <c r="CF30">
        <v>5</v>
      </c>
      <c r="CG30">
        <v>2</v>
      </c>
      <c r="CH30">
        <v>-5</v>
      </c>
      <c r="CI30">
        <v>-6</v>
      </c>
      <c r="CJ30">
        <v>-8</v>
      </c>
      <c r="CK30">
        <v>-6</v>
      </c>
      <c r="CL30">
        <v>-6</v>
      </c>
      <c r="CM30">
        <v>0</v>
      </c>
      <c r="CN30">
        <v>3</v>
      </c>
      <c r="CO30">
        <v>4</v>
      </c>
      <c r="CP30">
        <v>5</v>
      </c>
      <c r="CQ30">
        <v>6</v>
      </c>
      <c r="CR30">
        <v>7</v>
      </c>
      <c r="CS30">
        <v>7</v>
      </c>
      <c r="CT30">
        <v>8</v>
      </c>
    </row>
    <row r="31" spans="1:98">
      <c r="A31">
        <v>1</v>
      </c>
      <c r="B31" t="s">
        <v>1730</v>
      </c>
      <c r="C31">
        <v>18</v>
      </c>
      <c r="D31">
        <v>20</v>
      </c>
      <c r="E31">
        <v>13</v>
      </c>
      <c r="F31" t="s">
        <v>1666</v>
      </c>
      <c r="G31">
        <v>15</v>
      </c>
      <c r="H31">
        <v>3</v>
      </c>
      <c r="I31">
        <v>3.28</v>
      </c>
      <c r="J31">
        <v>1.74</v>
      </c>
      <c r="K31">
        <v>3.46</v>
      </c>
      <c r="L31">
        <v>2.99</v>
      </c>
      <c r="M31">
        <v>3.23</v>
      </c>
      <c r="N31">
        <v>1.1200000000000001</v>
      </c>
      <c r="O31">
        <v>0.56000000000000005</v>
      </c>
      <c r="P31">
        <v>0.95</v>
      </c>
      <c r="Q31">
        <v>2.08</v>
      </c>
      <c r="R31">
        <v>5.84</v>
      </c>
      <c r="S31">
        <v>6.24</v>
      </c>
      <c r="T31">
        <v>3.85</v>
      </c>
      <c r="U31">
        <v>3.49</v>
      </c>
      <c r="V31">
        <v>3.76</v>
      </c>
      <c r="W31">
        <v>6.33</v>
      </c>
      <c r="X31">
        <v>9.67</v>
      </c>
      <c r="Y31">
        <v>11.19</v>
      </c>
      <c r="AA31">
        <v>3.08</v>
      </c>
      <c r="AB31">
        <v>1.45</v>
      </c>
      <c r="AC31">
        <v>0.88</v>
      </c>
      <c r="AD31">
        <v>1.3</v>
      </c>
      <c r="AE31">
        <v>2.25</v>
      </c>
      <c r="AF31">
        <v>2.2400000000000002</v>
      </c>
      <c r="AG31">
        <v>1.74</v>
      </c>
      <c r="AH31">
        <v>2.3199999999999998</v>
      </c>
      <c r="AI31">
        <v>3.46</v>
      </c>
      <c r="AJ31">
        <v>6.34</v>
      </c>
      <c r="AK31">
        <v>6.61</v>
      </c>
      <c r="AL31">
        <v>2.78</v>
      </c>
      <c r="AM31">
        <v>1.96</v>
      </c>
      <c r="AN31">
        <v>4.18</v>
      </c>
      <c r="AO31">
        <v>6.11</v>
      </c>
      <c r="AP31">
        <v>9.69</v>
      </c>
      <c r="AQ31">
        <v>12.98</v>
      </c>
      <c r="AS31">
        <v>30.41</v>
      </c>
      <c r="AT31">
        <v>34.020000000000003</v>
      </c>
      <c r="AU31">
        <v>35.35</v>
      </c>
      <c r="AV31">
        <v>35.61</v>
      </c>
      <c r="AW31">
        <v>36.880000000000003</v>
      </c>
      <c r="AX31">
        <v>38.76</v>
      </c>
      <c r="AY31">
        <v>39.92</v>
      </c>
      <c r="AZ31">
        <v>39.29</v>
      </c>
      <c r="BA31">
        <v>40.82</v>
      </c>
      <c r="BB31">
        <v>41.71</v>
      </c>
      <c r="BC31">
        <v>42.85</v>
      </c>
      <c r="BD31">
        <v>45.03</v>
      </c>
      <c r="BE31">
        <v>46.16</v>
      </c>
      <c r="BF31">
        <v>46.7</v>
      </c>
      <c r="BG31">
        <v>46.25</v>
      </c>
      <c r="BH31">
        <v>44.29</v>
      </c>
      <c r="BI31">
        <v>45.22</v>
      </c>
      <c r="BK31">
        <v>30.23</v>
      </c>
      <c r="BL31">
        <v>34.229999999999997</v>
      </c>
      <c r="BM31">
        <v>35.64</v>
      </c>
      <c r="BN31">
        <v>35.75</v>
      </c>
      <c r="BO31">
        <v>36.54</v>
      </c>
      <c r="BP31">
        <v>38.43</v>
      </c>
      <c r="BQ31">
        <v>39.07</v>
      </c>
      <c r="BR31">
        <v>39.619999999999997</v>
      </c>
      <c r="BS31">
        <v>40.4</v>
      </c>
      <c r="BT31">
        <v>42.19</v>
      </c>
      <c r="BU31">
        <v>42.16</v>
      </c>
      <c r="BV31">
        <v>45.46</v>
      </c>
      <c r="BW31">
        <v>45.14</v>
      </c>
      <c r="BX31">
        <v>46.88</v>
      </c>
      <c r="BY31">
        <v>46.04</v>
      </c>
      <c r="BZ31">
        <v>44.3</v>
      </c>
      <c r="CA31">
        <v>45.48</v>
      </c>
      <c r="CC31">
        <v>3</v>
      </c>
      <c r="CD31">
        <v>5</v>
      </c>
      <c r="CE31">
        <v>6</v>
      </c>
      <c r="CF31">
        <v>5</v>
      </c>
      <c r="CG31">
        <v>0</v>
      </c>
      <c r="CH31">
        <v>-3</v>
      </c>
      <c r="CI31">
        <v>-7</v>
      </c>
      <c r="CJ31">
        <v>-8</v>
      </c>
      <c r="CK31">
        <v>-8</v>
      </c>
      <c r="CL31">
        <v>-1</v>
      </c>
      <c r="CM31">
        <v>7</v>
      </c>
      <c r="CN31">
        <v>10</v>
      </c>
      <c r="CO31">
        <v>12</v>
      </c>
      <c r="CP31">
        <v>8</v>
      </c>
      <c r="CQ31">
        <v>5</v>
      </c>
      <c r="CR31">
        <v>2</v>
      </c>
      <c r="CS31">
        <v>4</v>
      </c>
    </row>
    <row r="32" spans="1:98">
      <c r="A32">
        <v>1</v>
      </c>
      <c r="B32" t="s">
        <v>1730</v>
      </c>
      <c r="C32">
        <v>17</v>
      </c>
      <c r="D32">
        <v>21</v>
      </c>
      <c r="E32">
        <v>13</v>
      </c>
      <c r="F32" t="s">
        <v>1666</v>
      </c>
      <c r="G32">
        <v>13</v>
      </c>
      <c r="H32">
        <v>5</v>
      </c>
      <c r="I32">
        <v>3.31</v>
      </c>
      <c r="J32">
        <v>3.22</v>
      </c>
      <c r="K32">
        <v>2.02</v>
      </c>
      <c r="L32">
        <v>2.74</v>
      </c>
      <c r="M32">
        <v>1.76</v>
      </c>
      <c r="N32">
        <v>1.22</v>
      </c>
      <c r="O32">
        <v>1.39</v>
      </c>
      <c r="P32">
        <v>0</v>
      </c>
      <c r="Q32">
        <v>0.72</v>
      </c>
      <c r="R32">
        <v>1.39</v>
      </c>
      <c r="S32">
        <v>4.51</v>
      </c>
      <c r="T32">
        <v>5.84</v>
      </c>
      <c r="U32">
        <v>2.88</v>
      </c>
      <c r="V32">
        <v>4.8499999999999996</v>
      </c>
      <c r="W32">
        <v>4.8</v>
      </c>
      <c r="X32">
        <v>7.63</v>
      </c>
      <c r="Y32">
        <v>13.14</v>
      </c>
      <c r="Z32">
        <v>17.739999999999998</v>
      </c>
      <c r="AA32">
        <v>3.51</v>
      </c>
      <c r="AB32">
        <v>3.33</v>
      </c>
      <c r="AC32">
        <v>2.0099999999999998</v>
      </c>
      <c r="AD32">
        <v>1.96</v>
      </c>
      <c r="AE32">
        <v>0</v>
      </c>
      <c r="AF32">
        <v>1.81</v>
      </c>
      <c r="AG32">
        <v>2.68</v>
      </c>
      <c r="AH32">
        <v>2.76</v>
      </c>
      <c r="AI32">
        <v>2.4900000000000002</v>
      </c>
      <c r="AJ32">
        <v>3.23</v>
      </c>
      <c r="AK32">
        <v>4.49</v>
      </c>
      <c r="AL32">
        <v>5.35</v>
      </c>
      <c r="AM32">
        <v>2.76</v>
      </c>
      <c r="AN32">
        <v>6.24</v>
      </c>
      <c r="AO32">
        <v>4.84</v>
      </c>
      <c r="AP32">
        <v>7.17</v>
      </c>
      <c r="AQ32">
        <v>13.25</v>
      </c>
      <c r="AR32">
        <v>17.37</v>
      </c>
      <c r="AS32">
        <v>27.18</v>
      </c>
      <c r="AT32">
        <v>30.67</v>
      </c>
      <c r="AU32">
        <v>30.25</v>
      </c>
      <c r="AV32">
        <v>31.73</v>
      </c>
      <c r="AW32">
        <v>33.65</v>
      </c>
      <c r="AX32">
        <v>34.69</v>
      </c>
      <c r="AY32">
        <v>35.31</v>
      </c>
      <c r="AZ32">
        <v>38.409999999999997</v>
      </c>
      <c r="BA32">
        <v>39.08</v>
      </c>
      <c r="BB32">
        <v>38.22</v>
      </c>
      <c r="BC32">
        <v>37.22</v>
      </c>
      <c r="BD32">
        <v>37.67</v>
      </c>
      <c r="BE32">
        <v>47.04</v>
      </c>
      <c r="BF32">
        <v>51.02</v>
      </c>
      <c r="BG32">
        <v>49.23</v>
      </c>
      <c r="BH32">
        <v>48.12</v>
      </c>
      <c r="BI32">
        <v>47.35</v>
      </c>
      <c r="BJ32">
        <v>47.17</v>
      </c>
      <c r="BK32">
        <v>27.91</v>
      </c>
      <c r="BL32">
        <v>30.6</v>
      </c>
      <c r="BM32">
        <v>30.95</v>
      </c>
      <c r="BN32">
        <v>32.69</v>
      </c>
      <c r="BO32">
        <v>34.590000000000003</v>
      </c>
      <c r="BP32">
        <v>33.979999999999997</v>
      </c>
      <c r="BQ32">
        <v>35.799999999999997</v>
      </c>
      <c r="BR32">
        <v>37.69</v>
      </c>
      <c r="BS32">
        <v>39.5</v>
      </c>
      <c r="BT32">
        <v>38.659999999999997</v>
      </c>
      <c r="BU32">
        <v>36.21</v>
      </c>
      <c r="BV32">
        <v>37.47</v>
      </c>
      <c r="BW32">
        <v>47.57</v>
      </c>
      <c r="BX32">
        <v>51.54</v>
      </c>
      <c r="BY32">
        <v>49.77</v>
      </c>
      <c r="BZ32">
        <v>49</v>
      </c>
      <c r="CA32">
        <v>48.27</v>
      </c>
      <c r="CB32">
        <v>48.84</v>
      </c>
      <c r="CC32">
        <v>9</v>
      </c>
      <c r="CD32">
        <v>5</v>
      </c>
      <c r="CE32">
        <v>5</v>
      </c>
      <c r="CF32">
        <v>4</v>
      </c>
      <c r="CG32">
        <v>-4</v>
      </c>
      <c r="CH32">
        <v>-11</v>
      </c>
      <c r="CI32">
        <v>-11</v>
      </c>
      <c r="CJ32">
        <v>-11</v>
      </c>
      <c r="CK32">
        <v>-12</v>
      </c>
      <c r="CL32">
        <v>-6</v>
      </c>
      <c r="CM32">
        <v>1</v>
      </c>
      <c r="CN32">
        <v>5</v>
      </c>
      <c r="CO32">
        <v>7</v>
      </c>
      <c r="CP32">
        <v>12</v>
      </c>
      <c r="CQ32">
        <v>10</v>
      </c>
      <c r="CR32">
        <v>6</v>
      </c>
      <c r="CS32">
        <v>4</v>
      </c>
      <c r="CT32">
        <v>4</v>
      </c>
    </row>
    <row r="33" spans="1:98">
      <c r="A33">
        <v>1</v>
      </c>
      <c r="B33" t="s">
        <v>1730</v>
      </c>
      <c r="C33">
        <v>18</v>
      </c>
      <c r="D33">
        <v>17</v>
      </c>
      <c r="E33">
        <v>13</v>
      </c>
      <c r="F33" t="s">
        <v>1666</v>
      </c>
      <c r="G33">
        <v>16</v>
      </c>
      <c r="H33">
        <v>4</v>
      </c>
      <c r="I33">
        <v>4.5</v>
      </c>
      <c r="J33">
        <v>3.46</v>
      </c>
      <c r="K33">
        <v>2.37</v>
      </c>
      <c r="L33">
        <v>2.17</v>
      </c>
      <c r="M33">
        <v>1.34</v>
      </c>
      <c r="N33">
        <v>0</v>
      </c>
      <c r="O33">
        <v>0.83</v>
      </c>
      <c r="P33">
        <v>1.52</v>
      </c>
      <c r="Q33">
        <v>2.2799999999999998</v>
      </c>
      <c r="R33">
        <v>6.35</v>
      </c>
      <c r="S33">
        <v>6.78</v>
      </c>
      <c r="T33">
        <v>5.78</v>
      </c>
      <c r="U33">
        <v>3.36</v>
      </c>
      <c r="V33">
        <v>3.85</v>
      </c>
      <c r="W33">
        <v>6.15</v>
      </c>
      <c r="X33">
        <v>8.81</v>
      </c>
      <c r="Y33">
        <v>14.59</v>
      </c>
      <c r="AA33">
        <v>4.03</v>
      </c>
      <c r="AB33">
        <v>3.02</v>
      </c>
      <c r="AC33">
        <v>0.88</v>
      </c>
      <c r="AD33">
        <v>0.88</v>
      </c>
      <c r="AE33">
        <v>3.11</v>
      </c>
      <c r="AF33">
        <v>3.25</v>
      </c>
      <c r="AG33">
        <v>2.66</v>
      </c>
      <c r="AH33">
        <v>3.85</v>
      </c>
      <c r="AI33">
        <v>4.51</v>
      </c>
      <c r="AJ33">
        <v>5.98</v>
      </c>
      <c r="AK33">
        <v>7.05</v>
      </c>
      <c r="AL33">
        <v>5.45</v>
      </c>
      <c r="AM33">
        <v>2.91</v>
      </c>
      <c r="AN33">
        <v>5.63</v>
      </c>
      <c r="AO33">
        <v>5.89</v>
      </c>
      <c r="AP33">
        <v>8.36</v>
      </c>
      <c r="AQ33">
        <v>14.96</v>
      </c>
      <c r="AS33">
        <v>25.93</v>
      </c>
      <c r="AT33">
        <v>28.6</v>
      </c>
      <c r="AU33">
        <v>30.12</v>
      </c>
      <c r="AV33">
        <v>51.28</v>
      </c>
      <c r="AW33">
        <v>32.369999999999997</v>
      </c>
      <c r="AX33">
        <v>34.42</v>
      </c>
      <c r="AY33">
        <v>34.159999999999997</v>
      </c>
      <c r="AZ33">
        <v>35.43</v>
      </c>
      <c r="BA33">
        <v>34.65</v>
      </c>
      <c r="BB33">
        <v>34.020000000000003</v>
      </c>
      <c r="BC33">
        <v>36.49</v>
      </c>
      <c r="BD33">
        <v>38.14</v>
      </c>
      <c r="BE33">
        <v>42.61</v>
      </c>
      <c r="BF33">
        <v>45.67</v>
      </c>
      <c r="BG33">
        <v>44.21</v>
      </c>
      <c r="BH33">
        <v>40.159999999999997</v>
      </c>
      <c r="BI33">
        <v>38.909999999999997</v>
      </c>
      <c r="BK33">
        <v>26.63</v>
      </c>
      <c r="BL33">
        <v>27.57</v>
      </c>
      <c r="BM33">
        <v>29.83</v>
      </c>
      <c r="BN33">
        <v>32.35</v>
      </c>
      <c r="BO33">
        <v>32.89</v>
      </c>
      <c r="BP33">
        <v>33.79</v>
      </c>
      <c r="BQ33">
        <v>34.119999999999997</v>
      </c>
      <c r="BR33">
        <v>35.28</v>
      </c>
      <c r="BS33">
        <v>34.54</v>
      </c>
      <c r="BT33">
        <v>34.17</v>
      </c>
      <c r="BU33">
        <v>36.04</v>
      </c>
      <c r="BV33">
        <v>38.85</v>
      </c>
      <c r="BW33">
        <v>43.1</v>
      </c>
      <c r="BX33">
        <v>45.16</v>
      </c>
      <c r="BY33">
        <v>45.32</v>
      </c>
      <c r="BZ33">
        <v>40.56</v>
      </c>
      <c r="CA33">
        <v>37.94</v>
      </c>
      <c r="CC33">
        <v>3</v>
      </c>
      <c r="CD33">
        <v>6</v>
      </c>
      <c r="CE33">
        <v>3</v>
      </c>
      <c r="CF33">
        <v>0</v>
      </c>
      <c r="CG33">
        <v>-5</v>
      </c>
      <c r="CH33">
        <v>-10</v>
      </c>
      <c r="CI33">
        <v>-11</v>
      </c>
      <c r="CJ33">
        <v>-8</v>
      </c>
      <c r="CK33">
        <v>-6</v>
      </c>
      <c r="CL33">
        <v>0</v>
      </c>
      <c r="CM33">
        <v>7</v>
      </c>
      <c r="CN33">
        <v>14</v>
      </c>
      <c r="CO33">
        <v>19</v>
      </c>
      <c r="CP33">
        <v>17</v>
      </c>
      <c r="CQ33">
        <v>14</v>
      </c>
      <c r="CR33">
        <v>13</v>
      </c>
      <c r="CS33">
        <v>14</v>
      </c>
    </row>
    <row r="34" spans="1:98">
      <c r="A34">
        <v>1</v>
      </c>
      <c r="B34" t="s">
        <v>1732</v>
      </c>
      <c r="C34">
        <v>19</v>
      </c>
      <c r="D34">
        <v>21</v>
      </c>
      <c r="E34">
        <v>13</v>
      </c>
      <c r="F34" t="s">
        <v>1666</v>
      </c>
      <c r="G34">
        <v>16</v>
      </c>
      <c r="H34">
        <v>4</v>
      </c>
      <c r="I34">
        <v>3.11</v>
      </c>
      <c r="J34">
        <v>2.13</v>
      </c>
      <c r="K34">
        <v>1.37</v>
      </c>
      <c r="L34">
        <v>1.27</v>
      </c>
      <c r="M34">
        <v>1.62</v>
      </c>
      <c r="N34">
        <v>1.63</v>
      </c>
      <c r="O34">
        <v>1.1200000000000001</v>
      </c>
      <c r="P34">
        <v>1.81</v>
      </c>
      <c r="Q34">
        <v>2.5299999999999998</v>
      </c>
      <c r="R34">
        <v>3.78</v>
      </c>
      <c r="S34">
        <v>5.61</v>
      </c>
      <c r="T34">
        <v>6.44</v>
      </c>
      <c r="U34">
        <v>3.81</v>
      </c>
      <c r="V34">
        <v>3.56</v>
      </c>
      <c r="W34">
        <v>4.4400000000000004</v>
      </c>
      <c r="X34">
        <v>6.35</v>
      </c>
      <c r="Y34">
        <v>9.25</v>
      </c>
      <c r="Z34">
        <v>14.16</v>
      </c>
      <c r="AA34">
        <v>3.65</v>
      </c>
      <c r="AB34">
        <v>2.39</v>
      </c>
      <c r="AC34">
        <v>1.9</v>
      </c>
      <c r="AD34">
        <v>1.34</v>
      </c>
      <c r="AE34">
        <v>1.39</v>
      </c>
      <c r="AF34">
        <v>1.49</v>
      </c>
      <c r="AG34">
        <v>2.98</v>
      </c>
      <c r="AH34">
        <v>2.44</v>
      </c>
      <c r="AI34">
        <v>2.37</v>
      </c>
      <c r="AJ34">
        <v>3.86</v>
      </c>
      <c r="AK34">
        <v>6.27</v>
      </c>
      <c r="AL34">
        <v>6.41</v>
      </c>
      <c r="AM34">
        <v>3.87</v>
      </c>
      <c r="AN34">
        <v>4.22</v>
      </c>
      <c r="AO34">
        <v>4.3</v>
      </c>
      <c r="AP34">
        <v>6.35</v>
      </c>
      <c r="AQ34">
        <v>8.9700000000000006</v>
      </c>
      <c r="AR34">
        <v>14.41</v>
      </c>
      <c r="AS34">
        <v>24.86</v>
      </c>
      <c r="AT34">
        <v>28.39</v>
      </c>
      <c r="AU34">
        <v>30.26</v>
      </c>
      <c r="AV34">
        <v>32.11</v>
      </c>
      <c r="AW34">
        <v>32.72</v>
      </c>
      <c r="AX34">
        <v>33.11</v>
      </c>
      <c r="AY34">
        <v>33.700000000000003</v>
      </c>
      <c r="AZ34">
        <v>33.51</v>
      </c>
      <c r="BA34">
        <v>35.4</v>
      </c>
      <c r="BB34">
        <v>36.69</v>
      </c>
      <c r="BC34">
        <v>38.130000000000003</v>
      </c>
      <c r="BD34">
        <v>39.07</v>
      </c>
      <c r="BE34">
        <v>41.02</v>
      </c>
      <c r="BF34">
        <v>41.73</v>
      </c>
      <c r="BG34">
        <v>42.14</v>
      </c>
      <c r="BH34">
        <v>41.61</v>
      </c>
      <c r="BI34">
        <v>37.53</v>
      </c>
      <c r="BJ34">
        <v>39.83</v>
      </c>
      <c r="BK34">
        <v>25.44</v>
      </c>
      <c r="BL34">
        <v>27.73</v>
      </c>
      <c r="BM34">
        <v>30.47</v>
      </c>
      <c r="BN34">
        <v>32.36</v>
      </c>
      <c r="BO34">
        <v>32.72</v>
      </c>
      <c r="BP34">
        <v>32.31</v>
      </c>
      <c r="BQ34">
        <v>33.659999999999997</v>
      </c>
      <c r="BR34">
        <v>33.299999999999997</v>
      </c>
      <c r="BS34">
        <v>34.54</v>
      </c>
      <c r="BT34">
        <v>37.78</v>
      </c>
      <c r="BU34">
        <v>38.56</v>
      </c>
      <c r="BV34">
        <v>39.65</v>
      </c>
      <c r="BW34">
        <v>41.28</v>
      </c>
      <c r="BX34">
        <v>42.71</v>
      </c>
      <c r="BY34">
        <v>42.69</v>
      </c>
      <c r="BZ34">
        <v>41.07</v>
      </c>
      <c r="CA34">
        <v>38.380000000000003</v>
      </c>
      <c r="CB34">
        <v>39.299999999999997</v>
      </c>
      <c r="CC34">
        <v>4</v>
      </c>
      <c r="CD34">
        <v>6</v>
      </c>
      <c r="CE34">
        <v>5</v>
      </c>
      <c r="CF34">
        <v>4</v>
      </c>
      <c r="CG34">
        <v>2</v>
      </c>
      <c r="CH34">
        <v>-3</v>
      </c>
      <c r="CI34">
        <v>-8</v>
      </c>
      <c r="CJ34">
        <v>-16</v>
      </c>
      <c r="CK34">
        <v>-13</v>
      </c>
      <c r="CL34">
        <v>0</v>
      </c>
      <c r="CM34">
        <v>10</v>
      </c>
      <c r="CN34">
        <v>21</v>
      </c>
      <c r="CO34">
        <v>26</v>
      </c>
      <c r="CP34">
        <v>27</v>
      </c>
      <c r="CQ34">
        <v>25</v>
      </c>
      <c r="CR34">
        <v>16</v>
      </c>
      <c r="CS34">
        <v>12</v>
      </c>
      <c r="CT34">
        <v>12</v>
      </c>
    </row>
    <row r="35" spans="1:98">
      <c r="A35">
        <v>1</v>
      </c>
      <c r="B35" t="s">
        <v>1732</v>
      </c>
      <c r="C35">
        <v>18</v>
      </c>
      <c r="D35">
        <v>18</v>
      </c>
      <c r="E35">
        <v>13</v>
      </c>
      <c r="F35" t="s">
        <v>1666</v>
      </c>
      <c r="G35">
        <v>13</v>
      </c>
      <c r="H35">
        <v>8</v>
      </c>
      <c r="I35">
        <v>3.48</v>
      </c>
      <c r="J35">
        <v>2.67</v>
      </c>
      <c r="K35">
        <v>1.89</v>
      </c>
      <c r="L35">
        <v>1.3</v>
      </c>
      <c r="M35">
        <v>1.25</v>
      </c>
      <c r="N35">
        <v>0.39</v>
      </c>
      <c r="O35">
        <v>0</v>
      </c>
      <c r="P35">
        <v>0.25</v>
      </c>
      <c r="Q35">
        <v>0.51</v>
      </c>
      <c r="R35">
        <v>2.4500000000000002</v>
      </c>
      <c r="S35">
        <v>4.25</v>
      </c>
      <c r="T35">
        <v>4.84</v>
      </c>
      <c r="U35">
        <v>1.76</v>
      </c>
      <c r="V35">
        <v>1.87</v>
      </c>
      <c r="W35">
        <v>2.61</v>
      </c>
      <c r="X35">
        <v>4.83</v>
      </c>
      <c r="Y35">
        <v>10.17</v>
      </c>
      <c r="Z35">
        <v>15.59</v>
      </c>
      <c r="AA35">
        <v>3.86</v>
      </c>
      <c r="AB35">
        <v>2.72</v>
      </c>
      <c r="AC35">
        <v>1.1100000000000001</v>
      </c>
      <c r="AD35">
        <v>0</v>
      </c>
      <c r="AE35">
        <v>0.76</v>
      </c>
      <c r="AF35">
        <v>1.25</v>
      </c>
      <c r="AG35">
        <v>1.25</v>
      </c>
      <c r="AH35">
        <v>1.63</v>
      </c>
      <c r="AI35">
        <v>1.49</v>
      </c>
      <c r="AJ35">
        <v>2.36</v>
      </c>
      <c r="AK35">
        <v>2.86</v>
      </c>
      <c r="AL35">
        <v>4.6399999999999997</v>
      </c>
      <c r="AM35">
        <v>1.79</v>
      </c>
      <c r="AN35">
        <v>2.34</v>
      </c>
      <c r="AO35">
        <v>2.96</v>
      </c>
      <c r="AP35">
        <v>3.73</v>
      </c>
      <c r="AQ35">
        <v>9.67</v>
      </c>
      <c r="AR35">
        <v>15.24</v>
      </c>
      <c r="AS35">
        <v>26.26</v>
      </c>
      <c r="AT35">
        <v>30.64</v>
      </c>
      <c r="AU35">
        <v>33.58</v>
      </c>
      <c r="AV35">
        <v>35.18</v>
      </c>
      <c r="AW35">
        <v>35.299999999999997</v>
      </c>
      <c r="AX35">
        <v>35.79</v>
      </c>
      <c r="AY35">
        <v>36.33</v>
      </c>
      <c r="AZ35">
        <v>37.83</v>
      </c>
      <c r="BA35">
        <v>37.56</v>
      </c>
      <c r="BB35">
        <v>36.299999999999997</v>
      </c>
      <c r="BC35">
        <v>38.39</v>
      </c>
      <c r="BD35">
        <v>39.35</v>
      </c>
      <c r="BE35">
        <v>42.8</v>
      </c>
      <c r="BF35">
        <v>43.62</v>
      </c>
      <c r="BG35">
        <v>47.85</v>
      </c>
      <c r="BH35">
        <v>45.13</v>
      </c>
      <c r="BI35">
        <v>42.55</v>
      </c>
      <c r="BJ35">
        <v>39.86</v>
      </c>
      <c r="BK35">
        <v>25.88</v>
      </c>
      <c r="BL35">
        <v>30.28</v>
      </c>
      <c r="BM35">
        <v>33.18</v>
      </c>
      <c r="BN35">
        <v>35.01</v>
      </c>
      <c r="BO35">
        <v>35.08</v>
      </c>
      <c r="BP35">
        <v>35.79</v>
      </c>
      <c r="BQ35">
        <v>36.020000000000003</v>
      </c>
      <c r="BR35">
        <v>37.43</v>
      </c>
      <c r="BS35">
        <v>37.56</v>
      </c>
      <c r="BT35">
        <v>36.85</v>
      </c>
      <c r="BU35">
        <v>38.17</v>
      </c>
      <c r="BV35">
        <v>39.1</v>
      </c>
      <c r="BW35">
        <v>42.34</v>
      </c>
      <c r="BX35">
        <v>43.73</v>
      </c>
      <c r="BY35">
        <v>48.02</v>
      </c>
      <c r="BZ35">
        <v>45.38</v>
      </c>
      <c r="CA35">
        <v>41.69</v>
      </c>
      <c r="CB35">
        <v>39.950000000000003</v>
      </c>
      <c r="CC35">
        <v>5</v>
      </c>
      <c r="CD35">
        <v>3</v>
      </c>
      <c r="CE35">
        <v>3</v>
      </c>
      <c r="CF35">
        <v>0</v>
      </c>
      <c r="CG35">
        <v>-4</v>
      </c>
      <c r="CH35">
        <v>-7</v>
      </c>
      <c r="CI35">
        <v>-8</v>
      </c>
      <c r="CJ35">
        <v>-8</v>
      </c>
      <c r="CK35">
        <v>-3</v>
      </c>
      <c r="CL35">
        <v>-4</v>
      </c>
      <c r="CM35">
        <v>14</v>
      </c>
      <c r="CN35">
        <v>15</v>
      </c>
      <c r="CO35">
        <v>18</v>
      </c>
      <c r="CP35">
        <v>17</v>
      </c>
      <c r="CQ35">
        <v>12</v>
      </c>
      <c r="CR35">
        <v>7</v>
      </c>
      <c r="CS35">
        <v>5</v>
      </c>
      <c r="CT35">
        <v>3</v>
      </c>
    </row>
    <row r="36" spans="1:98">
      <c r="A36">
        <v>1</v>
      </c>
      <c r="B36" t="s">
        <v>1733</v>
      </c>
      <c r="C36">
        <v>15</v>
      </c>
      <c r="D36">
        <v>16</v>
      </c>
      <c r="E36">
        <v>13</v>
      </c>
      <c r="F36" t="s">
        <v>1666</v>
      </c>
      <c r="G36">
        <v>18</v>
      </c>
      <c r="H36">
        <v>0</v>
      </c>
      <c r="I36">
        <v>2.96</v>
      </c>
      <c r="J36">
        <v>2.17</v>
      </c>
      <c r="K36">
        <v>2.5</v>
      </c>
      <c r="L36">
        <v>1.74</v>
      </c>
      <c r="M36">
        <v>2.2400000000000002</v>
      </c>
      <c r="N36">
        <v>2.2400000000000002</v>
      </c>
      <c r="O36">
        <v>1.49</v>
      </c>
      <c r="P36">
        <v>0.87</v>
      </c>
      <c r="Q36">
        <v>0.62</v>
      </c>
      <c r="R36">
        <v>2.0499999999999998</v>
      </c>
      <c r="S36">
        <v>4.4800000000000004</v>
      </c>
      <c r="T36">
        <v>2.66</v>
      </c>
      <c r="U36">
        <v>1.81</v>
      </c>
      <c r="V36">
        <v>3.02</v>
      </c>
      <c r="W36">
        <v>4.22</v>
      </c>
      <c r="X36">
        <v>6.09</v>
      </c>
      <c r="Y36">
        <v>10.54</v>
      </c>
      <c r="Z36">
        <v>15.38</v>
      </c>
      <c r="AA36">
        <v>2.4700000000000002</v>
      </c>
      <c r="AB36">
        <v>1.79</v>
      </c>
      <c r="AC36">
        <v>0.56000000000000005</v>
      </c>
      <c r="AD36">
        <v>0.25</v>
      </c>
      <c r="AE36">
        <v>0.51</v>
      </c>
      <c r="AF36">
        <v>2.17</v>
      </c>
      <c r="AG36">
        <v>1.27</v>
      </c>
      <c r="AH36">
        <v>2.12</v>
      </c>
      <c r="AI36">
        <v>2.14</v>
      </c>
      <c r="AJ36">
        <v>2.2000000000000002</v>
      </c>
      <c r="AK36">
        <v>2.4900000000000002</v>
      </c>
      <c r="AL36">
        <v>1.83</v>
      </c>
      <c r="AM36">
        <v>0.72</v>
      </c>
      <c r="AN36">
        <v>2.64</v>
      </c>
      <c r="AO36">
        <v>3.73</v>
      </c>
      <c r="AP36">
        <v>6.2</v>
      </c>
      <c r="AQ36">
        <v>10.76</v>
      </c>
      <c r="AR36">
        <v>15.5</v>
      </c>
      <c r="AS36">
        <v>28.48</v>
      </c>
      <c r="AT36">
        <v>32.39</v>
      </c>
      <c r="AU36">
        <v>35.729999999999997</v>
      </c>
      <c r="AV36">
        <v>36.26</v>
      </c>
      <c r="AW36">
        <v>37.020000000000003</v>
      </c>
      <c r="AX36">
        <v>38.5</v>
      </c>
      <c r="AY36">
        <v>39.67</v>
      </c>
      <c r="AZ36">
        <v>40.57</v>
      </c>
      <c r="BA36">
        <v>41.04</v>
      </c>
      <c r="BB36">
        <v>40.25</v>
      </c>
      <c r="BC36">
        <v>40.380000000000003</v>
      </c>
      <c r="BD36">
        <v>41.83</v>
      </c>
      <c r="BE36">
        <v>47.15</v>
      </c>
      <c r="BF36">
        <v>44.26</v>
      </c>
      <c r="BG36">
        <v>44.7</v>
      </c>
      <c r="BH36">
        <v>43.77</v>
      </c>
      <c r="BI36">
        <v>46.29</v>
      </c>
      <c r="BJ36">
        <v>40.369999999999997</v>
      </c>
      <c r="BK36">
        <v>28.84</v>
      </c>
      <c r="BL36">
        <v>32.18</v>
      </c>
      <c r="BM36">
        <v>35.36</v>
      </c>
      <c r="BN36">
        <v>36.619999999999997</v>
      </c>
      <c r="BO36">
        <v>37.58</v>
      </c>
      <c r="BP36">
        <v>38.380000000000003</v>
      </c>
      <c r="BQ36">
        <v>39.53</v>
      </c>
      <c r="BR36">
        <v>40.770000000000003</v>
      </c>
      <c r="BS36">
        <v>40.6</v>
      </c>
      <c r="BT36">
        <v>40.909999999999997</v>
      </c>
      <c r="BU36">
        <v>40.72</v>
      </c>
      <c r="BV36">
        <v>42.14</v>
      </c>
      <c r="BW36">
        <v>47.15</v>
      </c>
      <c r="BX36">
        <v>44.72</v>
      </c>
      <c r="BY36">
        <v>43.41</v>
      </c>
      <c r="BZ36">
        <v>43.02</v>
      </c>
      <c r="CA36">
        <v>46.42</v>
      </c>
      <c r="CB36">
        <v>40.1</v>
      </c>
      <c r="CC36">
        <v>4</v>
      </c>
      <c r="CD36">
        <v>6</v>
      </c>
      <c r="CE36">
        <v>6</v>
      </c>
      <c r="CF36">
        <v>7</v>
      </c>
      <c r="CG36">
        <v>6</v>
      </c>
      <c r="CH36">
        <v>4</v>
      </c>
      <c r="CI36">
        <v>0</v>
      </c>
      <c r="CJ36">
        <v>0</v>
      </c>
      <c r="CK36">
        <v>2</v>
      </c>
      <c r="CL36">
        <v>7</v>
      </c>
      <c r="CM36">
        <v>14</v>
      </c>
      <c r="CN36">
        <v>21</v>
      </c>
      <c r="CO36">
        <v>22</v>
      </c>
      <c r="CP36">
        <v>21</v>
      </c>
      <c r="CQ36">
        <v>14</v>
      </c>
      <c r="CR36">
        <v>10</v>
      </c>
      <c r="CS36">
        <v>10</v>
      </c>
      <c r="CT36">
        <v>12</v>
      </c>
    </row>
    <row r="37" spans="1:98">
      <c r="A37">
        <v>1</v>
      </c>
      <c r="B37" t="s">
        <v>1730</v>
      </c>
      <c r="C37">
        <v>18</v>
      </c>
      <c r="D37">
        <v>21</v>
      </c>
      <c r="E37">
        <v>13</v>
      </c>
      <c r="F37" t="s">
        <v>1666</v>
      </c>
      <c r="G37">
        <v>15</v>
      </c>
      <c r="H37">
        <v>2</v>
      </c>
      <c r="I37">
        <v>4.5199999999999996</v>
      </c>
      <c r="J37">
        <v>3.45</v>
      </c>
      <c r="K37">
        <v>3.02</v>
      </c>
      <c r="L37">
        <v>2.12</v>
      </c>
      <c r="M37">
        <v>2.39</v>
      </c>
      <c r="N37">
        <v>1.18</v>
      </c>
      <c r="O37">
        <v>0.88</v>
      </c>
      <c r="P37">
        <v>0</v>
      </c>
      <c r="Q37">
        <v>0.63</v>
      </c>
      <c r="R37">
        <v>0.87</v>
      </c>
      <c r="S37">
        <v>3.39</v>
      </c>
      <c r="T37">
        <v>5.79</v>
      </c>
      <c r="U37">
        <v>3.83</v>
      </c>
      <c r="V37">
        <v>3.62</v>
      </c>
      <c r="W37">
        <v>5.34</v>
      </c>
      <c r="X37">
        <v>6.12</v>
      </c>
      <c r="Y37">
        <v>14.86</v>
      </c>
      <c r="Z37">
        <v>20.11</v>
      </c>
      <c r="AA37">
        <v>4.49</v>
      </c>
      <c r="AB37">
        <v>2.4500000000000002</v>
      </c>
      <c r="AC37">
        <v>0</v>
      </c>
      <c r="AD37">
        <v>0</v>
      </c>
      <c r="AE37">
        <v>1.63</v>
      </c>
      <c r="AF37">
        <v>2.4900000000000002</v>
      </c>
      <c r="AG37">
        <v>2.2400000000000002</v>
      </c>
      <c r="AH37">
        <v>3.68</v>
      </c>
      <c r="AI37">
        <v>3.25</v>
      </c>
      <c r="AJ37">
        <v>4.25</v>
      </c>
      <c r="AK37">
        <v>4.13</v>
      </c>
      <c r="AL37">
        <v>4.17</v>
      </c>
      <c r="AM37">
        <v>1.46</v>
      </c>
      <c r="AN37">
        <v>2.5499999999999998</v>
      </c>
      <c r="AO37">
        <v>5.13</v>
      </c>
      <c r="AP37">
        <v>8.2100000000000009</v>
      </c>
      <c r="AQ37">
        <v>12.28</v>
      </c>
      <c r="AR37">
        <v>20.91</v>
      </c>
      <c r="AS37">
        <v>28.32</v>
      </c>
      <c r="AT37">
        <v>31.02</v>
      </c>
      <c r="AU37">
        <v>33.92</v>
      </c>
      <c r="AV37">
        <v>37.1</v>
      </c>
      <c r="AW37">
        <v>37.799999999999997</v>
      </c>
      <c r="AX37">
        <v>39.35</v>
      </c>
      <c r="AY37">
        <v>40.58</v>
      </c>
      <c r="AZ37">
        <v>41.49</v>
      </c>
      <c r="BA37">
        <v>43.39</v>
      </c>
      <c r="BB37">
        <v>41.76</v>
      </c>
      <c r="BC37">
        <v>42.82</v>
      </c>
      <c r="BD37">
        <v>44.5</v>
      </c>
      <c r="BE37">
        <v>50.05</v>
      </c>
      <c r="BF37">
        <v>52.27</v>
      </c>
      <c r="BG37">
        <v>50.44</v>
      </c>
      <c r="BH37">
        <v>50.04</v>
      </c>
      <c r="BI37">
        <v>48.21</v>
      </c>
      <c r="BJ37">
        <v>45.07</v>
      </c>
      <c r="BK37">
        <v>27.83</v>
      </c>
      <c r="BL37">
        <v>30.11</v>
      </c>
      <c r="BM37">
        <v>33.15</v>
      </c>
      <c r="BN37">
        <v>37.21</v>
      </c>
      <c r="BO37">
        <v>37.76</v>
      </c>
      <c r="BP37">
        <v>39.799999999999997</v>
      </c>
      <c r="BQ37">
        <v>40.630000000000003</v>
      </c>
      <c r="BR37">
        <v>41.36</v>
      </c>
      <c r="BS37">
        <v>41.87</v>
      </c>
      <c r="BT37">
        <v>41.09</v>
      </c>
      <c r="BU37">
        <v>42.74</v>
      </c>
      <c r="BV37">
        <v>44.17</v>
      </c>
      <c r="BW37">
        <v>50.34</v>
      </c>
      <c r="BX37">
        <v>51.89</v>
      </c>
      <c r="BY37">
        <v>50.95</v>
      </c>
      <c r="BZ37">
        <v>50.64</v>
      </c>
      <c r="CA37">
        <v>47.3</v>
      </c>
      <c r="CB37">
        <v>43.9</v>
      </c>
      <c r="CC37">
        <v>5</v>
      </c>
      <c r="CD37">
        <v>6</v>
      </c>
      <c r="CE37">
        <v>6</v>
      </c>
      <c r="CF37">
        <v>5</v>
      </c>
      <c r="CG37">
        <v>0</v>
      </c>
      <c r="CH37">
        <v>-4</v>
      </c>
      <c r="CI37">
        <v>-8</v>
      </c>
      <c r="CJ37">
        <v>-7</v>
      </c>
      <c r="CK37">
        <v>-4</v>
      </c>
      <c r="CL37">
        <v>4</v>
      </c>
      <c r="CM37">
        <v>11</v>
      </c>
      <c r="CN37">
        <v>22</v>
      </c>
      <c r="CO37">
        <v>27</v>
      </c>
      <c r="CP37">
        <v>28</v>
      </c>
      <c r="CQ37">
        <v>26</v>
      </c>
      <c r="CR37">
        <v>21</v>
      </c>
      <c r="CS37">
        <v>13</v>
      </c>
      <c r="CT37">
        <v>12</v>
      </c>
    </row>
    <row r="38" spans="1:98">
      <c r="A38">
        <v>1</v>
      </c>
      <c r="B38" t="s">
        <v>1730</v>
      </c>
      <c r="C38">
        <v>21</v>
      </c>
      <c r="D38">
        <v>19</v>
      </c>
      <c r="E38">
        <v>13</v>
      </c>
      <c r="F38" t="s">
        <v>1666</v>
      </c>
      <c r="G38">
        <v>14</v>
      </c>
      <c r="H38">
        <v>11</v>
      </c>
      <c r="I38">
        <v>3.69</v>
      </c>
      <c r="J38">
        <v>3.96</v>
      </c>
      <c r="K38">
        <v>2.74</v>
      </c>
      <c r="L38">
        <v>1.74</v>
      </c>
      <c r="M38">
        <v>2.61</v>
      </c>
      <c r="N38">
        <v>2.68</v>
      </c>
      <c r="O38">
        <v>2.17</v>
      </c>
      <c r="P38">
        <v>2.17</v>
      </c>
      <c r="Q38">
        <v>2.71</v>
      </c>
      <c r="R38">
        <v>3.26</v>
      </c>
      <c r="S38">
        <v>4.0999999999999996</v>
      </c>
      <c r="T38">
        <v>5.38</v>
      </c>
      <c r="U38">
        <v>2.17</v>
      </c>
      <c r="V38">
        <v>2.52</v>
      </c>
      <c r="W38">
        <v>3.29</v>
      </c>
      <c r="X38">
        <v>4.8499999999999996</v>
      </c>
      <c r="Y38">
        <v>10.91</v>
      </c>
      <c r="Z38">
        <v>19.37</v>
      </c>
      <c r="AA38">
        <v>4.04</v>
      </c>
      <c r="AB38">
        <v>2.4500000000000002</v>
      </c>
      <c r="AC38">
        <v>2.71</v>
      </c>
      <c r="AD38">
        <v>1.57</v>
      </c>
      <c r="AE38">
        <v>1.9</v>
      </c>
      <c r="AF38">
        <v>2.02</v>
      </c>
      <c r="AG38">
        <v>2.88</v>
      </c>
      <c r="AH38">
        <v>2.87</v>
      </c>
      <c r="AI38">
        <v>3.9</v>
      </c>
      <c r="AJ38">
        <v>3.51</v>
      </c>
      <c r="AK38">
        <v>4.5</v>
      </c>
      <c r="AL38">
        <v>4.96</v>
      </c>
      <c r="AM38">
        <v>3.13</v>
      </c>
      <c r="AN38">
        <v>3.53</v>
      </c>
      <c r="AO38">
        <v>5.19</v>
      </c>
      <c r="AP38">
        <v>5.93</v>
      </c>
      <c r="AQ38">
        <v>10.039999999999999</v>
      </c>
      <c r="AR38">
        <v>18.89</v>
      </c>
      <c r="AS38">
        <v>26.64</v>
      </c>
      <c r="AT38">
        <v>29.92</v>
      </c>
      <c r="AU38">
        <v>31.21</v>
      </c>
      <c r="AV38">
        <v>31.43</v>
      </c>
      <c r="AW38">
        <v>34.22</v>
      </c>
      <c r="AX38">
        <v>35.21</v>
      </c>
      <c r="AY38">
        <v>36.18</v>
      </c>
      <c r="AZ38">
        <v>36.22</v>
      </c>
      <c r="BA38">
        <v>39.229999999999997</v>
      </c>
      <c r="BB38">
        <v>38.869999999999997</v>
      </c>
      <c r="BC38">
        <v>41.24</v>
      </c>
      <c r="BD38">
        <v>41.63</v>
      </c>
      <c r="BE38">
        <v>43.38</v>
      </c>
      <c r="BF38">
        <v>44.99</v>
      </c>
      <c r="BG38">
        <v>45.19</v>
      </c>
      <c r="BH38">
        <v>42.19</v>
      </c>
      <c r="BI38">
        <v>38.409999999999997</v>
      </c>
      <c r="BJ38">
        <v>35.43</v>
      </c>
      <c r="BK38">
        <v>26.04</v>
      </c>
      <c r="BL38">
        <v>28.45</v>
      </c>
      <c r="BM38">
        <v>30.61</v>
      </c>
      <c r="BN38">
        <v>31.86</v>
      </c>
      <c r="BO38">
        <v>34.409999999999997</v>
      </c>
      <c r="BP38">
        <v>35.340000000000003</v>
      </c>
      <c r="BQ38">
        <v>36.49</v>
      </c>
      <c r="BR38">
        <v>36.04</v>
      </c>
      <c r="BS38">
        <v>39.35</v>
      </c>
      <c r="BT38">
        <v>38.130000000000003</v>
      </c>
      <c r="BU38">
        <v>41.14</v>
      </c>
      <c r="BV38">
        <v>41.08</v>
      </c>
      <c r="BW38">
        <v>43.9</v>
      </c>
      <c r="BX38">
        <v>45.96</v>
      </c>
      <c r="BY38">
        <v>46.42</v>
      </c>
      <c r="BZ38">
        <v>42.55</v>
      </c>
      <c r="CA38">
        <v>39.53</v>
      </c>
      <c r="CB38">
        <v>33.799999999999997</v>
      </c>
      <c r="CC38">
        <v>3</v>
      </c>
      <c r="CD38">
        <v>4</v>
      </c>
      <c r="CE38">
        <v>7</v>
      </c>
      <c r="CF38">
        <v>10</v>
      </c>
      <c r="CG38">
        <v>4</v>
      </c>
      <c r="CH38">
        <v>0</v>
      </c>
      <c r="CI38">
        <v>-4</v>
      </c>
      <c r="CJ38">
        <v>-7</v>
      </c>
      <c r="CK38">
        <v>-4</v>
      </c>
      <c r="CL38">
        <v>0</v>
      </c>
      <c r="CM38">
        <v>8</v>
      </c>
      <c r="CN38">
        <v>19</v>
      </c>
      <c r="CO38">
        <v>23</v>
      </c>
      <c r="CP38">
        <v>25</v>
      </c>
      <c r="CQ38">
        <v>23</v>
      </c>
      <c r="CR38">
        <v>19</v>
      </c>
      <c r="CS38">
        <v>15</v>
      </c>
      <c r="CT38">
        <v>14</v>
      </c>
    </row>
    <row r="39" spans="1:98">
      <c r="A39">
        <v>1</v>
      </c>
      <c r="B39" t="s">
        <v>1730</v>
      </c>
      <c r="C39">
        <v>29</v>
      </c>
      <c r="D39">
        <v>24</v>
      </c>
      <c r="E39">
        <v>14</v>
      </c>
      <c r="F39" t="s">
        <v>1666</v>
      </c>
      <c r="G39">
        <v>15</v>
      </c>
      <c r="H39">
        <v>10</v>
      </c>
      <c r="I39">
        <v>5.94</v>
      </c>
      <c r="J39">
        <v>3.97</v>
      </c>
      <c r="K39">
        <v>2.68</v>
      </c>
      <c r="L39">
        <v>1.88</v>
      </c>
      <c r="M39">
        <v>1.3</v>
      </c>
      <c r="N39">
        <v>0.39</v>
      </c>
      <c r="O39">
        <v>0</v>
      </c>
      <c r="P39">
        <v>0.37</v>
      </c>
      <c r="Q39">
        <v>1.24</v>
      </c>
      <c r="R39">
        <v>3.06</v>
      </c>
      <c r="S39">
        <v>3.14</v>
      </c>
      <c r="T39">
        <v>5.07</v>
      </c>
      <c r="U39">
        <v>4.29</v>
      </c>
      <c r="V39">
        <v>4.3099999999999996</v>
      </c>
      <c r="W39">
        <v>6.18</v>
      </c>
      <c r="X39">
        <v>6.83</v>
      </c>
      <c r="Y39">
        <v>11.11</v>
      </c>
      <c r="Z39">
        <v>17.989999999999998</v>
      </c>
      <c r="AA39">
        <v>5.17</v>
      </c>
      <c r="AB39">
        <v>2.56</v>
      </c>
      <c r="AC39">
        <v>0.72</v>
      </c>
      <c r="AD39">
        <v>0.67</v>
      </c>
      <c r="AE39">
        <v>2.36</v>
      </c>
      <c r="AF39">
        <v>2.86</v>
      </c>
      <c r="AG39">
        <v>2.27</v>
      </c>
      <c r="AH39">
        <v>2.48</v>
      </c>
      <c r="AI39">
        <v>2.61</v>
      </c>
      <c r="AJ39">
        <v>3.19</v>
      </c>
      <c r="AK39">
        <v>3.23</v>
      </c>
      <c r="AL39">
        <v>4.95</v>
      </c>
      <c r="AM39">
        <v>3.85</v>
      </c>
      <c r="AN39">
        <v>3.89</v>
      </c>
      <c r="AO39">
        <v>6.07</v>
      </c>
      <c r="AP39">
        <v>7.2</v>
      </c>
      <c r="AQ39">
        <v>11.53</v>
      </c>
      <c r="AR39">
        <v>19.12</v>
      </c>
      <c r="AS39">
        <v>26.84</v>
      </c>
      <c r="AT39">
        <v>32.450000000000003</v>
      </c>
      <c r="AU39">
        <v>33.92</v>
      </c>
      <c r="AV39">
        <v>35.380000000000003</v>
      </c>
      <c r="AW39">
        <v>36.06</v>
      </c>
      <c r="AX39">
        <v>37.229999999999997</v>
      </c>
      <c r="AY39">
        <v>37.11</v>
      </c>
      <c r="AZ39">
        <v>38.33</v>
      </c>
      <c r="BA39">
        <v>38.770000000000003</v>
      </c>
      <c r="BB39">
        <v>38.69</v>
      </c>
      <c r="BC39">
        <v>40.49</v>
      </c>
      <c r="BD39">
        <v>41.23</v>
      </c>
      <c r="BE39">
        <v>43.91</v>
      </c>
      <c r="BF39">
        <v>44.58</v>
      </c>
      <c r="BG39">
        <v>46.76</v>
      </c>
      <c r="BH39">
        <v>48.02</v>
      </c>
      <c r="BI39">
        <v>46.33</v>
      </c>
      <c r="BJ39">
        <v>39.43</v>
      </c>
      <c r="BK39">
        <v>26.95</v>
      </c>
      <c r="BL39">
        <v>33.28</v>
      </c>
      <c r="BM39">
        <v>34.299999999999997</v>
      </c>
      <c r="BN39">
        <v>35.14</v>
      </c>
      <c r="BO39">
        <v>35.89</v>
      </c>
      <c r="BP39">
        <v>36.200000000000003</v>
      </c>
      <c r="BQ39">
        <v>36.729999999999997</v>
      </c>
      <c r="BR39">
        <v>37.700000000000003</v>
      </c>
      <c r="BS39">
        <v>37.590000000000003</v>
      </c>
      <c r="BT39">
        <v>39.409999999999997</v>
      </c>
      <c r="BU39">
        <v>40.200000000000003</v>
      </c>
      <c r="BV39">
        <v>41.77</v>
      </c>
      <c r="BW39">
        <v>44.21</v>
      </c>
      <c r="BX39">
        <v>44.21</v>
      </c>
      <c r="BY39">
        <v>45.47</v>
      </c>
      <c r="BZ39">
        <v>47.65</v>
      </c>
      <c r="CA39">
        <v>45.92</v>
      </c>
      <c r="CB39">
        <v>39.049999999999997</v>
      </c>
      <c r="CC39">
        <v>1</v>
      </c>
      <c r="CD39">
        <v>4</v>
      </c>
      <c r="CE39">
        <v>2</v>
      </c>
      <c r="CF39">
        <v>2</v>
      </c>
      <c r="CG39">
        <v>-4</v>
      </c>
      <c r="CH39">
        <v>-8</v>
      </c>
      <c r="CI39">
        <v>-13</v>
      </c>
      <c r="CJ39">
        <v>-15</v>
      </c>
      <c r="CK39">
        <v>-13</v>
      </c>
      <c r="CL39">
        <v>-8</v>
      </c>
      <c r="CM39">
        <v>-2</v>
      </c>
      <c r="CN39">
        <v>1</v>
      </c>
      <c r="CO39">
        <v>2</v>
      </c>
      <c r="CP39">
        <v>4</v>
      </c>
      <c r="CQ39">
        <v>2</v>
      </c>
      <c r="CR39">
        <v>1</v>
      </c>
      <c r="CS39">
        <v>0</v>
      </c>
      <c r="CT39">
        <v>0</v>
      </c>
    </row>
    <row r="40" spans="1:98">
      <c r="A40">
        <v>1</v>
      </c>
      <c r="B40" t="s">
        <v>1730</v>
      </c>
      <c r="C40">
        <v>19</v>
      </c>
      <c r="D40">
        <v>16</v>
      </c>
      <c r="E40">
        <v>14</v>
      </c>
      <c r="F40" t="s">
        <v>1666</v>
      </c>
      <c r="G40">
        <v>14</v>
      </c>
      <c r="H40">
        <v>2</v>
      </c>
      <c r="I40">
        <v>2.34</v>
      </c>
      <c r="J40">
        <v>2.2000000000000002</v>
      </c>
      <c r="K40">
        <v>1.81</v>
      </c>
      <c r="L40">
        <v>1.54</v>
      </c>
      <c r="M40">
        <v>2</v>
      </c>
      <c r="N40">
        <v>1.54</v>
      </c>
      <c r="O40">
        <v>1.67</v>
      </c>
      <c r="P40">
        <v>2.56</v>
      </c>
      <c r="Q40">
        <v>2</v>
      </c>
      <c r="R40">
        <v>3.17</v>
      </c>
      <c r="S40">
        <v>5.48</v>
      </c>
      <c r="T40">
        <v>3.06</v>
      </c>
      <c r="U40">
        <v>2.61</v>
      </c>
      <c r="V40">
        <v>3</v>
      </c>
      <c r="W40">
        <v>4.38</v>
      </c>
      <c r="X40">
        <v>5.72</v>
      </c>
      <c r="Y40">
        <v>10.86</v>
      </c>
      <c r="Z40">
        <v>17.77</v>
      </c>
      <c r="AA40">
        <v>3.11</v>
      </c>
      <c r="AB40">
        <v>2.17</v>
      </c>
      <c r="AC40">
        <v>2.2799999999999998</v>
      </c>
      <c r="AD40">
        <v>1.85</v>
      </c>
      <c r="AE40">
        <v>0</v>
      </c>
      <c r="AF40">
        <v>1.74</v>
      </c>
      <c r="AG40">
        <v>1.47</v>
      </c>
      <c r="AH40">
        <v>1.5</v>
      </c>
      <c r="AI40">
        <v>2.8</v>
      </c>
      <c r="AJ40">
        <v>5.5</v>
      </c>
      <c r="AK40">
        <v>4.18</v>
      </c>
      <c r="AL40">
        <v>2.98</v>
      </c>
      <c r="AM40">
        <v>3.53</v>
      </c>
      <c r="AN40">
        <v>4.37</v>
      </c>
      <c r="AO40">
        <v>6.46</v>
      </c>
      <c r="AP40">
        <v>6.41</v>
      </c>
      <c r="AQ40">
        <v>10.53</v>
      </c>
      <c r="AR40">
        <v>15.36</v>
      </c>
      <c r="AS40">
        <v>25.73</v>
      </c>
      <c r="AT40">
        <v>28.31</v>
      </c>
      <c r="AU40">
        <v>28.85</v>
      </c>
      <c r="AV40">
        <v>31.22</v>
      </c>
      <c r="AW40">
        <v>32.520000000000003</v>
      </c>
      <c r="AX40">
        <v>33.25</v>
      </c>
      <c r="AY40">
        <v>34.03</v>
      </c>
      <c r="AZ40">
        <v>35.83</v>
      </c>
      <c r="BA40">
        <v>34.130000000000003</v>
      </c>
      <c r="BB40">
        <v>34.11</v>
      </c>
      <c r="BC40">
        <v>32.31</v>
      </c>
      <c r="BD40">
        <v>36.409999999999997</v>
      </c>
      <c r="BE40">
        <v>39.92</v>
      </c>
      <c r="BF40">
        <v>40.43</v>
      </c>
      <c r="BG40">
        <v>41.78</v>
      </c>
      <c r="BH40">
        <v>40.74</v>
      </c>
      <c r="BI40">
        <v>38.5</v>
      </c>
      <c r="BJ40">
        <v>38.83</v>
      </c>
      <c r="BK40">
        <v>26.76</v>
      </c>
      <c r="BL40">
        <v>28.56</v>
      </c>
      <c r="BM40">
        <v>29.23</v>
      </c>
      <c r="BN40">
        <v>31.84</v>
      </c>
      <c r="BO40">
        <v>31.91</v>
      </c>
      <c r="BP40">
        <v>33.729999999999997</v>
      </c>
      <c r="BQ40">
        <v>34.54</v>
      </c>
      <c r="BR40">
        <v>35.270000000000003</v>
      </c>
      <c r="BS40">
        <v>35.07</v>
      </c>
      <c r="BT40">
        <v>34.159999999999997</v>
      </c>
      <c r="BU40">
        <v>32.19</v>
      </c>
      <c r="BV40">
        <v>36.36</v>
      </c>
      <c r="BW40">
        <v>38.56</v>
      </c>
      <c r="BX40">
        <v>40.01</v>
      </c>
      <c r="BY40">
        <v>40.770000000000003</v>
      </c>
      <c r="BZ40">
        <v>40.15</v>
      </c>
      <c r="CA40">
        <v>36.869999999999997</v>
      </c>
      <c r="CB40">
        <v>36.729999999999997</v>
      </c>
      <c r="CC40">
        <v>5</v>
      </c>
      <c r="CD40">
        <v>5</v>
      </c>
      <c r="CE40">
        <v>5</v>
      </c>
      <c r="CF40">
        <v>3</v>
      </c>
      <c r="CG40">
        <v>1</v>
      </c>
      <c r="CH40">
        <v>-4</v>
      </c>
      <c r="CI40">
        <v>-9</v>
      </c>
      <c r="CJ40">
        <v>-15</v>
      </c>
      <c r="CK40">
        <v>-14</v>
      </c>
      <c r="CL40">
        <v>-12</v>
      </c>
      <c r="CM40">
        <v>-12</v>
      </c>
      <c r="CN40">
        <v>-5</v>
      </c>
      <c r="CO40">
        <v>0</v>
      </c>
      <c r="CP40">
        <v>3</v>
      </c>
      <c r="CQ40">
        <v>7</v>
      </c>
      <c r="CR40">
        <v>8</v>
      </c>
      <c r="CS40">
        <v>9</v>
      </c>
      <c r="CT40">
        <v>8</v>
      </c>
    </row>
    <row r="41" spans="1:98">
      <c r="A41">
        <v>1</v>
      </c>
      <c r="B41" t="s">
        <v>1730</v>
      </c>
      <c r="C41">
        <v>29</v>
      </c>
      <c r="D41">
        <v>20</v>
      </c>
      <c r="E41">
        <v>14</v>
      </c>
      <c r="F41" t="s">
        <v>1666</v>
      </c>
      <c r="G41">
        <v>12</v>
      </c>
      <c r="H41">
        <v>10</v>
      </c>
      <c r="I41">
        <v>4.6100000000000003</v>
      </c>
      <c r="J41">
        <v>3.31</v>
      </c>
      <c r="K41">
        <v>2.48</v>
      </c>
      <c r="L41">
        <v>2.76</v>
      </c>
      <c r="M41">
        <v>2.98</v>
      </c>
      <c r="N41">
        <v>2.99</v>
      </c>
      <c r="O41">
        <v>3.05</v>
      </c>
      <c r="P41">
        <v>2.78</v>
      </c>
      <c r="Q41">
        <v>3.13</v>
      </c>
      <c r="R41">
        <v>2.11</v>
      </c>
      <c r="S41">
        <v>5.4</v>
      </c>
      <c r="T41">
        <v>5.94</v>
      </c>
      <c r="U41">
        <v>4.01</v>
      </c>
      <c r="V41">
        <v>5.09</v>
      </c>
      <c r="W41">
        <v>6.09</v>
      </c>
      <c r="X41">
        <v>9.1999999999999993</v>
      </c>
      <c r="Y41">
        <v>11.81</v>
      </c>
      <c r="Z41">
        <v>17.66</v>
      </c>
      <c r="AA41">
        <v>4.6500000000000004</v>
      </c>
      <c r="AB41">
        <v>3.38</v>
      </c>
      <c r="AC41">
        <v>1.06</v>
      </c>
      <c r="AD41">
        <v>0.63</v>
      </c>
      <c r="AE41">
        <v>2.13</v>
      </c>
      <c r="AF41">
        <v>2.87</v>
      </c>
      <c r="AG41">
        <v>2.98</v>
      </c>
      <c r="AH41">
        <v>3.37</v>
      </c>
      <c r="AI41">
        <v>3.9</v>
      </c>
      <c r="AJ41">
        <v>4.16</v>
      </c>
      <c r="AK41">
        <v>5.41</v>
      </c>
      <c r="AL41">
        <v>5.22</v>
      </c>
      <c r="AM41">
        <v>5.22</v>
      </c>
      <c r="AN41">
        <v>6.61</v>
      </c>
      <c r="AO41">
        <v>8.2899999999999991</v>
      </c>
      <c r="AP41">
        <v>8.84</v>
      </c>
      <c r="AQ41">
        <v>10.9</v>
      </c>
      <c r="AR41">
        <v>16.739999999999998</v>
      </c>
      <c r="AS41">
        <v>27.91</v>
      </c>
      <c r="AT41">
        <v>32.03</v>
      </c>
      <c r="AU41">
        <v>34.21</v>
      </c>
      <c r="AV41">
        <v>36.25</v>
      </c>
      <c r="AW41">
        <v>36.65</v>
      </c>
      <c r="AX41">
        <v>36.75</v>
      </c>
      <c r="AY41">
        <v>37.83</v>
      </c>
      <c r="AZ41">
        <v>38.78</v>
      </c>
      <c r="BA41">
        <v>38.200000000000003</v>
      </c>
      <c r="BB41">
        <v>39.14</v>
      </c>
      <c r="BC41">
        <v>40.369999999999997</v>
      </c>
      <c r="BD41">
        <v>45.09</v>
      </c>
      <c r="BE41">
        <v>44.99</v>
      </c>
      <c r="BF41">
        <v>46.58</v>
      </c>
      <c r="BG41">
        <v>46.49</v>
      </c>
      <c r="BH41">
        <v>43.23</v>
      </c>
      <c r="BI41">
        <v>43.32</v>
      </c>
      <c r="BJ41">
        <v>42.93</v>
      </c>
      <c r="BK41">
        <v>27.34</v>
      </c>
      <c r="BL41">
        <v>32.33</v>
      </c>
      <c r="BM41">
        <v>34.299999999999997</v>
      </c>
      <c r="BN41">
        <v>36.39</v>
      </c>
      <c r="BO41">
        <v>36.15</v>
      </c>
      <c r="BP41">
        <v>36.799999999999997</v>
      </c>
      <c r="BQ41">
        <v>37.14</v>
      </c>
      <c r="BR41">
        <v>38.69</v>
      </c>
      <c r="BS41">
        <v>38.42</v>
      </c>
      <c r="BT41">
        <v>39.880000000000003</v>
      </c>
      <c r="BU41">
        <v>40.729999999999997</v>
      </c>
      <c r="BV41">
        <v>44.43</v>
      </c>
      <c r="BW41">
        <v>45.53</v>
      </c>
      <c r="BX41">
        <v>46.67</v>
      </c>
      <c r="BY41">
        <v>46.4</v>
      </c>
      <c r="BZ41">
        <v>43.45</v>
      </c>
      <c r="CA41">
        <v>43.17</v>
      </c>
      <c r="CB41">
        <v>42.44</v>
      </c>
      <c r="CC41">
        <v>0</v>
      </c>
      <c r="CD41">
        <v>1</v>
      </c>
      <c r="CE41">
        <v>2</v>
      </c>
      <c r="CF41">
        <v>0</v>
      </c>
      <c r="CG41">
        <v>0</v>
      </c>
      <c r="CH41">
        <v>-3</v>
      </c>
      <c r="CI41">
        <v>-9</v>
      </c>
      <c r="CJ41">
        <v>-14</v>
      </c>
      <c r="CK41">
        <v>-16</v>
      </c>
      <c r="CL41">
        <v>-12</v>
      </c>
      <c r="CM41">
        <v>-8</v>
      </c>
      <c r="CN41">
        <v>-2</v>
      </c>
      <c r="CO41">
        <v>6</v>
      </c>
      <c r="CP41">
        <v>11</v>
      </c>
      <c r="CQ41">
        <v>12</v>
      </c>
      <c r="CR41">
        <v>9</v>
      </c>
      <c r="CS41">
        <v>8</v>
      </c>
      <c r="CT41">
        <v>8</v>
      </c>
    </row>
    <row r="42" spans="1:98">
      <c r="A42">
        <v>1</v>
      </c>
      <c r="B42" t="s">
        <v>1733</v>
      </c>
      <c r="C42">
        <v>24</v>
      </c>
      <c r="D42">
        <v>23</v>
      </c>
      <c r="E42">
        <v>14</v>
      </c>
      <c r="F42" t="s">
        <v>1666</v>
      </c>
      <c r="G42">
        <v>13</v>
      </c>
      <c r="H42">
        <v>1</v>
      </c>
      <c r="I42">
        <v>3.78</v>
      </c>
      <c r="J42">
        <v>2.99</v>
      </c>
      <c r="K42">
        <v>2.13</v>
      </c>
      <c r="L42">
        <v>2.61</v>
      </c>
      <c r="M42">
        <v>3.14</v>
      </c>
      <c r="N42">
        <v>3.13</v>
      </c>
      <c r="O42">
        <v>3.12</v>
      </c>
      <c r="P42">
        <v>2.34</v>
      </c>
      <c r="Q42">
        <v>2.11</v>
      </c>
      <c r="R42">
        <v>2.73</v>
      </c>
      <c r="S42">
        <v>4.47</v>
      </c>
      <c r="T42">
        <v>2.12</v>
      </c>
      <c r="U42">
        <v>2.74</v>
      </c>
      <c r="V42">
        <v>3.73</v>
      </c>
      <c r="W42">
        <v>4.97</v>
      </c>
      <c r="X42">
        <v>9.11</v>
      </c>
      <c r="Y42">
        <v>12.11</v>
      </c>
      <c r="AA42">
        <v>4.6900000000000004</v>
      </c>
      <c r="AB42">
        <v>3.28</v>
      </c>
      <c r="AC42">
        <v>2.4700000000000002</v>
      </c>
      <c r="AD42">
        <v>2.2400000000000002</v>
      </c>
      <c r="AE42">
        <v>2.66</v>
      </c>
      <c r="AF42">
        <v>2.13</v>
      </c>
      <c r="AG42">
        <v>2.87</v>
      </c>
      <c r="AH42">
        <v>3.23</v>
      </c>
      <c r="AI42">
        <v>3.07</v>
      </c>
      <c r="AJ42">
        <v>3.18</v>
      </c>
      <c r="AK42">
        <v>4.83</v>
      </c>
      <c r="AL42">
        <v>3.07</v>
      </c>
      <c r="AM42">
        <v>3.5</v>
      </c>
      <c r="AN42">
        <v>5.41</v>
      </c>
      <c r="AO42">
        <v>5.13</v>
      </c>
      <c r="AP42">
        <v>7.97</v>
      </c>
      <c r="AQ42">
        <v>12.31</v>
      </c>
      <c r="AS42">
        <v>27.86</v>
      </c>
      <c r="AT42">
        <v>30.97</v>
      </c>
      <c r="AU42">
        <v>31.74</v>
      </c>
      <c r="AV42">
        <v>32.85</v>
      </c>
      <c r="AW42">
        <v>34.409999999999997</v>
      </c>
      <c r="AX42">
        <v>35.53</v>
      </c>
      <c r="AY42">
        <v>39.08</v>
      </c>
      <c r="AZ42">
        <v>40.75</v>
      </c>
      <c r="BA42">
        <v>38.96</v>
      </c>
      <c r="BB42">
        <v>38.799999999999997</v>
      </c>
      <c r="BC42">
        <v>40.380000000000003</v>
      </c>
      <c r="BD42">
        <v>42.19</v>
      </c>
      <c r="BE42">
        <v>46.16</v>
      </c>
      <c r="BF42">
        <v>49.09</v>
      </c>
      <c r="BG42">
        <v>48.37</v>
      </c>
      <c r="BH42">
        <v>45.83</v>
      </c>
      <c r="BI42">
        <v>40.700000000000003</v>
      </c>
      <c r="BK42">
        <v>26.01</v>
      </c>
      <c r="BL42">
        <v>30.64</v>
      </c>
      <c r="BM42">
        <v>32.590000000000003</v>
      </c>
      <c r="BN42">
        <v>32.909999999999997</v>
      </c>
      <c r="BO42">
        <v>35.29</v>
      </c>
      <c r="BP42">
        <v>35.36</v>
      </c>
      <c r="BQ42">
        <v>38.9</v>
      </c>
      <c r="BR42">
        <v>40.89</v>
      </c>
      <c r="BS42">
        <v>38.46</v>
      </c>
      <c r="BT42">
        <v>38.4</v>
      </c>
      <c r="BU42">
        <v>40.18</v>
      </c>
      <c r="BV42">
        <v>42.19</v>
      </c>
      <c r="BW42">
        <v>47.23</v>
      </c>
      <c r="BX42">
        <v>49.46</v>
      </c>
      <c r="BY42">
        <v>47.89</v>
      </c>
      <c r="BZ42">
        <v>45.81</v>
      </c>
      <c r="CA42">
        <v>40.43</v>
      </c>
      <c r="CC42">
        <v>4</v>
      </c>
      <c r="CD42">
        <v>4</v>
      </c>
      <c r="CE42">
        <v>5</v>
      </c>
      <c r="CF42">
        <v>4</v>
      </c>
      <c r="CG42">
        <v>0</v>
      </c>
      <c r="CH42">
        <v>-3</v>
      </c>
      <c r="CI42">
        <v>-8</v>
      </c>
      <c r="CJ42">
        <v>-14</v>
      </c>
      <c r="CK42">
        <v>-13</v>
      </c>
      <c r="CL42">
        <v>-9</v>
      </c>
      <c r="CM42">
        <v>0</v>
      </c>
      <c r="CN42">
        <v>8</v>
      </c>
      <c r="CO42">
        <v>13</v>
      </c>
      <c r="CP42">
        <v>15</v>
      </c>
      <c r="CQ42">
        <v>14</v>
      </c>
      <c r="CR42">
        <v>10</v>
      </c>
      <c r="CS42">
        <v>6</v>
      </c>
    </row>
    <row r="43" spans="1:98">
      <c r="A43">
        <v>1</v>
      </c>
      <c r="B43" t="s">
        <v>1730</v>
      </c>
      <c r="C43">
        <v>20</v>
      </c>
      <c r="D43">
        <v>13</v>
      </c>
      <c r="E43">
        <v>14</v>
      </c>
      <c r="F43" t="s">
        <v>1666</v>
      </c>
      <c r="G43">
        <v>17</v>
      </c>
      <c r="H43">
        <v>8</v>
      </c>
      <c r="I43">
        <v>5.1100000000000003</v>
      </c>
      <c r="J43">
        <v>2.87</v>
      </c>
      <c r="K43">
        <v>1.9</v>
      </c>
      <c r="L43">
        <v>1.76</v>
      </c>
      <c r="M43">
        <v>1.78</v>
      </c>
      <c r="N43">
        <v>0.95</v>
      </c>
      <c r="O43">
        <v>0</v>
      </c>
      <c r="P43">
        <v>0.95</v>
      </c>
      <c r="Q43">
        <v>2.17</v>
      </c>
      <c r="R43">
        <v>2.75</v>
      </c>
      <c r="S43">
        <v>5.55</v>
      </c>
      <c r="T43">
        <v>6.23</v>
      </c>
      <c r="U43">
        <v>4.22</v>
      </c>
      <c r="V43">
        <v>3.98</v>
      </c>
      <c r="W43">
        <v>5.0199999999999996</v>
      </c>
      <c r="X43">
        <v>7.73</v>
      </c>
      <c r="Y43">
        <v>11.34</v>
      </c>
      <c r="Z43">
        <v>19.579999999999998</v>
      </c>
      <c r="AA43">
        <v>5.24</v>
      </c>
      <c r="AB43">
        <v>2.94</v>
      </c>
      <c r="AC43">
        <v>0.95</v>
      </c>
      <c r="AD43">
        <v>0.45</v>
      </c>
      <c r="AE43">
        <v>0.99</v>
      </c>
      <c r="AF43">
        <v>2.25</v>
      </c>
      <c r="AG43">
        <v>2.66</v>
      </c>
      <c r="AH43">
        <v>3.76</v>
      </c>
      <c r="AI43">
        <v>4.0199999999999996</v>
      </c>
      <c r="AJ43">
        <v>3.51</v>
      </c>
      <c r="AK43">
        <v>5.29</v>
      </c>
      <c r="AL43">
        <v>7.84</v>
      </c>
      <c r="AM43">
        <v>5.07</v>
      </c>
      <c r="AN43">
        <v>4.5599999999999996</v>
      </c>
      <c r="AO43">
        <v>5.07</v>
      </c>
      <c r="AP43">
        <v>6.99</v>
      </c>
      <c r="AQ43">
        <v>12.17</v>
      </c>
      <c r="AR43">
        <v>19.46</v>
      </c>
      <c r="AS43">
        <v>26.81</v>
      </c>
      <c r="AT43">
        <v>30.25</v>
      </c>
      <c r="AU43">
        <v>32.29</v>
      </c>
      <c r="AV43">
        <v>31.83</v>
      </c>
      <c r="AW43">
        <v>35.549999999999997</v>
      </c>
      <c r="AX43">
        <v>36.159999999999997</v>
      </c>
      <c r="AY43">
        <v>36.17</v>
      </c>
      <c r="AZ43">
        <v>37.18</v>
      </c>
      <c r="BA43">
        <v>36.71</v>
      </c>
      <c r="BB43">
        <v>37.270000000000003</v>
      </c>
      <c r="BC43">
        <v>37.06</v>
      </c>
      <c r="BD43">
        <v>39.64</v>
      </c>
      <c r="BE43">
        <v>43.27</v>
      </c>
      <c r="BF43">
        <v>45.94</v>
      </c>
      <c r="BG43">
        <v>46.01</v>
      </c>
      <c r="BH43">
        <v>43.23</v>
      </c>
      <c r="BI43">
        <v>40.43</v>
      </c>
      <c r="BJ43">
        <v>40.32</v>
      </c>
      <c r="BK43">
        <v>27.01</v>
      </c>
      <c r="BL43">
        <v>30.02</v>
      </c>
      <c r="BM43">
        <v>31.63</v>
      </c>
      <c r="BN43">
        <v>35.25</v>
      </c>
      <c r="BO43">
        <v>36.83</v>
      </c>
      <c r="BP43">
        <v>36.19</v>
      </c>
      <c r="BQ43">
        <v>36.67</v>
      </c>
      <c r="BR43">
        <v>36.97</v>
      </c>
      <c r="BS43">
        <v>36.049999999999997</v>
      </c>
      <c r="BT43">
        <v>37.450000000000003</v>
      </c>
      <c r="BU43">
        <v>37.75</v>
      </c>
      <c r="BV43">
        <v>39.81</v>
      </c>
      <c r="BW43">
        <v>43.39</v>
      </c>
      <c r="BX43">
        <v>45.65</v>
      </c>
      <c r="BY43">
        <v>46.51</v>
      </c>
      <c r="BZ43">
        <v>42.87</v>
      </c>
      <c r="CA43">
        <v>39.840000000000003</v>
      </c>
      <c r="CB43">
        <v>39.630000000000003</v>
      </c>
      <c r="CC43">
        <v>0</v>
      </c>
      <c r="CD43">
        <v>2</v>
      </c>
      <c r="CE43">
        <v>3</v>
      </c>
      <c r="CF43">
        <v>1</v>
      </c>
      <c r="CG43">
        <v>0</v>
      </c>
      <c r="CH43">
        <v>-5</v>
      </c>
      <c r="CI43">
        <v>-10</v>
      </c>
      <c r="CJ43">
        <v>-12</v>
      </c>
      <c r="CK43">
        <v>-10</v>
      </c>
      <c r="CL43">
        <v>-6</v>
      </c>
      <c r="CM43">
        <v>11</v>
      </c>
      <c r="CN43">
        <v>15</v>
      </c>
      <c r="CO43">
        <v>18</v>
      </c>
      <c r="CP43">
        <v>18</v>
      </c>
      <c r="CQ43">
        <v>18</v>
      </c>
      <c r="CR43">
        <v>9</v>
      </c>
      <c r="CS43">
        <v>6</v>
      </c>
      <c r="CT43">
        <v>6</v>
      </c>
    </row>
    <row r="44" spans="1:98">
      <c r="A44">
        <v>1</v>
      </c>
      <c r="B44" t="s">
        <v>1733</v>
      </c>
      <c r="C44">
        <v>28</v>
      </c>
      <c r="D44">
        <v>19</v>
      </c>
      <c r="E44">
        <v>15</v>
      </c>
      <c r="F44" t="s">
        <v>1666</v>
      </c>
      <c r="G44">
        <v>15</v>
      </c>
      <c r="H44">
        <v>8</v>
      </c>
      <c r="I44">
        <v>4.13</v>
      </c>
      <c r="J44">
        <v>2.75</v>
      </c>
      <c r="K44">
        <v>1.99</v>
      </c>
      <c r="L44">
        <v>1.39</v>
      </c>
      <c r="M44">
        <v>2.2400000000000002</v>
      </c>
      <c r="N44">
        <v>1.1200000000000001</v>
      </c>
      <c r="O44">
        <v>1.42</v>
      </c>
      <c r="P44">
        <v>1.18</v>
      </c>
      <c r="Q44">
        <v>2.14</v>
      </c>
      <c r="R44">
        <v>3.88</v>
      </c>
      <c r="S44">
        <v>7.38</v>
      </c>
      <c r="T44">
        <v>7.26</v>
      </c>
      <c r="U44">
        <v>2.89</v>
      </c>
      <c r="V44">
        <v>4.41</v>
      </c>
      <c r="W44">
        <v>5.78</v>
      </c>
      <c r="X44">
        <v>6.97</v>
      </c>
      <c r="Y44">
        <v>10.78</v>
      </c>
      <c r="Z44">
        <v>18.82</v>
      </c>
      <c r="AA44">
        <v>3.78</v>
      </c>
      <c r="AB44">
        <v>2.2200000000000002</v>
      </c>
      <c r="AC44">
        <v>1.1100000000000001</v>
      </c>
      <c r="AD44">
        <v>0.62</v>
      </c>
      <c r="AE44">
        <v>0.9</v>
      </c>
      <c r="AF44">
        <v>1.25</v>
      </c>
      <c r="AG44">
        <v>1.86</v>
      </c>
      <c r="AH44">
        <v>2.27</v>
      </c>
      <c r="AI44">
        <v>1.9</v>
      </c>
      <c r="AJ44">
        <v>3.07</v>
      </c>
      <c r="AK44">
        <v>6.93</v>
      </c>
      <c r="AL44">
        <v>7.94</v>
      </c>
      <c r="AM44">
        <v>3.64</v>
      </c>
      <c r="AN44">
        <v>4.34</v>
      </c>
      <c r="AO44">
        <v>5.66</v>
      </c>
      <c r="AP44">
        <v>7.78</v>
      </c>
      <c r="AQ44">
        <v>11.63</v>
      </c>
      <c r="AR44">
        <v>17.190000000000001</v>
      </c>
      <c r="AS44">
        <v>26.32</v>
      </c>
      <c r="AT44">
        <v>33.08</v>
      </c>
      <c r="AU44">
        <v>34.770000000000003</v>
      </c>
      <c r="AV44">
        <v>35.43</v>
      </c>
      <c r="AW44">
        <v>36.1</v>
      </c>
      <c r="AX44">
        <v>36.17</v>
      </c>
      <c r="AY44">
        <v>37.28</v>
      </c>
      <c r="AZ44">
        <v>38.409999999999997</v>
      </c>
      <c r="BA44">
        <v>39.729999999999997</v>
      </c>
      <c r="BB44">
        <v>39.57</v>
      </c>
      <c r="BC44">
        <v>39.36</v>
      </c>
      <c r="BD44">
        <v>40.25</v>
      </c>
      <c r="BE44">
        <v>41.99</v>
      </c>
      <c r="BF44">
        <v>43.4</v>
      </c>
      <c r="BG44">
        <v>45.58</v>
      </c>
      <c r="BH44">
        <v>43.39</v>
      </c>
      <c r="BI44">
        <v>43.07</v>
      </c>
      <c r="BJ44">
        <v>41.67</v>
      </c>
      <c r="BK44">
        <v>26.78</v>
      </c>
      <c r="BL44">
        <v>33.54</v>
      </c>
      <c r="BM44">
        <v>34.75</v>
      </c>
      <c r="BN44">
        <v>35.36</v>
      </c>
      <c r="BO44">
        <v>36.19</v>
      </c>
      <c r="BP44">
        <v>35.29</v>
      </c>
      <c r="BQ44">
        <v>37.020000000000003</v>
      </c>
      <c r="BR44">
        <v>37.64</v>
      </c>
      <c r="BS44">
        <v>38.28</v>
      </c>
      <c r="BT44">
        <v>38.659999999999997</v>
      </c>
      <c r="BU44">
        <v>39.799999999999997</v>
      </c>
      <c r="BV44">
        <v>40.869999999999997</v>
      </c>
      <c r="BW44">
        <v>41.92</v>
      </c>
      <c r="BX44">
        <v>44.29</v>
      </c>
      <c r="BY44">
        <v>45.9</v>
      </c>
      <c r="BZ44">
        <v>43.25</v>
      </c>
      <c r="CA44">
        <v>42.57</v>
      </c>
      <c r="CB44">
        <v>40.89</v>
      </c>
      <c r="CC44">
        <v>0</v>
      </c>
      <c r="CD44">
        <v>1</v>
      </c>
      <c r="CE44">
        <v>1</v>
      </c>
      <c r="CF44">
        <v>0</v>
      </c>
      <c r="CG44">
        <v>-2</v>
      </c>
      <c r="CH44">
        <v>-7</v>
      </c>
      <c r="CI44">
        <v>-10</v>
      </c>
      <c r="CJ44">
        <v>-10</v>
      </c>
      <c r="CK44">
        <v>-12</v>
      </c>
      <c r="CL44">
        <v>-13</v>
      </c>
      <c r="CM44">
        <v>-13</v>
      </c>
      <c r="CN44">
        <v>-10</v>
      </c>
      <c r="CO44">
        <v>-4</v>
      </c>
      <c r="CP44">
        <v>-2</v>
      </c>
      <c r="CQ44">
        <v>2</v>
      </c>
      <c r="CR44">
        <v>1</v>
      </c>
      <c r="CS44">
        <v>0</v>
      </c>
      <c r="CT44">
        <v>0</v>
      </c>
    </row>
    <row r="45" spans="1:98">
      <c r="A45">
        <v>1</v>
      </c>
      <c r="B45" t="s">
        <v>1733</v>
      </c>
      <c r="C45">
        <v>23</v>
      </c>
      <c r="D45">
        <v>21</v>
      </c>
      <c r="E45">
        <v>15</v>
      </c>
      <c r="F45" t="s">
        <v>1666</v>
      </c>
      <c r="G45">
        <v>15</v>
      </c>
      <c r="H45">
        <v>1</v>
      </c>
      <c r="I45">
        <v>4.24</v>
      </c>
      <c r="J45">
        <v>2.62</v>
      </c>
      <c r="K45">
        <v>3.05</v>
      </c>
      <c r="L45">
        <v>3.24</v>
      </c>
      <c r="M45">
        <v>2.76</v>
      </c>
      <c r="N45">
        <v>2.8</v>
      </c>
      <c r="O45">
        <v>2.2799999999999998</v>
      </c>
      <c r="P45">
        <v>0</v>
      </c>
      <c r="Q45">
        <v>1.57</v>
      </c>
      <c r="R45">
        <v>3.02</v>
      </c>
      <c r="S45">
        <v>6.95</v>
      </c>
      <c r="T45">
        <v>5.7</v>
      </c>
      <c r="U45">
        <v>3.56</v>
      </c>
      <c r="V45">
        <v>3.8</v>
      </c>
      <c r="W45">
        <v>4.91</v>
      </c>
      <c r="X45">
        <v>6.21</v>
      </c>
      <c r="Y45">
        <v>13.55</v>
      </c>
      <c r="Z45">
        <v>17.989999999999998</v>
      </c>
      <c r="AA45">
        <v>3.62</v>
      </c>
      <c r="AB45">
        <v>2.52</v>
      </c>
      <c r="AC45">
        <v>1.78</v>
      </c>
      <c r="AD45">
        <v>1.96</v>
      </c>
      <c r="AE45">
        <v>1.88</v>
      </c>
      <c r="AF45">
        <v>1.87</v>
      </c>
      <c r="AG45">
        <v>2.13</v>
      </c>
      <c r="AH45">
        <v>2.4900000000000002</v>
      </c>
      <c r="AI45">
        <v>2.66</v>
      </c>
      <c r="AJ45">
        <v>2.3199999999999998</v>
      </c>
      <c r="AK45">
        <v>5.6</v>
      </c>
      <c r="AL45">
        <v>4.91</v>
      </c>
      <c r="AM45">
        <v>3.3</v>
      </c>
      <c r="AN45">
        <v>2.63</v>
      </c>
      <c r="AO45">
        <v>5.17</v>
      </c>
      <c r="AP45">
        <v>6.95</v>
      </c>
      <c r="AQ45">
        <v>12.51</v>
      </c>
      <c r="AR45">
        <v>19.43</v>
      </c>
      <c r="AS45">
        <v>27.73</v>
      </c>
      <c r="AT45">
        <v>31.03</v>
      </c>
      <c r="AU45">
        <v>35.19</v>
      </c>
      <c r="AV45">
        <v>37.14</v>
      </c>
      <c r="AW45">
        <v>38.130000000000003</v>
      </c>
      <c r="AX45">
        <v>38.89</v>
      </c>
      <c r="AY45">
        <v>39.64</v>
      </c>
      <c r="AZ45">
        <v>40.21</v>
      </c>
      <c r="BA45">
        <v>39.880000000000003</v>
      </c>
      <c r="BB45">
        <v>39.6</v>
      </c>
      <c r="BC45">
        <v>39.46</v>
      </c>
      <c r="BD45">
        <v>41.05</v>
      </c>
      <c r="BE45">
        <v>44.8</v>
      </c>
      <c r="BF45">
        <v>44.23</v>
      </c>
      <c r="BG45">
        <v>45.71</v>
      </c>
      <c r="BH45">
        <v>43.85</v>
      </c>
      <c r="BI45">
        <v>41.66</v>
      </c>
      <c r="BJ45">
        <v>39.24</v>
      </c>
      <c r="BK45">
        <v>28.56</v>
      </c>
      <c r="BL45">
        <v>30.94</v>
      </c>
      <c r="BM45">
        <v>35.08</v>
      </c>
      <c r="BN45">
        <v>37.590000000000003</v>
      </c>
      <c r="BO45">
        <v>38.11</v>
      </c>
      <c r="BP45">
        <v>38.44</v>
      </c>
      <c r="BQ45">
        <v>39.5</v>
      </c>
      <c r="BR45">
        <v>40.57</v>
      </c>
      <c r="BS45">
        <v>39.36</v>
      </c>
      <c r="BT45">
        <v>39.270000000000003</v>
      </c>
      <c r="BU45">
        <v>39.54</v>
      </c>
      <c r="BV45">
        <v>42.29</v>
      </c>
      <c r="BW45">
        <v>44.17</v>
      </c>
      <c r="BX45">
        <v>45.92</v>
      </c>
      <c r="BY45">
        <v>44.27</v>
      </c>
      <c r="BZ45">
        <v>44.27</v>
      </c>
      <c r="CA45">
        <v>41.77</v>
      </c>
      <c r="CB45">
        <v>39.39</v>
      </c>
      <c r="CC45">
        <v>0</v>
      </c>
      <c r="CD45">
        <v>2</v>
      </c>
      <c r="CE45">
        <v>3</v>
      </c>
      <c r="CF45">
        <v>3</v>
      </c>
      <c r="CG45">
        <v>0</v>
      </c>
      <c r="CH45">
        <v>-6</v>
      </c>
      <c r="CI45">
        <v>-12</v>
      </c>
      <c r="CJ45">
        <v>-14</v>
      </c>
      <c r="CK45">
        <v>-13</v>
      </c>
      <c r="CL45">
        <v>-13</v>
      </c>
      <c r="CM45">
        <v>-12</v>
      </c>
      <c r="CN45">
        <v>-7</v>
      </c>
      <c r="CO45">
        <v>0</v>
      </c>
      <c r="CP45">
        <v>1</v>
      </c>
      <c r="CQ45">
        <v>3</v>
      </c>
      <c r="CR45">
        <v>1</v>
      </c>
      <c r="CS45">
        <v>1</v>
      </c>
      <c r="CT45">
        <v>4</v>
      </c>
    </row>
    <row r="46" spans="1:98">
      <c r="A46">
        <v>1</v>
      </c>
      <c r="B46" t="s">
        <v>1730</v>
      </c>
      <c r="C46">
        <v>22</v>
      </c>
      <c r="D46">
        <v>17</v>
      </c>
      <c r="E46">
        <v>15</v>
      </c>
      <c r="F46" t="s">
        <v>1666</v>
      </c>
      <c r="G46">
        <v>13</v>
      </c>
      <c r="H46">
        <v>6</v>
      </c>
      <c r="I46">
        <v>3.09</v>
      </c>
      <c r="J46">
        <v>2.31</v>
      </c>
      <c r="K46">
        <v>2.52</v>
      </c>
      <c r="L46">
        <v>2.08</v>
      </c>
      <c r="M46">
        <v>2.36</v>
      </c>
      <c r="N46">
        <v>1.74</v>
      </c>
      <c r="O46">
        <v>0.67</v>
      </c>
      <c r="P46">
        <v>1.39</v>
      </c>
      <c r="Q46">
        <v>0.72</v>
      </c>
      <c r="R46">
        <v>0.67</v>
      </c>
      <c r="S46">
        <v>1.25</v>
      </c>
      <c r="T46">
        <v>4.38</v>
      </c>
      <c r="U46">
        <v>1.25</v>
      </c>
      <c r="V46">
        <v>0.99</v>
      </c>
      <c r="W46">
        <v>1.49</v>
      </c>
      <c r="X46">
        <v>3.11</v>
      </c>
      <c r="Y46">
        <v>9.64</v>
      </c>
      <c r="Z46">
        <v>11.62</v>
      </c>
      <c r="AA46">
        <v>2.83</v>
      </c>
      <c r="AB46">
        <v>2.02</v>
      </c>
      <c r="AC46">
        <v>1.32</v>
      </c>
      <c r="AD46">
        <v>0.67</v>
      </c>
      <c r="AE46">
        <v>0.97</v>
      </c>
      <c r="AF46">
        <v>2.12</v>
      </c>
      <c r="AG46">
        <v>1.93</v>
      </c>
      <c r="AH46">
        <v>2.12</v>
      </c>
      <c r="AI46">
        <v>0.87</v>
      </c>
      <c r="AJ46">
        <v>2.2400000000000002</v>
      </c>
      <c r="AK46">
        <v>2.99</v>
      </c>
      <c r="AL46">
        <v>4.3899999999999997</v>
      </c>
      <c r="AM46">
        <v>1.1100000000000001</v>
      </c>
      <c r="AN46">
        <v>0.62</v>
      </c>
      <c r="AO46">
        <v>2.0699999999999998</v>
      </c>
      <c r="AP46">
        <v>3.33</v>
      </c>
      <c r="AQ46">
        <v>8.41</v>
      </c>
      <c r="AR46">
        <v>13.09</v>
      </c>
      <c r="AS46">
        <v>26.28</v>
      </c>
      <c r="AT46">
        <v>30.94</v>
      </c>
      <c r="AU46">
        <v>33.200000000000003</v>
      </c>
      <c r="AV46">
        <v>34.119999999999997</v>
      </c>
      <c r="AW46">
        <v>35.25</v>
      </c>
      <c r="AX46">
        <v>36.299999999999997</v>
      </c>
      <c r="AY46">
        <v>37.729999999999997</v>
      </c>
      <c r="AZ46">
        <v>38.18</v>
      </c>
      <c r="BA46">
        <v>39.01</v>
      </c>
      <c r="BB46">
        <v>38.93</v>
      </c>
      <c r="BC46">
        <v>41.51</v>
      </c>
      <c r="BD46">
        <v>37.26</v>
      </c>
      <c r="BE46">
        <v>45.13</v>
      </c>
      <c r="BF46">
        <v>46.93</v>
      </c>
      <c r="BG46">
        <v>47.95</v>
      </c>
      <c r="BH46">
        <v>48.72</v>
      </c>
      <c r="BI46">
        <v>45.73</v>
      </c>
      <c r="BJ46">
        <v>39.11</v>
      </c>
      <c r="BK46">
        <v>26.93</v>
      </c>
      <c r="BL46">
        <v>29.61</v>
      </c>
      <c r="BM46">
        <v>33.47</v>
      </c>
      <c r="BN46">
        <v>34.94</v>
      </c>
      <c r="BO46">
        <v>35.450000000000003</v>
      </c>
      <c r="BP46">
        <v>36.630000000000003</v>
      </c>
      <c r="BQ46">
        <v>37.78</v>
      </c>
      <c r="BR46">
        <v>38.450000000000003</v>
      </c>
      <c r="BS46">
        <v>38.159999999999997</v>
      </c>
      <c r="BT46">
        <v>38.53</v>
      </c>
      <c r="BU46">
        <v>40.07</v>
      </c>
      <c r="BV46">
        <v>36.18</v>
      </c>
      <c r="BW46">
        <v>45.65</v>
      </c>
      <c r="BX46">
        <v>46.71</v>
      </c>
      <c r="BY46">
        <v>48.29</v>
      </c>
      <c r="BZ46">
        <v>47.42</v>
      </c>
      <c r="CA46">
        <v>45.58</v>
      </c>
      <c r="CB46">
        <v>37.270000000000003</v>
      </c>
      <c r="CC46">
        <v>3</v>
      </c>
      <c r="CD46">
        <v>6</v>
      </c>
      <c r="CE46">
        <v>16</v>
      </c>
      <c r="CF46">
        <v>11</v>
      </c>
      <c r="CG46">
        <v>6</v>
      </c>
      <c r="CH46">
        <v>-2</v>
      </c>
      <c r="CI46">
        <v>-9</v>
      </c>
      <c r="CJ46">
        <v>-12</v>
      </c>
      <c r="CK46">
        <v>-12</v>
      </c>
      <c r="CL46">
        <v>-8</v>
      </c>
      <c r="CM46">
        <v>0</v>
      </c>
      <c r="CN46">
        <v>6</v>
      </c>
      <c r="CO46">
        <v>12</v>
      </c>
      <c r="CP46">
        <v>14</v>
      </c>
      <c r="CQ46">
        <v>17</v>
      </c>
      <c r="CR46">
        <v>12</v>
      </c>
      <c r="CS46">
        <v>10</v>
      </c>
      <c r="CT46">
        <v>8</v>
      </c>
    </row>
    <row r="47" spans="1:98">
      <c r="A47">
        <v>1</v>
      </c>
      <c r="B47" t="s">
        <v>1730</v>
      </c>
      <c r="C47">
        <v>31</v>
      </c>
      <c r="D47">
        <v>28</v>
      </c>
      <c r="E47">
        <v>15</v>
      </c>
      <c r="F47" t="s">
        <v>1666</v>
      </c>
      <c r="G47">
        <v>14</v>
      </c>
      <c r="H47">
        <v>5</v>
      </c>
      <c r="I47">
        <v>5.1100000000000003</v>
      </c>
      <c r="J47">
        <v>2.0499999999999998</v>
      </c>
      <c r="K47">
        <v>2.99</v>
      </c>
      <c r="L47">
        <v>1.9</v>
      </c>
      <c r="M47">
        <v>2.02</v>
      </c>
      <c r="N47">
        <v>0.67</v>
      </c>
      <c r="O47">
        <v>1.96</v>
      </c>
      <c r="P47">
        <v>1.85</v>
      </c>
      <c r="Q47">
        <v>2.08</v>
      </c>
      <c r="R47">
        <v>3.51</v>
      </c>
      <c r="S47">
        <v>5.47</v>
      </c>
      <c r="T47">
        <v>5.23</v>
      </c>
      <c r="U47">
        <v>2.41</v>
      </c>
      <c r="V47">
        <v>3</v>
      </c>
      <c r="W47">
        <v>4.2699999999999996</v>
      </c>
      <c r="X47">
        <v>6.38</v>
      </c>
      <c r="Y47">
        <v>12.87</v>
      </c>
      <c r="Z47">
        <v>19.28</v>
      </c>
      <c r="AA47">
        <v>4.83</v>
      </c>
      <c r="AB47">
        <v>2.63</v>
      </c>
      <c r="AC47">
        <v>1.22</v>
      </c>
      <c r="AD47">
        <v>0.72</v>
      </c>
      <c r="AE47">
        <v>1.5</v>
      </c>
      <c r="AF47">
        <v>1.93</v>
      </c>
      <c r="AG47">
        <v>2.4900000000000002</v>
      </c>
      <c r="AH47">
        <v>3.25</v>
      </c>
      <c r="AI47">
        <v>3.14</v>
      </c>
      <c r="AJ47">
        <v>3.85</v>
      </c>
      <c r="AK47">
        <v>6.1</v>
      </c>
      <c r="AL47">
        <v>4.16</v>
      </c>
      <c r="AM47">
        <v>3.8</v>
      </c>
      <c r="AN47">
        <v>3.97</v>
      </c>
      <c r="AO47">
        <v>5.79</v>
      </c>
      <c r="AP47">
        <v>7.45</v>
      </c>
      <c r="AQ47">
        <v>11.02</v>
      </c>
      <c r="AR47">
        <v>18.920000000000002</v>
      </c>
      <c r="AS47">
        <v>24.77</v>
      </c>
      <c r="AT47">
        <v>29.91</v>
      </c>
      <c r="AU47">
        <v>32.24</v>
      </c>
      <c r="AV47">
        <v>35.39</v>
      </c>
      <c r="AW47">
        <v>37.28</v>
      </c>
      <c r="AX47">
        <v>37.299999999999997</v>
      </c>
      <c r="AY47">
        <v>38.799999999999997</v>
      </c>
      <c r="AZ47">
        <v>38.68</v>
      </c>
      <c r="BA47">
        <v>37.6</v>
      </c>
      <c r="BB47">
        <v>37.76</v>
      </c>
      <c r="BC47">
        <v>39.75</v>
      </c>
      <c r="BD47">
        <v>40.25</v>
      </c>
      <c r="BE47">
        <v>45.71</v>
      </c>
      <c r="BF47">
        <v>47.95</v>
      </c>
      <c r="BG47">
        <v>46.47</v>
      </c>
      <c r="BH47">
        <v>47.13</v>
      </c>
      <c r="BI47">
        <v>45.76</v>
      </c>
      <c r="BJ47">
        <v>42.52</v>
      </c>
      <c r="BK47">
        <v>23.65</v>
      </c>
      <c r="BL47">
        <v>29.45</v>
      </c>
      <c r="BM47">
        <v>32.049999999999997</v>
      </c>
      <c r="BN47">
        <v>36.270000000000003</v>
      </c>
      <c r="BO47">
        <v>37.119999999999997</v>
      </c>
      <c r="BP47">
        <v>37.03</v>
      </c>
      <c r="BQ47">
        <v>38.54</v>
      </c>
      <c r="BR47">
        <v>38.4</v>
      </c>
      <c r="BS47">
        <v>38.32</v>
      </c>
      <c r="BT47">
        <v>38.44</v>
      </c>
      <c r="BU47">
        <v>38.799999999999997</v>
      </c>
      <c r="BV47">
        <v>40.07</v>
      </c>
      <c r="BW47">
        <v>46.32</v>
      </c>
      <c r="BX47">
        <v>47.61</v>
      </c>
      <c r="BY47">
        <v>45.65</v>
      </c>
      <c r="BZ47">
        <v>47.22</v>
      </c>
      <c r="CA47">
        <v>45.32</v>
      </c>
      <c r="CB47">
        <v>40.630000000000003</v>
      </c>
      <c r="CC47">
        <v>9</v>
      </c>
      <c r="CD47">
        <v>10</v>
      </c>
      <c r="CE47">
        <v>13</v>
      </c>
      <c r="CF47">
        <v>10</v>
      </c>
      <c r="CG47">
        <v>6</v>
      </c>
      <c r="CH47">
        <v>0</v>
      </c>
      <c r="CI47">
        <v>-5</v>
      </c>
      <c r="CJ47">
        <v>-7</v>
      </c>
      <c r="CK47">
        <v>-7</v>
      </c>
      <c r="CL47">
        <v>-2</v>
      </c>
      <c r="CM47">
        <v>2</v>
      </c>
      <c r="CN47">
        <v>8</v>
      </c>
      <c r="CO47">
        <v>8</v>
      </c>
      <c r="CP47">
        <v>10</v>
      </c>
      <c r="CQ47">
        <v>10</v>
      </c>
      <c r="CR47">
        <v>9</v>
      </c>
      <c r="CS47">
        <v>8</v>
      </c>
      <c r="CT47">
        <v>7</v>
      </c>
    </row>
    <row r="48" spans="1:98">
      <c r="A48">
        <v>1</v>
      </c>
      <c r="B48" t="s">
        <v>1730</v>
      </c>
      <c r="C48">
        <v>22</v>
      </c>
      <c r="D48">
        <v>22</v>
      </c>
      <c r="E48">
        <v>15</v>
      </c>
      <c r="F48" t="s">
        <v>1666</v>
      </c>
      <c r="G48">
        <v>13</v>
      </c>
      <c r="H48">
        <v>9</v>
      </c>
      <c r="I48">
        <v>4.01</v>
      </c>
      <c r="J48">
        <v>3.28</v>
      </c>
      <c r="K48">
        <v>3.41</v>
      </c>
      <c r="L48">
        <v>3.02</v>
      </c>
      <c r="M48">
        <v>2.87</v>
      </c>
      <c r="N48">
        <v>2.52</v>
      </c>
      <c r="O48">
        <v>2.0699999999999998</v>
      </c>
      <c r="P48">
        <v>2.56</v>
      </c>
      <c r="Q48">
        <v>3.21</v>
      </c>
      <c r="R48">
        <v>4.13</v>
      </c>
      <c r="S48">
        <v>7.96</v>
      </c>
      <c r="T48">
        <v>4.04</v>
      </c>
      <c r="U48">
        <v>3.18</v>
      </c>
      <c r="V48">
        <v>5.27</v>
      </c>
      <c r="W48">
        <v>7.95</v>
      </c>
      <c r="X48">
        <v>12.26</v>
      </c>
      <c r="Y48">
        <v>15.05</v>
      </c>
      <c r="AA48">
        <v>4.62</v>
      </c>
      <c r="AB48">
        <v>3.62</v>
      </c>
      <c r="AC48">
        <v>1.94</v>
      </c>
      <c r="AD48">
        <v>1.66</v>
      </c>
      <c r="AE48">
        <v>2.88</v>
      </c>
      <c r="AF48">
        <v>2.36</v>
      </c>
      <c r="AG48">
        <v>2.87</v>
      </c>
      <c r="AH48">
        <v>3.86</v>
      </c>
      <c r="AI48">
        <v>4.0999999999999996</v>
      </c>
      <c r="AJ48">
        <v>5.34</v>
      </c>
      <c r="AK48">
        <v>8.7200000000000006</v>
      </c>
      <c r="AL48">
        <v>5.39</v>
      </c>
      <c r="AM48">
        <v>3.69</v>
      </c>
      <c r="AN48">
        <v>6.52</v>
      </c>
      <c r="AO48">
        <v>8.3699999999999992</v>
      </c>
      <c r="AP48">
        <v>12.14</v>
      </c>
      <c r="AQ48">
        <v>15.23</v>
      </c>
      <c r="AS48">
        <v>28.17</v>
      </c>
      <c r="AT48">
        <v>30.96</v>
      </c>
      <c r="AU48">
        <v>32.67</v>
      </c>
      <c r="AV48">
        <v>32.630000000000003</v>
      </c>
      <c r="AW48">
        <v>34.89</v>
      </c>
      <c r="AX48">
        <v>36.03</v>
      </c>
      <c r="AY48">
        <v>35.89</v>
      </c>
      <c r="AZ48">
        <v>38.01</v>
      </c>
      <c r="BA48">
        <v>38.39</v>
      </c>
      <c r="BB48">
        <v>38.06</v>
      </c>
      <c r="BC48">
        <v>40.159999999999997</v>
      </c>
      <c r="BD48">
        <v>43.49</v>
      </c>
      <c r="BE48">
        <v>45.52</v>
      </c>
      <c r="BF48">
        <v>45.8</v>
      </c>
      <c r="BG48">
        <v>46.97</v>
      </c>
      <c r="BH48">
        <v>43.17</v>
      </c>
      <c r="BI48">
        <v>42.32</v>
      </c>
      <c r="BK48">
        <v>28.39</v>
      </c>
      <c r="BL48">
        <v>31.12</v>
      </c>
      <c r="BM48">
        <v>33.07</v>
      </c>
      <c r="BN48">
        <v>32.18</v>
      </c>
      <c r="BO48">
        <v>34.96</v>
      </c>
      <c r="BP48">
        <v>37.270000000000003</v>
      </c>
      <c r="BQ48">
        <v>36.07</v>
      </c>
      <c r="BR48">
        <v>37.36</v>
      </c>
      <c r="BS48">
        <v>38.76</v>
      </c>
      <c r="BT48">
        <v>38.15</v>
      </c>
      <c r="BU48">
        <v>39.49</v>
      </c>
      <c r="BV48">
        <v>42.84</v>
      </c>
      <c r="BW48">
        <v>44.96</v>
      </c>
      <c r="BX48">
        <v>46.7</v>
      </c>
      <c r="BY48">
        <v>46.75</v>
      </c>
      <c r="BZ48">
        <v>42.7</v>
      </c>
      <c r="CA48">
        <v>42.14</v>
      </c>
      <c r="CC48">
        <v>1</v>
      </c>
      <c r="CD48">
        <v>3</v>
      </c>
      <c r="CE48">
        <v>4</v>
      </c>
      <c r="CF48">
        <v>0</v>
      </c>
      <c r="CG48">
        <v>-3</v>
      </c>
      <c r="CH48">
        <v>-10</v>
      </c>
      <c r="CI48">
        <v>-15</v>
      </c>
      <c r="CJ48">
        <v>-16</v>
      </c>
      <c r="CK48">
        <v>-11</v>
      </c>
      <c r="CL48">
        <v>-1</v>
      </c>
      <c r="CM48">
        <v>8</v>
      </c>
      <c r="CN48">
        <v>13</v>
      </c>
      <c r="CO48">
        <v>18</v>
      </c>
      <c r="CP48">
        <v>17</v>
      </c>
      <c r="CQ48">
        <v>13</v>
      </c>
      <c r="CR48">
        <v>11</v>
      </c>
      <c r="CS48">
        <v>11</v>
      </c>
    </row>
    <row r="49" spans="1:98">
      <c r="A49">
        <v>1</v>
      </c>
      <c r="B49" t="s">
        <v>1732</v>
      </c>
      <c r="C49">
        <v>17</v>
      </c>
      <c r="D49">
        <v>16</v>
      </c>
      <c r="E49">
        <v>15</v>
      </c>
      <c r="F49" t="s">
        <v>1666</v>
      </c>
      <c r="G49">
        <v>14</v>
      </c>
      <c r="H49">
        <v>3</v>
      </c>
      <c r="I49">
        <v>3.51</v>
      </c>
      <c r="J49">
        <v>3.46</v>
      </c>
      <c r="K49">
        <v>2.83</v>
      </c>
      <c r="L49">
        <v>1.34</v>
      </c>
      <c r="M49">
        <v>0.54</v>
      </c>
      <c r="N49">
        <v>0</v>
      </c>
      <c r="O49">
        <v>0</v>
      </c>
      <c r="P49">
        <v>0</v>
      </c>
      <c r="Q49">
        <v>1.27</v>
      </c>
      <c r="R49">
        <v>1.39</v>
      </c>
      <c r="S49">
        <v>3.33</v>
      </c>
      <c r="T49">
        <v>3.26</v>
      </c>
      <c r="U49">
        <v>2.87</v>
      </c>
      <c r="V49">
        <v>3.73</v>
      </c>
      <c r="W49">
        <v>5.82</v>
      </c>
      <c r="X49">
        <v>7.31</v>
      </c>
      <c r="Y49">
        <v>12.33</v>
      </c>
      <c r="Z49">
        <v>17.43</v>
      </c>
      <c r="AA49">
        <v>2.72</v>
      </c>
      <c r="AB49">
        <v>1.39</v>
      </c>
      <c r="AC49">
        <v>0</v>
      </c>
      <c r="AD49">
        <v>1.1499999999999999</v>
      </c>
      <c r="AE49">
        <v>2.11</v>
      </c>
      <c r="AF49">
        <v>2.12</v>
      </c>
      <c r="AG49">
        <v>1.74</v>
      </c>
      <c r="AH49">
        <v>1.78</v>
      </c>
      <c r="AI49">
        <v>2.11</v>
      </c>
      <c r="AJ49">
        <v>2.39</v>
      </c>
      <c r="AK49">
        <v>3.92</v>
      </c>
      <c r="AL49">
        <v>4.0599999999999996</v>
      </c>
      <c r="AM49">
        <v>3.38</v>
      </c>
      <c r="AN49">
        <v>5.69</v>
      </c>
      <c r="AO49">
        <v>5.62</v>
      </c>
      <c r="AP49">
        <v>6.8</v>
      </c>
      <c r="AQ49">
        <v>12.39</v>
      </c>
      <c r="AR49">
        <v>18.989999999999998</v>
      </c>
      <c r="AS49">
        <v>28.87</v>
      </c>
      <c r="AT49">
        <v>30.45</v>
      </c>
      <c r="AU49">
        <v>30.04</v>
      </c>
      <c r="AV49">
        <v>32.020000000000003</v>
      </c>
      <c r="AW49">
        <v>34.79</v>
      </c>
      <c r="AX49">
        <v>36.729999999999997</v>
      </c>
      <c r="AY49">
        <v>38.479999999999997</v>
      </c>
      <c r="AZ49">
        <v>37.119999999999997</v>
      </c>
      <c r="BA49">
        <v>38.96</v>
      </c>
      <c r="BB49">
        <v>38.28</v>
      </c>
      <c r="BC49">
        <v>41.06</v>
      </c>
      <c r="BD49">
        <v>41.49</v>
      </c>
      <c r="BE49">
        <v>44.26</v>
      </c>
      <c r="BF49">
        <v>46.33</v>
      </c>
      <c r="BG49">
        <v>46.65</v>
      </c>
      <c r="BH49">
        <v>41.18</v>
      </c>
      <c r="BI49">
        <v>37.130000000000003</v>
      </c>
      <c r="BJ49">
        <v>38.08</v>
      </c>
      <c r="BK49">
        <v>28.93</v>
      </c>
      <c r="BL49">
        <v>31.63</v>
      </c>
      <c r="BM49">
        <v>31.33</v>
      </c>
      <c r="BN49">
        <v>33.32</v>
      </c>
      <c r="BO49">
        <v>35.17</v>
      </c>
      <c r="BP49">
        <v>36.770000000000003</v>
      </c>
      <c r="BQ49">
        <v>38.01</v>
      </c>
      <c r="BR49">
        <v>37.89</v>
      </c>
      <c r="BS49">
        <v>39.17</v>
      </c>
      <c r="BT49">
        <v>38.29</v>
      </c>
      <c r="BU49">
        <v>40.82</v>
      </c>
      <c r="BV49">
        <v>40.75</v>
      </c>
      <c r="BW49">
        <v>44.86</v>
      </c>
      <c r="BX49">
        <v>46.02</v>
      </c>
      <c r="BY49">
        <v>47.44</v>
      </c>
      <c r="BZ49">
        <v>42.37</v>
      </c>
      <c r="CA49">
        <v>38.11</v>
      </c>
      <c r="CB49">
        <v>39.51</v>
      </c>
      <c r="CC49">
        <v>8</v>
      </c>
      <c r="CD49">
        <v>8</v>
      </c>
      <c r="CE49">
        <v>4</v>
      </c>
      <c r="CF49">
        <v>1</v>
      </c>
      <c r="CG49">
        <v>-5</v>
      </c>
      <c r="CH49">
        <v>-7</v>
      </c>
      <c r="CI49">
        <v>-10</v>
      </c>
      <c r="CJ49">
        <v>-7</v>
      </c>
      <c r="CK49">
        <v>-4</v>
      </c>
      <c r="CL49">
        <v>5</v>
      </c>
      <c r="CM49">
        <v>12</v>
      </c>
      <c r="CN49">
        <v>17</v>
      </c>
      <c r="CO49">
        <v>20</v>
      </c>
      <c r="CP49">
        <v>19</v>
      </c>
      <c r="CQ49">
        <v>12</v>
      </c>
      <c r="CR49">
        <v>5</v>
      </c>
      <c r="CS49">
        <v>5</v>
      </c>
      <c r="CT49">
        <v>5</v>
      </c>
    </row>
    <row r="50" spans="1:98">
      <c r="A50">
        <v>1</v>
      </c>
      <c r="B50" t="s">
        <v>1733</v>
      </c>
      <c r="C50">
        <v>26</v>
      </c>
      <c r="D50">
        <v>21</v>
      </c>
      <c r="E50">
        <v>15</v>
      </c>
      <c r="F50" t="s">
        <v>1666</v>
      </c>
      <c r="G50">
        <v>15</v>
      </c>
      <c r="H50">
        <v>7</v>
      </c>
      <c r="I50">
        <v>4.49</v>
      </c>
      <c r="J50">
        <v>4.57</v>
      </c>
      <c r="K50">
        <v>4.29</v>
      </c>
      <c r="L50">
        <v>2.98</v>
      </c>
      <c r="M50">
        <v>2.9</v>
      </c>
      <c r="N50">
        <v>2.99</v>
      </c>
      <c r="O50">
        <v>3.39</v>
      </c>
      <c r="P50">
        <v>3.58</v>
      </c>
      <c r="Q50">
        <v>2.84</v>
      </c>
      <c r="R50">
        <v>2.21</v>
      </c>
      <c r="S50">
        <v>4.47</v>
      </c>
      <c r="T50">
        <v>6.23</v>
      </c>
      <c r="U50">
        <v>4.88</v>
      </c>
      <c r="V50">
        <v>4.75</v>
      </c>
      <c r="W50">
        <v>5.66</v>
      </c>
      <c r="X50">
        <v>6.39</v>
      </c>
      <c r="Y50">
        <v>10.29</v>
      </c>
      <c r="Z50">
        <v>13.39</v>
      </c>
      <c r="AA50">
        <v>4.93</v>
      </c>
      <c r="AB50">
        <v>2.84</v>
      </c>
      <c r="AC50">
        <v>2.12</v>
      </c>
      <c r="AD50">
        <v>1.17</v>
      </c>
      <c r="AE50">
        <v>2.84</v>
      </c>
      <c r="AF50">
        <v>2.5299999999999998</v>
      </c>
      <c r="AG50">
        <v>3.73</v>
      </c>
      <c r="AH50">
        <v>3.51</v>
      </c>
      <c r="AI50">
        <v>4.41</v>
      </c>
      <c r="AJ50">
        <v>4.5199999999999996</v>
      </c>
      <c r="AK50">
        <v>6.73</v>
      </c>
      <c r="AL50">
        <v>6.46</v>
      </c>
      <c r="AM50">
        <v>4.18</v>
      </c>
      <c r="AN50">
        <v>4.07</v>
      </c>
      <c r="AO50">
        <v>5.33</v>
      </c>
      <c r="AP50">
        <v>5.9</v>
      </c>
      <c r="AQ50">
        <v>9.0299999999999994</v>
      </c>
      <c r="AR50">
        <v>13.62</v>
      </c>
      <c r="AS50">
        <v>28.28</v>
      </c>
      <c r="AT50">
        <v>32.520000000000003</v>
      </c>
      <c r="AU50">
        <v>35.299999999999997</v>
      </c>
      <c r="AV50">
        <v>36.61</v>
      </c>
      <c r="AW50">
        <v>36.67</v>
      </c>
      <c r="AX50">
        <v>37.81</v>
      </c>
      <c r="AY50">
        <v>38.06</v>
      </c>
      <c r="AZ50">
        <v>38.85</v>
      </c>
      <c r="BA50">
        <v>39.03</v>
      </c>
      <c r="BB50">
        <v>40.729999999999997</v>
      </c>
      <c r="BC50">
        <v>41.41</v>
      </c>
      <c r="BD50">
        <v>43.32</v>
      </c>
      <c r="BE50">
        <v>47.11</v>
      </c>
      <c r="BF50">
        <v>46.26</v>
      </c>
      <c r="BG50">
        <v>47.78</v>
      </c>
      <c r="BH50">
        <v>46.29</v>
      </c>
      <c r="BI50">
        <v>45.85</v>
      </c>
      <c r="BJ50">
        <v>41.39</v>
      </c>
      <c r="BK50">
        <v>28.39</v>
      </c>
      <c r="BL50">
        <v>32.79</v>
      </c>
      <c r="BM50">
        <v>35.020000000000003</v>
      </c>
      <c r="BN50">
        <v>36.85</v>
      </c>
      <c r="BO50">
        <v>37.17</v>
      </c>
      <c r="BP50">
        <v>37.75</v>
      </c>
      <c r="BQ50">
        <v>37.92</v>
      </c>
      <c r="BR50">
        <v>38.61</v>
      </c>
      <c r="BS50">
        <v>39.29</v>
      </c>
      <c r="BT50">
        <v>40.700000000000003</v>
      </c>
      <c r="BU50">
        <v>41.41</v>
      </c>
      <c r="BV50">
        <v>43.22</v>
      </c>
      <c r="BW50">
        <v>47.46</v>
      </c>
      <c r="BX50">
        <v>46.94</v>
      </c>
      <c r="BY50">
        <v>47.19</v>
      </c>
      <c r="BZ50">
        <v>46.73</v>
      </c>
      <c r="CA50">
        <v>45.37</v>
      </c>
      <c r="CB50">
        <v>41.05</v>
      </c>
      <c r="CC50">
        <v>0</v>
      </c>
      <c r="CD50">
        <v>1</v>
      </c>
      <c r="CE50">
        <v>4</v>
      </c>
      <c r="CF50">
        <v>4</v>
      </c>
      <c r="CG50">
        <v>2</v>
      </c>
      <c r="CH50">
        <v>0</v>
      </c>
      <c r="CI50">
        <v>-7</v>
      </c>
      <c r="CJ50">
        <v>-1</v>
      </c>
      <c r="CK50">
        <v>-12</v>
      </c>
      <c r="CL50">
        <v>-13</v>
      </c>
      <c r="CM50">
        <v>-6</v>
      </c>
      <c r="CN50">
        <v>0</v>
      </c>
      <c r="CO50">
        <v>3</v>
      </c>
      <c r="CP50">
        <v>4</v>
      </c>
      <c r="CQ50">
        <v>4</v>
      </c>
      <c r="CR50">
        <v>2</v>
      </c>
      <c r="CS50">
        <v>3</v>
      </c>
      <c r="CT50">
        <v>2</v>
      </c>
    </row>
    <row r="51" spans="1:98">
      <c r="A51">
        <v>1</v>
      </c>
      <c r="B51" t="s">
        <v>1730</v>
      </c>
      <c r="C51">
        <v>29</v>
      </c>
      <c r="D51">
        <v>25</v>
      </c>
      <c r="E51">
        <v>16</v>
      </c>
      <c r="F51" t="s">
        <v>1666</v>
      </c>
      <c r="G51">
        <v>20</v>
      </c>
      <c r="H51">
        <v>1</v>
      </c>
      <c r="I51">
        <v>2.83</v>
      </c>
      <c r="J51">
        <v>3.06</v>
      </c>
      <c r="K51">
        <v>2.83</v>
      </c>
      <c r="L51">
        <v>1.96</v>
      </c>
      <c r="M51">
        <v>2.5299999999999998</v>
      </c>
      <c r="N51">
        <v>2.89</v>
      </c>
      <c r="O51">
        <v>1.85</v>
      </c>
      <c r="P51">
        <v>2.17</v>
      </c>
      <c r="Q51">
        <v>1.88</v>
      </c>
      <c r="R51">
        <v>4.5999999999999996</v>
      </c>
      <c r="S51">
        <v>5.98</v>
      </c>
      <c r="T51">
        <v>5.47</v>
      </c>
      <c r="U51">
        <v>4.07</v>
      </c>
      <c r="V51">
        <v>4.38</v>
      </c>
      <c r="W51">
        <v>6.39</v>
      </c>
      <c r="X51">
        <v>7.55</v>
      </c>
      <c r="Y51">
        <v>13.17</v>
      </c>
      <c r="Z51">
        <v>18.7</v>
      </c>
      <c r="AA51">
        <v>3.21</v>
      </c>
      <c r="AB51">
        <v>2.29</v>
      </c>
      <c r="AC51">
        <v>0.39</v>
      </c>
      <c r="AD51">
        <v>0.76</v>
      </c>
      <c r="AE51">
        <v>2.2400000000000002</v>
      </c>
      <c r="AF51">
        <v>2.2400000000000002</v>
      </c>
      <c r="AG51">
        <v>2.31</v>
      </c>
      <c r="AH51">
        <v>2.78</v>
      </c>
      <c r="AI51">
        <v>3.51</v>
      </c>
      <c r="AJ51">
        <v>4.5999999999999996</v>
      </c>
      <c r="AK51">
        <v>5.19</v>
      </c>
      <c r="AL51">
        <v>4.1900000000000004</v>
      </c>
      <c r="AM51">
        <v>4.37</v>
      </c>
      <c r="AN51">
        <v>4.5199999999999996</v>
      </c>
      <c r="AO51">
        <v>7.23</v>
      </c>
      <c r="AP51">
        <v>7.78</v>
      </c>
      <c r="AQ51">
        <v>12.34</v>
      </c>
      <c r="AR51">
        <v>17.34</v>
      </c>
      <c r="AS51">
        <v>29.22</v>
      </c>
      <c r="AT51">
        <v>31.43</v>
      </c>
      <c r="AU51">
        <v>33.25</v>
      </c>
      <c r="AV51">
        <v>34.56</v>
      </c>
      <c r="AW51">
        <v>35.49</v>
      </c>
      <c r="AX51">
        <v>36.26</v>
      </c>
      <c r="AY51">
        <v>37.5</v>
      </c>
      <c r="AZ51">
        <v>37.22</v>
      </c>
      <c r="BA51">
        <v>38.19</v>
      </c>
      <c r="BB51">
        <v>40.18</v>
      </c>
      <c r="BC51">
        <v>40.659999999999997</v>
      </c>
      <c r="BD51">
        <v>41.16</v>
      </c>
      <c r="BE51">
        <v>44.03</v>
      </c>
      <c r="BF51">
        <v>45.96</v>
      </c>
      <c r="BG51">
        <v>47.08</v>
      </c>
      <c r="BH51">
        <v>47.6</v>
      </c>
      <c r="BI51">
        <v>43.99</v>
      </c>
      <c r="BJ51">
        <v>42.35</v>
      </c>
      <c r="BK51">
        <v>29.52</v>
      </c>
      <c r="BL51">
        <v>31.34</v>
      </c>
      <c r="BM51">
        <v>33.549999999999997</v>
      </c>
      <c r="BN51">
        <v>34.659999999999997</v>
      </c>
      <c r="BO51">
        <v>35.700000000000003</v>
      </c>
      <c r="BP51">
        <v>36.14</v>
      </c>
      <c r="BQ51">
        <v>37.159999999999997</v>
      </c>
      <c r="BR51">
        <v>37.39</v>
      </c>
      <c r="BS51">
        <v>38.28</v>
      </c>
      <c r="BT51">
        <v>40.83</v>
      </c>
      <c r="BU51">
        <v>40.69</v>
      </c>
      <c r="BV51">
        <v>41.01</v>
      </c>
      <c r="BW51">
        <v>44.76</v>
      </c>
      <c r="BX51">
        <v>45.66</v>
      </c>
      <c r="BY51">
        <v>47.82</v>
      </c>
      <c r="BZ51">
        <v>47.07</v>
      </c>
      <c r="CA51">
        <v>43.66</v>
      </c>
      <c r="CB51">
        <v>42.2</v>
      </c>
      <c r="CC51">
        <v>5</v>
      </c>
      <c r="CD51">
        <v>5</v>
      </c>
      <c r="CE51">
        <v>6</v>
      </c>
      <c r="CF51">
        <v>4</v>
      </c>
      <c r="CG51">
        <v>0</v>
      </c>
      <c r="CH51">
        <v>-6</v>
      </c>
      <c r="CI51">
        <v>-11</v>
      </c>
      <c r="CJ51">
        <v>-13</v>
      </c>
      <c r="CK51">
        <v>-13</v>
      </c>
      <c r="CL51">
        <v>-9</v>
      </c>
      <c r="CM51">
        <v>-5</v>
      </c>
      <c r="CN51">
        <v>0</v>
      </c>
      <c r="CO51">
        <v>1</v>
      </c>
      <c r="CP51">
        <v>4</v>
      </c>
      <c r="CQ51">
        <v>6</v>
      </c>
      <c r="CR51">
        <v>3</v>
      </c>
      <c r="CS51">
        <v>3</v>
      </c>
      <c r="CT51">
        <v>4</v>
      </c>
    </row>
    <row r="52" spans="1:98">
      <c r="A52">
        <v>1</v>
      </c>
      <c r="B52" t="s">
        <v>1734</v>
      </c>
      <c r="C52">
        <v>24</v>
      </c>
      <c r="D52">
        <v>23</v>
      </c>
      <c r="E52">
        <v>16</v>
      </c>
      <c r="F52" t="s">
        <v>1666</v>
      </c>
      <c r="G52">
        <v>14</v>
      </c>
      <c r="H52">
        <v>5</v>
      </c>
      <c r="I52">
        <v>3.63</v>
      </c>
      <c r="J52">
        <v>3.62</v>
      </c>
      <c r="K52">
        <v>3.14</v>
      </c>
      <c r="L52">
        <v>2.61</v>
      </c>
      <c r="M52">
        <v>2.5</v>
      </c>
      <c r="N52">
        <v>2.88</v>
      </c>
      <c r="O52">
        <v>2.36</v>
      </c>
      <c r="P52">
        <v>1.34</v>
      </c>
      <c r="Q52">
        <v>0.8</v>
      </c>
      <c r="R52">
        <v>1.62</v>
      </c>
      <c r="S52">
        <v>1.93</v>
      </c>
      <c r="T52">
        <v>3.62</v>
      </c>
      <c r="U52">
        <v>2.89</v>
      </c>
      <c r="V52">
        <v>3.72</v>
      </c>
      <c r="W52">
        <v>5.26</v>
      </c>
      <c r="X52">
        <v>6.48</v>
      </c>
      <c r="Y52">
        <v>11.68</v>
      </c>
      <c r="Z52">
        <v>16.010000000000002</v>
      </c>
      <c r="AA52">
        <v>3.71</v>
      </c>
      <c r="AB52">
        <v>3.31</v>
      </c>
      <c r="AC52">
        <v>0.67</v>
      </c>
      <c r="AD52">
        <v>0.25</v>
      </c>
      <c r="AE52">
        <v>0.18</v>
      </c>
      <c r="AF52">
        <v>0.88</v>
      </c>
      <c r="AG52">
        <v>0.99</v>
      </c>
      <c r="AH52">
        <v>1.54</v>
      </c>
      <c r="AI52">
        <v>2.0499999999999998</v>
      </c>
      <c r="AJ52">
        <v>2.66</v>
      </c>
      <c r="AK52">
        <v>2.89</v>
      </c>
      <c r="AL52">
        <v>4.87</v>
      </c>
      <c r="AM52">
        <v>3.12</v>
      </c>
      <c r="AN52">
        <v>4.22</v>
      </c>
      <c r="AO52">
        <v>5.87</v>
      </c>
      <c r="AP52">
        <v>6.38</v>
      </c>
      <c r="AQ52">
        <v>10.65</v>
      </c>
      <c r="AR52">
        <v>15.44</v>
      </c>
      <c r="AS52">
        <v>26.33</v>
      </c>
      <c r="AT52">
        <v>30.66</v>
      </c>
      <c r="AU52">
        <v>31.36</v>
      </c>
      <c r="AV52">
        <v>32.9</v>
      </c>
      <c r="AW52">
        <v>33.340000000000003</v>
      </c>
      <c r="AX52">
        <v>34.61</v>
      </c>
      <c r="AY52">
        <v>36.17</v>
      </c>
      <c r="AZ52">
        <v>36.72</v>
      </c>
      <c r="BA52">
        <v>36.47</v>
      </c>
      <c r="BB52">
        <v>37.69</v>
      </c>
      <c r="BC52">
        <v>38.33</v>
      </c>
      <c r="BD52">
        <v>39.5</v>
      </c>
      <c r="BE52">
        <v>43.55</v>
      </c>
      <c r="BF52">
        <v>43.64</v>
      </c>
      <c r="BG52">
        <v>46.62</v>
      </c>
      <c r="BH52">
        <v>44.46</v>
      </c>
      <c r="BI52">
        <v>42.07</v>
      </c>
      <c r="BJ52">
        <v>42.9</v>
      </c>
      <c r="BK52">
        <v>26.06</v>
      </c>
      <c r="BL52">
        <v>30.03</v>
      </c>
      <c r="BM52">
        <v>31.03</v>
      </c>
      <c r="BN52">
        <v>32.270000000000003</v>
      </c>
      <c r="BO52">
        <v>33.76</v>
      </c>
      <c r="BP52">
        <v>35.25</v>
      </c>
      <c r="BQ52">
        <v>36.1</v>
      </c>
      <c r="BR52">
        <v>36.049999999999997</v>
      </c>
      <c r="BS52">
        <v>35.51</v>
      </c>
      <c r="BT52">
        <v>37.299999999999997</v>
      </c>
      <c r="BU52">
        <v>38.49</v>
      </c>
      <c r="BV52">
        <v>39.61</v>
      </c>
      <c r="BW52">
        <v>43.1</v>
      </c>
      <c r="BX52">
        <v>44.13</v>
      </c>
      <c r="BY52">
        <v>46.13</v>
      </c>
      <c r="BZ52">
        <v>45.86</v>
      </c>
      <c r="CA52">
        <v>42.56</v>
      </c>
      <c r="CB52">
        <v>42.68</v>
      </c>
      <c r="CC52">
        <v>0</v>
      </c>
      <c r="CD52">
        <v>1</v>
      </c>
      <c r="CE52">
        <v>2</v>
      </c>
      <c r="CF52">
        <v>1</v>
      </c>
      <c r="CG52">
        <v>-1</v>
      </c>
      <c r="CH52">
        <v>-4</v>
      </c>
      <c r="CI52">
        <v>-10</v>
      </c>
      <c r="CJ52">
        <v>-16</v>
      </c>
      <c r="CK52">
        <v>-18</v>
      </c>
      <c r="CL52">
        <v>-21</v>
      </c>
      <c r="CM52">
        <v>-21</v>
      </c>
      <c r="CN52">
        <v>-19</v>
      </c>
      <c r="CO52">
        <v>-13</v>
      </c>
      <c r="CP52">
        <v>-8</v>
      </c>
      <c r="CQ52">
        <v>-1</v>
      </c>
      <c r="CR52">
        <v>-1</v>
      </c>
      <c r="CS52">
        <v>0</v>
      </c>
      <c r="CT52">
        <v>0</v>
      </c>
    </row>
    <row r="53" spans="1:98">
      <c r="A53">
        <v>1</v>
      </c>
      <c r="B53" t="s">
        <v>1733</v>
      </c>
      <c r="C53">
        <v>31</v>
      </c>
      <c r="D53">
        <v>26</v>
      </c>
      <c r="E53">
        <v>16</v>
      </c>
      <c r="F53" t="s">
        <v>1666</v>
      </c>
      <c r="G53">
        <v>16</v>
      </c>
      <c r="H53">
        <v>4</v>
      </c>
      <c r="I53">
        <v>4.49</v>
      </c>
      <c r="J53">
        <v>3.95</v>
      </c>
      <c r="K53">
        <v>3.38</v>
      </c>
      <c r="L53">
        <v>2.41</v>
      </c>
      <c r="M53">
        <v>1.83</v>
      </c>
      <c r="N53">
        <v>1.34</v>
      </c>
      <c r="O53">
        <v>0.39</v>
      </c>
      <c r="P53">
        <v>0.8</v>
      </c>
      <c r="Q53">
        <v>1.62</v>
      </c>
      <c r="R53">
        <v>1.69</v>
      </c>
      <c r="S53">
        <v>1.87</v>
      </c>
      <c r="T53">
        <v>3.9</v>
      </c>
      <c r="U53">
        <v>5.04</v>
      </c>
      <c r="V53">
        <v>7.15</v>
      </c>
      <c r="W53">
        <v>7.12</v>
      </c>
      <c r="X53">
        <v>8.7799999999999994</v>
      </c>
      <c r="Y53">
        <v>11.74</v>
      </c>
      <c r="Z53">
        <v>15.31</v>
      </c>
      <c r="AA53">
        <v>4.41</v>
      </c>
      <c r="AB53">
        <v>3.9</v>
      </c>
      <c r="AC53">
        <v>1.45</v>
      </c>
      <c r="AD53">
        <v>0.97</v>
      </c>
      <c r="AE53">
        <v>0.45</v>
      </c>
      <c r="AF53">
        <v>1.22</v>
      </c>
      <c r="AG53">
        <v>1.37</v>
      </c>
      <c r="AH53">
        <v>1.49</v>
      </c>
      <c r="AI53">
        <v>1.66</v>
      </c>
      <c r="AJ53">
        <v>1.99</v>
      </c>
      <c r="AK53">
        <v>3.76</v>
      </c>
      <c r="AL53">
        <v>3.73</v>
      </c>
      <c r="AM53">
        <v>7.15</v>
      </c>
      <c r="AN53">
        <v>7.07</v>
      </c>
      <c r="AO53">
        <v>8.2200000000000006</v>
      </c>
      <c r="AP53">
        <v>9.9499999999999993</v>
      </c>
      <c r="AQ53">
        <v>12.44</v>
      </c>
      <c r="AR53">
        <v>14.23</v>
      </c>
      <c r="AS53">
        <v>27.41</v>
      </c>
      <c r="AT53">
        <v>32.33</v>
      </c>
      <c r="AU53">
        <v>35.08</v>
      </c>
      <c r="AV53">
        <v>35.06</v>
      </c>
      <c r="AW53">
        <v>36.44</v>
      </c>
      <c r="AX53">
        <v>37.119999999999997</v>
      </c>
      <c r="AY53">
        <v>37.020000000000003</v>
      </c>
      <c r="AZ53">
        <v>37.090000000000003</v>
      </c>
      <c r="BA53">
        <v>38.549999999999997</v>
      </c>
      <c r="BB53">
        <v>40.04</v>
      </c>
      <c r="BC53">
        <v>40.369999999999997</v>
      </c>
      <c r="BD53">
        <v>42.33</v>
      </c>
      <c r="BE53">
        <v>45.42</v>
      </c>
      <c r="BF53">
        <v>45.63</v>
      </c>
      <c r="BG53">
        <v>50.55</v>
      </c>
      <c r="BH53">
        <v>48.48</v>
      </c>
      <c r="BI53">
        <v>47.3</v>
      </c>
      <c r="BJ53">
        <v>39.97</v>
      </c>
      <c r="BK53">
        <v>27.46</v>
      </c>
      <c r="BL53">
        <v>32.729999999999997</v>
      </c>
      <c r="BM53">
        <v>35.33</v>
      </c>
      <c r="BN53">
        <v>35.75</v>
      </c>
      <c r="BO53">
        <v>36.78</v>
      </c>
      <c r="BP53">
        <v>36.68</v>
      </c>
      <c r="BQ53">
        <v>36.9</v>
      </c>
      <c r="BR53">
        <v>37.75</v>
      </c>
      <c r="BS53">
        <v>38.159999999999997</v>
      </c>
      <c r="BT53">
        <v>40.25</v>
      </c>
      <c r="BU53">
        <v>41.21</v>
      </c>
      <c r="BV53">
        <v>42.87</v>
      </c>
      <c r="BW53">
        <v>45.9</v>
      </c>
      <c r="BX53">
        <v>45.44</v>
      </c>
      <c r="BY53">
        <v>51.02</v>
      </c>
      <c r="BZ53">
        <v>48.78</v>
      </c>
      <c r="CA53">
        <v>47.68</v>
      </c>
      <c r="CB53">
        <v>39.11</v>
      </c>
      <c r="CC53">
        <v>0</v>
      </c>
      <c r="CD53">
        <v>2</v>
      </c>
      <c r="CE53">
        <v>5</v>
      </c>
      <c r="CF53">
        <v>3</v>
      </c>
      <c r="CG53">
        <v>-2</v>
      </c>
      <c r="CH53">
        <v>-8</v>
      </c>
      <c r="CI53">
        <v>-11</v>
      </c>
      <c r="CJ53">
        <v>-14</v>
      </c>
      <c r="CK53">
        <v>-15</v>
      </c>
      <c r="CL53">
        <v>-15</v>
      </c>
      <c r="CM53">
        <v>-6</v>
      </c>
      <c r="CN53">
        <v>-1</v>
      </c>
      <c r="CO53">
        <v>3</v>
      </c>
      <c r="CP53">
        <v>5</v>
      </c>
      <c r="CQ53">
        <v>5</v>
      </c>
      <c r="CR53">
        <v>4</v>
      </c>
      <c r="CS53">
        <v>0</v>
      </c>
      <c r="CT53">
        <v>2</v>
      </c>
    </row>
    <row r="54" spans="1:98">
      <c r="A54">
        <v>1</v>
      </c>
      <c r="B54" t="s">
        <v>1733</v>
      </c>
      <c r="C54">
        <v>28</v>
      </c>
      <c r="D54">
        <v>28</v>
      </c>
      <c r="E54">
        <v>16</v>
      </c>
      <c r="F54" t="s">
        <v>1666</v>
      </c>
      <c r="G54">
        <v>13</v>
      </c>
      <c r="H54">
        <v>1</v>
      </c>
      <c r="I54">
        <v>5.03</v>
      </c>
      <c r="J54">
        <v>3.77</v>
      </c>
      <c r="K54">
        <v>3.13</v>
      </c>
      <c r="L54">
        <v>2.5099999999999998</v>
      </c>
      <c r="M54">
        <v>1.9</v>
      </c>
      <c r="N54">
        <v>1.69</v>
      </c>
      <c r="O54">
        <v>0.95</v>
      </c>
      <c r="P54">
        <v>1.52</v>
      </c>
      <c r="Q54">
        <v>2.34</v>
      </c>
      <c r="R54">
        <v>2.56</v>
      </c>
      <c r="S54">
        <v>2.84</v>
      </c>
      <c r="T54">
        <v>5.24</v>
      </c>
      <c r="U54">
        <v>4.05</v>
      </c>
      <c r="V54">
        <v>4.1900000000000004</v>
      </c>
      <c r="W54">
        <v>4.8</v>
      </c>
      <c r="X54">
        <v>5.75</v>
      </c>
      <c r="Y54">
        <v>8.0500000000000007</v>
      </c>
      <c r="Z54">
        <v>10.8</v>
      </c>
      <c r="AA54">
        <v>4.5999999999999996</v>
      </c>
      <c r="AB54">
        <v>5.2</v>
      </c>
      <c r="AC54">
        <v>2.68</v>
      </c>
      <c r="AD54">
        <v>0</v>
      </c>
      <c r="AE54">
        <v>0</v>
      </c>
      <c r="AF54">
        <v>0</v>
      </c>
      <c r="AG54">
        <v>1.87</v>
      </c>
      <c r="AH54">
        <v>2.25</v>
      </c>
      <c r="AI54">
        <v>2.74</v>
      </c>
      <c r="AJ54">
        <v>2.56</v>
      </c>
      <c r="AK54">
        <v>2.83</v>
      </c>
      <c r="AL54">
        <v>4.05</v>
      </c>
      <c r="AM54">
        <v>3.5</v>
      </c>
      <c r="AN54">
        <v>3.38</v>
      </c>
      <c r="AO54">
        <v>4.7300000000000004</v>
      </c>
      <c r="AP54">
        <v>7.55</v>
      </c>
      <c r="AQ54">
        <v>9.1300000000000008</v>
      </c>
      <c r="AR54">
        <v>11.4</v>
      </c>
      <c r="AS54">
        <v>28.84</v>
      </c>
      <c r="AT54">
        <v>30.84</v>
      </c>
      <c r="AU54">
        <v>31.69</v>
      </c>
      <c r="AV54">
        <v>34.11</v>
      </c>
      <c r="AW54">
        <v>34.47</v>
      </c>
      <c r="AX54">
        <v>35.96</v>
      </c>
      <c r="AY54">
        <v>37.94</v>
      </c>
      <c r="AZ54">
        <v>39.21</v>
      </c>
      <c r="BA54">
        <v>40.479999999999997</v>
      </c>
      <c r="BB54">
        <v>40.61</v>
      </c>
      <c r="BC54">
        <v>40.44</v>
      </c>
      <c r="BD54">
        <v>42.98</v>
      </c>
      <c r="BE54">
        <v>43.82</v>
      </c>
      <c r="BF54">
        <v>44.51</v>
      </c>
      <c r="BG54">
        <v>46.39</v>
      </c>
      <c r="BH54">
        <v>46.51</v>
      </c>
      <c r="BI54">
        <v>44.79</v>
      </c>
      <c r="BJ54">
        <v>41.33</v>
      </c>
      <c r="BK54">
        <v>28.16</v>
      </c>
      <c r="BL54">
        <v>29.54</v>
      </c>
      <c r="BM54">
        <v>32.369999999999997</v>
      </c>
      <c r="BN54">
        <v>34.69</v>
      </c>
      <c r="BO54">
        <v>34.450000000000003</v>
      </c>
      <c r="BP54">
        <v>35.979999999999997</v>
      </c>
      <c r="BQ54">
        <v>38.01</v>
      </c>
      <c r="BR54">
        <v>39.409999999999997</v>
      </c>
      <c r="BS54">
        <v>41.29</v>
      </c>
      <c r="BT54">
        <v>40.409999999999997</v>
      </c>
      <c r="BU54">
        <v>40.619999999999997</v>
      </c>
      <c r="BV54">
        <v>43.2</v>
      </c>
      <c r="BW54">
        <v>44.04</v>
      </c>
      <c r="BX54">
        <v>45.34</v>
      </c>
      <c r="BY54">
        <v>47.33</v>
      </c>
      <c r="BZ54">
        <v>47.02</v>
      </c>
      <c r="CA54">
        <v>44.43</v>
      </c>
      <c r="CB54">
        <v>40.57</v>
      </c>
      <c r="CC54">
        <v>0</v>
      </c>
      <c r="CD54">
        <v>2</v>
      </c>
      <c r="CE54">
        <v>3</v>
      </c>
      <c r="CF54">
        <v>3</v>
      </c>
      <c r="CG54">
        <v>1</v>
      </c>
      <c r="CH54">
        <v>0</v>
      </c>
      <c r="CI54">
        <v>-7</v>
      </c>
      <c r="CJ54">
        <v>-12</v>
      </c>
      <c r="CK54">
        <v>-13</v>
      </c>
      <c r="CL54">
        <v>-15</v>
      </c>
      <c r="CM54">
        <v>-10</v>
      </c>
      <c r="CN54">
        <v>-6</v>
      </c>
      <c r="CO54">
        <v>0</v>
      </c>
      <c r="CP54">
        <v>2</v>
      </c>
      <c r="CQ54">
        <v>3</v>
      </c>
      <c r="CR54">
        <v>1</v>
      </c>
      <c r="CS54">
        <v>0</v>
      </c>
      <c r="CT54">
        <v>0</v>
      </c>
    </row>
    <row r="55" spans="1:98">
      <c r="A55">
        <v>1</v>
      </c>
      <c r="B55" t="s">
        <v>1732</v>
      </c>
      <c r="C55">
        <v>26</v>
      </c>
      <c r="D55">
        <v>19</v>
      </c>
      <c r="E55">
        <v>16</v>
      </c>
      <c r="F55" t="s">
        <v>1666</v>
      </c>
      <c r="G55">
        <v>12</v>
      </c>
      <c r="H55">
        <v>11</v>
      </c>
      <c r="I55">
        <v>2.17</v>
      </c>
      <c r="J55">
        <v>2.5299999999999998</v>
      </c>
      <c r="K55">
        <v>1.54</v>
      </c>
      <c r="L55">
        <v>1.73</v>
      </c>
      <c r="M55">
        <v>0.5</v>
      </c>
      <c r="N55">
        <v>0.62</v>
      </c>
      <c r="O55">
        <v>0</v>
      </c>
      <c r="P55">
        <v>0.35</v>
      </c>
      <c r="Q55">
        <v>0</v>
      </c>
      <c r="R55">
        <v>2.12</v>
      </c>
      <c r="S55">
        <v>2.88</v>
      </c>
      <c r="T55">
        <v>4.5</v>
      </c>
      <c r="U55">
        <v>2.14</v>
      </c>
      <c r="V55">
        <v>2.0099999999999998</v>
      </c>
      <c r="W55">
        <v>3.34</v>
      </c>
      <c r="X55">
        <v>3.87</v>
      </c>
      <c r="Y55">
        <v>8.08</v>
      </c>
      <c r="Z55">
        <v>12.85</v>
      </c>
      <c r="AA55">
        <v>2.63</v>
      </c>
      <c r="AB55">
        <v>0</v>
      </c>
      <c r="AC55">
        <v>0.32</v>
      </c>
      <c r="AD55">
        <v>0.41</v>
      </c>
      <c r="AE55">
        <v>1.57</v>
      </c>
      <c r="AF55">
        <v>2.14</v>
      </c>
      <c r="AG55">
        <v>2.11</v>
      </c>
      <c r="AH55">
        <v>2.4900000000000002</v>
      </c>
      <c r="AI55">
        <v>2.17</v>
      </c>
      <c r="AJ55">
        <v>1.9</v>
      </c>
      <c r="AK55">
        <v>3.54</v>
      </c>
      <c r="AL55">
        <v>3.41</v>
      </c>
      <c r="AM55">
        <v>2.12</v>
      </c>
      <c r="AN55">
        <v>2.04</v>
      </c>
      <c r="AO55">
        <v>4.07</v>
      </c>
      <c r="AP55">
        <v>5.98</v>
      </c>
      <c r="AQ55">
        <v>7.06</v>
      </c>
      <c r="AR55">
        <v>12.23</v>
      </c>
      <c r="AS55">
        <v>28.05</v>
      </c>
      <c r="AT55">
        <v>30.52</v>
      </c>
      <c r="AU55">
        <v>32.15</v>
      </c>
      <c r="AV55">
        <v>34.25</v>
      </c>
      <c r="AW55">
        <v>34.229999999999997</v>
      </c>
      <c r="AX55">
        <v>34.130000000000003</v>
      </c>
      <c r="AY55">
        <v>37.53</v>
      </c>
      <c r="AZ55">
        <v>38.229999999999997</v>
      </c>
      <c r="BA55">
        <v>37.97</v>
      </c>
      <c r="BB55">
        <v>36.42</v>
      </c>
      <c r="BC55">
        <v>37.9</v>
      </c>
      <c r="BD55">
        <v>35.78</v>
      </c>
      <c r="BE55">
        <v>43.24</v>
      </c>
      <c r="BF55">
        <v>45</v>
      </c>
      <c r="BG55">
        <v>46.46</v>
      </c>
      <c r="BH55">
        <v>44.26</v>
      </c>
      <c r="BI55">
        <v>42.44</v>
      </c>
      <c r="BJ55">
        <v>38.880000000000003</v>
      </c>
      <c r="BK55">
        <v>27.35</v>
      </c>
      <c r="BL55">
        <v>31.78</v>
      </c>
      <c r="BM55">
        <v>33.22</v>
      </c>
      <c r="BN55">
        <v>35.82</v>
      </c>
      <c r="BO55">
        <v>34.83</v>
      </c>
      <c r="BP55">
        <v>34.590000000000003</v>
      </c>
      <c r="BQ55">
        <v>37.71</v>
      </c>
      <c r="BR55">
        <v>38.14</v>
      </c>
      <c r="BS55">
        <v>37.79</v>
      </c>
      <c r="BT55">
        <v>36.33</v>
      </c>
      <c r="BU55">
        <v>38.85</v>
      </c>
      <c r="BV55">
        <v>35.880000000000003</v>
      </c>
      <c r="BW55">
        <v>43.48</v>
      </c>
      <c r="BX55">
        <v>45.92</v>
      </c>
      <c r="BY55">
        <v>46.58</v>
      </c>
      <c r="BZ55">
        <v>43.11</v>
      </c>
      <c r="CA55">
        <v>42.9</v>
      </c>
      <c r="CB55">
        <v>38.03</v>
      </c>
      <c r="CC55">
        <v>11</v>
      </c>
      <c r="CD55">
        <v>12</v>
      </c>
      <c r="CE55">
        <v>12</v>
      </c>
      <c r="CF55">
        <v>7</v>
      </c>
      <c r="CG55">
        <v>-2</v>
      </c>
      <c r="CH55">
        <v>-9</v>
      </c>
      <c r="CI55">
        <v>-11</v>
      </c>
      <c r="CJ55">
        <v>-11</v>
      </c>
      <c r="CK55">
        <v>-8</v>
      </c>
      <c r="CL55">
        <v>-5</v>
      </c>
      <c r="CM55">
        <v>6</v>
      </c>
      <c r="CN55">
        <v>14</v>
      </c>
      <c r="CO55">
        <v>22</v>
      </c>
      <c r="CP55">
        <v>22</v>
      </c>
      <c r="CQ55">
        <v>22</v>
      </c>
      <c r="CR55">
        <v>20</v>
      </c>
      <c r="CS55">
        <v>19</v>
      </c>
      <c r="CT55">
        <v>23</v>
      </c>
    </row>
    <row r="56" spans="1:98">
      <c r="A56">
        <v>1</v>
      </c>
      <c r="B56" t="s">
        <v>1730</v>
      </c>
      <c r="C56">
        <v>21</v>
      </c>
      <c r="D56">
        <v>19</v>
      </c>
      <c r="E56">
        <v>16</v>
      </c>
      <c r="F56" t="s">
        <v>1666</v>
      </c>
      <c r="G56">
        <v>15</v>
      </c>
      <c r="H56">
        <v>3</v>
      </c>
      <c r="I56">
        <v>5.52</v>
      </c>
      <c r="J56">
        <v>4.4000000000000004</v>
      </c>
      <c r="K56">
        <v>3.8</v>
      </c>
      <c r="L56">
        <v>2.2400000000000002</v>
      </c>
      <c r="M56">
        <v>2.84</v>
      </c>
      <c r="N56">
        <v>2.72</v>
      </c>
      <c r="O56">
        <v>3.17</v>
      </c>
      <c r="P56">
        <v>3.79</v>
      </c>
      <c r="Q56">
        <v>4.13</v>
      </c>
      <c r="R56">
        <v>4.0199999999999996</v>
      </c>
      <c r="S56">
        <v>8.58</v>
      </c>
      <c r="T56">
        <v>6.86</v>
      </c>
      <c r="U56">
        <v>5.89</v>
      </c>
      <c r="V56">
        <v>6.03</v>
      </c>
      <c r="W56">
        <v>6.9</v>
      </c>
      <c r="X56">
        <v>7.5</v>
      </c>
      <c r="Y56">
        <v>13.11</v>
      </c>
      <c r="Z56">
        <v>18.18</v>
      </c>
      <c r="AA56">
        <v>5.04</v>
      </c>
      <c r="AB56">
        <v>3.45</v>
      </c>
      <c r="AC56">
        <v>2.33</v>
      </c>
      <c r="AD56">
        <v>2.2400000000000002</v>
      </c>
      <c r="AE56">
        <v>2.36</v>
      </c>
      <c r="AF56">
        <v>3.53</v>
      </c>
      <c r="AG56">
        <v>3.6</v>
      </c>
      <c r="AH56">
        <v>4.24</v>
      </c>
      <c r="AI56">
        <v>3.98</v>
      </c>
      <c r="AJ56">
        <v>4.5</v>
      </c>
      <c r="AK56">
        <v>8.48</v>
      </c>
      <c r="AL56">
        <v>6.48</v>
      </c>
      <c r="AM56">
        <v>5.63</v>
      </c>
      <c r="AN56">
        <v>7.34</v>
      </c>
      <c r="AO56">
        <v>7.27</v>
      </c>
      <c r="AP56">
        <v>8.9499999999999993</v>
      </c>
      <c r="AQ56">
        <v>13.44</v>
      </c>
      <c r="AR56">
        <v>16.78</v>
      </c>
      <c r="AS56">
        <v>26.17</v>
      </c>
      <c r="AT56">
        <v>31.14</v>
      </c>
      <c r="AU56">
        <v>33.92</v>
      </c>
      <c r="AV56">
        <v>33.69</v>
      </c>
      <c r="AW56">
        <v>35.79</v>
      </c>
      <c r="AX56">
        <v>38.299999999999997</v>
      </c>
      <c r="AY56">
        <v>39.119999999999997</v>
      </c>
      <c r="AZ56">
        <v>40.28</v>
      </c>
      <c r="BA56">
        <v>40.07</v>
      </c>
      <c r="BB56">
        <v>41.34</v>
      </c>
      <c r="BC56">
        <v>43.63</v>
      </c>
      <c r="BD56">
        <v>43.34</v>
      </c>
      <c r="BE56">
        <v>48.15</v>
      </c>
      <c r="BF56">
        <v>50.68</v>
      </c>
      <c r="BG56">
        <v>50.98</v>
      </c>
      <c r="BH56">
        <v>49.56</v>
      </c>
      <c r="BI56">
        <v>49.29</v>
      </c>
      <c r="BJ56">
        <v>42.8</v>
      </c>
      <c r="BK56">
        <v>27.41</v>
      </c>
      <c r="BL56">
        <v>31.47</v>
      </c>
      <c r="BM56">
        <v>32.72</v>
      </c>
      <c r="BN56">
        <v>33.630000000000003</v>
      </c>
      <c r="BO56">
        <v>35.619999999999997</v>
      </c>
      <c r="BP56">
        <v>38.22</v>
      </c>
      <c r="BQ56">
        <v>39.03</v>
      </c>
      <c r="BR56">
        <v>40.49</v>
      </c>
      <c r="BS56">
        <v>40.44</v>
      </c>
      <c r="BT56">
        <v>41.36</v>
      </c>
      <c r="BU56">
        <v>43.32</v>
      </c>
      <c r="BV56">
        <v>42.25</v>
      </c>
      <c r="BW56">
        <v>47.5</v>
      </c>
      <c r="BX56">
        <v>50.4</v>
      </c>
      <c r="BY56">
        <v>51.53</v>
      </c>
      <c r="BZ56">
        <v>49.99</v>
      </c>
      <c r="CA56">
        <v>48.38</v>
      </c>
      <c r="CB56">
        <v>41.73</v>
      </c>
      <c r="CC56">
        <v>3</v>
      </c>
      <c r="CD56">
        <v>5</v>
      </c>
      <c r="CE56">
        <v>6</v>
      </c>
      <c r="CF56">
        <v>3</v>
      </c>
      <c r="CG56">
        <v>1</v>
      </c>
      <c r="CH56">
        <v>-2</v>
      </c>
      <c r="CI56">
        <v>-7</v>
      </c>
      <c r="CJ56">
        <v>-10</v>
      </c>
      <c r="CK56">
        <v>-10</v>
      </c>
      <c r="CL56">
        <v>-8</v>
      </c>
      <c r="CM56">
        <v>0</v>
      </c>
      <c r="CN56">
        <v>1</v>
      </c>
      <c r="CO56">
        <v>3</v>
      </c>
      <c r="CP56">
        <v>4</v>
      </c>
      <c r="CQ56">
        <v>7</v>
      </c>
      <c r="CR56">
        <v>5</v>
      </c>
      <c r="CS56">
        <v>4</v>
      </c>
      <c r="CT56">
        <v>4</v>
      </c>
    </row>
    <row r="57" spans="1:98">
      <c r="A57">
        <v>1</v>
      </c>
      <c r="B57" t="s">
        <v>1732</v>
      </c>
      <c r="C57">
        <v>22</v>
      </c>
      <c r="D57">
        <v>15</v>
      </c>
      <c r="E57">
        <v>16</v>
      </c>
      <c r="F57" t="s">
        <v>1666</v>
      </c>
      <c r="G57">
        <v>29</v>
      </c>
      <c r="H57">
        <v>11</v>
      </c>
      <c r="I57">
        <v>3.39</v>
      </c>
      <c r="J57">
        <v>3.44</v>
      </c>
      <c r="K57">
        <v>3.17</v>
      </c>
      <c r="L57">
        <v>2.71</v>
      </c>
      <c r="M57">
        <v>2.06</v>
      </c>
      <c r="N57">
        <v>3.9</v>
      </c>
      <c r="O57">
        <v>2.06</v>
      </c>
      <c r="P57">
        <v>2.12</v>
      </c>
      <c r="Q57">
        <v>2.8</v>
      </c>
      <c r="R57">
        <v>2.63</v>
      </c>
      <c r="S57">
        <v>5.23</v>
      </c>
      <c r="T57">
        <v>7.02</v>
      </c>
      <c r="U57">
        <v>3.36</v>
      </c>
      <c r="V57">
        <v>4.24</v>
      </c>
      <c r="W57">
        <v>7.09</v>
      </c>
      <c r="X57">
        <v>8.41</v>
      </c>
      <c r="Y57">
        <v>13.39</v>
      </c>
      <c r="Z57">
        <v>22.05</v>
      </c>
      <c r="AA57">
        <v>3.83</v>
      </c>
      <c r="AB57">
        <v>3.03</v>
      </c>
      <c r="AC57">
        <v>3.01</v>
      </c>
      <c r="AD57">
        <v>1.45</v>
      </c>
      <c r="AE57">
        <v>2.27</v>
      </c>
      <c r="AF57">
        <v>3.6</v>
      </c>
      <c r="AG57">
        <v>3.17</v>
      </c>
      <c r="AH57">
        <v>2.88</v>
      </c>
      <c r="AI57">
        <v>3</v>
      </c>
      <c r="AJ57">
        <v>3.62</v>
      </c>
      <c r="AK57">
        <v>6.43</v>
      </c>
      <c r="AL57">
        <v>6.96</v>
      </c>
      <c r="AM57">
        <v>3.12</v>
      </c>
      <c r="AN57">
        <v>4.95</v>
      </c>
      <c r="AO57">
        <v>7.89</v>
      </c>
      <c r="AP57">
        <v>8.2899999999999991</v>
      </c>
      <c r="AQ57">
        <v>13.05</v>
      </c>
      <c r="AR57">
        <v>22.14</v>
      </c>
      <c r="AS57">
        <v>28.14</v>
      </c>
      <c r="AT57">
        <v>31.33</v>
      </c>
      <c r="AU57">
        <v>33.03</v>
      </c>
      <c r="AV57">
        <v>35.25</v>
      </c>
      <c r="AW57">
        <v>34.130000000000003</v>
      </c>
      <c r="AX57">
        <v>36.1</v>
      </c>
      <c r="AY57">
        <v>37.24</v>
      </c>
      <c r="AZ57">
        <v>38.409999999999997</v>
      </c>
      <c r="BA57">
        <v>38.96</v>
      </c>
      <c r="BB57">
        <v>41.25</v>
      </c>
      <c r="BC57">
        <v>39.950000000000003</v>
      </c>
      <c r="BD57">
        <v>40.69</v>
      </c>
      <c r="BE57">
        <v>49.93</v>
      </c>
      <c r="BF57">
        <v>50.16</v>
      </c>
      <c r="BG57">
        <v>51.7</v>
      </c>
      <c r="BH57">
        <v>48.62</v>
      </c>
      <c r="BI57">
        <v>46.85</v>
      </c>
      <c r="BJ57">
        <v>47.75</v>
      </c>
      <c r="BK57">
        <v>28.91</v>
      </c>
      <c r="BL57">
        <v>31.85</v>
      </c>
      <c r="BM57">
        <v>33.57</v>
      </c>
      <c r="BN57">
        <v>34.450000000000003</v>
      </c>
      <c r="BO57">
        <v>34.18</v>
      </c>
      <c r="BP57">
        <v>36.47</v>
      </c>
      <c r="BQ57">
        <v>36.33</v>
      </c>
      <c r="BR57">
        <v>38.130000000000003</v>
      </c>
      <c r="BS57">
        <v>38.89</v>
      </c>
      <c r="BT57">
        <v>41.17</v>
      </c>
      <c r="BU57">
        <v>39.130000000000003</v>
      </c>
      <c r="BV57">
        <v>40.99</v>
      </c>
      <c r="BW57">
        <v>49.67</v>
      </c>
      <c r="BX57">
        <v>50.7</v>
      </c>
      <c r="BY57">
        <v>50.48</v>
      </c>
      <c r="BZ57">
        <v>48.66</v>
      </c>
      <c r="CA57">
        <v>46.44</v>
      </c>
      <c r="CB57">
        <v>48.01</v>
      </c>
      <c r="CC57">
        <v>14</v>
      </c>
      <c r="CD57">
        <v>12</v>
      </c>
      <c r="CE57">
        <v>12</v>
      </c>
      <c r="CF57">
        <v>8</v>
      </c>
      <c r="CG57">
        <v>2</v>
      </c>
      <c r="CH57">
        <v>-8</v>
      </c>
      <c r="CI57">
        <v>-9</v>
      </c>
      <c r="CJ57">
        <v>-12</v>
      </c>
      <c r="CK57">
        <v>-10</v>
      </c>
      <c r="CL57">
        <v>-9</v>
      </c>
      <c r="CM57">
        <v>-1</v>
      </c>
      <c r="CN57">
        <v>2</v>
      </c>
      <c r="CO57">
        <v>8</v>
      </c>
      <c r="CP57">
        <v>9</v>
      </c>
      <c r="CQ57">
        <v>10</v>
      </c>
      <c r="CR57">
        <v>8</v>
      </c>
      <c r="CS57">
        <v>7</v>
      </c>
      <c r="CT57">
        <v>2</v>
      </c>
    </row>
    <row r="58" spans="1:98">
      <c r="A58">
        <v>1</v>
      </c>
      <c r="B58" t="s">
        <v>1730</v>
      </c>
      <c r="C58">
        <v>23</v>
      </c>
      <c r="D58">
        <v>17</v>
      </c>
      <c r="E58">
        <v>16</v>
      </c>
      <c r="F58" t="s">
        <v>1666</v>
      </c>
      <c r="G58">
        <v>16</v>
      </c>
      <c r="H58">
        <v>2</v>
      </c>
      <c r="I58">
        <v>2.94</v>
      </c>
      <c r="J58">
        <v>2.72</v>
      </c>
      <c r="K58">
        <v>0.63</v>
      </c>
      <c r="L58">
        <v>1.3</v>
      </c>
      <c r="M58">
        <v>1.37</v>
      </c>
      <c r="N58">
        <v>0.76</v>
      </c>
      <c r="O58">
        <v>1.1499999999999999</v>
      </c>
      <c r="P58">
        <v>2.2400000000000002</v>
      </c>
      <c r="Q58">
        <v>3.34</v>
      </c>
      <c r="R58">
        <v>3.51</v>
      </c>
      <c r="S58">
        <v>5.73</v>
      </c>
      <c r="T58">
        <v>5.59</v>
      </c>
      <c r="U58">
        <v>2.98</v>
      </c>
      <c r="V58">
        <v>3.12</v>
      </c>
      <c r="W58">
        <v>5.38</v>
      </c>
      <c r="X58">
        <v>8.17</v>
      </c>
      <c r="Y58">
        <v>13.18</v>
      </c>
      <c r="Z58">
        <v>17.39</v>
      </c>
      <c r="AA58">
        <v>3.88</v>
      </c>
      <c r="AB58">
        <v>2.73</v>
      </c>
      <c r="AC58">
        <v>0.37</v>
      </c>
      <c r="AD58">
        <v>0</v>
      </c>
      <c r="AE58">
        <v>0</v>
      </c>
      <c r="AF58">
        <v>1.24</v>
      </c>
      <c r="AG58">
        <v>1.37</v>
      </c>
      <c r="AH58">
        <v>2.12</v>
      </c>
      <c r="AI58">
        <v>3.58</v>
      </c>
      <c r="AJ58">
        <v>4.25</v>
      </c>
      <c r="AK58">
        <v>5.61</v>
      </c>
      <c r="AL58">
        <v>5.22</v>
      </c>
      <c r="AM58">
        <v>2.95</v>
      </c>
      <c r="AN58">
        <v>3.67</v>
      </c>
      <c r="AO58">
        <v>5.12</v>
      </c>
      <c r="AP58">
        <v>6.83</v>
      </c>
      <c r="AQ58">
        <v>12.27</v>
      </c>
      <c r="AR58">
        <v>16.62</v>
      </c>
      <c r="AS58">
        <v>26.42</v>
      </c>
      <c r="AT58">
        <v>30.96</v>
      </c>
      <c r="AU58">
        <v>33.72</v>
      </c>
      <c r="AV58">
        <v>34.619999999999997</v>
      </c>
      <c r="AW58">
        <v>34.72</v>
      </c>
      <c r="AX58">
        <v>35.32</v>
      </c>
      <c r="AY58">
        <v>36.72</v>
      </c>
      <c r="AZ58">
        <v>37.85</v>
      </c>
      <c r="BA58">
        <v>37.42</v>
      </c>
      <c r="BB58">
        <v>37.56</v>
      </c>
      <c r="BC58">
        <v>39.46</v>
      </c>
      <c r="BD58">
        <v>40.020000000000003</v>
      </c>
      <c r="BE58">
        <v>42.16</v>
      </c>
      <c r="BF58">
        <v>45.97</v>
      </c>
      <c r="BG58">
        <v>47.88</v>
      </c>
      <c r="BH58">
        <v>46.1</v>
      </c>
      <c r="BI58">
        <v>42.85</v>
      </c>
      <c r="BJ58">
        <v>42.11</v>
      </c>
      <c r="BK58">
        <v>25.82</v>
      </c>
      <c r="BL58">
        <v>30.08</v>
      </c>
      <c r="BM58">
        <v>33.75</v>
      </c>
      <c r="BN58">
        <v>34.729999999999997</v>
      </c>
      <c r="BO58">
        <v>34.409999999999997</v>
      </c>
      <c r="BP58">
        <v>35.31</v>
      </c>
      <c r="BQ58">
        <v>36.15</v>
      </c>
      <c r="BR58">
        <v>37.380000000000003</v>
      </c>
      <c r="BS58">
        <v>37.15</v>
      </c>
      <c r="BT58">
        <v>38.17</v>
      </c>
      <c r="BU58">
        <v>39.200000000000003</v>
      </c>
      <c r="BV58">
        <v>41.03</v>
      </c>
      <c r="BW58">
        <v>43.49</v>
      </c>
      <c r="BX58">
        <v>46.28</v>
      </c>
      <c r="BY58">
        <v>48.03</v>
      </c>
      <c r="BZ58">
        <v>45.43</v>
      </c>
      <c r="CA58">
        <v>42.34</v>
      </c>
      <c r="CB58">
        <v>41.39</v>
      </c>
      <c r="CC58">
        <v>3</v>
      </c>
      <c r="CD58">
        <v>3</v>
      </c>
      <c r="CE58">
        <v>2</v>
      </c>
      <c r="CF58">
        <v>2</v>
      </c>
      <c r="CG58">
        <v>-2</v>
      </c>
      <c r="CH58">
        <v>-6</v>
      </c>
      <c r="CI58">
        <v>-9</v>
      </c>
      <c r="CJ58">
        <v>-12</v>
      </c>
      <c r="CK58">
        <v>-15</v>
      </c>
      <c r="CL58">
        <v>-8</v>
      </c>
      <c r="CM58">
        <v>0</v>
      </c>
      <c r="CN58">
        <v>3</v>
      </c>
      <c r="CO58">
        <v>10</v>
      </c>
      <c r="CP58">
        <v>12</v>
      </c>
      <c r="CQ58">
        <v>10</v>
      </c>
      <c r="CR58">
        <v>4</v>
      </c>
      <c r="CS58">
        <v>1</v>
      </c>
      <c r="CT58">
        <v>0</v>
      </c>
    </row>
    <row r="59" spans="1:98">
      <c r="A59">
        <v>1</v>
      </c>
      <c r="B59" t="s">
        <v>1730</v>
      </c>
      <c r="C59">
        <v>25</v>
      </c>
      <c r="D59">
        <v>24</v>
      </c>
      <c r="E59">
        <v>16</v>
      </c>
      <c r="F59" t="s">
        <v>1666</v>
      </c>
      <c r="G59">
        <v>12</v>
      </c>
      <c r="H59">
        <v>11</v>
      </c>
      <c r="I59">
        <v>3.98</v>
      </c>
      <c r="J59">
        <v>2.5</v>
      </c>
      <c r="K59">
        <v>1.85</v>
      </c>
      <c r="L59">
        <v>1.34</v>
      </c>
      <c r="M59">
        <v>1.81</v>
      </c>
      <c r="N59">
        <v>0</v>
      </c>
      <c r="O59">
        <v>0</v>
      </c>
      <c r="P59">
        <v>1.18</v>
      </c>
      <c r="Q59">
        <v>1.66</v>
      </c>
      <c r="R59">
        <v>2.44</v>
      </c>
      <c r="S59">
        <v>5.29</v>
      </c>
      <c r="T59">
        <v>6.32</v>
      </c>
      <c r="U59">
        <v>2.17</v>
      </c>
      <c r="V59">
        <v>2.44</v>
      </c>
      <c r="W59">
        <v>3.74</v>
      </c>
      <c r="X59">
        <v>5.22</v>
      </c>
      <c r="Y59">
        <v>9.77</v>
      </c>
      <c r="Z59">
        <v>11.16</v>
      </c>
      <c r="AA59">
        <v>3.88</v>
      </c>
      <c r="AB59">
        <v>2.58</v>
      </c>
      <c r="AC59">
        <v>0</v>
      </c>
      <c r="AD59">
        <v>0</v>
      </c>
      <c r="AE59">
        <v>1.78</v>
      </c>
      <c r="AF59">
        <v>0.99</v>
      </c>
      <c r="AG59">
        <v>2.12</v>
      </c>
      <c r="AH59">
        <v>3.5</v>
      </c>
      <c r="AI59">
        <v>2.48</v>
      </c>
      <c r="AJ59">
        <v>4.18</v>
      </c>
      <c r="AK59">
        <v>6.3</v>
      </c>
      <c r="AL59">
        <v>3.99</v>
      </c>
      <c r="AM59">
        <v>2.2000000000000002</v>
      </c>
      <c r="AN59">
        <v>2.91</v>
      </c>
      <c r="AO59">
        <v>4.74</v>
      </c>
      <c r="AP59">
        <v>5.45</v>
      </c>
      <c r="AQ59">
        <v>8.7100000000000009</v>
      </c>
      <c r="AR59">
        <v>12.92</v>
      </c>
      <c r="AS59">
        <v>23.39</v>
      </c>
      <c r="AT59">
        <v>28.41</v>
      </c>
      <c r="AU59">
        <v>29.26</v>
      </c>
      <c r="AV59">
        <v>29.67</v>
      </c>
      <c r="AW59">
        <v>31.16</v>
      </c>
      <c r="AX59">
        <v>32.869999999999997</v>
      </c>
      <c r="AY59">
        <v>34.33</v>
      </c>
      <c r="AZ59">
        <v>34.75</v>
      </c>
      <c r="BA59">
        <v>34.979999999999997</v>
      </c>
      <c r="BB59">
        <v>36.520000000000003</v>
      </c>
      <c r="BC59">
        <v>36.79</v>
      </c>
      <c r="BD59">
        <v>38.61</v>
      </c>
      <c r="BE59">
        <v>40.369999999999997</v>
      </c>
      <c r="BF59">
        <v>41.89</v>
      </c>
      <c r="BG59">
        <v>44.6</v>
      </c>
      <c r="BH59">
        <v>41.46</v>
      </c>
      <c r="BI59">
        <v>36.56</v>
      </c>
      <c r="BJ59">
        <v>36.520000000000003</v>
      </c>
      <c r="BK59">
        <v>24.81</v>
      </c>
      <c r="BL59">
        <v>27.5</v>
      </c>
      <c r="BM59">
        <v>28.23</v>
      </c>
      <c r="BN59">
        <v>30.68</v>
      </c>
      <c r="BO59">
        <v>32.24</v>
      </c>
      <c r="BP59">
        <v>33.18</v>
      </c>
      <c r="BQ59">
        <v>35.6</v>
      </c>
      <c r="BR59">
        <v>35.93</v>
      </c>
      <c r="BS59">
        <v>34.94</v>
      </c>
      <c r="BT59">
        <v>35.1</v>
      </c>
      <c r="BU59">
        <v>35.78</v>
      </c>
      <c r="BV59">
        <v>38.770000000000003</v>
      </c>
      <c r="BW59">
        <v>40.76</v>
      </c>
      <c r="BX59">
        <v>41.65</v>
      </c>
      <c r="BY59">
        <v>46.28</v>
      </c>
      <c r="BZ59">
        <v>41.85</v>
      </c>
      <c r="CA59">
        <v>37.17</v>
      </c>
      <c r="CB59">
        <v>35.24</v>
      </c>
      <c r="CC59">
        <v>6</v>
      </c>
      <c r="CD59">
        <v>8</v>
      </c>
      <c r="CE59">
        <v>7</v>
      </c>
      <c r="CF59">
        <v>5</v>
      </c>
      <c r="CG59">
        <v>1</v>
      </c>
      <c r="CH59">
        <v>-2</v>
      </c>
      <c r="CI59">
        <v>-7</v>
      </c>
      <c r="CJ59">
        <v>-9</v>
      </c>
      <c r="CK59">
        <v>-4</v>
      </c>
      <c r="CL59">
        <v>0</v>
      </c>
      <c r="CM59">
        <v>14</v>
      </c>
      <c r="CN59">
        <v>22</v>
      </c>
      <c r="CO59">
        <v>28</v>
      </c>
      <c r="CP59">
        <v>27</v>
      </c>
      <c r="CQ59">
        <v>26</v>
      </c>
      <c r="CR59">
        <v>16</v>
      </c>
      <c r="CS59">
        <v>13</v>
      </c>
      <c r="CT59">
        <v>13</v>
      </c>
    </row>
    <row r="60" spans="1:98">
      <c r="A60">
        <v>1</v>
      </c>
      <c r="B60" t="s">
        <v>1730</v>
      </c>
      <c r="C60">
        <v>28</v>
      </c>
      <c r="D60">
        <v>25</v>
      </c>
      <c r="E60">
        <v>17</v>
      </c>
      <c r="F60" t="s">
        <v>1666</v>
      </c>
      <c r="G60">
        <v>17</v>
      </c>
      <c r="H60">
        <v>4</v>
      </c>
      <c r="I60">
        <v>4.28</v>
      </c>
      <c r="J60">
        <v>2.91</v>
      </c>
      <c r="K60">
        <v>1.74</v>
      </c>
      <c r="L60">
        <v>1.5</v>
      </c>
      <c r="M60">
        <v>1.1100000000000001</v>
      </c>
      <c r="N60">
        <v>0</v>
      </c>
      <c r="O60">
        <v>0</v>
      </c>
      <c r="P60">
        <v>0</v>
      </c>
      <c r="Q60">
        <v>0</v>
      </c>
      <c r="R60">
        <v>1.42</v>
      </c>
      <c r="S60">
        <v>2.33</v>
      </c>
      <c r="T60">
        <v>7.1</v>
      </c>
      <c r="U60">
        <v>2.2400000000000002</v>
      </c>
      <c r="V60">
        <v>3.74</v>
      </c>
      <c r="W60">
        <v>5.82</v>
      </c>
      <c r="X60">
        <v>5.97</v>
      </c>
      <c r="Y60">
        <v>9.3000000000000007</v>
      </c>
      <c r="Z60">
        <v>12.69</v>
      </c>
      <c r="AA60">
        <v>4.58</v>
      </c>
      <c r="AB60">
        <v>1.62</v>
      </c>
      <c r="AC60">
        <v>0.72</v>
      </c>
      <c r="AD60">
        <v>0</v>
      </c>
      <c r="AE60">
        <v>0.87</v>
      </c>
      <c r="AF60">
        <v>1.57</v>
      </c>
      <c r="AG60">
        <v>1.69</v>
      </c>
      <c r="AH60">
        <v>1.73</v>
      </c>
      <c r="AI60">
        <v>2.11</v>
      </c>
      <c r="AJ60">
        <v>3.28</v>
      </c>
      <c r="AK60">
        <v>4.22</v>
      </c>
      <c r="AL60">
        <v>4.3600000000000003</v>
      </c>
      <c r="AM60">
        <v>1.74</v>
      </c>
      <c r="AN60">
        <v>2.88</v>
      </c>
      <c r="AO60">
        <v>5.07</v>
      </c>
      <c r="AP60">
        <v>5.87</v>
      </c>
      <c r="AQ60">
        <v>9.11</v>
      </c>
      <c r="AR60">
        <v>12.3</v>
      </c>
      <c r="AS60">
        <v>26.92</v>
      </c>
      <c r="AT60">
        <v>28.41</v>
      </c>
      <c r="AU60">
        <v>28.65</v>
      </c>
      <c r="AV60">
        <v>30.07</v>
      </c>
      <c r="AW60">
        <v>32.549999999999997</v>
      </c>
      <c r="AX60">
        <v>33.89</v>
      </c>
      <c r="AY60">
        <v>34.43</v>
      </c>
      <c r="AZ60">
        <v>34.17</v>
      </c>
      <c r="BA60">
        <v>34.869999999999997</v>
      </c>
      <c r="BB60">
        <v>35.31</v>
      </c>
      <c r="BC60">
        <v>36.78</v>
      </c>
      <c r="BD60">
        <v>37.11</v>
      </c>
      <c r="BE60">
        <v>42.62</v>
      </c>
      <c r="BF60">
        <v>41.78</v>
      </c>
      <c r="BG60">
        <v>42.56</v>
      </c>
      <c r="BH60">
        <v>42.34</v>
      </c>
      <c r="BI60">
        <v>38.89</v>
      </c>
      <c r="BJ60">
        <v>32.11</v>
      </c>
      <c r="BK60">
        <v>27.47</v>
      </c>
      <c r="BL60">
        <v>29.13</v>
      </c>
      <c r="BM60">
        <v>18.95</v>
      </c>
      <c r="BN60">
        <v>31.06</v>
      </c>
      <c r="BO60">
        <v>32.659999999999997</v>
      </c>
      <c r="BP60">
        <v>34.840000000000003</v>
      </c>
      <c r="BQ60">
        <v>35.25</v>
      </c>
      <c r="BR60">
        <v>34.119999999999997</v>
      </c>
      <c r="BS60">
        <v>34.67</v>
      </c>
      <c r="BT60">
        <v>35.200000000000003</v>
      </c>
      <c r="BU60">
        <v>36.700000000000003</v>
      </c>
      <c r="BV60">
        <v>36.840000000000003</v>
      </c>
      <c r="BW60">
        <v>42.17</v>
      </c>
      <c r="BX60">
        <v>41.84</v>
      </c>
      <c r="BY60">
        <v>43.92</v>
      </c>
      <c r="BZ60">
        <v>43.59</v>
      </c>
      <c r="CA60">
        <v>39.67</v>
      </c>
      <c r="CB60">
        <v>32.18</v>
      </c>
      <c r="CC60">
        <v>7</v>
      </c>
      <c r="CD60">
        <v>6</v>
      </c>
      <c r="CE60">
        <v>6</v>
      </c>
      <c r="CF60">
        <v>2</v>
      </c>
      <c r="CG60">
        <v>-5</v>
      </c>
      <c r="CH60">
        <v>-16</v>
      </c>
      <c r="CI60">
        <v>-21</v>
      </c>
      <c r="CJ60">
        <v>-26</v>
      </c>
      <c r="CK60">
        <v>-25</v>
      </c>
      <c r="CL60">
        <v>-25</v>
      </c>
      <c r="CM60">
        <v>-22</v>
      </c>
      <c r="CN60">
        <v>-15</v>
      </c>
      <c r="CO60">
        <v>-8</v>
      </c>
      <c r="CP60">
        <v>-5</v>
      </c>
      <c r="CQ60">
        <v>1</v>
      </c>
      <c r="CR60">
        <v>2</v>
      </c>
      <c r="CS60">
        <v>1</v>
      </c>
      <c r="CT60">
        <v>0</v>
      </c>
    </row>
    <row r="61" spans="1:98">
      <c r="A61">
        <v>1</v>
      </c>
      <c r="B61" t="s">
        <v>1732</v>
      </c>
      <c r="C61">
        <v>23</v>
      </c>
      <c r="D61">
        <v>23</v>
      </c>
      <c r="E61">
        <v>17</v>
      </c>
      <c r="F61" t="s">
        <v>1666</v>
      </c>
      <c r="G61">
        <v>19</v>
      </c>
      <c r="H61">
        <v>1</v>
      </c>
      <c r="I61">
        <v>3.56</v>
      </c>
      <c r="J61">
        <v>2.66</v>
      </c>
      <c r="K61">
        <v>2.61</v>
      </c>
      <c r="L61">
        <v>2.95</v>
      </c>
      <c r="M61">
        <v>3.61</v>
      </c>
      <c r="N61">
        <v>3.61</v>
      </c>
      <c r="O61">
        <v>3.86</v>
      </c>
      <c r="P61">
        <v>4.24</v>
      </c>
      <c r="Q61">
        <v>5.31</v>
      </c>
      <c r="R61">
        <v>7.72</v>
      </c>
      <c r="S61">
        <v>7.84</v>
      </c>
      <c r="T61">
        <v>6.26</v>
      </c>
      <c r="U61">
        <v>5.7</v>
      </c>
      <c r="V61">
        <v>6.48</v>
      </c>
      <c r="W61">
        <v>7.94</v>
      </c>
      <c r="X61">
        <v>11.4</v>
      </c>
      <c r="Y61">
        <v>13.87</v>
      </c>
      <c r="AA61">
        <v>4.22</v>
      </c>
      <c r="AB61">
        <v>2.56</v>
      </c>
      <c r="AC61">
        <v>2.63</v>
      </c>
      <c r="AD61">
        <v>2.48</v>
      </c>
      <c r="AE61">
        <v>3.73</v>
      </c>
      <c r="AF61">
        <v>3.56</v>
      </c>
      <c r="AG61">
        <v>3.18</v>
      </c>
      <c r="AH61">
        <v>4.6399999999999997</v>
      </c>
      <c r="AI61">
        <v>6.07</v>
      </c>
      <c r="AJ61">
        <v>7.94</v>
      </c>
      <c r="AK61">
        <v>7.72</v>
      </c>
      <c r="AL61">
        <v>7.26</v>
      </c>
      <c r="AM61">
        <v>5.78</v>
      </c>
      <c r="AN61">
        <v>6.78</v>
      </c>
      <c r="AO61">
        <v>8.26</v>
      </c>
      <c r="AP61">
        <v>12.56</v>
      </c>
      <c r="AQ61">
        <v>14.41</v>
      </c>
      <c r="AS61">
        <v>28.67</v>
      </c>
      <c r="AT61">
        <v>32.04</v>
      </c>
      <c r="AU61">
        <v>34.200000000000003</v>
      </c>
      <c r="AV61">
        <v>34.590000000000003</v>
      </c>
      <c r="AW61">
        <v>35.72</v>
      </c>
      <c r="AX61">
        <v>36.090000000000003</v>
      </c>
      <c r="AY61">
        <v>37.64</v>
      </c>
      <c r="AZ61">
        <v>37.69</v>
      </c>
      <c r="BA61">
        <v>40.22</v>
      </c>
      <c r="BB61">
        <v>39.69</v>
      </c>
      <c r="BC61">
        <v>41.05</v>
      </c>
      <c r="BD61">
        <v>44.79</v>
      </c>
      <c r="BE61">
        <v>45.97</v>
      </c>
      <c r="BF61">
        <v>47.54</v>
      </c>
      <c r="BG61">
        <v>46.58</v>
      </c>
      <c r="BH61">
        <v>47.71</v>
      </c>
      <c r="BI61">
        <v>48.74</v>
      </c>
      <c r="BK61">
        <v>28.41</v>
      </c>
      <c r="BL61">
        <v>32.69</v>
      </c>
      <c r="BM61">
        <v>34.11</v>
      </c>
      <c r="BN61">
        <v>34.96</v>
      </c>
      <c r="BO61">
        <v>35.33</v>
      </c>
      <c r="BP61">
        <v>36.520000000000003</v>
      </c>
      <c r="BQ61">
        <v>37.020000000000003</v>
      </c>
      <c r="BR61">
        <v>37.049999999999997</v>
      </c>
      <c r="BS61">
        <v>39.18</v>
      </c>
      <c r="BT61">
        <v>39.520000000000003</v>
      </c>
      <c r="BU61">
        <v>41.22</v>
      </c>
      <c r="BV61">
        <v>45.39</v>
      </c>
      <c r="BW61">
        <v>45.79</v>
      </c>
      <c r="BX61">
        <v>47.84</v>
      </c>
      <c r="BY61">
        <v>46.76</v>
      </c>
      <c r="BZ61">
        <v>47.72</v>
      </c>
      <c r="CA61">
        <v>48.97</v>
      </c>
      <c r="CC61">
        <v>0</v>
      </c>
      <c r="CD61">
        <v>1</v>
      </c>
      <c r="CE61">
        <v>1</v>
      </c>
      <c r="CF61">
        <v>0</v>
      </c>
      <c r="CG61">
        <v>-2</v>
      </c>
      <c r="CH61">
        <v>-5</v>
      </c>
      <c r="CI61">
        <v>-10</v>
      </c>
      <c r="CJ61">
        <v>-14</v>
      </c>
      <c r="CK61">
        <v>-12</v>
      </c>
      <c r="CL61">
        <v>-11</v>
      </c>
      <c r="CM61">
        <v>-10</v>
      </c>
      <c r="CN61">
        <v>-4</v>
      </c>
      <c r="CO61">
        <v>0</v>
      </c>
      <c r="CP61">
        <v>1</v>
      </c>
      <c r="CQ61">
        <v>1</v>
      </c>
      <c r="CR61">
        <v>1</v>
      </c>
      <c r="CS61">
        <v>0</v>
      </c>
    </row>
    <row r="62" spans="1:98">
      <c r="A62">
        <v>1</v>
      </c>
      <c r="B62" t="s">
        <v>1730</v>
      </c>
      <c r="C62">
        <v>33</v>
      </c>
      <c r="D62">
        <v>23</v>
      </c>
      <c r="E62">
        <v>17</v>
      </c>
      <c r="F62" t="s">
        <v>1666</v>
      </c>
      <c r="G62">
        <v>19</v>
      </c>
      <c r="H62">
        <v>4</v>
      </c>
      <c r="I62">
        <v>3.22</v>
      </c>
      <c r="J62">
        <v>3.54</v>
      </c>
      <c r="K62">
        <v>3.8</v>
      </c>
      <c r="L62">
        <v>2.98</v>
      </c>
      <c r="M62">
        <v>3.61</v>
      </c>
      <c r="N62">
        <v>3.53</v>
      </c>
      <c r="O62">
        <v>3.22</v>
      </c>
      <c r="P62">
        <v>3.68</v>
      </c>
      <c r="Q62">
        <v>4.25</v>
      </c>
      <c r="R62">
        <v>5.01</v>
      </c>
      <c r="S62">
        <v>5.59</v>
      </c>
      <c r="T62">
        <v>4.9000000000000004</v>
      </c>
      <c r="U62">
        <v>3.76</v>
      </c>
      <c r="V62">
        <v>3.62</v>
      </c>
      <c r="W62">
        <v>5.66</v>
      </c>
      <c r="X62">
        <v>8.01</v>
      </c>
      <c r="Y62">
        <v>12.39</v>
      </c>
      <c r="Z62">
        <v>18.82</v>
      </c>
      <c r="AA62">
        <v>3.34</v>
      </c>
      <c r="AB62">
        <v>3.07</v>
      </c>
      <c r="AC62">
        <v>1.81</v>
      </c>
      <c r="AD62">
        <v>1.39</v>
      </c>
      <c r="AE62">
        <v>3.37</v>
      </c>
      <c r="AF62">
        <v>3.76</v>
      </c>
      <c r="AG62">
        <v>3.81</v>
      </c>
      <c r="AH62">
        <v>4.28</v>
      </c>
      <c r="AI62">
        <v>4.29</v>
      </c>
      <c r="AJ62">
        <v>5.74</v>
      </c>
      <c r="AK62">
        <v>5.73</v>
      </c>
      <c r="AL62">
        <v>4.87</v>
      </c>
      <c r="AM62">
        <v>3.65</v>
      </c>
      <c r="AN62">
        <v>4.67</v>
      </c>
      <c r="AO62">
        <v>6.12</v>
      </c>
      <c r="AP62">
        <v>7.67</v>
      </c>
      <c r="AQ62">
        <v>11.65</v>
      </c>
      <c r="AR62">
        <v>17.5</v>
      </c>
      <c r="AS62">
        <v>24.68</v>
      </c>
      <c r="AT62">
        <v>28.99</v>
      </c>
      <c r="AU62">
        <v>30.4</v>
      </c>
      <c r="AV62">
        <v>32.01</v>
      </c>
      <c r="AW62">
        <v>33.229999999999997</v>
      </c>
      <c r="AX62">
        <v>34.97</v>
      </c>
      <c r="AY62">
        <v>36.119999999999997</v>
      </c>
      <c r="AZ62">
        <v>37.229999999999997</v>
      </c>
      <c r="BA62">
        <v>39.450000000000003</v>
      </c>
      <c r="BB62">
        <v>41.75</v>
      </c>
      <c r="BC62">
        <v>42.26</v>
      </c>
      <c r="BD62">
        <v>42.97</v>
      </c>
      <c r="BE62">
        <v>44.74</v>
      </c>
      <c r="BF62">
        <v>46.37</v>
      </c>
      <c r="BG62">
        <v>47.28</v>
      </c>
      <c r="BH62">
        <v>44.23</v>
      </c>
      <c r="BI62">
        <v>43.88</v>
      </c>
      <c r="BJ62">
        <v>39.18</v>
      </c>
      <c r="BK62">
        <v>24.29</v>
      </c>
      <c r="BL62">
        <v>28.72</v>
      </c>
      <c r="BM62">
        <v>30.2</v>
      </c>
      <c r="BN62">
        <v>32.21</v>
      </c>
      <c r="BO62">
        <v>33.200000000000003</v>
      </c>
      <c r="BP62">
        <v>34.33</v>
      </c>
      <c r="BQ62">
        <v>35.909999999999997</v>
      </c>
      <c r="BR62">
        <v>36.89</v>
      </c>
      <c r="BS62">
        <v>39.5</v>
      </c>
      <c r="BT62">
        <v>41.89</v>
      </c>
      <c r="BU62">
        <v>42.78</v>
      </c>
      <c r="BV62">
        <v>43.48</v>
      </c>
      <c r="BW62">
        <v>44.75</v>
      </c>
      <c r="BX62">
        <v>46.52</v>
      </c>
      <c r="BY62">
        <v>47.96</v>
      </c>
      <c r="BZ62">
        <v>44.04</v>
      </c>
      <c r="CA62">
        <v>43.73</v>
      </c>
      <c r="CB62">
        <v>39.71</v>
      </c>
      <c r="CC62">
        <v>1</v>
      </c>
      <c r="CD62">
        <v>1</v>
      </c>
      <c r="CE62">
        <v>1</v>
      </c>
      <c r="CF62">
        <v>0</v>
      </c>
      <c r="CG62">
        <v>-2</v>
      </c>
      <c r="CH62">
        <v>-6</v>
      </c>
      <c r="CI62">
        <v>-9</v>
      </c>
      <c r="CJ62">
        <v>-12</v>
      </c>
      <c r="CK62">
        <v>-15</v>
      </c>
      <c r="CL62">
        <v>-10</v>
      </c>
      <c r="CM62">
        <v>-4</v>
      </c>
      <c r="CN62">
        <v>-1</v>
      </c>
      <c r="CO62">
        <v>3</v>
      </c>
      <c r="CP62">
        <v>6</v>
      </c>
      <c r="CQ62">
        <v>4</v>
      </c>
      <c r="CR62">
        <v>3</v>
      </c>
      <c r="CS62">
        <v>2</v>
      </c>
      <c r="CT62">
        <v>0</v>
      </c>
    </row>
    <row r="63" spans="1:98">
      <c r="A63">
        <v>1</v>
      </c>
      <c r="B63" t="s">
        <v>1733</v>
      </c>
      <c r="C63">
        <v>31</v>
      </c>
      <c r="D63">
        <v>23</v>
      </c>
      <c r="E63">
        <v>17</v>
      </c>
      <c r="F63" t="s">
        <v>1666</v>
      </c>
      <c r="G63">
        <v>14</v>
      </c>
      <c r="H63">
        <v>10</v>
      </c>
      <c r="I63">
        <v>4.29</v>
      </c>
      <c r="J63">
        <v>3.77</v>
      </c>
      <c r="K63">
        <v>2.78</v>
      </c>
      <c r="L63">
        <v>2.4900000000000002</v>
      </c>
      <c r="M63">
        <v>1.87</v>
      </c>
      <c r="N63">
        <v>1.02</v>
      </c>
      <c r="O63">
        <v>0.95</v>
      </c>
      <c r="P63">
        <v>2.2400000000000002</v>
      </c>
      <c r="Q63">
        <v>2.62</v>
      </c>
      <c r="R63">
        <v>3.12</v>
      </c>
      <c r="S63">
        <v>3.9</v>
      </c>
      <c r="T63">
        <v>5.09</v>
      </c>
      <c r="U63">
        <v>4.22</v>
      </c>
      <c r="V63">
        <v>3.36</v>
      </c>
      <c r="W63">
        <v>5.9</v>
      </c>
      <c r="X63">
        <v>8.4499999999999993</v>
      </c>
      <c r="Y63">
        <v>11.44</v>
      </c>
      <c r="Z63">
        <v>14.15</v>
      </c>
      <c r="AA63">
        <v>4.33</v>
      </c>
      <c r="AB63">
        <v>3.11</v>
      </c>
      <c r="AC63">
        <v>2.17</v>
      </c>
      <c r="AD63">
        <v>0.35</v>
      </c>
      <c r="AE63">
        <v>1.1499999999999999</v>
      </c>
      <c r="AF63">
        <v>1.39</v>
      </c>
      <c r="AG63">
        <v>1.78</v>
      </c>
      <c r="AH63">
        <v>2.37</v>
      </c>
      <c r="AI63">
        <v>3.29</v>
      </c>
      <c r="AJ63">
        <v>3.58</v>
      </c>
      <c r="AK63">
        <v>3.23</v>
      </c>
      <c r="AL63">
        <v>5.1100000000000003</v>
      </c>
      <c r="AM63">
        <v>5.33</v>
      </c>
      <c r="AN63">
        <v>5.66</v>
      </c>
      <c r="AO63">
        <v>6.94</v>
      </c>
      <c r="AP63">
        <v>8.74</v>
      </c>
      <c r="AQ63">
        <v>11.61</v>
      </c>
      <c r="AR63">
        <v>12.2</v>
      </c>
      <c r="AS63">
        <v>27.49</v>
      </c>
      <c r="AT63">
        <v>32.25</v>
      </c>
      <c r="AU63">
        <v>34.299999999999997</v>
      </c>
      <c r="AV63">
        <v>37.14</v>
      </c>
      <c r="AW63">
        <v>39.18</v>
      </c>
      <c r="AX63">
        <v>39.770000000000003</v>
      </c>
      <c r="AY63">
        <v>41.15</v>
      </c>
      <c r="AZ63">
        <v>39.840000000000003</v>
      </c>
      <c r="BA63">
        <v>39.17</v>
      </c>
      <c r="BB63">
        <v>40.1</v>
      </c>
      <c r="BC63">
        <v>40.69</v>
      </c>
      <c r="BD63">
        <v>42.62</v>
      </c>
      <c r="BE63">
        <v>44.68</v>
      </c>
      <c r="BF63">
        <v>46.62</v>
      </c>
      <c r="BG63">
        <v>47.94</v>
      </c>
      <c r="BH63">
        <v>48.24</v>
      </c>
      <c r="BI63">
        <v>47.73</v>
      </c>
      <c r="BJ63">
        <v>45.95</v>
      </c>
      <c r="BK63">
        <v>28.62</v>
      </c>
      <c r="BL63">
        <v>32.83</v>
      </c>
      <c r="BM63">
        <v>35.28</v>
      </c>
      <c r="BN63">
        <v>37.76</v>
      </c>
      <c r="BO63">
        <v>39.19</v>
      </c>
      <c r="BP63">
        <v>39.75</v>
      </c>
      <c r="BQ63">
        <v>40.82</v>
      </c>
      <c r="BR63">
        <v>39.44</v>
      </c>
      <c r="BS63">
        <v>39.49</v>
      </c>
      <c r="BT63">
        <v>41.62</v>
      </c>
      <c r="BU63">
        <v>40.32</v>
      </c>
      <c r="BV63">
        <v>43.05</v>
      </c>
      <c r="BW63">
        <v>45.3</v>
      </c>
      <c r="BX63">
        <v>46.86</v>
      </c>
      <c r="BY63">
        <v>47.55</v>
      </c>
      <c r="BZ63">
        <v>48.82</v>
      </c>
      <c r="CA63">
        <v>48.06</v>
      </c>
      <c r="CB63">
        <v>45.06</v>
      </c>
      <c r="CC63">
        <v>6</v>
      </c>
      <c r="CD63">
        <v>8</v>
      </c>
      <c r="CE63">
        <v>9</v>
      </c>
      <c r="CF63">
        <v>10</v>
      </c>
      <c r="CG63">
        <v>8</v>
      </c>
      <c r="CH63">
        <v>4</v>
      </c>
      <c r="CI63">
        <v>-1</v>
      </c>
      <c r="CJ63">
        <v>-9</v>
      </c>
      <c r="CK63">
        <v>-8</v>
      </c>
      <c r="CL63">
        <v>-7</v>
      </c>
      <c r="CM63">
        <v>-3</v>
      </c>
      <c r="CN63">
        <v>2</v>
      </c>
      <c r="CO63">
        <v>13</v>
      </c>
      <c r="CP63">
        <v>18</v>
      </c>
      <c r="CQ63">
        <v>18</v>
      </c>
      <c r="CR63">
        <v>16</v>
      </c>
      <c r="CS63">
        <v>13</v>
      </c>
      <c r="CT63">
        <v>13</v>
      </c>
    </row>
    <row r="64" spans="1:98">
      <c r="A64">
        <v>1</v>
      </c>
      <c r="B64" t="s">
        <v>1733</v>
      </c>
      <c r="C64">
        <v>25</v>
      </c>
      <c r="D64">
        <v>20</v>
      </c>
      <c r="E64">
        <v>17</v>
      </c>
      <c r="F64" t="s">
        <v>1666</v>
      </c>
      <c r="G64">
        <v>13</v>
      </c>
      <c r="H64">
        <v>2</v>
      </c>
      <c r="I64">
        <v>6.2</v>
      </c>
      <c r="J64">
        <v>4.1900000000000004</v>
      </c>
      <c r="K64">
        <v>3.29</v>
      </c>
      <c r="L64">
        <v>3.13</v>
      </c>
      <c r="M64">
        <v>3.12</v>
      </c>
      <c r="N64">
        <v>3.44</v>
      </c>
      <c r="O64">
        <v>3.62</v>
      </c>
      <c r="P64">
        <v>2.9</v>
      </c>
      <c r="Q64">
        <v>4.0599999999999996</v>
      </c>
      <c r="R64">
        <v>4.6100000000000003</v>
      </c>
      <c r="S64">
        <v>7.67</v>
      </c>
      <c r="T64">
        <v>7.17</v>
      </c>
      <c r="U64">
        <v>4.72</v>
      </c>
      <c r="V64">
        <v>4.8600000000000003</v>
      </c>
      <c r="W64">
        <v>6.35</v>
      </c>
      <c r="X64">
        <v>7.95</v>
      </c>
      <c r="Y64">
        <v>12.82</v>
      </c>
      <c r="Z64">
        <v>19.07</v>
      </c>
      <c r="AA64">
        <v>5.71</v>
      </c>
      <c r="AB64">
        <v>3.13</v>
      </c>
      <c r="AC64">
        <v>2.2200000000000002</v>
      </c>
      <c r="AD64">
        <v>0</v>
      </c>
      <c r="AE64">
        <v>1.78</v>
      </c>
      <c r="AF64">
        <v>2.36</v>
      </c>
      <c r="AG64">
        <v>3.5</v>
      </c>
      <c r="AH64">
        <v>3.76</v>
      </c>
      <c r="AI64">
        <v>4.87</v>
      </c>
      <c r="AJ64">
        <v>5.22</v>
      </c>
      <c r="AK64">
        <v>8.68</v>
      </c>
      <c r="AL64">
        <v>4.68</v>
      </c>
      <c r="AM64">
        <v>4.17</v>
      </c>
      <c r="AN64">
        <v>4.9800000000000004</v>
      </c>
      <c r="AO64">
        <v>5.1100000000000003</v>
      </c>
      <c r="AP64">
        <v>8.84</v>
      </c>
      <c r="AQ64">
        <v>15.25</v>
      </c>
      <c r="AR64">
        <v>18.62</v>
      </c>
      <c r="AS64">
        <v>27.85</v>
      </c>
      <c r="AT64">
        <v>32.67</v>
      </c>
      <c r="AU64">
        <v>34.04</v>
      </c>
      <c r="AV64">
        <v>36.4</v>
      </c>
      <c r="AW64">
        <v>37.54</v>
      </c>
      <c r="AX64">
        <v>39.92</v>
      </c>
      <c r="AY64">
        <v>40.11</v>
      </c>
      <c r="AZ64">
        <v>40.4</v>
      </c>
      <c r="BA64">
        <v>40.99</v>
      </c>
      <c r="BB64">
        <v>40.270000000000003</v>
      </c>
      <c r="BC64">
        <v>41.05</v>
      </c>
      <c r="BD64">
        <v>43.23</v>
      </c>
      <c r="BE64">
        <v>45.03</v>
      </c>
      <c r="BF64">
        <v>46.81</v>
      </c>
      <c r="BG64">
        <v>49.11</v>
      </c>
      <c r="BH64">
        <v>46.22</v>
      </c>
      <c r="BI64">
        <v>46.99</v>
      </c>
      <c r="BJ64">
        <v>41.33</v>
      </c>
      <c r="BK64">
        <v>25.89</v>
      </c>
      <c r="BL64">
        <v>32</v>
      </c>
      <c r="BM64">
        <v>34.020000000000003</v>
      </c>
      <c r="BN64">
        <v>37.15</v>
      </c>
      <c r="BO64">
        <v>38.49</v>
      </c>
      <c r="BP64">
        <v>40.049999999999997</v>
      </c>
      <c r="BQ64">
        <v>40.78</v>
      </c>
      <c r="BR64">
        <v>40.200000000000003</v>
      </c>
      <c r="BS64">
        <v>41.7</v>
      </c>
      <c r="BT64">
        <v>40.35</v>
      </c>
      <c r="BU64">
        <v>41.94</v>
      </c>
      <c r="BV64">
        <v>42.99</v>
      </c>
      <c r="BW64">
        <v>45.96</v>
      </c>
      <c r="BX64">
        <v>46.19</v>
      </c>
      <c r="BY64">
        <v>49.07</v>
      </c>
      <c r="BZ64">
        <v>47.22</v>
      </c>
      <c r="CA64">
        <v>46.18</v>
      </c>
      <c r="CB64">
        <v>41.51</v>
      </c>
      <c r="CC64">
        <v>5</v>
      </c>
      <c r="CD64">
        <v>5</v>
      </c>
      <c r="CE64">
        <v>5</v>
      </c>
      <c r="CF64">
        <v>6</v>
      </c>
      <c r="CG64">
        <v>2</v>
      </c>
      <c r="CH64">
        <v>0</v>
      </c>
      <c r="CI64">
        <v>-7</v>
      </c>
      <c r="CJ64">
        <v>-13</v>
      </c>
      <c r="CK64">
        <v>-13</v>
      </c>
      <c r="CL64">
        <v>-15</v>
      </c>
      <c r="CM64">
        <v>-17</v>
      </c>
      <c r="CN64">
        <v>-17</v>
      </c>
      <c r="CO64">
        <v>-17</v>
      </c>
      <c r="CP64">
        <v>-14</v>
      </c>
      <c r="CQ64">
        <v>-11</v>
      </c>
      <c r="CR64">
        <v>-6</v>
      </c>
      <c r="CS64">
        <v>-6</v>
      </c>
      <c r="CT64">
        <v>-6</v>
      </c>
    </row>
    <row r="65" spans="1:98">
      <c r="A65">
        <v>1</v>
      </c>
      <c r="B65" t="s">
        <v>1733</v>
      </c>
      <c r="C65">
        <v>22</v>
      </c>
      <c r="D65">
        <v>18</v>
      </c>
      <c r="E65">
        <v>17</v>
      </c>
      <c r="F65" t="s">
        <v>1666</v>
      </c>
      <c r="G65">
        <v>17</v>
      </c>
      <c r="H65">
        <v>5</v>
      </c>
      <c r="I65">
        <v>4.13</v>
      </c>
      <c r="J65">
        <v>2.67</v>
      </c>
      <c r="K65">
        <v>1.51</v>
      </c>
      <c r="L65">
        <v>0.99</v>
      </c>
      <c r="M65">
        <v>1.99</v>
      </c>
      <c r="N65">
        <v>1.74</v>
      </c>
      <c r="O65">
        <v>1.74</v>
      </c>
      <c r="P65">
        <v>0</v>
      </c>
      <c r="Q65">
        <v>1.63</v>
      </c>
      <c r="R65">
        <v>2.92</v>
      </c>
      <c r="S65">
        <v>2.98</v>
      </c>
      <c r="T65">
        <v>4.51</v>
      </c>
      <c r="U65">
        <v>1.9</v>
      </c>
      <c r="V65">
        <v>2.62</v>
      </c>
      <c r="W65">
        <v>2.56</v>
      </c>
      <c r="X65">
        <v>4.62</v>
      </c>
      <c r="Y65">
        <v>10.220000000000001</v>
      </c>
      <c r="Z65">
        <v>11.75</v>
      </c>
      <c r="AA65">
        <v>4.13</v>
      </c>
      <c r="AB65">
        <v>2.2799999999999998</v>
      </c>
      <c r="AC65">
        <v>0.9</v>
      </c>
      <c r="AD65">
        <v>0</v>
      </c>
      <c r="AE65">
        <v>0</v>
      </c>
      <c r="AF65">
        <v>0</v>
      </c>
      <c r="AG65">
        <v>1.87</v>
      </c>
      <c r="AH65">
        <v>2.25</v>
      </c>
      <c r="AI65">
        <v>2.41</v>
      </c>
      <c r="AJ65">
        <v>3.6</v>
      </c>
      <c r="AK65">
        <v>3.62</v>
      </c>
      <c r="AL65">
        <v>5.29</v>
      </c>
      <c r="AM65">
        <v>0</v>
      </c>
      <c r="AN65">
        <v>1.28</v>
      </c>
      <c r="AO65">
        <v>3.08</v>
      </c>
      <c r="AP65">
        <v>4.72</v>
      </c>
      <c r="AQ65">
        <v>9.5</v>
      </c>
      <c r="AR65">
        <v>9.24</v>
      </c>
      <c r="AS65">
        <v>29.55</v>
      </c>
      <c r="AT65">
        <v>31.27</v>
      </c>
      <c r="AU65">
        <v>33.82</v>
      </c>
      <c r="AV65">
        <v>35.380000000000003</v>
      </c>
      <c r="AW65">
        <v>36.270000000000003</v>
      </c>
      <c r="AX65">
        <v>38.33</v>
      </c>
      <c r="AY65">
        <v>37.65</v>
      </c>
      <c r="AZ65">
        <v>37.65</v>
      </c>
      <c r="BA65">
        <v>38.049999999999997</v>
      </c>
      <c r="BB65">
        <v>38.270000000000003</v>
      </c>
      <c r="BC65">
        <v>40.450000000000003</v>
      </c>
      <c r="BD65">
        <v>41.61</v>
      </c>
      <c r="BE65">
        <v>42.22</v>
      </c>
      <c r="BF65">
        <v>43.92</v>
      </c>
      <c r="BG65">
        <v>44.35</v>
      </c>
      <c r="BH65">
        <v>41.58</v>
      </c>
      <c r="BI65">
        <v>40.24</v>
      </c>
      <c r="BJ65">
        <v>37.049999999999997</v>
      </c>
      <c r="BK65">
        <v>28.55</v>
      </c>
      <c r="BL65">
        <v>30.15</v>
      </c>
      <c r="BM65">
        <v>33.03</v>
      </c>
      <c r="BN65">
        <v>34.96</v>
      </c>
      <c r="BO65">
        <v>37.090000000000003</v>
      </c>
      <c r="BP65">
        <v>38.770000000000003</v>
      </c>
      <c r="BQ65">
        <v>38.14</v>
      </c>
      <c r="BR65">
        <v>38.74</v>
      </c>
      <c r="BS65">
        <v>38.96</v>
      </c>
      <c r="BT65">
        <v>38.299999999999997</v>
      </c>
      <c r="BU65">
        <v>40.35</v>
      </c>
      <c r="BV65">
        <v>42.01</v>
      </c>
      <c r="BW65">
        <v>43.44</v>
      </c>
      <c r="BX65">
        <v>44.71</v>
      </c>
      <c r="BY65">
        <v>45.72</v>
      </c>
      <c r="BZ65">
        <v>42.01</v>
      </c>
      <c r="CA65">
        <v>41.04</v>
      </c>
      <c r="CB65">
        <v>37.67</v>
      </c>
      <c r="CC65">
        <v>0</v>
      </c>
      <c r="CD65">
        <v>1</v>
      </c>
      <c r="CE65">
        <v>3</v>
      </c>
      <c r="CF65">
        <v>4</v>
      </c>
      <c r="CG65">
        <v>7</v>
      </c>
      <c r="CH65">
        <v>3</v>
      </c>
      <c r="CI65">
        <v>0</v>
      </c>
      <c r="CJ65">
        <v>-1</v>
      </c>
      <c r="CK65">
        <v>-3</v>
      </c>
      <c r="CL65">
        <v>-2</v>
      </c>
      <c r="CM65">
        <v>0</v>
      </c>
      <c r="CN65">
        <v>9</v>
      </c>
      <c r="CO65">
        <v>17</v>
      </c>
      <c r="CP65">
        <v>21</v>
      </c>
      <c r="CQ65">
        <v>21</v>
      </c>
      <c r="CR65">
        <v>17</v>
      </c>
      <c r="CS65">
        <v>10</v>
      </c>
      <c r="CT65">
        <v>10</v>
      </c>
    </row>
    <row r="66" spans="1:98">
      <c r="A66">
        <v>1</v>
      </c>
      <c r="B66" t="s">
        <v>1730</v>
      </c>
      <c r="C66">
        <v>25</v>
      </c>
      <c r="D66">
        <v>22</v>
      </c>
      <c r="E66">
        <v>17</v>
      </c>
      <c r="F66" t="s">
        <v>1666</v>
      </c>
      <c r="G66">
        <v>15</v>
      </c>
      <c r="H66">
        <v>8</v>
      </c>
      <c r="I66">
        <v>5.61</v>
      </c>
      <c r="J66">
        <v>3.71</v>
      </c>
      <c r="K66">
        <v>3.9</v>
      </c>
      <c r="L66">
        <v>3.48</v>
      </c>
      <c r="M66">
        <v>4.8</v>
      </c>
      <c r="N66">
        <v>4.13</v>
      </c>
      <c r="O66">
        <v>2.68</v>
      </c>
      <c r="P66">
        <v>3.28</v>
      </c>
      <c r="Q66">
        <v>2.56</v>
      </c>
      <c r="R66">
        <v>4.1900000000000004</v>
      </c>
      <c r="S66">
        <v>8.6999999999999993</v>
      </c>
      <c r="T66">
        <v>5.73</v>
      </c>
      <c r="U66">
        <v>3.5</v>
      </c>
      <c r="V66">
        <v>3.64</v>
      </c>
      <c r="W66">
        <v>3.39</v>
      </c>
      <c r="X66">
        <v>6.11</v>
      </c>
      <c r="Y66">
        <v>10.65</v>
      </c>
      <c r="Z66">
        <v>15.21</v>
      </c>
      <c r="AA66">
        <v>5.1100000000000003</v>
      </c>
      <c r="AB66">
        <v>1.1100000000000001</v>
      </c>
      <c r="AC66">
        <v>0</v>
      </c>
      <c r="AD66">
        <v>0</v>
      </c>
      <c r="AE66">
        <v>2.66</v>
      </c>
      <c r="AF66">
        <v>4.66</v>
      </c>
      <c r="AG66">
        <v>3.39</v>
      </c>
      <c r="AH66">
        <v>3.74</v>
      </c>
      <c r="AI66">
        <v>5.15</v>
      </c>
      <c r="AJ66">
        <v>6.1</v>
      </c>
      <c r="AK66">
        <v>7.96</v>
      </c>
      <c r="AL66">
        <v>4.87</v>
      </c>
      <c r="AM66">
        <v>2.58</v>
      </c>
      <c r="AN66">
        <v>3.28</v>
      </c>
      <c r="AO66">
        <v>3.76</v>
      </c>
      <c r="AP66">
        <v>6.78</v>
      </c>
      <c r="AQ66">
        <v>8.75</v>
      </c>
      <c r="AR66">
        <v>13.59</v>
      </c>
      <c r="AS66">
        <v>28.86</v>
      </c>
      <c r="AT66">
        <v>31.3</v>
      </c>
      <c r="AU66">
        <v>34.619999999999997</v>
      </c>
      <c r="AV66">
        <v>33.159999999999997</v>
      </c>
      <c r="AW66">
        <v>37.36</v>
      </c>
      <c r="AX66">
        <v>38.229999999999997</v>
      </c>
      <c r="AY66">
        <v>38.6</v>
      </c>
      <c r="AZ66">
        <v>39.5</v>
      </c>
      <c r="BA66">
        <v>38.61</v>
      </c>
      <c r="BB66">
        <v>39.950000000000003</v>
      </c>
      <c r="BC66">
        <v>39.11</v>
      </c>
      <c r="BD66">
        <v>42.12</v>
      </c>
      <c r="BE66">
        <v>48.22</v>
      </c>
      <c r="BF66">
        <v>50.18</v>
      </c>
      <c r="BG66">
        <v>50.31</v>
      </c>
      <c r="BH66">
        <v>48.33</v>
      </c>
      <c r="BI66">
        <v>46.89</v>
      </c>
      <c r="BJ66">
        <v>40.43</v>
      </c>
      <c r="BK66">
        <v>28.65</v>
      </c>
      <c r="BL66">
        <v>30.72</v>
      </c>
      <c r="BM66">
        <v>34.14</v>
      </c>
      <c r="BN66">
        <v>45.53</v>
      </c>
      <c r="BO66">
        <v>37.72</v>
      </c>
      <c r="BP66">
        <v>39.65</v>
      </c>
      <c r="BQ66">
        <v>38.020000000000003</v>
      </c>
      <c r="BR66">
        <v>39.880000000000003</v>
      </c>
      <c r="BS66">
        <v>39.75</v>
      </c>
      <c r="BT66">
        <v>39.44</v>
      </c>
      <c r="BU66">
        <v>38.5</v>
      </c>
      <c r="BV66">
        <v>41.12</v>
      </c>
      <c r="BW66">
        <v>48.52</v>
      </c>
      <c r="BX66">
        <v>51.57</v>
      </c>
      <c r="BY66">
        <v>51.35</v>
      </c>
      <c r="BZ66">
        <v>49.07</v>
      </c>
      <c r="CA66">
        <v>46.24</v>
      </c>
      <c r="CB66">
        <v>37.270000000000003</v>
      </c>
      <c r="CC66">
        <v>11</v>
      </c>
      <c r="CD66">
        <v>11</v>
      </c>
      <c r="CE66">
        <v>11</v>
      </c>
      <c r="CF66">
        <v>5</v>
      </c>
      <c r="CG66">
        <v>2</v>
      </c>
      <c r="CH66">
        <v>-3</v>
      </c>
      <c r="CI66">
        <v>-10</v>
      </c>
      <c r="CJ66">
        <v>-14</v>
      </c>
      <c r="CK66">
        <v>-9</v>
      </c>
      <c r="CL66">
        <v>-6</v>
      </c>
      <c r="CM66">
        <v>3</v>
      </c>
      <c r="CN66">
        <v>14</v>
      </c>
      <c r="CO66">
        <v>19</v>
      </c>
      <c r="CP66">
        <v>19</v>
      </c>
      <c r="CQ66">
        <v>17</v>
      </c>
      <c r="CR66">
        <v>12</v>
      </c>
      <c r="CS66">
        <v>8</v>
      </c>
      <c r="CT66">
        <v>8</v>
      </c>
    </row>
    <row r="67" spans="1:98">
      <c r="A67">
        <v>1</v>
      </c>
      <c r="B67" t="s">
        <v>1732</v>
      </c>
      <c r="C67">
        <v>23</v>
      </c>
      <c r="D67">
        <v>15</v>
      </c>
      <c r="E67">
        <v>17</v>
      </c>
      <c r="F67" t="s">
        <v>1666</v>
      </c>
      <c r="G67">
        <v>13</v>
      </c>
      <c r="H67">
        <v>8</v>
      </c>
      <c r="I67">
        <v>2.39</v>
      </c>
      <c r="J67">
        <v>1.87</v>
      </c>
      <c r="K67">
        <v>1.62</v>
      </c>
      <c r="L67">
        <v>2.11</v>
      </c>
      <c r="M67">
        <v>1.99</v>
      </c>
      <c r="N67">
        <v>1.88</v>
      </c>
      <c r="O67">
        <v>0.28000000000000003</v>
      </c>
      <c r="P67">
        <v>1.1200000000000001</v>
      </c>
      <c r="Q67">
        <v>1.99</v>
      </c>
      <c r="R67">
        <v>2.8</v>
      </c>
      <c r="S67">
        <v>3.17</v>
      </c>
      <c r="T67">
        <v>2.63</v>
      </c>
      <c r="U67">
        <v>2.84</v>
      </c>
      <c r="V67">
        <v>3.18</v>
      </c>
      <c r="W67">
        <v>3.56</v>
      </c>
      <c r="X67">
        <v>6.68</v>
      </c>
      <c r="Y67">
        <v>8.9600000000000009</v>
      </c>
      <c r="Z67">
        <v>16.72</v>
      </c>
      <c r="AA67">
        <v>2.82</v>
      </c>
      <c r="AB67">
        <v>1.39</v>
      </c>
      <c r="AC67">
        <v>0.28000000000000003</v>
      </c>
      <c r="AD67">
        <v>0.83</v>
      </c>
      <c r="AE67">
        <v>1.34</v>
      </c>
      <c r="AF67">
        <v>2.36</v>
      </c>
      <c r="AG67">
        <v>2.12</v>
      </c>
      <c r="AH67">
        <v>2.36</v>
      </c>
      <c r="AI67">
        <v>2.78</v>
      </c>
      <c r="AJ67">
        <v>2.68</v>
      </c>
      <c r="AK67">
        <v>2.0499999999999998</v>
      </c>
      <c r="AL67">
        <v>2.9</v>
      </c>
      <c r="AM67">
        <v>2.31</v>
      </c>
      <c r="AN67">
        <v>2.93</v>
      </c>
      <c r="AO67">
        <v>2.73</v>
      </c>
      <c r="AP67">
        <v>4.07</v>
      </c>
      <c r="AQ67">
        <v>6.31</v>
      </c>
      <c r="AR67">
        <v>18.32</v>
      </c>
      <c r="AS67">
        <v>26.96</v>
      </c>
      <c r="AT67">
        <v>30.12</v>
      </c>
      <c r="AU67">
        <v>30.5</v>
      </c>
      <c r="AV67">
        <v>32.229999999999997</v>
      </c>
      <c r="AW67">
        <v>34.130000000000003</v>
      </c>
      <c r="AX67">
        <v>35.35</v>
      </c>
      <c r="AY67">
        <v>36.729999999999997</v>
      </c>
      <c r="AZ67">
        <v>37.19</v>
      </c>
      <c r="BA67">
        <v>37.729999999999997</v>
      </c>
      <c r="BB67">
        <v>37.44</v>
      </c>
      <c r="BC67">
        <v>38.29</v>
      </c>
      <c r="BD67">
        <v>40.5</v>
      </c>
      <c r="BE67">
        <v>41.22</v>
      </c>
      <c r="BF67">
        <v>40.35</v>
      </c>
      <c r="BG67">
        <v>42.51</v>
      </c>
      <c r="BH67">
        <v>40.26</v>
      </c>
      <c r="BI67">
        <v>41.12</v>
      </c>
      <c r="BJ67">
        <v>33.89</v>
      </c>
      <c r="BK67">
        <v>26.9</v>
      </c>
      <c r="BL67">
        <v>30.09</v>
      </c>
      <c r="BM67">
        <v>31.46</v>
      </c>
      <c r="BN67">
        <v>33.630000000000003</v>
      </c>
      <c r="BO67">
        <v>34.14</v>
      </c>
      <c r="BP67">
        <v>35.4</v>
      </c>
      <c r="BQ67">
        <v>36.1</v>
      </c>
      <c r="BR67">
        <v>37.03</v>
      </c>
      <c r="BS67">
        <v>37.5</v>
      </c>
      <c r="BT67">
        <v>38.53</v>
      </c>
      <c r="BU67">
        <v>38.24</v>
      </c>
      <c r="BV67">
        <v>40.86</v>
      </c>
      <c r="BW67">
        <v>41.82</v>
      </c>
      <c r="BX67">
        <v>40.42</v>
      </c>
      <c r="BY67">
        <v>43.34</v>
      </c>
      <c r="BZ67">
        <v>40.07</v>
      </c>
      <c r="CA67">
        <v>41.02</v>
      </c>
      <c r="CB67">
        <v>34.020000000000003</v>
      </c>
      <c r="CC67">
        <v>5</v>
      </c>
      <c r="CD67">
        <v>5</v>
      </c>
      <c r="CE67">
        <v>8</v>
      </c>
      <c r="CF67">
        <v>7</v>
      </c>
      <c r="CG67">
        <v>2</v>
      </c>
      <c r="CH67">
        <v>0</v>
      </c>
      <c r="CI67">
        <v>-5</v>
      </c>
      <c r="CJ67">
        <v>-3</v>
      </c>
      <c r="CK67">
        <v>1</v>
      </c>
      <c r="CL67">
        <v>6</v>
      </c>
      <c r="CM67">
        <v>11</v>
      </c>
      <c r="CN67">
        <v>17</v>
      </c>
      <c r="CO67">
        <v>23</v>
      </c>
      <c r="CP67">
        <v>19</v>
      </c>
      <c r="CQ67">
        <v>17</v>
      </c>
      <c r="CR67">
        <v>11</v>
      </c>
      <c r="CS67">
        <v>4</v>
      </c>
      <c r="CT67">
        <v>3</v>
      </c>
    </row>
    <row r="68" spans="1:98">
      <c r="A68">
        <v>1</v>
      </c>
      <c r="B68" t="s">
        <v>1730</v>
      </c>
      <c r="C68">
        <v>26</v>
      </c>
      <c r="D68">
        <v>22</v>
      </c>
      <c r="E68">
        <v>17</v>
      </c>
      <c r="F68" t="s">
        <v>1666</v>
      </c>
      <c r="G68">
        <v>14</v>
      </c>
      <c r="H68">
        <v>11</v>
      </c>
      <c r="I68">
        <v>2.93</v>
      </c>
      <c r="J68">
        <v>1.76</v>
      </c>
      <c r="K68">
        <v>1.61</v>
      </c>
      <c r="L68">
        <v>0.25</v>
      </c>
      <c r="M68">
        <v>0</v>
      </c>
      <c r="N68">
        <v>0</v>
      </c>
      <c r="O68">
        <v>0</v>
      </c>
      <c r="P68">
        <v>0.37</v>
      </c>
      <c r="Q68">
        <v>0.76</v>
      </c>
      <c r="R68">
        <v>2.98</v>
      </c>
      <c r="S68">
        <v>4.8499999999999996</v>
      </c>
      <c r="T68">
        <v>3.23</v>
      </c>
      <c r="U68">
        <v>1.99</v>
      </c>
      <c r="V68">
        <v>2.48</v>
      </c>
      <c r="W68">
        <v>4.2699999999999996</v>
      </c>
      <c r="X68">
        <v>6.24</v>
      </c>
      <c r="Y68">
        <v>10.57</v>
      </c>
      <c r="Z68">
        <v>18.47</v>
      </c>
      <c r="AA68">
        <v>2.12</v>
      </c>
      <c r="AB68">
        <v>1.22</v>
      </c>
      <c r="AC68">
        <v>0.25</v>
      </c>
      <c r="AD68">
        <v>0.45</v>
      </c>
      <c r="AE68">
        <v>0.62</v>
      </c>
      <c r="AF68">
        <v>1.39</v>
      </c>
      <c r="AG68">
        <v>0.75</v>
      </c>
      <c r="AH68">
        <v>1.51</v>
      </c>
      <c r="AI68">
        <v>1.99</v>
      </c>
      <c r="AJ68">
        <v>3.27</v>
      </c>
      <c r="AK68">
        <v>4.12</v>
      </c>
      <c r="AL68">
        <v>4.0599999999999996</v>
      </c>
      <c r="AM68">
        <v>2.2200000000000002</v>
      </c>
      <c r="AN68">
        <v>3.23</v>
      </c>
      <c r="AO68">
        <v>5.56</v>
      </c>
      <c r="AP68">
        <v>7.13</v>
      </c>
      <c r="AQ68">
        <v>9.8000000000000007</v>
      </c>
      <c r="AR68">
        <v>17.95</v>
      </c>
      <c r="AS68">
        <v>25.5</v>
      </c>
      <c r="AT68">
        <v>29.63</v>
      </c>
      <c r="AU68">
        <v>31.1</v>
      </c>
      <c r="AV68">
        <v>33.68</v>
      </c>
      <c r="AW68">
        <v>33.700000000000003</v>
      </c>
      <c r="AX68">
        <v>35.409999999999997</v>
      </c>
      <c r="AY68">
        <v>35.25</v>
      </c>
      <c r="AZ68">
        <v>35.03</v>
      </c>
      <c r="BA68">
        <v>35.479999999999997</v>
      </c>
      <c r="BB68">
        <v>36.659999999999997</v>
      </c>
      <c r="BC68">
        <v>36.06</v>
      </c>
      <c r="BD68">
        <v>38.130000000000003</v>
      </c>
      <c r="BE68">
        <v>42.37</v>
      </c>
      <c r="BF68">
        <v>42.49</v>
      </c>
      <c r="BG68">
        <v>42.11</v>
      </c>
      <c r="BH68">
        <v>41.34</v>
      </c>
      <c r="BI68">
        <v>40.53</v>
      </c>
      <c r="BJ68">
        <v>35.130000000000003</v>
      </c>
      <c r="BK68">
        <v>26.31</v>
      </c>
      <c r="BL68">
        <v>29.56</v>
      </c>
      <c r="BM68">
        <v>31.74</v>
      </c>
      <c r="BN68">
        <v>33.28</v>
      </c>
      <c r="BO68">
        <v>33.53</v>
      </c>
      <c r="BP68">
        <v>35.409999999999997</v>
      </c>
      <c r="BQ68">
        <v>34.17</v>
      </c>
      <c r="BR68">
        <v>34.9</v>
      </c>
      <c r="BS68">
        <v>36.44</v>
      </c>
      <c r="BT68">
        <v>36.729999999999997</v>
      </c>
      <c r="BU68">
        <v>36.92</v>
      </c>
      <c r="BV68">
        <v>39.06</v>
      </c>
      <c r="BW68">
        <v>42.11</v>
      </c>
      <c r="BX68">
        <v>43.22</v>
      </c>
      <c r="BY68">
        <v>42.89</v>
      </c>
      <c r="BZ68">
        <v>41.68</v>
      </c>
      <c r="CA68">
        <v>40.35</v>
      </c>
      <c r="CB68">
        <v>35.15</v>
      </c>
      <c r="CC68">
        <v>6</v>
      </c>
      <c r="CD68">
        <v>7</v>
      </c>
      <c r="CE68">
        <v>4</v>
      </c>
      <c r="CF68">
        <v>0</v>
      </c>
      <c r="CG68">
        <v>-3</v>
      </c>
      <c r="CH68">
        <v>-7</v>
      </c>
      <c r="CI68">
        <v>-12</v>
      </c>
      <c r="CJ68">
        <v>-8</v>
      </c>
      <c r="CK68">
        <v>-6</v>
      </c>
      <c r="CL68">
        <v>-3</v>
      </c>
      <c r="CM68">
        <v>0</v>
      </c>
      <c r="CN68">
        <v>7</v>
      </c>
      <c r="CO68">
        <v>10</v>
      </c>
      <c r="CP68">
        <v>10</v>
      </c>
      <c r="CQ68">
        <v>11</v>
      </c>
      <c r="CR68">
        <v>10</v>
      </c>
      <c r="CS68">
        <v>6</v>
      </c>
      <c r="CT68">
        <v>7</v>
      </c>
    </row>
    <row r="69" spans="1:98">
      <c r="A69">
        <v>1</v>
      </c>
      <c r="B69" t="s">
        <v>1733</v>
      </c>
      <c r="C69">
        <v>36</v>
      </c>
      <c r="D69">
        <v>26</v>
      </c>
      <c r="E69">
        <v>18</v>
      </c>
      <c r="F69" t="s">
        <v>1666</v>
      </c>
      <c r="G69">
        <v>14</v>
      </c>
      <c r="H69">
        <v>7</v>
      </c>
      <c r="I69">
        <v>2.69</v>
      </c>
      <c r="J69">
        <v>2.79</v>
      </c>
      <c r="K69">
        <v>3.11</v>
      </c>
      <c r="L69">
        <v>1.88</v>
      </c>
      <c r="M69">
        <v>2.74</v>
      </c>
      <c r="N69">
        <v>2.02</v>
      </c>
      <c r="O69">
        <v>1.42</v>
      </c>
      <c r="P69">
        <v>1.32</v>
      </c>
      <c r="Q69">
        <v>1.42</v>
      </c>
      <c r="R69">
        <v>0.73</v>
      </c>
      <c r="S69">
        <v>2.84</v>
      </c>
      <c r="T69">
        <v>4.5999999999999996</v>
      </c>
      <c r="U69">
        <v>2.29</v>
      </c>
      <c r="V69">
        <v>2.88</v>
      </c>
      <c r="W69">
        <v>2.4700000000000002</v>
      </c>
      <c r="X69">
        <v>6.12</v>
      </c>
      <c r="Y69">
        <v>11.07</v>
      </c>
      <c r="Z69">
        <v>15.75</v>
      </c>
      <c r="AA69">
        <v>2.2799999999999998</v>
      </c>
      <c r="AB69">
        <v>2.02</v>
      </c>
      <c r="AC69">
        <v>1.24</v>
      </c>
      <c r="AD69">
        <v>0.62</v>
      </c>
      <c r="AE69">
        <v>0.45</v>
      </c>
      <c r="AF69">
        <v>1.93</v>
      </c>
      <c r="AG69">
        <v>1.74</v>
      </c>
      <c r="AH69">
        <v>2.37</v>
      </c>
      <c r="AI69">
        <v>2.63</v>
      </c>
      <c r="AJ69">
        <v>3.37</v>
      </c>
      <c r="AK69">
        <v>4.1100000000000003</v>
      </c>
      <c r="AL69">
        <v>4.6100000000000003</v>
      </c>
      <c r="AM69">
        <v>3.58</v>
      </c>
      <c r="AN69">
        <v>3.39</v>
      </c>
      <c r="AO69">
        <v>6.44</v>
      </c>
      <c r="AP69">
        <v>6.65</v>
      </c>
      <c r="AQ69">
        <v>10.61</v>
      </c>
      <c r="AR69">
        <v>14.31</v>
      </c>
      <c r="AS69">
        <v>23.56</v>
      </c>
      <c r="AT69">
        <v>27.69</v>
      </c>
      <c r="AU69">
        <v>29.9</v>
      </c>
      <c r="AV69">
        <v>32.33</v>
      </c>
      <c r="AW69">
        <v>33.840000000000003</v>
      </c>
      <c r="AX69">
        <v>35.549999999999997</v>
      </c>
      <c r="AY69">
        <v>36.11</v>
      </c>
      <c r="AZ69">
        <v>36.89</v>
      </c>
      <c r="BA69">
        <v>36.47</v>
      </c>
      <c r="BB69">
        <v>37.5</v>
      </c>
      <c r="BC69">
        <v>38.64</v>
      </c>
      <c r="BD69">
        <v>39.119999999999997</v>
      </c>
      <c r="BE69">
        <v>41.31</v>
      </c>
      <c r="BF69">
        <v>43.23</v>
      </c>
      <c r="BG69">
        <v>42.49</v>
      </c>
      <c r="BH69">
        <v>42.44</v>
      </c>
      <c r="BI69">
        <v>40.32</v>
      </c>
      <c r="BJ69">
        <v>38.35</v>
      </c>
      <c r="BK69">
        <v>24.45</v>
      </c>
      <c r="BL69">
        <v>27.74</v>
      </c>
      <c r="BM69">
        <v>30.72</v>
      </c>
      <c r="BN69">
        <v>32.700000000000003</v>
      </c>
      <c r="BO69">
        <v>33.07</v>
      </c>
      <c r="BP69">
        <v>35.229999999999997</v>
      </c>
      <c r="BQ69">
        <v>36.15</v>
      </c>
      <c r="BR69">
        <v>36.270000000000003</v>
      </c>
      <c r="BS69">
        <v>36.909999999999997</v>
      </c>
      <c r="BT69">
        <v>37.76</v>
      </c>
      <c r="BU69">
        <v>38.17</v>
      </c>
      <c r="BV69">
        <v>39.299999999999997</v>
      </c>
      <c r="BW69">
        <v>41.24</v>
      </c>
      <c r="BX69">
        <v>43.27</v>
      </c>
      <c r="BY69">
        <v>42.57</v>
      </c>
      <c r="BZ69">
        <v>42.47</v>
      </c>
      <c r="CA69">
        <v>40.229999999999997</v>
      </c>
      <c r="CB69">
        <v>38.950000000000003</v>
      </c>
      <c r="CC69">
        <v>3</v>
      </c>
      <c r="CD69">
        <v>4</v>
      </c>
      <c r="CE69">
        <v>6</v>
      </c>
      <c r="CF69">
        <v>6</v>
      </c>
      <c r="CG69">
        <v>3</v>
      </c>
      <c r="CH69">
        <v>0</v>
      </c>
      <c r="CI69">
        <v>-7</v>
      </c>
      <c r="CJ69">
        <v>-12</v>
      </c>
      <c r="CK69">
        <v>-14</v>
      </c>
      <c r="CL69">
        <v>-12</v>
      </c>
      <c r="CM69">
        <v>-8</v>
      </c>
      <c r="CN69">
        <v>-4</v>
      </c>
      <c r="CO69">
        <v>-1</v>
      </c>
      <c r="CP69">
        <v>5</v>
      </c>
      <c r="CQ69">
        <v>9</v>
      </c>
      <c r="CR69">
        <v>10</v>
      </c>
      <c r="CS69">
        <v>10</v>
      </c>
      <c r="CT69">
        <v>12</v>
      </c>
    </row>
    <row r="70" spans="1:98">
      <c r="A70">
        <v>1</v>
      </c>
      <c r="B70" t="s">
        <v>1730</v>
      </c>
      <c r="C70">
        <v>27</v>
      </c>
      <c r="D70">
        <v>21</v>
      </c>
      <c r="E70">
        <v>18</v>
      </c>
      <c r="F70" t="s">
        <v>1666</v>
      </c>
      <c r="G70">
        <v>20</v>
      </c>
      <c r="H70">
        <v>5</v>
      </c>
      <c r="I70">
        <v>3.51</v>
      </c>
      <c r="J70">
        <v>2.68</v>
      </c>
      <c r="K70">
        <v>1.78</v>
      </c>
      <c r="L70">
        <v>2.12</v>
      </c>
      <c r="M70">
        <v>1.59</v>
      </c>
      <c r="N70">
        <v>0.87</v>
      </c>
      <c r="O70">
        <v>0.72</v>
      </c>
      <c r="P70">
        <v>0.39</v>
      </c>
      <c r="Q70">
        <v>1.34</v>
      </c>
      <c r="R70">
        <v>3.88</v>
      </c>
      <c r="S70">
        <v>7.31</v>
      </c>
      <c r="T70">
        <v>8.3800000000000008</v>
      </c>
      <c r="U70">
        <v>4.33</v>
      </c>
      <c r="V70">
        <v>5.01</v>
      </c>
      <c r="W70">
        <v>6.18</v>
      </c>
      <c r="X70">
        <v>7.11</v>
      </c>
      <c r="Y70">
        <v>11.35</v>
      </c>
      <c r="Z70">
        <v>14.85</v>
      </c>
      <c r="AA70">
        <v>3.16</v>
      </c>
      <c r="AB70">
        <v>1.77</v>
      </c>
      <c r="AC70">
        <v>0.33</v>
      </c>
      <c r="AD70">
        <v>0.83</v>
      </c>
      <c r="AE70">
        <v>1.27</v>
      </c>
      <c r="AF70">
        <v>1.51</v>
      </c>
      <c r="AG70">
        <v>1.1499999999999999</v>
      </c>
      <c r="AH70">
        <v>1.39</v>
      </c>
      <c r="AI70">
        <v>1.74</v>
      </c>
      <c r="AJ70">
        <v>3.29</v>
      </c>
      <c r="AK70">
        <v>7.33</v>
      </c>
      <c r="AL70">
        <v>8.41</v>
      </c>
      <c r="AM70">
        <v>3.53</v>
      </c>
      <c r="AN70">
        <v>4.3899999999999997</v>
      </c>
      <c r="AO70">
        <v>5.91</v>
      </c>
      <c r="AP70">
        <v>7.43</v>
      </c>
      <c r="AQ70">
        <v>11.22</v>
      </c>
      <c r="AR70">
        <v>14.85</v>
      </c>
      <c r="AS70">
        <v>24.91</v>
      </c>
      <c r="AT70">
        <v>30.64</v>
      </c>
      <c r="AU70">
        <v>31.21</v>
      </c>
      <c r="AV70">
        <v>32.04</v>
      </c>
      <c r="AW70">
        <v>31.8</v>
      </c>
      <c r="AX70">
        <v>33.92</v>
      </c>
      <c r="AY70">
        <v>34.92</v>
      </c>
      <c r="AZ70">
        <v>35.78</v>
      </c>
      <c r="BA70">
        <v>37.159999999999997</v>
      </c>
      <c r="BB70">
        <v>37.53</v>
      </c>
      <c r="BC70">
        <v>38.33</v>
      </c>
      <c r="BD70">
        <v>42.02</v>
      </c>
      <c r="BE70">
        <v>45.51</v>
      </c>
      <c r="BF70">
        <v>47.1</v>
      </c>
      <c r="BG70">
        <v>46.57</v>
      </c>
      <c r="BH70">
        <v>44.52</v>
      </c>
      <c r="BI70">
        <v>44.24</v>
      </c>
      <c r="BJ70">
        <v>42.71</v>
      </c>
      <c r="BK70">
        <v>24.56</v>
      </c>
      <c r="BL70">
        <v>30.54</v>
      </c>
      <c r="BM70">
        <v>31.62</v>
      </c>
      <c r="BN70">
        <v>32.18</v>
      </c>
      <c r="BO70">
        <v>31.72</v>
      </c>
      <c r="BP70">
        <v>33.5</v>
      </c>
      <c r="BQ70">
        <v>34.54</v>
      </c>
      <c r="BR70">
        <v>35.4</v>
      </c>
      <c r="BS70">
        <v>37.03</v>
      </c>
      <c r="BT70">
        <v>37.1</v>
      </c>
      <c r="BU70">
        <v>38.049999999999997</v>
      </c>
      <c r="BV70">
        <v>42.22</v>
      </c>
      <c r="BW70">
        <v>45.79</v>
      </c>
      <c r="BX70">
        <v>48.27</v>
      </c>
      <c r="BY70">
        <v>47.73</v>
      </c>
      <c r="BZ70">
        <v>44.01</v>
      </c>
      <c r="CA70">
        <v>44.22</v>
      </c>
      <c r="CB70">
        <v>42.01</v>
      </c>
      <c r="CC70">
        <v>5</v>
      </c>
      <c r="CD70">
        <v>4</v>
      </c>
      <c r="CE70">
        <v>5</v>
      </c>
      <c r="CF70">
        <v>3</v>
      </c>
      <c r="CG70">
        <v>0</v>
      </c>
      <c r="CH70">
        <v>-4</v>
      </c>
      <c r="CI70">
        <v>-7</v>
      </c>
      <c r="CJ70">
        <v>-8</v>
      </c>
      <c r="CK70">
        <v>-8</v>
      </c>
      <c r="CL70">
        <v>-10</v>
      </c>
      <c r="CM70">
        <v>-9</v>
      </c>
      <c r="CN70">
        <v>-6</v>
      </c>
      <c r="CO70">
        <v>-6</v>
      </c>
      <c r="CP70">
        <v>-5</v>
      </c>
      <c r="CQ70">
        <v>-4</v>
      </c>
      <c r="CR70">
        <v>0</v>
      </c>
      <c r="CS70">
        <v>0</v>
      </c>
      <c r="CT70">
        <v>0</v>
      </c>
    </row>
    <row r="71" spans="1:98">
      <c r="A71">
        <v>1</v>
      </c>
      <c r="B71" t="s">
        <v>1730</v>
      </c>
      <c r="C71">
        <v>27</v>
      </c>
      <c r="D71">
        <v>23</v>
      </c>
      <c r="E71">
        <v>18</v>
      </c>
      <c r="F71" t="s">
        <v>1666</v>
      </c>
      <c r="G71">
        <v>13</v>
      </c>
      <c r="H71">
        <v>3</v>
      </c>
      <c r="I71">
        <v>3.09</v>
      </c>
      <c r="J71">
        <v>2.12</v>
      </c>
      <c r="K71">
        <v>2.56</v>
      </c>
      <c r="L71">
        <v>2.13</v>
      </c>
      <c r="M71">
        <v>2.41</v>
      </c>
      <c r="N71">
        <v>1.85</v>
      </c>
      <c r="O71">
        <v>1.93</v>
      </c>
      <c r="P71">
        <v>0</v>
      </c>
      <c r="Q71">
        <v>0.9</v>
      </c>
      <c r="R71">
        <v>2.39</v>
      </c>
      <c r="S71">
        <v>3.49</v>
      </c>
      <c r="T71">
        <v>3.51</v>
      </c>
      <c r="U71">
        <v>2.4900000000000002</v>
      </c>
      <c r="V71">
        <v>2.99</v>
      </c>
      <c r="W71">
        <v>5.12</v>
      </c>
      <c r="X71">
        <v>6.48</v>
      </c>
      <c r="Y71">
        <v>11.17</v>
      </c>
      <c r="Z71">
        <v>15.95</v>
      </c>
      <c r="AA71">
        <v>2.91</v>
      </c>
      <c r="AB71">
        <v>1.62</v>
      </c>
      <c r="AC71">
        <v>0</v>
      </c>
      <c r="AD71">
        <v>0</v>
      </c>
      <c r="AE71">
        <v>0.88</v>
      </c>
      <c r="AF71">
        <v>1.37</v>
      </c>
      <c r="AG71">
        <v>1.25</v>
      </c>
      <c r="AH71">
        <v>1.62</v>
      </c>
      <c r="AI71">
        <v>3.25</v>
      </c>
      <c r="AJ71">
        <v>3.36</v>
      </c>
      <c r="AK71">
        <v>4.8600000000000003</v>
      </c>
      <c r="AL71">
        <v>4.47</v>
      </c>
      <c r="AM71">
        <v>2.56</v>
      </c>
      <c r="AN71">
        <v>3.07</v>
      </c>
      <c r="AO71">
        <v>5.1100000000000003</v>
      </c>
      <c r="AP71">
        <v>7.17</v>
      </c>
      <c r="AQ71">
        <v>10.09</v>
      </c>
      <c r="AR71">
        <v>14.84</v>
      </c>
      <c r="AS71">
        <v>28.89</v>
      </c>
      <c r="AT71">
        <v>31.11</v>
      </c>
      <c r="AU71">
        <v>32.43</v>
      </c>
      <c r="AV71">
        <v>33.11</v>
      </c>
      <c r="AW71">
        <v>35.03</v>
      </c>
      <c r="AX71">
        <v>36.729999999999997</v>
      </c>
      <c r="AY71">
        <v>37.72</v>
      </c>
      <c r="AZ71">
        <v>37.71</v>
      </c>
      <c r="BA71">
        <v>38.14</v>
      </c>
      <c r="BB71">
        <v>38.53</v>
      </c>
      <c r="BC71">
        <v>39.479999999999997</v>
      </c>
      <c r="BD71">
        <v>40.79</v>
      </c>
      <c r="BE71">
        <v>43.9</v>
      </c>
      <c r="BF71">
        <v>45.12</v>
      </c>
      <c r="BG71">
        <v>49.35</v>
      </c>
      <c r="BH71">
        <v>48.03</v>
      </c>
      <c r="BI71">
        <v>45.37</v>
      </c>
      <c r="BJ71">
        <v>42.22</v>
      </c>
      <c r="BK71">
        <v>27.34</v>
      </c>
      <c r="BL71">
        <v>31.01</v>
      </c>
      <c r="BM71">
        <v>33.64</v>
      </c>
      <c r="BN71">
        <v>34.770000000000003</v>
      </c>
      <c r="BO71">
        <v>35.950000000000003</v>
      </c>
      <c r="BP71">
        <v>36.770000000000003</v>
      </c>
      <c r="BQ71">
        <v>37.64</v>
      </c>
      <c r="BR71">
        <v>38.630000000000003</v>
      </c>
      <c r="BS71">
        <v>37.799999999999997</v>
      </c>
      <c r="BT71">
        <v>38.630000000000003</v>
      </c>
      <c r="BU71">
        <v>39.01</v>
      </c>
      <c r="BV71">
        <v>40.799999999999997</v>
      </c>
      <c r="BW71">
        <v>43.39</v>
      </c>
      <c r="BX71">
        <v>45.28</v>
      </c>
      <c r="BY71">
        <v>49.77</v>
      </c>
      <c r="BZ71">
        <v>48.15</v>
      </c>
      <c r="CA71">
        <v>45.77</v>
      </c>
      <c r="CB71">
        <v>42.17</v>
      </c>
      <c r="CC71">
        <v>3</v>
      </c>
      <c r="CD71">
        <v>4</v>
      </c>
      <c r="CE71">
        <v>4</v>
      </c>
      <c r="CF71">
        <v>1</v>
      </c>
      <c r="CG71">
        <v>0</v>
      </c>
      <c r="CH71">
        <v>-5</v>
      </c>
      <c r="CI71">
        <v>-9</v>
      </c>
      <c r="CJ71">
        <v>-10</v>
      </c>
      <c r="CK71">
        <v>-9</v>
      </c>
      <c r="CL71">
        <v>-4</v>
      </c>
      <c r="CM71">
        <v>0</v>
      </c>
      <c r="CN71">
        <v>5</v>
      </c>
      <c r="CO71">
        <v>6</v>
      </c>
      <c r="CP71">
        <v>6</v>
      </c>
      <c r="CQ71">
        <v>6</v>
      </c>
      <c r="CR71">
        <v>2</v>
      </c>
      <c r="CS71">
        <v>0</v>
      </c>
      <c r="CT71">
        <v>0</v>
      </c>
    </row>
    <row r="72" spans="1:98">
      <c r="A72">
        <v>1</v>
      </c>
      <c r="B72" t="s">
        <v>1733</v>
      </c>
      <c r="C72">
        <v>29</v>
      </c>
      <c r="D72">
        <v>19</v>
      </c>
      <c r="E72">
        <v>18</v>
      </c>
      <c r="F72" t="s">
        <v>1666</v>
      </c>
      <c r="G72">
        <v>13</v>
      </c>
      <c r="H72">
        <v>6</v>
      </c>
      <c r="I72">
        <v>3.13</v>
      </c>
      <c r="J72">
        <v>3.22</v>
      </c>
      <c r="K72">
        <v>2.87</v>
      </c>
      <c r="L72">
        <v>2.13</v>
      </c>
      <c r="M72">
        <v>2.36</v>
      </c>
      <c r="N72">
        <v>2.27</v>
      </c>
      <c r="O72">
        <v>2.5299999999999998</v>
      </c>
      <c r="P72">
        <v>2.56</v>
      </c>
      <c r="Q72">
        <v>0.95</v>
      </c>
      <c r="R72">
        <v>1.9</v>
      </c>
      <c r="S72">
        <v>2.62</v>
      </c>
      <c r="T72">
        <v>5.39</v>
      </c>
      <c r="U72">
        <v>2.39</v>
      </c>
      <c r="V72">
        <v>3.02</v>
      </c>
      <c r="W72">
        <v>5.01</v>
      </c>
      <c r="X72">
        <v>6.11</v>
      </c>
      <c r="Y72">
        <v>8.64</v>
      </c>
      <c r="Z72">
        <v>13.85</v>
      </c>
      <c r="AA72">
        <v>3.24</v>
      </c>
      <c r="AB72">
        <v>1.81</v>
      </c>
      <c r="AC72">
        <v>1.85</v>
      </c>
      <c r="AD72">
        <v>1.39</v>
      </c>
      <c r="AE72">
        <v>1.57</v>
      </c>
      <c r="AF72">
        <v>1.99</v>
      </c>
      <c r="AG72">
        <v>1.99</v>
      </c>
      <c r="AH72">
        <v>3.23</v>
      </c>
      <c r="AI72">
        <v>2.41</v>
      </c>
      <c r="AJ72">
        <v>2.63</v>
      </c>
      <c r="AK72">
        <v>2.25</v>
      </c>
      <c r="AL72">
        <v>5.74</v>
      </c>
      <c r="AM72">
        <v>3.06</v>
      </c>
      <c r="AN72">
        <v>2.36</v>
      </c>
      <c r="AO72">
        <v>3.52</v>
      </c>
      <c r="AP72">
        <v>5.15</v>
      </c>
      <c r="AQ72">
        <v>8.61</v>
      </c>
      <c r="AR72">
        <v>12.36</v>
      </c>
      <c r="AS72">
        <v>26.7</v>
      </c>
      <c r="AT72">
        <v>28.37</v>
      </c>
      <c r="AU72">
        <v>31.88</v>
      </c>
      <c r="AV72">
        <v>32.520000000000003</v>
      </c>
      <c r="AW72">
        <v>32.96</v>
      </c>
      <c r="AX72">
        <v>33.51</v>
      </c>
      <c r="AY72">
        <v>34.020000000000003</v>
      </c>
      <c r="AZ72">
        <v>35.75</v>
      </c>
      <c r="BA72">
        <v>36.18</v>
      </c>
      <c r="BB72">
        <v>36.29</v>
      </c>
      <c r="BC72">
        <v>36.880000000000003</v>
      </c>
      <c r="BD72">
        <v>38.56</v>
      </c>
      <c r="BE72">
        <v>40.76</v>
      </c>
      <c r="BF72">
        <v>43.48</v>
      </c>
      <c r="BG72">
        <v>43.22</v>
      </c>
      <c r="BH72">
        <v>40.840000000000003</v>
      </c>
      <c r="BI72">
        <v>39.630000000000003</v>
      </c>
      <c r="BJ72">
        <v>37.14</v>
      </c>
      <c r="BK72">
        <v>26.55</v>
      </c>
      <c r="BL72">
        <v>28.44</v>
      </c>
      <c r="BM72">
        <v>32.090000000000003</v>
      </c>
      <c r="BN72">
        <v>32.729999999999997</v>
      </c>
      <c r="BO72">
        <v>32.799999999999997</v>
      </c>
      <c r="BP72">
        <v>33.200000000000003</v>
      </c>
      <c r="BQ72">
        <v>34.409999999999997</v>
      </c>
      <c r="BR72">
        <v>35.53</v>
      </c>
      <c r="BS72">
        <v>35.65</v>
      </c>
      <c r="BT72">
        <v>36.08</v>
      </c>
      <c r="BU72">
        <v>36.630000000000003</v>
      </c>
      <c r="BV72">
        <v>39.31</v>
      </c>
      <c r="BW72">
        <v>40.29</v>
      </c>
      <c r="BX72">
        <v>42.77</v>
      </c>
      <c r="BY72">
        <v>42.88</v>
      </c>
      <c r="BZ72">
        <v>40.98</v>
      </c>
      <c r="CA72">
        <v>39.549999999999997</v>
      </c>
      <c r="CB72">
        <v>37.58</v>
      </c>
      <c r="CC72">
        <v>0</v>
      </c>
      <c r="CD72">
        <v>2</v>
      </c>
      <c r="CE72">
        <v>3</v>
      </c>
      <c r="CF72">
        <v>2</v>
      </c>
      <c r="CG72">
        <v>1</v>
      </c>
      <c r="CH72">
        <v>-3</v>
      </c>
      <c r="CI72">
        <v>-7</v>
      </c>
      <c r="CJ72">
        <v>-9</v>
      </c>
      <c r="CK72">
        <v>-11</v>
      </c>
      <c r="CL72">
        <v>-8</v>
      </c>
      <c r="CM72">
        <v>-4</v>
      </c>
      <c r="CN72">
        <v>1</v>
      </c>
      <c r="CO72">
        <v>9</v>
      </c>
      <c r="CP72">
        <v>11</v>
      </c>
      <c r="CQ72">
        <v>10</v>
      </c>
      <c r="CR72">
        <v>7</v>
      </c>
      <c r="CS72">
        <v>6</v>
      </c>
      <c r="CT72">
        <v>6</v>
      </c>
    </row>
    <row r="73" spans="1:98">
      <c r="A73">
        <v>1</v>
      </c>
      <c r="B73" t="s">
        <v>1732</v>
      </c>
      <c r="C73">
        <v>25</v>
      </c>
      <c r="D73">
        <v>27</v>
      </c>
      <c r="E73">
        <v>18</v>
      </c>
      <c r="F73" t="s">
        <v>1666</v>
      </c>
      <c r="G73">
        <v>15</v>
      </c>
      <c r="H73">
        <v>1</v>
      </c>
      <c r="I73">
        <v>3.97</v>
      </c>
      <c r="J73">
        <v>3.86</v>
      </c>
      <c r="K73">
        <v>2.75</v>
      </c>
      <c r="L73">
        <v>2.39</v>
      </c>
      <c r="M73">
        <v>3.24</v>
      </c>
      <c r="N73">
        <v>1.93</v>
      </c>
      <c r="O73">
        <v>1.1100000000000001</v>
      </c>
      <c r="P73">
        <v>1.39</v>
      </c>
      <c r="Q73">
        <v>1.62</v>
      </c>
      <c r="R73">
        <v>2.39</v>
      </c>
      <c r="S73">
        <v>3.11</v>
      </c>
      <c r="T73">
        <v>4.97</v>
      </c>
      <c r="U73">
        <v>3.85</v>
      </c>
      <c r="V73">
        <v>3.12</v>
      </c>
      <c r="W73">
        <v>4.6100000000000003</v>
      </c>
      <c r="X73">
        <v>5.12</v>
      </c>
      <c r="Y73">
        <v>8.5299999999999994</v>
      </c>
      <c r="Z73">
        <v>13.07</v>
      </c>
      <c r="AA73">
        <v>2.93</v>
      </c>
      <c r="AB73">
        <v>4.13</v>
      </c>
      <c r="AC73">
        <v>1.67</v>
      </c>
      <c r="AD73">
        <v>0.7</v>
      </c>
      <c r="AE73">
        <v>1.1100000000000001</v>
      </c>
      <c r="AF73">
        <v>1.3</v>
      </c>
      <c r="AG73">
        <v>1.61</v>
      </c>
      <c r="AH73">
        <v>2.36</v>
      </c>
      <c r="AI73">
        <v>2.11</v>
      </c>
      <c r="AJ73">
        <v>2.78</v>
      </c>
      <c r="AK73">
        <v>3.24</v>
      </c>
      <c r="AL73">
        <v>3.54</v>
      </c>
      <c r="AM73">
        <v>4.13</v>
      </c>
      <c r="AN73">
        <v>4.0599999999999996</v>
      </c>
      <c r="AO73">
        <v>5.03</v>
      </c>
      <c r="AP73">
        <v>4.72</v>
      </c>
      <c r="AQ73">
        <v>8.67</v>
      </c>
      <c r="AR73">
        <v>12.82</v>
      </c>
      <c r="AS73">
        <v>24.56</v>
      </c>
      <c r="AT73">
        <v>28.44</v>
      </c>
      <c r="AU73">
        <v>31.2</v>
      </c>
      <c r="AV73">
        <v>33.549999999999997</v>
      </c>
      <c r="AW73">
        <v>33.32</v>
      </c>
      <c r="AX73">
        <v>34.090000000000003</v>
      </c>
      <c r="AY73">
        <v>34.909999999999997</v>
      </c>
      <c r="AZ73">
        <v>35.07</v>
      </c>
      <c r="BA73">
        <v>35.270000000000003</v>
      </c>
      <c r="BB73">
        <v>35.07</v>
      </c>
      <c r="BC73">
        <v>36.36</v>
      </c>
      <c r="BD73">
        <v>38.54</v>
      </c>
      <c r="BE73">
        <v>40.54</v>
      </c>
      <c r="BF73">
        <v>41.37</v>
      </c>
      <c r="BG73">
        <v>41.1</v>
      </c>
      <c r="BH73">
        <v>43.48</v>
      </c>
      <c r="BI73">
        <v>41.08</v>
      </c>
      <c r="BJ73">
        <v>41.21</v>
      </c>
      <c r="BK73">
        <v>24.69</v>
      </c>
      <c r="BL73">
        <v>28.03</v>
      </c>
      <c r="BM73">
        <v>32.5</v>
      </c>
      <c r="BN73">
        <v>33.590000000000003</v>
      </c>
      <c r="BO73">
        <v>33.47</v>
      </c>
      <c r="BP73">
        <v>34.03</v>
      </c>
      <c r="BQ73">
        <v>34.06</v>
      </c>
      <c r="BR73">
        <v>34.28</v>
      </c>
      <c r="BS73">
        <v>34.9</v>
      </c>
      <c r="BT73">
        <v>35.6</v>
      </c>
      <c r="BU73">
        <v>37.15</v>
      </c>
      <c r="BV73">
        <v>38.42</v>
      </c>
      <c r="BW73">
        <v>40.33</v>
      </c>
      <c r="BX73">
        <v>42.24</v>
      </c>
      <c r="BY73">
        <v>41.44</v>
      </c>
      <c r="BZ73">
        <v>44.08</v>
      </c>
      <c r="CA73">
        <v>42.05</v>
      </c>
      <c r="CB73">
        <v>41.52</v>
      </c>
      <c r="CC73">
        <v>7</v>
      </c>
      <c r="CD73">
        <v>7</v>
      </c>
      <c r="CE73">
        <v>8</v>
      </c>
      <c r="CF73">
        <v>7</v>
      </c>
      <c r="CG73">
        <v>3</v>
      </c>
      <c r="CH73">
        <v>-3</v>
      </c>
      <c r="CI73">
        <v>-9</v>
      </c>
      <c r="CJ73">
        <v>-12</v>
      </c>
      <c r="CK73">
        <v>-14</v>
      </c>
      <c r="CL73">
        <v>-9</v>
      </c>
      <c r="CM73">
        <v>-1</v>
      </c>
      <c r="CN73">
        <v>1</v>
      </c>
      <c r="CO73">
        <v>9</v>
      </c>
      <c r="CP73">
        <v>9</v>
      </c>
      <c r="CQ73">
        <v>7</v>
      </c>
      <c r="CR73">
        <v>4</v>
      </c>
      <c r="CS73">
        <v>4</v>
      </c>
      <c r="CT73">
        <v>2</v>
      </c>
    </row>
    <row r="74" spans="1:98">
      <c r="A74">
        <v>1</v>
      </c>
      <c r="B74" t="s">
        <v>1730</v>
      </c>
      <c r="C74">
        <v>33</v>
      </c>
      <c r="D74">
        <v>26</v>
      </c>
      <c r="E74">
        <v>18</v>
      </c>
      <c r="F74" t="s">
        <v>1666</v>
      </c>
      <c r="G74">
        <v>13</v>
      </c>
      <c r="H74">
        <v>3</v>
      </c>
      <c r="I74">
        <v>4.2</v>
      </c>
      <c r="J74">
        <v>3.86</v>
      </c>
      <c r="K74">
        <v>2.92</v>
      </c>
      <c r="L74">
        <v>3.11</v>
      </c>
      <c r="M74">
        <v>2.62</v>
      </c>
      <c r="N74">
        <v>1.51</v>
      </c>
      <c r="O74">
        <v>1.17</v>
      </c>
      <c r="P74">
        <v>1.05</v>
      </c>
      <c r="Q74">
        <v>1.79</v>
      </c>
      <c r="R74">
        <v>1.88</v>
      </c>
      <c r="S74">
        <v>4.53</v>
      </c>
      <c r="T74">
        <v>3.38</v>
      </c>
      <c r="U74">
        <v>2.95</v>
      </c>
      <c r="V74">
        <v>3.86</v>
      </c>
      <c r="W74">
        <v>5.52</v>
      </c>
      <c r="X74">
        <v>7.08</v>
      </c>
      <c r="Y74">
        <v>15.23</v>
      </c>
      <c r="Z74">
        <v>19.2</v>
      </c>
      <c r="AA74">
        <v>3.96</v>
      </c>
      <c r="AB74">
        <v>3.74</v>
      </c>
      <c r="AC74">
        <v>1.56</v>
      </c>
      <c r="AD74">
        <v>0.62</v>
      </c>
      <c r="AE74">
        <v>1.22</v>
      </c>
      <c r="AF74">
        <v>1.49</v>
      </c>
      <c r="AG74">
        <v>1.24</v>
      </c>
      <c r="AH74">
        <v>2.11</v>
      </c>
      <c r="AI74">
        <v>2.62</v>
      </c>
      <c r="AJ74">
        <v>3.11</v>
      </c>
      <c r="AK74">
        <v>4.29</v>
      </c>
      <c r="AL74">
        <v>2.88</v>
      </c>
      <c r="AM74">
        <v>1.69</v>
      </c>
      <c r="AN74">
        <v>4.62</v>
      </c>
      <c r="AO74">
        <v>6.73</v>
      </c>
      <c r="AP74">
        <v>8.84</v>
      </c>
      <c r="AQ74">
        <v>13.89</v>
      </c>
      <c r="AR74">
        <v>20.149999999999999</v>
      </c>
      <c r="AS74">
        <v>27.67</v>
      </c>
      <c r="AT74">
        <v>31.3</v>
      </c>
      <c r="AU74">
        <v>33.479999999999997</v>
      </c>
      <c r="AV74">
        <v>35.119999999999997</v>
      </c>
      <c r="AW74">
        <v>36.729999999999997</v>
      </c>
      <c r="AX74">
        <v>37.28</v>
      </c>
      <c r="AY74">
        <v>38.04</v>
      </c>
      <c r="AZ74">
        <v>37.94</v>
      </c>
      <c r="BA74">
        <v>39.36</v>
      </c>
      <c r="BB74">
        <v>39.22</v>
      </c>
      <c r="BC74">
        <v>41.87</v>
      </c>
      <c r="BD74">
        <v>42.62</v>
      </c>
      <c r="BE74">
        <v>42.18</v>
      </c>
      <c r="BF74">
        <v>45.53</v>
      </c>
      <c r="BG74">
        <v>48.72</v>
      </c>
      <c r="BH74">
        <v>47.62</v>
      </c>
      <c r="BI74">
        <v>42.55</v>
      </c>
      <c r="BJ74">
        <v>40.14</v>
      </c>
      <c r="BK74">
        <v>27.06</v>
      </c>
      <c r="BL74">
        <v>31.55</v>
      </c>
      <c r="BM74">
        <v>33.33</v>
      </c>
      <c r="BN74">
        <v>35.22</v>
      </c>
      <c r="BO74">
        <v>36.46</v>
      </c>
      <c r="BP74">
        <v>37.21</v>
      </c>
      <c r="BQ74">
        <v>37.06</v>
      </c>
      <c r="BR74">
        <v>37.729999999999997</v>
      </c>
      <c r="BS74">
        <v>39.29</v>
      </c>
      <c r="BT74">
        <v>40.11</v>
      </c>
      <c r="BU74">
        <v>41.82</v>
      </c>
      <c r="BV74">
        <v>42.35</v>
      </c>
      <c r="BW74">
        <v>42.11</v>
      </c>
      <c r="BX74">
        <v>45.55</v>
      </c>
      <c r="BY74">
        <v>48.75</v>
      </c>
      <c r="BZ74">
        <v>46.94</v>
      </c>
      <c r="CA74">
        <v>42.66</v>
      </c>
      <c r="CB74">
        <v>40.26</v>
      </c>
      <c r="CC74">
        <v>4</v>
      </c>
      <c r="CD74">
        <v>4</v>
      </c>
      <c r="CE74">
        <v>6</v>
      </c>
      <c r="CF74">
        <v>5</v>
      </c>
      <c r="CG74">
        <v>1</v>
      </c>
      <c r="CH74">
        <v>-6</v>
      </c>
      <c r="CI74">
        <v>-11</v>
      </c>
      <c r="CJ74">
        <v>-13</v>
      </c>
      <c r="CK74">
        <v>-12</v>
      </c>
      <c r="CL74">
        <v>-4</v>
      </c>
      <c r="CM74">
        <v>4</v>
      </c>
      <c r="CN74">
        <v>9</v>
      </c>
      <c r="CO74">
        <v>12</v>
      </c>
      <c r="CP74">
        <v>12</v>
      </c>
      <c r="CQ74">
        <v>10</v>
      </c>
      <c r="CR74">
        <v>4</v>
      </c>
      <c r="CS74">
        <v>2</v>
      </c>
      <c r="CT74">
        <v>0</v>
      </c>
    </row>
    <row r="75" spans="1:98">
      <c r="A75">
        <v>1</v>
      </c>
      <c r="B75" t="s">
        <v>1732</v>
      </c>
      <c r="C75">
        <v>22</v>
      </c>
      <c r="D75">
        <v>20</v>
      </c>
      <c r="E75">
        <v>18</v>
      </c>
      <c r="F75" t="s">
        <v>1666</v>
      </c>
      <c r="G75">
        <v>21</v>
      </c>
      <c r="H75">
        <v>8</v>
      </c>
      <c r="I75">
        <v>4.22</v>
      </c>
      <c r="J75">
        <v>2.87</v>
      </c>
      <c r="K75">
        <v>2.8</v>
      </c>
      <c r="L75">
        <v>2.71</v>
      </c>
      <c r="M75">
        <v>0.97</v>
      </c>
      <c r="N75">
        <v>1.32</v>
      </c>
      <c r="O75">
        <v>0</v>
      </c>
      <c r="P75">
        <v>0</v>
      </c>
      <c r="Q75">
        <v>0</v>
      </c>
      <c r="R75">
        <v>1.85</v>
      </c>
      <c r="S75">
        <v>6.12</v>
      </c>
      <c r="T75">
        <v>6.21</v>
      </c>
      <c r="U75">
        <v>3.67</v>
      </c>
      <c r="V75">
        <v>2.87</v>
      </c>
      <c r="W75">
        <v>5.24</v>
      </c>
      <c r="X75">
        <v>8.4499999999999993</v>
      </c>
      <c r="Y75">
        <v>11.53</v>
      </c>
      <c r="Z75">
        <v>13.89</v>
      </c>
      <c r="AA75">
        <v>4.4000000000000004</v>
      </c>
      <c r="AB75">
        <v>0</v>
      </c>
      <c r="AC75">
        <v>0</v>
      </c>
      <c r="AD75">
        <v>1.89</v>
      </c>
      <c r="AE75">
        <v>2.0099999999999998</v>
      </c>
      <c r="AF75">
        <v>2.2400000000000002</v>
      </c>
      <c r="AG75">
        <v>1.89</v>
      </c>
      <c r="AH75">
        <v>1.69</v>
      </c>
      <c r="AI75">
        <v>2.61</v>
      </c>
      <c r="AJ75">
        <v>3.36</v>
      </c>
      <c r="AK75">
        <v>5.22</v>
      </c>
      <c r="AL75">
        <v>6.23</v>
      </c>
      <c r="AM75">
        <v>3.44</v>
      </c>
      <c r="AN75">
        <v>3.52</v>
      </c>
      <c r="AO75">
        <v>6.25</v>
      </c>
      <c r="AP75">
        <v>6.86</v>
      </c>
      <c r="AQ75">
        <v>9.51</v>
      </c>
      <c r="AR75">
        <v>13.33</v>
      </c>
      <c r="AS75">
        <v>30.41</v>
      </c>
      <c r="AT75">
        <v>32.18</v>
      </c>
      <c r="AU75">
        <v>35.28</v>
      </c>
      <c r="AV75">
        <v>35.25</v>
      </c>
      <c r="AW75">
        <v>37.090000000000003</v>
      </c>
      <c r="AX75">
        <v>37.69</v>
      </c>
      <c r="AY75">
        <v>39.049999999999997</v>
      </c>
      <c r="AZ75">
        <v>40.33</v>
      </c>
      <c r="BA75">
        <v>41.22</v>
      </c>
      <c r="BB75">
        <v>41.84</v>
      </c>
      <c r="BC75">
        <v>41.01</v>
      </c>
      <c r="BD75">
        <v>44.55</v>
      </c>
      <c r="BE75">
        <v>47.09</v>
      </c>
      <c r="BF75">
        <v>48.73</v>
      </c>
      <c r="BG75">
        <v>49.04</v>
      </c>
      <c r="BH75">
        <v>49.64</v>
      </c>
      <c r="BI75">
        <v>46.21</v>
      </c>
      <c r="BJ75">
        <v>49.26</v>
      </c>
      <c r="BK75">
        <v>30.32</v>
      </c>
      <c r="BL75">
        <v>34.450000000000003</v>
      </c>
      <c r="BM75">
        <v>37.6</v>
      </c>
      <c r="BN75">
        <v>37.950000000000003</v>
      </c>
      <c r="BO75">
        <v>37.590000000000003</v>
      </c>
      <c r="BP75">
        <v>37.409999999999997</v>
      </c>
      <c r="BQ75">
        <v>39.130000000000003</v>
      </c>
      <c r="BR75">
        <v>40.5</v>
      </c>
      <c r="BS75">
        <v>41.78</v>
      </c>
      <c r="BT75">
        <v>41.19</v>
      </c>
      <c r="BU75">
        <v>40.94</v>
      </c>
      <c r="BV75">
        <v>43.82</v>
      </c>
      <c r="BW75">
        <v>47.03</v>
      </c>
      <c r="BX75">
        <v>46.73</v>
      </c>
      <c r="BY75">
        <v>47.78</v>
      </c>
      <c r="BZ75">
        <v>49.31</v>
      </c>
      <c r="CA75">
        <v>45.79</v>
      </c>
      <c r="CB75">
        <v>48.44</v>
      </c>
      <c r="CC75">
        <v>8</v>
      </c>
      <c r="CD75">
        <v>8</v>
      </c>
      <c r="CE75">
        <v>6</v>
      </c>
      <c r="CF75">
        <v>0</v>
      </c>
      <c r="CG75">
        <v>-1</v>
      </c>
      <c r="CH75">
        <v>-11</v>
      </c>
      <c r="CI75">
        <v>-13</v>
      </c>
      <c r="CJ75">
        <v>-12</v>
      </c>
      <c r="CK75">
        <v>-12</v>
      </c>
      <c r="CL75">
        <v>-3</v>
      </c>
      <c r="CM75">
        <v>6</v>
      </c>
      <c r="CN75">
        <v>17</v>
      </c>
      <c r="CO75">
        <v>26</v>
      </c>
      <c r="CP75">
        <v>23</v>
      </c>
      <c r="CQ75">
        <v>21</v>
      </c>
      <c r="CR75">
        <v>14</v>
      </c>
      <c r="CS75">
        <v>12</v>
      </c>
      <c r="CT75">
        <v>9</v>
      </c>
    </row>
    <row r="76" spans="1:98">
      <c r="A76">
        <v>1</v>
      </c>
      <c r="B76" t="s">
        <v>1735</v>
      </c>
      <c r="C76">
        <v>27</v>
      </c>
      <c r="D76">
        <v>19</v>
      </c>
      <c r="E76">
        <v>18</v>
      </c>
      <c r="F76" t="s">
        <v>1666</v>
      </c>
      <c r="G76">
        <v>18</v>
      </c>
      <c r="H76">
        <v>0</v>
      </c>
      <c r="I76">
        <v>2.9</v>
      </c>
      <c r="J76">
        <v>2.2799999999999998</v>
      </c>
      <c r="K76">
        <v>2.27</v>
      </c>
      <c r="L76">
        <v>1.37</v>
      </c>
      <c r="M76">
        <v>1.1200000000000001</v>
      </c>
      <c r="N76">
        <v>1.76</v>
      </c>
      <c r="O76">
        <v>1.5</v>
      </c>
      <c r="P76">
        <v>0.76</v>
      </c>
      <c r="Q76">
        <v>2.06</v>
      </c>
      <c r="R76">
        <v>2.3199999999999998</v>
      </c>
      <c r="S76">
        <v>1.89</v>
      </c>
      <c r="T76">
        <v>4.3099999999999996</v>
      </c>
      <c r="U76">
        <v>1.05</v>
      </c>
      <c r="V76">
        <v>1.58</v>
      </c>
      <c r="W76">
        <v>3.96</v>
      </c>
      <c r="X76">
        <v>4.75</v>
      </c>
      <c r="Y76">
        <v>8.3000000000000007</v>
      </c>
      <c r="Z76">
        <v>11.78</v>
      </c>
      <c r="AA76">
        <v>2.83</v>
      </c>
      <c r="AB76">
        <v>2.0499999999999998</v>
      </c>
      <c r="AC76">
        <v>0.88</v>
      </c>
      <c r="AD76">
        <v>0.12</v>
      </c>
      <c r="AE76">
        <v>1.25</v>
      </c>
      <c r="AF76">
        <v>1.87</v>
      </c>
      <c r="AG76">
        <v>0.87</v>
      </c>
      <c r="AH76">
        <v>1.49</v>
      </c>
      <c r="AI76">
        <v>1.87</v>
      </c>
      <c r="AJ76">
        <v>3.81</v>
      </c>
      <c r="AK76">
        <v>5.35</v>
      </c>
      <c r="AL76">
        <v>5.55</v>
      </c>
      <c r="AM76">
        <v>2.17</v>
      </c>
      <c r="AN76">
        <v>2.08</v>
      </c>
      <c r="AO76">
        <v>3.87</v>
      </c>
      <c r="AP76">
        <v>5.35</v>
      </c>
      <c r="AQ76">
        <v>9.43</v>
      </c>
      <c r="AR76">
        <v>11.76</v>
      </c>
      <c r="AS76">
        <v>27.98</v>
      </c>
      <c r="AT76">
        <v>32.130000000000003</v>
      </c>
      <c r="AU76">
        <v>35.43</v>
      </c>
      <c r="AV76">
        <v>36.96</v>
      </c>
      <c r="AW76">
        <v>36.31</v>
      </c>
      <c r="AX76">
        <v>37.159999999999997</v>
      </c>
      <c r="AY76">
        <v>38.29</v>
      </c>
      <c r="AZ76">
        <v>38.729999999999997</v>
      </c>
      <c r="BA76">
        <v>38.68</v>
      </c>
      <c r="BB76">
        <v>38.880000000000003</v>
      </c>
      <c r="BC76">
        <v>40.700000000000003</v>
      </c>
      <c r="BD76">
        <v>40.57</v>
      </c>
      <c r="BE76">
        <v>45.49</v>
      </c>
      <c r="BF76">
        <v>45.39</v>
      </c>
      <c r="BG76">
        <v>45.08</v>
      </c>
      <c r="BH76">
        <v>42.46</v>
      </c>
      <c r="BI76">
        <v>40.549999999999997</v>
      </c>
      <c r="BJ76">
        <v>41.86</v>
      </c>
      <c r="BK76">
        <v>27.89</v>
      </c>
      <c r="BL76">
        <v>32.450000000000003</v>
      </c>
      <c r="BM76">
        <v>35.46</v>
      </c>
      <c r="BN76">
        <v>36.42</v>
      </c>
      <c r="BO76">
        <v>36.32</v>
      </c>
      <c r="BP76">
        <v>37.47</v>
      </c>
      <c r="BQ76">
        <v>37.65</v>
      </c>
      <c r="BR76">
        <v>38.29</v>
      </c>
      <c r="BS76">
        <v>37.44</v>
      </c>
      <c r="BT76">
        <v>38.619999999999997</v>
      </c>
      <c r="BU76">
        <v>40.46</v>
      </c>
      <c r="BV76">
        <v>41.1</v>
      </c>
      <c r="BW76">
        <v>46.39</v>
      </c>
      <c r="BX76">
        <v>45.1</v>
      </c>
      <c r="BY76">
        <v>45.5</v>
      </c>
      <c r="BZ76">
        <v>43.48</v>
      </c>
      <c r="CA76">
        <v>40.29</v>
      </c>
      <c r="CB76">
        <v>41.14</v>
      </c>
      <c r="CC76">
        <v>0</v>
      </c>
      <c r="CD76">
        <v>0</v>
      </c>
      <c r="CE76">
        <v>1</v>
      </c>
      <c r="CF76">
        <v>1</v>
      </c>
      <c r="CG76">
        <v>0</v>
      </c>
      <c r="CH76">
        <v>-1</v>
      </c>
      <c r="CI76">
        <v>-4</v>
      </c>
      <c r="CJ76">
        <v>-8</v>
      </c>
      <c r="CK76">
        <v>-12</v>
      </c>
      <c r="CL76">
        <v>-17</v>
      </c>
      <c r="CM76">
        <v>-24</v>
      </c>
      <c r="CN76">
        <v>-27</v>
      </c>
      <c r="CO76">
        <v>-28</v>
      </c>
      <c r="CP76">
        <v>-22</v>
      </c>
      <c r="CQ76">
        <v>-18</v>
      </c>
      <c r="CR76">
        <v>-14</v>
      </c>
      <c r="CS76">
        <v>-12</v>
      </c>
      <c r="CT76">
        <v>-16</v>
      </c>
    </row>
    <row r="77" spans="1:98">
      <c r="A77">
        <v>1</v>
      </c>
      <c r="B77" t="s">
        <v>1730</v>
      </c>
      <c r="C77">
        <v>26</v>
      </c>
      <c r="D77">
        <v>22</v>
      </c>
      <c r="E77">
        <v>19</v>
      </c>
      <c r="F77" t="s">
        <v>1666</v>
      </c>
      <c r="G77">
        <v>15</v>
      </c>
      <c r="H77">
        <v>9</v>
      </c>
      <c r="I77">
        <v>3.78</v>
      </c>
      <c r="J77">
        <v>1.83</v>
      </c>
      <c r="K77">
        <v>2.17</v>
      </c>
      <c r="L77">
        <v>1.66</v>
      </c>
      <c r="M77">
        <v>1.66</v>
      </c>
      <c r="N77">
        <v>1.39</v>
      </c>
      <c r="O77">
        <v>1.07</v>
      </c>
      <c r="P77">
        <v>1.67</v>
      </c>
      <c r="Q77">
        <v>1.28</v>
      </c>
      <c r="R77">
        <v>3.74</v>
      </c>
      <c r="S77">
        <v>6.44</v>
      </c>
      <c r="T77">
        <v>7.08</v>
      </c>
      <c r="U77">
        <v>3.17</v>
      </c>
      <c r="V77">
        <v>4.1100000000000003</v>
      </c>
      <c r="W77">
        <v>4.13</v>
      </c>
      <c r="X77">
        <v>5.44</v>
      </c>
      <c r="Y77">
        <v>8.48</v>
      </c>
      <c r="Z77">
        <v>15.61</v>
      </c>
      <c r="AA77">
        <v>3.69</v>
      </c>
      <c r="AB77">
        <v>2.0099999999999998</v>
      </c>
      <c r="AC77">
        <v>1.54</v>
      </c>
      <c r="AD77">
        <v>0.35</v>
      </c>
      <c r="AE77">
        <v>1.69</v>
      </c>
      <c r="AF77">
        <v>1.25</v>
      </c>
      <c r="AG77">
        <v>1.25</v>
      </c>
      <c r="AH77">
        <v>1.45</v>
      </c>
      <c r="AI77">
        <v>1.78</v>
      </c>
      <c r="AJ77">
        <v>2.89</v>
      </c>
      <c r="AK77">
        <v>6.32</v>
      </c>
      <c r="AL77">
        <v>5.85</v>
      </c>
      <c r="AM77">
        <v>3.12</v>
      </c>
      <c r="AN77">
        <v>3.62</v>
      </c>
      <c r="AO77">
        <v>4.78</v>
      </c>
      <c r="AP77">
        <v>6.51</v>
      </c>
      <c r="AQ77">
        <v>9.7799999999999994</v>
      </c>
      <c r="AR77">
        <v>15.81</v>
      </c>
      <c r="AS77">
        <v>25.89</v>
      </c>
      <c r="AT77">
        <v>28.52</v>
      </c>
      <c r="AU77">
        <v>30.25</v>
      </c>
      <c r="AV77">
        <v>32.06</v>
      </c>
      <c r="AW77">
        <v>33.42</v>
      </c>
      <c r="AX77">
        <v>33.24</v>
      </c>
      <c r="AY77">
        <v>33.880000000000003</v>
      </c>
      <c r="AZ77">
        <v>33.549999999999997</v>
      </c>
      <c r="BA77">
        <v>32.94</v>
      </c>
      <c r="BB77">
        <v>35.15</v>
      </c>
      <c r="BC77">
        <v>36.770000000000003</v>
      </c>
      <c r="BD77">
        <v>37.39</v>
      </c>
      <c r="BE77">
        <v>40.44</v>
      </c>
      <c r="BF77">
        <v>42.24</v>
      </c>
      <c r="BG77">
        <v>42.96</v>
      </c>
      <c r="BH77">
        <v>41.5</v>
      </c>
      <c r="BI77">
        <v>40.520000000000003</v>
      </c>
      <c r="BJ77">
        <v>37.97</v>
      </c>
      <c r="BK77">
        <v>25.76</v>
      </c>
      <c r="BL77">
        <v>28.05</v>
      </c>
      <c r="BM77">
        <v>30.36</v>
      </c>
      <c r="BN77">
        <v>33.21</v>
      </c>
      <c r="BO77">
        <v>33.619999999999997</v>
      </c>
      <c r="BP77">
        <v>33.81</v>
      </c>
      <c r="BQ77">
        <v>33.24</v>
      </c>
      <c r="BR77">
        <v>32.590000000000003</v>
      </c>
      <c r="BS77">
        <v>32.21</v>
      </c>
      <c r="BT77">
        <v>34.92</v>
      </c>
      <c r="BU77">
        <v>36.270000000000003</v>
      </c>
      <c r="BV77">
        <v>37.42</v>
      </c>
      <c r="BW77">
        <v>40.43</v>
      </c>
      <c r="BX77">
        <v>42.05</v>
      </c>
      <c r="BY77">
        <v>43.7</v>
      </c>
      <c r="BZ77">
        <v>41.78</v>
      </c>
      <c r="CA77">
        <v>40.85</v>
      </c>
      <c r="CB77">
        <v>38.1</v>
      </c>
      <c r="CC77">
        <v>4</v>
      </c>
      <c r="CD77">
        <v>4</v>
      </c>
      <c r="CE77">
        <v>3</v>
      </c>
      <c r="CF77">
        <v>2</v>
      </c>
      <c r="CG77">
        <v>-2</v>
      </c>
      <c r="CH77">
        <v>-8</v>
      </c>
      <c r="CI77">
        <v>-14</v>
      </c>
      <c r="CJ77">
        <v>-18</v>
      </c>
      <c r="CK77">
        <v>-23</v>
      </c>
      <c r="CL77">
        <v>-21</v>
      </c>
      <c r="CM77">
        <v>-17</v>
      </c>
      <c r="CN77">
        <v>-17</v>
      </c>
      <c r="CO77">
        <v>-14</v>
      </c>
      <c r="CP77">
        <v>-11</v>
      </c>
      <c r="CQ77">
        <v>-7</v>
      </c>
      <c r="CR77">
        <v>-7</v>
      </c>
      <c r="CS77">
        <v>-9</v>
      </c>
      <c r="CT77">
        <v>-12</v>
      </c>
    </row>
    <row r="78" spans="1:98">
      <c r="A78">
        <v>1</v>
      </c>
      <c r="B78" t="s">
        <v>1730</v>
      </c>
      <c r="C78">
        <v>31</v>
      </c>
      <c r="D78">
        <v>24</v>
      </c>
      <c r="E78">
        <v>19</v>
      </c>
      <c r="F78" t="s">
        <v>1666</v>
      </c>
      <c r="G78">
        <v>14</v>
      </c>
      <c r="H78">
        <v>8</v>
      </c>
      <c r="I78">
        <v>3.45</v>
      </c>
      <c r="J78">
        <v>1.89</v>
      </c>
      <c r="K78">
        <v>1.57</v>
      </c>
      <c r="L78">
        <v>1.74</v>
      </c>
      <c r="M78">
        <v>1.88</v>
      </c>
      <c r="N78">
        <v>1.76</v>
      </c>
      <c r="O78">
        <v>0.28000000000000003</v>
      </c>
      <c r="P78">
        <v>0.9</v>
      </c>
      <c r="Q78">
        <v>1.78</v>
      </c>
      <c r="R78">
        <v>2.4900000000000002</v>
      </c>
      <c r="S78">
        <v>4.7</v>
      </c>
      <c r="T78">
        <v>4.7300000000000004</v>
      </c>
      <c r="U78">
        <v>2.17</v>
      </c>
      <c r="V78">
        <v>2.08</v>
      </c>
      <c r="W78">
        <v>3.98</v>
      </c>
      <c r="X78">
        <v>5.63</v>
      </c>
      <c r="Y78">
        <v>9.57</v>
      </c>
      <c r="Z78">
        <v>14.76</v>
      </c>
      <c r="AA78">
        <v>2.93</v>
      </c>
      <c r="AB78">
        <v>1.5</v>
      </c>
      <c r="AC78">
        <v>0.45</v>
      </c>
      <c r="AD78">
        <v>0</v>
      </c>
      <c r="AE78">
        <v>0</v>
      </c>
      <c r="AF78">
        <v>1.99</v>
      </c>
      <c r="AG78">
        <v>2.44</v>
      </c>
      <c r="AH78">
        <v>1.69</v>
      </c>
      <c r="AI78">
        <v>2.12</v>
      </c>
      <c r="AJ78">
        <v>3.05</v>
      </c>
      <c r="AK78">
        <v>4.2699999999999996</v>
      </c>
      <c r="AL78">
        <v>4.37</v>
      </c>
      <c r="AM78">
        <v>0</v>
      </c>
      <c r="AN78">
        <v>1.94</v>
      </c>
      <c r="AO78">
        <v>4.22</v>
      </c>
      <c r="AP78">
        <v>5.8</v>
      </c>
      <c r="AQ78">
        <v>9.58</v>
      </c>
      <c r="AR78">
        <v>13.13</v>
      </c>
      <c r="AS78">
        <v>28.27</v>
      </c>
      <c r="AT78">
        <v>31.19</v>
      </c>
      <c r="AU78">
        <v>33.96</v>
      </c>
      <c r="AV78">
        <v>35.18</v>
      </c>
      <c r="AW78">
        <v>35.549999999999997</v>
      </c>
      <c r="AX78">
        <v>36.14</v>
      </c>
      <c r="AY78">
        <v>36.770000000000003</v>
      </c>
      <c r="AZ78">
        <v>36.630000000000003</v>
      </c>
      <c r="BA78">
        <v>38.44</v>
      </c>
      <c r="BB78">
        <v>38.61</v>
      </c>
      <c r="BC78">
        <v>42.41</v>
      </c>
      <c r="BD78">
        <v>42.55</v>
      </c>
      <c r="BE78">
        <v>47.58</v>
      </c>
      <c r="BF78">
        <v>48.8</v>
      </c>
      <c r="BG78">
        <v>51.2</v>
      </c>
      <c r="BH78">
        <v>46.7</v>
      </c>
      <c r="BI78">
        <v>45.53</v>
      </c>
      <c r="BJ78">
        <v>39.51</v>
      </c>
      <c r="BK78">
        <v>28.55</v>
      </c>
      <c r="BL78">
        <v>31.25</v>
      </c>
      <c r="BM78">
        <v>34.57</v>
      </c>
      <c r="BN78">
        <v>35.86</v>
      </c>
      <c r="BO78">
        <v>35.479999999999997</v>
      </c>
      <c r="BP78">
        <v>35.9</v>
      </c>
      <c r="BQ78">
        <v>36.97</v>
      </c>
      <c r="BR78">
        <v>35.68</v>
      </c>
      <c r="BS78">
        <v>37.78</v>
      </c>
      <c r="BT78">
        <v>37.29</v>
      </c>
      <c r="BU78">
        <v>42.19</v>
      </c>
      <c r="BV78">
        <v>42.83</v>
      </c>
      <c r="BW78">
        <v>47.6</v>
      </c>
      <c r="BX78">
        <v>48.54</v>
      </c>
      <c r="BY78">
        <v>51.08</v>
      </c>
      <c r="BZ78">
        <v>46.09</v>
      </c>
      <c r="CA78">
        <v>45.2</v>
      </c>
      <c r="CB78">
        <v>38.39</v>
      </c>
      <c r="CC78">
        <v>0</v>
      </c>
      <c r="CD78">
        <v>2</v>
      </c>
      <c r="CE78">
        <v>3</v>
      </c>
      <c r="CF78">
        <v>0</v>
      </c>
      <c r="CG78">
        <v>-3</v>
      </c>
      <c r="CH78">
        <v>-7</v>
      </c>
      <c r="CI78">
        <v>-11</v>
      </c>
      <c r="CJ78">
        <v>-11</v>
      </c>
      <c r="CK78">
        <v>-13</v>
      </c>
      <c r="CL78">
        <v>-6</v>
      </c>
      <c r="CM78">
        <v>5</v>
      </c>
      <c r="CN78">
        <v>16</v>
      </c>
      <c r="CO78">
        <v>22</v>
      </c>
      <c r="CP78">
        <v>20</v>
      </c>
      <c r="CQ78">
        <v>20</v>
      </c>
      <c r="CR78">
        <v>10</v>
      </c>
      <c r="CS78">
        <v>10</v>
      </c>
      <c r="CT78">
        <v>8</v>
      </c>
    </row>
    <row r="79" spans="1:98">
      <c r="A79">
        <v>1</v>
      </c>
      <c r="B79" t="s">
        <v>1730</v>
      </c>
      <c r="C79">
        <v>25</v>
      </c>
      <c r="D79">
        <v>23</v>
      </c>
      <c r="E79">
        <v>19</v>
      </c>
      <c r="F79" t="s">
        <v>1667</v>
      </c>
      <c r="G79">
        <v>18</v>
      </c>
      <c r="H79">
        <v>6</v>
      </c>
      <c r="I79">
        <v>3.65</v>
      </c>
      <c r="J79">
        <v>3.33</v>
      </c>
      <c r="K79">
        <v>4.3099999999999996</v>
      </c>
      <c r="L79">
        <v>2.87</v>
      </c>
      <c r="M79">
        <v>2.9</v>
      </c>
      <c r="N79">
        <v>1.24</v>
      </c>
      <c r="O79">
        <v>0</v>
      </c>
      <c r="P79">
        <v>0</v>
      </c>
      <c r="Q79">
        <v>0.28000000000000003</v>
      </c>
      <c r="R79">
        <v>2.86</v>
      </c>
      <c r="S79">
        <v>3.07</v>
      </c>
      <c r="T79">
        <v>4.05</v>
      </c>
      <c r="U79">
        <v>1.69</v>
      </c>
      <c r="V79">
        <v>2.59</v>
      </c>
      <c r="W79">
        <v>4.6399999999999997</v>
      </c>
      <c r="X79">
        <v>5.84</v>
      </c>
      <c r="Y79">
        <v>9.89</v>
      </c>
      <c r="Z79">
        <v>19.09</v>
      </c>
      <c r="AA79">
        <v>2.93</v>
      </c>
      <c r="AB79">
        <v>2.67</v>
      </c>
      <c r="AC79">
        <v>1.42</v>
      </c>
      <c r="AD79">
        <v>0.7</v>
      </c>
      <c r="AE79">
        <v>0.95</v>
      </c>
      <c r="AF79">
        <v>1.99</v>
      </c>
      <c r="AG79">
        <v>2.4900000000000002</v>
      </c>
      <c r="AH79">
        <v>2.4900000000000002</v>
      </c>
      <c r="AI79">
        <v>3.25</v>
      </c>
      <c r="AJ79">
        <v>3.54</v>
      </c>
      <c r="AK79">
        <v>2.94</v>
      </c>
      <c r="AL79">
        <v>0</v>
      </c>
      <c r="AM79">
        <v>1.85</v>
      </c>
      <c r="AN79">
        <v>2.69</v>
      </c>
      <c r="AO79">
        <v>4.3499999999999996</v>
      </c>
      <c r="AP79">
        <v>6.06</v>
      </c>
      <c r="AQ79">
        <v>8.7799999999999994</v>
      </c>
      <c r="AR79">
        <v>19.420000000000002</v>
      </c>
      <c r="AS79">
        <v>28.28</v>
      </c>
      <c r="AT79">
        <v>30.84</v>
      </c>
      <c r="AU79">
        <v>32.36</v>
      </c>
      <c r="AV79">
        <v>35.04</v>
      </c>
      <c r="AW79">
        <v>37.24</v>
      </c>
      <c r="AX79">
        <v>38.21</v>
      </c>
      <c r="AY79">
        <v>40.46</v>
      </c>
      <c r="AZ79">
        <v>40.56</v>
      </c>
      <c r="BA79">
        <v>40.71</v>
      </c>
      <c r="BB79">
        <v>40.97</v>
      </c>
      <c r="BC79">
        <v>42.31</v>
      </c>
      <c r="BD79">
        <v>43.53</v>
      </c>
      <c r="BE79">
        <v>47.3</v>
      </c>
      <c r="BF79">
        <v>46.71</v>
      </c>
      <c r="BG79">
        <v>48.82</v>
      </c>
      <c r="BH79">
        <v>44.35</v>
      </c>
      <c r="BI79">
        <v>42.24</v>
      </c>
      <c r="BJ79">
        <v>41.05</v>
      </c>
      <c r="BK79">
        <v>27.85</v>
      </c>
      <c r="BL79">
        <v>31.33</v>
      </c>
      <c r="BM79">
        <v>33.869999999999997</v>
      </c>
      <c r="BN79">
        <v>35.630000000000003</v>
      </c>
      <c r="BO79">
        <v>37.270000000000003</v>
      </c>
      <c r="BP79">
        <v>37.47</v>
      </c>
      <c r="BQ79">
        <v>39.11</v>
      </c>
      <c r="BR79">
        <v>39.130000000000003</v>
      </c>
      <c r="BS79">
        <v>39.86</v>
      </c>
      <c r="BT79">
        <v>41.02</v>
      </c>
      <c r="BU79">
        <v>42.08</v>
      </c>
      <c r="BV79">
        <v>43.18</v>
      </c>
      <c r="BW79">
        <v>46.06</v>
      </c>
      <c r="BX79">
        <v>46.03</v>
      </c>
      <c r="BY79">
        <v>48.78</v>
      </c>
      <c r="BZ79">
        <v>44.27</v>
      </c>
      <c r="CA79">
        <v>42.07</v>
      </c>
      <c r="CB79">
        <v>41.33</v>
      </c>
      <c r="CC79">
        <v>0</v>
      </c>
      <c r="CD79">
        <v>0</v>
      </c>
      <c r="CE79">
        <v>0</v>
      </c>
      <c r="CF79">
        <v>1</v>
      </c>
      <c r="CG79">
        <v>-1</v>
      </c>
      <c r="CH79">
        <v>-4</v>
      </c>
      <c r="CI79">
        <v>-5</v>
      </c>
      <c r="CJ79">
        <v>-6</v>
      </c>
      <c r="CK79">
        <v>-2</v>
      </c>
      <c r="CL79">
        <v>4</v>
      </c>
      <c r="CM79">
        <v>15</v>
      </c>
      <c r="CN79">
        <v>24</v>
      </c>
      <c r="CO79">
        <v>27</v>
      </c>
      <c r="CP79">
        <v>19</v>
      </c>
      <c r="CQ79">
        <v>13</v>
      </c>
      <c r="CR79">
        <v>8</v>
      </c>
      <c r="CS79">
        <v>5</v>
      </c>
      <c r="CT79">
        <v>5</v>
      </c>
    </row>
    <row r="80" spans="1:98">
      <c r="A80">
        <v>1</v>
      </c>
      <c r="B80" t="s">
        <v>1732</v>
      </c>
      <c r="C80">
        <v>25</v>
      </c>
      <c r="D80">
        <v>24</v>
      </c>
      <c r="E80">
        <v>19</v>
      </c>
      <c r="F80" t="s">
        <v>1666</v>
      </c>
      <c r="G80">
        <v>19</v>
      </c>
      <c r="H80">
        <v>1</v>
      </c>
      <c r="I80">
        <v>5.35</v>
      </c>
      <c r="J80">
        <v>4.0199999999999996</v>
      </c>
      <c r="K80">
        <v>3.27</v>
      </c>
      <c r="L80">
        <v>2.8</v>
      </c>
      <c r="M80">
        <v>0</v>
      </c>
      <c r="N80">
        <v>0</v>
      </c>
      <c r="O80">
        <v>0</v>
      </c>
      <c r="P80">
        <v>0</v>
      </c>
      <c r="Q80">
        <v>0</v>
      </c>
      <c r="R80">
        <v>3.23</v>
      </c>
      <c r="S80">
        <v>5.48</v>
      </c>
      <c r="T80">
        <v>5.37</v>
      </c>
      <c r="U80">
        <v>1.79</v>
      </c>
      <c r="V80">
        <v>3.28</v>
      </c>
      <c r="W80">
        <v>4.4800000000000004</v>
      </c>
      <c r="X80">
        <v>6.41</v>
      </c>
      <c r="Y80">
        <v>10.44</v>
      </c>
      <c r="Z80">
        <v>13.2</v>
      </c>
      <c r="AA80">
        <v>4.75</v>
      </c>
      <c r="AB80">
        <v>0.8</v>
      </c>
      <c r="AC80">
        <v>0</v>
      </c>
      <c r="AD80">
        <v>0</v>
      </c>
      <c r="AE80">
        <v>1.5</v>
      </c>
      <c r="AF80">
        <v>2.12</v>
      </c>
      <c r="AG80">
        <v>1.73</v>
      </c>
      <c r="AH80">
        <v>2.0499999999999998</v>
      </c>
      <c r="AI80">
        <v>2.11</v>
      </c>
      <c r="AJ80">
        <v>5.31</v>
      </c>
      <c r="AK80">
        <v>5.07</v>
      </c>
      <c r="AL80">
        <v>4.17</v>
      </c>
      <c r="AM80">
        <v>0</v>
      </c>
      <c r="AN80">
        <v>3.43</v>
      </c>
      <c r="AO80">
        <v>5.98</v>
      </c>
      <c r="AP80">
        <v>6.72</v>
      </c>
      <c r="AQ80">
        <v>9.02</v>
      </c>
      <c r="AR80">
        <v>13.39</v>
      </c>
      <c r="AS80">
        <v>28.29</v>
      </c>
      <c r="AT80">
        <v>31.31</v>
      </c>
      <c r="AU80">
        <v>31.95</v>
      </c>
      <c r="AV80">
        <v>33.67</v>
      </c>
      <c r="AW80">
        <v>36.1</v>
      </c>
      <c r="AX80">
        <v>38.340000000000003</v>
      </c>
      <c r="AY80">
        <v>40.33</v>
      </c>
      <c r="AZ80">
        <v>41.13</v>
      </c>
      <c r="BA80">
        <v>40.61</v>
      </c>
      <c r="BB80">
        <v>41.74</v>
      </c>
      <c r="BC80">
        <v>41.69</v>
      </c>
      <c r="BD80">
        <v>44.02</v>
      </c>
      <c r="BE80">
        <v>46.22</v>
      </c>
      <c r="BF80">
        <v>47.59</v>
      </c>
      <c r="BG80">
        <v>46.02</v>
      </c>
      <c r="BH80">
        <v>45.96</v>
      </c>
      <c r="BI80">
        <v>45.39</v>
      </c>
      <c r="BJ80">
        <v>43.85</v>
      </c>
      <c r="BK80">
        <v>28.7</v>
      </c>
      <c r="BL80">
        <v>30.56</v>
      </c>
      <c r="BM80">
        <v>31.75</v>
      </c>
      <c r="BN80">
        <v>34.64</v>
      </c>
      <c r="BO80">
        <v>36.82</v>
      </c>
      <c r="BP80">
        <v>39.619999999999997</v>
      </c>
      <c r="BQ80">
        <v>40.14</v>
      </c>
      <c r="BR80">
        <v>40.01</v>
      </c>
      <c r="BS80">
        <v>40.19</v>
      </c>
      <c r="BT80">
        <v>40.31</v>
      </c>
      <c r="BU80">
        <v>41.14</v>
      </c>
      <c r="BV80">
        <v>44.43</v>
      </c>
      <c r="BW80">
        <v>45.2</v>
      </c>
      <c r="BX80">
        <v>47.35</v>
      </c>
      <c r="BY80">
        <v>45.56</v>
      </c>
      <c r="BZ80">
        <v>45.97</v>
      </c>
      <c r="CA80">
        <v>44.31</v>
      </c>
      <c r="CB80">
        <v>43.65</v>
      </c>
      <c r="CC80">
        <v>12</v>
      </c>
      <c r="CD80">
        <v>12</v>
      </c>
      <c r="CE80">
        <v>9</v>
      </c>
      <c r="CF80">
        <v>1</v>
      </c>
      <c r="CG80">
        <v>-6</v>
      </c>
      <c r="CH80">
        <v>-14</v>
      </c>
      <c r="CI80">
        <v>-16</v>
      </c>
      <c r="CJ80">
        <v>-12</v>
      </c>
      <c r="CK80">
        <v>-8</v>
      </c>
      <c r="CL80">
        <v>0</v>
      </c>
      <c r="CM80">
        <v>16</v>
      </c>
      <c r="CN80">
        <v>25</v>
      </c>
      <c r="CO80">
        <v>31</v>
      </c>
      <c r="CP80">
        <v>31</v>
      </c>
      <c r="CQ80">
        <v>30</v>
      </c>
      <c r="CR80">
        <v>22</v>
      </c>
      <c r="CS80">
        <v>15</v>
      </c>
      <c r="CT80">
        <v>14</v>
      </c>
    </row>
    <row r="81" spans="1:98">
      <c r="A81">
        <v>1</v>
      </c>
      <c r="B81" t="s">
        <v>1736</v>
      </c>
      <c r="C81">
        <v>40</v>
      </c>
      <c r="D81">
        <v>34</v>
      </c>
      <c r="E81">
        <v>19</v>
      </c>
      <c r="F81" t="s">
        <v>1666</v>
      </c>
      <c r="G81">
        <v>15</v>
      </c>
      <c r="H81">
        <v>8</v>
      </c>
      <c r="I81">
        <v>3.16</v>
      </c>
      <c r="J81">
        <v>3.29</v>
      </c>
      <c r="K81">
        <v>2.4700000000000002</v>
      </c>
      <c r="L81">
        <v>1.02</v>
      </c>
      <c r="M81">
        <v>0.28000000000000003</v>
      </c>
      <c r="N81">
        <v>0.28000000000000003</v>
      </c>
      <c r="O81">
        <v>0</v>
      </c>
      <c r="P81">
        <v>0.75</v>
      </c>
      <c r="Q81">
        <v>2.4700000000000002</v>
      </c>
      <c r="R81">
        <v>3.24</v>
      </c>
      <c r="S81">
        <v>3.79</v>
      </c>
      <c r="T81">
        <v>5.0599999999999996</v>
      </c>
      <c r="U81">
        <v>4.12</v>
      </c>
      <c r="V81">
        <v>5.22</v>
      </c>
      <c r="W81">
        <v>5.38</v>
      </c>
      <c r="X81">
        <v>6.54</v>
      </c>
      <c r="Y81">
        <v>11.28</v>
      </c>
      <c r="Z81">
        <v>16.600000000000001</v>
      </c>
      <c r="AA81">
        <v>3.43</v>
      </c>
      <c r="AB81">
        <v>2.0099999999999998</v>
      </c>
      <c r="AC81">
        <v>1.85</v>
      </c>
      <c r="AD81">
        <v>1.63</v>
      </c>
      <c r="AE81">
        <v>1.87</v>
      </c>
      <c r="AF81">
        <v>3.25</v>
      </c>
      <c r="AG81">
        <v>2.62</v>
      </c>
      <c r="AH81">
        <v>2.61</v>
      </c>
      <c r="AI81">
        <v>2.52</v>
      </c>
      <c r="AJ81">
        <v>2.67</v>
      </c>
      <c r="AK81">
        <v>3.61</v>
      </c>
      <c r="AL81">
        <v>5.5</v>
      </c>
      <c r="AM81">
        <v>1.78</v>
      </c>
      <c r="AN81">
        <v>3.89</v>
      </c>
      <c r="AO81">
        <v>4.32</v>
      </c>
      <c r="AP81">
        <v>5.34</v>
      </c>
      <c r="AQ81">
        <v>10.85</v>
      </c>
      <c r="AR81">
        <v>14.57</v>
      </c>
      <c r="AS81">
        <v>26.17</v>
      </c>
      <c r="AT81">
        <v>28.99</v>
      </c>
      <c r="AU81">
        <v>32.15</v>
      </c>
      <c r="AV81">
        <v>35.31</v>
      </c>
      <c r="AW81">
        <v>36.19</v>
      </c>
      <c r="AX81">
        <v>37.64</v>
      </c>
      <c r="AY81">
        <v>39.5</v>
      </c>
      <c r="AZ81">
        <v>39.04</v>
      </c>
      <c r="BA81">
        <v>40.06</v>
      </c>
      <c r="BB81">
        <v>40.36</v>
      </c>
      <c r="BC81">
        <v>42.07</v>
      </c>
      <c r="BD81">
        <v>42.09</v>
      </c>
      <c r="BE81">
        <v>42.93</v>
      </c>
      <c r="BF81">
        <v>45.76</v>
      </c>
      <c r="BG81">
        <v>45.84</v>
      </c>
      <c r="BH81">
        <v>43.37</v>
      </c>
      <c r="BI81">
        <v>42.45</v>
      </c>
      <c r="BJ81">
        <v>43.14</v>
      </c>
      <c r="BK81">
        <v>25.61</v>
      </c>
      <c r="BL81">
        <v>29.94</v>
      </c>
      <c r="BM81">
        <v>33.51</v>
      </c>
      <c r="BN81">
        <v>34.47</v>
      </c>
      <c r="BO81">
        <v>36.03</v>
      </c>
      <c r="BP81">
        <v>37.19</v>
      </c>
      <c r="BQ81">
        <v>38.090000000000003</v>
      </c>
      <c r="BR81">
        <v>38.11</v>
      </c>
      <c r="BS81">
        <v>40.090000000000003</v>
      </c>
      <c r="BT81">
        <v>40.33</v>
      </c>
      <c r="BU81">
        <v>41.17</v>
      </c>
      <c r="BV81">
        <v>43.01</v>
      </c>
      <c r="BW81">
        <v>43.4</v>
      </c>
      <c r="BX81">
        <v>45.33</v>
      </c>
      <c r="BY81">
        <v>46.43</v>
      </c>
      <c r="BZ81">
        <v>43.25</v>
      </c>
      <c r="CA81">
        <v>43.39</v>
      </c>
      <c r="CB81">
        <v>43.03</v>
      </c>
      <c r="CC81">
        <v>0</v>
      </c>
      <c r="CD81">
        <v>1</v>
      </c>
      <c r="CE81">
        <v>0</v>
      </c>
      <c r="CF81">
        <v>-2</v>
      </c>
      <c r="CG81">
        <v>-4</v>
      </c>
      <c r="CH81">
        <v>-4</v>
      </c>
      <c r="CI81">
        <v>0</v>
      </c>
      <c r="CJ81">
        <v>6</v>
      </c>
      <c r="CK81">
        <v>14</v>
      </c>
      <c r="CL81">
        <v>18</v>
      </c>
      <c r="CM81">
        <v>19</v>
      </c>
      <c r="CN81">
        <v>19</v>
      </c>
      <c r="CO81">
        <v>14</v>
      </c>
      <c r="CP81">
        <v>8</v>
      </c>
      <c r="CQ81">
        <v>4</v>
      </c>
      <c r="CR81">
        <v>1</v>
      </c>
      <c r="CS81">
        <v>2</v>
      </c>
      <c r="CT81">
        <v>4</v>
      </c>
    </row>
    <row r="82" spans="1:98">
      <c r="A82">
        <v>1</v>
      </c>
      <c r="B82" t="s">
        <v>1732</v>
      </c>
      <c r="C82">
        <v>23</v>
      </c>
      <c r="D82">
        <v>22</v>
      </c>
      <c r="E82">
        <v>20</v>
      </c>
      <c r="F82" t="s">
        <v>1666</v>
      </c>
      <c r="G82">
        <v>15</v>
      </c>
      <c r="H82">
        <v>9</v>
      </c>
      <c r="I82">
        <v>2.84</v>
      </c>
      <c r="J82">
        <v>2.0099999999999998</v>
      </c>
      <c r="K82">
        <v>1.3</v>
      </c>
      <c r="L82">
        <v>0.51</v>
      </c>
      <c r="M82">
        <v>0</v>
      </c>
      <c r="N82">
        <v>0</v>
      </c>
      <c r="O82">
        <v>0</v>
      </c>
      <c r="P82">
        <v>0.51</v>
      </c>
      <c r="Q82">
        <v>2.2400000000000002</v>
      </c>
      <c r="R82">
        <v>4.43</v>
      </c>
      <c r="S82">
        <v>5.09</v>
      </c>
      <c r="T82">
        <v>4.16</v>
      </c>
      <c r="U82">
        <v>2.44</v>
      </c>
      <c r="V82">
        <v>3.46</v>
      </c>
      <c r="W82">
        <v>4.91</v>
      </c>
      <c r="X82">
        <v>7.35</v>
      </c>
      <c r="Y82">
        <v>11.58</v>
      </c>
      <c r="AA82">
        <v>1.67</v>
      </c>
      <c r="AB82">
        <v>0</v>
      </c>
      <c r="AC82">
        <v>0</v>
      </c>
      <c r="AD82">
        <v>0.12</v>
      </c>
      <c r="AE82">
        <v>1.37</v>
      </c>
      <c r="AF82">
        <v>1.69</v>
      </c>
      <c r="AG82">
        <v>1.45</v>
      </c>
      <c r="AH82">
        <v>1.45</v>
      </c>
      <c r="AI82">
        <v>2.31</v>
      </c>
      <c r="AJ82">
        <v>4.4800000000000004</v>
      </c>
      <c r="AK82">
        <v>5.73</v>
      </c>
      <c r="AL82">
        <v>4.62</v>
      </c>
      <c r="AM82">
        <v>2.52</v>
      </c>
      <c r="AN82">
        <v>3.65</v>
      </c>
      <c r="AO82">
        <v>4.6399999999999997</v>
      </c>
      <c r="AP82">
        <v>7.45</v>
      </c>
      <c r="AQ82">
        <v>10.72</v>
      </c>
      <c r="AS82">
        <v>27.35</v>
      </c>
      <c r="AT82">
        <v>31.9</v>
      </c>
      <c r="AU82">
        <v>33.21</v>
      </c>
      <c r="AV82">
        <v>33.020000000000003</v>
      </c>
      <c r="AW82">
        <v>34.75</v>
      </c>
      <c r="AX82">
        <v>35.21</v>
      </c>
      <c r="AY82">
        <v>35.94</v>
      </c>
      <c r="AZ82">
        <v>35.47</v>
      </c>
      <c r="BA82">
        <v>35.75</v>
      </c>
      <c r="BB82">
        <v>37.659999999999997</v>
      </c>
      <c r="BC82">
        <v>38.659999999999997</v>
      </c>
      <c r="BD82">
        <v>39.340000000000003</v>
      </c>
      <c r="BE82">
        <v>41.6</v>
      </c>
      <c r="BF82">
        <v>42.25</v>
      </c>
      <c r="BG82">
        <v>43.17</v>
      </c>
      <c r="BH82">
        <v>42.33</v>
      </c>
      <c r="BI82">
        <v>42.93</v>
      </c>
      <c r="BK82">
        <v>27.36</v>
      </c>
      <c r="BL82">
        <v>31.71</v>
      </c>
      <c r="BM82">
        <v>33.380000000000003</v>
      </c>
      <c r="BN82">
        <v>33.94</v>
      </c>
      <c r="BO82">
        <v>34.04</v>
      </c>
      <c r="BP82">
        <v>35.97</v>
      </c>
      <c r="BQ82">
        <v>35.51</v>
      </c>
      <c r="BR82">
        <v>34.619999999999997</v>
      </c>
      <c r="BS82">
        <v>35.950000000000003</v>
      </c>
      <c r="BT82">
        <v>37.299999999999997</v>
      </c>
      <c r="BU82">
        <v>38.369999999999997</v>
      </c>
      <c r="BV82">
        <v>39.46</v>
      </c>
      <c r="BW82">
        <v>42.09</v>
      </c>
      <c r="BX82">
        <v>42.95</v>
      </c>
      <c r="BY82">
        <v>43.9</v>
      </c>
      <c r="BZ82">
        <v>42.86</v>
      </c>
      <c r="CA82">
        <v>43.78</v>
      </c>
      <c r="CC82">
        <v>3</v>
      </c>
      <c r="CD82">
        <v>1</v>
      </c>
      <c r="CE82">
        <v>-1</v>
      </c>
      <c r="CF82">
        <v>-8</v>
      </c>
      <c r="CG82">
        <v>-13</v>
      </c>
      <c r="CH82">
        <v>-18</v>
      </c>
      <c r="CI82">
        <v>-20</v>
      </c>
      <c r="CJ82">
        <v>-19</v>
      </c>
      <c r="CK82">
        <v>-17</v>
      </c>
      <c r="CL82">
        <v>-12</v>
      </c>
      <c r="CM82">
        <v>-6</v>
      </c>
      <c r="CN82">
        <v>0</v>
      </c>
      <c r="CO82">
        <v>1</v>
      </c>
      <c r="CP82">
        <v>3</v>
      </c>
      <c r="CQ82">
        <v>2</v>
      </c>
      <c r="CR82">
        <v>2</v>
      </c>
      <c r="CS82">
        <v>1</v>
      </c>
    </row>
    <row r="83" spans="1:98">
      <c r="A83">
        <v>1</v>
      </c>
      <c r="B83" t="s">
        <v>1732</v>
      </c>
      <c r="C83">
        <v>30</v>
      </c>
      <c r="D83">
        <v>20</v>
      </c>
      <c r="E83">
        <v>20</v>
      </c>
      <c r="F83" t="s">
        <v>1666</v>
      </c>
      <c r="G83">
        <v>13</v>
      </c>
      <c r="H83">
        <v>1</v>
      </c>
      <c r="I83">
        <v>3.03</v>
      </c>
      <c r="J83">
        <v>2.79</v>
      </c>
      <c r="K83">
        <v>2.63</v>
      </c>
      <c r="L83">
        <v>1.27</v>
      </c>
      <c r="M83">
        <v>1.61</v>
      </c>
      <c r="N83">
        <v>1.52</v>
      </c>
      <c r="O83">
        <v>0.45</v>
      </c>
      <c r="P83">
        <v>0.45</v>
      </c>
      <c r="Q83">
        <v>1.69</v>
      </c>
      <c r="R83">
        <v>1.65</v>
      </c>
      <c r="S83">
        <v>2.95</v>
      </c>
      <c r="T83">
        <v>3.66</v>
      </c>
      <c r="U83">
        <v>0.45</v>
      </c>
      <c r="V83">
        <v>0.56000000000000005</v>
      </c>
      <c r="W83">
        <v>2.87</v>
      </c>
      <c r="X83">
        <v>5.27</v>
      </c>
      <c r="Y83">
        <v>10.14</v>
      </c>
      <c r="Z83">
        <v>13.79</v>
      </c>
      <c r="AA83">
        <v>2.99</v>
      </c>
      <c r="AB83">
        <v>2.12</v>
      </c>
      <c r="AC83">
        <v>1.17</v>
      </c>
      <c r="AD83">
        <v>1.39</v>
      </c>
      <c r="AE83">
        <v>1.39</v>
      </c>
      <c r="AF83">
        <v>1.5</v>
      </c>
      <c r="AG83">
        <v>1.37</v>
      </c>
      <c r="AH83">
        <v>1.63</v>
      </c>
      <c r="AI83">
        <v>1.57</v>
      </c>
      <c r="AJ83">
        <v>1.9</v>
      </c>
      <c r="AK83">
        <v>3.64</v>
      </c>
      <c r="AL83">
        <v>4.04</v>
      </c>
      <c r="AM83">
        <v>0.67</v>
      </c>
      <c r="AN83">
        <v>1.69</v>
      </c>
      <c r="AO83">
        <v>4.7300000000000004</v>
      </c>
      <c r="AP83">
        <v>6.06</v>
      </c>
      <c r="AQ83">
        <v>9.66</v>
      </c>
      <c r="AR83">
        <v>12.93</v>
      </c>
      <c r="AS83">
        <v>27.38</v>
      </c>
      <c r="AT83">
        <v>30.56</v>
      </c>
      <c r="AU83">
        <v>34.479999999999997</v>
      </c>
      <c r="AV83">
        <v>35.32</v>
      </c>
      <c r="AW83">
        <v>35.19</v>
      </c>
      <c r="AX83">
        <v>36.049999999999997</v>
      </c>
      <c r="AY83">
        <v>36.9</v>
      </c>
      <c r="AZ83">
        <v>36.909999999999997</v>
      </c>
      <c r="BA83">
        <v>36.94</v>
      </c>
      <c r="BB83">
        <v>37.22</v>
      </c>
      <c r="BC83">
        <v>38.979999999999997</v>
      </c>
      <c r="BD83">
        <v>39.299999999999997</v>
      </c>
      <c r="BE83">
        <v>42.03</v>
      </c>
      <c r="BF83">
        <v>42.66</v>
      </c>
      <c r="BG83">
        <v>44.32</v>
      </c>
      <c r="BH83">
        <v>43.52</v>
      </c>
      <c r="BI83">
        <v>39.46</v>
      </c>
      <c r="BJ83">
        <v>37.32</v>
      </c>
      <c r="BK83">
        <v>27.75</v>
      </c>
      <c r="BL83">
        <v>30.67</v>
      </c>
      <c r="BM83">
        <v>34.94</v>
      </c>
      <c r="BN83">
        <v>35.57</v>
      </c>
      <c r="BO83">
        <v>35.549999999999997</v>
      </c>
      <c r="BP83">
        <v>36.770000000000003</v>
      </c>
      <c r="BQ83">
        <v>36.549999999999997</v>
      </c>
      <c r="BR83">
        <v>36.9</v>
      </c>
      <c r="BS83">
        <v>36.770000000000003</v>
      </c>
      <c r="BT83">
        <v>37.85</v>
      </c>
      <c r="BU83">
        <v>38.82</v>
      </c>
      <c r="BV83">
        <v>40.1</v>
      </c>
      <c r="BW83">
        <v>42.46</v>
      </c>
      <c r="BX83">
        <v>43.88</v>
      </c>
      <c r="BY83">
        <v>44.65</v>
      </c>
      <c r="BZ83">
        <v>43.61</v>
      </c>
      <c r="CA83">
        <v>39.74</v>
      </c>
      <c r="CB83">
        <v>37.21</v>
      </c>
      <c r="CC83">
        <v>6</v>
      </c>
      <c r="CD83">
        <v>6</v>
      </c>
      <c r="CE83">
        <v>5</v>
      </c>
      <c r="CF83">
        <v>1</v>
      </c>
      <c r="CG83">
        <v>-7</v>
      </c>
      <c r="CH83">
        <v>-15</v>
      </c>
      <c r="CI83">
        <v>-17</v>
      </c>
      <c r="CJ83">
        <v>-19</v>
      </c>
      <c r="CK83">
        <v>-14</v>
      </c>
      <c r="CL83">
        <v>-12</v>
      </c>
      <c r="CM83">
        <v>-7</v>
      </c>
      <c r="CN83">
        <v>-1</v>
      </c>
      <c r="CO83">
        <v>1</v>
      </c>
      <c r="CP83">
        <v>4</v>
      </c>
      <c r="CQ83">
        <v>7</v>
      </c>
      <c r="CR83">
        <v>6</v>
      </c>
      <c r="CS83">
        <v>5</v>
      </c>
      <c r="CT83">
        <v>8</v>
      </c>
    </row>
    <row r="84" spans="1:98">
      <c r="A84">
        <v>1</v>
      </c>
      <c r="B84" t="s">
        <v>1730</v>
      </c>
      <c r="C84">
        <v>33</v>
      </c>
      <c r="D84">
        <v>25</v>
      </c>
      <c r="E84">
        <v>20</v>
      </c>
      <c r="F84" t="s">
        <v>1666</v>
      </c>
      <c r="G84">
        <v>20</v>
      </c>
      <c r="H84">
        <v>0</v>
      </c>
      <c r="I84">
        <v>3.11</v>
      </c>
      <c r="J84">
        <v>2.59</v>
      </c>
      <c r="K84">
        <v>2.41</v>
      </c>
      <c r="L84">
        <v>2.11</v>
      </c>
      <c r="M84">
        <v>1.49</v>
      </c>
      <c r="N84">
        <v>1.24</v>
      </c>
      <c r="O84">
        <v>0.88</v>
      </c>
      <c r="P84">
        <v>0</v>
      </c>
      <c r="Q84">
        <v>0.25</v>
      </c>
      <c r="R84">
        <v>1.63</v>
      </c>
      <c r="S84">
        <v>3.73</v>
      </c>
      <c r="T84">
        <v>5.39</v>
      </c>
      <c r="U84">
        <v>1.74</v>
      </c>
      <c r="V84">
        <v>2.88</v>
      </c>
      <c r="W84">
        <v>3.34</v>
      </c>
      <c r="X84">
        <v>3.66</v>
      </c>
      <c r="Y84">
        <v>8.34</v>
      </c>
      <c r="Z84">
        <v>16.34</v>
      </c>
      <c r="AA84">
        <v>3.09</v>
      </c>
      <c r="AB84">
        <v>2.2400000000000002</v>
      </c>
      <c r="AC84">
        <v>0</v>
      </c>
      <c r="AD84">
        <v>0.5</v>
      </c>
      <c r="AE84">
        <v>1.25</v>
      </c>
      <c r="AF84">
        <v>1.37</v>
      </c>
      <c r="AG84">
        <v>1.74</v>
      </c>
      <c r="AH84">
        <v>2.36</v>
      </c>
      <c r="AI84">
        <v>2.39</v>
      </c>
      <c r="AJ84">
        <v>1.87</v>
      </c>
      <c r="AK84">
        <v>3.23</v>
      </c>
      <c r="AL84">
        <v>5.09</v>
      </c>
      <c r="AM84">
        <v>1.69</v>
      </c>
      <c r="AN84">
        <v>2.2799999999999998</v>
      </c>
      <c r="AO84">
        <v>4.29</v>
      </c>
      <c r="AP84">
        <v>5.54</v>
      </c>
      <c r="AQ84">
        <v>7.73</v>
      </c>
      <c r="AR84">
        <v>18.12</v>
      </c>
      <c r="AS84">
        <v>26.89</v>
      </c>
      <c r="AT84">
        <v>28.44</v>
      </c>
      <c r="AU84">
        <v>32.29</v>
      </c>
      <c r="AV84">
        <v>34.57</v>
      </c>
      <c r="AW84">
        <v>35.659999999999997</v>
      </c>
      <c r="AX84">
        <v>36.33</v>
      </c>
      <c r="AY84">
        <v>36.57</v>
      </c>
      <c r="AZ84">
        <v>37.9</v>
      </c>
      <c r="BA84">
        <v>38.549999999999997</v>
      </c>
      <c r="BB84">
        <v>38.92</v>
      </c>
      <c r="BC84">
        <v>40.880000000000003</v>
      </c>
      <c r="BD84">
        <v>41.14</v>
      </c>
      <c r="BE84">
        <v>42.66</v>
      </c>
      <c r="BF84">
        <v>45.78</v>
      </c>
      <c r="BG84">
        <v>46.24</v>
      </c>
      <c r="BH84">
        <v>45.43</v>
      </c>
      <c r="BI84">
        <v>42.32</v>
      </c>
      <c r="BJ84">
        <v>38.520000000000003</v>
      </c>
      <c r="BK84">
        <v>26.64</v>
      </c>
      <c r="BL84">
        <v>28.91</v>
      </c>
      <c r="BM84">
        <v>32.36</v>
      </c>
      <c r="BN84">
        <v>35.340000000000003</v>
      </c>
      <c r="BO84">
        <v>35.11</v>
      </c>
      <c r="BP84">
        <v>36.979999999999997</v>
      </c>
      <c r="BQ84">
        <v>36.619999999999997</v>
      </c>
      <c r="BR84">
        <v>37.01</v>
      </c>
      <c r="BS84">
        <v>38.01</v>
      </c>
      <c r="BT84">
        <v>38.81</v>
      </c>
      <c r="BU84">
        <v>41.29</v>
      </c>
      <c r="BV84">
        <v>41.31</v>
      </c>
      <c r="BW84">
        <v>43.99</v>
      </c>
      <c r="BX84">
        <v>46.59</v>
      </c>
      <c r="BY84">
        <v>46.98</v>
      </c>
      <c r="BZ84">
        <v>45.18</v>
      </c>
      <c r="CA84">
        <v>42.5</v>
      </c>
      <c r="CB84">
        <v>38.880000000000003</v>
      </c>
      <c r="CC84">
        <v>1</v>
      </c>
      <c r="CD84">
        <v>4</v>
      </c>
      <c r="CE84">
        <v>5</v>
      </c>
      <c r="CF84">
        <v>5</v>
      </c>
      <c r="CG84">
        <v>0</v>
      </c>
      <c r="CH84">
        <v>-2</v>
      </c>
      <c r="CI84">
        <v>-7</v>
      </c>
      <c r="CJ84">
        <v>-10</v>
      </c>
      <c r="CK84">
        <v>-8</v>
      </c>
      <c r="CL84">
        <v>-6</v>
      </c>
      <c r="CM84">
        <v>-2</v>
      </c>
      <c r="CN84">
        <v>1</v>
      </c>
      <c r="CO84">
        <v>5</v>
      </c>
      <c r="CP84">
        <v>7</v>
      </c>
      <c r="CQ84">
        <v>5</v>
      </c>
      <c r="CR84">
        <v>4</v>
      </c>
      <c r="CS84">
        <v>3</v>
      </c>
      <c r="CT84">
        <v>2</v>
      </c>
    </row>
    <row r="85" spans="1:98">
      <c r="A85">
        <v>1</v>
      </c>
      <c r="B85" t="s">
        <v>1730</v>
      </c>
      <c r="C85">
        <v>21</v>
      </c>
      <c r="D85">
        <v>21</v>
      </c>
      <c r="E85">
        <v>20</v>
      </c>
      <c r="F85" t="s">
        <v>1666</v>
      </c>
      <c r="G85">
        <v>22</v>
      </c>
      <c r="H85">
        <v>0</v>
      </c>
      <c r="I85">
        <v>4.75</v>
      </c>
      <c r="J85">
        <v>3.97</v>
      </c>
      <c r="K85">
        <v>2.62</v>
      </c>
      <c r="L85">
        <v>2.61</v>
      </c>
      <c r="M85">
        <v>2.2400000000000002</v>
      </c>
      <c r="N85">
        <v>1.02</v>
      </c>
      <c r="O85">
        <v>0</v>
      </c>
      <c r="P85">
        <v>0</v>
      </c>
      <c r="Q85">
        <v>0</v>
      </c>
      <c r="R85">
        <v>3.37</v>
      </c>
      <c r="S85">
        <v>5.71</v>
      </c>
      <c r="T85">
        <v>3.48</v>
      </c>
      <c r="U85">
        <v>2.41</v>
      </c>
      <c r="V85">
        <v>3.19</v>
      </c>
      <c r="W85">
        <v>3.87</v>
      </c>
      <c r="X85">
        <v>8.11</v>
      </c>
      <c r="Y85">
        <v>12.93</v>
      </c>
      <c r="Z85">
        <v>15.62</v>
      </c>
      <c r="AA85">
        <v>4.2699999999999996</v>
      </c>
      <c r="AB85">
        <v>3.28</v>
      </c>
      <c r="AC85">
        <v>0.79</v>
      </c>
      <c r="AD85">
        <v>0.25</v>
      </c>
      <c r="AE85">
        <v>1.78</v>
      </c>
      <c r="AF85">
        <v>1.37</v>
      </c>
      <c r="AG85">
        <v>1.61</v>
      </c>
      <c r="AH85">
        <v>1.74</v>
      </c>
      <c r="AI85">
        <v>3.13</v>
      </c>
      <c r="AJ85">
        <v>4.22</v>
      </c>
      <c r="AK85">
        <v>5.36</v>
      </c>
      <c r="AL85">
        <v>2.86</v>
      </c>
      <c r="AM85">
        <v>0.18</v>
      </c>
      <c r="AN85">
        <v>1.5</v>
      </c>
      <c r="AO85">
        <v>3.21</v>
      </c>
      <c r="AP85">
        <v>7.48</v>
      </c>
      <c r="AQ85">
        <v>12.44</v>
      </c>
      <c r="AR85">
        <v>15.4</v>
      </c>
      <c r="AS85">
        <v>26.39</v>
      </c>
      <c r="AT85">
        <v>29.24</v>
      </c>
      <c r="AU85">
        <v>33.549999999999997</v>
      </c>
      <c r="AV85">
        <v>35.130000000000003</v>
      </c>
      <c r="AW85">
        <v>36.369999999999997</v>
      </c>
      <c r="AX85">
        <v>37.15</v>
      </c>
      <c r="AY85">
        <v>37.159999999999997</v>
      </c>
      <c r="AZ85">
        <v>38.82</v>
      </c>
      <c r="BA85">
        <v>40.14</v>
      </c>
      <c r="BB85">
        <v>41.15</v>
      </c>
      <c r="BC85">
        <v>41.75</v>
      </c>
      <c r="BD85">
        <v>41.51</v>
      </c>
      <c r="BE85">
        <v>43.65</v>
      </c>
      <c r="BF85">
        <v>44.1</v>
      </c>
      <c r="BG85">
        <v>45.97</v>
      </c>
      <c r="BH85">
        <v>43.21</v>
      </c>
      <c r="BI85">
        <v>43.88</v>
      </c>
      <c r="BJ85">
        <v>32.47</v>
      </c>
      <c r="BK85">
        <v>27.26</v>
      </c>
      <c r="BL85">
        <v>29.12</v>
      </c>
      <c r="BM85">
        <v>33.78</v>
      </c>
      <c r="BN85">
        <v>35.31</v>
      </c>
      <c r="BO85">
        <v>36.03</v>
      </c>
      <c r="BP85">
        <v>37.35</v>
      </c>
      <c r="BQ85">
        <v>37.65</v>
      </c>
      <c r="BR85">
        <v>38.51</v>
      </c>
      <c r="BS85">
        <v>39.200000000000003</v>
      </c>
      <c r="BT85">
        <v>41.35</v>
      </c>
      <c r="BU85">
        <v>42.03</v>
      </c>
      <c r="BV85">
        <v>41.66</v>
      </c>
      <c r="BW85">
        <v>43.45</v>
      </c>
      <c r="BX85">
        <v>44.29</v>
      </c>
      <c r="BY85">
        <v>45.59</v>
      </c>
      <c r="BZ85">
        <v>44.3</v>
      </c>
      <c r="CA85">
        <v>43.37</v>
      </c>
      <c r="CB85">
        <v>32.43</v>
      </c>
      <c r="CC85">
        <v>2</v>
      </c>
      <c r="CD85">
        <v>4</v>
      </c>
      <c r="CE85">
        <v>5</v>
      </c>
      <c r="CF85">
        <v>4</v>
      </c>
      <c r="CG85">
        <v>2</v>
      </c>
      <c r="CH85">
        <v>-3</v>
      </c>
      <c r="CI85">
        <v>-7</v>
      </c>
      <c r="CJ85">
        <v>-8</v>
      </c>
      <c r="CK85">
        <v>-7</v>
      </c>
      <c r="CL85">
        <v>-2</v>
      </c>
      <c r="CM85">
        <v>5</v>
      </c>
      <c r="CN85">
        <v>10</v>
      </c>
      <c r="CO85">
        <v>15</v>
      </c>
      <c r="CP85">
        <v>15</v>
      </c>
      <c r="CQ85">
        <v>11</v>
      </c>
      <c r="CR85">
        <v>7</v>
      </c>
      <c r="CS85">
        <v>5</v>
      </c>
      <c r="CT85">
        <v>0</v>
      </c>
    </row>
    <row r="86" spans="1:98">
      <c r="A86">
        <v>1</v>
      </c>
      <c r="B86" t="s">
        <v>1732</v>
      </c>
      <c r="C86">
        <v>23</v>
      </c>
      <c r="D86">
        <v>23</v>
      </c>
      <c r="E86">
        <v>20</v>
      </c>
      <c r="F86" t="s">
        <v>1666</v>
      </c>
      <c r="G86">
        <v>15</v>
      </c>
      <c r="H86">
        <v>5</v>
      </c>
      <c r="I86">
        <v>3.93</v>
      </c>
      <c r="J86">
        <v>3.77</v>
      </c>
      <c r="K86">
        <v>2.41</v>
      </c>
      <c r="L86">
        <v>2.78</v>
      </c>
      <c r="M86">
        <v>1.67</v>
      </c>
      <c r="N86">
        <v>0</v>
      </c>
      <c r="O86">
        <v>0</v>
      </c>
      <c r="P86">
        <v>0</v>
      </c>
      <c r="Q86">
        <v>0.45</v>
      </c>
      <c r="R86">
        <v>2.5099999999999998</v>
      </c>
      <c r="S86">
        <v>3.54</v>
      </c>
      <c r="T86">
        <v>4.76</v>
      </c>
      <c r="U86">
        <v>1.83</v>
      </c>
      <c r="V86">
        <v>2.17</v>
      </c>
      <c r="W86">
        <v>3.13</v>
      </c>
      <c r="X86">
        <v>4.41</v>
      </c>
      <c r="Y86">
        <v>8.89</v>
      </c>
      <c r="Z86">
        <v>11.78</v>
      </c>
      <c r="AA86">
        <v>3.79</v>
      </c>
      <c r="AB86">
        <v>1.52</v>
      </c>
      <c r="AC86">
        <v>1.3</v>
      </c>
      <c r="AD86">
        <v>1.78</v>
      </c>
      <c r="AE86">
        <v>1.88</v>
      </c>
      <c r="AF86">
        <v>1.88</v>
      </c>
      <c r="AG86">
        <v>1.88</v>
      </c>
      <c r="AH86">
        <v>2.36</v>
      </c>
      <c r="AI86">
        <v>3.11</v>
      </c>
      <c r="AJ86">
        <v>3.9</v>
      </c>
      <c r="AK86">
        <v>4</v>
      </c>
      <c r="AL86">
        <v>2.11</v>
      </c>
      <c r="AM86">
        <v>0.45</v>
      </c>
      <c r="AN86">
        <v>1.58</v>
      </c>
      <c r="AO86">
        <v>4.04</v>
      </c>
      <c r="AP86">
        <v>4.38</v>
      </c>
      <c r="AQ86">
        <v>8.35</v>
      </c>
      <c r="AR86">
        <v>12.13</v>
      </c>
      <c r="AS86">
        <v>24.44</v>
      </c>
      <c r="AT86">
        <v>29.8</v>
      </c>
      <c r="AU86">
        <v>31.92</v>
      </c>
      <c r="AV86">
        <v>32.200000000000003</v>
      </c>
      <c r="AW86">
        <v>34.340000000000003</v>
      </c>
      <c r="AX86">
        <v>36.22</v>
      </c>
      <c r="AY86">
        <v>37.94</v>
      </c>
      <c r="AZ86">
        <v>35.119999999999997</v>
      </c>
      <c r="BA86">
        <v>37.479999999999997</v>
      </c>
      <c r="BB86">
        <v>37.020000000000003</v>
      </c>
      <c r="BC86">
        <v>37.07</v>
      </c>
      <c r="BD86">
        <v>36.4</v>
      </c>
      <c r="BE86">
        <v>40.19</v>
      </c>
      <c r="BF86">
        <v>39.79</v>
      </c>
      <c r="BG86">
        <v>41.2</v>
      </c>
      <c r="BH86">
        <v>40.79</v>
      </c>
      <c r="BI86">
        <v>41.09</v>
      </c>
      <c r="BJ86">
        <v>37.36</v>
      </c>
      <c r="BK86">
        <v>23.9</v>
      </c>
      <c r="BL86">
        <v>30.03</v>
      </c>
      <c r="BM86">
        <v>32.31</v>
      </c>
      <c r="BN86">
        <v>33.08</v>
      </c>
      <c r="BO86">
        <v>35.35</v>
      </c>
      <c r="BP86">
        <v>36.42</v>
      </c>
      <c r="BQ86">
        <v>37.409999999999997</v>
      </c>
      <c r="BR86">
        <v>35.729999999999997</v>
      </c>
      <c r="BS86">
        <v>37.369999999999997</v>
      </c>
      <c r="BT86">
        <v>36.69</v>
      </c>
      <c r="BU86">
        <v>36.06</v>
      </c>
      <c r="BV86">
        <v>36.31</v>
      </c>
      <c r="BW86">
        <v>40.119999999999997</v>
      </c>
      <c r="BX86">
        <v>39.450000000000003</v>
      </c>
      <c r="BY86">
        <v>41.9</v>
      </c>
      <c r="BZ86">
        <v>40.35</v>
      </c>
      <c r="CA86">
        <v>41.73</v>
      </c>
      <c r="CB86">
        <v>37.78</v>
      </c>
      <c r="CC86">
        <v>11</v>
      </c>
      <c r="CD86">
        <v>8</v>
      </c>
      <c r="CE86">
        <v>4</v>
      </c>
      <c r="CF86">
        <v>0</v>
      </c>
      <c r="CG86">
        <v>-7</v>
      </c>
      <c r="CH86">
        <v>-11</v>
      </c>
      <c r="CI86">
        <v>-11</v>
      </c>
      <c r="CJ86">
        <v>-8</v>
      </c>
      <c r="CK86">
        <v>-2</v>
      </c>
      <c r="CL86">
        <v>9</v>
      </c>
      <c r="CM86">
        <v>22</v>
      </c>
      <c r="CN86">
        <v>29</v>
      </c>
      <c r="CO86">
        <v>35</v>
      </c>
      <c r="CP86">
        <v>29</v>
      </c>
      <c r="CQ86">
        <v>25</v>
      </c>
      <c r="CR86">
        <v>19</v>
      </c>
      <c r="CS86">
        <v>16</v>
      </c>
      <c r="CT86">
        <v>19</v>
      </c>
    </row>
    <row r="87" spans="1:98">
      <c r="A87">
        <v>1</v>
      </c>
      <c r="B87" t="s">
        <v>1732</v>
      </c>
      <c r="C87">
        <v>29</v>
      </c>
      <c r="D87">
        <v>24</v>
      </c>
      <c r="E87">
        <v>21</v>
      </c>
      <c r="F87" t="s">
        <v>1666</v>
      </c>
      <c r="G87">
        <v>15</v>
      </c>
      <c r="H87">
        <v>1</v>
      </c>
      <c r="I87">
        <v>4.1100000000000003</v>
      </c>
      <c r="J87">
        <v>4.25</v>
      </c>
      <c r="K87">
        <v>3.37</v>
      </c>
      <c r="L87">
        <v>2.83</v>
      </c>
      <c r="M87">
        <v>2.52</v>
      </c>
      <c r="N87">
        <v>2.17</v>
      </c>
      <c r="O87">
        <v>2.76</v>
      </c>
      <c r="P87">
        <v>3.03</v>
      </c>
      <c r="Q87">
        <v>3.28</v>
      </c>
      <c r="R87">
        <v>4.29</v>
      </c>
      <c r="S87">
        <v>4.76</v>
      </c>
      <c r="T87">
        <v>5.49</v>
      </c>
      <c r="U87">
        <v>4.28</v>
      </c>
      <c r="V87">
        <v>5.41</v>
      </c>
      <c r="W87">
        <v>9.09</v>
      </c>
      <c r="X87">
        <v>11.12</v>
      </c>
      <c r="Y87">
        <v>14.47</v>
      </c>
      <c r="Z87">
        <v>19.059999999999999</v>
      </c>
      <c r="AA87">
        <v>5.12</v>
      </c>
      <c r="AB87">
        <v>3.56</v>
      </c>
      <c r="AC87">
        <v>0.88</v>
      </c>
      <c r="AD87">
        <v>2.02</v>
      </c>
      <c r="AE87">
        <v>2.27</v>
      </c>
      <c r="AF87">
        <v>2.78</v>
      </c>
      <c r="AG87">
        <v>2.78</v>
      </c>
      <c r="AH87">
        <v>3.11</v>
      </c>
      <c r="AI87">
        <v>3.98</v>
      </c>
      <c r="AJ87">
        <v>4.97</v>
      </c>
      <c r="AK87">
        <v>4.43</v>
      </c>
      <c r="AL87">
        <v>6.59</v>
      </c>
      <c r="AM87">
        <v>5.82</v>
      </c>
      <c r="AN87">
        <v>5.7</v>
      </c>
      <c r="AO87">
        <v>9.32</v>
      </c>
      <c r="AP87">
        <v>10.220000000000001</v>
      </c>
      <c r="AQ87">
        <v>14.11</v>
      </c>
      <c r="AR87">
        <v>16.72</v>
      </c>
      <c r="AS87">
        <v>26.28</v>
      </c>
      <c r="AT87">
        <v>29.45</v>
      </c>
      <c r="AU87">
        <v>31.2</v>
      </c>
      <c r="AV87">
        <v>31.58</v>
      </c>
      <c r="AW87">
        <v>34.369999999999997</v>
      </c>
      <c r="AX87">
        <v>35.299999999999997</v>
      </c>
      <c r="AY87">
        <v>36.89</v>
      </c>
      <c r="AZ87">
        <v>37.119999999999997</v>
      </c>
      <c r="BA87">
        <v>37.71</v>
      </c>
      <c r="BB87">
        <v>36.450000000000003</v>
      </c>
      <c r="BC87">
        <v>38.99</v>
      </c>
      <c r="BD87">
        <v>39.71</v>
      </c>
      <c r="BE87">
        <v>43.47</v>
      </c>
      <c r="BF87">
        <v>44.55</v>
      </c>
      <c r="BG87">
        <v>43.58</v>
      </c>
      <c r="BH87">
        <v>44.03</v>
      </c>
      <c r="BI87">
        <v>40.85</v>
      </c>
      <c r="BJ87">
        <v>32.51</v>
      </c>
      <c r="BK87">
        <v>27.17</v>
      </c>
      <c r="BL87">
        <v>30.15</v>
      </c>
      <c r="BM87">
        <v>32.33</v>
      </c>
      <c r="BN87">
        <v>32.82</v>
      </c>
      <c r="BO87">
        <v>34.18</v>
      </c>
      <c r="BP87">
        <v>35.4</v>
      </c>
      <c r="BQ87">
        <v>36.83</v>
      </c>
      <c r="BR87">
        <v>37.08</v>
      </c>
      <c r="BS87">
        <v>37.14</v>
      </c>
      <c r="BT87">
        <v>36.409999999999997</v>
      </c>
      <c r="BU87">
        <v>39.520000000000003</v>
      </c>
      <c r="BV87">
        <v>40.85</v>
      </c>
      <c r="BW87">
        <v>43.41</v>
      </c>
      <c r="BX87">
        <v>44.54</v>
      </c>
      <c r="BY87">
        <v>42.57</v>
      </c>
      <c r="BZ87">
        <v>44.67</v>
      </c>
      <c r="CA87">
        <v>40.53</v>
      </c>
      <c r="CB87">
        <v>33.06</v>
      </c>
      <c r="CC87">
        <v>6</v>
      </c>
      <c r="CD87">
        <v>7</v>
      </c>
      <c r="CE87">
        <v>4</v>
      </c>
      <c r="CF87">
        <v>0</v>
      </c>
      <c r="CG87">
        <v>-7</v>
      </c>
      <c r="CH87">
        <v>-11</v>
      </c>
      <c r="CI87">
        <v>-14</v>
      </c>
      <c r="CJ87">
        <v>-15</v>
      </c>
      <c r="CK87">
        <v>-13</v>
      </c>
      <c r="CL87">
        <v>-9</v>
      </c>
      <c r="CM87">
        <v>-6</v>
      </c>
      <c r="CN87">
        <v>0</v>
      </c>
      <c r="CO87">
        <v>3</v>
      </c>
      <c r="CP87">
        <v>5</v>
      </c>
      <c r="CQ87">
        <v>4</v>
      </c>
      <c r="CR87">
        <v>1</v>
      </c>
      <c r="CS87">
        <v>1</v>
      </c>
      <c r="CT87">
        <v>0</v>
      </c>
    </row>
    <row r="88" spans="1:98">
      <c r="A88">
        <v>1</v>
      </c>
      <c r="B88" t="s">
        <v>1730</v>
      </c>
      <c r="C88">
        <v>28</v>
      </c>
      <c r="D88">
        <v>24</v>
      </c>
      <c r="E88">
        <v>21</v>
      </c>
      <c r="F88" t="s">
        <v>1666</v>
      </c>
      <c r="G88">
        <v>24</v>
      </c>
      <c r="H88">
        <v>0</v>
      </c>
      <c r="I88">
        <v>3.17</v>
      </c>
      <c r="J88">
        <v>2.36</v>
      </c>
      <c r="K88">
        <v>2.25</v>
      </c>
      <c r="L88">
        <v>2.12</v>
      </c>
      <c r="M88">
        <v>2.74</v>
      </c>
      <c r="N88">
        <v>1.42</v>
      </c>
      <c r="O88">
        <v>1.34</v>
      </c>
      <c r="P88">
        <v>0</v>
      </c>
      <c r="Q88">
        <v>0.28000000000000003</v>
      </c>
      <c r="R88">
        <v>2.06</v>
      </c>
      <c r="S88">
        <v>5.01</v>
      </c>
      <c r="T88">
        <v>3.96</v>
      </c>
      <c r="U88">
        <v>1.67</v>
      </c>
      <c r="V88">
        <v>1.93</v>
      </c>
      <c r="W88">
        <v>3.93</v>
      </c>
      <c r="X88">
        <v>7.06</v>
      </c>
      <c r="Y88">
        <v>11.11</v>
      </c>
      <c r="AA88">
        <v>2.72</v>
      </c>
      <c r="AB88">
        <v>1.78</v>
      </c>
      <c r="AC88">
        <v>1.1200000000000001</v>
      </c>
      <c r="AD88">
        <v>0.28000000000000003</v>
      </c>
      <c r="AE88">
        <v>1.1200000000000001</v>
      </c>
      <c r="AF88">
        <v>1.39</v>
      </c>
      <c r="AG88">
        <v>1.69</v>
      </c>
      <c r="AH88">
        <v>1.67</v>
      </c>
      <c r="AI88">
        <v>1.81</v>
      </c>
      <c r="AJ88">
        <v>2.68</v>
      </c>
      <c r="AK88">
        <v>4.6900000000000004</v>
      </c>
      <c r="AL88">
        <v>3.83</v>
      </c>
      <c r="AM88">
        <v>1.5</v>
      </c>
      <c r="AN88">
        <v>2.02</v>
      </c>
      <c r="AO88">
        <v>3.34</v>
      </c>
      <c r="AP88">
        <v>7.07</v>
      </c>
      <c r="AQ88">
        <v>10.56</v>
      </c>
      <c r="AS88">
        <v>26.1</v>
      </c>
      <c r="AT88">
        <v>30.91</v>
      </c>
      <c r="AU88">
        <v>32.67</v>
      </c>
      <c r="AV88">
        <v>33.799999999999997</v>
      </c>
      <c r="AW88">
        <v>34.32</v>
      </c>
      <c r="AX88">
        <v>36.06</v>
      </c>
      <c r="AY88">
        <v>36.5</v>
      </c>
      <c r="AZ88">
        <v>35.9</v>
      </c>
      <c r="BA88">
        <v>36.56</v>
      </c>
      <c r="BB88">
        <v>36.19</v>
      </c>
      <c r="BC88">
        <v>37.049999999999997</v>
      </c>
      <c r="BD88">
        <v>38.770000000000003</v>
      </c>
      <c r="BE88">
        <v>42.54</v>
      </c>
      <c r="BF88">
        <v>42.28</v>
      </c>
      <c r="BG88">
        <v>40.520000000000003</v>
      </c>
      <c r="BH88">
        <v>42.37</v>
      </c>
      <c r="BI88">
        <v>43.43</v>
      </c>
      <c r="BK88">
        <v>26.25</v>
      </c>
      <c r="BL88">
        <v>31.07</v>
      </c>
      <c r="BM88">
        <v>32.97</v>
      </c>
      <c r="BN88">
        <v>33.96</v>
      </c>
      <c r="BO88">
        <v>34.08</v>
      </c>
      <c r="BP88">
        <v>35.049999999999997</v>
      </c>
      <c r="BQ88">
        <v>35.25</v>
      </c>
      <c r="BR88">
        <v>35.159999999999997</v>
      </c>
      <c r="BS88">
        <v>36.57</v>
      </c>
      <c r="BT88">
        <v>36.22</v>
      </c>
      <c r="BU88">
        <v>37.01</v>
      </c>
      <c r="BV88">
        <v>38.51</v>
      </c>
      <c r="BW88">
        <v>42.8</v>
      </c>
      <c r="BX88">
        <v>42.56</v>
      </c>
      <c r="BY88">
        <v>40.78</v>
      </c>
      <c r="BZ88">
        <v>42.85</v>
      </c>
      <c r="CA88">
        <v>43.78</v>
      </c>
      <c r="CC88">
        <v>1</v>
      </c>
      <c r="CD88">
        <v>2</v>
      </c>
      <c r="CE88">
        <v>4</v>
      </c>
      <c r="CF88">
        <v>2</v>
      </c>
      <c r="CG88">
        <v>0</v>
      </c>
      <c r="CH88">
        <v>-8</v>
      </c>
      <c r="CI88">
        <v>-18</v>
      </c>
      <c r="CJ88">
        <v>-22</v>
      </c>
      <c r="CK88">
        <v>-22</v>
      </c>
      <c r="CL88">
        <v>-21</v>
      </c>
      <c r="CM88">
        <v>-17</v>
      </c>
      <c r="CN88">
        <v>-9</v>
      </c>
      <c r="CO88">
        <v>-5</v>
      </c>
      <c r="CP88">
        <v>-4</v>
      </c>
      <c r="CQ88">
        <v>-1</v>
      </c>
      <c r="CR88">
        <v>-2</v>
      </c>
      <c r="CS88">
        <v>0</v>
      </c>
    </row>
    <row r="89" spans="1:98">
      <c r="A89">
        <v>1</v>
      </c>
      <c r="B89" t="s">
        <v>1730</v>
      </c>
      <c r="C89">
        <v>23</v>
      </c>
      <c r="D89">
        <v>23</v>
      </c>
      <c r="E89">
        <v>21</v>
      </c>
      <c r="F89" t="s">
        <v>1666</v>
      </c>
      <c r="G89">
        <v>17</v>
      </c>
      <c r="H89">
        <v>10</v>
      </c>
      <c r="I89">
        <v>3.24</v>
      </c>
      <c r="J89">
        <v>3.11</v>
      </c>
      <c r="K89">
        <v>3.07</v>
      </c>
      <c r="L89">
        <v>2.88</v>
      </c>
      <c r="M89">
        <v>1.93</v>
      </c>
      <c r="N89">
        <v>1.22</v>
      </c>
      <c r="O89">
        <v>0.25</v>
      </c>
      <c r="P89">
        <v>1.22</v>
      </c>
      <c r="Q89">
        <v>3.17</v>
      </c>
      <c r="R89">
        <v>2.95</v>
      </c>
      <c r="S89">
        <v>4.78</v>
      </c>
      <c r="T89">
        <v>7.31</v>
      </c>
      <c r="U89">
        <v>4.5199999999999996</v>
      </c>
      <c r="V89">
        <v>5.15</v>
      </c>
      <c r="W89">
        <v>7.84</v>
      </c>
      <c r="X89">
        <v>7.98</v>
      </c>
      <c r="Y89">
        <v>11.37</v>
      </c>
      <c r="Z89">
        <v>20.66</v>
      </c>
      <c r="AA89">
        <v>3.17</v>
      </c>
      <c r="AB89">
        <v>1.79</v>
      </c>
      <c r="AC89">
        <v>0.72</v>
      </c>
      <c r="AD89">
        <v>0.5</v>
      </c>
      <c r="AE89">
        <v>1.25</v>
      </c>
      <c r="AF89">
        <v>1.88</v>
      </c>
      <c r="AG89">
        <v>1.88</v>
      </c>
      <c r="AH89">
        <v>3.22</v>
      </c>
      <c r="AI89">
        <v>3.98</v>
      </c>
      <c r="AJ89">
        <v>4.01</v>
      </c>
      <c r="AK89">
        <v>4.13</v>
      </c>
      <c r="AL89">
        <v>6.21</v>
      </c>
      <c r="AM89">
        <v>4.72</v>
      </c>
      <c r="AN89">
        <v>5.67</v>
      </c>
      <c r="AO89">
        <v>6.56</v>
      </c>
      <c r="AP89">
        <v>7.8</v>
      </c>
      <c r="AQ89">
        <v>10.28</v>
      </c>
      <c r="AR89">
        <v>20.309999999999999</v>
      </c>
      <c r="AS89">
        <v>29.11</v>
      </c>
      <c r="AT89">
        <v>34.71</v>
      </c>
      <c r="AU89">
        <v>36.630000000000003</v>
      </c>
      <c r="AV89">
        <v>37.54</v>
      </c>
      <c r="AW89">
        <v>38.119999999999997</v>
      </c>
      <c r="AX89">
        <v>39.28</v>
      </c>
      <c r="AY89">
        <v>41.36</v>
      </c>
      <c r="AZ89">
        <v>41.33</v>
      </c>
      <c r="BA89">
        <v>41.32</v>
      </c>
      <c r="BB89">
        <v>41.6</v>
      </c>
      <c r="BC89">
        <v>43.25</v>
      </c>
      <c r="BD89">
        <v>44.37</v>
      </c>
      <c r="BE89">
        <v>47.24</v>
      </c>
      <c r="BF89">
        <v>47.82</v>
      </c>
      <c r="BG89">
        <v>48.06</v>
      </c>
      <c r="BH89">
        <v>48.47</v>
      </c>
      <c r="BI89">
        <v>48.55</v>
      </c>
      <c r="BJ89">
        <v>42.27</v>
      </c>
      <c r="BK89">
        <v>28.12</v>
      </c>
      <c r="BL89">
        <v>34.71</v>
      </c>
      <c r="BM89">
        <v>36.49</v>
      </c>
      <c r="BN89">
        <v>37.380000000000003</v>
      </c>
      <c r="BO89">
        <v>38.17</v>
      </c>
      <c r="BP89">
        <v>39.270000000000003</v>
      </c>
      <c r="BQ89">
        <v>40.98</v>
      </c>
      <c r="BR89">
        <v>40.35</v>
      </c>
      <c r="BS89">
        <v>41.15</v>
      </c>
      <c r="BT89">
        <v>42.43</v>
      </c>
      <c r="BU89">
        <v>43.26</v>
      </c>
      <c r="BV89">
        <v>45.58</v>
      </c>
      <c r="BW89">
        <v>47.74</v>
      </c>
      <c r="BX89">
        <v>47.25</v>
      </c>
      <c r="BY89">
        <v>47.6</v>
      </c>
      <c r="BZ89">
        <v>49.24</v>
      </c>
      <c r="CA89">
        <v>47.61</v>
      </c>
      <c r="CB89">
        <v>42.61</v>
      </c>
      <c r="CC89">
        <v>3</v>
      </c>
      <c r="CD89">
        <v>4</v>
      </c>
      <c r="CE89">
        <v>5</v>
      </c>
      <c r="CF89">
        <v>2</v>
      </c>
      <c r="CG89">
        <v>-4</v>
      </c>
      <c r="CH89">
        <v>-10</v>
      </c>
      <c r="CI89">
        <v>-15</v>
      </c>
      <c r="CJ89">
        <v>-16</v>
      </c>
      <c r="CK89">
        <v>-12</v>
      </c>
      <c r="CL89">
        <v>-8</v>
      </c>
      <c r="CM89">
        <v>-3</v>
      </c>
      <c r="CN89">
        <v>0</v>
      </c>
      <c r="CO89">
        <v>2</v>
      </c>
      <c r="CP89">
        <v>4</v>
      </c>
      <c r="CQ89">
        <v>4</v>
      </c>
      <c r="CR89">
        <v>1</v>
      </c>
      <c r="CS89">
        <v>2</v>
      </c>
      <c r="CT89">
        <v>-2</v>
      </c>
    </row>
    <row r="90" spans="1:98">
      <c r="A90">
        <v>1</v>
      </c>
      <c r="B90" t="s">
        <v>1730</v>
      </c>
      <c r="C90">
        <v>27</v>
      </c>
      <c r="D90">
        <v>26</v>
      </c>
      <c r="E90">
        <v>21</v>
      </c>
      <c r="F90" t="s">
        <v>1666</v>
      </c>
      <c r="G90">
        <v>21</v>
      </c>
      <c r="H90">
        <v>11</v>
      </c>
      <c r="I90">
        <v>3.93</v>
      </c>
      <c r="J90">
        <v>2.92</v>
      </c>
      <c r="K90">
        <v>1.87</v>
      </c>
      <c r="L90">
        <v>1.87</v>
      </c>
      <c r="M90">
        <v>1.74</v>
      </c>
      <c r="N90">
        <v>1.94</v>
      </c>
      <c r="O90">
        <v>1.45</v>
      </c>
      <c r="P90">
        <v>2.04</v>
      </c>
      <c r="Q90">
        <v>2.31</v>
      </c>
      <c r="R90">
        <v>5.72</v>
      </c>
      <c r="S90">
        <v>6.14</v>
      </c>
      <c r="T90">
        <v>3.69</v>
      </c>
      <c r="U90">
        <v>2.2400000000000002</v>
      </c>
      <c r="V90">
        <v>2.11</v>
      </c>
      <c r="W90">
        <v>3.9</v>
      </c>
      <c r="X90">
        <v>6.17</v>
      </c>
      <c r="Y90">
        <v>8.91</v>
      </c>
      <c r="AA90">
        <v>3.63</v>
      </c>
      <c r="AB90">
        <v>2.11</v>
      </c>
      <c r="AC90">
        <v>0.95</v>
      </c>
      <c r="AD90">
        <v>0</v>
      </c>
      <c r="AE90">
        <v>1.62</v>
      </c>
      <c r="AF90">
        <v>1.73</v>
      </c>
      <c r="AG90">
        <v>2.4</v>
      </c>
      <c r="AH90">
        <v>2.56</v>
      </c>
      <c r="AI90">
        <v>2.5</v>
      </c>
      <c r="AJ90">
        <v>4.34</v>
      </c>
      <c r="AK90">
        <v>6.84</v>
      </c>
      <c r="AL90">
        <v>4.66</v>
      </c>
      <c r="AM90">
        <v>1.74</v>
      </c>
      <c r="AN90">
        <v>2.95</v>
      </c>
      <c r="AO90">
        <v>4.71</v>
      </c>
      <c r="AP90">
        <v>6.85</v>
      </c>
      <c r="AQ90">
        <v>9.74</v>
      </c>
      <c r="AS90">
        <v>26.26</v>
      </c>
      <c r="AT90">
        <v>28.56</v>
      </c>
      <c r="AU90">
        <v>30.89</v>
      </c>
      <c r="AV90">
        <v>33.04</v>
      </c>
      <c r="AW90">
        <v>35.04</v>
      </c>
      <c r="AX90">
        <v>35.85</v>
      </c>
      <c r="AY90">
        <v>37.22</v>
      </c>
      <c r="AZ90">
        <v>37.01</v>
      </c>
      <c r="BA90">
        <v>38.770000000000003</v>
      </c>
      <c r="BB90">
        <v>38.58</v>
      </c>
      <c r="BC90">
        <v>38.159999999999997</v>
      </c>
      <c r="BD90">
        <v>42.07</v>
      </c>
      <c r="BE90">
        <v>41.47</v>
      </c>
      <c r="BF90">
        <v>44.46</v>
      </c>
      <c r="BG90">
        <v>45.29</v>
      </c>
      <c r="BH90">
        <v>45.44</v>
      </c>
      <c r="BI90">
        <v>44.74</v>
      </c>
      <c r="BK90">
        <v>25.86</v>
      </c>
      <c r="BL90">
        <v>28.6</v>
      </c>
      <c r="BM90">
        <v>31.9</v>
      </c>
      <c r="BN90">
        <v>33.590000000000003</v>
      </c>
      <c r="BO90">
        <v>35.229999999999997</v>
      </c>
      <c r="BP90">
        <v>36.32</v>
      </c>
      <c r="BQ90">
        <v>37.1</v>
      </c>
      <c r="BR90">
        <v>37.81</v>
      </c>
      <c r="BS90">
        <v>39.22</v>
      </c>
      <c r="BT90">
        <v>38.57</v>
      </c>
      <c r="BU90">
        <v>38.71</v>
      </c>
      <c r="BV90">
        <v>41.96</v>
      </c>
      <c r="BW90">
        <v>41.11</v>
      </c>
      <c r="BX90">
        <v>44.95</v>
      </c>
      <c r="BY90">
        <v>45.13</v>
      </c>
      <c r="BZ90">
        <v>46.25</v>
      </c>
      <c r="CA90">
        <v>43.39</v>
      </c>
      <c r="CC90">
        <v>4</v>
      </c>
      <c r="CD90">
        <v>6</v>
      </c>
      <c r="CE90">
        <v>6</v>
      </c>
      <c r="CF90">
        <v>3</v>
      </c>
      <c r="CG90">
        <v>0</v>
      </c>
      <c r="CH90">
        <v>-9</v>
      </c>
      <c r="CI90">
        <v>-14</v>
      </c>
      <c r="CJ90">
        <v>-22</v>
      </c>
      <c r="CK90">
        <v>-23</v>
      </c>
      <c r="CL90">
        <v>-21</v>
      </c>
      <c r="CM90">
        <v>-18</v>
      </c>
      <c r="CN90">
        <v>-11</v>
      </c>
      <c r="CO90">
        <v>-8</v>
      </c>
      <c r="CP90">
        <v>-3</v>
      </c>
      <c r="CQ90">
        <v>0</v>
      </c>
      <c r="CR90">
        <v>0</v>
      </c>
      <c r="CS90">
        <v>0</v>
      </c>
    </row>
    <row r="91" spans="1:98">
      <c r="A91">
        <v>1</v>
      </c>
      <c r="B91" t="s">
        <v>1730</v>
      </c>
      <c r="C91">
        <v>29</v>
      </c>
      <c r="D91">
        <v>21</v>
      </c>
      <c r="E91">
        <v>21</v>
      </c>
      <c r="F91" t="s">
        <v>1666</v>
      </c>
      <c r="G91">
        <v>14</v>
      </c>
      <c r="H91">
        <v>6</v>
      </c>
      <c r="I91">
        <v>4.07</v>
      </c>
      <c r="J91">
        <v>4.43</v>
      </c>
      <c r="K91">
        <v>3.95</v>
      </c>
      <c r="L91">
        <v>3.5</v>
      </c>
      <c r="M91">
        <v>2.25</v>
      </c>
      <c r="N91">
        <v>3.44</v>
      </c>
      <c r="O91">
        <v>1.86</v>
      </c>
      <c r="P91">
        <v>2.13</v>
      </c>
      <c r="Q91">
        <v>2.8</v>
      </c>
      <c r="R91">
        <v>4.4800000000000004</v>
      </c>
      <c r="S91">
        <v>7.4</v>
      </c>
      <c r="T91">
        <v>3.98</v>
      </c>
      <c r="U91">
        <v>3.25</v>
      </c>
      <c r="V91">
        <v>4.37</v>
      </c>
      <c r="W91">
        <v>5.82</v>
      </c>
      <c r="X91">
        <v>6.23</v>
      </c>
      <c r="Y91">
        <v>12.61</v>
      </c>
      <c r="Z91">
        <v>17.36</v>
      </c>
      <c r="AA91">
        <v>4.92</v>
      </c>
      <c r="AB91">
        <v>2.61</v>
      </c>
      <c r="AC91">
        <v>0.87</v>
      </c>
      <c r="AD91">
        <v>1.1200000000000001</v>
      </c>
      <c r="AE91">
        <v>2.08</v>
      </c>
      <c r="AF91">
        <v>2.37</v>
      </c>
      <c r="AG91">
        <v>4.49</v>
      </c>
      <c r="AH91">
        <v>2.62</v>
      </c>
      <c r="AI91">
        <v>3.71</v>
      </c>
      <c r="AJ91">
        <v>3.98</v>
      </c>
      <c r="AK91">
        <v>5.21</v>
      </c>
      <c r="AL91">
        <v>3.9</v>
      </c>
      <c r="AM91">
        <v>3.86</v>
      </c>
      <c r="AN91">
        <v>4.3899999999999997</v>
      </c>
      <c r="AO91">
        <v>6.12</v>
      </c>
      <c r="AP91">
        <v>6.6</v>
      </c>
      <c r="AQ91">
        <v>10.38</v>
      </c>
      <c r="AR91">
        <v>17.43</v>
      </c>
      <c r="AS91">
        <v>26.65</v>
      </c>
      <c r="AT91">
        <v>31.82</v>
      </c>
      <c r="AU91">
        <v>35.33</v>
      </c>
      <c r="AV91">
        <v>36.340000000000003</v>
      </c>
      <c r="AW91">
        <v>36.24</v>
      </c>
      <c r="AX91">
        <v>37.42</v>
      </c>
      <c r="AY91">
        <v>37.409999999999997</v>
      </c>
      <c r="AZ91">
        <v>39.29</v>
      </c>
      <c r="BA91">
        <v>38.42</v>
      </c>
      <c r="BB91">
        <v>39.06</v>
      </c>
      <c r="BC91">
        <v>40.28</v>
      </c>
      <c r="BD91">
        <v>42.03</v>
      </c>
      <c r="BE91">
        <v>45.26</v>
      </c>
      <c r="BF91">
        <v>45.32</v>
      </c>
      <c r="BG91">
        <v>46.86</v>
      </c>
      <c r="BH91">
        <v>45.53</v>
      </c>
      <c r="BI91">
        <v>41.77</v>
      </c>
      <c r="BJ91">
        <v>37.6</v>
      </c>
      <c r="BK91">
        <v>26.62</v>
      </c>
      <c r="BL91">
        <v>31.33</v>
      </c>
      <c r="BM91">
        <v>35.090000000000003</v>
      </c>
      <c r="BN91">
        <v>36.450000000000003</v>
      </c>
      <c r="BO91">
        <v>36.81</v>
      </c>
      <c r="BP91">
        <v>36.94</v>
      </c>
      <c r="BQ91">
        <v>36.99</v>
      </c>
      <c r="BR91">
        <v>38.130000000000003</v>
      </c>
      <c r="BS91">
        <v>38.090000000000003</v>
      </c>
      <c r="BT91">
        <v>39.44</v>
      </c>
      <c r="BU91">
        <v>40.33</v>
      </c>
      <c r="BV91">
        <v>42.57</v>
      </c>
      <c r="BW91">
        <v>45.58</v>
      </c>
      <c r="BX91">
        <v>45.37</v>
      </c>
      <c r="BY91">
        <v>46.35</v>
      </c>
      <c r="BZ91">
        <v>44.75</v>
      </c>
      <c r="CA91">
        <v>41.02</v>
      </c>
      <c r="CB91">
        <v>38.53</v>
      </c>
      <c r="CC91">
        <v>4</v>
      </c>
      <c r="CD91">
        <v>7</v>
      </c>
      <c r="CE91">
        <v>8</v>
      </c>
      <c r="CF91">
        <v>6</v>
      </c>
      <c r="CG91">
        <v>3</v>
      </c>
      <c r="CH91">
        <v>0</v>
      </c>
      <c r="CI91">
        <v>-3</v>
      </c>
      <c r="CJ91">
        <v>-8</v>
      </c>
      <c r="CK91">
        <v>-7</v>
      </c>
      <c r="CL91">
        <v>-5</v>
      </c>
      <c r="CM91">
        <v>-1</v>
      </c>
      <c r="CN91">
        <v>2</v>
      </c>
      <c r="CO91">
        <v>4</v>
      </c>
      <c r="CP91">
        <v>6</v>
      </c>
      <c r="CQ91">
        <v>6</v>
      </c>
      <c r="CR91">
        <v>3</v>
      </c>
      <c r="CS91">
        <v>0</v>
      </c>
      <c r="CT91">
        <v>-3</v>
      </c>
    </row>
    <row r="92" spans="1:98">
      <c r="A92">
        <v>1</v>
      </c>
      <c r="B92" t="s">
        <v>1730</v>
      </c>
      <c r="C92">
        <v>30</v>
      </c>
      <c r="D92">
        <v>30</v>
      </c>
      <c r="E92">
        <v>21</v>
      </c>
      <c r="F92" t="s">
        <v>1666</v>
      </c>
      <c r="G92">
        <v>17</v>
      </c>
      <c r="H92">
        <v>2</v>
      </c>
      <c r="I92">
        <v>3.61</v>
      </c>
      <c r="J92">
        <v>3.3</v>
      </c>
      <c r="K92">
        <v>2.83</v>
      </c>
      <c r="L92">
        <v>3</v>
      </c>
      <c r="M92">
        <v>2.02</v>
      </c>
      <c r="N92">
        <v>0.83</v>
      </c>
      <c r="O92">
        <v>0</v>
      </c>
      <c r="P92">
        <v>0</v>
      </c>
      <c r="Q92">
        <v>0.42</v>
      </c>
      <c r="R92">
        <v>1.89</v>
      </c>
      <c r="S92">
        <v>7.05</v>
      </c>
      <c r="T92">
        <v>3.73</v>
      </c>
      <c r="U92">
        <v>1.76</v>
      </c>
      <c r="V92">
        <v>3.98</v>
      </c>
      <c r="W92">
        <v>4.1500000000000004</v>
      </c>
      <c r="X92">
        <v>5.54</v>
      </c>
      <c r="Y92">
        <v>13.51</v>
      </c>
      <c r="Z92">
        <v>21.56</v>
      </c>
      <c r="AA92">
        <v>4.3099999999999996</v>
      </c>
      <c r="AB92">
        <v>2.2400000000000002</v>
      </c>
      <c r="AC92">
        <v>0</v>
      </c>
      <c r="AD92">
        <v>0</v>
      </c>
      <c r="AE92">
        <v>1.54</v>
      </c>
      <c r="AF92">
        <v>2.14</v>
      </c>
      <c r="AG92">
        <v>1.76</v>
      </c>
      <c r="AH92">
        <v>1.99</v>
      </c>
      <c r="AI92">
        <v>2.86</v>
      </c>
      <c r="AJ92">
        <v>3.66</v>
      </c>
      <c r="AK92">
        <v>4.8600000000000003</v>
      </c>
      <c r="AL92">
        <v>7.39</v>
      </c>
      <c r="AM92">
        <v>2.72</v>
      </c>
      <c r="AN92">
        <v>5.07</v>
      </c>
      <c r="AO92">
        <v>6.65</v>
      </c>
      <c r="AP92">
        <v>5.55</v>
      </c>
      <c r="AQ92">
        <v>13.33</v>
      </c>
      <c r="AR92">
        <v>20.309999999999999</v>
      </c>
      <c r="AS92">
        <v>26.8</v>
      </c>
      <c r="AT92">
        <v>29.67</v>
      </c>
      <c r="AU92">
        <v>32.659999999999997</v>
      </c>
      <c r="AV92">
        <v>33.090000000000003</v>
      </c>
      <c r="AW92">
        <v>34.82</v>
      </c>
      <c r="AX92">
        <v>36.31</v>
      </c>
      <c r="AY92">
        <v>36.46</v>
      </c>
      <c r="AZ92">
        <v>37.479999999999997</v>
      </c>
      <c r="BA92">
        <v>38.24</v>
      </c>
      <c r="BB92">
        <v>37.29</v>
      </c>
      <c r="BC92">
        <v>37.78</v>
      </c>
      <c r="BD92">
        <v>39.270000000000003</v>
      </c>
      <c r="BE92">
        <v>46.45</v>
      </c>
      <c r="BF92">
        <v>47.14</v>
      </c>
      <c r="BG92">
        <v>49.33</v>
      </c>
      <c r="BH92">
        <v>44.27</v>
      </c>
      <c r="BI92">
        <v>43.69</v>
      </c>
      <c r="BJ92">
        <v>36.39</v>
      </c>
      <c r="BK92">
        <v>26.59</v>
      </c>
      <c r="BL92">
        <v>28.66</v>
      </c>
      <c r="BM92">
        <v>32.130000000000003</v>
      </c>
      <c r="BN92">
        <v>33.35</v>
      </c>
      <c r="BO92">
        <v>35.770000000000003</v>
      </c>
      <c r="BP92">
        <v>36.28</v>
      </c>
      <c r="BQ92">
        <v>36.28</v>
      </c>
      <c r="BR92">
        <v>36.770000000000003</v>
      </c>
      <c r="BS92">
        <v>37.909999999999997</v>
      </c>
      <c r="BT92">
        <v>37.76</v>
      </c>
      <c r="BU92">
        <v>37.39</v>
      </c>
      <c r="BV92">
        <v>39.65</v>
      </c>
      <c r="BW92">
        <v>45.93</v>
      </c>
      <c r="BX92">
        <v>47.05</v>
      </c>
      <c r="BY92">
        <v>49.61</v>
      </c>
      <c r="BZ92">
        <v>44.03</v>
      </c>
      <c r="CA92">
        <v>44.55</v>
      </c>
      <c r="CB92">
        <v>36.19</v>
      </c>
      <c r="CC92">
        <v>1</v>
      </c>
      <c r="CD92">
        <v>3</v>
      </c>
      <c r="CE92">
        <v>6</v>
      </c>
      <c r="CF92">
        <v>6</v>
      </c>
      <c r="CG92">
        <v>2</v>
      </c>
      <c r="CH92">
        <v>-5</v>
      </c>
      <c r="CI92">
        <v>-10</v>
      </c>
      <c r="CJ92">
        <v>-12</v>
      </c>
      <c r="CK92">
        <v>-10</v>
      </c>
      <c r="CL92">
        <v>-7</v>
      </c>
      <c r="CM92">
        <v>0</v>
      </c>
      <c r="CN92">
        <v>2</v>
      </c>
      <c r="CO92">
        <v>8</v>
      </c>
      <c r="CP92">
        <v>13</v>
      </c>
      <c r="CQ92">
        <v>14</v>
      </c>
      <c r="CR92">
        <v>10</v>
      </c>
      <c r="CS92">
        <v>5</v>
      </c>
      <c r="CT92">
        <v>5</v>
      </c>
    </row>
    <row r="93" spans="1:98">
      <c r="A93">
        <v>1</v>
      </c>
      <c r="B93" t="s">
        <v>1732</v>
      </c>
      <c r="C93">
        <v>23</v>
      </c>
      <c r="D93">
        <v>26</v>
      </c>
      <c r="E93">
        <v>21</v>
      </c>
      <c r="F93" t="s">
        <v>1666</v>
      </c>
      <c r="G93">
        <v>22</v>
      </c>
      <c r="H93">
        <v>0</v>
      </c>
      <c r="I93">
        <v>3.51</v>
      </c>
      <c r="J93">
        <v>2.95</v>
      </c>
      <c r="K93">
        <v>1.88</v>
      </c>
      <c r="L93">
        <v>1.86</v>
      </c>
      <c r="M93">
        <v>1.18</v>
      </c>
      <c r="N93">
        <v>0.72</v>
      </c>
      <c r="O93">
        <v>0.25</v>
      </c>
      <c r="P93">
        <v>1.3</v>
      </c>
      <c r="Q93">
        <v>2.0099999999999998</v>
      </c>
      <c r="R93">
        <v>3.98</v>
      </c>
      <c r="S93">
        <v>8.2100000000000009</v>
      </c>
      <c r="T93">
        <v>5.22</v>
      </c>
      <c r="U93">
        <v>3.19</v>
      </c>
      <c r="V93">
        <v>2.41</v>
      </c>
      <c r="W93">
        <v>6.01</v>
      </c>
      <c r="X93">
        <v>6.43</v>
      </c>
      <c r="Y93">
        <v>11.61</v>
      </c>
      <c r="Z93">
        <v>16.260000000000002</v>
      </c>
      <c r="AA93">
        <v>3.25</v>
      </c>
      <c r="AB93">
        <v>0.56000000000000005</v>
      </c>
      <c r="AC93">
        <v>0</v>
      </c>
      <c r="AD93">
        <v>0.25</v>
      </c>
      <c r="AE93">
        <v>2.2400000000000002</v>
      </c>
      <c r="AF93">
        <v>2.61</v>
      </c>
      <c r="AG93">
        <v>2.88</v>
      </c>
      <c r="AH93">
        <v>3.13</v>
      </c>
      <c r="AI93">
        <v>3.98</v>
      </c>
      <c r="AJ93">
        <v>4.72</v>
      </c>
      <c r="AK93">
        <v>8.07</v>
      </c>
      <c r="AL93">
        <v>5.17</v>
      </c>
      <c r="AM93">
        <v>1.58</v>
      </c>
      <c r="AN93">
        <v>3.61</v>
      </c>
      <c r="AO93">
        <v>5.59</v>
      </c>
      <c r="AP93">
        <v>6.63</v>
      </c>
      <c r="AQ93">
        <v>8.9600000000000009</v>
      </c>
      <c r="AR93">
        <v>17.72</v>
      </c>
      <c r="AS93">
        <v>27.03</v>
      </c>
      <c r="AT93">
        <v>30.12</v>
      </c>
      <c r="AU93">
        <v>32.51</v>
      </c>
      <c r="AV93">
        <v>32.42</v>
      </c>
      <c r="AW93">
        <v>32.64</v>
      </c>
      <c r="AX93">
        <v>34.72</v>
      </c>
      <c r="AY93">
        <v>34.630000000000003</v>
      </c>
      <c r="AZ93">
        <v>35.799999999999997</v>
      </c>
      <c r="BA93">
        <v>38.71</v>
      </c>
      <c r="BB93">
        <v>39.35</v>
      </c>
      <c r="BC93">
        <v>41.27</v>
      </c>
      <c r="BD93">
        <v>43.54</v>
      </c>
      <c r="BE93">
        <v>47.76</v>
      </c>
      <c r="BF93">
        <v>47.12</v>
      </c>
      <c r="BG93">
        <v>48.97</v>
      </c>
      <c r="BH93">
        <v>44.54</v>
      </c>
      <c r="BI93">
        <v>42.48</v>
      </c>
      <c r="BJ93">
        <v>38.01</v>
      </c>
      <c r="BK93">
        <v>27.92</v>
      </c>
      <c r="BL93">
        <v>29.72</v>
      </c>
      <c r="BM93">
        <v>32.409999999999997</v>
      </c>
      <c r="BN93">
        <v>32.409999999999997</v>
      </c>
      <c r="BO93">
        <v>33.28</v>
      </c>
      <c r="BP93">
        <v>34.25</v>
      </c>
      <c r="BQ93">
        <v>35.31</v>
      </c>
      <c r="BR93">
        <v>36.869999999999997</v>
      </c>
      <c r="BS93">
        <v>38.57</v>
      </c>
      <c r="BT93">
        <v>39.42</v>
      </c>
      <c r="BU93">
        <v>42.57</v>
      </c>
      <c r="BV93">
        <v>43.56</v>
      </c>
      <c r="BW93">
        <v>47.72</v>
      </c>
      <c r="BX93">
        <v>47.13</v>
      </c>
      <c r="BY93">
        <v>48.55</v>
      </c>
      <c r="BZ93">
        <v>44.08</v>
      </c>
      <c r="CA93">
        <v>41.48</v>
      </c>
      <c r="CB93">
        <v>38.409999999999997</v>
      </c>
      <c r="CC93">
        <v>9</v>
      </c>
      <c r="CD93">
        <v>8</v>
      </c>
      <c r="CE93">
        <v>5</v>
      </c>
      <c r="CF93">
        <v>1</v>
      </c>
      <c r="CG93">
        <v>-5</v>
      </c>
      <c r="CH93">
        <v>-12</v>
      </c>
      <c r="CI93">
        <v>-14</v>
      </c>
      <c r="CJ93">
        <v>-12</v>
      </c>
      <c r="CK93">
        <v>-5</v>
      </c>
      <c r="CL93">
        <v>1</v>
      </c>
      <c r="CM93">
        <v>9</v>
      </c>
      <c r="CN93">
        <v>15</v>
      </c>
      <c r="CO93">
        <v>20</v>
      </c>
      <c r="CP93">
        <v>19</v>
      </c>
      <c r="CQ93">
        <v>14</v>
      </c>
      <c r="CR93">
        <v>10</v>
      </c>
      <c r="CS93">
        <v>7</v>
      </c>
      <c r="CT93">
        <v>3</v>
      </c>
    </row>
    <row r="94" spans="1:98">
      <c r="A94">
        <v>1</v>
      </c>
      <c r="B94" t="s">
        <v>1732</v>
      </c>
      <c r="C94">
        <v>28</v>
      </c>
      <c r="D94">
        <v>23</v>
      </c>
      <c r="E94">
        <v>21</v>
      </c>
      <c r="F94" t="s">
        <v>1666</v>
      </c>
      <c r="G94">
        <v>14</v>
      </c>
      <c r="H94">
        <v>6</v>
      </c>
      <c r="I94">
        <v>2.9</v>
      </c>
      <c r="J94">
        <v>1.85</v>
      </c>
      <c r="K94">
        <v>2.17</v>
      </c>
      <c r="L94">
        <v>2.17</v>
      </c>
      <c r="M94">
        <v>1.57</v>
      </c>
      <c r="N94">
        <v>1.96</v>
      </c>
      <c r="O94">
        <v>1.3</v>
      </c>
      <c r="P94">
        <v>2.02</v>
      </c>
      <c r="Q94">
        <v>2.62</v>
      </c>
      <c r="R94">
        <v>4.0999999999999996</v>
      </c>
      <c r="S94">
        <v>6.22</v>
      </c>
      <c r="T94">
        <v>3.18</v>
      </c>
      <c r="U94">
        <v>1.39</v>
      </c>
      <c r="V94">
        <v>2.5099999999999998</v>
      </c>
      <c r="W94">
        <v>4.6100000000000003</v>
      </c>
      <c r="X94">
        <v>6.46</v>
      </c>
      <c r="Y94">
        <v>9.7799999999999994</v>
      </c>
      <c r="Z94">
        <v>18.5</v>
      </c>
      <c r="AA94">
        <v>3.03</v>
      </c>
      <c r="AB94">
        <v>1.73</v>
      </c>
      <c r="AC94">
        <v>1.57</v>
      </c>
      <c r="AD94">
        <v>0.76</v>
      </c>
      <c r="AE94">
        <v>1.76</v>
      </c>
      <c r="AF94">
        <v>2.3199999999999998</v>
      </c>
      <c r="AG94">
        <v>3.28</v>
      </c>
      <c r="AH94">
        <v>4.25</v>
      </c>
      <c r="AI94">
        <v>4.13</v>
      </c>
      <c r="AJ94">
        <v>3.74</v>
      </c>
      <c r="AK94">
        <v>5.74</v>
      </c>
      <c r="AL94">
        <v>2.44</v>
      </c>
      <c r="AM94">
        <v>1.45</v>
      </c>
      <c r="AN94">
        <v>2.56</v>
      </c>
      <c r="AO94">
        <v>4.1100000000000003</v>
      </c>
      <c r="AP94">
        <v>5.56</v>
      </c>
      <c r="AQ94">
        <v>9.2200000000000006</v>
      </c>
      <c r="AR94">
        <v>18.260000000000002</v>
      </c>
      <c r="AS94">
        <v>26.7</v>
      </c>
      <c r="AT94">
        <v>31.7</v>
      </c>
      <c r="AU94">
        <v>34.770000000000003</v>
      </c>
      <c r="AV94">
        <v>35.159999999999997</v>
      </c>
      <c r="AW94">
        <v>36.92</v>
      </c>
      <c r="AX94">
        <v>36.799999999999997</v>
      </c>
      <c r="AY94">
        <v>37.840000000000003</v>
      </c>
      <c r="AZ94">
        <v>36.159999999999997</v>
      </c>
      <c r="BA94">
        <v>38.18</v>
      </c>
      <c r="BB94">
        <v>38.78</v>
      </c>
      <c r="BC94">
        <v>39.79</v>
      </c>
      <c r="BD94">
        <v>40.659999999999997</v>
      </c>
      <c r="BE94">
        <v>44.29</v>
      </c>
      <c r="BF94">
        <v>46.48</v>
      </c>
      <c r="BG94">
        <v>48.95</v>
      </c>
      <c r="BH94">
        <v>45.75</v>
      </c>
      <c r="BI94">
        <v>40.82</v>
      </c>
      <c r="BJ94">
        <v>39.58</v>
      </c>
      <c r="BK94">
        <v>26.81</v>
      </c>
      <c r="BL94">
        <v>32.94</v>
      </c>
      <c r="BM94">
        <v>35.340000000000003</v>
      </c>
      <c r="BN94">
        <v>36.01</v>
      </c>
      <c r="BO94">
        <v>36.61</v>
      </c>
      <c r="BP94">
        <v>36.31</v>
      </c>
      <c r="BQ94">
        <v>36.53</v>
      </c>
      <c r="BR94">
        <v>36.9</v>
      </c>
      <c r="BS94">
        <v>38.880000000000003</v>
      </c>
      <c r="BT94">
        <v>38.39</v>
      </c>
      <c r="BU94">
        <v>39.479999999999997</v>
      </c>
      <c r="BV94">
        <v>40.14</v>
      </c>
      <c r="BW94">
        <v>44.42</v>
      </c>
      <c r="BX94">
        <v>46.89</v>
      </c>
      <c r="BY94">
        <v>48.54</v>
      </c>
      <c r="BZ94">
        <v>45.01</v>
      </c>
      <c r="CA94">
        <v>41.09</v>
      </c>
      <c r="CB94">
        <v>39.24</v>
      </c>
      <c r="CC94">
        <v>1</v>
      </c>
      <c r="CD94">
        <v>3</v>
      </c>
      <c r="CE94">
        <v>0</v>
      </c>
      <c r="CF94">
        <v>-2</v>
      </c>
      <c r="CG94">
        <v>-8</v>
      </c>
      <c r="CH94">
        <v>-14</v>
      </c>
      <c r="CI94">
        <v>-16</v>
      </c>
      <c r="CJ94">
        <v>-16</v>
      </c>
      <c r="CK94">
        <v>-12</v>
      </c>
      <c r="CL94">
        <v>-4</v>
      </c>
      <c r="CM94">
        <v>5</v>
      </c>
      <c r="CN94">
        <v>14</v>
      </c>
      <c r="CO94">
        <v>16</v>
      </c>
      <c r="CP94">
        <v>13</v>
      </c>
      <c r="CQ94">
        <v>11</v>
      </c>
      <c r="CR94">
        <v>7</v>
      </c>
      <c r="CS94">
        <v>4</v>
      </c>
      <c r="CT94">
        <v>6</v>
      </c>
    </row>
    <row r="95" spans="1:98">
      <c r="A95">
        <v>1</v>
      </c>
      <c r="B95" t="s">
        <v>1737</v>
      </c>
      <c r="C95">
        <v>30</v>
      </c>
      <c r="D95">
        <v>25</v>
      </c>
      <c r="E95">
        <v>21</v>
      </c>
      <c r="F95" t="s">
        <v>1666</v>
      </c>
      <c r="G95">
        <v>19</v>
      </c>
      <c r="H95">
        <v>10</v>
      </c>
      <c r="I95">
        <v>2.86</v>
      </c>
      <c r="J95">
        <v>1.42</v>
      </c>
      <c r="K95">
        <v>0.76</v>
      </c>
      <c r="L95">
        <v>1.1499999999999999</v>
      </c>
      <c r="M95">
        <v>1.62</v>
      </c>
      <c r="N95">
        <v>1.63</v>
      </c>
      <c r="O95">
        <v>0.39</v>
      </c>
      <c r="P95">
        <v>0.76</v>
      </c>
      <c r="Q95">
        <v>0.51</v>
      </c>
      <c r="R95">
        <v>1.85</v>
      </c>
      <c r="S95">
        <v>3.34</v>
      </c>
      <c r="T95">
        <v>5.22</v>
      </c>
      <c r="U95">
        <v>0.35</v>
      </c>
      <c r="V95">
        <v>1.45</v>
      </c>
      <c r="W95">
        <v>3.56</v>
      </c>
      <c r="X95">
        <v>5.67</v>
      </c>
      <c r="Y95">
        <v>10.039999999999999</v>
      </c>
      <c r="Z95">
        <v>15.4</v>
      </c>
      <c r="AA95">
        <v>3.08</v>
      </c>
      <c r="AB95">
        <v>1.56</v>
      </c>
      <c r="AC95">
        <v>1.22</v>
      </c>
      <c r="AD95">
        <v>0</v>
      </c>
      <c r="AE95">
        <v>0</v>
      </c>
      <c r="AF95">
        <v>0.25</v>
      </c>
      <c r="AG95">
        <v>0.5</v>
      </c>
      <c r="AH95">
        <v>0.62</v>
      </c>
      <c r="AI95">
        <v>1.85</v>
      </c>
      <c r="AJ95">
        <v>2.89</v>
      </c>
      <c r="AK95">
        <v>2.84</v>
      </c>
      <c r="AL95">
        <v>6.31</v>
      </c>
      <c r="AM95">
        <v>0.37</v>
      </c>
      <c r="AN95">
        <v>2.56</v>
      </c>
      <c r="AO95">
        <v>4.3499999999999996</v>
      </c>
      <c r="AP95">
        <v>5.48</v>
      </c>
      <c r="AQ95">
        <v>11.23</v>
      </c>
      <c r="AR95">
        <v>14.41</v>
      </c>
      <c r="AS95">
        <v>26.11</v>
      </c>
      <c r="AT95">
        <v>30.93</v>
      </c>
      <c r="AU95">
        <v>32.69</v>
      </c>
      <c r="AV95">
        <v>34.76</v>
      </c>
      <c r="AW95">
        <v>35.57</v>
      </c>
      <c r="AX95">
        <v>37.450000000000003</v>
      </c>
      <c r="AY95">
        <v>37.36</v>
      </c>
      <c r="AZ95">
        <v>37.19</v>
      </c>
      <c r="BA95">
        <v>37.21</v>
      </c>
      <c r="BB95">
        <v>37.86</v>
      </c>
      <c r="BC95">
        <v>38.44</v>
      </c>
      <c r="BD95">
        <v>41.64</v>
      </c>
      <c r="BE95">
        <v>42.84</v>
      </c>
      <c r="BF95">
        <v>43.66</v>
      </c>
      <c r="BG95">
        <v>44.31</v>
      </c>
      <c r="BH95">
        <v>45.5</v>
      </c>
      <c r="BI95">
        <v>42.22</v>
      </c>
      <c r="BJ95">
        <v>40.72</v>
      </c>
      <c r="BK95">
        <v>26.84</v>
      </c>
      <c r="BL95">
        <v>30.96</v>
      </c>
      <c r="BM95">
        <v>33.630000000000003</v>
      </c>
      <c r="BN95">
        <v>35.21</v>
      </c>
      <c r="BO95">
        <v>36.619999999999997</v>
      </c>
      <c r="BP95">
        <v>36.909999999999997</v>
      </c>
      <c r="BQ95">
        <v>37.65</v>
      </c>
      <c r="BR95">
        <v>37.64</v>
      </c>
      <c r="BS95">
        <v>36.549999999999997</v>
      </c>
      <c r="BT95">
        <v>37.25</v>
      </c>
      <c r="BU95">
        <v>38.83</v>
      </c>
      <c r="BV95">
        <v>41.54</v>
      </c>
      <c r="BW95">
        <v>42.97</v>
      </c>
      <c r="BX95">
        <v>43.51</v>
      </c>
      <c r="BY95">
        <v>44.36</v>
      </c>
      <c r="BZ95">
        <v>45.08</v>
      </c>
      <c r="CA95">
        <v>42.48</v>
      </c>
      <c r="CB95">
        <v>40.56</v>
      </c>
      <c r="CC95">
        <v>0</v>
      </c>
      <c r="CD95">
        <v>1</v>
      </c>
      <c r="CE95">
        <v>3</v>
      </c>
      <c r="CF95">
        <v>4</v>
      </c>
      <c r="CG95">
        <v>1</v>
      </c>
      <c r="CH95">
        <v>-1</v>
      </c>
      <c r="CI95">
        <v>-5</v>
      </c>
      <c r="CJ95">
        <v>-10</v>
      </c>
      <c r="CK95">
        <v>-16</v>
      </c>
      <c r="CL95">
        <v>-20</v>
      </c>
      <c r="CM95">
        <v>-25</v>
      </c>
      <c r="CN95">
        <v>-26</v>
      </c>
      <c r="CO95">
        <v>-27</v>
      </c>
      <c r="CP95">
        <v>-20</v>
      </c>
      <c r="CQ95">
        <v>-14</v>
      </c>
      <c r="CR95">
        <v>-10</v>
      </c>
      <c r="CS95">
        <v>-7</v>
      </c>
      <c r="CT95">
        <v>-7</v>
      </c>
    </row>
    <row r="96" spans="1:98">
      <c r="A96">
        <v>1</v>
      </c>
      <c r="B96" t="s">
        <v>1733</v>
      </c>
      <c r="C96">
        <v>27</v>
      </c>
      <c r="D96">
        <v>26</v>
      </c>
      <c r="E96">
        <v>22</v>
      </c>
      <c r="F96" t="s">
        <v>1666</v>
      </c>
      <c r="G96">
        <v>17</v>
      </c>
      <c r="H96">
        <v>9</v>
      </c>
      <c r="I96">
        <v>4.0599999999999996</v>
      </c>
      <c r="J96">
        <v>3.27</v>
      </c>
      <c r="K96">
        <v>3.25</v>
      </c>
      <c r="L96">
        <v>3.36</v>
      </c>
      <c r="M96">
        <v>3.25</v>
      </c>
      <c r="N96">
        <v>2.13</v>
      </c>
      <c r="O96">
        <v>1.18</v>
      </c>
      <c r="P96">
        <v>0.88</v>
      </c>
      <c r="Q96">
        <v>2.74</v>
      </c>
      <c r="R96">
        <v>4.18</v>
      </c>
      <c r="S96">
        <v>4.4800000000000004</v>
      </c>
      <c r="T96">
        <v>6.87</v>
      </c>
      <c r="U96">
        <v>5.73</v>
      </c>
      <c r="V96">
        <v>3.71</v>
      </c>
      <c r="W96">
        <v>5.75</v>
      </c>
      <c r="X96">
        <v>7.29</v>
      </c>
      <c r="Y96">
        <v>10.5</v>
      </c>
      <c r="Z96">
        <v>16.03</v>
      </c>
      <c r="AA96">
        <v>3.24</v>
      </c>
      <c r="AB96">
        <v>3.56</v>
      </c>
      <c r="AC96">
        <v>1.49</v>
      </c>
      <c r="AD96">
        <v>0.18</v>
      </c>
      <c r="AE96">
        <v>1.37</v>
      </c>
      <c r="AF96">
        <v>1.24</v>
      </c>
      <c r="AG96">
        <v>1.42</v>
      </c>
      <c r="AH96">
        <v>2.44</v>
      </c>
      <c r="AI96">
        <v>3.28</v>
      </c>
      <c r="AJ96">
        <v>5.58</v>
      </c>
      <c r="AK96">
        <v>5.96</v>
      </c>
      <c r="AL96">
        <v>7.19</v>
      </c>
      <c r="AM96">
        <v>6.48</v>
      </c>
      <c r="AN96">
        <v>4.09</v>
      </c>
      <c r="AO96">
        <v>5.58</v>
      </c>
      <c r="AP96">
        <v>7.82</v>
      </c>
      <c r="AQ96">
        <v>10.34</v>
      </c>
      <c r="AR96">
        <v>14.96</v>
      </c>
      <c r="AS96">
        <v>27.35</v>
      </c>
      <c r="AT96">
        <v>30.78</v>
      </c>
      <c r="AU96">
        <v>32.93</v>
      </c>
      <c r="AV96">
        <v>33.22</v>
      </c>
      <c r="AW96">
        <v>34.54</v>
      </c>
      <c r="AX96">
        <v>34.1</v>
      </c>
      <c r="AY96">
        <v>34.21</v>
      </c>
      <c r="AZ96">
        <v>35.159999999999997</v>
      </c>
      <c r="BA96">
        <v>35.19</v>
      </c>
      <c r="BB96">
        <v>36.24</v>
      </c>
      <c r="BC96">
        <v>37.76</v>
      </c>
      <c r="BD96">
        <v>39.15</v>
      </c>
      <c r="BE96">
        <v>41.51</v>
      </c>
      <c r="BF96">
        <v>40.93</v>
      </c>
      <c r="BG96">
        <v>42.1</v>
      </c>
      <c r="BH96">
        <v>41.84</v>
      </c>
      <c r="BI96">
        <v>38.85</v>
      </c>
      <c r="BJ96">
        <v>39.67</v>
      </c>
      <c r="BK96">
        <v>27.01</v>
      </c>
      <c r="BL96">
        <v>30.96</v>
      </c>
      <c r="BM96">
        <v>32.65</v>
      </c>
      <c r="BN96">
        <v>33.840000000000003</v>
      </c>
      <c r="BO96">
        <v>34.14</v>
      </c>
      <c r="BP96">
        <v>34.51</v>
      </c>
      <c r="BQ96">
        <v>34.07</v>
      </c>
      <c r="BR96">
        <v>35.39</v>
      </c>
      <c r="BS96">
        <v>35.9</v>
      </c>
      <c r="BT96">
        <v>36.21</v>
      </c>
      <c r="BU96">
        <v>37.64</v>
      </c>
      <c r="BV96">
        <v>39.19</v>
      </c>
      <c r="BW96">
        <v>41.03</v>
      </c>
      <c r="BX96">
        <v>40.01</v>
      </c>
      <c r="BY96">
        <v>43.18</v>
      </c>
      <c r="BZ96">
        <v>41.44</v>
      </c>
      <c r="CA96">
        <v>41.61</v>
      </c>
      <c r="CB96">
        <v>38.85</v>
      </c>
      <c r="CC96">
        <v>3</v>
      </c>
      <c r="CD96">
        <v>3</v>
      </c>
      <c r="CE96">
        <v>5</v>
      </c>
      <c r="CF96">
        <v>2</v>
      </c>
      <c r="CG96">
        <v>0</v>
      </c>
      <c r="CH96">
        <v>-7</v>
      </c>
      <c r="CI96">
        <v>-15</v>
      </c>
      <c r="CJ96">
        <v>-17</v>
      </c>
      <c r="CK96">
        <v>-17</v>
      </c>
      <c r="CL96">
        <v>-13</v>
      </c>
      <c r="CM96">
        <v>-10</v>
      </c>
      <c r="CN96">
        <v>-6</v>
      </c>
      <c r="CO96">
        <v>-3</v>
      </c>
      <c r="CP96">
        <v>0</v>
      </c>
      <c r="CQ96">
        <v>1</v>
      </c>
      <c r="CR96">
        <v>2</v>
      </c>
      <c r="CS96">
        <v>0</v>
      </c>
      <c r="CT96">
        <v>1</v>
      </c>
    </row>
    <row r="97" spans="1:98">
      <c r="A97">
        <v>1</v>
      </c>
      <c r="B97" t="s">
        <v>1730</v>
      </c>
      <c r="C97">
        <v>27</v>
      </c>
      <c r="D97">
        <v>21</v>
      </c>
      <c r="E97">
        <v>22</v>
      </c>
      <c r="F97" t="s">
        <v>1667</v>
      </c>
      <c r="G97">
        <v>17</v>
      </c>
      <c r="H97">
        <v>11</v>
      </c>
      <c r="I97">
        <v>4.3099999999999996</v>
      </c>
      <c r="J97">
        <v>4.78</v>
      </c>
      <c r="K97">
        <v>3.85</v>
      </c>
      <c r="L97">
        <v>2.12</v>
      </c>
      <c r="M97">
        <v>1.61</v>
      </c>
      <c r="N97">
        <v>1.61</v>
      </c>
      <c r="O97">
        <v>1.24</v>
      </c>
      <c r="P97">
        <v>1.69</v>
      </c>
      <c r="Q97">
        <v>1.78</v>
      </c>
      <c r="R97">
        <v>2.5299999999999998</v>
      </c>
      <c r="S97">
        <v>4.7300000000000004</v>
      </c>
      <c r="T97">
        <v>6.59</v>
      </c>
      <c r="U97">
        <v>4.6399999999999997</v>
      </c>
      <c r="V97">
        <v>5.17</v>
      </c>
      <c r="W97">
        <v>5.68</v>
      </c>
      <c r="X97">
        <v>6.92</v>
      </c>
      <c r="Y97">
        <v>8.81</v>
      </c>
      <c r="Z97">
        <v>15.72</v>
      </c>
      <c r="AA97">
        <v>3.01</v>
      </c>
      <c r="AB97">
        <v>2.12</v>
      </c>
      <c r="AC97">
        <v>1.1499999999999999</v>
      </c>
      <c r="AD97">
        <v>0.12</v>
      </c>
      <c r="AE97">
        <v>0.39</v>
      </c>
      <c r="AF97">
        <v>1.37</v>
      </c>
      <c r="AG97">
        <v>2.12</v>
      </c>
      <c r="AH97">
        <v>2.5299999999999998</v>
      </c>
      <c r="AI97">
        <v>2.74</v>
      </c>
      <c r="AJ97">
        <v>2.61</v>
      </c>
      <c r="AK97">
        <v>2.74</v>
      </c>
      <c r="AL97">
        <v>4.12</v>
      </c>
      <c r="AM97">
        <v>4.01</v>
      </c>
      <c r="AN97">
        <v>5.07</v>
      </c>
      <c r="AO97">
        <v>6.18</v>
      </c>
      <c r="AP97">
        <v>7.08</v>
      </c>
      <c r="AQ97">
        <v>9.08</v>
      </c>
      <c r="AR97">
        <v>15.22</v>
      </c>
      <c r="AS97">
        <v>26.49</v>
      </c>
      <c r="AT97">
        <v>32.92</v>
      </c>
      <c r="AU97">
        <v>35.590000000000003</v>
      </c>
      <c r="AV97">
        <v>36.29</v>
      </c>
      <c r="AW97">
        <v>36.450000000000003</v>
      </c>
      <c r="AX97">
        <v>37.21</v>
      </c>
      <c r="AY97">
        <v>39.06</v>
      </c>
      <c r="AZ97">
        <v>39.49</v>
      </c>
      <c r="BA97">
        <v>40.380000000000003</v>
      </c>
      <c r="BB97">
        <v>41.34</v>
      </c>
      <c r="BC97">
        <v>40.82</v>
      </c>
      <c r="BD97">
        <v>41.91</v>
      </c>
      <c r="BE97">
        <v>46.21</v>
      </c>
      <c r="BF97">
        <v>48.49</v>
      </c>
      <c r="BG97">
        <v>48.34</v>
      </c>
      <c r="BH97">
        <v>46.9</v>
      </c>
      <c r="BI97">
        <v>46.45</v>
      </c>
      <c r="BJ97">
        <v>42.71</v>
      </c>
      <c r="BK97">
        <v>27.6</v>
      </c>
      <c r="BL97">
        <v>33.53</v>
      </c>
      <c r="BM97">
        <v>35.229999999999997</v>
      </c>
      <c r="BN97">
        <v>36.619999999999997</v>
      </c>
      <c r="BO97">
        <v>36.82</v>
      </c>
      <c r="BP97">
        <v>36.15</v>
      </c>
      <c r="BQ97">
        <v>38.51</v>
      </c>
      <c r="BR97">
        <v>39.25</v>
      </c>
      <c r="BS97">
        <v>40.369999999999997</v>
      </c>
      <c r="BT97">
        <v>40.78</v>
      </c>
      <c r="BU97">
        <v>40.81</v>
      </c>
      <c r="BV97">
        <v>41.15</v>
      </c>
      <c r="BW97">
        <v>46.75</v>
      </c>
      <c r="BX97">
        <v>48.54</v>
      </c>
      <c r="BY97">
        <v>48.74</v>
      </c>
      <c r="BZ97">
        <v>46.94</v>
      </c>
      <c r="CA97">
        <v>46.25</v>
      </c>
      <c r="CB97">
        <v>42.42</v>
      </c>
      <c r="CC97">
        <v>1</v>
      </c>
      <c r="CD97">
        <v>2</v>
      </c>
      <c r="CE97">
        <v>3</v>
      </c>
      <c r="CF97">
        <v>1</v>
      </c>
      <c r="CG97">
        <v>-2</v>
      </c>
      <c r="CH97">
        <v>-8</v>
      </c>
      <c r="CI97">
        <v>-10</v>
      </c>
      <c r="CJ97">
        <v>-11</v>
      </c>
      <c r="CK97">
        <v>-11</v>
      </c>
      <c r="CL97">
        <v>-10</v>
      </c>
      <c r="CM97">
        <v>-6</v>
      </c>
      <c r="CN97">
        <v>-2</v>
      </c>
      <c r="CO97">
        <v>1</v>
      </c>
      <c r="CP97">
        <v>1</v>
      </c>
      <c r="CQ97">
        <v>0</v>
      </c>
      <c r="CR97">
        <v>-1</v>
      </c>
      <c r="CS97">
        <v>-4</v>
      </c>
      <c r="CT97">
        <v>-3</v>
      </c>
    </row>
    <row r="98" spans="1:98">
      <c r="A98">
        <v>1</v>
      </c>
      <c r="B98" t="s">
        <v>1730</v>
      </c>
      <c r="C98">
        <v>28</v>
      </c>
      <c r="D98">
        <v>25</v>
      </c>
      <c r="E98">
        <v>22</v>
      </c>
      <c r="F98" t="s">
        <v>1666</v>
      </c>
      <c r="G98">
        <v>17</v>
      </c>
      <c r="H98">
        <v>10</v>
      </c>
      <c r="I98">
        <v>4.4800000000000004</v>
      </c>
      <c r="J98">
        <v>3.87</v>
      </c>
      <c r="K98">
        <v>2.4900000000000002</v>
      </c>
      <c r="L98">
        <v>3.05</v>
      </c>
      <c r="M98">
        <v>3.83</v>
      </c>
      <c r="N98">
        <v>3.44</v>
      </c>
      <c r="O98">
        <v>3.17</v>
      </c>
      <c r="P98">
        <v>1.34</v>
      </c>
      <c r="Q98">
        <v>1.5</v>
      </c>
      <c r="R98">
        <v>5.01</v>
      </c>
      <c r="S98">
        <v>6.78</v>
      </c>
      <c r="T98">
        <v>6.41</v>
      </c>
      <c r="U98">
        <v>3.13</v>
      </c>
      <c r="V98">
        <v>4.53</v>
      </c>
      <c r="W98">
        <v>5.12</v>
      </c>
      <c r="X98">
        <v>6.98</v>
      </c>
      <c r="Y98">
        <v>11.45</v>
      </c>
      <c r="Z98">
        <v>19.510000000000002</v>
      </c>
      <c r="AA98">
        <v>4.13</v>
      </c>
      <c r="AB98">
        <v>1.86</v>
      </c>
      <c r="AC98">
        <v>0</v>
      </c>
      <c r="AD98">
        <v>0.87</v>
      </c>
      <c r="AE98">
        <v>1.92</v>
      </c>
      <c r="AF98">
        <v>3.5</v>
      </c>
      <c r="AG98">
        <v>2.87</v>
      </c>
      <c r="AH98">
        <v>2.72</v>
      </c>
      <c r="AI98">
        <v>3.5</v>
      </c>
      <c r="AJ98">
        <v>3.07</v>
      </c>
      <c r="AK98">
        <v>4.68</v>
      </c>
      <c r="AL98">
        <v>5.47</v>
      </c>
      <c r="AM98">
        <v>2.2799999999999998</v>
      </c>
      <c r="AN98">
        <v>3.74</v>
      </c>
      <c r="AO98">
        <v>6.48</v>
      </c>
      <c r="AP98">
        <v>7.73</v>
      </c>
      <c r="AQ98">
        <v>9.9700000000000006</v>
      </c>
      <c r="AR98">
        <v>19.420000000000002</v>
      </c>
      <c r="AS98">
        <v>29.85</v>
      </c>
      <c r="AT98">
        <v>32.39</v>
      </c>
      <c r="AU98">
        <v>32.619999999999997</v>
      </c>
      <c r="AV98">
        <v>34.06</v>
      </c>
      <c r="AW98">
        <v>34.6</v>
      </c>
      <c r="AX98">
        <v>37.44</v>
      </c>
      <c r="AY98">
        <v>37.299999999999997</v>
      </c>
      <c r="AZ98">
        <v>38.340000000000003</v>
      </c>
      <c r="BA98">
        <v>38.729999999999997</v>
      </c>
      <c r="BB98">
        <v>39.520000000000003</v>
      </c>
      <c r="BC98">
        <v>41.85</v>
      </c>
      <c r="BD98">
        <v>42.26</v>
      </c>
      <c r="BE98">
        <v>46.73</v>
      </c>
      <c r="BF98">
        <v>49.79</v>
      </c>
      <c r="BG98">
        <v>49.29</v>
      </c>
      <c r="BH98">
        <v>47.7</v>
      </c>
      <c r="BI98">
        <v>41.89</v>
      </c>
      <c r="BJ98">
        <v>38.46</v>
      </c>
      <c r="BK98">
        <v>29.12</v>
      </c>
      <c r="BL98">
        <v>33.03</v>
      </c>
      <c r="BM98">
        <v>33.28</v>
      </c>
      <c r="BN98">
        <v>34.89</v>
      </c>
      <c r="BO98">
        <v>35.54</v>
      </c>
      <c r="BP98">
        <v>38.79</v>
      </c>
      <c r="BQ98">
        <v>37.630000000000003</v>
      </c>
      <c r="BR98">
        <v>37.130000000000003</v>
      </c>
      <c r="BS98">
        <v>37.840000000000003</v>
      </c>
      <c r="BT98">
        <v>38.79</v>
      </c>
      <c r="BU98">
        <v>42.13</v>
      </c>
      <c r="BV98">
        <v>43.36</v>
      </c>
      <c r="BW98">
        <v>45.85</v>
      </c>
      <c r="BX98">
        <v>49.29</v>
      </c>
      <c r="BY98">
        <v>48.05</v>
      </c>
      <c r="BZ98">
        <v>48.61</v>
      </c>
      <c r="CA98">
        <v>39.47</v>
      </c>
      <c r="CB98">
        <v>39.76</v>
      </c>
      <c r="CC98">
        <v>10</v>
      </c>
      <c r="CD98">
        <v>10</v>
      </c>
      <c r="CE98">
        <v>5</v>
      </c>
      <c r="CF98">
        <v>0</v>
      </c>
      <c r="CG98">
        <v>-3</v>
      </c>
      <c r="CH98">
        <v>-11</v>
      </c>
      <c r="CI98">
        <v>-18</v>
      </c>
      <c r="CJ98">
        <v>-19</v>
      </c>
      <c r="CK98">
        <v>-17</v>
      </c>
      <c r="CL98">
        <v>-11</v>
      </c>
      <c r="CM98">
        <v>-2</v>
      </c>
      <c r="CN98">
        <v>2</v>
      </c>
      <c r="CO98">
        <v>6</v>
      </c>
      <c r="CP98">
        <v>8</v>
      </c>
      <c r="CQ98">
        <v>9</v>
      </c>
      <c r="CR98">
        <v>8</v>
      </c>
      <c r="CS98">
        <v>7</v>
      </c>
      <c r="CT98">
        <v>0</v>
      </c>
    </row>
    <row r="99" spans="1:98">
      <c r="A99">
        <v>1</v>
      </c>
      <c r="B99" t="s">
        <v>1730</v>
      </c>
      <c r="C99">
        <v>29</v>
      </c>
      <c r="D99">
        <v>25</v>
      </c>
      <c r="E99">
        <v>22</v>
      </c>
      <c r="F99" t="s">
        <v>1666</v>
      </c>
      <c r="G99">
        <v>16</v>
      </c>
      <c r="H99">
        <v>8</v>
      </c>
      <c r="I99">
        <v>2.84</v>
      </c>
      <c r="J99">
        <v>3.44</v>
      </c>
      <c r="K99">
        <v>2.48</v>
      </c>
      <c r="L99">
        <v>2.4900000000000002</v>
      </c>
      <c r="M99">
        <v>2.48</v>
      </c>
      <c r="N99">
        <v>1.34</v>
      </c>
      <c r="O99">
        <v>1.34</v>
      </c>
      <c r="P99">
        <v>2.61</v>
      </c>
      <c r="Q99">
        <v>2.95</v>
      </c>
      <c r="R99">
        <v>3.76</v>
      </c>
      <c r="S99">
        <v>4.3499999999999996</v>
      </c>
      <c r="T99">
        <v>6.35</v>
      </c>
      <c r="U99">
        <v>5.1100000000000003</v>
      </c>
      <c r="V99">
        <v>4.01</v>
      </c>
      <c r="W99">
        <v>5.68</v>
      </c>
      <c r="X99">
        <v>6.04</v>
      </c>
      <c r="Y99">
        <v>10.68</v>
      </c>
      <c r="Z99">
        <v>9.75</v>
      </c>
      <c r="AA99">
        <v>3.45</v>
      </c>
      <c r="AB99">
        <v>3.44</v>
      </c>
      <c r="AC99">
        <v>0.62</v>
      </c>
      <c r="AD99">
        <v>1.62</v>
      </c>
      <c r="AE99">
        <v>1.24</v>
      </c>
      <c r="AF99">
        <v>2.78</v>
      </c>
      <c r="AG99">
        <v>2.74</v>
      </c>
      <c r="AH99">
        <v>2.68</v>
      </c>
      <c r="AI99">
        <v>3.58</v>
      </c>
      <c r="AJ99">
        <v>3.62</v>
      </c>
      <c r="AK99">
        <v>2.86</v>
      </c>
      <c r="AL99">
        <v>3.98</v>
      </c>
      <c r="AM99">
        <v>5.14</v>
      </c>
      <c r="AN99">
        <v>5.57</v>
      </c>
      <c r="AO99">
        <v>6.44</v>
      </c>
      <c r="AP99">
        <v>6.52</v>
      </c>
      <c r="AQ99">
        <v>10.4</v>
      </c>
      <c r="AR99">
        <v>9.89</v>
      </c>
      <c r="AS99">
        <v>26.13</v>
      </c>
      <c r="AT99">
        <v>31.24</v>
      </c>
      <c r="AU99">
        <v>32.49</v>
      </c>
      <c r="AV99">
        <v>33.29</v>
      </c>
      <c r="AW99">
        <v>35.36</v>
      </c>
      <c r="AX99">
        <v>36.270000000000003</v>
      </c>
      <c r="AY99">
        <v>36.39</v>
      </c>
      <c r="AZ99">
        <v>37.5</v>
      </c>
      <c r="BA99">
        <v>38.01</v>
      </c>
      <c r="BB99">
        <v>38.729999999999997</v>
      </c>
      <c r="BC99">
        <v>39.619999999999997</v>
      </c>
      <c r="BD99">
        <v>40.090000000000003</v>
      </c>
      <c r="BE99">
        <v>45.47</v>
      </c>
      <c r="BF99">
        <v>45.09</v>
      </c>
      <c r="BG99">
        <v>44.73</v>
      </c>
      <c r="BH99">
        <v>45.6</v>
      </c>
      <c r="BI99">
        <v>43.39</v>
      </c>
      <c r="BJ99">
        <v>42.97</v>
      </c>
      <c r="BK99">
        <v>26.3</v>
      </c>
      <c r="BL99">
        <v>31.55</v>
      </c>
      <c r="BM99">
        <v>32.1</v>
      </c>
      <c r="BN99">
        <v>33.74</v>
      </c>
      <c r="BO99">
        <v>35.51</v>
      </c>
      <c r="BP99">
        <v>35.78</v>
      </c>
      <c r="BQ99">
        <v>36.4</v>
      </c>
      <c r="BR99">
        <v>37.28</v>
      </c>
      <c r="BS99">
        <v>38.01</v>
      </c>
      <c r="BT99">
        <v>38.85</v>
      </c>
      <c r="BU99">
        <v>39.46</v>
      </c>
      <c r="BV99">
        <v>41.25</v>
      </c>
      <c r="BW99">
        <v>44.25</v>
      </c>
      <c r="BX99">
        <v>44.08</v>
      </c>
      <c r="BY99">
        <v>44.66</v>
      </c>
      <c r="BZ99">
        <v>45.53</v>
      </c>
      <c r="CA99">
        <v>43.11</v>
      </c>
      <c r="CB99">
        <v>42.55</v>
      </c>
      <c r="CC99">
        <v>2</v>
      </c>
      <c r="CD99">
        <v>2</v>
      </c>
      <c r="CE99">
        <v>1</v>
      </c>
      <c r="CF99">
        <v>0</v>
      </c>
      <c r="CG99">
        <v>-4</v>
      </c>
      <c r="CH99">
        <v>-9</v>
      </c>
      <c r="CI99">
        <v>-11</v>
      </c>
      <c r="CJ99">
        <v>-16</v>
      </c>
      <c r="CK99">
        <v>-13</v>
      </c>
      <c r="CL99">
        <v>-6</v>
      </c>
      <c r="CM99">
        <v>0</v>
      </c>
      <c r="CN99">
        <v>5</v>
      </c>
      <c r="CO99">
        <v>10</v>
      </c>
      <c r="CP99">
        <v>11</v>
      </c>
      <c r="CQ99">
        <v>7</v>
      </c>
      <c r="CR99">
        <v>3</v>
      </c>
      <c r="CS99">
        <v>0</v>
      </c>
      <c r="CT99">
        <v>-1</v>
      </c>
    </row>
    <row r="100" spans="1:98">
      <c r="A100">
        <v>1</v>
      </c>
      <c r="B100" t="s">
        <v>1730</v>
      </c>
      <c r="C100">
        <v>33</v>
      </c>
      <c r="D100">
        <v>26</v>
      </c>
      <c r="E100">
        <v>22</v>
      </c>
      <c r="F100" t="s">
        <v>1666</v>
      </c>
      <c r="G100">
        <v>14</v>
      </c>
      <c r="H100">
        <v>9</v>
      </c>
      <c r="I100">
        <v>4.91</v>
      </c>
      <c r="J100">
        <v>3.53</v>
      </c>
      <c r="K100">
        <v>2.86</v>
      </c>
      <c r="L100">
        <v>2.99</v>
      </c>
      <c r="M100">
        <v>2.08</v>
      </c>
      <c r="N100">
        <v>1.89</v>
      </c>
      <c r="O100">
        <v>0</v>
      </c>
      <c r="P100">
        <v>0</v>
      </c>
      <c r="Q100">
        <v>0.83</v>
      </c>
      <c r="R100">
        <v>2.62</v>
      </c>
      <c r="S100">
        <v>3.64</v>
      </c>
      <c r="T100">
        <v>4.8899999999999997</v>
      </c>
      <c r="U100">
        <v>2.2000000000000002</v>
      </c>
      <c r="V100">
        <v>2.2000000000000002</v>
      </c>
      <c r="W100">
        <v>4.72</v>
      </c>
      <c r="X100">
        <v>6.33</v>
      </c>
      <c r="Y100">
        <v>8.77</v>
      </c>
      <c r="Z100">
        <v>15.65</v>
      </c>
      <c r="AA100">
        <v>4.4800000000000004</v>
      </c>
      <c r="AB100">
        <v>1.96</v>
      </c>
      <c r="AC100">
        <v>0</v>
      </c>
      <c r="AD100">
        <v>1.3</v>
      </c>
      <c r="AE100">
        <v>1.1499999999999999</v>
      </c>
      <c r="AF100">
        <v>1.37</v>
      </c>
      <c r="AG100">
        <v>1.9</v>
      </c>
      <c r="AH100">
        <v>1.81</v>
      </c>
      <c r="AI100">
        <v>1.9</v>
      </c>
      <c r="AJ100">
        <v>2.8</v>
      </c>
      <c r="AK100">
        <v>5.62</v>
      </c>
      <c r="AL100">
        <v>4.7300000000000004</v>
      </c>
      <c r="AM100">
        <v>2.11</v>
      </c>
      <c r="AN100">
        <v>0.9</v>
      </c>
      <c r="AO100">
        <v>3.48</v>
      </c>
      <c r="AP100">
        <v>5.47</v>
      </c>
      <c r="AQ100">
        <v>7.93</v>
      </c>
      <c r="AR100">
        <v>14.38</v>
      </c>
      <c r="AS100">
        <v>25.49</v>
      </c>
      <c r="AT100">
        <v>30.51</v>
      </c>
      <c r="AU100">
        <v>31.35</v>
      </c>
      <c r="AV100">
        <v>32.07</v>
      </c>
      <c r="AW100">
        <v>35.04</v>
      </c>
      <c r="AX100">
        <v>35.31</v>
      </c>
      <c r="AY100">
        <v>36.67</v>
      </c>
      <c r="AZ100">
        <v>37.619999999999997</v>
      </c>
      <c r="BA100">
        <v>36.03</v>
      </c>
      <c r="BB100">
        <v>36.6</v>
      </c>
      <c r="BC100">
        <v>40.68</v>
      </c>
      <c r="BD100">
        <v>40.78</v>
      </c>
      <c r="BE100">
        <v>43.39</v>
      </c>
      <c r="BF100">
        <v>45.34</v>
      </c>
      <c r="BG100">
        <v>46.84</v>
      </c>
      <c r="BH100">
        <v>43.38</v>
      </c>
      <c r="BI100">
        <v>43.05</v>
      </c>
      <c r="BJ100">
        <v>35.85</v>
      </c>
      <c r="BK100">
        <v>25.91</v>
      </c>
      <c r="BL100">
        <v>30.07</v>
      </c>
      <c r="BM100">
        <v>32.380000000000003</v>
      </c>
      <c r="BN100">
        <v>32.880000000000003</v>
      </c>
      <c r="BO100">
        <v>35.049999999999997</v>
      </c>
      <c r="BP100">
        <v>35.18</v>
      </c>
      <c r="BQ100">
        <v>36.549999999999997</v>
      </c>
      <c r="BR100">
        <v>36.49</v>
      </c>
      <c r="BS100">
        <v>35.78</v>
      </c>
      <c r="BT100">
        <v>36.369999999999997</v>
      </c>
      <c r="BU100">
        <v>40.08</v>
      </c>
      <c r="BV100">
        <v>40.119999999999997</v>
      </c>
      <c r="BW100">
        <v>43.73</v>
      </c>
      <c r="BX100">
        <v>46.73</v>
      </c>
      <c r="BY100">
        <v>47.89</v>
      </c>
      <c r="BZ100">
        <v>42.54</v>
      </c>
      <c r="CA100">
        <v>43.62</v>
      </c>
      <c r="CB100">
        <v>35.869999999999997</v>
      </c>
      <c r="CC100">
        <v>8</v>
      </c>
      <c r="CD100">
        <v>11</v>
      </c>
      <c r="CE100">
        <v>8</v>
      </c>
      <c r="CF100">
        <v>4</v>
      </c>
      <c r="CG100">
        <v>0</v>
      </c>
      <c r="CH100">
        <v>-4</v>
      </c>
      <c r="CI100">
        <v>-9</v>
      </c>
      <c r="CJ100">
        <v>-10</v>
      </c>
      <c r="CK100">
        <v>-7</v>
      </c>
      <c r="CL100">
        <v>-1</v>
      </c>
      <c r="CM100">
        <v>4</v>
      </c>
      <c r="CN100">
        <v>13</v>
      </c>
      <c r="CO100">
        <v>20</v>
      </c>
      <c r="CP100">
        <v>20</v>
      </c>
      <c r="CQ100">
        <v>18</v>
      </c>
      <c r="CR100">
        <v>14</v>
      </c>
      <c r="CS100">
        <v>9</v>
      </c>
      <c r="CT100">
        <v>6</v>
      </c>
    </row>
    <row r="101" spans="1:98">
      <c r="A101">
        <v>1</v>
      </c>
      <c r="B101" t="s">
        <v>1730</v>
      </c>
      <c r="C101">
        <v>22</v>
      </c>
      <c r="D101">
        <v>23</v>
      </c>
      <c r="E101">
        <v>22</v>
      </c>
      <c r="F101" t="s">
        <v>1666</v>
      </c>
      <c r="G101">
        <v>16</v>
      </c>
      <c r="H101">
        <v>6</v>
      </c>
      <c r="I101">
        <v>4.41</v>
      </c>
      <c r="J101">
        <v>3.23</v>
      </c>
      <c r="K101">
        <v>2.31</v>
      </c>
      <c r="L101">
        <v>2.58</v>
      </c>
      <c r="M101">
        <v>2.2799999999999998</v>
      </c>
      <c r="N101">
        <v>2.0699999999999998</v>
      </c>
      <c r="O101">
        <v>1.79</v>
      </c>
      <c r="P101">
        <v>0.9</v>
      </c>
      <c r="Q101">
        <v>1.41</v>
      </c>
      <c r="R101">
        <v>2.2000000000000002</v>
      </c>
      <c r="S101">
        <v>4.3499999999999996</v>
      </c>
      <c r="T101">
        <v>7.5</v>
      </c>
      <c r="U101">
        <v>3.81</v>
      </c>
      <c r="V101">
        <v>4.1900000000000004</v>
      </c>
      <c r="W101">
        <v>4.68</v>
      </c>
      <c r="X101">
        <v>6.9</v>
      </c>
      <c r="Y101">
        <v>11.97</v>
      </c>
      <c r="Z101">
        <v>16.55</v>
      </c>
      <c r="AA101">
        <v>4.57</v>
      </c>
      <c r="AB101">
        <v>3.34</v>
      </c>
      <c r="AC101">
        <v>3.11</v>
      </c>
      <c r="AD101">
        <v>3.39</v>
      </c>
      <c r="AE101">
        <v>2.36</v>
      </c>
      <c r="AF101">
        <v>2.0499999999999998</v>
      </c>
      <c r="AG101">
        <v>3.68</v>
      </c>
      <c r="AH101">
        <v>3.05</v>
      </c>
      <c r="AI101">
        <v>3.44</v>
      </c>
      <c r="AJ101">
        <v>4.79</v>
      </c>
      <c r="AK101">
        <v>5.55</v>
      </c>
      <c r="AL101">
        <v>7.23</v>
      </c>
      <c r="AM101">
        <v>5.5</v>
      </c>
      <c r="AN101">
        <v>5.89</v>
      </c>
      <c r="AO101">
        <v>6.17</v>
      </c>
      <c r="AP101">
        <v>7.39</v>
      </c>
      <c r="AQ101">
        <v>13.79</v>
      </c>
      <c r="AR101">
        <v>14.69</v>
      </c>
      <c r="AS101">
        <v>30.25</v>
      </c>
      <c r="AT101">
        <v>33.090000000000003</v>
      </c>
      <c r="AU101">
        <v>34.74</v>
      </c>
      <c r="AV101">
        <v>34.61</v>
      </c>
      <c r="AW101">
        <v>36.619999999999997</v>
      </c>
      <c r="AX101">
        <v>39.81</v>
      </c>
      <c r="AY101">
        <v>41.54</v>
      </c>
      <c r="AZ101">
        <v>40.47</v>
      </c>
      <c r="BA101">
        <v>41.86</v>
      </c>
      <c r="BB101">
        <v>42.9</v>
      </c>
      <c r="BC101">
        <v>44.36</v>
      </c>
      <c r="BD101">
        <v>44.78</v>
      </c>
      <c r="BE101">
        <v>19.75</v>
      </c>
      <c r="BF101">
        <v>50.63</v>
      </c>
      <c r="BG101">
        <v>53.54</v>
      </c>
      <c r="BH101">
        <v>51.46</v>
      </c>
      <c r="BI101">
        <v>50.75</v>
      </c>
      <c r="BJ101">
        <v>42.56</v>
      </c>
      <c r="BK101">
        <v>30.18</v>
      </c>
      <c r="BL101">
        <v>32.61</v>
      </c>
      <c r="BM101">
        <v>34.79</v>
      </c>
      <c r="BN101">
        <v>36.200000000000003</v>
      </c>
      <c r="BO101">
        <v>37.090000000000003</v>
      </c>
      <c r="BP101">
        <v>40.380000000000003</v>
      </c>
      <c r="BQ101">
        <v>42.37</v>
      </c>
      <c r="BR101">
        <v>40.39</v>
      </c>
      <c r="BS101">
        <v>42.22</v>
      </c>
      <c r="BT101">
        <v>43.01</v>
      </c>
      <c r="BU101">
        <v>44.32</v>
      </c>
      <c r="BV101">
        <v>45.4</v>
      </c>
      <c r="BW101">
        <v>50.46</v>
      </c>
      <c r="BX101">
        <v>51</v>
      </c>
      <c r="BY101">
        <v>54.11</v>
      </c>
      <c r="BZ101">
        <v>51.66</v>
      </c>
      <c r="CA101">
        <v>50.85</v>
      </c>
      <c r="CB101">
        <v>41.19</v>
      </c>
      <c r="CC101">
        <v>4</v>
      </c>
      <c r="CD101">
        <v>2</v>
      </c>
      <c r="CE101">
        <v>4</v>
      </c>
      <c r="CF101">
        <v>0</v>
      </c>
      <c r="CG101">
        <v>-7</v>
      </c>
      <c r="CH101">
        <v>-13</v>
      </c>
      <c r="CI101">
        <v>-20</v>
      </c>
      <c r="CJ101">
        <v>-26</v>
      </c>
      <c r="CK101">
        <v>-31</v>
      </c>
      <c r="CL101">
        <v>-25</v>
      </c>
      <c r="CM101">
        <v>-17</v>
      </c>
      <c r="CN101">
        <v>-13</v>
      </c>
      <c r="CO101">
        <v>-5</v>
      </c>
      <c r="CP101">
        <v>-1</v>
      </c>
      <c r="CQ101">
        <v>5</v>
      </c>
      <c r="CR101">
        <v>2</v>
      </c>
      <c r="CS101">
        <v>2</v>
      </c>
      <c r="CT101">
        <v>3</v>
      </c>
    </row>
    <row r="102" spans="1:98">
      <c r="A102">
        <v>1</v>
      </c>
      <c r="B102" t="s">
        <v>1734</v>
      </c>
      <c r="C102">
        <v>30</v>
      </c>
      <c r="D102">
        <v>30</v>
      </c>
      <c r="E102">
        <v>23</v>
      </c>
      <c r="F102" t="s">
        <v>1666</v>
      </c>
      <c r="G102">
        <v>18</v>
      </c>
      <c r="H102">
        <v>1</v>
      </c>
      <c r="I102">
        <v>4.83</v>
      </c>
      <c r="J102">
        <v>4.6100000000000003</v>
      </c>
      <c r="K102">
        <v>3.31</v>
      </c>
      <c r="L102">
        <v>3.25</v>
      </c>
      <c r="M102">
        <v>3.25</v>
      </c>
      <c r="N102">
        <v>1.85</v>
      </c>
      <c r="O102">
        <v>1.5</v>
      </c>
      <c r="P102">
        <v>0.56000000000000005</v>
      </c>
      <c r="Q102">
        <v>1.59</v>
      </c>
      <c r="R102">
        <v>2.84</v>
      </c>
      <c r="S102">
        <v>5.78</v>
      </c>
      <c r="T102">
        <v>6.86</v>
      </c>
      <c r="U102">
        <v>6.29</v>
      </c>
      <c r="V102">
        <v>3.28</v>
      </c>
      <c r="W102">
        <v>4.3099999999999996</v>
      </c>
      <c r="X102">
        <v>4.62</v>
      </c>
      <c r="Y102">
        <v>7.01</v>
      </c>
      <c r="Z102">
        <v>7.1</v>
      </c>
      <c r="AA102">
        <v>4.5</v>
      </c>
      <c r="AB102">
        <v>3.62</v>
      </c>
      <c r="AC102">
        <v>2.88</v>
      </c>
      <c r="AD102">
        <v>0</v>
      </c>
      <c r="AE102">
        <v>0</v>
      </c>
      <c r="AF102">
        <v>0.75</v>
      </c>
      <c r="AG102">
        <v>1.39</v>
      </c>
      <c r="AH102">
        <v>2.41</v>
      </c>
      <c r="AI102">
        <v>2.2000000000000002</v>
      </c>
      <c r="AJ102">
        <v>4.76</v>
      </c>
      <c r="AK102">
        <v>6.51</v>
      </c>
      <c r="AL102">
        <v>6.41</v>
      </c>
      <c r="AM102">
        <v>5.48</v>
      </c>
      <c r="AN102">
        <v>3.98</v>
      </c>
      <c r="AO102">
        <v>3.76</v>
      </c>
      <c r="AP102">
        <v>4.49</v>
      </c>
      <c r="AQ102">
        <v>8.48</v>
      </c>
      <c r="AR102">
        <v>8.74</v>
      </c>
      <c r="AS102">
        <v>27.2</v>
      </c>
      <c r="AT102">
        <v>32.29</v>
      </c>
      <c r="AU102">
        <v>35.770000000000003</v>
      </c>
      <c r="AV102">
        <v>37.270000000000003</v>
      </c>
      <c r="AW102">
        <v>37.72</v>
      </c>
      <c r="AX102">
        <v>37.61</v>
      </c>
      <c r="AY102">
        <v>37.5</v>
      </c>
      <c r="AZ102">
        <v>38.11</v>
      </c>
      <c r="BA102">
        <v>37.43</v>
      </c>
      <c r="BB102">
        <v>38.299999999999997</v>
      </c>
      <c r="BC102">
        <v>38.43</v>
      </c>
      <c r="BD102">
        <v>40.83</v>
      </c>
      <c r="BE102">
        <v>40.69</v>
      </c>
      <c r="BF102">
        <v>41.38</v>
      </c>
      <c r="BG102">
        <v>45.53</v>
      </c>
      <c r="BH102">
        <v>46.52</v>
      </c>
      <c r="BI102">
        <v>45.11</v>
      </c>
      <c r="BJ102">
        <v>41.53</v>
      </c>
      <c r="BK102">
        <v>27.61</v>
      </c>
      <c r="BL102">
        <v>33.08</v>
      </c>
      <c r="BM102">
        <v>35.909999999999997</v>
      </c>
      <c r="BN102">
        <v>37.28</v>
      </c>
      <c r="BO102">
        <v>37.17</v>
      </c>
      <c r="BP102">
        <v>37.770000000000003</v>
      </c>
      <c r="BQ102">
        <v>37.31</v>
      </c>
      <c r="BR102">
        <v>38.69</v>
      </c>
      <c r="BS102">
        <v>37.79</v>
      </c>
      <c r="BT102">
        <v>37.950000000000003</v>
      </c>
      <c r="BU102">
        <v>39.270000000000003</v>
      </c>
      <c r="BV102">
        <v>39.369999999999997</v>
      </c>
      <c r="BW102">
        <v>40.43</v>
      </c>
      <c r="BX102">
        <v>41.11</v>
      </c>
      <c r="BY102">
        <v>45.42</v>
      </c>
      <c r="BZ102">
        <v>45.92</v>
      </c>
      <c r="CA102">
        <v>46.52</v>
      </c>
      <c r="CB102">
        <v>42.22</v>
      </c>
      <c r="CC102">
        <v>1</v>
      </c>
      <c r="CD102">
        <v>4</v>
      </c>
      <c r="CE102">
        <v>2</v>
      </c>
      <c r="CF102">
        <v>0</v>
      </c>
      <c r="CG102">
        <v>0</v>
      </c>
      <c r="CH102">
        <v>-8</v>
      </c>
      <c r="CI102">
        <v>-12</v>
      </c>
      <c r="CJ102">
        <v>-20</v>
      </c>
      <c r="CK102">
        <v>-24</v>
      </c>
      <c r="CL102">
        <v>-26</v>
      </c>
      <c r="CM102">
        <v>-25</v>
      </c>
      <c r="CN102">
        <v>-23</v>
      </c>
      <c r="CO102">
        <v>-20</v>
      </c>
      <c r="CP102">
        <v>-20</v>
      </c>
      <c r="CQ102">
        <v>-15</v>
      </c>
      <c r="CR102">
        <v>-13</v>
      </c>
      <c r="CS102">
        <v>-9</v>
      </c>
      <c r="CT102">
        <v>-11</v>
      </c>
    </row>
    <row r="103" spans="1:98">
      <c r="A103">
        <v>1</v>
      </c>
      <c r="B103" t="s">
        <v>1730</v>
      </c>
      <c r="C103">
        <v>32</v>
      </c>
      <c r="D103">
        <v>33</v>
      </c>
      <c r="E103">
        <v>23</v>
      </c>
      <c r="F103" t="s">
        <v>1666</v>
      </c>
      <c r="G103">
        <v>14</v>
      </c>
      <c r="H103">
        <v>8</v>
      </c>
      <c r="I103">
        <v>5.03</v>
      </c>
      <c r="J103">
        <v>3.65</v>
      </c>
      <c r="K103">
        <v>2.61</v>
      </c>
      <c r="L103">
        <v>3.56</v>
      </c>
      <c r="M103">
        <v>2.3199999999999998</v>
      </c>
      <c r="N103">
        <v>2.5</v>
      </c>
      <c r="O103">
        <v>1.5</v>
      </c>
      <c r="P103">
        <v>1.96</v>
      </c>
      <c r="Q103">
        <v>2.52</v>
      </c>
      <c r="R103">
        <v>4.5199999999999996</v>
      </c>
      <c r="S103">
        <v>5.15</v>
      </c>
      <c r="T103">
        <v>7.9</v>
      </c>
      <c r="U103">
        <v>2.63</v>
      </c>
      <c r="V103">
        <v>2.4700000000000002</v>
      </c>
      <c r="W103">
        <v>3.58</v>
      </c>
      <c r="X103">
        <v>5.27</v>
      </c>
      <c r="Y103">
        <v>9.5399999999999991</v>
      </c>
      <c r="Z103">
        <v>16.98</v>
      </c>
      <c r="AA103">
        <v>5.62</v>
      </c>
      <c r="AB103">
        <v>2.39</v>
      </c>
      <c r="AC103">
        <v>1.61</v>
      </c>
      <c r="AD103">
        <v>0</v>
      </c>
      <c r="AE103">
        <v>2.29</v>
      </c>
      <c r="AF103">
        <v>2.98</v>
      </c>
      <c r="AG103">
        <v>2.2400000000000002</v>
      </c>
      <c r="AH103">
        <v>3.44</v>
      </c>
      <c r="AI103">
        <v>3.41</v>
      </c>
      <c r="AJ103">
        <v>4.3600000000000003</v>
      </c>
      <c r="AK103">
        <v>6.96</v>
      </c>
      <c r="AL103">
        <v>8.7200000000000006</v>
      </c>
      <c r="AM103">
        <v>4.43</v>
      </c>
      <c r="AN103">
        <v>3.28</v>
      </c>
      <c r="AO103">
        <v>4.41</v>
      </c>
      <c r="AP103">
        <v>5.27</v>
      </c>
      <c r="AQ103">
        <v>9.34</v>
      </c>
      <c r="AR103">
        <v>17.239999999999998</v>
      </c>
      <c r="AS103">
        <v>27.5</v>
      </c>
      <c r="AT103">
        <v>33.83</v>
      </c>
      <c r="AU103">
        <v>35.700000000000003</v>
      </c>
      <c r="AV103">
        <v>35.94</v>
      </c>
      <c r="AW103">
        <v>36.799999999999997</v>
      </c>
      <c r="AX103">
        <v>38.43</v>
      </c>
      <c r="AY103">
        <v>40.89</v>
      </c>
      <c r="AZ103">
        <v>40.85</v>
      </c>
      <c r="BA103">
        <v>39.24</v>
      </c>
      <c r="BB103">
        <v>40.08</v>
      </c>
      <c r="BC103">
        <v>42.46</v>
      </c>
      <c r="BD103">
        <v>44.13</v>
      </c>
      <c r="BE103">
        <v>16.79</v>
      </c>
      <c r="BF103">
        <v>47.87</v>
      </c>
      <c r="BG103">
        <v>46.92</v>
      </c>
      <c r="BH103">
        <v>46.43</v>
      </c>
      <c r="BI103">
        <v>44.47</v>
      </c>
      <c r="BJ103">
        <v>39.17</v>
      </c>
      <c r="BK103">
        <v>27.39</v>
      </c>
      <c r="BL103">
        <v>32.130000000000003</v>
      </c>
      <c r="BM103">
        <v>35.75</v>
      </c>
      <c r="BN103">
        <v>35.72</v>
      </c>
      <c r="BO103">
        <v>36.42</v>
      </c>
      <c r="BP103">
        <v>38.28</v>
      </c>
      <c r="BQ103">
        <v>41.8</v>
      </c>
      <c r="BR103">
        <v>41.6</v>
      </c>
      <c r="BS103">
        <v>39.659999999999997</v>
      </c>
      <c r="BT103">
        <v>39.65</v>
      </c>
      <c r="BU103">
        <v>42.48</v>
      </c>
      <c r="BV103">
        <v>44.54</v>
      </c>
      <c r="BW103">
        <v>46.39</v>
      </c>
      <c r="BX103">
        <v>47.46</v>
      </c>
      <c r="BY103">
        <v>46.42</v>
      </c>
      <c r="BZ103">
        <v>46.76</v>
      </c>
      <c r="CA103">
        <v>43.86</v>
      </c>
      <c r="CB103">
        <v>37.46</v>
      </c>
      <c r="CC103">
        <v>1</v>
      </c>
      <c r="CD103">
        <v>3</v>
      </c>
      <c r="CE103">
        <v>6</v>
      </c>
      <c r="CF103">
        <v>2</v>
      </c>
      <c r="CG103">
        <v>0</v>
      </c>
      <c r="CH103">
        <v>-8</v>
      </c>
      <c r="CI103">
        <v>-14</v>
      </c>
      <c r="CJ103">
        <v>-16</v>
      </c>
      <c r="CK103">
        <v>-17</v>
      </c>
      <c r="CL103">
        <v>-15</v>
      </c>
      <c r="CM103">
        <v>-12</v>
      </c>
      <c r="CN103">
        <v>-6</v>
      </c>
      <c r="CO103">
        <v>-1</v>
      </c>
      <c r="CP103">
        <v>0</v>
      </c>
      <c r="CQ103">
        <v>1</v>
      </c>
      <c r="CR103">
        <v>1</v>
      </c>
      <c r="CS103">
        <v>3</v>
      </c>
      <c r="CT103">
        <v>1</v>
      </c>
    </row>
    <row r="104" spans="1:98">
      <c r="A104">
        <v>1</v>
      </c>
      <c r="B104" t="s">
        <v>1733</v>
      </c>
      <c r="C104">
        <v>28</v>
      </c>
      <c r="D104">
        <v>27</v>
      </c>
      <c r="E104">
        <v>23</v>
      </c>
      <c r="F104" t="s">
        <v>1666</v>
      </c>
      <c r="G104">
        <v>13</v>
      </c>
      <c r="H104">
        <v>6</v>
      </c>
      <c r="I104">
        <v>3.58</v>
      </c>
      <c r="J104">
        <v>3.51</v>
      </c>
      <c r="K104">
        <v>2.92</v>
      </c>
      <c r="L104">
        <v>3.23</v>
      </c>
      <c r="M104">
        <v>3.85</v>
      </c>
      <c r="N104">
        <v>2.86</v>
      </c>
      <c r="O104">
        <v>3.3</v>
      </c>
      <c r="P104">
        <v>3.07</v>
      </c>
      <c r="Q104">
        <v>2.0499999999999998</v>
      </c>
      <c r="R104">
        <v>2.62</v>
      </c>
      <c r="S104">
        <v>4.18</v>
      </c>
      <c r="T104">
        <v>5.47</v>
      </c>
      <c r="U104">
        <v>3.19</v>
      </c>
      <c r="V104">
        <v>4.83</v>
      </c>
      <c r="W104">
        <v>6.87</v>
      </c>
      <c r="X104">
        <v>7.21</v>
      </c>
      <c r="Y104">
        <v>12.72</v>
      </c>
      <c r="Z104">
        <v>17.399999999999999</v>
      </c>
      <c r="AA104">
        <v>3.16</v>
      </c>
      <c r="AB104">
        <v>2.56</v>
      </c>
      <c r="AC104">
        <v>2.59</v>
      </c>
      <c r="AD104">
        <v>1.3</v>
      </c>
      <c r="AE104">
        <v>0.9</v>
      </c>
      <c r="AF104">
        <v>1.61</v>
      </c>
      <c r="AG104">
        <v>2.61</v>
      </c>
      <c r="AH104">
        <v>2.2400000000000002</v>
      </c>
      <c r="AI104">
        <v>3.86</v>
      </c>
      <c r="AJ104">
        <v>4.66</v>
      </c>
      <c r="AK104">
        <v>4.47</v>
      </c>
      <c r="AL104">
        <v>4.5599999999999996</v>
      </c>
      <c r="AM104">
        <v>4.5599999999999996</v>
      </c>
      <c r="AN104">
        <v>6.18</v>
      </c>
      <c r="AO104">
        <v>6.85</v>
      </c>
      <c r="AP104">
        <v>8.3000000000000007</v>
      </c>
      <c r="AQ104">
        <v>12.01</v>
      </c>
      <c r="AR104">
        <v>16.8</v>
      </c>
      <c r="AS104">
        <v>32.159999999999997</v>
      </c>
      <c r="AT104">
        <v>32.9</v>
      </c>
      <c r="AU104">
        <v>34.869999999999997</v>
      </c>
      <c r="AV104">
        <v>37.020000000000003</v>
      </c>
      <c r="AW104">
        <v>38.15</v>
      </c>
      <c r="AX104">
        <v>39.200000000000003</v>
      </c>
      <c r="AY104">
        <v>40.56</v>
      </c>
      <c r="AZ104">
        <v>43.52</v>
      </c>
      <c r="BA104">
        <v>40.54</v>
      </c>
      <c r="BB104">
        <v>41.54</v>
      </c>
      <c r="BC104">
        <v>42.47</v>
      </c>
      <c r="BD104">
        <v>44.93</v>
      </c>
      <c r="BE104">
        <v>46.05</v>
      </c>
      <c r="BF104">
        <v>48.97</v>
      </c>
      <c r="BG104">
        <v>49.16</v>
      </c>
      <c r="BH104">
        <v>48.57</v>
      </c>
      <c r="BI104">
        <v>44.63</v>
      </c>
      <c r="BJ104">
        <v>42.6</v>
      </c>
      <c r="BK104">
        <v>32.270000000000003</v>
      </c>
      <c r="BL104">
        <v>31.74</v>
      </c>
      <c r="BM104">
        <v>33.39</v>
      </c>
      <c r="BN104">
        <v>37.99</v>
      </c>
      <c r="BO104">
        <v>38.479999999999997</v>
      </c>
      <c r="BP104">
        <v>39.39</v>
      </c>
      <c r="BQ104">
        <v>41.7</v>
      </c>
      <c r="BR104">
        <v>43.27</v>
      </c>
      <c r="BS104">
        <v>40.53</v>
      </c>
      <c r="BT104">
        <v>41.58</v>
      </c>
      <c r="BU104">
        <v>42.5</v>
      </c>
      <c r="BV104">
        <v>45.93</v>
      </c>
      <c r="BW104">
        <v>46.94</v>
      </c>
      <c r="BX104">
        <v>48.67</v>
      </c>
      <c r="BY104">
        <v>49.35</v>
      </c>
      <c r="BZ104">
        <v>48.56</v>
      </c>
      <c r="CA104">
        <v>43.38</v>
      </c>
      <c r="CB104">
        <v>41.04</v>
      </c>
      <c r="CC104">
        <v>7</v>
      </c>
      <c r="CD104">
        <v>7</v>
      </c>
      <c r="CE104">
        <v>7</v>
      </c>
      <c r="CF104">
        <v>10</v>
      </c>
      <c r="CG104">
        <v>4</v>
      </c>
      <c r="CH104">
        <v>2</v>
      </c>
      <c r="CI104">
        <v>-2</v>
      </c>
      <c r="CJ104">
        <v>-11</v>
      </c>
      <c r="CK104">
        <v>-14</v>
      </c>
      <c r="CL104">
        <v>-14</v>
      </c>
      <c r="CM104">
        <v>-7</v>
      </c>
      <c r="CN104">
        <v>0</v>
      </c>
      <c r="CO104">
        <v>4</v>
      </c>
      <c r="CP104">
        <v>3</v>
      </c>
      <c r="CQ104">
        <v>3</v>
      </c>
      <c r="CR104">
        <v>3</v>
      </c>
      <c r="CS104">
        <v>3</v>
      </c>
      <c r="CT104">
        <v>4</v>
      </c>
    </row>
    <row r="105" spans="1:98">
      <c r="A105">
        <v>1</v>
      </c>
      <c r="B105" t="s">
        <v>1730</v>
      </c>
      <c r="C105">
        <v>31</v>
      </c>
      <c r="D105">
        <v>30</v>
      </c>
      <c r="E105">
        <v>23</v>
      </c>
      <c r="F105" t="s">
        <v>1666</v>
      </c>
      <c r="G105">
        <v>14</v>
      </c>
      <c r="H105">
        <v>0</v>
      </c>
      <c r="I105">
        <v>3.51</v>
      </c>
      <c r="J105">
        <v>3.36</v>
      </c>
      <c r="K105">
        <v>2.61</v>
      </c>
      <c r="L105">
        <v>1.61</v>
      </c>
      <c r="M105">
        <v>1.37</v>
      </c>
      <c r="N105">
        <v>0</v>
      </c>
      <c r="O105">
        <v>0</v>
      </c>
      <c r="P105">
        <v>0</v>
      </c>
      <c r="Q105">
        <v>0.95</v>
      </c>
      <c r="R105">
        <v>1.99</v>
      </c>
      <c r="S105">
        <v>5.43</v>
      </c>
      <c r="T105">
        <v>7.22</v>
      </c>
      <c r="U105">
        <v>5.34</v>
      </c>
      <c r="V105">
        <v>4.75</v>
      </c>
      <c r="W105">
        <v>5.59</v>
      </c>
      <c r="X105">
        <v>6.54</v>
      </c>
      <c r="Y105">
        <v>12.39</v>
      </c>
      <c r="Z105">
        <v>16.84</v>
      </c>
      <c r="AA105">
        <v>3.87</v>
      </c>
      <c r="AB105">
        <v>2.12</v>
      </c>
      <c r="AC105">
        <v>0.83</v>
      </c>
      <c r="AD105">
        <v>0</v>
      </c>
      <c r="AE105">
        <v>0.67</v>
      </c>
      <c r="AF105">
        <v>2.41</v>
      </c>
      <c r="AG105">
        <v>2.02</v>
      </c>
      <c r="AH105">
        <v>1.37</v>
      </c>
      <c r="AI105">
        <v>1.78</v>
      </c>
      <c r="AJ105">
        <v>3.12</v>
      </c>
      <c r="AK105">
        <v>8.2899999999999991</v>
      </c>
      <c r="AL105">
        <v>7.03</v>
      </c>
      <c r="AM105">
        <v>4.25</v>
      </c>
      <c r="AN105">
        <v>4.32</v>
      </c>
      <c r="AO105">
        <v>5.3</v>
      </c>
      <c r="AP105">
        <v>7.63</v>
      </c>
      <c r="AQ105">
        <v>11.55</v>
      </c>
      <c r="AR105">
        <v>15.12</v>
      </c>
      <c r="AS105">
        <v>26.61</v>
      </c>
      <c r="AT105">
        <v>32.36</v>
      </c>
      <c r="AU105">
        <v>31.43</v>
      </c>
      <c r="AV105">
        <v>34.71</v>
      </c>
      <c r="AW105">
        <v>37.39</v>
      </c>
      <c r="AX105">
        <v>39.08</v>
      </c>
      <c r="AY105">
        <v>41.13</v>
      </c>
      <c r="AZ105">
        <v>41.98</v>
      </c>
      <c r="BA105">
        <v>41.39</v>
      </c>
      <c r="BB105">
        <v>42.97</v>
      </c>
      <c r="BC105">
        <v>44.37</v>
      </c>
      <c r="BD105">
        <v>45.46</v>
      </c>
      <c r="BE105">
        <v>49.91</v>
      </c>
      <c r="BF105">
        <v>50.23</v>
      </c>
      <c r="BG105">
        <v>50.19</v>
      </c>
      <c r="BH105">
        <v>48.29</v>
      </c>
      <c r="BI105">
        <v>50.81</v>
      </c>
      <c r="BJ105">
        <v>42.18</v>
      </c>
      <c r="BK105">
        <v>27.43</v>
      </c>
      <c r="BL105">
        <v>31.43</v>
      </c>
      <c r="BM105">
        <v>31.22</v>
      </c>
      <c r="BN105">
        <v>34.72</v>
      </c>
      <c r="BO105">
        <v>37.42</v>
      </c>
      <c r="BP105">
        <v>38.99</v>
      </c>
      <c r="BQ105">
        <v>42.5</v>
      </c>
      <c r="BR105">
        <v>41.64</v>
      </c>
      <c r="BS105">
        <v>41.02</v>
      </c>
      <c r="BT105">
        <v>42.85</v>
      </c>
      <c r="BU105">
        <v>44.77</v>
      </c>
      <c r="BV105">
        <v>44.76</v>
      </c>
      <c r="BW105">
        <v>50.16</v>
      </c>
      <c r="BX105">
        <v>51.11</v>
      </c>
      <c r="BY105">
        <v>50.93</v>
      </c>
      <c r="BZ105">
        <v>48.68</v>
      </c>
      <c r="CA105">
        <v>50.03</v>
      </c>
      <c r="CB105">
        <v>41.94</v>
      </c>
      <c r="CC105">
        <v>16</v>
      </c>
      <c r="CD105">
        <v>16</v>
      </c>
      <c r="CE105">
        <v>15</v>
      </c>
      <c r="CF105">
        <v>15</v>
      </c>
      <c r="CG105">
        <v>12</v>
      </c>
      <c r="CH105">
        <v>4</v>
      </c>
      <c r="CI105">
        <v>-1</v>
      </c>
      <c r="CJ105">
        <v>-4</v>
      </c>
      <c r="CK105">
        <v>-4</v>
      </c>
      <c r="CL105">
        <v>-2</v>
      </c>
      <c r="CM105">
        <v>4</v>
      </c>
      <c r="CN105">
        <v>7</v>
      </c>
      <c r="CO105">
        <v>9</v>
      </c>
      <c r="CP105">
        <v>10</v>
      </c>
      <c r="CQ105">
        <v>6</v>
      </c>
      <c r="CR105">
        <v>0</v>
      </c>
      <c r="CS105">
        <v>0</v>
      </c>
      <c r="CT105">
        <v>0</v>
      </c>
    </row>
    <row r="106" spans="1:98">
      <c r="A106">
        <v>1</v>
      </c>
      <c r="B106" t="s">
        <v>1730</v>
      </c>
      <c r="C106">
        <v>31</v>
      </c>
      <c r="D106">
        <v>28</v>
      </c>
      <c r="E106">
        <v>23</v>
      </c>
      <c r="F106" t="s">
        <v>1666</v>
      </c>
      <c r="G106">
        <v>16</v>
      </c>
      <c r="H106">
        <v>0</v>
      </c>
      <c r="I106">
        <v>2.02</v>
      </c>
      <c r="J106">
        <v>2.8</v>
      </c>
      <c r="K106">
        <v>2.36</v>
      </c>
      <c r="L106">
        <v>2.5</v>
      </c>
      <c r="M106">
        <v>2.99</v>
      </c>
      <c r="N106">
        <v>1.1100000000000001</v>
      </c>
      <c r="O106">
        <v>0.56000000000000005</v>
      </c>
      <c r="P106">
        <v>0.88</v>
      </c>
      <c r="Q106">
        <v>2.36</v>
      </c>
      <c r="R106">
        <v>5.47</v>
      </c>
      <c r="S106">
        <v>6.03</v>
      </c>
      <c r="T106">
        <v>5.12</v>
      </c>
      <c r="U106">
        <v>4.6399999999999997</v>
      </c>
      <c r="V106">
        <v>4.97</v>
      </c>
      <c r="W106">
        <v>5.6</v>
      </c>
      <c r="X106">
        <v>7.75</v>
      </c>
      <c r="Y106">
        <v>11.04</v>
      </c>
      <c r="Z106">
        <v>16.809999999999999</v>
      </c>
      <c r="AA106">
        <v>2.66</v>
      </c>
      <c r="AB106">
        <v>2.02</v>
      </c>
      <c r="AC106">
        <v>0.28000000000000003</v>
      </c>
      <c r="AD106">
        <v>0</v>
      </c>
      <c r="AE106">
        <v>1.78</v>
      </c>
      <c r="AF106">
        <v>2.12</v>
      </c>
      <c r="AG106">
        <v>2.4900000000000002</v>
      </c>
      <c r="AH106">
        <v>2.87</v>
      </c>
      <c r="AI106">
        <v>2.62</v>
      </c>
      <c r="AJ106">
        <v>5.09</v>
      </c>
      <c r="AK106">
        <v>6.48</v>
      </c>
      <c r="AL106">
        <v>5.24</v>
      </c>
      <c r="AM106">
        <v>3.73</v>
      </c>
      <c r="AN106">
        <v>4.6900000000000004</v>
      </c>
      <c r="AO106">
        <v>5.84</v>
      </c>
      <c r="AP106">
        <v>7.45</v>
      </c>
      <c r="AQ106">
        <v>10.199999999999999</v>
      </c>
      <c r="AR106">
        <v>18.09</v>
      </c>
      <c r="AS106">
        <v>28.32</v>
      </c>
      <c r="AT106">
        <v>32.28</v>
      </c>
      <c r="AU106">
        <v>34.53</v>
      </c>
      <c r="AV106">
        <v>34.71</v>
      </c>
      <c r="AW106">
        <v>35.5</v>
      </c>
      <c r="AX106">
        <v>36.5</v>
      </c>
      <c r="AY106">
        <v>37.32</v>
      </c>
      <c r="AZ106">
        <v>38.450000000000003</v>
      </c>
      <c r="BA106">
        <v>39.07</v>
      </c>
      <c r="BB106">
        <v>41.49</v>
      </c>
      <c r="BC106">
        <v>44.23</v>
      </c>
      <c r="BD106">
        <v>47.7</v>
      </c>
      <c r="BE106">
        <v>47.38</v>
      </c>
      <c r="BF106">
        <v>47.45</v>
      </c>
      <c r="BG106">
        <v>47.31</v>
      </c>
      <c r="BH106">
        <v>44.97</v>
      </c>
      <c r="BI106">
        <v>44.58</v>
      </c>
      <c r="BJ106">
        <v>41.44</v>
      </c>
      <c r="BK106">
        <v>28.59</v>
      </c>
      <c r="BL106">
        <v>32.71</v>
      </c>
      <c r="BM106">
        <v>34.01</v>
      </c>
      <c r="BN106">
        <v>35.64</v>
      </c>
      <c r="BO106">
        <v>35.49</v>
      </c>
      <c r="BP106">
        <v>36.22</v>
      </c>
      <c r="BQ106">
        <v>37.29</v>
      </c>
      <c r="BR106">
        <v>38.01</v>
      </c>
      <c r="BS106">
        <v>39.67</v>
      </c>
      <c r="BT106">
        <v>41.51</v>
      </c>
      <c r="BU106">
        <v>44.45</v>
      </c>
      <c r="BV106">
        <v>46.56</v>
      </c>
      <c r="BW106">
        <v>47.3</v>
      </c>
      <c r="BX106">
        <v>47.31</v>
      </c>
      <c r="BY106">
        <v>48.87</v>
      </c>
      <c r="BZ106">
        <v>46.89</v>
      </c>
      <c r="CA106">
        <v>43.32</v>
      </c>
      <c r="CB106">
        <v>41.86</v>
      </c>
      <c r="CC106">
        <v>3</v>
      </c>
      <c r="CD106">
        <v>5</v>
      </c>
      <c r="CE106">
        <v>4</v>
      </c>
      <c r="CF106">
        <v>2</v>
      </c>
      <c r="CG106">
        <v>2</v>
      </c>
      <c r="CH106">
        <v>-2</v>
      </c>
      <c r="CI106">
        <v>-6</v>
      </c>
      <c r="CJ106">
        <v>-9</v>
      </c>
      <c r="CK106">
        <v>-6</v>
      </c>
      <c r="CL106">
        <v>-1</v>
      </c>
      <c r="CM106">
        <v>6</v>
      </c>
      <c r="CN106">
        <v>11</v>
      </c>
      <c r="CO106">
        <v>13</v>
      </c>
      <c r="CP106">
        <v>13</v>
      </c>
      <c r="CQ106">
        <v>12</v>
      </c>
      <c r="CR106">
        <v>9</v>
      </c>
      <c r="CS106">
        <v>5</v>
      </c>
      <c r="CT106">
        <v>4</v>
      </c>
    </row>
    <row r="107" spans="1:98">
      <c r="A107">
        <v>1</v>
      </c>
      <c r="B107" t="s">
        <v>1730</v>
      </c>
      <c r="C107">
        <v>30</v>
      </c>
      <c r="D107">
        <v>24</v>
      </c>
      <c r="E107">
        <v>24</v>
      </c>
      <c r="F107" t="s">
        <v>1666</v>
      </c>
      <c r="G107">
        <v>12</v>
      </c>
      <c r="H107">
        <v>4</v>
      </c>
      <c r="I107">
        <v>1.89</v>
      </c>
      <c r="J107">
        <v>1.96</v>
      </c>
      <c r="K107">
        <v>1.49</v>
      </c>
      <c r="L107">
        <v>1.81</v>
      </c>
      <c r="M107">
        <v>1.1200000000000001</v>
      </c>
      <c r="N107">
        <v>0.37</v>
      </c>
      <c r="O107">
        <v>0.62</v>
      </c>
      <c r="P107">
        <v>0.87</v>
      </c>
      <c r="Q107">
        <v>0.62</v>
      </c>
      <c r="R107">
        <v>2.36</v>
      </c>
      <c r="S107">
        <v>4.41</v>
      </c>
      <c r="T107">
        <v>5.09</v>
      </c>
      <c r="U107">
        <v>3.5</v>
      </c>
      <c r="V107">
        <v>3.61</v>
      </c>
      <c r="W107">
        <v>4.3499999999999996</v>
      </c>
      <c r="X107">
        <v>6.55</v>
      </c>
      <c r="Y107">
        <v>10.17</v>
      </c>
      <c r="Z107">
        <v>17.23</v>
      </c>
      <c r="AA107">
        <v>1.9</v>
      </c>
      <c r="AB107">
        <v>1.67</v>
      </c>
      <c r="AC107">
        <v>0</v>
      </c>
      <c r="AD107">
        <v>0</v>
      </c>
      <c r="AE107">
        <v>0</v>
      </c>
      <c r="AF107">
        <v>0.51</v>
      </c>
      <c r="AG107">
        <v>0.49</v>
      </c>
      <c r="AH107">
        <v>1.73</v>
      </c>
      <c r="AI107">
        <v>0</v>
      </c>
      <c r="AJ107">
        <v>3.22</v>
      </c>
      <c r="AK107">
        <v>4.92</v>
      </c>
      <c r="AL107">
        <v>4.12</v>
      </c>
      <c r="AM107">
        <v>3.69</v>
      </c>
      <c r="AN107">
        <v>4.41</v>
      </c>
      <c r="AO107">
        <v>4.2</v>
      </c>
      <c r="AP107">
        <v>5.62</v>
      </c>
      <c r="AQ107">
        <v>8.1199999999999992</v>
      </c>
      <c r="AR107">
        <v>16.36</v>
      </c>
      <c r="AS107">
        <v>27.62</v>
      </c>
      <c r="AT107">
        <v>31.58</v>
      </c>
      <c r="AU107">
        <v>33.08</v>
      </c>
      <c r="AV107">
        <v>34.24</v>
      </c>
      <c r="AW107">
        <v>35.03</v>
      </c>
      <c r="AX107">
        <v>36.49</v>
      </c>
      <c r="AY107">
        <v>37.22</v>
      </c>
      <c r="AZ107">
        <v>37.14</v>
      </c>
      <c r="BA107">
        <v>37.9</v>
      </c>
      <c r="BB107">
        <v>37.42</v>
      </c>
      <c r="BC107">
        <v>39.15</v>
      </c>
      <c r="BD107">
        <v>40.229999999999997</v>
      </c>
      <c r="BE107">
        <v>44.34</v>
      </c>
      <c r="BF107">
        <v>45.22</v>
      </c>
      <c r="BG107">
        <v>47.04</v>
      </c>
      <c r="BH107">
        <v>46.64</v>
      </c>
      <c r="BI107">
        <v>44.26</v>
      </c>
      <c r="BJ107">
        <v>42.31</v>
      </c>
      <c r="BK107">
        <v>27.67</v>
      </c>
      <c r="BL107">
        <v>31.89</v>
      </c>
      <c r="BM107">
        <v>33.61</v>
      </c>
      <c r="BN107">
        <v>34.79</v>
      </c>
      <c r="BO107">
        <v>35.08</v>
      </c>
      <c r="BP107">
        <v>36.04</v>
      </c>
      <c r="BQ107">
        <v>36.700000000000003</v>
      </c>
      <c r="BR107">
        <v>37.14</v>
      </c>
      <c r="BS107">
        <v>37.61</v>
      </c>
      <c r="BT107">
        <v>37.78</v>
      </c>
      <c r="BU107">
        <v>39.24</v>
      </c>
      <c r="BV107">
        <v>40.93</v>
      </c>
      <c r="BW107">
        <v>44.11</v>
      </c>
      <c r="BX107">
        <v>45.54</v>
      </c>
      <c r="BY107">
        <v>47.81</v>
      </c>
      <c r="BZ107">
        <v>46.79</v>
      </c>
      <c r="CA107">
        <v>44.16</v>
      </c>
      <c r="CB107">
        <v>42.57</v>
      </c>
      <c r="CC107">
        <v>2</v>
      </c>
      <c r="CD107">
        <v>4</v>
      </c>
      <c r="CE107">
        <v>6</v>
      </c>
      <c r="CF107">
        <v>5</v>
      </c>
      <c r="CG107">
        <v>3</v>
      </c>
      <c r="CH107">
        <v>-1</v>
      </c>
      <c r="CI107">
        <v>-5</v>
      </c>
      <c r="CJ107">
        <v>-10</v>
      </c>
      <c r="CK107">
        <v>-12</v>
      </c>
      <c r="CL107">
        <v>-11</v>
      </c>
      <c r="CM107">
        <v>-5</v>
      </c>
      <c r="CN107">
        <v>3</v>
      </c>
      <c r="CO107">
        <v>9</v>
      </c>
      <c r="CP107">
        <v>14</v>
      </c>
      <c r="CQ107">
        <v>11</v>
      </c>
      <c r="CR107">
        <v>7</v>
      </c>
      <c r="CS107">
        <v>5</v>
      </c>
      <c r="CT107">
        <v>1</v>
      </c>
    </row>
    <row r="108" spans="1:98">
      <c r="A108">
        <v>1</v>
      </c>
      <c r="B108" t="s">
        <v>1730</v>
      </c>
      <c r="C108">
        <v>25</v>
      </c>
      <c r="D108">
        <v>22</v>
      </c>
      <c r="E108">
        <v>24</v>
      </c>
      <c r="F108" t="s">
        <v>1667</v>
      </c>
      <c r="G108">
        <v>14</v>
      </c>
      <c r="H108">
        <v>6</v>
      </c>
      <c r="I108">
        <v>3.48</v>
      </c>
      <c r="J108">
        <v>3.58</v>
      </c>
      <c r="K108">
        <v>1.81</v>
      </c>
      <c r="L108">
        <v>0.45</v>
      </c>
      <c r="M108">
        <v>0.45</v>
      </c>
      <c r="N108">
        <v>0.39</v>
      </c>
      <c r="O108">
        <v>0.35</v>
      </c>
      <c r="P108">
        <v>0.83</v>
      </c>
      <c r="Q108">
        <v>1.05</v>
      </c>
      <c r="R108">
        <v>2.2799999999999998</v>
      </c>
      <c r="S108">
        <v>5.35</v>
      </c>
      <c r="T108">
        <v>5.31</v>
      </c>
      <c r="U108">
        <v>3.39</v>
      </c>
      <c r="V108">
        <v>3.46</v>
      </c>
      <c r="W108">
        <v>5.54</v>
      </c>
      <c r="X108">
        <v>6.91</v>
      </c>
      <c r="Y108">
        <v>10.83</v>
      </c>
      <c r="Z108">
        <v>19.55</v>
      </c>
      <c r="AA108">
        <v>3.55</v>
      </c>
      <c r="AB108">
        <v>4.29</v>
      </c>
      <c r="AC108">
        <v>0.25</v>
      </c>
      <c r="AD108">
        <v>1.06</v>
      </c>
      <c r="AE108">
        <v>0.18</v>
      </c>
      <c r="AF108">
        <v>0.37</v>
      </c>
      <c r="AG108">
        <v>1.37</v>
      </c>
      <c r="AH108">
        <v>0.88</v>
      </c>
      <c r="AI108">
        <v>0.25</v>
      </c>
      <c r="AJ108">
        <v>2.93</v>
      </c>
      <c r="AK108">
        <v>6.01</v>
      </c>
      <c r="AL108">
        <v>4.84</v>
      </c>
      <c r="AM108">
        <v>3.36</v>
      </c>
      <c r="AN108">
        <v>3.92</v>
      </c>
      <c r="AO108">
        <v>6.67</v>
      </c>
      <c r="AP108">
        <v>6.85</v>
      </c>
      <c r="AQ108">
        <v>9.43</v>
      </c>
      <c r="AR108">
        <v>16.7</v>
      </c>
      <c r="AS108">
        <v>26.3</v>
      </c>
      <c r="AT108">
        <v>31.35</v>
      </c>
      <c r="AU108">
        <v>32.75</v>
      </c>
      <c r="AV108">
        <v>33.770000000000003</v>
      </c>
      <c r="AW108">
        <v>35.590000000000003</v>
      </c>
      <c r="AX108">
        <v>37.56</v>
      </c>
      <c r="AY108">
        <v>38.01</v>
      </c>
      <c r="AZ108">
        <v>37.520000000000003</v>
      </c>
      <c r="BA108">
        <v>38.29</v>
      </c>
      <c r="BB108">
        <v>38.69</v>
      </c>
      <c r="BC108">
        <v>39.159999999999997</v>
      </c>
      <c r="BD108">
        <v>40.33</v>
      </c>
      <c r="BE108">
        <v>40.43</v>
      </c>
      <c r="BF108">
        <v>42.32</v>
      </c>
      <c r="BG108">
        <v>43.27</v>
      </c>
      <c r="BH108">
        <v>40.630000000000003</v>
      </c>
      <c r="BI108">
        <v>40.950000000000003</v>
      </c>
      <c r="BJ108">
        <v>41.33</v>
      </c>
      <c r="BK108">
        <v>26.54</v>
      </c>
      <c r="BL108">
        <v>31.25</v>
      </c>
      <c r="BM108">
        <v>32.25</v>
      </c>
      <c r="BN108">
        <v>33.979999999999997</v>
      </c>
      <c r="BO108">
        <v>35.86</v>
      </c>
      <c r="BP108">
        <v>37.31</v>
      </c>
      <c r="BQ108">
        <v>37.26</v>
      </c>
      <c r="BR108">
        <v>37.31</v>
      </c>
      <c r="BS108">
        <v>38.65</v>
      </c>
      <c r="BT108">
        <v>38.57</v>
      </c>
      <c r="BU108">
        <v>39.21</v>
      </c>
      <c r="BV108">
        <v>40.090000000000003</v>
      </c>
      <c r="BW108">
        <v>40.35</v>
      </c>
      <c r="BX108">
        <v>42.15</v>
      </c>
      <c r="BY108">
        <v>42.63</v>
      </c>
      <c r="BZ108">
        <v>40.51</v>
      </c>
      <c r="CA108">
        <v>40.86</v>
      </c>
      <c r="CB108">
        <v>40.549999999999997</v>
      </c>
      <c r="CC108">
        <v>1</v>
      </c>
      <c r="CD108">
        <v>3</v>
      </c>
      <c r="CE108">
        <v>4</v>
      </c>
      <c r="CF108">
        <v>0</v>
      </c>
      <c r="CG108">
        <v>-7</v>
      </c>
      <c r="CH108">
        <v>-13</v>
      </c>
      <c r="CI108">
        <v>-19</v>
      </c>
      <c r="CJ108">
        <v>-25</v>
      </c>
      <c r="CK108">
        <v>-26</v>
      </c>
      <c r="CL108">
        <v>-25</v>
      </c>
      <c r="CM108">
        <v>-19</v>
      </c>
      <c r="CN108">
        <v>-11</v>
      </c>
      <c r="CO108">
        <v>-7</v>
      </c>
      <c r="CP108">
        <v>-4</v>
      </c>
      <c r="CQ108">
        <v>1</v>
      </c>
      <c r="CR108">
        <v>1</v>
      </c>
      <c r="CS108">
        <v>0</v>
      </c>
      <c r="CT108">
        <v>0</v>
      </c>
    </row>
    <row r="109" spans="1:98">
      <c r="A109">
        <v>1</v>
      </c>
      <c r="F109" t="s">
        <v>1666</v>
      </c>
      <c r="G109">
        <v>13</v>
      </c>
      <c r="H109">
        <v>7</v>
      </c>
      <c r="I109">
        <v>3.01</v>
      </c>
      <c r="J109">
        <v>2.56</v>
      </c>
      <c r="K109">
        <v>1.06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0.5</v>
      </c>
      <c r="R109">
        <v>1.61</v>
      </c>
      <c r="S109">
        <v>3.5</v>
      </c>
      <c r="T109">
        <v>4.99</v>
      </c>
      <c r="U109">
        <v>2.98</v>
      </c>
      <c r="V109">
        <v>2.56</v>
      </c>
      <c r="W109">
        <v>4.41</v>
      </c>
      <c r="X109">
        <v>5.82</v>
      </c>
      <c r="Y109">
        <v>11.56</v>
      </c>
      <c r="Z109">
        <v>17.89</v>
      </c>
      <c r="AA109">
        <v>3.08</v>
      </c>
      <c r="AB109">
        <v>1.91</v>
      </c>
      <c r="AC109">
        <v>1.02</v>
      </c>
      <c r="AD109">
        <v>0.39</v>
      </c>
      <c r="AE109">
        <v>1.01</v>
      </c>
      <c r="AF109">
        <v>0.92</v>
      </c>
      <c r="AG109">
        <v>1.37</v>
      </c>
      <c r="AH109">
        <v>1.27</v>
      </c>
      <c r="AI109">
        <v>1.39</v>
      </c>
      <c r="AJ109">
        <v>1.02</v>
      </c>
      <c r="AK109">
        <v>2.56</v>
      </c>
      <c r="AL109">
        <v>1.86</v>
      </c>
      <c r="AM109">
        <v>1.23</v>
      </c>
      <c r="AN109">
        <v>2.4500000000000002</v>
      </c>
      <c r="AO109">
        <v>3.61</v>
      </c>
      <c r="AP109">
        <v>4.6399999999999997</v>
      </c>
      <c r="AQ109">
        <v>10.119999999999999</v>
      </c>
      <c r="AR109">
        <v>15.68</v>
      </c>
      <c r="AS109">
        <v>25.84</v>
      </c>
      <c r="AT109">
        <v>27.55</v>
      </c>
      <c r="AU109">
        <v>30.64</v>
      </c>
      <c r="AV109">
        <v>31.3</v>
      </c>
      <c r="AW109">
        <v>33.6</v>
      </c>
      <c r="AX109">
        <v>33.630000000000003</v>
      </c>
      <c r="AY109">
        <v>34.590000000000003</v>
      </c>
      <c r="AZ109">
        <v>35.01</v>
      </c>
      <c r="BA109">
        <v>34.04</v>
      </c>
      <c r="BB109">
        <v>35.9</v>
      </c>
      <c r="BC109">
        <v>35.83</v>
      </c>
      <c r="BD109">
        <v>37.76</v>
      </c>
      <c r="BE109">
        <v>41.37</v>
      </c>
      <c r="BF109">
        <v>43.06</v>
      </c>
      <c r="BG109">
        <v>47.52</v>
      </c>
      <c r="BH109">
        <v>45.86</v>
      </c>
      <c r="BI109">
        <v>41.99</v>
      </c>
      <c r="BJ109">
        <v>38.51</v>
      </c>
      <c r="BK109">
        <v>25.56</v>
      </c>
      <c r="BL109">
        <v>27.22</v>
      </c>
      <c r="BM109">
        <v>30.91</v>
      </c>
      <c r="BN109">
        <v>31.18</v>
      </c>
      <c r="BO109">
        <v>33.11</v>
      </c>
      <c r="BP109">
        <v>33.450000000000003</v>
      </c>
      <c r="BQ109">
        <v>34.25</v>
      </c>
      <c r="BR109">
        <v>35.04</v>
      </c>
      <c r="BS109">
        <v>35.39</v>
      </c>
      <c r="BT109">
        <v>36.369999999999997</v>
      </c>
      <c r="BU109">
        <v>36.369999999999997</v>
      </c>
      <c r="BV109">
        <v>38.22</v>
      </c>
      <c r="BW109">
        <v>41.4</v>
      </c>
      <c r="BX109">
        <v>42.45</v>
      </c>
      <c r="BY109">
        <v>47.84</v>
      </c>
      <c r="BZ109">
        <v>45.7</v>
      </c>
      <c r="CA109">
        <v>42.77</v>
      </c>
      <c r="CB109">
        <v>48.42</v>
      </c>
      <c r="CC109">
        <v>2</v>
      </c>
      <c r="CD109">
        <v>0</v>
      </c>
      <c r="CE109">
        <v>-1</v>
      </c>
      <c r="CF109">
        <v>-3</v>
      </c>
      <c r="CG109">
        <v>-6</v>
      </c>
      <c r="CH109">
        <v>-7</v>
      </c>
      <c r="CI109">
        <v>-7</v>
      </c>
      <c r="CJ109">
        <v>-3</v>
      </c>
      <c r="CK109">
        <v>4</v>
      </c>
      <c r="CL109">
        <v>9</v>
      </c>
      <c r="CM109">
        <v>13</v>
      </c>
      <c r="CN109">
        <v>16</v>
      </c>
      <c r="CO109">
        <v>17</v>
      </c>
      <c r="CP109">
        <v>12</v>
      </c>
      <c r="CQ109">
        <v>4</v>
      </c>
      <c r="CR109">
        <v>0</v>
      </c>
      <c r="CS109">
        <v>-1</v>
      </c>
      <c r="CT109">
        <v>-1</v>
      </c>
    </row>
    <row r="110" spans="1:98">
      <c r="A110">
        <v>1</v>
      </c>
      <c r="F110" t="s">
        <v>1666</v>
      </c>
      <c r="G110">
        <v>14</v>
      </c>
      <c r="H110">
        <v>1</v>
      </c>
      <c r="I110">
        <v>4.79</v>
      </c>
      <c r="J110">
        <v>3.83</v>
      </c>
      <c r="K110">
        <v>2.68</v>
      </c>
      <c r="L110">
        <v>2.06</v>
      </c>
      <c r="M110">
        <v>1.93</v>
      </c>
      <c r="N110">
        <v>1.57</v>
      </c>
      <c r="O110">
        <v>0</v>
      </c>
      <c r="P110">
        <v>1.76</v>
      </c>
      <c r="Q110">
        <v>0</v>
      </c>
      <c r="R110">
        <v>1.25</v>
      </c>
      <c r="S110">
        <v>4.8499999999999996</v>
      </c>
      <c r="T110">
        <v>4.68</v>
      </c>
      <c r="U110">
        <v>2.66</v>
      </c>
      <c r="V110">
        <v>3.71</v>
      </c>
      <c r="W110">
        <v>5.98</v>
      </c>
      <c r="X110">
        <v>7.71</v>
      </c>
      <c r="Y110">
        <v>11.86</v>
      </c>
      <c r="Z110">
        <v>17.420000000000002</v>
      </c>
      <c r="AA110">
        <v>4.92</v>
      </c>
      <c r="AB110">
        <v>2.69</v>
      </c>
      <c r="AC110">
        <v>2.2200000000000002</v>
      </c>
      <c r="AD110">
        <v>2.5</v>
      </c>
      <c r="AE110">
        <v>2.39</v>
      </c>
      <c r="AF110">
        <v>2.86</v>
      </c>
      <c r="AG110">
        <v>2.61</v>
      </c>
      <c r="AH110">
        <v>3.23</v>
      </c>
      <c r="AI110">
        <v>1.99</v>
      </c>
      <c r="AJ110">
        <v>3.6</v>
      </c>
      <c r="AK110">
        <v>4.99</v>
      </c>
      <c r="AL110">
        <v>5.56</v>
      </c>
      <c r="AM110">
        <v>4.25</v>
      </c>
      <c r="AN110">
        <v>4.03</v>
      </c>
      <c r="AO110">
        <v>6.07</v>
      </c>
      <c r="AP110">
        <v>7.34</v>
      </c>
      <c r="AQ110">
        <v>9.82</v>
      </c>
      <c r="AR110">
        <v>16.3</v>
      </c>
      <c r="AS110">
        <v>26.83</v>
      </c>
      <c r="AT110">
        <v>30.46</v>
      </c>
      <c r="AU110">
        <v>31.79</v>
      </c>
      <c r="AV110">
        <v>34.15</v>
      </c>
      <c r="AW110">
        <v>36.880000000000003</v>
      </c>
      <c r="AX110">
        <v>38.090000000000003</v>
      </c>
      <c r="AY110">
        <v>40.61</v>
      </c>
      <c r="AZ110">
        <v>40.049999999999997</v>
      </c>
      <c r="BA110">
        <v>41.03</v>
      </c>
      <c r="BB110">
        <v>39.18</v>
      </c>
      <c r="BC110">
        <v>43.24</v>
      </c>
      <c r="BD110">
        <v>42.45</v>
      </c>
      <c r="BE110">
        <v>43.14</v>
      </c>
      <c r="BF110">
        <v>45.98</v>
      </c>
      <c r="BG110">
        <v>46.58</v>
      </c>
      <c r="BH110">
        <v>42.92</v>
      </c>
      <c r="BI110">
        <v>42.98</v>
      </c>
      <c r="BJ110">
        <v>37.43</v>
      </c>
      <c r="BK110">
        <v>27.32</v>
      </c>
      <c r="BL110">
        <v>30.29</v>
      </c>
      <c r="BM110">
        <v>32.25</v>
      </c>
      <c r="BN110">
        <v>34.64</v>
      </c>
      <c r="BO110">
        <v>36.020000000000003</v>
      </c>
      <c r="BP110">
        <v>37.9</v>
      </c>
      <c r="BQ110">
        <v>40.25</v>
      </c>
      <c r="BR110">
        <v>40.340000000000003</v>
      </c>
      <c r="BS110">
        <v>40.159999999999997</v>
      </c>
      <c r="BT110">
        <v>38.409999999999997</v>
      </c>
      <c r="BU110">
        <v>43.34</v>
      </c>
      <c r="BV110">
        <v>41.92</v>
      </c>
      <c r="BW110">
        <v>42.86</v>
      </c>
      <c r="BX110">
        <v>46.34</v>
      </c>
      <c r="BY110">
        <v>46.61</v>
      </c>
      <c r="BZ110">
        <v>42.46</v>
      </c>
      <c r="CA110">
        <v>42.65</v>
      </c>
      <c r="CB110">
        <v>36.549999999999997</v>
      </c>
      <c r="CC110">
        <v>6</v>
      </c>
      <c r="CD110">
        <v>5</v>
      </c>
      <c r="CE110">
        <v>3</v>
      </c>
      <c r="CF110">
        <v>1</v>
      </c>
      <c r="CG110">
        <v>-1</v>
      </c>
      <c r="CH110">
        <v>-6</v>
      </c>
      <c r="CI110">
        <v>-7</v>
      </c>
      <c r="CJ110">
        <v>-7</v>
      </c>
      <c r="CK110">
        <v>-6</v>
      </c>
      <c r="CL110">
        <v>-1</v>
      </c>
      <c r="CM110">
        <v>10</v>
      </c>
      <c r="CN110">
        <v>16</v>
      </c>
      <c r="CO110">
        <v>20</v>
      </c>
      <c r="CP110">
        <v>20</v>
      </c>
      <c r="CQ110">
        <v>15</v>
      </c>
      <c r="CR110">
        <v>11</v>
      </c>
      <c r="CS110">
        <v>6</v>
      </c>
      <c r="CT110">
        <v>4</v>
      </c>
    </row>
    <row r="111" spans="1:98">
      <c r="A111">
        <v>1</v>
      </c>
      <c r="F111" t="s">
        <v>1666</v>
      </c>
      <c r="G111">
        <v>14</v>
      </c>
      <c r="H111">
        <v>10</v>
      </c>
      <c r="I111">
        <v>3.51</v>
      </c>
      <c r="J111">
        <v>2.04</v>
      </c>
      <c r="K111">
        <v>1.64</v>
      </c>
      <c r="L111">
        <v>2.14</v>
      </c>
      <c r="M111">
        <v>1.76</v>
      </c>
      <c r="N111">
        <v>0.9</v>
      </c>
      <c r="O111">
        <v>0</v>
      </c>
      <c r="P111">
        <v>0</v>
      </c>
      <c r="Q111">
        <v>0.95</v>
      </c>
      <c r="R111">
        <v>2.11</v>
      </c>
      <c r="S111">
        <v>5.85</v>
      </c>
      <c r="T111">
        <v>2.5299999999999998</v>
      </c>
      <c r="U111">
        <v>2.39</v>
      </c>
      <c r="V111">
        <v>2.98</v>
      </c>
      <c r="W111">
        <v>2.9</v>
      </c>
      <c r="X111">
        <v>4.76</v>
      </c>
      <c r="Y111">
        <v>9.69</v>
      </c>
      <c r="Z111">
        <v>17.32</v>
      </c>
      <c r="AA111">
        <v>2.29</v>
      </c>
      <c r="AB111">
        <v>1.9</v>
      </c>
      <c r="AC111">
        <v>1.54</v>
      </c>
      <c r="AD111">
        <v>1.93</v>
      </c>
      <c r="AE111">
        <v>2.44</v>
      </c>
      <c r="AF111">
        <v>1.93</v>
      </c>
      <c r="AG111">
        <v>2.86</v>
      </c>
      <c r="AH111">
        <v>2.29</v>
      </c>
      <c r="AI111">
        <v>2.67</v>
      </c>
      <c r="AJ111">
        <v>4.01</v>
      </c>
      <c r="AK111">
        <v>4.4000000000000004</v>
      </c>
      <c r="AL111">
        <v>0</v>
      </c>
      <c r="AM111">
        <v>0.67</v>
      </c>
      <c r="AN111">
        <v>2.0699999999999998</v>
      </c>
      <c r="AO111">
        <v>3.56</v>
      </c>
      <c r="AP111">
        <v>4.29</v>
      </c>
      <c r="AQ111">
        <v>8.35</v>
      </c>
      <c r="AR111">
        <v>17.02</v>
      </c>
      <c r="AS111">
        <v>25.95</v>
      </c>
      <c r="AT111">
        <v>29.19</v>
      </c>
      <c r="AU111">
        <v>31.91</v>
      </c>
      <c r="AV111">
        <v>32.82</v>
      </c>
      <c r="AW111">
        <v>35.35</v>
      </c>
      <c r="AX111">
        <v>35.369999999999997</v>
      </c>
      <c r="AY111">
        <v>36.94</v>
      </c>
      <c r="AZ111">
        <v>36.93</v>
      </c>
      <c r="BA111">
        <v>38.93</v>
      </c>
      <c r="BB111">
        <v>38.26</v>
      </c>
      <c r="BC111">
        <v>41.75</v>
      </c>
      <c r="BD111">
        <v>41.54</v>
      </c>
      <c r="BE111">
        <v>42.57</v>
      </c>
      <c r="BF111">
        <v>44.34</v>
      </c>
      <c r="BG111">
        <v>45.11</v>
      </c>
      <c r="BH111">
        <v>43.05</v>
      </c>
      <c r="BI111">
        <v>39.299999999999997</v>
      </c>
      <c r="BJ111">
        <v>35.15</v>
      </c>
      <c r="BK111">
        <v>25.69</v>
      </c>
      <c r="BL111">
        <v>29.12</v>
      </c>
      <c r="BM111">
        <v>32.270000000000003</v>
      </c>
      <c r="BN111">
        <v>32.869999999999997</v>
      </c>
      <c r="BO111">
        <v>36.06</v>
      </c>
      <c r="BP111">
        <v>25.19</v>
      </c>
      <c r="BQ111">
        <v>37.21</v>
      </c>
      <c r="BR111">
        <v>37.880000000000003</v>
      </c>
      <c r="BS111">
        <v>38.69</v>
      </c>
      <c r="BT111">
        <v>38.78</v>
      </c>
      <c r="BU111">
        <v>41.11</v>
      </c>
      <c r="BV111">
        <v>41.48</v>
      </c>
      <c r="BW111">
        <v>42.33</v>
      </c>
      <c r="BX111">
        <v>46.82</v>
      </c>
      <c r="BY111">
        <v>45.99</v>
      </c>
      <c r="BZ111">
        <v>43.16</v>
      </c>
      <c r="CA111">
        <v>38.5</v>
      </c>
      <c r="CB111">
        <v>35.5</v>
      </c>
      <c r="CC111">
        <v>0</v>
      </c>
      <c r="CD111">
        <v>0</v>
      </c>
      <c r="CE111">
        <v>1</v>
      </c>
      <c r="CF111">
        <v>0</v>
      </c>
      <c r="CG111">
        <v>2</v>
      </c>
      <c r="CH111">
        <v>0</v>
      </c>
      <c r="CI111">
        <v>0</v>
      </c>
      <c r="CJ111">
        <v>3</v>
      </c>
      <c r="CK111">
        <v>3</v>
      </c>
      <c r="CL111">
        <v>10</v>
      </c>
      <c r="CM111">
        <v>13</v>
      </c>
      <c r="CN111">
        <v>17</v>
      </c>
      <c r="CO111">
        <v>18</v>
      </c>
      <c r="CP111">
        <v>16</v>
      </c>
      <c r="CQ111">
        <v>10</v>
      </c>
      <c r="CR111">
        <v>7</v>
      </c>
      <c r="CS111">
        <v>4</v>
      </c>
      <c r="CT111">
        <v>2</v>
      </c>
    </row>
    <row r="112" spans="1:98">
      <c r="A112">
        <v>1</v>
      </c>
      <c r="F112" t="s">
        <v>1667</v>
      </c>
      <c r="G112">
        <v>20</v>
      </c>
      <c r="H112">
        <v>4</v>
      </c>
      <c r="I112">
        <v>4.41</v>
      </c>
      <c r="J112">
        <v>4.4000000000000004</v>
      </c>
      <c r="K112">
        <v>3.83</v>
      </c>
      <c r="L112">
        <v>3.83</v>
      </c>
      <c r="M112">
        <v>0.45</v>
      </c>
      <c r="N112">
        <v>0.28000000000000003</v>
      </c>
      <c r="O112">
        <v>0.12</v>
      </c>
      <c r="P112">
        <v>0.83</v>
      </c>
      <c r="Q112">
        <v>2.68</v>
      </c>
      <c r="R112">
        <v>4.8499999999999996</v>
      </c>
      <c r="S112">
        <v>7.21</v>
      </c>
      <c r="T112">
        <v>7.48</v>
      </c>
      <c r="U112">
        <v>5.04</v>
      </c>
      <c r="V112">
        <v>5.09</v>
      </c>
      <c r="W112">
        <v>6.49</v>
      </c>
      <c r="X112">
        <v>8.92</v>
      </c>
      <c r="Y112">
        <v>14.56</v>
      </c>
      <c r="Z112">
        <v>19.95</v>
      </c>
      <c r="AA112">
        <v>4.66</v>
      </c>
      <c r="AB112">
        <v>5.41</v>
      </c>
      <c r="AC112">
        <v>3.58</v>
      </c>
      <c r="AD112">
        <v>3.9</v>
      </c>
      <c r="AE112">
        <v>3.07</v>
      </c>
      <c r="AF112">
        <v>3.38</v>
      </c>
      <c r="AG112">
        <v>2.79</v>
      </c>
      <c r="AH112">
        <v>5.12</v>
      </c>
      <c r="AI112">
        <v>6.02</v>
      </c>
      <c r="AJ112">
        <v>5.85</v>
      </c>
      <c r="AK112">
        <v>8.34</v>
      </c>
      <c r="AL112">
        <v>6.71</v>
      </c>
      <c r="AM112">
        <v>5.0599999999999996</v>
      </c>
      <c r="AN112">
        <v>5.61</v>
      </c>
      <c r="AO112">
        <v>6.89</v>
      </c>
      <c r="AP112">
        <v>9.66</v>
      </c>
      <c r="AQ112">
        <v>14.34</v>
      </c>
      <c r="AR112">
        <v>18.84</v>
      </c>
      <c r="AS112">
        <v>26.95</v>
      </c>
      <c r="AT112">
        <v>32.69</v>
      </c>
      <c r="AU112">
        <v>35.130000000000003</v>
      </c>
      <c r="AV112">
        <v>38.39</v>
      </c>
      <c r="AW112">
        <v>38.270000000000003</v>
      </c>
      <c r="AX112">
        <v>39.47</v>
      </c>
      <c r="AY112">
        <v>39.729999999999997</v>
      </c>
      <c r="AZ112">
        <v>41.35</v>
      </c>
      <c r="BA112">
        <v>41.74</v>
      </c>
      <c r="BB112">
        <v>42.35</v>
      </c>
      <c r="BC112">
        <v>42.8</v>
      </c>
      <c r="BD112">
        <v>43.97</v>
      </c>
      <c r="BE112">
        <v>45.95</v>
      </c>
      <c r="BF112">
        <v>48.52</v>
      </c>
      <c r="BG112">
        <v>49.2</v>
      </c>
      <c r="BH112">
        <v>46.82</v>
      </c>
      <c r="BI112">
        <v>44.33</v>
      </c>
      <c r="BJ112">
        <v>44.38</v>
      </c>
      <c r="BK112">
        <v>27.63</v>
      </c>
      <c r="BL112">
        <v>32.909999999999997</v>
      </c>
      <c r="BM112">
        <v>36.29</v>
      </c>
      <c r="BN112">
        <v>38.22</v>
      </c>
      <c r="BO112">
        <v>38.86</v>
      </c>
      <c r="BP112">
        <v>39.119999999999997</v>
      </c>
      <c r="BQ112">
        <v>39.93</v>
      </c>
      <c r="BR112">
        <v>41.46</v>
      </c>
      <c r="BS112">
        <v>41.58</v>
      </c>
      <c r="BT112">
        <v>41.87</v>
      </c>
      <c r="BU112">
        <v>43.05</v>
      </c>
      <c r="BV112">
        <v>43.72</v>
      </c>
      <c r="BW112">
        <v>45.71</v>
      </c>
      <c r="BX112">
        <v>48.76</v>
      </c>
      <c r="BY112">
        <v>49.89</v>
      </c>
      <c r="BZ112">
        <v>47.42</v>
      </c>
      <c r="CA112">
        <v>43.36</v>
      </c>
      <c r="CB112">
        <v>44.43</v>
      </c>
      <c r="CC112">
        <v>4</v>
      </c>
      <c r="CD112">
        <v>5</v>
      </c>
      <c r="CE112">
        <v>2</v>
      </c>
      <c r="CF112">
        <v>-3</v>
      </c>
      <c r="CG112">
        <v>-8</v>
      </c>
      <c r="CH112">
        <v>-15</v>
      </c>
      <c r="CI112">
        <v>-18</v>
      </c>
      <c r="CJ112">
        <v>-18</v>
      </c>
      <c r="CK112">
        <v>-16</v>
      </c>
      <c r="CL112">
        <v>-12</v>
      </c>
      <c r="CM112">
        <v>-6</v>
      </c>
      <c r="CN112">
        <v>0</v>
      </c>
      <c r="CO112">
        <v>3</v>
      </c>
      <c r="CP112">
        <v>4</v>
      </c>
      <c r="CQ112">
        <v>3</v>
      </c>
      <c r="CR112">
        <v>2</v>
      </c>
      <c r="CS112">
        <v>0</v>
      </c>
      <c r="CT112">
        <v>1</v>
      </c>
    </row>
    <row r="113" spans="1:98">
      <c r="A113">
        <v>1</v>
      </c>
      <c r="F113" t="s">
        <v>1666</v>
      </c>
      <c r="G113">
        <v>22</v>
      </c>
      <c r="H113">
        <v>0</v>
      </c>
      <c r="I113">
        <v>2.96</v>
      </c>
      <c r="J113">
        <v>3.45</v>
      </c>
      <c r="K113">
        <v>1.83</v>
      </c>
      <c r="L113">
        <v>2.36</v>
      </c>
      <c r="M113">
        <v>3.11</v>
      </c>
      <c r="N113">
        <v>3.13</v>
      </c>
      <c r="O113">
        <v>3.61</v>
      </c>
      <c r="P113">
        <v>4.12</v>
      </c>
      <c r="Q113">
        <v>5.0999999999999996</v>
      </c>
      <c r="R113">
        <v>6.8</v>
      </c>
      <c r="S113">
        <v>3.61</v>
      </c>
      <c r="T113">
        <v>4.22</v>
      </c>
      <c r="U113">
        <v>1.93</v>
      </c>
      <c r="V113">
        <v>3.02</v>
      </c>
      <c r="W113">
        <v>4.38</v>
      </c>
      <c r="X113">
        <v>6.68</v>
      </c>
      <c r="Y113">
        <v>10.37</v>
      </c>
      <c r="Z113">
        <v>16.489999999999998</v>
      </c>
      <c r="AA113">
        <v>2.91</v>
      </c>
      <c r="AB113">
        <v>3.39</v>
      </c>
      <c r="AC113">
        <v>3.58</v>
      </c>
      <c r="AD113">
        <v>2.83</v>
      </c>
      <c r="AE113">
        <v>2.39</v>
      </c>
      <c r="AF113">
        <v>3.51</v>
      </c>
      <c r="AG113">
        <v>3.41</v>
      </c>
      <c r="AH113">
        <v>4.25</v>
      </c>
      <c r="AI113">
        <v>5.6</v>
      </c>
      <c r="AJ113">
        <v>6.46</v>
      </c>
      <c r="AK113">
        <v>6.63</v>
      </c>
      <c r="AL113">
        <v>3.07</v>
      </c>
      <c r="AM113">
        <v>0</v>
      </c>
      <c r="AN113">
        <v>1.67</v>
      </c>
      <c r="AO113">
        <v>4.5199999999999996</v>
      </c>
      <c r="AP113">
        <v>6.44</v>
      </c>
      <c r="AQ113">
        <v>9.86</v>
      </c>
      <c r="AR113">
        <v>15.44</v>
      </c>
      <c r="AS113">
        <v>25.83</v>
      </c>
      <c r="AT113">
        <v>31.3</v>
      </c>
      <c r="AU113">
        <v>34.49</v>
      </c>
      <c r="AV113">
        <v>37.01</v>
      </c>
      <c r="AW113">
        <v>38.53</v>
      </c>
      <c r="AX113">
        <v>39.58</v>
      </c>
      <c r="AY113">
        <v>40.85</v>
      </c>
      <c r="AZ113">
        <v>42.04</v>
      </c>
      <c r="BA113">
        <v>42.09</v>
      </c>
      <c r="BB113">
        <v>43.07</v>
      </c>
      <c r="BC113">
        <v>42.24</v>
      </c>
      <c r="BD113">
        <v>45.41</v>
      </c>
      <c r="BE113">
        <v>45.7</v>
      </c>
      <c r="BF113">
        <v>45.99</v>
      </c>
      <c r="BG113">
        <v>45.98</v>
      </c>
      <c r="BH113">
        <v>43.42</v>
      </c>
      <c r="BI113">
        <v>42.9</v>
      </c>
      <c r="BJ113">
        <v>43.3</v>
      </c>
      <c r="BK113">
        <v>25.67</v>
      </c>
      <c r="BL113">
        <v>31.23</v>
      </c>
      <c r="BM113">
        <v>34.86</v>
      </c>
      <c r="BN113">
        <v>36.78</v>
      </c>
      <c r="BO113">
        <v>38.56</v>
      </c>
      <c r="BP113">
        <v>38.75</v>
      </c>
      <c r="BQ113">
        <v>40.03</v>
      </c>
      <c r="BR113">
        <v>42.21</v>
      </c>
      <c r="BS113">
        <v>42.7</v>
      </c>
      <c r="BT113">
        <v>43.21</v>
      </c>
      <c r="BU113">
        <v>42.34</v>
      </c>
      <c r="BV113">
        <v>45.31</v>
      </c>
      <c r="BW113">
        <v>45.09</v>
      </c>
      <c r="BX113">
        <v>45.84</v>
      </c>
      <c r="BY113">
        <v>45.29</v>
      </c>
      <c r="BZ113">
        <v>44.33</v>
      </c>
      <c r="CA113">
        <v>42.83</v>
      </c>
      <c r="CB113">
        <v>43.1</v>
      </c>
      <c r="CC113">
        <v>0</v>
      </c>
      <c r="CD113">
        <v>0</v>
      </c>
      <c r="CE113">
        <v>0</v>
      </c>
      <c r="CF113">
        <v>-1</v>
      </c>
      <c r="CG113">
        <v>-2</v>
      </c>
      <c r="CH113">
        <v>-4</v>
      </c>
      <c r="CI113">
        <v>-4</v>
      </c>
      <c r="CJ113">
        <v>-4</v>
      </c>
      <c r="CK113">
        <v>0</v>
      </c>
      <c r="CL113">
        <v>6</v>
      </c>
      <c r="CM113">
        <v>16</v>
      </c>
      <c r="CN113">
        <v>21</v>
      </c>
      <c r="CO113">
        <v>21</v>
      </c>
      <c r="CP113">
        <v>17</v>
      </c>
      <c r="CQ113">
        <v>11</v>
      </c>
      <c r="CR113">
        <v>8</v>
      </c>
      <c r="CS113">
        <v>6</v>
      </c>
      <c r="CT113">
        <v>5</v>
      </c>
    </row>
    <row r="114" spans="1:98">
      <c r="A114">
        <v>1</v>
      </c>
      <c r="F114" t="s">
        <v>1666</v>
      </c>
      <c r="G114">
        <v>16</v>
      </c>
      <c r="H114">
        <v>3</v>
      </c>
      <c r="I114">
        <v>3.61</v>
      </c>
      <c r="J114">
        <v>4.01</v>
      </c>
      <c r="K114">
        <v>2.75</v>
      </c>
      <c r="L114">
        <v>2.99</v>
      </c>
      <c r="M114">
        <v>2.14</v>
      </c>
      <c r="N114">
        <v>1.39</v>
      </c>
      <c r="O114">
        <v>1.49</v>
      </c>
      <c r="P114">
        <v>1.1200000000000001</v>
      </c>
      <c r="Q114">
        <v>1.1200000000000001</v>
      </c>
      <c r="R114">
        <v>2.27</v>
      </c>
      <c r="S114">
        <v>3.95</v>
      </c>
      <c r="T114">
        <v>4.16</v>
      </c>
      <c r="U114">
        <v>3.78</v>
      </c>
      <c r="V114">
        <v>5.22</v>
      </c>
      <c r="W114">
        <v>5.59</v>
      </c>
      <c r="X114">
        <v>8.0299999999999994</v>
      </c>
      <c r="Y114">
        <v>12.8</v>
      </c>
      <c r="Z114">
        <v>16.89</v>
      </c>
      <c r="AA114">
        <v>3.41</v>
      </c>
      <c r="AB114">
        <v>3.28</v>
      </c>
      <c r="AC114">
        <v>3.33</v>
      </c>
      <c r="AD114">
        <v>2.41</v>
      </c>
      <c r="AE114">
        <v>1.79</v>
      </c>
      <c r="AF114">
        <v>1.34</v>
      </c>
      <c r="AG114">
        <v>1.51</v>
      </c>
      <c r="AH114">
        <v>2.14</v>
      </c>
      <c r="AI114">
        <v>3</v>
      </c>
      <c r="AJ114">
        <v>4.5199999999999996</v>
      </c>
      <c r="AK114">
        <v>5.24</v>
      </c>
      <c r="AL114">
        <v>4.95</v>
      </c>
      <c r="AM114">
        <v>4.1500000000000004</v>
      </c>
      <c r="AN114">
        <v>6.75</v>
      </c>
      <c r="AO114">
        <v>5.72</v>
      </c>
      <c r="AP114">
        <v>9.2899999999999991</v>
      </c>
      <c r="AQ114">
        <v>12.26</v>
      </c>
      <c r="AR114">
        <v>15.91</v>
      </c>
      <c r="AS114">
        <v>27.07</v>
      </c>
      <c r="AT114">
        <v>31.7</v>
      </c>
      <c r="AU114">
        <v>33.15</v>
      </c>
      <c r="AV114">
        <v>33.909999999999997</v>
      </c>
      <c r="AW114">
        <v>34.36</v>
      </c>
      <c r="AX114">
        <v>37.450000000000003</v>
      </c>
      <c r="AY114">
        <v>38.549999999999997</v>
      </c>
      <c r="AZ114">
        <v>38.909999999999997</v>
      </c>
      <c r="BA114">
        <v>39.76</v>
      </c>
      <c r="BB114">
        <v>41.37</v>
      </c>
      <c r="BC114">
        <v>42.29</v>
      </c>
      <c r="BD114">
        <v>42.17</v>
      </c>
      <c r="BE114">
        <v>47.97</v>
      </c>
      <c r="BF114">
        <v>47.09</v>
      </c>
      <c r="BG114">
        <v>48.83</v>
      </c>
      <c r="BH114">
        <v>49.35</v>
      </c>
      <c r="BI114">
        <v>46.06</v>
      </c>
      <c r="BJ114">
        <v>42.77</v>
      </c>
      <c r="BK114">
        <v>27.89</v>
      </c>
      <c r="BL114">
        <v>31.75</v>
      </c>
      <c r="BM114">
        <v>32.770000000000003</v>
      </c>
      <c r="BN114">
        <v>33.86</v>
      </c>
      <c r="BO114">
        <v>34.799999999999997</v>
      </c>
      <c r="BP114">
        <v>37.93</v>
      </c>
      <c r="BQ114">
        <v>37.619999999999997</v>
      </c>
      <c r="BR114">
        <v>38.51</v>
      </c>
      <c r="BS114">
        <v>39.590000000000003</v>
      </c>
      <c r="BT114">
        <v>40.98</v>
      </c>
      <c r="BU114">
        <v>41.5</v>
      </c>
      <c r="BV114">
        <v>41.6</v>
      </c>
      <c r="BW114">
        <v>47.11</v>
      </c>
      <c r="BX114">
        <v>46.42</v>
      </c>
      <c r="BY114">
        <v>48.44</v>
      </c>
      <c r="BZ114">
        <v>49.09</v>
      </c>
      <c r="CA114">
        <v>46.61</v>
      </c>
      <c r="CB114">
        <v>41.21</v>
      </c>
      <c r="CC114">
        <v>7</v>
      </c>
      <c r="CD114">
        <v>6</v>
      </c>
      <c r="CE114">
        <v>6</v>
      </c>
      <c r="CF114">
        <v>6</v>
      </c>
      <c r="CG114">
        <v>4</v>
      </c>
      <c r="CH114">
        <v>1</v>
      </c>
      <c r="CI114">
        <v>0</v>
      </c>
      <c r="CJ114">
        <v>0</v>
      </c>
      <c r="CK114">
        <v>1</v>
      </c>
      <c r="CL114">
        <v>11</v>
      </c>
      <c r="CM114">
        <v>14</v>
      </c>
      <c r="CN114">
        <v>21</v>
      </c>
      <c r="CO114">
        <v>22</v>
      </c>
      <c r="CP114">
        <v>20</v>
      </c>
      <c r="CQ114">
        <v>16</v>
      </c>
      <c r="CR114">
        <v>13</v>
      </c>
      <c r="CS114">
        <v>12</v>
      </c>
      <c r="CT114">
        <v>12</v>
      </c>
    </row>
    <row r="115" spans="1:98">
      <c r="A115">
        <v>1</v>
      </c>
      <c r="F115" t="s">
        <v>1667</v>
      </c>
      <c r="G115">
        <v>21</v>
      </c>
      <c r="H115">
        <v>6</v>
      </c>
      <c r="I115">
        <v>4.95</v>
      </c>
      <c r="J115">
        <v>3.29</v>
      </c>
      <c r="K115">
        <v>2.98</v>
      </c>
      <c r="L115">
        <v>1.9</v>
      </c>
      <c r="M115">
        <v>1.85</v>
      </c>
      <c r="N115">
        <v>1.85</v>
      </c>
      <c r="O115">
        <v>2.14</v>
      </c>
      <c r="P115">
        <v>2.39</v>
      </c>
      <c r="Q115">
        <v>2.98</v>
      </c>
      <c r="R115">
        <v>3.56</v>
      </c>
      <c r="S115">
        <v>4.72</v>
      </c>
      <c r="T115">
        <v>5.03</v>
      </c>
      <c r="U115">
        <v>3.27</v>
      </c>
      <c r="V115">
        <v>3.66</v>
      </c>
      <c r="W115">
        <v>6.58</v>
      </c>
      <c r="X115">
        <v>7.23</v>
      </c>
      <c r="Y115">
        <v>11.8</v>
      </c>
      <c r="Z115">
        <v>19.63</v>
      </c>
      <c r="AA115">
        <v>4.5</v>
      </c>
      <c r="AB115">
        <v>3.48</v>
      </c>
      <c r="AC115">
        <v>1.73</v>
      </c>
      <c r="AD115">
        <v>2.0499999999999998</v>
      </c>
      <c r="AE115">
        <v>2.56</v>
      </c>
      <c r="AF115">
        <v>2.8</v>
      </c>
      <c r="AG115">
        <v>3.13</v>
      </c>
      <c r="AH115">
        <v>2.83</v>
      </c>
      <c r="AI115">
        <v>3.41</v>
      </c>
      <c r="AJ115">
        <v>3.69</v>
      </c>
      <c r="AK115">
        <v>5.03</v>
      </c>
      <c r="AL115">
        <v>6.28</v>
      </c>
      <c r="AM115">
        <v>3.55</v>
      </c>
      <c r="AN115">
        <v>3.26</v>
      </c>
      <c r="AO115">
        <v>5.66</v>
      </c>
      <c r="AP115">
        <v>8.68</v>
      </c>
      <c r="AQ115">
        <v>11.45</v>
      </c>
      <c r="AR115">
        <v>17.09</v>
      </c>
      <c r="AS115">
        <v>31.72</v>
      </c>
      <c r="AT115">
        <v>35.78</v>
      </c>
      <c r="AU115">
        <v>37.67</v>
      </c>
      <c r="AV115">
        <v>37.6</v>
      </c>
      <c r="AW115">
        <v>40.97</v>
      </c>
      <c r="AX115">
        <v>38.01</v>
      </c>
      <c r="AY115">
        <v>41.66</v>
      </c>
      <c r="AZ115">
        <v>40.33</v>
      </c>
      <c r="BA115">
        <v>39.840000000000003</v>
      </c>
      <c r="BB115">
        <v>43.26</v>
      </c>
      <c r="BC115">
        <v>42.91</v>
      </c>
      <c r="BD115">
        <v>41.19</v>
      </c>
      <c r="BE115">
        <v>50.15</v>
      </c>
      <c r="BF115">
        <v>48.81</v>
      </c>
      <c r="BG115">
        <v>49.81</v>
      </c>
      <c r="BH115">
        <v>49.67</v>
      </c>
      <c r="BI115">
        <v>46.3</v>
      </c>
      <c r="BJ115">
        <v>38.83</v>
      </c>
      <c r="BK115">
        <v>32.46</v>
      </c>
      <c r="BL115">
        <v>37.08</v>
      </c>
      <c r="BM115">
        <v>38.43</v>
      </c>
      <c r="BN115">
        <v>36.18</v>
      </c>
      <c r="BO115">
        <v>39.229999999999997</v>
      </c>
      <c r="BP115">
        <v>39.68</v>
      </c>
      <c r="BQ115">
        <v>40.15</v>
      </c>
      <c r="BR115">
        <v>39.93</v>
      </c>
      <c r="BS115">
        <v>39.1</v>
      </c>
      <c r="BT115">
        <v>42.02</v>
      </c>
      <c r="BU115">
        <v>40.950000000000003</v>
      </c>
      <c r="BV115">
        <v>39.71</v>
      </c>
      <c r="BW115">
        <v>48.4</v>
      </c>
      <c r="BX115">
        <v>48.45</v>
      </c>
      <c r="BY115">
        <v>48.73</v>
      </c>
      <c r="BZ115">
        <v>47.13</v>
      </c>
      <c r="CA115">
        <v>44.78</v>
      </c>
      <c r="CB115">
        <v>36.67</v>
      </c>
      <c r="CC115">
        <v>10</v>
      </c>
      <c r="CD115">
        <v>5</v>
      </c>
      <c r="CE115">
        <v>7</v>
      </c>
      <c r="CF115">
        <v>5</v>
      </c>
      <c r="CG115">
        <v>8</v>
      </c>
      <c r="CH115">
        <v>4</v>
      </c>
      <c r="CI115">
        <v>4</v>
      </c>
      <c r="CJ115">
        <v>5</v>
      </c>
      <c r="CK115">
        <v>10</v>
      </c>
      <c r="CL115">
        <v>14</v>
      </c>
      <c r="CM115">
        <v>21</v>
      </c>
      <c r="CN115">
        <v>28</v>
      </c>
      <c r="CO115">
        <v>24</v>
      </c>
      <c r="CP115">
        <v>24</v>
      </c>
      <c r="CQ115">
        <v>19</v>
      </c>
      <c r="CR115">
        <v>19</v>
      </c>
      <c r="CS115">
        <v>10</v>
      </c>
      <c r="CT115">
        <v>13</v>
      </c>
    </row>
    <row r="116" spans="1:98">
      <c r="A116">
        <v>1</v>
      </c>
      <c r="F116" t="s">
        <v>1666</v>
      </c>
      <c r="G116">
        <v>18</v>
      </c>
      <c r="H116">
        <v>9</v>
      </c>
      <c r="I116">
        <v>3.9</v>
      </c>
      <c r="J116">
        <v>3.17</v>
      </c>
      <c r="K116">
        <v>2.36</v>
      </c>
      <c r="L116">
        <v>1.63</v>
      </c>
      <c r="M116">
        <v>1.93</v>
      </c>
      <c r="N116">
        <v>1.92</v>
      </c>
      <c r="O116">
        <v>1.65</v>
      </c>
      <c r="P116">
        <v>0.63</v>
      </c>
      <c r="Q116">
        <v>2.2200000000000002</v>
      </c>
      <c r="R116">
        <v>2.33</v>
      </c>
      <c r="S116">
        <v>3.6</v>
      </c>
      <c r="T116">
        <v>3.17</v>
      </c>
      <c r="U116">
        <v>3.11</v>
      </c>
      <c r="V116">
        <v>4.51</v>
      </c>
      <c r="W116">
        <v>5.12</v>
      </c>
      <c r="X116">
        <v>7.94</v>
      </c>
      <c r="Y116">
        <v>14.16</v>
      </c>
      <c r="Z116">
        <v>20.11</v>
      </c>
      <c r="AA116">
        <v>4.66</v>
      </c>
      <c r="AB116">
        <v>3.17</v>
      </c>
      <c r="AC116">
        <v>0.8</v>
      </c>
      <c r="AD116">
        <v>0.9</v>
      </c>
      <c r="AE116">
        <v>1.37</v>
      </c>
      <c r="AF116">
        <v>1.25</v>
      </c>
      <c r="AG116">
        <v>1.25</v>
      </c>
      <c r="AH116">
        <v>1.37</v>
      </c>
      <c r="AI116">
        <v>1.99</v>
      </c>
      <c r="AJ116">
        <v>4.6399999999999997</v>
      </c>
      <c r="AK116">
        <v>4.5599999999999996</v>
      </c>
      <c r="AL116">
        <v>4.5</v>
      </c>
      <c r="AM116">
        <v>3.17</v>
      </c>
      <c r="AN116">
        <v>5.27</v>
      </c>
      <c r="AO116">
        <v>5.58</v>
      </c>
      <c r="AP116">
        <v>7.95</v>
      </c>
      <c r="AQ116">
        <v>14.16</v>
      </c>
      <c r="AR116">
        <v>20.100000000000001</v>
      </c>
      <c r="AS116">
        <v>27.81</v>
      </c>
      <c r="AT116">
        <v>30.5</v>
      </c>
      <c r="AU116">
        <v>32.96</v>
      </c>
      <c r="AV116">
        <v>36.200000000000003</v>
      </c>
      <c r="AW116">
        <v>36.94</v>
      </c>
      <c r="AX116">
        <v>37.229999999999997</v>
      </c>
      <c r="AY116">
        <v>39.53</v>
      </c>
      <c r="AZ116">
        <v>40.19</v>
      </c>
      <c r="BA116">
        <v>40.14</v>
      </c>
      <c r="BB116">
        <v>39.15</v>
      </c>
      <c r="BC116">
        <v>42.22</v>
      </c>
      <c r="BD116">
        <v>40.56</v>
      </c>
      <c r="BE116">
        <v>41.88</v>
      </c>
      <c r="BF116">
        <v>48.94</v>
      </c>
      <c r="BG116">
        <v>49.89</v>
      </c>
      <c r="BH116">
        <v>47.56</v>
      </c>
      <c r="BI116">
        <v>44.38</v>
      </c>
      <c r="BJ116">
        <v>33.24</v>
      </c>
      <c r="BK116">
        <v>28.31</v>
      </c>
      <c r="BL116">
        <v>31.8</v>
      </c>
      <c r="BM116">
        <v>33.47</v>
      </c>
      <c r="BN116">
        <v>36.270000000000003</v>
      </c>
      <c r="BO116">
        <v>37.71</v>
      </c>
      <c r="BP116">
        <v>38.01</v>
      </c>
      <c r="BQ116">
        <v>39.4</v>
      </c>
      <c r="BR116">
        <v>40.619999999999997</v>
      </c>
      <c r="BS116">
        <v>40.619999999999997</v>
      </c>
      <c r="BT116">
        <v>39.64</v>
      </c>
      <c r="BU116">
        <v>43.83</v>
      </c>
      <c r="BV116">
        <v>40.74</v>
      </c>
      <c r="BW116">
        <v>42.51</v>
      </c>
      <c r="BX116">
        <v>49.72</v>
      </c>
      <c r="BY116">
        <v>49.72</v>
      </c>
      <c r="BZ116">
        <v>47.81</v>
      </c>
      <c r="CA116">
        <v>44.77</v>
      </c>
      <c r="CB116">
        <v>31.83</v>
      </c>
      <c r="CC116">
        <v>4</v>
      </c>
      <c r="CD116">
        <v>6</v>
      </c>
      <c r="CE116">
        <v>3</v>
      </c>
      <c r="CF116">
        <v>2</v>
      </c>
      <c r="CG116">
        <v>2</v>
      </c>
      <c r="CH116">
        <v>-1</v>
      </c>
      <c r="CI116">
        <v>-8</v>
      </c>
      <c r="CJ116">
        <v>-11</v>
      </c>
      <c r="CK116">
        <v>-13</v>
      </c>
      <c r="CL116">
        <v>-17</v>
      </c>
      <c r="CM116">
        <v>-17</v>
      </c>
      <c r="CN116">
        <v>-23</v>
      </c>
      <c r="CO116">
        <v>-20</v>
      </c>
      <c r="CP116">
        <v>-15</v>
      </c>
      <c r="CQ116">
        <v>-12</v>
      </c>
      <c r="CR116">
        <v>-10</v>
      </c>
      <c r="CS116">
        <v>-7</v>
      </c>
      <c r="CT116">
        <v>-4</v>
      </c>
    </row>
    <row r="117" spans="1:98">
      <c r="A117">
        <v>1</v>
      </c>
      <c r="F117" t="s">
        <v>1666</v>
      </c>
      <c r="G117">
        <v>22</v>
      </c>
      <c r="H117">
        <v>9</v>
      </c>
      <c r="I117">
        <v>4.6900000000000004</v>
      </c>
      <c r="J117">
        <v>2.67</v>
      </c>
      <c r="K117">
        <v>2.0499999999999998</v>
      </c>
      <c r="L117">
        <v>1.54</v>
      </c>
      <c r="M117">
        <v>1.57</v>
      </c>
      <c r="N117">
        <v>1.81</v>
      </c>
      <c r="O117">
        <v>1.88</v>
      </c>
      <c r="P117">
        <v>2.39</v>
      </c>
      <c r="Q117">
        <v>1.86</v>
      </c>
      <c r="R117">
        <v>4.97</v>
      </c>
      <c r="S117">
        <v>4.97</v>
      </c>
      <c r="T117">
        <v>4.62</v>
      </c>
      <c r="U117">
        <v>2.86</v>
      </c>
      <c r="V117">
        <v>4.24</v>
      </c>
      <c r="W117">
        <v>4.97</v>
      </c>
      <c r="X117">
        <v>7.5</v>
      </c>
      <c r="Y117">
        <v>13.75</v>
      </c>
      <c r="Z117">
        <v>18.86</v>
      </c>
      <c r="AA117">
        <v>4.0999999999999996</v>
      </c>
      <c r="AB117">
        <v>2.9</v>
      </c>
      <c r="AC117">
        <v>1.94</v>
      </c>
      <c r="AD117">
        <v>1.5</v>
      </c>
      <c r="AE117">
        <v>1.57</v>
      </c>
      <c r="AF117">
        <v>2</v>
      </c>
      <c r="AG117">
        <v>2.27</v>
      </c>
      <c r="AH117">
        <v>2.29</v>
      </c>
      <c r="AI117">
        <v>2.63</v>
      </c>
      <c r="AJ117">
        <v>4.41</v>
      </c>
      <c r="AK117">
        <v>6.51</v>
      </c>
      <c r="AL117">
        <v>5.9</v>
      </c>
      <c r="AM117">
        <v>3.18</v>
      </c>
      <c r="AN117">
        <v>2.74</v>
      </c>
      <c r="AO117">
        <v>6.14</v>
      </c>
      <c r="AP117">
        <v>8.18</v>
      </c>
      <c r="AQ117">
        <v>12.48</v>
      </c>
      <c r="AR117">
        <v>19.559999999999999</v>
      </c>
      <c r="AS117">
        <v>27.16</v>
      </c>
      <c r="AT117">
        <v>31.48</v>
      </c>
      <c r="AU117">
        <v>33.159999999999997</v>
      </c>
      <c r="AV117">
        <v>35.43</v>
      </c>
      <c r="AW117">
        <v>34.86</v>
      </c>
      <c r="AX117">
        <v>37.880000000000003</v>
      </c>
      <c r="AY117">
        <v>37.08</v>
      </c>
      <c r="AZ117">
        <v>37.31</v>
      </c>
      <c r="BA117">
        <v>38.75</v>
      </c>
      <c r="BB117">
        <v>38.020000000000003</v>
      </c>
      <c r="BC117">
        <v>41.53</v>
      </c>
      <c r="BD117">
        <v>44.23</v>
      </c>
      <c r="BE117">
        <v>47.89</v>
      </c>
      <c r="BF117">
        <v>47.99</v>
      </c>
      <c r="BG117">
        <v>50.47</v>
      </c>
      <c r="BH117">
        <v>47.05</v>
      </c>
      <c r="BI117">
        <v>44.9</v>
      </c>
      <c r="BJ117">
        <v>39.31</v>
      </c>
      <c r="BK117">
        <v>26.46</v>
      </c>
      <c r="BL117">
        <v>30.57</v>
      </c>
      <c r="BM117">
        <v>32.229999999999997</v>
      </c>
      <c r="BN117">
        <v>34.229999999999997</v>
      </c>
      <c r="BO117">
        <v>34.86</v>
      </c>
      <c r="BP117">
        <v>36.68</v>
      </c>
      <c r="BQ117">
        <v>36.76</v>
      </c>
      <c r="BR117">
        <v>37.31</v>
      </c>
      <c r="BS117">
        <v>37.74</v>
      </c>
      <c r="BT117">
        <v>38.049999999999997</v>
      </c>
      <c r="BU117">
        <v>41.06</v>
      </c>
      <c r="BV117">
        <v>43.97</v>
      </c>
      <c r="BW117">
        <v>46.53</v>
      </c>
      <c r="BX117">
        <v>47.75</v>
      </c>
      <c r="BY117">
        <v>50.53</v>
      </c>
      <c r="BZ117">
        <v>46.99</v>
      </c>
      <c r="CA117">
        <v>44.27</v>
      </c>
      <c r="CB117">
        <v>37.909999999999997</v>
      </c>
      <c r="CC117">
        <v>4</v>
      </c>
      <c r="CD117">
        <v>3</v>
      </c>
      <c r="CE117">
        <v>3</v>
      </c>
      <c r="CF117">
        <v>2</v>
      </c>
      <c r="CG117">
        <v>2</v>
      </c>
      <c r="CH117">
        <v>0</v>
      </c>
      <c r="CI117">
        <v>-1</v>
      </c>
      <c r="CJ117">
        <v>0</v>
      </c>
      <c r="CK117">
        <v>5</v>
      </c>
      <c r="CL117">
        <v>8</v>
      </c>
      <c r="CM117">
        <v>12</v>
      </c>
      <c r="CN117">
        <v>18</v>
      </c>
      <c r="CO117">
        <v>23</v>
      </c>
      <c r="CP117">
        <v>20</v>
      </c>
      <c r="CQ117">
        <v>15</v>
      </c>
      <c r="CR117">
        <v>6</v>
      </c>
      <c r="CS117">
        <v>4</v>
      </c>
      <c r="CT117">
        <v>4</v>
      </c>
    </row>
    <row r="118" spans="1:98">
      <c r="A118">
        <v>1</v>
      </c>
      <c r="F118" t="s">
        <v>1666</v>
      </c>
      <c r="G118">
        <v>21</v>
      </c>
      <c r="H118">
        <v>2</v>
      </c>
      <c r="I118">
        <v>3.33</v>
      </c>
      <c r="J118">
        <v>2.95</v>
      </c>
      <c r="K118">
        <v>2.36</v>
      </c>
      <c r="L118">
        <v>2.2799999999999998</v>
      </c>
      <c r="M118">
        <v>0</v>
      </c>
      <c r="N118">
        <v>0.88</v>
      </c>
      <c r="O118">
        <v>1.74</v>
      </c>
      <c r="P118">
        <v>1.88</v>
      </c>
      <c r="Q118">
        <v>2.44</v>
      </c>
      <c r="R118">
        <v>3.13</v>
      </c>
      <c r="S118">
        <v>3.39</v>
      </c>
      <c r="T118">
        <v>4.78</v>
      </c>
      <c r="U118">
        <v>2.2000000000000002</v>
      </c>
      <c r="V118">
        <v>2.36</v>
      </c>
      <c r="W118">
        <v>3.87</v>
      </c>
      <c r="X118">
        <v>4.75</v>
      </c>
      <c r="Y118">
        <v>10.57</v>
      </c>
      <c r="Z118">
        <v>13.19</v>
      </c>
      <c r="AA118">
        <v>4.33</v>
      </c>
      <c r="AB118">
        <v>2.34</v>
      </c>
      <c r="AC118">
        <v>1.96</v>
      </c>
      <c r="AD118">
        <v>1.9</v>
      </c>
      <c r="AE118">
        <v>2.39</v>
      </c>
      <c r="AF118">
        <v>3.12</v>
      </c>
      <c r="AG118">
        <v>2.44</v>
      </c>
      <c r="AH118">
        <v>2.12</v>
      </c>
      <c r="AI118">
        <v>2.14</v>
      </c>
      <c r="AJ118">
        <v>3.17</v>
      </c>
      <c r="AK118">
        <v>3.5</v>
      </c>
      <c r="AL118">
        <v>3.38</v>
      </c>
      <c r="AM118">
        <v>0</v>
      </c>
      <c r="AN118">
        <v>0.96</v>
      </c>
      <c r="AO118">
        <v>2.78</v>
      </c>
      <c r="AP118">
        <v>3.28</v>
      </c>
      <c r="AQ118">
        <v>9.5500000000000007</v>
      </c>
      <c r="AR118">
        <v>12.8</v>
      </c>
      <c r="AS118">
        <v>28.29</v>
      </c>
      <c r="AT118">
        <v>31.87</v>
      </c>
      <c r="AU118">
        <v>33.43</v>
      </c>
      <c r="AV118">
        <v>34.979999999999997</v>
      </c>
      <c r="AW118">
        <v>37.25</v>
      </c>
      <c r="AX118">
        <v>37.47</v>
      </c>
      <c r="AY118">
        <v>38.36</v>
      </c>
      <c r="AZ118">
        <v>39.119999999999997</v>
      </c>
      <c r="BA118">
        <v>38.380000000000003</v>
      </c>
      <c r="BB118">
        <v>40.21</v>
      </c>
      <c r="BC118">
        <v>40.32</v>
      </c>
      <c r="BD118">
        <v>42.25</v>
      </c>
      <c r="BE118">
        <v>43.41</v>
      </c>
      <c r="BF118">
        <v>46.34</v>
      </c>
      <c r="BG118">
        <v>48.71</v>
      </c>
      <c r="BH118">
        <v>47.55</v>
      </c>
      <c r="BI118">
        <v>45.9</v>
      </c>
      <c r="BJ118">
        <v>46.59</v>
      </c>
      <c r="BK118">
        <v>28.1</v>
      </c>
      <c r="BL118">
        <v>30.24</v>
      </c>
      <c r="BM118">
        <v>33.409999999999997</v>
      </c>
      <c r="BN118">
        <v>34.22</v>
      </c>
      <c r="BO118">
        <v>37.79</v>
      </c>
      <c r="BP118">
        <v>38.479999999999997</v>
      </c>
      <c r="BQ118">
        <v>38.380000000000003</v>
      </c>
      <c r="BR118">
        <v>39.200000000000003</v>
      </c>
      <c r="BS118">
        <v>38.92</v>
      </c>
      <c r="BT118">
        <v>40.33</v>
      </c>
      <c r="BU118">
        <v>39.380000000000003</v>
      </c>
      <c r="BV118">
        <v>42.04</v>
      </c>
      <c r="BW118">
        <v>43.06</v>
      </c>
      <c r="BX118">
        <v>46.11</v>
      </c>
      <c r="BY118">
        <v>49.31</v>
      </c>
      <c r="BZ118">
        <v>48.33</v>
      </c>
      <c r="CA118">
        <v>45.04</v>
      </c>
      <c r="CB118">
        <v>46.83</v>
      </c>
      <c r="CC118">
        <v>3</v>
      </c>
      <c r="CD118">
        <v>2</v>
      </c>
      <c r="CE118">
        <v>2</v>
      </c>
      <c r="CF118">
        <v>4</v>
      </c>
      <c r="CG118">
        <v>3</v>
      </c>
      <c r="CH118">
        <v>3</v>
      </c>
      <c r="CI118">
        <v>3</v>
      </c>
      <c r="CJ118">
        <v>6</v>
      </c>
      <c r="CK118">
        <v>11</v>
      </c>
      <c r="CL118">
        <v>15</v>
      </c>
      <c r="CM118">
        <v>23</v>
      </c>
      <c r="CN118">
        <v>28</v>
      </c>
      <c r="CO118">
        <v>26</v>
      </c>
      <c r="CP118">
        <v>23</v>
      </c>
      <c r="CQ118">
        <v>14</v>
      </c>
      <c r="CR118">
        <v>6</v>
      </c>
      <c r="CS118">
        <v>1</v>
      </c>
      <c r="CT118">
        <v>0</v>
      </c>
    </row>
    <row r="119" spans="1:98">
      <c r="A119">
        <v>1</v>
      </c>
      <c r="F119" t="s">
        <v>1667</v>
      </c>
      <c r="G119">
        <v>20</v>
      </c>
      <c r="H119">
        <v>0</v>
      </c>
      <c r="I119">
        <v>4.7300000000000004</v>
      </c>
      <c r="J119">
        <v>3.67</v>
      </c>
      <c r="K119">
        <v>3.14</v>
      </c>
      <c r="L119">
        <v>3.11</v>
      </c>
      <c r="M119">
        <v>2.0499999999999998</v>
      </c>
      <c r="N119">
        <v>1.02</v>
      </c>
      <c r="O119">
        <v>0.62</v>
      </c>
      <c r="P119">
        <v>2.25</v>
      </c>
      <c r="Q119">
        <v>3.73</v>
      </c>
      <c r="R119">
        <v>5.75</v>
      </c>
      <c r="S119">
        <v>5.9</v>
      </c>
      <c r="T119">
        <v>4.76</v>
      </c>
      <c r="U119">
        <v>4.3899999999999997</v>
      </c>
      <c r="V119">
        <v>5.22</v>
      </c>
      <c r="W119">
        <v>7.35</v>
      </c>
      <c r="X119">
        <v>10.01</v>
      </c>
      <c r="Y119">
        <v>16.21</v>
      </c>
      <c r="Z119">
        <v>17.48</v>
      </c>
      <c r="AA119">
        <v>3.9</v>
      </c>
      <c r="AB119">
        <v>2.72</v>
      </c>
      <c r="AC119">
        <v>3.27</v>
      </c>
      <c r="AD119">
        <v>1.88</v>
      </c>
      <c r="AE119">
        <v>2.61</v>
      </c>
      <c r="AF119">
        <v>3.73</v>
      </c>
      <c r="AG119">
        <v>3.85</v>
      </c>
      <c r="AH119">
        <v>4.29</v>
      </c>
      <c r="AI119">
        <v>5.73</v>
      </c>
      <c r="AJ119">
        <v>4.9000000000000004</v>
      </c>
      <c r="AK119">
        <v>5.22</v>
      </c>
      <c r="AL119">
        <v>3.34</v>
      </c>
      <c r="AM119">
        <v>6.73</v>
      </c>
      <c r="AN119">
        <v>6.58</v>
      </c>
      <c r="AO119">
        <v>8.2899999999999991</v>
      </c>
      <c r="AP119">
        <v>9.32</v>
      </c>
      <c r="AQ119">
        <v>13.19</v>
      </c>
      <c r="AR119">
        <v>18.28</v>
      </c>
      <c r="AS119">
        <v>29.33</v>
      </c>
      <c r="AT119">
        <v>32.54</v>
      </c>
      <c r="AU119">
        <v>36.270000000000003</v>
      </c>
      <c r="AV119">
        <v>37.28</v>
      </c>
      <c r="AW119">
        <v>39.26</v>
      </c>
      <c r="AX119">
        <v>39.130000000000003</v>
      </c>
      <c r="AY119">
        <v>40.770000000000003</v>
      </c>
      <c r="AZ119">
        <v>40.729999999999997</v>
      </c>
      <c r="BA119">
        <v>40.61</v>
      </c>
      <c r="BB119">
        <v>40.14</v>
      </c>
      <c r="BC119">
        <v>42.23</v>
      </c>
      <c r="BD119">
        <v>42.65</v>
      </c>
      <c r="BE119">
        <v>44.76</v>
      </c>
      <c r="BF119">
        <v>46.36</v>
      </c>
      <c r="BG119">
        <v>50.44</v>
      </c>
      <c r="BH119">
        <v>47.36</v>
      </c>
      <c r="BI119">
        <v>46.44</v>
      </c>
      <c r="BJ119">
        <v>46.4</v>
      </c>
      <c r="BK119">
        <v>29.34</v>
      </c>
      <c r="BL119">
        <v>32.29</v>
      </c>
      <c r="BM119">
        <v>36.89</v>
      </c>
      <c r="BN119">
        <v>37.36</v>
      </c>
      <c r="BO119">
        <v>38.590000000000003</v>
      </c>
      <c r="BP119">
        <v>38.76</v>
      </c>
      <c r="BQ119">
        <v>40.35</v>
      </c>
      <c r="BR119">
        <v>40.630000000000003</v>
      </c>
      <c r="BS119">
        <v>40.98</v>
      </c>
      <c r="BT119">
        <v>41.38</v>
      </c>
      <c r="BU119">
        <v>42.71</v>
      </c>
      <c r="BV119">
        <v>42.59</v>
      </c>
      <c r="BW119">
        <v>44.85</v>
      </c>
      <c r="BX119">
        <v>46.64</v>
      </c>
      <c r="BY119">
        <v>50.32</v>
      </c>
      <c r="BZ119">
        <v>47.17</v>
      </c>
      <c r="CA119">
        <v>47.16</v>
      </c>
      <c r="CB119">
        <v>45.34</v>
      </c>
      <c r="CC119">
        <v>0</v>
      </c>
      <c r="CD119">
        <v>0</v>
      </c>
      <c r="CE119">
        <v>0</v>
      </c>
      <c r="CF119">
        <v>-1</v>
      </c>
      <c r="CG119">
        <v>-5</v>
      </c>
      <c r="CH119">
        <v>-7</v>
      </c>
      <c r="CI119">
        <v>-5</v>
      </c>
      <c r="CJ119">
        <v>-1</v>
      </c>
      <c r="CK119">
        <v>4</v>
      </c>
      <c r="CL119">
        <v>8</v>
      </c>
      <c r="CM119">
        <v>14</v>
      </c>
      <c r="CN119">
        <v>16</v>
      </c>
      <c r="CO119">
        <v>16</v>
      </c>
      <c r="CP119">
        <v>11</v>
      </c>
      <c r="CQ119">
        <v>9</v>
      </c>
      <c r="CR119">
        <v>4</v>
      </c>
      <c r="CS119">
        <v>5</v>
      </c>
      <c r="CT119">
        <v>4</v>
      </c>
    </row>
    <row r="120" spans="1:98">
      <c r="A120">
        <v>1</v>
      </c>
      <c r="F120" t="s">
        <v>1666</v>
      </c>
      <c r="G120">
        <v>13</v>
      </c>
      <c r="H120">
        <v>9</v>
      </c>
      <c r="I120">
        <v>2.11</v>
      </c>
      <c r="J120">
        <v>3.23</v>
      </c>
      <c r="K120">
        <v>1.89</v>
      </c>
      <c r="L120">
        <v>1.93</v>
      </c>
      <c r="M120">
        <v>1.1200000000000001</v>
      </c>
      <c r="N120">
        <v>1.51</v>
      </c>
      <c r="O120">
        <v>2.29</v>
      </c>
      <c r="P120">
        <v>2.29</v>
      </c>
      <c r="Q120">
        <v>3.14</v>
      </c>
      <c r="R120">
        <v>3.66</v>
      </c>
      <c r="S120">
        <v>4.5</v>
      </c>
      <c r="T120">
        <v>6.44</v>
      </c>
      <c r="U120">
        <v>2.68</v>
      </c>
      <c r="V120">
        <v>1.17</v>
      </c>
      <c r="W120">
        <v>3.98</v>
      </c>
      <c r="X120">
        <v>5.15</v>
      </c>
      <c r="Y120">
        <v>10.130000000000001</v>
      </c>
      <c r="Z120">
        <v>14.9</v>
      </c>
      <c r="AA120">
        <v>2.21</v>
      </c>
      <c r="AB120">
        <v>2.12</v>
      </c>
      <c r="AC120">
        <v>2.2400000000000002</v>
      </c>
      <c r="AD120">
        <v>2.08</v>
      </c>
      <c r="AE120">
        <v>1.51</v>
      </c>
      <c r="AF120">
        <v>2.12</v>
      </c>
      <c r="AG120">
        <v>2.76</v>
      </c>
      <c r="AH120">
        <v>2.8</v>
      </c>
      <c r="AI120">
        <v>3.18</v>
      </c>
      <c r="AJ120">
        <v>4.41</v>
      </c>
      <c r="AK120">
        <v>4.03</v>
      </c>
      <c r="AL120">
        <v>4.24</v>
      </c>
      <c r="AM120">
        <v>3.26</v>
      </c>
      <c r="AN120">
        <v>2.82</v>
      </c>
      <c r="AO120">
        <v>3.38</v>
      </c>
      <c r="AP120">
        <v>4.1100000000000003</v>
      </c>
      <c r="AQ120">
        <v>9.74</v>
      </c>
      <c r="AR120">
        <v>14.42</v>
      </c>
      <c r="AS120">
        <v>25.62</v>
      </c>
      <c r="AT120">
        <v>26.44</v>
      </c>
      <c r="AU120">
        <v>30.1</v>
      </c>
      <c r="AV120">
        <v>32.6</v>
      </c>
      <c r="AW120">
        <v>33.340000000000003</v>
      </c>
      <c r="AX120">
        <v>34.29</v>
      </c>
      <c r="AY120">
        <v>35.81</v>
      </c>
      <c r="AZ120">
        <v>35.56</v>
      </c>
      <c r="BA120">
        <v>35.65</v>
      </c>
      <c r="BB120">
        <v>37.200000000000003</v>
      </c>
      <c r="BC120">
        <v>38.840000000000003</v>
      </c>
      <c r="BD120">
        <v>38.61</v>
      </c>
      <c r="BE120">
        <v>40.29</v>
      </c>
      <c r="BF120">
        <v>39.51</v>
      </c>
      <c r="BG120">
        <v>40.82</v>
      </c>
      <c r="BH120">
        <v>40.619999999999997</v>
      </c>
      <c r="BI120">
        <v>39.68</v>
      </c>
      <c r="BJ120">
        <v>38.08</v>
      </c>
      <c r="BK120">
        <v>25.29</v>
      </c>
      <c r="BL120">
        <v>26.58</v>
      </c>
      <c r="BM120">
        <v>30.25</v>
      </c>
      <c r="BN120">
        <v>32.44</v>
      </c>
      <c r="BO120">
        <v>33.630000000000003</v>
      </c>
      <c r="BP120">
        <v>34.32</v>
      </c>
      <c r="BQ120">
        <v>35.28</v>
      </c>
      <c r="BR120">
        <v>35.729999999999997</v>
      </c>
      <c r="BS120">
        <v>36.5</v>
      </c>
      <c r="BT120">
        <v>37.35</v>
      </c>
      <c r="BU120">
        <v>38.24</v>
      </c>
      <c r="BV120">
        <v>39.950000000000003</v>
      </c>
      <c r="BW120">
        <v>40.69</v>
      </c>
      <c r="BX120">
        <v>39.840000000000003</v>
      </c>
      <c r="BY120">
        <v>41.86</v>
      </c>
      <c r="BZ120">
        <v>40.22</v>
      </c>
      <c r="CA120">
        <v>39.909999999999997</v>
      </c>
      <c r="CB120">
        <v>38.14</v>
      </c>
      <c r="CC120">
        <v>0</v>
      </c>
      <c r="CD120">
        <v>0</v>
      </c>
      <c r="CE120">
        <v>1</v>
      </c>
      <c r="CF120">
        <v>1</v>
      </c>
      <c r="CG120">
        <v>2</v>
      </c>
      <c r="CH120">
        <v>3</v>
      </c>
      <c r="CI120">
        <v>4</v>
      </c>
      <c r="CJ120">
        <v>7</v>
      </c>
      <c r="CK120">
        <v>10</v>
      </c>
      <c r="CL120">
        <v>16</v>
      </c>
      <c r="CM120">
        <v>20</v>
      </c>
      <c r="CN120">
        <v>25</v>
      </c>
      <c r="CO120">
        <v>25</v>
      </c>
      <c r="CP120">
        <v>20</v>
      </c>
      <c r="CQ120">
        <v>14</v>
      </c>
      <c r="CR120">
        <v>9</v>
      </c>
      <c r="CS120">
        <v>8</v>
      </c>
      <c r="CT120">
        <v>9</v>
      </c>
    </row>
    <row r="121" spans="1:98">
      <c r="A121">
        <v>1</v>
      </c>
      <c r="F121" t="s">
        <v>1666</v>
      </c>
      <c r="G121">
        <v>18</v>
      </c>
      <c r="H121">
        <v>0</v>
      </c>
      <c r="I121">
        <v>3.06</v>
      </c>
      <c r="J121">
        <v>1.93</v>
      </c>
      <c r="K121">
        <v>1.42</v>
      </c>
      <c r="L121">
        <v>1.1200000000000001</v>
      </c>
      <c r="M121">
        <v>0.25</v>
      </c>
      <c r="N121">
        <v>0.37</v>
      </c>
      <c r="O121">
        <v>0.51</v>
      </c>
      <c r="P121">
        <v>1.49</v>
      </c>
      <c r="Q121">
        <v>1.37</v>
      </c>
      <c r="R121">
        <v>3.3</v>
      </c>
      <c r="S121">
        <v>3.31</v>
      </c>
      <c r="T121">
        <v>4.78</v>
      </c>
      <c r="U121">
        <v>4.47</v>
      </c>
      <c r="V121">
        <v>5.96</v>
      </c>
      <c r="W121">
        <v>7.68</v>
      </c>
      <c r="X121">
        <v>8.4700000000000006</v>
      </c>
      <c r="Y121">
        <v>12.25</v>
      </c>
      <c r="Z121">
        <v>15.93</v>
      </c>
      <c r="AA121">
        <v>3.31</v>
      </c>
      <c r="AB121">
        <v>1.9</v>
      </c>
      <c r="AC121">
        <v>1.37</v>
      </c>
      <c r="AD121">
        <v>1.25</v>
      </c>
      <c r="AE121">
        <v>0.75</v>
      </c>
      <c r="AF121">
        <v>0.75</v>
      </c>
      <c r="AG121">
        <v>1.39</v>
      </c>
      <c r="AH121">
        <v>1.62</v>
      </c>
      <c r="AI121">
        <v>2.41</v>
      </c>
      <c r="AJ121">
        <v>3.22</v>
      </c>
      <c r="AK121">
        <v>3.53</v>
      </c>
      <c r="AL121">
        <v>5.5</v>
      </c>
      <c r="AM121">
        <v>4.07</v>
      </c>
      <c r="AN121">
        <v>4.8899999999999997</v>
      </c>
      <c r="AO121">
        <v>6.41</v>
      </c>
      <c r="AP121">
        <v>7.62</v>
      </c>
      <c r="AQ121">
        <v>12.22</v>
      </c>
      <c r="AR121">
        <v>15.71</v>
      </c>
      <c r="AS121">
        <v>27.8</v>
      </c>
      <c r="AT121">
        <v>31.16</v>
      </c>
      <c r="AU121">
        <v>32.520000000000003</v>
      </c>
      <c r="AV121">
        <v>33.03</v>
      </c>
      <c r="AW121">
        <v>35.35</v>
      </c>
      <c r="AX121">
        <v>36.659999999999997</v>
      </c>
      <c r="AY121">
        <v>36.340000000000003</v>
      </c>
      <c r="AZ121">
        <v>38.01</v>
      </c>
      <c r="BA121">
        <v>39.14</v>
      </c>
      <c r="BB121">
        <v>39.74</v>
      </c>
      <c r="BC121">
        <v>40.53</v>
      </c>
      <c r="BD121">
        <v>41.95</v>
      </c>
      <c r="BE121">
        <v>44.66</v>
      </c>
      <c r="BF121">
        <v>45.49</v>
      </c>
      <c r="BG121">
        <v>46.16</v>
      </c>
      <c r="BH121">
        <v>44.61</v>
      </c>
      <c r="BI121">
        <v>45.16</v>
      </c>
      <c r="BJ121">
        <v>45.77</v>
      </c>
      <c r="BK121">
        <v>27.45</v>
      </c>
      <c r="BL121">
        <v>30.29</v>
      </c>
      <c r="BM121">
        <v>33.17</v>
      </c>
      <c r="BN121">
        <v>34.72</v>
      </c>
      <c r="BO121">
        <v>35.58</v>
      </c>
      <c r="BP121">
        <v>36.99</v>
      </c>
      <c r="BQ121">
        <v>37.21</v>
      </c>
      <c r="BR121">
        <v>38.369999999999997</v>
      </c>
      <c r="BS121">
        <v>39.130000000000003</v>
      </c>
      <c r="BT121">
        <v>40.6</v>
      </c>
      <c r="BU121">
        <v>41.44</v>
      </c>
      <c r="BV121">
        <v>41.53</v>
      </c>
      <c r="BW121">
        <v>44.33</v>
      </c>
      <c r="BX121">
        <v>45.12</v>
      </c>
      <c r="BY121">
        <v>46.17</v>
      </c>
      <c r="BZ121">
        <v>43.8</v>
      </c>
      <c r="CA121">
        <v>45.13</v>
      </c>
      <c r="CB121">
        <v>45.6</v>
      </c>
      <c r="CC121">
        <v>0</v>
      </c>
      <c r="CD121">
        <v>0</v>
      </c>
      <c r="CE121">
        <v>-2</v>
      </c>
      <c r="CF121">
        <v>-4</v>
      </c>
      <c r="CG121">
        <v>-6</v>
      </c>
      <c r="CH121">
        <v>-8</v>
      </c>
      <c r="CI121">
        <v>-6</v>
      </c>
      <c r="CJ121">
        <v>-2</v>
      </c>
      <c r="CK121">
        <v>4</v>
      </c>
      <c r="CL121">
        <v>12</v>
      </c>
      <c r="CM121">
        <v>17</v>
      </c>
      <c r="CN121">
        <v>19</v>
      </c>
      <c r="CO121">
        <v>18</v>
      </c>
      <c r="CP121">
        <v>13</v>
      </c>
      <c r="CQ121">
        <v>8</v>
      </c>
      <c r="CR121">
        <v>3</v>
      </c>
      <c r="CS121">
        <v>1</v>
      </c>
      <c r="CT121">
        <v>0</v>
      </c>
    </row>
    <row r="122" spans="1:98">
      <c r="A122">
        <v>1</v>
      </c>
      <c r="F122" t="s">
        <v>1666</v>
      </c>
      <c r="G122">
        <v>14</v>
      </c>
      <c r="H122">
        <v>9</v>
      </c>
      <c r="I122">
        <v>2.94</v>
      </c>
      <c r="J122">
        <v>1.62</v>
      </c>
      <c r="K122">
        <v>1.86</v>
      </c>
      <c r="L122">
        <v>1.63</v>
      </c>
      <c r="M122">
        <v>1.39</v>
      </c>
      <c r="N122">
        <v>1.1200000000000001</v>
      </c>
      <c r="O122">
        <v>0.62</v>
      </c>
      <c r="P122">
        <v>0.25</v>
      </c>
      <c r="Q122">
        <v>0.87</v>
      </c>
      <c r="R122">
        <v>1.27</v>
      </c>
      <c r="S122">
        <v>3.56</v>
      </c>
      <c r="T122">
        <v>2.37</v>
      </c>
      <c r="U122">
        <v>0.72</v>
      </c>
      <c r="V122">
        <v>0.51</v>
      </c>
      <c r="W122">
        <v>2.61</v>
      </c>
      <c r="X122">
        <v>3.62</v>
      </c>
      <c r="Y122">
        <v>6.48</v>
      </c>
      <c r="Z122">
        <v>10.61</v>
      </c>
      <c r="AA122">
        <v>2.82</v>
      </c>
      <c r="AB122">
        <v>1.62</v>
      </c>
      <c r="AC122">
        <v>1.1499999999999999</v>
      </c>
      <c r="AD122">
        <v>1.1200000000000001</v>
      </c>
      <c r="AE122">
        <v>1.24</v>
      </c>
      <c r="AF122">
        <v>0.39</v>
      </c>
      <c r="AG122">
        <v>0.62</v>
      </c>
      <c r="AH122">
        <v>0.98</v>
      </c>
      <c r="AI122">
        <v>0.37</v>
      </c>
      <c r="AJ122">
        <v>1.56</v>
      </c>
      <c r="AK122">
        <v>2.14</v>
      </c>
      <c r="AL122">
        <v>1.1100000000000001</v>
      </c>
      <c r="AM122">
        <v>0</v>
      </c>
      <c r="AN122">
        <v>1.42</v>
      </c>
      <c r="AO122">
        <v>1.67</v>
      </c>
      <c r="AP122">
        <v>3.72</v>
      </c>
      <c r="AQ122">
        <v>6.14</v>
      </c>
      <c r="AR122">
        <v>11.18</v>
      </c>
      <c r="AS122">
        <v>25.46</v>
      </c>
      <c r="AT122">
        <v>30.62</v>
      </c>
      <c r="AU122">
        <v>33.85</v>
      </c>
      <c r="AV122">
        <v>35.32</v>
      </c>
      <c r="AW122">
        <v>36.119999999999997</v>
      </c>
      <c r="AX122">
        <v>38.380000000000003</v>
      </c>
      <c r="AY122">
        <v>38.08</v>
      </c>
      <c r="AZ122">
        <v>38.97</v>
      </c>
      <c r="BA122">
        <v>38.72</v>
      </c>
      <c r="BB122">
        <v>38.51</v>
      </c>
      <c r="BC122">
        <v>38.69</v>
      </c>
      <c r="BD122">
        <v>38.03</v>
      </c>
      <c r="BE122">
        <v>42.15</v>
      </c>
      <c r="BF122">
        <v>42.85</v>
      </c>
      <c r="BG122">
        <v>41.51</v>
      </c>
      <c r="BH122">
        <v>40.869999999999997</v>
      </c>
      <c r="BI122">
        <v>39.409999999999997</v>
      </c>
      <c r="BJ122">
        <v>38.270000000000003</v>
      </c>
      <c r="BK122">
        <v>25.31</v>
      </c>
      <c r="BL122">
        <v>30.58</v>
      </c>
      <c r="BM122">
        <v>33.81</v>
      </c>
      <c r="BN122">
        <v>35.08</v>
      </c>
      <c r="BO122">
        <v>36.18</v>
      </c>
      <c r="BP122">
        <v>38.299999999999997</v>
      </c>
      <c r="BQ122">
        <v>38.64</v>
      </c>
      <c r="BR122">
        <v>38.74</v>
      </c>
      <c r="BS122">
        <v>38.340000000000003</v>
      </c>
      <c r="BT122">
        <v>38.75</v>
      </c>
      <c r="BU122">
        <v>38.28</v>
      </c>
      <c r="BV122">
        <v>38.14</v>
      </c>
      <c r="BW122">
        <v>42.58</v>
      </c>
      <c r="BX122">
        <v>42.86</v>
      </c>
      <c r="BY122">
        <v>40.049999999999997</v>
      </c>
      <c r="BZ122">
        <v>39.72</v>
      </c>
      <c r="CA122">
        <v>39.54</v>
      </c>
      <c r="CB122">
        <v>38.61</v>
      </c>
      <c r="CC122">
        <v>4</v>
      </c>
      <c r="CD122">
        <v>4</v>
      </c>
      <c r="CE122">
        <v>5</v>
      </c>
      <c r="CF122">
        <v>6</v>
      </c>
      <c r="CG122">
        <v>3</v>
      </c>
      <c r="CH122">
        <v>3</v>
      </c>
      <c r="CI122">
        <v>3</v>
      </c>
      <c r="CJ122">
        <v>4</v>
      </c>
      <c r="CK122">
        <v>6</v>
      </c>
      <c r="CL122">
        <v>11</v>
      </c>
      <c r="CM122">
        <v>17</v>
      </c>
      <c r="CN122">
        <v>22</v>
      </c>
      <c r="CO122">
        <v>22</v>
      </c>
      <c r="CP122">
        <v>20</v>
      </c>
      <c r="CQ122">
        <v>16</v>
      </c>
      <c r="CR122">
        <v>12</v>
      </c>
      <c r="CS122">
        <v>9</v>
      </c>
      <c r="CT122">
        <v>8</v>
      </c>
    </row>
    <row r="123" spans="1:98">
      <c r="A123">
        <v>1</v>
      </c>
      <c r="F123" t="s">
        <v>1666</v>
      </c>
      <c r="G123">
        <v>14</v>
      </c>
      <c r="H123">
        <v>3</v>
      </c>
      <c r="I123">
        <v>5.41</v>
      </c>
      <c r="J123">
        <v>3.62</v>
      </c>
      <c r="K123">
        <v>3.18</v>
      </c>
      <c r="L123">
        <v>2.67</v>
      </c>
      <c r="M123">
        <v>3.07</v>
      </c>
      <c r="N123">
        <v>2.52</v>
      </c>
      <c r="O123">
        <v>1.42</v>
      </c>
      <c r="P123">
        <v>2.14</v>
      </c>
      <c r="Q123">
        <v>2.74</v>
      </c>
      <c r="R123">
        <v>4.0199999999999996</v>
      </c>
      <c r="S123">
        <v>6.97</v>
      </c>
      <c r="T123">
        <v>4.88</v>
      </c>
      <c r="U123">
        <v>1.52</v>
      </c>
      <c r="V123">
        <v>2.91</v>
      </c>
      <c r="W123">
        <v>3.49</v>
      </c>
      <c r="X123">
        <v>4.97</v>
      </c>
      <c r="Y123">
        <v>11.07</v>
      </c>
      <c r="Z123">
        <v>16.97</v>
      </c>
      <c r="AA123">
        <v>5.99</v>
      </c>
      <c r="AB123">
        <v>4.5199999999999996</v>
      </c>
      <c r="AC123">
        <v>2.91</v>
      </c>
      <c r="AD123">
        <v>2.87</v>
      </c>
      <c r="AE123">
        <v>2.14</v>
      </c>
      <c r="AF123">
        <v>3.24</v>
      </c>
      <c r="AG123">
        <v>3.36</v>
      </c>
      <c r="AH123">
        <v>3.02</v>
      </c>
      <c r="AI123">
        <v>3.38</v>
      </c>
      <c r="AJ123">
        <v>4.25</v>
      </c>
      <c r="AK123">
        <v>6.34</v>
      </c>
      <c r="AL123">
        <v>3.69</v>
      </c>
      <c r="AM123">
        <v>0</v>
      </c>
      <c r="AN123">
        <v>0</v>
      </c>
      <c r="AO123">
        <v>2.9</v>
      </c>
      <c r="AP123">
        <v>4.68</v>
      </c>
      <c r="AQ123">
        <v>9.68</v>
      </c>
      <c r="AR123">
        <v>17.88</v>
      </c>
      <c r="AS123">
        <v>27.66</v>
      </c>
      <c r="AT123">
        <v>28.32</v>
      </c>
      <c r="AU123">
        <v>29.75</v>
      </c>
      <c r="AV123">
        <v>31.39</v>
      </c>
      <c r="AW123">
        <v>32.33</v>
      </c>
      <c r="AX123">
        <v>34.57</v>
      </c>
      <c r="AY123">
        <v>35.159999999999997</v>
      </c>
      <c r="AZ123">
        <v>36.369999999999997</v>
      </c>
      <c r="BA123">
        <v>36.840000000000003</v>
      </c>
      <c r="BB123">
        <v>36.270000000000003</v>
      </c>
      <c r="BC123">
        <v>37.28</v>
      </c>
      <c r="BD123">
        <v>39.520000000000003</v>
      </c>
      <c r="BE123">
        <v>43.3</v>
      </c>
      <c r="BF123">
        <v>44.95</v>
      </c>
      <c r="BG123">
        <v>48.37</v>
      </c>
      <c r="BH123">
        <v>44.2</v>
      </c>
      <c r="BI123">
        <v>46.58</v>
      </c>
      <c r="BJ123">
        <v>39.61</v>
      </c>
      <c r="BK123">
        <v>27.03</v>
      </c>
      <c r="BL123">
        <v>27.2</v>
      </c>
      <c r="BM123">
        <v>29.69</v>
      </c>
      <c r="BN123">
        <v>31.76</v>
      </c>
      <c r="BO123">
        <v>32.96</v>
      </c>
      <c r="BP123">
        <v>34.93</v>
      </c>
      <c r="BQ123">
        <v>35.31</v>
      </c>
      <c r="BR123">
        <v>36.299999999999997</v>
      </c>
      <c r="BS123">
        <v>36.979999999999997</v>
      </c>
      <c r="BT123">
        <v>35.799999999999997</v>
      </c>
      <c r="BU123">
        <v>37.159999999999997</v>
      </c>
      <c r="BV123">
        <v>38.979999999999997</v>
      </c>
      <c r="BW123">
        <v>43.52</v>
      </c>
      <c r="BX123">
        <v>44.36</v>
      </c>
      <c r="BY123">
        <v>48.27</v>
      </c>
      <c r="BZ123">
        <v>44.01</v>
      </c>
      <c r="CA123">
        <v>47.28</v>
      </c>
      <c r="CB123">
        <v>38.92</v>
      </c>
      <c r="CC123">
        <v>-2</v>
      </c>
      <c r="CD123">
        <v>-3</v>
      </c>
      <c r="CE123">
        <v>-1</v>
      </c>
      <c r="CF123">
        <v>-1</v>
      </c>
      <c r="CG123">
        <v>-2</v>
      </c>
      <c r="CH123">
        <v>-5</v>
      </c>
      <c r="CI123">
        <v>-7</v>
      </c>
      <c r="CJ123">
        <v>-3</v>
      </c>
      <c r="CK123">
        <v>0</v>
      </c>
      <c r="CL123">
        <v>8</v>
      </c>
      <c r="CM123">
        <v>18</v>
      </c>
      <c r="CN123">
        <v>29</v>
      </c>
      <c r="CO123">
        <v>32</v>
      </c>
      <c r="CP123">
        <v>27</v>
      </c>
      <c r="CQ123">
        <v>19</v>
      </c>
      <c r="CR123">
        <v>11</v>
      </c>
      <c r="CS123">
        <v>6</v>
      </c>
      <c r="CT123">
        <v>2</v>
      </c>
    </row>
    <row r="124" spans="1:98">
      <c r="A124">
        <v>1</v>
      </c>
      <c r="F124" t="s">
        <v>1667</v>
      </c>
      <c r="G124">
        <v>15</v>
      </c>
      <c r="H124">
        <v>6</v>
      </c>
      <c r="I124">
        <v>7.46</v>
      </c>
      <c r="J124">
        <v>4.62</v>
      </c>
      <c r="K124">
        <v>4.5599999999999996</v>
      </c>
      <c r="L124">
        <v>2.91</v>
      </c>
      <c r="M124">
        <v>2.3199999999999998</v>
      </c>
      <c r="N124">
        <v>3.02</v>
      </c>
      <c r="O124">
        <v>2.39</v>
      </c>
      <c r="P124">
        <v>2.76</v>
      </c>
      <c r="Q124">
        <v>3.44</v>
      </c>
      <c r="R124">
        <v>5.01</v>
      </c>
      <c r="S124">
        <v>7.97</v>
      </c>
      <c r="T124">
        <v>8.14</v>
      </c>
      <c r="U124">
        <v>3.78</v>
      </c>
      <c r="V124">
        <v>3.78</v>
      </c>
      <c r="W124">
        <v>5.6</v>
      </c>
      <c r="X124">
        <v>8.9600000000000009</v>
      </c>
      <c r="Y124">
        <v>12.16</v>
      </c>
      <c r="Z124">
        <v>18.13</v>
      </c>
      <c r="AA124">
        <v>7.65</v>
      </c>
      <c r="AB124">
        <v>5.59</v>
      </c>
      <c r="AC124">
        <v>4.8600000000000003</v>
      </c>
      <c r="AD124">
        <v>4.01</v>
      </c>
      <c r="AE124">
        <v>2.92</v>
      </c>
      <c r="AF124">
        <v>3.34</v>
      </c>
      <c r="AG124">
        <v>3.37</v>
      </c>
      <c r="AH124">
        <v>3.6</v>
      </c>
      <c r="AI124">
        <v>4.29</v>
      </c>
      <c r="AJ124">
        <v>6.56</v>
      </c>
      <c r="AK124">
        <v>7.67</v>
      </c>
      <c r="AL124">
        <v>8.4499999999999993</v>
      </c>
      <c r="AM124">
        <v>3.96</v>
      </c>
      <c r="AN124">
        <v>5.73</v>
      </c>
      <c r="AO124">
        <v>6.24</v>
      </c>
      <c r="AP124">
        <v>8.69</v>
      </c>
      <c r="AQ124">
        <v>11.17</v>
      </c>
      <c r="AR124">
        <v>17.440000000000001</v>
      </c>
      <c r="AS124">
        <v>29.94</v>
      </c>
      <c r="AT124">
        <v>34.97</v>
      </c>
      <c r="AU124">
        <v>36.409999999999997</v>
      </c>
      <c r="AV124">
        <v>35.82</v>
      </c>
      <c r="AW124">
        <v>37.14</v>
      </c>
      <c r="AX124">
        <v>39.75</v>
      </c>
      <c r="AY124">
        <v>40.65</v>
      </c>
      <c r="AZ124">
        <v>41.71</v>
      </c>
      <c r="BA124">
        <v>44.12</v>
      </c>
      <c r="BB124">
        <v>46.23</v>
      </c>
      <c r="BC124">
        <v>44.94</v>
      </c>
      <c r="BD124">
        <v>45.46</v>
      </c>
      <c r="BE124">
        <v>49.85</v>
      </c>
      <c r="BF124">
        <v>50.82</v>
      </c>
      <c r="BG124">
        <v>56.96</v>
      </c>
      <c r="BH124">
        <v>51.33</v>
      </c>
      <c r="BI124">
        <v>50.57</v>
      </c>
      <c r="BJ124">
        <v>48.51</v>
      </c>
      <c r="BK124">
        <v>29.29</v>
      </c>
      <c r="BL124">
        <v>34.130000000000003</v>
      </c>
      <c r="BM124">
        <v>36.229999999999997</v>
      </c>
      <c r="BN124">
        <v>35.68</v>
      </c>
      <c r="BO124">
        <v>37.39</v>
      </c>
      <c r="BP124">
        <v>39.979999999999997</v>
      </c>
      <c r="BQ124">
        <v>39.29</v>
      </c>
      <c r="BR124">
        <v>41.21</v>
      </c>
      <c r="BS124">
        <v>43.21</v>
      </c>
      <c r="BT124">
        <v>44.83</v>
      </c>
      <c r="BU124">
        <v>44.82</v>
      </c>
      <c r="BV124">
        <v>45.75</v>
      </c>
      <c r="BW124">
        <v>48.83</v>
      </c>
      <c r="BX124">
        <v>50.79</v>
      </c>
      <c r="BY124">
        <v>57.8</v>
      </c>
      <c r="BZ124">
        <v>52.01</v>
      </c>
      <c r="CA124">
        <v>51.4</v>
      </c>
      <c r="CB124">
        <v>48.08</v>
      </c>
      <c r="CC124">
        <v>8</v>
      </c>
      <c r="CD124">
        <v>5</v>
      </c>
      <c r="CE124">
        <v>5</v>
      </c>
      <c r="CF124">
        <v>7</v>
      </c>
      <c r="CG124">
        <v>3</v>
      </c>
      <c r="CH124">
        <v>0</v>
      </c>
      <c r="CI124">
        <v>-2</v>
      </c>
      <c r="CJ124">
        <v>-1</v>
      </c>
      <c r="CK124">
        <v>3</v>
      </c>
      <c r="CL124">
        <v>9</v>
      </c>
      <c r="CM124">
        <v>18</v>
      </c>
      <c r="CN124">
        <v>29</v>
      </c>
      <c r="CO124">
        <v>28</v>
      </c>
      <c r="CP124">
        <v>26</v>
      </c>
      <c r="CQ124">
        <v>22</v>
      </c>
      <c r="CR124">
        <v>16</v>
      </c>
      <c r="CS124">
        <v>12</v>
      </c>
      <c r="CT124">
        <v>11</v>
      </c>
    </row>
    <row r="125" spans="1:98">
      <c r="A125">
        <v>1</v>
      </c>
      <c r="F125" t="s">
        <v>1666</v>
      </c>
      <c r="G125">
        <v>21</v>
      </c>
      <c r="H125">
        <v>3</v>
      </c>
      <c r="I125">
        <v>5.12</v>
      </c>
      <c r="J125">
        <v>3.67</v>
      </c>
      <c r="K125">
        <v>2.4500000000000002</v>
      </c>
      <c r="L125">
        <v>2.17</v>
      </c>
      <c r="M125">
        <v>2.11</v>
      </c>
      <c r="N125">
        <v>2.39</v>
      </c>
      <c r="O125">
        <v>2.08</v>
      </c>
      <c r="P125">
        <v>2.17</v>
      </c>
      <c r="Q125">
        <v>3.62</v>
      </c>
      <c r="R125">
        <v>4.95</v>
      </c>
      <c r="S125">
        <v>4.82</v>
      </c>
      <c r="T125">
        <v>7.31</v>
      </c>
      <c r="U125">
        <v>3.45</v>
      </c>
      <c r="V125">
        <v>4.4800000000000004</v>
      </c>
      <c r="W125">
        <v>5.07</v>
      </c>
      <c r="X125">
        <v>7.39</v>
      </c>
      <c r="Y125">
        <v>12.87</v>
      </c>
      <c r="Z125">
        <v>17.61</v>
      </c>
      <c r="AA125">
        <v>5.01</v>
      </c>
      <c r="AB125">
        <v>2.84</v>
      </c>
      <c r="AC125">
        <v>2.4500000000000002</v>
      </c>
      <c r="AD125">
        <v>3.38</v>
      </c>
      <c r="AE125">
        <v>3.97</v>
      </c>
      <c r="AF125">
        <v>3.58</v>
      </c>
      <c r="AG125">
        <v>3.22</v>
      </c>
      <c r="AH125">
        <v>2.91</v>
      </c>
      <c r="AI125">
        <v>4.1500000000000004</v>
      </c>
      <c r="AJ125">
        <v>4.76</v>
      </c>
      <c r="AK125">
        <v>6.39</v>
      </c>
      <c r="AL125">
        <v>5.45</v>
      </c>
      <c r="AM125">
        <v>3.46</v>
      </c>
      <c r="AN125">
        <v>4.0999999999999996</v>
      </c>
      <c r="AO125">
        <v>6.01</v>
      </c>
      <c r="AP125">
        <v>6.83</v>
      </c>
      <c r="AQ125">
        <v>13.75</v>
      </c>
      <c r="AR125">
        <v>15.72</v>
      </c>
      <c r="AS125">
        <v>27.61</v>
      </c>
      <c r="AT125">
        <v>29.97</v>
      </c>
      <c r="AU125">
        <v>34.700000000000003</v>
      </c>
      <c r="AV125">
        <v>35.43</v>
      </c>
      <c r="AW125">
        <v>37.83</v>
      </c>
      <c r="AX125">
        <v>39.909999999999997</v>
      </c>
      <c r="AY125">
        <v>40.869999999999997</v>
      </c>
      <c r="AZ125">
        <v>41.15</v>
      </c>
      <c r="BA125">
        <v>40.9</v>
      </c>
      <c r="BB125">
        <v>41.67</v>
      </c>
      <c r="BC125">
        <v>43.45</v>
      </c>
      <c r="BD125">
        <v>44.17</v>
      </c>
      <c r="BE125">
        <v>50.54</v>
      </c>
      <c r="BF125">
        <v>50.51</v>
      </c>
      <c r="BG125">
        <v>51.27</v>
      </c>
      <c r="BH125">
        <v>48.24</v>
      </c>
      <c r="BI125">
        <v>47.42</v>
      </c>
      <c r="BJ125">
        <v>42.99</v>
      </c>
      <c r="BK125">
        <v>28.34</v>
      </c>
      <c r="BL125">
        <v>29.55</v>
      </c>
      <c r="BM125">
        <v>34.6</v>
      </c>
      <c r="BN125">
        <v>35.25</v>
      </c>
      <c r="BO125">
        <v>35.76</v>
      </c>
      <c r="BP125">
        <v>38.130000000000003</v>
      </c>
      <c r="BQ125">
        <v>39.31</v>
      </c>
      <c r="BR125">
        <v>41</v>
      </c>
      <c r="BS125">
        <v>42.96</v>
      </c>
      <c r="BT125">
        <v>42.74</v>
      </c>
      <c r="BU125">
        <v>45.67</v>
      </c>
      <c r="BV125">
        <v>45.98</v>
      </c>
      <c r="BW125">
        <v>49.36</v>
      </c>
      <c r="BX125">
        <v>50.97</v>
      </c>
      <c r="BY125">
        <v>50.46</v>
      </c>
      <c r="BZ125">
        <v>48.26</v>
      </c>
      <c r="CA125">
        <v>48.6</v>
      </c>
      <c r="CB125">
        <v>41.83</v>
      </c>
      <c r="CC125">
        <v>3</v>
      </c>
      <c r="CD125">
        <v>4</v>
      </c>
      <c r="CE125">
        <v>4</v>
      </c>
      <c r="CF125">
        <v>2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-7</v>
      </c>
      <c r="CM125">
        <v>-17</v>
      </c>
      <c r="CN125">
        <v>-23</v>
      </c>
      <c r="CO125">
        <v>-23</v>
      </c>
      <c r="CP125">
        <v>-19</v>
      </c>
      <c r="CQ125">
        <v>-14</v>
      </c>
      <c r="CR125">
        <v>-10</v>
      </c>
      <c r="CS125">
        <v>-6</v>
      </c>
      <c r="CT125">
        <v>-6</v>
      </c>
    </row>
    <row r="126" spans="1:98">
      <c r="A126">
        <v>1</v>
      </c>
      <c r="F126" t="s">
        <v>1666</v>
      </c>
      <c r="G126">
        <v>18</v>
      </c>
      <c r="H126">
        <v>6</v>
      </c>
      <c r="I126">
        <v>3.86</v>
      </c>
      <c r="J126">
        <v>3.34</v>
      </c>
      <c r="K126">
        <v>3.46</v>
      </c>
      <c r="L126">
        <v>2.66</v>
      </c>
      <c r="M126">
        <v>2.4700000000000002</v>
      </c>
      <c r="N126">
        <v>1.76</v>
      </c>
      <c r="O126">
        <v>2.0499999999999998</v>
      </c>
      <c r="P126">
        <v>1.51</v>
      </c>
      <c r="Q126">
        <v>2.87</v>
      </c>
      <c r="R126">
        <v>4.0599999999999996</v>
      </c>
      <c r="S126">
        <v>5.17</v>
      </c>
      <c r="T126">
        <v>8.83</v>
      </c>
      <c r="U126">
        <v>4.5</v>
      </c>
      <c r="V126">
        <v>3.95</v>
      </c>
      <c r="W126">
        <v>5.83</v>
      </c>
      <c r="X126">
        <v>7.12</v>
      </c>
      <c r="Y126">
        <v>10.82</v>
      </c>
      <c r="Z126">
        <v>14.47</v>
      </c>
      <c r="AA126">
        <v>3.61</v>
      </c>
      <c r="AB126">
        <v>3.12</v>
      </c>
      <c r="AC126">
        <v>2.79</v>
      </c>
      <c r="AD126">
        <v>2.0499999999999998</v>
      </c>
      <c r="AE126">
        <v>1.9</v>
      </c>
      <c r="AF126">
        <v>2.98</v>
      </c>
      <c r="AG126">
        <v>3.24</v>
      </c>
      <c r="AH126">
        <v>4.13</v>
      </c>
      <c r="AI126">
        <v>4.2699999999999996</v>
      </c>
      <c r="AJ126">
        <v>5.39</v>
      </c>
      <c r="AK126">
        <v>6.84</v>
      </c>
      <c r="AL126">
        <v>7.17</v>
      </c>
      <c r="AM126">
        <v>4.03</v>
      </c>
      <c r="AN126">
        <v>3.69</v>
      </c>
      <c r="AO126">
        <v>5.65</v>
      </c>
      <c r="AP126">
        <v>7.78</v>
      </c>
      <c r="AQ126">
        <v>10.28</v>
      </c>
      <c r="AR126">
        <v>15.99</v>
      </c>
      <c r="AS126">
        <v>26.91</v>
      </c>
      <c r="AT126">
        <v>29.38</v>
      </c>
      <c r="AU126">
        <v>31.69</v>
      </c>
      <c r="AV126">
        <v>32.94</v>
      </c>
      <c r="AW126">
        <v>34.799999999999997</v>
      </c>
      <c r="AX126">
        <v>37.549999999999997</v>
      </c>
      <c r="AY126">
        <v>37.549999999999997</v>
      </c>
      <c r="AZ126">
        <v>39.56</v>
      </c>
      <c r="BA126">
        <v>39.75</v>
      </c>
      <c r="BB126">
        <v>40.049999999999997</v>
      </c>
      <c r="BC126">
        <v>39.71</v>
      </c>
      <c r="BD126">
        <v>41.96</v>
      </c>
      <c r="BE126">
        <v>46.65</v>
      </c>
      <c r="BF126">
        <v>49.05</v>
      </c>
      <c r="BG126">
        <v>48.05</v>
      </c>
      <c r="BH126">
        <v>47.94</v>
      </c>
      <c r="BI126">
        <v>46.72</v>
      </c>
      <c r="BJ126">
        <v>49.46</v>
      </c>
      <c r="BK126">
        <v>26.39</v>
      </c>
      <c r="BL126">
        <v>29.2</v>
      </c>
      <c r="BM126">
        <v>31.81</v>
      </c>
      <c r="BN126">
        <v>33.69</v>
      </c>
      <c r="BO126">
        <v>35.409999999999997</v>
      </c>
      <c r="BP126">
        <v>37.72</v>
      </c>
      <c r="BQ126">
        <v>37.700000000000003</v>
      </c>
      <c r="BR126">
        <v>39.020000000000003</v>
      </c>
      <c r="BS126">
        <v>39.22</v>
      </c>
      <c r="BT126">
        <v>39.4</v>
      </c>
      <c r="BU126">
        <v>38.729999999999997</v>
      </c>
      <c r="BV126">
        <v>41.54</v>
      </c>
      <c r="BW126">
        <v>45.34</v>
      </c>
      <c r="BX126">
        <v>49.28</v>
      </c>
      <c r="BY126">
        <v>48.47</v>
      </c>
      <c r="BZ126">
        <v>49.89</v>
      </c>
      <c r="CA126">
        <v>47</v>
      </c>
      <c r="CB126">
        <v>49.15</v>
      </c>
      <c r="CC126">
        <v>4</v>
      </c>
      <c r="CD126">
        <v>4</v>
      </c>
      <c r="CE126">
        <v>4</v>
      </c>
      <c r="CF126">
        <v>2</v>
      </c>
      <c r="CG126">
        <v>0</v>
      </c>
      <c r="CH126">
        <v>-5</v>
      </c>
      <c r="CI126">
        <v>-4</v>
      </c>
      <c r="CJ126">
        <v>0</v>
      </c>
      <c r="CK126">
        <v>5</v>
      </c>
      <c r="CL126">
        <v>16</v>
      </c>
      <c r="CM126">
        <v>26</v>
      </c>
      <c r="CN126">
        <v>35</v>
      </c>
      <c r="CO126">
        <v>35</v>
      </c>
      <c r="CP126">
        <v>32</v>
      </c>
      <c r="CQ126">
        <v>31</v>
      </c>
      <c r="CR126">
        <v>24</v>
      </c>
      <c r="CS126">
        <v>20</v>
      </c>
      <c r="CT126">
        <v>20</v>
      </c>
    </row>
    <row r="127" spans="1:98">
      <c r="A127">
        <v>1</v>
      </c>
      <c r="F127" t="s">
        <v>1666</v>
      </c>
      <c r="G127">
        <v>14</v>
      </c>
      <c r="H127">
        <v>3</v>
      </c>
      <c r="I127">
        <v>2.48</v>
      </c>
      <c r="J127">
        <v>2.2799999999999998</v>
      </c>
      <c r="K127">
        <v>1.37</v>
      </c>
      <c r="L127">
        <v>1.25</v>
      </c>
      <c r="M127">
        <v>2.02</v>
      </c>
      <c r="N127">
        <v>1.63</v>
      </c>
      <c r="O127">
        <v>2.0299999999999998</v>
      </c>
      <c r="P127">
        <v>1.78</v>
      </c>
      <c r="Q127">
        <v>1.63</v>
      </c>
      <c r="R127">
        <v>2.29</v>
      </c>
      <c r="S127">
        <v>4.41</v>
      </c>
      <c r="T127">
        <v>6.81</v>
      </c>
      <c r="U127">
        <v>2.96</v>
      </c>
      <c r="V127">
        <v>3.11</v>
      </c>
      <c r="W127">
        <v>4.88</v>
      </c>
      <c r="X127">
        <v>6.46</v>
      </c>
      <c r="Y127">
        <v>8.11</v>
      </c>
      <c r="Z127">
        <v>11.66</v>
      </c>
      <c r="AA127">
        <v>3.08</v>
      </c>
      <c r="AB127">
        <v>2.56</v>
      </c>
      <c r="AC127">
        <v>2.4700000000000002</v>
      </c>
      <c r="AD127">
        <v>1.51</v>
      </c>
      <c r="AE127">
        <v>1.62</v>
      </c>
      <c r="AF127">
        <v>2.48</v>
      </c>
      <c r="AG127">
        <v>2.87</v>
      </c>
      <c r="AH127">
        <v>3.41</v>
      </c>
      <c r="AI127">
        <v>3.24</v>
      </c>
      <c r="AJ127">
        <v>3.76</v>
      </c>
      <c r="AK127">
        <v>4.7300000000000004</v>
      </c>
      <c r="AL127">
        <v>6.14</v>
      </c>
      <c r="AM127">
        <v>2.37</v>
      </c>
      <c r="AN127">
        <v>2.9</v>
      </c>
      <c r="AO127">
        <v>5.27</v>
      </c>
      <c r="AP127">
        <v>6.41</v>
      </c>
      <c r="AQ127">
        <v>7.83</v>
      </c>
      <c r="AR127">
        <v>10.41</v>
      </c>
      <c r="AS127">
        <v>25.49</v>
      </c>
      <c r="AT127">
        <v>28.85</v>
      </c>
      <c r="AU127">
        <v>29.77</v>
      </c>
      <c r="AV127">
        <v>33.25</v>
      </c>
      <c r="AW127">
        <v>34.520000000000003</v>
      </c>
      <c r="AX127">
        <v>35.29</v>
      </c>
      <c r="AY127">
        <v>35.69</v>
      </c>
      <c r="AZ127">
        <v>35.200000000000003</v>
      </c>
      <c r="BA127">
        <v>36.74</v>
      </c>
      <c r="BB127">
        <v>38.93</v>
      </c>
      <c r="BC127">
        <v>38.1</v>
      </c>
      <c r="BD127">
        <v>39.369999999999997</v>
      </c>
      <c r="BE127">
        <v>42.72</v>
      </c>
      <c r="BF127">
        <v>46.18</v>
      </c>
      <c r="BG127">
        <v>45.09</v>
      </c>
      <c r="BH127">
        <v>45.56</v>
      </c>
      <c r="BI127">
        <v>44.37</v>
      </c>
      <c r="BJ127">
        <v>43.6</v>
      </c>
      <c r="BK127">
        <v>25.65</v>
      </c>
      <c r="BL127">
        <v>28.82</v>
      </c>
      <c r="BM127">
        <v>29.15</v>
      </c>
      <c r="BN127">
        <v>33.03</v>
      </c>
      <c r="BO127">
        <v>34.57</v>
      </c>
      <c r="BP127">
        <v>34.770000000000003</v>
      </c>
      <c r="BQ127">
        <v>35.36</v>
      </c>
      <c r="BR127">
        <v>35.64</v>
      </c>
      <c r="BS127">
        <v>36.5</v>
      </c>
      <c r="BT127">
        <v>38.299999999999997</v>
      </c>
      <c r="BU127">
        <v>38.47</v>
      </c>
      <c r="BV127">
        <v>39.36</v>
      </c>
      <c r="BW127">
        <v>42.32</v>
      </c>
      <c r="BX127">
        <v>46.38</v>
      </c>
      <c r="BY127">
        <v>45.6</v>
      </c>
      <c r="BZ127">
        <v>45.49</v>
      </c>
      <c r="CA127">
        <v>44.12</v>
      </c>
      <c r="CB127">
        <v>44.2</v>
      </c>
      <c r="CC127">
        <v>1</v>
      </c>
      <c r="CD127">
        <v>3</v>
      </c>
      <c r="CE127">
        <v>4</v>
      </c>
      <c r="CF127">
        <v>4</v>
      </c>
      <c r="CG127">
        <v>3</v>
      </c>
      <c r="CH127">
        <v>1</v>
      </c>
      <c r="CI127">
        <v>0</v>
      </c>
      <c r="CJ127">
        <v>0</v>
      </c>
      <c r="CK127">
        <v>3</v>
      </c>
      <c r="CL127">
        <v>9</v>
      </c>
      <c r="CM127">
        <v>21</v>
      </c>
      <c r="CN127">
        <v>27</v>
      </c>
      <c r="CO127">
        <v>33</v>
      </c>
      <c r="CP127">
        <v>30</v>
      </c>
      <c r="CQ127">
        <v>24</v>
      </c>
      <c r="CR127">
        <v>14</v>
      </c>
      <c r="CS127">
        <v>12</v>
      </c>
      <c r="CT127">
        <v>9</v>
      </c>
    </row>
    <row r="128" spans="1:98">
      <c r="A128">
        <v>1</v>
      </c>
      <c r="B128" t="s">
        <v>1732</v>
      </c>
      <c r="C128">
        <v>11</v>
      </c>
      <c r="D128">
        <v>13</v>
      </c>
      <c r="E128">
        <v>6</v>
      </c>
      <c r="F128" t="s">
        <v>1666</v>
      </c>
      <c r="G128">
        <v>14</v>
      </c>
      <c r="H128">
        <v>7</v>
      </c>
      <c r="I128">
        <v>4.5599999999999996</v>
      </c>
      <c r="J128">
        <v>4.22</v>
      </c>
      <c r="K128">
        <v>3.9</v>
      </c>
      <c r="L128">
        <v>2.2000000000000002</v>
      </c>
      <c r="M128">
        <v>1.94</v>
      </c>
      <c r="N128">
        <v>2.87</v>
      </c>
      <c r="O128">
        <v>4.29</v>
      </c>
      <c r="P128">
        <v>4.5599999999999996</v>
      </c>
      <c r="Q128">
        <v>5.23</v>
      </c>
      <c r="R128">
        <v>4.5</v>
      </c>
      <c r="S128">
        <v>8.69</v>
      </c>
      <c r="T128">
        <v>8.01</v>
      </c>
      <c r="U128">
        <v>4.1900000000000004</v>
      </c>
      <c r="V128">
        <v>4.4800000000000004</v>
      </c>
      <c r="W128">
        <v>6.54</v>
      </c>
      <c r="X128">
        <v>8.5</v>
      </c>
      <c r="Y128">
        <v>13.74</v>
      </c>
      <c r="Z128">
        <v>15.5</v>
      </c>
      <c r="AA128">
        <v>4.03</v>
      </c>
      <c r="AB128">
        <v>4.76</v>
      </c>
      <c r="AC128">
        <v>3.37</v>
      </c>
      <c r="AD128">
        <v>2.86</v>
      </c>
      <c r="AE128">
        <v>3.9</v>
      </c>
      <c r="AF128">
        <v>4.92</v>
      </c>
      <c r="AG128">
        <v>6.58</v>
      </c>
      <c r="AH128">
        <v>5.77</v>
      </c>
      <c r="AI128">
        <v>6.03</v>
      </c>
      <c r="AJ128">
        <v>7.03</v>
      </c>
      <c r="AK128">
        <v>9.43</v>
      </c>
      <c r="AL128">
        <v>9.07</v>
      </c>
      <c r="AM128">
        <v>7.29</v>
      </c>
      <c r="AN128">
        <v>5.9</v>
      </c>
      <c r="AO128">
        <v>8.11</v>
      </c>
      <c r="AP128">
        <v>8.51</v>
      </c>
      <c r="AQ128">
        <v>13.06</v>
      </c>
      <c r="AR128">
        <v>16.72</v>
      </c>
      <c r="AS128">
        <v>27.11</v>
      </c>
      <c r="AT128">
        <v>30.28</v>
      </c>
      <c r="AU128">
        <v>30.92</v>
      </c>
      <c r="AV128">
        <v>30.97</v>
      </c>
      <c r="AW128">
        <v>32.83</v>
      </c>
      <c r="AX128">
        <v>33.630000000000003</v>
      </c>
      <c r="AY128">
        <v>35.08</v>
      </c>
      <c r="AZ128">
        <v>36.119999999999997</v>
      </c>
      <c r="BA128">
        <v>37.54</v>
      </c>
      <c r="BB128">
        <v>36.42</v>
      </c>
      <c r="BC128">
        <v>36.81</v>
      </c>
      <c r="BD128">
        <v>39.64</v>
      </c>
      <c r="BE128">
        <v>44.2</v>
      </c>
      <c r="BF128">
        <v>45.83</v>
      </c>
      <c r="BG128">
        <v>47.7</v>
      </c>
      <c r="BH128">
        <v>44.1</v>
      </c>
      <c r="BI128">
        <v>43.51</v>
      </c>
      <c r="BJ128">
        <v>40.04</v>
      </c>
      <c r="BK128">
        <v>27.78</v>
      </c>
      <c r="BL128">
        <v>31.44</v>
      </c>
      <c r="BM128">
        <v>31.81</v>
      </c>
      <c r="BN128">
        <v>31.48</v>
      </c>
      <c r="BO128">
        <v>33.729999999999997</v>
      </c>
      <c r="BP128">
        <v>33.799999999999997</v>
      </c>
      <c r="BQ128">
        <v>35.96</v>
      </c>
      <c r="BR128">
        <v>36.840000000000003</v>
      </c>
      <c r="BS128">
        <v>37.04</v>
      </c>
      <c r="BT128">
        <v>35.47</v>
      </c>
      <c r="BU128">
        <v>36.35</v>
      </c>
      <c r="BV128">
        <v>39.64</v>
      </c>
      <c r="BW128">
        <v>44.27</v>
      </c>
      <c r="BX128">
        <v>46.8</v>
      </c>
      <c r="BY128">
        <v>48.12</v>
      </c>
      <c r="BZ128">
        <v>44.17</v>
      </c>
      <c r="CA128">
        <v>43.27</v>
      </c>
      <c r="CB128">
        <v>40.01</v>
      </c>
      <c r="CC128">
        <v>9</v>
      </c>
      <c r="CD128">
        <v>4</v>
      </c>
      <c r="CE128">
        <v>0</v>
      </c>
      <c r="CF128">
        <v>0</v>
      </c>
      <c r="CG128">
        <v>-5</v>
      </c>
      <c r="CH128">
        <v>-8</v>
      </c>
      <c r="CI128">
        <v>-6</v>
      </c>
      <c r="CJ128">
        <v>-5</v>
      </c>
      <c r="CK128">
        <v>0</v>
      </c>
      <c r="CL128">
        <v>1</v>
      </c>
      <c r="CM128">
        <v>7</v>
      </c>
      <c r="CN128">
        <v>16</v>
      </c>
      <c r="CO128">
        <v>22</v>
      </c>
      <c r="CP128">
        <v>19</v>
      </c>
      <c r="CQ128">
        <v>18</v>
      </c>
      <c r="CR128">
        <v>13</v>
      </c>
      <c r="CS128">
        <v>12</v>
      </c>
      <c r="CT128">
        <v>9</v>
      </c>
    </row>
    <row r="129" spans="1:98">
      <c r="A129">
        <v>1</v>
      </c>
      <c r="F129" t="s">
        <v>1666</v>
      </c>
      <c r="G129">
        <v>23</v>
      </c>
      <c r="H129">
        <v>8</v>
      </c>
      <c r="I129">
        <v>4.3899999999999997</v>
      </c>
      <c r="J129">
        <v>2.4500000000000002</v>
      </c>
      <c r="K129">
        <v>1.54</v>
      </c>
      <c r="L129">
        <v>0</v>
      </c>
      <c r="M129">
        <v>0</v>
      </c>
      <c r="N129">
        <v>0.76</v>
      </c>
      <c r="O129">
        <v>0.88</v>
      </c>
      <c r="P129">
        <v>0</v>
      </c>
      <c r="Q129">
        <v>0.79</v>
      </c>
      <c r="R129">
        <v>1.39</v>
      </c>
      <c r="S129">
        <v>2.2400000000000002</v>
      </c>
      <c r="T129">
        <v>4.88</v>
      </c>
      <c r="U129">
        <v>3.11</v>
      </c>
      <c r="V129">
        <v>3.56</v>
      </c>
      <c r="W129">
        <v>3.76</v>
      </c>
      <c r="X129">
        <v>6.22</v>
      </c>
      <c r="Y129">
        <v>6.63</v>
      </c>
      <c r="Z129">
        <v>12.46</v>
      </c>
      <c r="AA129">
        <v>4.2300000000000004</v>
      </c>
      <c r="AB129">
        <v>2.86</v>
      </c>
      <c r="AC129">
        <v>2.06</v>
      </c>
      <c r="AD129">
        <v>0</v>
      </c>
      <c r="AE129">
        <v>0</v>
      </c>
      <c r="AF129">
        <v>0</v>
      </c>
      <c r="AG129">
        <v>0.87</v>
      </c>
      <c r="AH129">
        <v>1.76</v>
      </c>
      <c r="AI129">
        <v>1.87</v>
      </c>
      <c r="AJ129">
        <v>2.98</v>
      </c>
      <c r="AK129">
        <v>3.78</v>
      </c>
      <c r="AL129">
        <v>5.51</v>
      </c>
      <c r="AM129">
        <v>1.85</v>
      </c>
      <c r="AN129">
        <v>2.2000000000000002</v>
      </c>
      <c r="AO129">
        <v>4.3</v>
      </c>
      <c r="AP129">
        <v>7.24</v>
      </c>
      <c r="AQ129">
        <v>8.42</v>
      </c>
      <c r="AR129">
        <v>11.94</v>
      </c>
      <c r="AS129">
        <v>29.13</v>
      </c>
      <c r="AT129">
        <v>29.65</v>
      </c>
      <c r="AU129">
        <v>30.64</v>
      </c>
      <c r="AV129">
        <v>31.4</v>
      </c>
      <c r="AW129">
        <v>32.020000000000003</v>
      </c>
      <c r="AX129">
        <v>34.11</v>
      </c>
      <c r="AY129">
        <v>34.229999999999997</v>
      </c>
      <c r="AZ129">
        <v>37.35</v>
      </c>
      <c r="BA129">
        <v>36.619999999999997</v>
      </c>
      <c r="BB129">
        <v>39.21</v>
      </c>
      <c r="BC129">
        <v>37.69</v>
      </c>
      <c r="BD129">
        <v>38.53</v>
      </c>
      <c r="BE129">
        <v>43.72</v>
      </c>
      <c r="BF129">
        <v>45.28</v>
      </c>
      <c r="BG129">
        <v>48.08</v>
      </c>
      <c r="BH129">
        <v>46.56</v>
      </c>
      <c r="BI129">
        <v>45.2</v>
      </c>
      <c r="BJ129">
        <v>43.47</v>
      </c>
      <c r="BK129">
        <v>29.97</v>
      </c>
      <c r="BL129">
        <v>29.75</v>
      </c>
      <c r="BM129">
        <v>31.09</v>
      </c>
      <c r="BN129">
        <v>31.29</v>
      </c>
      <c r="BO129">
        <v>31.74</v>
      </c>
      <c r="BP129">
        <v>33.9</v>
      </c>
      <c r="BQ129">
        <v>34.71</v>
      </c>
      <c r="BR129">
        <v>37.25</v>
      </c>
      <c r="BS129">
        <v>36.65</v>
      </c>
      <c r="BT129">
        <v>38.58</v>
      </c>
      <c r="BU129">
        <v>38.119999999999997</v>
      </c>
      <c r="BV129">
        <v>38.090000000000003</v>
      </c>
      <c r="BW129">
        <v>43.93</v>
      </c>
      <c r="BX129">
        <v>44.11</v>
      </c>
      <c r="BY129">
        <v>47.18</v>
      </c>
      <c r="BZ129">
        <v>47.52</v>
      </c>
      <c r="CA129">
        <v>45.69</v>
      </c>
      <c r="CB129">
        <v>42.19</v>
      </c>
      <c r="CC129">
        <v>7</v>
      </c>
      <c r="CD129">
        <v>6</v>
      </c>
      <c r="CE129">
        <v>6</v>
      </c>
      <c r="CF129">
        <v>3</v>
      </c>
      <c r="CG129">
        <v>3</v>
      </c>
      <c r="CH129">
        <v>0</v>
      </c>
      <c r="CI129">
        <v>-5</v>
      </c>
      <c r="CJ129">
        <v>-4</v>
      </c>
      <c r="CK129">
        <v>-4</v>
      </c>
      <c r="CL129">
        <v>-1</v>
      </c>
      <c r="CM129">
        <v>4</v>
      </c>
      <c r="CN129">
        <v>11</v>
      </c>
      <c r="CO129">
        <v>19</v>
      </c>
      <c r="CP129">
        <v>22</v>
      </c>
      <c r="CQ129">
        <v>24</v>
      </c>
      <c r="CR129">
        <v>18</v>
      </c>
      <c r="CS129">
        <v>17</v>
      </c>
      <c r="CT129">
        <v>12</v>
      </c>
    </row>
    <row r="130" spans="1:98">
      <c r="A130">
        <v>2</v>
      </c>
      <c r="B130" t="s">
        <v>1733</v>
      </c>
      <c r="C130">
        <v>34</v>
      </c>
      <c r="D130">
        <v>33</v>
      </c>
      <c r="E130">
        <v>24</v>
      </c>
      <c r="F130" t="s">
        <v>1666</v>
      </c>
      <c r="G130">
        <v>19</v>
      </c>
      <c r="H130">
        <v>0</v>
      </c>
      <c r="I130">
        <v>2.86</v>
      </c>
      <c r="J130">
        <v>3.02</v>
      </c>
      <c r="K130">
        <v>2.12</v>
      </c>
      <c r="L130">
        <v>1.99</v>
      </c>
      <c r="M130">
        <v>2.0099999999999998</v>
      </c>
      <c r="N130">
        <v>2.62</v>
      </c>
      <c r="O130">
        <v>0.95</v>
      </c>
      <c r="P130">
        <v>0</v>
      </c>
      <c r="Q130">
        <v>0.37</v>
      </c>
      <c r="R130">
        <v>2.44</v>
      </c>
      <c r="S130">
        <v>3.95</v>
      </c>
      <c r="T130">
        <v>5.43</v>
      </c>
      <c r="U130">
        <v>1.61</v>
      </c>
      <c r="V130">
        <v>1.76</v>
      </c>
      <c r="W130">
        <v>4.51</v>
      </c>
      <c r="X130">
        <v>6.13</v>
      </c>
      <c r="Y130">
        <v>11.72</v>
      </c>
      <c r="Z130">
        <v>17.48</v>
      </c>
      <c r="AA130">
        <v>2.66</v>
      </c>
      <c r="AB130">
        <v>1.78</v>
      </c>
      <c r="AC130">
        <v>0</v>
      </c>
      <c r="AD130">
        <v>0</v>
      </c>
      <c r="AE130">
        <v>0.37</v>
      </c>
      <c r="AF130">
        <v>1.49</v>
      </c>
      <c r="AG130">
        <v>2.74</v>
      </c>
      <c r="AH130">
        <v>2.4900000000000002</v>
      </c>
      <c r="AI130">
        <v>2.36</v>
      </c>
      <c r="AJ130">
        <v>3.49</v>
      </c>
      <c r="AK130">
        <v>2.98</v>
      </c>
      <c r="AL130">
        <v>5.04</v>
      </c>
      <c r="AM130">
        <v>0.5</v>
      </c>
      <c r="AN130">
        <v>1.39</v>
      </c>
      <c r="AO130">
        <v>4.83</v>
      </c>
      <c r="AP130">
        <v>5.5</v>
      </c>
      <c r="AQ130">
        <v>10.48</v>
      </c>
      <c r="AR130">
        <v>17.12</v>
      </c>
      <c r="AS130">
        <v>27.97</v>
      </c>
      <c r="AT130">
        <v>31.14</v>
      </c>
      <c r="AU130">
        <v>33.64</v>
      </c>
      <c r="AV130">
        <v>35.17</v>
      </c>
      <c r="AW130">
        <v>35.1</v>
      </c>
      <c r="AX130">
        <v>35.979999999999997</v>
      </c>
      <c r="AY130">
        <v>37.159999999999997</v>
      </c>
      <c r="AZ130">
        <v>38.18</v>
      </c>
      <c r="BA130">
        <v>38.15</v>
      </c>
      <c r="BB130">
        <v>38.97</v>
      </c>
      <c r="BC130">
        <v>39.78</v>
      </c>
      <c r="BD130">
        <v>40.17</v>
      </c>
      <c r="BE130">
        <v>43.6</v>
      </c>
      <c r="BF130">
        <v>45.32</v>
      </c>
      <c r="BG130">
        <v>43.89</v>
      </c>
      <c r="BH130">
        <v>41.86</v>
      </c>
      <c r="BI130">
        <v>44.14</v>
      </c>
      <c r="BJ130">
        <v>39.74</v>
      </c>
      <c r="BK130">
        <v>27.64</v>
      </c>
      <c r="BL130">
        <v>31.22</v>
      </c>
      <c r="BM130">
        <v>33.68</v>
      </c>
      <c r="BN130">
        <v>35.659999999999997</v>
      </c>
      <c r="BO130">
        <v>35.51</v>
      </c>
      <c r="BP130">
        <v>35.36</v>
      </c>
      <c r="BQ130">
        <v>36.700000000000003</v>
      </c>
      <c r="BR130">
        <v>37.409999999999997</v>
      </c>
      <c r="BS130">
        <v>37.520000000000003</v>
      </c>
      <c r="BT130">
        <v>38.369999999999997</v>
      </c>
      <c r="BU130">
        <v>39.630000000000003</v>
      </c>
      <c r="BV130">
        <v>40.39</v>
      </c>
      <c r="BW130">
        <v>43.93</v>
      </c>
      <c r="BX130">
        <v>46.23</v>
      </c>
      <c r="BY130">
        <v>44.49</v>
      </c>
      <c r="BZ130">
        <v>41.51</v>
      </c>
      <c r="CA130">
        <v>44.22</v>
      </c>
      <c r="CB130">
        <v>39.86</v>
      </c>
      <c r="CC130">
        <v>1</v>
      </c>
      <c r="CD130">
        <v>3</v>
      </c>
      <c r="CE130">
        <v>4</v>
      </c>
      <c r="CF130">
        <v>5</v>
      </c>
      <c r="CG130">
        <v>2</v>
      </c>
      <c r="CH130">
        <v>-3</v>
      </c>
      <c r="CI130">
        <v>-8</v>
      </c>
      <c r="CJ130">
        <v>-11</v>
      </c>
      <c r="CK130">
        <v>-7</v>
      </c>
      <c r="CL130">
        <v>-4</v>
      </c>
      <c r="CM130">
        <v>1</v>
      </c>
      <c r="CN130">
        <v>6</v>
      </c>
      <c r="CO130">
        <v>11</v>
      </c>
      <c r="CP130">
        <v>11</v>
      </c>
      <c r="CQ130">
        <v>6</v>
      </c>
      <c r="CR130">
        <v>4</v>
      </c>
      <c r="CS130">
        <v>2</v>
      </c>
      <c r="CT130">
        <v>2</v>
      </c>
    </row>
    <row r="131" spans="1:98">
      <c r="A131">
        <v>2</v>
      </c>
      <c r="B131" t="s">
        <v>1730</v>
      </c>
      <c r="C131">
        <v>33</v>
      </c>
      <c r="D131">
        <v>21</v>
      </c>
      <c r="E131">
        <v>23</v>
      </c>
      <c r="F131" t="s">
        <v>1666</v>
      </c>
      <c r="G131">
        <v>16</v>
      </c>
      <c r="H131">
        <v>5</v>
      </c>
      <c r="I131">
        <v>3.69</v>
      </c>
      <c r="J131">
        <v>3.5</v>
      </c>
      <c r="K131">
        <v>2.86</v>
      </c>
      <c r="L131">
        <v>2.5099999999999998</v>
      </c>
      <c r="M131">
        <v>1.69</v>
      </c>
      <c r="N131">
        <v>1.22</v>
      </c>
      <c r="O131">
        <v>1.39</v>
      </c>
      <c r="P131">
        <v>3.06</v>
      </c>
      <c r="Q131">
        <v>4.07</v>
      </c>
      <c r="R131">
        <v>5.55</v>
      </c>
      <c r="S131">
        <v>7.46</v>
      </c>
      <c r="T131">
        <v>4.17</v>
      </c>
      <c r="U131">
        <v>4.2</v>
      </c>
      <c r="V131">
        <v>4.45</v>
      </c>
      <c r="W131">
        <v>5.95</v>
      </c>
      <c r="X131">
        <v>11.65</v>
      </c>
      <c r="Y131">
        <v>16.18</v>
      </c>
      <c r="AA131">
        <v>4.1399999999999997</v>
      </c>
      <c r="AB131">
        <v>2.2200000000000002</v>
      </c>
      <c r="AC131">
        <v>0</v>
      </c>
      <c r="AD131">
        <v>0</v>
      </c>
      <c r="AE131">
        <v>0</v>
      </c>
      <c r="AF131">
        <v>1.1200000000000001</v>
      </c>
      <c r="AG131">
        <v>2.36</v>
      </c>
      <c r="AH131">
        <v>2.61</v>
      </c>
      <c r="AI131">
        <v>4.13</v>
      </c>
      <c r="AJ131">
        <v>3.49</v>
      </c>
      <c r="AK131">
        <v>7.21</v>
      </c>
      <c r="AL131">
        <v>5.23</v>
      </c>
      <c r="AM131">
        <v>3.88</v>
      </c>
      <c r="AN131">
        <v>5.64</v>
      </c>
      <c r="AO131">
        <v>8.58</v>
      </c>
      <c r="AP131">
        <v>13.29</v>
      </c>
      <c r="AQ131">
        <v>16.57</v>
      </c>
      <c r="AS131">
        <v>28.4</v>
      </c>
      <c r="AT131">
        <v>32.81</v>
      </c>
      <c r="AU131">
        <v>34.14</v>
      </c>
      <c r="AV131">
        <v>35.4</v>
      </c>
      <c r="AW131">
        <v>38.840000000000003</v>
      </c>
      <c r="AX131">
        <v>38.78</v>
      </c>
      <c r="AY131">
        <v>40.26</v>
      </c>
      <c r="AZ131">
        <v>38.729999999999997</v>
      </c>
      <c r="BA131">
        <v>40.67</v>
      </c>
      <c r="BB131">
        <v>40.770000000000003</v>
      </c>
      <c r="BC131">
        <v>41.17</v>
      </c>
      <c r="BD131">
        <v>46.74</v>
      </c>
      <c r="BE131">
        <v>47.31</v>
      </c>
      <c r="BF131">
        <v>49.19</v>
      </c>
      <c r="BG131">
        <v>49.63</v>
      </c>
      <c r="BH131">
        <v>49.32</v>
      </c>
      <c r="BI131">
        <v>46.85</v>
      </c>
      <c r="BK131">
        <v>28.5</v>
      </c>
      <c r="BL131">
        <v>32.92</v>
      </c>
      <c r="BM131">
        <v>34.72</v>
      </c>
      <c r="BN131">
        <v>35.99</v>
      </c>
      <c r="BO131">
        <v>38.369999999999997</v>
      </c>
      <c r="BP131">
        <v>39.909999999999997</v>
      </c>
      <c r="BQ131">
        <v>39.93</v>
      </c>
      <c r="BR131">
        <v>39.53</v>
      </c>
      <c r="BS131">
        <v>41.21</v>
      </c>
      <c r="BT131">
        <v>40.369999999999997</v>
      </c>
      <c r="BU131">
        <v>41.96</v>
      </c>
      <c r="BV131">
        <v>46.33</v>
      </c>
      <c r="BW131">
        <v>47.7</v>
      </c>
      <c r="BX131">
        <v>49.01</v>
      </c>
      <c r="BY131">
        <v>49.89</v>
      </c>
      <c r="BZ131">
        <v>49.73</v>
      </c>
      <c r="CA131">
        <v>45.75</v>
      </c>
      <c r="CC131">
        <v>3</v>
      </c>
      <c r="CD131">
        <v>3</v>
      </c>
      <c r="CE131">
        <v>3</v>
      </c>
      <c r="CF131">
        <v>3</v>
      </c>
      <c r="CG131">
        <v>1</v>
      </c>
      <c r="CH131">
        <v>-8</v>
      </c>
      <c r="CI131">
        <v>-13</v>
      </c>
      <c r="CJ131">
        <v>-16</v>
      </c>
      <c r="CK131">
        <v>-17</v>
      </c>
      <c r="CL131">
        <v>-18</v>
      </c>
      <c r="CM131">
        <v>-18</v>
      </c>
      <c r="CN131">
        <v>-18</v>
      </c>
      <c r="CO131">
        <v>-14</v>
      </c>
      <c r="CP131">
        <v>-11</v>
      </c>
      <c r="CQ131">
        <v>-4</v>
      </c>
      <c r="CR131">
        <v>-1</v>
      </c>
      <c r="CS131">
        <v>-3</v>
      </c>
    </row>
    <row r="132" spans="1:98">
      <c r="A132">
        <v>2</v>
      </c>
      <c r="B132" t="s">
        <v>1733</v>
      </c>
      <c r="C132">
        <v>34</v>
      </c>
      <c r="D132">
        <v>26</v>
      </c>
      <c r="E132">
        <v>24</v>
      </c>
      <c r="F132" t="s">
        <v>1666</v>
      </c>
      <c r="G132">
        <v>16</v>
      </c>
      <c r="H132">
        <v>8</v>
      </c>
      <c r="I132">
        <v>3.48</v>
      </c>
      <c r="J132">
        <v>2.87</v>
      </c>
      <c r="K132">
        <v>1.93</v>
      </c>
      <c r="L132">
        <v>2.14</v>
      </c>
      <c r="M132">
        <v>2.5299999999999998</v>
      </c>
      <c r="N132">
        <v>2.44</v>
      </c>
      <c r="O132">
        <v>2.2799999999999998</v>
      </c>
      <c r="P132">
        <v>2.5299999999999998</v>
      </c>
      <c r="Q132">
        <v>2.63</v>
      </c>
      <c r="R132">
        <v>3.97</v>
      </c>
      <c r="S132">
        <v>6.69</v>
      </c>
      <c r="T132">
        <v>6.48</v>
      </c>
      <c r="U132">
        <v>3</v>
      </c>
      <c r="V132">
        <v>2.87</v>
      </c>
      <c r="W132">
        <v>4.78</v>
      </c>
      <c r="X132">
        <v>6.09</v>
      </c>
      <c r="Y132">
        <v>11.4</v>
      </c>
      <c r="Z132">
        <v>16.73</v>
      </c>
      <c r="AA132">
        <v>4.57</v>
      </c>
      <c r="AB132">
        <v>2.56</v>
      </c>
      <c r="AC132">
        <v>0</v>
      </c>
      <c r="AD132">
        <v>0</v>
      </c>
      <c r="AE132">
        <v>1.89</v>
      </c>
      <c r="AF132">
        <v>2.68</v>
      </c>
      <c r="AG132">
        <v>2.2400000000000002</v>
      </c>
      <c r="AH132">
        <v>2.17</v>
      </c>
      <c r="AI132">
        <v>2.4700000000000002</v>
      </c>
      <c r="AJ132">
        <v>3.85</v>
      </c>
      <c r="AK132">
        <v>6.48</v>
      </c>
      <c r="AL132">
        <v>6.82</v>
      </c>
      <c r="AM132">
        <v>4.0999999999999996</v>
      </c>
      <c r="AN132">
        <v>4.12</v>
      </c>
      <c r="AO132">
        <v>4.88</v>
      </c>
      <c r="AP132">
        <v>6.27</v>
      </c>
      <c r="AQ132">
        <v>12.18</v>
      </c>
      <c r="AR132">
        <v>16.72</v>
      </c>
      <c r="AS132">
        <v>28.3</v>
      </c>
      <c r="AT132">
        <v>31.89</v>
      </c>
      <c r="AU132">
        <v>33</v>
      </c>
      <c r="AV132">
        <v>36.130000000000003</v>
      </c>
      <c r="AW132">
        <v>35.22</v>
      </c>
      <c r="AX132">
        <v>37.78</v>
      </c>
      <c r="AY132">
        <v>39.04</v>
      </c>
      <c r="AZ132">
        <v>38.28</v>
      </c>
      <c r="BA132">
        <v>40.07</v>
      </c>
      <c r="BB132">
        <v>38.47</v>
      </c>
      <c r="BC132">
        <v>40.619999999999997</v>
      </c>
      <c r="BD132">
        <v>40.840000000000003</v>
      </c>
      <c r="BE132">
        <v>42.7</v>
      </c>
      <c r="BF132">
        <v>45.25</v>
      </c>
      <c r="BG132">
        <v>46.65</v>
      </c>
      <c r="BH132">
        <v>45.98</v>
      </c>
      <c r="BI132">
        <v>44.53</v>
      </c>
      <c r="BJ132">
        <v>42.61</v>
      </c>
      <c r="BK132">
        <v>28.15</v>
      </c>
      <c r="BL132">
        <v>30.44</v>
      </c>
      <c r="BM132">
        <v>32.799999999999997</v>
      </c>
      <c r="BN132">
        <v>35.090000000000003</v>
      </c>
      <c r="BO132">
        <v>36.770000000000003</v>
      </c>
      <c r="BP132">
        <v>37.82</v>
      </c>
      <c r="BQ132">
        <v>39.15</v>
      </c>
      <c r="BR132">
        <v>39.25</v>
      </c>
      <c r="BS132">
        <v>40.24</v>
      </c>
      <c r="BT132">
        <v>39.5</v>
      </c>
      <c r="BU132">
        <v>41.15</v>
      </c>
      <c r="BV132">
        <v>42.43</v>
      </c>
      <c r="BW132">
        <v>44.73</v>
      </c>
      <c r="BX132">
        <v>45.36</v>
      </c>
      <c r="BY132">
        <v>45.27</v>
      </c>
      <c r="BZ132">
        <v>44.53</v>
      </c>
      <c r="CA132">
        <v>44.12</v>
      </c>
      <c r="CB132">
        <v>41.54</v>
      </c>
      <c r="CC132">
        <v>3</v>
      </c>
      <c r="CD132">
        <v>3</v>
      </c>
      <c r="CE132">
        <v>2</v>
      </c>
      <c r="CF132">
        <v>4</v>
      </c>
      <c r="CG132">
        <v>2</v>
      </c>
      <c r="CH132">
        <v>0</v>
      </c>
      <c r="CI132">
        <v>-5</v>
      </c>
      <c r="CJ132">
        <v>-10</v>
      </c>
      <c r="CK132">
        <v>-13</v>
      </c>
      <c r="CL132">
        <v>-13</v>
      </c>
      <c r="CM132">
        <v>-11</v>
      </c>
      <c r="CN132">
        <v>-9</v>
      </c>
      <c r="CO132">
        <v>-8</v>
      </c>
      <c r="CP132">
        <v>-8</v>
      </c>
      <c r="CQ132">
        <v>-4</v>
      </c>
      <c r="CR132">
        <v>0</v>
      </c>
      <c r="CS132">
        <v>0</v>
      </c>
      <c r="CT132">
        <v>0</v>
      </c>
    </row>
    <row r="133" spans="1:98">
      <c r="A133">
        <v>2</v>
      </c>
      <c r="B133" t="s">
        <v>1733</v>
      </c>
      <c r="C133">
        <v>33</v>
      </c>
      <c r="D133">
        <v>24</v>
      </c>
      <c r="E133">
        <v>21</v>
      </c>
      <c r="F133" t="s">
        <v>1666</v>
      </c>
      <c r="G133">
        <v>14</v>
      </c>
      <c r="H133">
        <v>6</v>
      </c>
      <c r="I133">
        <v>3.48</v>
      </c>
      <c r="J133">
        <v>3.19</v>
      </c>
      <c r="K133">
        <v>2.86</v>
      </c>
      <c r="L133">
        <v>2.61</v>
      </c>
      <c r="M133">
        <v>2.63</v>
      </c>
      <c r="N133">
        <v>1.85</v>
      </c>
      <c r="O133">
        <v>0.95</v>
      </c>
      <c r="P133">
        <v>1.5</v>
      </c>
      <c r="Q133">
        <v>2.12</v>
      </c>
      <c r="R133">
        <v>2.68</v>
      </c>
      <c r="S133">
        <v>4.7300000000000004</v>
      </c>
      <c r="T133">
        <v>6.09</v>
      </c>
      <c r="U133">
        <v>3.34</v>
      </c>
      <c r="V133">
        <v>3.76</v>
      </c>
      <c r="W133">
        <v>4.72</v>
      </c>
      <c r="X133">
        <v>5.97</v>
      </c>
      <c r="Y133">
        <v>11.46</v>
      </c>
      <c r="Z133">
        <v>17.73</v>
      </c>
      <c r="AA133">
        <v>4.68</v>
      </c>
      <c r="AB133">
        <v>2.76</v>
      </c>
      <c r="AC133">
        <v>1.34</v>
      </c>
      <c r="AD133">
        <v>0</v>
      </c>
      <c r="AE133">
        <v>0.95</v>
      </c>
      <c r="AF133">
        <v>2.37</v>
      </c>
      <c r="AG133">
        <v>2.36</v>
      </c>
      <c r="AH133">
        <v>2.98</v>
      </c>
      <c r="AI133">
        <v>3.11</v>
      </c>
      <c r="AJ133">
        <v>3.86</v>
      </c>
      <c r="AK133">
        <v>4.78</v>
      </c>
      <c r="AL133">
        <v>7.41</v>
      </c>
      <c r="AM133">
        <v>3.62</v>
      </c>
      <c r="AN133">
        <v>3.62</v>
      </c>
      <c r="AO133">
        <v>5.98</v>
      </c>
      <c r="AP133">
        <v>6.62</v>
      </c>
      <c r="AQ133">
        <v>10.15</v>
      </c>
      <c r="AR133">
        <v>17.05</v>
      </c>
      <c r="AS133">
        <v>28.62</v>
      </c>
      <c r="AT133">
        <v>31.39</v>
      </c>
      <c r="AU133">
        <v>33.33</v>
      </c>
      <c r="AV133">
        <v>32.93</v>
      </c>
      <c r="AW133">
        <v>34.57</v>
      </c>
      <c r="AX133">
        <v>35.21</v>
      </c>
      <c r="AY133">
        <v>37.65</v>
      </c>
      <c r="AZ133">
        <v>39.19</v>
      </c>
      <c r="BA133">
        <v>38.14</v>
      </c>
      <c r="BB133">
        <v>38.270000000000003</v>
      </c>
      <c r="BC133">
        <v>38.86</v>
      </c>
      <c r="BD133">
        <v>40.42</v>
      </c>
      <c r="BE133">
        <v>45.48</v>
      </c>
      <c r="BF133">
        <v>49.07</v>
      </c>
      <c r="BG133">
        <v>50.48</v>
      </c>
      <c r="BH133">
        <v>48.76</v>
      </c>
      <c r="BI133">
        <v>47.67</v>
      </c>
      <c r="BJ133">
        <v>47.17</v>
      </c>
      <c r="BK133">
        <v>28.62</v>
      </c>
      <c r="BL133">
        <v>31.72</v>
      </c>
      <c r="BM133">
        <v>32.64</v>
      </c>
      <c r="BN133">
        <v>33.47</v>
      </c>
      <c r="BO133">
        <v>34.520000000000003</v>
      </c>
      <c r="BP133">
        <v>34.85</v>
      </c>
      <c r="BQ133">
        <v>35.53</v>
      </c>
      <c r="BR133">
        <v>38.299999999999997</v>
      </c>
      <c r="BS133">
        <v>38.64</v>
      </c>
      <c r="BT133">
        <v>37.9</v>
      </c>
      <c r="BU133">
        <v>39.54</v>
      </c>
      <c r="BV133">
        <v>40.22</v>
      </c>
      <c r="BW133">
        <v>44.76</v>
      </c>
      <c r="BX133">
        <v>49.59</v>
      </c>
      <c r="BY133">
        <v>50.72</v>
      </c>
      <c r="BZ133">
        <v>48.8</v>
      </c>
      <c r="CA133">
        <v>47.11</v>
      </c>
      <c r="CB133">
        <v>47.17</v>
      </c>
      <c r="CC133">
        <v>14</v>
      </c>
      <c r="CD133">
        <v>13</v>
      </c>
      <c r="CE133">
        <v>11</v>
      </c>
      <c r="CF133">
        <v>8</v>
      </c>
      <c r="CG133">
        <v>4</v>
      </c>
      <c r="CH133">
        <v>0</v>
      </c>
      <c r="CI133">
        <v>-4</v>
      </c>
      <c r="CJ133">
        <v>-7</v>
      </c>
      <c r="CK133">
        <v>-4</v>
      </c>
      <c r="CL133">
        <v>-3</v>
      </c>
      <c r="CM133">
        <v>1</v>
      </c>
      <c r="CN133">
        <v>7</v>
      </c>
      <c r="CO133">
        <v>14</v>
      </c>
      <c r="CP133">
        <v>13</v>
      </c>
      <c r="CQ133">
        <v>13</v>
      </c>
      <c r="CR133">
        <v>9</v>
      </c>
      <c r="CS133">
        <v>8</v>
      </c>
      <c r="CT133">
        <v>8</v>
      </c>
    </row>
    <row r="134" spans="1:98">
      <c r="A134">
        <v>2</v>
      </c>
      <c r="B134" t="s">
        <v>1730</v>
      </c>
      <c r="C134">
        <v>26</v>
      </c>
      <c r="D134">
        <v>24</v>
      </c>
      <c r="E134">
        <v>20</v>
      </c>
      <c r="F134" t="s">
        <v>1666</v>
      </c>
      <c r="G134">
        <v>22</v>
      </c>
      <c r="H134">
        <v>6</v>
      </c>
      <c r="I134">
        <v>4.6900000000000004</v>
      </c>
      <c r="J134">
        <v>2.5299999999999998</v>
      </c>
      <c r="K134">
        <v>2.44</v>
      </c>
      <c r="L134">
        <v>1.39</v>
      </c>
      <c r="M134">
        <v>1.1499999999999999</v>
      </c>
      <c r="N134">
        <v>1.63</v>
      </c>
      <c r="O134">
        <v>0</v>
      </c>
      <c r="P134">
        <v>0</v>
      </c>
      <c r="Q134">
        <v>0</v>
      </c>
      <c r="R134">
        <v>0.95</v>
      </c>
      <c r="S134">
        <v>2.61</v>
      </c>
      <c r="T134">
        <v>5.55</v>
      </c>
      <c r="U134">
        <v>4.53</v>
      </c>
      <c r="V134">
        <v>4.46</v>
      </c>
      <c r="W134">
        <v>7.27</v>
      </c>
      <c r="X134">
        <v>9.31</v>
      </c>
      <c r="Y134">
        <v>13.35</v>
      </c>
      <c r="Z134">
        <v>22.15</v>
      </c>
      <c r="AA134">
        <v>3.79</v>
      </c>
      <c r="AB134">
        <v>3.12</v>
      </c>
      <c r="AC134">
        <v>2.17</v>
      </c>
      <c r="AD134">
        <v>0.9</v>
      </c>
      <c r="AE134">
        <v>1.54</v>
      </c>
      <c r="AF134">
        <v>2.13</v>
      </c>
      <c r="AG134">
        <v>2.17</v>
      </c>
      <c r="AH134">
        <v>2.25</v>
      </c>
      <c r="AI134">
        <v>3.05</v>
      </c>
      <c r="AJ134">
        <v>4.22</v>
      </c>
      <c r="AK134">
        <v>4.0199999999999996</v>
      </c>
      <c r="AL134">
        <v>4.5999999999999996</v>
      </c>
      <c r="AM134">
        <v>5.0199999999999996</v>
      </c>
      <c r="AN134">
        <v>5.7</v>
      </c>
      <c r="AO134">
        <v>8.19</v>
      </c>
      <c r="AP134">
        <v>9.56</v>
      </c>
      <c r="AQ134">
        <v>12.85</v>
      </c>
      <c r="AR134">
        <v>22.06</v>
      </c>
      <c r="AS134">
        <v>28.35</v>
      </c>
      <c r="AT134">
        <v>32.03</v>
      </c>
      <c r="AU134">
        <v>35.619999999999997</v>
      </c>
      <c r="AV134">
        <v>37.93</v>
      </c>
      <c r="AW134">
        <v>38.64</v>
      </c>
      <c r="AX134">
        <v>40.549999999999997</v>
      </c>
      <c r="AY134">
        <v>41.41</v>
      </c>
      <c r="AZ134">
        <v>42.53</v>
      </c>
      <c r="BA134">
        <v>43.45</v>
      </c>
      <c r="BB134">
        <v>42.73</v>
      </c>
      <c r="BC134">
        <v>43.25</v>
      </c>
      <c r="BD134">
        <v>42.57</v>
      </c>
      <c r="BE134">
        <v>49.82</v>
      </c>
      <c r="BF134">
        <v>48.57</v>
      </c>
      <c r="BG134">
        <v>51.42</v>
      </c>
      <c r="BH134">
        <v>50.83</v>
      </c>
      <c r="BI134">
        <v>48.56</v>
      </c>
      <c r="BJ134">
        <v>38.47</v>
      </c>
      <c r="BK134">
        <v>29.08</v>
      </c>
      <c r="BL134">
        <v>31.26</v>
      </c>
      <c r="BM134">
        <v>34.54</v>
      </c>
      <c r="BN134">
        <v>36.729999999999997</v>
      </c>
      <c r="BO134">
        <v>37.43</v>
      </c>
      <c r="BP134">
        <v>40.81</v>
      </c>
      <c r="BQ134">
        <v>41.76</v>
      </c>
      <c r="BR134">
        <v>43.08</v>
      </c>
      <c r="BS134">
        <v>44.63</v>
      </c>
      <c r="BT134">
        <v>42.6</v>
      </c>
      <c r="BU134">
        <v>44.12</v>
      </c>
      <c r="BV134">
        <v>43.91</v>
      </c>
      <c r="BW134">
        <v>50.11</v>
      </c>
      <c r="BX134">
        <v>49.5</v>
      </c>
      <c r="BY134">
        <v>51.77</v>
      </c>
      <c r="BZ134">
        <v>49.61</v>
      </c>
      <c r="CA134">
        <v>49.26</v>
      </c>
      <c r="CB134">
        <v>39.130000000000003</v>
      </c>
      <c r="CC134">
        <v>4</v>
      </c>
      <c r="CD134">
        <v>4</v>
      </c>
      <c r="CE134">
        <v>4</v>
      </c>
      <c r="CF134">
        <v>3</v>
      </c>
      <c r="CG134">
        <v>0</v>
      </c>
      <c r="CH134">
        <v>-3</v>
      </c>
      <c r="CI134">
        <v>-9</v>
      </c>
      <c r="CJ134">
        <v>-12</v>
      </c>
      <c r="CK134">
        <v>-17</v>
      </c>
      <c r="CL134">
        <v>-15</v>
      </c>
      <c r="CM134">
        <v>-10</v>
      </c>
      <c r="CN134">
        <v>-7</v>
      </c>
      <c r="CO134">
        <v>-1</v>
      </c>
      <c r="CP134">
        <v>4</v>
      </c>
      <c r="CQ134">
        <v>5</v>
      </c>
      <c r="CR134">
        <v>2</v>
      </c>
      <c r="CS134">
        <v>0</v>
      </c>
      <c r="CT134">
        <v>1</v>
      </c>
    </row>
    <row r="135" spans="1:98">
      <c r="A135">
        <v>2</v>
      </c>
      <c r="B135" t="s">
        <v>1734</v>
      </c>
      <c r="C135">
        <v>30</v>
      </c>
      <c r="D135">
        <v>21</v>
      </c>
      <c r="E135">
        <v>20</v>
      </c>
      <c r="F135" t="s">
        <v>1666</v>
      </c>
      <c r="G135">
        <v>16</v>
      </c>
      <c r="H135">
        <v>2</v>
      </c>
      <c r="I135">
        <v>3.38</v>
      </c>
      <c r="J135">
        <v>3.56</v>
      </c>
      <c r="K135">
        <v>2.17</v>
      </c>
      <c r="L135">
        <v>2.36</v>
      </c>
      <c r="M135">
        <v>2.5</v>
      </c>
      <c r="N135">
        <v>2.5</v>
      </c>
      <c r="O135">
        <v>3.9</v>
      </c>
      <c r="P135">
        <v>1.34</v>
      </c>
      <c r="Q135">
        <v>1.94</v>
      </c>
      <c r="R135">
        <v>3.13</v>
      </c>
      <c r="S135">
        <v>3.12</v>
      </c>
      <c r="T135">
        <v>5.89</v>
      </c>
      <c r="U135">
        <v>0.9</v>
      </c>
      <c r="V135">
        <v>2.33</v>
      </c>
      <c r="W135">
        <v>3.69</v>
      </c>
      <c r="X135">
        <v>5.43</v>
      </c>
      <c r="Y135">
        <v>11.85</v>
      </c>
      <c r="Z135">
        <v>16.7</v>
      </c>
      <c r="AA135">
        <v>3.87</v>
      </c>
      <c r="AB135">
        <v>2.87</v>
      </c>
      <c r="AC135">
        <v>1.5</v>
      </c>
      <c r="AD135">
        <v>0</v>
      </c>
      <c r="AE135">
        <v>0</v>
      </c>
      <c r="AF135">
        <v>0</v>
      </c>
      <c r="AG135">
        <v>0.88</v>
      </c>
      <c r="AH135">
        <v>1.51</v>
      </c>
      <c r="AI135">
        <v>2.4700000000000002</v>
      </c>
      <c r="AJ135">
        <v>3.89</v>
      </c>
      <c r="AK135">
        <v>4.13</v>
      </c>
      <c r="AL135">
        <v>5.78</v>
      </c>
      <c r="AM135">
        <v>0</v>
      </c>
      <c r="AN135">
        <v>0.99</v>
      </c>
      <c r="AO135">
        <v>3.49</v>
      </c>
      <c r="AP135">
        <v>5.52</v>
      </c>
      <c r="AQ135">
        <v>11.73</v>
      </c>
      <c r="AR135">
        <v>16.13</v>
      </c>
      <c r="AS135">
        <v>26.45</v>
      </c>
      <c r="AT135">
        <v>29.59</v>
      </c>
      <c r="AU135">
        <v>30.85</v>
      </c>
      <c r="AV135">
        <v>31.93</v>
      </c>
      <c r="AW135">
        <v>33.94</v>
      </c>
      <c r="AX135">
        <v>34.630000000000003</v>
      </c>
      <c r="AY135">
        <v>35.76</v>
      </c>
      <c r="AZ135">
        <v>36.49</v>
      </c>
      <c r="BA135">
        <v>36.19</v>
      </c>
      <c r="BB135">
        <v>38.049999999999997</v>
      </c>
      <c r="BC135">
        <v>39.049999999999997</v>
      </c>
      <c r="BD135">
        <v>38.659999999999997</v>
      </c>
      <c r="BE135">
        <v>40.770000000000003</v>
      </c>
      <c r="BF135">
        <v>44.59</v>
      </c>
      <c r="BG135">
        <v>45.09</v>
      </c>
      <c r="BH135">
        <v>43.46</v>
      </c>
      <c r="BI135">
        <v>39.700000000000003</v>
      </c>
      <c r="BJ135">
        <v>35.979999999999997</v>
      </c>
      <c r="BK135">
        <v>26.61</v>
      </c>
      <c r="BL135">
        <v>29.2</v>
      </c>
      <c r="BM135">
        <v>30.87</v>
      </c>
      <c r="BN135">
        <v>31.94</v>
      </c>
      <c r="BO135">
        <v>34.69</v>
      </c>
      <c r="BP135">
        <v>34.9</v>
      </c>
      <c r="BQ135">
        <v>36.21</v>
      </c>
      <c r="BR135">
        <v>36.770000000000003</v>
      </c>
      <c r="BS135">
        <v>36.15</v>
      </c>
      <c r="BT135">
        <v>38.020000000000003</v>
      </c>
      <c r="BU135">
        <v>39.53</v>
      </c>
      <c r="BV135">
        <v>37.89</v>
      </c>
      <c r="BW135">
        <v>41.51</v>
      </c>
      <c r="BX135">
        <v>44.21</v>
      </c>
      <c r="BY135">
        <v>45.11</v>
      </c>
      <c r="BZ135">
        <v>44.07</v>
      </c>
      <c r="CA135">
        <v>39.07</v>
      </c>
      <c r="CB135">
        <v>36.22</v>
      </c>
      <c r="CC135">
        <v>3</v>
      </c>
      <c r="CD135">
        <v>3</v>
      </c>
      <c r="CE135">
        <v>6</v>
      </c>
      <c r="CF135">
        <v>6</v>
      </c>
      <c r="CG135">
        <v>5</v>
      </c>
      <c r="CH135">
        <v>2</v>
      </c>
      <c r="CI135">
        <v>0</v>
      </c>
      <c r="CJ135">
        <v>-6</v>
      </c>
      <c r="CK135">
        <v>-14</v>
      </c>
      <c r="CL135">
        <v>-14</v>
      </c>
      <c r="CM135">
        <v>-15</v>
      </c>
      <c r="CN135">
        <v>-18</v>
      </c>
      <c r="CO135">
        <v>-15</v>
      </c>
      <c r="CP135">
        <v>-10</v>
      </c>
      <c r="CQ135">
        <v>-4</v>
      </c>
      <c r="CR135">
        <v>0</v>
      </c>
      <c r="CS135">
        <v>0</v>
      </c>
      <c r="CT135">
        <v>0</v>
      </c>
    </row>
    <row r="136" spans="1:98">
      <c r="A136">
        <v>2</v>
      </c>
      <c r="B136" t="s">
        <v>1733</v>
      </c>
      <c r="C136">
        <v>30</v>
      </c>
      <c r="D136">
        <v>19</v>
      </c>
      <c r="E136">
        <v>20</v>
      </c>
      <c r="F136" t="s">
        <v>1666</v>
      </c>
      <c r="G136">
        <v>15</v>
      </c>
      <c r="H136">
        <v>11</v>
      </c>
      <c r="I136">
        <v>3.34</v>
      </c>
      <c r="J136">
        <v>3.11</v>
      </c>
      <c r="K136">
        <v>2.13</v>
      </c>
      <c r="L136">
        <v>2.4900000000000002</v>
      </c>
      <c r="M136">
        <v>2.37</v>
      </c>
      <c r="N136">
        <v>2.2799999999999998</v>
      </c>
      <c r="O136">
        <v>1.45</v>
      </c>
      <c r="P136">
        <v>1.45</v>
      </c>
      <c r="Q136">
        <v>2.04</v>
      </c>
      <c r="R136">
        <v>3.62</v>
      </c>
      <c r="S136">
        <v>4.8600000000000003</v>
      </c>
      <c r="T136">
        <v>6.31</v>
      </c>
      <c r="U136">
        <v>3.56</v>
      </c>
      <c r="V136">
        <v>3.88</v>
      </c>
      <c r="W136">
        <v>5.09</v>
      </c>
      <c r="X136">
        <v>7.23</v>
      </c>
      <c r="Y136">
        <v>11.01</v>
      </c>
      <c r="Z136">
        <v>14.34</v>
      </c>
      <c r="AA136">
        <v>2.83</v>
      </c>
      <c r="AB136">
        <v>2.2400000000000002</v>
      </c>
      <c r="AC136">
        <v>0.67</v>
      </c>
      <c r="AD136">
        <v>0.45</v>
      </c>
      <c r="AE136">
        <v>1.9</v>
      </c>
      <c r="AF136">
        <v>2.48</v>
      </c>
      <c r="AG136">
        <v>2.74</v>
      </c>
      <c r="AH136">
        <v>3.22</v>
      </c>
      <c r="AI136">
        <v>2.44</v>
      </c>
      <c r="AJ136">
        <v>4.1100000000000003</v>
      </c>
      <c r="AK136">
        <v>5.09</v>
      </c>
      <c r="AL136">
        <v>6.6</v>
      </c>
      <c r="AM136">
        <v>3.53</v>
      </c>
      <c r="AN136">
        <v>3.46</v>
      </c>
      <c r="AO136">
        <v>5.77</v>
      </c>
      <c r="AP136">
        <v>7.78</v>
      </c>
      <c r="AQ136">
        <v>11.27</v>
      </c>
      <c r="AR136">
        <v>14.61</v>
      </c>
      <c r="AS136">
        <v>26.61</v>
      </c>
      <c r="AT136">
        <v>31.72</v>
      </c>
      <c r="AU136">
        <v>34.06</v>
      </c>
      <c r="AV136">
        <v>35.130000000000003</v>
      </c>
      <c r="AW136">
        <v>36.82</v>
      </c>
      <c r="AX136">
        <v>37.28</v>
      </c>
      <c r="AY136">
        <v>37.83</v>
      </c>
      <c r="AZ136">
        <v>37.97</v>
      </c>
      <c r="BA136">
        <v>38.19</v>
      </c>
      <c r="BB136">
        <v>38.090000000000003</v>
      </c>
      <c r="BC136">
        <v>39.5</v>
      </c>
      <c r="BD136">
        <v>40.78</v>
      </c>
      <c r="BE136">
        <v>42.68</v>
      </c>
      <c r="BF136">
        <v>43.59</v>
      </c>
      <c r="BG136">
        <v>45.24</v>
      </c>
      <c r="BH136">
        <v>43.69</v>
      </c>
      <c r="BI136">
        <v>41.85</v>
      </c>
      <c r="BJ136">
        <v>41.14</v>
      </c>
      <c r="BK136">
        <v>26.19</v>
      </c>
      <c r="BL136">
        <v>31.3</v>
      </c>
      <c r="BM136">
        <v>34.119999999999997</v>
      </c>
      <c r="BN136">
        <v>35.520000000000003</v>
      </c>
      <c r="BO136">
        <v>36.01</v>
      </c>
      <c r="BP136">
        <v>37.14</v>
      </c>
      <c r="BQ136">
        <v>36.869999999999997</v>
      </c>
      <c r="BR136">
        <v>37.590000000000003</v>
      </c>
      <c r="BS136">
        <v>37.58</v>
      </c>
      <c r="BT136">
        <v>38.15</v>
      </c>
      <c r="BU136">
        <v>39.78</v>
      </c>
      <c r="BV136">
        <v>40.869999999999997</v>
      </c>
      <c r="BW136">
        <v>43.26</v>
      </c>
      <c r="BX136">
        <v>44.95</v>
      </c>
      <c r="BY136">
        <v>45.96</v>
      </c>
      <c r="BZ136">
        <v>43.41</v>
      </c>
      <c r="CA136">
        <v>41.24</v>
      </c>
      <c r="CB136">
        <v>42.15</v>
      </c>
      <c r="CC136">
        <v>2</v>
      </c>
      <c r="CD136">
        <v>3</v>
      </c>
      <c r="CE136">
        <v>2</v>
      </c>
      <c r="CF136">
        <v>0</v>
      </c>
      <c r="CG136">
        <v>-6</v>
      </c>
      <c r="CH136">
        <v>-10</v>
      </c>
      <c r="CI136">
        <v>-16</v>
      </c>
      <c r="CJ136">
        <v>-19</v>
      </c>
      <c r="CK136">
        <v>-16</v>
      </c>
      <c r="CL136">
        <v>-14</v>
      </c>
      <c r="CM136">
        <v>-9</v>
      </c>
      <c r="CN136">
        <v>-5</v>
      </c>
      <c r="CO136">
        <v>1</v>
      </c>
      <c r="CP136">
        <v>4</v>
      </c>
      <c r="CQ136">
        <v>5</v>
      </c>
      <c r="CR136">
        <v>5</v>
      </c>
      <c r="CS136">
        <v>4</v>
      </c>
      <c r="CT136">
        <v>3</v>
      </c>
    </row>
    <row r="137" spans="1:98">
      <c r="A137">
        <v>2</v>
      </c>
      <c r="B137" t="s">
        <v>1730</v>
      </c>
      <c r="C137">
        <v>34</v>
      </c>
      <c r="D137">
        <v>30</v>
      </c>
      <c r="E137">
        <v>20</v>
      </c>
      <c r="F137" t="s">
        <v>1666</v>
      </c>
      <c r="G137">
        <v>19</v>
      </c>
      <c r="H137">
        <v>9</v>
      </c>
      <c r="I137">
        <v>3.44</v>
      </c>
      <c r="J137">
        <v>4.3899999999999997</v>
      </c>
      <c r="K137">
        <v>3.9</v>
      </c>
      <c r="L137">
        <v>2.99</v>
      </c>
      <c r="M137">
        <v>3.22</v>
      </c>
      <c r="N137">
        <v>2.5299999999999998</v>
      </c>
      <c r="O137">
        <v>2.56</v>
      </c>
      <c r="P137">
        <v>3.12</v>
      </c>
      <c r="Q137">
        <v>3.51</v>
      </c>
      <c r="R137">
        <v>4.53</v>
      </c>
      <c r="S137">
        <v>7.97</v>
      </c>
      <c r="T137">
        <v>8.2100000000000009</v>
      </c>
      <c r="U137">
        <v>3.23</v>
      </c>
      <c r="V137">
        <v>4.29</v>
      </c>
      <c r="W137">
        <v>5.7</v>
      </c>
      <c r="X137">
        <v>7.5</v>
      </c>
      <c r="Y137">
        <v>11.97</v>
      </c>
      <c r="Z137">
        <v>17.75</v>
      </c>
      <c r="AA137">
        <v>5.01</v>
      </c>
      <c r="AB137">
        <v>3.88</v>
      </c>
      <c r="AC137">
        <v>2.2799999999999998</v>
      </c>
      <c r="AD137">
        <v>1.67</v>
      </c>
      <c r="AE137">
        <v>2.36</v>
      </c>
      <c r="AF137">
        <v>2.61</v>
      </c>
      <c r="AG137">
        <v>3.11</v>
      </c>
      <c r="AH137">
        <v>3.87</v>
      </c>
      <c r="AI137">
        <v>5.25</v>
      </c>
      <c r="AJ137">
        <v>5.98</v>
      </c>
      <c r="AK137">
        <v>7.73</v>
      </c>
      <c r="AL137">
        <v>9.9600000000000009</v>
      </c>
      <c r="AM137">
        <v>2.08</v>
      </c>
      <c r="AN137">
        <v>3.97</v>
      </c>
      <c r="AO137">
        <v>4.91</v>
      </c>
      <c r="AP137">
        <v>7.47</v>
      </c>
      <c r="AQ137">
        <v>11.12</v>
      </c>
      <c r="AR137">
        <v>17.579999999999998</v>
      </c>
      <c r="AS137">
        <v>26.12</v>
      </c>
      <c r="AT137">
        <v>31.09</v>
      </c>
      <c r="AU137">
        <v>32.299999999999997</v>
      </c>
      <c r="AV137">
        <v>33.840000000000003</v>
      </c>
      <c r="AW137">
        <v>35.11</v>
      </c>
      <c r="AX137">
        <v>36.270000000000003</v>
      </c>
      <c r="AY137">
        <v>37.78</v>
      </c>
      <c r="AZ137">
        <v>37.630000000000003</v>
      </c>
      <c r="BA137">
        <v>38.69</v>
      </c>
      <c r="BB137">
        <v>37.72</v>
      </c>
      <c r="BC137">
        <v>38.85</v>
      </c>
      <c r="BD137">
        <v>42.44</v>
      </c>
      <c r="BE137">
        <v>45.78</v>
      </c>
      <c r="BF137">
        <v>43.65</v>
      </c>
      <c r="BG137">
        <v>46.62</v>
      </c>
      <c r="BH137">
        <v>47.96</v>
      </c>
      <c r="BI137">
        <v>42.68</v>
      </c>
      <c r="BJ137">
        <v>39.76</v>
      </c>
      <c r="BK137">
        <v>26.84</v>
      </c>
      <c r="BL137">
        <v>30.61</v>
      </c>
      <c r="BM137">
        <v>33.72</v>
      </c>
      <c r="BN137">
        <v>34.880000000000003</v>
      </c>
      <c r="BO137">
        <v>34.47</v>
      </c>
      <c r="BP137">
        <v>35.61</v>
      </c>
      <c r="BQ137">
        <v>37.28</v>
      </c>
      <c r="BR137">
        <v>37.53</v>
      </c>
      <c r="BS137">
        <v>37.83</v>
      </c>
      <c r="BT137">
        <v>38.53</v>
      </c>
      <c r="BU137">
        <v>39.880000000000003</v>
      </c>
      <c r="BV137">
        <v>42.42</v>
      </c>
      <c r="BW137">
        <v>46.01</v>
      </c>
      <c r="BX137">
        <v>43.12</v>
      </c>
      <c r="BY137">
        <v>45.42</v>
      </c>
      <c r="BZ137">
        <v>46.99</v>
      </c>
      <c r="CA137">
        <v>42.7</v>
      </c>
      <c r="CB137">
        <v>39.770000000000003</v>
      </c>
      <c r="CC137">
        <v>11</v>
      </c>
      <c r="CD137">
        <v>11</v>
      </c>
      <c r="CE137">
        <v>14</v>
      </c>
      <c r="CF137">
        <v>8</v>
      </c>
      <c r="CG137">
        <v>4</v>
      </c>
      <c r="CH137">
        <v>0</v>
      </c>
      <c r="CI137">
        <v>-6</v>
      </c>
      <c r="CJ137">
        <v>-11</v>
      </c>
      <c r="CK137">
        <v>-11</v>
      </c>
      <c r="CL137">
        <v>-6</v>
      </c>
      <c r="CM137">
        <v>1</v>
      </c>
      <c r="CN137">
        <v>11</v>
      </c>
      <c r="CO137">
        <v>9</v>
      </c>
      <c r="CP137">
        <v>8</v>
      </c>
      <c r="CQ137">
        <v>7</v>
      </c>
      <c r="CR137">
        <v>4</v>
      </c>
      <c r="CS137">
        <v>2</v>
      </c>
      <c r="CT137">
        <v>1</v>
      </c>
    </row>
    <row r="138" spans="1:98">
      <c r="A138">
        <v>2</v>
      </c>
      <c r="B138" t="s">
        <v>1733</v>
      </c>
      <c r="C138">
        <v>22</v>
      </c>
      <c r="D138">
        <v>24</v>
      </c>
      <c r="E138">
        <v>21</v>
      </c>
      <c r="F138" t="s">
        <v>1666</v>
      </c>
      <c r="G138">
        <v>14</v>
      </c>
      <c r="H138">
        <v>6</v>
      </c>
      <c r="I138">
        <v>2.99</v>
      </c>
      <c r="J138">
        <v>3.28</v>
      </c>
      <c r="K138">
        <v>2.59</v>
      </c>
      <c r="L138">
        <v>2.02</v>
      </c>
      <c r="M138">
        <v>2.5</v>
      </c>
      <c r="N138">
        <v>2.27</v>
      </c>
      <c r="O138">
        <v>1.1200000000000001</v>
      </c>
      <c r="P138">
        <v>1.06</v>
      </c>
      <c r="Q138">
        <v>1.1200000000000001</v>
      </c>
      <c r="R138">
        <v>1.62</v>
      </c>
      <c r="S138">
        <v>2.79</v>
      </c>
      <c r="T138">
        <v>4.05</v>
      </c>
      <c r="U138">
        <v>2.61</v>
      </c>
      <c r="V138">
        <v>3.78</v>
      </c>
      <c r="W138">
        <v>5.01</v>
      </c>
      <c r="X138">
        <v>8.2899999999999991</v>
      </c>
      <c r="Y138">
        <v>12.02</v>
      </c>
      <c r="Z138">
        <v>13.42</v>
      </c>
      <c r="AA138">
        <v>3.55</v>
      </c>
      <c r="AB138">
        <v>3.41</v>
      </c>
      <c r="AC138">
        <v>1.83</v>
      </c>
      <c r="AD138">
        <v>0.67</v>
      </c>
      <c r="AE138">
        <v>0</v>
      </c>
      <c r="AF138">
        <v>1.27</v>
      </c>
      <c r="AG138">
        <v>1.87</v>
      </c>
      <c r="AH138">
        <v>2.66</v>
      </c>
      <c r="AI138">
        <v>1.76</v>
      </c>
      <c r="AJ138">
        <v>2.48</v>
      </c>
      <c r="AK138">
        <v>3.29</v>
      </c>
      <c r="AL138">
        <v>3.62</v>
      </c>
      <c r="AM138">
        <v>1.9</v>
      </c>
      <c r="AN138">
        <v>2.93</v>
      </c>
      <c r="AO138">
        <v>5.12</v>
      </c>
      <c r="AP138">
        <v>8.26</v>
      </c>
      <c r="AQ138">
        <v>10.72</v>
      </c>
      <c r="AR138">
        <v>10.42</v>
      </c>
      <c r="AS138">
        <v>28.52</v>
      </c>
      <c r="AT138">
        <v>31.42</v>
      </c>
      <c r="AU138">
        <v>33.229999999999997</v>
      </c>
      <c r="AV138">
        <v>36.21</v>
      </c>
      <c r="AW138">
        <v>37.35</v>
      </c>
      <c r="AX138">
        <v>37.39</v>
      </c>
      <c r="AY138">
        <v>38.72</v>
      </c>
      <c r="AZ138">
        <v>39.11</v>
      </c>
      <c r="BA138">
        <v>39.200000000000003</v>
      </c>
      <c r="BB138">
        <v>40.92</v>
      </c>
      <c r="BC138">
        <v>40.71</v>
      </c>
      <c r="BD138">
        <v>41.4</v>
      </c>
      <c r="BE138">
        <v>44.14</v>
      </c>
      <c r="BF138">
        <v>44.72</v>
      </c>
      <c r="BG138">
        <v>47.28</v>
      </c>
      <c r="BH138">
        <v>45.79</v>
      </c>
      <c r="BI138">
        <v>45.41</v>
      </c>
      <c r="BJ138">
        <v>42.15</v>
      </c>
      <c r="BK138">
        <v>28.68</v>
      </c>
      <c r="BL138">
        <v>31.56</v>
      </c>
      <c r="BM138">
        <v>34.44</v>
      </c>
      <c r="BN138">
        <v>37.07</v>
      </c>
      <c r="BO138">
        <v>37.01</v>
      </c>
      <c r="BP138">
        <v>37.64</v>
      </c>
      <c r="BQ138">
        <v>38.57</v>
      </c>
      <c r="BR138">
        <v>38.9</v>
      </c>
      <c r="BS138">
        <v>39.86</v>
      </c>
      <c r="BT138">
        <v>40.22</v>
      </c>
      <c r="BU138">
        <v>41.28</v>
      </c>
      <c r="BV138">
        <v>41.73</v>
      </c>
      <c r="BW138">
        <v>43.9</v>
      </c>
      <c r="BX138">
        <v>44.48</v>
      </c>
      <c r="BY138">
        <v>47.61</v>
      </c>
      <c r="BZ138">
        <v>45.89</v>
      </c>
      <c r="CA138">
        <v>45.18</v>
      </c>
      <c r="CB138">
        <v>43.56</v>
      </c>
      <c r="CC138">
        <v>0</v>
      </c>
      <c r="CD138">
        <v>1</v>
      </c>
      <c r="CE138">
        <v>2</v>
      </c>
      <c r="CF138">
        <v>4</v>
      </c>
      <c r="CG138">
        <v>2</v>
      </c>
      <c r="CH138">
        <v>0</v>
      </c>
      <c r="CI138">
        <v>-2</v>
      </c>
      <c r="CJ138">
        <v>-5</v>
      </c>
      <c r="CK138">
        <v>-5</v>
      </c>
      <c r="CL138">
        <v>0</v>
      </c>
      <c r="CM138">
        <v>6</v>
      </c>
      <c r="CN138">
        <v>13</v>
      </c>
      <c r="CO138">
        <v>16</v>
      </c>
      <c r="CP138">
        <v>15</v>
      </c>
      <c r="CQ138">
        <v>12</v>
      </c>
      <c r="CR138">
        <v>5</v>
      </c>
      <c r="CS138">
        <v>2</v>
      </c>
      <c r="CT138">
        <v>0</v>
      </c>
    </row>
    <row r="139" spans="1:98">
      <c r="A139">
        <v>2</v>
      </c>
      <c r="B139" t="s">
        <v>1734</v>
      </c>
      <c r="C139">
        <v>29</v>
      </c>
      <c r="D139">
        <v>22</v>
      </c>
      <c r="E139">
        <v>19</v>
      </c>
      <c r="F139" t="s">
        <v>1666</v>
      </c>
      <c r="G139">
        <v>19</v>
      </c>
      <c r="H139">
        <v>10</v>
      </c>
      <c r="I139">
        <v>4.13</v>
      </c>
      <c r="J139">
        <v>3.86</v>
      </c>
      <c r="K139">
        <v>3.62</v>
      </c>
      <c r="L139">
        <v>3.05</v>
      </c>
      <c r="M139">
        <v>3</v>
      </c>
      <c r="N139">
        <v>3.23</v>
      </c>
      <c r="O139">
        <v>2.59</v>
      </c>
      <c r="P139">
        <v>2.0099999999999998</v>
      </c>
      <c r="Q139">
        <v>1.62</v>
      </c>
      <c r="R139">
        <v>3.39</v>
      </c>
      <c r="S139">
        <v>6.89</v>
      </c>
      <c r="T139">
        <v>5.74</v>
      </c>
      <c r="U139">
        <v>3.84</v>
      </c>
      <c r="V139">
        <v>4.62</v>
      </c>
      <c r="W139">
        <v>6.72</v>
      </c>
      <c r="X139">
        <v>8.42</v>
      </c>
      <c r="Y139">
        <v>10.86</v>
      </c>
      <c r="Z139">
        <v>18.54</v>
      </c>
      <c r="AA139">
        <v>4.93</v>
      </c>
      <c r="AB139">
        <v>4.01</v>
      </c>
      <c r="AC139">
        <v>2.94</v>
      </c>
      <c r="AD139">
        <v>1.34</v>
      </c>
      <c r="AE139">
        <v>1.5</v>
      </c>
      <c r="AF139">
        <v>1.45</v>
      </c>
      <c r="AG139">
        <v>2.29</v>
      </c>
      <c r="AH139">
        <v>2.78</v>
      </c>
      <c r="AI139">
        <v>1.87</v>
      </c>
      <c r="AJ139">
        <v>3.36</v>
      </c>
      <c r="AK139">
        <v>4.76</v>
      </c>
      <c r="AL139">
        <v>5.09</v>
      </c>
      <c r="AM139">
        <v>4.3499999999999996</v>
      </c>
      <c r="AN139">
        <v>4.8</v>
      </c>
      <c r="AO139">
        <v>8.06</v>
      </c>
      <c r="AP139">
        <v>8.17</v>
      </c>
      <c r="AQ139">
        <v>11.35</v>
      </c>
      <c r="AR139">
        <v>16.34</v>
      </c>
      <c r="AS139">
        <v>28.56</v>
      </c>
      <c r="AT139">
        <v>31.49</v>
      </c>
      <c r="AU139">
        <v>31.86</v>
      </c>
      <c r="AV139">
        <v>32.049999999999997</v>
      </c>
      <c r="AW139">
        <v>35.700000000000003</v>
      </c>
      <c r="AX139">
        <v>38.86</v>
      </c>
      <c r="AY139">
        <v>38.020000000000003</v>
      </c>
      <c r="AZ139">
        <v>39.06</v>
      </c>
      <c r="BA139">
        <v>41.17</v>
      </c>
      <c r="BB139">
        <v>41.13</v>
      </c>
      <c r="BC139">
        <v>42.22</v>
      </c>
      <c r="BD139">
        <v>42.06</v>
      </c>
      <c r="BE139">
        <v>45.52</v>
      </c>
      <c r="BF139">
        <v>49.92</v>
      </c>
      <c r="BG139">
        <v>50.91</v>
      </c>
      <c r="BH139">
        <v>49.89</v>
      </c>
      <c r="BI139">
        <v>49.55</v>
      </c>
      <c r="BJ139">
        <v>44.39</v>
      </c>
      <c r="BK139">
        <v>29.36</v>
      </c>
      <c r="BL139">
        <v>30.53</v>
      </c>
      <c r="BM139">
        <v>31.53</v>
      </c>
      <c r="BN139">
        <v>32.369999999999997</v>
      </c>
      <c r="BO139">
        <v>36.340000000000003</v>
      </c>
      <c r="BP139">
        <v>38.79</v>
      </c>
      <c r="BQ139">
        <v>39.4</v>
      </c>
      <c r="BR139">
        <v>39.869999999999997</v>
      </c>
      <c r="BS139">
        <v>42.23</v>
      </c>
      <c r="BT139">
        <v>42.8</v>
      </c>
      <c r="BU139">
        <v>42.12</v>
      </c>
      <c r="BV139">
        <v>42.96</v>
      </c>
      <c r="BW139">
        <v>46.04</v>
      </c>
      <c r="BX139">
        <v>49.45</v>
      </c>
      <c r="BY139">
        <v>49.89</v>
      </c>
      <c r="BZ139">
        <v>49.97</v>
      </c>
      <c r="CA139">
        <v>49.45</v>
      </c>
      <c r="CB139">
        <v>43.37</v>
      </c>
      <c r="CC139">
        <v>0</v>
      </c>
      <c r="CD139">
        <v>3</v>
      </c>
      <c r="CE139">
        <v>6</v>
      </c>
      <c r="CF139">
        <v>6</v>
      </c>
      <c r="CG139">
        <v>4</v>
      </c>
      <c r="CH139">
        <v>0</v>
      </c>
      <c r="CI139">
        <v>-4</v>
      </c>
      <c r="CJ139">
        <v>-8</v>
      </c>
      <c r="CK139">
        <v>-15</v>
      </c>
      <c r="CL139">
        <v>-13</v>
      </c>
      <c r="CM139">
        <v>-13</v>
      </c>
      <c r="CN139">
        <v>-13</v>
      </c>
      <c r="CO139">
        <v>-10</v>
      </c>
      <c r="CP139">
        <v>-6</v>
      </c>
      <c r="CQ139">
        <v>0</v>
      </c>
      <c r="CR139">
        <v>0</v>
      </c>
      <c r="CS139">
        <v>0</v>
      </c>
      <c r="CT139">
        <v>0</v>
      </c>
    </row>
    <row r="140" spans="1:98">
      <c r="A140">
        <v>2</v>
      </c>
      <c r="B140" t="s">
        <v>1730</v>
      </c>
      <c r="C140">
        <v>28</v>
      </c>
      <c r="D140">
        <v>25</v>
      </c>
      <c r="E140">
        <v>18</v>
      </c>
      <c r="F140" t="s">
        <v>1666</v>
      </c>
      <c r="G140">
        <v>13</v>
      </c>
      <c r="H140">
        <v>8</v>
      </c>
      <c r="I140">
        <v>3.93</v>
      </c>
      <c r="J140">
        <v>3.98</v>
      </c>
      <c r="K140">
        <v>2.8</v>
      </c>
      <c r="L140">
        <v>3.24</v>
      </c>
      <c r="M140">
        <v>3.05</v>
      </c>
      <c r="N140">
        <v>2.36</v>
      </c>
      <c r="O140">
        <v>0.97</v>
      </c>
      <c r="P140">
        <v>2.29</v>
      </c>
      <c r="Q140">
        <v>3.03</v>
      </c>
      <c r="R140">
        <v>2.68</v>
      </c>
      <c r="S140">
        <v>5.59</v>
      </c>
      <c r="T140">
        <v>7.17</v>
      </c>
      <c r="U140">
        <v>3.83</v>
      </c>
      <c r="V140">
        <v>4.8600000000000003</v>
      </c>
      <c r="W140">
        <v>5.24</v>
      </c>
      <c r="X140">
        <v>8.59</v>
      </c>
      <c r="Y140">
        <v>13.11</v>
      </c>
      <c r="Z140">
        <v>17.260000000000002</v>
      </c>
      <c r="AA140">
        <v>4.2300000000000004</v>
      </c>
      <c r="AB140">
        <v>3.06</v>
      </c>
      <c r="AC140">
        <v>0.9</v>
      </c>
      <c r="AD140">
        <v>0</v>
      </c>
      <c r="AE140">
        <v>1.39</v>
      </c>
      <c r="AF140">
        <v>2.98</v>
      </c>
      <c r="AG140">
        <v>3.12</v>
      </c>
      <c r="AH140">
        <v>3.39</v>
      </c>
      <c r="AI140">
        <v>2.5099999999999998</v>
      </c>
      <c r="AJ140">
        <v>2.86</v>
      </c>
      <c r="AK140">
        <v>3.99</v>
      </c>
      <c r="AL140">
        <v>6.03</v>
      </c>
      <c r="AM140">
        <v>4.01</v>
      </c>
      <c r="AN140">
        <v>4.95</v>
      </c>
      <c r="AO140">
        <v>5.5</v>
      </c>
      <c r="AP140">
        <v>7.01</v>
      </c>
      <c r="AQ140">
        <v>12.65</v>
      </c>
      <c r="AR140">
        <v>16.72</v>
      </c>
      <c r="AS140">
        <v>26.72</v>
      </c>
      <c r="AT140">
        <v>28.87</v>
      </c>
      <c r="AU140">
        <v>28.98</v>
      </c>
      <c r="AV140">
        <v>31.38</v>
      </c>
      <c r="AW140">
        <v>32.6</v>
      </c>
      <c r="AX140">
        <v>38.76</v>
      </c>
      <c r="AY140">
        <v>37.42</v>
      </c>
      <c r="AZ140">
        <v>36.01</v>
      </c>
      <c r="BA140">
        <v>35.75</v>
      </c>
      <c r="BB140">
        <v>38.880000000000003</v>
      </c>
      <c r="BC140">
        <v>41.6</v>
      </c>
      <c r="BD140">
        <v>44.36</v>
      </c>
      <c r="BE140">
        <v>46.23</v>
      </c>
      <c r="BF140">
        <v>44.36</v>
      </c>
      <c r="BG140">
        <v>45.1</v>
      </c>
      <c r="BH140">
        <v>44.71</v>
      </c>
      <c r="BI140">
        <v>42.12</v>
      </c>
      <c r="BJ140">
        <v>29.72</v>
      </c>
      <c r="BK140">
        <v>27.55</v>
      </c>
      <c r="BL140">
        <v>29.06</v>
      </c>
      <c r="BM140">
        <v>29.09</v>
      </c>
      <c r="BN140">
        <v>32.33</v>
      </c>
      <c r="BO140">
        <v>33.17</v>
      </c>
      <c r="BP140">
        <v>34.049999999999997</v>
      </c>
      <c r="BQ140">
        <v>36.770000000000003</v>
      </c>
      <c r="BR140">
        <v>37.54</v>
      </c>
      <c r="BS140">
        <v>36.64</v>
      </c>
      <c r="BT140">
        <v>34.54</v>
      </c>
      <c r="BU140">
        <v>39.28</v>
      </c>
      <c r="BV140">
        <v>41.52</v>
      </c>
      <c r="BW140">
        <v>44.75</v>
      </c>
      <c r="BX140">
        <v>45.22</v>
      </c>
      <c r="BY140">
        <v>45.18</v>
      </c>
      <c r="BZ140">
        <v>44.12</v>
      </c>
      <c r="CA140">
        <v>40.72</v>
      </c>
      <c r="CB140">
        <v>28.81</v>
      </c>
      <c r="CC140">
        <v>6</v>
      </c>
      <c r="CD140">
        <v>6</v>
      </c>
      <c r="CE140">
        <v>7</v>
      </c>
      <c r="CF140">
        <v>6</v>
      </c>
      <c r="CG140">
        <v>2</v>
      </c>
      <c r="CH140">
        <v>-7</v>
      </c>
      <c r="CI140">
        <v>-14</v>
      </c>
      <c r="CJ140">
        <v>-17</v>
      </c>
      <c r="CK140">
        <v>-17</v>
      </c>
      <c r="CL140">
        <v>-9</v>
      </c>
      <c r="CM140">
        <v>0</v>
      </c>
      <c r="CN140">
        <v>4</v>
      </c>
      <c r="CO140">
        <v>9</v>
      </c>
      <c r="CP140">
        <v>9</v>
      </c>
      <c r="CQ140">
        <v>9</v>
      </c>
      <c r="CR140">
        <v>7</v>
      </c>
      <c r="CS140">
        <v>7</v>
      </c>
      <c r="CT140">
        <v>5</v>
      </c>
    </row>
    <row r="141" spans="1:98">
      <c r="A141">
        <v>2</v>
      </c>
      <c r="B141" t="s">
        <v>1730</v>
      </c>
      <c r="C141">
        <v>24</v>
      </c>
      <c r="D141">
        <v>18</v>
      </c>
      <c r="E141">
        <v>17</v>
      </c>
      <c r="F141" t="s">
        <v>1666</v>
      </c>
      <c r="G141">
        <v>14</v>
      </c>
      <c r="H141">
        <v>11</v>
      </c>
      <c r="I141">
        <v>5.86</v>
      </c>
      <c r="J141">
        <v>3.69</v>
      </c>
      <c r="K141">
        <v>3.22</v>
      </c>
      <c r="L141">
        <v>2.62</v>
      </c>
      <c r="M141">
        <v>2.78</v>
      </c>
      <c r="N141">
        <v>2.2400000000000002</v>
      </c>
      <c r="O141">
        <v>1.34</v>
      </c>
      <c r="P141">
        <v>1.73</v>
      </c>
      <c r="Q141">
        <v>1.3</v>
      </c>
      <c r="R141">
        <v>4.0999999999999996</v>
      </c>
      <c r="S141">
        <v>7.19</v>
      </c>
      <c r="T141">
        <v>5.83</v>
      </c>
      <c r="U141">
        <v>4.66</v>
      </c>
      <c r="V141">
        <v>5.15</v>
      </c>
      <c r="W141">
        <v>5.12</v>
      </c>
      <c r="X141">
        <v>7.08</v>
      </c>
      <c r="Y141">
        <v>12.87</v>
      </c>
      <c r="Z141">
        <v>18.7</v>
      </c>
      <c r="AA141">
        <v>5.53</v>
      </c>
      <c r="AB141">
        <v>3.16</v>
      </c>
      <c r="AC141">
        <v>1.83</v>
      </c>
      <c r="AD141">
        <v>2.0099999999999998</v>
      </c>
      <c r="AE141">
        <v>3.58</v>
      </c>
      <c r="AF141">
        <v>3.86</v>
      </c>
      <c r="AG141">
        <v>3.25</v>
      </c>
      <c r="AH141">
        <v>3.48</v>
      </c>
      <c r="AI141">
        <v>3.23</v>
      </c>
      <c r="AJ141">
        <v>5.46</v>
      </c>
      <c r="AK141">
        <v>6.31</v>
      </c>
      <c r="AL141">
        <v>6.92</v>
      </c>
      <c r="AM141">
        <v>3.8</v>
      </c>
      <c r="AN141">
        <v>4.83</v>
      </c>
      <c r="AO141">
        <v>7.1</v>
      </c>
      <c r="AP141">
        <v>8.07</v>
      </c>
      <c r="AQ141">
        <v>11.53</v>
      </c>
      <c r="AR141">
        <v>18.61</v>
      </c>
      <c r="AS141">
        <v>29.67</v>
      </c>
      <c r="AT141">
        <v>31.03</v>
      </c>
      <c r="AU141">
        <v>32.369999999999997</v>
      </c>
      <c r="AV141">
        <v>34.380000000000003</v>
      </c>
      <c r="AW141">
        <v>37.130000000000003</v>
      </c>
      <c r="AX141">
        <v>38.299999999999997</v>
      </c>
      <c r="AY141">
        <v>40.03</v>
      </c>
      <c r="AZ141">
        <v>39.99</v>
      </c>
      <c r="BA141">
        <v>39.92</v>
      </c>
      <c r="BB141">
        <v>40.29</v>
      </c>
      <c r="BC141">
        <v>41.6</v>
      </c>
      <c r="BD141">
        <v>43.13</v>
      </c>
      <c r="BE141">
        <v>44.8</v>
      </c>
      <c r="BF141">
        <v>47.38</v>
      </c>
      <c r="BG141">
        <v>50.21</v>
      </c>
      <c r="BH141">
        <v>46.27</v>
      </c>
      <c r="BI141">
        <v>45.81</v>
      </c>
      <c r="BJ141">
        <v>43.22</v>
      </c>
      <c r="BK141">
        <v>29.61</v>
      </c>
      <c r="BL141">
        <v>31.02</v>
      </c>
      <c r="BM141">
        <v>32.81</v>
      </c>
      <c r="BN141">
        <v>34.61</v>
      </c>
      <c r="BO141">
        <v>35.79</v>
      </c>
      <c r="BP141">
        <v>38.96</v>
      </c>
      <c r="BQ141">
        <v>40.14</v>
      </c>
      <c r="BR141">
        <v>40.909999999999997</v>
      </c>
      <c r="BS141">
        <v>39.909999999999997</v>
      </c>
      <c r="BT141">
        <v>39.68</v>
      </c>
      <c r="BU141">
        <v>41.84</v>
      </c>
      <c r="BV141">
        <v>42.42</v>
      </c>
      <c r="BW141">
        <v>44.44</v>
      </c>
      <c r="BX141">
        <v>48.34</v>
      </c>
      <c r="BY141">
        <v>51.43</v>
      </c>
      <c r="BZ141">
        <v>46.83</v>
      </c>
      <c r="CA141">
        <v>45.37</v>
      </c>
      <c r="CB141">
        <v>43.4</v>
      </c>
      <c r="CC141">
        <v>4</v>
      </c>
      <c r="CD141">
        <v>6</v>
      </c>
      <c r="CE141">
        <v>8</v>
      </c>
      <c r="CF141">
        <v>5</v>
      </c>
      <c r="CG141">
        <v>3</v>
      </c>
      <c r="CH141">
        <v>0</v>
      </c>
      <c r="CI141">
        <v>-3</v>
      </c>
      <c r="CJ141">
        <v>-5</v>
      </c>
      <c r="CK141">
        <v>-2</v>
      </c>
      <c r="CL141">
        <v>4</v>
      </c>
      <c r="CM141">
        <v>12</v>
      </c>
      <c r="CN141">
        <v>20</v>
      </c>
      <c r="CO141">
        <v>24</v>
      </c>
      <c r="CP141">
        <v>26</v>
      </c>
      <c r="CQ141">
        <v>23</v>
      </c>
      <c r="CR141">
        <v>19</v>
      </c>
      <c r="CS141">
        <v>12</v>
      </c>
      <c r="CT141">
        <v>11</v>
      </c>
    </row>
    <row r="142" spans="1:98">
      <c r="A142">
        <v>2</v>
      </c>
      <c r="B142" t="s">
        <v>1734</v>
      </c>
      <c r="C142">
        <v>27</v>
      </c>
      <c r="D142">
        <v>23</v>
      </c>
      <c r="E142">
        <v>19</v>
      </c>
      <c r="F142" t="s">
        <v>1666</v>
      </c>
      <c r="G142">
        <v>14</v>
      </c>
      <c r="H142">
        <v>10</v>
      </c>
      <c r="I142">
        <v>3.78</v>
      </c>
      <c r="J142">
        <v>2.52</v>
      </c>
      <c r="K142">
        <v>2.68</v>
      </c>
      <c r="L142">
        <v>2.74</v>
      </c>
      <c r="M142">
        <v>3.05</v>
      </c>
      <c r="N142">
        <v>2.88</v>
      </c>
      <c r="O142">
        <v>2.68</v>
      </c>
      <c r="P142">
        <v>2.72</v>
      </c>
      <c r="Q142">
        <v>3.24</v>
      </c>
      <c r="R142">
        <v>2.2799999999999998</v>
      </c>
      <c r="S142">
        <v>2.91</v>
      </c>
      <c r="T142">
        <v>4.92</v>
      </c>
      <c r="U142">
        <v>2.62</v>
      </c>
      <c r="V142">
        <v>3.22</v>
      </c>
      <c r="W142">
        <v>4.6100000000000003</v>
      </c>
      <c r="X142">
        <v>6.23</v>
      </c>
      <c r="Y142">
        <v>11.98</v>
      </c>
      <c r="Z142">
        <v>16.420000000000002</v>
      </c>
      <c r="AA142">
        <v>3.14</v>
      </c>
      <c r="AB142">
        <v>2.27</v>
      </c>
      <c r="AC142">
        <v>1.39</v>
      </c>
      <c r="AD142">
        <v>1.5</v>
      </c>
      <c r="AE142">
        <v>1.62</v>
      </c>
      <c r="AF142">
        <v>1.61</v>
      </c>
      <c r="AG142">
        <v>2.61</v>
      </c>
      <c r="AH142">
        <v>2.56</v>
      </c>
      <c r="AI142">
        <v>3.02</v>
      </c>
      <c r="AJ142">
        <v>2.5</v>
      </c>
      <c r="AK142">
        <v>6.67</v>
      </c>
      <c r="AL142">
        <v>5.22</v>
      </c>
      <c r="AM142">
        <v>3.23</v>
      </c>
      <c r="AN142">
        <v>3.39</v>
      </c>
      <c r="AO142">
        <v>4.92</v>
      </c>
      <c r="AP142">
        <v>6.92</v>
      </c>
      <c r="AQ142">
        <v>11.17</v>
      </c>
      <c r="AR142">
        <v>16.989999999999998</v>
      </c>
      <c r="AS142">
        <v>26.75</v>
      </c>
      <c r="AT142">
        <v>29.9</v>
      </c>
      <c r="AU142">
        <v>33.5</v>
      </c>
      <c r="AV142">
        <v>33.14</v>
      </c>
      <c r="AW142">
        <v>34.6</v>
      </c>
      <c r="AX142">
        <v>34.61</v>
      </c>
      <c r="AY142">
        <v>36.03</v>
      </c>
      <c r="AZ142">
        <v>36.659999999999997</v>
      </c>
      <c r="BA142">
        <v>35.33</v>
      </c>
      <c r="BB142">
        <v>36.04</v>
      </c>
      <c r="BC142">
        <v>36.22</v>
      </c>
      <c r="BD142">
        <v>37.979999999999997</v>
      </c>
      <c r="BE142">
        <v>40.83</v>
      </c>
      <c r="BF142">
        <v>43.58</v>
      </c>
      <c r="BG142">
        <v>45.69</v>
      </c>
      <c r="BH142">
        <v>44.16</v>
      </c>
      <c r="BI142">
        <v>42.44</v>
      </c>
      <c r="BJ142">
        <v>37.299999999999997</v>
      </c>
      <c r="BK142">
        <v>26.29</v>
      </c>
      <c r="BL142">
        <v>29.89</v>
      </c>
      <c r="BM142">
        <v>33.4</v>
      </c>
      <c r="BN142">
        <v>33.35</v>
      </c>
      <c r="BO142">
        <v>34.89</v>
      </c>
      <c r="BP142">
        <v>34.369999999999997</v>
      </c>
      <c r="BQ142">
        <v>35.44</v>
      </c>
      <c r="BR142">
        <v>35.450000000000003</v>
      </c>
      <c r="BS142">
        <v>35.020000000000003</v>
      </c>
      <c r="BT142">
        <v>35.43</v>
      </c>
      <c r="BU142">
        <v>36.03</v>
      </c>
      <c r="BV142">
        <v>36.08</v>
      </c>
      <c r="BW142">
        <v>40.380000000000003</v>
      </c>
      <c r="BX142">
        <v>44.51</v>
      </c>
      <c r="BY142">
        <v>45.99</v>
      </c>
      <c r="BZ142">
        <v>45.07</v>
      </c>
      <c r="CA142">
        <v>42.79</v>
      </c>
      <c r="CB142">
        <v>37.380000000000003</v>
      </c>
      <c r="CC142">
        <v>0</v>
      </c>
      <c r="CD142">
        <v>0</v>
      </c>
      <c r="CE142">
        <v>1</v>
      </c>
      <c r="CF142">
        <v>1</v>
      </c>
      <c r="CG142">
        <v>0</v>
      </c>
      <c r="CH142">
        <v>-2</v>
      </c>
      <c r="CI142">
        <v>-7</v>
      </c>
      <c r="CJ142">
        <v>-13</v>
      </c>
      <c r="CK142">
        <v>-19</v>
      </c>
      <c r="CL142">
        <v>-21</v>
      </c>
      <c r="CM142">
        <v>-24</v>
      </c>
      <c r="CN142">
        <v>-22</v>
      </c>
      <c r="CO142">
        <v>-15</v>
      </c>
      <c r="CP142">
        <v>-11</v>
      </c>
      <c r="CQ142">
        <v>-5</v>
      </c>
      <c r="CR142">
        <v>-4</v>
      </c>
      <c r="CS142">
        <v>-5</v>
      </c>
      <c r="CT142">
        <v>-5</v>
      </c>
    </row>
    <row r="143" spans="1:98">
      <c r="A143">
        <v>2</v>
      </c>
      <c r="B143" t="s">
        <v>1730</v>
      </c>
      <c r="C143">
        <v>23</v>
      </c>
      <c r="D143">
        <v>20</v>
      </c>
      <c r="E143">
        <v>15</v>
      </c>
      <c r="F143" t="s">
        <v>1666</v>
      </c>
      <c r="G143">
        <v>12</v>
      </c>
      <c r="H143">
        <v>10</v>
      </c>
      <c r="I143">
        <v>4.33</v>
      </c>
      <c r="J143">
        <v>3.84</v>
      </c>
      <c r="K143">
        <v>2.91</v>
      </c>
      <c r="L143">
        <v>2.4700000000000002</v>
      </c>
      <c r="M143">
        <v>2.9</v>
      </c>
      <c r="N143">
        <v>2.2400000000000002</v>
      </c>
      <c r="O143">
        <v>2.63</v>
      </c>
      <c r="P143">
        <v>3.46</v>
      </c>
      <c r="Q143">
        <v>2.2799999999999998</v>
      </c>
      <c r="R143">
        <v>3.85</v>
      </c>
      <c r="S143">
        <v>5.74</v>
      </c>
      <c r="T143">
        <v>6.14</v>
      </c>
      <c r="U143">
        <v>2.68</v>
      </c>
      <c r="V143">
        <v>2.87</v>
      </c>
      <c r="W143">
        <v>4.0199999999999996</v>
      </c>
      <c r="X143">
        <v>6.51</v>
      </c>
      <c r="Y143">
        <v>10.61</v>
      </c>
      <c r="Z143">
        <v>17.34</v>
      </c>
      <c r="AA143">
        <v>4.66</v>
      </c>
      <c r="AB143">
        <v>3.41</v>
      </c>
      <c r="AC143">
        <v>1.52</v>
      </c>
      <c r="AD143">
        <v>0</v>
      </c>
      <c r="AE143">
        <v>2.12</v>
      </c>
      <c r="AF143">
        <v>1.96</v>
      </c>
      <c r="AG143">
        <v>3.13</v>
      </c>
      <c r="AH143">
        <v>2.87</v>
      </c>
      <c r="AI143">
        <v>4.12</v>
      </c>
      <c r="AJ143">
        <v>3.98</v>
      </c>
      <c r="AK143">
        <v>4.4400000000000004</v>
      </c>
      <c r="AL143">
        <v>4.58</v>
      </c>
      <c r="AM143">
        <v>2.21</v>
      </c>
      <c r="AN143">
        <v>3.07</v>
      </c>
      <c r="AO143">
        <v>5.17</v>
      </c>
      <c r="AP143">
        <v>5.72</v>
      </c>
      <c r="AQ143">
        <v>9.0299999999999994</v>
      </c>
      <c r="AR143">
        <v>14.86</v>
      </c>
      <c r="AS143">
        <v>26.71</v>
      </c>
      <c r="AT143">
        <v>30.53</v>
      </c>
      <c r="AU143">
        <v>34.35</v>
      </c>
      <c r="AV143">
        <v>35.94</v>
      </c>
      <c r="AW143">
        <v>36.31</v>
      </c>
      <c r="AX143">
        <v>38.659999999999997</v>
      </c>
      <c r="AY143">
        <v>38.15</v>
      </c>
      <c r="AZ143">
        <v>39.450000000000003</v>
      </c>
      <c r="BA143">
        <v>39.74</v>
      </c>
      <c r="BB143">
        <v>38.69</v>
      </c>
      <c r="BC143">
        <v>40.99</v>
      </c>
      <c r="BD143">
        <v>44</v>
      </c>
      <c r="BE143">
        <v>47.05</v>
      </c>
      <c r="BF143">
        <v>46.18</v>
      </c>
      <c r="BG143">
        <v>49.98</v>
      </c>
      <c r="BH143">
        <v>46.93</v>
      </c>
      <c r="BI143">
        <v>43.92</v>
      </c>
      <c r="BJ143">
        <v>38.33</v>
      </c>
      <c r="BK143">
        <v>25.39</v>
      </c>
      <c r="BL143">
        <v>30.05</v>
      </c>
      <c r="BM143">
        <v>34.229999999999997</v>
      </c>
      <c r="BN143">
        <v>36.94</v>
      </c>
      <c r="BO143">
        <v>36.659999999999997</v>
      </c>
      <c r="BP143">
        <v>39.22</v>
      </c>
      <c r="BQ143">
        <v>38.409999999999997</v>
      </c>
      <c r="BR143">
        <v>38.65</v>
      </c>
      <c r="BS143">
        <v>39.01</v>
      </c>
      <c r="BT143">
        <v>38.700000000000003</v>
      </c>
      <c r="BU143">
        <v>40.229999999999997</v>
      </c>
      <c r="BV143">
        <v>43.2</v>
      </c>
      <c r="BW143">
        <v>47.32</v>
      </c>
      <c r="BX143">
        <v>46.12</v>
      </c>
      <c r="BY143">
        <v>48.74</v>
      </c>
      <c r="BZ143">
        <v>46.71</v>
      </c>
      <c r="CA143">
        <v>44.2</v>
      </c>
      <c r="CB143">
        <v>37.9</v>
      </c>
      <c r="CC143">
        <v>1</v>
      </c>
      <c r="CD143">
        <v>2</v>
      </c>
      <c r="CE143">
        <v>2</v>
      </c>
      <c r="CF143">
        <v>2</v>
      </c>
      <c r="CG143">
        <v>2</v>
      </c>
      <c r="CH143">
        <v>0</v>
      </c>
      <c r="CI143">
        <v>-3</v>
      </c>
      <c r="CJ143">
        <v>-6</v>
      </c>
      <c r="CK143">
        <v>-3</v>
      </c>
      <c r="CL143">
        <v>0</v>
      </c>
      <c r="CM143">
        <v>11</v>
      </c>
      <c r="CN143">
        <v>20</v>
      </c>
      <c r="CO143">
        <v>22</v>
      </c>
      <c r="CP143">
        <v>22</v>
      </c>
      <c r="CQ143">
        <v>13</v>
      </c>
      <c r="CR143">
        <v>10</v>
      </c>
      <c r="CS143">
        <v>5</v>
      </c>
      <c r="CT143">
        <v>5</v>
      </c>
    </row>
    <row r="144" spans="1:98">
      <c r="A144">
        <v>2</v>
      </c>
      <c r="B144" t="s">
        <v>1730</v>
      </c>
      <c r="C144">
        <v>21</v>
      </c>
      <c r="D144">
        <v>22</v>
      </c>
      <c r="E144">
        <v>14</v>
      </c>
      <c r="F144" t="s">
        <v>1667</v>
      </c>
      <c r="G144">
        <v>14</v>
      </c>
      <c r="H144">
        <v>11</v>
      </c>
      <c r="I144">
        <v>5.45</v>
      </c>
      <c r="J144">
        <v>4.46</v>
      </c>
      <c r="K144">
        <v>2.81</v>
      </c>
      <c r="L144">
        <v>2.36</v>
      </c>
      <c r="M144">
        <v>2.61</v>
      </c>
      <c r="N144">
        <v>3.48</v>
      </c>
      <c r="O144">
        <v>2.39</v>
      </c>
      <c r="P144">
        <v>2.3199999999999998</v>
      </c>
      <c r="Q144">
        <v>3.05</v>
      </c>
      <c r="R144">
        <v>2.56</v>
      </c>
      <c r="S144">
        <v>3.35</v>
      </c>
      <c r="T144">
        <v>5.39</v>
      </c>
      <c r="U144">
        <v>2.95</v>
      </c>
      <c r="V144">
        <v>3.29</v>
      </c>
      <c r="W144">
        <v>6.12</v>
      </c>
      <c r="X144">
        <v>8.57</v>
      </c>
      <c r="Y144">
        <v>16.2</v>
      </c>
      <c r="Z144">
        <v>19.739999999999998</v>
      </c>
      <c r="AA144">
        <v>6.38</v>
      </c>
      <c r="AB144">
        <v>3.67</v>
      </c>
      <c r="AC144">
        <v>0.97</v>
      </c>
      <c r="AD144">
        <v>0.9</v>
      </c>
      <c r="AE144">
        <v>1.54</v>
      </c>
      <c r="AF144">
        <v>3.64</v>
      </c>
      <c r="AG144">
        <v>2.76</v>
      </c>
      <c r="AH144">
        <v>3.49</v>
      </c>
      <c r="AI144">
        <v>2.98</v>
      </c>
      <c r="AJ144">
        <v>2.11</v>
      </c>
      <c r="AK144">
        <v>5.15</v>
      </c>
      <c r="AL144">
        <v>5.75</v>
      </c>
      <c r="AM144">
        <v>5.28</v>
      </c>
      <c r="AN144">
        <v>5.14</v>
      </c>
      <c r="AO144">
        <v>7.48</v>
      </c>
      <c r="AP144">
        <v>9.25</v>
      </c>
      <c r="AQ144">
        <v>13.47</v>
      </c>
      <c r="AR144">
        <v>19.43</v>
      </c>
      <c r="AS144">
        <v>30.27</v>
      </c>
      <c r="AT144">
        <v>32.590000000000003</v>
      </c>
      <c r="AU144">
        <v>35.22</v>
      </c>
      <c r="AV144">
        <v>37.26</v>
      </c>
      <c r="AW144">
        <v>38.119999999999997</v>
      </c>
      <c r="AX144">
        <v>39.04</v>
      </c>
      <c r="AY144">
        <v>41.12</v>
      </c>
      <c r="AZ144">
        <v>40.74</v>
      </c>
      <c r="BA144">
        <v>41.36</v>
      </c>
      <c r="BB144">
        <v>41.74</v>
      </c>
      <c r="BC144">
        <v>43.55</v>
      </c>
      <c r="BD144">
        <v>43.61</v>
      </c>
      <c r="BE144">
        <v>48.16</v>
      </c>
      <c r="BF144">
        <v>48.96</v>
      </c>
      <c r="BG144">
        <v>51.23</v>
      </c>
      <c r="BH144">
        <v>49.56</v>
      </c>
      <c r="BI144">
        <v>48.83</v>
      </c>
      <c r="BJ144">
        <v>45.31</v>
      </c>
      <c r="BK144">
        <v>29.61</v>
      </c>
      <c r="BL144">
        <v>31.73</v>
      </c>
      <c r="BM144">
        <v>34.770000000000003</v>
      </c>
      <c r="BN144">
        <v>37.44</v>
      </c>
      <c r="BO144">
        <v>39.29</v>
      </c>
      <c r="BP144">
        <v>39.64</v>
      </c>
      <c r="BQ144">
        <v>41.28</v>
      </c>
      <c r="BR144">
        <v>40.97</v>
      </c>
      <c r="BS144">
        <v>42.39</v>
      </c>
      <c r="BT144">
        <v>42.32</v>
      </c>
      <c r="BU144">
        <v>43.76</v>
      </c>
      <c r="BV144">
        <v>43.27</v>
      </c>
      <c r="BW144">
        <v>49.3</v>
      </c>
      <c r="BX144">
        <v>48.27</v>
      </c>
      <c r="BY144">
        <v>51.13</v>
      </c>
      <c r="BZ144">
        <v>50.95</v>
      </c>
      <c r="CA144">
        <v>48.48</v>
      </c>
      <c r="CB144">
        <v>44.27</v>
      </c>
      <c r="CC144">
        <v>6</v>
      </c>
      <c r="CD144">
        <v>6</v>
      </c>
      <c r="CE144">
        <v>7</v>
      </c>
      <c r="CF144">
        <v>7</v>
      </c>
      <c r="CG144">
        <v>3</v>
      </c>
      <c r="CH144">
        <v>0</v>
      </c>
      <c r="CI144">
        <v>0</v>
      </c>
      <c r="CJ144">
        <v>-2</v>
      </c>
      <c r="CK144">
        <v>-6</v>
      </c>
      <c r="CL144">
        <v>-2</v>
      </c>
      <c r="CM144">
        <v>6</v>
      </c>
      <c r="CN144">
        <v>11</v>
      </c>
      <c r="CO144">
        <v>14</v>
      </c>
      <c r="CP144">
        <v>19</v>
      </c>
      <c r="CQ144">
        <v>15</v>
      </c>
      <c r="CR144">
        <v>11</v>
      </c>
      <c r="CS144">
        <v>6</v>
      </c>
      <c r="CT144">
        <v>6</v>
      </c>
    </row>
    <row r="145" spans="1:98">
      <c r="A145">
        <v>2</v>
      </c>
      <c r="B145" t="s">
        <v>1733</v>
      </c>
      <c r="C145">
        <v>25</v>
      </c>
      <c r="D145">
        <v>21</v>
      </c>
      <c r="E145">
        <v>16</v>
      </c>
      <c r="F145" t="s">
        <v>1666</v>
      </c>
      <c r="G145">
        <v>14</v>
      </c>
      <c r="H145">
        <v>11</v>
      </c>
      <c r="I145">
        <v>2.96</v>
      </c>
      <c r="J145">
        <v>1.61</v>
      </c>
      <c r="K145">
        <v>2.71</v>
      </c>
      <c r="L145">
        <v>1.78</v>
      </c>
      <c r="M145">
        <v>1.24</v>
      </c>
      <c r="N145">
        <v>1.27</v>
      </c>
      <c r="O145">
        <v>0</v>
      </c>
      <c r="P145">
        <v>0.25</v>
      </c>
      <c r="Q145">
        <v>1.73</v>
      </c>
      <c r="R145">
        <v>2.2200000000000002</v>
      </c>
      <c r="S145">
        <v>4.4800000000000004</v>
      </c>
      <c r="T145">
        <v>3.85</v>
      </c>
      <c r="U145">
        <v>3.17</v>
      </c>
      <c r="V145">
        <v>2.68</v>
      </c>
      <c r="W145">
        <v>5.74</v>
      </c>
      <c r="X145">
        <v>6.72</v>
      </c>
      <c r="Y145">
        <v>8.02</v>
      </c>
      <c r="Z145">
        <v>12.67</v>
      </c>
      <c r="AA145">
        <v>2.74</v>
      </c>
      <c r="AB145">
        <v>1.69</v>
      </c>
      <c r="AC145">
        <v>0</v>
      </c>
      <c r="AD145">
        <v>0.67</v>
      </c>
      <c r="AE145">
        <v>1.02</v>
      </c>
      <c r="AF145">
        <v>1.25</v>
      </c>
      <c r="AG145">
        <v>2.17</v>
      </c>
      <c r="AH145">
        <v>1.9</v>
      </c>
      <c r="AI145">
        <v>2.78</v>
      </c>
      <c r="AJ145">
        <v>3.86</v>
      </c>
      <c r="AK145">
        <v>3.17</v>
      </c>
      <c r="AL145">
        <v>3.38</v>
      </c>
      <c r="AM145">
        <v>2.95</v>
      </c>
      <c r="AN145">
        <v>3.07</v>
      </c>
      <c r="AO145">
        <v>5.84</v>
      </c>
      <c r="AP145">
        <v>6.94</v>
      </c>
      <c r="AQ145">
        <v>9.61</v>
      </c>
      <c r="AR145">
        <v>12.23</v>
      </c>
      <c r="AS145">
        <v>28.53</v>
      </c>
      <c r="AT145">
        <v>32.450000000000003</v>
      </c>
      <c r="AU145">
        <v>35.25</v>
      </c>
      <c r="AV145">
        <v>36.01</v>
      </c>
      <c r="AW145">
        <v>37.44</v>
      </c>
      <c r="AX145">
        <v>38.1</v>
      </c>
      <c r="AY145">
        <v>38.71</v>
      </c>
      <c r="AZ145">
        <v>40.21</v>
      </c>
      <c r="BA145">
        <v>39.74</v>
      </c>
      <c r="BB145">
        <v>40.53</v>
      </c>
      <c r="BC145">
        <v>40.909999999999997</v>
      </c>
      <c r="BD145">
        <v>43.72</v>
      </c>
      <c r="BE145">
        <v>47.44</v>
      </c>
      <c r="BF145">
        <v>46.79</v>
      </c>
      <c r="BG145">
        <v>44.83</v>
      </c>
      <c r="BH145">
        <v>43.63</v>
      </c>
      <c r="BI145">
        <v>43.29</v>
      </c>
      <c r="BJ145">
        <v>41.58</v>
      </c>
      <c r="BK145">
        <v>28.45</v>
      </c>
      <c r="BL145">
        <v>32.33</v>
      </c>
      <c r="BM145">
        <v>35.46</v>
      </c>
      <c r="BN145">
        <v>36.659999999999997</v>
      </c>
      <c r="BO145">
        <v>37.26</v>
      </c>
      <c r="BP145">
        <v>37.5</v>
      </c>
      <c r="BQ145">
        <v>38.020000000000003</v>
      </c>
      <c r="BR145">
        <v>39.409999999999997</v>
      </c>
      <c r="BS145">
        <v>39.08</v>
      </c>
      <c r="BT145">
        <v>40.369999999999997</v>
      </c>
      <c r="BU145">
        <v>40.01</v>
      </c>
      <c r="BV145">
        <v>43.68</v>
      </c>
      <c r="BW145">
        <v>48.08</v>
      </c>
      <c r="BX145">
        <v>47.29</v>
      </c>
      <c r="BY145">
        <v>45.72</v>
      </c>
      <c r="BZ145">
        <v>43.14</v>
      </c>
      <c r="CA145">
        <v>44.18</v>
      </c>
      <c r="CB145">
        <v>41.66</v>
      </c>
      <c r="CC145">
        <v>2</v>
      </c>
      <c r="CD145">
        <v>5</v>
      </c>
      <c r="CE145">
        <v>5</v>
      </c>
      <c r="CF145">
        <v>4</v>
      </c>
      <c r="CG145">
        <v>1</v>
      </c>
      <c r="CH145">
        <v>-5</v>
      </c>
      <c r="CI145">
        <v>-11</v>
      </c>
      <c r="CJ145">
        <v>-12</v>
      </c>
      <c r="CK145">
        <v>-11</v>
      </c>
      <c r="CL145">
        <v>-10</v>
      </c>
      <c r="CM145">
        <v>-5</v>
      </c>
      <c r="CN145">
        <v>0</v>
      </c>
      <c r="CO145">
        <v>4</v>
      </c>
      <c r="CP145">
        <v>6</v>
      </c>
      <c r="CQ145">
        <v>7</v>
      </c>
      <c r="CR145">
        <v>5</v>
      </c>
      <c r="CS145">
        <v>3</v>
      </c>
      <c r="CT145">
        <v>3</v>
      </c>
    </row>
    <row r="146" spans="1:98">
      <c r="A146">
        <v>2</v>
      </c>
      <c r="B146" t="s">
        <v>1734</v>
      </c>
      <c r="C146">
        <v>32</v>
      </c>
      <c r="D146">
        <v>32</v>
      </c>
      <c r="E146">
        <v>12</v>
      </c>
      <c r="F146" t="s">
        <v>1666</v>
      </c>
      <c r="G146">
        <v>15</v>
      </c>
      <c r="H146">
        <v>3</v>
      </c>
      <c r="I146">
        <v>3.95</v>
      </c>
      <c r="J146">
        <v>2.91</v>
      </c>
      <c r="K146">
        <v>2.39</v>
      </c>
      <c r="L146">
        <v>2.12</v>
      </c>
      <c r="M146">
        <v>2.27</v>
      </c>
      <c r="N146">
        <v>1.74</v>
      </c>
      <c r="O146">
        <v>1.9</v>
      </c>
      <c r="P146">
        <v>1.81</v>
      </c>
      <c r="Q146">
        <v>2.11</v>
      </c>
      <c r="R146">
        <v>2.68</v>
      </c>
      <c r="S146">
        <v>4.13</v>
      </c>
      <c r="T146">
        <v>5.1100000000000003</v>
      </c>
      <c r="U146">
        <v>3.12</v>
      </c>
      <c r="V146">
        <v>3.5</v>
      </c>
      <c r="W146">
        <v>4.79</v>
      </c>
      <c r="X146">
        <v>5.39</v>
      </c>
      <c r="Y146">
        <v>8.5</v>
      </c>
      <c r="Z146">
        <v>13.89</v>
      </c>
      <c r="AA146">
        <v>4.33</v>
      </c>
      <c r="AB146">
        <v>2.95</v>
      </c>
      <c r="AC146">
        <v>0</v>
      </c>
      <c r="AD146">
        <v>0</v>
      </c>
      <c r="AE146">
        <v>0</v>
      </c>
      <c r="AF146">
        <v>0</v>
      </c>
      <c r="AG146">
        <v>2.12</v>
      </c>
      <c r="AH146">
        <v>2.98</v>
      </c>
      <c r="AI146">
        <v>3.51</v>
      </c>
      <c r="AJ146">
        <v>3.12</v>
      </c>
      <c r="AK146">
        <v>5.35</v>
      </c>
      <c r="AL146">
        <v>6.09</v>
      </c>
      <c r="AM146">
        <v>3.5</v>
      </c>
      <c r="AN146">
        <v>4.34</v>
      </c>
      <c r="AO146">
        <v>5.63</v>
      </c>
      <c r="AP146">
        <v>5.74</v>
      </c>
      <c r="AQ146">
        <v>8.7799999999999994</v>
      </c>
      <c r="AR146">
        <v>14.15</v>
      </c>
      <c r="AS146">
        <v>26.46</v>
      </c>
      <c r="AT146">
        <v>30.62</v>
      </c>
      <c r="AU146">
        <v>31.15</v>
      </c>
      <c r="AV146">
        <v>32.43</v>
      </c>
      <c r="AW146">
        <v>33.17</v>
      </c>
      <c r="AX146">
        <v>33.799999999999997</v>
      </c>
      <c r="AY146">
        <v>35.03</v>
      </c>
      <c r="AZ146">
        <v>35.29</v>
      </c>
      <c r="BA146">
        <v>35.07</v>
      </c>
      <c r="BB146">
        <v>36.130000000000003</v>
      </c>
      <c r="BC146">
        <v>38.03</v>
      </c>
      <c r="BD146">
        <v>39.56</v>
      </c>
      <c r="BE146">
        <v>42.57</v>
      </c>
      <c r="BF146">
        <v>43.37</v>
      </c>
      <c r="BG146">
        <v>45.7</v>
      </c>
      <c r="BH146">
        <v>43.84</v>
      </c>
      <c r="BI146">
        <v>42.15</v>
      </c>
      <c r="BJ146">
        <v>37.78</v>
      </c>
      <c r="BK146">
        <v>26.39</v>
      </c>
      <c r="BL146">
        <v>29.27</v>
      </c>
      <c r="BM146">
        <v>31.38</v>
      </c>
      <c r="BN146">
        <v>33.43</v>
      </c>
      <c r="BO146">
        <v>34.380000000000003</v>
      </c>
      <c r="BP146">
        <v>34.67</v>
      </c>
      <c r="BQ146">
        <v>34.1</v>
      </c>
      <c r="BR146">
        <v>36.44</v>
      </c>
      <c r="BS146">
        <v>35.31</v>
      </c>
      <c r="BT146">
        <v>36.43</v>
      </c>
      <c r="BU146">
        <v>37.28</v>
      </c>
      <c r="BV146">
        <v>38.96</v>
      </c>
      <c r="BW146">
        <v>44.08</v>
      </c>
      <c r="BX146">
        <v>43.58</v>
      </c>
      <c r="BY146">
        <v>47.41</v>
      </c>
      <c r="BZ146">
        <v>43.02</v>
      </c>
      <c r="CA146">
        <v>42.06</v>
      </c>
      <c r="CB146">
        <v>36.36</v>
      </c>
      <c r="CC146">
        <v>2</v>
      </c>
      <c r="CD146">
        <v>2</v>
      </c>
      <c r="CE146">
        <v>6</v>
      </c>
      <c r="CF146">
        <v>8</v>
      </c>
      <c r="CG146">
        <v>6</v>
      </c>
      <c r="CH146">
        <v>0</v>
      </c>
      <c r="CI146">
        <v>-4</v>
      </c>
      <c r="CJ146">
        <v>-6</v>
      </c>
      <c r="CK146">
        <v>-11</v>
      </c>
      <c r="CL146">
        <v>-12</v>
      </c>
      <c r="CM146">
        <v>-7</v>
      </c>
      <c r="CN146">
        <v>-6</v>
      </c>
      <c r="CO146">
        <v>-2</v>
      </c>
      <c r="CP146">
        <v>1</v>
      </c>
      <c r="CQ146">
        <v>1</v>
      </c>
      <c r="CR146">
        <v>3</v>
      </c>
      <c r="CS146">
        <v>3</v>
      </c>
      <c r="CT146">
        <v>5</v>
      </c>
    </row>
    <row r="147" spans="1:98">
      <c r="A147">
        <v>2</v>
      </c>
      <c r="B147" t="s">
        <v>1730</v>
      </c>
      <c r="C147">
        <v>12</v>
      </c>
      <c r="D147">
        <v>11</v>
      </c>
      <c r="E147">
        <v>9</v>
      </c>
      <c r="F147" t="s">
        <v>1666</v>
      </c>
      <c r="G147">
        <v>15</v>
      </c>
      <c r="H147">
        <v>4</v>
      </c>
      <c r="I147">
        <v>3.72</v>
      </c>
      <c r="J147">
        <v>3.41</v>
      </c>
      <c r="K147">
        <v>1.93</v>
      </c>
      <c r="L147">
        <v>2.17</v>
      </c>
      <c r="M147">
        <v>2.12</v>
      </c>
      <c r="N147">
        <v>1.87</v>
      </c>
      <c r="O147">
        <v>1.62</v>
      </c>
      <c r="P147">
        <v>1.37</v>
      </c>
      <c r="Q147">
        <v>1.49</v>
      </c>
      <c r="R147">
        <v>1.37</v>
      </c>
      <c r="S147">
        <v>2.92</v>
      </c>
      <c r="T147">
        <v>3.45</v>
      </c>
      <c r="U147">
        <v>3.13</v>
      </c>
      <c r="V147">
        <v>2.5299999999999998</v>
      </c>
      <c r="W147">
        <v>4.3600000000000003</v>
      </c>
      <c r="X147">
        <v>5.97</v>
      </c>
      <c r="Y147">
        <v>7.24</v>
      </c>
      <c r="Z147">
        <v>10.34</v>
      </c>
      <c r="AA147">
        <v>3.71</v>
      </c>
      <c r="AB147">
        <v>2.34</v>
      </c>
      <c r="AC147">
        <v>1.61</v>
      </c>
      <c r="AD147">
        <v>1.57</v>
      </c>
      <c r="AE147">
        <v>2.2400000000000002</v>
      </c>
      <c r="AF147">
        <v>2.86</v>
      </c>
      <c r="AG147">
        <v>3.36</v>
      </c>
      <c r="AH147">
        <v>3.13</v>
      </c>
      <c r="AI147">
        <v>3.5</v>
      </c>
      <c r="AJ147">
        <v>3.23</v>
      </c>
      <c r="AK147">
        <v>2.62</v>
      </c>
      <c r="AL147">
        <v>1.96</v>
      </c>
      <c r="AM147">
        <v>3.43</v>
      </c>
      <c r="AN147">
        <v>3.55</v>
      </c>
      <c r="AO147">
        <v>4.49</v>
      </c>
      <c r="AP147">
        <v>5.67</v>
      </c>
      <c r="AQ147">
        <v>6.64</v>
      </c>
      <c r="AR147">
        <v>9.7200000000000006</v>
      </c>
      <c r="AS147">
        <v>26.61</v>
      </c>
      <c r="AT147">
        <v>28.92</v>
      </c>
      <c r="AU147">
        <v>31.89</v>
      </c>
      <c r="AV147">
        <v>33.53</v>
      </c>
      <c r="AW147">
        <v>34.979999999999997</v>
      </c>
      <c r="AX147">
        <v>34.1</v>
      </c>
      <c r="AY147">
        <v>36.42</v>
      </c>
      <c r="AZ147">
        <v>37.58</v>
      </c>
      <c r="BA147">
        <v>37.880000000000003</v>
      </c>
      <c r="BB147">
        <v>38.65</v>
      </c>
      <c r="BC147">
        <v>38.11</v>
      </c>
      <c r="BD147">
        <v>39.26</v>
      </c>
      <c r="BE147">
        <v>41.12</v>
      </c>
      <c r="BF147">
        <v>43.34</v>
      </c>
      <c r="BG147">
        <v>44.24</v>
      </c>
      <c r="BH147">
        <v>45.59</v>
      </c>
      <c r="BI147">
        <v>44.85</v>
      </c>
      <c r="BJ147">
        <v>38.35</v>
      </c>
      <c r="BK147">
        <v>26.86</v>
      </c>
      <c r="BL147">
        <v>28.08</v>
      </c>
      <c r="BM147">
        <v>31.23</v>
      </c>
      <c r="BN147">
        <v>33.72</v>
      </c>
      <c r="BO147">
        <v>34.130000000000003</v>
      </c>
      <c r="BP147">
        <v>34.71</v>
      </c>
      <c r="BQ147">
        <v>36.979999999999997</v>
      </c>
      <c r="BR147">
        <v>36.92</v>
      </c>
      <c r="BS147">
        <v>37.880000000000003</v>
      </c>
      <c r="BT147">
        <v>39.729999999999997</v>
      </c>
      <c r="BU147">
        <v>38.56</v>
      </c>
      <c r="BV147">
        <v>40.590000000000003</v>
      </c>
      <c r="BW147">
        <v>41.49</v>
      </c>
      <c r="BX147">
        <v>43.45</v>
      </c>
      <c r="BY147">
        <v>44.35</v>
      </c>
      <c r="BZ147">
        <v>44.03</v>
      </c>
      <c r="CA147">
        <v>43.29</v>
      </c>
      <c r="CB147">
        <v>38.57</v>
      </c>
      <c r="CC147">
        <v>0</v>
      </c>
      <c r="CD147">
        <v>0</v>
      </c>
      <c r="CE147">
        <v>3</v>
      </c>
      <c r="CF147">
        <v>2</v>
      </c>
      <c r="CG147">
        <v>0</v>
      </c>
      <c r="CH147">
        <v>-1</v>
      </c>
      <c r="CI147">
        <v>-3</v>
      </c>
      <c r="CJ147">
        <v>-2</v>
      </c>
      <c r="CK147">
        <v>0</v>
      </c>
      <c r="CL147">
        <v>7</v>
      </c>
      <c r="CM147">
        <v>15</v>
      </c>
      <c r="CN147">
        <v>18</v>
      </c>
      <c r="CO147">
        <v>20</v>
      </c>
      <c r="CP147">
        <v>19</v>
      </c>
      <c r="CQ147">
        <v>15</v>
      </c>
      <c r="CR147">
        <v>10</v>
      </c>
      <c r="CS147">
        <v>2</v>
      </c>
      <c r="CT147">
        <v>3</v>
      </c>
    </row>
    <row r="148" spans="1:98">
      <c r="A148">
        <v>2</v>
      </c>
      <c r="B148" t="s">
        <v>1733</v>
      </c>
      <c r="C148">
        <v>16</v>
      </c>
      <c r="D148">
        <v>10</v>
      </c>
      <c r="E148">
        <v>8</v>
      </c>
      <c r="F148" t="s">
        <v>1666</v>
      </c>
      <c r="G148">
        <v>19</v>
      </c>
      <c r="H148">
        <v>0</v>
      </c>
      <c r="I148">
        <v>4.3099999999999996</v>
      </c>
      <c r="J148">
        <v>2.4</v>
      </c>
      <c r="K148">
        <v>2.27</v>
      </c>
      <c r="L148">
        <v>1.78</v>
      </c>
      <c r="M148">
        <v>1.37</v>
      </c>
      <c r="N148">
        <v>1.62</v>
      </c>
      <c r="O148">
        <v>0.87</v>
      </c>
      <c r="P148">
        <v>1.25</v>
      </c>
      <c r="Q148">
        <v>0.37</v>
      </c>
      <c r="R148">
        <v>2.14</v>
      </c>
      <c r="S148">
        <v>3.23</v>
      </c>
      <c r="T148">
        <v>4.0199999999999996</v>
      </c>
      <c r="U148">
        <v>2.74</v>
      </c>
      <c r="V148">
        <v>3.42</v>
      </c>
      <c r="W148">
        <v>3.76</v>
      </c>
      <c r="X148">
        <v>5.21</v>
      </c>
      <c r="Y148">
        <v>11.55</v>
      </c>
      <c r="Z148">
        <v>17.38</v>
      </c>
      <c r="AA148">
        <v>4.68</v>
      </c>
      <c r="AB148">
        <v>2.3199999999999998</v>
      </c>
      <c r="AC148">
        <v>0.45</v>
      </c>
      <c r="AD148">
        <v>0.51</v>
      </c>
      <c r="AE148">
        <v>1.24</v>
      </c>
      <c r="AF148">
        <v>0.75</v>
      </c>
      <c r="AG148">
        <v>0.51</v>
      </c>
      <c r="AH148">
        <v>0.88</v>
      </c>
      <c r="AI148">
        <v>1.69</v>
      </c>
      <c r="AJ148">
        <v>2.61</v>
      </c>
      <c r="AK148">
        <v>3.48</v>
      </c>
      <c r="AL148">
        <v>3.34</v>
      </c>
      <c r="AM148">
        <v>1.94</v>
      </c>
      <c r="AN148">
        <v>4.2</v>
      </c>
      <c r="AO148">
        <v>4.8499999999999996</v>
      </c>
      <c r="AP148">
        <v>7.41</v>
      </c>
      <c r="AQ148">
        <v>10.210000000000001</v>
      </c>
      <c r="AR148">
        <v>16.5</v>
      </c>
      <c r="AS148">
        <v>26.09</v>
      </c>
      <c r="AT148">
        <v>31.87</v>
      </c>
      <c r="AU148">
        <v>33.08</v>
      </c>
      <c r="AV148">
        <v>35.82</v>
      </c>
      <c r="AW148">
        <v>37.07</v>
      </c>
      <c r="AX148">
        <v>37.65</v>
      </c>
      <c r="AY148">
        <v>37.33</v>
      </c>
      <c r="AZ148">
        <v>38.83</v>
      </c>
      <c r="BA148">
        <v>38.79</v>
      </c>
      <c r="BB148">
        <v>39.35</v>
      </c>
      <c r="BC148">
        <v>39.25</v>
      </c>
      <c r="BD148">
        <v>41.3</v>
      </c>
      <c r="BE148">
        <v>46.93</v>
      </c>
      <c r="BF148">
        <v>44.77</v>
      </c>
      <c r="BG148">
        <v>47.58</v>
      </c>
      <c r="BH148">
        <v>44.15</v>
      </c>
      <c r="BI148">
        <v>40.07</v>
      </c>
      <c r="BJ148">
        <v>38.21</v>
      </c>
      <c r="BK148">
        <v>25.94</v>
      </c>
      <c r="BL148">
        <v>31.62</v>
      </c>
      <c r="BM148">
        <v>33.5</v>
      </c>
      <c r="BN148">
        <v>35.979999999999997</v>
      </c>
      <c r="BO148">
        <v>36.19</v>
      </c>
      <c r="BP148">
        <v>37.54</v>
      </c>
      <c r="BQ148">
        <v>37.270000000000003</v>
      </c>
      <c r="BR148">
        <v>38.71</v>
      </c>
      <c r="BS148">
        <v>38.08</v>
      </c>
      <c r="BT148">
        <v>39.06</v>
      </c>
      <c r="BU148">
        <v>39.6</v>
      </c>
      <c r="BV148">
        <v>41.62</v>
      </c>
      <c r="BW148">
        <v>46.05</v>
      </c>
      <c r="BX148">
        <v>43.38</v>
      </c>
      <c r="BY148">
        <v>47.37</v>
      </c>
      <c r="BZ148">
        <v>44.39</v>
      </c>
      <c r="CA148">
        <v>40.18</v>
      </c>
      <c r="CB148">
        <v>38.08</v>
      </c>
      <c r="CC148">
        <v>0</v>
      </c>
      <c r="CD148">
        <v>0</v>
      </c>
      <c r="CE148">
        <v>2</v>
      </c>
      <c r="CF148">
        <v>2</v>
      </c>
      <c r="CG148">
        <v>3</v>
      </c>
      <c r="CH148">
        <v>0</v>
      </c>
      <c r="CI148">
        <v>-2</v>
      </c>
      <c r="CJ148">
        <v>-5</v>
      </c>
      <c r="CK148">
        <v>-5</v>
      </c>
      <c r="CL148">
        <v>0</v>
      </c>
      <c r="CM148">
        <v>6</v>
      </c>
      <c r="CN148">
        <v>14</v>
      </c>
      <c r="CO148">
        <v>18</v>
      </c>
      <c r="CP148">
        <v>16</v>
      </c>
      <c r="CQ148">
        <v>15</v>
      </c>
      <c r="CR148">
        <v>8</v>
      </c>
      <c r="CS148">
        <v>2</v>
      </c>
      <c r="CT148">
        <v>2</v>
      </c>
    </row>
    <row r="149" spans="1:98">
      <c r="A149">
        <v>2</v>
      </c>
      <c r="F149" t="s">
        <v>1666</v>
      </c>
      <c r="G149">
        <v>27</v>
      </c>
      <c r="H149">
        <v>7</v>
      </c>
      <c r="I149">
        <v>4.22</v>
      </c>
      <c r="J149">
        <v>3.78</v>
      </c>
      <c r="K149">
        <v>3.22</v>
      </c>
      <c r="L149">
        <v>2.39</v>
      </c>
      <c r="M149">
        <v>2.62</v>
      </c>
      <c r="N149">
        <v>2.92</v>
      </c>
      <c r="O149">
        <v>2.92</v>
      </c>
      <c r="P149">
        <v>2.91</v>
      </c>
      <c r="Q149">
        <v>3</v>
      </c>
      <c r="R149">
        <v>2.29</v>
      </c>
      <c r="S149">
        <v>3.45</v>
      </c>
      <c r="T149">
        <v>3.65</v>
      </c>
      <c r="U149">
        <v>3.11</v>
      </c>
      <c r="V149">
        <v>3.58</v>
      </c>
      <c r="W149">
        <v>4.16</v>
      </c>
      <c r="X149">
        <v>6.17</v>
      </c>
      <c r="Y149">
        <v>8.2100000000000009</v>
      </c>
      <c r="Z149">
        <v>15.17</v>
      </c>
      <c r="AA149">
        <v>4.67</v>
      </c>
      <c r="AB149">
        <v>2.4700000000000002</v>
      </c>
      <c r="AC149">
        <v>0.51</v>
      </c>
      <c r="AD149">
        <v>0</v>
      </c>
      <c r="AE149">
        <v>1.06</v>
      </c>
      <c r="AF149">
        <v>1.81</v>
      </c>
      <c r="AG149">
        <v>1.42</v>
      </c>
      <c r="AH149">
        <v>1.06</v>
      </c>
      <c r="AI149">
        <v>2.88</v>
      </c>
      <c r="AJ149">
        <v>3.3</v>
      </c>
      <c r="AK149">
        <v>3.93</v>
      </c>
      <c r="AL149">
        <v>4.79</v>
      </c>
      <c r="AM149">
        <v>3.11</v>
      </c>
      <c r="AN149">
        <v>3.27</v>
      </c>
      <c r="AO149">
        <v>4.96</v>
      </c>
      <c r="AP149">
        <v>6.91</v>
      </c>
      <c r="AQ149">
        <v>9.74</v>
      </c>
      <c r="AR149">
        <v>15.49</v>
      </c>
      <c r="AS149">
        <v>27.33</v>
      </c>
      <c r="AT149">
        <v>30.06</v>
      </c>
      <c r="AU149">
        <v>33.020000000000003</v>
      </c>
      <c r="AV149">
        <v>35.630000000000003</v>
      </c>
      <c r="AW149">
        <v>35.96</v>
      </c>
      <c r="AX149">
        <v>37.229999999999997</v>
      </c>
      <c r="AY149">
        <v>38.200000000000003</v>
      </c>
      <c r="AZ149">
        <v>38.56</v>
      </c>
      <c r="BA149">
        <v>36.18</v>
      </c>
      <c r="BB149">
        <v>36.200000000000003</v>
      </c>
      <c r="BC149">
        <v>39.479999999999997</v>
      </c>
      <c r="BD149">
        <v>39.590000000000003</v>
      </c>
      <c r="BE149">
        <v>44.73</v>
      </c>
      <c r="BF149">
        <v>44.97</v>
      </c>
      <c r="BG149">
        <v>45.41</v>
      </c>
      <c r="BH149">
        <v>47.33</v>
      </c>
      <c r="BI149">
        <v>45.88</v>
      </c>
      <c r="BJ149">
        <v>42.44</v>
      </c>
      <c r="BK149">
        <v>26.34</v>
      </c>
      <c r="BL149">
        <v>30.31</v>
      </c>
      <c r="BM149">
        <v>32.54</v>
      </c>
      <c r="BN149">
        <v>36.840000000000003</v>
      </c>
      <c r="BO149">
        <v>36.380000000000003</v>
      </c>
      <c r="BP149">
        <v>37.880000000000003</v>
      </c>
      <c r="BQ149">
        <v>38.71</v>
      </c>
      <c r="BR149">
        <v>39.28</v>
      </c>
      <c r="BS149">
        <v>36.03</v>
      </c>
      <c r="BT149">
        <v>37.130000000000003</v>
      </c>
      <c r="BU149">
        <v>39.93</v>
      </c>
      <c r="BV149">
        <v>40.01</v>
      </c>
      <c r="BW149">
        <v>44.2</v>
      </c>
      <c r="BX149">
        <v>47.44</v>
      </c>
      <c r="BY149">
        <v>46.24</v>
      </c>
      <c r="BZ149">
        <v>47.56</v>
      </c>
      <c r="CA149">
        <v>45.27</v>
      </c>
      <c r="CB149">
        <v>41.27</v>
      </c>
      <c r="CC149">
        <v>-3</v>
      </c>
      <c r="CD149">
        <v>-2</v>
      </c>
      <c r="CE149">
        <v>1</v>
      </c>
      <c r="CF149">
        <v>6</v>
      </c>
      <c r="CG149">
        <v>3</v>
      </c>
      <c r="CH149">
        <v>0</v>
      </c>
      <c r="CI149">
        <v>-2</v>
      </c>
      <c r="CJ149">
        <v>-6</v>
      </c>
      <c r="CK149">
        <v>-11</v>
      </c>
      <c r="CL149">
        <v>-18</v>
      </c>
      <c r="CM149">
        <v>-22</v>
      </c>
      <c r="CN149">
        <v>-25</v>
      </c>
      <c r="CO149">
        <v>-16</v>
      </c>
      <c r="CP149">
        <v>-9</v>
      </c>
      <c r="CQ149">
        <v>-2</v>
      </c>
      <c r="CR149">
        <v>6</v>
      </c>
      <c r="CS149">
        <v>3</v>
      </c>
      <c r="CT149">
        <v>5</v>
      </c>
    </row>
    <row r="150" spans="1:98">
      <c r="A150">
        <v>2</v>
      </c>
      <c r="B150" t="s">
        <v>1733</v>
      </c>
      <c r="C150">
        <v>33</v>
      </c>
      <c r="D150">
        <v>26</v>
      </c>
      <c r="E150">
        <v>25</v>
      </c>
      <c r="F150" t="s">
        <v>1666</v>
      </c>
      <c r="G150">
        <v>23</v>
      </c>
      <c r="H150">
        <v>0</v>
      </c>
      <c r="I150">
        <v>3.61</v>
      </c>
      <c r="J150">
        <v>2.36</v>
      </c>
      <c r="K150">
        <v>2.2000000000000002</v>
      </c>
      <c r="L150">
        <v>1.49</v>
      </c>
      <c r="M150">
        <v>1.88</v>
      </c>
      <c r="N150">
        <v>1.66</v>
      </c>
      <c r="O150">
        <v>0.79</v>
      </c>
      <c r="P150">
        <v>0.51</v>
      </c>
      <c r="Q150">
        <v>1.67</v>
      </c>
      <c r="R150">
        <v>2.72</v>
      </c>
      <c r="S150">
        <v>5.89</v>
      </c>
      <c r="T150">
        <v>5.54</v>
      </c>
      <c r="U150">
        <v>1.81</v>
      </c>
      <c r="V150">
        <v>4.0599999999999996</v>
      </c>
      <c r="W150">
        <v>5.01</v>
      </c>
      <c r="X150">
        <v>8.3699999999999992</v>
      </c>
      <c r="Y150">
        <v>11.92</v>
      </c>
      <c r="Z150">
        <v>16.18</v>
      </c>
      <c r="AA150">
        <v>3.62</v>
      </c>
      <c r="AB150">
        <v>1.67</v>
      </c>
      <c r="AC150">
        <v>0.56000000000000005</v>
      </c>
      <c r="AD150">
        <v>0</v>
      </c>
      <c r="AE150">
        <v>1.1200000000000001</v>
      </c>
      <c r="AF150">
        <v>2.02</v>
      </c>
      <c r="AG150">
        <v>1.69</v>
      </c>
      <c r="AH150">
        <v>1.39</v>
      </c>
      <c r="AI150">
        <v>2.84</v>
      </c>
      <c r="AJ150">
        <v>3.28</v>
      </c>
      <c r="AK150">
        <v>5.56</v>
      </c>
      <c r="AL150">
        <v>4.1900000000000004</v>
      </c>
      <c r="AM150">
        <v>3.9</v>
      </c>
      <c r="AN150">
        <v>3.46</v>
      </c>
      <c r="AO150">
        <v>4.01</v>
      </c>
      <c r="AP150">
        <v>7.31</v>
      </c>
      <c r="AQ150">
        <v>10.54</v>
      </c>
      <c r="AR150">
        <v>18.36</v>
      </c>
      <c r="AS150">
        <v>26.44</v>
      </c>
      <c r="AT150">
        <v>30.01</v>
      </c>
      <c r="AU150">
        <v>34.74</v>
      </c>
      <c r="AV150">
        <v>36.840000000000003</v>
      </c>
      <c r="AW150">
        <v>37.68</v>
      </c>
      <c r="AX150">
        <v>38.44</v>
      </c>
      <c r="AY150">
        <v>38.590000000000003</v>
      </c>
      <c r="AZ150">
        <v>40.03</v>
      </c>
      <c r="BA150">
        <v>41.86</v>
      </c>
      <c r="BB150">
        <v>41.22</v>
      </c>
      <c r="BC150">
        <v>40.74</v>
      </c>
      <c r="BD150">
        <v>42.18</v>
      </c>
      <c r="BE150">
        <v>44.82</v>
      </c>
      <c r="BF150">
        <v>45.49</v>
      </c>
      <c r="BG150">
        <v>45.42</v>
      </c>
      <c r="BH150">
        <v>43.62</v>
      </c>
      <c r="BI150">
        <v>43.39</v>
      </c>
      <c r="BJ150">
        <v>40.39</v>
      </c>
      <c r="BK150">
        <v>26.46</v>
      </c>
      <c r="BL150">
        <v>29.62</v>
      </c>
      <c r="BM150">
        <v>34.619999999999997</v>
      </c>
      <c r="BN150">
        <v>36.700000000000003</v>
      </c>
      <c r="BO150">
        <v>37.840000000000003</v>
      </c>
      <c r="BP150">
        <v>37.520000000000003</v>
      </c>
      <c r="BQ150">
        <v>38.82</v>
      </c>
      <c r="BR150">
        <v>40.369999999999997</v>
      </c>
      <c r="BS150">
        <v>41.27</v>
      </c>
      <c r="BT150">
        <v>40.15</v>
      </c>
      <c r="BU150">
        <v>40.090000000000003</v>
      </c>
      <c r="BV150">
        <v>41.86</v>
      </c>
      <c r="BW150">
        <v>44.87</v>
      </c>
      <c r="BX150">
        <v>46.32</v>
      </c>
      <c r="BY150">
        <v>45.28</v>
      </c>
      <c r="BZ150">
        <v>43.68</v>
      </c>
      <c r="CA150">
        <v>43.34</v>
      </c>
      <c r="CB150">
        <v>39.39</v>
      </c>
      <c r="CC150">
        <v>0</v>
      </c>
      <c r="CD150">
        <v>1</v>
      </c>
      <c r="CE150">
        <v>2</v>
      </c>
      <c r="CF150">
        <v>-1</v>
      </c>
      <c r="CG150">
        <v>-5</v>
      </c>
      <c r="CH150">
        <v>-11</v>
      </c>
      <c r="CI150">
        <v>-18</v>
      </c>
      <c r="CJ150">
        <v>-20</v>
      </c>
      <c r="CK150">
        <v>-21</v>
      </c>
      <c r="CL150">
        <v>-19</v>
      </c>
      <c r="CM150">
        <v>-15</v>
      </c>
      <c r="CN150">
        <v>-11</v>
      </c>
      <c r="CO150">
        <v>-6</v>
      </c>
      <c r="CP150">
        <v>-4</v>
      </c>
      <c r="CQ150">
        <v>-2</v>
      </c>
      <c r="CR150">
        <v>0</v>
      </c>
      <c r="CS150">
        <v>0</v>
      </c>
      <c r="CT150">
        <v>0</v>
      </c>
    </row>
    <row r="151" spans="1:98">
      <c r="A151">
        <v>2</v>
      </c>
      <c r="B151" t="s">
        <v>1733</v>
      </c>
      <c r="C151">
        <v>33</v>
      </c>
      <c r="D151">
        <v>30</v>
      </c>
      <c r="E151">
        <v>25</v>
      </c>
      <c r="F151" t="s">
        <v>1666</v>
      </c>
      <c r="G151">
        <v>17</v>
      </c>
      <c r="H151">
        <v>10</v>
      </c>
      <c r="I151">
        <v>3.73</v>
      </c>
      <c r="J151">
        <v>2.36</v>
      </c>
      <c r="K151">
        <v>2.61</v>
      </c>
      <c r="L151">
        <v>2.11</v>
      </c>
      <c r="M151">
        <v>1.25</v>
      </c>
      <c r="N151">
        <v>1.69</v>
      </c>
      <c r="O151">
        <v>2.17</v>
      </c>
      <c r="P151">
        <v>1.51</v>
      </c>
      <c r="Q151">
        <v>2.75</v>
      </c>
      <c r="R151">
        <v>4.5</v>
      </c>
      <c r="S151">
        <v>8.86</v>
      </c>
      <c r="T151">
        <v>6.21</v>
      </c>
      <c r="U151">
        <v>2.39</v>
      </c>
      <c r="V151">
        <v>2.39</v>
      </c>
      <c r="W151">
        <v>4.58</v>
      </c>
      <c r="X151">
        <v>6.09</v>
      </c>
      <c r="Y151">
        <v>10.93</v>
      </c>
      <c r="Z151">
        <v>14.16</v>
      </c>
      <c r="AA151">
        <v>2.66</v>
      </c>
      <c r="AB151">
        <v>2.14</v>
      </c>
      <c r="AC151">
        <v>0.28000000000000003</v>
      </c>
      <c r="AD151">
        <v>0</v>
      </c>
      <c r="AE151">
        <v>0.25</v>
      </c>
      <c r="AF151">
        <v>1.57</v>
      </c>
      <c r="AG151">
        <v>2.12</v>
      </c>
      <c r="AH151">
        <v>1.61</v>
      </c>
      <c r="AI151">
        <v>2.79</v>
      </c>
      <c r="AJ151">
        <v>2.41</v>
      </c>
      <c r="AK151">
        <v>8.15</v>
      </c>
      <c r="AL151">
        <v>6.35</v>
      </c>
      <c r="AM151">
        <v>2.68</v>
      </c>
      <c r="AN151">
        <v>2.37</v>
      </c>
      <c r="AO151">
        <v>4.3600000000000003</v>
      </c>
      <c r="AP151">
        <v>6.75</v>
      </c>
      <c r="AQ151">
        <v>11.4</v>
      </c>
      <c r="AR151">
        <v>15.09</v>
      </c>
      <c r="AS151">
        <v>26.73</v>
      </c>
      <c r="AT151">
        <v>32.96</v>
      </c>
      <c r="AU151">
        <v>34.299999999999997</v>
      </c>
      <c r="AV151">
        <v>35.82</v>
      </c>
      <c r="AW151">
        <v>36.96</v>
      </c>
      <c r="AX151">
        <v>37.32</v>
      </c>
      <c r="AY151">
        <v>38.549999999999997</v>
      </c>
      <c r="AZ151">
        <v>38.840000000000003</v>
      </c>
      <c r="BA151">
        <v>39.78</v>
      </c>
      <c r="BB151">
        <v>40.31</v>
      </c>
      <c r="BC151">
        <v>41.34</v>
      </c>
      <c r="BD151">
        <v>44.52</v>
      </c>
      <c r="BE151">
        <v>46.94</v>
      </c>
      <c r="BF151">
        <v>46.85</v>
      </c>
      <c r="BG151">
        <v>48.51</v>
      </c>
      <c r="BH151">
        <v>45.09</v>
      </c>
      <c r="BI151">
        <v>44.19</v>
      </c>
      <c r="BJ151">
        <v>43.8</v>
      </c>
      <c r="BK151">
        <v>26.79</v>
      </c>
      <c r="BL151">
        <v>32.36</v>
      </c>
      <c r="BM151">
        <v>34.78</v>
      </c>
      <c r="BN151">
        <v>35.729999999999997</v>
      </c>
      <c r="BO151">
        <v>36.61</v>
      </c>
      <c r="BP151">
        <v>36.65</v>
      </c>
      <c r="BQ151">
        <v>37.15</v>
      </c>
      <c r="BR151">
        <v>37.72</v>
      </c>
      <c r="BS151">
        <v>38.86</v>
      </c>
      <c r="BT151">
        <v>39.799999999999997</v>
      </c>
      <c r="BU151">
        <v>41.43</v>
      </c>
      <c r="BV151">
        <v>43.49</v>
      </c>
      <c r="BW151">
        <v>46.77</v>
      </c>
      <c r="BX151">
        <v>46.5</v>
      </c>
      <c r="BY151">
        <v>48.36</v>
      </c>
      <c r="BZ151">
        <v>45.96</v>
      </c>
      <c r="CA151">
        <v>44.34</v>
      </c>
      <c r="CB151">
        <v>44.98</v>
      </c>
      <c r="CC151">
        <v>1</v>
      </c>
      <c r="CD151">
        <v>2</v>
      </c>
      <c r="CE151">
        <v>4</v>
      </c>
      <c r="CF151">
        <v>3</v>
      </c>
      <c r="CG151">
        <v>-1</v>
      </c>
      <c r="CH151">
        <v>-9</v>
      </c>
      <c r="CI151">
        <v>-15</v>
      </c>
      <c r="CJ151">
        <v>-21</v>
      </c>
      <c r="CK151">
        <v>-21</v>
      </c>
      <c r="CL151">
        <v>-23</v>
      </c>
      <c r="CM151">
        <v>-24</v>
      </c>
      <c r="CN151">
        <v>-26</v>
      </c>
      <c r="CO151">
        <v>-24</v>
      </c>
      <c r="CP151">
        <v>-18</v>
      </c>
      <c r="CQ151">
        <v>-13</v>
      </c>
      <c r="CR151">
        <v>-6</v>
      </c>
      <c r="CS151">
        <v>-2</v>
      </c>
      <c r="CT151">
        <v>-6</v>
      </c>
    </row>
    <row r="152" spans="1:98">
      <c r="A152">
        <v>2</v>
      </c>
      <c r="B152" t="s">
        <v>1733</v>
      </c>
      <c r="C152">
        <v>31</v>
      </c>
      <c r="D152">
        <v>24</v>
      </c>
      <c r="E152">
        <v>25</v>
      </c>
      <c r="F152" t="s">
        <v>1666</v>
      </c>
      <c r="G152">
        <v>12</v>
      </c>
      <c r="H152">
        <v>6</v>
      </c>
      <c r="I152">
        <v>3.83</v>
      </c>
      <c r="J152">
        <v>2.61</v>
      </c>
      <c r="K152">
        <v>1.39</v>
      </c>
      <c r="L152">
        <v>2.36</v>
      </c>
      <c r="M152">
        <v>2.2400000000000002</v>
      </c>
      <c r="N152">
        <v>1.99</v>
      </c>
      <c r="O152">
        <v>2.63</v>
      </c>
      <c r="P152">
        <v>2.17</v>
      </c>
      <c r="Q152">
        <v>1.85</v>
      </c>
      <c r="R152">
        <v>5.44</v>
      </c>
      <c r="S152">
        <v>4.5</v>
      </c>
      <c r="T152">
        <v>2.79</v>
      </c>
      <c r="U152">
        <v>5.0599999999999996</v>
      </c>
      <c r="V152">
        <v>5.61</v>
      </c>
      <c r="W152">
        <v>5.62</v>
      </c>
      <c r="X152">
        <v>10.63</v>
      </c>
      <c r="Y152">
        <v>16.809999999999999</v>
      </c>
      <c r="AA152">
        <v>3.28</v>
      </c>
      <c r="AB152">
        <v>1.34</v>
      </c>
      <c r="AC152">
        <v>0.28000000000000003</v>
      </c>
      <c r="AD152">
        <v>0.25</v>
      </c>
      <c r="AE152">
        <v>0.39</v>
      </c>
      <c r="AF152">
        <v>1.57</v>
      </c>
      <c r="AG152">
        <v>1.24</v>
      </c>
      <c r="AH152">
        <v>1.27</v>
      </c>
      <c r="AI152">
        <v>1.85</v>
      </c>
      <c r="AJ152">
        <v>3.06</v>
      </c>
      <c r="AK152">
        <v>7.06</v>
      </c>
      <c r="AL152">
        <v>3.83</v>
      </c>
      <c r="AM152">
        <v>3.97</v>
      </c>
      <c r="AN152">
        <v>5.76</v>
      </c>
      <c r="AO152">
        <v>7.13</v>
      </c>
      <c r="AP152">
        <v>12.84</v>
      </c>
      <c r="AQ152">
        <v>16.18</v>
      </c>
      <c r="AS152">
        <v>27.62</v>
      </c>
      <c r="AT152">
        <v>31.67</v>
      </c>
      <c r="AU152">
        <v>23.02</v>
      </c>
      <c r="AV152">
        <v>34.729999999999997</v>
      </c>
      <c r="AW152">
        <v>35.57</v>
      </c>
      <c r="AX152">
        <v>37.340000000000003</v>
      </c>
      <c r="AY152">
        <v>37.82</v>
      </c>
      <c r="AZ152">
        <v>37.520000000000003</v>
      </c>
      <c r="BA152">
        <v>37.1</v>
      </c>
      <c r="BB152">
        <v>37.32</v>
      </c>
      <c r="BC152">
        <v>38.33</v>
      </c>
      <c r="BD152">
        <v>40.67</v>
      </c>
      <c r="BE152">
        <v>42.33</v>
      </c>
      <c r="BF152">
        <v>43.25</v>
      </c>
      <c r="BG152">
        <v>44.39</v>
      </c>
      <c r="BH152">
        <v>42.13</v>
      </c>
      <c r="BI152">
        <v>38.840000000000003</v>
      </c>
      <c r="BK152">
        <v>27.87</v>
      </c>
      <c r="BL152">
        <v>31.11</v>
      </c>
      <c r="BM152">
        <v>33.44</v>
      </c>
      <c r="BN152">
        <v>34.71</v>
      </c>
      <c r="BO152">
        <v>35.840000000000003</v>
      </c>
      <c r="BP152">
        <v>36.619999999999997</v>
      </c>
      <c r="BQ152">
        <v>36.57</v>
      </c>
      <c r="BR152">
        <v>36.659999999999997</v>
      </c>
      <c r="BS152">
        <v>36.33</v>
      </c>
      <c r="BT152">
        <v>36.24</v>
      </c>
      <c r="BU152">
        <v>37.79</v>
      </c>
      <c r="BV152">
        <v>39.24</v>
      </c>
      <c r="BW152">
        <v>42.24</v>
      </c>
      <c r="BX152">
        <v>44.88</v>
      </c>
      <c r="BY152">
        <v>45.48</v>
      </c>
      <c r="BZ152">
        <v>42.98</v>
      </c>
      <c r="CA152">
        <v>38.54</v>
      </c>
      <c r="CC152">
        <v>3</v>
      </c>
      <c r="CD152">
        <v>4</v>
      </c>
      <c r="CE152">
        <v>5</v>
      </c>
      <c r="CF152">
        <v>5</v>
      </c>
      <c r="CG152">
        <v>3</v>
      </c>
      <c r="CH152">
        <v>0</v>
      </c>
      <c r="CI152">
        <v>-3</v>
      </c>
      <c r="CJ152">
        <v>-9</v>
      </c>
      <c r="CK152">
        <v>-18</v>
      </c>
      <c r="CL152">
        <v>-18</v>
      </c>
      <c r="CM152">
        <v>-20</v>
      </c>
      <c r="CN152">
        <v>-19</v>
      </c>
      <c r="CO152">
        <v>-14</v>
      </c>
      <c r="CP152">
        <v>-11</v>
      </c>
      <c r="CQ152">
        <v>-5</v>
      </c>
      <c r="CR152">
        <v>-4</v>
      </c>
      <c r="CS152">
        <v>0</v>
      </c>
    </row>
    <row r="153" spans="1:98">
      <c r="A153">
        <v>2</v>
      </c>
      <c r="B153" t="s">
        <v>1733</v>
      </c>
      <c r="C153">
        <v>33</v>
      </c>
      <c r="D153">
        <v>29</v>
      </c>
      <c r="E153">
        <v>25</v>
      </c>
      <c r="F153" t="s">
        <v>1666</v>
      </c>
      <c r="G153">
        <v>19</v>
      </c>
      <c r="H153">
        <v>3</v>
      </c>
      <c r="I153">
        <v>4.28</v>
      </c>
      <c r="J153">
        <v>3.48</v>
      </c>
      <c r="K153">
        <v>3.12</v>
      </c>
      <c r="L153">
        <v>3.13</v>
      </c>
      <c r="M153">
        <v>4.0199999999999996</v>
      </c>
      <c r="N153">
        <v>3.25</v>
      </c>
      <c r="O153">
        <v>1.61</v>
      </c>
      <c r="P153">
        <v>2.2400000000000002</v>
      </c>
      <c r="Q153">
        <v>2.36</v>
      </c>
      <c r="R153">
        <v>4.3099999999999996</v>
      </c>
      <c r="S153">
        <v>8.56</v>
      </c>
      <c r="T153">
        <v>7.63</v>
      </c>
      <c r="U153">
        <v>4.95</v>
      </c>
      <c r="V153">
        <v>4.43</v>
      </c>
      <c r="W153">
        <v>6.25</v>
      </c>
      <c r="X153">
        <v>6.62</v>
      </c>
      <c r="Y153">
        <v>8.89</v>
      </c>
      <c r="Z153">
        <v>17.32</v>
      </c>
      <c r="AA153">
        <v>3.67</v>
      </c>
      <c r="AB153">
        <v>0.62</v>
      </c>
      <c r="AC153">
        <v>0</v>
      </c>
      <c r="AD153">
        <v>0</v>
      </c>
      <c r="AE153">
        <v>0.88</v>
      </c>
      <c r="AF153">
        <v>1.98</v>
      </c>
      <c r="AG153">
        <v>4.01</v>
      </c>
      <c r="AH153">
        <v>4.46</v>
      </c>
      <c r="AI153">
        <v>3.83</v>
      </c>
      <c r="AJ153">
        <v>4.66</v>
      </c>
      <c r="AK153">
        <v>7.21</v>
      </c>
      <c r="AL153">
        <v>7.45</v>
      </c>
      <c r="AM153">
        <v>4.13</v>
      </c>
      <c r="AN153">
        <v>4.5999999999999996</v>
      </c>
      <c r="AO153">
        <v>6.2</v>
      </c>
      <c r="AP153">
        <v>6.97</v>
      </c>
      <c r="AQ153">
        <v>9.44</v>
      </c>
      <c r="AR153">
        <v>17.690000000000001</v>
      </c>
      <c r="AS153">
        <v>23.73</v>
      </c>
      <c r="AT153">
        <v>29.38</v>
      </c>
      <c r="AU153">
        <v>31.31</v>
      </c>
      <c r="AV153">
        <v>33.409999999999997</v>
      </c>
      <c r="AW153">
        <v>33.33</v>
      </c>
      <c r="AX153">
        <v>35.22</v>
      </c>
      <c r="AY153">
        <v>35.479999999999997</v>
      </c>
      <c r="AZ153">
        <v>35.49</v>
      </c>
      <c r="BA153">
        <v>37.340000000000003</v>
      </c>
      <c r="BB153">
        <v>37.5</v>
      </c>
      <c r="BC153">
        <v>39.19</v>
      </c>
      <c r="BD153">
        <v>41.17</v>
      </c>
      <c r="BE153">
        <v>42.78</v>
      </c>
      <c r="BF153">
        <v>45.7</v>
      </c>
      <c r="BG153">
        <v>46.34</v>
      </c>
      <c r="BH153">
        <v>43.53</v>
      </c>
      <c r="BI153">
        <v>43.13</v>
      </c>
      <c r="BJ153">
        <v>39.72</v>
      </c>
      <c r="BK153">
        <v>24.33</v>
      </c>
      <c r="BL153">
        <v>29.94</v>
      </c>
      <c r="BM153">
        <v>31.5</v>
      </c>
      <c r="BN153">
        <v>33.54</v>
      </c>
      <c r="BO153">
        <v>33.94</v>
      </c>
      <c r="BP153">
        <v>35.76</v>
      </c>
      <c r="BQ153">
        <v>35.549999999999997</v>
      </c>
      <c r="BR153">
        <v>35.46</v>
      </c>
      <c r="BS153">
        <v>37.64</v>
      </c>
      <c r="BT153">
        <v>38.15</v>
      </c>
      <c r="BU153">
        <v>40.04</v>
      </c>
      <c r="BV153">
        <v>41.12</v>
      </c>
      <c r="BW153">
        <v>42.97</v>
      </c>
      <c r="BX153">
        <v>45.49</v>
      </c>
      <c r="BY153">
        <v>45.77</v>
      </c>
      <c r="BZ153">
        <v>42.69</v>
      </c>
      <c r="CA153">
        <v>42.74</v>
      </c>
      <c r="CB153">
        <v>39.020000000000003</v>
      </c>
      <c r="CC153">
        <v>0</v>
      </c>
      <c r="CD153">
        <v>4</v>
      </c>
      <c r="CE153">
        <v>6</v>
      </c>
      <c r="CF153">
        <v>4</v>
      </c>
      <c r="CG153">
        <v>1</v>
      </c>
      <c r="CH153">
        <v>-2</v>
      </c>
      <c r="CI153">
        <v>-8</v>
      </c>
      <c r="CJ153">
        <v>-10</v>
      </c>
      <c r="CK153">
        <v>-12</v>
      </c>
      <c r="CL153">
        <v>-9</v>
      </c>
      <c r="CM153">
        <v>-6</v>
      </c>
      <c r="CN153">
        <v>-4</v>
      </c>
      <c r="CO153">
        <v>0</v>
      </c>
      <c r="CP153">
        <v>2</v>
      </c>
      <c r="CQ153">
        <v>4</v>
      </c>
      <c r="CR153">
        <v>4</v>
      </c>
      <c r="CS153">
        <v>2</v>
      </c>
      <c r="CT153">
        <v>1</v>
      </c>
    </row>
    <row r="154" spans="1:98">
      <c r="A154">
        <v>2</v>
      </c>
      <c r="B154" t="s">
        <v>1733</v>
      </c>
      <c r="C154">
        <v>43</v>
      </c>
      <c r="D154">
        <v>35</v>
      </c>
      <c r="E154">
        <v>25</v>
      </c>
      <c r="F154" t="s">
        <v>1666</v>
      </c>
      <c r="G154">
        <v>20</v>
      </c>
      <c r="H154">
        <v>0</v>
      </c>
      <c r="I154">
        <v>4.8899999999999997</v>
      </c>
      <c r="J154">
        <v>3.14</v>
      </c>
      <c r="K154">
        <v>2.36</v>
      </c>
      <c r="L154">
        <v>2.63</v>
      </c>
      <c r="M154">
        <v>1.62</v>
      </c>
      <c r="N154">
        <v>1.76</v>
      </c>
      <c r="O154">
        <v>1.61</v>
      </c>
      <c r="P154">
        <v>1.74</v>
      </c>
      <c r="Q154">
        <v>1.81</v>
      </c>
      <c r="R154">
        <v>2.56</v>
      </c>
      <c r="S154">
        <v>4.01</v>
      </c>
      <c r="T154">
        <v>4.5199999999999996</v>
      </c>
      <c r="U154">
        <v>1.17</v>
      </c>
      <c r="V154">
        <v>3.12</v>
      </c>
      <c r="W154">
        <v>4.22</v>
      </c>
      <c r="X154">
        <v>4.82</v>
      </c>
      <c r="Y154">
        <v>7.5</v>
      </c>
      <c r="Z154">
        <v>13.1</v>
      </c>
      <c r="AA154">
        <v>4.97</v>
      </c>
      <c r="AB154">
        <v>3.34</v>
      </c>
      <c r="AC154">
        <v>1.07</v>
      </c>
      <c r="AD154">
        <v>0.35</v>
      </c>
      <c r="AE154">
        <v>1.22</v>
      </c>
      <c r="AF154">
        <v>1.88</v>
      </c>
      <c r="AG154">
        <v>2.14</v>
      </c>
      <c r="AH154">
        <v>2.17</v>
      </c>
      <c r="AI154">
        <v>1.9</v>
      </c>
      <c r="AJ154">
        <v>2.36</v>
      </c>
      <c r="AK154">
        <v>2.94</v>
      </c>
      <c r="AL154">
        <v>5.39</v>
      </c>
      <c r="AM154">
        <v>3.12</v>
      </c>
      <c r="AN154">
        <v>3.35</v>
      </c>
      <c r="AO154">
        <v>4.6399999999999997</v>
      </c>
      <c r="AP154">
        <v>6.36</v>
      </c>
      <c r="AQ154">
        <v>8.58</v>
      </c>
      <c r="AR154">
        <v>13.39</v>
      </c>
      <c r="AS154">
        <v>27.01</v>
      </c>
      <c r="AT154">
        <v>31.13</v>
      </c>
      <c r="AU154">
        <v>32.26</v>
      </c>
      <c r="AV154">
        <v>34.26</v>
      </c>
      <c r="AW154">
        <v>35.39</v>
      </c>
      <c r="AX154">
        <v>35.880000000000003</v>
      </c>
      <c r="AY154">
        <v>37.31</v>
      </c>
      <c r="AZ154">
        <v>37.909999999999997</v>
      </c>
      <c r="BA154">
        <v>38.57</v>
      </c>
      <c r="BB154">
        <v>38.950000000000003</v>
      </c>
      <c r="BC154">
        <v>38.67</v>
      </c>
      <c r="BD154">
        <v>39.619999999999997</v>
      </c>
      <c r="BE154">
        <v>42.31</v>
      </c>
      <c r="BF154">
        <v>42.4</v>
      </c>
      <c r="BG154">
        <v>44.63</v>
      </c>
      <c r="BH154">
        <v>48.43</v>
      </c>
      <c r="BI154">
        <v>44.39</v>
      </c>
      <c r="BJ154">
        <v>45.53</v>
      </c>
      <c r="BK154">
        <v>27.22</v>
      </c>
      <c r="BL154">
        <v>31.72</v>
      </c>
      <c r="BM154">
        <v>33.39</v>
      </c>
      <c r="BN154">
        <v>34.25</v>
      </c>
      <c r="BO154">
        <v>35.450000000000003</v>
      </c>
      <c r="BP154">
        <v>35.659999999999997</v>
      </c>
      <c r="BQ154">
        <v>37.39</v>
      </c>
      <c r="BR154">
        <v>37.14</v>
      </c>
      <c r="BS154">
        <v>37.96</v>
      </c>
      <c r="BT154">
        <v>38.74</v>
      </c>
      <c r="BU154">
        <v>38.659999999999997</v>
      </c>
      <c r="BV154">
        <v>39.47</v>
      </c>
      <c r="BW154">
        <v>41.88</v>
      </c>
      <c r="BX154">
        <v>42.98</v>
      </c>
      <c r="BY154">
        <v>45.7</v>
      </c>
      <c r="BZ154">
        <v>48.68</v>
      </c>
      <c r="CA154">
        <v>45.35</v>
      </c>
      <c r="CB154">
        <v>45.51</v>
      </c>
      <c r="CC154">
        <v>3</v>
      </c>
      <c r="CD154">
        <v>6</v>
      </c>
      <c r="CE154">
        <v>9</v>
      </c>
      <c r="CF154">
        <v>9</v>
      </c>
      <c r="CG154">
        <v>7</v>
      </c>
      <c r="CH154">
        <v>3</v>
      </c>
      <c r="CI154">
        <v>-2</v>
      </c>
      <c r="CJ154">
        <v>-7</v>
      </c>
      <c r="CK154">
        <v>-14</v>
      </c>
      <c r="CL154">
        <v>-20</v>
      </c>
      <c r="CM154">
        <v>-21</v>
      </c>
      <c r="CN154">
        <v>-19</v>
      </c>
      <c r="CO154">
        <v>-14</v>
      </c>
      <c r="CP154">
        <v>-8</v>
      </c>
      <c r="CQ154">
        <v>-4</v>
      </c>
      <c r="CR154">
        <v>0</v>
      </c>
      <c r="CS154">
        <v>2</v>
      </c>
      <c r="CT154">
        <v>4</v>
      </c>
    </row>
    <row r="155" spans="1:98">
      <c r="A155">
        <v>2</v>
      </c>
      <c r="B155" t="s">
        <v>1733</v>
      </c>
      <c r="C155">
        <v>27</v>
      </c>
      <c r="D155">
        <v>25</v>
      </c>
      <c r="E155">
        <v>25</v>
      </c>
      <c r="F155" t="s">
        <v>1666</v>
      </c>
      <c r="G155">
        <v>15</v>
      </c>
      <c r="H155">
        <v>5</v>
      </c>
      <c r="I155">
        <v>3.26</v>
      </c>
      <c r="J155">
        <v>2.61</v>
      </c>
      <c r="K155">
        <v>2.4</v>
      </c>
      <c r="L155">
        <v>2.71</v>
      </c>
      <c r="M155">
        <v>1.96</v>
      </c>
      <c r="N155">
        <v>1.1100000000000001</v>
      </c>
      <c r="O155">
        <v>1.18</v>
      </c>
      <c r="P155">
        <v>1.45</v>
      </c>
      <c r="Q155">
        <v>1.32</v>
      </c>
      <c r="R155">
        <v>2.56</v>
      </c>
      <c r="S155">
        <v>3.71</v>
      </c>
      <c r="T155">
        <v>6.01</v>
      </c>
      <c r="U155">
        <v>1.85</v>
      </c>
      <c r="V155">
        <v>2.08</v>
      </c>
      <c r="W155">
        <v>3.19</v>
      </c>
      <c r="X155">
        <v>4.41</v>
      </c>
      <c r="Y155">
        <v>10.39</v>
      </c>
      <c r="Z155">
        <v>13.97</v>
      </c>
      <c r="AA155">
        <v>3.34</v>
      </c>
      <c r="AB155">
        <v>2.08</v>
      </c>
      <c r="AC155">
        <v>0</v>
      </c>
      <c r="AD155">
        <v>0</v>
      </c>
      <c r="AE155">
        <v>0.87</v>
      </c>
      <c r="AF155">
        <v>1.1200000000000001</v>
      </c>
      <c r="AG155">
        <v>1.57</v>
      </c>
      <c r="AH155">
        <v>1.9</v>
      </c>
      <c r="AI155">
        <v>1.93</v>
      </c>
      <c r="AJ155">
        <v>2.95</v>
      </c>
      <c r="AK155">
        <v>4.76</v>
      </c>
      <c r="AL155">
        <v>6.85</v>
      </c>
      <c r="AM155">
        <v>3.37</v>
      </c>
      <c r="AN155">
        <v>2.92</v>
      </c>
      <c r="AO155">
        <v>3.51</v>
      </c>
      <c r="AP155">
        <v>6.01</v>
      </c>
      <c r="AQ155">
        <v>9.6</v>
      </c>
      <c r="AR155">
        <v>14.67</v>
      </c>
      <c r="AS155">
        <v>29.4</v>
      </c>
      <c r="AT155">
        <v>32.299999999999997</v>
      </c>
      <c r="AU155">
        <v>32.590000000000003</v>
      </c>
      <c r="AV155">
        <v>34.659999999999997</v>
      </c>
      <c r="AW155">
        <v>36.299999999999997</v>
      </c>
      <c r="AX155">
        <v>36.26</v>
      </c>
      <c r="AY155">
        <v>36.409999999999997</v>
      </c>
      <c r="AZ155">
        <v>38.61</v>
      </c>
      <c r="BA155">
        <v>38.64</v>
      </c>
      <c r="BB155">
        <v>38.200000000000003</v>
      </c>
      <c r="BC155">
        <v>38.67</v>
      </c>
      <c r="BD155">
        <v>40.19</v>
      </c>
      <c r="BE155">
        <v>42.65</v>
      </c>
      <c r="BF155">
        <v>44.39</v>
      </c>
      <c r="BG155">
        <v>46</v>
      </c>
      <c r="BH155">
        <v>46.21</v>
      </c>
      <c r="BI155">
        <v>43.79</v>
      </c>
      <c r="BJ155">
        <v>41.82</v>
      </c>
      <c r="BK155">
        <v>30.11</v>
      </c>
      <c r="BL155">
        <v>32.14</v>
      </c>
      <c r="BM155">
        <v>32.65</v>
      </c>
      <c r="BN155">
        <v>35.57</v>
      </c>
      <c r="BO155">
        <v>36.630000000000003</v>
      </c>
      <c r="BP155">
        <v>36.58</v>
      </c>
      <c r="BQ155">
        <v>36.9</v>
      </c>
      <c r="BR155">
        <v>38.840000000000003</v>
      </c>
      <c r="BS155">
        <v>38.520000000000003</v>
      </c>
      <c r="BT155">
        <v>38.200000000000003</v>
      </c>
      <c r="BU155">
        <v>38.75</v>
      </c>
      <c r="BV155">
        <v>40.36</v>
      </c>
      <c r="BW155">
        <v>42.36</v>
      </c>
      <c r="BX155">
        <v>45.05</v>
      </c>
      <c r="BY155">
        <v>47.63</v>
      </c>
      <c r="BZ155">
        <v>47.11</v>
      </c>
      <c r="CA155">
        <v>44.6</v>
      </c>
      <c r="CB155">
        <v>41.05</v>
      </c>
      <c r="CC155">
        <v>-2</v>
      </c>
      <c r="CD155">
        <v>-1</v>
      </c>
      <c r="CE155">
        <v>-2</v>
      </c>
      <c r="CF155">
        <v>-2</v>
      </c>
      <c r="CG155">
        <v>-4</v>
      </c>
      <c r="CH155">
        <v>-9</v>
      </c>
      <c r="CI155">
        <v>-16</v>
      </c>
      <c r="CJ155">
        <v>-16</v>
      </c>
      <c r="CK155">
        <v>-16</v>
      </c>
      <c r="CL155">
        <v>-15</v>
      </c>
      <c r="CM155">
        <v>-12</v>
      </c>
      <c r="CN155">
        <v>-12</v>
      </c>
      <c r="CO155">
        <v>-7</v>
      </c>
      <c r="CP155">
        <v>-1</v>
      </c>
      <c r="CQ155">
        <v>3</v>
      </c>
      <c r="CR155">
        <v>2</v>
      </c>
      <c r="CS155">
        <v>0</v>
      </c>
      <c r="CT155">
        <v>0</v>
      </c>
    </row>
    <row r="156" spans="1:98">
      <c r="A156">
        <v>2</v>
      </c>
      <c r="B156" t="s">
        <v>1732</v>
      </c>
      <c r="C156">
        <v>29</v>
      </c>
      <c r="D156">
        <v>24</v>
      </c>
      <c r="E156">
        <v>25</v>
      </c>
      <c r="F156" t="s">
        <v>1666</v>
      </c>
      <c r="G156">
        <v>13</v>
      </c>
      <c r="H156">
        <v>11</v>
      </c>
      <c r="I156">
        <v>4.01</v>
      </c>
      <c r="J156">
        <v>3.05</v>
      </c>
      <c r="K156">
        <v>2.25</v>
      </c>
      <c r="L156">
        <v>2.25</v>
      </c>
      <c r="M156">
        <v>3.11</v>
      </c>
      <c r="N156">
        <v>2.2799999999999998</v>
      </c>
      <c r="O156">
        <v>1.45</v>
      </c>
      <c r="P156">
        <v>1.73</v>
      </c>
      <c r="Q156">
        <v>3.67</v>
      </c>
      <c r="R156">
        <v>5.7</v>
      </c>
      <c r="S156">
        <v>7.75</v>
      </c>
      <c r="T156">
        <v>5.34</v>
      </c>
      <c r="U156">
        <v>3.86</v>
      </c>
      <c r="V156">
        <v>3.73</v>
      </c>
      <c r="W156">
        <v>5.27</v>
      </c>
      <c r="X156">
        <v>6.29</v>
      </c>
      <c r="Y156">
        <v>11.33</v>
      </c>
      <c r="Z156">
        <v>19.18</v>
      </c>
      <c r="AA156">
        <v>2.12</v>
      </c>
      <c r="AB156">
        <v>1.07</v>
      </c>
      <c r="AC156">
        <v>0</v>
      </c>
      <c r="AD156">
        <v>1.1200000000000001</v>
      </c>
      <c r="AE156">
        <v>2.2400000000000002</v>
      </c>
      <c r="AF156">
        <v>1.74</v>
      </c>
      <c r="AG156">
        <v>1.88</v>
      </c>
      <c r="AH156">
        <v>4.01</v>
      </c>
      <c r="AI156">
        <v>3.83</v>
      </c>
      <c r="AJ156">
        <v>4.41</v>
      </c>
      <c r="AK156">
        <v>6.29</v>
      </c>
      <c r="AL156">
        <v>4.66</v>
      </c>
      <c r="AM156">
        <v>4.49</v>
      </c>
      <c r="AN156">
        <v>4.22</v>
      </c>
      <c r="AO156">
        <v>5.0999999999999996</v>
      </c>
      <c r="AP156">
        <v>6.55</v>
      </c>
      <c r="AQ156">
        <v>11.25</v>
      </c>
      <c r="AR156">
        <v>18.100000000000001</v>
      </c>
      <c r="AS156">
        <v>30.81</v>
      </c>
      <c r="AT156">
        <v>33.9</v>
      </c>
      <c r="AU156">
        <v>33.729999999999997</v>
      </c>
      <c r="AV156">
        <v>34.020000000000003</v>
      </c>
      <c r="AW156">
        <v>34.090000000000003</v>
      </c>
      <c r="AX156">
        <v>36.630000000000003</v>
      </c>
      <c r="AY156">
        <v>37.450000000000003</v>
      </c>
      <c r="AZ156">
        <v>38.11</v>
      </c>
      <c r="BA156">
        <v>39.39</v>
      </c>
      <c r="BB156">
        <v>40.53</v>
      </c>
      <c r="BC156">
        <v>42.87</v>
      </c>
      <c r="BD156">
        <v>44.87</v>
      </c>
      <c r="BE156">
        <v>47.92</v>
      </c>
      <c r="BF156">
        <v>47.05</v>
      </c>
      <c r="BG156">
        <v>47.87</v>
      </c>
      <c r="BH156">
        <v>47.14</v>
      </c>
      <c r="BI156">
        <v>45.61</v>
      </c>
      <c r="BJ156">
        <v>43.5</v>
      </c>
      <c r="BK156">
        <v>30.43</v>
      </c>
      <c r="BL156">
        <v>33.65</v>
      </c>
      <c r="BM156">
        <v>34.19</v>
      </c>
      <c r="BN156">
        <v>33.57</v>
      </c>
      <c r="BO156">
        <v>34.96</v>
      </c>
      <c r="BP156">
        <v>36.93</v>
      </c>
      <c r="BQ156">
        <v>37.380000000000003</v>
      </c>
      <c r="BR156">
        <v>38.630000000000003</v>
      </c>
      <c r="BS156">
        <v>39.28</v>
      </c>
      <c r="BT156">
        <v>40.39</v>
      </c>
      <c r="BU156">
        <v>42.13</v>
      </c>
      <c r="BV156">
        <v>45.55</v>
      </c>
      <c r="BW156">
        <v>48.38</v>
      </c>
      <c r="BX156">
        <v>47.51</v>
      </c>
      <c r="BY156">
        <v>47.57</v>
      </c>
      <c r="BZ156">
        <v>47.31</v>
      </c>
      <c r="CA156">
        <v>45.62</v>
      </c>
      <c r="CB156">
        <v>43.35</v>
      </c>
      <c r="CC156">
        <v>5</v>
      </c>
      <c r="CD156">
        <v>6</v>
      </c>
      <c r="CE156">
        <v>4</v>
      </c>
      <c r="CF156">
        <v>0</v>
      </c>
      <c r="CG156">
        <v>-7</v>
      </c>
      <c r="CH156">
        <v>-15</v>
      </c>
      <c r="CI156">
        <v>-15</v>
      </c>
      <c r="CJ156">
        <v>-17</v>
      </c>
      <c r="CK156">
        <v>-15</v>
      </c>
      <c r="CL156">
        <v>-11</v>
      </c>
      <c r="CM156">
        <v>-7</v>
      </c>
      <c r="CN156">
        <v>0</v>
      </c>
      <c r="CO156">
        <v>1</v>
      </c>
      <c r="CP156">
        <v>2</v>
      </c>
      <c r="CQ156">
        <v>4</v>
      </c>
      <c r="CR156">
        <v>3</v>
      </c>
      <c r="CS156">
        <v>1</v>
      </c>
      <c r="CT156">
        <v>1</v>
      </c>
    </row>
    <row r="157" spans="1:98">
      <c r="A157">
        <v>2</v>
      </c>
      <c r="B157" t="s">
        <v>1730</v>
      </c>
      <c r="C157">
        <v>30</v>
      </c>
      <c r="D157">
        <v>39</v>
      </c>
      <c r="E157">
        <v>25</v>
      </c>
      <c r="F157" t="s">
        <v>1666</v>
      </c>
      <c r="G157">
        <v>14</v>
      </c>
      <c r="H157">
        <v>5</v>
      </c>
      <c r="I157">
        <v>4.1500000000000004</v>
      </c>
      <c r="J157">
        <v>3.93</v>
      </c>
      <c r="K157">
        <v>3.38</v>
      </c>
      <c r="L157">
        <v>2.13</v>
      </c>
      <c r="M157">
        <v>2.44</v>
      </c>
      <c r="N157">
        <v>2.2400000000000002</v>
      </c>
      <c r="O157">
        <v>1.9</v>
      </c>
      <c r="P157">
        <v>2.38</v>
      </c>
      <c r="Q157">
        <v>2.63</v>
      </c>
      <c r="R157">
        <v>3.52</v>
      </c>
      <c r="S157">
        <v>5.1100000000000003</v>
      </c>
      <c r="T157">
        <v>6.98</v>
      </c>
      <c r="U157">
        <v>4.7300000000000004</v>
      </c>
      <c r="V157">
        <v>3.62</v>
      </c>
      <c r="W157">
        <v>4.76</v>
      </c>
      <c r="X157">
        <v>6.66</v>
      </c>
      <c r="Y157">
        <v>11.72</v>
      </c>
      <c r="Z157">
        <v>13.9</v>
      </c>
      <c r="AA157">
        <v>4.7699999999999996</v>
      </c>
      <c r="AB157">
        <v>3.33</v>
      </c>
      <c r="AC157">
        <v>0.95</v>
      </c>
      <c r="AD157">
        <v>1.34</v>
      </c>
      <c r="AE157">
        <v>1.42</v>
      </c>
      <c r="AF157">
        <v>2.37</v>
      </c>
      <c r="AG157">
        <v>2.2000000000000002</v>
      </c>
      <c r="AH157">
        <v>2.95</v>
      </c>
      <c r="AI157">
        <v>3.07</v>
      </c>
      <c r="AJ157">
        <v>4.49</v>
      </c>
      <c r="AK157">
        <v>3.85</v>
      </c>
      <c r="AL157">
        <v>6.8</v>
      </c>
      <c r="AM157">
        <v>4.72</v>
      </c>
      <c r="AN157">
        <v>4.1100000000000003</v>
      </c>
      <c r="AO157">
        <v>5.66</v>
      </c>
      <c r="AP157">
        <v>7.48</v>
      </c>
      <c r="AQ157">
        <v>11.88</v>
      </c>
      <c r="AR157">
        <v>13.68</v>
      </c>
      <c r="AS157">
        <v>25.89</v>
      </c>
      <c r="AT157">
        <v>28.92</v>
      </c>
      <c r="AU157">
        <v>30.14</v>
      </c>
      <c r="AV157">
        <v>32.130000000000003</v>
      </c>
      <c r="AW157">
        <v>32.229999999999997</v>
      </c>
      <c r="AX157">
        <v>34.61</v>
      </c>
      <c r="AY157">
        <v>36.17</v>
      </c>
      <c r="AZ157">
        <v>36.14</v>
      </c>
      <c r="BA157">
        <v>36.799999999999997</v>
      </c>
      <c r="BB157">
        <v>38.08</v>
      </c>
      <c r="BC157">
        <v>37.57</v>
      </c>
      <c r="BD157">
        <v>37.700000000000003</v>
      </c>
      <c r="BE157">
        <v>41.41</v>
      </c>
      <c r="BF157">
        <v>44.17</v>
      </c>
      <c r="BG157">
        <v>41.68</v>
      </c>
      <c r="BH157">
        <v>41.74</v>
      </c>
      <c r="BI157">
        <v>38.25</v>
      </c>
      <c r="BJ157">
        <v>37.619999999999997</v>
      </c>
      <c r="BK157">
        <v>24.78</v>
      </c>
      <c r="BL157">
        <v>27.48</v>
      </c>
      <c r="BM157">
        <v>30.29</v>
      </c>
      <c r="BN157">
        <v>32.880000000000003</v>
      </c>
      <c r="BO157">
        <v>32.92</v>
      </c>
      <c r="BP157">
        <v>35.549999999999997</v>
      </c>
      <c r="BQ157">
        <v>36.840000000000003</v>
      </c>
      <c r="BR157">
        <v>36.74</v>
      </c>
      <c r="BS157">
        <v>37.36</v>
      </c>
      <c r="BT157">
        <v>38.520000000000003</v>
      </c>
      <c r="BU157">
        <v>37.869999999999997</v>
      </c>
      <c r="BV157">
        <v>38.53</v>
      </c>
      <c r="BW157">
        <v>40.89</v>
      </c>
      <c r="BX157">
        <v>45.24</v>
      </c>
      <c r="BY157">
        <v>42.04</v>
      </c>
      <c r="BZ157">
        <v>42.85</v>
      </c>
      <c r="CA157">
        <v>36.14</v>
      </c>
      <c r="CB157">
        <v>37.18</v>
      </c>
      <c r="CC157">
        <v>4</v>
      </c>
      <c r="CD157">
        <v>6</v>
      </c>
      <c r="CE157">
        <v>8</v>
      </c>
      <c r="CF157">
        <v>4</v>
      </c>
      <c r="CG157">
        <v>-1</v>
      </c>
      <c r="CH157">
        <v>-7</v>
      </c>
      <c r="CI157">
        <v>-13</v>
      </c>
      <c r="CJ157">
        <v>-19</v>
      </c>
      <c r="CK157">
        <v>-18</v>
      </c>
      <c r="CL157">
        <v>-13</v>
      </c>
      <c r="CM157">
        <v>-4</v>
      </c>
      <c r="CN157">
        <v>5</v>
      </c>
      <c r="CO157">
        <v>11</v>
      </c>
      <c r="CP157">
        <v>14</v>
      </c>
      <c r="CQ157">
        <v>14</v>
      </c>
      <c r="CR157">
        <v>14</v>
      </c>
      <c r="CS157">
        <v>12</v>
      </c>
      <c r="CT157">
        <v>12</v>
      </c>
    </row>
    <row r="158" spans="1:98">
      <c r="A158">
        <v>2</v>
      </c>
      <c r="B158" t="s">
        <v>1732</v>
      </c>
      <c r="C158">
        <v>32</v>
      </c>
      <c r="D158">
        <v>33</v>
      </c>
      <c r="E158">
        <v>25</v>
      </c>
      <c r="F158" t="s">
        <v>1666</v>
      </c>
      <c r="G158">
        <v>12</v>
      </c>
      <c r="H158">
        <v>5</v>
      </c>
      <c r="I158">
        <v>3.56</v>
      </c>
      <c r="J158">
        <v>1.9</v>
      </c>
      <c r="K158">
        <v>1.51</v>
      </c>
      <c r="L158">
        <v>1.45</v>
      </c>
      <c r="M158">
        <v>1.1100000000000001</v>
      </c>
      <c r="N158">
        <v>0.8</v>
      </c>
      <c r="O158">
        <v>0.35</v>
      </c>
      <c r="P158">
        <v>0.45</v>
      </c>
      <c r="Q158">
        <v>2.99</v>
      </c>
      <c r="R158">
        <v>3.07</v>
      </c>
      <c r="S158">
        <v>4.7300000000000004</v>
      </c>
      <c r="T158">
        <v>5.35</v>
      </c>
      <c r="U158">
        <v>2.61</v>
      </c>
      <c r="V158">
        <v>3.23</v>
      </c>
      <c r="W158">
        <v>5.99</v>
      </c>
      <c r="X158">
        <v>9.6300000000000008</v>
      </c>
      <c r="Y158">
        <v>13.8</v>
      </c>
      <c r="Z158">
        <v>18.329999999999998</v>
      </c>
      <c r="AA158">
        <v>2.5499999999999998</v>
      </c>
      <c r="AB158">
        <v>0.97</v>
      </c>
      <c r="AC158">
        <v>0</v>
      </c>
      <c r="AD158">
        <v>0.37</v>
      </c>
      <c r="AE158">
        <v>1.57</v>
      </c>
      <c r="AF158">
        <v>1.83</v>
      </c>
      <c r="AG158">
        <v>2.06</v>
      </c>
      <c r="AH158">
        <v>2.4500000000000002</v>
      </c>
      <c r="AI158">
        <v>2.66</v>
      </c>
      <c r="AJ158">
        <v>3.39</v>
      </c>
      <c r="AK158">
        <v>5.0199999999999996</v>
      </c>
      <c r="AL158">
        <v>5.46</v>
      </c>
      <c r="AM158">
        <v>4.72</v>
      </c>
      <c r="AN158">
        <v>5.86</v>
      </c>
      <c r="AO158">
        <v>7.63</v>
      </c>
      <c r="AP158">
        <v>8.7899999999999991</v>
      </c>
      <c r="AQ158">
        <v>11.77</v>
      </c>
      <c r="AR158">
        <v>17.420000000000002</v>
      </c>
      <c r="AS158">
        <v>27.2</v>
      </c>
      <c r="AT158">
        <v>29.62</v>
      </c>
      <c r="AU158">
        <v>30.55</v>
      </c>
      <c r="AV158">
        <v>32.18</v>
      </c>
      <c r="AW158">
        <v>33.630000000000003</v>
      </c>
      <c r="AX158">
        <v>34.590000000000003</v>
      </c>
      <c r="AY158">
        <v>36.28</v>
      </c>
      <c r="AZ158">
        <v>36.19</v>
      </c>
      <c r="BA158">
        <v>36.840000000000003</v>
      </c>
      <c r="BB158">
        <v>36.74</v>
      </c>
      <c r="BC158">
        <v>37.96</v>
      </c>
      <c r="BD158">
        <v>38.5</v>
      </c>
      <c r="BE158">
        <v>41.39</v>
      </c>
      <c r="BF158">
        <v>43.23</v>
      </c>
      <c r="BG158">
        <v>45.1</v>
      </c>
      <c r="BH158">
        <v>43.44</v>
      </c>
      <c r="BI158">
        <v>42.32</v>
      </c>
      <c r="BJ158">
        <v>35.869999999999997</v>
      </c>
      <c r="BK158">
        <v>27.83</v>
      </c>
      <c r="BL158">
        <v>30.23</v>
      </c>
      <c r="BM158">
        <v>30.34</v>
      </c>
      <c r="BN158">
        <v>32.18</v>
      </c>
      <c r="BO158">
        <v>33.03</v>
      </c>
      <c r="BP158">
        <v>34.31</v>
      </c>
      <c r="BQ158">
        <v>35.83</v>
      </c>
      <c r="BR158">
        <v>36.24</v>
      </c>
      <c r="BS158">
        <v>36.24</v>
      </c>
      <c r="BT158">
        <v>36.520000000000003</v>
      </c>
      <c r="BU158">
        <v>38.51</v>
      </c>
      <c r="BV158">
        <v>38.08</v>
      </c>
      <c r="BW158">
        <v>42.11</v>
      </c>
      <c r="BX158">
        <v>43.92</v>
      </c>
      <c r="BY158">
        <v>45.2</v>
      </c>
      <c r="BZ158">
        <v>44.03</v>
      </c>
      <c r="CA158">
        <v>41.71</v>
      </c>
      <c r="CB158">
        <v>36.25</v>
      </c>
      <c r="CC158">
        <v>7</v>
      </c>
      <c r="CD158">
        <v>5</v>
      </c>
      <c r="CE158">
        <v>0</v>
      </c>
      <c r="CF158">
        <v>-6</v>
      </c>
      <c r="CG158">
        <v>-13</v>
      </c>
      <c r="CH158">
        <v>-22</v>
      </c>
      <c r="CI158">
        <v>-26</v>
      </c>
      <c r="CJ158">
        <v>-28</v>
      </c>
      <c r="CK158">
        <v>-24</v>
      </c>
      <c r="CL158">
        <v>-13</v>
      </c>
      <c r="CM158">
        <v>-1</v>
      </c>
      <c r="CN158">
        <v>-5</v>
      </c>
      <c r="CO158">
        <v>11</v>
      </c>
      <c r="CP158">
        <v>14</v>
      </c>
      <c r="CQ158">
        <v>14</v>
      </c>
      <c r="CR158">
        <v>12</v>
      </c>
      <c r="CS158">
        <v>11</v>
      </c>
      <c r="CT158">
        <v>8</v>
      </c>
    </row>
    <row r="159" spans="1:98">
      <c r="A159">
        <v>2</v>
      </c>
      <c r="B159" t="s">
        <v>1730</v>
      </c>
      <c r="C159">
        <v>28</v>
      </c>
      <c r="D159">
        <v>27</v>
      </c>
      <c r="E159">
        <v>25</v>
      </c>
      <c r="F159" t="s">
        <v>1666</v>
      </c>
      <c r="G159">
        <v>16</v>
      </c>
      <c r="H159">
        <v>5</v>
      </c>
      <c r="I159">
        <v>3.44</v>
      </c>
      <c r="J159">
        <v>3.28</v>
      </c>
      <c r="K159">
        <v>2.92</v>
      </c>
      <c r="L159">
        <v>2.12</v>
      </c>
      <c r="M159">
        <v>2.17</v>
      </c>
      <c r="N159">
        <v>0.9</v>
      </c>
      <c r="O159">
        <v>0</v>
      </c>
      <c r="P159">
        <v>0</v>
      </c>
      <c r="Q159">
        <v>1.86</v>
      </c>
      <c r="R159">
        <v>1.69</v>
      </c>
      <c r="S159">
        <v>4.72</v>
      </c>
      <c r="T159">
        <v>3.23</v>
      </c>
      <c r="U159">
        <v>3.86</v>
      </c>
      <c r="V159">
        <v>4.6399999999999997</v>
      </c>
      <c r="W159">
        <v>4.1500000000000004</v>
      </c>
      <c r="X159">
        <v>7.83</v>
      </c>
      <c r="Y159">
        <v>12.68</v>
      </c>
      <c r="AA159">
        <v>2.52</v>
      </c>
      <c r="AB159">
        <v>0</v>
      </c>
      <c r="AC159">
        <v>0</v>
      </c>
      <c r="AD159">
        <v>0.37</v>
      </c>
      <c r="AE159">
        <v>0.5</v>
      </c>
      <c r="AF159">
        <v>2.2200000000000002</v>
      </c>
      <c r="AG159">
        <v>2.12</v>
      </c>
      <c r="AH159">
        <v>1.78</v>
      </c>
      <c r="AI159">
        <v>2.37</v>
      </c>
      <c r="AJ159">
        <v>2.17</v>
      </c>
      <c r="AK159">
        <v>4.8499999999999996</v>
      </c>
      <c r="AL159">
        <v>4.09</v>
      </c>
      <c r="AM159">
        <v>2.2799999999999998</v>
      </c>
      <c r="AN159">
        <v>5.07</v>
      </c>
      <c r="AO159">
        <v>4.49</v>
      </c>
      <c r="AP159">
        <v>7.7</v>
      </c>
      <c r="AQ159">
        <v>11.37</v>
      </c>
      <c r="AS159">
        <v>28.34</v>
      </c>
      <c r="AT159">
        <v>32.96</v>
      </c>
      <c r="AU159">
        <v>34.5</v>
      </c>
      <c r="AV159">
        <v>35.4</v>
      </c>
      <c r="AW159">
        <v>35.07</v>
      </c>
      <c r="AX159">
        <v>37.659999999999997</v>
      </c>
      <c r="AY159">
        <v>37.700000000000003</v>
      </c>
      <c r="AZ159">
        <v>38.69</v>
      </c>
      <c r="BA159">
        <v>38.33</v>
      </c>
      <c r="BB159">
        <v>38.479999999999997</v>
      </c>
      <c r="BC159">
        <v>40.26</v>
      </c>
      <c r="BD159">
        <v>39.75</v>
      </c>
      <c r="BE159">
        <v>42.29</v>
      </c>
      <c r="BF159">
        <v>42.52</v>
      </c>
      <c r="BG159">
        <v>41.73</v>
      </c>
      <c r="BH159">
        <v>46.45</v>
      </c>
      <c r="BI159">
        <v>46.99</v>
      </c>
      <c r="BK159">
        <v>28.05</v>
      </c>
      <c r="BL159">
        <v>33.96</v>
      </c>
      <c r="BM159">
        <v>34.99</v>
      </c>
      <c r="BN159">
        <v>35.270000000000003</v>
      </c>
      <c r="BO159">
        <v>35.82</v>
      </c>
      <c r="BP159">
        <v>37.28</v>
      </c>
      <c r="BQ159">
        <v>37.04</v>
      </c>
      <c r="BR159">
        <v>38.76</v>
      </c>
      <c r="BS159">
        <v>38.15</v>
      </c>
      <c r="BT159">
        <v>38.61</v>
      </c>
      <c r="BU159">
        <v>40.06</v>
      </c>
      <c r="BV159">
        <v>40.39</v>
      </c>
      <c r="BW159">
        <v>42.08</v>
      </c>
      <c r="BX159">
        <v>42.61</v>
      </c>
      <c r="BY159">
        <v>41.08</v>
      </c>
      <c r="BZ159">
        <v>46.17</v>
      </c>
      <c r="CA159">
        <v>46.39</v>
      </c>
      <c r="CC159">
        <v>4</v>
      </c>
      <c r="CD159">
        <v>3</v>
      </c>
      <c r="CE159">
        <v>3</v>
      </c>
      <c r="CF159">
        <v>0</v>
      </c>
      <c r="CG159">
        <v>-8</v>
      </c>
      <c r="CH159">
        <v>-16</v>
      </c>
      <c r="CI159">
        <v>-19</v>
      </c>
      <c r="CJ159">
        <v>-21</v>
      </c>
      <c r="CK159">
        <v>-15</v>
      </c>
      <c r="CL159">
        <v>-10</v>
      </c>
      <c r="CM159">
        <v>1</v>
      </c>
      <c r="CN159">
        <v>5</v>
      </c>
      <c r="CO159">
        <v>13</v>
      </c>
      <c r="CP159">
        <v>14</v>
      </c>
      <c r="CQ159">
        <v>14</v>
      </c>
      <c r="CR159">
        <v>12</v>
      </c>
      <c r="CS159">
        <v>12</v>
      </c>
    </row>
    <row r="160" spans="1:98">
      <c r="A160">
        <v>2</v>
      </c>
      <c r="B160" t="s">
        <v>1733</v>
      </c>
      <c r="C160">
        <v>33</v>
      </c>
      <c r="D160">
        <v>26</v>
      </c>
      <c r="E160">
        <v>26</v>
      </c>
      <c r="F160" t="s">
        <v>1666</v>
      </c>
      <c r="G160">
        <v>13</v>
      </c>
      <c r="H160">
        <v>8</v>
      </c>
      <c r="I160">
        <v>2.39</v>
      </c>
      <c r="J160">
        <v>3.12</v>
      </c>
      <c r="K160">
        <v>1.73</v>
      </c>
      <c r="L160">
        <v>1.37</v>
      </c>
      <c r="M160">
        <v>1.37</v>
      </c>
      <c r="N160">
        <v>1.18</v>
      </c>
      <c r="O160">
        <v>0.28000000000000003</v>
      </c>
      <c r="P160">
        <v>0.37</v>
      </c>
      <c r="Q160">
        <v>1.1200000000000001</v>
      </c>
      <c r="R160">
        <v>1.67</v>
      </c>
      <c r="S160">
        <v>1.76</v>
      </c>
      <c r="T160">
        <v>1.99</v>
      </c>
      <c r="U160">
        <v>3.29</v>
      </c>
      <c r="V160">
        <v>4.0199999999999996</v>
      </c>
      <c r="W160">
        <v>5.09</v>
      </c>
      <c r="X160">
        <v>8.07</v>
      </c>
      <c r="Y160">
        <v>12.22</v>
      </c>
      <c r="AA160">
        <v>3.79</v>
      </c>
      <c r="AB160">
        <v>1.45</v>
      </c>
      <c r="AC160">
        <v>0.28000000000000003</v>
      </c>
      <c r="AD160">
        <v>0</v>
      </c>
      <c r="AE160">
        <v>0</v>
      </c>
      <c r="AF160">
        <v>0.28000000000000003</v>
      </c>
      <c r="AG160">
        <v>0.12</v>
      </c>
      <c r="AH160">
        <v>1.1200000000000001</v>
      </c>
      <c r="AI160">
        <v>1.85</v>
      </c>
      <c r="AJ160">
        <v>1.99</v>
      </c>
      <c r="AK160">
        <v>2.74</v>
      </c>
      <c r="AL160">
        <v>1.66</v>
      </c>
      <c r="AM160">
        <v>2.5299999999999998</v>
      </c>
      <c r="AN160">
        <v>4.46</v>
      </c>
      <c r="AO160">
        <v>5.18</v>
      </c>
      <c r="AP160">
        <v>8.34</v>
      </c>
      <c r="AQ160">
        <v>12.51</v>
      </c>
      <c r="AS160">
        <v>25.76</v>
      </c>
      <c r="AT160">
        <v>29.56</v>
      </c>
      <c r="AU160">
        <v>31.13</v>
      </c>
      <c r="AV160">
        <v>31.29</v>
      </c>
      <c r="AW160">
        <v>32.700000000000003</v>
      </c>
      <c r="AX160">
        <v>33.020000000000003</v>
      </c>
      <c r="AY160">
        <v>34.35</v>
      </c>
      <c r="AZ160">
        <v>35.24</v>
      </c>
      <c r="BA160">
        <v>35.01</v>
      </c>
      <c r="BB160">
        <v>35.520000000000003</v>
      </c>
      <c r="BC160">
        <v>36.33</v>
      </c>
      <c r="BD160">
        <v>38.299999999999997</v>
      </c>
      <c r="BE160">
        <v>39.89</v>
      </c>
      <c r="BF160">
        <v>40.51</v>
      </c>
      <c r="BG160">
        <v>42.07</v>
      </c>
      <c r="BH160">
        <v>41.96</v>
      </c>
      <c r="BI160">
        <v>41.46</v>
      </c>
      <c r="BK160">
        <v>25.99</v>
      </c>
      <c r="BL160">
        <v>30.22</v>
      </c>
      <c r="BM160">
        <v>31.22</v>
      </c>
      <c r="BN160">
        <v>31.97</v>
      </c>
      <c r="BO160">
        <v>32.799999999999997</v>
      </c>
      <c r="BP160">
        <v>33.659999999999997</v>
      </c>
      <c r="BQ160">
        <v>34.340000000000003</v>
      </c>
      <c r="BR160">
        <v>34.78</v>
      </c>
      <c r="BS160">
        <v>35.03</v>
      </c>
      <c r="BT160">
        <v>35.04</v>
      </c>
      <c r="BU160">
        <v>36.119999999999997</v>
      </c>
      <c r="BV160">
        <v>38.53</v>
      </c>
      <c r="BW160">
        <v>39.200000000000003</v>
      </c>
      <c r="BX160">
        <v>40.76</v>
      </c>
      <c r="BY160">
        <v>42.11</v>
      </c>
      <c r="BZ160">
        <v>41.67</v>
      </c>
      <c r="CA160">
        <v>41.66</v>
      </c>
      <c r="CC160">
        <v>1</v>
      </c>
      <c r="CD160">
        <v>2</v>
      </c>
      <c r="CE160">
        <v>4</v>
      </c>
      <c r="CF160">
        <v>5</v>
      </c>
      <c r="CG160">
        <v>1</v>
      </c>
      <c r="CH160">
        <v>0</v>
      </c>
      <c r="CI160">
        <v>-6</v>
      </c>
      <c r="CJ160">
        <v>-9</v>
      </c>
      <c r="CK160">
        <v>-11</v>
      </c>
      <c r="CL160">
        <v>-9</v>
      </c>
      <c r="CM160">
        <v>-6</v>
      </c>
      <c r="CN160">
        <v>-4</v>
      </c>
      <c r="CO160">
        <v>0</v>
      </c>
      <c r="CP160">
        <v>2</v>
      </c>
      <c r="CQ160">
        <v>4</v>
      </c>
      <c r="CR160">
        <v>3</v>
      </c>
      <c r="CS160">
        <v>3</v>
      </c>
    </row>
    <row r="161" spans="1:98">
      <c r="A161">
        <v>2</v>
      </c>
      <c r="B161" t="s">
        <v>1730</v>
      </c>
      <c r="C161">
        <v>31</v>
      </c>
      <c r="D161">
        <v>29</v>
      </c>
      <c r="E161">
        <v>26</v>
      </c>
      <c r="F161" t="s">
        <v>1666</v>
      </c>
      <c r="G161">
        <v>16</v>
      </c>
      <c r="H161">
        <v>1</v>
      </c>
      <c r="I161">
        <v>4.0999999999999996</v>
      </c>
      <c r="J161">
        <v>3.78</v>
      </c>
      <c r="K161">
        <v>2.88</v>
      </c>
      <c r="L161">
        <v>2.25</v>
      </c>
      <c r="M161">
        <v>1.51</v>
      </c>
      <c r="N161">
        <v>1.22</v>
      </c>
      <c r="O161">
        <v>0.72</v>
      </c>
      <c r="P161">
        <v>0</v>
      </c>
      <c r="Q161">
        <v>0.12</v>
      </c>
      <c r="R161">
        <v>1.27</v>
      </c>
      <c r="S161">
        <v>2.86</v>
      </c>
      <c r="T161">
        <v>7.15</v>
      </c>
      <c r="U161">
        <v>3.88</v>
      </c>
      <c r="V161">
        <v>3.62</v>
      </c>
      <c r="W161">
        <v>5.31</v>
      </c>
      <c r="X161">
        <v>6.99</v>
      </c>
      <c r="Y161">
        <v>10.79</v>
      </c>
      <c r="Z161">
        <v>17.239999999999998</v>
      </c>
      <c r="AA161">
        <v>3.33</v>
      </c>
      <c r="AB161">
        <v>2.4500000000000002</v>
      </c>
      <c r="AC161">
        <v>0</v>
      </c>
      <c r="AD161">
        <v>0</v>
      </c>
      <c r="AE161">
        <v>0.39</v>
      </c>
      <c r="AF161">
        <v>1.02</v>
      </c>
      <c r="AG161">
        <v>2.36</v>
      </c>
      <c r="AH161">
        <v>2.4</v>
      </c>
      <c r="AI161">
        <v>1.45</v>
      </c>
      <c r="AJ161">
        <v>2.71</v>
      </c>
      <c r="AK161">
        <v>3.74</v>
      </c>
      <c r="AL161">
        <v>7.82</v>
      </c>
      <c r="AM161">
        <v>2.61</v>
      </c>
      <c r="AN161">
        <v>3.86</v>
      </c>
      <c r="AO161">
        <v>6.74</v>
      </c>
      <c r="AP161">
        <v>6.78</v>
      </c>
      <c r="AQ161">
        <v>11.38</v>
      </c>
      <c r="AR161">
        <v>16.600000000000001</v>
      </c>
      <c r="AS161">
        <v>27.94</v>
      </c>
      <c r="AT161">
        <v>31.9</v>
      </c>
      <c r="AU161">
        <v>32.99</v>
      </c>
      <c r="AV161">
        <v>34.020000000000003</v>
      </c>
      <c r="AW161">
        <v>34.93</v>
      </c>
      <c r="AX161">
        <v>35.39</v>
      </c>
      <c r="AY161">
        <v>35.11</v>
      </c>
      <c r="AZ161">
        <v>35.49</v>
      </c>
      <c r="BA161">
        <v>37.22</v>
      </c>
      <c r="BB161">
        <v>37.51</v>
      </c>
      <c r="BC161">
        <v>38.1</v>
      </c>
      <c r="BD161">
        <v>39.46</v>
      </c>
      <c r="BE161">
        <v>41.12</v>
      </c>
      <c r="BF161">
        <v>43.5</v>
      </c>
      <c r="BG161">
        <v>46.17</v>
      </c>
      <c r="BH161">
        <v>42.71</v>
      </c>
      <c r="BI161">
        <v>45.39</v>
      </c>
      <c r="BJ161">
        <v>42.87</v>
      </c>
      <c r="BK161">
        <v>27.67</v>
      </c>
      <c r="BL161">
        <v>31.45</v>
      </c>
      <c r="BM161">
        <v>33.130000000000003</v>
      </c>
      <c r="BN161">
        <v>34.17</v>
      </c>
      <c r="BO161">
        <v>35.479999999999997</v>
      </c>
      <c r="BP161">
        <v>34.93</v>
      </c>
      <c r="BQ161">
        <v>35.119999999999997</v>
      </c>
      <c r="BR161">
        <v>35.979999999999997</v>
      </c>
      <c r="BS161">
        <v>36.659999999999997</v>
      </c>
      <c r="BT161">
        <v>37.65</v>
      </c>
      <c r="BU161">
        <v>38.24</v>
      </c>
      <c r="BV161">
        <v>40.42</v>
      </c>
      <c r="BW161">
        <v>41.95</v>
      </c>
      <c r="BX161">
        <v>43.39</v>
      </c>
      <c r="BY161">
        <v>46.19</v>
      </c>
      <c r="BZ161">
        <v>42.53</v>
      </c>
      <c r="CA161">
        <v>45.11</v>
      </c>
      <c r="CB161">
        <v>43.17</v>
      </c>
      <c r="CC161">
        <v>1</v>
      </c>
      <c r="CD161">
        <v>3</v>
      </c>
      <c r="CE161">
        <v>3</v>
      </c>
      <c r="CF161">
        <v>2</v>
      </c>
      <c r="CG161">
        <v>-3</v>
      </c>
      <c r="CH161">
        <v>-14</v>
      </c>
      <c r="CI161">
        <v>-22</v>
      </c>
      <c r="CJ161">
        <v>-24</v>
      </c>
      <c r="CK161">
        <v>-20</v>
      </c>
      <c r="CL161">
        <v>-12</v>
      </c>
      <c r="CM161">
        <v>-7</v>
      </c>
      <c r="CN161">
        <v>-2</v>
      </c>
      <c r="CO161">
        <v>2</v>
      </c>
      <c r="CP161">
        <v>4</v>
      </c>
      <c r="CQ161">
        <v>3</v>
      </c>
      <c r="CR161">
        <v>2</v>
      </c>
      <c r="CS161">
        <v>0</v>
      </c>
      <c r="CT161">
        <v>0</v>
      </c>
    </row>
    <row r="162" spans="1:98">
      <c r="A162">
        <v>2</v>
      </c>
      <c r="B162" t="s">
        <v>1733</v>
      </c>
      <c r="C162">
        <v>38</v>
      </c>
      <c r="D162">
        <v>41</v>
      </c>
      <c r="E162">
        <v>26</v>
      </c>
      <c r="F162" t="s">
        <v>1667</v>
      </c>
      <c r="G162">
        <v>14</v>
      </c>
      <c r="H162">
        <v>6</v>
      </c>
      <c r="I162">
        <v>5.99</v>
      </c>
      <c r="J162">
        <v>3.62</v>
      </c>
      <c r="K162">
        <v>3.73</v>
      </c>
      <c r="L162">
        <v>3.6</v>
      </c>
      <c r="M162">
        <v>3.13</v>
      </c>
      <c r="N162">
        <v>3.35</v>
      </c>
      <c r="O162">
        <v>3.23</v>
      </c>
      <c r="P162">
        <v>2.56</v>
      </c>
      <c r="Q162">
        <v>2.9</v>
      </c>
      <c r="R162">
        <v>4.13</v>
      </c>
      <c r="S162">
        <v>5.83</v>
      </c>
      <c r="T162">
        <v>6.24</v>
      </c>
      <c r="U162">
        <v>4.34</v>
      </c>
      <c r="V162">
        <v>4.99</v>
      </c>
      <c r="W162">
        <v>8.07</v>
      </c>
      <c r="X162">
        <v>7.75</v>
      </c>
      <c r="Y162">
        <v>13.31</v>
      </c>
      <c r="Z162">
        <v>22.54</v>
      </c>
      <c r="AA162">
        <v>4.92</v>
      </c>
      <c r="AB162">
        <v>3.48</v>
      </c>
      <c r="AC162">
        <v>2.4500000000000002</v>
      </c>
      <c r="AD162">
        <v>0.9</v>
      </c>
      <c r="AE162">
        <v>1.96</v>
      </c>
      <c r="AF162">
        <v>2.17</v>
      </c>
      <c r="AG162">
        <v>2.36</v>
      </c>
      <c r="AH162">
        <v>3.13</v>
      </c>
      <c r="AI162">
        <v>3.53</v>
      </c>
      <c r="AJ162">
        <v>5.03</v>
      </c>
      <c r="AK162">
        <v>5.18</v>
      </c>
      <c r="AL162">
        <v>4.76</v>
      </c>
      <c r="AM162">
        <v>4.4800000000000004</v>
      </c>
      <c r="AN162">
        <v>6.53</v>
      </c>
      <c r="AO162">
        <v>8.33</v>
      </c>
      <c r="AP162">
        <v>9.2799999999999994</v>
      </c>
      <c r="AQ162">
        <v>13.81</v>
      </c>
      <c r="AR162">
        <v>21.17</v>
      </c>
      <c r="AS162">
        <v>28.2</v>
      </c>
      <c r="AT162">
        <v>32.549999999999997</v>
      </c>
      <c r="AU162">
        <v>34.17</v>
      </c>
      <c r="AV162">
        <v>36.78</v>
      </c>
      <c r="AW162">
        <v>36.1</v>
      </c>
      <c r="AX162">
        <v>37.590000000000003</v>
      </c>
      <c r="AY162">
        <v>38.659999999999997</v>
      </c>
      <c r="AZ162">
        <v>39.44</v>
      </c>
      <c r="BA162">
        <v>39.65</v>
      </c>
      <c r="BB162">
        <v>41.49</v>
      </c>
      <c r="BC162">
        <v>42.47</v>
      </c>
      <c r="BD162">
        <v>42.94</v>
      </c>
      <c r="BE162">
        <v>49.02</v>
      </c>
      <c r="BF162">
        <v>47.95</v>
      </c>
      <c r="BG162">
        <v>48.05</v>
      </c>
      <c r="BH162">
        <v>45.19</v>
      </c>
      <c r="BI162">
        <v>44.2</v>
      </c>
      <c r="BJ162">
        <v>42.17</v>
      </c>
      <c r="BK162">
        <v>27.91</v>
      </c>
      <c r="BL162">
        <v>32.08</v>
      </c>
      <c r="BM162">
        <v>34.46</v>
      </c>
      <c r="BN162">
        <v>36.409999999999997</v>
      </c>
      <c r="BO162">
        <v>36.67</v>
      </c>
      <c r="BP162">
        <v>37.69</v>
      </c>
      <c r="BQ162">
        <v>39.28</v>
      </c>
      <c r="BR162">
        <v>40.78</v>
      </c>
      <c r="BS162">
        <v>41.43</v>
      </c>
      <c r="BT162">
        <v>41.62</v>
      </c>
      <c r="BU162">
        <v>41.95</v>
      </c>
      <c r="BV162">
        <v>43.48</v>
      </c>
      <c r="BW162">
        <v>48.79</v>
      </c>
      <c r="BX162">
        <v>48.43</v>
      </c>
      <c r="BY162">
        <v>48.25</v>
      </c>
      <c r="BZ162">
        <v>44.98</v>
      </c>
      <c r="CA162">
        <v>46.27</v>
      </c>
      <c r="CB162">
        <v>41.4</v>
      </c>
      <c r="CC162">
        <v>0</v>
      </c>
      <c r="CD162">
        <v>5</v>
      </c>
      <c r="CE162">
        <v>6</v>
      </c>
      <c r="CF162">
        <v>6</v>
      </c>
      <c r="CG162">
        <v>7</v>
      </c>
      <c r="CH162">
        <v>1</v>
      </c>
      <c r="CI162">
        <v>-3</v>
      </c>
      <c r="CJ162">
        <v>-9</v>
      </c>
      <c r="CK162">
        <v>-13</v>
      </c>
      <c r="CL162">
        <v>-15</v>
      </c>
      <c r="CM162">
        <v>-13</v>
      </c>
      <c r="CN162">
        <v>-12</v>
      </c>
      <c r="CO162">
        <v>-8</v>
      </c>
      <c r="CP162">
        <v>-4</v>
      </c>
      <c r="CQ162">
        <v>-3</v>
      </c>
      <c r="CR162">
        <v>0</v>
      </c>
      <c r="CS162">
        <v>0</v>
      </c>
      <c r="CT162">
        <v>0</v>
      </c>
    </row>
    <row r="163" spans="1:98">
      <c r="A163">
        <v>2</v>
      </c>
      <c r="B163" t="s">
        <v>1730</v>
      </c>
      <c r="C163">
        <v>37</v>
      </c>
      <c r="D163">
        <v>36</v>
      </c>
      <c r="E163">
        <v>26</v>
      </c>
      <c r="F163" t="s">
        <v>1666</v>
      </c>
      <c r="G163">
        <v>13</v>
      </c>
      <c r="H163">
        <v>11</v>
      </c>
      <c r="I163">
        <v>2.2000000000000002</v>
      </c>
      <c r="J163">
        <v>3.56</v>
      </c>
      <c r="K163">
        <v>2.74</v>
      </c>
      <c r="L163">
        <v>2.4900000000000002</v>
      </c>
      <c r="M163">
        <v>1.87</v>
      </c>
      <c r="N163">
        <v>1.93</v>
      </c>
      <c r="O163">
        <v>1.17</v>
      </c>
      <c r="P163">
        <v>1.45</v>
      </c>
      <c r="Q163">
        <v>1.39</v>
      </c>
      <c r="R163">
        <v>2.2400000000000002</v>
      </c>
      <c r="S163">
        <v>6.29</v>
      </c>
      <c r="T163">
        <v>6.43</v>
      </c>
      <c r="U163">
        <v>4.3600000000000003</v>
      </c>
      <c r="V163">
        <v>3.12</v>
      </c>
      <c r="W163">
        <v>5.09</v>
      </c>
      <c r="X163">
        <v>5.5</v>
      </c>
      <c r="Y163">
        <v>9.5500000000000007</v>
      </c>
      <c r="Z163">
        <v>16</v>
      </c>
      <c r="AA163">
        <v>3.13</v>
      </c>
      <c r="AB163">
        <v>3.34</v>
      </c>
      <c r="AC163">
        <v>2.4700000000000002</v>
      </c>
      <c r="AD163">
        <v>0.97</v>
      </c>
      <c r="AE163">
        <v>0.72</v>
      </c>
      <c r="AF163">
        <v>3.02</v>
      </c>
      <c r="AG163">
        <v>2.8</v>
      </c>
      <c r="AH163">
        <v>2.74</v>
      </c>
      <c r="AI163">
        <v>2.73</v>
      </c>
      <c r="AJ163">
        <v>2.86</v>
      </c>
      <c r="AK163">
        <v>7.06</v>
      </c>
      <c r="AL163">
        <v>6.21</v>
      </c>
      <c r="AM163">
        <v>4.7300000000000004</v>
      </c>
      <c r="AN163">
        <v>3.33</v>
      </c>
      <c r="AO163">
        <v>4.9000000000000004</v>
      </c>
      <c r="AP163">
        <v>6.45</v>
      </c>
      <c r="AQ163">
        <v>9.6199999999999992</v>
      </c>
      <c r="AR163">
        <v>14.47</v>
      </c>
      <c r="AS163">
        <v>26.84</v>
      </c>
      <c r="AT163">
        <v>30.13</v>
      </c>
      <c r="AU163">
        <v>32.49</v>
      </c>
      <c r="AV163">
        <v>33.44</v>
      </c>
      <c r="AW163">
        <v>37.270000000000003</v>
      </c>
      <c r="AX163">
        <v>38.5</v>
      </c>
      <c r="AY163">
        <v>38.24</v>
      </c>
      <c r="AZ163">
        <v>38.08</v>
      </c>
      <c r="BA163">
        <v>38.54</v>
      </c>
      <c r="BB163">
        <v>37.54</v>
      </c>
      <c r="BC163">
        <v>37.86</v>
      </c>
      <c r="BD163">
        <v>38.14</v>
      </c>
      <c r="BE163">
        <v>41.92</v>
      </c>
      <c r="BF163">
        <v>44.03</v>
      </c>
      <c r="BG163">
        <v>44.12</v>
      </c>
      <c r="BH163">
        <v>45.29</v>
      </c>
      <c r="BI163">
        <v>43.53</v>
      </c>
      <c r="BJ163">
        <v>38.61</v>
      </c>
      <c r="BK163">
        <v>25.48</v>
      </c>
      <c r="BL163">
        <v>29.06</v>
      </c>
      <c r="BM163">
        <v>32</v>
      </c>
      <c r="BN163">
        <v>35.119999999999997</v>
      </c>
      <c r="BO163">
        <v>37.97</v>
      </c>
      <c r="BP163">
        <v>38.1</v>
      </c>
      <c r="BQ163">
        <v>38.4</v>
      </c>
      <c r="BR163">
        <v>38.770000000000003</v>
      </c>
      <c r="BS163">
        <v>38.700000000000003</v>
      </c>
      <c r="BT163">
        <v>37.47</v>
      </c>
      <c r="BU163">
        <v>37.78</v>
      </c>
      <c r="BV163">
        <v>38.78</v>
      </c>
      <c r="BW163">
        <v>41.72</v>
      </c>
      <c r="BX163">
        <v>44.03</v>
      </c>
      <c r="BY163">
        <v>44.12</v>
      </c>
      <c r="BZ163">
        <v>45.29</v>
      </c>
      <c r="CA163">
        <v>43.53</v>
      </c>
      <c r="CB163">
        <v>38.61</v>
      </c>
      <c r="CC163">
        <v>12</v>
      </c>
      <c r="CD163">
        <v>13</v>
      </c>
      <c r="CE163">
        <v>12</v>
      </c>
      <c r="CF163">
        <v>12</v>
      </c>
      <c r="CG163">
        <v>10</v>
      </c>
      <c r="CH163">
        <v>0</v>
      </c>
      <c r="CI163">
        <v>-6</v>
      </c>
      <c r="CJ163">
        <v>-8</v>
      </c>
      <c r="CK163">
        <v>-5</v>
      </c>
      <c r="CL163">
        <v>-3</v>
      </c>
      <c r="CM163">
        <v>0</v>
      </c>
      <c r="CN163">
        <v>5</v>
      </c>
      <c r="CO163">
        <v>9</v>
      </c>
      <c r="CP163">
        <v>10</v>
      </c>
      <c r="CQ163">
        <v>11</v>
      </c>
      <c r="CR163">
        <v>9</v>
      </c>
      <c r="CS163">
        <v>5</v>
      </c>
      <c r="CT163">
        <v>5</v>
      </c>
    </row>
    <row r="164" spans="1:98">
      <c r="A164">
        <v>2</v>
      </c>
      <c r="B164" t="s">
        <v>1737</v>
      </c>
      <c r="C164">
        <v>31</v>
      </c>
      <c r="D164">
        <v>30</v>
      </c>
      <c r="E164">
        <v>26</v>
      </c>
      <c r="F164" t="s">
        <v>1666</v>
      </c>
      <c r="G164">
        <v>19</v>
      </c>
      <c r="H164">
        <v>9</v>
      </c>
      <c r="I164">
        <v>3.09</v>
      </c>
      <c r="J164">
        <v>1.42</v>
      </c>
      <c r="K164">
        <v>1.99</v>
      </c>
      <c r="L164">
        <v>1.98</v>
      </c>
      <c r="M164">
        <v>2.13</v>
      </c>
      <c r="N164">
        <v>2.86</v>
      </c>
      <c r="O164">
        <v>3.37</v>
      </c>
      <c r="P164">
        <v>2.74</v>
      </c>
      <c r="Q164">
        <v>2.92</v>
      </c>
      <c r="R164">
        <v>3.35</v>
      </c>
      <c r="S164">
        <v>3.14</v>
      </c>
      <c r="T164">
        <v>2.74</v>
      </c>
      <c r="U164">
        <v>1.81</v>
      </c>
      <c r="V164">
        <v>2.25</v>
      </c>
      <c r="W164">
        <v>3.25</v>
      </c>
      <c r="X164">
        <v>5.82</v>
      </c>
      <c r="Y164">
        <v>10.41</v>
      </c>
      <c r="Z164">
        <v>15.18</v>
      </c>
      <c r="AA164">
        <v>3.19</v>
      </c>
      <c r="AB164">
        <v>1.78</v>
      </c>
      <c r="AC164">
        <v>0</v>
      </c>
      <c r="AD164">
        <v>0.25</v>
      </c>
      <c r="AE164">
        <v>0.45</v>
      </c>
      <c r="AF164">
        <v>1.34</v>
      </c>
      <c r="AG164">
        <v>1.87</v>
      </c>
      <c r="AH164">
        <v>2.98</v>
      </c>
      <c r="AI164">
        <v>2.87</v>
      </c>
      <c r="AJ164">
        <v>4.38</v>
      </c>
      <c r="AK164">
        <v>4.0199999999999996</v>
      </c>
      <c r="AL164">
        <v>2.78</v>
      </c>
      <c r="AM164">
        <v>1.07</v>
      </c>
      <c r="AN164">
        <v>2.62</v>
      </c>
      <c r="AO164">
        <v>4.72</v>
      </c>
      <c r="AP164">
        <v>6.51</v>
      </c>
      <c r="AQ164">
        <v>9.27</v>
      </c>
      <c r="AR164">
        <v>15.54</v>
      </c>
      <c r="AS164">
        <v>29.27</v>
      </c>
      <c r="AT164">
        <v>31.88</v>
      </c>
      <c r="AU164">
        <v>34.72</v>
      </c>
      <c r="AV164">
        <v>35.880000000000003</v>
      </c>
      <c r="AW164">
        <v>36.61</v>
      </c>
      <c r="AX164">
        <v>37.4</v>
      </c>
      <c r="AY164">
        <v>37.67</v>
      </c>
      <c r="AZ164">
        <v>38.11</v>
      </c>
      <c r="BA164">
        <v>38.85</v>
      </c>
      <c r="BB164">
        <v>40.299999999999997</v>
      </c>
      <c r="BC164">
        <v>41.5</v>
      </c>
      <c r="BD164">
        <v>43.24</v>
      </c>
      <c r="BE164">
        <v>46.54</v>
      </c>
      <c r="BF164">
        <v>45.54</v>
      </c>
      <c r="BG164">
        <v>47.45</v>
      </c>
      <c r="BH164">
        <v>45.34</v>
      </c>
      <c r="BI164">
        <v>43.5</v>
      </c>
      <c r="BJ164">
        <v>41.22</v>
      </c>
      <c r="BK164">
        <v>29.09</v>
      </c>
      <c r="BL164">
        <v>32.17</v>
      </c>
      <c r="BM164">
        <v>34.97</v>
      </c>
      <c r="BN164">
        <v>35.04</v>
      </c>
      <c r="BO164">
        <v>36.65</v>
      </c>
      <c r="BP164">
        <v>37.72</v>
      </c>
      <c r="BQ164">
        <v>37.54</v>
      </c>
      <c r="BR164">
        <v>38.94</v>
      </c>
      <c r="BS164">
        <v>38.44</v>
      </c>
      <c r="BT164">
        <v>40.03</v>
      </c>
      <c r="BU164">
        <v>42.03</v>
      </c>
      <c r="BV164">
        <v>43.23</v>
      </c>
      <c r="BW164">
        <v>46.86</v>
      </c>
      <c r="BX164">
        <v>45.04</v>
      </c>
      <c r="BY164">
        <v>47.19</v>
      </c>
      <c r="BZ164">
        <v>45.46</v>
      </c>
      <c r="CA164">
        <v>43.32</v>
      </c>
      <c r="CB164">
        <v>40.450000000000003</v>
      </c>
      <c r="CC164">
        <v>-6</v>
      </c>
      <c r="CD164">
        <v>-3</v>
      </c>
      <c r="CE164">
        <v>2</v>
      </c>
      <c r="CF164">
        <v>6</v>
      </c>
      <c r="CG164">
        <v>4</v>
      </c>
      <c r="CH164">
        <v>1</v>
      </c>
      <c r="CI164">
        <v>-1</v>
      </c>
      <c r="CJ164">
        <v>-4</v>
      </c>
      <c r="CK164">
        <v>-7</v>
      </c>
      <c r="CL164">
        <v>-3</v>
      </c>
      <c r="CM164">
        <v>2</v>
      </c>
      <c r="CN164">
        <v>9</v>
      </c>
      <c r="CO164">
        <v>16</v>
      </c>
      <c r="CP164">
        <v>18</v>
      </c>
      <c r="CQ164">
        <v>14</v>
      </c>
      <c r="CR164">
        <v>7</v>
      </c>
      <c r="CS164">
        <v>4</v>
      </c>
      <c r="CT164">
        <v>4</v>
      </c>
    </row>
    <row r="165" spans="1:98">
      <c r="A165">
        <v>2</v>
      </c>
      <c r="B165" t="s">
        <v>1738</v>
      </c>
      <c r="C165">
        <v>36</v>
      </c>
      <c r="D165">
        <v>23</v>
      </c>
      <c r="E165">
        <v>26</v>
      </c>
      <c r="F165" t="s">
        <v>1666</v>
      </c>
      <c r="G165">
        <v>20</v>
      </c>
      <c r="H165">
        <v>3</v>
      </c>
      <c r="I165">
        <v>5.27</v>
      </c>
      <c r="J165">
        <v>3.56</v>
      </c>
      <c r="K165">
        <v>2.75</v>
      </c>
      <c r="L165">
        <v>2.61</v>
      </c>
      <c r="M165">
        <v>2.78</v>
      </c>
      <c r="N165">
        <v>2.62</v>
      </c>
      <c r="O165">
        <v>1.69</v>
      </c>
      <c r="P165">
        <v>2.56</v>
      </c>
      <c r="Q165">
        <v>1.81</v>
      </c>
      <c r="R165">
        <v>4.5599999999999996</v>
      </c>
      <c r="S165">
        <v>4.5599999999999996</v>
      </c>
      <c r="T165">
        <v>9.5299999999999994</v>
      </c>
      <c r="U165">
        <v>5.55</v>
      </c>
      <c r="V165">
        <v>4.07</v>
      </c>
      <c r="W165">
        <v>4.9000000000000004</v>
      </c>
      <c r="X165">
        <v>6.83</v>
      </c>
      <c r="Y165">
        <v>13.89</v>
      </c>
      <c r="Z165">
        <v>15.38</v>
      </c>
      <c r="AA165">
        <v>5.34</v>
      </c>
      <c r="AB165">
        <v>4.01</v>
      </c>
      <c r="AC165">
        <v>1.73</v>
      </c>
      <c r="AD165">
        <v>0.83</v>
      </c>
      <c r="AE165">
        <v>0</v>
      </c>
      <c r="AF165">
        <v>0.81</v>
      </c>
      <c r="AG165">
        <v>1.86</v>
      </c>
      <c r="AH165">
        <v>3.31</v>
      </c>
      <c r="AI165">
        <v>3.98</v>
      </c>
      <c r="AJ165">
        <v>5.1100000000000003</v>
      </c>
      <c r="AK165">
        <v>5.22</v>
      </c>
      <c r="AL165">
        <v>8.3699999999999992</v>
      </c>
      <c r="AM165">
        <v>3.11</v>
      </c>
      <c r="AN165">
        <v>2.66</v>
      </c>
      <c r="AO165">
        <v>5.0599999999999996</v>
      </c>
      <c r="AP165">
        <v>6.04</v>
      </c>
      <c r="AQ165">
        <v>12.38</v>
      </c>
      <c r="AR165">
        <v>16.079999999999998</v>
      </c>
      <c r="AS165">
        <v>26.3</v>
      </c>
      <c r="AT165">
        <v>31.04</v>
      </c>
      <c r="AU165">
        <v>31.99</v>
      </c>
      <c r="AV165">
        <v>36.380000000000003</v>
      </c>
      <c r="AW165">
        <v>38.54</v>
      </c>
      <c r="AX165">
        <v>38.6</v>
      </c>
      <c r="AY165">
        <v>39.799999999999997</v>
      </c>
      <c r="AZ165">
        <v>41.64</v>
      </c>
      <c r="BA165">
        <v>41.1</v>
      </c>
      <c r="BB165">
        <v>41.58</v>
      </c>
      <c r="BC165">
        <v>40.33</v>
      </c>
      <c r="BD165">
        <v>41.38</v>
      </c>
      <c r="BE165">
        <v>45.92</v>
      </c>
      <c r="BF165">
        <v>48.82</v>
      </c>
      <c r="BG165">
        <v>49.32</v>
      </c>
      <c r="BH165">
        <v>46.76</v>
      </c>
      <c r="BI165">
        <v>45.87</v>
      </c>
      <c r="BJ165">
        <v>43.32</v>
      </c>
      <c r="BK165">
        <v>26.5</v>
      </c>
      <c r="BL165">
        <v>30.44</v>
      </c>
      <c r="BM165">
        <v>31.03</v>
      </c>
      <c r="BN165">
        <v>36.75</v>
      </c>
      <c r="BO165">
        <v>39.520000000000003</v>
      </c>
      <c r="BP165">
        <v>38.92</v>
      </c>
      <c r="BQ165">
        <v>39.29</v>
      </c>
      <c r="BR165">
        <v>41.11</v>
      </c>
      <c r="BS165">
        <v>40.630000000000003</v>
      </c>
      <c r="BT165">
        <v>41.93</v>
      </c>
      <c r="BU165">
        <v>40.04</v>
      </c>
      <c r="BV165">
        <v>41.15</v>
      </c>
      <c r="BW165">
        <v>44.96</v>
      </c>
      <c r="BX165">
        <v>47.45</v>
      </c>
      <c r="BY165">
        <v>49.77</v>
      </c>
      <c r="BZ165">
        <v>46.52</v>
      </c>
      <c r="CA165">
        <v>45.65</v>
      </c>
      <c r="CB165">
        <v>41.83</v>
      </c>
      <c r="CC165">
        <v>0</v>
      </c>
      <c r="CD165">
        <v>0</v>
      </c>
      <c r="CE165">
        <v>2</v>
      </c>
      <c r="CF165">
        <v>5</v>
      </c>
      <c r="CG165">
        <v>3</v>
      </c>
      <c r="CH165">
        <v>0</v>
      </c>
      <c r="CI165">
        <v>-2</v>
      </c>
      <c r="CJ165">
        <v>-6</v>
      </c>
      <c r="CK165">
        <v>-6</v>
      </c>
      <c r="CL165">
        <v>-3</v>
      </c>
      <c r="CM165">
        <v>1</v>
      </c>
      <c r="CN165">
        <v>11</v>
      </c>
      <c r="CO165">
        <v>18</v>
      </c>
      <c r="CP165">
        <v>20</v>
      </c>
      <c r="CQ165">
        <v>18</v>
      </c>
      <c r="CR165">
        <v>13</v>
      </c>
      <c r="CS165">
        <v>10</v>
      </c>
      <c r="CT165">
        <v>10</v>
      </c>
    </row>
    <row r="166" spans="1:98">
      <c r="A166">
        <v>2</v>
      </c>
      <c r="B166" t="s">
        <v>1730</v>
      </c>
      <c r="C166">
        <v>35</v>
      </c>
      <c r="D166">
        <v>30</v>
      </c>
      <c r="E166">
        <v>27</v>
      </c>
      <c r="F166" t="s">
        <v>1666</v>
      </c>
      <c r="G166">
        <v>19</v>
      </c>
      <c r="H166">
        <v>2</v>
      </c>
      <c r="I166">
        <v>2.95</v>
      </c>
      <c r="J166">
        <v>2.76</v>
      </c>
      <c r="K166">
        <v>2.4900000000000002</v>
      </c>
      <c r="L166">
        <v>1.78</v>
      </c>
      <c r="M166">
        <v>0.72</v>
      </c>
      <c r="N166">
        <v>0.69</v>
      </c>
      <c r="O166">
        <v>0.83</v>
      </c>
      <c r="P166">
        <v>0.62</v>
      </c>
      <c r="Q166">
        <v>0.45</v>
      </c>
      <c r="R166">
        <v>1.28</v>
      </c>
      <c r="S166">
        <v>4.8899999999999997</v>
      </c>
      <c r="T166">
        <v>5.69</v>
      </c>
      <c r="U166">
        <v>3.84</v>
      </c>
      <c r="V166">
        <v>4.4000000000000004</v>
      </c>
      <c r="W166">
        <v>4.83</v>
      </c>
      <c r="X166">
        <v>7.96</v>
      </c>
      <c r="Y166">
        <v>13.19</v>
      </c>
      <c r="Z166">
        <v>17.32</v>
      </c>
      <c r="AA166">
        <v>3.26</v>
      </c>
      <c r="AB166">
        <v>0.45</v>
      </c>
      <c r="AC166">
        <v>0</v>
      </c>
      <c r="AD166">
        <v>0</v>
      </c>
      <c r="AE166">
        <v>0.62</v>
      </c>
      <c r="AF166">
        <v>0.63</v>
      </c>
      <c r="AG166">
        <v>1.88</v>
      </c>
      <c r="AH166">
        <v>1.62</v>
      </c>
      <c r="AI166">
        <v>1.37</v>
      </c>
      <c r="AJ166">
        <v>1.37</v>
      </c>
      <c r="AK166">
        <v>4.8600000000000003</v>
      </c>
      <c r="AL166">
        <v>4.75</v>
      </c>
      <c r="AM166">
        <v>4.3099999999999996</v>
      </c>
      <c r="AN166">
        <v>3.86</v>
      </c>
      <c r="AO166">
        <v>6.62</v>
      </c>
      <c r="AP166">
        <v>9.67</v>
      </c>
      <c r="AQ166">
        <v>13.87</v>
      </c>
      <c r="AR166">
        <v>17.940000000000001</v>
      </c>
      <c r="AS166">
        <v>27.21</v>
      </c>
      <c r="AT166">
        <v>32.229999999999997</v>
      </c>
      <c r="AU166">
        <v>34.11</v>
      </c>
      <c r="AV166">
        <v>33.04</v>
      </c>
      <c r="AW166">
        <v>34.44</v>
      </c>
      <c r="AX166">
        <v>35.909999999999997</v>
      </c>
      <c r="AY166">
        <v>36.299999999999997</v>
      </c>
      <c r="AZ166">
        <v>37.03</v>
      </c>
      <c r="BA166">
        <v>36.880000000000003</v>
      </c>
      <c r="BB166">
        <v>37.5</v>
      </c>
      <c r="BC166">
        <v>38.83</v>
      </c>
      <c r="BD166">
        <v>40.67</v>
      </c>
      <c r="BE166">
        <v>43.69</v>
      </c>
      <c r="BF166">
        <v>44.39</v>
      </c>
      <c r="BG166">
        <v>48.71</v>
      </c>
      <c r="BH166">
        <v>45.48</v>
      </c>
      <c r="BI166">
        <v>45.52</v>
      </c>
      <c r="BJ166">
        <v>44.71</v>
      </c>
      <c r="BK166">
        <v>26.71</v>
      </c>
      <c r="BL166">
        <v>32.200000000000003</v>
      </c>
      <c r="BM166">
        <v>33.6</v>
      </c>
      <c r="BN166">
        <v>33.25</v>
      </c>
      <c r="BO166">
        <v>34.61</v>
      </c>
      <c r="BP166">
        <v>35.43</v>
      </c>
      <c r="BQ166">
        <v>35.880000000000003</v>
      </c>
      <c r="BR166">
        <v>36.42</v>
      </c>
      <c r="BS166">
        <v>36.869999999999997</v>
      </c>
      <c r="BT166">
        <v>37.31</v>
      </c>
      <c r="BU166">
        <v>39.25</v>
      </c>
      <c r="BV166">
        <v>40.159999999999997</v>
      </c>
      <c r="BW166">
        <v>43.54</v>
      </c>
      <c r="BX166">
        <v>45.26</v>
      </c>
      <c r="BY166">
        <v>48.95</v>
      </c>
      <c r="BZ166">
        <v>44.43</v>
      </c>
      <c r="CA166">
        <v>44.72</v>
      </c>
      <c r="CB166">
        <v>45.75</v>
      </c>
      <c r="CC166">
        <v>14</v>
      </c>
      <c r="CD166">
        <v>12</v>
      </c>
      <c r="CE166">
        <v>10</v>
      </c>
      <c r="CF166">
        <v>6</v>
      </c>
      <c r="CG166">
        <v>2</v>
      </c>
      <c r="CH166">
        <v>-4</v>
      </c>
      <c r="CI166">
        <v>-8</v>
      </c>
      <c r="CJ166">
        <v>-11</v>
      </c>
      <c r="CK166">
        <v>-12</v>
      </c>
      <c r="CL166">
        <v>-13</v>
      </c>
      <c r="CM166">
        <v>-12</v>
      </c>
      <c r="CN166">
        <v>-10</v>
      </c>
      <c r="CO166">
        <v>-5</v>
      </c>
      <c r="CP166">
        <v>-3</v>
      </c>
      <c r="CQ166">
        <v>-2</v>
      </c>
      <c r="CR166">
        <v>-4</v>
      </c>
      <c r="CS166">
        <v>-5</v>
      </c>
      <c r="CT166">
        <v>-2</v>
      </c>
    </row>
    <row r="167" spans="1:98">
      <c r="A167">
        <v>2</v>
      </c>
      <c r="B167" t="s">
        <v>1730</v>
      </c>
      <c r="C167">
        <v>31</v>
      </c>
      <c r="D167">
        <v>27</v>
      </c>
      <c r="E167">
        <v>27</v>
      </c>
      <c r="F167" t="s">
        <v>1666</v>
      </c>
      <c r="G167">
        <v>13</v>
      </c>
      <c r="H167">
        <v>9</v>
      </c>
      <c r="I167">
        <v>2.2400000000000002</v>
      </c>
      <c r="J167">
        <v>1.27</v>
      </c>
      <c r="K167">
        <v>1.99</v>
      </c>
      <c r="L167">
        <v>2.02</v>
      </c>
      <c r="M167">
        <v>1.86</v>
      </c>
      <c r="N167">
        <v>1.96</v>
      </c>
      <c r="O167">
        <v>0.95</v>
      </c>
      <c r="P167">
        <v>1.34</v>
      </c>
      <c r="Q167">
        <v>1.96</v>
      </c>
      <c r="R167">
        <v>2.5</v>
      </c>
      <c r="S167">
        <v>2.29</v>
      </c>
      <c r="T167">
        <v>4.8600000000000003</v>
      </c>
      <c r="U167">
        <v>1.93</v>
      </c>
      <c r="V167">
        <v>3.92</v>
      </c>
      <c r="W167">
        <v>4.4800000000000004</v>
      </c>
      <c r="X167">
        <v>9.8699999999999992</v>
      </c>
      <c r="Y167">
        <v>17.22</v>
      </c>
      <c r="AA167">
        <v>3.34</v>
      </c>
      <c r="AB167">
        <v>1.28</v>
      </c>
      <c r="AC167">
        <v>0.12</v>
      </c>
      <c r="AD167">
        <v>0.45</v>
      </c>
      <c r="AE167">
        <v>1.78</v>
      </c>
      <c r="AF167">
        <v>1.61</v>
      </c>
      <c r="AG167">
        <v>1.54</v>
      </c>
      <c r="AH167">
        <v>1.96</v>
      </c>
      <c r="AI167">
        <v>2.02</v>
      </c>
      <c r="AJ167">
        <v>2.84</v>
      </c>
      <c r="AK167">
        <v>5.04</v>
      </c>
      <c r="AL167">
        <v>5.46</v>
      </c>
      <c r="AM167">
        <v>2.2599999999999998</v>
      </c>
      <c r="AN167">
        <v>4.41</v>
      </c>
      <c r="AO167">
        <v>5.88</v>
      </c>
      <c r="AP167">
        <v>10.08</v>
      </c>
      <c r="AQ167">
        <v>16.03</v>
      </c>
      <c r="AS167">
        <v>27.97</v>
      </c>
      <c r="AT167">
        <v>31.24</v>
      </c>
      <c r="AU167">
        <v>35.450000000000003</v>
      </c>
      <c r="AV167">
        <v>36.29</v>
      </c>
      <c r="AW167">
        <v>37.159999999999997</v>
      </c>
      <c r="AX167">
        <v>38.71</v>
      </c>
      <c r="AY167">
        <v>38.049999999999997</v>
      </c>
      <c r="AZ167">
        <v>38.79</v>
      </c>
      <c r="BA167">
        <v>40.22</v>
      </c>
      <c r="BB167">
        <v>40.97</v>
      </c>
      <c r="BC167">
        <v>40.840000000000003</v>
      </c>
      <c r="BD167">
        <v>41.51</v>
      </c>
      <c r="BE167">
        <v>43.41</v>
      </c>
      <c r="BF167">
        <v>45.84</v>
      </c>
      <c r="BG167">
        <v>46.14</v>
      </c>
      <c r="BH167">
        <v>47.01</v>
      </c>
      <c r="BI167">
        <v>47.18</v>
      </c>
      <c r="BK167">
        <v>27.75</v>
      </c>
      <c r="BL167">
        <v>32.08</v>
      </c>
      <c r="BM167">
        <v>35.71</v>
      </c>
      <c r="BN167">
        <v>36.770000000000003</v>
      </c>
      <c r="BO167">
        <v>37.19</v>
      </c>
      <c r="BP167">
        <v>37.97</v>
      </c>
      <c r="BQ167">
        <v>38.299999999999997</v>
      </c>
      <c r="BR167">
        <v>38.33</v>
      </c>
      <c r="BS167">
        <v>40.6</v>
      </c>
      <c r="BT167">
        <v>40.74</v>
      </c>
      <c r="BU167">
        <v>41.64</v>
      </c>
      <c r="BV167">
        <v>42.36</v>
      </c>
      <c r="BW167">
        <v>43.96</v>
      </c>
      <c r="BX167">
        <v>45.41</v>
      </c>
      <c r="BY167">
        <v>46.4</v>
      </c>
      <c r="BZ167">
        <v>47.41</v>
      </c>
      <c r="CA167">
        <v>48.79</v>
      </c>
      <c r="CC167">
        <v>3</v>
      </c>
      <c r="CD167">
        <v>5</v>
      </c>
      <c r="CE167">
        <v>6</v>
      </c>
      <c r="CF167">
        <v>2</v>
      </c>
      <c r="CG167">
        <v>0</v>
      </c>
      <c r="CH167">
        <v>-6</v>
      </c>
      <c r="CI167">
        <v>-13</v>
      </c>
      <c r="CJ167">
        <v>-15</v>
      </c>
      <c r="CK167">
        <v>-13</v>
      </c>
      <c r="CL167">
        <v>-9</v>
      </c>
      <c r="CM167">
        <v>-6</v>
      </c>
      <c r="CN167">
        <v>0</v>
      </c>
      <c r="CO167">
        <v>2</v>
      </c>
      <c r="CP167">
        <v>3</v>
      </c>
      <c r="CQ167">
        <v>2</v>
      </c>
      <c r="CR167">
        <v>0</v>
      </c>
      <c r="CS167">
        <v>0</v>
      </c>
    </row>
    <row r="168" spans="1:98">
      <c r="A168">
        <v>2</v>
      </c>
      <c r="B168" t="s">
        <v>1730</v>
      </c>
      <c r="C168">
        <v>32</v>
      </c>
      <c r="D168">
        <v>27</v>
      </c>
      <c r="E168">
        <v>27</v>
      </c>
      <c r="F168" t="s">
        <v>1666</v>
      </c>
      <c r="G168">
        <v>23</v>
      </c>
      <c r="H168">
        <v>0</v>
      </c>
      <c r="I168">
        <v>3.73</v>
      </c>
      <c r="J168">
        <v>3.41</v>
      </c>
      <c r="K168">
        <v>2.86</v>
      </c>
      <c r="L168">
        <v>2.39</v>
      </c>
      <c r="M168">
        <v>2.48</v>
      </c>
      <c r="N168">
        <v>3.31</v>
      </c>
      <c r="O168">
        <v>2.95</v>
      </c>
      <c r="P168">
        <v>3.61</v>
      </c>
      <c r="Q168">
        <v>4.41</v>
      </c>
      <c r="R168">
        <v>6.56</v>
      </c>
      <c r="S168">
        <v>9.23</v>
      </c>
      <c r="T168">
        <v>7.65</v>
      </c>
      <c r="U168">
        <v>3.84</v>
      </c>
      <c r="V168">
        <v>4.0599999999999996</v>
      </c>
      <c r="W168">
        <v>6.21</v>
      </c>
      <c r="X168">
        <v>7.74</v>
      </c>
      <c r="Y168">
        <v>10.61</v>
      </c>
      <c r="Z168">
        <v>19.73</v>
      </c>
      <c r="AA168">
        <v>3.58</v>
      </c>
      <c r="AB168">
        <v>2.0699999999999998</v>
      </c>
      <c r="AC168">
        <v>1.06</v>
      </c>
      <c r="AD168">
        <v>0.12</v>
      </c>
      <c r="AE168">
        <v>1.1200000000000001</v>
      </c>
      <c r="AF168">
        <v>2.95</v>
      </c>
      <c r="AG168">
        <v>2.76</v>
      </c>
      <c r="AH168">
        <v>3.5</v>
      </c>
      <c r="AI168">
        <v>3.62</v>
      </c>
      <c r="AJ168">
        <v>4.57</v>
      </c>
      <c r="AK168">
        <v>7.33</v>
      </c>
      <c r="AL168">
        <v>7.63</v>
      </c>
      <c r="AM168">
        <v>3.99</v>
      </c>
      <c r="AN168">
        <v>4.6399999999999997</v>
      </c>
      <c r="AO168">
        <v>7.4</v>
      </c>
      <c r="AP168">
        <v>7.54</v>
      </c>
      <c r="AQ168">
        <v>10.5</v>
      </c>
      <c r="AR168">
        <v>20.3</v>
      </c>
      <c r="AS168">
        <v>27.2</v>
      </c>
      <c r="AT168">
        <v>31.82</v>
      </c>
      <c r="AU168">
        <v>34.43</v>
      </c>
      <c r="AV168">
        <v>35.78</v>
      </c>
      <c r="AW168">
        <v>35.64</v>
      </c>
      <c r="AX168">
        <v>36.31</v>
      </c>
      <c r="AY168">
        <v>36.049999999999997</v>
      </c>
      <c r="AZ168">
        <v>37.76</v>
      </c>
      <c r="BA168">
        <v>38.44</v>
      </c>
      <c r="BB168">
        <v>39.549999999999997</v>
      </c>
      <c r="BC168">
        <v>40.36</v>
      </c>
      <c r="BD168">
        <v>43.99</v>
      </c>
      <c r="BE168">
        <v>46.94</v>
      </c>
      <c r="BF168">
        <v>47.54</v>
      </c>
      <c r="BG168">
        <v>48.63</v>
      </c>
      <c r="BH168">
        <v>46.67</v>
      </c>
      <c r="BI168">
        <v>44.59</v>
      </c>
      <c r="BJ168">
        <v>43.55</v>
      </c>
      <c r="BK168">
        <v>27.72</v>
      </c>
      <c r="BL168">
        <v>32.19</v>
      </c>
      <c r="BM168">
        <v>34.58</v>
      </c>
      <c r="BN168">
        <v>35.51</v>
      </c>
      <c r="BO168">
        <v>35.840000000000003</v>
      </c>
      <c r="BP168">
        <v>35.409999999999997</v>
      </c>
      <c r="BQ168">
        <v>36.03</v>
      </c>
      <c r="BR168">
        <v>37.380000000000003</v>
      </c>
      <c r="BS168">
        <v>38.61</v>
      </c>
      <c r="BT168">
        <v>39.049999999999997</v>
      </c>
      <c r="BU168">
        <v>40.24</v>
      </c>
      <c r="BV168">
        <v>43.5</v>
      </c>
      <c r="BW168">
        <v>45.4</v>
      </c>
      <c r="BX168">
        <v>47.67</v>
      </c>
      <c r="BY168">
        <v>48.13</v>
      </c>
      <c r="BZ168">
        <v>46.43</v>
      </c>
      <c r="CA168">
        <v>44.79</v>
      </c>
      <c r="CB168">
        <v>44.11</v>
      </c>
      <c r="CC168">
        <v>2</v>
      </c>
      <c r="CD168">
        <v>3</v>
      </c>
      <c r="CE168">
        <v>1</v>
      </c>
      <c r="CF168">
        <v>1</v>
      </c>
      <c r="CG168">
        <v>-1</v>
      </c>
      <c r="CH168">
        <v>-9</v>
      </c>
      <c r="CI168">
        <v>-16</v>
      </c>
      <c r="CJ168">
        <v>-19</v>
      </c>
      <c r="CK168">
        <v>-20</v>
      </c>
      <c r="CL168">
        <v>-19</v>
      </c>
      <c r="CM168">
        <v>-15</v>
      </c>
      <c r="CN168">
        <v>-12</v>
      </c>
      <c r="CO168">
        <v>-8</v>
      </c>
      <c r="CP168">
        <v>-1</v>
      </c>
      <c r="CQ168">
        <v>0</v>
      </c>
      <c r="CR168">
        <v>-2</v>
      </c>
      <c r="CS168">
        <v>-2</v>
      </c>
      <c r="CT168">
        <v>-4</v>
      </c>
    </row>
    <row r="169" spans="1:98">
      <c r="A169">
        <v>2</v>
      </c>
      <c r="B169" t="s">
        <v>1730</v>
      </c>
      <c r="C169">
        <v>29</v>
      </c>
      <c r="D169">
        <v>26</v>
      </c>
      <c r="E169">
        <v>27</v>
      </c>
      <c r="F169" t="s">
        <v>1666</v>
      </c>
      <c r="G169">
        <v>17</v>
      </c>
      <c r="H169">
        <v>1</v>
      </c>
      <c r="I169">
        <v>3.92</v>
      </c>
      <c r="J169">
        <v>4.17</v>
      </c>
      <c r="K169">
        <v>3.37</v>
      </c>
      <c r="L169">
        <v>4.0199999999999996</v>
      </c>
      <c r="M169">
        <v>3.68</v>
      </c>
      <c r="N169">
        <v>3.06</v>
      </c>
      <c r="O169">
        <v>3.07</v>
      </c>
      <c r="P169">
        <v>3.06</v>
      </c>
      <c r="Q169">
        <v>4.2</v>
      </c>
      <c r="R169">
        <v>4.01</v>
      </c>
      <c r="S169">
        <v>6.48</v>
      </c>
      <c r="T169">
        <v>7.31</v>
      </c>
      <c r="U169">
        <v>3.05</v>
      </c>
      <c r="V169">
        <v>5</v>
      </c>
      <c r="W169">
        <v>6.57</v>
      </c>
      <c r="X169">
        <v>7.02</v>
      </c>
      <c r="Y169">
        <v>11.99</v>
      </c>
      <c r="Z169">
        <v>17.37</v>
      </c>
      <c r="AA169">
        <v>3.36</v>
      </c>
      <c r="AB169">
        <v>2.69</v>
      </c>
      <c r="AC169">
        <v>1.69</v>
      </c>
      <c r="AD169">
        <v>2.44</v>
      </c>
      <c r="AE169">
        <v>3.39</v>
      </c>
      <c r="AF169">
        <v>4.72</v>
      </c>
      <c r="AG169">
        <v>3.74</v>
      </c>
      <c r="AH169">
        <v>4.8499999999999996</v>
      </c>
      <c r="AI169">
        <v>4.62</v>
      </c>
      <c r="AJ169">
        <v>5.47</v>
      </c>
      <c r="AK169">
        <v>7.15</v>
      </c>
      <c r="AL169">
        <v>8.32</v>
      </c>
      <c r="AM169">
        <v>2.99</v>
      </c>
      <c r="AN169">
        <v>4.87</v>
      </c>
      <c r="AO169">
        <v>7.15</v>
      </c>
      <c r="AP169">
        <v>8.4700000000000006</v>
      </c>
      <c r="AQ169">
        <v>12.61</v>
      </c>
      <c r="AR169">
        <v>18.54</v>
      </c>
      <c r="AS169">
        <v>27.43</v>
      </c>
      <c r="AT169">
        <v>32.479999999999997</v>
      </c>
      <c r="AU169">
        <v>31.83</v>
      </c>
      <c r="AV169">
        <v>32.58</v>
      </c>
      <c r="AW169">
        <v>34.950000000000003</v>
      </c>
      <c r="AX169">
        <v>35.270000000000003</v>
      </c>
      <c r="AY169">
        <v>36.880000000000003</v>
      </c>
      <c r="AZ169">
        <v>37.090000000000003</v>
      </c>
      <c r="BA169">
        <v>38.06</v>
      </c>
      <c r="BB169">
        <v>37.380000000000003</v>
      </c>
      <c r="BC169">
        <v>37.99</v>
      </c>
      <c r="BD169">
        <v>38.9</v>
      </c>
      <c r="BE169">
        <v>44.07</v>
      </c>
      <c r="BF169">
        <v>45.28</v>
      </c>
      <c r="BG169">
        <v>47.33</v>
      </c>
      <c r="BH169">
        <v>43.9</v>
      </c>
      <c r="BI169">
        <v>43.17</v>
      </c>
      <c r="BJ169">
        <v>37.17</v>
      </c>
      <c r="BK169">
        <v>26.56</v>
      </c>
      <c r="BL169">
        <v>30.73</v>
      </c>
      <c r="BM169">
        <v>31.28</v>
      </c>
      <c r="BN169">
        <v>31.11</v>
      </c>
      <c r="BO169">
        <v>33.35</v>
      </c>
      <c r="BP169">
        <v>36.85</v>
      </c>
      <c r="BQ169">
        <v>37.18</v>
      </c>
      <c r="BR169">
        <v>36.03</v>
      </c>
      <c r="BS169">
        <v>37.28</v>
      </c>
      <c r="BT169">
        <v>37.520000000000003</v>
      </c>
      <c r="BU169">
        <v>39.130000000000003</v>
      </c>
      <c r="BV169">
        <v>39.200000000000003</v>
      </c>
      <c r="BW169">
        <v>43.66</v>
      </c>
      <c r="BX169">
        <v>44.53</v>
      </c>
      <c r="BY169">
        <v>47.99</v>
      </c>
      <c r="BZ169">
        <v>44.12</v>
      </c>
      <c r="CA169">
        <v>43.65</v>
      </c>
      <c r="CB169">
        <v>38.33</v>
      </c>
      <c r="CC169">
        <v>12</v>
      </c>
      <c r="CD169">
        <v>12</v>
      </c>
      <c r="CE169">
        <v>13</v>
      </c>
      <c r="CF169">
        <v>11</v>
      </c>
      <c r="CG169">
        <v>8</v>
      </c>
      <c r="CH169">
        <v>0</v>
      </c>
      <c r="CI169">
        <v>-6</v>
      </c>
      <c r="CJ169">
        <v>-13</v>
      </c>
      <c r="CK169">
        <v>-16</v>
      </c>
      <c r="CL169">
        <v>-16</v>
      </c>
      <c r="CM169">
        <v>-11</v>
      </c>
      <c r="CN169">
        <v>-8</v>
      </c>
      <c r="CO169">
        <v>-1</v>
      </c>
      <c r="CP169">
        <v>1</v>
      </c>
      <c r="CQ169">
        <v>5</v>
      </c>
      <c r="CR169">
        <v>4</v>
      </c>
      <c r="CS169">
        <v>2</v>
      </c>
      <c r="CT169">
        <v>5</v>
      </c>
    </row>
    <row r="170" spans="1:98">
      <c r="A170">
        <v>2</v>
      </c>
      <c r="B170" t="s">
        <v>1730</v>
      </c>
      <c r="C170">
        <v>37</v>
      </c>
      <c r="D170">
        <v>29</v>
      </c>
      <c r="E170">
        <v>27</v>
      </c>
      <c r="F170" t="s">
        <v>1666</v>
      </c>
      <c r="G170">
        <v>16</v>
      </c>
      <c r="H170">
        <v>7</v>
      </c>
      <c r="I170">
        <v>2.83</v>
      </c>
      <c r="J170">
        <v>2.92</v>
      </c>
      <c r="K170">
        <v>1.74</v>
      </c>
      <c r="L170">
        <v>1.74</v>
      </c>
      <c r="M170">
        <v>1.99</v>
      </c>
      <c r="N170">
        <v>1.24</v>
      </c>
      <c r="O170">
        <v>0.76</v>
      </c>
      <c r="P170">
        <v>1.18</v>
      </c>
      <c r="Q170">
        <v>1.81</v>
      </c>
      <c r="R170">
        <v>3.42</v>
      </c>
      <c r="S170">
        <v>4.22</v>
      </c>
      <c r="T170">
        <v>5.35</v>
      </c>
      <c r="U170">
        <v>5.15</v>
      </c>
      <c r="V170">
        <v>4.01</v>
      </c>
      <c r="W170">
        <v>6.27</v>
      </c>
      <c r="X170">
        <v>7.94</v>
      </c>
      <c r="Y170">
        <v>11.74</v>
      </c>
      <c r="Z170">
        <v>17.89</v>
      </c>
      <c r="AA170">
        <v>2.56</v>
      </c>
      <c r="AB170">
        <v>1.9</v>
      </c>
      <c r="AC170">
        <v>0</v>
      </c>
      <c r="AD170">
        <v>0</v>
      </c>
      <c r="AE170">
        <v>0.75</v>
      </c>
      <c r="AF170">
        <v>2.13</v>
      </c>
      <c r="AG170">
        <v>2.17</v>
      </c>
      <c r="AH170">
        <v>2.39</v>
      </c>
      <c r="AI170">
        <v>3.07</v>
      </c>
      <c r="AJ170">
        <v>3.54</v>
      </c>
      <c r="AK170">
        <v>4.7300000000000004</v>
      </c>
      <c r="AL170">
        <v>5.52</v>
      </c>
      <c r="AM170">
        <v>3.53</v>
      </c>
      <c r="AN170">
        <v>3.5</v>
      </c>
      <c r="AO170">
        <v>5.7</v>
      </c>
      <c r="AP170">
        <v>7.3</v>
      </c>
      <c r="AQ170">
        <v>11.52</v>
      </c>
      <c r="AR170">
        <v>17.489999999999998</v>
      </c>
      <c r="AS170">
        <v>25.56</v>
      </c>
      <c r="AT170">
        <v>30.91</v>
      </c>
      <c r="AU170">
        <v>32.33</v>
      </c>
      <c r="AV170">
        <v>32.33</v>
      </c>
      <c r="AW170">
        <v>33.659999999999997</v>
      </c>
      <c r="AX170">
        <v>34.82</v>
      </c>
      <c r="AY170">
        <v>35.61</v>
      </c>
      <c r="AZ170">
        <v>36.119999999999997</v>
      </c>
      <c r="BA170">
        <v>37.659999999999997</v>
      </c>
      <c r="BB170">
        <v>37.36</v>
      </c>
      <c r="BC170">
        <v>39.29</v>
      </c>
      <c r="BD170">
        <v>40.97</v>
      </c>
      <c r="BE170">
        <v>42.97</v>
      </c>
      <c r="BF170">
        <v>43.48</v>
      </c>
      <c r="BG170">
        <v>44.51</v>
      </c>
      <c r="BH170">
        <v>44.29</v>
      </c>
      <c r="BI170">
        <v>42.23</v>
      </c>
      <c r="BJ170">
        <v>39.76</v>
      </c>
      <c r="BK170">
        <v>26.22</v>
      </c>
      <c r="BL170">
        <v>30.34</v>
      </c>
      <c r="BM170">
        <v>32.39</v>
      </c>
      <c r="BN170">
        <v>32.479999999999997</v>
      </c>
      <c r="BO170">
        <v>33.450000000000003</v>
      </c>
      <c r="BP170">
        <v>34.299999999999997</v>
      </c>
      <c r="BQ170">
        <v>35.659999999999997</v>
      </c>
      <c r="BR170">
        <v>36.76</v>
      </c>
      <c r="BS170">
        <v>37.299999999999997</v>
      </c>
      <c r="BT170">
        <v>37.39</v>
      </c>
      <c r="BU170">
        <v>39.07</v>
      </c>
      <c r="BV170">
        <v>40.619999999999997</v>
      </c>
      <c r="BW170">
        <v>43.38</v>
      </c>
      <c r="BX170">
        <v>42.91</v>
      </c>
      <c r="BY170">
        <v>44.27</v>
      </c>
      <c r="BZ170">
        <v>44.46</v>
      </c>
      <c r="CA170">
        <v>42.03</v>
      </c>
      <c r="CB170">
        <v>40.29</v>
      </c>
      <c r="CC170">
        <v>2</v>
      </c>
      <c r="CD170">
        <v>5</v>
      </c>
      <c r="CE170">
        <v>5</v>
      </c>
      <c r="CF170">
        <v>2</v>
      </c>
      <c r="CG170">
        <v>-1</v>
      </c>
      <c r="CH170">
        <v>-8</v>
      </c>
      <c r="CI170">
        <v>-14</v>
      </c>
      <c r="CJ170">
        <v>-16</v>
      </c>
      <c r="CK170">
        <v>-14</v>
      </c>
      <c r="CL170">
        <v>-11</v>
      </c>
      <c r="CM170">
        <v>-3</v>
      </c>
      <c r="CN170">
        <v>0</v>
      </c>
      <c r="CO170">
        <v>2</v>
      </c>
      <c r="CP170">
        <v>4</v>
      </c>
      <c r="CQ170">
        <v>4</v>
      </c>
      <c r="CR170">
        <v>2</v>
      </c>
      <c r="CS170">
        <v>2</v>
      </c>
      <c r="CT170">
        <v>0</v>
      </c>
    </row>
    <row r="171" spans="1:98">
      <c r="A171">
        <v>2</v>
      </c>
      <c r="B171" t="s">
        <v>1730</v>
      </c>
      <c r="C171">
        <v>32</v>
      </c>
      <c r="D171">
        <v>31</v>
      </c>
      <c r="E171">
        <v>27</v>
      </c>
      <c r="F171" t="s">
        <v>1666</v>
      </c>
      <c r="G171">
        <v>18</v>
      </c>
      <c r="H171">
        <v>7</v>
      </c>
      <c r="I171">
        <v>5.73</v>
      </c>
      <c r="J171">
        <v>4.79</v>
      </c>
      <c r="K171">
        <v>3.41</v>
      </c>
      <c r="L171">
        <v>2.41</v>
      </c>
      <c r="M171">
        <v>2.27</v>
      </c>
      <c r="N171">
        <v>1.67</v>
      </c>
      <c r="O171">
        <v>0</v>
      </c>
      <c r="P171">
        <v>0.97</v>
      </c>
      <c r="Q171">
        <v>1.59</v>
      </c>
      <c r="R171">
        <v>2.14</v>
      </c>
      <c r="S171">
        <v>3.74</v>
      </c>
      <c r="T171">
        <v>6.23</v>
      </c>
      <c r="U171">
        <v>3.74</v>
      </c>
      <c r="V171">
        <v>5.31</v>
      </c>
      <c r="W171">
        <v>6.24</v>
      </c>
      <c r="X171">
        <v>8.27</v>
      </c>
      <c r="Y171">
        <v>11.01</v>
      </c>
      <c r="Z171">
        <v>19.03</v>
      </c>
      <c r="AA171">
        <v>4.57</v>
      </c>
      <c r="AB171">
        <v>2.83</v>
      </c>
      <c r="AC171">
        <v>0</v>
      </c>
      <c r="AD171">
        <v>0</v>
      </c>
      <c r="AE171">
        <v>0</v>
      </c>
      <c r="AF171">
        <v>1.74</v>
      </c>
      <c r="AG171">
        <v>2.78</v>
      </c>
      <c r="AH171">
        <v>3.05</v>
      </c>
      <c r="AI171">
        <v>3.25</v>
      </c>
      <c r="AJ171">
        <v>2.88</v>
      </c>
      <c r="AK171">
        <v>2.9</v>
      </c>
      <c r="AL171">
        <v>4.22</v>
      </c>
      <c r="AM171">
        <v>4.38</v>
      </c>
      <c r="AN171">
        <v>4.07</v>
      </c>
      <c r="AO171">
        <v>6.72</v>
      </c>
      <c r="AP171">
        <v>8.8000000000000007</v>
      </c>
      <c r="AQ171">
        <v>11.61</v>
      </c>
      <c r="AR171">
        <v>19.260000000000002</v>
      </c>
      <c r="AS171">
        <v>29.13</v>
      </c>
      <c r="AT171">
        <v>31.01</v>
      </c>
      <c r="AU171">
        <v>35.659999999999997</v>
      </c>
      <c r="AV171">
        <v>37.9</v>
      </c>
      <c r="AW171">
        <v>38.08</v>
      </c>
      <c r="AX171">
        <v>38.93</v>
      </c>
      <c r="AY171">
        <v>39.49</v>
      </c>
      <c r="AZ171">
        <v>39.380000000000003</v>
      </c>
      <c r="BA171">
        <v>39.380000000000003</v>
      </c>
      <c r="BB171">
        <v>39.19</v>
      </c>
      <c r="BC171">
        <v>41.56</v>
      </c>
      <c r="BD171">
        <v>43.64</v>
      </c>
      <c r="BE171">
        <v>45.68</v>
      </c>
      <c r="BF171">
        <v>45.88</v>
      </c>
      <c r="BG171">
        <v>46.99</v>
      </c>
      <c r="BH171">
        <v>44.45</v>
      </c>
      <c r="BI171">
        <v>41.15</v>
      </c>
      <c r="BJ171">
        <v>38.86</v>
      </c>
      <c r="BK171">
        <v>28.45</v>
      </c>
      <c r="BL171">
        <v>31.16</v>
      </c>
      <c r="BM171">
        <v>35.06</v>
      </c>
      <c r="BN171">
        <v>38.11</v>
      </c>
      <c r="BO171">
        <v>38.9</v>
      </c>
      <c r="BP171">
        <v>38.380000000000003</v>
      </c>
      <c r="BQ171">
        <v>39.520000000000003</v>
      </c>
      <c r="BR171">
        <v>40.65</v>
      </c>
      <c r="BS171">
        <v>39.119999999999997</v>
      </c>
      <c r="BT171">
        <v>39.65</v>
      </c>
      <c r="BU171">
        <v>42</v>
      </c>
      <c r="BV171">
        <v>43.48</v>
      </c>
      <c r="BW171">
        <v>45.76</v>
      </c>
      <c r="BX171">
        <v>46.6</v>
      </c>
      <c r="BY171">
        <v>46.64</v>
      </c>
      <c r="BZ171">
        <v>44.43</v>
      </c>
      <c r="CA171">
        <v>41.74</v>
      </c>
      <c r="CB171">
        <v>38.72</v>
      </c>
      <c r="CC171">
        <v>9</v>
      </c>
      <c r="CD171">
        <v>10</v>
      </c>
      <c r="CE171">
        <v>11</v>
      </c>
      <c r="CF171">
        <v>9</v>
      </c>
      <c r="CG171">
        <v>4</v>
      </c>
      <c r="CH171">
        <v>-5</v>
      </c>
      <c r="CI171">
        <v>-12</v>
      </c>
      <c r="CJ171">
        <v>-18</v>
      </c>
      <c r="CK171">
        <v>-17</v>
      </c>
      <c r="CL171">
        <v>-14</v>
      </c>
      <c r="CM171">
        <v>-9</v>
      </c>
      <c r="CN171">
        <v>-6</v>
      </c>
      <c r="CO171">
        <v>0</v>
      </c>
      <c r="CP171">
        <v>3</v>
      </c>
      <c r="CQ171">
        <v>6</v>
      </c>
      <c r="CR171">
        <v>6</v>
      </c>
      <c r="CS171">
        <v>5</v>
      </c>
      <c r="CT171">
        <v>5</v>
      </c>
    </row>
    <row r="172" spans="1:98">
      <c r="A172">
        <v>2</v>
      </c>
      <c r="B172" t="s">
        <v>1733</v>
      </c>
      <c r="C172">
        <v>40</v>
      </c>
      <c r="D172">
        <v>36</v>
      </c>
      <c r="E172">
        <v>27</v>
      </c>
      <c r="F172" t="s">
        <v>1666</v>
      </c>
      <c r="G172">
        <v>15</v>
      </c>
      <c r="H172">
        <v>8</v>
      </c>
      <c r="I172">
        <v>2.69</v>
      </c>
      <c r="J172">
        <v>2.91</v>
      </c>
      <c r="K172">
        <v>2.98</v>
      </c>
      <c r="L172">
        <v>2.5</v>
      </c>
      <c r="M172">
        <v>2.17</v>
      </c>
      <c r="N172">
        <v>1.1499999999999999</v>
      </c>
      <c r="O172">
        <v>0</v>
      </c>
      <c r="P172">
        <v>1.1200000000000001</v>
      </c>
      <c r="Q172">
        <v>1.81</v>
      </c>
      <c r="R172">
        <v>2.11</v>
      </c>
      <c r="S172">
        <v>2.36</v>
      </c>
      <c r="T172">
        <v>2.48</v>
      </c>
      <c r="U172">
        <v>2.39</v>
      </c>
      <c r="V172">
        <v>3.88</v>
      </c>
      <c r="W172">
        <v>4.6399999999999997</v>
      </c>
      <c r="X172">
        <v>6.75</v>
      </c>
      <c r="Y172">
        <v>12.84</v>
      </c>
      <c r="Z172">
        <v>20.49</v>
      </c>
      <c r="AA172">
        <v>3.48</v>
      </c>
      <c r="AB172">
        <v>0.9</v>
      </c>
      <c r="AC172">
        <v>0</v>
      </c>
      <c r="AD172">
        <v>0</v>
      </c>
      <c r="AE172">
        <v>0</v>
      </c>
      <c r="AF172">
        <v>1.74</v>
      </c>
      <c r="AG172">
        <v>1.99</v>
      </c>
      <c r="AH172">
        <v>1.99</v>
      </c>
      <c r="AI172">
        <v>1.93</v>
      </c>
      <c r="AJ172">
        <v>2.02</v>
      </c>
      <c r="AK172">
        <v>2.98</v>
      </c>
      <c r="AL172">
        <v>2.25</v>
      </c>
      <c r="AM172">
        <v>3.42</v>
      </c>
      <c r="AN172">
        <v>3.62</v>
      </c>
      <c r="AO172">
        <v>5.22</v>
      </c>
      <c r="AP172">
        <v>7.23</v>
      </c>
      <c r="AQ172">
        <v>11.56</v>
      </c>
      <c r="AR172">
        <v>20.07</v>
      </c>
      <c r="AS172">
        <v>27.18</v>
      </c>
      <c r="AT172">
        <v>29.57</v>
      </c>
      <c r="AU172">
        <v>31.22</v>
      </c>
      <c r="AV172">
        <v>31.68</v>
      </c>
      <c r="AW172">
        <v>32.68</v>
      </c>
      <c r="AX172">
        <v>32.700000000000003</v>
      </c>
      <c r="AY172">
        <v>34.89</v>
      </c>
      <c r="AZ172">
        <v>36.380000000000003</v>
      </c>
      <c r="BA172">
        <v>36.75</v>
      </c>
      <c r="BB172">
        <v>38.630000000000003</v>
      </c>
      <c r="BC172">
        <v>37.950000000000003</v>
      </c>
      <c r="BD172">
        <v>38.840000000000003</v>
      </c>
      <c r="BE172">
        <v>44.01</v>
      </c>
      <c r="BF172">
        <v>43.27</v>
      </c>
      <c r="BG172">
        <v>45.4</v>
      </c>
      <c r="BH172">
        <v>42.48</v>
      </c>
      <c r="BI172">
        <v>42.67</v>
      </c>
      <c r="BJ172">
        <v>40.44</v>
      </c>
      <c r="BK172">
        <v>26.76</v>
      </c>
      <c r="BL172">
        <v>28.75</v>
      </c>
      <c r="BM172">
        <v>31.23</v>
      </c>
      <c r="BN172">
        <v>32.840000000000003</v>
      </c>
      <c r="BO172">
        <v>34.1</v>
      </c>
      <c r="BP172">
        <v>33.799999999999997</v>
      </c>
      <c r="BQ172">
        <v>35.18</v>
      </c>
      <c r="BR172">
        <v>37.04</v>
      </c>
      <c r="BS172">
        <v>36.270000000000003</v>
      </c>
      <c r="BT172">
        <v>37.39</v>
      </c>
      <c r="BU172">
        <v>36.29</v>
      </c>
      <c r="BV172">
        <v>38.21</v>
      </c>
      <c r="BW172">
        <v>44.9</v>
      </c>
      <c r="BX172">
        <v>43.9</v>
      </c>
      <c r="BY172">
        <v>45.08</v>
      </c>
      <c r="BZ172">
        <v>42.72</v>
      </c>
      <c r="CA172">
        <v>42.53</v>
      </c>
      <c r="CB172">
        <v>39.83</v>
      </c>
      <c r="CC172">
        <v>6</v>
      </c>
      <c r="CD172">
        <v>6</v>
      </c>
      <c r="CE172">
        <v>9</v>
      </c>
      <c r="CF172">
        <v>9</v>
      </c>
      <c r="CG172">
        <v>3</v>
      </c>
      <c r="CH172">
        <v>0</v>
      </c>
      <c r="CI172">
        <v>-7</v>
      </c>
      <c r="CJ172">
        <v>-10</v>
      </c>
      <c r="CK172">
        <v>-11</v>
      </c>
      <c r="CL172">
        <v>-8</v>
      </c>
      <c r="CM172">
        <v>-6</v>
      </c>
      <c r="CN172">
        <v>-1</v>
      </c>
      <c r="CO172">
        <v>3</v>
      </c>
      <c r="CP172">
        <v>4</v>
      </c>
      <c r="CQ172">
        <v>5</v>
      </c>
      <c r="CR172">
        <v>5</v>
      </c>
      <c r="CS172">
        <v>7</v>
      </c>
      <c r="CT172">
        <v>6</v>
      </c>
    </row>
    <row r="173" spans="1:98">
      <c r="A173">
        <v>2</v>
      </c>
      <c r="B173" t="s">
        <v>1733</v>
      </c>
      <c r="C173">
        <v>30</v>
      </c>
      <c r="D173">
        <v>29</v>
      </c>
      <c r="E173">
        <v>27</v>
      </c>
      <c r="F173" t="s">
        <v>1666</v>
      </c>
      <c r="G173">
        <v>13</v>
      </c>
      <c r="H173">
        <v>5</v>
      </c>
      <c r="I173">
        <v>3.34</v>
      </c>
      <c r="J173">
        <v>3.22</v>
      </c>
      <c r="K173">
        <v>3.38</v>
      </c>
      <c r="L173">
        <v>3.25</v>
      </c>
      <c r="M173">
        <v>2.74</v>
      </c>
      <c r="N173">
        <v>2.74</v>
      </c>
      <c r="O173">
        <v>3.29</v>
      </c>
      <c r="P173">
        <v>3.19</v>
      </c>
      <c r="Q173">
        <v>3.58</v>
      </c>
      <c r="R173">
        <v>4.76</v>
      </c>
      <c r="S173">
        <v>5.89</v>
      </c>
      <c r="T173">
        <v>6.09</v>
      </c>
      <c r="U173">
        <v>3.49</v>
      </c>
      <c r="V173">
        <v>4.3499999999999996</v>
      </c>
      <c r="W173">
        <v>5.92</v>
      </c>
      <c r="X173">
        <v>7.07</v>
      </c>
      <c r="Y173">
        <v>13.96</v>
      </c>
      <c r="Z173">
        <v>16.600000000000001</v>
      </c>
      <c r="AA173">
        <v>2.91</v>
      </c>
      <c r="AB173">
        <v>2.95</v>
      </c>
      <c r="AC173">
        <v>0</v>
      </c>
      <c r="AD173">
        <v>0</v>
      </c>
      <c r="AE173">
        <v>1.54</v>
      </c>
      <c r="AF173">
        <v>2.61</v>
      </c>
      <c r="AG173">
        <v>2.48</v>
      </c>
      <c r="AH173">
        <v>3.11</v>
      </c>
      <c r="AI173">
        <v>3.12</v>
      </c>
      <c r="AJ173">
        <v>4.38</v>
      </c>
      <c r="AK173">
        <v>6.34</v>
      </c>
      <c r="AL173">
        <v>7.7</v>
      </c>
      <c r="AM173">
        <v>4.25</v>
      </c>
      <c r="AN173">
        <v>4.28</v>
      </c>
      <c r="AO173">
        <v>6.58</v>
      </c>
      <c r="AP173">
        <v>7.79</v>
      </c>
      <c r="AQ173">
        <v>10.55</v>
      </c>
      <c r="AR173">
        <v>15.73</v>
      </c>
      <c r="AS173">
        <v>27.82</v>
      </c>
      <c r="AT173">
        <v>29.58</v>
      </c>
      <c r="AU173">
        <v>31.89</v>
      </c>
      <c r="AV173">
        <v>33.08</v>
      </c>
      <c r="AW173">
        <v>35.590000000000003</v>
      </c>
      <c r="AX173">
        <v>35.47</v>
      </c>
      <c r="AY173">
        <v>35.049999999999997</v>
      </c>
      <c r="AZ173">
        <v>36.92</v>
      </c>
      <c r="BA173">
        <v>37.26</v>
      </c>
      <c r="BB173">
        <v>37.44</v>
      </c>
      <c r="BC173">
        <v>38.89</v>
      </c>
      <c r="BD173">
        <v>40.32</v>
      </c>
      <c r="BE173">
        <v>43.52</v>
      </c>
      <c r="BF173">
        <v>43.03</v>
      </c>
      <c r="BG173">
        <v>41.86</v>
      </c>
      <c r="BH173">
        <v>42.82</v>
      </c>
      <c r="BI173">
        <v>41.62</v>
      </c>
      <c r="BJ173">
        <v>37.5</v>
      </c>
      <c r="BK173">
        <v>27.08</v>
      </c>
      <c r="BL173">
        <v>29.42</v>
      </c>
      <c r="BM173">
        <v>31.08</v>
      </c>
      <c r="BN173">
        <v>33.72</v>
      </c>
      <c r="BO173">
        <v>36.24</v>
      </c>
      <c r="BP173">
        <v>36.299999999999997</v>
      </c>
      <c r="BQ173">
        <v>36.01</v>
      </c>
      <c r="BR173">
        <v>36.32</v>
      </c>
      <c r="BS173">
        <v>37.770000000000003</v>
      </c>
      <c r="BT173">
        <v>37.159999999999997</v>
      </c>
      <c r="BU173">
        <v>38.020000000000003</v>
      </c>
      <c r="BV173">
        <v>40.950000000000003</v>
      </c>
      <c r="BW173">
        <v>42.16</v>
      </c>
      <c r="BX173">
        <v>43.41</v>
      </c>
      <c r="BY173">
        <v>41.07</v>
      </c>
      <c r="BZ173">
        <v>42.65</v>
      </c>
      <c r="CA173">
        <v>42.81</v>
      </c>
      <c r="CB173">
        <v>37.24</v>
      </c>
      <c r="CC173">
        <v>1</v>
      </c>
      <c r="CD173">
        <v>0</v>
      </c>
      <c r="CE173">
        <v>1</v>
      </c>
      <c r="CF173">
        <v>1</v>
      </c>
      <c r="CG173">
        <v>0</v>
      </c>
      <c r="CH173">
        <v>0</v>
      </c>
      <c r="CI173">
        <v>-2</v>
      </c>
      <c r="CJ173">
        <v>-5</v>
      </c>
      <c r="CK173">
        <v>-5</v>
      </c>
      <c r="CL173">
        <v>-5</v>
      </c>
      <c r="CM173">
        <v>0</v>
      </c>
      <c r="CN173">
        <v>3</v>
      </c>
      <c r="CO173">
        <v>8</v>
      </c>
      <c r="CP173">
        <v>10</v>
      </c>
      <c r="CQ173">
        <v>11</v>
      </c>
      <c r="CR173">
        <v>8</v>
      </c>
      <c r="CS173">
        <v>3</v>
      </c>
      <c r="CT173">
        <v>2</v>
      </c>
    </row>
    <row r="174" spans="1:98">
      <c r="A174">
        <v>2</v>
      </c>
      <c r="B174" t="s">
        <v>1730</v>
      </c>
      <c r="C174">
        <v>30</v>
      </c>
      <c r="D174">
        <v>28</v>
      </c>
      <c r="E174">
        <v>27</v>
      </c>
      <c r="F174" t="s">
        <v>1666</v>
      </c>
      <c r="G174">
        <v>18</v>
      </c>
      <c r="H174">
        <v>0</v>
      </c>
      <c r="I174">
        <v>2.78</v>
      </c>
      <c r="J174">
        <v>2.25</v>
      </c>
      <c r="K174">
        <v>1.87</v>
      </c>
      <c r="L174">
        <v>2.17</v>
      </c>
      <c r="M174">
        <v>3.23</v>
      </c>
      <c r="N174">
        <v>3.29</v>
      </c>
      <c r="O174">
        <v>2.66</v>
      </c>
      <c r="P174">
        <v>2.14</v>
      </c>
      <c r="Q174">
        <v>3.11</v>
      </c>
      <c r="R174">
        <v>3.73</v>
      </c>
      <c r="S174">
        <v>5.09</v>
      </c>
      <c r="T174">
        <v>3.6</v>
      </c>
      <c r="U174">
        <v>3.37</v>
      </c>
      <c r="V174">
        <v>4.82</v>
      </c>
      <c r="W174">
        <v>6.67</v>
      </c>
      <c r="X174">
        <v>10.93</v>
      </c>
      <c r="Y174">
        <v>13.56</v>
      </c>
      <c r="AA174">
        <v>2.84</v>
      </c>
      <c r="AB174">
        <v>1.57</v>
      </c>
      <c r="AC174">
        <v>0.12</v>
      </c>
      <c r="AD174">
        <v>1.69</v>
      </c>
      <c r="AE174">
        <v>2.74</v>
      </c>
      <c r="AF174">
        <v>3.11</v>
      </c>
      <c r="AG174">
        <v>2.08</v>
      </c>
      <c r="AH174">
        <v>1.1200000000000001</v>
      </c>
      <c r="AI174">
        <v>2.88</v>
      </c>
      <c r="AJ174">
        <v>5.07</v>
      </c>
      <c r="AK174">
        <v>4.97</v>
      </c>
      <c r="AL174">
        <v>4.01</v>
      </c>
      <c r="AM174">
        <v>3.06</v>
      </c>
      <c r="AN174">
        <v>5.33</v>
      </c>
      <c r="AO174">
        <v>6.56</v>
      </c>
      <c r="AP174">
        <v>11.1</v>
      </c>
      <c r="AQ174">
        <v>14.93</v>
      </c>
      <c r="AS174">
        <v>29.48</v>
      </c>
      <c r="AT174">
        <v>31.86</v>
      </c>
      <c r="AU174">
        <v>33.229999999999997</v>
      </c>
      <c r="AV174">
        <v>35.840000000000003</v>
      </c>
      <c r="AW174">
        <v>35.74</v>
      </c>
      <c r="AX174">
        <v>36.96</v>
      </c>
      <c r="AY174">
        <v>36.68</v>
      </c>
      <c r="AZ174">
        <v>37.75</v>
      </c>
      <c r="BA174">
        <v>37.549999999999997</v>
      </c>
      <c r="BB174">
        <v>38.299999999999997</v>
      </c>
      <c r="BC174">
        <v>40.26</v>
      </c>
      <c r="BD174">
        <v>41.92</v>
      </c>
      <c r="BE174">
        <v>42.68</v>
      </c>
      <c r="BF174">
        <v>45.82</v>
      </c>
      <c r="BG174">
        <v>45.29</v>
      </c>
      <c r="BH174">
        <v>43.03</v>
      </c>
      <c r="BI174">
        <v>45.32</v>
      </c>
      <c r="BK174">
        <v>29.05</v>
      </c>
      <c r="BL174">
        <v>32.06</v>
      </c>
      <c r="BM174">
        <v>34.07</v>
      </c>
      <c r="BN174">
        <v>35.049999999999997</v>
      </c>
      <c r="BO174">
        <v>35.549999999999997</v>
      </c>
      <c r="BP174">
        <v>36.69</v>
      </c>
      <c r="BQ174">
        <v>36.56</v>
      </c>
      <c r="BR174">
        <v>37.369999999999997</v>
      </c>
      <c r="BS174">
        <v>37.76</v>
      </c>
      <c r="BT174">
        <v>38.840000000000003</v>
      </c>
      <c r="BU174">
        <v>40.299999999999997</v>
      </c>
      <c r="BV174">
        <v>42.37</v>
      </c>
      <c r="BW174">
        <v>43.23</v>
      </c>
      <c r="BX174">
        <v>45.72</v>
      </c>
      <c r="BY174">
        <v>45.39</v>
      </c>
      <c r="BZ174">
        <v>44.33</v>
      </c>
      <c r="CA174">
        <v>45.82</v>
      </c>
      <c r="CC174">
        <v>3</v>
      </c>
      <c r="CD174">
        <v>3</v>
      </c>
      <c r="CE174">
        <v>4</v>
      </c>
      <c r="CF174">
        <v>4</v>
      </c>
      <c r="CG174">
        <v>-3</v>
      </c>
      <c r="CH174">
        <v>-8</v>
      </c>
      <c r="CI174">
        <v>-11</v>
      </c>
      <c r="CJ174">
        <v>-14</v>
      </c>
      <c r="CK174">
        <v>-7</v>
      </c>
      <c r="CL174">
        <v>0</v>
      </c>
      <c r="CM174">
        <v>5</v>
      </c>
      <c r="CN174">
        <v>10</v>
      </c>
      <c r="CO174">
        <v>11</v>
      </c>
      <c r="CP174">
        <v>8</v>
      </c>
      <c r="CQ174">
        <v>3</v>
      </c>
      <c r="CR174">
        <v>6</v>
      </c>
      <c r="CS174">
        <v>6</v>
      </c>
    </row>
    <row r="175" spans="1:98">
      <c r="A175">
        <v>2</v>
      </c>
      <c r="B175" t="s">
        <v>1733</v>
      </c>
      <c r="C175">
        <v>31</v>
      </c>
      <c r="D175">
        <v>34</v>
      </c>
      <c r="E175">
        <v>27</v>
      </c>
      <c r="F175" t="s">
        <v>1666</v>
      </c>
      <c r="G175">
        <v>14</v>
      </c>
      <c r="H175">
        <v>3</v>
      </c>
      <c r="I175">
        <v>3.74</v>
      </c>
      <c r="J175">
        <v>3.85</v>
      </c>
      <c r="K175">
        <v>2.08</v>
      </c>
      <c r="L175">
        <v>3.12</v>
      </c>
      <c r="M175">
        <v>2.2400000000000002</v>
      </c>
      <c r="N175">
        <v>2.88</v>
      </c>
      <c r="O175">
        <v>0.95</v>
      </c>
      <c r="P175">
        <v>0</v>
      </c>
      <c r="Q175">
        <v>0.7</v>
      </c>
      <c r="R175">
        <v>1.1499999999999999</v>
      </c>
      <c r="S175">
        <v>3.58</v>
      </c>
      <c r="T175">
        <v>5.6</v>
      </c>
      <c r="U175">
        <v>3.29</v>
      </c>
      <c r="V175">
        <v>3.11</v>
      </c>
      <c r="W175">
        <v>4.3499999999999996</v>
      </c>
      <c r="X175">
        <v>5.99</v>
      </c>
      <c r="Y175">
        <v>11.74</v>
      </c>
      <c r="Z175">
        <v>13.19</v>
      </c>
      <c r="AA175">
        <v>4.9000000000000004</v>
      </c>
      <c r="AB175">
        <v>4.38</v>
      </c>
      <c r="AC175">
        <v>2.17</v>
      </c>
      <c r="AD175">
        <v>1.73</v>
      </c>
      <c r="AE175">
        <v>1.54</v>
      </c>
      <c r="AF175">
        <v>1.9</v>
      </c>
      <c r="AG175">
        <v>1.88</v>
      </c>
      <c r="AH175">
        <v>1.34</v>
      </c>
      <c r="AI175">
        <v>1.1499999999999999</v>
      </c>
      <c r="AJ175">
        <v>2.17</v>
      </c>
      <c r="AK175">
        <v>0.97</v>
      </c>
      <c r="AL175">
        <v>5.35</v>
      </c>
      <c r="AM175">
        <v>3.54</v>
      </c>
      <c r="AN175">
        <v>4.2</v>
      </c>
      <c r="AO175">
        <v>5.07</v>
      </c>
      <c r="AP175">
        <v>6.29</v>
      </c>
      <c r="AQ175">
        <v>10.98</v>
      </c>
      <c r="AR175">
        <v>13.25</v>
      </c>
      <c r="AS175">
        <v>26.05</v>
      </c>
      <c r="AT175">
        <v>30.96</v>
      </c>
      <c r="AU175">
        <v>31.93</v>
      </c>
      <c r="AV175">
        <v>32.340000000000003</v>
      </c>
      <c r="AW175">
        <v>33.1</v>
      </c>
      <c r="AX175">
        <v>34.93</v>
      </c>
      <c r="AY175">
        <v>35.25</v>
      </c>
      <c r="AZ175">
        <v>37.840000000000003</v>
      </c>
      <c r="BA175">
        <v>38.340000000000003</v>
      </c>
      <c r="BB175">
        <v>38.22</v>
      </c>
      <c r="BC175">
        <v>38.19</v>
      </c>
      <c r="BD175">
        <v>41.21</v>
      </c>
      <c r="BE175">
        <v>44.23</v>
      </c>
      <c r="BF175">
        <v>44.76</v>
      </c>
      <c r="BG175">
        <v>46.95</v>
      </c>
      <c r="BH175">
        <v>44.97</v>
      </c>
      <c r="BI175">
        <v>42.85</v>
      </c>
      <c r="BJ175">
        <v>44.34</v>
      </c>
      <c r="BK175">
        <v>26.01</v>
      </c>
      <c r="BL175">
        <v>29.62</v>
      </c>
      <c r="BM175">
        <v>32.54</v>
      </c>
      <c r="BN175">
        <v>34.19</v>
      </c>
      <c r="BO175">
        <v>35.409999999999997</v>
      </c>
      <c r="BP175">
        <v>34.92</v>
      </c>
      <c r="BQ175">
        <v>36.909999999999997</v>
      </c>
      <c r="BR175">
        <v>38.42</v>
      </c>
      <c r="BS175">
        <v>38.57</v>
      </c>
      <c r="BT175">
        <v>37.96</v>
      </c>
      <c r="BU175">
        <v>38.200000000000003</v>
      </c>
      <c r="BV175">
        <v>40.729999999999997</v>
      </c>
      <c r="BW175">
        <v>44.32</v>
      </c>
      <c r="BX175">
        <v>45.13</v>
      </c>
      <c r="BY175">
        <v>48.44</v>
      </c>
      <c r="BZ175">
        <v>46.18</v>
      </c>
      <c r="CA175">
        <v>42.42</v>
      </c>
      <c r="CB175">
        <v>43.48</v>
      </c>
      <c r="CC175">
        <v>5</v>
      </c>
      <c r="CD175">
        <v>5</v>
      </c>
      <c r="CE175">
        <v>7</v>
      </c>
      <c r="CF175">
        <v>6</v>
      </c>
      <c r="CG175">
        <v>3</v>
      </c>
      <c r="CH175">
        <v>-2</v>
      </c>
      <c r="CI175">
        <v>-13</v>
      </c>
      <c r="CJ175">
        <v>-19</v>
      </c>
      <c r="CK175">
        <v>-18</v>
      </c>
      <c r="CL175">
        <v>-16</v>
      </c>
      <c r="CM175">
        <v>-8</v>
      </c>
      <c r="CN175">
        <v>-3</v>
      </c>
      <c r="CO175">
        <v>4</v>
      </c>
      <c r="CP175">
        <v>12</v>
      </c>
      <c r="CQ175">
        <v>15</v>
      </c>
      <c r="CR175">
        <v>15</v>
      </c>
      <c r="CS175">
        <v>15</v>
      </c>
      <c r="CT175">
        <v>15</v>
      </c>
    </row>
    <row r="176" spans="1:98">
      <c r="A176">
        <v>2</v>
      </c>
      <c r="B176" t="s">
        <v>1730</v>
      </c>
      <c r="C176">
        <v>31</v>
      </c>
      <c r="D176">
        <v>28</v>
      </c>
      <c r="E176">
        <v>28</v>
      </c>
      <c r="F176" t="s">
        <v>1666</v>
      </c>
      <c r="G176">
        <v>17</v>
      </c>
      <c r="H176">
        <v>9</v>
      </c>
      <c r="I176">
        <v>4.95</v>
      </c>
      <c r="J176">
        <v>5.42</v>
      </c>
      <c r="K176">
        <v>4.66</v>
      </c>
      <c r="L176">
        <v>4.53</v>
      </c>
      <c r="M176">
        <v>3.77</v>
      </c>
      <c r="N176">
        <v>3.12</v>
      </c>
      <c r="O176">
        <v>3.89</v>
      </c>
      <c r="P176">
        <v>2.79</v>
      </c>
      <c r="Q176">
        <v>3.31</v>
      </c>
      <c r="R176">
        <v>5.54</v>
      </c>
      <c r="S176">
        <v>4.99</v>
      </c>
      <c r="T176">
        <v>6.59</v>
      </c>
      <c r="U176">
        <v>4.43</v>
      </c>
      <c r="V176">
        <v>5.31</v>
      </c>
      <c r="W176">
        <v>6.29</v>
      </c>
      <c r="X176">
        <v>7.75</v>
      </c>
      <c r="Y176">
        <v>14.53</v>
      </c>
      <c r="Z176">
        <v>19.32</v>
      </c>
      <c r="AA176">
        <v>2.29</v>
      </c>
      <c r="AB176">
        <v>2.4700000000000002</v>
      </c>
      <c r="AC176">
        <v>2.12</v>
      </c>
      <c r="AD176">
        <v>1.51</v>
      </c>
      <c r="AE176">
        <v>1.39</v>
      </c>
      <c r="AF176">
        <v>2.76</v>
      </c>
      <c r="AG176">
        <v>3.73</v>
      </c>
      <c r="AH176">
        <v>3.9</v>
      </c>
      <c r="AI176">
        <v>4.34</v>
      </c>
      <c r="AJ176">
        <v>5.77</v>
      </c>
      <c r="AK176">
        <v>5.22</v>
      </c>
      <c r="AL176">
        <v>5.94</v>
      </c>
      <c r="AM176">
        <v>4.41</v>
      </c>
      <c r="AN176">
        <v>5.85</v>
      </c>
      <c r="AO176">
        <v>7.22</v>
      </c>
      <c r="AP176">
        <v>7.27</v>
      </c>
      <c r="AQ176">
        <v>13.28</v>
      </c>
      <c r="AR176">
        <v>19.5</v>
      </c>
      <c r="AS176">
        <v>26.05</v>
      </c>
      <c r="AT176">
        <v>30.8</v>
      </c>
      <c r="AU176">
        <v>33.01</v>
      </c>
      <c r="AV176">
        <v>33.96</v>
      </c>
      <c r="AW176">
        <v>34.26</v>
      </c>
      <c r="AX176">
        <v>35.479999999999997</v>
      </c>
      <c r="AY176">
        <v>36.33</v>
      </c>
      <c r="AZ176">
        <v>38.299999999999997</v>
      </c>
      <c r="BA176">
        <v>39.270000000000003</v>
      </c>
      <c r="BB176">
        <v>40.61</v>
      </c>
      <c r="BC176">
        <v>40.32</v>
      </c>
      <c r="BD176">
        <v>42.72</v>
      </c>
      <c r="BE176">
        <v>42.84</v>
      </c>
      <c r="BF176">
        <v>43.99</v>
      </c>
      <c r="BG176">
        <v>44.17</v>
      </c>
      <c r="BH176">
        <v>46.75</v>
      </c>
      <c r="BI176">
        <v>44.51</v>
      </c>
      <c r="BJ176">
        <v>41.88</v>
      </c>
      <c r="BK176">
        <v>26.15</v>
      </c>
      <c r="BL176">
        <v>30.02</v>
      </c>
      <c r="BM176">
        <v>33.51</v>
      </c>
      <c r="BN176">
        <v>34.590000000000003</v>
      </c>
      <c r="BO176">
        <v>34.64</v>
      </c>
      <c r="BP176">
        <v>35.43</v>
      </c>
      <c r="BQ176">
        <v>36.35</v>
      </c>
      <c r="BR176">
        <v>37.82</v>
      </c>
      <c r="BS176">
        <v>39.04</v>
      </c>
      <c r="BT176">
        <v>40.799999999999997</v>
      </c>
      <c r="BU176">
        <v>40.9</v>
      </c>
      <c r="BV176">
        <v>42.48</v>
      </c>
      <c r="BW176">
        <v>43.59</v>
      </c>
      <c r="BX176">
        <v>43.84</v>
      </c>
      <c r="BY176">
        <v>44.29</v>
      </c>
      <c r="BZ176">
        <v>46.26</v>
      </c>
      <c r="CA176">
        <v>44.85</v>
      </c>
      <c r="CB176">
        <v>41.89</v>
      </c>
      <c r="CC176">
        <v>3</v>
      </c>
      <c r="CD176">
        <v>6</v>
      </c>
      <c r="CE176">
        <v>6</v>
      </c>
      <c r="CF176">
        <v>3</v>
      </c>
      <c r="CG176">
        <v>0</v>
      </c>
      <c r="CH176">
        <v>-7</v>
      </c>
      <c r="CI176">
        <v>-14</v>
      </c>
      <c r="CJ176">
        <v>-19</v>
      </c>
      <c r="CK176">
        <v>-19</v>
      </c>
      <c r="CL176">
        <v>-16</v>
      </c>
      <c r="CM176">
        <v>-11</v>
      </c>
      <c r="CN176">
        <v>-5</v>
      </c>
      <c r="CO176">
        <v>1</v>
      </c>
      <c r="CP176">
        <v>2</v>
      </c>
      <c r="CQ176">
        <v>3</v>
      </c>
      <c r="CR176">
        <v>3</v>
      </c>
      <c r="CS176">
        <v>1</v>
      </c>
      <c r="CT176">
        <v>0</v>
      </c>
    </row>
    <row r="177" spans="1:98">
      <c r="A177">
        <v>2</v>
      </c>
      <c r="B177" t="s">
        <v>1734</v>
      </c>
      <c r="C177">
        <v>40</v>
      </c>
      <c r="D177">
        <v>30</v>
      </c>
      <c r="E177">
        <v>28</v>
      </c>
      <c r="F177" t="s">
        <v>1667</v>
      </c>
      <c r="G177">
        <v>15</v>
      </c>
      <c r="H177">
        <v>1</v>
      </c>
      <c r="I177">
        <v>3.61</v>
      </c>
      <c r="J177">
        <v>3.78</v>
      </c>
      <c r="K177">
        <v>3.46</v>
      </c>
      <c r="L177">
        <v>3.98</v>
      </c>
      <c r="M177">
        <v>4.01</v>
      </c>
      <c r="N177">
        <v>3.87</v>
      </c>
      <c r="O177">
        <v>3.17</v>
      </c>
      <c r="P177">
        <v>4.1900000000000004</v>
      </c>
      <c r="Q177">
        <v>5.0599999999999996</v>
      </c>
      <c r="R177">
        <v>6.07</v>
      </c>
      <c r="S177">
        <v>7.35</v>
      </c>
      <c r="T177">
        <v>6.28</v>
      </c>
      <c r="U177">
        <v>5.1100000000000003</v>
      </c>
      <c r="V177">
        <v>5.63</v>
      </c>
      <c r="W177">
        <v>6.9</v>
      </c>
      <c r="X177">
        <v>7.89</v>
      </c>
      <c r="Y177">
        <v>11.68</v>
      </c>
      <c r="Z177">
        <v>19.79</v>
      </c>
      <c r="AA177">
        <v>3.73</v>
      </c>
      <c r="AB177">
        <v>3.45</v>
      </c>
      <c r="AC177">
        <v>1.56</v>
      </c>
      <c r="AD177">
        <v>1.45</v>
      </c>
      <c r="AE177">
        <v>1.28</v>
      </c>
      <c r="AF177">
        <v>2.06</v>
      </c>
      <c r="AG177">
        <v>2.5099999999999998</v>
      </c>
      <c r="AH177">
        <v>3.62</v>
      </c>
      <c r="AI177">
        <v>4.3499999999999996</v>
      </c>
      <c r="AJ177">
        <v>5.22</v>
      </c>
      <c r="AK177">
        <v>7.17</v>
      </c>
      <c r="AL177">
        <v>4.1100000000000003</v>
      </c>
      <c r="AM177">
        <v>5.34</v>
      </c>
      <c r="AN177">
        <v>6.09</v>
      </c>
      <c r="AO177">
        <v>7.71</v>
      </c>
      <c r="AP177">
        <v>8.2100000000000009</v>
      </c>
      <c r="AQ177">
        <v>12.06</v>
      </c>
      <c r="AR177">
        <v>19.21</v>
      </c>
      <c r="AS177">
        <v>31.06</v>
      </c>
      <c r="AT177">
        <v>34.770000000000003</v>
      </c>
      <c r="AU177">
        <v>36.86</v>
      </c>
      <c r="AV177">
        <v>38.200000000000003</v>
      </c>
      <c r="AW177">
        <v>38.42</v>
      </c>
      <c r="AX177">
        <v>38.869999999999997</v>
      </c>
      <c r="AY177">
        <v>39.39</v>
      </c>
      <c r="AZ177">
        <v>40.380000000000003</v>
      </c>
      <c r="BA177">
        <v>40.11</v>
      </c>
      <c r="BB177">
        <v>41.8</v>
      </c>
      <c r="BC177">
        <v>43.97</v>
      </c>
      <c r="BD177">
        <v>46.48</v>
      </c>
      <c r="BE177">
        <v>49.23</v>
      </c>
      <c r="BF177">
        <v>50.08</v>
      </c>
      <c r="BG177">
        <v>51.73</v>
      </c>
      <c r="BH177">
        <v>50.9</v>
      </c>
      <c r="BI177">
        <v>49.85</v>
      </c>
      <c r="BJ177">
        <v>46.9</v>
      </c>
      <c r="BK177">
        <v>30.55</v>
      </c>
      <c r="BL177">
        <v>34.880000000000003</v>
      </c>
      <c r="BM177">
        <v>36.86</v>
      </c>
      <c r="BN177">
        <v>38.82</v>
      </c>
      <c r="BO177">
        <v>39.33</v>
      </c>
      <c r="BP177">
        <v>39.130000000000003</v>
      </c>
      <c r="BQ177">
        <v>39.06</v>
      </c>
      <c r="BR177">
        <v>40.06</v>
      </c>
      <c r="BS177">
        <v>39.58</v>
      </c>
      <c r="BT177">
        <v>41.25</v>
      </c>
      <c r="BU177">
        <v>43.1</v>
      </c>
      <c r="BV177">
        <v>46.28</v>
      </c>
      <c r="BW177">
        <v>49.2</v>
      </c>
      <c r="BX177">
        <v>51.41</v>
      </c>
      <c r="BY177">
        <v>51.48</v>
      </c>
      <c r="BZ177">
        <v>50.34</v>
      </c>
      <c r="CA177">
        <v>49.95</v>
      </c>
      <c r="CB177">
        <v>46.86</v>
      </c>
      <c r="CC177">
        <v>0</v>
      </c>
      <c r="CD177">
        <v>1</v>
      </c>
      <c r="CE177">
        <v>4</v>
      </c>
      <c r="CF177">
        <v>7</v>
      </c>
      <c r="CG177">
        <v>5</v>
      </c>
      <c r="CH177">
        <v>2</v>
      </c>
      <c r="CI177">
        <v>-1</v>
      </c>
      <c r="CJ177">
        <v>-5</v>
      </c>
      <c r="CK177">
        <v>-8</v>
      </c>
      <c r="CL177">
        <v>-10</v>
      </c>
      <c r="CM177">
        <v>-14</v>
      </c>
      <c r="CN177">
        <v>-14</v>
      </c>
      <c r="CO177">
        <v>-8</v>
      </c>
      <c r="CP177">
        <v>-5</v>
      </c>
      <c r="CQ177">
        <v>0</v>
      </c>
      <c r="CR177">
        <v>0</v>
      </c>
      <c r="CS177">
        <v>3</v>
      </c>
      <c r="CT177">
        <v>4</v>
      </c>
    </row>
    <row r="178" spans="1:98">
      <c r="A178">
        <v>2</v>
      </c>
      <c r="B178" t="s">
        <v>1733</v>
      </c>
      <c r="C178">
        <v>32</v>
      </c>
      <c r="D178">
        <v>28</v>
      </c>
      <c r="E178">
        <v>28</v>
      </c>
      <c r="F178" t="s">
        <v>1666</v>
      </c>
      <c r="G178">
        <v>24</v>
      </c>
      <c r="H178">
        <v>7</v>
      </c>
      <c r="I178">
        <v>3.61</v>
      </c>
      <c r="J178">
        <v>2.72</v>
      </c>
      <c r="K178">
        <v>2.44</v>
      </c>
      <c r="L178">
        <v>2.39</v>
      </c>
      <c r="M178">
        <v>2.29</v>
      </c>
      <c r="N178">
        <v>2.08</v>
      </c>
      <c r="O178">
        <v>2.34</v>
      </c>
      <c r="P178">
        <v>1.69</v>
      </c>
      <c r="Q178">
        <v>2.64</v>
      </c>
      <c r="R178">
        <v>4.3499999999999996</v>
      </c>
      <c r="S178">
        <v>3.56</v>
      </c>
      <c r="T178">
        <v>4.3499999999999996</v>
      </c>
      <c r="U178">
        <v>3.44</v>
      </c>
      <c r="V178">
        <v>4.7300000000000004</v>
      </c>
      <c r="W178">
        <v>6.72</v>
      </c>
      <c r="X178">
        <v>8.6300000000000008</v>
      </c>
      <c r="Y178">
        <v>14.32</v>
      </c>
      <c r="AA178">
        <v>3.78</v>
      </c>
      <c r="AB178">
        <v>2.84</v>
      </c>
      <c r="AC178">
        <v>1.1100000000000001</v>
      </c>
      <c r="AD178">
        <v>0</v>
      </c>
      <c r="AE178">
        <v>2.5299999999999998</v>
      </c>
      <c r="AF178">
        <v>3</v>
      </c>
      <c r="AG178">
        <v>3.22</v>
      </c>
      <c r="AH178">
        <v>2.95</v>
      </c>
      <c r="AI178">
        <v>3.78</v>
      </c>
      <c r="AJ178">
        <v>5.0599999999999996</v>
      </c>
      <c r="AK178">
        <v>4.78</v>
      </c>
      <c r="AL178">
        <v>3.88</v>
      </c>
      <c r="AM178">
        <v>4.01</v>
      </c>
      <c r="AN178">
        <v>3.69</v>
      </c>
      <c r="AO178">
        <v>6.54</v>
      </c>
      <c r="AP178">
        <v>9.84</v>
      </c>
      <c r="AQ178">
        <v>15.43</v>
      </c>
      <c r="AS178">
        <v>29.8</v>
      </c>
      <c r="AT178">
        <v>32.94</v>
      </c>
      <c r="AU178">
        <v>34.450000000000003</v>
      </c>
      <c r="AV178">
        <v>39.33</v>
      </c>
      <c r="AW178">
        <v>38.36</v>
      </c>
      <c r="AX178">
        <v>39.119999999999997</v>
      </c>
      <c r="AY178">
        <v>39.21</v>
      </c>
      <c r="AZ178">
        <v>42.68</v>
      </c>
      <c r="BA178">
        <v>41.42</v>
      </c>
      <c r="BB178">
        <v>41.14</v>
      </c>
      <c r="BC178">
        <v>40.4</v>
      </c>
      <c r="BD178">
        <v>47.82</v>
      </c>
      <c r="BE178">
        <v>49.16</v>
      </c>
      <c r="BF178">
        <v>48.19</v>
      </c>
      <c r="BG178">
        <v>49.12</v>
      </c>
      <c r="BH178">
        <v>49.17</v>
      </c>
      <c r="BI178">
        <v>47.33</v>
      </c>
      <c r="BK178">
        <v>29.06</v>
      </c>
      <c r="BL178">
        <v>31.9</v>
      </c>
      <c r="BM178">
        <v>34.97</v>
      </c>
      <c r="BN178">
        <v>39.33</v>
      </c>
      <c r="BO178">
        <v>38.86</v>
      </c>
      <c r="BP178">
        <v>39.799999999999997</v>
      </c>
      <c r="BQ178">
        <v>40.229999999999997</v>
      </c>
      <c r="BR178">
        <v>41.91</v>
      </c>
      <c r="BS178">
        <v>42.65</v>
      </c>
      <c r="BT178">
        <v>41.79</v>
      </c>
      <c r="BU178">
        <v>40.46</v>
      </c>
      <c r="BV178">
        <v>49.84</v>
      </c>
      <c r="BW178">
        <v>49.33</v>
      </c>
      <c r="BX178">
        <v>50.62</v>
      </c>
      <c r="BY178">
        <v>50.06</v>
      </c>
      <c r="BZ178">
        <v>48.77</v>
      </c>
      <c r="CA178">
        <v>44.69</v>
      </c>
      <c r="CC178">
        <v>7</v>
      </c>
      <c r="CD178">
        <v>6</v>
      </c>
      <c r="CE178">
        <v>4</v>
      </c>
      <c r="CF178">
        <v>4</v>
      </c>
      <c r="CG178">
        <v>-3</v>
      </c>
      <c r="CH178">
        <v>-18</v>
      </c>
      <c r="CI178">
        <v>-21</v>
      </c>
      <c r="CJ178">
        <v>-28</v>
      </c>
      <c r="CK178">
        <v>-27</v>
      </c>
      <c r="CL178">
        <v>-24</v>
      </c>
      <c r="CM178">
        <v>-20</v>
      </c>
      <c r="CN178">
        <v>-15</v>
      </c>
      <c r="CO178">
        <v>-13</v>
      </c>
      <c r="CP178">
        <v>-11</v>
      </c>
      <c r="CQ178">
        <v>-6</v>
      </c>
      <c r="CR178">
        <v>-6</v>
      </c>
      <c r="CS178">
        <v>-5</v>
      </c>
    </row>
    <row r="179" spans="1:98">
      <c r="A179">
        <v>2</v>
      </c>
      <c r="B179" t="s">
        <v>1730</v>
      </c>
      <c r="C179">
        <v>31</v>
      </c>
      <c r="D179">
        <v>30</v>
      </c>
      <c r="E179">
        <v>28</v>
      </c>
      <c r="F179" t="s">
        <v>1666</v>
      </c>
      <c r="G179">
        <v>21</v>
      </c>
      <c r="H179">
        <v>4</v>
      </c>
      <c r="I179">
        <v>4.93</v>
      </c>
      <c r="J179">
        <v>2.5</v>
      </c>
      <c r="K179">
        <v>2.2000000000000002</v>
      </c>
      <c r="L179">
        <v>2.5299999999999998</v>
      </c>
      <c r="M179">
        <v>0.82</v>
      </c>
      <c r="N179">
        <v>0</v>
      </c>
      <c r="O179">
        <v>0</v>
      </c>
      <c r="P179">
        <v>0</v>
      </c>
      <c r="Q179">
        <v>1.77</v>
      </c>
      <c r="R179">
        <v>3.81</v>
      </c>
      <c r="S179">
        <v>5.97</v>
      </c>
      <c r="T179">
        <v>6.99</v>
      </c>
      <c r="U179">
        <v>4.12</v>
      </c>
      <c r="V179">
        <v>2.76</v>
      </c>
      <c r="W179">
        <v>4.04</v>
      </c>
      <c r="X179">
        <v>6.69</v>
      </c>
      <c r="Y179">
        <v>11</v>
      </c>
      <c r="Z179">
        <v>14.2</v>
      </c>
      <c r="AA179">
        <v>4.3499999999999996</v>
      </c>
      <c r="AB179">
        <v>3.11</v>
      </c>
      <c r="AC179">
        <v>0</v>
      </c>
      <c r="AD179">
        <v>1.42</v>
      </c>
      <c r="AE179">
        <v>2.14</v>
      </c>
      <c r="AF179">
        <v>2.89</v>
      </c>
      <c r="AG179">
        <v>4.07</v>
      </c>
      <c r="AH179">
        <v>3.02</v>
      </c>
      <c r="AI179">
        <v>3</v>
      </c>
      <c r="AJ179">
        <v>3.9</v>
      </c>
      <c r="AK179">
        <v>5.19</v>
      </c>
      <c r="AL179">
        <v>6.46</v>
      </c>
      <c r="AM179">
        <v>3.62</v>
      </c>
      <c r="AN179">
        <v>3.81</v>
      </c>
      <c r="AO179">
        <v>4.8</v>
      </c>
      <c r="AP179">
        <v>7.94</v>
      </c>
      <c r="AQ179">
        <v>11.42</v>
      </c>
      <c r="AR179">
        <v>14.55</v>
      </c>
      <c r="AS179">
        <v>21.57</v>
      </c>
      <c r="AT179">
        <v>24.9</v>
      </c>
      <c r="AU179">
        <v>28.53</v>
      </c>
      <c r="AV179">
        <v>29.24</v>
      </c>
      <c r="AW179">
        <v>28.96</v>
      </c>
      <c r="AX179">
        <v>29.51</v>
      </c>
      <c r="AY179">
        <v>29.14</v>
      </c>
      <c r="AZ179">
        <v>31.71</v>
      </c>
      <c r="BA179">
        <v>29.67</v>
      </c>
      <c r="BB179">
        <v>30.86</v>
      </c>
      <c r="BC179">
        <v>33.35</v>
      </c>
      <c r="BD179">
        <v>33.119999999999997</v>
      </c>
      <c r="BE179">
        <v>39.26</v>
      </c>
      <c r="BF179">
        <v>47.17</v>
      </c>
      <c r="BG179">
        <v>47.68</v>
      </c>
      <c r="BH179">
        <v>47.73</v>
      </c>
      <c r="BI179">
        <v>40.68</v>
      </c>
      <c r="BJ179">
        <v>44</v>
      </c>
      <c r="BK179">
        <v>21.12</v>
      </c>
      <c r="BL179">
        <v>25.91</v>
      </c>
      <c r="BM179">
        <v>29.71</v>
      </c>
      <c r="BN179">
        <v>31.03</v>
      </c>
      <c r="BO179">
        <v>31.06</v>
      </c>
      <c r="BP179">
        <v>29.44</v>
      </c>
      <c r="BQ179">
        <v>29.41</v>
      </c>
      <c r="BR179">
        <v>30.56</v>
      </c>
      <c r="BS179">
        <v>29.28</v>
      </c>
      <c r="BT179">
        <v>30.55</v>
      </c>
      <c r="BU179">
        <v>30.82</v>
      </c>
      <c r="BV179">
        <v>31.44</v>
      </c>
      <c r="BW179">
        <v>38.049999999999997</v>
      </c>
      <c r="BX179">
        <v>46.91</v>
      </c>
      <c r="BY179">
        <v>47.35</v>
      </c>
      <c r="BZ179">
        <v>45.68</v>
      </c>
      <c r="CA179">
        <v>38.26</v>
      </c>
      <c r="CB179">
        <v>40.200000000000003</v>
      </c>
      <c r="CC179">
        <v>7</v>
      </c>
      <c r="CD179">
        <v>7</v>
      </c>
      <c r="CE179">
        <v>7</v>
      </c>
      <c r="CF179">
        <v>-7</v>
      </c>
      <c r="CG179">
        <v>-16</v>
      </c>
      <c r="CH179">
        <v>-25</v>
      </c>
      <c r="CI179">
        <v>-23</v>
      </c>
      <c r="CJ179">
        <v>-26</v>
      </c>
      <c r="CK179">
        <v>-24</v>
      </c>
      <c r="CL179">
        <v>-14</v>
      </c>
      <c r="CM179">
        <v>-5</v>
      </c>
      <c r="CN179">
        <v>2</v>
      </c>
      <c r="CO179">
        <v>10</v>
      </c>
      <c r="CP179">
        <v>11</v>
      </c>
      <c r="CQ179">
        <v>6</v>
      </c>
      <c r="CR179">
        <v>2</v>
      </c>
      <c r="CS179">
        <v>6</v>
      </c>
      <c r="CT179">
        <v>5</v>
      </c>
    </row>
    <row r="180" spans="1:98">
      <c r="A180">
        <v>2</v>
      </c>
      <c r="B180" t="s">
        <v>1730</v>
      </c>
      <c r="C180">
        <v>41</v>
      </c>
      <c r="D180">
        <v>33</v>
      </c>
      <c r="E180">
        <v>28</v>
      </c>
      <c r="F180" t="s">
        <v>1666</v>
      </c>
      <c r="G180">
        <v>14</v>
      </c>
      <c r="H180">
        <v>8</v>
      </c>
      <c r="I180">
        <v>3.28</v>
      </c>
      <c r="J180">
        <v>2.87</v>
      </c>
      <c r="K180">
        <v>2.37</v>
      </c>
      <c r="L180">
        <v>2.62</v>
      </c>
      <c r="M180">
        <v>1.74</v>
      </c>
      <c r="N180">
        <v>1.3</v>
      </c>
      <c r="O180">
        <v>0</v>
      </c>
      <c r="P180">
        <v>0</v>
      </c>
      <c r="Q180">
        <v>1.66</v>
      </c>
      <c r="R180">
        <v>2.29</v>
      </c>
      <c r="S180">
        <v>3.68</v>
      </c>
      <c r="T180">
        <v>3.83</v>
      </c>
      <c r="U180">
        <v>3.87</v>
      </c>
      <c r="V180">
        <v>3.44</v>
      </c>
      <c r="W180">
        <v>4.7300000000000004</v>
      </c>
      <c r="X180">
        <v>6.73</v>
      </c>
      <c r="Y180">
        <v>11.12</v>
      </c>
      <c r="Z180">
        <v>15.35</v>
      </c>
      <c r="AA180">
        <v>3.63</v>
      </c>
      <c r="AB180">
        <v>1.94</v>
      </c>
      <c r="AC180">
        <v>0</v>
      </c>
      <c r="AD180">
        <v>0</v>
      </c>
      <c r="AE180">
        <v>0.84</v>
      </c>
      <c r="AF180">
        <v>3.25</v>
      </c>
      <c r="AG180">
        <v>2.8</v>
      </c>
      <c r="AH180">
        <v>3.88</v>
      </c>
      <c r="AI180">
        <v>3.65</v>
      </c>
      <c r="AJ180">
        <v>4.22</v>
      </c>
      <c r="AK180">
        <v>3.11</v>
      </c>
      <c r="AL180">
        <v>3.34</v>
      </c>
      <c r="AM180">
        <v>3.13</v>
      </c>
      <c r="AN180">
        <v>3.93</v>
      </c>
      <c r="AO180">
        <v>5.32</v>
      </c>
      <c r="AP180">
        <v>6.93</v>
      </c>
      <c r="AQ180">
        <v>10.28</v>
      </c>
      <c r="AR180">
        <v>14.14</v>
      </c>
      <c r="AS180">
        <v>26.98</v>
      </c>
      <c r="AT180">
        <v>31.62</v>
      </c>
      <c r="AU180">
        <v>34.42</v>
      </c>
      <c r="AV180">
        <v>34.99</v>
      </c>
      <c r="AW180">
        <v>36.380000000000003</v>
      </c>
      <c r="AX180">
        <v>38.659999999999997</v>
      </c>
      <c r="AY180">
        <v>39.47</v>
      </c>
      <c r="AZ180">
        <v>40.08</v>
      </c>
      <c r="BA180">
        <v>39.92</v>
      </c>
      <c r="BB180">
        <v>39.840000000000003</v>
      </c>
      <c r="BC180">
        <v>40.049999999999997</v>
      </c>
      <c r="BD180">
        <v>42.9</v>
      </c>
      <c r="BE180">
        <v>44.87</v>
      </c>
      <c r="BF180">
        <v>48.21</v>
      </c>
      <c r="BG180">
        <v>48.41</v>
      </c>
      <c r="BH180">
        <v>43.78</v>
      </c>
      <c r="BI180">
        <v>42.42</v>
      </c>
      <c r="BJ180">
        <v>37.49</v>
      </c>
      <c r="BK180">
        <v>26.39</v>
      </c>
      <c r="BL180">
        <v>31.22</v>
      </c>
      <c r="BM180">
        <v>35.229999999999997</v>
      </c>
      <c r="BN180">
        <v>36.42</v>
      </c>
      <c r="BO180">
        <v>36.82</v>
      </c>
      <c r="BP180">
        <v>38.53</v>
      </c>
      <c r="BQ180">
        <v>39.01</v>
      </c>
      <c r="BR180">
        <v>39.75</v>
      </c>
      <c r="BS180">
        <v>39.01</v>
      </c>
      <c r="BT180">
        <v>39.69</v>
      </c>
      <c r="BU180">
        <v>39.96</v>
      </c>
      <c r="BV180">
        <v>42.62</v>
      </c>
      <c r="BW180">
        <v>45.11</v>
      </c>
      <c r="BX180">
        <v>48.68</v>
      </c>
      <c r="BY180">
        <v>49.2</v>
      </c>
      <c r="BZ180">
        <v>44.19</v>
      </c>
      <c r="CA180">
        <v>42.35</v>
      </c>
      <c r="CB180">
        <v>36.04</v>
      </c>
      <c r="CC180">
        <v>7</v>
      </c>
      <c r="CD180">
        <v>10</v>
      </c>
      <c r="CE180">
        <v>10</v>
      </c>
      <c r="CF180">
        <v>8</v>
      </c>
      <c r="CG180">
        <v>4</v>
      </c>
      <c r="CH180">
        <v>-4</v>
      </c>
      <c r="CI180">
        <v>-9</v>
      </c>
      <c r="CJ180">
        <v>-8</v>
      </c>
      <c r="CK180">
        <v>-7</v>
      </c>
      <c r="CL180">
        <v>-2</v>
      </c>
      <c r="CM180">
        <v>5</v>
      </c>
      <c r="CN180">
        <v>7</v>
      </c>
      <c r="CO180">
        <v>12</v>
      </c>
      <c r="CP180">
        <v>18</v>
      </c>
      <c r="CQ180">
        <v>16</v>
      </c>
      <c r="CR180">
        <v>13</v>
      </c>
      <c r="CS180">
        <v>6</v>
      </c>
      <c r="CT180">
        <v>6</v>
      </c>
    </row>
    <row r="181" spans="1:98">
      <c r="A181">
        <v>2</v>
      </c>
      <c r="B181" t="s">
        <v>1733</v>
      </c>
      <c r="C181">
        <v>37</v>
      </c>
      <c r="D181">
        <v>32</v>
      </c>
      <c r="E181">
        <v>29</v>
      </c>
      <c r="F181" t="s">
        <v>1667</v>
      </c>
      <c r="G181">
        <v>14</v>
      </c>
      <c r="H181">
        <v>6</v>
      </c>
      <c r="I181">
        <v>3.65</v>
      </c>
      <c r="J181">
        <v>4.95</v>
      </c>
      <c r="K181">
        <v>4.91</v>
      </c>
      <c r="L181">
        <v>4.91</v>
      </c>
      <c r="M181">
        <v>4.01</v>
      </c>
      <c r="N181">
        <v>4.43</v>
      </c>
      <c r="O181">
        <v>3.39</v>
      </c>
      <c r="P181">
        <v>3.8</v>
      </c>
      <c r="Q181">
        <v>3.93</v>
      </c>
      <c r="R181">
        <v>3.89</v>
      </c>
      <c r="S181">
        <v>5.34</v>
      </c>
      <c r="T181">
        <v>9.9600000000000009</v>
      </c>
      <c r="U181">
        <v>7.75</v>
      </c>
      <c r="V181">
        <v>7.35</v>
      </c>
      <c r="W181">
        <v>9.07</v>
      </c>
      <c r="X181">
        <v>11.79</v>
      </c>
      <c r="Y181">
        <v>17.510000000000002</v>
      </c>
      <c r="Z181">
        <v>22.85</v>
      </c>
      <c r="AA181">
        <v>3.96</v>
      </c>
      <c r="AB181">
        <v>4.21</v>
      </c>
      <c r="AC181">
        <v>3.12</v>
      </c>
      <c r="AD181">
        <v>2.33</v>
      </c>
      <c r="AE181">
        <v>2.17</v>
      </c>
      <c r="AF181">
        <v>3.49</v>
      </c>
      <c r="AG181">
        <v>3.62</v>
      </c>
      <c r="AH181">
        <v>4.68</v>
      </c>
      <c r="AI181">
        <v>4.1100000000000003</v>
      </c>
      <c r="AJ181">
        <v>4.7</v>
      </c>
      <c r="AK181">
        <v>5.8</v>
      </c>
      <c r="AL181">
        <v>8.4</v>
      </c>
      <c r="AM181">
        <v>8.56</v>
      </c>
      <c r="AN181">
        <v>7.66</v>
      </c>
      <c r="AO181">
        <v>9.74</v>
      </c>
      <c r="AP181">
        <v>11.46</v>
      </c>
      <c r="AQ181">
        <v>17.18</v>
      </c>
      <c r="AR181">
        <v>23.78</v>
      </c>
      <c r="AS181">
        <v>31.8</v>
      </c>
      <c r="AT181">
        <v>35.78</v>
      </c>
      <c r="AU181">
        <v>38.04</v>
      </c>
      <c r="AV181">
        <v>42.09</v>
      </c>
      <c r="AW181">
        <v>42.39</v>
      </c>
      <c r="AX181">
        <v>44.27</v>
      </c>
      <c r="AY181">
        <v>48.24</v>
      </c>
      <c r="AZ181">
        <v>47.93</v>
      </c>
      <c r="BA181">
        <v>46.57</v>
      </c>
      <c r="BB181">
        <v>46.57</v>
      </c>
      <c r="BC181">
        <v>47.61</v>
      </c>
      <c r="BD181">
        <v>48.19</v>
      </c>
      <c r="BE181">
        <v>52.2</v>
      </c>
      <c r="BF181">
        <v>55.05</v>
      </c>
      <c r="BG181">
        <v>56.25</v>
      </c>
      <c r="BH181">
        <v>54.17</v>
      </c>
      <c r="BI181">
        <v>53.4</v>
      </c>
      <c r="BJ181">
        <v>46.7</v>
      </c>
      <c r="BK181">
        <v>30.13</v>
      </c>
      <c r="BL181">
        <v>34.76</v>
      </c>
      <c r="BM181">
        <v>38.57</v>
      </c>
      <c r="BN181">
        <v>42.24</v>
      </c>
      <c r="BO181">
        <v>43.92</v>
      </c>
      <c r="BP181">
        <v>44.5</v>
      </c>
      <c r="BQ181">
        <v>48.39</v>
      </c>
      <c r="BR181">
        <v>49.57</v>
      </c>
      <c r="BS181">
        <v>46.63</v>
      </c>
      <c r="BT181">
        <v>46.07</v>
      </c>
      <c r="BU181">
        <v>47.92</v>
      </c>
      <c r="BV181">
        <v>48.81</v>
      </c>
      <c r="BW181">
        <v>52.79</v>
      </c>
      <c r="BX181">
        <v>55.64</v>
      </c>
      <c r="BY181">
        <v>56.15</v>
      </c>
      <c r="BZ181">
        <v>53.73</v>
      </c>
      <c r="CA181">
        <v>53.4</v>
      </c>
      <c r="CB181">
        <v>45.82</v>
      </c>
      <c r="CC181">
        <v>6</v>
      </c>
      <c r="CD181">
        <v>6</v>
      </c>
      <c r="CE181">
        <v>8</v>
      </c>
      <c r="CF181">
        <v>2</v>
      </c>
      <c r="CG181">
        <v>0</v>
      </c>
      <c r="CH181">
        <v>-7</v>
      </c>
      <c r="CI181">
        <v>-16</v>
      </c>
      <c r="CJ181">
        <v>-21</v>
      </c>
      <c r="CK181">
        <v>-23</v>
      </c>
      <c r="CL181">
        <v>-20</v>
      </c>
      <c r="CM181">
        <v>-16</v>
      </c>
      <c r="CN181">
        <v>-11</v>
      </c>
      <c r="CO181">
        <v>-8</v>
      </c>
      <c r="CP181">
        <v>-8</v>
      </c>
      <c r="CQ181">
        <v>-4</v>
      </c>
      <c r="CR181">
        <v>-3</v>
      </c>
      <c r="CS181">
        <v>-2</v>
      </c>
      <c r="CT181">
        <v>-2</v>
      </c>
    </row>
    <row r="182" spans="1:98">
      <c r="A182">
        <v>2</v>
      </c>
      <c r="B182" t="s">
        <v>1730</v>
      </c>
      <c r="C182">
        <v>35</v>
      </c>
      <c r="D182">
        <v>32</v>
      </c>
      <c r="E182">
        <v>29</v>
      </c>
      <c r="F182" t="s">
        <v>1666</v>
      </c>
      <c r="G182">
        <v>18</v>
      </c>
      <c r="H182">
        <v>7</v>
      </c>
      <c r="I182">
        <v>4.4800000000000004</v>
      </c>
      <c r="J182">
        <v>3.98</v>
      </c>
      <c r="K182">
        <v>2.98</v>
      </c>
      <c r="L182">
        <v>1.93</v>
      </c>
      <c r="M182">
        <v>1.42</v>
      </c>
      <c r="N182">
        <v>0.88</v>
      </c>
      <c r="O182">
        <v>0.45</v>
      </c>
      <c r="P182">
        <v>1.27</v>
      </c>
      <c r="Q182">
        <v>2.9</v>
      </c>
      <c r="R182">
        <v>5.09</v>
      </c>
      <c r="S182">
        <v>4.97</v>
      </c>
      <c r="T182">
        <v>5.91</v>
      </c>
      <c r="U182">
        <v>3.86</v>
      </c>
      <c r="V182">
        <v>3.64</v>
      </c>
      <c r="W182">
        <v>6.13</v>
      </c>
      <c r="X182">
        <v>8.64</v>
      </c>
      <c r="Y182">
        <v>12.16</v>
      </c>
      <c r="Z182">
        <v>19.68</v>
      </c>
      <c r="AA182">
        <v>4.58</v>
      </c>
      <c r="AB182">
        <v>2.66</v>
      </c>
      <c r="AC182">
        <v>0</v>
      </c>
      <c r="AD182">
        <v>0.8</v>
      </c>
      <c r="AE182">
        <v>1.51</v>
      </c>
      <c r="AF182">
        <v>2.3199999999999998</v>
      </c>
      <c r="AG182">
        <v>2.68</v>
      </c>
      <c r="AH182">
        <v>2.59</v>
      </c>
      <c r="AI182">
        <v>2.74</v>
      </c>
      <c r="AJ182">
        <v>3.68</v>
      </c>
      <c r="AK182">
        <v>5.15</v>
      </c>
      <c r="AL182">
        <v>6.82</v>
      </c>
      <c r="AM182">
        <v>4.5999999999999996</v>
      </c>
      <c r="AN182">
        <v>4.51</v>
      </c>
      <c r="AO182">
        <v>7.74</v>
      </c>
      <c r="AP182">
        <v>9.2100000000000009</v>
      </c>
      <c r="AQ182">
        <v>13.74</v>
      </c>
      <c r="AR182">
        <v>21.38</v>
      </c>
      <c r="AS182">
        <v>26.45</v>
      </c>
      <c r="AT182">
        <v>32.979999999999997</v>
      </c>
      <c r="AU182">
        <v>34.19</v>
      </c>
      <c r="AV182">
        <v>35.549999999999997</v>
      </c>
      <c r="AW182">
        <v>35.01</v>
      </c>
      <c r="AX182">
        <v>35.74</v>
      </c>
      <c r="AY182">
        <v>37.71</v>
      </c>
      <c r="AZ182">
        <v>37.049999999999997</v>
      </c>
      <c r="BA182">
        <v>39.56</v>
      </c>
      <c r="BB182">
        <v>40.54</v>
      </c>
      <c r="BC182">
        <v>42.13</v>
      </c>
      <c r="BD182">
        <v>43.33</v>
      </c>
      <c r="BE182">
        <v>45.8</v>
      </c>
      <c r="BF182">
        <v>45.02</v>
      </c>
      <c r="BG182">
        <v>47.89</v>
      </c>
      <c r="BH182">
        <v>47.19</v>
      </c>
      <c r="BI182">
        <v>46.71</v>
      </c>
      <c r="BJ182">
        <v>44.61</v>
      </c>
      <c r="BK182">
        <v>26.65</v>
      </c>
      <c r="BL182">
        <v>33.130000000000003</v>
      </c>
      <c r="BM182">
        <v>34.54</v>
      </c>
      <c r="BN182">
        <v>36.26</v>
      </c>
      <c r="BO182">
        <v>35.520000000000003</v>
      </c>
      <c r="BP182">
        <v>35.44</v>
      </c>
      <c r="BQ182">
        <v>37.04</v>
      </c>
      <c r="BR182">
        <v>37.96</v>
      </c>
      <c r="BS182">
        <v>39.369999999999997</v>
      </c>
      <c r="BT182">
        <v>40.5</v>
      </c>
      <c r="BU182">
        <v>42.41</v>
      </c>
      <c r="BV182">
        <v>43.77</v>
      </c>
      <c r="BW182">
        <v>45.49</v>
      </c>
      <c r="BX182">
        <v>46.29</v>
      </c>
      <c r="BY182">
        <v>48.11</v>
      </c>
      <c r="BZ182">
        <v>48.11</v>
      </c>
      <c r="CA182">
        <v>46.68</v>
      </c>
      <c r="CB182">
        <v>44.72</v>
      </c>
      <c r="CC182">
        <v>6</v>
      </c>
      <c r="CD182">
        <v>6</v>
      </c>
      <c r="CE182">
        <v>8</v>
      </c>
      <c r="CF182">
        <v>7</v>
      </c>
      <c r="CG182">
        <v>0</v>
      </c>
      <c r="CH182">
        <v>-7</v>
      </c>
      <c r="CI182">
        <v>-9</v>
      </c>
      <c r="CJ182">
        <v>-13</v>
      </c>
      <c r="CK182">
        <v>-10</v>
      </c>
      <c r="CL182">
        <v>-9</v>
      </c>
      <c r="CM182">
        <v>-6</v>
      </c>
      <c r="CN182">
        <v>-6</v>
      </c>
      <c r="CO182">
        <v>-3</v>
      </c>
      <c r="CP182">
        <v>-2</v>
      </c>
      <c r="CQ182">
        <v>1</v>
      </c>
      <c r="CR182">
        <v>1</v>
      </c>
      <c r="CS182">
        <v>1</v>
      </c>
      <c r="CT182">
        <v>0</v>
      </c>
    </row>
    <row r="183" spans="1:98">
      <c r="A183">
        <v>2</v>
      </c>
      <c r="B183" t="s">
        <v>1737</v>
      </c>
      <c r="C183">
        <v>37</v>
      </c>
      <c r="D183">
        <v>29</v>
      </c>
      <c r="E183">
        <v>29</v>
      </c>
      <c r="F183" t="s">
        <v>1666</v>
      </c>
      <c r="G183">
        <v>16</v>
      </c>
      <c r="H183">
        <v>7</v>
      </c>
      <c r="I183">
        <v>3.76</v>
      </c>
      <c r="J183">
        <v>3.62</v>
      </c>
      <c r="K183">
        <v>2.99</v>
      </c>
      <c r="L183">
        <v>3.11</v>
      </c>
      <c r="M183">
        <v>2.36</v>
      </c>
      <c r="N183">
        <v>2.5299999999999998</v>
      </c>
      <c r="O183">
        <v>2.2400000000000002</v>
      </c>
      <c r="P183">
        <v>1.49</v>
      </c>
      <c r="Q183">
        <v>1.1100000000000001</v>
      </c>
      <c r="R183">
        <v>1.28</v>
      </c>
      <c r="S183">
        <v>2.17</v>
      </c>
      <c r="T183">
        <v>3.28</v>
      </c>
      <c r="U183">
        <v>0</v>
      </c>
      <c r="V183">
        <v>1.24</v>
      </c>
      <c r="W183">
        <v>4.1100000000000003</v>
      </c>
      <c r="X183">
        <v>5.56</v>
      </c>
      <c r="Y183">
        <v>8.8800000000000008</v>
      </c>
      <c r="Z183">
        <v>15.88</v>
      </c>
      <c r="AA183">
        <v>3.48</v>
      </c>
      <c r="AB183">
        <v>3.28</v>
      </c>
      <c r="AC183">
        <v>1.56</v>
      </c>
      <c r="AD183">
        <v>1.07</v>
      </c>
      <c r="AE183">
        <v>0.25</v>
      </c>
      <c r="AF183">
        <v>1.17</v>
      </c>
      <c r="AG183">
        <v>1.02</v>
      </c>
      <c r="AH183">
        <v>1.74</v>
      </c>
      <c r="AI183">
        <v>2.13</v>
      </c>
      <c r="AJ183">
        <v>3.37</v>
      </c>
      <c r="AK183">
        <v>2.61</v>
      </c>
      <c r="AL183">
        <v>3.21</v>
      </c>
      <c r="AM183">
        <v>1.51</v>
      </c>
      <c r="AN183">
        <v>2.4900000000000002</v>
      </c>
      <c r="AO183">
        <v>4.3099999999999996</v>
      </c>
      <c r="AP183">
        <v>5.13</v>
      </c>
      <c r="AQ183">
        <v>9.74</v>
      </c>
      <c r="AR183">
        <v>17.600000000000001</v>
      </c>
      <c r="AS183">
        <v>27.11</v>
      </c>
      <c r="AT183">
        <v>32.54</v>
      </c>
      <c r="AU183">
        <v>34.049999999999997</v>
      </c>
      <c r="AV183">
        <v>35.49</v>
      </c>
      <c r="AW183">
        <v>37.03</v>
      </c>
      <c r="AX183">
        <v>38.17</v>
      </c>
      <c r="AY183">
        <v>38.32</v>
      </c>
      <c r="AZ183">
        <v>39.64</v>
      </c>
      <c r="BA183">
        <v>40.89</v>
      </c>
      <c r="BB183">
        <v>40.44</v>
      </c>
      <c r="BC183">
        <v>41.83</v>
      </c>
      <c r="BD183">
        <v>41.65</v>
      </c>
      <c r="BE183">
        <v>44.78</v>
      </c>
      <c r="BF183">
        <v>46.39</v>
      </c>
      <c r="BG183">
        <v>46.33</v>
      </c>
      <c r="BH183">
        <v>47.07</v>
      </c>
      <c r="BI183">
        <v>45.63</v>
      </c>
      <c r="BJ183">
        <v>47.67</v>
      </c>
      <c r="BK183">
        <v>27.72</v>
      </c>
      <c r="BL183">
        <v>32.46</v>
      </c>
      <c r="BM183">
        <v>34.28</v>
      </c>
      <c r="BN183">
        <v>35.770000000000003</v>
      </c>
      <c r="BO183">
        <v>37.97</v>
      </c>
      <c r="BP183">
        <v>37.049999999999997</v>
      </c>
      <c r="BQ183">
        <v>37.68</v>
      </c>
      <c r="BR183">
        <v>38.94</v>
      </c>
      <c r="BS183">
        <v>39.979999999999997</v>
      </c>
      <c r="BT183">
        <v>40.85</v>
      </c>
      <c r="BU183">
        <v>41.31</v>
      </c>
      <c r="BV183">
        <v>41.03</v>
      </c>
      <c r="BW183">
        <v>44.68</v>
      </c>
      <c r="BX183">
        <v>46.13</v>
      </c>
      <c r="BY183">
        <v>45.6</v>
      </c>
      <c r="BZ183">
        <v>48.03</v>
      </c>
      <c r="CA183">
        <v>45.05</v>
      </c>
      <c r="CB183">
        <v>47.77</v>
      </c>
      <c r="CC183">
        <v>0</v>
      </c>
      <c r="CD183">
        <v>1</v>
      </c>
      <c r="CE183">
        <v>4</v>
      </c>
      <c r="CF183">
        <v>4</v>
      </c>
      <c r="CG183">
        <v>5</v>
      </c>
      <c r="CH183">
        <v>1</v>
      </c>
      <c r="CI183">
        <v>-1</v>
      </c>
      <c r="CJ183">
        <v>-11</v>
      </c>
      <c r="CK183">
        <v>-18</v>
      </c>
      <c r="CL183">
        <v>-22</v>
      </c>
      <c r="CM183">
        <v>-25</v>
      </c>
      <c r="CN183">
        <v>-27</v>
      </c>
      <c r="CO183">
        <v>-22</v>
      </c>
      <c r="CP183">
        <v>-15</v>
      </c>
      <c r="CQ183">
        <v>-11</v>
      </c>
      <c r="CR183">
        <v>-7</v>
      </c>
      <c r="CS183">
        <v>-5</v>
      </c>
      <c r="CT183">
        <v>-2</v>
      </c>
    </row>
    <row r="184" spans="1:98">
      <c r="A184">
        <v>2</v>
      </c>
      <c r="B184" t="s">
        <v>1733</v>
      </c>
      <c r="C184">
        <v>43</v>
      </c>
      <c r="D184">
        <v>34</v>
      </c>
      <c r="E184">
        <v>29</v>
      </c>
      <c r="F184" t="s">
        <v>1666</v>
      </c>
      <c r="G184">
        <v>13</v>
      </c>
      <c r="H184">
        <v>5</v>
      </c>
      <c r="I184">
        <v>3.93</v>
      </c>
      <c r="J184">
        <v>2.9</v>
      </c>
      <c r="K184">
        <v>2.2799999999999998</v>
      </c>
      <c r="L184">
        <v>2.2000000000000002</v>
      </c>
      <c r="M184">
        <v>2.2799999999999998</v>
      </c>
      <c r="N184">
        <v>2.99</v>
      </c>
      <c r="O184">
        <v>2.41</v>
      </c>
      <c r="P184">
        <v>2.02</v>
      </c>
      <c r="Q184">
        <v>2.2000000000000002</v>
      </c>
      <c r="R184">
        <v>2.04</v>
      </c>
      <c r="S184">
        <v>3.62</v>
      </c>
      <c r="T184">
        <v>4.95</v>
      </c>
      <c r="U184">
        <v>2.36</v>
      </c>
      <c r="V184">
        <v>2.86</v>
      </c>
      <c r="W184">
        <v>4.2</v>
      </c>
      <c r="X184">
        <v>5.99</v>
      </c>
      <c r="Y184">
        <v>8.16</v>
      </c>
      <c r="Z184">
        <v>14.43</v>
      </c>
      <c r="AA184">
        <v>4.3099999999999996</v>
      </c>
      <c r="AB184">
        <v>2.66</v>
      </c>
      <c r="AC184">
        <v>1.45</v>
      </c>
      <c r="AD184">
        <v>0</v>
      </c>
      <c r="AE184">
        <v>0</v>
      </c>
      <c r="AF184">
        <v>1.27</v>
      </c>
      <c r="AG184">
        <v>1.99</v>
      </c>
      <c r="AH184">
        <v>2.36</v>
      </c>
      <c r="AI184">
        <v>2.68</v>
      </c>
      <c r="AJ184">
        <v>2.62</v>
      </c>
      <c r="AK184">
        <v>3.62</v>
      </c>
      <c r="AL184">
        <v>4.43</v>
      </c>
      <c r="AM184">
        <v>3.61</v>
      </c>
      <c r="AN184">
        <v>4.04</v>
      </c>
      <c r="AO184">
        <v>4.79</v>
      </c>
      <c r="AP184">
        <v>6.6</v>
      </c>
      <c r="AQ184">
        <v>9.23</v>
      </c>
      <c r="AR184">
        <v>15.6</v>
      </c>
      <c r="AS184">
        <v>25.84</v>
      </c>
      <c r="AT184">
        <v>29.9</v>
      </c>
      <c r="AU184">
        <v>32.96</v>
      </c>
      <c r="AV184">
        <v>34.79</v>
      </c>
      <c r="AW184">
        <v>36.61</v>
      </c>
      <c r="AX184">
        <v>36.53</v>
      </c>
      <c r="AY184">
        <v>38.85</v>
      </c>
      <c r="AZ184">
        <v>40.14</v>
      </c>
      <c r="BA184">
        <v>40.049999999999997</v>
      </c>
      <c r="BB184">
        <v>40.1</v>
      </c>
      <c r="BC184">
        <v>40.96</v>
      </c>
      <c r="BD184">
        <v>41.46</v>
      </c>
      <c r="BE184">
        <v>45.8</v>
      </c>
      <c r="BF184">
        <v>49.48</v>
      </c>
      <c r="BG184">
        <v>48.31</v>
      </c>
      <c r="BH184">
        <v>48.45</v>
      </c>
      <c r="BI184">
        <v>45.58</v>
      </c>
      <c r="BJ184">
        <v>42.49</v>
      </c>
      <c r="BK184">
        <v>25.11</v>
      </c>
      <c r="BL184">
        <v>28.77</v>
      </c>
      <c r="BM184">
        <v>32.369999999999997</v>
      </c>
      <c r="BN184">
        <v>36.71</v>
      </c>
      <c r="BO184">
        <v>37.43</v>
      </c>
      <c r="BP184">
        <v>37.270000000000003</v>
      </c>
      <c r="BQ184">
        <v>39.17</v>
      </c>
      <c r="BR184">
        <v>40.6</v>
      </c>
      <c r="BS184">
        <v>41.95</v>
      </c>
      <c r="BT184">
        <v>40.880000000000003</v>
      </c>
      <c r="BU184">
        <v>40.840000000000003</v>
      </c>
      <c r="BV184">
        <v>40.9</v>
      </c>
      <c r="BW184">
        <v>45.09</v>
      </c>
      <c r="BX184">
        <v>49.15</v>
      </c>
      <c r="BY184">
        <v>49.94</v>
      </c>
      <c r="BZ184">
        <v>48.11</v>
      </c>
      <c r="CA184">
        <v>45.2</v>
      </c>
      <c r="CB184">
        <v>42.13</v>
      </c>
      <c r="CC184">
        <v>3</v>
      </c>
      <c r="CD184">
        <v>4</v>
      </c>
      <c r="CE184">
        <v>3</v>
      </c>
      <c r="CF184">
        <v>0</v>
      </c>
      <c r="CG184">
        <v>-1</v>
      </c>
      <c r="CH184">
        <v>-7</v>
      </c>
      <c r="CI184">
        <v>-14</v>
      </c>
      <c r="CJ184">
        <v>-20</v>
      </c>
      <c r="CK184">
        <v>-24</v>
      </c>
      <c r="CL184">
        <v>-22</v>
      </c>
      <c r="CM184">
        <v>-15</v>
      </c>
      <c r="CN184">
        <v>-10</v>
      </c>
      <c r="CO184">
        <v>-1</v>
      </c>
      <c r="CP184">
        <v>4</v>
      </c>
      <c r="CQ184">
        <v>4</v>
      </c>
      <c r="CR184">
        <v>3</v>
      </c>
      <c r="CS184">
        <v>0</v>
      </c>
      <c r="CT184">
        <v>0</v>
      </c>
    </row>
    <row r="185" spans="1:98">
      <c r="A185">
        <v>2</v>
      </c>
      <c r="B185" t="s">
        <v>1732</v>
      </c>
      <c r="C185">
        <v>33</v>
      </c>
      <c r="D185">
        <v>34</v>
      </c>
      <c r="E185">
        <v>29</v>
      </c>
      <c r="F185" t="s">
        <v>1667</v>
      </c>
      <c r="G185">
        <v>14</v>
      </c>
      <c r="H185">
        <v>3</v>
      </c>
      <c r="I185">
        <v>3.17</v>
      </c>
      <c r="J185">
        <v>2.2400000000000002</v>
      </c>
      <c r="K185">
        <v>2.14</v>
      </c>
      <c r="L185">
        <v>1.51</v>
      </c>
      <c r="M185">
        <v>2.3199999999999998</v>
      </c>
      <c r="N185">
        <v>2.5</v>
      </c>
      <c r="O185">
        <v>0</v>
      </c>
      <c r="P185">
        <v>1.67</v>
      </c>
      <c r="Q185">
        <v>5.63</v>
      </c>
      <c r="R185">
        <v>3.9</v>
      </c>
      <c r="S185">
        <v>3.56</v>
      </c>
      <c r="T185">
        <v>6.09</v>
      </c>
      <c r="U185">
        <v>3.8</v>
      </c>
      <c r="V185">
        <v>3.74</v>
      </c>
      <c r="W185">
        <v>6.24</v>
      </c>
      <c r="X185">
        <v>4.9800000000000004</v>
      </c>
      <c r="Y185">
        <v>9.2799999999999994</v>
      </c>
      <c r="Z185">
        <v>17.989999999999998</v>
      </c>
      <c r="AA185">
        <v>1.94</v>
      </c>
      <c r="AB185">
        <v>2.12</v>
      </c>
      <c r="AC185">
        <v>0</v>
      </c>
      <c r="AD185">
        <v>1.3</v>
      </c>
      <c r="AE185">
        <v>2.11</v>
      </c>
      <c r="AF185">
        <v>2.17</v>
      </c>
      <c r="AG185">
        <v>0</v>
      </c>
      <c r="AH185">
        <v>1.94</v>
      </c>
      <c r="AI185">
        <v>4.93</v>
      </c>
      <c r="AJ185">
        <v>5.18</v>
      </c>
      <c r="AK185">
        <v>6.79</v>
      </c>
      <c r="AL185">
        <v>5.0999999999999996</v>
      </c>
      <c r="AM185">
        <v>3.65</v>
      </c>
      <c r="AN185">
        <v>4.57</v>
      </c>
      <c r="AO185">
        <v>5.9</v>
      </c>
      <c r="AP185">
        <v>4.68</v>
      </c>
      <c r="AQ185">
        <v>8.44</v>
      </c>
      <c r="AR185">
        <v>17.170000000000002</v>
      </c>
      <c r="AS185">
        <v>25.77</v>
      </c>
      <c r="AT185">
        <v>27.35</v>
      </c>
      <c r="AU185">
        <v>28.87</v>
      </c>
      <c r="AV185">
        <v>29.3</v>
      </c>
      <c r="AW185">
        <v>31.83</v>
      </c>
      <c r="AX185">
        <v>31.94</v>
      </c>
      <c r="AY185">
        <v>26.64</v>
      </c>
      <c r="AZ185">
        <v>29.86</v>
      </c>
      <c r="BA185">
        <v>30.73</v>
      </c>
      <c r="BB185">
        <v>32.119999999999997</v>
      </c>
      <c r="BC185">
        <v>34.24</v>
      </c>
      <c r="BD185">
        <v>35.15</v>
      </c>
      <c r="BE185">
        <v>36.159999999999997</v>
      </c>
      <c r="BF185">
        <v>39.33</v>
      </c>
      <c r="BG185">
        <v>39.22</v>
      </c>
      <c r="BH185">
        <v>39.78</v>
      </c>
      <c r="BI185">
        <v>36.409999999999997</v>
      </c>
      <c r="BJ185">
        <v>33.229999999999997</v>
      </c>
      <c r="BK185">
        <v>25.64</v>
      </c>
      <c r="BL185">
        <v>26.99</v>
      </c>
      <c r="BM185">
        <v>28.17</v>
      </c>
      <c r="BN185">
        <v>29.57</v>
      </c>
      <c r="BO185">
        <v>32.32</v>
      </c>
      <c r="BP185">
        <v>31.54</v>
      </c>
      <c r="BQ185">
        <v>27.4</v>
      </c>
      <c r="BR185">
        <v>29.13</v>
      </c>
      <c r="BS185">
        <v>30.7</v>
      </c>
      <c r="BT185">
        <v>33.29</v>
      </c>
      <c r="BU185">
        <v>34.94</v>
      </c>
      <c r="BV185">
        <v>35.799999999999997</v>
      </c>
      <c r="BW185">
        <v>37.68</v>
      </c>
      <c r="BX185">
        <v>40.83</v>
      </c>
      <c r="BY185">
        <v>39.979999999999997</v>
      </c>
      <c r="BZ185">
        <v>39.4</v>
      </c>
      <c r="CA185">
        <v>36.119999999999997</v>
      </c>
      <c r="CB185">
        <v>33.950000000000003</v>
      </c>
      <c r="CC185">
        <v>5</v>
      </c>
      <c r="CD185">
        <v>5</v>
      </c>
      <c r="CE185">
        <v>6</v>
      </c>
      <c r="CF185">
        <v>2</v>
      </c>
      <c r="CG185">
        <v>-14</v>
      </c>
      <c r="CH185">
        <v>-23</v>
      </c>
      <c r="CI185">
        <v>-29</v>
      </c>
      <c r="CJ185">
        <v>-30</v>
      </c>
      <c r="CK185">
        <v>-30</v>
      </c>
      <c r="CL185">
        <v>-28</v>
      </c>
      <c r="CM185">
        <v>-20</v>
      </c>
      <c r="CN185">
        <v>-3</v>
      </c>
      <c r="CO185">
        <v>4</v>
      </c>
      <c r="CP185">
        <v>9</v>
      </c>
      <c r="CQ185">
        <v>11</v>
      </c>
      <c r="CR185">
        <v>6</v>
      </c>
      <c r="CS185">
        <v>3</v>
      </c>
      <c r="CT185">
        <v>1</v>
      </c>
    </row>
    <row r="186" spans="1:98">
      <c r="A186">
        <v>2</v>
      </c>
      <c r="B186" t="s">
        <v>1733</v>
      </c>
      <c r="C186">
        <v>40</v>
      </c>
      <c r="D186">
        <v>32</v>
      </c>
      <c r="E186">
        <v>29</v>
      </c>
      <c r="F186" t="s">
        <v>1666</v>
      </c>
      <c r="G186">
        <v>22</v>
      </c>
      <c r="H186">
        <v>0</v>
      </c>
      <c r="I186">
        <v>3.65</v>
      </c>
      <c r="J186">
        <v>2.83</v>
      </c>
      <c r="K186">
        <v>3.23</v>
      </c>
      <c r="L186">
        <v>2.5299999999999998</v>
      </c>
      <c r="M186">
        <v>2.76</v>
      </c>
      <c r="N186">
        <v>1.1200000000000001</v>
      </c>
      <c r="O186">
        <v>0.37</v>
      </c>
      <c r="P186">
        <v>1.74</v>
      </c>
      <c r="Q186">
        <v>1.74</v>
      </c>
      <c r="R186">
        <v>4.47</v>
      </c>
      <c r="S186">
        <v>6.46</v>
      </c>
      <c r="T186">
        <v>6.06</v>
      </c>
      <c r="U186">
        <v>4.51</v>
      </c>
      <c r="V186">
        <v>4.3600000000000003</v>
      </c>
      <c r="W186">
        <v>6.96</v>
      </c>
      <c r="X186">
        <v>7.71</v>
      </c>
      <c r="Y186">
        <v>12.07</v>
      </c>
      <c r="Z186">
        <v>18.37</v>
      </c>
      <c r="AA186">
        <v>4.33</v>
      </c>
      <c r="AB186">
        <v>2.56</v>
      </c>
      <c r="AC186">
        <v>0</v>
      </c>
      <c r="AD186">
        <v>0</v>
      </c>
      <c r="AE186">
        <v>0.35</v>
      </c>
      <c r="AF186">
        <v>2.98</v>
      </c>
      <c r="AG186">
        <v>2.88</v>
      </c>
      <c r="AH186">
        <v>3.85</v>
      </c>
      <c r="AI186">
        <v>3.77</v>
      </c>
      <c r="AJ186">
        <v>5.09</v>
      </c>
      <c r="AK186">
        <v>6.19</v>
      </c>
      <c r="AL186">
        <v>4.75</v>
      </c>
      <c r="AM186">
        <v>2.48</v>
      </c>
      <c r="AN186">
        <v>3.78</v>
      </c>
      <c r="AO186">
        <v>4.97</v>
      </c>
      <c r="AP186">
        <v>7.17</v>
      </c>
      <c r="AQ186">
        <v>12.78</v>
      </c>
      <c r="AR186">
        <v>18.55</v>
      </c>
      <c r="AS186">
        <v>27.73</v>
      </c>
      <c r="AT186">
        <v>32.270000000000003</v>
      </c>
      <c r="AU186">
        <v>35.32</v>
      </c>
      <c r="AV186">
        <v>37.46</v>
      </c>
      <c r="AW186">
        <v>37.21</v>
      </c>
      <c r="AX186">
        <v>38.86</v>
      </c>
      <c r="AY186">
        <v>39.659999999999997</v>
      </c>
      <c r="AZ186">
        <v>40.11</v>
      </c>
      <c r="BA186">
        <v>39.83</v>
      </c>
      <c r="BB186">
        <v>40.46</v>
      </c>
      <c r="BC186">
        <v>42.23</v>
      </c>
      <c r="BD186">
        <v>42.5</v>
      </c>
      <c r="BE186">
        <v>47.47</v>
      </c>
      <c r="BF186">
        <v>46.39</v>
      </c>
      <c r="BG186">
        <v>48.22</v>
      </c>
      <c r="BH186">
        <v>48.05</v>
      </c>
      <c r="BI186">
        <v>46.15</v>
      </c>
      <c r="BJ186">
        <v>40.32</v>
      </c>
      <c r="BK186">
        <v>27.94</v>
      </c>
      <c r="BL186">
        <v>32.39</v>
      </c>
      <c r="BM186">
        <v>35.46</v>
      </c>
      <c r="BN186">
        <v>37.69</v>
      </c>
      <c r="BO186">
        <v>37.869999999999997</v>
      </c>
      <c r="BP186">
        <v>38.15</v>
      </c>
      <c r="BQ186">
        <v>39.26</v>
      </c>
      <c r="BR186">
        <v>39.51</v>
      </c>
      <c r="BS186">
        <v>39.75</v>
      </c>
      <c r="BT186">
        <v>40.49</v>
      </c>
      <c r="BU186">
        <v>42.59</v>
      </c>
      <c r="BV186">
        <v>42.94</v>
      </c>
      <c r="BW186">
        <v>48.75</v>
      </c>
      <c r="BX186">
        <v>46.38</v>
      </c>
      <c r="BY186">
        <v>48.89</v>
      </c>
      <c r="BZ186">
        <v>48.61</v>
      </c>
      <c r="CA186">
        <v>46.38</v>
      </c>
      <c r="CB186">
        <v>40.770000000000003</v>
      </c>
      <c r="CC186">
        <v>2</v>
      </c>
      <c r="CD186">
        <v>3</v>
      </c>
      <c r="CE186">
        <v>5</v>
      </c>
      <c r="CF186">
        <v>6</v>
      </c>
      <c r="CG186">
        <v>4</v>
      </c>
      <c r="CH186">
        <v>0</v>
      </c>
      <c r="CI186">
        <v>-4</v>
      </c>
      <c r="CJ186">
        <v>-8</v>
      </c>
      <c r="CK186">
        <v>-10</v>
      </c>
      <c r="CL186">
        <v>-6</v>
      </c>
      <c r="CM186">
        <v>4</v>
      </c>
      <c r="CN186">
        <v>12</v>
      </c>
      <c r="CO186">
        <v>17</v>
      </c>
      <c r="CP186">
        <v>18</v>
      </c>
      <c r="CQ186">
        <v>15</v>
      </c>
      <c r="CR186">
        <v>8</v>
      </c>
      <c r="CS186">
        <v>7</v>
      </c>
      <c r="CT186">
        <v>8</v>
      </c>
    </row>
    <row r="187" spans="1:98">
      <c r="A187">
        <v>2</v>
      </c>
      <c r="B187" t="s">
        <v>1733</v>
      </c>
      <c r="C187">
        <v>38</v>
      </c>
      <c r="D187">
        <v>34</v>
      </c>
      <c r="E187">
        <v>30</v>
      </c>
      <c r="F187" t="s">
        <v>1666</v>
      </c>
      <c r="G187">
        <v>14</v>
      </c>
      <c r="H187">
        <v>4</v>
      </c>
      <c r="I187">
        <v>3.15</v>
      </c>
      <c r="J187">
        <v>1.86</v>
      </c>
      <c r="K187">
        <v>1.39</v>
      </c>
      <c r="L187">
        <v>1.52</v>
      </c>
      <c r="M187">
        <v>1.94</v>
      </c>
      <c r="N187">
        <v>1.52</v>
      </c>
      <c r="O187">
        <v>1.02</v>
      </c>
      <c r="P187">
        <v>2.4500000000000002</v>
      </c>
      <c r="Q187">
        <v>3.53</v>
      </c>
      <c r="R187">
        <v>3.61</v>
      </c>
      <c r="S187">
        <v>4.49</v>
      </c>
      <c r="T187">
        <v>6.93</v>
      </c>
      <c r="U187">
        <v>4.0599999999999996</v>
      </c>
      <c r="V187">
        <v>4.9400000000000004</v>
      </c>
      <c r="W187">
        <v>5.33</v>
      </c>
      <c r="X187">
        <v>5.87</v>
      </c>
      <c r="Y187">
        <v>10.81</v>
      </c>
      <c r="Z187">
        <v>15.63</v>
      </c>
      <c r="AA187">
        <v>4.46</v>
      </c>
      <c r="AB187">
        <v>1.34</v>
      </c>
      <c r="AC187">
        <v>0.86</v>
      </c>
      <c r="AD187">
        <v>0</v>
      </c>
      <c r="AE187">
        <v>0.42</v>
      </c>
      <c r="AF187">
        <v>0.94</v>
      </c>
      <c r="AG187">
        <v>1.47</v>
      </c>
      <c r="AH187">
        <v>2.46</v>
      </c>
      <c r="AI187">
        <v>2.62</v>
      </c>
      <c r="AJ187">
        <v>2.27</v>
      </c>
      <c r="AK187">
        <v>4.0999999999999996</v>
      </c>
      <c r="AL187">
        <v>5.82</v>
      </c>
      <c r="AM187">
        <v>5.5</v>
      </c>
      <c r="AN187">
        <v>5.76</v>
      </c>
      <c r="AO187">
        <v>6.04</v>
      </c>
      <c r="AP187">
        <v>8.11</v>
      </c>
      <c r="AQ187">
        <v>12.91</v>
      </c>
      <c r="AR187">
        <v>17.95</v>
      </c>
      <c r="AS187">
        <v>27.48</v>
      </c>
      <c r="AT187">
        <v>32.06</v>
      </c>
      <c r="AU187">
        <v>34.32</v>
      </c>
      <c r="AV187">
        <v>34.590000000000003</v>
      </c>
      <c r="AW187">
        <v>35.869999999999997</v>
      </c>
      <c r="AX187">
        <v>35.61</v>
      </c>
      <c r="AY187">
        <v>35.82</v>
      </c>
      <c r="AZ187">
        <v>35.86</v>
      </c>
      <c r="BA187">
        <v>35.97</v>
      </c>
      <c r="BB187">
        <v>36.380000000000003</v>
      </c>
      <c r="BC187">
        <v>37.51</v>
      </c>
      <c r="BD187">
        <v>39.18</v>
      </c>
      <c r="BE187">
        <v>44.39</v>
      </c>
      <c r="BF187">
        <v>45.16</v>
      </c>
      <c r="BG187">
        <v>45.36</v>
      </c>
      <c r="BH187">
        <v>43.81</v>
      </c>
      <c r="BI187">
        <v>42.49</v>
      </c>
      <c r="BJ187">
        <v>43.27</v>
      </c>
      <c r="BK187">
        <v>27.65</v>
      </c>
      <c r="BL187">
        <v>32.47</v>
      </c>
      <c r="BM187">
        <v>33.69</v>
      </c>
      <c r="BN187">
        <v>35.380000000000003</v>
      </c>
      <c r="BO187">
        <v>35.76</v>
      </c>
      <c r="BP187">
        <v>35.21</v>
      </c>
      <c r="BQ187">
        <v>34.869999999999997</v>
      </c>
      <c r="BR187">
        <v>34.49</v>
      </c>
      <c r="BS187">
        <v>35.15</v>
      </c>
      <c r="BT187">
        <v>36.01</v>
      </c>
      <c r="BU187">
        <v>36.42</v>
      </c>
      <c r="BV187">
        <v>38.450000000000003</v>
      </c>
      <c r="BW187">
        <v>44.34</v>
      </c>
      <c r="BX187">
        <v>44.61</v>
      </c>
      <c r="BY187">
        <v>45.42</v>
      </c>
      <c r="BZ187">
        <v>44.94</v>
      </c>
      <c r="CA187">
        <v>42.53</v>
      </c>
      <c r="CB187">
        <v>43.68</v>
      </c>
      <c r="CC187">
        <v>1</v>
      </c>
      <c r="CD187">
        <v>2</v>
      </c>
      <c r="CE187">
        <v>4</v>
      </c>
      <c r="CF187">
        <v>4</v>
      </c>
      <c r="CG187">
        <v>1</v>
      </c>
      <c r="CH187">
        <v>-3</v>
      </c>
      <c r="CI187">
        <v>-5</v>
      </c>
      <c r="CJ187">
        <v>-12</v>
      </c>
      <c r="CK187">
        <v>-16</v>
      </c>
      <c r="CL187">
        <v>-16</v>
      </c>
      <c r="CM187">
        <v>-15</v>
      </c>
      <c r="CN187">
        <v>-14</v>
      </c>
      <c r="CO187">
        <v>-9</v>
      </c>
      <c r="CP187">
        <v>-6</v>
      </c>
      <c r="CQ187">
        <v>-3</v>
      </c>
      <c r="CR187">
        <v>0</v>
      </c>
      <c r="CS187">
        <v>1</v>
      </c>
      <c r="CT187">
        <v>0</v>
      </c>
    </row>
    <row r="188" spans="1:98">
      <c r="A188">
        <v>2</v>
      </c>
      <c r="B188" t="s">
        <v>1730</v>
      </c>
      <c r="C188">
        <v>38</v>
      </c>
      <c r="D188">
        <v>31</v>
      </c>
      <c r="E188">
        <v>30</v>
      </c>
      <c r="F188" t="s">
        <v>1666</v>
      </c>
      <c r="G188">
        <v>13</v>
      </c>
      <c r="H188">
        <v>4</v>
      </c>
      <c r="I188">
        <v>3.04</v>
      </c>
      <c r="J188">
        <v>2.5299999999999998</v>
      </c>
      <c r="K188">
        <v>1.62</v>
      </c>
      <c r="L188">
        <v>1.5</v>
      </c>
      <c r="M188">
        <v>1.49</v>
      </c>
      <c r="N188">
        <v>1.63</v>
      </c>
      <c r="O188">
        <v>1.1100000000000001</v>
      </c>
      <c r="P188">
        <v>1.78</v>
      </c>
      <c r="Q188">
        <v>1.73</v>
      </c>
      <c r="R188">
        <v>2.76</v>
      </c>
      <c r="S188">
        <v>3.76</v>
      </c>
      <c r="T188">
        <v>4.3499999999999996</v>
      </c>
      <c r="U188">
        <v>2.12</v>
      </c>
      <c r="V188">
        <v>2.99</v>
      </c>
      <c r="W188">
        <v>3.24</v>
      </c>
      <c r="X188">
        <v>5.21</v>
      </c>
      <c r="Y188">
        <v>11.43</v>
      </c>
      <c r="Z188">
        <v>17.38</v>
      </c>
      <c r="AA188">
        <v>4.17</v>
      </c>
      <c r="AB188">
        <v>1.69</v>
      </c>
      <c r="AC188">
        <v>0.85</v>
      </c>
      <c r="AD188">
        <v>1.45</v>
      </c>
      <c r="AE188">
        <v>1.66</v>
      </c>
      <c r="AF188">
        <v>1.5</v>
      </c>
      <c r="AG188">
        <v>1.1499999999999999</v>
      </c>
      <c r="AH188">
        <v>1.96</v>
      </c>
      <c r="AI188">
        <v>2.39</v>
      </c>
      <c r="AJ188">
        <v>2.71</v>
      </c>
      <c r="AK188">
        <v>3.99</v>
      </c>
      <c r="AL188">
        <v>3.23</v>
      </c>
      <c r="AM188">
        <v>4.32</v>
      </c>
      <c r="AN188">
        <v>3.69</v>
      </c>
      <c r="AO188">
        <v>5.1100000000000003</v>
      </c>
      <c r="AP188">
        <v>7.01</v>
      </c>
      <c r="AQ188">
        <v>10.83</v>
      </c>
      <c r="AR188">
        <v>18.670000000000002</v>
      </c>
      <c r="AS188">
        <v>26.9</v>
      </c>
      <c r="AT188">
        <v>31.37</v>
      </c>
      <c r="AU188">
        <v>32.29</v>
      </c>
      <c r="AV188">
        <v>33.86</v>
      </c>
      <c r="AW188">
        <v>35.86</v>
      </c>
      <c r="AX188">
        <v>36.700000000000003</v>
      </c>
      <c r="AY188">
        <v>37.200000000000003</v>
      </c>
      <c r="AZ188">
        <v>36.28</v>
      </c>
      <c r="BA188">
        <v>37.35</v>
      </c>
      <c r="BB188">
        <v>37.770000000000003</v>
      </c>
      <c r="BC188">
        <v>39.049999999999997</v>
      </c>
      <c r="BD188">
        <v>40.08</v>
      </c>
      <c r="BE188">
        <v>42.09</v>
      </c>
      <c r="BF188">
        <v>42.98</v>
      </c>
      <c r="BG188">
        <v>44.77</v>
      </c>
      <c r="BH188">
        <v>43.34</v>
      </c>
      <c r="BI188">
        <v>41.25</v>
      </c>
      <c r="BJ188">
        <v>39.43</v>
      </c>
      <c r="BK188">
        <v>25.87</v>
      </c>
      <c r="BL188">
        <v>30.96</v>
      </c>
      <c r="BM188">
        <v>32.75</v>
      </c>
      <c r="BN188">
        <v>34.92</v>
      </c>
      <c r="BO188">
        <v>35.46</v>
      </c>
      <c r="BP188">
        <v>36.369999999999997</v>
      </c>
      <c r="BQ188">
        <v>36.659999999999997</v>
      </c>
      <c r="BR188">
        <v>36.1</v>
      </c>
      <c r="BS188">
        <v>36.4</v>
      </c>
      <c r="BT188">
        <v>37.53</v>
      </c>
      <c r="BU188">
        <v>39.270000000000003</v>
      </c>
      <c r="BV188">
        <v>39.99</v>
      </c>
      <c r="BW188">
        <v>41.75</v>
      </c>
      <c r="BX188">
        <v>43.28</v>
      </c>
      <c r="BY188">
        <v>45.92</v>
      </c>
      <c r="BZ188">
        <v>44.96</v>
      </c>
      <c r="CA188">
        <v>41.18</v>
      </c>
      <c r="CB188">
        <v>38.01</v>
      </c>
      <c r="CC188">
        <v>3</v>
      </c>
      <c r="CD188">
        <v>4</v>
      </c>
      <c r="CE188">
        <v>4</v>
      </c>
      <c r="CF188">
        <v>2</v>
      </c>
      <c r="CG188">
        <v>0</v>
      </c>
      <c r="CH188">
        <v>-7</v>
      </c>
      <c r="CI188">
        <v>-12</v>
      </c>
      <c r="CJ188">
        <v>-16</v>
      </c>
      <c r="CK188">
        <v>-17</v>
      </c>
      <c r="CL188">
        <v>-14</v>
      </c>
      <c r="CM188">
        <v>-6</v>
      </c>
      <c r="CN188">
        <v>0</v>
      </c>
      <c r="CO188">
        <v>4</v>
      </c>
      <c r="CP188">
        <v>9</v>
      </c>
      <c r="CQ188">
        <v>11</v>
      </c>
      <c r="CR188">
        <v>9</v>
      </c>
      <c r="CS188">
        <v>6</v>
      </c>
      <c r="CT188">
        <v>8</v>
      </c>
    </row>
    <row r="189" spans="1:98">
      <c r="A189">
        <v>2</v>
      </c>
      <c r="B189" t="s">
        <v>1730</v>
      </c>
      <c r="C189">
        <v>36</v>
      </c>
      <c r="D189">
        <v>30</v>
      </c>
      <c r="E189">
        <v>30</v>
      </c>
      <c r="F189" t="s">
        <v>1666</v>
      </c>
      <c r="G189">
        <v>13</v>
      </c>
      <c r="H189">
        <v>1</v>
      </c>
      <c r="I189">
        <v>3.61</v>
      </c>
      <c r="J189">
        <v>2.62</v>
      </c>
      <c r="K189">
        <v>2.44</v>
      </c>
      <c r="L189">
        <v>2.56</v>
      </c>
      <c r="M189">
        <v>1.76</v>
      </c>
      <c r="N189">
        <v>2.17</v>
      </c>
      <c r="O189">
        <v>1.07</v>
      </c>
      <c r="P189">
        <v>1.28</v>
      </c>
      <c r="Q189">
        <v>2.78</v>
      </c>
      <c r="R189">
        <v>1.78</v>
      </c>
      <c r="S189">
        <v>3.39</v>
      </c>
      <c r="T189">
        <v>3.51</v>
      </c>
      <c r="U189">
        <v>1.27</v>
      </c>
      <c r="V189">
        <v>2.5</v>
      </c>
      <c r="W189">
        <v>4.51</v>
      </c>
      <c r="X189">
        <v>4.82</v>
      </c>
      <c r="Y189">
        <v>10.56</v>
      </c>
      <c r="Z189">
        <v>18.260000000000002</v>
      </c>
      <c r="AA189">
        <v>2.2799999999999998</v>
      </c>
      <c r="AB189">
        <v>1.86</v>
      </c>
      <c r="AC189">
        <v>1.89</v>
      </c>
      <c r="AD189">
        <v>1.3</v>
      </c>
      <c r="AE189">
        <v>1.66</v>
      </c>
      <c r="AF189">
        <v>1.1200000000000001</v>
      </c>
      <c r="AG189">
        <v>1.87</v>
      </c>
      <c r="AH189">
        <v>2.74</v>
      </c>
      <c r="AI189">
        <v>2.17</v>
      </c>
      <c r="AJ189">
        <v>3.22</v>
      </c>
      <c r="AK189">
        <v>5.39</v>
      </c>
      <c r="AL189">
        <v>0.95</v>
      </c>
      <c r="AM189">
        <v>3.22</v>
      </c>
      <c r="AN189">
        <v>3.38</v>
      </c>
      <c r="AO189">
        <v>4.79</v>
      </c>
      <c r="AP189">
        <v>4.95</v>
      </c>
      <c r="AQ189">
        <v>9.34</v>
      </c>
      <c r="AR189">
        <v>17.77</v>
      </c>
      <c r="AS189">
        <v>29.26</v>
      </c>
      <c r="AT189">
        <v>32.299999999999997</v>
      </c>
      <c r="AU189">
        <v>35.49</v>
      </c>
      <c r="AV189">
        <v>35.53</v>
      </c>
      <c r="AW189">
        <v>35.78</v>
      </c>
      <c r="AX189">
        <v>37.049999999999997</v>
      </c>
      <c r="AY189">
        <v>38.770000000000003</v>
      </c>
      <c r="AZ189">
        <v>38.409999999999997</v>
      </c>
      <c r="BA189">
        <v>39.19</v>
      </c>
      <c r="BB189">
        <v>39.119999999999997</v>
      </c>
      <c r="BC189">
        <v>41.44</v>
      </c>
      <c r="BD189">
        <v>40.99</v>
      </c>
      <c r="BE189">
        <v>45.73</v>
      </c>
      <c r="BF189">
        <v>46.33</v>
      </c>
      <c r="BG189">
        <v>46.24</v>
      </c>
      <c r="BH189">
        <v>42.83</v>
      </c>
      <c r="BI189">
        <v>41.13</v>
      </c>
      <c r="BJ189">
        <v>39.909999999999997</v>
      </c>
      <c r="BK189">
        <v>29.12</v>
      </c>
      <c r="BL189">
        <v>33.56</v>
      </c>
      <c r="BM189">
        <v>35.549999999999997</v>
      </c>
      <c r="BN189">
        <v>35.549999999999997</v>
      </c>
      <c r="BO189">
        <v>36.26</v>
      </c>
      <c r="BP189">
        <v>36.909999999999997</v>
      </c>
      <c r="BQ189">
        <v>38.76</v>
      </c>
      <c r="BR189">
        <v>38.08</v>
      </c>
      <c r="BS189">
        <v>39.450000000000003</v>
      </c>
      <c r="BT189">
        <v>40.020000000000003</v>
      </c>
      <c r="BU189">
        <v>41.24</v>
      </c>
      <c r="BV189">
        <v>41.48</v>
      </c>
      <c r="BW189">
        <v>45.67</v>
      </c>
      <c r="BX189">
        <v>46.47</v>
      </c>
      <c r="BY189">
        <v>46.39</v>
      </c>
      <c r="BZ189">
        <v>42.65</v>
      </c>
      <c r="CA189">
        <v>41.67</v>
      </c>
      <c r="CB189">
        <v>39.83</v>
      </c>
      <c r="CC189">
        <v>1</v>
      </c>
      <c r="CD189">
        <v>3</v>
      </c>
      <c r="CE189">
        <v>1</v>
      </c>
      <c r="CF189">
        <v>-1</v>
      </c>
      <c r="CG189">
        <v>-6</v>
      </c>
      <c r="CH189">
        <v>-12</v>
      </c>
      <c r="CI189">
        <v>-12</v>
      </c>
      <c r="CJ189">
        <v>-14</v>
      </c>
      <c r="CK189">
        <v>-14</v>
      </c>
      <c r="CL189">
        <v>-8</v>
      </c>
      <c r="CM189">
        <v>0</v>
      </c>
      <c r="CN189">
        <v>3</v>
      </c>
      <c r="CO189">
        <v>6</v>
      </c>
      <c r="CP189">
        <v>8</v>
      </c>
      <c r="CQ189">
        <v>6</v>
      </c>
      <c r="CR189">
        <v>4</v>
      </c>
      <c r="CS189">
        <v>1</v>
      </c>
      <c r="CT189">
        <v>2</v>
      </c>
    </row>
    <row r="190" spans="1:98">
      <c r="A190">
        <v>2</v>
      </c>
      <c r="B190" t="s">
        <v>1734</v>
      </c>
      <c r="C190">
        <v>39</v>
      </c>
      <c r="D190">
        <v>32</v>
      </c>
      <c r="E190">
        <v>31</v>
      </c>
      <c r="F190" t="s">
        <v>1666</v>
      </c>
      <c r="G190">
        <v>15</v>
      </c>
      <c r="H190">
        <v>4</v>
      </c>
      <c r="I190">
        <v>3.44</v>
      </c>
      <c r="J190">
        <v>2.12</v>
      </c>
      <c r="K190">
        <v>1.9</v>
      </c>
      <c r="L190">
        <v>1.61</v>
      </c>
      <c r="M190">
        <v>1.99</v>
      </c>
      <c r="N190">
        <v>1.81</v>
      </c>
      <c r="O190">
        <v>1.69</v>
      </c>
      <c r="P190">
        <v>1.78</v>
      </c>
      <c r="Q190">
        <v>2.34</v>
      </c>
      <c r="R190">
        <v>2.2000000000000002</v>
      </c>
      <c r="S190">
        <v>4.92</v>
      </c>
      <c r="T190">
        <v>4.18</v>
      </c>
      <c r="U190">
        <v>1.58</v>
      </c>
      <c r="V190">
        <v>3.17</v>
      </c>
      <c r="W190">
        <v>4.7</v>
      </c>
      <c r="X190">
        <v>6.07</v>
      </c>
      <c r="Y190">
        <v>6.27</v>
      </c>
      <c r="Z190">
        <v>10.53</v>
      </c>
      <c r="AA190">
        <v>3.34</v>
      </c>
      <c r="AB190">
        <v>1.94</v>
      </c>
      <c r="AC190">
        <v>0.53</v>
      </c>
      <c r="AD190">
        <v>0</v>
      </c>
      <c r="AE190">
        <v>0</v>
      </c>
      <c r="AF190">
        <v>0.39</v>
      </c>
      <c r="AG190">
        <v>0</v>
      </c>
      <c r="AH190">
        <v>1.65</v>
      </c>
      <c r="AI190">
        <v>1.1499999999999999</v>
      </c>
      <c r="AJ190">
        <v>1.32</v>
      </c>
      <c r="AK190">
        <v>2.12</v>
      </c>
      <c r="AL190">
        <v>6.71</v>
      </c>
      <c r="AM190">
        <v>3.38</v>
      </c>
      <c r="AN190">
        <v>2.78</v>
      </c>
      <c r="AO190">
        <v>4.4800000000000004</v>
      </c>
      <c r="AP190">
        <v>6.13</v>
      </c>
      <c r="AQ190">
        <v>6.98</v>
      </c>
      <c r="AR190">
        <v>11.67</v>
      </c>
      <c r="AS190">
        <v>26.44</v>
      </c>
      <c r="AT190">
        <v>29.04</v>
      </c>
      <c r="AU190">
        <v>30.85</v>
      </c>
      <c r="AV190">
        <v>33.29</v>
      </c>
      <c r="AW190">
        <v>33.79</v>
      </c>
      <c r="AX190">
        <v>34.82</v>
      </c>
      <c r="AY190">
        <v>34.56</v>
      </c>
      <c r="AZ190">
        <v>34.299999999999997</v>
      </c>
      <c r="BA190">
        <v>35.71</v>
      </c>
      <c r="BB190">
        <v>35.72</v>
      </c>
      <c r="BC190">
        <v>36.03</v>
      </c>
      <c r="BD190">
        <v>37.01</v>
      </c>
      <c r="BE190">
        <v>40.86</v>
      </c>
      <c r="BF190">
        <v>41.4</v>
      </c>
      <c r="BG190">
        <v>43.18</v>
      </c>
      <c r="BH190">
        <v>41.42</v>
      </c>
      <c r="BI190">
        <v>41.36</v>
      </c>
      <c r="BJ190">
        <v>38.880000000000003</v>
      </c>
      <c r="BK190">
        <v>26.72</v>
      </c>
      <c r="BL190">
        <v>28.98</v>
      </c>
      <c r="BM190">
        <v>30.83</v>
      </c>
      <c r="BN190">
        <v>33.68</v>
      </c>
      <c r="BO190">
        <v>33.840000000000003</v>
      </c>
      <c r="BP190">
        <v>34.32</v>
      </c>
      <c r="BQ190">
        <v>34.15</v>
      </c>
      <c r="BR190">
        <v>34.979999999999997</v>
      </c>
      <c r="BS190">
        <v>35.049999999999997</v>
      </c>
      <c r="BT190">
        <v>35.79</v>
      </c>
      <c r="BU190">
        <v>36.29</v>
      </c>
      <c r="BV190">
        <v>37.119999999999997</v>
      </c>
      <c r="BW190">
        <v>40.42</v>
      </c>
      <c r="BX190">
        <v>41.33</v>
      </c>
      <c r="BY190">
        <v>43.19</v>
      </c>
      <c r="BZ190">
        <v>41.62</v>
      </c>
      <c r="CA190">
        <v>41.97</v>
      </c>
      <c r="CB190">
        <v>38.840000000000003</v>
      </c>
      <c r="CC190">
        <v>0</v>
      </c>
      <c r="CD190">
        <v>1</v>
      </c>
      <c r="CE190">
        <v>4</v>
      </c>
      <c r="CF190">
        <v>3</v>
      </c>
      <c r="CG190">
        <v>0</v>
      </c>
      <c r="CH190">
        <v>-4</v>
      </c>
      <c r="CI190">
        <v>-12</v>
      </c>
      <c r="CJ190">
        <v>-18</v>
      </c>
      <c r="CK190">
        <v>-25</v>
      </c>
      <c r="CL190">
        <v>-30</v>
      </c>
      <c r="CM190">
        <v>-34</v>
      </c>
      <c r="CN190">
        <v>-34</v>
      </c>
      <c r="CO190">
        <v>-31</v>
      </c>
      <c r="CP190">
        <v>-25</v>
      </c>
      <c r="CQ190">
        <v>-19</v>
      </c>
      <c r="CR190">
        <v>-13</v>
      </c>
      <c r="CS190">
        <v>-11</v>
      </c>
      <c r="CT190">
        <v>-8</v>
      </c>
    </row>
    <row r="191" spans="1:98">
      <c r="A191">
        <v>2</v>
      </c>
      <c r="B191" t="s">
        <v>1730</v>
      </c>
      <c r="C191">
        <v>39</v>
      </c>
      <c r="D191">
        <v>34</v>
      </c>
      <c r="E191">
        <v>31</v>
      </c>
      <c r="F191" t="s">
        <v>1666</v>
      </c>
      <c r="G191">
        <v>13</v>
      </c>
      <c r="H191">
        <v>2</v>
      </c>
      <c r="I191">
        <v>4.7699999999999996</v>
      </c>
      <c r="J191">
        <v>2.8</v>
      </c>
      <c r="K191">
        <v>2.87</v>
      </c>
      <c r="L191">
        <v>2.36</v>
      </c>
      <c r="M191">
        <v>2.36</v>
      </c>
      <c r="N191">
        <v>2.75</v>
      </c>
      <c r="O191">
        <v>2.2799999999999998</v>
      </c>
      <c r="P191">
        <v>1.89</v>
      </c>
      <c r="Q191">
        <v>1.94</v>
      </c>
      <c r="R191">
        <v>1.89</v>
      </c>
      <c r="S191">
        <v>2.71</v>
      </c>
      <c r="T191">
        <v>3.81</v>
      </c>
      <c r="U191">
        <v>3.26</v>
      </c>
      <c r="V191">
        <v>3.5</v>
      </c>
      <c r="W191">
        <v>3.53</v>
      </c>
      <c r="X191">
        <v>5.64</v>
      </c>
      <c r="Y191">
        <v>11.37</v>
      </c>
      <c r="Z191">
        <v>11.27</v>
      </c>
      <c r="AA191">
        <v>4.4800000000000004</v>
      </c>
      <c r="AB191">
        <v>2.2400000000000002</v>
      </c>
      <c r="AC191">
        <v>0</v>
      </c>
      <c r="AD191">
        <v>0.53</v>
      </c>
      <c r="AE191">
        <v>0.9</v>
      </c>
      <c r="AF191">
        <v>1.78</v>
      </c>
      <c r="AG191">
        <v>1.49</v>
      </c>
      <c r="AH191">
        <v>1.86</v>
      </c>
      <c r="AI191">
        <v>2.27</v>
      </c>
      <c r="AJ191">
        <v>2.08</v>
      </c>
      <c r="AK191">
        <v>3.88</v>
      </c>
      <c r="AL191">
        <v>5.12</v>
      </c>
      <c r="AM191">
        <v>3.5</v>
      </c>
      <c r="AN191">
        <v>3.74</v>
      </c>
      <c r="AO191">
        <v>4.83</v>
      </c>
      <c r="AP191">
        <v>6</v>
      </c>
      <c r="AQ191">
        <v>11.17</v>
      </c>
      <c r="AR191">
        <v>11.48</v>
      </c>
      <c r="AS191">
        <v>24.26</v>
      </c>
      <c r="AT191">
        <v>30.17</v>
      </c>
      <c r="AU191">
        <v>32.67</v>
      </c>
      <c r="AV191">
        <v>33.799999999999997</v>
      </c>
      <c r="AW191">
        <v>34.15</v>
      </c>
      <c r="AX191">
        <v>37.28</v>
      </c>
      <c r="AY191">
        <v>40.06</v>
      </c>
      <c r="AZ191">
        <v>39.049999999999997</v>
      </c>
      <c r="BA191">
        <v>39.01</v>
      </c>
      <c r="BB191">
        <v>39.700000000000003</v>
      </c>
      <c r="BC191">
        <v>38.299999999999997</v>
      </c>
      <c r="BD191">
        <v>39.35</v>
      </c>
      <c r="BE191">
        <v>45.13</v>
      </c>
      <c r="BF191">
        <v>45.52</v>
      </c>
      <c r="BG191">
        <v>46.89</v>
      </c>
      <c r="BH191">
        <v>46.55</v>
      </c>
      <c r="BI191">
        <v>46.16</v>
      </c>
      <c r="BJ191">
        <v>45.53</v>
      </c>
      <c r="BK191">
        <v>23.48</v>
      </c>
      <c r="BL191">
        <v>29.31</v>
      </c>
      <c r="BM191">
        <v>33.6</v>
      </c>
      <c r="BN191">
        <v>33.840000000000003</v>
      </c>
      <c r="BO191">
        <v>35.39</v>
      </c>
      <c r="BP191">
        <v>38.630000000000003</v>
      </c>
      <c r="BQ191">
        <v>40.18</v>
      </c>
      <c r="BR191">
        <v>40.119999999999997</v>
      </c>
      <c r="BS191">
        <v>39.25</v>
      </c>
      <c r="BT191">
        <v>39.67</v>
      </c>
      <c r="BU191">
        <v>38.68</v>
      </c>
      <c r="BV191">
        <v>39.21</v>
      </c>
      <c r="BW191">
        <v>44.92</v>
      </c>
      <c r="BX191">
        <v>45.12</v>
      </c>
      <c r="BY191">
        <v>47.62</v>
      </c>
      <c r="BZ191">
        <v>46.14</v>
      </c>
      <c r="CA191">
        <v>46.93</v>
      </c>
      <c r="CB191">
        <v>44.2</v>
      </c>
      <c r="CC191">
        <v>4</v>
      </c>
      <c r="CD191">
        <v>10</v>
      </c>
      <c r="CE191">
        <v>12</v>
      </c>
      <c r="CF191">
        <v>9</v>
      </c>
      <c r="CG191">
        <v>5</v>
      </c>
      <c r="CH191">
        <v>-3</v>
      </c>
      <c r="CI191">
        <v>-10</v>
      </c>
      <c r="CJ191">
        <v>-13</v>
      </c>
      <c r="CK191">
        <v>-15</v>
      </c>
      <c r="CL191">
        <v>-11</v>
      </c>
      <c r="CM191">
        <v>-5</v>
      </c>
      <c r="CN191">
        <v>-5</v>
      </c>
      <c r="CO191">
        <v>-2</v>
      </c>
      <c r="CP191">
        <v>5</v>
      </c>
      <c r="CQ191">
        <v>5</v>
      </c>
      <c r="CR191">
        <v>7</v>
      </c>
      <c r="CS191">
        <v>8</v>
      </c>
      <c r="CT191">
        <v>5</v>
      </c>
    </row>
    <row r="192" spans="1:98">
      <c r="A192">
        <v>2</v>
      </c>
      <c r="B192" t="s">
        <v>1733</v>
      </c>
      <c r="C192">
        <v>37</v>
      </c>
      <c r="D192">
        <v>34</v>
      </c>
      <c r="E192">
        <v>32</v>
      </c>
      <c r="F192" t="s">
        <v>1666</v>
      </c>
      <c r="G192">
        <v>23</v>
      </c>
      <c r="H192">
        <v>0</v>
      </c>
      <c r="I192">
        <v>2.89</v>
      </c>
      <c r="J192">
        <v>2.73</v>
      </c>
      <c r="K192">
        <v>2.4900000000000002</v>
      </c>
      <c r="L192">
        <v>1.59</v>
      </c>
      <c r="M192">
        <v>0.7</v>
      </c>
      <c r="N192">
        <v>0.57999999999999996</v>
      </c>
      <c r="O192">
        <v>0</v>
      </c>
      <c r="P192">
        <v>0</v>
      </c>
      <c r="Q192">
        <v>0</v>
      </c>
      <c r="R192">
        <v>0.81</v>
      </c>
      <c r="S192">
        <v>2.52</v>
      </c>
      <c r="T192">
        <v>2.0499999999999998</v>
      </c>
      <c r="U192">
        <v>1.08</v>
      </c>
      <c r="V192">
        <v>0.89</v>
      </c>
      <c r="W192">
        <v>1.79</v>
      </c>
      <c r="X192">
        <v>2.72</v>
      </c>
      <c r="Y192">
        <v>6.17</v>
      </c>
      <c r="Z192">
        <v>9.07</v>
      </c>
      <c r="AA192">
        <v>2.3199999999999998</v>
      </c>
      <c r="AB192">
        <v>1.62</v>
      </c>
      <c r="AC192">
        <v>0</v>
      </c>
      <c r="AD192">
        <v>0</v>
      </c>
      <c r="AE192">
        <v>0</v>
      </c>
      <c r="AF192">
        <v>0.1</v>
      </c>
      <c r="AG192">
        <v>0.36</v>
      </c>
      <c r="AH192">
        <v>0</v>
      </c>
      <c r="AI192">
        <v>1.04</v>
      </c>
      <c r="AJ192">
        <v>1.48</v>
      </c>
      <c r="AK192">
        <v>3.01</v>
      </c>
      <c r="AL192">
        <v>4.5</v>
      </c>
      <c r="AM192">
        <v>0.92</v>
      </c>
      <c r="AN192">
        <v>0.51</v>
      </c>
      <c r="AO192">
        <v>1.8</v>
      </c>
      <c r="AP192">
        <v>2.2000000000000002</v>
      </c>
      <c r="AQ192">
        <v>6.06</v>
      </c>
      <c r="AR192">
        <v>8.3000000000000007</v>
      </c>
      <c r="AS192">
        <v>26.27</v>
      </c>
      <c r="AT192">
        <v>32.06</v>
      </c>
      <c r="AU192">
        <v>33.08</v>
      </c>
      <c r="AV192">
        <v>34.47</v>
      </c>
      <c r="AW192">
        <v>35.03</v>
      </c>
      <c r="AX192">
        <v>35.78</v>
      </c>
      <c r="AY192">
        <v>36.549999999999997</v>
      </c>
      <c r="AZ192">
        <v>37.979999999999997</v>
      </c>
      <c r="BA192">
        <v>37.409999999999997</v>
      </c>
      <c r="BB192">
        <v>37.86</v>
      </c>
      <c r="BC192">
        <v>38.97</v>
      </c>
      <c r="BD192">
        <v>40.07</v>
      </c>
      <c r="BE192">
        <v>43.64</v>
      </c>
      <c r="BF192">
        <v>45.16</v>
      </c>
      <c r="BG192">
        <v>46.67</v>
      </c>
      <c r="BH192">
        <v>45.01</v>
      </c>
      <c r="BI192">
        <v>43.25</v>
      </c>
      <c r="BJ192">
        <v>46.11</v>
      </c>
      <c r="BK192">
        <v>26.43</v>
      </c>
      <c r="BL192">
        <v>32.64</v>
      </c>
      <c r="BM192">
        <v>33.04</v>
      </c>
      <c r="BN192">
        <v>34.82</v>
      </c>
      <c r="BO192">
        <v>35.72</v>
      </c>
      <c r="BP192">
        <v>35.729999999999997</v>
      </c>
      <c r="BQ192">
        <v>36.07</v>
      </c>
      <c r="BR192">
        <v>37.76</v>
      </c>
      <c r="BS192">
        <v>37.01</v>
      </c>
      <c r="BT192">
        <v>38.840000000000003</v>
      </c>
      <c r="BU192">
        <v>38.229999999999997</v>
      </c>
      <c r="BV192">
        <v>40.880000000000003</v>
      </c>
      <c r="BW192">
        <v>44.02</v>
      </c>
      <c r="BX192">
        <v>45.4</v>
      </c>
      <c r="BY192">
        <v>47.24</v>
      </c>
      <c r="BZ192">
        <v>46.43</v>
      </c>
      <c r="CA192">
        <v>44.35</v>
      </c>
      <c r="CB192">
        <v>47.08</v>
      </c>
      <c r="CC192">
        <v>6</v>
      </c>
      <c r="CD192">
        <v>7</v>
      </c>
      <c r="CE192">
        <v>10</v>
      </c>
      <c r="CF192">
        <v>7</v>
      </c>
      <c r="CG192">
        <v>4</v>
      </c>
      <c r="CH192">
        <v>-1</v>
      </c>
      <c r="CI192">
        <v>-9</v>
      </c>
      <c r="CJ192">
        <v>-14</v>
      </c>
      <c r="CK192">
        <v>-17</v>
      </c>
      <c r="CL192">
        <v>-22</v>
      </c>
      <c r="CM192">
        <v>-23</v>
      </c>
      <c r="CN192">
        <v>-22</v>
      </c>
      <c r="CO192">
        <v>-16</v>
      </c>
      <c r="CP192">
        <v>-11</v>
      </c>
      <c r="CQ192">
        <v>-6</v>
      </c>
      <c r="CR192">
        <v>-5</v>
      </c>
      <c r="CS192">
        <v>-3</v>
      </c>
      <c r="CT192">
        <v>-4</v>
      </c>
    </row>
    <row r="193" spans="1:98">
      <c r="A193">
        <v>2</v>
      </c>
      <c r="B193" t="s">
        <v>1733</v>
      </c>
      <c r="C193">
        <v>41</v>
      </c>
      <c r="D193">
        <v>42</v>
      </c>
      <c r="E193">
        <v>32</v>
      </c>
      <c r="F193" t="s">
        <v>1666</v>
      </c>
      <c r="G193">
        <v>15</v>
      </c>
      <c r="H193">
        <v>9</v>
      </c>
      <c r="I193">
        <v>3.11</v>
      </c>
      <c r="J193">
        <v>2.33</v>
      </c>
      <c r="K193">
        <v>1.3</v>
      </c>
      <c r="L193">
        <v>2.17</v>
      </c>
      <c r="M193">
        <v>1.83</v>
      </c>
      <c r="N193">
        <v>1.17</v>
      </c>
      <c r="O193">
        <v>0</v>
      </c>
      <c r="P193">
        <v>0</v>
      </c>
      <c r="Q193">
        <v>1.94</v>
      </c>
      <c r="R193">
        <v>2.02</v>
      </c>
      <c r="S193">
        <v>1.1200000000000001</v>
      </c>
      <c r="T193">
        <v>3.97</v>
      </c>
      <c r="U193">
        <v>4.5</v>
      </c>
      <c r="V193">
        <v>1.28</v>
      </c>
      <c r="W193">
        <v>2.83</v>
      </c>
      <c r="X193">
        <v>5.19</v>
      </c>
      <c r="Y193">
        <v>9.84</v>
      </c>
      <c r="Z193">
        <v>16.04</v>
      </c>
      <c r="AA193">
        <v>2.4700000000000002</v>
      </c>
      <c r="AB193">
        <v>2.2000000000000002</v>
      </c>
      <c r="AC193">
        <v>0</v>
      </c>
      <c r="AD193">
        <v>0</v>
      </c>
      <c r="AE193">
        <v>0.87</v>
      </c>
      <c r="AF193">
        <v>1.45</v>
      </c>
      <c r="AG193">
        <v>1.34</v>
      </c>
      <c r="AH193">
        <v>2.0099999999999998</v>
      </c>
      <c r="AI193">
        <v>3.24</v>
      </c>
      <c r="AJ193">
        <v>2.99</v>
      </c>
      <c r="AK193">
        <v>4.3499999999999996</v>
      </c>
      <c r="AL193">
        <v>3.62</v>
      </c>
      <c r="AM193">
        <v>1.62</v>
      </c>
      <c r="AN193">
        <v>3.08</v>
      </c>
      <c r="AO193">
        <v>5.55</v>
      </c>
      <c r="AP193">
        <v>7.29</v>
      </c>
      <c r="AQ193">
        <v>9.5399999999999991</v>
      </c>
      <c r="AR193">
        <v>13.09</v>
      </c>
      <c r="AS193">
        <v>24.25</v>
      </c>
      <c r="AT193">
        <v>28.38</v>
      </c>
      <c r="AU193">
        <v>30.67</v>
      </c>
      <c r="AV193">
        <v>33.380000000000003</v>
      </c>
      <c r="AW193">
        <v>30.1</v>
      </c>
      <c r="AX193">
        <v>32.89</v>
      </c>
      <c r="AY193">
        <v>34.19</v>
      </c>
      <c r="AZ193">
        <v>35.479999999999997</v>
      </c>
      <c r="BA193">
        <v>36.520000000000003</v>
      </c>
      <c r="BB193">
        <v>36.86</v>
      </c>
      <c r="BC193">
        <v>35.01</v>
      </c>
      <c r="BD193">
        <v>35.9</v>
      </c>
      <c r="BE193">
        <v>44.87</v>
      </c>
      <c r="BF193">
        <v>46.06</v>
      </c>
      <c r="BG193">
        <v>44.02</v>
      </c>
      <c r="BH193">
        <v>45.25</v>
      </c>
      <c r="BI193">
        <v>41.4</v>
      </c>
      <c r="BJ193">
        <v>44.28</v>
      </c>
      <c r="BK193">
        <v>25.23</v>
      </c>
      <c r="BL193">
        <v>28.78</v>
      </c>
      <c r="BM193">
        <v>29.46</v>
      </c>
      <c r="BN193">
        <v>33.39</v>
      </c>
      <c r="BO193">
        <v>31.69</v>
      </c>
      <c r="BP193">
        <v>32.729999999999997</v>
      </c>
      <c r="BQ193">
        <v>36</v>
      </c>
      <c r="BR193">
        <v>37.200000000000003</v>
      </c>
      <c r="BS193">
        <v>34.42</v>
      </c>
      <c r="BT193">
        <v>35.86</v>
      </c>
      <c r="BU193">
        <v>34.659999999999997</v>
      </c>
      <c r="BV193">
        <v>36.49</v>
      </c>
      <c r="BW193">
        <v>45.61</v>
      </c>
      <c r="BX193">
        <v>47.18</v>
      </c>
      <c r="BY193">
        <v>41.68</v>
      </c>
      <c r="BZ193">
        <v>42.24</v>
      </c>
      <c r="CA193">
        <v>40.1</v>
      </c>
      <c r="CB193">
        <v>45.63</v>
      </c>
      <c r="CC193">
        <v>13</v>
      </c>
      <c r="CD193">
        <v>10</v>
      </c>
      <c r="CE193">
        <v>7</v>
      </c>
      <c r="CF193">
        <v>0</v>
      </c>
      <c r="CG193">
        <v>-16</v>
      </c>
      <c r="CH193">
        <v>-24</v>
      </c>
      <c r="CI193">
        <v>-32</v>
      </c>
      <c r="CJ193">
        <v>-36</v>
      </c>
      <c r="CK193">
        <v>-30</v>
      </c>
      <c r="CL193">
        <v>-16</v>
      </c>
      <c r="CM193">
        <v>-9</v>
      </c>
      <c r="CN193">
        <v>4</v>
      </c>
      <c r="CO193">
        <v>22</v>
      </c>
      <c r="CP193">
        <v>28</v>
      </c>
      <c r="CQ193">
        <v>27</v>
      </c>
      <c r="CR193">
        <v>23</v>
      </c>
      <c r="CS193">
        <v>20</v>
      </c>
      <c r="CT193">
        <v>16</v>
      </c>
    </row>
    <row r="194" spans="1:98">
      <c r="A194">
        <v>2</v>
      </c>
      <c r="B194" t="s">
        <v>1730</v>
      </c>
      <c r="C194">
        <v>37</v>
      </c>
      <c r="D194">
        <v>37</v>
      </c>
      <c r="E194">
        <v>33</v>
      </c>
      <c r="F194" t="s">
        <v>1666</v>
      </c>
      <c r="G194">
        <v>12</v>
      </c>
      <c r="H194">
        <v>1</v>
      </c>
      <c r="I194">
        <v>2.86</v>
      </c>
      <c r="J194">
        <v>3.34</v>
      </c>
      <c r="K194">
        <v>3.05</v>
      </c>
      <c r="L194">
        <v>1.69</v>
      </c>
      <c r="M194">
        <v>2.06</v>
      </c>
      <c r="N194">
        <v>2.34</v>
      </c>
      <c r="O194">
        <v>2.73</v>
      </c>
      <c r="P194">
        <v>2.83</v>
      </c>
      <c r="Q194">
        <v>1.85</v>
      </c>
      <c r="R194">
        <v>3.56</v>
      </c>
      <c r="S194">
        <v>5.58</v>
      </c>
      <c r="T194">
        <v>5.0599999999999996</v>
      </c>
      <c r="U194">
        <v>1.73</v>
      </c>
      <c r="V194">
        <v>4.0599999999999996</v>
      </c>
      <c r="W194">
        <v>6.39</v>
      </c>
      <c r="X194">
        <v>8.07</v>
      </c>
      <c r="Y194">
        <v>10.72</v>
      </c>
      <c r="Z194">
        <v>19.79</v>
      </c>
      <c r="AA194">
        <v>3.71</v>
      </c>
      <c r="AB194">
        <v>1.05</v>
      </c>
      <c r="AC194">
        <v>0.12</v>
      </c>
      <c r="AD194">
        <v>0</v>
      </c>
      <c r="AE194">
        <v>0.51</v>
      </c>
      <c r="AF194">
        <v>0.87</v>
      </c>
      <c r="AG194">
        <v>2.67</v>
      </c>
      <c r="AH194">
        <v>2.33</v>
      </c>
      <c r="AI194">
        <v>2.72</v>
      </c>
      <c r="AJ194">
        <v>1.89</v>
      </c>
      <c r="AK194">
        <v>5.58</v>
      </c>
      <c r="AL194">
        <v>5.01</v>
      </c>
      <c r="AM194">
        <v>4.1100000000000003</v>
      </c>
      <c r="AN194">
        <v>5.28</v>
      </c>
      <c r="AO194">
        <v>7.12</v>
      </c>
      <c r="AP194">
        <v>8.11</v>
      </c>
      <c r="AQ194">
        <v>10.54</v>
      </c>
      <c r="AR194">
        <v>17.940000000000001</v>
      </c>
      <c r="AS194">
        <v>25.39</v>
      </c>
      <c r="AT194">
        <v>31.12</v>
      </c>
      <c r="AU194">
        <v>33.14</v>
      </c>
      <c r="AV194">
        <v>34.68</v>
      </c>
      <c r="AW194">
        <v>35.770000000000003</v>
      </c>
      <c r="AX194">
        <v>38.24</v>
      </c>
      <c r="AY194">
        <v>38.159999999999997</v>
      </c>
      <c r="AZ194">
        <v>38.409999999999997</v>
      </c>
      <c r="BA194">
        <v>38.450000000000003</v>
      </c>
      <c r="BB194">
        <v>39.92</v>
      </c>
      <c r="BC194">
        <v>39.119999999999997</v>
      </c>
      <c r="BD194">
        <v>40.01</v>
      </c>
      <c r="BE194">
        <v>43.01</v>
      </c>
      <c r="BF194">
        <v>43.05</v>
      </c>
      <c r="BG194">
        <v>45.66</v>
      </c>
      <c r="BH194">
        <v>43.52</v>
      </c>
      <c r="BI194">
        <v>41.17</v>
      </c>
      <c r="BJ194">
        <v>38.21</v>
      </c>
      <c r="BK194">
        <v>25.31</v>
      </c>
      <c r="BL194">
        <v>31.44</v>
      </c>
      <c r="BM194">
        <v>33.619999999999997</v>
      </c>
      <c r="BN194">
        <v>34.619999999999997</v>
      </c>
      <c r="BO194">
        <v>35.51</v>
      </c>
      <c r="BP194">
        <v>37.21</v>
      </c>
      <c r="BQ194">
        <v>36.35</v>
      </c>
      <c r="BR194">
        <v>37.92</v>
      </c>
      <c r="BS194">
        <v>38.54</v>
      </c>
      <c r="BT194">
        <v>38.700000000000003</v>
      </c>
      <c r="BU194">
        <v>39.74</v>
      </c>
      <c r="BV194">
        <v>40.18</v>
      </c>
      <c r="BW194">
        <v>43.23</v>
      </c>
      <c r="BX194">
        <v>44.65</v>
      </c>
      <c r="BY194">
        <v>44.66</v>
      </c>
      <c r="BZ194">
        <v>44.46</v>
      </c>
      <c r="CA194">
        <v>40.1</v>
      </c>
      <c r="CB194">
        <v>39.03</v>
      </c>
      <c r="CC194">
        <v>2</v>
      </c>
      <c r="CD194">
        <v>4</v>
      </c>
      <c r="CE194">
        <v>2</v>
      </c>
      <c r="CF194">
        <v>0</v>
      </c>
      <c r="CG194">
        <v>-9</v>
      </c>
      <c r="CH194">
        <v>-15</v>
      </c>
      <c r="CI194">
        <v>-20</v>
      </c>
      <c r="CJ194">
        <v>-20</v>
      </c>
      <c r="CK194">
        <v>-22</v>
      </c>
      <c r="CL194">
        <v>-19</v>
      </c>
      <c r="CM194">
        <v>-15</v>
      </c>
      <c r="CN194">
        <v>-12</v>
      </c>
      <c r="CO194">
        <v>-8</v>
      </c>
      <c r="CP194">
        <v>-2</v>
      </c>
      <c r="CQ194">
        <v>0</v>
      </c>
      <c r="CR194">
        <v>0</v>
      </c>
      <c r="CS194">
        <v>2</v>
      </c>
      <c r="CT194">
        <v>1</v>
      </c>
    </row>
    <row r="195" spans="1:98">
      <c r="A195">
        <v>2</v>
      </c>
      <c r="B195" t="s">
        <v>1733</v>
      </c>
      <c r="C195">
        <v>45</v>
      </c>
      <c r="D195">
        <v>32</v>
      </c>
      <c r="E195">
        <v>34</v>
      </c>
      <c r="F195" t="s">
        <v>1666</v>
      </c>
      <c r="G195">
        <v>15</v>
      </c>
      <c r="H195">
        <v>1</v>
      </c>
      <c r="I195">
        <v>5.14</v>
      </c>
      <c r="J195">
        <v>3.11</v>
      </c>
      <c r="K195">
        <v>4.0999999999999996</v>
      </c>
      <c r="L195">
        <v>3.99</v>
      </c>
      <c r="M195">
        <v>3.23</v>
      </c>
      <c r="N195">
        <v>3.36</v>
      </c>
      <c r="O195">
        <v>2.06</v>
      </c>
      <c r="P195">
        <v>1.96</v>
      </c>
      <c r="Q195">
        <v>3.68</v>
      </c>
      <c r="R195">
        <v>3.85</v>
      </c>
      <c r="S195">
        <v>4.46</v>
      </c>
      <c r="T195">
        <v>6.18</v>
      </c>
      <c r="U195">
        <v>3.11</v>
      </c>
      <c r="V195">
        <v>3.48</v>
      </c>
      <c r="W195">
        <v>4.47</v>
      </c>
      <c r="X195">
        <v>5.85</v>
      </c>
      <c r="Y195">
        <v>11.73</v>
      </c>
      <c r="Z195">
        <v>15.87</v>
      </c>
      <c r="AA195">
        <v>5.17</v>
      </c>
      <c r="AB195">
        <v>2.96</v>
      </c>
      <c r="AC195">
        <v>0.12</v>
      </c>
      <c r="AD195">
        <v>0</v>
      </c>
      <c r="AE195">
        <v>0.37</v>
      </c>
      <c r="AF195">
        <v>2.66</v>
      </c>
      <c r="AG195">
        <v>2.2400000000000002</v>
      </c>
      <c r="AH195">
        <v>3.66</v>
      </c>
      <c r="AI195">
        <v>4.7300000000000004</v>
      </c>
      <c r="AJ195">
        <v>3.5</v>
      </c>
      <c r="AK195">
        <v>4.4800000000000004</v>
      </c>
      <c r="AL195">
        <v>4.37</v>
      </c>
      <c r="AM195">
        <v>2.2400000000000002</v>
      </c>
      <c r="AN195">
        <v>2.67</v>
      </c>
      <c r="AO195">
        <v>4.29</v>
      </c>
      <c r="AP195">
        <v>5.78</v>
      </c>
      <c r="AQ195">
        <v>11.72</v>
      </c>
      <c r="AR195">
        <v>15.9</v>
      </c>
      <c r="AS195">
        <v>26.9</v>
      </c>
      <c r="AT195">
        <v>31.57</v>
      </c>
      <c r="AU195">
        <v>36.53</v>
      </c>
      <c r="AV195">
        <v>37.56</v>
      </c>
      <c r="AW195">
        <v>39.07</v>
      </c>
      <c r="AX195">
        <v>40.880000000000003</v>
      </c>
      <c r="AY195">
        <v>41.29</v>
      </c>
      <c r="AZ195">
        <v>40.54</v>
      </c>
      <c r="BA195">
        <v>41.63</v>
      </c>
      <c r="BB195">
        <v>42.65</v>
      </c>
      <c r="BC195">
        <v>42.23</v>
      </c>
      <c r="BD195">
        <v>42.32</v>
      </c>
      <c r="BE195">
        <v>45.98</v>
      </c>
      <c r="BF195">
        <v>48.78</v>
      </c>
      <c r="BG195">
        <v>48.34</v>
      </c>
      <c r="BH195">
        <v>44.74</v>
      </c>
      <c r="BI195">
        <v>44.01</v>
      </c>
      <c r="BJ195">
        <v>46.91</v>
      </c>
      <c r="BK195">
        <v>26.5</v>
      </c>
      <c r="BL195">
        <v>31.56</v>
      </c>
      <c r="BM195">
        <v>37.97</v>
      </c>
      <c r="BN195">
        <v>38.93</v>
      </c>
      <c r="BO195">
        <v>40.36</v>
      </c>
      <c r="BP195">
        <v>40.68</v>
      </c>
      <c r="BQ195">
        <v>40.26</v>
      </c>
      <c r="BR195">
        <v>40.57</v>
      </c>
      <c r="BS195">
        <v>41.12</v>
      </c>
      <c r="BT195">
        <v>42.32</v>
      </c>
      <c r="BU195">
        <v>43.68</v>
      </c>
      <c r="BV195">
        <v>42.83</v>
      </c>
      <c r="BW195">
        <v>46.19</v>
      </c>
      <c r="BX195">
        <v>48.29</v>
      </c>
      <c r="BY195">
        <v>48.42</v>
      </c>
      <c r="BZ195">
        <v>45.45</v>
      </c>
      <c r="CA195">
        <v>43.73</v>
      </c>
      <c r="CB195">
        <v>46.7</v>
      </c>
      <c r="CC195">
        <v>0</v>
      </c>
      <c r="CD195">
        <v>2</v>
      </c>
      <c r="CE195">
        <v>6</v>
      </c>
      <c r="CF195">
        <v>6</v>
      </c>
      <c r="CG195">
        <v>4</v>
      </c>
      <c r="CH195">
        <v>-2</v>
      </c>
      <c r="CI195">
        <v>-7</v>
      </c>
      <c r="CJ195">
        <v>-10</v>
      </c>
      <c r="CK195">
        <v>-3</v>
      </c>
      <c r="CL195">
        <v>-1</v>
      </c>
      <c r="CM195">
        <v>2</v>
      </c>
      <c r="CN195">
        <v>6</v>
      </c>
      <c r="CO195">
        <v>8</v>
      </c>
      <c r="CP195">
        <v>8</v>
      </c>
      <c r="CQ195">
        <v>6</v>
      </c>
      <c r="CR195">
        <v>3</v>
      </c>
      <c r="CS195">
        <v>2</v>
      </c>
      <c r="CT195">
        <v>4</v>
      </c>
    </row>
    <row r="196" spans="1:98">
      <c r="A196">
        <v>2</v>
      </c>
      <c r="B196" t="s">
        <v>1733</v>
      </c>
      <c r="C196">
        <v>42</v>
      </c>
      <c r="D196">
        <v>36</v>
      </c>
      <c r="E196">
        <v>35</v>
      </c>
      <c r="F196" t="s">
        <v>1666</v>
      </c>
      <c r="G196">
        <v>17</v>
      </c>
      <c r="H196">
        <v>4</v>
      </c>
      <c r="I196">
        <v>1.96</v>
      </c>
      <c r="J196">
        <v>1.06</v>
      </c>
      <c r="K196">
        <v>1.54</v>
      </c>
      <c r="L196">
        <v>1.25</v>
      </c>
      <c r="M196">
        <v>1.5</v>
      </c>
      <c r="N196">
        <v>1.1200000000000001</v>
      </c>
      <c r="O196">
        <v>1.1200000000000001</v>
      </c>
      <c r="P196">
        <v>0</v>
      </c>
      <c r="Q196">
        <v>0</v>
      </c>
      <c r="R196">
        <v>0</v>
      </c>
      <c r="S196">
        <v>4.32</v>
      </c>
      <c r="T196">
        <v>4.8</v>
      </c>
      <c r="U196">
        <v>1.1100000000000001</v>
      </c>
      <c r="V196">
        <v>1.39</v>
      </c>
      <c r="W196">
        <v>2.4700000000000002</v>
      </c>
      <c r="X196">
        <v>3.49</v>
      </c>
      <c r="Y196">
        <v>9.67</v>
      </c>
      <c r="Z196">
        <v>14.35</v>
      </c>
      <c r="AA196">
        <v>2.89</v>
      </c>
      <c r="AB196">
        <v>0.88</v>
      </c>
      <c r="AC196">
        <v>0</v>
      </c>
      <c r="AD196">
        <v>0</v>
      </c>
      <c r="AE196">
        <v>0</v>
      </c>
      <c r="AF196">
        <v>0.12</v>
      </c>
      <c r="AG196">
        <v>1.1200000000000001</v>
      </c>
      <c r="AH196">
        <v>1.02</v>
      </c>
      <c r="AI196">
        <v>1.73</v>
      </c>
      <c r="AJ196">
        <v>1.28</v>
      </c>
      <c r="AK196">
        <v>5.12</v>
      </c>
      <c r="AL196">
        <v>2.94</v>
      </c>
      <c r="AM196">
        <v>0.12</v>
      </c>
      <c r="AN196">
        <v>0.76</v>
      </c>
      <c r="AO196">
        <v>1.27</v>
      </c>
      <c r="AP196">
        <v>3.86</v>
      </c>
      <c r="AQ196">
        <v>8.7200000000000006</v>
      </c>
      <c r="AR196">
        <v>15.64</v>
      </c>
      <c r="AS196">
        <v>28.39</v>
      </c>
      <c r="AT196">
        <v>32.799999999999997</v>
      </c>
      <c r="AU196">
        <v>34.29</v>
      </c>
      <c r="AV196">
        <v>37.450000000000003</v>
      </c>
      <c r="AW196">
        <v>38.4</v>
      </c>
      <c r="AX196">
        <v>38.96</v>
      </c>
      <c r="AY196">
        <v>40.11</v>
      </c>
      <c r="AZ196">
        <v>40.89</v>
      </c>
      <c r="BA196">
        <v>41.92</v>
      </c>
      <c r="BB196">
        <v>40.96</v>
      </c>
      <c r="BC196">
        <v>41.9</v>
      </c>
      <c r="BD196">
        <v>40.770000000000003</v>
      </c>
      <c r="BE196">
        <v>42.97</v>
      </c>
      <c r="BF196">
        <v>42.93</v>
      </c>
      <c r="BG196">
        <v>47.02</v>
      </c>
      <c r="BH196">
        <v>43.51</v>
      </c>
      <c r="BI196">
        <v>39.4</v>
      </c>
      <c r="BJ196">
        <v>39.81</v>
      </c>
      <c r="BK196">
        <v>28.78</v>
      </c>
      <c r="BL196">
        <v>32.130000000000003</v>
      </c>
      <c r="BM196">
        <v>34.94</v>
      </c>
      <c r="BN196">
        <v>37.94</v>
      </c>
      <c r="BO196">
        <v>39.17</v>
      </c>
      <c r="BP196">
        <v>39.979999999999997</v>
      </c>
      <c r="BQ196">
        <v>39.28</v>
      </c>
      <c r="BR196">
        <v>39.51</v>
      </c>
      <c r="BS196">
        <v>39.200000000000003</v>
      </c>
      <c r="BT196">
        <v>39.799999999999997</v>
      </c>
      <c r="BU196">
        <v>40.28</v>
      </c>
      <c r="BV196">
        <v>39.450000000000003</v>
      </c>
      <c r="BW196">
        <v>43.2</v>
      </c>
      <c r="BX196">
        <v>43.27</v>
      </c>
      <c r="BY196">
        <v>46.21</v>
      </c>
      <c r="BZ196">
        <v>42.85</v>
      </c>
      <c r="CA196">
        <v>40.229999999999997</v>
      </c>
      <c r="CB196">
        <v>39.409999999999997</v>
      </c>
      <c r="CC196">
        <v>-2</v>
      </c>
      <c r="CD196">
        <v>-2</v>
      </c>
      <c r="CE196">
        <v>3</v>
      </c>
      <c r="CF196">
        <v>9</v>
      </c>
      <c r="CG196">
        <v>8</v>
      </c>
      <c r="CH196">
        <v>0</v>
      </c>
      <c r="CI196">
        <v>-6</v>
      </c>
      <c r="CJ196">
        <v>-14</v>
      </c>
      <c r="CK196">
        <v>-20</v>
      </c>
      <c r="CL196">
        <v>-21</v>
      </c>
      <c r="CM196">
        <v>-18</v>
      </c>
      <c r="CN196">
        <v>-14</v>
      </c>
      <c r="CO196">
        <v>-9</v>
      </c>
      <c r="CP196">
        <v>-6</v>
      </c>
      <c r="CQ196">
        <v>-2</v>
      </c>
      <c r="CR196">
        <v>-1</v>
      </c>
      <c r="CS196">
        <v>0</v>
      </c>
      <c r="CT196">
        <v>0</v>
      </c>
    </row>
    <row r="197" spans="1:98">
      <c r="A197">
        <v>2</v>
      </c>
      <c r="B197" t="s">
        <v>1733</v>
      </c>
      <c r="C197">
        <v>39</v>
      </c>
      <c r="D197">
        <v>41</v>
      </c>
      <c r="E197">
        <v>35</v>
      </c>
      <c r="F197" t="s">
        <v>1666</v>
      </c>
      <c r="G197">
        <v>19</v>
      </c>
      <c r="H197">
        <v>0</v>
      </c>
      <c r="I197">
        <v>2.4700000000000002</v>
      </c>
      <c r="J197">
        <v>3.17</v>
      </c>
      <c r="K197">
        <v>2.5</v>
      </c>
      <c r="L197">
        <v>2.74</v>
      </c>
      <c r="M197">
        <v>2.12</v>
      </c>
      <c r="N197">
        <v>1.87</v>
      </c>
      <c r="O197">
        <v>2.21</v>
      </c>
      <c r="P197">
        <v>1.42</v>
      </c>
      <c r="Q197">
        <v>0</v>
      </c>
      <c r="R197">
        <v>0.67</v>
      </c>
      <c r="S197">
        <v>2.39</v>
      </c>
      <c r="T197">
        <v>4.47</v>
      </c>
      <c r="U197">
        <v>2.34</v>
      </c>
      <c r="V197">
        <v>2.4700000000000002</v>
      </c>
      <c r="W197">
        <v>4.3600000000000003</v>
      </c>
      <c r="X197">
        <v>5.5</v>
      </c>
      <c r="Y197">
        <v>9.1300000000000008</v>
      </c>
      <c r="Z197">
        <v>15.52</v>
      </c>
      <c r="AA197">
        <v>2.46</v>
      </c>
      <c r="AB197">
        <v>1.79</v>
      </c>
      <c r="AC197">
        <v>0</v>
      </c>
      <c r="AD197">
        <v>0</v>
      </c>
      <c r="AE197">
        <v>0.37</v>
      </c>
      <c r="AF197">
        <v>2.2400000000000002</v>
      </c>
      <c r="AG197">
        <v>0.87</v>
      </c>
      <c r="AH197">
        <v>2.06</v>
      </c>
      <c r="AI197">
        <v>2.4</v>
      </c>
      <c r="AJ197">
        <v>1.45</v>
      </c>
      <c r="AK197">
        <v>2.72</v>
      </c>
      <c r="AL197">
        <v>5.51</v>
      </c>
      <c r="AM197">
        <v>2.2400000000000002</v>
      </c>
      <c r="AN197">
        <v>2.74</v>
      </c>
      <c r="AO197">
        <v>3.99</v>
      </c>
      <c r="AP197">
        <v>5.12</v>
      </c>
      <c r="AQ197">
        <v>9.91</v>
      </c>
      <c r="AR197">
        <v>16.079999999999998</v>
      </c>
      <c r="AS197">
        <v>27.54</v>
      </c>
      <c r="AT197">
        <v>31.57</v>
      </c>
      <c r="AU197">
        <v>34.04</v>
      </c>
      <c r="AV197">
        <v>35.67</v>
      </c>
      <c r="AW197">
        <v>35.32</v>
      </c>
      <c r="AX197">
        <v>35.94</v>
      </c>
      <c r="AY197">
        <v>36.57</v>
      </c>
      <c r="AZ197">
        <v>36.42</v>
      </c>
      <c r="BA197">
        <v>37.04</v>
      </c>
      <c r="BB197">
        <v>37.76</v>
      </c>
      <c r="BC197">
        <v>38.119999999999997</v>
      </c>
      <c r="BD197">
        <v>40.67</v>
      </c>
      <c r="BE197">
        <v>42.37</v>
      </c>
      <c r="BF197">
        <v>45.36</v>
      </c>
      <c r="BG197">
        <v>46.15</v>
      </c>
      <c r="BH197">
        <v>46.29</v>
      </c>
      <c r="BI197">
        <v>43.57</v>
      </c>
      <c r="BJ197">
        <v>45.42</v>
      </c>
      <c r="BK197">
        <v>27.46</v>
      </c>
      <c r="BL197">
        <v>31.11</v>
      </c>
      <c r="BM197">
        <v>34.79</v>
      </c>
      <c r="BN197">
        <v>35.770000000000003</v>
      </c>
      <c r="BO197">
        <v>35.28</v>
      </c>
      <c r="BP197">
        <v>35.97</v>
      </c>
      <c r="BQ197">
        <v>36.770000000000003</v>
      </c>
      <c r="BR197">
        <v>36.79</v>
      </c>
      <c r="BS197">
        <v>36.33</v>
      </c>
      <c r="BT197">
        <v>36.64</v>
      </c>
      <c r="BU197">
        <v>38.07</v>
      </c>
      <c r="BV197">
        <v>40.409999999999997</v>
      </c>
      <c r="BW197">
        <v>42.36</v>
      </c>
      <c r="BX197">
        <v>44.88</v>
      </c>
      <c r="BY197">
        <v>46.23</v>
      </c>
      <c r="BZ197">
        <v>46.41</v>
      </c>
      <c r="CA197">
        <v>44.49</v>
      </c>
      <c r="CB197">
        <v>45.62</v>
      </c>
      <c r="CC197">
        <v>4</v>
      </c>
      <c r="CD197">
        <v>6</v>
      </c>
      <c r="CE197">
        <v>7</v>
      </c>
      <c r="CF197">
        <v>4</v>
      </c>
      <c r="CG197">
        <v>0</v>
      </c>
      <c r="CH197">
        <v>-8</v>
      </c>
      <c r="CI197">
        <v>-16</v>
      </c>
      <c r="CJ197">
        <v>-21</v>
      </c>
      <c r="CK197">
        <v>-24</v>
      </c>
      <c r="CL197">
        <v>-20</v>
      </c>
      <c r="CM197">
        <v>-17</v>
      </c>
      <c r="CN197">
        <v>-13</v>
      </c>
      <c r="CO197">
        <v>-10</v>
      </c>
      <c r="CP197">
        <v>-6</v>
      </c>
      <c r="CQ197">
        <v>-5</v>
      </c>
      <c r="CR197">
        <v>-4</v>
      </c>
      <c r="CS197">
        <v>0</v>
      </c>
      <c r="CT197">
        <v>0</v>
      </c>
    </row>
    <row r="198" spans="1:98">
      <c r="A198">
        <v>2</v>
      </c>
      <c r="B198" t="s">
        <v>1730</v>
      </c>
      <c r="C198">
        <v>37</v>
      </c>
      <c r="D198">
        <v>35</v>
      </c>
      <c r="E198">
        <v>35</v>
      </c>
      <c r="F198" t="s">
        <v>1667</v>
      </c>
      <c r="G198">
        <v>14</v>
      </c>
      <c r="H198">
        <v>8</v>
      </c>
      <c r="I198">
        <v>5.57</v>
      </c>
      <c r="J198">
        <v>4.68</v>
      </c>
      <c r="K198">
        <v>4.29</v>
      </c>
      <c r="L198">
        <v>3.37</v>
      </c>
      <c r="M198">
        <v>3.27</v>
      </c>
      <c r="N198">
        <v>3.56</v>
      </c>
      <c r="O198">
        <v>2.2400000000000002</v>
      </c>
      <c r="P198">
        <v>3.17</v>
      </c>
      <c r="Q198">
        <v>3.45</v>
      </c>
      <c r="R198">
        <v>4.38</v>
      </c>
      <c r="S198">
        <v>9.33</v>
      </c>
      <c r="T198">
        <v>7.63</v>
      </c>
      <c r="U198">
        <v>5.41</v>
      </c>
      <c r="V198">
        <v>6.06</v>
      </c>
      <c r="W198">
        <v>6.34</v>
      </c>
      <c r="X198">
        <v>9.16</v>
      </c>
      <c r="Y198">
        <v>14.86</v>
      </c>
      <c r="Z198">
        <v>19.61</v>
      </c>
      <c r="AA198">
        <v>5.86</v>
      </c>
      <c r="AB198">
        <v>3.67</v>
      </c>
      <c r="AC198">
        <v>1.54</v>
      </c>
      <c r="AD198">
        <v>1.79</v>
      </c>
      <c r="AE198">
        <v>2.25</v>
      </c>
      <c r="AF198">
        <v>2.86</v>
      </c>
      <c r="AG198">
        <v>1.27</v>
      </c>
      <c r="AH198">
        <v>3.11</v>
      </c>
      <c r="AI198">
        <v>3.67</v>
      </c>
      <c r="AJ198">
        <v>3.83</v>
      </c>
      <c r="AK198">
        <v>7.66</v>
      </c>
      <c r="AL198">
        <v>7.82</v>
      </c>
      <c r="AM198">
        <v>6.33</v>
      </c>
      <c r="AN198">
        <v>6.46</v>
      </c>
      <c r="AO198">
        <v>8.5299999999999994</v>
      </c>
      <c r="AP198">
        <v>11.63</v>
      </c>
      <c r="AQ198">
        <v>14.73</v>
      </c>
      <c r="AR198">
        <v>20.88</v>
      </c>
      <c r="AS198">
        <v>27.73</v>
      </c>
      <c r="AT198">
        <v>34.299999999999997</v>
      </c>
      <c r="AU198">
        <v>36.15</v>
      </c>
      <c r="AV198">
        <v>36.049999999999997</v>
      </c>
      <c r="AW198">
        <v>36.729999999999997</v>
      </c>
      <c r="AX198">
        <v>38.85</v>
      </c>
      <c r="AY198">
        <v>41.55</v>
      </c>
      <c r="AZ198">
        <v>40.409999999999997</v>
      </c>
      <c r="BA198">
        <v>41.99</v>
      </c>
      <c r="BB198">
        <v>42.78</v>
      </c>
      <c r="BC198">
        <v>44.48</v>
      </c>
      <c r="BD198">
        <v>44.39</v>
      </c>
      <c r="BE198">
        <v>47.88</v>
      </c>
      <c r="BF198">
        <v>49.61</v>
      </c>
      <c r="BG198">
        <v>50.79</v>
      </c>
      <c r="BH198">
        <v>48.29</v>
      </c>
      <c r="BI198">
        <v>45.35</v>
      </c>
      <c r="BJ198">
        <v>38.11</v>
      </c>
      <c r="BK198">
        <v>27.96</v>
      </c>
      <c r="BL198">
        <v>34.020000000000003</v>
      </c>
      <c r="BM198">
        <v>36.18</v>
      </c>
      <c r="BN198">
        <v>36.93</v>
      </c>
      <c r="BO198">
        <v>37.65</v>
      </c>
      <c r="BP198">
        <v>38.700000000000003</v>
      </c>
      <c r="BQ198">
        <v>40.130000000000003</v>
      </c>
      <c r="BR198">
        <v>40.200000000000003</v>
      </c>
      <c r="BS198">
        <v>41.16</v>
      </c>
      <c r="BT198">
        <v>42.04</v>
      </c>
      <c r="BU198">
        <v>43.08</v>
      </c>
      <c r="BV198">
        <v>43.6</v>
      </c>
      <c r="BW198">
        <v>46.98</v>
      </c>
      <c r="BX198">
        <v>49.08</v>
      </c>
      <c r="BY198">
        <v>50.79</v>
      </c>
      <c r="BZ198">
        <v>49.85</v>
      </c>
      <c r="CA198">
        <v>46.51</v>
      </c>
      <c r="CB198">
        <v>39.46</v>
      </c>
      <c r="CC198">
        <v>1</v>
      </c>
      <c r="CD198">
        <v>2</v>
      </c>
      <c r="CE198">
        <v>1</v>
      </c>
      <c r="CF198">
        <v>-1</v>
      </c>
      <c r="CG198">
        <v>-8</v>
      </c>
      <c r="CH198">
        <v>-17</v>
      </c>
      <c r="CI198">
        <v>-25</v>
      </c>
      <c r="CJ198">
        <v>-26</v>
      </c>
      <c r="CK198">
        <v>-29</v>
      </c>
      <c r="CL198">
        <v>-26</v>
      </c>
      <c r="CM198">
        <v>-23</v>
      </c>
      <c r="CN198">
        <v>-19</v>
      </c>
      <c r="CO198">
        <v>-15</v>
      </c>
      <c r="CP198">
        <v>-10</v>
      </c>
      <c r="CQ198">
        <v>-6</v>
      </c>
      <c r="CR198">
        <v>-5</v>
      </c>
      <c r="CS198">
        <v>-3</v>
      </c>
      <c r="CT198">
        <v>-2</v>
      </c>
    </row>
    <row r="199" spans="1:98">
      <c r="A199">
        <v>2</v>
      </c>
      <c r="B199" t="s">
        <v>1730</v>
      </c>
      <c r="C199">
        <v>40</v>
      </c>
      <c r="D199">
        <v>31</v>
      </c>
      <c r="E199">
        <v>35</v>
      </c>
      <c r="F199" t="s">
        <v>1666</v>
      </c>
      <c r="G199">
        <v>13</v>
      </c>
      <c r="H199">
        <v>9</v>
      </c>
      <c r="I199">
        <v>3.95</v>
      </c>
      <c r="J199">
        <v>3.07</v>
      </c>
      <c r="K199">
        <v>3.48</v>
      </c>
      <c r="L199">
        <v>3.05</v>
      </c>
      <c r="M199">
        <v>2.14</v>
      </c>
      <c r="N199">
        <v>0.87</v>
      </c>
      <c r="O199">
        <v>0.75</v>
      </c>
      <c r="P199">
        <v>0.79</v>
      </c>
      <c r="Q199">
        <v>2.08</v>
      </c>
      <c r="R199">
        <v>3.11</v>
      </c>
      <c r="S199">
        <v>4.84</v>
      </c>
      <c r="T199">
        <v>6.72</v>
      </c>
      <c r="U199">
        <v>3.24</v>
      </c>
      <c r="V199">
        <v>4.2300000000000004</v>
      </c>
      <c r="W199">
        <v>4.47</v>
      </c>
      <c r="X199">
        <v>8.74</v>
      </c>
      <c r="Y199">
        <v>11.6</v>
      </c>
      <c r="Z199">
        <v>15.02</v>
      </c>
      <c r="AA199">
        <v>4.0599999999999996</v>
      </c>
      <c r="AB199">
        <v>4.07</v>
      </c>
      <c r="AC199">
        <v>2.11</v>
      </c>
      <c r="AD199">
        <v>0</v>
      </c>
      <c r="AE199">
        <v>0</v>
      </c>
      <c r="AF199">
        <v>1.51</v>
      </c>
      <c r="AG199">
        <v>2.62</v>
      </c>
      <c r="AH199">
        <v>2.52</v>
      </c>
      <c r="AI199">
        <v>2.78</v>
      </c>
      <c r="AJ199">
        <v>3.52</v>
      </c>
      <c r="AK199">
        <v>6.13</v>
      </c>
      <c r="AL199">
        <v>6.04</v>
      </c>
      <c r="AM199">
        <v>4.68</v>
      </c>
      <c r="AN199">
        <v>4.29</v>
      </c>
      <c r="AO199">
        <v>6.5</v>
      </c>
      <c r="AP199">
        <v>8.4700000000000006</v>
      </c>
      <c r="AQ199">
        <v>11.68</v>
      </c>
      <c r="AR199">
        <v>16.600000000000001</v>
      </c>
      <c r="AS199">
        <v>26.19</v>
      </c>
      <c r="AT199">
        <v>29.62</v>
      </c>
      <c r="AU199">
        <v>34.700000000000003</v>
      </c>
      <c r="AV199">
        <v>36.71</v>
      </c>
      <c r="AW199">
        <v>36.42</v>
      </c>
      <c r="AX199">
        <v>36.880000000000003</v>
      </c>
      <c r="AY199">
        <v>37.950000000000003</v>
      </c>
      <c r="AZ199">
        <v>37.5</v>
      </c>
      <c r="BA199">
        <v>37.43</v>
      </c>
      <c r="BB199">
        <v>38.130000000000003</v>
      </c>
      <c r="BC199">
        <v>39.130000000000003</v>
      </c>
      <c r="BD199">
        <v>40.42</v>
      </c>
      <c r="BE199">
        <v>42.68</v>
      </c>
      <c r="BF199">
        <v>43.37</v>
      </c>
      <c r="BG199">
        <v>48.82</v>
      </c>
      <c r="BH199">
        <v>47.29</v>
      </c>
      <c r="BI199">
        <v>44.36</v>
      </c>
      <c r="BJ199">
        <v>45.94</v>
      </c>
      <c r="BK199">
        <v>25.87</v>
      </c>
      <c r="BL199">
        <v>29.88</v>
      </c>
      <c r="BM199">
        <v>34.76</v>
      </c>
      <c r="BN199">
        <v>36.47</v>
      </c>
      <c r="BO199">
        <v>36.520000000000003</v>
      </c>
      <c r="BP199">
        <v>36.76</v>
      </c>
      <c r="BQ199">
        <v>36.81</v>
      </c>
      <c r="BR199">
        <v>37.39</v>
      </c>
      <c r="BS199">
        <v>37.4</v>
      </c>
      <c r="BT199">
        <v>37.76</v>
      </c>
      <c r="BU199">
        <v>39.619999999999997</v>
      </c>
      <c r="BV199">
        <v>40.47</v>
      </c>
      <c r="BW199">
        <v>42.5</v>
      </c>
      <c r="BX199">
        <v>43.96</v>
      </c>
      <c r="BY199">
        <v>49.06</v>
      </c>
      <c r="BZ199">
        <v>47.85</v>
      </c>
      <c r="CA199">
        <v>45.39</v>
      </c>
      <c r="CB199">
        <v>45.58</v>
      </c>
      <c r="CC199">
        <v>3</v>
      </c>
      <c r="CD199">
        <v>7</v>
      </c>
      <c r="CE199">
        <v>9</v>
      </c>
      <c r="CF199">
        <v>6</v>
      </c>
      <c r="CG199">
        <v>6</v>
      </c>
      <c r="CH199">
        <v>0</v>
      </c>
      <c r="CI199">
        <v>-8</v>
      </c>
      <c r="CJ199">
        <v>-11</v>
      </c>
      <c r="CK199">
        <v>-13</v>
      </c>
      <c r="CL199">
        <v>-11</v>
      </c>
      <c r="CM199">
        <v>-6</v>
      </c>
      <c r="CN199">
        <v>0</v>
      </c>
      <c r="CO199">
        <v>6</v>
      </c>
      <c r="CP199">
        <v>9</v>
      </c>
      <c r="CQ199">
        <v>10</v>
      </c>
      <c r="CR199">
        <v>6</v>
      </c>
      <c r="CS199">
        <v>6</v>
      </c>
      <c r="CT199">
        <v>4</v>
      </c>
    </row>
    <row r="200" spans="1:98">
      <c r="A200">
        <v>2</v>
      </c>
      <c r="B200" t="s">
        <v>1730</v>
      </c>
      <c r="C200">
        <v>37</v>
      </c>
      <c r="D200">
        <v>38</v>
      </c>
      <c r="E200">
        <v>35</v>
      </c>
      <c r="F200" t="s">
        <v>1666</v>
      </c>
      <c r="G200">
        <v>13</v>
      </c>
      <c r="H200">
        <v>1</v>
      </c>
      <c r="I200">
        <v>3.13</v>
      </c>
      <c r="J200">
        <v>2.9</v>
      </c>
      <c r="K200">
        <v>1.87</v>
      </c>
      <c r="L200">
        <v>1.39</v>
      </c>
      <c r="M200">
        <v>1.74</v>
      </c>
      <c r="N200">
        <v>0</v>
      </c>
      <c r="O200">
        <v>0</v>
      </c>
      <c r="P200">
        <v>0</v>
      </c>
      <c r="Q200">
        <v>0</v>
      </c>
      <c r="R200">
        <v>1.86</v>
      </c>
      <c r="S200">
        <v>3.51</v>
      </c>
      <c r="T200">
        <v>3.66</v>
      </c>
      <c r="U200">
        <v>2.12</v>
      </c>
      <c r="V200">
        <v>1.78</v>
      </c>
      <c r="W200">
        <v>3.23</v>
      </c>
      <c r="X200">
        <v>5.23</v>
      </c>
      <c r="Y200">
        <v>12.32</v>
      </c>
      <c r="Z200">
        <v>13.05</v>
      </c>
      <c r="AA200">
        <v>4.1399999999999997</v>
      </c>
      <c r="AB200">
        <v>2.12</v>
      </c>
      <c r="AC200">
        <v>0</v>
      </c>
      <c r="AD200">
        <v>0</v>
      </c>
      <c r="AE200">
        <v>0</v>
      </c>
      <c r="AF200">
        <v>1.24</v>
      </c>
      <c r="AG200">
        <v>1.37</v>
      </c>
      <c r="AH200">
        <v>0.63</v>
      </c>
      <c r="AI200">
        <v>0</v>
      </c>
      <c r="AJ200">
        <v>0</v>
      </c>
      <c r="AK200">
        <v>3.22</v>
      </c>
      <c r="AL200">
        <v>4.5199999999999996</v>
      </c>
      <c r="AM200">
        <v>2.86</v>
      </c>
      <c r="AN200">
        <v>2.39</v>
      </c>
      <c r="AO200">
        <v>4.7300000000000004</v>
      </c>
      <c r="AP200">
        <v>6.44</v>
      </c>
      <c r="AQ200">
        <v>9.11</v>
      </c>
      <c r="AR200">
        <v>12.39</v>
      </c>
      <c r="AS200">
        <v>27.02</v>
      </c>
      <c r="AT200">
        <v>29.97</v>
      </c>
      <c r="AU200">
        <v>30.94</v>
      </c>
      <c r="AV200">
        <v>30.31</v>
      </c>
      <c r="AW200">
        <v>31.36</v>
      </c>
      <c r="AX200">
        <v>32.450000000000003</v>
      </c>
      <c r="AY200">
        <v>32.81</v>
      </c>
      <c r="AZ200">
        <v>34.21</v>
      </c>
      <c r="BA200">
        <v>35.159999999999997</v>
      </c>
      <c r="BB200">
        <v>35.08</v>
      </c>
      <c r="BC200">
        <v>36.54</v>
      </c>
      <c r="BD200">
        <v>39.380000000000003</v>
      </c>
      <c r="BE200">
        <v>43.41</v>
      </c>
      <c r="BF200">
        <v>44.96</v>
      </c>
      <c r="BG200">
        <v>45.09</v>
      </c>
      <c r="BH200">
        <v>44.9</v>
      </c>
      <c r="BI200">
        <v>44.38</v>
      </c>
      <c r="BJ200">
        <v>42.66</v>
      </c>
      <c r="BK200">
        <v>26.44</v>
      </c>
      <c r="BL200">
        <v>29.83</v>
      </c>
      <c r="BM200">
        <v>30.95</v>
      </c>
      <c r="BN200">
        <v>30.97</v>
      </c>
      <c r="BO200">
        <v>32.49</v>
      </c>
      <c r="BP200">
        <v>32.54</v>
      </c>
      <c r="BQ200">
        <v>33.409999999999997</v>
      </c>
      <c r="BR200">
        <v>34.67</v>
      </c>
      <c r="BS200">
        <v>35.15</v>
      </c>
      <c r="BT200">
        <v>35.51</v>
      </c>
      <c r="BU200">
        <v>37.369999999999997</v>
      </c>
      <c r="BV200">
        <v>39.29</v>
      </c>
      <c r="BW200">
        <v>42.59</v>
      </c>
      <c r="BX200">
        <v>44.52</v>
      </c>
      <c r="BY200">
        <v>45.92</v>
      </c>
      <c r="BZ200">
        <v>44.82</v>
      </c>
      <c r="CA200">
        <v>44.23</v>
      </c>
      <c r="CB200">
        <v>42.13</v>
      </c>
      <c r="CC200">
        <v>6</v>
      </c>
      <c r="CD200">
        <v>11</v>
      </c>
      <c r="CE200">
        <v>14</v>
      </c>
      <c r="CF200">
        <v>8</v>
      </c>
      <c r="CG200">
        <v>5</v>
      </c>
      <c r="CH200">
        <v>0</v>
      </c>
      <c r="CI200">
        <v>-5</v>
      </c>
      <c r="CJ200">
        <v>-9</v>
      </c>
      <c r="CK200">
        <v>-7</v>
      </c>
      <c r="CL200">
        <v>0</v>
      </c>
      <c r="CM200">
        <v>4</v>
      </c>
      <c r="CN200">
        <v>11</v>
      </c>
      <c r="CO200">
        <v>15</v>
      </c>
      <c r="CP200">
        <v>14</v>
      </c>
      <c r="CQ200">
        <v>13</v>
      </c>
      <c r="CR200">
        <v>9</v>
      </c>
      <c r="CS200">
        <v>7</v>
      </c>
      <c r="CT200">
        <v>6</v>
      </c>
    </row>
    <row r="201" spans="1:98">
      <c r="A201">
        <v>2</v>
      </c>
      <c r="B201" t="s">
        <v>1734</v>
      </c>
      <c r="C201">
        <v>46</v>
      </c>
      <c r="D201">
        <v>38</v>
      </c>
      <c r="E201">
        <v>40</v>
      </c>
      <c r="F201" t="s">
        <v>1666</v>
      </c>
      <c r="G201">
        <v>19</v>
      </c>
      <c r="H201">
        <v>0</v>
      </c>
      <c r="I201">
        <v>4.3499999999999996</v>
      </c>
      <c r="J201">
        <v>3.41</v>
      </c>
      <c r="K201">
        <v>2.73</v>
      </c>
      <c r="L201">
        <v>3.11</v>
      </c>
      <c r="M201">
        <v>2.87</v>
      </c>
      <c r="N201">
        <v>2.66</v>
      </c>
      <c r="O201">
        <v>3.13</v>
      </c>
      <c r="P201">
        <v>2.8</v>
      </c>
      <c r="Q201">
        <v>4.13</v>
      </c>
      <c r="R201">
        <v>2.73</v>
      </c>
      <c r="S201">
        <v>2.91</v>
      </c>
      <c r="T201">
        <v>4.29</v>
      </c>
      <c r="U201">
        <v>3.56</v>
      </c>
      <c r="V201">
        <v>5.03</v>
      </c>
      <c r="W201">
        <v>5.26</v>
      </c>
      <c r="X201">
        <v>6.94</v>
      </c>
      <c r="Y201">
        <v>12.51</v>
      </c>
      <c r="Z201">
        <v>16.07</v>
      </c>
      <c r="AA201">
        <v>3.83</v>
      </c>
      <c r="AB201">
        <v>3.02</v>
      </c>
      <c r="AC201">
        <v>1.1100000000000001</v>
      </c>
      <c r="AD201">
        <v>0.8</v>
      </c>
      <c r="AE201">
        <v>1.34</v>
      </c>
      <c r="AF201">
        <v>2.92</v>
      </c>
      <c r="AG201">
        <v>3.35</v>
      </c>
      <c r="AH201">
        <v>3.14</v>
      </c>
      <c r="AI201">
        <v>3.98</v>
      </c>
      <c r="AJ201">
        <v>4.6100000000000003</v>
      </c>
      <c r="AK201">
        <v>6.29</v>
      </c>
      <c r="AL201">
        <v>4.28</v>
      </c>
      <c r="AM201">
        <v>3.23</v>
      </c>
      <c r="AN201">
        <v>5.04</v>
      </c>
      <c r="AO201">
        <v>5.75</v>
      </c>
      <c r="AP201">
        <v>6.83</v>
      </c>
      <c r="AQ201">
        <v>12.36</v>
      </c>
      <c r="AR201">
        <v>16.48</v>
      </c>
      <c r="AS201">
        <v>27.27</v>
      </c>
      <c r="AT201">
        <v>31.65</v>
      </c>
      <c r="AU201">
        <v>33.42</v>
      </c>
      <c r="AV201">
        <v>36.17</v>
      </c>
      <c r="AW201">
        <v>38.020000000000003</v>
      </c>
      <c r="AX201">
        <v>38.92</v>
      </c>
      <c r="AY201">
        <v>38.78</v>
      </c>
      <c r="AZ201">
        <v>38.75</v>
      </c>
      <c r="BA201">
        <v>38.67</v>
      </c>
      <c r="BB201">
        <v>39.82</v>
      </c>
      <c r="BC201">
        <v>40.97</v>
      </c>
      <c r="BD201">
        <v>43.17</v>
      </c>
      <c r="BE201">
        <v>46.27</v>
      </c>
      <c r="BF201">
        <v>46.12</v>
      </c>
      <c r="BG201">
        <v>46.94</v>
      </c>
      <c r="BH201">
        <v>45.35</v>
      </c>
      <c r="BI201">
        <v>43.99</v>
      </c>
      <c r="BJ201">
        <v>41.43</v>
      </c>
      <c r="BK201">
        <v>27.39</v>
      </c>
      <c r="BL201">
        <v>31.88</v>
      </c>
      <c r="BM201">
        <v>34.4</v>
      </c>
      <c r="BN201">
        <v>36.75</v>
      </c>
      <c r="BO201">
        <v>37.46</v>
      </c>
      <c r="BP201">
        <v>37.270000000000003</v>
      </c>
      <c r="BQ201">
        <v>38.729999999999997</v>
      </c>
      <c r="BR201">
        <v>37.159999999999997</v>
      </c>
      <c r="BS201">
        <v>37.35</v>
      </c>
      <c r="BT201">
        <v>38.729999999999997</v>
      </c>
      <c r="BU201">
        <v>39.32</v>
      </c>
      <c r="BV201">
        <v>42.09</v>
      </c>
      <c r="BW201">
        <v>46.21</v>
      </c>
      <c r="BX201">
        <v>46.43</v>
      </c>
      <c r="BY201">
        <v>47.33</v>
      </c>
      <c r="BZ201">
        <v>45.02</v>
      </c>
      <c r="CA201">
        <v>44.86</v>
      </c>
      <c r="CB201">
        <v>40.44</v>
      </c>
      <c r="CC201">
        <v>0</v>
      </c>
      <c r="CD201">
        <v>3</v>
      </c>
      <c r="CE201">
        <v>5</v>
      </c>
      <c r="CF201">
        <v>5</v>
      </c>
      <c r="CG201">
        <v>9</v>
      </c>
      <c r="CH201">
        <v>5</v>
      </c>
      <c r="CI201">
        <v>-3</v>
      </c>
      <c r="CJ201">
        <v>-12</v>
      </c>
      <c r="CK201">
        <v>-18</v>
      </c>
      <c r="CL201">
        <v>-22</v>
      </c>
      <c r="CM201">
        <v>-22</v>
      </c>
      <c r="CN201">
        <v>-21</v>
      </c>
      <c r="CO201">
        <v>-14</v>
      </c>
      <c r="CP201">
        <v>-6</v>
      </c>
      <c r="CQ201">
        <v>-3</v>
      </c>
      <c r="CR201">
        <v>-1</v>
      </c>
      <c r="CS201">
        <v>0</v>
      </c>
      <c r="CT201">
        <v>1</v>
      </c>
    </row>
    <row r="202" spans="1:98">
      <c r="A202">
        <v>2</v>
      </c>
      <c r="B202" t="s">
        <v>1730</v>
      </c>
      <c r="C202">
        <v>42</v>
      </c>
      <c r="D202">
        <v>40</v>
      </c>
      <c r="E202">
        <v>40</v>
      </c>
      <c r="F202" t="s">
        <v>1666</v>
      </c>
      <c r="G202">
        <v>12</v>
      </c>
      <c r="H202">
        <v>9</v>
      </c>
      <c r="I202">
        <v>3.55</v>
      </c>
      <c r="J202">
        <v>4.0999999999999996</v>
      </c>
      <c r="K202">
        <v>3.8</v>
      </c>
      <c r="L202">
        <v>3.53</v>
      </c>
      <c r="M202">
        <v>3.39</v>
      </c>
      <c r="N202">
        <v>3.18</v>
      </c>
      <c r="O202">
        <v>1.83</v>
      </c>
      <c r="P202">
        <v>1.94</v>
      </c>
      <c r="Q202">
        <v>2.56</v>
      </c>
      <c r="R202">
        <v>2.5</v>
      </c>
      <c r="S202">
        <v>2.88</v>
      </c>
      <c r="T202">
        <v>4.09</v>
      </c>
      <c r="U202">
        <v>3.26</v>
      </c>
      <c r="V202">
        <v>5.12</v>
      </c>
      <c r="W202">
        <v>7.44</v>
      </c>
      <c r="X202">
        <v>14.16</v>
      </c>
      <c r="Y202">
        <v>15.92</v>
      </c>
      <c r="AA202">
        <v>4.01</v>
      </c>
      <c r="AB202">
        <v>2.84</v>
      </c>
      <c r="AC202">
        <v>2.0099999999999998</v>
      </c>
      <c r="AD202">
        <v>1.81</v>
      </c>
      <c r="AE202">
        <v>1.74</v>
      </c>
      <c r="AF202">
        <v>1.98</v>
      </c>
      <c r="AG202">
        <v>2.25</v>
      </c>
      <c r="AH202">
        <v>2.66</v>
      </c>
      <c r="AI202">
        <v>3.62</v>
      </c>
      <c r="AJ202">
        <v>3.42</v>
      </c>
      <c r="AK202">
        <v>5.55</v>
      </c>
      <c r="AL202">
        <v>7.15</v>
      </c>
      <c r="AM202">
        <v>4.95</v>
      </c>
      <c r="AN202">
        <v>7.12</v>
      </c>
      <c r="AO202">
        <v>8.48</v>
      </c>
      <c r="AP202">
        <v>12.45</v>
      </c>
      <c r="AQ202">
        <v>15.68</v>
      </c>
      <c r="AS202">
        <v>27.48</v>
      </c>
      <c r="AT202">
        <v>30.88</v>
      </c>
      <c r="AU202">
        <v>34.17</v>
      </c>
      <c r="AV202">
        <v>36.35</v>
      </c>
      <c r="AW202">
        <v>37.909999999999997</v>
      </c>
      <c r="AX202">
        <v>40.21</v>
      </c>
      <c r="AY202">
        <v>38.270000000000003</v>
      </c>
      <c r="AZ202">
        <v>38.94</v>
      </c>
      <c r="BA202">
        <v>37.33</v>
      </c>
      <c r="BB202">
        <v>38.82</v>
      </c>
      <c r="BC202">
        <v>40.200000000000003</v>
      </c>
      <c r="BD202">
        <v>43.68</v>
      </c>
      <c r="BE202">
        <v>44.03</v>
      </c>
      <c r="BF202">
        <v>45.88</v>
      </c>
      <c r="BG202">
        <v>46.75</v>
      </c>
      <c r="BH202">
        <v>46.22</v>
      </c>
      <c r="BI202">
        <v>41.95</v>
      </c>
      <c r="BK202">
        <v>27.81</v>
      </c>
      <c r="BL202">
        <v>31.82</v>
      </c>
      <c r="BM202">
        <v>35.08</v>
      </c>
      <c r="BN202">
        <v>36.15</v>
      </c>
      <c r="BO202">
        <v>37.94</v>
      </c>
      <c r="BP202">
        <v>40.020000000000003</v>
      </c>
      <c r="BQ202">
        <v>38.43</v>
      </c>
      <c r="BR202">
        <v>37.78</v>
      </c>
      <c r="BS202">
        <v>38.340000000000003</v>
      </c>
      <c r="BT202">
        <v>37.78</v>
      </c>
      <c r="BU202">
        <v>40.17</v>
      </c>
      <c r="BV202">
        <v>43.07</v>
      </c>
      <c r="BW202">
        <v>44.12</v>
      </c>
      <c r="BX202">
        <v>46.75</v>
      </c>
      <c r="BY202">
        <v>46.55</v>
      </c>
      <c r="BZ202">
        <v>46.02</v>
      </c>
      <c r="CA202">
        <v>40.83</v>
      </c>
      <c r="CC202">
        <v>5</v>
      </c>
      <c r="CD202">
        <v>6</v>
      </c>
      <c r="CE202">
        <v>5</v>
      </c>
      <c r="CF202">
        <v>5</v>
      </c>
      <c r="CG202">
        <v>1</v>
      </c>
      <c r="CH202">
        <v>-4</v>
      </c>
      <c r="CI202">
        <v>-11</v>
      </c>
      <c r="CJ202">
        <v>-16</v>
      </c>
      <c r="CK202">
        <v>-16</v>
      </c>
      <c r="CL202">
        <v>-13</v>
      </c>
      <c r="CM202">
        <v>-10</v>
      </c>
      <c r="CN202">
        <v>0</v>
      </c>
      <c r="CO202">
        <v>5</v>
      </c>
      <c r="CP202">
        <v>5</v>
      </c>
      <c r="CQ202">
        <v>5</v>
      </c>
      <c r="CR202">
        <v>3</v>
      </c>
      <c r="CS202">
        <v>3</v>
      </c>
    </row>
    <row r="203" spans="1:98">
      <c r="A203">
        <v>2</v>
      </c>
      <c r="B203" t="s">
        <v>1731</v>
      </c>
      <c r="C203">
        <v>48</v>
      </c>
      <c r="D203">
        <v>44</v>
      </c>
      <c r="E203">
        <v>41</v>
      </c>
      <c r="F203" t="s">
        <v>1666</v>
      </c>
      <c r="G203">
        <v>14</v>
      </c>
      <c r="H203">
        <v>8</v>
      </c>
      <c r="I203">
        <v>3.83</v>
      </c>
      <c r="J203">
        <v>3.62</v>
      </c>
      <c r="K203">
        <v>4.22</v>
      </c>
      <c r="L203">
        <v>2.88</v>
      </c>
      <c r="M203">
        <v>3.13</v>
      </c>
      <c r="N203">
        <v>4.8600000000000003</v>
      </c>
      <c r="O203">
        <v>2.5299999999999998</v>
      </c>
      <c r="P203">
        <v>3.3</v>
      </c>
      <c r="Q203">
        <v>3.5</v>
      </c>
      <c r="R203">
        <v>3.62</v>
      </c>
      <c r="S203">
        <v>5.22</v>
      </c>
      <c r="T203">
        <v>5.12</v>
      </c>
      <c r="U203">
        <v>3.56</v>
      </c>
      <c r="V203">
        <v>4.2</v>
      </c>
      <c r="W203">
        <v>5.55</v>
      </c>
      <c r="X203">
        <v>6.55</v>
      </c>
      <c r="Y203">
        <v>12.42</v>
      </c>
      <c r="Z203">
        <v>16.45</v>
      </c>
      <c r="AA203">
        <v>3.28</v>
      </c>
      <c r="AB203">
        <v>3.07</v>
      </c>
      <c r="AC203">
        <v>1.39</v>
      </c>
      <c r="AD203">
        <v>0</v>
      </c>
      <c r="AE203">
        <v>0</v>
      </c>
      <c r="AF203">
        <v>0.95</v>
      </c>
      <c r="AG203">
        <v>0.87</v>
      </c>
      <c r="AH203">
        <v>1.87</v>
      </c>
      <c r="AI203">
        <v>2.2400000000000002</v>
      </c>
      <c r="AJ203">
        <v>3.13</v>
      </c>
      <c r="AK203">
        <v>5.89</v>
      </c>
      <c r="AL203">
        <v>4.37</v>
      </c>
      <c r="AM203">
        <v>4.5999999999999996</v>
      </c>
      <c r="AN203">
        <v>4.75</v>
      </c>
      <c r="AO203">
        <v>6.88</v>
      </c>
      <c r="AP203">
        <v>7.55</v>
      </c>
      <c r="AQ203">
        <v>11.89</v>
      </c>
      <c r="AR203">
        <v>16.940000000000001</v>
      </c>
      <c r="AS203">
        <v>28.75</v>
      </c>
      <c r="AT203">
        <v>30.51</v>
      </c>
      <c r="AU203">
        <v>35.39</v>
      </c>
      <c r="AV203">
        <v>37.619999999999997</v>
      </c>
      <c r="AW203">
        <v>37.200000000000003</v>
      </c>
      <c r="AX203">
        <v>38.590000000000003</v>
      </c>
      <c r="AY203">
        <v>38.19</v>
      </c>
      <c r="AZ203">
        <v>40.42</v>
      </c>
      <c r="BA203">
        <v>39.770000000000003</v>
      </c>
      <c r="BB203">
        <v>41.29</v>
      </c>
      <c r="BC203">
        <v>39.4</v>
      </c>
      <c r="BD203">
        <v>39.49</v>
      </c>
      <c r="BE203">
        <v>49.27</v>
      </c>
      <c r="BF203">
        <v>50.12</v>
      </c>
      <c r="BG203">
        <v>49.61</v>
      </c>
      <c r="BH203">
        <v>50.14</v>
      </c>
      <c r="BI203">
        <v>45.72</v>
      </c>
      <c r="BJ203">
        <v>37.159999999999997</v>
      </c>
      <c r="BK203">
        <v>28.95</v>
      </c>
      <c r="BL203">
        <v>30.42</v>
      </c>
      <c r="BM203">
        <v>35.28</v>
      </c>
      <c r="BN203">
        <v>38.83</v>
      </c>
      <c r="BO203">
        <v>37.81</v>
      </c>
      <c r="BP203">
        <v>36.72</v>
      </c>
      <c r="BQ203">
        <v>39.049999999999997</v>
      </c>
      <c r="BR203">
        <v>40.409999999999997</v>
      </c>
      <c r="BS203">
        <v>40.67</v>
      </c>
      <c r="BT203">
        <v>42.33</v>
      </c>
      <c r="BU203">
        <v>39.729999999999997</v>
      </c>
      <c r="BV203">
        <v>39.96</v>
      </c>
      <c r="BW203">
        <v>48.95</v>
      </c>
      <c r="BX203">
        <v>50.83</v>
      </c>
      <c r="BY203">
        <v>50.48</v>
      </c>
      <c r="BZ203">
        <v>50.64</v>
      </c>
      <c r="CA203">
        <v>44.63</v>
      </c>
      <c r="CB203">
        <v>35.56</v>
      </c>
      <c r="CC203">
        <v>4</v>
      </c>
      <c r="CD203">
        <v>10</v>
      </c>
      <c r="CE203">
        <v>12</v>
      </c>
      <c r="CF203">
        <v>12</v>
      </c>
      <c r="CG203">
        <v>9</v>
      </c>
      <c r="CH203">
        <v>5</v>
      </c>
      <c r="CI203">
        <v>-1</v>
      </c>
      <c r="CJ203">
        <v>-9</v>
      </c>
      <c r="CK203">
        <v>-14</v>
      </c>
      <c r="CL203">
        <v>-19</v>
      </c>
      <c r="CM203">
        <v>-16</v>
      </c>
      <c r="CN203">
        <v>-14</v>
      </c>
      <c r="CO203">
        <v>-10</v>
      </c>
      <c r="CP203">
        <v>-8</v>
      </c>
      <c r="CQ203">
        <v>0</v>
      </c>
      <c r="CR203">
        <v>4</v>
      </c>
      <c r="CS203">
        <v>3</v>
      </c>
      <c r="CT203">
        <v>3</v>
      </c>
    </row>
    <row r="204" spans="1:98">
      <c r="A204">
        <v>2</v>
      </c>
      <c r="B204" t="s">
        <v>1733</v>
      </c>
      <c r="C204">
        <v>51</v>
      </c>
      <c r="D204">
        <v>40</v>
      </c>
      <c r="E204">
        <v>42</v>
      </c>
      <c r="F204" t="s">
        <v>1666</v>
      </c>
      <c r="G204">
        <v>16</v>
      </c>
      <c r="H204">
        <v>8</v>
      </c>
      <c r="I204">
        <v>3.69</v>
      </c>
      <c r="J204">
        <v>2.5299999999999998</v>
      </c>
      <c r="K204">
        <v>2.5099999999999998</v>
      </c>
      <c r="L204">
        <v>2.68</v>
      </c>
      <c r="M204">
        <v>2.74</v>
      </c>
      <c r="N204">
        <v>2.12</v>
      </c>
      <c r="O204">
        <v>2.66</v>
      </c>
      <c r="P204">
        <v>1.62</v>
      </c>
      <c r="Q204">
        <v>1.1499999999999999</v>
      </c>
      <c r="R204">
        <v>0.97</v>
      </c>
      <c r="S204">
        <v>1.41</v>
      </c>
      <c r="T204">
        <v>5.72</v>
      </c>
      <c r="U204">
        <v>4.99</v>
      </c>
      <c r="V204">
        <v>3.49</v>
      </c>
      <c r="W204">
        <v>5.76</v>
      </c>
      <c r="X204">
        <v>7.34</v>
      </c>
      <c r="Y204">
        <v>11.46</v>
      </c>
      <c r="Z204">
        <v>17.940000000000001</v>
      </c>
      <c r="AA204">
        <v>4.0599999999999996</v>
      </c>
      <c r="AB204">
        <v>1.3</v>
      </c>
      <c r="AC204">
        <v>0</v>
      </c>
      <c r="AD204">
        <v>0</v>
      </c>
      <c r="AE204">
        <v>0.25</v>
      </c>
      <c r="AF204">
        <v>1.02</v>
      </c>
      <c r="AG204">
        <v>1.37</v>
      </c>
      <c r="AH204">
        <v>2.14</v>
      </c>
      <c r="AI204">
        <v>2.44</v>
      </c>
      <c r="AJ204">
        <v>2.39</v>
      </c>
      <c r="AK204">
        <v>3.11</v>
      </c>
      <c r="AL204">
        <v>4.1900000000000004</v>
      </c>
      <c r="AM204">
        <v>5.49</v>
      </c>
      <c r="AN204">
        <v>4.0599999999999996</v>
      </c>
      <c r="AO204">
        <v>5.89</v>
      </c>
      <c r="AP204">
        <v>8.18</v>
      </c>
      <c r="AQ204">
        <v>12.16</v>
      </c>
      <c r="AR204">
        <v>17.87</v>
      </c>
      <c r="AS204">
        <v>27.13</v>
      </c>
      <c r="AT204">
        <v>31.33</v>
      </c>
      <c r="AU204">
        <v>32.51</v>
      </c>
      <c r="AV204">
        <v>32.93</v>
      </c>
      <c r="AW204">
        <v>33.6</v>
      </c>
      <c r="AX204">
        <v>34.25</v>
      </c>
      <c r="AY204">
        <v>34.33</v>
      </c>
      <c r="AZ204">
        <v>35.090000000000003</v>
      </c>
      <c r="BA204">
        <v>36.380000000000003</v>
      </c>
      <c r="BB204">
        <v>37.21</v>
      </c>
      <c r="BC204">
        <v>39.270000000000003</v>
      </c>
      <c r="BD204">
        <v>39.4</v>
      </c>
      <c r="BE204">
        <v>42.86</v>
      </c>
      <c r="BF204">
        <v>44.23</v>
      </c>
      <c r="BG204">
        <v>46.17</v>
      </c>
      <c r="BH204">
        <v>43.76</v>
      </c>
      <c r="BI204">
        <v>42.13</v>
      </c>
      <c r="BJ204">
        <v>35.86</v>
      </c>
      <c r="BK204">
        <v>27.39</v>
      </c>
      <c r="BL204">
        <v>31.49</v>
      </c>
      <c r="BM204">
        <v>32.94</v>
      </c>
      <c r="BN204">
        <v>33.94</v>
      </c>
      <c r="BO204">
        <v>34.130000000000003</v>
      </c>
      <c r="BP204">
        <v>34.619999999999997</v>
      </c>
      <c r="BQ204">
        <v>34.049999999999997</v>
      </c>
      <c r="BR204">
        <v>35.770000000000003</v>
      </c>
      <c r="BS204">
        <v>36.520000000000003</v>
      </c>
      <c r="BT204">
        <v>37.4</v>
      </c>
      <c r="BU204">
        <v>39.81</v>
      </c>
      <c r="BV204">
        <v>39.39</v>
      </c>
      <c r="BW204">
        <v>42.68</v>
      </c>
      <c r="BX204">
        <v>44.77</v>
      </c>
      <c r="BY204">
        <v>46.84</v>
      </c>
      <c r="BZ204">
        <v>43.88</v>
      </c>
      <c r="CA204">
        <v>42.14</v>
      </c>
      <c r="CB204">
        <v>36.159999999999997</v>
      </c>
      <c r="CC204">
        <v>0</v>
      </c>
      <c r="CD204">
        <v>4</v>
      </c>
      <c r="CE204">
        <v>8</v>
      </c>
      <c r="CF204">
        <v>10</v>
      </c>
      <c r="CG204">
        <v>6</v>
      </c>
      <c r="CH204">
        <v>0</v>
      </c>
      <c r="CI204">
        <v>-8</v>
      </c>
      <c r="CJ204">
        <v>-15</v>
      </c>
      <c r="CK204">
        <v>-19</v>
      </c>
      <c r="CL204">
        <v>-22</v>
      </c>
      <c r="CM204">
        <v>-17</v>
      </c>
      <c r="CN204">
        <v>-13</v>
      </c>
      <c r="CO204">
        <v>-2</v>
      </c>
      <c r="CP204">
        <v>7</v>
      </c>
      <c r="CQ204">
        <v>11</v>
      </c>
      <c r="CR204">
        <v>11</v>
      </c>
      <c r="CS204">
        <v>7</v>
      </c>
      <c r="CT204">
        <v>8</v>
      </c>
    </row>
    <row r="205" spans="1:98">
      <c r="A205">
        <v>2</v>
      </c>
      <c r="B205" t="s">
        <v>1737</v>
      </c>
      <c r="C205">
        <v>60</v>
      </c>
      <c r="D205">
        <v>47</v>
      </c>
      <c r="E205">
        <v>43</v>
      </c>
      <c r="F205" t="s">
        <v>1666</v>
      </c>
      <c r="G205">
        <v>13</v>
      </c>
      <c r="H205">
        <v>7</v>
      </c>
      <c r="I205">
        <v>3.61</v>
      </c>
      <c r="J205">
        <v>3.71</v>
      </c>
      <c r="K205">
        <v>3.55</v>
      </c>
      <c r="L205">
        <v>3.36</v>
      </c>
      <c r="M205">
        <v>2.67</v>
      </c>
      <c r="N205">
        <v>2.61</v>
      </c>
      <c r="O205">
        <v>2.5</v>
      </c>
      <c r="P205">
        <v>0.72</v>
      </c>
      <c r="Q205">
        <v>1.92</v>
      </c>
      <c r="R205">
        <v>1.91</v>
      </c>
      <c r="S205">
        <v>4.4800000000000004</v>
      </c>
      <c r="T205">
        <v>4.3099999999999996</v>
      </c>
      <c r="U205">
        <v>3.6</v>
      </c>
      <c r="V205">
        <v>4.3600000000000003</v>
      </c>
      <c r="W205">
        <v>6.28</v>
      </c>
      <c r="X205">
        <v>9.3000000000000007</v>
      </c>
      <c r="Y205">
        <v>13.39</v>
      </c>
      <c r="AA205">
        <v>5.3</v>
      </c>
      <c r="AB205">
        <v>3.05</v>
      </c>
      <c r="AC205">
        <v>2.58</v>
      </c>
      <c r="AD205">
        <v>1.42</v>
      </c>
      <c r="AE205">
        <v>0</v>
      </c>
      <c r="AF205">
        <v>0.27</v>
      </c>
      <c r="AG205">
        <v>1.47</v>
      </c>
      <c r="AH205">
        <v>2.99</v>
      </c>
      <c r="AI205">
        <v>3.14</v>
      </c>
      <c r="AJ205">
        <v>2.93</v>
      </c>
      <c r="AK205">
        <v>3.85</v>
      </c>
      <c r="AL205">
        <v>4.18</v>
      </c>
      <c r="AM205">
        <v>3.87</v>
      </c>
      <c r="AN205">
        <v>4.59</v>
      </c>
      <c r="AO205">
        <v>6.68</v>
      </c>
      <c r="AP205">
        <v>10.96</v>
      </c>
      <c r="AQ205">
        <v>15.19</v>
      </c>
      <c r="AS205">
        <v>26.48</v>
      </c>
      <c r="AT205">
        <v>31.18</v>
      </c>
      <c r="AU205">
        <v>33.270000000000003</v>
      </c>
      <c r="AV205">
        <v>35.76</v>
      </c>
      <c r="AW205">
        <v>35.56</v>
      </c>
      <c r="AX205">
        <v>37.82</v>
      </c>
      <c r="AY205">
        <v>37.159999999999997</v>
      </c>
      <c r="AZ205">
        <v>38.01</v>
      </c>
      <c r="BA205">
        <v>37.729999999999997</v>
      </c>
      <c r="BB205">
        <v>37.93</v>
      </c>
      <c r="BC205">
        <v>37.33</v>
      </c>
      <c r="BD205">
        <v>40.159999999999997</v>
      </c>
      <c r="BE205">
        <v>43.29</v>
      </c>
      <c r="BF205">
        <v>46.68</v>
      </c>
      <c r="BG205">
        <v>45.6</v>
      </c>
      <c r="BH205">
        <v>44.27</v>
      </c>
      <c r="BI205">
        <v>41.51</v>
      </c>
      <c r="BK205">
        <v>26.7</v>
      </c>
      <c r="BL205">
        <v>31.39</v>
      </c>
      <c r="BM205">
        <v>33.78</v>
      </c>
      <c r="BN205">
        <v>36.14</v>
      </c>
      <c r="BO205">
        <v>37.369999999999997</v>
      </c>
      <c r="BP205">
        <v>37.81</v>
      </c>
      <c r="BQ205">
        <v>37.04</v>
      </c>
      <c r="BR205">
        <v>36.200000000000003</v>
      </c>
      <c r="BS205">
        <v>37.119999999999997</v>
      </c>
      <c r="BT205">
        <v>36.72</v>
      </c>
      <c r="BU205">
        <v>37.71</v>
      </c>
      <c r="BV205">
        <v>39.020000000000003</v>
      </c>
      <c r="BW205">
        <v>42.37</v>
      </c>
      <c r="BX205">
        <v>45.94</v>
      </c>
      <c r="BY205">
        <v>44.52</v>
      </c>
      <c r="BZ205">
        <v>45.03</v>
      </c>
      <c r="CA205">
        <v>41.81</v>
      </c>
      <c r="CC205">
        <v>-2</v>
      </c>
      <c r="CD205">
        <v>0</v>
      </c>
      <c r="CE205">
        <v>2</v>
      </c>
      <c r="CF205">
        <v>3</v>
      </c>
      <c r="CG205">
        <v>3</v>
      </c>
      <c r="CH205">
        <v>2</v>
      </c>
      <c r="CI205">
        <v>-2</v>
      </c>
      <c r="CJ205">
        <v>-10</v>
      </c>
      <c r="CK205">
        <v>-14</v>
      </c>
      <c r="CL205">
        <v>-14</v>
      </c>
      <c r="CM205">
        <v>-15</v>
      </c>
      <c r="CN205">
        <v>-15</v>
      </c>
      <c r="CO205">
        <v>-13</v>
      </c>
      <c r="CP205">
        <v>-11</v>
      </c>
      <c r="CQ205">
        <v>-9</v>
      </c>
      <c r="CR205">
        <v>-3</v>
      </c>
      <c r="CS205">
        <v>0</v>
      </c>
    </row>
    <row r="206" spans="1:98">
      <c r="A206">
        <v>2</v>
      </c>
      <c r="B206" t="s">
        <v>1733</v>
      </c>
      <c r="C206">
        <v>51</v>
      </c>
      <c r="D206">
        <v>50</v>
      </c>
      <c r="E206">
        <v>50</v>
      </c>
      <c r="F206" t="s">
        <v>1666</v>
      </c>
      <c r="G206">
        <v>19</v>
      </c>
      <c r="H206">
        <v>0</v>
      </c>
      <c r="I206">
        <v>4.2</v>
      </c>
      <c r="J206">
        <v>4.41</v>
      </c>
      <c r="K206">
        <v>3.9</v>
      </c>
      <c r="L206">
        <v>3.65</v>
      </c>
      <c r="M206">
        <v>3.19</v>
      </c>
      <c r="N206">
        <v>3.31</v>
      </c>
      <c r="O206">
        <v>1.78</v>
      </c>
      <c r="P206">
        <v>2.15</v>
      </c>
      <c r="Q206">
        <v>1.79</v>
      </c>
      <c r="R206">
        <v>3.11</v>
      </c>
      <c r="S206">
        <v>4.0599999999999996</v>
      </c>
      <c r="T206">
        <v>5.07</v>
      </c>
      <c r="U206">
        <v>4.18</v>
      </c>
      <c r="V206">
        <v>3</v>
      </c>
      <c r="W206">
        <v>3.78</v>
      </c>
      <c r="X206">
        <v>6.07</v>
      </c>
      <c r="Y206">
        <v>8.7799999999999994</v>
      </c>
      <c r="Z206">
        <v>15.05</v>
      </c>
      <c r="AA206">
        <v>3.34</v>
      </c>
      <c r="AB206">
        <v>3.26</v>
      </c>
      <c r="AC206">
        <v>1.85</v>
      </c>
      <c r="AD206">
        <v>0</v>
      </c>
      <c r="AE206">
        <v>0</v>
      </c>
      <c r="AF206">
        <v>1.96</v>
      </c>
      <c r="AG206">
        <v>3.29</v>
      </c>
      <c r="AH206">
        <v>3.51</v>
      </c>
      <c r="AI206">
        <v>3.73</v>
      </c>
      <c r="AJ206">
        <v>3.62</v>
      </c>
      <c r="AK206">
        <v>4.03</v>
      </c>
      <c r="AL206">
        <v>5.83</v>
      </c>
      <c r="AM206">
        <v>4.5199999999999996</v>
      </c>
      <c r="AN206">
        <v>2.48</v>
      </c>
      <c r="AO206">
        <v>4.01</v>
      </c>
      <c r="AP206">
        <v>4.95</v>
      </c>
      <c r="AQ206">
        <v>10.220000000000001</v>
      </c>
      <c r="AR206">
        <v>15.14</v>
      </c>
      <c r="AS206">
        <v>24.68</v>
      </c>
      <c r="AT206">
        <v>30.6</v>
      </c>
      <c r="AU206">
        <v>31</v>
      </c>
      <c r="AV206">
        <v>35.01</v>
      </c>
      <c r="AW206">
        <v>32.89</v>
      </c>
      <c r="AX206">
        <v>33.39</v>
      </c>
      <c r="AY206">
        <v>33.49</v>
      </c>
      <c r="AZ206">
        <v>32.56</v>
      </c>
      <c r="BA206">
        <v>32.380000000000003</v>
      </c>
      <c r="BB206">
        <v>34.4</v>
      </c>
      <c r="BC206">
        <v>33.729999999999997</v>
      </c>
      <c r="BD206">
        <v>33.03</v>
      </c>
      <c r="BE206">
        <v>33.26</v>
      </c>
      <c r="BF206">
        <v>38.14</v>
      </c>
      <c r="BG206">
        <v>36.82</v>
      </c>
      <c r="BH206">
        <v>40.51</v>
      </c>
      <c r="BI206">
        <v>36</v>
      </c>
      <c r="BJ206">
        <v>32.01</v>
      </c>
      <c r="BK206">
        <v>23.12</v>
      </c>
      <c r="BL206">
        <v>24.72</v>
      </c>
      <c r="BM206">
        <v>29.03</v>
      </c>
      <c r="BN206">
        <v>34.31</v>
      </c>
      <c r="BO206">
        <v>33.159999999999997</v>
      </c>
      <c r="BP206">
        <v>33.020000000000003</v>
      </c>
      <c r="BQ206">
        <v>35.06</v>
      </c>
      <c r="BR206">
        <v>34.36</v>
      </c>
      <c r="BS206">
        <v>37.47</v>
      </c>
      <c r="BT206">
        <v>34.619999999999997</v>
      </c>
      <c r="BU206">
        <v>34.4</v>
      </c>
      <c r="BV206">
        <v>34.24</v>
      </c>
      <c r="BW206">
        <v>33.25</v>
      </c>
      <c r="BX206">
        <v>40.44</v>
      </c>
      <c r="BY206">
        <v>36.54</v>
      </c>
      <c r="BZ206">
        <v>39.32</v>
      </c>
      <c r="CA206">
        <v>34.64</v>
      </c>
      <c r="CB206">
        <v>31.56</v>
      </c>
      <c r="CC206">
        <v>5</v>
      </c>
      <c r="CD206">
        <v>6</v>
      </c>
      <c r="CE206">
        <v>12</v>
      </c>
      <c r="CF206">
        <v>25</v>
      </c>
      <c r="CG206">
        <v>16</v>
      </c>
      <c r="CH206">
        <v>0</v>
      </c>
      <c r="CI206">
        <v>-13</v>
      </c>
      <c r="CJ206">
        <v>-18</v>
      </c>
      <c r="CK206">
        <v>-24</v>
      </c>
      <c r="CL206">
        <v>-21</v>
      </c>
      <c r="CM206">
        <v>-23</v>
      </c>
      <c r="CN206">
        <v>-22</v>
      </c>
      <c r="CO206">
        <v>-14</v>
      </c>
      <c r="CP206">
        <v>-11</v>
      </c>
      <c r="CQ206">
        <v>-4</v>
      </c>
      <c r="CR206">
        <v>0</v>
      </c>
      <c r="CS206">
        <v>1</v>
      </c>
      <c r="CT206">
        <v>6</v>
      </c>
    </row>
    <row r="207" spans="1:98">
      <c r="A207">
        <v>2</v>
      </c>
      <c r="B207" t="s">
        <v>1734</v>
      </c>
      <c r="C207">
        <v>70</v>
      </c>
      <c r="D207">
        <v>62</v>
      </c>
      <c r="E207">
        <v>52</v>
      </c>
      <c r="F207" t="s">
        <v>1666</v>
      </c>
      <c r="G207">
        <v>17</v>
      </c>
      <c r="H207">
        <v>3</v>
      </c>
      <c r="I207">
        <v>3.6</v>
      </c>
      <c r="J207">
        <v>2.63</v>
      </c>
      <c r="K207">
        <v>2.29</v>
      </c>
      <c r="L207">
        <v>2.25</v>
      </c>
      <c r="M207">
        <v>2.4900000000000002</v>
      </c>
      <c r="N207">
        <v>1.63</v>
      </c>
      <c r="O207">
        <v>1.39</v>
      </c>
      <c r="P207">
        <v>0.97</v>
      </c>
      <c r="Q207">
        <v>0</v>
      </c>
      <c r="R207">
        <v>1.96</v>
      </c>
      <c r="S207">
        <v>4.99</v>
      </c>
      <c r="T207">
        <v>3.57</v>
      </c>
      <c r="U207">
        <v>4.6399999999999997</v>
      </c>
      <c r="V207">
        <v>4.32</v>
      </c>
      <c r="W207">
        <v>5.13</v>
      </c>
      <c r="X207">
        <v>6.76</v>
      </c>
      <c r="Y207">
        <v>11.79</v>
      </c>
      <c r="Z207">
        <v>19.510000000000002</v>
      </c>
      <c r="AA207">
        <v>3.17</v>
      </c>
      <c r="AB207">
        <v>1.62</v>
      </c>
      <c r="AC207">
        <v>0</v>
      </c>
      <c r="AD207">
        <v>0</v>
      </c>
      <c r="AE207">
        <v>0</v>
      </c>
      <c r="AF207">
        <v>0.56000000000000005</v>
      </c>
      <c r="AG207">
        <v>1.94</v>
      </c>
      <c r="AH207">
        <v>2.0699999999999998</v>
      </c>
      <c r="AI207">
        <v>2.89</v>
      </c>
      <c r="AJ207">
        <v>3.07</v>
      </c>
      <c r="AK207">
        <v>3.93</v>
      </c>
      <c r="AL207">
        <v>4.01</v>
      </c>
      <c r="AM207">
        <v>4.72</v>
      </c>
      <c r="AN207">
        <v>3.88</v>
      </c>
      <c r="AO207">
        <v>4.88</v>
      </c>
      <c r="AP207">
        <v>7.41</v>
      </c>
      <c r="AQ207">
        <v>12.96</v>
      </c>
      <c r="AR207">
        <v>18.23</v>
      </c>
      <c r="AS207">
        <v>26.34</v>
      </c>
      <c r="AT207">
        <v>28.8</v>
      </c>
      <c r="AU207">
        <v>36.17</v>
      </c>
      <c r="AV207">
        <v>36.83</v>
      </c>
      <c r="AW207">
        <v>37.979999999999997</v>
      </c>
      <c r="AX207">
        <v>38.58</v>
      </c>
      <c r="AY207">
        <v>37.840000000000003</v>
      </c>
      <c r="AZ207">
        <v>39.78</v>
      </c>
      <c r="BA207">
        <v>41.93</v>
      </c>
      <c r="BB207">
        <v>39.549999999999997</v>
      </c>
      <c r="BC207">
        <v>39.520000000000003</v>
      </c>
      <c r="BD207">
        <v>40.590000000000003</v>
      </c>
      <c r="BE207">
        <v>43.68</v>
      </c>
      <c r="BF207">
        <v>43.75</v>
      </c>
      <c r="BG207">
        <v>46.83</v>
      </c>
      <c r="BH207">
        <v>44.45</v>
      </c>
      <c r="BI207">
        <v>41.89</v>
      </c>
      <c r="BJ207">
        <v>43.05</v>
      </c>
      <c r="BK207">
        <v>26.29</v>
      </c>
      <c r="BL207">
        <v>28.47</v>
      </c>
      <c r="BM207">
        <v>36.11</v>
      </c>
      <c r="BN207">
        <v>37.020000000000003</v>
      </c>
      <c r="BO207">
        <v>37.74</v>
      </c>
      <c r="BP207">
        <v>38.18</v>
      </c>
      <c r="BQ207">
        <v>37.14</v>
      </c>
      <c r="BR207">
        <v>39.35</v>
      </c>
      <c r="BS207">
        <v>40.74</v>
      </c>
      <c r="BT207">
        <v>39.979999999999997</v>
      </c>
      <c r="BU207">
        <v>39.950000000000003</v>
      </c>
      <c r="BV207">
        <v>40.229999999999997</v>
      </c>
      <c r="BW207">
        <v>42.48</v>
      </c>
      <c r="BX207">
        <v>43.77</v>
      </c>
      <c r="BY207">
        <v>46.25</v>
      </c>
      <c r="BZ207">
        <v>46.16</v>
      </c>
      <c r="CA207">
        <v>42.16</v>
      </c>
      <c r="CB207">
        <v>43.27</v>
      </c>
      <c r="CC207">
        <v>0</v>
      </c>
      <c r="CD207">
        <v>1</v>
      </c>
      <c r="CE207">
        <v>10</v>
      </c>
      <c r="CF207">
        <v>7</v>
      </c>
      <c r="CG207">
        <v>0</v>
      </c>
      <c r="CH207">
        <v>-13</v>
      </c>
      <c r="CI207">
        <v>-24</v>
      </c>
      <c r="CJ207">
        <v>-29</v>
      </c>
      <c r="CK207">
        <v>-31</v>
      </c>
      <c r="CL207">
        <v>-26</v>
      </c>
      <c r="CM207">
        <v>-20</v>
      </c>
      <c r="CN207">
        <v>-15</v>
      </c>
      <c r="CO207">
        <v>-8</v>
      </c>
      <c r="CP207">
        <v>-2</v>
      </c>
      <c r="CQ207">
        <v>0</v>
      </c>
      <c r="CR207">
        <v>0</v>
      </c>
      <c r="CS207">
        <v>-2</v>
      </c>
      <c r="CT207">
        <v>-2</v>
      </c>
    </row>
    <row r="208" spans="1:98">
      <c r="A208">
        <v>2</v>
      </c>
      <c r="B208" t="s">
        <v>1733</v>
      </c>
      <c r="C208">
        <v>71</v>
      </c>
      <c r="D208">
        <v>63</v>
      </c>
      <c r="E208">
        <v>62</v>
      </c>
      <c r="F208" t="s">
        <v>1666</v>
      </c>
      <c r="G208">
        <v>13</v>
      </c>
      <c r="H208">
        <v>3</v>
      </c>
      <c r="I208">
        <v>2.96</v>
      </c>
      <c r="J208">
        <v>2.63</v>
      </c>
      <c r="K208">
        <v>2.25</v>
      </c>
      <c r="L208">
        <v>1.76</v>
      </c>
      <c r="M208">
        <v>1.96</v>
      </c>
      <c r="N208">
        <v>1.5</v>
      </c>
      <c r="O208">
        <v>0</v>
      </c>
      <c r="P208">
        <v>0.72</v>
      </c>
      <c r="Q208">
        <v>1.94</v>
      </c>
      <c r="R208">
        <v>2.14</v>
      </c>
      <c r="S208">
        <v>2.3199999999999998</v>
      </c>
      <c r="T208">
        <v>2.39</v>
      </c>
      <c r="U208">
        <v>3.25</v>
      </c>
      <c r="V208">
        <v>3.35</v>
      </c>
      <c r="W208">
        <v>3.49</v>
      </c>
      <c r="X208">
        <v>5.34</v>
      </c>
      <c r="Y208">
        <v>9.25</v>
      </c>
      <c r="Z208">
        <v>10.84</v>
      </c>
      <c r="AA208">
        <v>2.81</v>
      </c>
      <c r="AB208">
        <v>2.04</v>
      </c>
      <c r="AC208">
        <v>0.83</v>
      </c>
      <c r="AD208">
        <v>0</v>
      </c>
      <c r="AE208">
        <v>0</v>
      </c>
      <c r="AF208">
        <v>2.08</v>
      </c>
      <c r="AG208">
        <v>1.99</v>
      </c>
      <c r="AH208">
        <v>1.24</v>
      </c>
      <c r="AI208">
        <v>1.62</v>
      </c>
      <c r="AJ208">
        <v>2.86</v>
      </c>
      <c r="AK208">
        <v>4.13</v>
      </c>
      <c r="AL208">
        <v>3.78</v>
      </c>
      <c r="AM208">
        <v>4.0599999999999996</v>
      </c>
      <c r="AN208">
        <v>2.89</v>
      </c>
      <c r="AO208">
        <v>4.6399999999999997</v>
      </c>
      <c r="AP208">
        <v>5.31</v>
      </c>
      <c r="AQ208">
        <v>8.5500000000000007</v>
      </c>
      <c r="AR208">
        <v>10.99</v>
      </c>
      <c r="AS208">
        <v>26.61</v>
      </c>
      <c r="AT208">
        <v>28.11</v>
      </c>
      <c r="AU208">
        <v>31.68</v>
      </c>
      <c r="AV208">
        <v>33.020000000000003</v>
      </c>
      <c r="AW208">
        <v>33.869999999999997</v>
      </c>
      <c r="AX208">
        <v>35.67</v>
      </c>
      <c r="AY208">
        <v>36.049999999999997</v>
      </c>
      <c r="AZ208">
        <v>36.01</v>
      </c>
      <c r="BA208">
        <v>37.130000000000003</v>
      </c>
      <c r="BB208">
        <v>36.04</v>
      </c>
      <c r="BC208">
        <v>37.33</v>
      </c>
      <c r="BD208">
        <v>39.42</v>
      </c>
      <c r="BE208">
        <v>41.44</v>
      </c>
      <c r="BF208">
        <v>41.71</v>
      </c>
      <c r="BG208">
        <v>42.11</v>
      </c>
      <c r="BH208">
        <v>40.76</v>
      </c>
      <c r="BI208">
        <v>37.78</v>
      </c>
      <c r="BJ208">
        <v>37.909999999999997</v>
      </c>
      <c r="BK208">
        <v>26.29</v>
      </c>
      <c r="BL208">
        <v>27.9</v>
      </c>
      <c r="BM208">
        <v>31.14</v>
      </c>
      <c r="BN208">
        <v>34.840000000000003</v>
      </c>
      <c r="BO208">
        <v>36.94</v>
      </c>
      <c r="BP208">
        <v>36.659999999999997</v>
      </c>
      <c r="BQ208">
        <v>35.81</v>
      </c>
      <c r="BR208">
        <v>36.840000000000003</v>
      </c>
      <c r="BS208">
        <v>36.42</v>
      </c>
      <c r="BT208">
        <v>36.68</v>
      </c>
      <c r="BU208">
        <v>37.29</v>
      </c>
      <c r="BV208">
        <v>39.159999999999997</v>
      </c>
      <c r="BW208">
        <v>41.66</v>
      </c>
      <c r="BX208">
        <v>40.19</v>
      </c>
      <c r="BY208">
        <v>41.45</v>
      </c>
      <c r="BZ208">
        <v>40.06</v>
      </c>
      <c r="CA208">
        <v>37.43</v>
      </c>
      <c r="CB208">
        <v>37.11</v>
      </c>
      <c r="CC208">
        <v>6</v>
      </c>
      <c r="CD208">
        <v>6</v>
      </c>
      <c r="CE208">
        <v>9</v>
      </c>
      <c r="CF208">
        <v>4</v>
      </c>
      <c r="CG208">
        <v>1</v>
      </c>
      <c r="CH208">
        <v>1</v>
      </c>
      <c r="CI208">
        <v>-13</v>
      </c>
      <c r="CJ208">
        <v>-20</v>
      </c>
      <c r="CK208">
        <v>-20</v>
      </c>
      <c r="CL208">
        <v>-10</v>
      </c>
      <c r="CM208">
        <v>-3</v>
      </c>
      <c r="CN208">
        <v>4</v>
      </c>
      <c r="CO208">
        <v>7</v>
      </c>
      <c r="CP208">
        <v>7</v>
      </c>
      <c r="CQ208">
        <v>7</v>
      </c>
      <c r="CR208">
        <v>5</v>
      </c>
      <c r="CS208">
        <v>4</v>
      </c>
      <c r="CT208">
        <v>3</v>
      </c>
    </row>
    <row r="209" spans="1:98">
      <c r="A209" t="s">
        <v>1685</v>
      </c>
      <c r="C209" t="s">
        <v>1744</v>
      </c>
      <c r="D209" t="s">
        <v>1745</v>
      </c>
      <c r="E209" t="s">
        <v>1746</v>
      </c>
      <c r="G209" t="s">
        <v>1739</v>
      </c>
      <c r="H209" t="s">
        <v>1667</v>
      </c>
      <c r="I209" t="s">
        <v>1740</v>
      </c>
      <c r="J209" t="s">
        <v>0</v>
      </c>
      <c r="K209" t="s">
        <v>1</v>
      </c>
      <c r="L209" t="s">
        <v>2</v>
      </c>
      <c r="M209" t="s">
        <v>3</v>
      </c>
      <c r="N209" t="s">
        <v>4</v>
      </c>
      <c r="O209" t="s">
        <v>5</v>
      </c>
      <c r="P209" t="s">
        <v>18</v>
      </c>
      <c r="Q209" t="s">
        <v>19</v>
      </c>
      <c r="R209" t="s">
        <v>20</v>
      </c>
      <c r="S209" t="s">
        <v>21</v>
      </c>
      <c r="T209" t="s">
        <v>22</v>
      </c>
      <c r="U209" t="s">
        <v>1741</v>
      </c>
      <c r="V209" t="s">
        <v>23</v>
      </c>
      <c r="W209" t="s">
        <v>24</v>
      </c>
      <c r="X209" t="s">
        <v>25</v>
      </c>
      <c r="Y209" t="s">
        <v>26</v>
      </c>
      <c r="Z209" t="s">
        <v>1747</v>
      </c>
      <c r="AA209" t="s">
        <v>1742</v>
      </c>
      <c r="AB209" t="s">
        <v>7</v>
      </c>
      <c r="AC209" t="s">
        <v>8</v>
      </c>
      <c r="AD209" t="s">
        <v>9</v>
      </c>
      <c r="AE209" t="s">
        <v>10</v>
      </c>
      <c r="AF209" t="s">
        <v>11</v>
      </c>
      <c r="AG209" t="s">
        <v>12</v>
      </c>
      <c r="AH209" t="s">
        <v>27</v>
      </c>
      <c r="AI209" t="s">
        <v>28</v>
      </c>
      <c r="AJ209" t="s">
        <v>29</v>
      </c>
      <c r="AK209" t="s">
        <v>30</v>
      </c>
      <c r="AL209" t="s">
        <v>31</v>
      </c>
      <c r="AM209" t="s">
        <v>1743</v>
      </c>
      <c r="AN209" t="s">
        <v>32</v>
      </c>
      <c r="AO209" t="s">
        <v>33</v>
      </c>
      <c r="AP209" t="s">
        <v>34</v>
      </c>
      <c r="AQ209" t="s">
        <v>35</v>
      </c>
      <c r="AR209" t="s">
        <v>1748</v>
      </c>
      <c r="AS209" t="s">
        <v>1740</v>
      </c>
      <c r="AT209" t="s">
        <v>0</v>
      </c>
      <c r="AU209" t="s">
        <v>1</v>
      </c>
      <c r="AV209" t="s">
        <v>2</v>
      </c>
      <c r="AW209" t="s">
        <v>3</v>
      </c>
      <c r="AX209" t="s">
        <v>4</v>
      </c>
      <c r="AY209" t="s">
        <v>5</v>
      </c>
      <c r="AZ209" t="s">
        <v>18</v>
      </c>
      <c r="BA209" t="s">
        <v>19</v>
      </c>
      <c r="BB209" t="s">
        <v>20</v>
      </c>
      <c r="BC209" t="s">
        <v>21</v>
      </c>
      <c r="BD209" t="s">
        <v>22</v>
      </c>
      <c r="BE209" t="s">
        <v>1741</v>
      </c>
      <c r="BF209" t="s">
        <v>23</v>
      </c>
      <c r="BG209" t="s">
        <v>24</v>
      </c>
      <c r="BH209" t="s">
        <v>25</v>
      </c>
      <c r="BI209" t="s">
        <v>26</v>
      </c>
      <c r="BJ209" t="s">
        <v>1749</v>
      </c>
      <c r="BK209" t="s">
        <v>1742</v>
      </c>
      <c r="BL209" t="s">
        <v>7</v>
      </c>
      <c r="BM209" t="s">
        <v>8</v>
      </c>
      <c r="BN209" t="s">
        <v>9</v>
      </c>
      <c r="BO209" t="s">
        <v>10</v>
      </c>
      <c r="BP209" t="s">
        <v>11</v>
      </c>
      <c r="BQ209" t="s">
        <v>12</v>
      </c>
      <c r="BR209" t="s">
        <v>27</v>
      </c>
      <c r="BS209" t="s">
        <v>28</v>
      </c>
      <c r="BT209" t="s">
        <v>29</v>
      </c>
      <c r="BU209" t="s">
        <v>30</v>
      </c>
      <c r="BV209" t="s">
        <v>31</v>
      </c>
      <c r="BW209" t="s">
        <v>1743</v>
      </c>
      <c r="BX209" t="s">
        <v>32</v>
      </c>
      <c r="BY209" t="s">
        <v>33</v>
      </c>
      <c r="BZ209" t="s">
        <v>34</v>
      </c>
      <c r="CA209" t="s">
        <v>35</v>
      </c>
      <c r="CB209" t="s">
        <v>1750</v>
      </c>
      <c r="CC209" t="s">
        <v>1751</v>
      </c>
      <c r="CD209" t="s">
        <v>188</v>
      </c>
      <c r="CE209" t="s">
        <v>189</v>
      </c>
      <c r="CF209" t="s">
        <v>190</v>
      </c>
      <c r="CG209" t="s">
        <v>191</v>
      </c>
      <c r="CH209" t="s">
        <v>192</v>
      </c>
      <c r="CI209" t="s">
        <v>193</v>
      </c>
      <c r="CJ209" t="s">
        <v>194</v>
      </c>
      <c r="CK209" t="s">
        <v>195</v>
      </c>
      <c r="CL209" t="s">
        <v>196</v>
      </c>
      <c r="CM209" t="s">
        <v>1678</v>
      </c>
      <c r="CN209" t="s">
        <v>1679</v>
      </c>
      <c r="CO209" t="s">
        <v>1752</v>
      </c>
      <c r="CP209" t="s">
        <v>1681</v>
      </c>
      <c r="CQ209" t="s">
        <v>1682</v>
      </c>
      <c r="CR209" t="s">
        <v>1683</v>
      </c>
      <c r="CS209" t="s">
        <v>1684</v>
      </c>
      <c r="CT209" t="s">
        <v>1753</v>
      </c>
    </row>
    <row r="211" spans="1:98">
      <c r="CC211" t="s">
        <v>1751</v>
      </c>
    </row>
    <row r="212" spans="1:98">
      <c r="CC212" t="s">
        <v>188</v>
      </c>
    </row>
    <row r="213" spans="1:98">
      <c r="CC213" t="s">
        <v>189</v>
      </c>
    </row>
    <row r="214" spans="1:98">
      <c r="CC214" t="s">
        <v>190</v>
      </c>
    </row>
    <row r="215" spans="1:98">
      <c r="CC215" t="s">
        <v>191</v>
      </c>
    </row>
    <row r="216" spans="1:98">
      <c r="CC216" t="s">
        <v>192</v>
      </c>
    </row>
    <row r="217" spans="1:98">
      <c r="CC217" t="s">
        <v>193</v>
      </c>
    </row>
    <row r="218" spans="1:98">
      <c r="CC218" t="s">
        <v>194</v>
      </c>
    </row>
    <row r="219" spans="1:98">
      <c r="CC219" t="s">
        <v>195</v>
      </c>
    </row>
    <row r="220" spans="1:98">
      <c r="CC220" t="s">
        <v>196</v>
      </c>
    </row>
    <row r="221" spans="1:98">
      <c r="CC221" t="s">
        <v>1678</v>
      </c>
    </row>
    <row r="222" spans="1:98">
      <c r="CC222" t="s">
        <v>1679</v>
      </c>
    </row>
    <row r="223" spans="1:98">
      <c r="CC223" t="s">
        <v>1752</v>
      </c>
    </row>
    <row r="224" spans="1:98">
      <c r="CC224" t="s">
        <v>1681</v>
      </c>
    </row>
    <row r="225" spans="81:81">
      <c r="CC225" t="s">
        <v>1682</v>
      </c>
    </row>
    <row r="226" spans="81:81">
      <c r="CC226" t="s">
        <v>1683</v>
      </c>
    </row>
    <row r="227" spans="81:81">
      <c r="CC227" t="s">
        <v>1684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11F8-53E0-4338-8780-C62DE59B14F0}">
  <dimension ref="A1:EV289"/>
  <sheetViews>
    <sheetView topLeftCell="AU165" workbookViewId="0">
      <selection activeCell="CJ220" sqref="CJ220"/>
    </sheetView>
  </sheetViews>
  <sheetFormatPr baseColWidth="10" defaultColWidth="9" defaultRowHeight="12"/>
  <cols>
    <col min="1" max="1" width="6.5" style="50" bestFit="1" customWidth="1"/>
    <col min="2" max="2" width="3" style="50" bestFit="1" customWidth="1"/>
    <col min="3" max="4" width="3.1640625" style="50" bestFit="1" customWidth="1"/>
    <col min="5" max="5" width="8.5" style="50" customWidth="1"/>
    <col min="6" max="6" width="4.6640625" style="50" bestFit="1" customWidth="1"/>
    <col min="7" max="7" width="11.1640625" style="50" bestFit="1" customWidth="1"/>
    <col min="8" max="8" width="5.6640625" style="50" bestFit="1" customWidth="1"/>
    <col min="9" max="9" width="5.33203125" style="50" bestFit="1" customWidth="1"/>
    <col min="10" max="11" width="5.83203125" style="50" bestFit="1" customWidth="1"/>
    <col min="12" max="12" width="15.33203125" style="50" bestFit="1" customWidth="1"/>
    <col min="13" max="13" width="9" style="50"/>
    <col min="14" max="14" width="6.1640625" style="50" bestFit="1" customWidth="1"/>
    <col min="15" max="15" width="4.6640625" style="50" bestFit="1" customWidth="1"/>
    <col min="16" max="16" width="9.6640625" style="50" bestFit="1" customWidth="1"/>
    <col min="17" max="18" width="3.1640625" style="50" bestFit="1" customWidth="1"/>
    <col min="19" max="19" width="6.1640625" style="50" bestFit="1" customWidth="1"/>
    <col min="20" max="20" width="20.6640625" style="50" bestFit="1" customWidth="1"/>
    <col min="21" max="21" width="24.6640625" style="50" bestFit="1" customWidth="1"/>
    <col min="22" max="22" width="9.1640625" style="50" customWidth="1"/>
    <col min="23" max="23" width="6.1640625" style="50" bestFit="1" customWidth="1"/>
    <col min="24" max="24" width="9.6640625" style="50" bestFit="1" customWidth="1"/>
    <col min="25" max="26" width="3.1640625" style="50" bestFit="1" customWidth="1"/>
    <col min="27" max="27" width="6.1640625" style="50" bestFit="1" customWidth="1"/>
    <col min="28" max="28" width="10.1640625" style="50" bestFit="1" customWidth="1"/>
    <col min="29" max="29" width="4.1640625" style="50" bestFit="1" customWidth="1"/>
    <col min="30" max="30" width="6.5" style="50" bestFit="1" customWidth="1"/>
    <col min="31" max="31" width="8.33203125" style="50" bestFit="1" customWidth="1"/>
    <col min="32" max="32" width="9.1640625" style="50" bestFit="1" customWidth="1"/>
    <col min="33" max="33" width="9.5" style="50" bestFit="1" customWidth="1"/>
    <col min="34" max="34" width="9.33203125" style="50" bestFit="1" customWidth="1"/>
    <col min="35" max="35" width="6" style="50" bestFit="1" customWidth="1"/>
    <col min="36" max="36" width="6.33203125" style="50" bestFit="1" customWidth="1"/>
    <col min="37" max="37" width="5.1640625" style="50" bestFit="1" customWidth="1"/>
    <col min="38" max="38" width="4" style="50" bestFit="1" customWidth="1"/>
    <col min="39" max="39" width="4.33203125" style="50" bestFit="1" customWidth="1"/>
    <col min="40" max="40" width="9.83203125" style="50" bestFit="1" customWidth="1"/>
    <col min="41" max="41" width="7.33203125" style="50" bestFit="1" customWidth="1"/>
    <col min="42" max="42" width="9.83203125" style="50" bestFit="1" customWidth="1"/>
    <col min="43" max="44" width="9.6640625" style="50" bestFit="1" customWidth="1"/>
    <col min="45" max="45" width="10.33203125" style="50" bestFit="1" customWidth="1"/>
    <col min="46" max="46" width="7" style="50" bestFit="1" customWidth="1"/>
    <col min="47" max="48" width="9.6640625" style="50" bestFit="1" customWidth="1"/>
    <col min="49" max="49" width="4.6640625" style="50" bestFit="1" customWidth="1"/>
    <col min="50" max="50" width="7.6640625" style="50" bestFit="1" customWidth="1"/>
    <col min="51" max="51" width="12.1640625" style="50" bestFit="1" customWidth="1"/>
    <col min="52" max="52" width="5" style="129" bestFit="1" customWidth="1"/>
    <col min="53" max="53" width="9.6640625" style="50" bestFit="1" customWidth="1"/>
    <col min="54" max="55" width="3.1640625" style="50" bestFit="1" customWidth="1"/>
    <col min="56" max="56" width="6.1640625" style="50" bestFit="1" customWidth="1"/>
    <col min="57" max="57" width="3" style="50" bestFit="1" customWidth="1"/>
    <col min="58" max="59" width="3.1640625" style="50" bestFit="1" customWidth="1"/>
    <col min="60" max="60" width="5.1640625" style="129" bestFit="1" customWidth="1"/>
    <col min="61" max="62" width="5" style="129" bestFit="1" customWidth="1"/>
    <col min="63" max="63" width="5.1640625" style="129" bestFit="1" customWidth="1"/>
    <col min="64" max="65" width="5" style="129" bestFit="1" customWidth="1"/>
    <col min="66" max="66" width="5.1640625" style="129" bestFit="1" customWidth="1"/>
    <col min="67" max="67" width="5" style="129" bestFit="1" customWidth="1"/>
    <col min="68" max="70" width="5.1640625" style="129" bestFit="1" customWidth="1"/>
    <col min="71" max="71" width="5" style="129" bestFit="1" customWidth="1"/>
    <col min="72" max="72" width="5" style="50" bestFit="1" customWidth="1"/>
    <col min="73" max="73" width="5.1640625" style="50" bestFit="1" customWidth="1"/>
    <col min="74" max="74" width="5.83203125" style="50" bestFit="1" customWidth="1"/>
    <col min="75" max="76" width="6" style="50" bestFit="1" customWidth="1"/>
    <col min="77" max="77" width="5" style="50" bestFit="1" customWidth="1"/>
    <col min="78" max="80" width="5.1640625" style="50" bestFit="1" customWidth="1"/>
    <col min="81" max="82" width="5.33203125" style="50" bestFit="1" customWidth="1"/>
    <col min="83" max="83" width="5.1640625" style="50" bestFit="1" customWidth="1"/>
    <col min="84" max="84" width="5.33203125" style="50" bestFit="1" customWidth="1"/>
    <col min="85" max="90" width="5.1640625" style="50" bestFit="1" customWidth="1"/>
    <col min="91" max="91" width="5.33203125" style="50" bestFit="1" customWidth="1"/>
    <col min="92" max="130" width="5.83203125" style="50" bestFit="1" customWidth="1"/>
    <col min="131" max="134" width="3.5" style="50" bestFit="1" customWidth="1"/>
    <col min="135" max="135" width="4" style="50" bestFit="1" customWidth="1"/>
    <col min="136" max="148" width="3.83203125" style="50" bestFit="1" customWidth="1"/>
    <col min="149" max="149" width="12.6640625" style="50" bestFit="1" customWidth="1"/>
    <col min="150" max="150" width="11" style="50" bestFit="1" customWidth="1"/>
    <col min="151" max="151" width="13.6640625" style="50" bestFit="1" customWidth="1"/>
    <col min="152" max="16384" width="9" style="50"/>
  </cols>
  <sheetData>
    <row r="1" spans="1:152" ht="14">
      <c r="A1" s="2" t="s">
        <v>1595</v>
      </c>
      <c r="B1" s="2" t="s">
        <v>1666</v>
      </c>
      <c r="C1" s="2">
        <v>17</v>
      </c>
      <c r="D1" s="2">
        <v>1</v>
      </c>
      <c r="E1" s="2">
        <v>44548711</v>
      </c>
      <c r="F1" s="2" t="s">
        <v>91</v>
      </c>
      <c r="G1" s="1" t="s">
        <v>1598</v>
      </c>
      <c r="H1" s="14"/>
      <c r="I1" s="1"/>
      <c r="J1" s="2">
        <v>156.9</v>
      </c>
      <c r="K1" s="2">
        <v>51.8</v>
      </c>
      <c r="L1" s="2" t="s">
        <v>167</v>
      </c>
      <c r="M1" s="2"/>
      <c r="N1" s="2" t="s">
        <v>238</v>
      </c>
      <c r="O1" s="2" t="s">
        <v>279</v>
      </c>
      <c r="P1" s="3" t="s">
        <v>6</v>
      </c>
      <c r="Q1" s="3">
        <v>4</v>
      </c>
      <c r="R1" s="2">
        <v>2</v>
      </c>
      <c r="S1" s="2">
        <v>1</v>
      </c>
      <c r="T1" s="30"/>
      <c r="U1" s="30"/>
      <c r="V1" s="30"/>
      <c r="W1" s="30"/>
      <c r="X1" s="3" t="s">
        <v>6</v>
      </c>
      <c r="Y1" s="3">
        <v>4</v>
      </c>
      <c r="Z1" s="2">
        <v>2</v>
      </c>
      <c r="AA1" s="2">
        <v>1</v>
      </c>
      <c r="AB1" s="2" t="s">
        <v>280</v>
      </c>
      <c r="AC1" s="33"/>
      <c r="AD1" s="3" t="s">
        <v>232</v>
      </c>
      <c r="AE1" s="3">
        <v>35</v>
      </c>
      <c r="AF1" s="2">
        <v>25</v>
      </c>
      <c r="AG1" s="2">
        <v>21</v>
      </c>
      <c r="AH1" s="2"/>
      <c r="AI1" s="33" t="s">
        <v>209</v>
      </c>
      <c r="AJ1" s="12" t="s">
        <v>217</v>
      </c>
      <c r="AK1" s="12">
        <v>48</v>
      </c>
      <c r="AL1" s="13">
        <v>32</v>
      </c>
      <c r="AM1" s="13">
        <v>19</v>
      </c>
      <c r="AN1" s="13"/>
      <c r="AO1" s="34" t="s">
        <v>180</v>
      </c>
      <c r="AP1" s="2" t="s">
        <v>247</v>
      </c>
      <c r="AQ1" s="2" t="s">
        <v>760</v>
      </c>
      <c r="AR1" s="2" t="s">
        <v>712</v>
      </c>
      <c r="AS1" s="2" t="s">
        <v>1597</v>
      </c>
      <c r="AT1" s="2" t="s">
        <v>87</v>
      </c>
      <c r="AU1" s="1"/>
      <c r="AV1" s="2" t="s">
        <v>89</v>
      </c>
      <c r="AW1" s="1"/>
      <c r="AX1" s="2" t="s">
        <v>93</v>
      </c>
      <c r="AY1" s="14" t="s">
        <v>835</v>
      </c>
      <c r="AZ1" s="14">
        <v>1</v>
      </c>
      <c r="BA1" s="3" t="s">
        <v>6</v>
      </c>
      <c r="BB1" s="3">
        <v>4</v>
      </c>
      <c r="BC1" s="2">
        <v>2</v>
      </c>
      <c r="BD1" s="2">
        <v>1</v>
      </c>
      <c r="BE1" s="2" t="s">
        <v>1666</v>
      </c>
      <c r="BF1" s="2">
        <v>17</v>
      </c>
      <c r="BG1" s="2">
        <v>1</v>
      </c>
      <c r="BH1" s="104">
        <v>4.18</v>
      </c>
      <c r="BI1" s="105">
        <v>2.78</v>
      </c>
      <c r="BJ1" s="109">
        <v>2.06</v>
      </c>
      <c r="BK1" s="105">
        <v>1.81</v>
      </c>
      <c r="BL1" s="106">
        <v>1.27</v>
      </c>
      <c r="BM1" s="108">
        <v>0.39</v>
      </c>
      <c r="BN1" s="106">
        <v>0.37</v>
      </c>
      <c r="BO1" s="108">
        <v>1.02</v>
      </c>
      <c r="BP1" s="107">
        <v>1.74</v>
      </c>
      <c r="BQ1" s="106">
        <v>2.02</v>
      </c>
      <c r="BR1" s="106">
        <v>4.01</v>
      </c>
      <c r="BS1" s="106">
        <v>6.37</v>
      </c>
      <c r="BT1" s="106">
        <v>4.66</v>
      </c>
      <c r="BU1" s="8">
        <v>3.78</v>
      </c>
      <c r="BV1" s="7">
        <v>4.3099999999999996</v>
      </c>
      <c r="BW1" s="7">
        <v>6.63</v>
      </c>
      <c r="BX1" s="4">
        <v>11.3</v>
      </c>
      <c r="BY1" s="4">
        <v>15.23</v>
      </c>
      <c r="BZ1" s="4">
        <v>3.44</v>
      </c>
      <c r="CA1" s="26">
        <v>2.86</v>
      </c>
      <c r="CB1" s="25">
        <v>2.12</v>
      </c>
      <c r="CC1" s="25">
        <v>1.76</v>
      </c>
      <c r="CD1" s="53">
        <v>1.61</v>
      </c>
      <c r="CE1" s="54">
        <v>1.74</v>
      </c>
      <c r="CF1" s="53">
        <v>1.87</v>
      </c>
      <c r="CG1" s="54">
        <v>1.76</v>
      </c>
      <c r="CH1" s="55">
        <v>1.42</v>
      </c>
      <c r="CI1" s="53">
        <v>2.88</v>
      </c>
      <c r="CJ1" s="53">
        <v>4.3099999999999996</v>
      </c>
      <c r="CK1" s="53">
        <v>6.12</v>
      </c>
      <c r="CL1" s="7">
        <v>4.84</v>
      </c>
      <c r="CM1" s="8">
        <v>4.8899999999999997</v>
      </c>
      <c r="CN1" s="7">
        <v>5.17</v>
      </c>
      <c r="CO1" s="7">
        <v>7.03</v>
      </c>
      <c r="CP1" s="4">
        <v>11.38</v>
      </c>
      <c r="CQ1" s="4">
        <v>13.62</v>
      </c>
      <c r="CR1" s="16">
        <v>26.06</v>
      </c>
      <c r="CS1" s="38">
        <v>30.3</v>
      </c>
      <c r="CT1" s="20">
        <v>32.85</v>
      </c>
      <c r="CU1" s="38">
        <v>34.89</v>
      </c>
      <c r="CV1" s="17">
        <v>37.119999999999997</v>
      </c>
      <c r="CW1" s="19">
        <v>38.11</v>
      </c>
      <c r="CX1" s="17">
        <v>39.380000000000003</v>
      </c>
      <c r="CY1" s="19">
        <v>38.049999999999997</v>
      </c>
      <c r="CZ1" s="18">
        <v>38.83</v>
      </c>
      <c r="DA1" s="17">
        <v>38.93</v>
      </c>
      <c r="DB1" s="17">
        <v>39.56</v>
      </c>
      <c r="DC1" s="17">
        <v>40.520000000000003</v>
      </c>
      <c r="DD1" s="17">
        <v>43.68</v>
      </c>
      <c r="DE1" s="19">
        <v>46.6</v>
      </c>
      <c r="DF1" s="17">
        <v>48.19</v>
      </c>
      <c r="DG1" s="17">
        <v>46.84</v>
      </c>
      <c r="DH1" s="16">
        <v>43.11</v>
      </c>
      <c r="DI1" s="16">
        <v>42.09</v>
      </c>
      <c r="DJ1" s="16">
        <v>26.86</v>
      </c>
      <c r="DK1" s="38">
        <v>30.61</v>
      </c>
      <c r="DL1" s="20">
        <v>32.97</v>
      </c>
      <c r="DM1" s="20">
        <v>35.04</v>
      </c>
      <c r="DN1" s="17">
        <v>36.79</v>
      </c>
      <c r="DO1" s="19">
        <v>38.92</v>
      </c>
      <c r="DP1" s="17">
        <v>38.93</v>
      </c>
      <c r="DQ1" s="19">
        <v>38.26</v>
      </c>
      <c r="DR1" s="18">
        <v>39.03</v>
      </c>
      <c r="DS1" s="17">
        <v>39.18</v>
      </c>
      <c r="DT1" s="17">
        <v>39.130000000000003</v>
      </c>
      <c r="DU1" s="17">
        <v>40.700000000000003</v>
      </c>
      <c r="DV1" s="17">
        <v>43.01</v>
      </c>
      <c r="DW1" s="19">
        <v>47.02</v>
      </c>
      <c r="DX1" s="17">
        <v>48.06</v>
      </c>
      <c r="DY1" s="17">
        <v>46.34</v>
      </c>
      <c r="DZ1" s="16">
        <v>43.11</v>
      </c>
      <c r="EA1" s="16">
        <v>41.17</v>
      </c>
      <c r="EB1" s="16">
        <v>0</v>
      </c>
      <c r="EC1" s="20">
        <v>1</v>
      </c>
      <c r="ED1" s="20">
        <v>0</v>
      </c>
      <c r="EE1" s="20">
        <v>0</v>
      </c>
      <c r="EF1" s="17">
        <v>-1</v>
      </c>
      <c r="EG1" s="17">
        <v>-3</v>
      </c>
      <c r="EH1" s="17">
        <v>-5</v>
      </c>
      <c r="EI1" s="17">
        <v>-6</v>
      </c>
      <c r="EJ1" s="17">
        <v>-6</v>
      </c>
      <c r="EK1" s="17">
        <v>-5</v>
      </c>
      <c r="EL1" s="17">
        <v>0</v>
      </c>
      <c r="EM1" s="17">
        <v>6</v>
      </c>
      <c r="EN1" s="17">
        <v>12</v>
      </c>
      <c r="EO1" s="17">
        <v>14</v>
      </c>
      <c r="EP1" s="17">
        <v>11</v>
      </c>
      <c r="EQ1" s="17">
        <v>8</v>
      </c>
      <c r="ER1" s="20">
        <v>3</v>
      </c>
      <c r="ES1" s="20">
        <v>2</v>
      </c>
    </row>
    <row r="2" spans="1:152" ht="14">
      <c r="A2" s="2" t="s">
        <v>1385</v>
      </c>
      <c r="B2" s="2" t="s">
        <v>1666</v>
      </c>
      <c r="C2" s="2">
        <v>13</v>
      </c>
      <c r="D2" s="2">
        <v>4</v>
      </c>
      <c r="E2" s="2">
        <v>30362482</v>
      </c>
      <c r="F2" s="2" t="s">
        <v>91</v>
      </c>
      <c r="G2" s="1" t="s">
        <v>560</v>
      </c>
      <c r="H2" s="15" t="s">
        <v>95</v>
      </c>
      <c r="I2" s="1">
        <v>0</v>
      </c>
      <c r="J2" s="2">
        <v>153.4</v>
      </c>
      <c r="K2" s="2">
        <v>46.4</v>
      </c>
      <c r="L2" s="2" t="s">
        <v>167</v>
      </c>
      <c r="M2" s="2"/>
      <c r="N2" s="2" t="s">
        <v>238</v>
      </c>
      <c r="O2" s="2" t="s">
        <v>279</v>
      </c>
      <c r="P2" s="3" t="s">
        <v>557</v>
      </c>
      <c r="Q2" s="3">
        <v>8</v>
      </c>
      <c r="R2" s="2">
        <v>3</v>
      </c>
      <c r="S2" s="2">
        <v>1</v>
      </c>
      <c r="T2" s="30" t="s">
        <v>168</v>
      </c>
      <c r="U2" s="30"/>
      <c r="V2" s="30"/>
      <c r="W2" s="30"/>
      <c r="X2" s="3" t="s">
        <v>557</v>
      </c>
      <c r="Y2" s="3">
        <v>8</v>
      </c>
      <c r="Z2" s="2">
        <v>3</v>
      </c>
      <c r="AA2" s="2">
        <v>1</v>
      </c>
      <c r="AB2" s="2" t="s">
        <v>1386</v>
      </c>
      <c r="AC2" s="33"/>
      <c r="AD2" s="3" t="s">
        <v>558</v>
      </c>
      <c r="AE2" s="3">
        <v>31</v>
      </c>
      <c r="AF2" s="2">
        <v>30</v>
      </c>
      <c r="AG2" s="2">
        <v>23</v>
      </c>
      <c r="AH2" s="2"/>
      <c r="AI2" s="33" t="s">
        <v>242</v>
      </c>
      <c r="AJ2" s="12" t="s">
        <v>217</v>
      </c>
      <c r="AK2" s="12">
        <v>61</v>
      </c>
      <c r="AL2" s="13">
        <v>41</v>
      </c>
      <c r="AM2" s="13">
        <v>35</v>
      </c>
      <c r="AN2" s="13"/>
      <c r="AO2" s="34" t="s">
        <v>180</v>
      </c>
      <c r="AP2" s="2" t="s">
        <v>177</v>
      </c>
      <c r="AQ2" s="2" t="s">
        <v>248</v>
      </c>
      <c r="AR2" s="2" t="s">
        <v>559</v>
      </c>
      <c r="AS2" s="2" t="s">
        <v>444</v>
      </c>
      <c r="AT2" s="2" t="s">
        <v>87</v>
      </c>
      <c r="AU2" s="1" t="s">
        <v>242</v>
      </c>
      <c r="AV2" s="2" t="s">
        <v>89</v>
      </c>
      <c r="AW2" s="1" t="s">
        <v>108</v>
      </c>
      <c r="AX2" s="2" t="s">
        <v>93</v>
      </c>
      <c r="AY2" s="14" t="s">
        <v>561</v>
      </c>
      <c r="AZ2" s="14">
        <v>1</v>
      </c>
      <c r="BA2" s="3" t="s">
        <v>557</v>
      </c>
      <c r="BB2" s="3">
        <v>8</v>
      </c>
      <c r="BC2" s="2">
        <v>3</v>
      </c>
      <c r="BD2" s="2">
        <v>1</v>
      </c>
      <c r="BE2" s="2" t="s">
        <v>1666</v>
      </c>
      <c r="BF2" s="2">
        <v>13</v>
      </c>
      <c r="BG2" s="2">
        <v>4</v>
      </c>
      <c r="BH2" s="104">
        <v>4.66</v>
      </c>
      <c r="BI2" s="105">
        <v>3.43</v>
      </c>
      <c r="BJ2" s="115">
        <v>2.52</v>
      </c>
      <c r="BK2" s="114">
        <v>2.2200000000000002</v>
      </c>
      <c r="BL2" s="115">
        <v>1.89</v>
      </c>
      <c r="BM2" s="123">
        <v>2.08</v>
      </c>
      <c r="BN2" s="106">
        <v>2.0099999999999998</v>
      </c>
      <c r="BO2" s="108">
        <v>2.12</v>
      </c>
      <c r="BP2" s="107">
        <v>2.91</v>
      </c>
      <c r="BQ2" s="106">
        <v>3.19</v>
      </c>
      <c r="BR2" s="106">
        <v>2.4700000000000002</v>
      </c>
      <c r="BS2" s="106">
        <v>3.03</v>
      </c>
      <c r="BT2" s="106">
        <v>2.04</v>
      </c>
      <c r="BU2" s="8">
        <v>2.91</v>
      </c>
      <c r="BV2" s="7">
        <v>5.52</v>
      </c>
      <c r="BW2" s="7">
        <v>6.17</v>
      </c>
      <c r="BX2" s="4">
        <v>7.13</v>
      </c>
      <c r="BY2" s="4">
        <v>11.33</v>
      </c>
      <c r="BZ2" s="4">
        <v>4.92</v>
      </c>
      <c r="CA2" s="37">
        <v>3.62</v>
      </c>
      <c r="CB2" s="5">
        <v>2.63</v>
      </c>
      <c r="CC2" s="5">
        <v>1.89</v>
      </c>
      <c r="CD2" s="5">
        <v>1.61</v>
      </c>
      <c r="CE2" s="41">
        <v>2.78</v>
      </c>
      <c r="CF2" s="7">
        <v>2.87</v>
      </c>
      <c r="CG2" s="8">
        <v>2.56</v>
      </c>
      <c r="CH2" s="6">
        <v>2.75</v>
      </c>
      <c r="CI2" s="7">
        <v>2.39</v>
      </c>
      <c r="CJ2" s="7">
        <v>2.86</v>
      </c>
      <c r="CK2" s="7">
        <v>4.88</v>
      </c>
      <c r="CL2" s="7">
        <v>2.4</v>
      </c>
      <c r="CM2" s="8">
        <v>2.94</v>
      </c>
      <c r="CN2" s="7">
        <v>3.8</v>
      </c>
      <c r="CO2" s="7">
        <v>7.07</v>
      </c>
      <c r="CP2" s="4">
        <v>11.24</v>
      </c>
      <c r="CQ2" s="4">
        <v>15.85</v>
      </c>
      <c r="CR2" s="16">
        <v>23.94</v>
      </c>
      <c r="CS2" s="38">
        <v>28.53</v>
      </c>
      <c r="CT2" s="23">
        <v>30.99</v>
      </c>
      <c r="CU2" s="40">
        <v>31.17</v>
      </c>
      <c r="CV2" s="23">
        <v>31.8</v>
      </c>
      <c r="CW2" s="42">
        <v>33.39</v>
      </c>
      <c r="CX2" s="17">
        <v>34.770000000000003</v>
      </c>
      <c r="CY2" s="19">
        <v>35.86</v>
      </c>
      <c r="CZ2" s="18">
        <v>37.1</v>
      </c>
      <c r="DA2" s="17">
        <v>39.130000000000003</v>
      </c>
      <c r="DB2" s="17">
        <v>39.6</v>
      </c>
      <c r="DC2" s="17">
        <v>37.61</v>
      </c>
      <c r="DD2" s="17">
        <v>44.08</v>
      </c>
      <c r="DE2" s="19">
        <v>47.43</v>
      </c>
      <c r="DF2" s="17">
        <v>43.2</v>
      </c>
      <c r="DG2" s="17">
        <v>43.89</v>
      </c>
      <c r="DH2" s="16">
        <v>41.08</v>
      </c>
      <c r="DI2" s="16">
        <v>38.76</v>
      </c>
      <c r="DJ2" s="16">
        <v>24.03</v>
      </c>
      <c r="DK2" s="38">
        <v>28.61</v>
      </c>
      <c r="DL2" s="23">
        <v>30.19</v>
      </c>
      <c r="DM2" s="23">
        <v>30.88</v>
      </c>
      <c r="DN2" s="23">
        <v>31.83</v>
      </c>
      <c r="DO2" s="42">
        <v>33.770000000000003</v>
      </c>
      <c r="DP2" s="17">
        <v>34.950000000000003</v>
      </c>
      <c r="DQ2" s="19">
        <v>35.32</v>
      </c>
      <c r="DR2" s="18">
        <v>36.869999999999997</v>
      </c>
      <c r="DS2" s="17">
        <v>38.53</v>
      </c>
      <c r="DT2" s="17">
        <v>40.96</v>
      </c>
      <c r="DU2" s="17">
        <v>37.83</v>
      </c>
      <c r="DV2" s="17">
        <v>44.62</v>
      </c>
      <c r="DW2" s="19">
        <v>46.66</v>
      </c>
      <c r="DX2" s="17">
        <v>42.81</v>
      </c>
      <c r="DY2" s="17">
        <v>43.74</v>
      </c>
      <c r="DZ2" s="16">
        <v>40.130000000000003</v>
      </c>
      <c r="EA2" s="16">
        <v>38.39</v>
      </c>
      <c r="EB2" s="16">
        <v>2</v>
      </c>
      <c r="EC2" s="20">
        <v>2</v>
      </c>
      <c r="ED2" s="23">
        <v>0</v>
      </c>
      <c r="EE2" s="23">
        <v>0</v>
      </c>
      <c r="EF2" s="23">
        <v>0</v>
      </c>
      <c r="EG2" s="23">
        <v>-4</v>
      </c>
      <c r="EH2" s="17">
        <v>-4</v>
      </c>
      <c r="EI2" s="17">
        <v>-4</v>
      </c>
      <c r="EJ2" s="17">
        <v>-4</v>
      </c>
      <c r="EK2" s="17">
        <v>-8</v>
      </c>
      <c r="EL2" s="17">
        <v>-12</v>
      </c>
      <c r="EM2" s="17">
        <v>-21</v>
      </c>
      <c r="EN2" s="17">
        <v>-29</v>
      </c>
      <c r="EO2" s="17">
        <v>-27</v>
      </c>
      <c r="EP2" s="17">
        <v>-21</v>
      </c>
      <c r="EQ2" s="17">
        <v>-12</v>
      </c>
      <c r="ER2" s="20">
        <v>-7</v>
      </c>
      <c r="ES2" s="20">
        <v>-7</v>
      </c>
      <c r="ET2" s="1"/>
      <c r="EU2" s="1"/>
      <c r="EV2" s="1"/>
    </row>
    <row r="3" spans="1:152" ht="14">
      <c r="A3" s="2" t="s">
        <v>1555</v>
      </c>
      <c r="B3" s="2" t="s">
        <v>1666</v>
      </c>
      <c r="C3" s="2">
        <v>18</v>
      </c>
      <c r="D3" s="2">
        <v>9</v>
      </c>
      <c r="E3" s="2">
        <v>50200449</v>
      </c>
      <c r="F3" s="2" t="s">
        <v>91</v>
      </c>
      <c r="G3" s="1" t="s">
        <v>1559</v>
      </c>
      <c r="H3" s="14"/>
      <c r="I3" s="1"/>
      <c r="J3" s="2">
        <v>158.30000000000001</v>
      </c>
      <c r="K3" s="2">
        <v>44.9</v>
      </c>
      <c r="L3" s="2" t="s">
        <v>167</v>
      </c>
      <c r="M3" s="2"/>
      <c r="N3" s="2"/>
      <c r="O3" s="2" t="s">
        <v>279</v>
      </c>
      <c r="P3" s="3" t="s">
        <v>6</v>
      </c>
      <c r="Q3" s="3">
        <v>6</v>
      </c>
      <c r="R3" s="2">
        <v>5</v>
      </c>
      <c r="S3" s="2">
        <v>2</v>
      </c>
      <c r="T3" s="30" t="s">
        <v>168</v>
      </c>
      <c r="U3" s="30"/>
      <c r="V3" s="30"/>
      <c r="W3" s="30"/>
      <c r="X3" s="3" t="s">
        <v>6</v>
      </c>
      <c r="Y3" s="3">
        <v>6</v>
      </c>
      <c r="Z3" s="2">
        <v>5</v>
      </c>
      <c r="AA3" s="2">
        <v>2</v>
      </c>
      <c r="AB3" s="2" t="s">
        <v>909</v>
      </c>
      <c r="AC3" s="33"/>
      <c r="AD3" s="3" t="s">
        <v>137</v>
      </c>
      <c r="AE3" s="3">
        <v>27</v>
      </c>
      <c r="AF3" s="2">
        <v>21</v>
      </c>
      <c r="AG3" s="2">
        <v>21</v>
      </c>
      <c r="AH3" s="2"/>
      <c r="AI3" s="33" t="s">
        <v>443</v>
      </c>
      <c r="AJ3" s="12" t="s">
        <v>116</v>
      </c>
      <c r="AK3" s="12">
        <v>47</v>
      </c>
      <c r="AL3" s="13">
        <v>38</v>
      </c>
      <c r="AM3" s="13">
        <v>25</v>
      </c>
      <c r="AN3" s="13"/>
      <c r="AO3" s="34" t="s">
        <v>180</v>
      </c>
      <c r="AP3" s="2" t="s">
        <v>256</v>
      </c>
      <c r="AQ3" s="2" t="s">
        <v>774</v>
      </c>
      <c r="AR3" s="2" t="s">
        <v>667</v>
      </c>
      <c r="AS3" s="2" t="s">
        <v>1017</v>
      </c>
      <c r="AT3" s="2" t="s">
        <v>87</v>
      </c>
      <c r="AU3" s="1"/>
      <c r="AV3" s="2" t="s">
        <v>89</v>
      </c>
      <c r="AW3" s="1"/>
      <c r="AX3" s="2" t="s">
        <v>93</v>
      </c>
      <c r="AY3" s="14" t="s">
        <v>1560</v>
      </c>
      <c r="AZ3" s="14">
        <v>1</v>
      </c>
      <c r="BA3" s="3" t="s">
        <v>6</v>
      </c>
      <c r="BB3" s="3">
        <v>6</v>
      </c>
      <c r="BC3" s="2">
        <v>5</v>
      </c>
      <c r="BD3" s="2">
        <v>2</v>
      </c>
      <c r="BE3" s="2" t="s">
        <v>1666</v>
      </c>
      <c r="BF3" s="2">
        <v>18</v>
      </c>
      <c r="BG3" s="2">
        <v>9</v>
      </c>
      <c r="BH3" s="104">
        <v>3.58</v>
      </c>
      <c r="BI3" s="105">
        <v>2.94</v>
      </c>
      <c r="BJ3" s="109">
        <v>3.22</v>
      </c>
      <c r="BK3" s="105">
        <v>2.39</v>
      </c>
      <c r="BL3" s="109">
        <v>3.11</v>
      </c>
      <c r="BM3" s="104">
        <v>2.62</v>
      </c>
      <c r="BN3" s="106">
        <v>2.87</v>
      </c>
      <c r="BO3" s="108">
        <v>2.37</v>
      </c>
      <c r="BP3" s="107">
        <v>1.51</v>
      </c>
      <c r="BQ3" s="106">
        <v>1.66</v>
      </c>
      <c r="BR3" s="106">
        <v>2.2400000000000002</v>
      </c>
      <c r="BS3" s="106">
        <v>6.33</v>
      </c>
      <c r="BT3" s="106">
        <v>2.95</v>
      </c>
      <c r="BU3" s="8">
        <v>2.95</v>
      </c>
      <c r="BV3" s="7">
        <v>4.29</v>
      </c>
      <c r="BW3" s="9">
        <v>4.9800000000000004</v>
      </c>
      <c r="BX3" s="4">
        <v>7.52</v>
      </c>
      <c r="BY3" s="4">
        <v>13.18</v>
      </c>
      <c r="BZ3" s="4">
        <v>3.78</v>
      </c>
      <c r="CA3" s="26">
        <v>2.5499999999999998</v>
      </c>
      <c r="CB3" s="25">
        <v>2.2200000000000002</v>
      </c>
      <c r="CC3" s="25">
        <v>1.78</v>
      </c>
      <c r="CD3" s="25">
        <v>1.27</v>
      </c>
      <c r="CE3" s="12">
        <v>2.44</v>
      </c>
      <c r="CF3" s="53">
        <v>2.76</v>
      </c>
      <c r="CG3" s="54">
        <v>3.27</v>
      </c>
      <c r="CH3" s="55">
        <v>2.44</v>
      </c>
      <c r="CI3" s="53">
        <v>3.44</v>
      </c>
      <c r="CJ3" s="53">
        <v>3.53</v>
      </c>
      <c r="CK3" s="53">
        <v>4.82</v>
      </c>
      <c r="CL3" s="7">
        <v>4.4000000000000004</v>
      </c>
      <c r="CM3" s="8">
        <v>3.08</v>
      </c>
      <c r="CN3" s="7">
        <v>3.63</v>
      </c>
      <c r="CO3" s="9">
        <v>4.79</v>
      </c>
      <c r="CP3" s="4">
        <v>7.18</v>
      </c>
      <c r="CQ3" s="4">
        <v>12.4</v>
      </c>
      <c r="CR3" s="16">
        <v>25.54</v>
      </c>
      <c r="CS3" s="38">
        <v>29.54</v>
      </c>
      <c r="CT3" s="20">
        <v>31.3</v>
      </c>
      <c r="CU3" s="38">
        <v>33.97</v>
      </c>
      <c r="CV3" s="20">
        <v>35.51</v>
      </c>
      <c r="CW3" s="16">
        <v>37.89</v>
      </c>
      <c r="CX3" s="17">
        <v>38.19</v>
      </c>
      <c r="CY3" s="19">
        <v>38.58</v>
      </c>
      <c r="CZ3" s="18">
        <v>39.39</v>
      </c>
      <c r="DA3" s="17">
        <v>39.090000000000003</v>
      </c>
      <c r="DB3" s="17">
        <v>39.630000000000003</v>
      </c>
      <c r="DC3" s="17">
        <v>40.47</v>
      </c>
      <c r="DD3" s="17">
        <v>43.5</v>
      </c>
      <c r="DE3" s="19">
        <v>43.03</v>
      </c>
      <c r="DF3" s="17">
        <v>45.16</v>
      </c>
      <c r="DG3" s="20">
        <v>46.36</v>
      </c>
      <c r="DH3" s="16">
        <v>44.21</v>
      </c>
      <c r="DI3" s="16">
        <v>44.54</v>
      </c>
      <c r="DJ3" s="16">
        <v>25.19</v>
      </c>
      <c r="DK3" s="38">
        <v>28.95</v>
      </c>
      <c r="DL3" s="20">
        <v>31.89</v>
      </c>
      <c r="DM3" s="20">
        <v>34.5</v>
      </c>
      <c r="DN3" s="20">
        <v>36.549999999999997</v>
      </c>
      <c r="DO3" s="16">
        <v>37.479999999999997</v>
      </c>
      <c r="DP3" s="17">
        <v>38.46</v>
      </c>
      <c r="DQ3" s="19">
        <v>38.5</v>
      </c>
      <c r="DR3" s="18">
        <v>39.25</v>
      </c>
      <c r="DS3" s="17">
        <v>39.950000000000003</v>
      </c>
      <c r="DT3" s="17">
        <v>40.11</v>
      </c>
      <c r="DU3" s="17">
        <v>41.66</v>
      </c>
      <c r="DV3" s="17">
        <v>43.83</v>
      </c>
      <c r="DW3" s="19">
        <v>44.09</v>
      </c>
      <c r="DX3" s="17">
        <v>45.26</v>
      </c>
      <c r="DY3" s="20">
        <v>46.73</v>
      </c>
      <c r="DZ3" s="16">
        <v>45.96</v>
      </c>
      <c r="EA3" s="16">
        <v>45.37</v>
      </c>
      <c r="EB3" s="16">
        <v>0</v>
      </c>
      <c r="EC3" s="20">
        <v>0</v>
      </c>
      <c r="ED3" s="20">
        <v>4</v>
      </c>
      <c r="EE3" s="20">
        <v>5</v>
      </c>
      <c r="EF3" s="20">
        <v>6</v>
      </c>
      <c r="EG3" s="20">
        <v>4</v>
      </c>
      <c r="EH3" s="17">
        <v>2</v>
      </c>
      <c r="EI3" s="17">
        <v>0</v>
      </c>
      <c r="EJ3" s="17">
        <v>1</v>
      </c>
      <c r="EK3" s="17">
        <v>5</v>
      </c>
      <c r="EL3" s="17">
        <v>14</v>
      </c>
      <c r="EM3" s="17">
        <v>20</v>
      </c>
      <c r="EN3" s="17">
        <v>25</v>
      </c>
      <c r="EO3" s="17">
        <v>25</v>
      </c>
      <c r="EP3" s="17">
        <v>23</v>
      </c>
      <c r="EQ3" s="20">
        <v>15</v>
      </c>
      <c r="ER3" s="20">
        <v>12</v>
      </c>
      <c r="ES3" s="20">
        <v>13</v>
      </c>
    </row>
    <row r="4" spans="1:152" ht="14">
      <c r="A4" s="2" t="s">
        <v>995</v>
      </c>
      <c r="B4" s="2" t="s">
        <v>1666</v>
      </c>
      <c r="C4" s="2">
        <v>21</v>
      </c>
      <c r="D4" s="2">
        <v>0</v>
      </c>
      <c r="E4" s="2">
        <v>44988636</v>
      </c>
      <c r="F4" s="2" t="s">
        <v>91</v>
      </c>
      <c r="G4" s="1" t="s">
        <v>753</v>
      </c>
      <c r="H4" s="14"/>
      <c r="I4" s="1"/>
      <c r="J4" s="2">
        <v>160.1</v>
      </c>
      <c r="K4" s="2">
        <v>40.9</v>
      </c>
      <c r="L4" s="2" t="s">
        <v>167</v>
      </c>
      <c r="M4" s="2"/>
      <c r="N4" s="2" t="s">
        <v>238</v>
      </c>
      <c r="O4" s="2" t="s">
        <v>264</v>
      </c>
      <c r="P4" s="3" t="s">
        <v>6</v>
      </c>
      <c r="Q4" s="3">
        <v>16</v>
      </c>
      <c r="R4" s="2">
        <v>13</v>
      </c>
      <c r="S4" s="2">
        <v>3</v>
      </c>
      <c r="T4" s="30" t="s">
        <v>168</v>
      </c>
      <c r="U4" s="30"/>
      <c r="V4" s="30"/>
      <c r="W4" s="30"/>
      <c r="X4" s="3" t="s">
        <v>6</v>
      </c>
      <c r="Y4" s="3">
        <v>16</v>
      </c>
      <c r="Z4" s="2">
        <v>13</v>
      </c>
      <c r="AA4" s="2">
        <v>3</v>
      </c>
      <c r="AB4" s="2" t="s">
        <v>935</v>
      </c>
      <c r="AC4" s="33"/>
      <c r="AD4" s="3" t="s">
        <v>137</v>
      </c>
      <c r="AE4" s="3">
        <v>49</v>
      </c>
      <c r="AF4" s="2">
        <v>45</v>
      </c>
      <c r="AG4" s="2">
        <v>27</v>
      </c>
      <c r="AH4" s="2"/>
      <c r="AI4" s="33" t="s">
        <v>443</v>
      </c>
      <c r="AJ4" s="12" t="s">
        <v>138</v>
      </c>
      <c r="AK4" s="12">
        <v>58</v>
      </c>
      <c r="AL4" s="13">
        <v>49</v>
      </c>
      <c r="AM4" s="13">
        <v>33</v>
      </c>
      <c r="AN4" s="13"/>
      <c r="AO4" s="34" t="s">
        <v>152</v>
      </c>
      <c r="AP4" s="2" t="s">
        <v>239</v>
      </c>
      <c r="AQ4" s="2" t="s">
        <v>323</v>
      </c>
      <c r="AR4" s="2" t="s">
        <v>281</v>
      </c>
      <c r="AS4" s="2" t="s">
        <v>130</v>
      </c>
      <c r="AT4" s="2" t="s">
        <v>87</v>
      </c>
      <c r="AU4" s="1"/>
      <c r="AV4" s="2" t="s">
        <v>89</v>
      </c>
      <c r="AW4" s="1"/>
      <c r="AX4" s="2" t="s">
        <v>93</v>
      </c>
      <c r="AY4" s="14" t="s">
        <v>998</v>
      </c>
      <c r="AZ4" s="14">
        <v>1</v>
      </c>
      <c r="BA4" s="3" t="s">
        <v>6</v>
      </c>
      <c r="BB4" s="3">
        <v>16</v>
      </c>
      <c r="BC4" s="2">
        <v>13</v>
      </c>
      <c r="BD4" s="2">
        <v>3</v>
      </c>
      <c r="BE4" s="2" t="s">
        <v>1666</v>
      </c>
      <c r="BF4" s="2">
        <v>21</v>
      </c>
      <c r="BG4" s="2">
        <v>0</v>
      </c>
      <c r="BH4" s="104">
        <v>2.91</v>
      </c>
      <c r="BI4" s="105">
        <v>1.81</v>
      </c>
      <c r="BJ4" s="109">
        <v>1.1499999999999999</v>
      </c>
      <c r="BK4" s="107">
        <v>1.49</v>
      </c>
      <c r="BL4" s="106">
        <v>2.2400000000000002</v>
      </c>
      <c r="BM4" s="108">
        <v>1.76</v>
      </c>
      <c r="BN4" s="106">
        <v>1.37</v>
      </c>
      <c r="BO4" s="108">
        <v>1.34</v>
      </c>
      <c r="BP4" s="107">
        <v>0.28000000000000003</v>
      </c>
      <c r="BQ4" s="106">
        <v>2.76</v>
      </c>
      <c r="BR4" s="106">
        <v>3.9</v>
      </c>
      <c r="BS4" s="106">
        <v>4.2</v>
      </c>
      <c r="BT4" s="106">
        <v>1.39</v>
      </c>
      <c r="BU4" s="8">
        <v>1.27</v>
      </c>
      <c r="BV4" s="7">
        <v>2.98</v>
      </c>
      <c r="BW4" s="9">
        <v>4.68</v>
      </c>
      <c r="BX4" s="4">
        <v>8.07</v>
      </c>
      <c r="BY4" s="97">
        <v>12.92</v>
      </c>
      <c r="BZ4" s="4">
        <v>3.11</v>
      </c>
      <c r="CA4" s="26">
        <v>0.98</v>
      </c>
      <c r="CB4" s="25">
        <v>0.39</v>
      </c>
      <c r="CC4" s="53">
        <v>0.25</v>
      </c>
      <c r="CD4" s="53">
        <v>1.1200000000000001</v>
      </c>
      <c r="CE4" s="54">
        <v>1.62</v>
      </c>
      <c r="CF4" s="53">
        <v>1.72</v>
      </c>
      <c r="CG4" s="54">
        <v>2.66</v>
      </c>
      <c r="CH4" s="55">
        <v>2.36</v>
      </c>
      <c r="CI4" s="53">
        <v>3.36</v>
      </c>
      <c r="CJ4" s="53">
        <v>3.68</v>
      </c>
      <c r="CK4" s="53">
        <v>3.18</v>
      </c>
      <c r="CL4" s="7">
        <v>0</v>
      </c>
      <c r="CM4" s="8">
        <v>0</v>
      </c>
      <c r="CN4" s="7">
        <v>2.2799999999999998</v>
      </c>
      <c r="CO4" s="9">
        <v>4.28</v>
      </c>
      <c r="CP4" s="4">
        <v>8.41</v>
      </c>
      <c r="CQ4" s="97">
        <v>12.23</v>
      </c>
      <c r="CR4" s="16">
        <v>26.16</v>
      </c>
      <c r="CS4" s="38">
        <v>29.01</v>
      </c>
      <c r="CT4" s="20">
        <v>32.200000000000003</v>
      </c>
      <c r="CU4" s="18">
        <v>33.450000000000003</v>
      </c>
      <c r="CV4" s="17">
        <v>34.89</v>
      </c>
      <c r="CW4" s="19">
        <v>35.43</v>
      </c>
      <c r="CX4" s="17">
        <v>36.29</v>
      </c>
      <c r="CY4" s="19">
        <v>37.14</v>
      </c>
      <c r="CZ4" s="18">
        <v>38.06</v>
      </c>
      <c r="DA4" s="17">
        <v>38.29</v>
      </c>
      <c r="DB4" s="17">
        <v>38.549999999999997</v>
      </c>
      <c r="DC4" s="17">
        <v>40.61</v>
      </c>
      <c r="DD4" s="17">
        <v>42.95</v>
      </c>
      <c r="DE4" s="19">
        <v>45.49</v>
      </c>
      <c r="DF4" s="17">
        <v>44.58</v>
      </c>
      <c r="DG4" s="20">
        <v>43.21</v>
      </c>
      <c r="DH4" s="16">
        <v>45.82</v>
      </c>
      <c r="DI4" s="97">
        <v>41.24</v>
      </c>
      <c r="DJ4" s="16">
        <v>26.73</v>
      </c>
      <c r="DK4" s="38">
        <v>29.66</v>
      </c>
      <c r="DL4" s="20">
        <v>32.369999999999997</v>
      </c>
      <c r="DM4" s="17">
        <v>33.869999999999997</v>
      </c>
      <c r="DN4" s="17">
        <v>34.159999999999997</v>
      </c>
      <c r="DO4" s="19">
        <v>35.380000000000003</v>
      </c>
      <c r="DP4" s="17">
        <v>36.700000000000003</v>
      </c>
      <c r="DQ4" s="19">
        <v>37.159999999999997</v>
      </c>
      <c r="DR4" s="18">
        <v>38.35</v>
      </c>
      <c r="DS4" s="17">
        <v>38.42</v>
      </c>
      <c r="DT4" s="17">
        <v>39.11</v>
      </c>
      <c r="DU4" s="17">
        <v>40.96</v>
      </c>
      <c r="DV4" s="17">
        <v>42.36</v>
      </c>
      <c r="DW4" s="19">
        <v>45.09</v>
      </c>
      <c r="DX4" s="17">
        <v>44.15</v>
      </c>
      <c r="DY4" s="20">
        <v>42.55</v>
      </c>
      <c r="DZ4" s="16">
        <v>45.27</v>
      </c>
      <c r="EA4" s="97">
        <v>41.79</v>
      </c>
      <c r="EB4" s="16">
        <v>3</v>
      </c>
      <c r="EC4" s="20">
        <v>3</v>
      </c>
      <c r="ED4" s="20">
        <v>3</v>
      </c>
      <c r="EE4" s="17">
        <v>4</v>
      </c>
      <c r="EF4" s="17">
        <v>0</v>
      </c>
      <c r="EG4" s="17">
        <v>-2</v>
      </c>
      <c r="EH4" s="17">
        <v>-5</v>
      </c>
      <c r="EI4" s="17">
        <v>-9</v>
      </c>
      <c r="EJ4" s="17">
        <v>-6</v>
      </c>
      <c r="EK4" s="17">
        <v>-1</v>
      </c>
      <c r="EL4" s="17">
        <v>8</v>
      </c>
      <c r="EM4" s="17">
        <v>16</v>
      </c>
      <c r="EN4" s="17">
        <v>19</v>
      </c>
      <c r="EO4" s="17">
        <v>17</v>
      </c>
      <c r="EP4" s="17">
        <v>15</v>
      </c>
      <c r="EQ4" s="20">
        <v>10</v>
      </c>
      <c r="ER4" s="20">
        <v>6</v>
      </c>
      <c r="ES4" s="97">
        <v>5</v>
      </c>
    </row>
    <row r="5" spans="1:152" ht="14">
      <c r="A5" s="2" t="s">
        <v>1632</v>
      </c>
      <c r="B5" s="2" t="s">
        <v>1666</v>
      </c>
      <c r="C5" s="2">
        <v>14</v>
      </c>
      <c r="D5" s="2">
        <v>8</v>
      </c>
      <c r="E5" s="2">
        <v>43425909</v>
      </c>
      <c r="F5" s="2" t="s">
        <v>91</v>
      </c>
      <c r="G5" s="1" t="s">
        <v>1101</v>
      </c>
      <c r="H5" s="14"/>
      <c r="I5" s="1"/>
      <c r="J5" s="2">
        <v>163.1</v>
      </c>
      <c r="K5" s="2">
        <v>43.7</v>
      </c>
      <c r="L5" s="2" t="s">
        <v>167</v>
      </c>
      <c r="M5" s="2"/>
      <c r="N5" s="2" t="s">
        <v>238</v>
      </c>
      <c r="O5" s="2" t="s">
        <v>389</v>
      </c>
      <c r="P5" s="3" t="s">
        <v>6</v>
      </c>
      <c r="Q5" s="3">
        <v>9</v>
      </c>
      <c r="R5" s="2">
        <v>3</v>
      </c>
      <c r="S5" s="2">
        <v>3</v>
      </c>
      <c r="T5" s="30"/>
      <c r="U5" s="30"/>
      <c r="V5" s="30"/>
      <c r="W5" s="30"/>
      <c r="X5" s="3" t="s">
        <v>6</v>
      </c>
      <c r="Y5" s="3">
        <v>9</v>
      </c>
      <c r="Z5" s="2">
        <v>3</v>
      </c>
      <c r="AA5" s="2">
        <v>3</v>
      </c>
      <c r="AB5" s="2" t="s">
        <v>280</v>
      </c>
      <c r="AC5" s="33"/>
      <c r="AD5" s="3" t="s">
        <v>81</v>
      </c>
      <c r="AE5" s="3">
        <v>35</v>
      </c>
      <c r="AF5" s="2">
        <v>27</v>
      </c>
      <c r="AG5" s="2">
        <v>23</v>
      </c>
      <c r="AH5" s="2"/>
      <c r="AI5" s="33" t="s">
        <v>209</v>
      </c>
      <c r="AJ5" s="12" t="s">
        <v>126</v>
      </c>
      <c r="AK5" s="12">
        <v>49</v>
      </c>
      <c r="AL5" s="13">
        <v>37</v>
      </c>
      <c r="AM5" s="13">
        <v>25</v>
      </c>
      <c r="AN5" s="13"/>
      <c r="AO5" s="34" t="s">
        <v>152</v>
      </c>
      <c r="AP5" s="2" t="s">
        <v>218</v>
      </c>
      <c r="AQ5" s="2" t="s">
        <v>612</v>
      </c>
      <c r="AR5" s="2" t="s">
        <v>712</v>
      </c>
      <c r="AS5" s="2" t="s">
        <v>1633</v>
      </c>
      <c r="AT5" s="2" t="s">
        <v>87</v>
      </c>
      <c r="AU5" s="1"/>
      <c r="AV5" s="2" t="s">
        <v>89</v>
      </c>
      <c r="AW5" s="1"/>
      <c r="AX5" s="2" t="s">
        <v>93</v>
      </c>
      <c r="AY5" s="14" t="s">
        <v>1634</v>
      </c>
      <c r="AZ5" s="14">
        <v>1</v>
      </c>
      <c r="BA5" s="3" t="s">
        <v>6</v>
      </c>
      <c r="BB5" s="3">
        <v>9</v>
      </c>
      <c r="BC5" s="2">
        <v>3</v>
      </c>
      <c r="BD5" s="2">
        <v>3</v>
      </c>
      <c r="BE5" s="2" t="s">
        <v>1666</v>
      </c>
      <c r="BF5" s="2">
        <v>14</v>
      </c>
      <c r="BG5" s="2">
        <v>8</v>
      </c>
      <c r="BH5" s="104">
        <v>3.48</v>
      </c>
      <c r="BI5" s="105">
        <v>2.78</v>
      </c>
      <c r="BJ5" s="109">
        <v>1.83</v>
      </c>
      <c r="BK5" s="107">
        <v>1.93</v>
      </c>
      <c r="BL5" s="106">
        <v>0.79</v>
      </c>
      <c r="BM5" s="108">
        <v>0.12</v>
      </c>
      <c r="BN5" s="106">
        <v>0</v>
      </c>
      <c r="BO5" s="108">
        <v>0</v>
      </c>
      <c r="BP5" s="107">
        <v>0</v>
      </c>
      <c r="BQ5" s="106">
        <v>2.14</v>
      </c>
      <c r="BR5" s="106">
        <v>4.7300000000000004</v>
      </c>
      <c r="BS5" s="106">
        <v>4.76</v>
      </c>
      <c r="BT5" s="106">
        <v>2.63</v>
      </c>
      <c r="BU5" s="8">
        <v>3.22</v>
      </c>
      <c r="BV5" s="7">
        <v>4.66</v>
      </c>
      <c r="BW5" s="9">
        <v>7.24</v>
      </c>
      <c r="BX5" s="4">
        <v>13.08</v>
      </c>
      <c r="BY5" s="4">
        <v>18.23</v>
      </c>
      <c r="BZ5" s="4">
        <v>3.21</v>
      </c>
      <c r="CA5" s="26">
        <v>2.0699999999999998</v>
      </c>
      <c r="CB5" s="25">
        <v>1.45</v>
      </c>
      <c r="CC5" s="53">
        <v>0.88</v>
      </c>
      <c r="CD5" s="53">
        <v>0.75</v>
      </c>
      <c r="CE5" s="54">
        <v>0.5</v>
      </c>
      <c r="CF5" s="53">
        <v>0.87</v>
      </c>
      <c r="CG5" s="54">
        <v>1.76</v>
      </c>
      <c r="CH5" s="55">
        <v>1.74</v>
      </c>
      <c r="CI5" s="53">
        <v>3.02</v>
      </c>
      <c r="CJ5" s="53">
        <v>5.1100000000000003</v>
      </c>
      <c r="CK5" s="53">
        <v>4.24</v>
      </c>
      <c r="CL5" s="7">
        <v>2.66</v>
      </c>
      <c r="CM5" s="8">
        <v>3.48</v>
      </c>
      <c r="CN5" s="7">
        <v>4.5199999999999996</v>
      </c>
      <c r="CO5" s="9">
        <v>5.74</v>
      </c>
      <c r="CP5" s="4">
        <v>11.07</v>
      </c>
      <c r="CQ5" s="4">
        <v>18.45</v>
      </c>
      <c r="CR5" s="16">
        <v>26.39</v>
      </c>
      <c r="CS5" s="38">
        <v>30.91</v>
      </c>
      <c r="CT5" s="20">
        <v>32.9</v>
      </c>
      <c r="CU5" s="18">
        <v>33.93</v>
      </c>
      <c r="CV5" s="17">
        <v>35.39</v>
      </c>
      <c r="CW5" s="19">
        <v>36.340000000000003</v>
      </c>
      <c r="CX5" s="17">
        <v>37.57</v>
      </c>
      <c r="CY5" s="19">
        <v>37.44</v>
      </c>
      <c r="CZ5" s="18">
        <v>39.67</v>
      </c>
      <c r="DA5" s="17">
        <v>39.520000000000003</v>
      </c>
      <c r="DB5" s="17">
        <v>39.86</v>
      </c>
      <c r="DC5" s="17">
        <v>41.61</v>
      </c>
      <c r="DD5" s="17">
        <v>45.93</v>
      </c>
      <c r="DE5" s="19">
        <v>45.77</v>
      </c>
      <c r="DF5" s="17">
        <v>46.62</v>
      </c>
      <c r="DG5" s="20">
        <v>44.66</v>
      </c>
      <c r="DH5" s="16">
        <v>44.31</v>
      </c>
      <c r="DI5" s="16">
        <v>42.46</v>
      </c>
      <c r="DJ5" s="16">
        <v>26.49</v>
      </c>
      <c r="DK5" s="38">
        <v>31.5</v>
      </c>
      <c r="DL5" s="20">
        <v>32.67</v>
      </c>
      <c r="DM5" s="17">
        <v>33.880000000000003</v>
      </c>
      <c r="DN5" s="17">
        <v>35.04</v>
      </c>
      <c r="DO5" s="19">
        <v>36.770000000000003</v>
      </c>
      <c r="DP5" s="17">
        <v>38.630000000000003</v>
      </c>
      <c r="DQ5" s="19">
        <v>37.82</v>
      </c>
      <c r="DR5" s="18">
        <v>39.299999999999997</v>
      </c>
      <c r="DS5" s="17">
        <v>39.33</v>
      </c>
      <c r="DT5" s="17">
        <v>40.450000000000003</v>
      </c>
      <c r="DU5" s="17">
        <v>41.43</v>
      </c>
      <c r="DV5" s="17">
        <v>45.04</v>
      </c>
      <c r="DW5" s="19">
        <v>44.86</v>
      </c>
      <c r="DX5" s="17">
        <v>47.36</v>
      </c>
      <c r="DY5" s="20">
        <v>45.97</v>
      </c>
      <c r="DZ5" s="16">
        <v>44.42</v>
      </c>
      <c r="EA5" s="16">
        <v>42.79</v>
      </c>
      <c r="EB5" s="16">
        <v>0</v>
      </c>
      <c r="EC5" s="20">
        <v>1</v>
      </c>
      <c r="ED5" s="20">
        <v>0</v>
      </c>
      <c r="EE5" s="17">
        <v>-1</v>
      </c>
      <c r="EF5" s="17">
        <v>-1</v>
      </c>
      <c r="EG5" s="17">
        <v>-3</v>
      </c>
      <c r="EH5" s="17">
        <v>-4</v>
      </c>
      <c r="EI5" s="17">
        <v>-3</v>
      </c>
      <c r="EJ5" s="17">
        <v>1</v>
      </c>
      <c r="EK5" s="17">
        <v>8</v>
      </c>
      <c r="EL5" s="17">
        <v>16</v>
      </c>
      <c r="EM5" s="17">
        <v>21</v>
      </c>
      <c r="EN5" s="17">
        <v>23</v>
      </c>
      <c r="EO5" s="17">
        <v>21</v>
      </c>
      <c r="EP5" s="17">
        <v>19</v>
      </c>
      <c r="EQ5" s="20">
        <v>15</v>
      </c>
      <c r="ER5" s="20">
        <v>13</v>
      </c>
      <c r="ES5" s="20">
        <v>13</v>
      </c>
    </row>
    <row r="6" spans="1:152" ht="14">
      <c r="A6" s="2" t="s">
        <v>1579</v>
      </c>
      <c r="B6" s="2" t="s">
        <v>1666</v>
      </c>
      <c r="C6" s="2">
        <v>12</v>
      </c>
      <c r="D6" s="2">
        <v>1</v>
      </c>
      <c r="E6" s="2">
        <v>50992128</v>
      </c>
      <c r="F6" s="2" t="s">
        <v>91</v>
      </c>
      <c r="G6" s="1" t="s">
        <v>1236</v>
      </c>
      <c r="H6" s="14"/>
      <c r="I6" s="1"/>
      <c r="J6" s="2">
        <v>162.6</v>
      </c>
      <c r="K6" s="2">
        <v>56.2</v>
      </c>
      <c r="L6" s="2" t="s">
        <v>167</v>
      </c>
      <c r="M6" s="2"/>
      <c r="N6" s="2" t="s">
        <v>238</v>
      </c>
      <c r="O6" s="2" t="s">
        <v>389</v>
      </c>
      <c r="P6" s="3" t="s">
        <v>6</v>
      </c>
      <c r="Q6" s="3">
        <v>5</v>
      </c>
      <c r="R6" s="2">
        <v>7</v>
      </c>
      <c r="S6" s="2">
        <v>3</v>
      </c>
      <c r="T6" s="30" t="s">
        <v>168</v>
      </c>
      <c r="U6" s="30" t="s">
        <v>1581</v>
      </c>
      <c r="V6" s="30"/>
      <c r="W6" s="30"/>
      <c r="X6" s="3" t="s">
        <v>6</v>
      </c>
      <c r="Y6" s="3">
        <v>5</v>
      </c>
      <c r="Z6" s="2">
        <v>7</v>
      </c>
      <c r="AA6" s="2">
        <v>3</v>
      </c>
      <c r="AB6" s="2" t="s">
        <v>1465</v>
      </c>
      <c r="AC6" s="33"/>
      <c r="AD6" s="3" t="s">
        <v>81</v>
      </c>
      <c r="AE6" s="3">
        <v>33</v>
      </c>
      <c r="AF6" s="2">
        <v>24</v>
      </c>
      <c r="AG6" s="2">
        <v>21</v>
      </c>
      <c r="AH6" s="2"/>
      <c r="AI6" s="33" t="s">
        <v>209</v>
      </c>
      <c r="AJ6" s="12" t="s">
        <v>126</v>
      </c>
      <c r="AK6" s="12">
        <v>60</v>
      </c>
      <c r="AL6" s="13">
        <v>41</v>
      </c>
      <c r="AM6" s="13">
        <v>20</v>
      </c>
      <c r="AN6" s="13"/>
      <c r="AO6" s="34" t="s">
        <v>152</v>
      </c>
      <c r="AP6" s="2" t="s">
        <v>272</v>
      </c>
      <c r="AQ6" s="2" t="s">
        <v>262</v>
      </c>
      <c r="AR6" s="2" t="s">
        <v>559</v>
      </c>
      <c r="AS6" s="2" t="s">
        <v>227</v>
      </c>
      <c r="AT6" s="2" t="s">
        <v>87</v>
      </c>
      <c r="AU6" s="1"/>
      <c r="AV6" s="2" t="s">
        <v>89</v>
      </c>
      <c r="AW6" s="1"/>
      <c r="AX6" s="2" t="s">
        <v>93</v>
      </c>
      <c r="AY6" s="14" t="s">
        <v>1531</v>
      </c>
      <c r="AZ6" s="14">
        <v>1</v>
      </c>
      <c r="BA6" s="3" t="s">
        <v>6</v>
      </c>
      <c r="BB6" s="3">
        <v>5</v>
      </c>
      <c r="BC6" s="2">
        <v>7</v>
      </c>
      <c r="BD6" s="2">
        <v>3</v>
      </c>
      <c r="BE6" s="2" t="s">
        <v>1666</v>
      </c>
      <c r="BF6" s="2">
        <v>12</v>
      </c>
      <c r="BG6" s="2">
        <v>1</v>
      </c>
      <c r="BH6" s="104">
        <v>4.33</v>
      </c>
      <c r="BI6" s="105">
        <v>2.17</v>
      </c>
      <c r="BJ6" s="109">
        <v>2.33</v>
      </c>
      <c r="BK6" s="105">
        <v>1.99</v>
      </c>
      <c r="BL6" s="106">
        <v>2.12</v>
      </c>
      <c r="BM6" s="108">
        <v>3.14</v>
      </c>
      <c r="BN6" s="106">
        <v>1.62</v>
      </c>
      <c r="BO6" s="108">
        <v>1.87</v>
      </c>
      <c r="BP6" s="107">
        <v>1.87</v>
      </c>
      <c r="BQ6" s="106">
        <v>4.68</v>
      </c>
      <c r="BR6" s="106">
        <v>6.72</v>
      </c>
      <c r="BS6" s="106">
        <v>4.0599999999999996</v>
      </c>
      <c r="BT6" s="106">
        <v>4.09</v>
      </c>
      <c r="BU6" s="8">
        <v>4.25</v>
      </c>
      <c r="BV6" s="7">
        <v>7.08</v>
      </c>
      <c r="BW6" s="9">
        <v>8.5</v>
      </c>
      <c r="BX6" s="4">
        <v>11.06</v>
      </c>
      <c r="BY6" s="4">
        <v>19.34</v>
      </c>
      <c r="BZ6" s="4">
        <v>4.13</v>
      </c>
      <c r="CA6" s="26">
        <v>2.2400000000000002</v>
      </c>
      <c r="CB6" s="25">
        <v>2.2000000000000002</v>
      </c>
      <c r="CC6" s="25">
        <v>1.88</v>
      </c>
      <c r="CD6" s="53">
        <v>2.25</v>
      </c>
      <c r="CE6" s="54">
        <v>3.25</v>
      </c>
      <c r="CF6" s="53">
        <v>2.63</v>
      </c>
      <c r="CG6" s="54">
        <v>3.23</v>
      </c>
      <c r="CH6" s="55">
        <v>3.53</v>
      </c>
      <c r="CI6" s="53">
        <v>4.43</v>
      </c>
      <c r="CJ6" s="53">
        <v>4.72</v>
      </c>
      <c r="CK6" s="53">
        <v>4.41</v>
      </c>
      <c r="CL6" s="7">
        <v>5.01</v>
      </c>
      <c r="CM6" s="8">
        <v>5.69</v>
      </c>
      <c r="CN6" s="7">
        <v>7.18</v>
      </c>
      <c r="CO6" s="9">
        <v>7.39</v>
      </c>
      <c r="CP6" s="4">
        <v>8.94</v>
      </c>
      <c r="CQ6" s="4">
        <v>19.77</v>
      </c>
      <c r="CR6" s="16">
        <v>25.43</v>
      </c>
      <c r="CS6" s="38">
        <v>30.93</v>
      </c>
      <c r="CT6" s="20">
        <v>32.42</v>
      </c>
      <c r="CU6" s="38">
        <v>33.89</v>
      </c>
      <c r="CV6" s="17">
        <v>35.86</v>
      </c>
      <c r="CW6" s="19">
        <v>36.549999999999997</v>
      </c>
      <c r="CX6" s="17">
        <v>36.22</v>
      </c>
      <c r="CY6" s="19">
        <v>37.39</v>
      </c>
      <c r="CZ6" s="18">
        <v>38.07</v>
      </c>
      <c r="DA6" s="17">
        <v>38.17</v>
      </c>
      <c r="DB6" s="17">
        <v>39.85</v>
      </c>
      <c r="DC6" s="17">
        <v>41.72</v>
      </c>
      <c r="DD6" s="17">
        <v>47.43</v>
      </c>
      <c r="DE6" s="19">
        <v>48.4</v>
      </c>
      <c r="DF6" s="17">
        <v>46.76</v>
      </c>
      <c r="DG6" s="20">
        <v>45.29</v>
      </c>
      <c r="DH6" s="16">
        <v>43.39</v>
      </c>
      <c r="DI6" s="16">
        <v>45.12</v>
      </c>
      <c r="DJ6" s="16">
        <v>25.32</v>
      </c>
      <c r="DK6" s="38">
        <v>30.17</v>
      </c>
      <c r="DL6" s="20">
        <v>32.9</v>
      </c>
      <c r="DM6" s="20">
        <v>33.74</v>
      </c>
      <c r="DN6" s="17">
        <v>35.78</v>
      </c>
      <c r="DO6" s="19">
        <v>35.950000000000003</v>
      </c>
      <c r="DP6" s="17">
        <v>36.06</v>
      </c>
      <c r="DQ6" s="19">
        <v>37.369999999999997</v>
      </c>
      <c r="DR6" s="18">
        <v>38.630000000000003</v>
      </c>
      <c r="DS6" s="17">
        <v>38.43</v>
      </c>
      <c r="DT6" s="17">
        <v>39.479999999999997</v>
      </c>
      <c r="DU6" s="17">
        <v>41.18</v>
      </c>
      <c r="DV6" s="17">
        <v>47.1</v>
      </c>
      <c r="DW6" s="19">
        <v>48.61</v>
      </c>
      <c r="DX6" s="17">
        <v>47.07</v>
      </c>
      <c r="DY6" s="20">
        <v>44.77</v>
      </c>
      <c r="DZ6" s="16">
        <v>43.33</v>
      </c>
      <c r="EA6" s="16">
        <v>45.87</v>
      </c>
      <c r="EB6" s="16">
        <v>1</v>
      </c>
      <c r="EC6" s="20">
        <v>2</v>
      </c>
      <c r="ED6" s="20">
        <v>2</v>
      </c>
      <c r="EE6" s="20">
        <v>4</v>
      </c>
      <c r="EF6" s="17">
        <v>2</v>
      </c>
      <c r="EG6" s="17">
        <v>0</v>
      </c>
      <c r="EH6" s="17">
        <v>0</v>
      </c>
      <c r="EI6" s="17">
        <v>3</v>
      </c>
      <c r="EJ6" s="17">
        <v>8</v>
      </c>
      <c r="EK6" s="17">
        <v>12</v>
      </c>
      <c r="EL6" s="17">
        <v>19</v>
      </c>
      <c r="EM6" s="17">
        <v>22</v>
      </c>
      <c r="EN6" s="17">
        <v>25</v>
      </c>
      <c r="EO6" s="17">
        <v>18</v>
      </c>
      <c r="EP6" s="17">
        <v>10</v>
      </c>
      <c r="EQ6" s="20">
        <v>5</v>
      </c>
      <c r="ER6" s="20">
        <v>3</v>
      </c>
      <c r="ES6" s="20">
        <v>2</v>
      </c>
    </row>
    <row r="7" spans="1:152" ht="14">
      <c r="A7" s="2" t="s">
        <v>1523</v>
      </c>
      <c r="B7" s="2" t="s">
        <v>1666</v>
      </c>
      <c r="C7" s="2">
        <v>15</v>
      </c>
      <c r="D7" s="2">
        <v>9</v>
      </c>
      <c r="E7" s="2">
        <v>50351664</v>
      </c>
      <c r="F7" s="2" t="s">
        <v>91</v>
      </c>
      <c r="G7" s="1" t="s">
        <v>1525</v>
      </c>
      <c r="H7" s="14"/>
      <c r="I7" s="1"/>
      <c r="J7" s="2">
        <v>160.69999999999999</v>
      </c>
      <c r="K7" s="2">
        <v>49.9</v>
      </c>
      <c r="L7" s="2" t="s">
        <v>167</v>
      </c>
      <c r="M7" s="2"/>
      <c r="N7" s="2" t="s">
        <v>99</v>
      </c>
      <c r="O7" s="2" t="s">
        <v>335</v>
      </c>
      <c r="P7" s="3" t="s">
        <v>6</v>
      </c>
      <c r="Q7" s="3">
        <v>15</v>
      </c>
      <c r="R7" s="2">
        <v>12</v>
      </c>
      <c r="S7" s="2">
        <v>5</v>
      </c>
      <c r="T7" s="30" t="s">
        <v>168</v>
      </c>
      <c r="U7" s="30"/>
      <c r="V7" s="30"/>
      <c r="W7" s="30"/>
      <c r="X7" s="3" t="s">
        <v>6</v>
      </c>
      <c r="Y7" s="3">
        <v>15</v>
      </c>
      <c r="Z7" s="2">
        <v>12</v>
      </c>
      <c r="AA7" s="2">
        <v>5</v>
      </c>
      <c r="AB7" s="2" t="s">
        <v>280</v>
      </c>
      <c r="AC7" s="33"/>
      <c r="AD7" s="3" t="s">
        <v>232</v>
      </c>
      <c r="AE7" s="3">
        <v>50</v>
      </c>
      <c r="AF7" s="2">
        <v>26</v>
      </c>
      <c r="AG7" s="2">
        <v>16</v>
      </c>
      <c r="AH7" s="2"/>
      <c r="AI7" s="33" t="s">
        <v>242</v>
      </c>
      <c r="AJ7" s="12" t="s">
        <v>217</v>
      </c>
      <c r="AK7" s="12">
        <v>37</v>
      </c>
      <c r="AL7" s="13">
        <v>23</v>
      </c>
      <c r="AM7" s="13">
        <v>14</v>
      </c>
      <c r="AN7" s="13"/>
      <c r="AO7" s="34" t="s">
        <v>180</v>
      </c>
      <c r="AP7" s="2" t="s">
        <v>83</v>
      </c>
      <c r="AQ7" s="2" t="s">
        <v>248</v>
      </c>
      <c r="AR7" s="2" t="s">
        <v>744</v>
      </c>
      <c r="AS7" s="2" t="s">
        <v>302</v>
      </c>
      <c r="AT7" s="2" t="s">
        <v>87</v>
      </c>
      <c r="AU7" s="1"/>
      <c r="AV7" s="2" t="s">
        <v>89</v>
      </c>
      <c r="AW7" s="1"/>
      <c r="AX7" s="2" t="s">
        <v>93</v>
      </c>
      <c r="AY7" s="14" t="s">
        <v>1526</v>
      </c>
      <c r="AZ7" s="14">
        <v>1</v>
      </c>
      <c r="BA7" s="3" t="s">
        <v>6</v>
      </c>
      <c r="BB7" s="3">
        <v>15</v>
      </c>
      <c r="BC7" s="2">
        <v>12</v>
      </c>
      <c r="BD7" s="2">
        <v>5</v>
      </c>
      <c r="BE7" s="2" t="s">
        <v>1666</v>
      </c>
      <c r="BF7" s="2">
        <v>15</v>
      </c>
      <c r="BG7" s="2">
        <v>9</v>
      </c>
      <c r="BH7" s="104">
        <v>3.17</v>
      </c>
      <c r="BI7" s="105">
        <v>2.78</v>
      </c>
      <c r="BJ7" s="109">
        <v>2.41</v>
      </c>
      <c r="BK7" s="107">
        <v>2.3199999999999998</v>
      </c>
      <c r="BL7" s="106">
        <v>1.78</v>
      </c>
      <c r="BM7" s="108">
        <v>1.78</v>
      </c>
      <c r="BN7" s="106">
        <v>0.12</v>
      </c>
      <c r="BO7" s="108">
        <v>0.28000000000000003</v>
      </c>
      <c r="BP7" s="107">
        <v>0.12</v>
      </c>
      <c r="BQ7" s="106">
        <v>1.34</v>
      </c>
      <c r="BR7" s="106">
        <v>4.66</v>
      </c>
      <c r="BS7" s="106">
        <v>4.78</v>
      </c>
      <c r="BT7" s="106">
        <v>2.74</v>
      </c>
      <c r="BU7" s="8">
        <v>3.98</v>
      </c>
      <c r="BV7" s="7">
        <v>4.5599999999999996</v>
      </c>
      <c r="BW7" s="9">
        <v>4.9000000000000004</v>
      </c>
      <c r="BX7" s="4">
        <v>9.74</v>
      </c>
      <c r="BY7" s="97">
        <v>14.89</v>
      </c>
      <c r="BZ7" s="4">
        <v>2.64</v>
      </c>
      <c r="CA7" s="26">
        <v>1.67</v>
      </c>
      <c r="CB7" s="25">
        <v>1.85</v>
      </c>
      <c r="CC7" s="53">
        <v>0.28000000000000003</v>
      </c>
      <c r="CD7" s="53">
        <v>0</v>
      </c>
      <c r="CE7" s="54">
        <v>0.88</v>
      </c>
      <c r="CF7" s="53">
        <v>0.37</v>
      </c>
      <c r="CG7" s="54">
        <v>1.1200000000000001</v>
      </c>
      <c r="CH7" s="55">
        <v>1.37</v>
      </c>
      <c r="CI7" s="53">
        <v>2.4900000000000002</v>
      </c>
      <c r="CJ7" s="53">
        <v>4.2300000000000004</v>
      </c>
      <c r="CK7" s="53">
        <v>3.61</v>
      </c>
      <c r="CL7" s="7">
        <v>2.2400000000000002</v>
      </c>
      <c r="CM7" s="8">
        <v>4.13</v>
      </c>
      <c r="CN7" s="7">
        <v>4.5</v>
      </c>
      <c r="CO7" s="9">
        <v>4.8899999999999997</v>
      </c>
      <c r="CP7" s="4">
        <v>8.7799999999999994</v>
      </c>
      <c r="CQ7" s="97">
        <v>15.79</v>
      </c>
      <c r="CR7" s="16">
        <v>25.84</v>
      </c>
      <c r="CS7" s="38">
        <v>28.37</v>
      </c>
      <c r="CT7" s="20">
        <v>32.06</v>
      </c>
      <c r="CU7" s="18">
        <v>33.630000000000003</v>
      </c>
      <c r="CV7" s="17">
        <v>35.369999999999997</v>
      </c>
      <c r="CW7" s="19">
        <v>36.06</v>
      </c>
      <c r="CX7" s="17">
        <v>36.630000000000003</v>
      </c>
      <c r="CY7" s="19">
        <v>37.299999999999997</v>
      </c>
      <c r="CZ7" s="18">
        <v>37.869999999999997</v>
      </c>
      <c r="DA7" s="17">
        <v>37.79</v>
      </c>
      <c r="DB7" s="17">
        <v>40.47</v>
      </c>
      <c r="DC7" s="17">
        <v>39.47</v>
      </c>
      <c r="DD7" s="17">
        <v>40.909999999999997</v>
      </c>
      <c r="DE7" s="19">
        <v>41.79</v>
      </c>
      <c r="DF7" s="17">
        <v>42.88</v>
      </c>
      <c r="DG7" s="20">
        <v>41.81</v>
      </c>
      <c r="DH7" s="16">
        <v>39.869999999999997</v>
      </c>
      <c r="DI7" s="97">
        <v>36.909999999999997</v>
      </c>
      <c r="DJ7" s="16">
        <v>25.97</v>
      </c>
      <c r="DK7" s="38">
        <v>28.52</v>
      </c>
      <c r="DL7" s="20">
        <v>32.450000000000003</v>
      </c>
      <c r="DM7" s="17">
        <v>34.83</v>
      </c>
      <c r="DN7" s="17">
        <v>35.659999999999997</v>
      </c>
      <c r="DO7" s="19">
        <v>36.18</v>
      </c>
      <c r="DP7" s="17">
        <v>36.869999999999997</v>
      </c>
      <c r="DQ7" s="19">
        <v>37.26</v>
      </c>
      <c r="DR7" s="18">
        <v>37.92</v>
      </c>
      <c r="DS7" s="17">
        <v>38.119999999999997</v>
      </c>
      <c r="DT7" s="17">
        <v>40.93</v>
      </c>
      <c r="DU7" s="17">
        <v>39.630000000000003</v>
      </c>
      <c r="DV7" s="17">
        <v>41.53</v>
      </c>
      <c r="DW7" s="19">
        <v>42.06</v>
      </c>
      <c r="DX7" s="17">
        <v>42.67</v>
      </c>
      <c r="DY7" s="20">
        <v>41.75</v>
      </c>
      <c r="DZ7" s="16">
        <v>39.409999999999997</v>
      </c>
      <c r="EA7" s="97">
        <v>37.01</v>
      </c>
      <c r="EB7" s="16">
        <v>2</v>
      </c>
      <c r="EC7" s="20">
        <v>4</v>
      </c>
      <c r="ED7" s="20">
        <v>3</v>
      </c>
      <c r="EE7" s="17">
        <v>3</v>
      </c>
      <c r="EF7" s="17">
        <v>0</v>
      </c>
      <c r="EG7" s="17">
        <v>-2</v>
      </c>
      <c r="EH7" s="17">
        <v>-6</v>
      </c>
      <c r="EI7" s="17">
        <v>-10</v>
      </c>
      <c r="EJ7" s="17">
        <v>-10</v>
      </c>
      <c r="EK7" s="17">
        <v>-6</v>
      </c>
      <c r="EL7" s="17">
        <v>0</v>
      </c>
      <c r="EM7" s="17">
        <v>2</v>
      </c>
      <c r="EN7" s="17">
        <v>4</v>
      </c>
      <c r="EO7" s="17">
        <v>7</v>
      </c>
      <c r="EP7" s="17">
        <v>6</v>
      </c>
      <c r="EQ7" s="20">
        <v>4</v>
      </c>
      <c r="ER7" s="20">
        <v>2</v>
      </c>
      <c r="ES7" s="97">
        <v>2</v>
      </c>
    </row>
    <row r="8" spans="1:152" ht="14">
      <c r="A8" s="2" t="s">
        <v>1273</v>
      </c>
      <c r="B8" s="2" t="s">
        <v>1666</v>
      </c>
      <c r="C8" s="2">
        <v>14</v>
      </c>
      <c r="D8" s="2">
        <v>7</v>
      </c>
      <c r="E8" s="2">
        <v>41966411</v>
      </c>
      <c r="F8" s="2" t="s">
        <v>91</v>
      </c>
      <c r="G8" s="1" t="s">
        <v>1277</v>
      </c>
      <c r="H8" s="15" t="s">
        <v>95</v>
      </c>
      <c r="I8" s="1">
        <v>7</v>
      </c>
      <c r="J8" s="2">
        <v>162.5</v>
      </c>
      <c r="K8" s="2">
        <v>44.1</v>
      </c>
      <c r="L8" s="2" t="s">
        <v>167</v>
      </c>
      <c r="M8" s="2"/>
      <c r="N8" s="2" t="s">
        <v>238</v>
      </c>
      <c r="O8" s="2" t="s">
        <v>335</v>
      </c>
      <c r="P8" s="3" t="s">
        <v>48</v>
      </c>
      <c r="Q8" s="3">
        <v>11</v>
      </c>
      <c r="R8" s="2">
        <v>13</v>
      </c>
      <c r="S8" s="2">
        <v>6</v>
      </c>
      <c r="T8" s="30"/>
      <c r="U8" s="30"/>
      <c r="V8" s="30"/>
      <c r="W8" s="30"/>
      <c r="X8" s="3" t="s">
        <v>48</v>
      </c>
      <c r="Y8" s="3">
        <v>11</v>
      </c>
      <c r="Z8" s="2">
        <v>13</v>
      </c>
      <c r="AA8" s="2">
        <v>6</v>
      </c>
      <c r="AB8" s="2" t="s">
        <v>1276</v>
      </c>
      <c r="AC8" s="33"/>
      <c r="AD8" s="3" t="s">
        <v>64</v>
      </c>
      <c r="AE8" s="3">
        <v>49</v>
      </c>
      <c r="AF8" s="2">
        <v>44</v>
      </c>
      <c r="AG8" s="2">
        <v>33</v>
      </c>
      <c r="AH8" s="2"/>
      <c r="AI8" s="33" t="s">
        <v>107</v>
      </c>
      <c r="AJ8" s="12" t="s">
        <v>526</v>
      </c>
      <c r="AK8" s="12">
        <v>51</v>
      </c>
      <c r="AL8" s="13">
        <v>43</v>
      </c>
      <c r="AM8" s="13">
        <v>26</v>
      </c>
      <c r="AN8" s="13"/>
      <c r="AO8" s="34" t="s">
        <v>152</v>
      </c>
      <c r="AP8" s="2" t="s">
        <v>127</v>
      </c>
      <c r="AQ8" s="2" t="s">
        <v>118</v>
      </c>
      <c r="AR8" s="2" t="s">
        <v>257</v>
      </c>
      <c r="AS8" s="2" t="s">
        <v>519</v>
      </c>
      <c r="AT8" s="2" t="s">
        <v>87</v>
      </c>
      <c r="AU8" s="1" t="s">
        <v>88</v>
      </c>
      <c r="AV8" s="2" t="s">
        <v>89</v>
      </c>
      <c r="AW8" s="1" t="s">
        <v>108</v>
      </c>
      <c r="AX8" s="2" t="s">
        <v>93</v>
      </c>
      <c r="AY8" s="14" t="s">
        <v>1278</v>
      </c>
      <c r="AZ8" s="14">
        <v>1</v>
      </c>
      <c r="BA8" s="3" t="s">
        <v>48</v>
      </c>
      <c r="BB8" s="3">
        <v>11</v>
      </c>
      <c r="BC8" s="2">
        <v>13</v>
      </c>
      <c r="BD8" s="2">
        <v>6</v>
      </c>
      <c r="BE8" s="2" t="s">
        <v>1666</v>
      </c>
      <c r="BF8" s="2">
        <v>14</v>
      </c>
      <c r="BG8" s="2">
        <v>7</v>
      </c>
      <c r="BH8" s="104">
        <v>4.5599999999999996</v>
      </c>
      <c r="BI8" s="114">
        <v>4.22</v>
      </c>
      <c r="BJ8" s="115">
        <v>3.9</v>
      </c>
      <c r="BK8" s="107">
        <v>2.2000000000000002</v>
      </c>
      <c r="BL8" s="106">
        <v>1.94</v>
      </c>
      <c r="BM8" s="108">
        <v>2.87</v>
      </c>
      <c r="BN8" s="106">
        <v>4.29</v>
      </c>
      <c r="BO8" s="108">
        <v>4.5599999999999996</v>
      </c>
      <c r="BP8" s="107">
        <v>5.23</v>
      </c>
      <c r="BQ8" s="106">
        <v>4.5</v>
      </c>
      <c r="BR8" s="106">
        <v>8.69</v>
      </c>
      <c r="BS8" s="106">
        <v>8.01</v>
      </c>
      <c r="BT8" s="106">
        <v>4.1900000000000004</v>
      </c>
      <c r="BU8" s="8">
        <v>4.4800000000000004</v>
      </c>
      <c r="BV8" s="7">
        <v>6.54</v>
      </c>
      <c r="BW8" s="9">
        <v>8.5</v>
      </c>
      <c r="BX8" s="4">
        <v>13.74</v>
      </c>
      <c r="BY8" s="4">
        <v>15.5</v>
      </c>
      <c r="BZ8" s="4">
        <v>4.03</v>
      </c>
      <c r="CA8" s="39">
        <v>4.76</v>
      </c>
      <c r="CB8" s="5">
        <v>3.37</v>
      </c>
      <c r="CC8" s="7">
        <v>2.86</v>
      </c>
      <c r="CD8" s="7">
        <v>3.9</v>
      </c>
      <c r="CE8" s="8">
        <v>4.92</v>
      </c>
      <c r="CF8" s="7">
        <v>6.58</v>
      </c>
      <c r="CG8" s="8">
        <v>5.77</v>
      </c>
      <c r="CH8" s="6">
        <v>6.03</v>
      </c>
      <c r="CI8" s="7">
        <v>7.03</v>
      </c>
      <c r="CJ8" s="7">
        <v>9.43</v>
      </c>
      <c r="CK8" s="7">
        <v>9.07</v>
      </c>
      <c r="CL8" s="7">
        <v>7.29</v>
      </c>
      <c r="CM8" s="8">
        <v>5.9</v>
      </c>
      <c r="CN8" s="7">
        <v>8.11</v>
      </c>
      <c r="CO8" s="9">
        <v>8.51</v>
      </c>
      <c r="CP8" s="4">
        <v>13.06</v>
      </c>
      <c r="CQ8" s="4">
        <v>16.72</v>
      </c>
      <c r="CR8" s="16">
        <v>27.11</v>
      </c>
      <c r="CS8" s="40">
        <v>30.28</v>
      </c>
      <c r="CT8" s="23">
        <v>30.92</v>
      </c>
      <c r="CU8" s="18">
        <v>30.97</v>
      </c>
      <c r="CV8" s="17">
        <v>32.83</v>
      </c>
      <c r="CW8" s="19">
        <v>33.630000000000003</v>
      </c>
      <c r="CX8" s="17">
        <v>35.08</v>
      </c>
      <c r="CY8" s="19">
        <v>36.119999999999997</v>
      </c>
      <c r="CZ8" s="18">
        <v>37.54</v>
      </c>
      <c r="DA8" s="17">
        <v>36.42</v>
      </c>
      <c r="DB8" s="17">
        <v>36.81</v>
      </c>
      <c r="DC8" s="17">
        <v>39.64</v>
      </c>
      <c r="DD8" s="17">
        <v>44.2</v>
      </c>
      <c r="DE8" s="19">
        <v>45.83</v>
      </c>
      <c r="DF8" s="17">
        <v>47.7</v>
      </c>
      <c r="DG8" s="20">
        <v>44.1</v>
      </c>
      <c r="DH8" s="16">
        <v>43.51</v>
      </c>
      <c r="DI8" s="16">
        <v>40.04</v>
      </c>
      <c r="DJ8" s="16">
        <v>27.78</v>
      </c>
      <c r="DK8" s="40">
        <v>31.44</v>
      </c>
      <c r="DL8" s="23">
        <v>31.81</v>
      </c>
      <c r="DM8" s="17">
        <v>31.48</v>
      </c>
      <c r="DN8" s="17">
        <v>33.729999999999997</v>
      </c>
      <c r="DO8" s="19">
        <v>33.799999999999997</v>
      </c>
      <c r="DP8" s="17">
        <v>35.96</v>
      </c>
      <c r="DQ8" s="19">
        <v>36.840000000000003</v>
      </c>
      <c r="DR8" s="18">
        <v>37.04</v>
      </c>
      <c r="DS8" s="17">
        <v>35.47</v>
      </c>
      <c r="DT8" s="17">
        <v>36.35</v>
      </c>
      <c r="DU8" s="17">
        <v>39.64</v>
      </c>
      <c r="DV8" s="17">
        <v>44.27</v>
      </c>
      <c r="DW8" s="19">
        <v>46.8</v>
      </c>
      <c r="DX8" s="17">
        <v>48.12</v>
      </c>
      <c r="DY8" s="20">
        <v>44.17</v>
      </c>
      <c r="DZ8" s="16">
        <v>43.27</v>
      </c>
      <c r="EA8" s="16">
        <v>40.01</v>
      </c>
      <c r="EB8" s="16">
        <v>9</v>
      </c>
      <c r="EC8" s="23">
        <v>4</v>
      </c>
      <c r="ED8" s="23">
        <v>0</v>
      </c>
      <c r="EE8" s="17">
        <v>0</v>
      </c>
      <c r="EF8" s="17">
        <v>-5</v>
      </c>
      <c r="EG8" s="17">
        <v>-8</v>
      </c>
      <c r="EH8" s="17">
        <v>-6</v>
      </c>
      <c r="EI8" s="17">
        <v>-5</v>
      </c>
      <c r="EJ8" s="17">
        <v>0</v>
      </c>
      <c r="EK8" s="17">
        <v>1</v>
      </c>
      <c r="EL8" s="17">
        <v>7</v>
      </c>
      <c r="EM8" s="17">
        <v>16</v>
      </c>
      <c r="EN8" s="17">
        <v>22</v>
      </c>
      <c r="EO8" s="17">
        <v>19</v>
      </c>
      <c r="EP8" s="17">
        <v>18</v>
      </c>
      <c r="EQ8" s="20">
        <v>13</v>
      </c>
      <c r="ER8" s="20">
        <v>12</v>
      </c>
      <c r="ES8" s="20">
        <v>9</v>
      </c>
    </row>
    <row r="9" spans="1:152" ht="14">
      <c r="A9" s="2" t="s">
        <v>1637</v>
      </c>
      <c r="B9" s="2" t="s">
        <v>1666</v>
      </c>
      <c r="C9" s="2">
        <v>16</v>
      </c>
      <c r="D9" s="2">
        <v>1</v>
      </c>
      <c r="E9" s="2">
        <v>51176688</v>
      </c>
      <c r="F9" s="2" t="s">
        <v>91</v>
      </c>
      <c r="G9" s="1" t="s">
        <v>1075</v>
      </c>
      <c r="H9" s="14"/>
      <c r="I9" s="1"/>
      <c r="J9" s="2">
        <v>155.80000000000001</v>
      </c>
      <c r="K9" s="2">
        <v>58.6</v>
      </c>
      <c r="L9" s="2" t="s">
        <v>167</v>
      </c>
      <c r="M9" s="2"/>
      <c r="N9" s="2" t="s">
        <v>238</v>
      </c>
      <c r="O9" s="2" t="s">
        <v>114</v>
      </c>
      <c r="P9" s="3" t="s">
        <v>6</v>
      </c>
      <c r="Q9" s="3">
        <v>18</v>
      </c>
      <c r="R9" s="2">
        <v>12</v>
      </c>
      <c r="S9" s="2">
        <v>7</v>
      </c>
      <c r="T9" s="30" t="s">
        <v>860</v>
      </c>
      <c r="U9" s="30" t="s">
        <v>1639</v>
      </c>
      <c r="V9" s="30"/>
      <c r="W9" s="30"/>
      <c r="X9" s="3" t="s">
        <v>6</v>
      </c>
      <c r="Y9" s="3">
        <v>18</v>
      </c>
      <c r="Z9" s="2">
        <v>12</v>
      </c>
      <c r="AA9" s="2">
        <v>7</v>
      </c>
      <c r="AB9" s="2" t="s">
        <v>1068</v>
      </c>
      <c r="AC9" s="33"/>
      <c r="AD9" s="3" t="s">
        <v>137</v>
      </c>
      <c r="AE9" s="3">
        <v>40</v>
      </c>
      <c r="AF9" s="2">
        <v>24</v>
      </c>
      <c r="AG9" s="2">
        <v>22</v>
      </c>
      <c r="AH9" s="2"/>
      <c r="AI9" s="33" t="s">
        <v>443</v>
      </c>
      <c r="AJ9" s="12" t="s">
        <v>138</v>
      </c>
      <c r="AK9" s="12">
        <v>48</v>
      </c>
      <c r="AL9" s="13">
        <v>26</v>
      </c>
      <c r="AM9" s="13">
        <v>20</v>
      </c>
      <c r="AN9" s="13"/>
      <c r="AO9" s="34" t="s">
        <v>180</v>
      </c>
      <c r="AP9" s="2" t="s">
        <v>396</v>
      </c>
      <c r="AQ9" s="2" t="s">
        <v>240</v>
      </c>
      <c r="AR9" s="2" t="s">
        <v>870</v>
      </c>
      <c r="AS9" s="2" t="s">
        <v>227</v>
      </c>
      <c r="AT9" s="2" t="s">
        <v>87</v>
      </c>
      <c r="AU9" s="1"/>
      <c r="AV9" s="2" t="s">
        <v>89</v>
      </c>
      <c r="AW9" s="1"/>
      <c r="AX9" s="2" t="s">
        <v>93</v>
      </c>
      <c r="AY9" s="14" t="s">
        <v>1018</v>
      </c>
      <c r="AZ9" s="14">
        <v>1</v>
      </c>
      <c r="BA9" s="3" t="s">
        <v>6</v>
      </c>
      <c r="BB9" s="3">
        <v>18</v>
      </c>
      <c r="BC9" s="2">
        <v>12</v>
      </c>
      <c r="BD9" s="2">
        <v>7</v>
      </c>
      <c r="BE9" s="2" t="s">
        <v>1666</v>
      </c>
      <c r="BF9" s="2">
        <v>16</v>
      </c>
      <c r="BG9" s="2">
        <v>1</v>
      </c>
      <c r="BH9" s="104">
        <v>3.31</v>
      </c>
      <c r="BI9" s="105">
        <v>2.14</v>
      </c>
      <c r="BJ9" s="109">
        <v>2.12</v>
      </c>
      <c r="BK9" s="107">
        <v>2.36</v>
      </c>
      <c r="BL9" s="106">
        <v>2.62</v>
      </c>
      <c r="BM9" s="108">
        <v>2.37</v>
      </c>
      <c r="BN9" s="106">
        <v>0.63</v>
      </c>
      <c r="BO9" s="108">
        <v>0.76</v>
      </c>
      <c r="BP9" s="107">
        <v>2.2000000000000002</v>
      </c>
      <c r="BQ9" s="106">
        <v>5.97</v>
      </c>
      <c r="BR9" s="106">
        <v>6.21</v>
      </c>
      <c r="BS9" s="106">
        <v>3.51</v>
      </c>
      <c r="BT9" s="106">
        <v>2.56</v>
      </c>
      <c r="BU9" s="8">
        <v>4.92</v>
      </c>
      <c r="BV9" s="9">
        <v>6.47</v>
      </c>
      <c r="BW9" s="9">
        <v>10.039999999999999</v>
      </c>
      <c r="BX9" s="4">
        <v>13.31</v>
      </c>
      <c r="BY9" s="98"/>
      <c r="BZ9" s="4">
        <v>3.44</v>
      </c>
      <c r="CA9" s="26">
        <v>1.83</v>
      </c>
      <c r="CB9" s="25">
        <v>1.27</v>
      </c>
      <c r="CC9" s="53">
        <v>1.25</v>
      </c>
      <c r="CD9" s="53">
        <v>2.25</v>
      </c>
      <c r="CE9" s="54">
        <v>2.86</v>
      </c>
      <c r="CF9" s="53">
        <v>1.74</v>
      </c>
      <c r="CG9" s="54">
        <v>2.23</v>
      </c>
      <c r="CH9" s="55">
        <v>2.61</v>
      </c>
      <c r="CI9" s="53">
        <v>2.86</v>
      </c>
      <c r="CJ9" s="53">
        <v>6.17</v>
      </c>
      <c r="CK9" s="53">
        <v>6.56</v>
      </c>
      <c r="CL9" s="7">
        <v>3.01</v>
      </c>
      <c r="CM9" s="8">
        <v>5.39</v>
      </c>
      <c r="CN9" s="9">
        <v>7.1</v>
      </c>
      <c r="CO9" s="9">
        <v>9.57</v>
      </c>
      <c r="CP9" s="4">
        <v>13.07</v>
      </c>
      <c r="CQ9" s="98"/>
      <c r="CR9" s="16">
        <v>27.2</v>
      </c>
      <c r="CS9" s="38">
        <v>29.92</v>
      </c>
      <c r="CT9" s="20">
        <v>30.09</v>
      </c>
      <c r="CU9" s="18">
        <v>33.21</v>
      </c>
      <c r="CV9" s="17">
        <v>34.29</v>
      </c>
      <c r="CW9" s="19">
        <v>35.57</v>
      </c>
      <c r="CX9" s="17">
        <v>36.46</v>
      </c>
      <c r="CY9" s="19">
        <v>36.14</v>
      </c>
      <c r="CZ9" s="18">
        <v>37.03</v>
      </c>
      <c r="DA9" s="17">
        <v>37.159999999999997</v>
      </c>
      <c r="DB9" s="17">
        <v>38.42</v>
      </c>
      <c r="DC9" s="17">
        <v>40.86</v>
      </c>
      <c r="DD9" s="17">
        <v>44.38</v>
      </c>
      <c r="DE9" s="19">
        <v>46.94</v>
      </c>
      <c r="DF9" s="20">
        <v>47.72</v>
      </c>
      <c r="DG9" s="20">
        <v>42.36</v>
      </c>
      <c r="DH9" s="16">
        <v>44.7</v>
      </c>
      <c r="DI9" s="100"/>
      <c r="DJ9" s="16">
        <v>27.23</v>
      </c>
      <c r="DK9" s="38">
        <v>29.74</v>
      </c>
      <c r="DL9" s="20">
        <v>30.79</v>
      </c>
      <c r="DM9" s="17">
        <v>33.71</v>
      </c>
      <c r="DN9" s="17">
        <v>34.380000000000003</v>
      </c>
      <c r="DO9" s="19">
        <v>35.299999999999997</v>
      </c>
      <c r="DP9" s="17">
        <v>36.82</v>
      </c>
      <c r="DQ9" s="19">
        <v>36.32</v>
      </c>
      <c r="DR9" s="18">
        <v>37.76</v>
      </c>
      <c r="DS9" s="17">
        <v>37.020000000000003</v>
      </c>
      <c r="DT9" s="17">
        <v>38.549999999999997</v>
      </c>
      <c r="DU9" s="17">
        <v>40.14</v>
      </c>
      <c r="DV9" s="17">
        <v>44.44</v>
      </c>
      <c r="DW9" s="19">
        <v>47.07</v>
      </c>
      <c r="DX9" s="20">
        <v>48.89</v>
      </c>
      <c r="DY9" s="20">
        <v>43.98</v>
      </c>
      <c r="DZ9" s="16">
        <v>45.59</v>
      </c>
      <c r="EA9" s="100"/>
      <c r="EB9" s="16">
        <v>1</v>
      </c>
      <c r="EC9" s="20">
        <v>4</v>
      </c>
      <c r="ED9" s="20">
        <v>4</v>
      </c>
      <c r="EE9" s="17">
        <v>2</v>
      </c>
      <c r="EF9" s="17">
        <v>0</v>
      </c>
      <c r="EG9" s="17">
        <v>-4</v>
      </c>
      <c r="EH9" s="17">
        <v>-5</v>
      </c>
      <c r="EI9" s="17">
        <v>-8</v>
      </c>
      <c r="EJ9" s="17">
        <v>-2</v>
      </c>
      <c r="EK9" s="17">
        <v>7</v>
      </c>
      <c r="EL9" s="17">
        <v>15</v>
      </c>
      <c r="EM9" s="17">
        <v>23</v>
      </c>
      <c r="EN9" s="17">
        <v>26</v>
      </c>
      <c r="EO9" s="17">
        <v>21</v>
      </c>
      <c r="EP9" s="20">
        <v>15</v>
      </c>
      <c r="EQ9" s="20">
        <v>16</v>
      </c>
      <c r="ER9" s="20">
        <v>18</v>
      </c>
      <c r="ES9" s="101"/>
    </row>
    <row r="10" spans="1:152" ht="14">
      <c r="A10" s="2" t="s">
        <v>1472</v>
      </c>
      <c r="B10" s="2" t="s">
        <v>1666</v>
      </c>
      <c r="C10" s="2">
        <v>15</v>
      </c>
      <c r="D10" s="2">
        <v>1</v>
      </c>
      <c r="E10" s="2">
        <v>51333722</v>
      </c>
      <c r="F10" s="2" t="s">
        <v>91</v>
      </c>
      <c r="G10" s="1" t="s">
        <v>1474</v>
      </c>
      <c r="H10" s="14"/>
      <c r="I10" s="1"/>
      <c r="J10" s="2">
        <v>163.4</v>
      </c>
      <c r="K10" s="2">
        <v>49</v>
      </c>
      <c r="L10" s="2" t="s">
        <v>167</v>
      </c>
      <c r="M10" s="2"/>
      <c r="N10" s="2" t="s">
        <v>158</v>
      </c>
      <c r="O10" s="2" t="s">
        <v>80</v>
      </c>
      <c r="P10" s="3" t="s">
        <v>6</v>
      </c>
      <c r="Q10" s="3">
        <v>14</v>
      </c>
      <c r="R10" s="2">
        <v>10</v>
      </c>
      <c r="S10" s="2">
        <v>8</v>
      </c>
      <c r="T10" s="30"/>
      <c r="U10" s="30"/>
      <c r="V10" s="30"/>
      <c r="W10" s="30"/>
      <c r="X10" s="3" t="s">
        <v>6</v>
      </c>
      <c r="Y10" s="3">
        <v>14</v>
      </c>
      <c r="Z10" s="2">
        <v>10</v>
      </c>
      <c r="AA10" s="2">
        <v>8</v>
      </c>
      <c r="AB10" s="2" t="s">
        <v>1473</v>
      </c>
      <c r="AC10" s="33"/>
      <c r="AD10" s="3" t="s">
        <v>260</v>
      </c>
      <c r="AE10" s="3">
        <v>54</v>
      </c>
      <c r="AF10" s="2">
        <v>25</v>
      </c>
      <c r="AG10" s="2">
        <v>12</v>
      </c>
      <c r="AH10" s="2"/>
      <c r="AI10" s="33" t="s">
        <v>242</v>
      </c>
      <c r="AJ10" s="12" t="s">
        <v>261</v>
      </c>
      <c r="AK10" s="12">
        <v>28</v>
      </c>
      <c r="AL10" s="13">
        <v>19</v>
      </c>
      <c r="AM10" s="13">
        <v>9</v>
      </c>
      <c r="AN10" s="13"/>
      <c r="AO10" s="34" t="s">
        <v>131</v>
      </c>
      <c r="AP10" s="2" t="s">
        <v>247</v>
      </c>
      <c r="AQ10" s="2" t="s">
        <v>760</v>
      </c>
      <c r="AR10" s="2" t="s">
        <v>606</v>
      </c>
      <c r="AS10" s="2" t="s">
        <v>313</v>
      </c>
      <c r="AT10" s="2" t="s">
        <v>87</v>
      </c>
      <c r="AU10" s="1"/>
      <c r="AV10" s="2" t="s">
        <v>89</v>
      </c>
      <c r="AW10" s="1"/>
      <c r="AX10" s="2" t="s">
        <v>93</v>
      </c>
      <c r="AY10" s="14" t="s">
        <v>258</v>
      </c>
      <c r="AZ10" s="14">
        <v>1</v>
      </c>
      <c r="BA10" s="3" t="s">
        <v>6</v>
      </c>
      <c r="BB10" s="3">
        <v>14</v>
      </c>
      <c r="BC10" s="2">
        <v>10</v>
      </c>
      <c r="BD10" s="2">
        <v>8</v>
      </c>
      <c r="BE10" s="2" t="s">
        <v>1666</v>
      </c>
      <c r="BF10" s="2">
        <v>15</v>
      </c>
      <c r="BG10" s="2">
        <v>1</v>
      </c>
      <c r="BH10" s="104">
        <v>4.5599999999999996</v>
      </c>
      <c r="BI10" s="105">
        <v>4.62</v>
      </c>
      <c r="BJ10" s="109">
        <v>2.71</v>
      </c>
      <c r="BK10" s="107">
        <v>2.14</v>
      </c>
      <c r="BL10" s="106">
        <v>2.29</v>
      </c>
      <c r="BM10" s="108">
        <v>1.27</v>
      </c>
      <c r="BN10" s="106">
        <v>1.81</v>
      </c>
      <c r="BO10" s="108">
        <v>1.06</v>
      </c>
      <c r="BP10" s="107">
        <v>1.69</v>
      </c>
      <c r="BQ10" s="106">
        <v>3.25</v>
      </c>
      <c r="BR10" s="106">
        <v>5.82</v>
      </c>
      <c r="BS10" s="106">
        <v>5.62</v>
      </c>
      <c r="BT10" s="106">
        <v>3.78</v>
      </c>
      <c r="BU10" s="8">
        <v>4.5199999999999996</v>
      </c>
      <c r="BV10" s="9">
        <v>4.6100000000000003</v>
      </c>
      <c r="BW10" s="9">
        <v>4.8499999999999996</v>
      </c>
      <c r="BX10" s="4">
        <v>8.6300000000000008</v>
      </c>
      <c r="BY10" s="4">
        <v>13.29</v>
      </c>
      <c r="BZ10" s="4">
        <v>4.8499999999999996</v>
      </c>
      <c r="CA10" s="26">
        <v>3.76</v>
      </c>
      <c r="CB10" s="25">
        <v>2.79</v>
      </c>
      <c r="CC10" s="53">
        <v>1.76</v>
      </c>
      <c r="CD10" s="53">
        <v>1.37</v>
      </c>
      <c r="CE10" s="54">
        <v>2.13</v>
      </c>
      <c r="CF10" s="53">
        <v>2.0499999999999998</v>
      </c>
      <c r="CG10" s="54">
        <v>2.4700000000000002</v>
      </c>
      <c r="CH10" s="55">
        <v>2.29</v>
      </c>
      <c r="CI10" s="53">
        <v>5.87</v>
      </c>
      <c r="CJ10" s="53">
        <v>6.74</v>
      </c>
      <c r="CK10" s="53">
        <v>5.78</v>
      </c>
      <c r="CL10" s="7">
        <v>3.65</v>
      </c>
      <c r="CM10" s="8">
        <v>3.62</v>
      </c>
      <c r="CN10" s="9">
        <v>4.83</v>
      </c>
      <c r="CO10" s="9">
        <v>5.61</v>
      </c>
      <c r="CP10" s="4">
        <v>8.84</v>
      </c>
      <c r="CQ10" s="4">
        <v>13.27</v>
      </c>
      <c r="CR10" s="16">
        <v>26.67</v>
      </c>
      <c r="CS10" s="38">
        <v>30.84</v>
      </c>
      <c r="CT10" s="20">
        <v>33.409999999999997</v>
      </c>
      <c r="CU10" s="18">
        <v>33.6</v>
      </c>
      <c r="CV10" s="17">
        <v>34.14</v>
      </c>
      <c r="CW10" s="19">
        <v>35.89</v>
      </c>
      <c r="CX10" s="17">
        <v>35.770000000000003</v>
      </c>
      <c r="CY10" s="19">
        <v>37.9</v>
      </c>
      <c r="CZ10" s="18">
        <v>38.44</v>
      </c>
      <c r="DA10" s="17">
        <v>39.29</v>
      </c>
      <c r="DB10" s="17">
        <v>40.770000000000003</v>
      </c>
      <c r="DC10" s="17">
        <v>40.549999999999997</v>
      </c>
      <c r="DD10" s="17">
        <v>43.97</v>
      </c>
      <c r="DE10" s="19">
        <v>46.43</v>
      </c>
      <c r="DF10" s="20">
        <v>47.76</v>
      </c>
      <c r="DG10" s="20">
        <v>45.85</v>
      </c>
      <c r="DH10" s="16">
        <v>43.93</v>
      </c>
      <c r="DI10" s="16">
        <v>38.11</v>
      </c>
      <c r="DJ10" s="16">
        <v>26.9</v>
      </c>
      <c r="DK10" s="38">
        <v>30.89</v>
      </c>
      <c r="DL10" s="20">
        <v>33.090000000000003</v>
      </c>
      <c r="DM10" s="17">
        <v>33.82</v>
      </c>
      <c r="DN10" s="17">
        <v>34.380000000000003</v>
      </c>
      <c r="DO10" s="19">
        <v>35.799999999999997</v>
      </c>
      <c r="DP10" s="17">
        <v>35.79</v>
      </c>
      <c r="DQ10" s="19">
        <v>37.15</v>
      </c>
      <c r="DR10" s="18">
        <v>38.67</v>
      </c>
      <c r="DS10" s="17">
        <v>39.01</v>
      </c>
      <c r="DT10" s="17">
        <v>41.01</v>
      </c>
      <c r="DU10" s="17">
        <v>40.53</v>
      </c>
      <c r="DV10" s="17">
        <v>44.07</v>
      </c>
      <c r="DW10" s="19">
        <v>46.8</v>
      </c>
      <c r="DX10" s="20">
        <v>47.18</v>
      </c>
      <c r="DY10" s="20">
        <v>45.23</v>
      </c>
      <c r="DZ10" s="16">
        <v>43.76</v>
      </c>
      <c r="EA10" s="16">
        <v>38.69</v>
      </c>
      <c r="EB10" s="16">
        <v>3</v>
      </c>
      <c r="EC10" s="20">
        <v>2</v>
      </c>
      <c r="ED10" s="20">
        <v>1</v>
      </c>
      <c r="EE10" s="17">
        <v>0</v>
      </c>
      <c r="EF10" s="17">
        <v>-2</v>
      </c>
      <c r="EG10" s="17">
        <v>-6</v>
      </c>
      <c r="EH10" s="17">
        <v>-10</v>
      </c>
      <c r="EI10" s="17">
        <v>-12</v>
      </c>
      <c r="EJ10" s="17">
        <v>-14</v>
      </c>
      <c r="EK10" s="17">
        <v>-12</v>
      </c>
      <c r="EL10" s="17">
        <v>-10</v>
      </c>
      <c r="EM10" s="17">
        <v>-7</v>
      </c>
      <c r="EN10" s="17">
        <v>-2</v>
      </c>
      <c r="EO10" s="17">
        <v>-2</v>
      </c>
      <c r="EP10" s="20">
        <v>0</v>
      </c>
      <c r="EQ10" s="20">
        <v>3</v>
      </c>
      <c r="ER10" s="20">
        <v>1</v>
      </c>
      <c r="ES10" s="20">
        <v>0</v>
      </c>
    </row>
    <row r="11" spans="1:152" ht="14">
      <c r="A11" s="2" t="s">
        <v>1387</v>
      </c>
      <c r="B11" s="2" t="s">
        <v>1666</v>
      </c>
      <c r="C11" s="2">
        <v>13</v>
      </c>
      <c r="D11" s="2">
        <v>4</v>
      </c>
      <c r="E11" s="2">
        <v>49550478</v>
      </c>
      <c r="F11" s="2" t="s">
        <v>91</v>
      </c>
      <c r="G11" s="1" t="s">
        <v>1389</v>
      </c>
      <c r="H11" s="14"/>
      <c r="I11" s="1"/>
      <c r="J11" s="2">
        <v>160.6</v>
      </c>
      <c r="K11" s="2">
        <v>48.5</v>
      </c>
      <c r="L11" s="2" t="s">
        <v>167</v>
      </c>
      <c r="M11" s="2"/>
      <c r="N11" s="2" t="s">
        <v>79</v>
      </c>
      <c r="O11" s="2" t="s">
        <v>80</v>
      </c>
      <c r="P11" s="3" t="s">
        <v>6</v>
      </c>
      <c r="Q11" s="3">
        <v>16</v>
      </c>
      <c r="R11" s="2">
        <v>12</v>
      </c>
      <c r="S11" s="2">
        <v>8</v>
      </c>
      <c r="T11" s="30"/>
      <c r="U11" s="30"/>
      <c r="V11" s="30"/>
      <c r="W11" s="30"/>
      <c r="X11" s="3" t="s">
        <v>6</v>
      </c>
      <c r="Y11" s="3">
        <v>16</v>
      </c>
      <c r="Z11" s="2">
        <v>12</v>
      </c>
      <c r="AA11" s="2">
        <v>8</v>
      </c>
      <c r="AB11" s="2" t="s">
        <v>363</v>
      </c>
      <c r="AC11" s="33"/>
      <c r="AD11" s="3" t="s">
        <v>137</v>
      </c>
      <c r="AE11" s="3">
        <v>47</v>
      </c>
      <c r="AF11" s="2">
        <v>35</v>
      </c>
      <c r="AG11" s="2">
        <v>29</v>
      </c>
      <c r="AH11" s="2"/>
      <c r="AI11" s="33" t="s">
        <v>443</v>
      </c>
      <c r="AJ11" s="12" t="s">
        <v>116</v>
      </c>
      <c r="AK11" s="12">
        <v>29</v>
      </c>
      <c r="AL11" s="13">
        <v>18</v>
      </c>
      <c r="AM11" s="13">
        <v>10</v>
      </c>
      <c r="AN11" s="13"/>
      <c r="AO11" s="34" t="s">
        <v>180</v>
      </c>
      <c r="AP11" s="2" t="s">
        <v>117</v>
      </c>
      <c r="AQ11" s="2" t="s">
        <v>248</v>
      </c>
      <c r="AR11" s="2" t="s">
        <v>342</v>
      </c>
      <c r="AS11" s="2" t="s">
        <v>422</v>
      </c>
      <c r="AT11" s="2" t="s">
        <v>87</v>
      </c>
      <c r="AU11" s="1"/>
      <c r="AV11" s="2" t="s">
        <v>89</v>
      </c>
      <c r="AW11" s="1"/>
      <c r="AX11" s="2" t="s">
        <v>93</v>
      </c>
      <c r="AY11" s="14" t="s">
        <v>1320</v>
      </c>
      <c r="AZ11" s="14">
        <v>1</v>
      </c>
      <c r="BA11" s="3" t="s">
        <v>6</v>
      </c>
      <c r="BB11" s="3">
        <v>16</v>
      </c>
      <c r="BC11" s="2">
        <v>12</v>
      </c>
      <c r="BD11" s="2">
        <v>8</v>
      </c>
      <c r="BE11" s="2" t="s">
        <v>1666</v>
      </c>
      <c r="BF11" s="2">
        <v>13</v>
      </c>
      <c r="BG11" s="2">
        <v>4</v>
      </c>
      <c r="BH11" s="104">
        <v>3.79</v>
      </c>
      <c r="BI11" s="105">
        <v>3.06</v>
      </c>
      <c r="BJ11" s="109">
        <v>3.11</v>
      </c>
      <c r="BK11" s="107">
        <v>2.5</v>
      </c>
      <c r="BL11" s="106">
        <v>3.34</v>
      </c>
      <c r="BM11" s="108">
        <v>2.06</v>
      </c>
      <c r="BN11" s="106">
        <v>2.0099999999999998</v>
      </c>
      <c r="BO11" s="108">
        <v>2.61</v>
      </c>
      <c r="BP11" s="107">
        <v>3.11</v>
      </c>
      <c r="BQ11" s="106">
        <v>4.17</v>
      </c>
      <c r="BR11" s="106">
        <v>5.15</v>
      </c>
      <c r="BS11" s="106">
        <v>5.53</v>
      </c>
      <c r="BT11" s="106">
        <v>3.31</v>
      </c>
      <c r="BU11" s="4">
        <v>3.51</v>
      </c>
      <c r="BV11" s="9">
        <v>4.4400000000000004</v>
      </c>
      <c r="BW11" s="9">
        <v>6.99</v>
      </c>
      <c r="BX11" s="4">
        <v>10.78</v>
      </c>
      <c r="BY11" s="4">
        <v>16.34</v>
      </c>
      <c r="BZ11" s="4">
        <v>3.34</v>
      </c>
      <c r="CA11" s="26">
        <v>2.9</v>
      </c>
      <c r="CB11" s="25">
        <v>2.2400000000000002</v>
      </c>
      <c r="CC11" s="53">
        <v>0.95</v>
      </c>
      <c r="CD11" s="53">
        <v>1.62</v>
      </c>
      <c r="CE11" s="54">
        <v>1.99</v>
      </c>
      <c r="CF11" s="53">
        <v>2.37</v>
      </c>
      <c r="CG11" s="54">
        <v>2.25</v>
      </c>
      <c r="CH11" s="55">
        <v>3.17</v>
      </c>
      <c r="CI11" s="53">
        <v>4.6100000000000003</v>
      </c>
      <c r="CJ11" s="53">
        <v>5.9</v>
      </c>
      <c r="CK11" s="53">
        <v>4.7300000000000004</v>
      </c>
      <c r="CL11" s="7">
        <v>3.77</v>
      </c>
      <c r="CM11" s="4">
        <v>3.51</v>
      </c>
      <c r="CN11" s="9">
        <v>5.89</v>
      </c>
      <c r="CO11" s="9">
        <v>8.2200000000000006</v>
      </c>
      <c r="CP11" s="4">
        <v>10.91</v>
      </c>
      <c r="CQ11" s="4">
        <v>16.96</v>
      </c>
      <c r="CR11" s="16">
        <v>24.78</v>
      </c>
      <c r="CS11" s="38">
        <v>29.98</v>
      </c>
      <c r="CT11" s="20">
        <v>32.06</v>
      </c>
      <c r="CU11" s="18">
        <v>34.57</v>
      </c>
      <c r="CV11" s="17">
        <v>35.299999999999997</v>
      </c>
      <c r="CW11" s="19">
        <v>36.03</v>
      </c>
      <c r="CX11" s="17">
        <v>36.119999999999997</v>
      </c>
      <c r="CY11" s="19">
        <v>37.450000000000003</v>
      </c>
      <c r="CZ11" s="18">
        <v>38.119999999999997</v>
      </c>
      <c r="DA11" s="17">
        <v>38.44</v>
      </c>
      <c r="DB11" s="17">
        <v>40.03</v>
      </c>
      <c r="DC11" s="17">
        <v>41.52</v>
      </c>
      <c r="DD11" s="17">
        <v>42.9</v>
      </c>
      <c r="DE11" s="16">
        <v>44.16</v>
      </c>
      <c r="DF11" s="20">
        <v>48.41</v>
      </c>
      <c r="DG11" s="20">
        <v>45.49</v>
      </c>
      <c r="DH11" s="16">
        <v>42.58</v>
      </c>
      <c r="DI11" s="16">
        <v>43.55</v>
      </c>
      <c r="DJ11" s="16">
        <v>25.08</v>
      </c>
      <c r="DK11" s="38">
        <v>29.62</v>
      </c>
      <c r="DL11" s="20">
        <v>33.04</v>
      </c>
      <c r="DM11" s="17">
        <v>34.01</v>
      </c>
      <c r="DN11" s="17">
        <v>35.03</v>
      </c>
      <c r="DO11" s="19">
        <v>36.94</v>
      </c>
      <c r="DP11" s="17">
        <v>36.409999999999997</v>
      </c>
      <c r="DQ11" s="19">
        <v>37.56</v>
      </c>
      <c r="DR11" s="18">
        <v>38.67</v>
      </c>
      <c r="DS11" s="17">
        <v>39.5</v>
      </c>
      <c r="DT11" s="17">
        <v>40.51</v>
      </c>
      <c r="DU11" s="17">
        <v>41.61</v>
      </c>
      <c r="DV11" s="17">
        <v>43.98</v>
      </c>
      <c r="DW11" s="16">
        <v>44.03</v>
      </c>
      <c r="DX11" s="20">
        <v>48.43</v>
      </c>
      <c r="DY11" s="20">
        <v>45.15</v>
      </c>
      <c r="DZ11" s="16">
        <v>42.89</v>
      </c>
      <c r="EA11" s="16">
        <v>43.05</v>
      </c>
      <c r="EB11" s="16">
        <v>3</v>
      </c>
      <c r="EC11" s="20">
        <v>4</v>
      </c>
      <c r="ED11" s="20">
        <v>4</v>
      </c>
      <c r="EE11" s="17">
        <v>0</v>
      </c>
      <c r="EF11" s="17">
        <v>-6</v>
      </c>
      <c r="EG11" s="17">
        <v>-11</v>
      </c>
      <c r="EH11" s="17">
        <v>-13</v>
      </c>
      <c r="EI11" s="17">
        <v>-15</v>
      </c>
      <c r="EJ11" s="17">
        <v>-15</v>
      </c>
      <c r="EK11" s="17">
        <v>-13</v>
      </c>
      <c r="EL11" s="17">
        <v>-9</v>
      </c>
      <c r="EM11" s="17">
        <v>-4</v>
      </c>
      <c r="EN11" s="17">
        <v>0</v>
      </c>
      <c r="EO11" s="20">
        <v>2</v>
      </c>
      <c r="EP11" s="20">
        <v>2</v>
      </c>
      <c r="EQ11" s="20">
        <v>0</v>
      </c>
      <c r="ER11" s="20">
        <v>1</v>
      </c>
      <c r="ES11" s="20">
        <v>2</v>
      </c>
    </row>
    <row r="12" spans="1:152" ht="14">
      <c r="A12" s="2" t="s">
        <v>866</v>
      </c>
      <c r="B12" s="2" t="s">
        <v>1666</v>
      </c>
      <c r="C12" s="2">
        <v>19</v>
      </c>
      <c r="D12" s="2">
        <v>0</v>
      </c>
      <c r="E12" s="2">
        <v>40000558</v>
      </c>
      <c r="F12" s="2" t="s">
        <v>91</v>
      </c>
      <c r="G12" s="1" t="s">
        <v>871</v>
      </c>
      <c r="H12" s="13" t="s">
        <v>95</v>
      </c>
      <c r="I12" s="1">
        <v>-5</v>
      </c>
      <c r="J12" s="2">
        <v>157.69999999999999</v>
      </c>
      <c r="K12" s="2">
        <v>49</v>
      </c>
      <c r="L12" s="2" t="s">
        <v>167</v>
      </c>
      <c r="M12" s="2"/>
      <c r="N12" s="2" t="s">
        <v>99</v>
      </c>
      <c r="O12" s="2" t="s">
        <v>279</v>
      </c>
      <c r="P12" s="3" t="s">
        <v>17</v>
      </c>
      <c r="Q12" s="3">
        <v>16</v>
      </c>
      <c r="R12" s="2">
        <v>10</v>
      </c>
      <c r="S12" s="2">
        <v>8</v>
      </c>
      <c r="T12" s="30" t="s">
        <v>168</v>
      </c>
      <c r="U12" s="30"/>
      <c r="V12" s="30"/>
      <c r="W12" s="30"/>
      <c r="X12" s="3" t="s">
        <v>17</v>
      </c>
      <c r="Y12" s="3">
        <v>16</v>
      </c>
      <c r="Z12" s="2">
        <v>10</v>
      </c>
      <c r="AA12" s="2">
        <v>8</v>
      </c>
      <c r="AB12" s="2" t="s">
        <v>280</v>
      </c>
      <c r="AC12" s="33"/>
      <c r="AD12" s="3" t="s">
        <v>101</v>
      </c>
      <c r="AE12" s="3">
        <v>32</v>
      </c>
      <c r="AF12" s="2">
        <v>25</v>
      </c>
      <c r="AG12" s="2">
        <v>22</v>
      </c>
      <c r="AH12" s="2"/>
      <c r="AI12" s="33" t="s">
        <v>242</v>
      </c>
      <c r="AJ12" s="12" t="s">
        <v>116</v>
      </c>
      <c r="AK12" s="12">
        <v>48</v>
      </c>
      <c r="AL12" s="13">
        <v>32</v>
      </c>
      <c r="AM12" s="13">
        <v>22</v>
      </c>
      <c r="AN12" s="13"/>
      <c r="AO12" s="34" t="s">
        <v>180</v>
      </c>
      <c r="AP12" s="2" t="s">
        <v>869</v>
      </c>
      <c r="AQ12" s="2" t="s">
        <v>348</v>
      </c>
      <c r="AR12" s="2" t="s">
        <v>870</v>
      </c>
      <c r="AS12" s="2" t="s">
        <v>86</v>
      </c>
      <c r="AT12" s="2" t="s">
        <v>87</v>
      </c>
      <c r="AU12" s="1"/>
      <c r="AV12" s="2" t="s">
        <v>89</v>
      </c>
      <c r="AW12" s="1"/>
      <c r="AX12" s="2" t="s">
        <v>93</v>
      </c>
      <c r="AY12" s="14" t="s">
        <v>872</v>
      </c>
      <c r="AZ12" s="14">
        <v>2</v>
      </c>
      <c r="BA12" s="3" t="s">
        <v>17</v>
      </c>
      <c r="BB12" s="3">
        <v>16</v>
      </c>
      <c r="BC12" s="2">
        <v>10</v>
      </c>
      <c r="BD12" s="2">
        <v>8</v>
      </c>
      <c r="BE12" s="2" t="s">
        <v>1666</v>
      </c>
      <c r="BF12" s="2">
        <v>19</v>
      </c>
      <c r="BG12" s="2">
        <v>0</v>
      </c>
      <c r="BH12" s="104">
        <v>4.3099999999999996</v>
      </c>
      <c r="BI12" s="105">
        <v>2.4</v>
      </c>
      <c r="BJ12" s="109">
        <v>2.27</v>
      </c>
      <c r="BK12" s="105">
        <v>1.78</v>
      </c>
      <c r="BL12" s="109">
        <v>1.37</v>
      </c>
      <c r="BM12" s="104">
        <v>1.62</v>
      </c>
      <c r="BN12" s="109">
        <v>0.87</v>
      </c>
      <c r="BO12" s="104">
        <v>1.25</v>
      </c>
      <c r="BP12" s="105">
        <v>0.37</v>
      </c>
      <c r="BQ12" s="109">
        <v>2.14</v>
      </c>
      <c r="BR12" s="109">
        <v>3.23</v>
      </c>
      <c r="BS12" s="109">
        <v>4.0199999999999996</v>
      </c>
      <c r="BT12" s="109">
        <v>2.74</v>
      </c>
      <c r="BU12" s="4">
        <v>3.42</v>
      </c>
      <c r="BV12" s="9">
        <v>3.76</v>
      </c>
      <c r="BW12" s="9">
        <v>5.21</v>
      </c>
      <c r="BX12" s="4">
        <v>11.55</v>
      </c>
      <c r="BY12" s="4">
        <v>17.38</v>
      </c>
      <c r="BZ12" s="4">
        <v>4.68</v>
      </c>
      <c r="CA12" s="26">
        <v>2.3199999999999998</v>
      </c>
      <c r="CB12" s="25">
        <v>0.45</v>
      </c>
      <c r="CC12" s="25">
        <v>0.51</v>
      </c>
      <c r="CD12" s="25">
        <v>1.24</v>
      </c>
      <c r="CE12" s="12">
        <v>0.75</v>
      </c>
      <c r="CF12" s="25">
        <v>0.51</v>
      </c>
      <c r="CG12" s="12">
        <v>0.88</v>
      </c>
      <c r="CH12" s="26">
        <v>1.69</v>
      </c>
      <c r="CI12" s="25">
        <v>2.61</v>
      </c>
      <c r="CJ12" s="25">
        <v>3.48</v>
      </c>
      <c r="CK12" s="25">
        <v>3.34</v>
      </c>
      <c r="CL12" s="9">
        <v>1.94</v>
      </c>
      <c r="CM12" s="4">
        <v>4.2</v>
      </c>
      <c r="CN12" s="9">
        <v>4.8499999999999996</v>
      </c>
      <c r="CO12" s="9">
        <v>7.41</v>
      </c>
      <c r="CP12" s="4">
        <v>10.210000000000001</v>
      </c>
      <c r="CQ12" s="4">
        <v>16.5</v>
      </c>
      <c r="CR12" s="16">
        <v>26.09</v>
      </c>
      <c r="CS12" s="38">
        <v>31.87</v>
      </c>
      <c r="CT12" s="20">
        <v>33.08</v>
      </c>
      <c r="CU12" s="38">
        <v>35.82</v>
      </c>
      <c r="CV12" s="20">
        <v>37.07</v>
      </c>
      <c r="CW12" s="16">
        <v>37.65</v>
      </c>
      <c r="CX12" s="20">
        <v>37.33</v>
      </c>
      <c r="CY12" s="16">
        <v>38.83</v>
      </c>
      <c r="CZ12" s="38">
        <v>38.79</v>
      </c>
      <c r="DA12" s="20">
        <v>39.35</v>
      </c>
      <c r="DB12" s="20">
        <v>39.25</v>
      </c>
      <c r="DC12" s="20">
        <v>41.3</v>
      </c>
      <c r="DD12" s="20">
        <v>46.93</v>
      </c>
      <c r="DE12" s="16">
        <v>44.77</v>
      </c>
      <c r="DF12" s="20">
        <v>47.58</v>
      </c>
      <c r="DG12" s="20">
        <v>44.15</v>
      </c>
      <c r="DH12" s="16">
        <v>40.07</v>
      </c>
      <c r="DI12" s="16">
        <v>38.21</v>
      </c>
      <c r="DJ12" s="16">
        <v>25.94</v>
      </c>
      <c r="DK12" s="38">
        <v>31.62</v>
      </c>
      <c r="DL12" s="20">
        <v>33.5</v>
      </c>
      <c r="DM12" s="20">
        <v>35.979999999999997</v>
      </c>
      <c r="DN12" s="20">
        <v>36.19</v>
      </c>
      <c r="DO12" s="16">
        <v>37.54</v>
      </c>
      <c r="DP12" s="20">
        <v>37.270000000000003</v>
      </c>
      <c r="DQ12" s="16">
        <v>38.71</v>
      </c>
      <c r="DR12" s="38">
        <v>38.08</v>
      </c>
      <c r="DS12" s="20">
        <v>39.06</v>
      </c>
      <c r="DT12" s="20">
        <v>39.6</v>
      </c>
      <c r="DU12" s="20">
        <v>41.62</v>
      </c>
      <c r="DV12" s="20">
        <v>46.05</v>
      </c>
      <c r="DW12" s="16">
        <v>43.38</v>
      </c>
      <c r="DX12" s="20">
        <v>47.37</v>
      </c>
      <c r="DY12" s="20">
        <v>44.39</v>
      </c>
      <c r="DZ12" s="16">
        <v>40.18</v>
      </c>
      <c r="EA12" s="16">
        <v>38.08</v>
      </c>
      <c r="EB12" s="16">
        <v>0</v>
      </c>
      <c r="EC12" s="20">
        <v>0</v>
      </c>
      <c r="ED12" s="20">
        <v>2</v>
      </c>
      <c r="EE12" s="20">
        <v>2</v>
      </c>
      <c r="EF12" s="20">
        <v>3</v>
      </c>
      <c r="EG12" s="20">
        <v>0</v>
      </c>
      <c r="EH12" s="20">
        <v>-2</v>
      </c>
      <c r="EI12" s="20">
        <v>-5</v>
      </c>
      <c r="EJ12" s="20">
        <v>-5</v>
      </c>
      <c r="EK12" s="20">
        <v>0</v>
      </c>
      <c r="EL12" s="20">
        <v>6</v>
      </c>
      <c r="EM12" s="20">
        <v>14</v>
      </c>
      <c r="EN12" s="20">
        <v>18</v>
      </c>
      <c r="EO12" s="20">
        <v>16</v>
      </c>
      <c r="EP12" s="20">
        <v>15</v>
      </c>
      <c r="EQ12" s="20">
        <v>8</v>
      </c>
      <c r="ER12" s="20">
        <v>2</v>
      </c>
      <c r="ES12" s="20">
        <v>2</v>
      </c>
    </row>
    <row r="13" spans="1:152" ht="14">
      <c r="A13" s="2" t="s">
        <v>928</v>
      </c>
      <c r="B13" s="2" t="s">
        <v>1666</v>
      </c>
      <c r="C13" s="2">
        <v>19</v>
      </c>
      <c r="D13" s="2">
        <v>0</v>
      </c>
      <c r="E13" s="2">
        <v>50137534</v>
      </c>
      <c r="F13" s="2" t="s">
        <v>91</v>
      </c>
      <c r="G13" s="1" t="s">
        <v>814</v>
      </c>
      <c r="H13" s="14"/>
      <c r="I13" s="1"/>
      <c r="J13" s="2">
        <v>156.1</v>
      </c>
      <c r="K13" s="2">
        <v>48.6</v>
      </c>
      <c r="L13" s="2" t="s">
        <v>167</v>
      </c>
      <c r="M13" s="2"/>
      <c r="N13" s="2" t="s">
        <v>99</v>
      </c>
      <c r="O13" s="2" t="s">
        <v>335</v>
      </c>
      <c r="P13" s="3" t="s">
        <v>48</v>
      </c>
      <c r="Q13" s="3">
        <v>18</v>
      </c>
      <c r="R13" s="2">
        <v>18</v>
      </c>
      <c r="S13" s="2">
        <v>9</v>
      </c>
      <c r="T13" s="30" t="s">
        <v>168</v>
      </c>
      <c r="U13" s="30"/>
      <c r="V13" s="30"/>
      <c r="W13" s="30"/>
      <c r="X13" s="3" t="s">
        <v>48</v>
      </c>
      <c r="Y13" s="3">
        <v>18</v>
      </c>
      <c r="Z13" s="2">
        <v>18</v>
      </c>
      <c r="AA13" s="2">
        <v>9</v>
      </c>
      <c r="AB13" s="2" t="s">
        <v>280</v>
      </c>
      <c r="AC13" s="33"/>
      <c r="AD13" s="3" t="s">
        <v>115</v>
      </c>
      <c r="AE13" s="3">
        <v>47</v>
      </c>
      <c r="AF13" s="2">
        <v>38</v>
      </c>
      <c r="AG13" s="2">
        <v>28</v>
      </c>
      <c r="AH13" s="2"/>
      <c r="AI13" s="33" t="s">
        <v>443</v>
      </c>
      <c r="AJ13" s="12" t="s">
        <v>116</v>
      </c>
      <c r="AK13" s="12">
        <v>48</v>
      </c>
      <c r="AL13" s="13">
        <v>35</v>
      </c>
      <c r="AM13" s="13">
        <v>13</v>
      </c>
      <c r="AN13" s="13"/>
      <c r="AO13" s="34" t="s">
        <v>180</v>
      </c>
      <c r="AP13" s="2" t="s">
        <v>247</v>
      </c>
      <c r="AQ13" s="2" t="s">
        <v>240</v>
      </c>
      <c r="AR13" s="2" t="s">
        <v>342</v>
      </c>
      <c r="AS13" s="2" t="s">
        <v>151</v>
      </c>
      <c r="AT13" s="2" t="s">
        <v>87</v>
      </c>
      <c r="AU13" s="1"/>
      <c r="AV13" s="2" t="s">
        <v>89</v>
      </c>
      <c r="AW13" s="1"/>
      <c r="AX13" s="2" t="s">
        <v>93</v>
      </c>
      <c r="AY13" s="14" t="s">
        <v>931</v>
      </c>
      <c r="AZ13" s="14">
        <v>1</v>
      </c>
      <c r="BA13" s="3" t="s">
        <v>48</v>
      </c>
      <c r="BB13" s="3">
        <v>18</v>
      </c>
      <c r="BC13" s="2">
        <v>18</v>
      </c>
      <c r="BD13" s="2">
        <v>9</v>
      </c>
      <c r="BE13" s="2" t="s">
        <v>1666</v>
      </c>
      <c r="BF13" s="2">
        <v>19</v>
      </c>
      <c r="BG13" s="2">
        <v>0</v>
      </c>
      <c r="BH13" s="104">
        <v>3.26</v>
      </c>
      <c r="BI13" s="105">
        <v>3.56</v>
      </c>
      <c r="BJ13" s="109">
        <v>3.27</v>
      </c>
      <c r="BK13" s="107">
        <v>2.87</v>
      </c>
      <c r="BL13" s="106">
        <v>1.66</v>
      </c>
      <c r="BM13" s="108">
        <v>1.34</v>
      </c>
      <c r="BN13" s="106">
        <v>0.62</v>
      </c>
      <c r="BO13" s="108">
        <v>1.18</v>
      </c>
      <c r="BP13" s="107">
        <v>2.2799999999999998</v>
      </c>
      <c r="BQ13" s="106">
        <v>3.77</v>
      </c>
      <c r="BR13" s="106">
        <v>5.94</v>
      </c>
      <c r="BS13" s="106">
        <v>6.17</v>
      </c>
      <c r="BT13" s="106">
        <v>3.85</v>
      </c>
      <c r="BU13" s="8">
        <v>4.0999999999999996</v>
      </c>
      <c r="BV13" s="7">
        <v>5.13</v>
      </c>
      <c r="BW13" s="9">
        <v>7.51</v>
      </c>
      <c r="BX13" s="4">
        <v>11.19</v>
      </c>
      <c r="BY13" s="4">
        <v>14.34</v>
      </c>
      <c r="BZ13" s="4">
        <v>3.18</v>
      </c>
      <c r="CA13" s="26">
        <v>3.01</v>
      </c>
      <c r="CB13" s="25">
        <v>1.59</v>
      </c>
      <c r="CC13" s="53">
        <v>1.45</v>
      </c>
      <c r="CD13" s="53">
        <v>1.42</v>
      </c>
      <c r="CE13" s="54">
        <v>1.1100000000000001</v>
      </c>
      <c r="CF13" s="53">
        <v>0.51</v>
      </c>
      <c r="CG13" s="54">
        <v>2.2400000000000002</v>
      </c>
      <c r="CH13" s="55">
        <v>3.13</v>
      </c>
      <c r="CI13" s="53">
        <v>5.31</v>
      </c>
      <c r="CJ13" s="53">
        <v>4.75</v>
      </c>
      <c r="CK13" s="53">
        <v>3.14</v>
      </c>
      <c r="CL13" s="7">
        <v>2.94</v>
      </c>
      <c r="CM13" s="8">
        <v>3.52</v>
      </c>
      <c r="CN13" s="7">
        <v>5.69</v>
      </c>
      <c r="CO13" s="9">
        <v>8.2799999999999994</v>
      </c>
      <c r="CP13" s="4">
        <v>10.59</v>
      </c>
      <c r="CQ13" s="4">
        <v>15.39</v>
      </c>
      <c r="CR13" s="16">
        <v>25.47</v>
      </c>
      <c r="CS13" s="38">
        <v>28.2</v>
      </c>
      <c r="CT13" s="20">
        <v>32.76</v>
      </c>
      <c r="CU13" s="18">
        <v>33.61</v>
      </c>
      <c r="CV13" s="17">
        <v>35.92</v>
      </c>
      <c r="CW13" s="19">
        <v>36.19</v>
      </c>
      <c r="CX13" s="17">
        <v>36.71</v>
      </c>
      <c r="CY13" s="19">
        <v>37.01</v>
      </c>
      <c r="CZ13" s="18">
        <v>38.020000000000003</v>
      </c>
      <c r="DA13" s="17">
        <v>38.35</v>
      </c>
      <c r="DB13" s="17">
        <v>39.35</v>
      </c>
      <c r="DC13" s="17">
        <v>39.78</v>
      </c>
      <c r="DD13" s="17">
        <v>41.42</v>
      </c>
      <c r="DE13" s="19">
        <v>43.71</v>
      </c>
      <c r="DF13" s="17">
        <v>47.08</v>
      </c>
      <c r="DG13" s="20">
        <v>43.48</v>
      </c>
      <c r="DH13" s="16">
        <v>41.47</v>
      </c>
      <c r="DI13" s="16">
        <v>42.45</v>
      </c>
      <c r="DJ13" s="16">
        <v>25.43</v>
      </c>
      <c r="DK13" s="38">
        <v>29.5</v>
      </c>
      <c r="DL13" s="20">
        <v>33.22</v>
      </c>
      <c r="DM13" s="17">
        <v>33.71</v>
      </c>
      <c r="DN13" s="17">
        <v>35.9</v>
      </c>
      <c r="DO13" s="19">
        <v>35.409999999999997</v>
      </c>
      <c r="DP13" s="17">
        <v>36.57</v>
      </c>
      <c r="DQ13" s="19">
        <v>37.54</v>
      </c>
      <c r="DR13" s="18">
        <v>38.020000000000003</v>
      </c>
      <c r="DS13" s="17">
        <v>39.35</v>
      </c>
      <c r="DT13" s="17">
        <v>40.380000000000003</v>
      </c>
      <c r="DU13" s="17">
        <v>40.22</v>
      </c>
      <c r="DV13" s="17">
        <v>41.11</v>
      </c>
      <c r="DW13" s="19">
        <v>44.41</v>
      </c>
      <c r="DX13" s="17">
        <v>47.84</v>
      </c>
      <c r="DY13" s="20">
        <v>43.66</v>
      </c>
      <c r="DZ13" s="16">
        <v>41.11</v>
      </c>
      <c r="EA13" s="16">
        <v>42.65</v>
      </c>
      <c r="EB13" s="16">
        <v>0</v>
      </c>
      <c r="EC13" s="20">
        <v>2</v>
      </c>
      <c r="ED13" s="20">
        <v>2</v>
      </c>
      <c r="EE13" s="17">
        <v>0</v>
      </c>
      <c r="EF13" s="17">
        <v>-2</v>
      </c>
      <c r="EG13" s="17">
        <v>-7</v>
      </c>
      <c r="EH13" s="17">
        <v>-10</v>
      </c>
      <c r="EI13" s="17">
        <v>-10</v>
      </c>
      <c r="EJ13" s="17">
        <v>-7</v>
      </c>
      <c r="EK13" s="17">
        <v>-2</v>
      </c>
      <c r="EL13" s="17">
        <v>6</v>
      </c>
      <c r="EM13" s="17">
        <v>13</v>
      </c>
      <c r="EN13" s="17">
        <v>15</v>
      </c>
      <c r="EO13" s="17">
        <v>15</v>
      </c>
      <c r="EP13" s="17">
        <v>10</v>
      </c>
      <c r="EQ13" s="20">
        <v>7</v>
      </c>
      <c r="ER13" s="20">
        <v>4</v>
      </c>
      <c r="ES13" s="20">
        <v>3</v>
      </c>
    </row>
    <row r="14" spans="1:152" ht="14">
      <c r="A14" s="2" t="s">
        <v>1019</v>
      </c>
      <c r="B14" s="2" t="s">
        <v>1666</v>
      </c>
      <c r="C14" s="2">
        <v>18</v>
      </c>
      <c r="D14" s="2">
        <v>8</v>
      </c>
      <c r="E14" s="2">
        <v>50327128</v>
      </c>
      <c r="F14" s="2" t="s">
        <v>91</v>
      </c>
      <c r="G14" s="1" t="s">
        <v>1023</v>
      </c>
      <c r="H14" s="14"/>
      <c r="I14" s="1"/>
      <c r="J14" s="2">
        <v>168</v>
      </c>
      <c r="K14" s="2">
        <v>67.5</v>
      </c>
      <c r="L14" s="2" t="s">
        <v>167</v>
      </c>
      <c r="M14" s="2"/>
      <c r="N14" s="2" t="s">
        <v>99</v>
      </c>
      <c r="O14" s="2" t="s">
        <v>279</v>
      </c>
      <c r="P14" s="3" t="s">
        <v>17</v>
      </c>
      <c r="Q14" s="3">
        <v>16</v>
      </c>
      <c r="R14" s="2">
        <v>12</v>
      </c>
      <c r="S14" s="2">
        <v>9</v>
      </c>
      <c r="T14" s="30"/>
      <c r="U14" s="30"/>
      <c r="V14" s="30"/>
      <c r="W14" s="30"/>
      <c r="X14" s="3" t="s">
        <v>17</v>
      </c>
      <c r="Y14" s="3">
        <v>16</v>
      </c>
      <c r="Z14" s="2">
        <v>12</v>
      </c>
      <c r="AA14" s="2">
        <v>9</v>
      </c>
      <c r="AB14" s="2" t="s">
        <v>280</v>
      </c>
      <c r="AC14" s="33"/>
      <c r="AD14" s="3" t="s">
        <v>101</v>
      </c>
      <c r="AE14" s="3">
        <v>26</v>
      </c>
      <c r="AF14" s="2">
        <v>19</v>
      </c>
      <c r="AG14" s="2">
        <v>17</v>
      </c>
      <c r="AH14" s="2"/>
      <c r="AI14" s="33" t="s">
        <v>209</v>
      </c>
      <c r="AJ14" s="12" t="s">
        <v>138</v>
      </c>
      <c r="AK14" s="12">
        <v>46</v>
      </c>
      <c r="AL14" s="13">
        <v>29</v>
      </c>
      <c r="AM14" s="13">
        <v>23</v>
      </c>
      <c r="AN14" s="13"/>
      <c r="AO14" s="34" t="s">
        <v>180</v>
      </c>
      <c r="AP14" s="2" t="s">
        <v>239</v>
      </c>
      <c r="AQ14" s="2" t="s">
        <v>202</v>
      </c>
      <c r="AR14" s="2" t="s">
        <v>870</v>
      </c>
      <c r="AS14" s="2" t="s">
        <v>141</v>
      </c>
      <c r="AT14" s="2" t="s">
        <v>87</v>
      </c>
      <c r="AU14" s="1"/>
      <c r="AV14" s="2" t="s">
        <v>89</v>
      </c>
      <c r="AW14" s="1"/>
      <c r="AX14" s="2" t="s">
        <v>93</v>
      </c>
      <c r="AY14" s="14" t="s">
        <v>1024</v>
      </c>
      <c r="AZ14" s="14">
        <v>1</v>
      </c>
      <c r="BA14" s="3" t="s">
        <v>17</v>
      </c>
      <c r="BB14" s="3">
        <v>16</v>
      </c>
      <c r="BC14" s="2">
        <v>12</v>
      </c>
      <c r="BD14" s="2">
        <v>9</v>
      </c>
      <c r="BE14" s="2" t="s">
        <v>1666</v>
      </c>
      <c r="BF14" s="2">
        <v>18</v>
      </c>
      <c r="BG14" s="2">
        <v>8</v>
      </c>
      <c r="BH14" s="104">
        <v>3.11</v>
      </c>
      <c r="BI14" s="105">
        <v>2.71</v>
      </c>
      <c r="BJ14" s="109">
        <v>1.85</v>
      </c>
      <c r="BK14" s="105">
        <v>1.39</v>
      </c>
      <c r="BL14" s="106">
        <v>1.06</v>
      </c>
      <c r="BM14" s="108">
        <v>1.76</v>
      </c>
      <c r="BN14" s="106">
        <v>1.63</v>
      </c>
      <c r="BO14" s="108">
        <v>1.54</v>
      </c>
      <c r="BP14" s="107">
        <v>1.39</v>
      </c>
      <c r="BQ14" s="106">
        <v>1.88</v>
      </c>
      <c r="BR14" s="106">
        <v>2.68</v>
      </c>
      <c r="BS14" s="106">
        <v>5.1100000000000003</v>
      </c>
      <c r="BT14" s="106">
        <v>3.17</v>
      </c>
      <c r="BU14" s="8">
        <v>3.68</v>
      </c>
      <c r="BV14" s="7">
        <v>5.12</v>
      </c>
      <c r="BW14" s="9">
        <v>6.82</v>
      </c>
      <c r="BX14" s="4">
        <v>10.69</v>
      </c>
      <c r="BY14" s="4">
        <v>17.38</v>
      </c>
      <c r="BZ14" s="4">
        <v>2.99</v>
      </c>
      <c r="CA14" s="26">
        <v>1.73</v>
      </c>
      <c r="CB14" s="25">
        <v>0.8</v>
      </c>
      <c r="CC14" s="25">
        <v>0.56000000000000005</v>
      </c>
      <c r="CD14" s="53">
        <v>0.95</v>
      </c>
      <c r="CE14" s="54">
        <v>0.95</v>
      </c>
      <c r="CF14" s="53">
        <v>1.74</v>
      </c>
      <c r="CG14" s="54">
        <v>1.37</v>
      </c>
      <c r="CH14" s="55">
        <v>2.4900000000000002</v>
      </c>
      <c r="CI14" s="53">
        <v>2.78</v>
      </c>
      <c r="CJ14" s="53">
        <v>3.11</v>
      </c>
      <c r="CK14" s="53">
        <v>5.07</v>
      </c>
      <c r="CL14" s="7">
        <v>2.62</v>
      </c>
      <c r="CM14" s="8">
        <v>3.56</v>
      </c>
      <c r="CN14" s="7">
        <v>6.28</v>
      </c>
      <c r="CO14" s="9">
        <v>7.4</v>
      </c>
      <c r="CP14" s="4">
        <v>10.45</v>
      </c>
      <c r="CQ14" s="4">
        <v>17.41</v>
      </c>
      <c r="CR14" s="16">
        <v>25.51</v>
      </c>
      <c r="CS14" s="38">
        <v>29.83</v>
      </c>
      <c r="CT14" s="20">
        <v>32.549999999999997</v>
      </c>
      <c r="CU14" s="38">
        <v>35.04</v>
      </c>
      <c r="CV14" s="17">
        <v>36.82</v>
      </c>
      <c r="CW14" s="19">
        <v>37.76</v>
      </c>
      <c r="CX14" s="17">
        <v>38.1</v>
      </c>
      <c r="CY14" s="19">
        <v>38.86</v>
      </c>
      <c r="CZ14" s="18">
        <v>38.9</v>
      </c>
      <c r="DA14" s="17">
        <v>39.33</v>
      </c>
      <c r="DB14" s="17">
        <v>39.380000000000003</v>
      </c>
      <c r="DC14" s="17">
        <v>40.21</v>
      </c>
      <c r="DD14" s="17">
        <v>44.55</v>
      </c>
      <c r="DE14" s="19">
        <v>44.25</v>
      </c>
      <c r="DF14" s="17">
        <v>48.96</v>
      </c>
      <c r="DG14" s="20">
        <v>45.07</v>
      </c>
      <c r="DH14" s="16">
        <v>44.42</v>
      </c>
      <c r="DI14" s="16">
        <v>45.88</v>
      </c>
      <c r="DJ14" s="16">
        <v>25.43</v>
      </c>
      <c r="DK14" s="38">
        <v>29.69</v>
      </c>
      <c r="DL14" s="20">
        <v>32.380000000000003</v>
      </c>
      <c r="DM14" s="20">
        <v>35.74</v>
      </c>
      <c r="DN14" s="17">
        <v>36.46</v>
      </c>
      <c r="DO14" s="19">
        <v>37.770000000000003</v>
      </c>
      <c r="DP14" s="17">
        <v>38.24</v>
      </c>
      <c r="DQ14" s="19">
        <v>38.869999999999997</v>
      </c>
      <c r="DR14" s="18">
        <v>39.57</v>
      </c>
      <c r="DS14" s="17">
        <v>39.32</v>
      </c>
      <c r="DT14" s="17">
        <v>39.64</v>
      </c>
      <c r="DU14" s="17">
        <v>41.3</v>
      </c>
      <c r="DV14" s="17">
        <v>44.82</v>
      </c>
      <c r="DW14" s="19">
        <v>44.25</v>
      </c>
      <c r="DX14" s="17">
        <v>48.52</v>
      </c>
      <c r="DY14" s="20">
        <v>45.23</v>
      </c>
      <c r="DZ14" s="16">
        <v>44.56</v>
      </c>
      <c r="EA14" s="16">
        <v>45.19</v>
      </c>
      <c r="EB14" s="16">
        <v>1</v>
      </c>
      <c r="EC14" s="20">
        <v>1</v>
      </c>
      <c r="ED14" s="20">
        <v>2</v>
      </c>
      <c r="EE14" s="20">
        <v>3</v>
      </c>
      <c r="EF14" s="17">
        <v>2</v>
      </c>
      <c r="EG14" s="17">
        <v>0</v>
      </c>
      <c r="EH14" s="17">
        <v>-5</v>
      </c>
      <c r="EI14" s="17">
        <v>-3</v>
      </c>
      <c r="EJ14" s="17">
        <v>-3</v>
      </c>
      <c r="EK14" s="17">
        <v>0</v>
      </c>
      <c r="EL14" s="17">
        <v>7</v>
      </c>
      <c r="EM14" s="17">
        <v>11</v>
      </c>
      <c r="EN14" s="17">
        <v>15</v>
      </c>
      <c r="EO14" s="17">
        <v>18</v>
      </c>
      <c r="EP14" s="17">
        <v>13</v>
      </c>
      <c r="EQ14" s="20">
        <v>6</v>
      </c>
      <c r="ER14" s="20">
        <v>0</v>
      </c>
      <c r="ES14" s="20">
        <v>0</v>
      </c>
    </row>
    <row r="15" spans="1:152" ht="14">
      <c r="A15" s="2" t="s">
        <v>905</v>
      </c>
      <c r="B15" s="2" t="s">
        <v>1666</v>
      </c>
      <c r="C15" s="2">
        <v>15</v>
      </c>
      <c r="D15" s="2">
        <v>4</v>
      </c>
      <c r="E15" s="2">
        <v>50462711</v>
      </c>
      <c r="F15" s="2" t="s">
        <v>91</v>
      </c>
      <c r="G15" s="1" t="s">
        <v>793</v>
      </c>
      <c r="H15" s="13" t="s">
        <v>95</v>
      </c>
      <c r="I15" s="1">
        <v>-2</v>
      </c>
      <c r="J15" s="2">
        <v>160</v>
      </c>
      <c r="K15" s="2">
        <v>47.5</v>
      </c>
      <c r="L15" s="2" t="s">
        <v>167</v>
      </c>
      <c r="M15" s="2"/>
      <c r="N15" s="2" t="s">
        <v>238</v>
      </c>
      <c r="O15" s="2" t="s">
        <v>279</v>
      </c>
      <c r="P15" s="2" t="s">
        <v>6</v>
      </c>
      <c r="Q15" s="2">
        <v>12</v>
      </c>
      <c r="R15" s="2">
        <v>11</v>
      </c>
      <c r="S15" s="2">
        <v>9</v>
      </c>
      <c r="T15" s="30" t="s">
        <v>908</v>
      </c>
      <c r="U15" s="30" t="s">
        <v>168</v>
      </c>
      <c r="V15" s="30"/>
      <c r="W15" s="30"/>
      <c r="X15" s="2" t="s">
        <v>6</v>
      </c>
      <c r="Y15" s="2">
        <v>12</v>
      </c>
      <c r="Z15" s="2">
        <v>11</v>
      </c>
      <c r="AA15" s="2">
        <v>9</v>
      </c>
      <c r="AB15" s="2" t="s">
        <v>909</v>
      </c>
      <c r="AC15" s="2"/>
      <c r="AD15" s="3" t="s">
        <v>81</v>
      </c>
      <c r="AE15" s="3">
        <v>32</v>
      </c>
      <c r="AF15" s="2">
        <v>25</v>
      </c>
      <c r="AG15" s="2">
        <v>21</v>
      </c>
      <c r="AH15" s="2"/>
      <c r="AI15" s="33" t="s">
        <v>209</v>
      </c>
      <c r="AJ15" s="3" t="s">
        <v>526</v>
      </c>
      <c r="AK15" s="3">
        <v>49</v>
      </c>
      <c r="AL15" s="2">
        <v>31</v>
      </c>
      <c r="AM15" s="2">
        <v>17</v>
      </c>
      <c r="AN15" s="2"/>
      <c r="AO15" s="34" t="s">
        <v>152</v>
      </c>
      <c r="AP15" s="2" t="s">
        <v>272</v>
      </c>
      <c r="AQ15" s="2" t="s">
        <v>150</v>
      </c>
      <c r="AR15" s="2" t="s">
        <v>460</v>
      </c>
      <c r="AS15" s="2" t="s">
        <v>204</v>
      </c>
      <c r="AT15" s="2" t="s">
        <v>87</v>
      </c>
      <c r="AU15" s="1"/>
      <c r="AV15" s="2" t="s">
        <v>89</v>
      </c>
      <c r="AW15" s="1"/>
      <c r="AX15" s="2" t="s">
        <v>93</v>
      </c>
      <c r="AY15" s="14" t="s">
        <v>910</v>
      </c>
      <c r="AZ15" s="14">
        <v>2</v>
      </c>
      <c r="BA15" s="2" t="s">
        <v>6</v>
      </c>
      <c r="BB15" s="2">
        <v>12</v>
      </c>
      <c r="BC15" s="2">
        <v>11</v>
      </c>
      <c r="BD15" s="2">
        <v>9</v>
      </c>
      <c r="BE15" s="2" t="s">
        <v>1666</v>
      </c>
      <c r="BF15" s="2">
        <v>15</v>
      </c>
      <c r="BG15" s="2">
        <v>4</v>
      </c>
      <c r="BH15" s="104">
        <v>3.72</v>
      </c>
      <c r="BI15" s="105">
        <v>3.41</v>
      </c>
      <c r="BJ15" s="109">
        <v>1.93</v>
      </c>
      <c r="BK15" s="105">
        <v>2.17</v>
      </c>
      <c r="BL15" s="109">
        <v>2.12</v>
      </c>
      <c r="BM15" s="104">
        <v>1.87</v>
      </c>
      <c r="BN15" s="109">
        <v>1.62</v>
      </c>
      <c r="BO15" s="104">
        <v>1.37</v>
      </c>
      <c r="BP15" s="105">
        <v>1.49</v>
      </c>
      <c r="BQ15" s="109">
        <v>1.37</v>
      </c>
      <c r="BR15" s="109">
        <v>2.92</v>
      </c>
      <c r="BS15" s="109">
        <v>3.45</v>
      </c>
      <c r="BT15" s="109">
        <v>3.13</v>
      </c>
      <c r="BU15" s="4">
        <v>2.5299999999999998</v>
      </c>
      <c r="BV15" s="9">
        <v>4.3600000000000003</v>
      </c>
      <c r="BW15" s="9">
        <v>5.97</v>
      </c>
      <c r="BX15" s="4">
        <v>7.24</v>
      </c>
      <c r="BY15" s="97">
        <v>10.34</v>
      </c>
      <c r="BZ15" s="4">
        <v>3.71</v>
      </c>
      <c r="CA15" s="26">
        <v>2.34</v>
      </c>
      <c r="CB15" s="25">
        <v>1.61</v>
      </c>
      <c r="CC15" s="25">
        <v>1.57</v>
      </c>
      <c r="CD15" s="25">
        <v>2.2400000000000002</v>
      </c>
      <c r="CE15" s="12">
        <v>2.86</v>
      </c>
      <c r="CF15" s="25">
        <v>3.36</v>
      </c>
      <c r="CG15" s="12">
        <v>3.13</v>
      </c>
      <c r="CH15" s="26">
        <v>3.5</v>
      </c>
      <c r="CI15" s="25">
        <v>3.23</v>
      </c>
      <c r="CJ15" s="25">
        <v>2.62</v>
      </c>
      <c r="CK15" s="25">
        <v>1.96</v>
      </c>
      <c r="CL15" s="9">
        <v>3.43</v>
      </c>
      <c r="CM15" s="4">
        <v>3.55</v>
      </c>
      <c r="CN15" s="9">
        <v>4.49</v>
      </c>
      <c r="CO15" s="9">
        <v>5.67</v>
      </c>
      <c r="CP15" s="4">
        <v>6.64</v>
      </c>
      <c r="CQ15" s="97">
        <v>9.7200000000000006</v>
      </c>
      <c r="CR15" s="16">
        <v>26.61</v>
      </c>
      <c r="CS15" s="38">
        <v>28.92</v>
      </c>
      <c r="CT15" s="20">
        <v>31.89</v>
      </c>
      <c r="CU15" s="38">
        <v>33.53</v>
      </c>
      <c r="CV15" s="20">
        <v>34.979999999999997</v>
      </c>
      <c r="CW15" s="16">
        <v>34.1</v>
      </c>
      <c r="CX15" s="20">
        <v>36.42</v>
      </c>
      <c r="CY15" s="16">
        <v>37.58</v>
      </c>
      <c r="CZ15" s="38">
        <v>37.880000000000003</v>
      </c>
      <c r="DA15" s="20">
        <v>38.65</v>
      </c>
      <c r="DB15" s="20">
        <v>38.11</v>
      </c>
      <c r="DC15" s="20">
        <v>39.26</v>
      </c>
      <c r="DD15" s="20">
        <v>41.12</v>
      </c>
      <c r="DE15" s="16">
        <v>43.34</v>
      </c>
      <c r="DF15" s="20">
        <v>44.24</v>
      </c>
      <c r="DG15" s="20">
        <v>45.59</v>
      </c>
      <c r="DH15" s="16">
        <v>44.85</v>
      </c>
      <c r="DI15" s="97">
        <v>38.35</v>
      </c>
      <c r="DJ15" s="16">
        <v>26.86</v>
      </c>
      <c r="DK15" s="38">
        <v>28.08</v>
      </c>
      <c r="DL15" s="20">
        <v>31.23</v>
      </c>
      <c r="DM15" s="20">
        <v>33.72</v>
      </c>
      <c r="DN15" s="20">
        <v>34.130000000000003</v>
      </c>
      <c r="DO15" s="16">
        <v>34.71</v>
      </c>
      <c r="DP15" s="20">
        <v>36.979999999999997</v>
      </c>
      <c r="DQ15" s="16">
        <v>36.92</v>
      </c>
      <c r="DR15" s="38">
        <v>37.880000000000003</v>
      </c>
      <c r="DS15" s="20">
        <v>39.729999999999997</v>
      </c>
      <c r="DT15" s="20">
        <v>38.56</v>
      </c>
      <c r="DU15" s="20">
        <v>40.590000000000003</v>
      </c>
      <c r="DV15" s="20">
        <v>41.49</v>
      </c>
      <c r="DW15" s="16">
        <v>43.45</v>
      </c>
      <c r="DX15" s="20">
        <v>44.35</v>
      </c>
      <c r="DY15" s="20">
        <v>44.03</v>
      </c>
      <c r="DZ15" s="16">
        <v>43.29</v>
      </c>
      <c r="EA15" s="97">
        <v>38.57</v>
      </c>
      <c r="EB15" s="16">
        <v>0</v>
      </c>
      <c r="EC15" s="20">
        <v>0</v>
      </c>
      <c r="ED15" s="20">
        <v>3</v>
      </c>
      <c r="EE15" s="20">
        <v>2</v>
      </c>
      <c r="EF15" s="20">
        <v>0</v>
      </c>
      <c r="EG15" s="20">
        <v>-1</v>
      </c>
      <c r="EH15" s="20">
        <v>-3</v>
      </c>
      <c r="EI15" s="20">
        <v>-2</v>
      </c>
      <c r="EJ15" s="20">
        <v>0</v>
      </c>
      <c r="EK15" s="20">
        <v>7</v>
      </c>
      <c r="EL15" s="20">
        <v>15</v>
      </c>
      <c r="EM15" s="20">
        <v>18</v>
      </c>
      <c r="EN15" s="20">
        <v>20</v>
      </c>
      <c r="EO15" s="20">
        <v>19</v>
      </c>
      <c r="EP15" s="20">
        <v>15</v>
      </c>
      <c r="EQ15" s="20">
        <v>10</v>
      </c>
      <c r="ER15" s="20">
        <v>2</v>
      </c>
      <c r="ES15" s="97">
        <v>3</v>
      </c>
    </row>
    <row r="16" spans="1:152" ht="14">
      <c r="A16" s="2" t="s">
        <v>1424</v>
      </c>
      <c r="B16" s="2" t="s">
        <v>1666</v>
      </c>
      <c r="C16" s="2">
        <v>20</v>
      </c>
      <c r="D16" s="2">
        <v>0</v>
      </c>
      <c r="E16" s="2">
        <v>40136510</v>
      </c>
      <c r="F16" s="2" t="s">
        <v>91</v>
      </c>
      <c r="G16" s="1" t="s">
        <v>891</v>
      </c>
      <c r="H16" s="14"/>
      <c r="I16" s="1"/>
      <c r="J16" s="2">
        <v>167.1</v>
      </c>
      <c r="K16" s="2">
        <v>52.7</v>
      </c>
      <c r="L16" s="2" t="s">
        <v>167</v>
      </c>
      <c r="M16" s="2"/>
      <c r="N16" s="2" t="s">
        <v>238</v>
      </c>
      <c r="O16" s="2" t="s">
        <v>201</v>
      </c>
      <c r="P16" s="3" t="s">
        <v>6</v>
      </c>
      <c r="Q16" s="3">
        <v>13</v>
      </c>
      <c r="R16" s="2">
        <v>12</v>
      </c>
      <c r="S16" s="2">
        <v>9</v>
      </c>
      <c r="T16" s="30" t="s">
        <v>168</v>
      </c>
      <c r="U16" s="30" t="s">
        <v>860</v>
      </c>
      <c r="V16" s="30"/>
      <c r="W16" s="30"/>
      <c r="X16" s="3" t="s">
        <v>6</v>
      </c>
      <c r="Y16" s="3">
        <v>13</v>
      </c>
      <c r="Z16" s="2">
        <v>12</v>
      </c>
      <c r="AA16" s="2">
        <v>9</v>
      </c>
      <c r="AB16" s="2" t="s">
        <v>1427</v>
      </c>
      <c r="AC16" s="33"/>
      <c r="AD16" s="3" t="s">
        <v>137</v>
      </c>
      <c r="AE16" s="3">
        <v>52</v>
      </c>
      <c r="AF16" s="2">
        <v>42</v>
      </c>
      <c r="AG16" s="2">
        <v>25</v>
      </c>
      <c r="AH16" s="2"/>
      <c r="AI16" s="33" t="s">
        <v>443</v>
      </c>
      <c r="AJ16" s="12" t="s">
        <v>138</v>
      </c>
      <c r="AK16" s="12">
        <v>53</v>
      </c>
      <c r="AL16" s="13">
        <v>39</v>
      </c>
      <c r="AM16" s="13">
        <v>35</v>
      </c>
      <c r="AN16" s="13"/>
      <c r="AO16" s="34" t="s">
        <v>180</v>
      </c>
      <c r="AP16" s="2" t="s">
        <v>250</v>
      </c>
      <c r="AQ16" s="2" t="s">
        <v>118</v>
      </c>
      <c r="AR16" s="2" t="s">
        <v>429</v>
      </c>
      <c r="AS16" s="2" t="s">
        <v>245</v>
      </c>
      <c r="AT16" s="2" t="s">
        <v>87</v>
      </c>
      <c r="AU16" s="1"/>
      <c r="AV16" s="2" t="s">
        <v>89</v>
      </c>
      <c r="AW16" s="1"/>
      <c r="AX16" s="2" t="s">
        <v>93</v>
      </c>
      <c r="AY16" s="14" t="s">
        <v>1428</v>
      </c>
      <c r="AZ16" s="14">
        <v>1</v>
      </c>
      <c r="BA16" s="3" t="s">
        <v>6</v>
      </c>
      <c r="BB16" s="3">
        <v>13</v>
      </c>
      <c r="BC16" s="2">
        <v>12</v>
      </c>
      <c r="BD16" s="2">
        <v>9</v>
      </c>
      <c r="BE16" s="2" t="s">
        <v>1666</v>
      </c>
      <c r="BF16" s="2">
        <v>20</v>
      </c>
      <c r="BG16" s="2">
        <v>0</v>
      </c>
      <c r="BH16" s="104">
        <v>3.65</v>
      </c>
      <c r="BI16" s="105">
        <v>2.4500000000000002</v>
      </c>
      <c r="BJ16" s="109">
        <v>2.17</v>
      </c>
      <c r="BK16" s="107">
        <v>1.94</v>
      </c>
      <c r="BL16" s="106">
        <v>1.56</v>
      </c>
      <c r="BM16" s="108">
        <v>2.0099999999999998</v>
      </c>
      <c r="BN16" s="106">
        <v>0.75</v>
      </c>
      <c r="BO16" s="108">
        <v>2.06</v>
      </c>
      <c r="BP16" s="107">
        <v>2.4700000000000002</v>
      </c>
      <c r="BQ16" s="106">
        <v>4.07</v>
      </c>
      <c r="BR16" s="106">
        <v>6.74</v>
      </c>
      <c r="BS16" s="106">
        <v>4.25</v>
      </c>
      <c r="BT16" s="106">
        <v>3.36</v>
      </c>
      <c r="BU16" s="8">
        <v>5.36</v>
      </c>
      <c r="BV16" s="7">
        <v>6.46</v>
      </c>
      <c r="BW16" s="9">
        <v>9.36</v>
      </c>
      <c r="BX16" s="4">
        <v>13.12</v>
      </c>
      <c r="BY16" s="4">
        <v>14.35</v>
      </c>
      <c r="BZ16" s="4">
        <v>3.69</v>
      </c>
      <c r="CA16" s="26">
        <v>1.96</v>
      </c>
      <c r="CB16" s="25">
        <v>1.28</v>
      </c>
      <c r="CC16" s="53">
        <v>1.1100000000000001</v>
      </c>
      <c r="CD16" s="53">
        <v>1.22</v>
      </c>
      <c r="CE16" s="54">
        <v>2.14</v>
      </c>
      <c r="CF16" s="53">
        <v>1.51</v>
      </c>
      <c r="CG16" s="54">
        <v>3.14</v>
      </c>
      <c r="CH16" s="55">
        <v>4.5999999999999996</v>
      </c>
      <c r="CI16" s="53">
        <v>4.8499999999999996</v>
      </c>
      <c r="CJ16" s="53">
        <v>6.59</v>
      </c>
      <c r="CK16" s="53">
        <v>3.72</v>
      </c>
      <c r="CL16" s="7">
        <v>3.61</v>
      </c>
      <c r="CM16" s="8">
        <v>5.07</v>
      </c>
      <c r="CN16" s="7">
        <v>7.61</v>
      </c>
      <c r="CO16" s="9">
        <v>9.91</v>
      </c>
      <c r="CP16" s="4">
        <v>12.42</v>
      </c>
      <c r="CQ16" s="4">
        <v>16.399999999999999</v>
      </c>
      <c r="CR16" s="16">
        <v>26.42</v>
      </c>
      <c r="CS16" s="38">
        <v>30.65</v>
      </c>
      <c r="CT16" s="20">
        <v>33.26</v>
      </c>
      <c r="CU16" s="18">
        <v>35.549999999999997</v>
      </c>
      <c r="CV16" s="17">
        <v>34.4</v>
      </c>
      <c r="CW16" s="19">
        <v>35.229999999999997</v>
      </c>
      <c r="CX16" s="17">
        <v>36.65</v>
      </c>
      <c r="CY16" s="19">
        <v>36.67</v>
      </c>
      <c r="CZ16" s="18">
        <v>36.71</v>
      </c>
      <c r="DA16" s="17">
        <v>38.36</v>
      </c>
      <c r="DB16" s="17">
        <v>38.1</v>
      </c>
      <c r="DC16" s="17">
        <v>41.26</v>
      </c>
      <c r="DD16" s="17">
        <v>43.84</v>
      </c>
      <c r="DE16" s="19">
        <v>43.15</v>
      </c>
      <c r="DF16" s="17">
        <v>45.22</v>
      </c>
      <c r="DG16" s="20">
        <v>43.25</v>
      </c>
      <c r="DH16" s="16">
        <v>44.53</v>
      </c>
      <c r="DI16" s="16">
        <v>38.65</v>
      </c>
      <c r="DJ16" s="16">
        <v>26.74</v>
      </c>
      <c r="DK16" s="38">
        <v>30.28</v>
      </c>
      <c r="DL16" s="20">
        <v>33.200000000000003</v>
      </c>
      <c r="DM16" s="17">
        <v>35.49</v>
      </c>
      <c r="DN16" s="17">
        <v>34.36</v>
      </c>
      <c r="DO16" s="19">
        <v>35.44</v>
      </c>
      <c r="DP16" s="17">
        <v>35.64</v>
      </c>
      <c r="DQ16" s="19">
        <v>35.96</v>
      </c>
      <c r="DR16" s="18">
        <v>37.590000000000003</v>
      </c>
      <c r="DS16" s="17">
        <v>38.08</v>
      </c>
      <c r="DT16" s="17">
        <v>38.89</v>
      </c>
      <c r="DU16" s="17">
        <v>42.37</v>
      </c>
      <c r="DV16" s="17">
        <v>43.93</v>
      </c>
      <c r="DW16" s="19">
        <v>42.63</v>
      </c>
      <c r="DX16" s="17">
        <v>45.68</v>
      </c>
      <c r="DY16" s="20">
        <v>43.74</v>
      </c>
      <c r="DZ16" s="16">
        <v>44.42</v>
      </c>
      <c r="EA16" s="16">
        <v>38.590000000000003</v>
      </c>
      <c r="EB16" s="16">
        <v>1</v>
      </c>
      <c r="EC16" s="20">
        <v>1</v>
      </c>
      <c r="ED16" s="20">
        <v>-1</v>
      </c>
      <c r="EE16" s="17">
        <v>-4</v>
      </c>
      <c r="EF16" s="17">
        <v>-6</v>
      </c>
      <c r="EG16" s="17">
        <v>-10</v>
      </c>
      <c r="EH16" s="17">
        <v>-11</v>
      </c>
      <c r="EI16" s="17">
        <v>-14</v>
      </c>
      <c r="EJ16" s="17">
        <v>-11</v>
      </c>
      <c r="EK16" s="17">
        <v>-4</v>
      </c>
      <c r="EL16" s="17">
        <v>2</v>
      </c>
      <c r="EM16" s="17">
        <v>13</v>
      </c>
      <c r="EN16" s="17">
        <v>17</v>
      </c>
      <c r="EO16" s="17">
        <v>14</v>
      </c>
      <c r="EP16" s="17">
        <v>12</v>
      </c>
      <c r="EQ16" s="20">
        <v>8</v>
      </c>
      <c r="ER16" s="20">
        <v>6</v>
      </c>
      <c r="ES16" s="20">
        <v>6</v>
      </c>
    </row>
    <row r="17" spans="1:149" ht="14">
      <c r="A17" s="2" t="s">
        <v>913</v>
      </c>
      <c r="B17" s="2" t="s">
        <v>1666</v>
      </c>
      <c r="C17" s="2">
        <v>17</v>
      </c>
      <c r="D17" s="2">
        <v>5</v>
      </c>
      <c r="E17" s="2">
        <v>50832473</v>
      </c>
      <c r="F17" s="2" t="s">
        <v>91</v>
      </c>
      <c r="G17" s="1" t="s">
        <v>290</v>
      </c>
      <c r="H17" s="14"/>
      <c r="I17" s="1"/>
      <c r="J17" s="2">
        <v>154.80000000000001</v>
      </c>
      <c r="K17" s="2">
        <v>51.5</v>
      </c>
      <c r="L17" s="2" t="s">
        <v>167</v>
      </c>
      <c r="M17" s="2"/>
      <c r="N17" s="2" t="s">
        <v>79</v>
      </c>
      <c r="O17" s="2" t="s">
        <v>80</v>
      </c>
      <c r="P17" s="3" t="s">
        <v>6</v>
      </c>
      <c r="Q17" s="3">
        <v>20</v>
      </c>
      <c r="R17" s="2">
        <v>18</v>
      </c>
      <c r="S17" s="2">
        <v>10</v>
      </c>
      <c r="T17" s="30" t="s">
        <v>917</v>
      </c>
      <c r="U17" s="30"/>
      <c r="V17" s="30"/>
      <c r="W17" s="30"/>
      <c r="X17" s="3" t="s">
        <v>6</v>
      </c>
      <c r="Y17" s="3">
        <v>20</v>
      </c>
      <c r="Z17" s="2">
        <v>18</v>
      </c>
      <c r="AA17" s="2">
        <v>10</v>
      </c>
      <c r="AB17" s="2" t="s">
        <v>918</v>
      </c>
      <c r="AC17" s="33"/>
      <c r="AD17" s="3" t="s">
        <v>137</v>
      </c>
      <c r="AE17" s="3">
        <v>56</v>
      </c>
      <c r="AF17" s="2">
        <v>41</v>
      </c>
      <c r="AG17" s="2">
        <v>25</v>
      </c>
      <c r="AH17" s="2"/>
      <c r="AI17" s="33" t="s">
        <v>443</v>
      </c>
      <c r="AJ17" s="12" t="s">
        <v>116</v>
      </c>
      <c r="AK17" s="12">
        <v>27</v>
      </c>
      <c r="AL17" s="13">
        <v>18</v>
      </c>
      <c r="AM17" s="13">
        <v>6</v>
      </c>
      <c r="AN17" s="13"/>
      <c r="AO17" s="34" t="s">
        <v>197</v>
      </c>
      <c r="AP17" s="2" t="s">
        <v>239</v>
      </c>
      <c r="AQ17" s="2" t="s">
        <v>118</v>
      </c>
      <c r="AR17" s="2" t="s">
        <v>870</v>
      </c>
      <c r="AS17" s="2" t="s">
        <v>919</v>
      </c>
      <c r="AT17" s="2" t="s">
        <v>87</v>
      </c>
      <c r="AU17" s="1"/>
      <c r="AV17" s="2" t="s">
        <v>89</v>
      </c>
      <c r="AW17" s="1"/>
      <c r="AX17" s="2" t="s">
        <v>93</v>
      </c>
      <c r="AY17" s="14" t="s">
        <v>920</v>
      </c>
      <c r="AZ17" s="14">
        <v>1</v>
      </c>
      <c r="BA17" s="3" t="s">
        <v>6</v>
      </c>
      <c r="BB17" s="3">
        <v>20</v>
      </c>
      <c r="BC17" s="2">
        <v>18</v>
      </c>
      <c r="BD17" s="2">
        <v>10</v>
      </c>
      <c r="BE17" s="2" t="s">
        <v>1666</v>
      </c>
      <c r="BF17" s="2">
        <v>17</v>
      </c>
      <c r="BG17" s="2">
        <v>5</v>
      </c>
      <c r="BH17" s="104">
        <v>2.94</v>
      </c>
      <c r="BI17" s="105">
        <v>2.14</v>
      </c>
      <c r="BJ17" s="109">
        <v>1.1499999999999999</v>
      </c>
      <c r="BK17" s="107">
        <v>1.1200000000000001</v>
      </c>
      <c r="BL17" s="106">
        <v>1.28</v>
      </c>
      <c r="BM17" s="108">
        <v>0.72</v>
      </c>
      <c r="BN17" s="106">
        <v>0.39</v>
      </c>
      <c r="BO17" s="108">
        <v>0.8</v>
      </c>
      <c r="BP17" s="107">
        <v>1.45</v>
      </c>
      <c r="BQ17" s="106">
        <v>0.28000000000000003</v>
      </c>
      <c r="BR17" s="106">
        <v>5.35</v>
      </c>
      <c r="BS17" s="106">
        <v>4.95</v>
      </c>
      <c r="BT17" s="109">
        <v>3.05</v>
      </c>
      <c r="BU17" s="4">
        <v>3.98</v>
      </c>
      <c r="BV17" s="9">
        <v>6.25</v>
      </c>
      <c r="BW17" s="9">
        <v>9.83</v>
      </c>
      <c r="BX17" s="4">
        <v>13.51</v>
      </c>
      <c r="BY17" s="98"/>
      <c r="BZ17" s="4">
        <v>2.4700000000000002</v>
      </c>
      <c r="CA17" s="26">
        <v>0.9</v>
      </c>
      <c r="CB17" s="25">
        <v>0.35</v>
      </c>
      <c r="CC17" s="53">
        <v>0.45</v>
      </c>
      <c r="CD17" s="53">
        <v>1.39</v>
      </c>
      <c r="CE17" s="54">
        <v>1.1200000000000001</v>
      </c>
      <c r="CF17" s="53">
        <v>1.18</v>
      </c>
      <c r="CG17" s="54">
        <v>1.76</v>
      </c>
      <c r="CH17" s="55">
        <v>2.27</v>
      </c>
      <c r="CI17" s="53">
        <v>2.56</v>
      </c>
      <c r="CJ17" s="53">
        <v>4.9800000000000004</v>
      </c>
      <c r="CK17" s="53">
        <v>5.01</v>
      </c>
      <c r="CL17" s="9">
        <v>3.67</v>
      </c>
      <c r="CM17" s="4">
        <v>5.0599999999999996</v>
      </c>
      <c r="CN17" s="9">
        <v>7.07</v>
      </c>
      <c r="CO17" s="9">
        <v>10.72</v>
      </c>
      <c r="CP17" s="4">
        <v>12.52</v>
      </c>
      <c r="CQ17" s="98"/>
      <c r="CR17" s="16">
        <v>27.3</v>
      </c>
      <c r="CS17" s="38">
        <v>31.65</v>
      </c>
      <c r="CT17" s="20">
        <v>33.64</v>
      </c>
      <c r="CU17" s="18">
        <v>33.19</v>
      </c>
      <c r="CV17" s="17">
        <v>33.79</v>
      </c>
      <c r="CW17" s="19">
        <v>35.56</v>
      </c>
      <c r="CX17" s="17">
        <v>35.659999999999997</v>
      </c>
      <c r="CY17" s="19">
        <v>36.450000000000003</v>
      </c>
      <c r="CZ17" s="18">
        <v>37.61</v>
      </c>
      <c r="DA17" s="17">
        <v>38.61</v>
      </c>
      <c r="DB17" s="17">
        <v>39.36</v>
      </c>
      <c r="DC17" s="17">
        <v>43.12</v>
      </c>
      <c r="DD17" s="20">
        <v>44.29</v>
      </c>
      <c r="DE17" s="16">
        <v>44.25</v>
      </c>
      <c r="DF17" s="20">
        <v>42.34</v>
      </c>
      <c r="DG17" s="20">
        <v>42.2</v>
      </c>
      <c r="DH17" s="16">
        <v>40.729999999999997</v>
      </c>
      <c r="DI17" s="100"/>
      <c r="DJ17" s="16">
        <v>27.36</v>
      </c>
      <c r="DK17" s="38">
        <v>32.26</v>
      </c>
      <c r="DL17" s="20">
        <v>33.22</v>
      </c>
      <c r="DM17" s="17">
        <v>33.700000000000003</v>
      </c>
      <c r="DN17" s="17">
        <v>34.51</v>
      </c>
      <c r="DO17" s="19">
        <v>35.81</v>
      </c>
      <c r="DP17" s="17">
        <v>35.53</v>
      </c>
      <c r="DQ17" s="19">
        <v>36.840000000000003</v>
      </c>
      <c r="DR17" s="18">
        <v>38.26</v>
      </c>
      <c r="DS17" s="17">
        <v>39.26</v>
      </c>
      <c r="DT17" s="17">
        <v>40.340000000000003</v>
      </c>
      <c r="DU17" s="17">
        <v>43.76</v>
      </c>
      <c r="DV17" s="20">
        <v>45.06</v>
      </c>
      <c r="DW17" s="16">
        <v>45.11</v>
      </c>
      <c r="DX17" s="20">
        <v>43.34</v>
      </c>
      <c r="DY17" s="20">
        <v>42.67</v>
      </c>
      <c r="DZ17" s="16">
        <v>40.799999999999997</v>
      </c>
      <c r="EA17" s="100"/>
      <c r="EB17" s="16">
        <v>2</v>
      </c>
      <c r="EC17" s="20">
        <v>3</v>
      </c>
      <c r="ED17" s="20">
        <v>0</v>
      </c>
      <c r="EE17" s="17">
        <v>-4</v>
      </c>
      <c r="EF17" s="17">
        <v>-8</v>
      </c>
      <c r="EG17" s="17">
        <v>-13</v>
      </c>
      <c r="EH17" s="17">
        <v>-18</v>
      </c>
      <c r="EI17" s="17">
        <v>-18</v>
      </c>
      <c r="EJ17" s="17">
        <v>-17</v>
      </c>
      <c r="EK17" s="17">
        <v>-8</v>
      </c>
      <c r="EL17" s="17">
        <v>-1</v>
      </c>
      <c r="EM17" s="17">
        <v>2</v>
      </c>
      <c r="EN17" s="20">
        <v>3</v>
      </c>
      <c r="EO17" s="20">
        <v>4</v>
      </c>
      <c r="EP17" s="20">
        <v>4</v>
      </c>
      <c r="EQ17" s="20">
        <v>3</v>
      </c>
      <c r="ER17" s="20">
        <v>2</v>
      </c>
      <c r="ES17" s="101"/>
    </row>
    <row r="18" spans="1:149" ht="14">
      <c r="A18" s="2" t="s">
        <v>1185</v>
      </c>
      <c r="B18" s="2" t="s">
        <v>1666</v>
      </c>
      <c r="C18" s="2">
        <v>13</v>
      </c>
      <c r="D18" s="2">
        <v>7</v>
      </c>
      <c r="E18" s="2">
        <v>53151546</v>
      </c>
      <c r="F18" s="2" t="s">
        <v>91</v>
      </c>
      <c r="G18" s="1" t="s">
        <v>1188</v>
      </c>
      <c r="H18" s="15" t="s">
        <v>95</v>
      </c>
      <c r="I18" s="1">
        <v>7</v>
      </c>
      <c r="J18" s="2">
        <v>155.80000000000001</v>
      </c>
      <c r="K18" s="2">
        <v>55.3</v>
      </c>
      <c r="L18" s="2" t="s">
        <v>167</v>
      </c>
      <c r="M18" s="2"/>
      <c r="N18" s="2" t="s">
        <v>79</v>
      </c>
      <c r="O18" s="2" t="s">
        <v>819</v>
      </c>
      <c r="P18" s="3" t="s">
        <v>6</v>
      </c>
      <c r="Q18" s="3">
        <v>17</v>
      </c>
      <c r="R18" s="2">
        <v>11</v>
      </c>
      <c r="S18" s="2">
        <v>10</v>
      </c>
      <c r="T18" s="30" t="s">
        <v>168</v>
      </c>
      <c r="U18" s="30"/>
      <c r="V18" s="30"/>
      <c r="W18" s="30"/>
      <c r="X18" s="3" t="s">
        <v>6</v>
      </c>
      <c r="Y18" s="3">
        <v>17</v>
      </c>
      <c r="Z18" s="2">
        <v>11</v>
      </c>
      <c r="AA18" s="2">
        <v>10</v>
      </c>
      <c r="AB18" s="2" t="s">
        <v>1187</v>
      </c>
      <c r="AC18" s="33"/>
      <c r="AD18" s="3" t="s">
        <v>137</v>
      </c>
      <c r="AE18" s="3">
        <v>50</v>
      </c>
      <c r="AF18" s="2">
        <v>32</v>
      </c>
      <c r="AG18" s="2">
        <v>25</v>
      </c>
      <c r="AH18" s="2"/>
      <c r="AI18" s="33" t="s">
        <v>443</v>
      </c>
      <c r="AJ18" s="12" t="s">
        <v>116</v>
      </c>
      <c r="AK18" s="12">
        <v>33</v>
      </c>
      <c r="AL18" s="13">
        <v>22</v>
      </c>
      <c r="AM18" s="13">
        <v>10</v>
      </c>
      <c r="AN18" s="13"/>
      <c r="AO18" s="34" t="s">
        <v>180</v>
      </c>
      <c r="AP18" s="2" t="s">
        <v>177</v>
      </c>
      <c r="AQ18" s="2" t="s">
        <v>403</v>
      </c>
      <c r="AR18" s="2" t="s">
        <v>312</v>
      </c>
      <c r="AS18" s="2" t="s">
        <v>397</v>
      </c>
      <c r="AT18" s="2" t="s">
        <v>87</v>
      </c>
      <c r="AU18" s="1" t="s">
        <v>90</v>
      </c>
      <c r="AV18" s="2" t="s">
        <v>89</v>
      </c>
      <c r="AW18" s="1" t="s">
        <v>131</v>
      </c>
      <c r="AX18" s="2" t="s">
        <v>93</v>
      </c>
      <c r="AY18" s="14" t="s">
        <v>1189</v>
      </c>
      <c r="AZ18" s="14">
        <v>1</v>
      </c>
      <c r="BA18" s="3" t="s">
        <v>6</v>
      </c>
      <c r="BB18" s="3">
        <v>17</v>
      </c>
      <c r="BC18" s="2">
        <v>11</v>
      </c>
      <c r="BD18" s="2">
        <v>10</v>
      </c>
      <c r="BE18" s="2" t="s">
        <v>1666</v>
      </c>
      <c r="BF18" s="2">
        <v>13</v>
      </c>
      <c r="BG18" s="2">
        <v>7</v>
      </c>
      <c r="BH18" s="104">
        <v>3.26</v>
      </c>
      <c r="BI18" s="107">
        <v>3.22</v>
      </c>
      <c r="BJ18" s="106">
        <v>2.17</v>
      </c>
      <c r="BK18" s="107">
        <v>2.17</v>
      </c>
      <c r="BL18" s="106">
        <v>2.2200000000000002</v>
      </c>
      <c r="BM18" s="108">
        <v>1.83</v>
      </c>
      <c r="BN18" s="106">
        <v>1.86</v>
      </c>
      <c r="BO18" s="108">
        <v>1.9</v>
      </c>
      <c r="BP18" s="107">
        <v>2.62</v>
      </c>
      <c r="BQ18" s="106">
        <v>2.4500000000000002</v>
      </c>
      <c r="BR18" s="106">
        <v>6.22</v>
      </c>
      <c r="BS18" s="106">
        <v>5.75</v>
      </c>
      <c r="BT18" s="106">
        <v>3.97</v>
      </c>
      <c r="BU18" s="8">
        <v>3.48</v>
      </c>
      <c r="BV18" s="7">
        <v>4.38</v>
      </c>
      <c r="BW18" s="9">
        <v>7.73</v>
      </c>
      <c r="BX18" s="4">
        <v>12.67</v>
      </c>
      <c r="BY18" s="97">
        <v>18.57</v>
      </c>
      <c r="BZ18" s="4">
        <v>4.1500000000000004</v>
      </c>
      <c r="CA18" s="6">
        <v>3.34</v>
      </c>
      <c r="CB18" s="7">
        <v>2.2400000000000002</v>
      </c>
      <c r="CC18" s="7">
        <v>1.45</v>
      </c>
      <c r="CD18" s="7">
        <v>1.61</v>
      </c>
      <c r="CE18" s="8">
        <v>1.76</v>
      </c>
      <c r="CF18" s="7">
        <v>1.5</v>
      </c>
      <c r="CG18" s="8">
        <v>2.2400000000000002</v>
      </c>
      <c r="CH18" s="6">
        <v>2.95</v>
      </c>
      <c r="CI18" s="7">
        <v>3.34</v>
      </c>
      <c r="CJ18" s="7">
        <v>7.09</v>
      </c>
      <c r="CK18" s="7">
        <v>7.56</v>
      </c>
      <c r="CL18" s="7">
        <v>4.28</v>
      </c>
      <c r="CM18" s="8">
        <v>3.74</v>
      </c>
      <c r="CN18" s="7">
        <v>6.22</v>
      </c>
      <c r="CO18" s="9">
        <v>9.1999999999999993</v>
      </c>
      <c r="CP18" s="4">
        <v>12.07</v>
      </c>
      <c r="CQ18" s="97">
        <v>18.21</v>
      </c>
      <c r="CR18" s="16">
        <v>27.62</v>
      </c>
      <c r="CS18" s="18">
        <v>28.02</v>
      </c>
      <c r="CT18" s="17">
        <v>30.98</v>
      </c>
      <c r="CU18" s="18">
        <v>33.049999999999997</v>
      </c>
      <c r="CV18" s="17">
        <v>34.31</v>
      </c>
      <c r="CW18" s="19">
        <v>34.729999999999997</v>
      </c>
      <c r="CX18" s="17">
        <v>36.72</v>
      </c>
      <c r="CY18" s="19">
        <v>38.61</v>
      </c>
      <c r="CZ18" s="18">
        <v>39.24</v>
      </c>
      <c r="DA18" s="17">
        <v>39.47</v>
      </c>
      <c r="DB18" s="17">
        <v>39.49</v>
      </c>
      <c r="DC18" s="17">
        <v>41.25</v>
      </c>
      <c r="DD18" s="17">
        <v>44.67</v>
      </c>
      <c r="DE18" s="19">
        <v>44.74</v>
      </c>
      <c r="DF18" s="17">
        <v>44.72</v>
      </c>
      <c r="DG18" s="20">
        <v>43.75</v>
      </c>
      <c r="DH18" s="16">
        <v>44.24</v>
      </c>
      <c r="DI18" s="97">
        <v>40.299999999999997</v>
      </c>
      <c r="DJ18" s="16">
        <v>27.02</v>
      </c>
      <c r="DK18" s="18">
        <v>28.29</v>
      </c>
      <c r="DL18" s="17">
        <v>32.049999999999997</v>
      </c>
      <c r="DM18" s="17">
        <v>33.479999999999997</v>
      </c>
      <c r="DN18" s="17">
        <v>35.35</v>
      </c>
      <c r="DO18" s="19">
        <v>35.54</v>
      </c>
      <c r="DP18" s="17">
        <v>36.83</v>
      </c>
      <c r="DQ18" s="19">
        <v>39.42</v>
      </c>
      <c r="DR18" s="18">
        <v>39.39</v>
      </c>
      <c r="DS18" s="17">
        <v>38.880000000000003</v>
      </c>
      <c r="DT18" s="17">
        <v>39.369999999999997</v>
      </c>
      <c r="DU18" s="17">
        <v>41.13</v>
      </c>
      <c r="DV18" s="17">
        <v>44.75</v>
      </c>
      <c r="DW18" s="19">
        <v>44.83</v>
      </c>
      <c r="DX18" s="17">
        <v>44.77</v>
      </c>
      <c r="DY18" s="20">
        <v>43.86</v>
      </c>
      <c r="DZ18" s="16">
        <v>44.05</v>
      </c>
      <c r="EA18" s="97">
        <v>40.21</v>
      </c>
      <c r="EB18" s="16">
        <v>3</v>
      </c>
      <c r="EC18" s="17">
        <v>4</v>
      </c>
      <c r="ED18" s="17">
        <v>3</v>
      </c>
      <c r="EE18" s="17">
        <v>1</v>
      </c>
      <c r="EF18" s="17">
        <v>-2</v>
      </c>
      <c r="EG18" s="17">
        <v>-8</v>
      </c>
      <c r="EH18" s="17">
        <v>-11</v>
      </c>
      <c r="EI18" s="17">
        <v>-12</v>
      </c>
      <c r="EJ18" s="17">
        <v>-11</v>
      </c>
      <c r="EK18" s="17">
        <v>-7</v>
      </c>
      <c r="EL18" s="17">
        <v>0</v>
      </c>
      <c r="EM18" s="17">
        <v>6</v>
      </c>
      <c r="EN18" s="17">
        <v>11</v>
      </c>
      <c r="EO18" s="17">
        <v>11</v>
      </c>
      <c r="EP18" s="17">
        <v>11</v>
      </c>
      <c r="EQ18" s="20">
        <v>11</v>
      </c>
      <c r="ER18" s="20">
        <v>9</v>
      </c>
      <c r="ES18" s="97">
        <v>9</v>
      </c>
    </row>
    <row r="19" spans="1:149" ht="14">
      <c r="A19" s="2" t="s">
        <v>896</v>
      </c>
      <c r="B19" s="2" t="s">
        <v>1666</v>
      </c>
      <c r="C19" s="2">
        <v>16</v>
      </c>
      <c r="D19" s="2">
        <v>10</v>
      </c>
      <c r="E19" s="2">
        <v>50321928</v>
      </c>
      <c r="F19" s="2" t="s">
        <v>91</v>
      </c>
      <c r="G19" s="1" t="s">
        <v>901</v>
      </c>
      <c r="H19" s="13" t="s">
        <v>95</v>
      </c>
      <c r="I19" s="1">
        <v>8</v>
      </c>
      <c r="J19" s="2">
        <v>168.6</v>
      </c>
      <c r="K19" s="2">
        <v>62.5</v>
      </c>
      <c r="L19" s="2" t="s">
        <v>167</v>
      </c>
      <c r="M19" s="2"/>
      <c r="N19" s="2" t="s">
        <v>99</v>
      </c>
      <c r="O19" s="2" t="s">
        <v>287</v>
      </c>
      <c r="P19" s="3" t="s">
        <v>6</v>
      </c>
      <c r="Q19" s="3">
        <v>13</v>
      </c>
      <c r="R19" s="2">
        <v>11</v>
      </c>
      <c r="S19" s="2">
        <v>10</v>
      </c>
      <c r="T19" s="30"/>
      <c r="U19" s="30"/>
      <c r="V19" s="30"/>
      <c r="W19" s="30"/>
      <c r="X19" s="3" t="s">
        <v>6</v>
      </c>
      <c r="Y19" s="3">
        <v>13</v>
      </c>
      <c r="Z19" s="2">
        <v>11</v>
      </c>
      <c r="AA19" s="2">
        <v>10</v>
      </c>
      <c r="AB19" s="2" t="s">
        <v>900</v>
      </c>
      <c r="AC19" s="33"/>
      <c r="AD19" s="3" t="s">
        <v>137</v>
      </c>
      <c r="AE19" s="3">
        <v>49</v>
      </c>
      <c r="AF19" s="2">
        <v>38</v>
      </c>
      <c r="AG19" s="2">
        <v>32</v>
      </c>
      <c r="AH19" s="2"/>
      <c r="AI19" s="33" t="s">
        <v>443</v>
      </c>
      <c r="AJ19" s="12" t="s">
        <v>102</v>
      </c>
      <c r="AK19" s="12">
        <v>40</v>
      </c>
      <c r="AL19" s="13">
        <v>33</v>
      </c>
      <c r="AM19" s="13">
        <v>17</v>
      </c>
      <c r="AN19" s="13"/>
      <c r="AO19" s="34" t="s">
        <v>180</v>
      </c>
      <c r="AP19" s="2" t="s">
        <v>218</v>
      </c>
      <c r="AQ19" s="2" t="s">
        <v>323</v>
      </c>
      <c r="AR19" s="2" t="s">
        <v>342</v>
      </c>
      <c r="AS19" s="2" t="s">
        <v>513</v>
      </c>
      <c r="AT19" s="2" t="s">
        <v>87</v>
      </c>
      <c r="AU19" s="1"/>
      <c r="AV19" s="2" t="s">
        <v>89</v>
      </c>
      <c r="AW19" s="1"/>
      <c r="AX19" s="2" t="s">
        <v>93</v>
      </c>
      <c r="AY19" s="14" t="s">
        <v>902</v>
      </c>
      <c r="AZ19" s="14">
        <v>1</v>
      </c>
      <c r="BA19" s="3" t="s">
        <v>6</v>
      </c>
      <c r="BB19" s="3">
        <v>13</v>
      </c>
      <c r="BC19" s="2">
        <v>11</v>
      </c>
      <c r="BD19" s="2">
        <v>10</v>
      </c>
      <c r="BE19" s="2" t="s">
        <v>1666</v>
      </c>
      <c r="BF19" s="2">
        <v>16</v>
      </c>
      <c r="BG19" s="2">
        <v>10</v>
      </c>
      <c r="BH19" s="104">
        <v>2.39</v>
      </c>
      <c r="BI19" s="105">
        <v>1.59</v>
      </c>
      <c r="BJ19" s="109">
        <v>0</v>
      </c>
      <c r="BK19" s="107">
        <v>1.08</v>
      </c>
      <c r="BL19" s="106">
        <v>1.02</v>
      </c>
      <c r="BM19" s="108">
        <v>0.88</v>
      </c>
      <c r="BN19" s="106">
        <v>0</v>
      </c>
      <c r="BO19" s="108">
        <v>0</v>
      </c>
      <c r="BP19" s="107">
        <v>0</v>
      </c>
      <c r="BQ19" s="106">
        <v>4.75</v>
      </c>
      <c r="BR19" s="106">
        <v>4.78</v>
      </c>
      <c r="BS19" s="106">
        <v>3.24</v>
      </c>
      <c r="BT19" s="106">
        <v>1.61</v>
      </c>
      <c r="BU19" s="8">
        <v>2.66</v>
      </c>
      <c r="BV19" s="7">
        <v>4.1100000000000003</v>
      </c>
      <c r="BW19" s="9">
        <v>6.71</v>
      </c>
      <c r="BX19" s="4">
        <v>11.63</v>
      </c>
      <c r="BY19" s="4">
        <v>15.33</v>
      </c>
      <c r="BZ19" s="4">
        <v>2.29</v>
      </c>
      <c r="CA19" s="26">
        <v>0.51</v>
      </c>
      <c r="CB19" s="25">
        <v>0</v>
      </c>
      <c r="CC19" s="53">
        <v>1.1200000000000001</v>
      </c>
      <c r="CD19" s="53">
        <v>1.1499999999999999</v>
      </c>
      <c r="CE19" s="54">
        <v>0.87</v>
      </c>
      <c r="CF19" s="53">
        <v>1.62</v>
      </c>
      <c r="CG19" s="54">
        <v>1.25</v>
      </c>
      <c r="CH19" s="55">
        <v>2.68</v>
      </c>
      <c r="CI19" s="53">
        <v>3.95</v>
      </c>
      <c r="CJ19" s="53">
        <v>4.72</v>
      </c>
      <c r="CK19" s="53">
        <v>2.73</v>
      </c>
      <c r="CL19" s="7">
        <v>1.39</v>
      </c>
      <c r="CM19" s="8">
        <v>2.0699999999999998</v>
      </c>
      <c r="CN19" s="7">
        <v>5.78</v>
      </c>
      <c r="CO19" s="9">
        <v>6.39</v>
      </c>
      <c r="CP19" s="4">
        <v>10.74</v>
      </c>
      <c r="CQ19" s="4">
        <v>14.94</v>
      </c>
      <c r="CR19" s="16">
        <v>31.47</v>
      </c>
      <c r="CS19" s="38">
        <v>33.659999999999997</v>
      </c>
      <c r="CT19" s="20">
        <v>34.369999999999997</v>
      </c>
      <c r="CU19" s="18">
        <v>35.49</v>
      </c>
      <c r="CV19" s="17">
        <v>37.15</v>
      </c>
      <c r="CW19" s="19">
        <v>38.18</v>
      </c>
      <c r="CX19" s="17">
        <v>39.47</v>
      </c>
      <c r="CY19" s="19">
        <v>40.299999999999997</v>
      </c>
      <c r="CZ19" s="18">
        <v>40.270000000000003</v>
      </c>
      <c r="DA19" s="17">
        <v>41.44</v>
      </c>
      <c r="DB19" s="17">
        <v>42.24</v>
      </c>
      <c r="DC19" s="17">
        <v>43.62</v>
      </c>
      <c r="DD19" s="17">
        <v>48.97</v>
      </c>
      <c r="DE19" s="19">
        <v>49.68</v>
      </c>
      <c r="DF19" s="17">
        <v>49.29</v>
      </c>
      <c r="DG19" s="20">
        <v>47.61</v>
      </c>
      <c r="DH19" s="16">
        <v>45.61</v>
      </c>
      <c r="DI19" s="16">
        <v>43.83</v>
      </c>
      <c r="DJ19" s="16">
        <v>31.49</v>
      </c>
      <c r="DK19" s="38">
        <v>33.56</v>
      </c>
      <c r="DL19" s="20">
        <v>34.76</v>
      </c>
      <c r="DM19" s="17">
        <v>35.200000000000003</v>
      </c>
      <c r="DN19" s="17">
        <v>37.229999999999997</v>
      </c>
      <c r="DO19" s="19">
        <v>38.25</v>
      </c>
      <c r="DP19" s="17">
        <v>39.03</v>
      </c>
      <c r="DQ19" s="19">
        <v>40.85</v>
      </c>
      <c r="DR19" s="18">
        <v>40.19</v>
      </c>
      <c r="DS19" s="17">
        <v>41.32</v>
      </c>
      <c r="DT19" s="17">
        <v>42.86</v>
      </c>
      <c r="DU19" s="17">
        <v>43.55</v>
      </c>
      <c r="DV19" s="17">
        <v>48.61</v>
      </c>
      <c r="DW19" s="19">
        <v>50.89</v>
      </c>
      <c r="DX19" s="17">
        <v>49.67</v>
      </c>
      <c r="DY19" s="20">
        <v>48.05</v>
      </c>
      <c r="DZ19" s="16">
        <v>45.01</v>
      </c>
      <c r="EA19" s="16">
        <v>44.11</v>
      </c>
      <c r="EB19" s="16">
        <v>0</v>
      </c>
      <c r="EC19" s="20">
        <v>1</v>
      </c>
      <c r="ED19" s="20">
        <v>2</v>
      </c>
      <c r="EE19" s="17">
        <v>2</v>
      </c>
      <c r="EF19" s="17">
        <v>0</v>
      </c>
      <c r="EG19" s="17">
        <v>-2</v>
      </c>
      <c r="EH19" s="17">
        <v>-6</v>
      </c>
      <c r="EI19" s="17">
        <v>-8</v>
      </c>
      <c r="EJ19" s="17">
        <v>-6</v>
      </c>
      <c r="EK19" s="17">
        <v>-2</v>
      </c>
      <c r="EL19" s="17">
        <v>6</v>
      </c>
      <c r="EM19" s="17">
        <v>13</v>
      </c>
      <c r="EN19" s="17">
        <v>15</v>
      </c>
      <c r="EO19" s="17">
        <v>15</v>
      </c>
      <c r="EP19" s="17">
        <v>11</v>
      </c>
      <c r="EQ19" s="20">
        <v>8</v>
      </c>
      <c r="ER19" s="20">
        <v>6</v>
      </c>
      <c r="ES19" s="20">
        <v>10</v>
      </c>
    </row>
    <row r="20" spans="1:149" ht="14">
      <c r="A20" s="2" t="s">
        <v>768</v>
      </c>
      <c r="B20" s="2" t="s">
        <v>1666</v>
      </c>
      <c r="C20" s="2">
        <v>12</v>
      </c>
      <c r="D20" s="2">
        <v>6</v>
      </c>
      <c r="E20" s="2">
        <v>51214807</v>
      </c>
      <c r="F20" s="2" t="s">
        <v>91</v>
      </c>
      <c r="G20" s="1" t="s">
        <v>776</v>
      </c>
      <c r="H20" s="13" t="s">
        <v>95</v>
      </c>
      <c r="I20" s="1">
        <v>1</v>
      </c>
      <c r="J20" s="2">
        <v>157</v>
      </c>
      <c r="K20" s="2">
        <v>54</v>
      </c>
      <c r="L20" s="2" t="s">
        <v>167</v>
      </c>
      <c r="M20" s="2"/>
      <c r="N20" s="2" t="s">
        <v>238</v>
      </c>
      <c r="O20" s="2" t="s">
        <v>114</v>
      </c>
      <c r="P20" s="3" t="s">
        <v>6</v>
      </c>
      <c r="Q20" s="3">
        <v>17</v>
      </c>
      <c r="R20" s="2">
        <v>18</v>
      </c>
      <c r="S20" s="2">
        <v>10</v>
      </c>
      <c r="T20" s="30" t="s">
        <v>168</v>
      </c>
      <c r="U20" s="30" t="s">
        <v>772</v>
      </c>
      <c r="V20" s="30"/>
      <c r="W20" s="30"/>
      <c r="X20" s="3" t="s">
        <v>6</v>
      </c>
      <c r="Y20" s="3">
        <v>17</v>
      </c>
      <c r="Z20" s="2">
        <v>18</v>
      </c>
      <c r="AA20" s="2">
        <v>10</v>
      </c>
      <c r="AB20" s="2" t="s">
        <v>773</v>
      </c>
      <c r="AC20" s="33"/>
      <c r="AD20" s="3" t="s">
        <v>81</v>
      </c>
      <c r="AE20" s="3">
        <v>45</v>
      </c>
      <c r="AF20" s="2">
        <v>31</v>
      </c>
      <c r="AG20" s="2">
        <v>28</v>
      </c>
      <c r="AH20" s="2"/>
      <c r="AI20" s="33" t="s">
        <v>209</v>
      </c>
      <c r="AJ20" s="12" t="s">
        <v>526</v>
      </c>
      <c r="AK20" s="12">
        <v>60</v>
      </c>
      <c r="AL20" s="13">
        <v>34</v>
      </c>
      <c r="AM20" s="13">
        <v>26</v>
      </c>
      <c r="AN20" s="13"/>
      <c r="AO20" s="34" t="s">
        <v>152</v>
      </c>
      <c r="AP20" s="2" t="s">
        <v>311</v>
      </c>
      <c r="AQ20" s="2" t="s">
        <v>774</v>
      </c>
      <c r="AR20" s="2" t="s">
        <v>342</v>
      </c>
      <c r="AS20" s="2" t="s">
        <v>775</v>
      </c>
      <c r="AT20" s="2" t="s">
        <v>87</v>
      </c>
      <c r="AU20" s="1"/>
      <c r="AV20" s="2" t="s">
        <v>89</v>
      </c>
      <c r="AW20" s="1"/>
      <c r="AX20" s="2" t="s">
        <v>93</v>
      </c>
      <c r="AY20" s="14" t="s">
        <v>777</v>
      </c>
      <c r="AZ20" s="14">
        <v>1</v>
      </c>
      <c r="BA20" s="3" t="s">
        <v>6</v>
      </c>
      <c r="BB20" s="3">
        <v>17</v>
      </c>
      <c r="BC20" s="2">
        <v>18</v>
      </c>
      <c r="BD20" s="2">
        <v>10</v>
      </c>
      <c r="BE20" s="2" t="s">
        <v>1666</v>
      </c>
      <c r="BF20" s="2">
        <v>12</v>
      </c>
      <c r="BG20" s="2">
        <v>6</v>
      </c>
      <c r="BH20" s="104">
        <v>3.89</v>
      </c>
      <c r="BI20" s="105">
        <v>2.95</v>
      </c>
      <c r="BJ20" s="109">
        <v>1.86</v>
      </c>
      <c r="BK20" s="107">
        <v>2.2400000000000002</v>
      </c>
      <c r="BL20" s="106">
        <v>1.99</v>
      </c>
      <c r="BM20" s="108">
        <v>1.69</v>
      </c>
      <c r="BN20" s="106">
        <v>1.89</v>
      </c>
      <c r="BO20" s="108">
        <v>1.22</v>
      </c>
      <c r="BP20" s="107">
        <v>2.78</v>
      </c>
      <c r="BQ20" s="106">
        <v>2.76</v>
      </c>
      <c r="BR20" s="106">
        <v>6.22</v>
      </c>
      <c r="BS20" s="106">
        <v>5.03</v>
      </c>
      <c r="BT20" s="106">
        <v>4.0999999999999996</v>
      </c>
      <c r="BU20" s="8">
        <v>5.34</v>
      </c>
      <c r="BV20" s="9">
        <v>7.35</v>
      </c>
      <c r="BW20" s="9">
        <v>8.94</v>
      </c>
      <c r="BX20" s="4">
        <v>13.75</v>
      </c>
      <c r="BY20" s="4">
        <v>18.27</v>
      </c>
      <c r="BZ20" s="4">
        <v>3.58</v>
      </c>
      <c r="CA20" s="26">
        <v>2.2400000000000002</v>
      </c>
      <c r="CB20" s="25">
        <v>1.1200000000000001</v>
      </c>
      <c r="CC20" s="53">
        <v>0.12</v>
      </c>
      <c r="CD20" s="53">
        <v>1.1200000000000001</v>
      </c>
      <c r="CE20" s="54">
        <v>2.2400000000000002</v>
      </c>
      <c r="CF20" s="53">
        <v>2.39</v>
      </c>
      <c r="CG20" s="54">
        <v>1.78</v>
      </c>
      <c r="CH20" s="55">
        <v>1.59</v>
      </c>
      <c r="CI20" s="53">
        <v>2.89</v>
      </c>
      <c r="CJ20" s="53">
        <v>4.7300000000000004</v>
      </c>
      <c r="CK20" s="53">
        <v>5.12</v>
      </c>
      <c r="CL20" s="7">
        <v>4.75</v>
      </c>
      <c r="CM20" s="8">
        <v>5.76</v>
      </c>
      <c r="CN20" s="9">
        <v>7.93</v>
      </c>
      <c r="CO20" s="9">
        <v>9.23</v>
      </c>
      <c r="CP20" s="4">
        <v>12.71</v>
      </c>
      <c r="CQ20" s="4">
        <v>18.07</v>
      </c>
      <c r="CR20" s="16">
        <v>25.31</v>
      </c>
      <c r="CS20" s="38">
        <v>28.36</v>
      </c>
      <c r="CT20" s="20">
        <v>31.31</v>
      </c>
      <c r="CU20" s="18">
        <v>34.07</v>
      </c>
      <c r="CV20" s="17">
        <v>34.31</v>
      </c>
      <c r="CW20" s="19">
        <v>35.270000000000003</v>
      </c>
      <c r="CX20" s="17">
        <v>37.42</v>
      </c>
      <c r="CY20" s="19">
        <v>37.75</v>
      </c>
      <c r="CZ20" s="18">
        <v>37.21</v>
      </c>
      <c r="DA20" s="17">
        <v>38.590000000000003</v>
      </c>
      <c r="DB20" s="17">
        <v>39.020000000000003</v>
      </c>
      <c r="DC20" s="17">
        <v>38.15</v>
      </c>
      <c r="DD20" s="17">
        <v>39.979999999999997</v>
      </c>
      <c r="DE20" s="19">
        <v>40.14</v>
      </c>
      <c r="DF20" s="20">
        <v>41.86</v>
      </c>
      <c r="DG20" s="20">
        <v>38.06</v>
      </c>
      <c r="DH20" s="16">
        <v>39.29</v>
      </c>
      <c r="DI20" s="16">
        <v>30.67</v>
      </c>
      <c r="DJ20" s="16">
        <v>25.53</v>
      </c>
      <c r="DK20" s="38">
        <v>29.78</v>
      </c>
      <c r="DL20" s="20">
        <v>31.21</v>
      </c>
      <c r="DM20" s="17">
        <v>33.15</v>
      </c>
      <c r="DN20" s="17">
        <v>33.86</v>
      </c>
      <c r="DO20" s="19">
        <v>35.31</v>
      </c>
      <c r="DP20" s="17">
        <v>36.54</v>
      </c>
      <c r="DQ20" s="19">
        <v>37.549999999999997</v>
      </c>
      <c r="DR20" s="18">
        <v>37.270000000000003</v>
      </c>
      <c r="DS20" s="17">
        <v>39.32</v>
      </c>
      <c r="DT20" s="17">
        <v>38.729999999999997</v>
      </c>
      <c r="DU20" s="17">
        <v>39.869999999999997</v>
      </c>
      <c r="DV20" s="17">
        <v>39.950000000000003</v>
      </c>
      <c r="DW20" s="19">
        <v>40.340000000000003</v>
      </c>
      <c r="DX20" s="20">
        <v>41.96</v>
      </c>
      <c r="DY20" s="20">
        <v>38.39</v>
      </c>
      <c r="DZ20" s="16">
        <v>39.58</v>
      </c>
      <c r="EA20" s="16">
        <v>29.73</v>
      </c>
      <c r="EB20" s="16">
        <v>4</v>
      </c>
      <c r="EC20" s="20">
        <v>4</v>
      </c>
      <c r="ED20" s="20">
        <v>3</v>
      </c>
      <c r="EE20" s="17">
        <v>0</v>
      </c>
      <c r="EF20" s="17">
        <v>-2</v>
      </c>
      <c r="EG20" s="17">
        <v>-7</v>
      </c>
      <c r="EH20" s="17">
        <v>-9</v>
      </c>
      <c r="EI20" s="17">
        <v>-6</v>
      </c>
      <c r="EJ20" s="17">
        <v>0</v>
      </c>
      <c r="EK20" s="17">
        <v>8</v>
      </c>
      <c r="EL20" s="17">
        <v>13</v>
      </c>
      <c r="EM20" s="17">
        <v>17</v>
      </c>
      <c r="EN20" s="17">
        <v>20</v>
      </c>
      <c r="EO20" s="17">
        <v>19</v>
      </c>
      <c r="EP20" s="20">
        <v>11</v>
      </c>
      <c r="EQ20" s="20">
        <v>7</v>
      </c>
      <c r="ER20" s="20">
        <v>5</v>
      </c>
      <c r="ES20" s="20">
        <v>2</v>
      </c>
    </row>
    <row r="21" spans="1:149" ht="14">
      <c r="A21" s="2" t="s">
        <v>1065</v>
      </c>
      <c r="B21" s="2" t="s">
        <v>1666</v>
      </c>
      <c r="C21" s="2">
        <v>12</v>
      </c>
      <c r="D21" s="2">
        <v>1</v>
      </c>
      <c r="E21" s="2">
        <v>51775597</v>
      </c>
      <c r="F21" s="2" t="s">
        <v>91</v>
      </c>
      <c r="G21" s="1" t="s">
        <v>1069</v>
      </c>
      <c r="H21" s="14"/>
      <c r="I21" s="1"/>
      <c r="J21" s="2">
        <v>149.4</v>
      </c>
      <c r="K21" s="2">
        <v>39.799999999999997</v>
      </c>
      <c r="L21" s="2" t="s">
        <v>167</v>
      </c>
      <c r="M21" s="2"/>
      <c r="N21" s="2" t="s">
        <v>238</v>
      </c>
      <c r="O21" s="2" t="s">
        <v>201</v>
      </c>
      <c r="P21" s="3" t="s">
        <v>6</v>
      </c>
      <c r="Q21" s="3">
        <v>19</v>
      </c>
      <c r="R21" s="2">
        <v>17</v>
      </c>
      <c r="S21" s="2">
        <v>10</v>
      </c>
      <c r="T21" s="30" t="s">
        <v>649</v>
      </c>
      <c r="U21" s="30"/>
      <c r="V21" s="30"/>
      <c r="W21" s="30"/>
      <c r="X21" s="3" t="s">
        <v>6</v>
      </c>
      <c r="Y21" s="3">
        <v>19</v>
      </c>
      <c r="Z21" s="2">
        <v>17</v>
      </c>
      <c r="AA21" s="2">
        <v>10</v>
      </c>
      <c r="AB21" s="2" t="s">
        <v>1068</v>
      </c>
      <c r="AC21" s="33"/>
      <c r="AD21" s="3" t="s">
        <v>137</v>
      </c>
      <c r="AE21" s="3">
        <v>64</v>
      </c>
      <c r="AF21" s="2">
        <v>47</v>
      </c>
      <c r="AG21" s="2">
        <v>34</v>
      </c>
      <c r="AH21" s="2"/>
      <c r="AI21" s="33" t="s">
        <v>443</v>
      </c>
      <c r="AJ21" s="12" t="s">
        <v>116</v>
      </c>
      <c r="AK21" s="12">
        <v>69</v>
      </c>
      <c r="AL21" s="13">
        <v>47</v>
      </c>
      <c r="AM21" s="13">
        <v>25</v>
      </c>
      <c r="AN21" s="13"/>
      <c r="AO21" s="34" t="s">
        <v>180</v>
      </c>
      <c r="AP21" s="2" t="s">
        <v>272</v>
      </c>
      <c r="AQ21" s="2" t="s">
        <v>336</v>
      </c>
      <c r="AR21" s="2" t="s">
        <v>695</v>
      </c>
      <c r="AS21" s="2" t="s">
        <v>324</v>
      </c>
      <c r="AT21" s="2" t="s">
        <v>87</v>
      </c>
      <c r="AU21" s="1"/>
      <c r="AV21" s="2" t="s">
        <v>89</v>
      </c>
      <c r="AW21" s="1"/>
      <c r="AX21" s="2" t="s">
        <v>93</v>
      </c>
      <c r="AY21" s="14" t="s">
        <v>253</v>
      </c>
      <c r="AZ21" s="14">
        <v>1</v>
      </c>
      <c r="BA21" s="3" t="s">
        <v>6</v>
      </c>
      <c r="BB21" s="3">
        <v>19</v>
      </c>
      <c r="BC21" s="2">
        <v>17</v>
      </c>
      <c r="BD21" s="2">
        <v>10</v>
      </c>
      <c r="BE21" s="2" t="s">
        <v>1666</v>
      </c>
      <c r="BF21" s="2">
        <v>12</v>
      </c>
      <c r="BG21" s="2">
        <v>1</v>
      </c>
      <c r="BH21" s="104">
        <v>3.71</v>
      </c>
      <c r="BI21" s="105">
        <v>3.25</v>
      </c>
      <c r="BJ21" s="109">
        <v>2.46</v>
      </c>
      <c r="BK21" s="107">
        <v>1.74</v>
      </c>
      <c r="BL21" s="106">
        <v>2.17</v>
      </c>
      <c r="BM21" s="108">
        <v>1.49</v>
      </c>
      <c r="BN21" s="106">
        <v>1.34</v>
      </c>
      <c r="BO21" s="108">
        <v>0.94</v>
      </c>
      <c r="BP21" s="107">
        <v>2.33</v>
      </c>
      <c r="BQ21" s="106">
        <v>3.35</v>
      </c>
      <c r="BR21" s="106">
        <v>5.35</v>
      </c>
      <c r="BS21" s="106">
        <v>4.76</v>
      </c>
      <c r="BT21" s="106">
        <v>2.69</v>
      </c>
      <c r="BU21" s="8">
        <v>2.58</v>
      </c>
      <c r="BV21" s="7">
        <v>3.88</v>
      </c>
      <c r="BW21" s="9">
        <v>6.42</v>
      </c>
      <c r="BX21" s="4">
        <v>9.17</v>
      </c>
      <c r="BY21" s="4">
        <v>14.23</v>
      </c>
      <c r="BZ21" s="4">
        <v>3.59</v>
      </c>
      <c r="CA21" s="26">
        <v>2.99</v>
      </c>
      <c r="CB21" s="25">
        <v>1.56</v>
      </c>
      <c r="CC21" s="53">
        <v>0.72</v>
      </c>
      <c r="CD21" s="53">
        <v>1.34</v>
      </c>
      <c r="CE21" s="54">
        <v>2.5299999999999998</v>
      </c>
      <c r="CF21" s="53">
        <v>2.66</v>
      </c>
      <c r="CG21" s="54">
        <v>1.99</v>
      </c>
      <c r="CH21" s="55">
        <v>2.88</v>
      </c>
      <c r="CI21" s="53">
        <v>3.08</v>
      </c>
      <c r="CJ21" s="53">
        <v>3.1</v>
      </c>
      <c r="CK21" s="53">
        <v>3.08</v>
      </c>
      <c r="CL21" s="7">
        <v>2.2999999999999998</v>
      </c>
      <c r="CM21" s="8">
        <v>2.97</v>
      </c>
      <c r="CN21" s="7">
        <v>3.53</v>
      </c>
      <c r="CO21" s="9">
        <v>4.37</v>
      </c>
      <c r="CP21" s="4">
        <v>6.3</v>
      </c>
      <c r="CQ21" s="4">
        <v>11.12</v>
      </c>
      <c r="CR21" s="16">
        <v>26.49</v>
      </c>
      <c r="CS21" s="38">
        <v>29.41</v>
      </c>
      <c r="CT21" s="20">
        <v>31.33</v>
      </c>
      <c r="CU21" s="18">
        <v>32.950000000000003</v>
      </c>
      <c r="CV21" s="17">
        <v>34.26</v>
      </c>
      <c r="CW21" s="19">
        <v>34.76</v>
      </c>
      <c r="CX21" s="17">
        <v>36.090000000000003</v>
      </c>
      <c r="CY21" s="19">
        <v>36.01</v>
      </c>
      <c r="CZ21" s="18">
        <v>37.159999999999997</v>
      </c>
      <c r="DA21" s="17">
        <v>37.89</v>
      </c>
      <c r="DB21" s="17">
        <v>38.33</v>
      </c>
      <c r="DC21" s="17">
        <v>40.630000000000003</v>
      </c>
      <c r="DD21" s="17">
        <v>43.35</v>
      </c>
      <c r="DE21" s="19">
        <v>44.69</v>
      </c>
      <c r="DF21" s="17">
        <v>43.3</v>
      </c>
      <c r="DG21" s="20">
        <v>42.82</v>
      </c>
      <c r="DH21" s="16">
        <v>39.29</v>
      </c>
      <c r="DI21" s="16">
        <v>35.799999999999997</v>
      </c>
      <c r="DJ21" s="16">
        <v>26.5</v>
      </c>
      <c r="DK21" s="38">
        <v>29.87</v>
      </c>
      <c r="DL21" s="20">
        <v>31.89</v>
      </c>
      <c r="DM21" s="17">
        <v>32.32</v>
      </c>
      <c r="DN21" s="17">
        <v>33.880000000000003</v>
      </c>
      <c r="DO21" s="19">
        <v>34.96</v>
      </c>
      <c r="DP21" s="17">
        <v>35.54</v>
      </c>
      <c r="DQ21" s="19">
        <v>36.61</v>
      </c>
      <c r="DR21" s="18">
        <v>37.57</v>
      </c>
      <c r="DS21" s="17">
        <v>37.74</v>
      </c>
      <c r="DT21" s="17">
        <v>38.549999999999997</v>
      </c>
      <c r="DU21" s="17">
        <v>40.86</v>
      </c>
      <c r="DV21" s="17">
        <v>43.05</v>
      </c>
      <c r="DW21" s="19">
        <v>43.39</v>
      </c>
      <c r="DX21" s="17">
        <v>43.34</v>
      </c>
      <c r="DY21" s="20">
        <v>43.11</v>
      </c>
      <c r="DZ21" s="16">
        <v>40.909999999999997</v>
      </c>
      <c r="EA21" s="16">
        <v>35.869999999999997</v>
      </c>
      <c r="EB21" s="16">
        <v>3</v>
      </c>
      <c r="EC21" s="20">
        <v>3</v>
      </c>
      <c r="ED21" s="20">
        <v>4</v>
      </c>
      <c r="EE21" s="17">
        <v>1</v>
      </c>
      <c r="EF21" s="17">
        <v>1</v>
      </c>
      <c r="EG21" s="17">
        <v>-2</v>
      </c>
      <c r="EH21" s="17">
        <v>-7</v>
      </c>
      <c r="EI21" s="17">
        <v>-8</v>
      </c>
      <c r="EJ21" s="17">
        <v>-7</v>
      </c>
      <c r="EK21" s="17">
        <v>0</v>
      </c>
      <c r="EL21" s="17">
        <v>8</v>
      </c>
      <c r="EM21" s="17">
        <v>19</v>
      </c>
      <c r="EN21" s="17">
        <v>25</v>
      </c>
      <c r="EO21" s="17">
        <v>24</v>
      </c>
      <c r="EP21" s="17">
        <v>18</v>
      </c>
      <c r="EQ21" s="20">
        <v>16</v>
      </c>
      <c r="ER21" s="20">
        <v>10</v>
      </c>
      <c r="ES21" s="20">
        <v>6</v>
      </c>
    </row>
    <row r="22" spans="1:149" ht="14">
      <c r="A22" s="2" t="s">
        <v>887</v>
      </c>
      <c r="B22" s="2" t="s">
        <v>1666</v>
      </c>
      <c r="C22" s="2">
        <v>15</v>
      </c>
      <c r="D22" s="2">
        <v>8</v>
      </c>
      <c r="E22" s="2">
        <v>51225054</v>
      </c>
      <c r="F22" s="2" t="s">
        <v>91</v>
      </c>
      <c r="G22" s="1" t="s">
        <v>891</v>
      </c>
      <c r="H22" s="13" t="s">
        <v>95</v>
      </c>
      <c r="I22" s="1">
        <v>3</v>
      </c>
      <c r="J22" s="2">
        <v>160.30000000000001</v>
      </c>
      <c r="K22" s="2">
        <v>43.4</v>
      </c>
      <c r="L22" s="2" t="s">
        <v>167</v>
      </c>
      <c r="M22" s="2"/>
      <c r="N22" s="2" t="s">
        <v>158</v>
      </c>
      <c r="O22" s="2" t="s">
        <v>329</v>
      </c>
      <c r="P22" s="3" t="s">
        <v>17</v>
      </c>
      <c r="Q22" s="3">
        <v>16</v>
      </c>
      <c r="R22" s="2">
        <v>13</v>
      </c>
      <c r="S22" s="2">
        <v>11</v>
      </c>
      <c r="T22" s="30"/>
      <c r="U22" s="30"/>
      <c r="V22" s="30"/>
      <c r="W22" s="30"/>
      <c r="X22" s="3" t="s">
        <v>17</v>
      </c>
      <c r="Y22" s="3">
        <v>16</v>
      </c>
      <c r="Z22" s="2">
        <v>13</v>
      </c>
      <c r="AA22" s="2">
        <v>11</v>
      </c>
      <c r="AB22" s="2" t="s">
        <v>280</v>
      </c>
      <c r="AC22" s="33"/>
      <c r="AD22" s="3" t="s">
        <v>175</v>
      </c>
      <c r="AE22" s="3">
        <v>47</v>
      </c>
      <c r="AF22" s="2">
        <v>28</v>
      </c>
      <c r="AG22" s="2">
        <v>30</v>
      </c>
      <c r="AH22" s="2"/>
      <c r="AI22" s="33" t="s">
        <v>88</v>
      </c>
      <c r="AJ22" s="12" t="s">
        <v>160</v>
      </c>
      <c r="AK22" s="12">
        <v>24</v>
      </c>
      <c r="AL22" s="13">
        <v>18</v>
      </c>
      <c r="AM22" s="13">
        <v>18</v>
      </c>
      <c r="AN22" s="13"/>
      <c r="AO22" s="34"/>
      <c r="AP22" s="2" t="s">
        <v>311</v>
      </c>
      <c r="AQ22" s="2" t="s">
        <v>265</v>
      </c>
      <c r="AR22" s="2" t="s">
        <v>606</v>
      </c>
      <c r="AS22" s="2" t="s">
        <v>227</v>
      </c>
      <c r="AT22" s="2" t="s">
        <v>87</v>
      </c>
      <c r="AU22" s="1"/>
      <c r="AV22" s="2" t="s">
        <v>89</v>
      </c>
      <c r="AW22" s="1"/>
      <c r="AX22" s="2" t="s">
        <v>93</v>
      </c>
      <c r="AY22" s="14" t="s">
        <v>753</v>
      </c>
      <c r="AZ22" s="14">
        <v>1</v>
      </c>
      <c r="BA22" s="3" t="s">
        <v>17</v>
      </c>
      <c r="BB22" s="3">
        <v>16</v>
      </c>
      <c r="BC22" s="2">
        <v>13</v>
      </c>
      <c r="BD22" s="2">
        <v>11</v>
      </c>
      <c r="BE22" s="2" t="s">
        <v>1666</v>
      </c>
      <c r="BF22" s="2">
        <v>15</v>
      </c>
      <c r="BG22" s="2">
        <v>8</v>
      </c>
      <c r="BH22" s="104">
        <v>4.07</v>
      </c>
      <c r="BI22" s="105">
        <v>2.71</v>
      </c>
      <c r="BJ22" s="109">
        <v>1.78</v>
      </c>
      <c r="BK22" s="105">
        <v>1.42</v>
      </c>
      <c r="BL22" s="106">
        <v>1.62</v>
      </c>
      <c r="BM22" s="108">
        <v>1.39</v>
      </c>
      <c r="BN22" s="106">
        <v>0.45</v>
      </c>
      <c r="BO22" s="108">
        <v>1.88</v>
      </c>
      <c r="BP22" s="107">
        <v>1.66</v>
      </c>
      <c r="BQ22" s="106">
        <v>2.5299999999999998</v>
      </c>
      <c r="BR22" s="106">
        <v>2.9</v>
      </c>
      <c r="BS22" s="106">
        <v>5.47</v>
      </c>
      <c r="BT22" s="106">
        <v>2.02</v>
      </c>
      <c r="BU22" s="8">
        <v>2.11</v>
      </c>
      <c r="BV22" s="7">
        <v>3.66</v>
      </c>
      <c r="BW22" s="9">
        <v>5.09</v>
      </c>
      <c r="BX22" s="4">
        <v>9.19</v>
      </c>
      <c r="BY22" s="4">
        <v>12.61</v>
      </c>
      <c r="BZ22" s="4">
        <v>3.16</v>
      </c>
      <c r="CA22" s="26">
        <v>2.79</v>
      </c>
      <c r="CB22" s="25">
        <v>1.5</v>
      </c>
      <c r="CC22" s="25">
        <v>0.83</v>
      </c>
      <c r="CD22" s="53">
        <v>0.25</v>
      </c>
      <c r="CE22" s="54">
        <v>1.62</v>
      </c>
      <c r="CF22" s="53">
        <v>0.32</v>
      </c>
      <c r="CG22" s="54">
        <v>1.27</v>
      </c>
      <c r="CH22" s="55">
        <v>1.57</v>
      </c>
      <c r="CI22" s="53">
        <v>2.91</v>
      </c>
      <c r="CJ22" s="53">
        <v>7.35</v>
      </c>
      <c r="CK22" s="53">
        <v>8.17</v>
      </c>
      <c r="CL22" s="7">
        <v>3.24</v>
      </c>
      <c r="CM22" s="8">
        <v>3.51</v>
      </c>
      <c r="CN22" s="7">
        <v>3.38</v>
      </c>
      <c r="CO22" s="9">
        <v>5.15</v>
      </c>
      <c r="CP22" s="4">
        <v>9.5299999999999994</v>
      </c>
      <c r="CQ22" s="4">
        <v>11.46</v>
      </c>
      <c r="CR22" s="16">
        <v>28.39</v>
      </c>
      <c r="CS22" s="38">
        <v>31.34</v>
      </c>
      <c r="CT22" s="20">
        <v>34.159999999999997</v>
      </c>
      <c r="CU22" s="38">
        <v>36.729999999999997</v>
      </c>
      <c r="CV22" s="17">
        <v>35.14</v>
      </c>
      <c r="CW22" s="19">
        <v>36.1</v>
      </c>
      <c r="CX22" s="17">
        <v>38.799999999999997</v>
      </c>
      <c r="CY22" s="19">
        <v>38.979999999999997</v>
      </c>
      <c r="CZ22" s="18">
        <v>39.72</v>
      </c>
      <c r="DA22" s="17">
        <v>40.36</v>
      </c>
      <c r="DB22" s="17">
        <v>41.38</v>
      </c>
      <c r="DC22" s="17">
        <v>41.14</v>
      </c>
      <c r="DD22" s="17">
        <v>43.29</v>
      </c>
      <c r="DE22" s="19">
        <v>45.1</v>
      </c>
      <c r="DF22" s="17">
        <v>48.78</v>
      </c>
      <c r="DG22" s="20">
        <v>48.22</v>
      </c>
      <c r="DH22" s="16">
        <v>43.81</v>
      </c>
      <c r="DI22" s="16">
        <v>46.09</v>
      </c>
      <c r="DJ22" s="16">
        <v>28.29</v>
      </c>
      <c r="DK22" s="38">
        <v>31.61</v>
      </c>
      <c r="DL22" s="20">
        <v>34.61</v>
      </c>
      <c r="DM22" s="20">
        <v>36.57</v>
      </c>
      <c r="DN22" s="17">
        <v>35.43</v>
      </c>
      <c r="DO22" s="19">
        <v>36.24</v>
      </c>
      <c r="DP22" s="17">
        <v>37.17</v>
      </c>
      <c r="DQ22" s="19">
        <v>37.42</v>
      </c>
      <c r="DR22" s="18">
        <v>39.67</v>
      </c>
      <c r="DS22" s="17">
        <v>40.380000000000003</v>
      </c>
      <c r="DT22" s="17">
        <v>41.23</v>
      </c>
      <c r="DU22" s="17">
        <v>41.68</v>
      </c>
      <c r="DV22" s="17">
        <v>43.27</v>
      </c>
      <c r="DW22" s="19">
        <v>45.89</v>
      </c>
      <c r="DX22" s="17">
        <v>48.62</v>
      </c>
      <c r="DY22" s="20">
        <v>49.44</v>
      </c>
      <c r="DZ22" s="16">
        <v>43.44</v>
      </c>
      <c r="EA22" s="16">
        <v>45.96</v>
      </c>
      <c r="EB22" s="16">
        <v>0</v>
      </c>
      <c r="EC22" s="20">
        <v>0</v>
      </c>
      <c r="ED22" s="20">
        <v>2</v>
      </c>
      <c r="EE22" s="20">
        <v>1</v>
      </c>
      <c r="EF22" s="17">
        <v>-1</v>
      </c>
      <c r="EG22" s="17">
        <v>-5</v>
      </c>
      <c r="EH22" s="17">
        <v>-9</v>
      </c>
      <c r="EI22" s="17">
        <v>-12</v>
      </c>
      <c r="EJ22" s="17">
        <v>-17</v>
      </c>
      <c r="EK22" s="17">
        <v>-18</v>
      </c>
      <c r="EL22" s="17">
        <v>-17</v>
      </c>
      <c r="EM22" s="17">
        <v>-16</v>
      </c>
      <c r="EN22" s="17">
        <v>-11</v>
      </c>
      <c r="EO22" s="17">
        <v>-5</v>
      </c>
      <c r="EP22" s="17">
        <v>-1</v>
      </c>
      <c r="EQ22" s="20">
        <v>0</v>
      </c>
      <c r="ER22" s="20">
        <v>1</v>
      </c>
      <c r="ES22" s="20">
        <v>1</v>
      </c>
    </row>
    <row r="23" spans="1:149" ht="14">
      <c r="A23" s="2" t="s">
        <v>873</v>
      </c>
      <c r="B23" s="2" t="s">
        <v>1666</v>
      </c>
      <c r="C23" s="2">
        <v>14</v>
      </c>
      <c r="D23" s="2">
        <v>5</v>
      </c>
      <c r="E23" s="2">
        <v>50468625</v>
      </c>
      <c r="F23" s="2" t="s">
        <v>91</v>
      </c>
      <c r="G23" s="1" t="s">
        <v>878</v>
      </c>
      <c r="H23" s="13" t="s">
        <v>95</v>
      </c>
      <c r="I23" s="1">
        <v>2</v>
      </c>
      <c r="J23" s="2">
        <v>159.1</v>
      </c>
      <c r="K23" s="2">
        <v>54.6</v>
      </c>
      <c r="L23" s="2" t="s">
        <v>167</v>
      </c>
      <c r="M23" s="2"/>
      <c r="N23" s="2" t="s">
        <v>99</v>
      </c>
      <c r="O23" s="2" t="s">
        <v>287</v>
      </c>
      <c r="P23" s="3" t="s">
        <v>48</v>
      </c>
      <c r="Q23" s="3">
        <v>16</v>
      </c>
      <c r="R23" s="2">
        <v>14</v>
      </c>
      <c r="S23" s="2">
        <v>11</v>
      </c>
      <c r="T23" s="30" t="s">
        <v>168</v>
      </c>
      <c r="U23" s="30"/>
      <c r="V23" s="30"/>
      <c r="W23" s="30"/>
      <c r="X23" s="3" t="s">
        <v>48</v>
      </c>
      <c r="Y23" s="3">
        <v>16</v>
      </c>
      <c r="Z23" s="2">
        <v>14</v>
      </c>
      <c r="AA23" s="2">
        <v>11</v>
      </c>
      <c r="AB23" s="2" t="s">
        <v>877</v>
      </c>
      <c r="AC23" s="33"/>
      <c r="AD23" s="3" t="s">
        <v>115</v>
      </c>
      <c r="AE23" s="3">
        <v>50</v>
      </c>
      <c r="AF23" s="2">
        <v>37</v>
      </c>
      <c r="AG23" s="2">
        <v>22</v>
      </c>
      <c r="AH23" s="2"/>
      <c r="AI23" s="33" t="s">
        <v>209</v>
      </c>
      <c r="AJ23" s="12" t="s">
        <v>116</v>
      </c>
      <c r="AK23" s="12">
        <v>50</v>
      </c>
      <c r="AL23" s="13">
        <v>32</v>
      </c>
      <c r="AM23" s="13">
        <v>21</v>
      </c>
      <c r="AN23" s="13"/>
      <c r="AO23" s="34" t="s">
        <v>180</v>
      </c>
      <c r="AP23" s="2" t="s">
        <v>127</v>
      </c>
      <c r="AQ23" s="2" t="s">
        <v>265</v>
      </c>
      <c r="AR23" s="2" t="s">
        <v>507</v>
      </c>
      <c r="AS23" s="2" t="s">
        <v>658</v>
      </c>
      <c r="AT23" s="2" t="s">
        <v>87</v>
      </c>
      <c r="AU23" s="1"/>
      <c r="AV23" s="2" t="s">
        <v>89</v>
      </c>
      <c r="AW23" s="1"/>
      <c r="AX23" s="2" t="s">
        <v>93</v>
      </c>
      <c r="AY23" s="14" t="s">
        <v>710</v>
      </c>
      <c r="AZ23" s="14">
        <v>1</v>
      </c>
      <c r="BA23" s="3" t="s">
        <v>48</v>
      </c>
      <c r="BB23" s="3">
        <v>16</v>
      </c>
      <c r="BC23" s="2">
        <v>14</v>
      </c>
      <c r="BD23" s="2">
        <v>11</v>
      </c>
      <c r="BE23" s="2" t="s">
        <v>1666</v>
      </c>
      <c r="BF23" s="2">
        <v>14</v>
      </c>
      <c r="BG23" s="2">
        <v>5</v>
      </c>
      <c r="BH23" s="104">
        <v>4.0599999999999996</v>
      </c>
      <c r="BI23" s="105">
        <v>3.22</v>
      </c>
      <c r="BJ23" s="109">
        <v>2.25</v>
      </c>
      <c r="BK23" s="107">
        <v>1.74</v>
      </c>
      <c r="BL23" s="106">
        <v>1.66</v>
      </c>
      <c r="BM23" s="108">
        <v>1.93</v>
      </c>
      <c r="BN23" s="106">
        <v>1.5</v>
      </c>
      <c r="BO23" s="108">
        <v>2.27</v>
      </c>
      <c r="BP23" s="107">
        <v>3.64</v>
      </c>
      <c r="BQ23" s="106">
        <v>5.09</v>
      </c>
      <c r="BR23" s="106">
        <v>8.1</v>
      </c>
      <c r="BS23" s="106">
        <v>6.64</v>
      </c>
      <c r="BT23" s="106">
        <v>4.07</v>
      </c>
      <c r="BU23" s="8">
        <v>4.22</v>
      </c>
      <c r="BV23" s="7">
        <v>4.92</v>
      </c>
      <c r="BW23" s="9">
        <v>7.2</v>
      </c>
      <c r="BX23" s="4">
        <v>15.11</v>
      </c>
      <c r="BY23" s="4">
        <v>19.010000000000002</v>
      </c>
      <c r="BZ23" s="4">
        <v>3.08</v>
      </c>
      <c r="CA23" s="26">
        <v>2.39</v>
      </c>
      <c r="CB23" s="25">
        <v>0.76</v>
      </c>
      <c r="CC23" s="53">
        <v>1.56</v>
      </c>
      <c r="CD23" s="53">
        <v>1.76</v>
      </c>
      <c r="CE23" s="54">
        <v>1.66</v>
      </c>
      <c r="CF23" s="53">
        <v>2.9</v>
      </c>
      <c r="CG23" s="54">
        <v>3.29</v>
      </c>
      <c r="CH23" s="55">
        <v>3.37</v>
      </c>
      <c r="CI23" s="53">
        <v>5.04</v>
      </c>
      <c r="CJ23" s="53">
        <v>7.08</v>
      </c>
      <c r="CK23" s="53">
        <v>7.63</v>
      </c>
      <c r="CL23" s="7">
        <v>3.61</v>
      </c>
      <c r="CM23" s="8">
        <v>3.8</v>
      </c>
      <c r="CN23" s="7">
        <v>5.76</v>
      </c>
      <c r="CO23" s="9">
        <v>8.34</v>
      </c>
      <c r="CP23" s="4">
        <v>13.34</v>
      </c>
      <c r="CQ23" s="4">
        <v>18.510000000000002</v>
      </c>
      <c r="CR23" s="16">
        <v>26.36</v>
      </c>
      <c r="CS23" s="38">
        <v>31.24</v>
      </c>
      <c r="CT23" s="20">
        <v>33.130000000000003</v>
      </c>
      <c r="CU23" s="18">
        <v>34.619999999999997</v>
      </c>
      <c r="CV23" s="17">
        <v>35.409999999999997</v>
      </c>
      <c r="CW23" s="19">
        <v>36.35</v>
      </c>
      <c r="CX23" s="17">
        <v>36.93</v>
      </c>
      <c r="CY23" s="19">
        <v>37.44</v>
      </c>
      <c r="CZ23" s="18">
        <v>38.590000000000003</v>
      </c>
      <c r="DA23" s="17">
        <v>39.25</v>
      </c>
      <c r="DB23" s="17">
        <v>40.54</v>
      </c>
      <c r="DC23" s="17">
        <v>40.81</v>
      </c>
      <c r="DD23" s="17">
        <v>46.36</v>
      </c>
      <c r="DE23" s="19">
        <v>44.72</v>
      </c>
      <c r="DF23" s="17">
        <v>48.71</v>
      </c>
      <c r="DG23" s="20">
        <v>45.63</v>
      </c>
      <c r="DH23" s="16">
        <v>44.7</v>
      </c>
      <c r="DI23" s="16">
        <v>39.47</v>
      </c>
      <c r="DJ23" s="16">
        <v>26.39</v>
      </c>
      <c r="DK23" s="38">
        <v>31.31</v>
      </c>
      <c r="DL23" s="20">
        <v>33.44</v>
      </c>
      <c r="DM23" s="17">
        <v>34.46</v>
      </c>
      <c r="DN23" s="17">
        <v>35.97</v>
      </c>
      <c r="DO23" s="19">
        <v>36.61</v>
      </c>
      <c r="DP23" s="17">
        <v>36.590000000000003</v>
      </c>
      <c r="DQ23" s="19">
        <v>37.909999999999997</v>
      </c>
      <c r="DR23" s="18">
        <v>38.93</v>
      </c>
      <c r="DS23" s="17">
        <v>39.130000000000003</v>
      </c>
      <c r="DT23" s="17">
        <v>40.85</v>
      </c>
      <c r="DU23" s="17">
        <v>41.48</v>
      </c>
      <c r="DV23" s="17">
        <v>45.4</v>
      </c>
      <c r="DW23" s="19">
        <v>45.69</v>
      </c>
      <c r="DX23" s="17">
        <v>49.4</v>
      </c>
      <c r="DY23" s="20">
        <v>45.28</v>
      </c>
      <c r="DZ23" s="16">
        <v>44.31</v>
      </c>
      <c r="EA23" s="16">
        <v>39.19</v>
      </c>
      <c r="EB23" s="16">
        <v>3</v>
      </c>
      <c r="EC23" s="20">
        <v>4</v>
      </c>
      <c r="ED23" s="20">
        <v>4</v>
      </c>
      <c r="EE23" s="17">
        <v>5</v>
      </c>
      <c r="EF23" s="17">
        <v>1</v>
      </c>
      <c r="EG23" s="17">
        <v>-4</v>
      </c>
      <c r="EH23" s="17">
        <v>-9</v>
      </c>
      <c r="EI23" s="17">
        <v>-10</v>
      </c>
      <c r="EJ23" s="17">
        <v>-7</v>
      </c>
      <c r="EK23" s="17">
        <v>-4</v>
      </c>
      <c r="EL23" s="17">
        <v>3</v>
      </c>
      <c r="EM23" s="17">
        <v>9</v>
      </c>
      <c r="EN23" s="17">
        <v>12</v>
      </c>
      <c r="EO23" s="17">
        <v>13</v>
      </c>
      <c r="EP23" s="17">
        <v>11</v>
      </c>
      <c r="EQ23" s="20">
        <v>6</v>
      </c>
      <c r="ER23" s="20">
        <v>4</v>
      </c>
      <c r="ES23" s="20">
        <v>3</v>
      </c>
    </row>
    <row r="24" spans="1:149" ht="14">
      <c r="A24" s="2" t="s">
        <v>1291</v>
      </c>
      <c r="B24" s="2" t="s">
        <v>1666</v>
      </c>
      <c r="C24" s="2">
        <v>13</v>
      </c>
      <c r="D24" s="2">
        <v>9</v>
      </c>
      <c r="E24" s="2">
        <v>53329279</v>
      </c>
      <c r="F24" s="2" t="s">
        <v>91</v>
      </c>
      <c r="G24" s="1" t="s">
        <v>181</v>
      </c>
      <c r="H24" s="15" t="s">
        <v>95</v>
      </c>
      <c r="I24" s="1">
        <v>0</v>
      </c>
      <c r="J24" s="2">
        <v>151.5</v>
      </c>
      <c r="K24" s="2">
        <v>45.9</v>
      </c>
      <c r="L24" s="2" t="s">
        <v>167</v>
      </c>
      <c r="M24" s="2"/>
      <c r="N24" s="2" t="s">
        <v>158</v>
      </c>
      <c r="O24" s="2" t="s">
        <v>169</v>
      </c>
      <c r="P24" s="3" t="s">
        <v>17</v>
      </c>
      <c r="Q24" s="3">
        <v>25</v>
      </c>
      <c r="R24" s="2">
        <v>27</v>
      </c>
      <c r="S24" s="2">
        <v>11</v>
      </c>
      <c r="T24" s="30" t="s">
        <v>168</v>
      </c>
      <c r="U24" s="30"/>
      <c r="V24" s="30"/>
      <c r="W24" s="30"/>
      <c r="X24" s="3" t="s">
        <v>17</v>
      </c>
      <c r="Y24" s="3">
        <v>25</v>
      </c>
      <c r="Z24" s="2">
        <v>27</v>
      </c>
      <c r="AA24" s="2">
        <v>11</v>
      </c>
      <c r="AB24" s="2" t="s">
        <v>1292</v>
      </c>
      <c r="AC24" s="33"/>
      <c r="AD24" s="3" t="s">
        <v>175</v>
      </c>
      <c r="AE24" s="3">
        <v>59</v>
      </c>
      <c r="AF24" s="2">
        <v>55</v>
      </c>
      <c r="AG24" s="2">
        <v>36</v>
      </c>
      <c r="AH24" s="2"/>
      <c r="AI24" s="33" t="s">
        <v>176</v>
      </c>
      <c r="AJ24" s="12" t="s">
        <v>160</v>
      </c>
      <c r="AK24" s="12">
        <v>39</v>
      </c>
      <c r="AL24" s="13">
        <v>35</v>
      </c>
      <c r="AM24" s="13">
        <v>26</v>
      </c>
      <c r="AN24" s="13"/>
      <c r="AO24" s="34"/>
      <c r="AP24" s="2" t="s">
        <v>177</v>
      </c>
      <c r="AQ24" s="2" t="s">
        <v>178</v>
      </c>
      <c r="AR24" s="2" t="s">
        <v>179</v>
      </c>
      <c r="AS24" s="2" t="s">
        <v>106</v>
      </c>
      <c r="AT24" s="2" t="s">
        <v>87</v>
      </c>
      <c r="AU24" s="1" t="s">
        <v>180</v>
      </c>
      <c r="AV24" s="2" t="s">
        <v>89</v>
      </c>
      <c r="AW24" s="1" t="s">
        <v>131</v>
      </c>
      <c r="AX24" s="2" t="s">
        <v>93</v>
      </c>
      <c r="AY24" s="14" t="s">
        <v>182</v>
      </c>
      <c r="AZ24" s="14">
        <v>1</v>
      </c>
      <c r="BA24" s="3" t="s">
        <v>17</v>
      </c>
      <c r="BB24" s="3">
        <v>25</v>
      </c>
      <c r="BC24" s="2">
        <v>27</v>
      </c>
      <c r="BD24" s="2">
        <v>11</v>
      </c>
      <c r="BE24" s="2" t="s">
        <v>1666</v>
      </c>
      <c r="BF24" s="2">
        <v>13</v>
      </c>
      <c r="BG24" s="2">
        <v>9</v>
      </c>
      <c r="BH24" s="104">
        <v>3.41</v>
      </c>
      <c r="BI24" s="114">
        <v>2.71</v>
      </c>
      <c r="BJ24" s="115">
        <v>1.51</v>
      </c>
      <c r="BK24" s="114">
        <v>1.39</v>
      </c>
      <c r="BL24" s="115">
        <v>1.27</v>
      </c>
      <c r="BM24" s="108">
        <v>1.66</v>
      </c>
      <c r="BN24" s="106">
        <v>1.42</v>
      </c>
      <c r="BO24" s="108">
        <v>2.3199999999999998</v>
      </c>
      <c r="BP24" s="107">
        <v>1.78</v>
      </c>
      <c r="BQ24" s="106">
        <v>2.68</v>
      </c>
      <c r="BR24" s="106">
        <v>4.1100000000000003</v>
      </c>
      <c r="BS24" s="106">
        <v>4.3899999999999997</v>
      </c>
      <c r="BT24" s="106">
        <v>1.1100000000000001</v>
      </c>
      <c r="BU24" s="8">
        <v>2.92</v>
      </c>
      <c r="BV24" s="7">
        <v>3.88</v>
      </c>
      <c r="BW24" s="9">
        <v>5.58</v>
      </c>
      <c r="BX24" s="4">
        <v>9.67</v>
      </c>
      <c r="BY24" s="4">
        <v>15.41</v>
      </c>
      <c r="BZ24" s="4">
        <v>4.62</v>
      </c>
      <c r="CA24" s="39">
        <v>2.59</v>
      </c>
      <c r="CB24" s="5">
        <v>1.61</v>
      </c>
      <c r="CC24" s="5">
        <v>0</v>
      </c>
      <c r="CD24" s="5">
        <v>0.67</v>
      </c>
      <c r="CE24" s="8">
        <v>0.9</v>
      </c>
      <c r="CF24" s="7">
        <v>0.79</v>
      </c>
      <c r="CG24" s="8">
        <v>2.36</v>
      </c>
      <c r="CH24" s="6">
        <v>0.87</v>
      </c>
      <c r="CI24" s="7">
        <v>1.66</v>
      </c>
      <c r="CJ24" s="7">
        <v>3.02</v>
      </c>
      <c r="CK24" s="7">
        <v>2.68</v>
      </c>
      <c r="CL24" s="7">
        <v>2.12</v>
      </c>
      <c r="CM24" s="8">
        <v>3.12</v>
      </c>
      <c r="CN24" s="7">
        <v>4.25</v>
      </c>
      <c r="CO24" s="9">
        <v>6.24</v>
      </c>
      <c r="CP24" s="4">
        <v>10.44</v>
      </c>
      <c r="CQ24" s="4">
        <v>15.21</v>
      </c>
      <c r="CR24" s="16">
        <v>28.98</v>
      </c>
      <c r="CS24" s="40">
        <v>31.31</v>
      </c>
      <c r="CT24" s="23">
        <v>33.01</v>
      </c>
      <c r="CU24" s="40">
        <v>36.81</v>
      </c>
      <c r="CV24" s="23">
        <v>37.19</v>
      </c>
      <c r="CW24" s="19">
        <v>38.369999999999997</v>
      </c>
      <c r="CX24" s="17">
        <v>40.56</v>
      </c>
      <c r="CY24" s="19">
        <v>40.229999999999997</v>
      </c>
      <c r="CZ24" s="18">
        <v>41.5</v>
      </c>
      <c r="DA24" s="17">
        <v>42.03</v>
      </c>
      <c r="DB24" s="17">
        <v>41.51</v>
      </c>
      <c r="DC24" s="17">
        <v>45.66</v>
      </c>
      <c r="DD24" s="17">
        <v>47.28</v>
      </c>
      <c r="DE24" s="19">
        <v>49.99</v>
      </c>
      <c r="DF24" s="17">
        <v>47.57</v>
      </c>
      <c r="DG24" s="20">
        <v>47.09</v>
      </c>
      <c r="DH24" s="16">
        <v>46.22</v>
      </c>
      <c r="DI24" s="16">
        <v>43.46</v>
      </c>
      <c r="DJ24" s="16">
        <v>28.06</v>
      </c>
      <c r="DK24" s="40">
        <v>30.61</v>
      </c>
      <c r="DL24" s="23">
        <v>33.950000000000003</v>
      </c>
      <c r="DM24" s="23">
        <v>36.020000000000003</v>
      </c>
      <c r="DN24" s="23">
        <v>36.770000000000003</v>
      </c>
      <c r="DO24" s="19">
        <v>37.69</v>
      </c>
      <c r="DP24" s="17">
        <v>41.42</v>
      </c>
      <c r="DQ24" s="19">
        <v>40.549999999999997</v>
      </c>
      <c r="DR24" s="18">
        <v>41.27</v>
      </c>
      <c r="DS24" s="17">
        <v>42.33</v>
      </c>
      <c r="DT24" s="17">
        <v>41.86</v>
      </c>
      <c r="DU24" s="17">
        <v>45.07</v>
      </c>
      <c r="DV24" s="17">
        <v>47.03</v>
      </c>
      <c r="DW24" s="19">
        <v>49.99</v>
      </c>
      <c r="DX24" s="17">
        <v>47.88</v>
      </c>
      <c r="DY24" s="20">
        <v>47.58</v>
      </c>
      <c r="DZ24" s="16">
        <v>47.45</v>
      </c>
      <c r="EA24" s="16">
        <v>42.37</v>
      </c>
      <c r="EB24" s="16">
        <v>4</v>
      </c>
      <c r="EC24" s="23">
        <v>5</v>
      </c>
      <c r="ED24" s="23">
        <v>7</v>
      </c>
      <c r="EE24" s="23">
        <v>6</v>
      </c>
      <c r="EF24" s="23">
        <v>4</v>
      </c>
      <c r="EG24" s="17">
        <v>1</v>
      </c>
      <c r="EH24" s="17">
        <v>-1</v>
      </c>
      <c r="EI24" s="17">
        <v>-4</v>
      </c>
      <c r="EJ24" s="17">
        <v>-9</v>
      </c>
      <c r="EK24" s="17">
        <v>-11</v>
      </c>
      <c r="EL24" s="17">
        <v>-17</v>
      </c>
      <c r="EM24" s="17">
        <v>-16</v>
      </c>
      <c r="EN24" s="17">
        <v>-8</v>
      </c>
      <c r="EO24" s="17">
        <v>0</v>
      </c>
      <c r="EP24" s="17">
        <v>7</v>
      </c>
      <c r="EQ24" s="20">
        <v>5</v>
      </c>
      <c r="ER24" s="20">
        <v>3</v>
      </c>
      <c r="ES24" s="20">
        <v>2</v>
      </c>
    </row>
    <row r="25" spans="1:149" ht="14">
      <c r="A25" s="2" t="s">
        <v>1215</v>
      </c>
      <c r="B25" s="2" t="s">
        <v>1666</v>
      </c>
      <c r="C25" s="2">
        <v>12</v>
      </c>
      <c r="D25" s="2">
        <v>5</v>
      </c>
      <c r="E25" s="2">
        <v>50783324</v>
      </c>
      <c r="F25" s="2" t="s">
        <v>91</v>
      </c>
      <c r="G25" s="1" t="s">
        <v>1540</v>
      </c>
      <c r="H25" s="14"/>
      <c r="I25" s="1"/>
      <c r="J25" s="2">
        <v>157.6</v>
      </c>
      <c r="K25" s="2">
        <v>56.9</v>
      </c>
      <c r="L25" s="2" t="s">
        <v>167</v>
      </c>
      <c r="M25" s="2"/>
      <c r="N25" s="2" t="s">
        <v>99</v>
      </c>
      <c r="O25" s="2" t="s">
        <v>114</v>
      </c>
      <c r="P25" s="3" t="s">
        <v>6</v>
      </c>
      <c r="Q25" s="3">
        <v>31</v>
      </c>
      <c r="R25" s="2">
        <v>25</v>
      </c>
      <c r="S25" s="2">
        <v>11</v>
      </c>
      <c r="T25" s="30" t="s">
        <v>168</v>
      </c>
      <c r="U25" s="30"/>
      <c r="V25" s="30"/>
      <c r="W25" s="30"/>
      <c r="X25" s="3" t="s">
        <v>6</v>
      </c>
      <c r="Y25" s="3">
        <v>31</v>
      </c>
      <c r="Z25" s="2">
        <v>25</v>
      </c>
      <c r="AA25" s="2">
        <v>11</v>
      </c>
      <c r="AB25" s="2" t="s">
        <v>1543</v>
      </c>
      <c r="AC25" s="33"/>
      <c r="AD25" s="3" t="s">
        <v>137</v>
      </c>
      <c r="AE25" s="3">
        <v>66</v>
      </c>
      <c r="AF25" s="2">
        <v>41</v>
      </c>
      <c r="AG25" s="2">
        <v>40</v>
      </c>
      <c r="AH25" s="2"/>
      <c r="AI25" s="33" t="s">
        <v>209</v>
      </c>
      <c r="AJ25" s="12" t="s">
        <v>138</v>
      </c>
      <c r="AK25" s="12">
        <v>63</v>
      </c>
      <c r="AL25" s="13">
        <v>34</v>
      </c>
      <c r="AM25" s="13">
        <v>32</v>
      </c>
      <c r="AN25" s="13"/>
      <c r="AO25" s="34" t="s">
        <v>180</v>
      </c>
      <c r="AP25" s="2" t="s">
        <v>83</v>
      </c>
      <c r="AQ25" s="2" t="s">
        <v>178</v>
      </c>
      <c r="AR25" s="2" t="s">
        <v>460</v>
      </c>
      <c r="AS25" s="2" t="s">
        <v>513</v>
      </c>
      <c r="AT25" s="2" t="s">
        <v>87</v>
      </c>
      <c r="AU25" s="1"/>
      <c r="AV25" s="2" t="s">
        <v>89</v>
      </c>
      <c r="AW25" s="1"/>
      <c r="AX25" s="2" t="s">
        <v>93</v>
      </c>
      <c r="AY25" s="14" t="s">
        <v>1617</v>
      </c>
      <c r="AZ25" s="14">
        <v>1</v>
      </c>
      <c r="BA25" s="3" t="s">
        <v>6</v>
      </c>
      <c r="BB25" s="3">
        <v>31</v>
      </c>
      <c r="BC25" s="2">
        <v>25</v>
      </c>
      <c r="BD25" s="2">
        <v>11</v>
      </c>
      <c r="BE25" s="2" t="s">
        <v>1666</v>
      </c>
      <c r="BF25" s="2">
        <v>12</v>
      </c>
      <c r="BG25" s="2">
        <v>5</v>
      </c>
      <c r="BH25" s="104">
        <v>3.78</v>
      </c>
      <c r="BI25" s="105">
        <v>2.71</v>
      </c>
      <c r="BJ25" s="106">
        <v>1.62</v>
      </c>
      <c r="BK25" s="107">
        <v>1.74</v>
      </c>
      <c r="BL25" s="106">
        <v>1.76</v>
      </c>
      <c r="BM25" s="108">
        <v>1.02</v>
      </c>
      <c r="BN25" s="106">
        <v>0.66</v>
      </c>
      <c r="BO25" s="108">
        <v>0.51</v>
      </c>
      <c r="BP25" s="107">
        <v>2.12</v>
      </c>
      <c r="BQ25" s="106">
        <v>2.37</v>
      </c>
      <c r="BR25" s="106">
        <v>5.74</v>
      </c>
      <c r="BS25" s="106">
        <v>4.1500000000000004</v>
      </c>
      <c r="BT25" s="106">
        <v>1.45</v>
      </c>
      <c r="BU25" s="8">
        <v>1.78</v>
      </c>
      <c r="BV25" s="7">
        <v>2.61</v>
      </c>
      <c r="BW25" s="9">
        <v>4.37</v>
      </c>
      <c r="BX25" s="4">
        <v>7.23</v>
      </c>
      <c r="BY25" s="4">
        <v>11.94</v>
      </c>
      <c r="BZ25" s="4">
        <v>3.95</v>
      </c>
      <c r="CA25" s="26">
        <v>2.73</v>
      </c>
      <c r="CB25" s="53">
        <v>0.37</v>
      </c>
      <c r="CC25" s="53">
        <v>0.79</v>
      </c>
      <c r="CD25" s="53">
        <v>1.24</v>
      </c>
      <c r="CE25" s="54">
        <v>2.56</v>
      </c>
      <c r="CF25" s="53">
        <v>2.4500000000000002</v>
      </c>
      <c r="CG25" s="54">
        <v>2.4700000000000002</v>
      </c>
      <c r="CH25" s="55">
        <v>2.98</v>
      </c>
      <c r="CI25" s="53">
        <v>3.51</v>
      </c>
      <c r="CJ25" s="53">
        <v>4.66</v>
      </c>
      <c r="CK25" s="53">
        <v>4.8</v>
      </c>
      <c r="CL25" s="7">
        <v>2.76</v>
      </c>
      <c r="CM25" s="8">
        <v>3.17</v>
      </c>
      <c r="CN25" s="7">
        <v>3.88</v>
      </c>
      <c r="CO25" s="9">
        <v>4.0599999999999996</v>
      </c>
      <c r="CP25" s="4">
        <v>7.38</v>
      </c>
      <c r="CQ25" s="4">
        <v>11.97</v>
      </c>
      <c r="CR25" s="16">
        <v>24.73</v>
      </c>
      <c r="CS25" s="38">
        <v>28.43</v>
      </c>
      <c r="CT25" s="17">
        <v>31.47</v>
      </c>
      <c r="CU25" s="18">
        <v>33.43</v>
      </c>
      <c r="CV25" s="17">
        <v>34.81</v>
      </c>
      <c r="CW25" s="19">
        <v>34.44</v>
      </c>
      <c r="CX25" s="17">
        <v>35.25</v>
      </c>
      <c r="CY25" s="19">
        <v>35.950000000000003</v>
      </c>
      <c r="CZ25" s="18">
        <v>35.9</v>
      </c>
      <c r="DA25" s="17">
        <v>37.56</v>
      </c>
      <c r="DB25" s="17">
        <v>39.15</v>
      </c>
      <c r="DC25" s="17">
        <v>40.07</v>
      </c>
      <c r="DD25" s="17">
        <v>41.85</v>
      </c>
      <c r="DE25" s="19">
        <v>43.53</v>
      </c>
      <c r="DF25" s="17">
        <v>44.77</v>
      </c>
      <c r="DG25" s="20">
        <v>43.85</v>
      </c>
      <c r="DH25" s="16">
        <v>43.6</v>
      </c>
      <c r="DI25" s="16">
        <v>42.02</v>
      </c>
      <c r="DJ25" s="16">
        <v>25.08</v>
      </c>
      <c r="DK25" s="38">
        <v>28.63</v>
      </c>
      <c r="DL25" s="17">
        <v>31.16</v>
      </c>
      <c r="DM25" s="17">
        <v>33.28</v>
      </c>
      <c r="DN25" s="17">
        <v>34.229999999999997</v>
      </c>
      <c r="DO25" s="19">
        <v>34.159999999999997</v>
      </c>
      <c r="DP25" s="17">
        <v>35.03</v>
      </c>
      <c r="DQ25" s="19">
        <v>35.15</v>
      </c>
      <c r="DR25" s="18">
        <v>35.840000000000003</v>
      </c>
      <c r="DS25" s="17">
        <v>38.380000000000003</v>
      </c>
      <c r="DT25" s="17">
        <v>38.68</v>
      </c>
      <c r="DU25" s="17">
        <v>40.340000000000003</v>
      </c>
      <c r="DV25" s="17">
        <v>42.6</v>
      </c>
      <c r="DW25" s="19">
        <v>42.85</v>
      </c>
      <c r="DX25" s="17">
        <v>44.9</v>
      </c>
      <c r="DY25" s="20">
        <v>43.35</v>
      </c>
      <c r="DZ25" s="16">
        <v>43.77</v>
      </c>
      <c r="EA25" s="16">
        <v>42.77</v>
      </c>
      <c r="EB25" s="16">
        <v>8</v>
      </c>
      <c r="EC25" s="20">
        <v>9</v>
      </c>
      <c r="ED25" s="17">
        <v>8</v>
      </c>
      <c r="EE25" s="17">
        <v>6</v>
      </c>
      <c r="EF25" s="17">
        <v>1</v>
      </c>
      <c r="EG25" s="17">
        <v>-4</v>
      </c>
      <c r="EH25" s="17">
        <v>-10</v>
      </c>
      <c r="EI25" s="17">
        <v>-8</v>
      </c>
      <c r="EJ25" s="17">
        <v>-2</v>
      </c>
      <c r="EK25" s="17">
        <v>3</v>
      </c>
      <c r="EL25" s="17">
        <v>10</v>
      </c>
      <c r="EM25" s="17">
        <v>20</v>
      </c>
      <c r="EN25" s="17">
        <v>24</v>
      </c>
      <c r="EO25" s="17">
        <v>23</v>
      </c>
      <c r="EP25" s="17">
        <v>19</v>
      </c>
      <c r="EQ25" s="20">
        <v>14</v>
      </c>
      <c r="ER25" s="20">
        <v>11</v>
      </c>
      <c r="ES25" s="20">
        <v>8</v>
      </c>
    </row>
    <row r="26" spans="1:149" ht="14">
      <c r="A26" s="2" t="s">
        <v>615</v>
      </c>
      <c r="B26" s="2" t="s">
        <v>1666</v>
      </c>
      <c r="C26" s="2">
        <v>13</v>
      </c>
      <c r="D26" s="2">
        <v>9</v>
      </c>
      <c r="E26" s="2">
        <v>52363492</v>
      </c>
      <c r="F26" s="2" t="s">
        <v>91</v>
      </c>
      <c r="G26" s="1" t="s">
        <v>620</v>
      </c>
      <c r="H26" s="13" t="s">
        <v>95</v>
      </c>
      <c r="I26" s="1">
        <v>13</v>
      </c>
      <c r="J26" s="2">
        <v>154.69999999999999</v>
      </c>
      <c r="K26" s="2">
        <v>46</v>
      </c>
      <c r="L26" s="2" t="s">
        <v>167</v>
      </c>
      <c r="M26" s="2"/>
      <c r="N26" s="2" t="s">
        <v>158</v>
      </c>
      <c r="O26" s="2" t="s">
        <v>329</v>
      </c>
      <c r="P26" s="3" t="s">
        <v>48</v>
      </c>
      <c r="Q26" s="3">
        <v>18</v>
      </c>
      <c r="R26" s="2">
        <v>12</v>
      </c>
      <c r="S26" s="2">
        <v>12</v>
      </c>
      <c r="T26" s="30" t="s">
        <v>168</v>
      </c>
      <c r="U26" s="30"/>
      <c r="V26" s="30"/>
      <c r="W26" s="30"/>
      <c r="X26" s="3" t="s">
        <v>48</v>
      </c>
      <c r="Y26" s="3">
        <v>18</v>
      </c>
      <c r="Z26" s="2">
        <v>12</v>
      </c>
      <c r="AA26" s="2">
        <v>12</v>
      </c>
      <c r="AB26" s="2" t="s">
        <v>618</v>
      </c>
      <c r="AC26" s="33"/>
      <c r="AD26" s="3" t="s">
        <v>619</v>
      </c>
      <c r="AE26" s="3">
        <v>66</v>
      </c>
      <c r="AF26" s="2">
        <v>38</v>
      </c>
      <c r="AG26" s="2">
        <v>29</v>
      </c>
      <c r="AH26" s="2"/>
      <c r="AI26" s="33" t="s">
        <v>443</v>
      </c>
      <c r="AJ26" s="12" t="s">
        <v>261</v>
      </c>
      <c r="AK26" s="12">
        <v>42</v>
      </c>
      <c r="AL26" s="13">
        <v>30</v>
      </c>
      <c r="AM26" s="13">
        <v>10</v>
      </c>
      <c r="AN26" s="13"/>
      <c r="AO26" s="34"/>
      <c r="AP26" s="2" t="s">
        <v>103</v>
      </c>
      <c r="AQ26" s="2" t="s">
        <v>403</v>
      </c>
      <c r="AR26" s="2" t="s">
        <v>140</v>
      </c>
      <c r="AS26" s="2" t="s">
        <v>353</v>
      </c>
      <c r="AT26" s="2" t="s">
        <v>87</v>
      </c>
      <c r="AU26" s="1" t="s">
        <v>197</v>
      </c>
      <c r="AV26" s="2" t="s">
        <v>89</v>
      </c>
      <c r="AW26" s="1" t="s">
        <v>131</v>
      </c>
      <c r="AX26" s="2" t="s">
        <v>93</v>
      </c>
      <c r="AY26" s="14" t="s">
        <v>621</v>
      </c>
      <c r="AZ26" s="14">
        <v>1</v>
      </c>
      <c r="BA26" s="3" t="s">
        <v>48</v>
      </c>
      <c r="BB26" s="3">
        <v>18</v>
      </c>
      <c r="BC26" s="2">
        <v>12</v>
      </c>
      <c r="BD26" s="2">
        <v>12</v>
      </c>
      <c r="BE26" s="2" t="s">
        <v>1666</v>
      </c>
      <c r="BF26" s="2">
        <v>13</v>
      </c>
      <c r="BG26" s="2">
        <v>9</v>
      </c>
      <c r="BH26" s="104">
        <v>3.79</v>
      </c>
      <c r="BI26" s="105">
        <v>3.34</v>
      </c>
      <c r="BJ26" s="110">
        <v>2.92</v>
      </c>
      <c r="BK26" s="111">
        <v>1.57</v>
      </c>
      <c r="BL26" s="112">
        <v>1.42</v>
      </c>
      <c r="BM26" s="113">
        <v>1.49</v>
      </c>
      <c r="BN26" s="112">
        <v>1.39</v>
      </c>
      <c r="BO26" s="113">
        <v>1.1100000000000001</v>
      </c>
      <c r="BP26" s="111">
        <v>0.71</v>
      </c>
      <c r="BQ26" s="112">
        <v>3.89</v>
      </c>
      <c r="BR26" s="112">
        <v>2.79</v>
      </c>
      <c r="BS26" s="112">
        <v>4.5999999999999996</v>
      </c>
      <c r="BT26" s="112">
        <v>3.02</v>
      </c>
      <c r="BU26" s="54">
        <v>2.63</v>
      </c>
      <c r="BV26" s="53">
        <v>3.27</v>
      </c>
      <c r="BW26" s="9">
        <v>5.6</v>
      </c>
      <c r="BX26" s="4">
        <v>10.61</v>
      </c>
      <c r="BY26" s="4">
        <v>10.46</v>
      </c>
      <c r="BZ26" s="4">
        <v>3.52</v>
      </c>
      <c r="CA26" s="26">
        <v>2.72</v>
      </c>
      <c r="CB26" s="47">
        <v>0.56000000000000005</v>
      </c>
      <c r="CC26" s="53">
        <v>0.5</v>
      </c>
      <c r="CD26" s="53">
        <v>1.37</v>
      </c>
      <c r="CE26" s="54">
        <v>1.74</v>
      </c>
      <c r="CF26" s="53">
        <v>1.54</v>
      </c>
      <c r="CG26" s="54">
        <v>1.89</v>
      </c>
      <c r="CH26" s="55">
        <v>2.12</v>
      </c>
      <c r="CI26" s="53">
        <v>3.74</v>
      </c>
      <c r="CJ26" s="53">
        <v>5.04</v>
      </c>
      <c r="CK26" s="53">
        <v>5.34</v>
      </c>
      <c r="CL26" s="53">
        <v>2.98</v>
      </c>
      <c r="CM26" s="54">
        <v>2.59</v>
      </c>
      <c r="CN26" s="53">
        <v>3.83</v>
      </c>
      <c r="CO26" s="9">
        <v>7.11</v>
      </c>
      <c r="CP26" s="4">
        <v>10.89</v>
      </c>
      <c r="CQ26" s="4">
        <v>11.79</v>
      </c>
      <c r="CR26" s="16">
        <v>24.2</v>
      </c>
      <c r="CS26" s="38">
        <v>27.61</v>
      </c>
      <c r="CT26" s="52">
        <v>28.04</v>
      </c>
      <c r="CU26" s="56">
        <v>30.1</v>
      </c>
      <c r="CV26" s="57">
        <v>30.68</v>
      </c>
      <c r="CW26" s="58">
        <v>31.35</v>
      </c>
      <c r="CX26" s="57">
        <v>33.549999999999997</v>
      </c>
      <c r="CY26" s="58">
        <v>34.89</v>
      </c>
      <c r="CZ26" s="56">
        <v>37.090000000000003</v>
      </c>
      <c r="DA26" s="57">
        <v>36.409999999999997</v>
      </c>
      <c r="DB26" s="57">
        <v>37.119999999999997</v>
      </c>
      <c r="DC26" s="57">
        <v>36.72</v>
      </c>
      <c r="DD26" s="57">
        <v>41.95</v>
      </c>
      <c r="DE26" s="58">
        <v>45.02</v>
      </c>
      <c r="DF26" s="57">
        <v>48.92</v>
      </c>
      <c r="DG26" s="20">
        <v>46.34</v>
      </c>
      <c r="DH26" s="16">
        <v>43.24</v>
      </c>
      <c r="DI26" s="16">
        <v>41.8</v>
      </c>
      <c r="DJ26" s="16">
        <v>23</v>
      </c>
      <c r="DK26" s="38">
        <v>27.1</v>
      </c>
      <c r="DL26" s="52">
        <v>27.97</v>
      </c>
      <c r="DM26" s="57">
        <v>30.47</v>
      </c>
      <c r="DN26" s="57">
        <v>31</v>
      </c>
      <c r="DO26" s="58">
        <v>32.17</v>
      </c>
      <c r="DP26" s="57">
        <v>34.31</v>
      </c>
      <c r="DQ26" s="58">
        <v>35.4</v>
      </c>
      <c r="DR26" s="56">
        <v>37.72</v>
      </c>
      <c r="DS26" s="57">
        <v>37.270000000000003</v>
      </c>
      <c r="DT26" s="57">
        <v>37.07</v>
      </c>
      <c r="DU26" s="57">
        <v>37.18</v>
      </c>
      <c r="DV26" s="57">
        <v>43.47</v>
      </c>
      <c r="DW26" s="58">
        <v>45.61</v>
      </c>
      <c r="DX26" s="57">
        <v>48</v>
      </c>
      <c r="DY26" s="20">
        <v>46.22</v>
      </c>
      <c r="DZ26" s="16">
        <v>44.08</v>
      </c>
      <c r="EA26" s="16">
        <v>40.81</v>
      </c>
      <c r="EB26" s="16">
        <v>7</v>
      </c>
      <c r="EC26" s="20">
        <v>6</v>
      </c>
      <c r="ED26" s="52">
        <v>3</v>
      </c>
      <c r="EE26" s="57">
        <v>-4</v>
      </c>
      <c r="EF26" s="57">
        <v>-7</v>
      </c>
      <c r="EG26" s="57">
        <v>-15</v>
      </c>
      <c r="EH26" s="57">
        <v>-19</v>
      </c>
      <c r="EI26" s="57">
        <v>-20</v>
      </c>
      <c r="EJ26" s="57">
        <v>-23</v>
      </c>
      <c r="EK26" s="57">
        <v>-23</v>
      </c>
      <c r="EL26" s="57">
        <v>-16</v>
      </c>
      <c r="EM26" s="57">
        <v>-13</v>
      </c>
      <c r="EN26" s="57">
        <v>-6</v>
      </c>
      <c r="EO26" s="57">
        <v>-1</v>
      </c>
      <c r="EP26" s="57">
        <v>2</v>
      </c>
      <c r="EQ26" s="20">
        <v>3</v>
      </c>
      <c r="ER26" s="20">
        <v>2</v>
      </c>
      <c r="ES26" s="20">
        <v>2</v>
      </c>
    </row>
    <row r="27" spans="1:149" ht="14">
      <c r="A27" s="2" t="s">
        <v>1312</v>
      </c>
      <c r="B27" s="2" t="s">
        <v>1666</v>
      </c>
      <c r="C27" s="2">
        <v>15</v>
      </c>
      <c r="D27" s="2">
        <v>3</v>
      </c>
      <c r="E27" s="2">
        <v>52361371</v>
      </c>
      <c r="F27" s="2" t="s">
        <v>91</v>
      </c>
      <c r="G27" s="1" t="s">
        <v>271</v>
      </c>
      <c r="H27" s="15" t="s">
        <v>95</v>
      </c>
      <c r="I27" s="1">
        <v>-6</v>
      </c>
      <c r="J27" s="2">
        <v>161.1</v>
      </c>
      <c r="K27" s="2">
        <v>47.65</v>
      </c>
      <c r="L27" s="2" t="s">
        <v>167</v>
      </c>
      <c r="M27" s="2"/>
      <c r="N27" s="2" t="s">
        <v>147</v>
      </c>
      <c r="O27" s="2" t="s">
        <v>329</v>
      </c>
      <c r="P27" s="2" t="s">
        <v>15</v>
      </c>
      <c r="Q27" s="2">
        <v>32</v>
      </c>
      <c r="R27" s="2">
        <v>32</v>
      </c>
      <c r="S27" s="2">
        <v>12</v>
      </c>
      <c r="T27" s="30"/>
      <c r="U27" s="30"/>
      <c r="V27" s="30"/>
      <c r="W27" s="30"/>
      <c r="X27" s="2" t="s">
        <v>15</v>
      </c>
      <c r="Y27" s="2">
        <v>32</v>
      </c>
      <c r="Z27" s="2">
        <v>32</v>
      </c>
      <c r="AA27" s="2">
        <v>12</v>
      </c>
      <c r="AB27" s="2" t="s">
        <v>271</v>
      </c>
      <c r="AC27" s="2" t="s">
        <v>487</v>
      </c>
      <c r="AD27" s="3" t="s">
        <v>330</v>
      </c>
      <c r="AE27" s="3">
        <v>48</v>
      </c>
      <c r="AF27" s="2">
        <v>32</v>
      </c>
      <c r="AG27" s="2">
        <v>30</v>
      </c>
      <c r="AH27" s="2"/>
      <c r="AI27" s="33" t="s">
        <v>88</v>
      </c>
      <c r="AJ27" s="3" t="s">
        <v>160</v>
      </c>
      <c r="AK27" s="3">
        <v>17</v>
      </c>
      <c r="AL27" s="2">
        <v>11</v>
      </c>
      <c r="AM27" s="2">
        <v>9</v>
      </c>
      <c r="AN27" s="2"/>
      <c r="AO27" s="33"/>
      <c r="AP27" s="2" t="s">
        <v>103</v>
      </c>
      <c r="AQ27" s="2" t="s">
        <v>323</v>
      </c>
      <c r="AR27" s="2" t="s">
        <v>257</v>
      </c>
      <c r="AS27" s="2" t="s">
        <v>331</v>
      </c>
      <c r="AT27" s="2" t="s">
        <v>87</v>
      </c>
      <c r="AU27" s="1" t="s">
        <v>131</v>
      </c>
      <c r="AV27" s="2" t="s">
        <v>89</v>
      </c>
      <c r="AW27" s="1" t="s">
        <v>131</v>
      </c>
      <c r="AX27" s="2" t="s">
        <v>93</v>
      </c>
      <c r="AY27" s="14" t="s">
        <v>332</v>
      </c>
      <c r="AZ27" s="14">
        <v>2</v>
      </c>
      <c r="BA27" s="2" t="s">
        <v>15</v>
      </c>
      <c r="BB27" s="2">
        <v>32</v>
      </c>
      <c r="BC27" s="2">
        <v>32</v>
      </c>
      <c r="BD27" s="2">
        <v>12</v>
      </c>
      <c r="BE27" s="2" t="s">
        <v>1666</v>
      </c>
      <c r="BF27" s="2">
        <v>15</v>
      </c>
      <c r="BG27" s="2">
        <v>3</v>
      </c>
      <c r="BH27" s="104">
        <v>3.95</v>
      </c>
      <c r="BI27" s="105">
        <v>2.91</v>
      </c>
      <c r="BJ27" s="109">
        <v>2.39</v>
      </c>
      <c r="BK27" s="105">
        <v>2.12</v>
      </c>
      <c r="BL27" s="109">
        <v>2.27</v>
      </c>
      <c r="BM27" s="104">
        <v>1.74</v>
      </c>
      <c r="BN27" s="109">
        <v>1.9</v>
      </c>
      <c r="BO27" s="104">
        <v>1.81</v>
      </c>
      <c r="BP27" s="105">
        <v>2.11</v>
      </c>
      <c r="BQ27" s="109">
        <v>2.68</v>
      </c>
      <c r="BR27" s="109">
        <v>4.13</v>
      </c>
      <c r="BS27" s="109">
        <v>5.1100000000000003</v>
      </c>
      <c r="BT27" s="109">
        <v>3.12</v>
      </c>
      <c r="BU27" s="4">
        <v>3.5</v>
      </c>
      <c r="BV27" s="9">
        <v>4.79</v>
      </c>
      <c r="BW27" s="9">
        <v>5.39</v>
      </c>
      <c r="BX27" s="4">
        <v>8.5</v>
      </c>
      <c r="BY27" s="4">
        <v>13.89</v>
      </c>
      <c r="BZ27" s="4">
        <v>4.33</v>
      </c>
      <c r="CA27" s="37">
        <v>2.95</v>
      </c>
      <c r="CB27" s="9">
        <v>0</v>
      </c>
      <c r="CC27" s="9">
        <v>0</v>
      </c>
      <c r="CD27" s="9">
        <v>0</v>
      </c>
      <c r="CE27" s="4">
        <v>0</v>
      </c>
      <c r="CF27" s="9">
        <v>2.12</v>
      </c>
      <c r="CG27" s="4">
        <v>2.98</v>
      </c>
      <c r="CH27" s="37">
        <v>3.51</v>
      </c>
      <c r="CI27" s="9">
        <v>3.12</v>
      </c>
      <c r="CJ27" s="9">
        <v>5.35</v>
      </c>
      <c r="CK27" s="9">
        <v>6.09</v>
      </c>
      <c r="CL27" s="9">
        <v>3.5</v>
      </c>
      <c r="CM27" s="4">
        <v>4.34</v>
      </c>
      <c r="CN27" s="9">
        <v>5.63</v>
      </c>
      <c r="CO27" s="9">
        <v>5.74</v>
      </c>
      <c r="CP27" s="4">
        <v>8.7799999999999994</v>
      </c>
      <c r="CQ27" s="4">
        <v>14.15</v>
      </c>
      <c r="CR27" s="16">
        <v>26.46</v>
      </c>
      <c r="CS27" s="38">
        <v>30.62</v>
      </c>
      <c r="CT27" s="20">
        <v>31.15</v>
      </c>
      <c r="CU27" s="38">
        <v>32.43</v>
      </c>
      <c r="CV27" s="20">
        <v>33.17</v>
      </c>
      <c r="CW27" s="16">
        <v>33.799999999999997</v>
      </c>
      <c r="CX27" s="20">
        <v>35.03</v>
      </c>
      <c r="CY27" s="16">
        <v>35.29</v>
      </c>
      <c r="CZ27" s="38">
        <v>35.07</v>
      </c>
      <c r="DA27" s="20">
        <v>36.130000000000003</v>
      </c>
      <c r="DB27" s="20">
        <v>38.03</v>
      </c>
      <c r="DC27" s="20">
        <v>39.56</v>
      </c>
      <c r="DD27" s="20">
        <v>42.57</v>
      </c>
      <c r="DE27" s="16">
        <v>43.37</v>
      </c>
      <c r="DF27" s="20">
        <v>45.7</v>
      </c>
      <c r="DG27" s="20">
        <v>43.84</v>
      </c>
      <c r="DH27" s="16">
        <v>42.15</v>
      </c>
      <c r="DI27" s="16">
        <v>37.78</v>
      </c>
      <c r="DJ27" s="16">
        <v>26.39</v>
      </c>
      <c r="DK27" s="38">
        <v>29.27</v>
      </c>
      <c r="DL27" s="20">
        <v>31.38</v>
      </c>
      <c r="DM27" s="20">
        <v>33.43</v>
      </c>
      <c r="DN27" s="20">
        <v>34.380000000000003</v>
      </c>
      <c r="DO27" s="16">
        <v>34.67</v>
      </c>
      <c r="DP27" s="20">
        <v>34.1</v>
      </c>
      <c r="DQ27" s="16">
        <v>36.44</v>
      </c>
      <c r="DR27" s="38">
        <v>35.31</v>
      </c>
      <c r="DS27" s="20">
        <v>36.43</v>
      </c>
      <c r="DT27" s="20">
        <v>37.28</v>
      </c>
      <c r="DU27" s="20">
        <v>38.96</v>
      </c>
      <c r="DV27" s="20">
        <v>44.08</v>
      </c>
      <c r="DW27" s="16">
        <v>43.58</v>
      </c>
      <c r="DX27" s="20">
        <v>47.41</v>
      </c>
      <c r="DY27" s="20">
        <v>43.02</v>
      </c>
      <c r="DZ27" s="16">
        <v>42.06</v>
      </c>
      <c r="EA27" s="16">
        <v>36.36</v>
      </c>
      <c r="EB27" s="16">
        <v>2</v>
      </c>
      <c r="EC27" s="20">
        <v>2</v>
      </c>
      <c r="ED27" s="20">
        <v>6</v>
      </c>
      <c r="EE27" s="20">
        <v>8</v>
      </c>
      <c r="EF27" s="20">
        <v>6</v>
      </c>
      <c r="EG27" s="20">
        <v>0</v>
      </c>
      <c r="EH27" s="20">
        <v>-4</v>
      </c>
      <c r="EI27" s="20">
        <v>-6</v>
      </c>
      <c r="EJ27" s="20">
        <v>-11</v>
      </c>
      <c r="EK27" s="20">
        <v>-12</v>
      </c>
      <c r="EL27" s="20">
        <v>-7</v>
      </c>
      <c r="EM27" s="20">
        <v>-6</v>
      </c>
      <c r="EN27" s="20">
        <v>-2</v>
      </c>
      <c r="EO27" s="20">
        <v>1</v>
      </c>
      <c r="EP27" s="20">
        <v>1</v>
      </c>
      <c r="EQ27" s="20">
        <v>3</v>
      </c>
      <c r="ER27" s="20">
        <v>3</v>
      </c>
      <c r="ES27" s="20">
        <v>5</v>
      </c>
    </row>
    <row r="28" spans="1:149" ht="14">
      <c r="A28" s="2" t="s">
        <v>783</v>
      </c>
      <c r="B28" s="2" t="s">
        <v>1666</v>
      </c>
      <c r="C28" s="2">
        <v>12</v>
      </c>
      <c r="D28" s="2">
        <v>9</v>
      </c>
      <c r="E28" s="2">
        <v>51955557</v>
      </c>
      <c r="F28" s="2" t="s">
        <v>91</v>
      </c>
      <c r="G28" s="1" t="s">
        <v>787</v>
      </c>
      <c r="H28" s="13" t="s">
        <v>95</v>
      </c>
      <c r="I28" s="1">
        <v>0</v>
      </c>
      <c r="J28" s="2">
        <v>150.19999999999999</v>
      </c>
      <c r="K28" s="2">
        <v>50.4</v>
      </c>
      <c r="L28" s="2" t="s">
        <v>167</v>
      </c>
      <c r="M28" s="2"/>
      <c r="N28" s="2" t="s">
        <v>158</v>
      </c>
      <c r="O28" s="2" t="s">
        <v>80</v>
      </c>
      <c r="P28" s="3" t="s">
        <v>17</v>
      </c>
      <c r="Q28" s="3">
        <v>26</v>
      </c>
      <c r="R28" s="2">
        <v>22</v>
      </c>
      <c r="S28" s="2">
        <v>12</v>
      </c>
      <c r="T28" s="30"/>
      <c r="U28" s="30" t="s">
        <v>786</v>
      </c>
      <c r="V28" s="30"/>
      <c r="W28" s="30"/>
      <c r="X28" s="3" t="s">
        <v>17</v>
      </c>
      <c r="Y28" s="3">
        <v>26</v>
      </c>
      <c r="Z28" s="2">
        <v>22</v>
      </c>
      <c r="AA28" s="2">
        <v>12</v>
      </c>
      <c r="AB28" s="2" t="s">
        <v>280</v>
      </c>
      <c r="AC28" s="33"/>
      <c r="AD28" s="3" t="s">
        <v>318</v>
      </c>
      <c r="AE28" s="3">
        <v>49</v>
      </c>
      <c r="AF28" s="2">
        <v>33</v>
      </c>
      <c r="AG28" s="2">
        <v>31</v>
      </c>
      <c r="AH28" s="2"/>
      <c r="AI28" s="33" t="s">
        <v>242</v>
      </c>
      <c r="AJ28" s="12" t="s">
        <v>473</v>
      </c>
      <c r="AK28" s="12">
        <v>21</v>
      </c>
      <c r="AL28" s="13">
        <v>16</v>
      </c>
      <c r="AM28" s="13">
        <v>6</v>
      </c>
      <c r="AN28" s="13"/>
      <c r="AO28" s="34"/>
      <c r="AP28" s="2" t="s">
        <v>149</v>
      </c>
      <c r="AQ28" s="2" t="s">
        <v>178</v>
      </c>
      <c r="AR28" s="2" t="s">
        <v>257</v>
      </c>
      <c r="AS28" s="2" t="s">
        <v>775</v>
      </c>
      <c r="AT28" s="2" t="s">
        <v>87</v>
      </c>
      <c r="AU28" s="1"/>
      <c r="AV28" s="2" t="s">
        <v>89</v>
      </c>
      <c r="AW28" s="1"/>
      <c r="AX28" s="2" t="s">
        <v>93</v>
      </c>
      <c r="AY28" s="14" t="s">
        <v>788</v>
      </c>
      <c r="AZ28" s="14">
        <v>1</v>
      </c>
      <c r="BA28" s="3" t="s">
        <v>17</v>
      </c>
      <c r="BB28" s="3">
        <v>26</v>
      </c>
      <c r="BC28" s="2">
        <v>22</v>
      </c>
      <c r="BD28" s="2">
        <v>12</v>
      </c>
      <c r="BE28" s="2" t="s">
        <v>1666</v>
      </c>
      <c r="BF28" s="2">
        <v>12</v>
      </c>
      <c r="BG28" s="2">
        <v>9</v>
      </c>
      <c r="BH28" s="104">
        <v>2.78</v>
      </c>
      <c r="BI28" s="105">
        <v>3.11</v>
      </c>
      <c r="BJ28" s="109">
        <v>1.62</v>
      </c>
      <c r="BK28" s="105">
        <v>1.74</v>
      </c>
      <c r="BL28" s="106">
        <v>1.88</v>
      </c>
      <c r="BM28" s="108">
        <v>1.74</v>
      </c>
      <c r="BN28" s="106">
        <v>0.76</v>
      </c>
      <c r="BO28" s="108">
        <v>1.06</v>
      </c>
      <c r="BP28" s="107">
        <v>1.66</v>
      </c>
      <c r="BQ28" s="106">
        <v>2.17</v>
      </c>
      <c r="BR28" s="106">
        <v>2.41</v>
      </c>
      <c r="BS28" s="106">
        <v>3.86</v>
      </c>
      <c r="BT28" s="106">
        <v>3.62</v>
      </c>
      <c r="BU28" s="8">
        <v>3.53</v>
      </c>
      <c r="BV28" s="9">
        <v>4.97</v>
      </c>
      <c r="BW28" s="9">
        <v>7.47</v>
      </c>
      <c r="BX28" s="4">
        <v>10.38</v>
      </c>
      <c r="BY28" s="4">
        <v>16.170000000000002</v>
      </c>
      <c r="BZ28" s="4">
        <v>2.39</v>
      </c>
      <c r="CA28" s="26">
        <v>2.48</v>
      </c>
      <c r="CB28" s="25">
        <v>1.56</v>
      </c>
      <c r="CC28" s="25">
        <v>1.1100000000000001</v>
      </c>
      <c r="CD28" s="53">
        <v>0.62</v>
      </c>
      <c r="CE28" s="54">
        <v>1.1200000000000001</v>
      </c>
      <c r="CF28" s="53">
        <v>2.13</v>
      </c>
      <c r="CG28" s="54">
        <v>1.96</v>
      </c>
      <c r="CH28" s="55">
        <v>2.68</v>
      </c>
      <c r="CI28" s="53">
        <v>3.02</v>
      </c>
      <c r="CJ28" s="53">
        <v>2.17</v>
      </c>
      <c r="CK28" s="53">
        <v>2.62</v>
      </c>
      <c r="CL28" s="7">
        <v>4.17</v>
      </c>
      <c r="CM28" s="8">
        <v>3.97</v>
      </c>
      <c r="CN28" s="9">
        <v>5.67</v>
      </c>
      <c r="CO28" s="9">
        <v>9.1999999999999993</v>
      </c>
      <c r="CP28" s="4">
        <v>10.63</v>
      </c>
      <c r="CQ28" s="4">
        <v>14.58</v>
      </c>
      <c r="CR28" s="16">
        <v>24.63</v>
      </c>
      <c r="CS28" s="38">
        <v>31.42</v>
      </c>
      <c r="CT28" s="20">
        <v>32.4</v>
      </c>
      <c r="CU28" s="38">
        <v>34.76</v>
      </c>
      <c r="CV28" s="17">
        <v>35.619999999999997</v>
      </c>
      <c r="CW28" s="19">
        <v>36.24</v>
      </c>
      <c r="CX28" s="17">
        <v>37.75</v>
      </c>
      <c r="CY28" s="19">
        <v>37.840000000000003</v>
      </c>
      <c r="CZ28" s="18">
        <v>37.36</v>
      </c>
      <c r="DA28" s="17">
        <v>38.85</v>
      </c>
      <c r="DB28" s="17">
        <v>39.25</v>
      </c>
      <c r="DC28" s="17">
        <v>39.979999999999997</v>
      </c>
      <c r="DD28" s="17">
        <v>41.54</v>
      </c>
      <c r="DE28" s="19">
        <v>44.71</v>
      </c>
      <c r="DF28" s="20">
        <v>43.94</v>
      </c>
      <c r="DG28" s="20">
        <v>43.17</v>
      </c>
      <c r="DH28" s="16">
        <v>41.68</v>
      </c>
      <c r="DI28" s="16">
        <v>38.82</v>
      </c>
      <c r="DJ28" s="16">
        <v>24.03</v>
      </c>
      <c r="DK28" s="38">
        <v>31.13</v>
      </c>
      <c r="DL28" s="20">
        <v>32.99</v>
      </c>
      <c r="DM28" s="20">
        <v>34.56</v>
      </c>
      <c r="DN28" s="17">
        <v>36.14</v>
      </c>
      <c r="DO28" s="19">
        <v>36.47</v>
      </c>
      <c r="DP28" s="17">
        <v>37.19</v>
      </c>
      <c r="DQ28" s="19">
        <v>37.14</v>
      </c>
      <c r="DR28" s="18">
        <v>37.89</v>
      </c>
      <c r="DS28" s="17">
        <v>38.630000000000003</v>
      </c>
      <c r="DT28" s="17">
        <v>39.479999999999997</v>
      </c>
      <c r="DU28" s="17">
        <v>39.56</v>
      </c>
      <c r="DV28" s="17">
        <v>41.79</v>
      </c>
      <c r="DW28" s="19">
        <v>44.34</v>
      </c>
      <c r="DX28" s="20">
        <v>43.96</v>
      </c>
      <c r="DY28" s="20">
        <v>43.85</v>
      </c>
      <c r="DZ28" s="16">
        <v>41.5</v>
      </c>
      <c r="EA28" s="16">
        <v>38.369999999999997</v>
      </c>
      <c r="EB28" s="16">
        <v>4</v>
      </c>
      <c r="EC28" s="20">
        <v>5</v>
      </c>
      <c r="ED28" s="20">
        <v>4</v>
      </c>
      <c r="EE28" s="20">
        <v>4</v>
      </c>
      <c r="EF28" s="17">
        <v>2</v>
      </c>
      <c r="EG28" s="17">
        <v>-1</v>
      </c>
      <c r="EH28" s="17">
        <v>-7</v>
      </c>
      <c r="EI28" s="17">
        <v>-10</v>
      </c>
      <c r="EJ28" s="17">
        <v>-14</v>
      </c>
      <c r="EK28" s="17">
        <v>-11</v>
      </c>
      <c r="EL28" s="17">
        <v>-5</v>
      </c>
      <c r="EM28" s="17">
        <v>-2</v>
      </c>
      <c r="EN28" s="17">
        <v>1</v>
      </c>
      <c r="EO28" s="17">
        <v>4</v>
      </c>
      <c r="EP28" s="20">
        <v>6</v>
      </c>
      <c r="EQ28" s="20">
        <v>6</v>
      </c>
      <c r="ER28" s="20">
        <v>7</v>
      </c>
      <c r="ES28" s="20">
        <v>8</v>
      </c>
    </row>
    <row r="29" spans="1:149" ht="14">
      <c r="A29" s="2" t="s">
        <v>829</v>
      </c>
      <c r="B29" s="2" t="s">
        <v>1666</v>
      </c>
      <c r="C29" s="2">
        <v>18</v>
      </c>
      <c r="D29" s="2">
        <v>0</v>
      </c>
      <c r="E29" s="2">
        <v>38594074</v>
      </c>
      <c r="F29" s="2" t="s">
        <v>91</v>
      </c>
      <c r="G29" s="1" t="s">
        <v>834</v>
      </c>
      <c r="H29" s="13" t="s">
        <v>95</v>
      </c>
      <c r="I29" s="1">
        <v>4</v>
      </c>
      <c r="J29" s="2">
        <v>163.1</v>
      </c>
      <c r="K29" s="2">
        <v>50.7</v>
      </c>
      <c r="L29" s="2" t="s">
        <v>167</v>
      </c>
      <c r="M29" s="2"/>
      <c r="N29" s="2" t="s">
        <v>99</v>
      </c>
      <c r="O29" s="2" t="s">
        <v>287</v>
      </c>
      <c r="P29" s="3" t="s">
        <v>6</v>
      </c>
      <c r="Q29" s="3">
        <v>15</v>
      </c>
      <c r="R29" s="2">
        <v>16</v>
      </c>
      <c r="S29" s="2">
        <v>12</v>
      </c>
      <c r="T29" s="30" t="s">
        <v>168</v>
      </c>
      <c r="U29" s="30"/>
      <c r="V29" s="30"/>
      <c r="W29" s="30"/>
      <c r="X29" s="3" t="s">
        <v>6</v>
      </c>
      <c r="Y29" s="3">
        <v>15</v>
      </c>
      <c r="Z29" s="2">
        <v>16</v>
      </c>
      <c r="AA29" s="2">
        <v>12</v>
      </c>
      <c r="AB29" s="2" t="s">
        <v>833</v>
      </c>
      <c r="AC29" s="33"/>
      <c r="AD29" s="3" t="s">
        <v>137</v>
      </c>
      <c r="AE29" s="3">
        <v>47</v>
      </c>
      <c r="AF29" s="2">
        <v>34</v>
      </c>
      <c r="AG29" s="2">
        <v>27</v>
      </c>
      <c r="AH29" s="2"/>
      <c r="AI29" s="33" t="s">
        <v>209</v>
      </c>
      <c r="AJ29" s="12" t="s">
        <v>116</v>
      </c>
      <c r="AK29" s="12">
        <v>46</v>
      </c>
      <c r="AL29" s="13">
        <v>33</v>
      </c>
      <c r="AM29" s="13">
        <v>12</v>
      </c>
      <c r="AN29" s="13"/>
      <c r="AO29" s="34" t="s">
        <v>180</v>
      </c>
      <c r="AP29" s="2" t="s">
        <v>127</v>
      </c>
      <c r="AQ29" s="2" t="s">
        <v>288</v>
      </c>
      <c r="AR29" s="2" t="s">
        <v>342</v>
      </c>
      <c r="AS29" s="2" t="s">
        <v>263</v>
      </c>
      <c r="AT29" s="2" t="s">
        <v>87</v>
      </c>
      <c r="AU29" s="1"/>
      <c r="AV29" s="2" t="s">
        <v>89</v>
      </c>
      <c r="AW29" s="1"/>
      <c r="AX29" s="2" t="s">
        <v>93</v>
      </c>
      <c r="AY29" s="14" t="s">
        <v>835</v>
      </c>
      <c r="AZ29" s="14">
        <v>1</v>
      </c>
      <c r="BA29" s="3" t="s">
        <v>6</v>
      </c>
      <c r="BB29" s="3">
        <v>15</v>
      </c>
      <c r="BC29" s="2">
        <v>16</v>
      </c>
      <c r="BD29" s="2">
        <v>12</v>
      </c>
      <c r="BE29" s="2" t="s">
        <v>1666</v>
      </c>
      <c r="BF29" s="2">
        <v>18</v>
      </c>
      <c r="BG29" s="2">
        <v>0</v>
      </c>
      <c r="BH29" s="104">
        <v>4.83</v>
      </c>
      <c r="BI29" s="105">
        <v>2.78</v>
      </c>
      <c r="BJ29" s="109">
        <v>3.13</v>
      </c>
      <c r="BK29" s="107">
        <v>1.3</v>
      </c>
      <c r="BL29" s="106">
        <v>1.62</v>
      </c>
      <c r="BM29" s="108">
        <v>2.2400000000000002</v>
      </c>
      <c r="BN29" s="106">
        <v>1.51</v>
      </c>
      <c r="BO29" s="108">
        <v>3.11</v>
      </c>
      <c r="BP29" s="107">
        <v>4.2300000000000004</v>
      </c>
      <c r="BQ29" s="106">
        <v>6.13</v>
      </c>
      <c r="BR29" s="106">
        <v>8.11</v>
      </c>
      <c r="BS29" s="106">
        <v>6.22</v>
      </c>
      <c r="BT29" s="106">
        <v>3.99</v>
      </c>
      <c r="BU29" s="8">
        <v>4.13</v>
      </c>
      <c r="BV29" s="7">
        <v>5.85</v>
      </c>
      <c r="BW29" s="9">
        <v>7.71</v>
      </c>
      <c r="BX29" s="4">
        <v>13.24</v>
      </c>
      <c r="BY29" s="97">
        <v>18.16</v>
      </c>
      <c r="BZ29" s="4">
        <v>5.13</v>
      </c>
      <c r="CA29" s="26">
        <v>2.2799999999999998</v>
      </c>
      <c r="CB29" s="25">
        <v>1.63</v>
      </c>
      <c r="CC29" s="53">
        <v>0.9</v>
      </c>
      <c r="CD29" s="53">
        <v>2.12</v>
      </c>
      <c r="CE29" s="54">
        <v>2.98</v>
      </c>
      <c r="CF29" s="53">
        <v>3.44</v>
      </c>
      <c r="CG29" s="54">
        <v>3.27</v>
      </c>
      <c r="CH29" s="55">
        <v>3.97</v>
      </c>
      <c r="CI29" s="53">
        <v>5.59</v>
      </c>
      <c r="CJ29" s="53">
        <v>7.73</v>
      </c>
      <c r="CK29" s="53">
        <v>6.12</v>
      </c>
      <c r="CL29" s="7">
        <v>3.83</v>
      </c>
      <c r="CM29" s="8">
        <v>4.1500000000000004</v>
      </c>
      <c r="CN29" s="7">
        <v>6.71</v>
      </c>
      <c r="CO29" s="9">
        <v>7.56</v>
      </c>
      <c r="CP29" s="4">
        <v>11.21</v>
      </c>
      <c r="CQ29" s="97">
        <v>18.059999999999999</v>
      </c>
      <c r="CR29" s="16">
        <v>27.38</v>
      </c>
      <c r="CS29" s="38">
        <v>32.299999999999997</v>
      </c>
      <c r="CT29" s="20">
        <v>34.08</v>
      </c>
      <c r="CU29" s="18">
        <v>34.880000000000003</v>
      </c>
      <c r="CV29" s="17">
        <v>35.950000000000003</v>
      </c>
      <c r="CW29" s="19">
        <v>38.21</v>
      </c>
      <c r="CX29" s="17">
        <v>37.79</v>
      </c>
      <c r="CY29" s="19">
        <v>38.04</v>
      </c>
      <c r="CZ29" s="18">
        <v>39.18</v>
      </c>
      <c r="DA29" s="17">
        <v>40.68</v>
      </c>
      <c r="DB29" s="17">
        <v>41.02</v>
      </c>
      <c r="DC29" s="17">
        <v>42.36</v>
      </c>
      <c r="DD29" s="17">
        <v>44.74</v>
      </c>
      <c r="DE29" s="19">
        <v>46.91</v>
      </c>
      <c r="DF29" s="17">
        <v>49.15</v>
      </c>
      <c r="DG29" s="20">
        <v>47.2</v>
      </c>
      <c r="DH29" s="16">
        <v>45.29</v>
      </c>
      <c r="DI29" s="97">
        <v>40.46</v>
      </c>
      <c r="DJ29" s="16">
        <v>27.22</v>
      </c>
      <c r="DK29" s="38">
        <v>32.94</v>
      </c>
      <c r="DL29" s="20">
        <v>34.380000000000003</v>
      </c>
      <c r="DM29" s="17">
        <v>34.68</v>
      </c>
      <c r="DN29" s="17">
        <v>35.78</v>
      </c>
      <c r="DO29" s="19">
        <v>37.35</v>
      </c>
      <c r="DP29" s="17">
        <v>37.78</v>
      </c>
      <c r="DQ29" s="19">
        <v>38.36</v>
      </c>
      <c r="DR29" s="18">
        <v>39.86</v>
      </c>
      <c r="DS29" s="17">
        <v>40.51</v>
      </c>
      <c r="DT29" s="17">
        <v>41.07</v>
      </c>
      <c r="DU29" s="17">
        <v>43.55</v>
      </c>
      <c r="DV29" s="17">
        <v>44.74</v>
      </c>
      <c r="DW29" s="19">
        <v>46.71</v>
      </c>
      <c r="DX29" s="17">
        <v>49.81</v>
      </c>
      <c r="DY29" s="20">
        <v>47.73</v>
      </c>
      <c r="DZ29" s="16">
        <v>45.07</v>
      </c>
      <c r="EA29" s="97">
        <v>40.17</v>
      </c>
      <c r="EB29" s="16">
        <v>3</v>
      </c>
      <c r="EC29" s="20">
        <v>4</v>
      </c>
      <c r="ED29" s="20">
        <v>4</v>
      </c>
      <c r="EE29" s="17">
        <v>1</v>
      </c>
      <c r="EF29" s="17">
        <v>-2</v>
      </c>
      <c r="EG29" s="17">
        <v>-6</v>
      </c>
      <c r="EH29" s="17">
        <v>-7</v>
      </c>
      <c r="EI29" s="17">
        <v>-8</v>
      </c>
      <c r="EJ29" s="17">
        <v>-7</v>
      </c>
      <c r="EK29" s="17">
        <v>-1</v>
      </c>
      <c r="EL29" s="17">
        <v>6</v>
      </c>
      <c r="EM29" s="17">
        <v>10</v>
      </c>
      <c r="EN29" s="17">
        <v>14</v>
      </c>
      <c r="EO29" s="17">
        <v>18</v>
      </c>
      <c r="EP29" s="17">
        <v>16</v>
      </c>
      <c r="EQ29" s="20">
        <v>13</v>
      </c>
      <c r="ER29" s="20">
        <v>6</v>
      </c>
      <c r="ES29" s="97">
        <v>9</v>
      </c>
    </row>
    <row r="30" spans="1:149" ht="14">
      <c r="A30" s="2" t="s">
        <v>1031</v>
      </c>
      <c r="B30" s="2" t="s">
        <v>1666</v>
      </c>
      <c r="C30" s="2">
        <v>18</v>
      </c>
      <c r="D30" s="2">
        <v>8</v>
      </c>
      <c r="E30" s="2">
        <v>47042755</v>
      </c>
      <c r="F30" s="2" t="s">
        <v>91</v>
      </c>
      <c r="G30" s="1" t="s">
        <v>122</v>
      </c>
      <c r="H30" s="14"/>
      <c r="I30" s="1"/>
      <c r="J30" s="2">
        <v>161.9</v>
      </c>
      <c r="K30" s="2">
        <v>57.8</v>
      </c>
      <c r="L30" s="2" t="s">
        <v>167</v>
      </c>
      <c r="M30" s="2"/>
      <c r="N30" s="2" t="s">
        <v>99</v>
      </c>
      <c r="O30" s="2" t="s">
        <v>264</v>
      </c>
      <c r="P30" s="3" t="s">
        <v>6</v>
      </c>
      <c r="Q30" s="3">
        <v>20</v>
      </c>
      <c r="R30" s="2">
        <v>16</v>
      </c>
      <c r="S30" s="2">
        <v>12</v>
      </c>
      <c r="T30" s="30"/>
      <c r="U30" s="30"/>
      <c r="V30" s="30"/>
      <c r="W30" s="30"/>
      <c r="X30" s="3" t="s">
        <v>6</v>
      </c>
      <c r="Y30" s="3">
        <v>20</v>
      </c>
      <c r="Z30" s="2">
        <v>16</v>
      </c>
      <c r="AA30" s="2">
        <v>12</v>
      </c>
      <c r="AB30" s="2" t="s">
        <v>280</v>
      </c>
      <c r="AC30" s="33"/>
      <c r="AD30" s="3" t="s">
        <v>232</v>
      </c>
      <c r="AE30" s="3">
        <v>57</v>
      </c>
      <c r="AF30" s="2">
        <v>44</v>
      </c>
      <c r="AG30" s="2">
        <v>25</v>
      </c>
      <c r="AH30" s="2"/>
      <c r="AI30" s="33" t="s">
        <v>443</v>
      </c>
      <c r="AJ30" s="12" t="s">
        <v>217</v>
      </c>
      <c r="AK30" s="12">
        <v>50</v>
      </c>
      <c r="AL30" s="13">
        <v>42</v>
      </c>
      <c r="AM30" s="13">
        <v>24</v>
      </c>
      <c r="AN30" s="13"/>
      <c r="AO30" s="34" t="s">
        <v>180</v>
      </c>
      <c r="AP30" s="2" t="s">
        <v>127</v>
      </c>
      <c r="AQ30" s="2" t="s">
        <v>403</v>
      </c>
      <c r="AR30" s="2" t="s">
        <v>667</v>
      </c>
      <c r="AS30" s="2" t="s">
        <v>313</v>
      </c>
      <c r="AT30" s="2" t="s">
        <v>87</v>
      </c>
      <c r="AU30" s="1"/>
      <c r="AV30" s="2" t="s">
        <v>89</v>
      </c>
      <c r="AW30" s="1"/>
      <c r="AX30" s="2" t="s">
        <v>855</v>
      </c>
      <c r="AY30" s="14" t="s">
        <v>782</v>
      </c>
      <c r="AZ30" s="14">
        <v>1</v>
      </c>
      <c r="BA30" s="3" t="s">
        <v>6</v>
      </c>
      <c r="BB30" s="3">
        <v>20</v>
      </c>
      <c r="BC30" s="2">
        <v>16</v>
      </c>
      <c r="BD30" s="2">
        <v>12</v>
      </c>
      <c r="BE30" s="2" t="s">
        <v>1666</v>
      </c>
      <c r="BF30" s="2">
        <v>18</v>
      </c>
      <c r="BG30" s="2">
        <v>8</v>
      </c>
      <c r="BH30" s="104">
        <v>2.33</v>
      </c>
      <c r="BI30" s="105">
        <v>2.0499999999999998</v>
      </c>
      <c r="BJ30" s="109">
        <v>1.9</v>
      </c>
      <c r="BK30" s="107">
        <v>2.12</v>
      </c>
      <c r="BL30" s="106">
        <v>2.12</v>
      </c>
      <c r="BM30" s="108">
        <v>2.27</v>
      </c>
      <c r="BN30" s="106">
        <v>1.54</v>
      </c>
      <c r="BO30" s="108">
        <v>1.06</v>
      </c>
      <c r="BP30" s="107">
        <v>0.95</v>
      </c>
      <c r="BQ30" s="106">
        <v>3.11</v>
      </c>
      <c r="BR30" s="106">
        <v>5.07</v>
      </c>
      <c r="BS30" s="106">
        <v>5.63</v>
      </c>
      <c r="BT30" s="106">
        <v>3.86</v>
      </c>
      <c r="BU30" s="8">
        <v>4.12</v>
      </c>
      <c r="BV30" s="7">
        <v>5.36</v>
      </c>
      <c r="BW30" s="9">
        <v>6.8</v>
      </c>
      <c r="BX30" s="4">
        <v>10.44</v>
      </c>
      <c r="BY30" s="4">
        <v>19.149999999999999</v>
      </c>
      <c r="BZ30" s="4">
        <v>2.37</v>
      </c>
      <c r="CA30" s="26">
        <v>2.37</v>
      </c>
      <c r="CB30" s="25">
        <v>1.57</v>
      </c>
      <c r="CC30" s="53">
        <v>1.1200000000000001</v>
      </c>
      <c r="CD30" s="53">
        <v>1.74</v>
      </c>
      <c r="CE30" s="54">
        <v>1.62</v>
      </c>
      <c r="CF30" s="53">
        <v>1.49</v>
      </c>
      <c r="CG30" s="54">
        <v>3.05</v>
      </c>
      <c r="CH30" s="55">
        <v>1.57</v>
      </c>
      <c r="CI30" s="53">
        <v>3.44</v>
      </c>
      <c r="CJ30" s="53">
        <v>4.43</v>
      </c>
      <c r="CK30" s="53">
        <v>5.09</v>
      </c>
      <c r="CL30" s="7">
        <v>3.33</v>
      </c>
      <c r="CM30" s="8">
        <v>3.79</v>
      </c>
      <c r="CN30" s="7">
        <v>5.95</v>
      </c>
      <c r="CO30" s="9">
        <v>6.22</v>
      </c>
      <c r="CP30" s="4">
        <v>11.13</v>
      </c>
      <c r="CQ30" s="4">
        <v>18.27</v>
      </c>
      <c r="CR30" s="16">
        <v>26.75</v>
      </c>
      <c r="CS30" s="38">
        <v>30.94</v>
      </c>
      <c r="CT30" s="20">
        <v>32.520000000000003</v>
      </c>
      <c r="CU30" s="18">
        <v>34.840000000000003</v>
      </c>
      <c r="CV30" s="17">
        <v>36.21</v>
      </c>
      <c r="CW30" s="19">
        <v>37.729999999999997</v>
      </c>
      <c r="CX30" s="17">
        <v>37.26</v>
      </c>
      <c r="CY30" s="19">
        <v>37.71</v>
      </c>
      <c r="CZ30" s="18">
        <v>39.19</v>
      </c>
      <c r="DA30" s="17">
        <v>39.119999999999997</v>
      </c>
      <c r="DB30" s="17">
        <v>41.43</v>
      </c>
      <c r="DC30" s="17">
        <v>41.22</v>
      </c>
      <c r="DD30" s="17">
        <v>44.43</v>
      </c>
      <c r="DE30" s="19">
        <v>45.59</v>
      </c>
      <c r="DF30" s="17">
        <v>48.36</v>
      </c>
      <c r="DG30" s="20">
        <v>45.36</v>
      </c>
      <c r="DH30" s="16">
        <v>43.07</v>
      </c>
      <c r="DI30" s="16">
        <v>41.88</v>
      </c>
      <c r="DJ30" s="16">
        <v>26.33</v>
      </c>
      <c r="DK30" s="38">
        <v>31.13</v>
      </c>
      <c r="DL30" s="20">
        <v>32.56</v>
      </c>
      <c r="DM30" s="17">
        <v>34.44</v>
      </c>
      <c r="DN30" s="17">
        <v>36.520000000000003</v>
      </c>
      <c r="DO30" s="19">
        <v>37.58</v>
      </c>
      <c r="DP30" s="17">
        <v>37.28</v>
      </c>
      <c r="DQ30" s="19">
        <v>37.18</v>
      </c>
      <c r="DR30" s="18">
        <v>39.15</v>
      </c>
      <c r="DS30" s="17">
        <v>39.380000000000003</v>
      </c>
      <c r="DT30" s="17">
        <v>41.76</v>
      </c>
      <c r="DU30" s="17">
        <v>41.23</v>
      </c>
      <c r="DV30" s="17">
        <v>45.34</v>
      </c>
      <c r="DW30" s="19">
        <v>45.75</v>
      </c>
      <c r="DX30" s="17">
        <v>48.27</v>
      </c>
      <c r="DY30" s="20">
        <v>45.68</v>
      </c>
      <c r="DZ30" s="16">
        <v>43.15</v>
      </c>
      <c r="EA30" s="16">
        <v>41.06</v>
      </c>
      <c r="EB30" s="16">
        <v>4</v>
      </c>
      <c r="EC30" s="20">
        <v>5</v>
      </c>
      <c r="ED30" s="20">
        <v>3</v>
      </c>
      <c r="EE30" s="17">
        <v>2</v>
      </c>
      <c r="EF30" s="17">
        <v>1</v>
      </c>
      <c r="EG30" s="17">
        <v>-5</v>
      </c>
      <c r="EH30" s="17">
        <v>-10</v>
      </c>
      <c r="EI30" s="17">
        <v>-12</v>
      </c>
      <c r="EJ30" s="17">
        <v>-11</v>
      </c>
      <c r="EK30" s="17">
        <v>-9</v>
      </c>
      <c r="EL30" s="17">
        <v>-4</v>
      </c>
      <c r="EM30" s="17">
        <v>3</v>
      </c>
      <c r="EN30" s="17">
        <v>12</v>
      </c>
      <c r="EO30" s="17">
        <v>15</v>
      </c>
      <c r="EP30" s="17">
        <v>10</v>
      </c>
      <c r="EQ30" s="20">
        <v>8</v>
      </c>
      <c r="ER30" s="20">
        <v>6</v>
      </c>
      <c r="ES30" s="20">
        <v>5</v>
      </c>
    </row>
    <row r="31" spans="1:149" ht="14">
      <c r="A31" s="2" t="s">
        <v>1301</v>
      </c>
      <c r="B31" s="2" t="s">
        <v>1666</v>
      </c>
      <c r="C31" s="2">
        <v>15</v>
      </c>
      <c r="D31" s="2">
        <v>6</v>
      </c>
      <c r="E31" s="2">
        <v>27046621</v>
      </c>
      <c r="F31" s="2" t="s">
        <v>91</v>
      </c>
      <c r="G31" s="1" t="s">
        <v>244</v>
      </c>
      <c r="H31" s="15" t="s">
        <v>95</v>
      </c>
      <c r="I31" s="1">
        <v>0</v>
      </c>
      <c r="J31" s="2">
        <v>161.1</v>
      </c>
      <c r="K31" s="2">
        <v>58.9</v>
      </c>
      <c r="L31" s="2" t="s">
        <v>167</v>
      </c>
      <c r="M31" s="2"/>
      <c r="N31" s="2"/>
      <c r="O31" s="2" t="s">
        <v>279</v>
      </c>
      <c r="P31" s="3" t="s">
        <v>6</v>
      </c>
      <c r="Q31" s="3">
        <v>15</v>
      </c>
      <c r="R31" s="2">
        <v>17</v>
      </c>
      <c r="S31" s="2">
        <v>12</v>
      </c>
      <c r="T31" s="30" t="s">
        <v>168</v>
      </c>
      <c r="U31" s="30" t="s">
        <v>492</v>
      </c>
      <c r="V31" s="30"/>
      <c r="W31" s="30"/>
      <c r="X31" s="3" t="s">
        <v>6</v>
      </c>
      <c r="Y31" s="3">
        <v>15</v>
      </c>
      <c r="Z31" s="2">
        <v>17</v>
      </c>
      <c r="AA31" s="2">
        <v>12</v>
      </c>
      <c r="AB31" s="2" t="s">
        <v>280</v>
      </c>
      <c r="AC31" s="33"/>
      <c r="AD31" s="3" t="s">
        <v>137</v>
      </c>
      <c r="AE31" s="3">
        <v>49</v>
      </c>
      <c r="AF31" s="2">
        <v>44</v>
      </c>
      <c r="AG31" s="2">
        <v>19</v>
      </c>
      <c r="AH31" s="2"/>
      <c r="AI31" s="33" t="s">
        <v>209</v>
      </c>
      <c r="AJ31" s="12" t="s">
        <v>116</v>
      </c>
      <c r="AK31" s="12">
        <v>65</v>
      </c>
      <c r="AL31" s="13">
        <v>57</v>
      </c>
      <c r="AM31" s="13">
        <v>25</v>
      </c>
      <c r="AN31" s="13"/>
      <c r="AO31" s="34" t="s">
        <v>180</v>
      </c>
      <c r="AP31" s="2" t="s">
        <v>239</v>
      </c>
      <c r="AQ31" s="2" t="s">
        <v>248</v>
      </c>
      <c r="AR31" s="2" t="s">
        <v>281</v>
      </c>
      <c r="AS31" s="2" t="s">
        <v>282</v>
      </c>
      <c r="AT31" s="2" t="s">
        <v>87</v>
      </c>
      <c r="AU31" s="1" t="s">
        <v>88</v>
      </c>
      <c r="AV31" s="2" t="s">
        <v>89</v>
      </c>
      <c r="AW31" s="1" t="s">
        <v>108</v>
      </c>
      <c r="AX31" s="2" t="s">
        <v>93</v>
      </c>
      <c r="AY31" s="14" t="s">
        <v>283</v>
      </c>
      <c r="AZ31" s="14">
        <v>1</v>
      </c>
      <c r="BA31" s="3" t="s">
        <v>6</v>
      </c>
      <c r="BB31" s="3">
        <v>15</v>
      </c>
      <c r="BC31" s="2">
        <v>17</v>
      </c>
      <c r="BD31" s="2">
        <v>12</v>
      </c>
      <c r="BE31" s="2" t="s">
        <v>1666</v>
      </c>
      <c r="BF31" s="2">
        <v>15</v>
      </c>
      <c r="BG31" s="2">
        <v>6</v>
      </c>
      <c r="BH31" s="104">
        <v>4.7699999999999996</v>
      </c>
      <c r="BI31" s="114">
        <v>3.18</v>
      </c>
      <c r="BJ31" s="115">
        <v>2.5299999999999998</v>
      </c>
      <c r="BK31" s="114">
        <v>1.27</v>
      </c>
      <c r="BL31" s="106">
        <v>1.42</v>
      </c>
      <c r="BM31" s="108">
        <v>1.42</v>
      </c>
      <c r="BN31" s="106">
        <v>0.9</v>
      </c>
      <c r="BO31" s="108">
        <v>0</v>
      </c>
      <c r="BP31" s="107">
        <v>0.76</v>
      </c>
      <c r="BQ31" s="106">
        <v>2.02</v>
      </c>
      <c r="BR31" s="106">
        <v>2.56</v>
      </c>
      <c r="BS31" s="106">
        <v>2.93</v>
      </c>
      <c r="BT31" s="106">
        <v>1.62</v>
      </c>
      <c r="BU31" s="8">
        <v>0.62</v>
      </c>
      <c r="BV31" s="7">
        <v>3.95</v>
      </c>
      <c r="BW31" s="7">
        <v>5.25</v>
      </c>
      <c r="BX31" s="4">
        <v>10.49</v>
      </c>
      <c r="BY31" s="97">
        <v>13.39</v>
      </c>
      <c r="BZ31" s="4">
        <v>4.6100000000000003</v>
      </c>
      <c r="CA31" s="39">
        <v>3.07</v>
      </c>
      <c r="CB31" s="5">
        <v>0</v>
      </c>
      <c r="CC31" s="5">
        <v>0</v>
      </c>
      <c r="CD31" s="7">
        <v>1.61</v>
      </c>
      <c r="CE31" s="8">
        <v>1.49</v>
      </c>
      <c r="CF31" s="7">
        <v>0.95</v>
      </c>
      <c r="CG31" s="8">
        <v>1.1200000000000001</v>
      </c>
      <c r="CH31" s="6">
        <v>1.99</v>
      </c>
      <c r="CI31" s="7">
        <v>2.48</v>
      </c>
      <c r="CJ31" s="7">
        <v>2.76</v>
      </c>
      <c r="CK31" s="7">
        <v>2.3199999999999998</v>
      </c>
      <c r="CL31" s="7">
        <v>0.83</v>
      </c>
      <c r="CM31" s="8">
        <v>2.0699999999999998</v>
      </c>
      <c r="CN31" s="7">
        <v>4.17</v>
      </c>
      <c r="CO31" s="7">
        <v>5.22</v>
      </c>
      <c r="CP31" s="4">
        <v>10.34</v>
      </c>
      <c r="CQ31" s="97">
        <v>12.92</v>
      </c>
      <c r="CR31" s="16">
        <v>27.61</v>
      </c>
      <c r="CS31" s="40">
        <v>28.05</v>
      </c>
      <c r="CT31" s="23">
        <v>29.74</v>
      </c>
      <c r="CU31" s="40">
        <v>31.9</v>
      </c>
      <c r="CV31" s="17">
        <v>32.659999999999997</v>
      </c>
      <c r="CW31" s="19">
        <v>35.549999999999997</v>
      </c>
      <c r="CX31" s="17">
        <v>38.200000000000003</v>
      </c>
      <c r="CY31" s="19">
        <v>39.369999999999997</v>
      </c>
      <c r="CZ31" s="18">
        <v>39.65</v>
      </c>
      <c r="DA31" s="17">
        <v>40</v>
      </c>
      <c r="DB31" s="17">
        <v>39.880000000000003</v>
      </c>
      <c r="DC31" s="17">
        <v>39.29</v>
      </c>
      <c r="DD31" s="17">
        <v>42.43</v>
      </c>
      <c r="DE31" s="19">
        <v>47.36</v>
      </c>
      <c r="DF31" s="17">
        <v>48.12</v>
      </c>
      <c r="DG31" s="17">
        <v>43.73</v>
      </c>
      <c r="DH31" s="16">
        <v>44.58</v>
      </c>
      <c r="DI31" s="97">
        <v>45.64</v>
      </c>
      <c r="DJ31" s="16">
        <v>27.66</v>
      </c>
      <c r="DK31" s="40">
        <v>28.72</v>
      </c>
      <c r="DL31" s="23">
        <v>30.16</v>
      </c>
      <c r="DM31" s="23">
        <v>31.9</v>
      </c>
      <c r="DN31" s="17">
        <v>32.43</v>
      </c>
      <c r="DO31" s="19">
        <v>35.72</v>
      </c>
      <c r="DP31" s="17">
        <v>37.43</v>
      </c>
      <c r="DQ31" s="19">
        <v>40.49</v>
      </c>
      <c r="DR31" s="18">
        <v>40.5</v>
      </c>
      <c r="DS31" s="17">
        <v>40.07</v>
      </c>
      <c r="DT31" s="17">
        <v>38.96</v>
      </c>
      <c r="DU31" s="17">
        <v>40.17</v>
      </c>
      <c r="DV31" s="17">
        <v>42.33</v>
      </c>
      <c r="DW31" s="19">
        <v>47.68</v>
      </c>
      <c r="DX31" s="17">
        <v>49.37</v>
      </c>
      <c r="DY31" s="17">
        <v>44.72</v>
      </c>
      <c r="DZ31" s="16">
        <v>44.52</v>
      </c>
      <c r="EA31" s="97">
        <v>44.23</v>
      </c>
      <c r="EB31" s="16">
        <v>0</v>
      </c>
      <c r="EC31" s="23">
        <v>0</v>
      </c>
      <c r="ED31" s="23">
        <v>0</v>
      </c>
      <c r="EE31" s="23">
        <v>0</v>
      </c>
      <c r="EF31" s="17">
        <v>0</v>
      </c>
      <c r="EG31" s="17">
        <v>-3</v>
      </c>
      <c r="EH31" s="17">
        <v>-5</v>
      </c>
      <c r="EI31" s="17">
        <v>-7</v>
      </c>
      <c r="EJ31" s="17">
        <v>-7</v>
      </c>
      <c r="EK31" s="17">
        <v>-1</v>
      </c>
      <c r="EL31" s="17">
        <v>7</v>
      </c>
      <c r="EM31" s="17">
        <v>15</v>
      </c>
      <c r="EN31" s="17">
        <v>18</v>
      </c>
      <c r="EO31" s="17">
        <v>22</v>
      </c>
      <c r="EP31" s="17">
        <v>21</v>
      </c>
      <c r="EQ31" s="17">
        <v>13</v>
      </c>
      <c r="ER31" s="20">
        <v>11</v>
      </c>
      <c r="ES31" s="97">
        <v>4</v>
      </c>
    </row>
    <row r="32" spans="1:149" ht="14">
      <c r="A32" s="2" t="s">
        <v>1076</v>
      </c>
      <c r="B32" s="2" t="s">
        <v>1666</v>
      </c>
      <c r="C32" s="2">
        <v>14</v>
      </c>
      <c r="D32" s="2">
        <v>8</v>
      </c>
      <c r="E32" s="2">
        <v>51469443</v>
      </c>
      <c r="F32" s="2" t="s">
        <v>91</v>
      </c>
      <c r="G32" s="1" t="s">
        <v>1080</v>
      </c>
      <c r="H32" s="14"/>
      <c r="I32" s="1"/>
      <c r="J32" s="2">
        <v>159.69999999999999</v>
      </c>
      <c r="K32" s="2">
        <v>81.5</v>
      </c>
      <c r="L32" s="2" t="s">
        <v>167</v>
      </c>
      <c r="M32" s="2"/>
      <c r="N32" s="2" t="s">
        <v>238</v>
      </c>
      <c r="O32" s="2" t="s">
        <v>201</v>
      </c>
      <c r="P32" s="2" t="s">
        <v>6</v>
      </c>
      <c r="Q32" s="2">
        <v>23</v>
      </c>
      <c r="R32" s="2">
        <v>20</v>
      </c>
      <c r="S32" s="2">
        <v>12</v>
      </c>
      <c r="T32" s="30"/>
      <c r="U32" s="30"/>
      <c r="V32" s="30"/>
      <c r="W32" s="30"/>
      <c r="X32" s="2" t="s">
        <v>6</v>
      </c>
      <c r="Y32" s="2">
        <v>23</v>
      </c>
      <c r="Z32" s="2">
        <v>20</v>
      </c>
      <c r="AA32" s="2">
        <v>12</v>
      </c>
      <c r="AB32" s="2" t="s">
        <v>283</v>
      </c>
      <c r="AC32" s="2"/>
      <c r="AD32" s="3" t="s">
        <v>81</v>
      </c>
      <c r="AE32" s="3">
        <v>39</v>
      </c>
      <c r="AF32" s="2">
        <v>25</v>
      </c>
      <c r="AG32" s="2">
        <v>25</v>
      </c>
      <c r="AH32" s="2"/>
      <c r="AI32" s="33" t="s">
        <v>107</v>
      </c>
      <c r="AJ32" s="3" t="s">
        <v>126</v>
      </c>
      <c r="AK32" s="3">
        <v>64</v>
      </c>
      <c r="AL32" s="2">
        <v>38</v>
      </c>
      <c r="AM32" s="2">
        <v>25</v>
      </c>
      <c r="AN32" s="2"/>
      <c r="AO32" s="33" t="s">
        <v>90</v>
      </c>
      <c r="AP32" s="2" t="s">
        <v>869</v>
      </c>
      <c r="AQ32" s="2" t="s">
        <v>774</v>
      </c>
      <c r="AR32" s="2" t="s">
        <v>1078</v>
      </c>
      <c r="AS32" s="2" t="s">
        <v>1079</v>
      </c>
      <c r="AT32" s="2" t="s">
        <v>87</v>
      </c>
      <c r="AU32" s="1"/>
      <c r="AV32" s="2" t="s">
        <v>89</v>
      </c>
      <c r="AW32" s="1"/>
      <c r="AX32" s="2" t="s">
        <v>93</v>
      </c>
      <c r="AY32" s="14" t="s">
        <v>1081</v>
      </c>
      <c r="AZ32" s="14">
        <v>1</v>
      </c>
      <c r="BA32" s="2" t="s">
        <v>6</v>
      </c>
      <c r="BB32" s="2">
        <v>23</v>
      </c>
      <c r="BC32" s="2">
        <v>20</v>
      </c>
      <c r="BD32" s="2">
        <v>12</v>
      </c>
      <c r="BE32" s="2" t="s">
        <v>1666</v>
      </c>
      <c r="BF32" s="2">
        <v>14</v>
      </c>
      <c r="BG32" s="2">
        <v>8</v>
      </c>
      <c r="BH32" s="104">
        <v>3.38</v>
      </c>
      <c r="BI32" s="105">
        <v>2.68</v>
      </c>
      <c r="BJ32" s="109">
        <v>2.29</v>
      </c>
      <c r="BK32" s="105">
        <v>1.99</v>
      </c>
      <c r="BL32" s="106">
        <v>1.69</v>
      </c>
      <c r="BM32" s="108">
        <v>0.67</v>
      </c>
      <c r="BN32" s="106">
        <v>0.12</v>
      </c>
      <c r="BO32" s="108">
        <v>0.63</v>
      </c>
      <c r="BP32" s="107">
        <v>0.76</v>
      </c>
      <c r="BQ32" s="106">
        <v>1.62</v>
      </c>
      <c r="BR32" s="106">
        <v>3.99</v>
      </c>
      <c r="BS32" s="106">
        <v>6.39</v>
      </c>
      <c r="BT32" s="106">
        <v>5.46</v>
      </c>
      <c r="BU32" s="8">
        <v>4.49</v>
      </c>
      <c r="BV32" s="7">
        <v>6.97</v>
      </c>
      <c r="BW32" s="9">
        <v>6.07</v>
      </c>
      <c r="BX32" s="4">
        <v>10.84</v>
      </c>
      <c r="BY32" s="4">
        <v>20.73</v>
      </c>
      <c r="BZ32" s="4">
        <v>2.29</v>
      </c>
      <c r="CA32" s="26">
        <v>1.34</v>
      </c>
      <c r="CB32" s="25">
        <v>0.63</v>
      </c>
      <c r="CC32" s="25">
        <v>0.5</v>
      </c>
      <c r="CD32" s="53">
        <v>1.61</v>
      </c>
      <c r="CE32" s="54">
        <v>2.61</v>
      </c>
      <c r="CF32" s="53">
        <v>2.11</v>
      </c>
      <c r="CG32" s="54">
        <v>2.86</v>
      </c>
      <c r="CH32" s="55">
        <v>2.74</v>
      </c>
      <c r="CI32" s="53">
        <v>2.9</v>
      </c>
      <c r="CJ32" s="53">
        <v>5.63</v>
      </c>
      <c r="CK32" s="53">
        <v>5.19</v>
      </c>
      <c r="CL32" s="7">
        <v>5.65</v>
      </c>
      <c r="CM32" s="8">
        <v>2.87</v>
      </c>
      <c r="CN32" s="7">
        <v>5.66</v>
      </c>
      <c r="CO32" s="9">
        <v>6.27</v>
      </c>
      <c r="CP32" s="4">
        <v>10.01</v>
      </c>
      <c r="CQ32" s="4">
        <v>20.72</v>
      </c>
      <c r="CR32" s="16">
        <v>27.96</v>
      </c>
      <c r="CS32" s="38">
        <v>31.91</v>
      </c>
      <c r="CT32" s="20">
        <v>32.590000000000003</v>
      </c>
      <c r="CU32" s="38">
        <v>35.47</v>
      </c>
      <c r="CV32" s="17">
        <v>36.99</v>
      </c>
      <c r="CW32" s="19">
        <v>37.81</v>
      </c>
      <c r="CX32" s="17">
        <v>38.979999999999997</v>
      </c>
      <c r="CY32" s="19">
        <v>39.08</v>
      </c>
      <c r="CZ32" s="18">
        <v>38.64</v>
      </c>
      <c r="DA32" s="17">
        <v>40.409999999999997</v>
      </c>
      <c r="DB32" s="17">
        <v>40.35</v>
      </c>
      <c r="DC32" s="17">
        <v>44.26</v>
      </c>
      <c r="DD32" s="17">
        <v>47.33</v>
      </c>
      <c r="DE32" s="19">
        <v>46.77</v>
      </c>
      <c r="DF32" s="17">
        <v>46.68</v>
      </c>
      <c r="DG32" s="20">
        <v>44.98</v>
      </c>
      <c r="DH32" s="16">
        <v>43.21</v>
      </c>
      <c r="DI32" s="16">
        <v>41.2</v>
      </c>
      <c r="DJ32" s="16">
        <v>27.59</v>
      </c>
      <c r="DK32" s="38">
        <v>31.89</v>
      </c>
      <c r="DL32" s="20">
        <v>33.28</v>
      </c>
      <c r="DM32" s="20">
        <v>36.04</v>
      </c>
      <c r="DN32" s="17">
        <v>36.75</v>
      </c>
      <c r="DO32" s="19">
        <v>37.93</v>
      </c>
      <c r="DP32" s="17">
        <v>38.880000000000003</v>
      </c>
      <c r="DQ32" s="19">
        <v>39.799999999999997</v>
      </c>
      <c r="DR32" s="18">
        <v>39.72</v>
      </c>
      <c r="DS32" s="17">
        <v>40.770000000000003</v>
      </c>
      <c r="DT32" s="17">
        <v>41.79</v>
      </c>
      <c r="DU32" s="17">
        <v>45.81</v>
      </c>
      <c r="DV32" s="17">
        <v>48.41</v>
      </c>
      <c r="DW32" s="19">
        <v>46.02</v>
      </c>
      <c r="DX32" s="17">
        <v>46.26</v>
      </c>
      <c r="DY32" s="20">
        <v>45.81</v>
      </c>
      <c r="DZ32" s="16">
        <v>43.83</v>
      </c>
      <c r="EA32" s="16">
        <v>40.24</v>
      </c>
      <c r="EB32" s="16">
        <v>4</v>
      </c>
      <c r="EC32" s="20">
        <v>5</v>
      </c>
      <c r="ED32" s="20">
        <v>4</v>
      </c>
      <c r="EE32" s="20">
        <v>1</v>
      </c>
      <c r="EF32" s="17">
        <v>-1</v>
      </c>
      <c r="EG32" s="17">
        <v>-4</v>
      </c>
      <c r="EH32" s="17">
        <v>-6</v>
      </c>
      <c r="EI32" s="17">
        <v>-3</v>
      </c>
      <c r="EJ32" s="17">
        <v>0</v>
      </c>
      <c r="EK32" s="17">
        <v>9</v>
      </c>
      <c r="EL32" s="17">
        <v>16</v>
      </c>
      <c r="EM32" s="17">
        <v>20</v>
      </c>
      <c r="EN32" s="17">
        <v>19</v>
      </c>
      <c r="EO32" s="17">
        <v>9</v>
      </c>
      <c r="EP32" s="17">
        <v>0</v>
      </c>
      <c r="EQ32" s="20">
        <v>-4</v>
      </c>
      <c r="ER32" s="20">
        <v>-5</v>
      </c>
      <c r="ES32" s="20">
        <v>-6</v>
      </c>
    </row>
    <row r="33" spans="1:149" ht="14">
      <c r="A33" s="2" t="s">
        <v>1449</v>
      </c>
      <c r="B33" s="2" t="s">
        <v>1666</v>
      </c>
      <c r="C33" s="2">
        <v>15</v>
      </c>
      <c r="D33" s="2">
        <v>0</v>
      </c>
      <c r="E33" s="2">
        <v>46829492</v>
      </c>
      <c r="F33" s="2" t="s">
        <v>91</v>
      </c>
      <c r="G33" s="1" t="s">
        <v>1407</v>
      </c>
      <c r="H33" s="14"/>
      <c r="I33" s="1"/>
      <c r="J33" s="2">
        <v>160</v>
      </c>
      <c r="K33" s="2">
        <v>51.25</v>
      </c>
      <c r="L33" s="2" t="s">
        <v>167</v>
      </c>
      <c r="M33" s="2"/>
      <c r="N33" s="2" t="s">
        <v>79</v>
      </c>
      <c r="O33" s="2" t="s">
        <v>329</v>
      </c>
      <c r="P33" s="3" t="s">
        <v>48</v>
      </c>
      <c r="Q33" s="3">
        <v>20</v>
      </c>
      <c r="R33" s="2">
        <v>22</v>
      </c>
      <c r="S33" s="2">
        <v>13</v>
      </c>
      <c r="T33" s="30"/>
      <c r="U33" s="30"/>
      <c r="V33" s="30"/>
      <c r="W33" s="30"/>
      <c r="X33" s="3" t="s">
        <v>48</v>
      </c>
      <c r="Y33" s="3">
        <v>20</v>
      </c>
      <c r="Z33" s="2">
        <v>22</v>
      </c>
      <c r="AA33" s="2">
        <v>13</v>
      </c>
      <c r="AB33" s="2" t="s">
        <v>280</v>
      </c>
      <c r="AC33" s="33"/>
      <c r="AD33" s="3" t="s">
        <v>848</v>
      </c>
      <c r="AE33" s="3">
        <v>70</v>
      </c>
      <c r="AF33" s="2">
        <v>52</v>
      </c>
      <c r="AG33" s="2">
        <v>40</v>
      </c>
      <c r="AH33" s="2"/>
      <c r="AI33" s="33" t="s">
        <v>443</v>
      </c>
      <c r="AJ33" s="12" t="s">
        <v>301</v>
      </c>
      <c r="AK33" s="12">
        <v>41</v>
      </c>
      <c r="AL33" s="13">
        <v>32</v>
      </c>
      <c r="AM33" s="13">
        <v>22</v>
      </c>
      <c r="AN33" s="13"/>
      <c r="AO33" s="34" t="s">
        <v>197</v>
      </c>
      <c r="AP33" s="2" t="s">
        <v>272</v>
      </c>
      <c r="AQ33" s="2" t="s">
        <v>265</v>
      </c>
      <c r="AR33" s="2" t="s">
        <v>460</v>
      </c>
      <c r="AS33" s="2" t="s">
        <v>422</v>
      </c>
      <c r="AT33" s="2" t="s">
        <v>87</v>
      </c>
      <c r="AU33" s="1"/>
      <c r="AV33" s="2" t="s">
        <v>89</v>
      </c>
      <c r="AW33" s="1"/>
      <c r="AX33" s="2" t="s">
        <v>93</v>
      </c>
      <c r="AY33" s="14" t="s">
        <v>719</v>
      </c>
      <c r="AZ33" s="14">
        <v>1</v>
      </c>
      <c r="BA33" s="3" t="s">
        <v>48</v>
      </c>
      <c r="BB33" s="3">
        <v>20</v>
      </c>
      <c r="BC33" s="2">
        <v>22</v>
      </c>
      <c r="BD33" s="2">
        <v>13</v>
      </c>
      <c r="BE33" s="2" t="s">
        <v>1666</v>
      </c>
      <c r="BF33" s="2">
        <v>15</v>
      </c>
      <c r="BG33" s="2">
        <v>0</v>
      </c>
      <c r="BH33" s="104">
        <v>2.12</v>
      </c>
      <c r="BI33" s="105">
        <v>2.87</v>
      </c>
      <c r="BJ33" s="106">
        <v>1.78</v>
      </c>
      <c r="BK33" s="107">
        <v>1.63</v>
      </c>
      <c r="BL33" s="106">
        <v>1.69</v>
      </c>
      <c r="BM33" s="108">
        <v>0</v>
      </c>
      <c r="BN33" s="106">
        <v>0.25</v>
      </c>
      <c r="BO33" s="108">
        <v>0</v>
      </c>
      <c r="BP33" s="107">
        <v>1.45</v>
      </c>
      <c r="BQ33" s="106">
        <v>5.39</v>
      </c>
      <c r="BR33" s="106">
        <v>8.6199999999999992</v>
      </c>
      <c r="BS33" s="106">
        <v>7.17</v>
      </c>
      <c r="BT33" s="106">
        <v>3.34</v>
      </c>
      <c r="BU33" s="8">
        <v>2.74</v>
      </c>
      <c r="BV33" s="9">
        <v>5.78</v>
      </c>
      <c r="BW33" s="9">
        <v>8.17</v>
      </c>
      <c r="BX33" s="4">
        <v>11.2</v>
      </c>
      <c r="BY33" s="4">
        <v>19.72</v>
      </c>
      <c r="BZ33" s="4">
        <v>1.69</v>
      </c>
      <c r="CA33" s="26">
        <v>2.04</v>
      </c>
      <c r="CB33" s="53">
        <v>1.01</v>
      </c>
      <c r="CC33" s="53">
        <v>1.1100000000000001</v>
      </c>
      <c r="CD33" s="53">
        <v>0.63</v>
      </c>
      <c r="CE33" s="54">
        <v>1.1499999999999999</v>
      </c>
      <c r="CF33" s="53">
        <v>1.37</v>
      </c>
      <c r="CG33" s="54">
        <v>1.66</v>
      </c>
      <c r="CH33" s="55">
        <v>1.37</v>
      </c>
      <c r="CI33" s="53">
        <v>4.8499999999999996</v>
      </c>
      <c r="CJ33" s="53">
        <v>7.03</v>
      </c>
      <c r="CK33" s="53">
        <v>7.52</v>
      </c>
      <c r="CL33" s="7">
        <v>3.34</v>
      </c>
      <c r="CM33" s="8">
        <v>4.32</v>
      </c>
      <c r="CN33" s="9">
        <v>5.51</v>
      </c>
      <c r="CO33" s="9">
        <v>9.57</v>
      </c>
      <c r="CP33" s="4">
        <v>11.12</v>
      </c>
      <c r="CQ33" s="4">
        <v>20.03</v>
      </c>
      <c r="CR33" s="16">
        <v>26.58</v>
      </c>
      <c r="CS33" s="38">
        <v>30.76</v>
      </c>
      <c r="CT33" s="17">
        <v>33.11</v>
      </c>
      <c r="CU33" s="18">
        <v>33.92</v>
      </c>
      <c r="CV33" s="17">
        <v>34.35</v>
      </c>
      <c r="CW33" s="19">
        <v>36.04</v>
      </c>
      <c r="CX33" s="17">
        <v>36.74</v>
      </c>
      <c r="CY33" s="19">
        <v>36.54</v>
      </c>
      <c r="CZ33" s="18">
        <v>37.520000000000003</v>
      </c>
      <c r="DA33" s="17">
        <v>40.22</v>
      </c>
      <c r="DB33" s="17">
        <v>42.81</v>
      </c>
      <c r="DC33" s="17">
        <v>43.12</v>
      </c>
      <c r="DD33" s="17">
        <v>44.97</v>
      </c>
      <c r="DE33" s="19">
        <v>46.94</v>
      </c>
      <c r="DF33" s="20">
        <v>48.24</v>
      </c>
      <c r="DG33" s="20">
        <v>43.97</v>
      </c>
      <c r="DH33" s="16">
        <v>46.41</v>
      </c>
      <c r="DI33" s="16">
        <v>37.409999999999997</v>
      </c>
      <c r="DJ33" s="16">
        <v>26.34</v>
      </c>
      <c r="DK33" s="38">
        <v>30.65</v>
      </c>
      <c r="DL33" s="17">
        <v>33.04</v>
      </c>
      <c r="DM33" s="17">
        <v>34.99</v>
      </c>
      <c r="DN33" s="17">
        <v>34.619999999999997</v>
      </c>
      <c r="DO33" s="19">
        <v>36.35</v>
      </c>
      <c r="DP33" s="17">
        <v>36.35</v>
      </c>
      <c r="DQ33" s="19">
        <v>36.78</v>
      </c>
      <c r="DR33" s="18">
        <v>37.380000000000003</v>
      </c>
      <c r="DS33" s="17">
        <v>40.93</v>
      </c>
      <c r="DT33" s="17">
        <v>43.13</v>
      </c>
      <c r="DU33" s="17">
        <v>43.68</v>
      </c>
      <c r="DV33" s="17">
        <v>44.83</v>
      </c>
      <c r="DW33" s="19">
        <v>46.86</v>
      </c>
      <c r="DX33" s="20">
        <v>48.23</v>
      </c>
      <c r="DY33" s="20">
        <v>42.72</v>
      </c>
      <c r="DZ33" s="16">
        <v>45.76</v>
      </c>
      <c r="EA33" s="16">
        <v>37.950000000000003</v>
      </c>
      <c r="EB33" s="16">
        <v>10</v>
      </c>
      <c r="EC33" s="20">
        <v>10</v>
      </c>
      <c r="ED33" s="17">
        <v>7</v>
      </c>
      <c r="EE33" s="17">
        <v>3</v>
      </c>
      <c r="EF33" s="17">
        <v>-1</v>
      </c>
      <c r="EG33" s="17">
        <v>-8</v>
      </c>
      <c r="EH33" s="17">
        <v>-11</v>
      </c>
      <c r="EI33" s="17">
        <v>-15</v>
      </c>
      <c r="EJ33" s="17">
        <v>-14</v>
      </c>
      <c r="EK33" s="17">
        <v>-13</v>
      </c>
      <c r="EL33" s="17">
        <v>-7</v>
      </c>
      <c r="EM33" s="17">
        <v>-3</v>
      </c>
      <c r="EN33" s="17">
        <v>1</v>
      </c>
      <c r="EO33" s="17">
        <v>6</v>
      </c>
      <c r="EP33" s="20">
        <v>7</v>
      </c>
      <c r="EQ33" s="20">
        <v>5</v>
      </c>
      <c r="ER33" s="20">
        <v>5</v>
      </c>
      <c r="ES33" s="20">
        <v>2</v>
      </c>
    </row>
    <row r="34" spans="1:149" ht="14">
      <c r="A34" s="2" t="s">
        <v>622</v>
      </c>
      <c r="B34" s="2" t="s">
        <v>1666</v>
      </c>
      <c r="C34" s="2">
        <v>12</v>
      </c>
      <c r="D34" s="2">
        <v>7</v>
      </c>
      <c r="E34" s="2">
        <v>52481686</v>
      </c>
      <c r="F34" s="2" t="s">
        <v>91</v>
      </c>
      <c r="G34" s="1" t="s">
        <v>627</v>
      </c>
      <c r="H34" s="13" t="s">
        <v>95</v>
      </c>
      <c r="I34" s="1">
        <v>3</v>
      </c>
      <c r="J34" s="2">
        <v>167.7</v>
      </c>
      <c r="K34" s="2">
        <v>47</v>
      </c>
      <c r="L34" s="2" t="s">
        <v>167</v>
      </c>
      <c r="M34" s="2"/>
      <c r="N34" s="2" t="s">
        <v>158</v>
      </c>
      <c r="O34" s="2" t="s">
        <v>80</v>
      </c>
      <c r="P34" s="3" t="s">
        <v>6</v>
      </c>
      <c r="Q34" s="3">
        <v>24</v>
      </c>
      <c r="R34" s="2">
        <v>21</v>
      </c>
      <c r="S34" s="2">
        <v>13</v>
      </c>
      <c r="T34" s="30"/>
      <c r="U34" s="30" t="s">
        <v>625</v>
      </c>
      <c r="V34" s="30"/>
      <c r="W34" s="30"/>
      <c r="X34" s="3" t="s">
        <v>6</v>
      </c>
      <c r="Y34" s="3">
        <v>24</v>
      </c>
      <c r="Z34" s="2">
        <v>21</v>
      </c>
      <c r="AA34" s="2">
        <v>13</v>
      </c>
      <c r="AB34" s="2" t="s">
        <v>586</v>
      </c>
      <c r="AC34" s="33"/>
      <c r="AD34" s="3" t="s">
        <v>232</v>
      </c>
      <c r="AE34" s="3">
        <v>47</v>
      </c>
      <c r="AF34" s="2">
        <v>34</v>
      </c>
      <c r="AG34" s="2">
        <v>26</v>
      </c>
      <c r="AH34" s="2"/>
      <c r="AI34" s="33" t="s">
        <v>443</v>
      </c>
      <c r="AJ34" s="12" t="s">
        <v>301</v>
      </c>
      <c r="AK34" s="12">
        <v>19</v>
      </c>
      <c r="AL34" s="13">
        <v>19</v>
      </c>
      <c r="AM34" s="13">
        <v>3</v>
      </c>
      <c r="AN34" s="13"/>
      <c r="AO34" s="34"/>
      <c r="AP34" s="2" t="s">
        <v>127</v>
      </c>
      <c r="AQ34" s="2" t="s">
        <v>336</v>
      </c>
      <c r="AR34" s="2" t="s">
        <v>312</v>
      </c>
      <c r="AS34" s="2" t="s">
        <v>626</v>
      </c>
      <c r="AT34" s="2" t="s">
        <v>87</v>
      </c>
      <c r="AU34" s="1" t="s">
        <v>180</v>
      </c>
      <c r="AV34" s="2" t="s">
        <v>89</v>
      </c>
      <c r="AW34" s="1" t="s">
        <v>180</v>
      </c>
      <c r="AX34" s="2" t="s">
        <v>93</v>
      </c>
      <c r="AY34" s="14" t="s">
        <v>442</v>
      </c>
      <c r="AZ34" s="14">
        <v>1</v>
      </c>
      <c r="BA34" s="3" t="s">
        <v>6</v>
      </c>
      <c r="BB34" s="3">
        <v>24</v>
      </c>
      <c r="BC34" s="2">
        <v>21</v>
      </c>
      <c r="BD34" s="2">
        <v>13</v>
      </c>
      <c r="BE34" s="2" t="s">
        <v>1666</v>
      </c>
      <c r="BF34" s="2">
        <v>12</v>
      </c>
      <c r="BG34" s="2">
        <v>7</v>
      </c>
      <c r="BH34" s="104">
        <v>2.69</v>
      </c>
      <c r="BI34" s="105">
        <v>2.3199999999999998</v>
      </c>
      <c r="BJ34" s="115">
        <v>2.76</v>
      </c>
      <c r="BK34" s="107">
        <v>0</v>
      </c>
      <c r="BL34" s="106">
        <v>0</v>
      </c>
      <c r="BM34" s="108">
        <v>0.9</v>
      </c>
      <c r="BN34" s="106">
        <v>0</v>
      </c>
      <c r="BO34" s="108">
        <v>0.9</v>
      </c>
      <c r="BP34" s="107">
        <v>1.1200000000000001</v>
      </c>
      <c r="BQ34" s="106">
        <v>2.4900000000000002</v>
      </c>
      <c r="BR34" s="106">
        <v>6.07</v>
      </c>
      <c r="BS34" s="106">
        <v>5.1100000000000003</v>
      </c>
      <c r="BT34" s="106">
        <v>2.41</v>
      </c>
      <c r="BU34" s="41">
        <v>2.31</v>
      </c>
      <c r="BV34" s="5">
        <v>4.6399999999999997</v>
      </c>
      <c r="BW34" s="9">
        <v>5.34</v>
      </c>
      <c r="BX34" s="4">
        <v>8.23</v>
      </c>
      <c r="BY34" s="97">
        <v>13.99</v>
      </c>
      <c r="BZ34" s="4">
        <v>4.1399999999999997</v>
      </c>
      <c r="CA34" s="26">
        <v>2.17</v>
      </c>
      <c r="CB34" s="47">
        <v>0</v>
      </c>
      <c r="CC34" s="53">
        <v>0</v>
      </c>
      <c r="CD34" s="53">
        <v>0</v>
      </c>
      <c r="CE34" s="54">
        <v>1.24</v>
      </c>
      <c r="CF34" s="53">
        <v>1.88</v>
      </c>
      <c r="CG34" s="54">
        <v>1.74</v>
      </c>
      <c r="CH34" s="55">
        <v>2.4900000000000002</v>
      </c>
      <c r="CI34" s="53">
        <v>2.25</v>
      </c>
      <c r="CJ34" s="53">
        <v>7.01</v>
      </c>
      <c r="CK34" s="53">
        <v>6.03</v>
      </c>
      <c r="CL34" s="7">
        <v>2.74</v>
      </c>
      <c r="CM34" s="41">
        <v>2.36</v>
      </c>
      <c r="CN34" s="5">
        <v>4.41</v>
      </c>
      <c r="CO34" s="9">
        <v>5.79</v>
      </c>
      <c r="CP34" s="4">
        <v>9.1999999999999993</v>
      </c>
      <c r="CQ34" s="97">
        <v>13.45</v>
      </c>
      <c r="CR34" s="16">
        <v>28.12</v>
      </c>
      <c r="CS34" s="38">
        <v>31.66</v>
      </c>
      <c r="CT34" s="23">
        <v>33.840000000000003</v>
      </c>
      <c r="CU34" s="18">
        <v>34.409999999999997</v>
      </c>
      <c r="CV34" s="17">
        <v>36.97</v>
      </c>
      <c r="CW34" s="19">
        <v>37.9</v>
      </c>
      <c r="CX34" s="17">
        <v>39.049999999999997</v>
      </c>
      <c r="CY34" s="19">
        <v>39.64</v>
      </c>
      <c r="CZ34" s="18">
        <v>39.01</v>
      </c>
      <c r="DA34" s="17">
        <v>40.11</v>
      </c>
      <c r="DB34" s="17">
        <v>41.1</v>
      </c>
      <c r="DC34" s="17">
        <v>41.83</v>
      </c>
      <c r="DD34" s="17">
        <v>44.65</v>
      </c>
      <c r="DE34" s="42">
        <v>46.21</v>
      </c>
      <c r="DF34" s="23">
        <v>48.14</v>
      </c>
      <c r="DG34" s="20">
        <v>49.14</v>
      </c>
      <c r="DH34" s="16">
        <v>47.65</v>
      </c>
      <c r="DI34" s="97">
        <v>41.44</v>
      </c>
      <c r="DJ34" s="16">
        <v>28.08</v>
      </c>
      <c r="DK34" s="38">
        <v>31.27</v>
      </c>
      <c r="DL34" s="23">
        <v>32.51</v>
      </c>
      <c r="DM34" s="17">
        <v>34.590000000000003</v>
      </c>
      <c r="DN34" s="17">
        <v>35.64</v>
      </c>
      <c r="DO34" s="19">
        <v>37.96</v>
      </c>
      <c r="DP34" s="17">
        <v>38.78</v>
      </c>
      <c r="DQ34" s="19">
        <v>39.770000000000003</v>
      </c>
      <c r="DR34" s="18">
        <v>39.04</v>
      </c>
      <c r="DS34" s="17">
        <v>40.28</v>
      </c>
      <c r="DT34" s="17">
        <v>40.86</v>
      </c>
      <c r="DU34" s="17">
        <v>40.700000000000003</v>
      </c>
      <c r="DV34" s="17">
        <v>46.09</v>
      </c>
      <c r="DW34" s="42">
        <v>46.51</v>
      </c>
      <c r="DX34" s="23">
        <v>49.23</v>
      </c>
      <c r="DY34" s="20">
        <v>50.3</v>
      </c>
      <c r="DZ34" s="16">
        <v>47.41</v>
      </c>
      <c r="EA34" s="97">
        <v>40.700000000000003</v>
      </c>
      <c r="EB34" s="16">
        <v>9</v>
      </c>
      <c r="EC34" s="20">
        <v>9</v>
      </c>
      <c r="ED34" s="23">
        <v>9</v>
      </c>
      <c r="EE34" s="17">
        <v>5</v>
      </c>
      <c r="EF34" s="17">
        <v>2</v>
      </c>
      <c r="EG34" s="17">
        <v>-5</v>
      </c>
      <c r="EH34" s="17">
        <v>-6</v>
      </c>
      <c r="EI34" s="17">
        <v>-8</v>
      </c>
      <c r="EJ34" s="17">
        <v>-6</v>
      </c>
      <c r="EK34" s="17">
        <v>-6</v>
      </c>
      <c r="EL34" s="17">
        <v>0</v>
      </c>
      <c r="EM34" s="17">
        <v>3</v>
      </c>
      <c r="EN34" s="17">
        <v>4</v>
      </c>
      <c r="EO34" s="23">
        <v>5</v>
      </c>
      <c r="EP34" s="23">
        <v>6</v>
      </c>
      <c r="EQ34" s="20">
        <v>7</v>
      </c>
      <c r="ER34" s="20">
        <v>7</v>
      </c>
      <c r="ES34" s="97">
        <v>8</v>
      </c>
    </row>
    <row r="35" spans="1:149" ht="14">
      <c r="A35" s="2" t="s">
        <v>1007</v>
      </c>
      <c r="B35" s="2" t="s">
        <v>1666</v>
      </c>
      <c r="C35" s="2">
        <v>15</v>
      </c>
      <c r="D35" s="2">
        <v>3</v>
      </c>
      <c r="E35" s="2">
        <v>45810534</v>
      </c>
      <c r="F35" s="2" t="s">
        <v>91</v>
      </c>
      <c r="G35" s="1" t="s">
        <v>1011</v>
      </c>
      <c r="H35" s="14"/>
      <c r="I35" s="1"/>
      <c r="J35" s="2">
        <v>152.80000000000001</v>
      </c>
      <c r="K35" s="2">
        <v>54.1</v>
      </c>
      <c r="L35" s="2" t="s">
        <v>167</v>
      </c>
      <c r="M35" s="2"/>
      <c r="N35" s="2" t="s">
        <v>79</v>
      </c>
      <c r="O35" s="2" t="s">
        <v>100</v>
      </c>
      <c r="P35" s="3" t="s">
        <v>6</v>
      </c>
      <c r="Q35" s="3">
        <v>18</v>
      </c>
      <c r="R35" s="2">
        <v>20</v>
      </c>
      <c r="S35" s="2">
        <v>13</v>
      </c>
      <c r="T35" s="30" t="s">
        <v>538</v>
      </c>
      <c r="U35" s="30"/>
      <c r="V35" s="30"/>
      <c r="W35" s="30"/>
      <c r="X35" s="3" t="s">
        <v>6</v>
      </c>
      <c r="Y35" s="3">
        <v>18</v>
      </c>
      <c r="Z35" s="2">
        <v>20</v>
      </c>
      <c r="AA35" s="2">
        <v>13</v>
      </c>
      <c r="AB35" s="2" t="s">
        <v>280</v>
      </c>
      <c r="AC35" s="33"/>
      <c r="AD35" s="3" t="s">
        <v>137</v>
      </c>
      <c r="AE35" s="3">
        <v>54</v>
      </c>
      <c r="AF35" s="2">
        <v>45</v>
      </c>
      <c r="AG35" s="2">
        <v>37</v>
      </c>
      <c r="AH35" s="2"/>
      <c r="AI35" s="33" t="s">
        <v>443</v>
      </c>
      <c r="AJ35" s="12" t="s">
        <v>116</v>
      </c>
      <c r="AK35" s="12">
        <v>38</v>
      </c>
      <c r="AL35" s="13">
        <v>29</v>
      </c>
      <c r="AM35" s="13">
        <v>20</v>
      </c>
      <c r="AN35" s="13"/>
      <c r="AO35" s="34" t="s">
        <v>197</v>
      </c>
      <c r="AP35" s="2" t="s">
        <v>759</v>
      </c>
      <c r="AQ35" s="2" t="s">
        <v>251</v>
      </c>
      <c r="AR35" s="2" t="s">
        <v>257</v>
      </c>
      <c r="AS35" s="2" t="s">
        <v>513</v>
      </c>
      <c r="AT35" s="2" t="s">
        <v>87</v>
      </c>
      <c r="AU35" s="1"/>
      <c r="AV35" s="2" t="s">
        <v>89</v>
      </c>
      <c r="AW35" s="1"/>
      <c r="AX35" s="2" t="s">
        <v>93</v>
      </c>
      <c r="AY35" s="14" t="s">
        <v>1012</v>
      </c>
      <c r="AZ35" s="14">
        <v>1</v>
      </c>
      <c r="BA35" s="3" t="s">
        <v>6</v>
      </c>
      <c r="BB35" s="3">
        <v>18</v>
      </c>
      <c r="BC35" s="2">
        <v>20</v>
      </c>
      <c r="BD35" s="2">
        <v>13</v>
      </c>
      <c r="BE35" s="2" t="s">
        <v>1666</v>
      </c>
      <c r="BF35" s="2">
        <v>15</v>
      </c>
      <c r="BG35" s="2">
        <v>3</v>
      </c>
      <c r="BH35" s="104">
        <v>3.28</v>
      </c>
      <c r="BI35" s="105">
        <v>1.74</v>
      </c>
      <c r="BJ35" s="109">
        <v>3.46</v>
      </c>
      <c r="BK35" s="107">
        <v>2.99</v>
      </c>
      <c r="BL35" s="106">
        <v>3.23</v>
      </c>
      <c r="BM35" s="108">
        <v>1.1200000000000001</v>
      </c>
      <c r="BN35" s="106">
        <v>0.56000000000000005</v>
      </c>
      <c r="BO35" s="108">
        <v>0.95</v>
      </c>
      <c r="BP35" s="107">
        <v>2.08</v>
      </c>
      <c r="BQ35" s="106">
        <v>5.84</v>
      </c>
      <c r="BR35" s="106">
        <v>6.24</v>
      </c>
      <c r="BS35" s="106">
        <v>3.85</v>
      </c>
      <c r="BT35" s="106">
        <v>3.49</v>
      </c>
      <c r="BU35" s="4">
        <v>3.76</v>
      </c>
      <c r="BV35" s="9">
        <v>6.33</v>
      </c>
      <c r="BW35" s="9">
        <v>9.67</v>
      </c>
      <c r="BX35" s="4">
        <v>11.19</v>
      </c>
      <c r="BY35" s="98"/>
      <c r="BZ35" s="4">
        <v>3.08</v>
      </c>
      <c r="CA35" s="26">
        <v>1.45</v>
      </c>
      <c r="CB35" s="25">
        <v>0.88</v>
      </c>
      <c r="CC35" s="53">
        <v>1.3</v>
      </c>
      <c r="CD35" s="53">
        <v>2.25</v>
      </c>
      <c r="CE35" s="54">
        <v>2.2400000000000002</v>
      </c>
      <c r="CF35" s="53">
        <v>1.74</v>
      </c>
      <c r="CG35" s="54">
        <v>2.3199999999999998</v>
      </c>
      <c r="CH35" s="55">
        <v>3.46</v>
      </c>
      <c r="CI35" s="53">
        <v>6.34</v>
      </c>
      <c r="CJ35" s="53">
        <v>6.61</v>
      </c>
      <c r="CK35" s="53">
        <v>2.78</v>
      </c>
      <c r="CL35" s="7">
        <v>1.96</v>
      </c>
      <c r="CM35" s="4">
        <v>4.18</v>
      </c>
      <c r="CN35" s="9">
        <v>6.11</v>
      </c>
      <c r="CO35" s="9">
        <v>9.69</v>
      </c>
      <c r="CP35" s="4">
        <v>12.98</v>
      </c>
      <c r="CQ35" s="98"/>
      <c r="CR35" s="16">
        <v>30.41</v>
      </c>
      <c r="CS35" s="38">
        <v>34.020000000000003</v>
      </c>
      <c r="CT35" s="20">
        <v>35.35</v>
      </c>
      <c r="CU35" s="18">
        <v>35.61</v>
      </c>
      <c r="CV35" s="17">
        <v>36.880000000000003</v>
      </c>
      <c r="CW35" s="19">
        <v>38.76</v>
      </c>
      <c r="CX35" s="17">
        <v>39.92</v>
      </c>
      <c r="CY35" s="19">
        <v>39.29</v>
      </c>
      <c r="CZ35" s="18">
        <v>40.82</v>
      </c>
      <c r="DA35" s="17">
        <v>41.71</v>
      </c>
      <c r="DB35" s="17">
        <v>42.85</v>
      </c>
      <c r="DC35" s="17">
        <v>45.03</v>
      </c>
      <c r="DD35" s="17">
        <v>46.16</v>
      </c>
      <c r="DE35" s="16">
        <v>46.7</v>
      </c>
      <c r="DF35" s="20">
        <v>46.25</v>
      </c>
      <c r="DG35" s="20">
        <v>44.29</v>
      </c>
      <c r="DH35" s="16">
        <v>45.22</v>
      </c>
      <c r="DI35" s="100"/>
      <c r="DJ35" s="16">
        <v>30.23</v>
      </c>
      <c r="DK35" s="38">
        <v>34.229999999999997</v>
      </c>
      <c r="DL35" s="20">
        <v>35.64</v>
      </c>
      <c r="DM35" s="17">
        <v>35.75</v>
      </c>
      <c r="DN35" s="17">
        <v>36.54</v>
      </c>
      <c r="DO35" s="19">
        <v>38.43</v>
      </c>
      <c r="DP35" s="17">
        <v>39.07</v>
      </c>
      <c r="DQ35" s="19">
        <v>39.619999999999997</v>
      </c>
      <c r="DR35" s="18">
        <v>40.4</v>
      </c>
      <c r="DS35" s="17">
        <v>42.19</v>
      </c>
      <c r="DT35" s="17">
        <v>42.16</v>
      </c>
      <c r="DU35" s="17">
        <v>45.46</v>
      </c>
      <c r="DV35" s="17">
        <v>45.14</v>
      </c>
      <c r="DW35" s="16">
        <v>46.88</v>
      </c>
      <c r="DX35" s="20">
        <v>46.04</v>
      </c>
      <c r="DY35" s="20">
        <v>44.3</v>
      </c>
      <c r="DZ35" s="16">
        <v>45.48</v>
      </c>
      <c r="EA35" s="100"/>
      <c r="EB35" s="16">
        <v>3</v>
      </c>
      <c r="EC35" s="20">
        <v>5</v>
      </c>
      <c r="ED35" s="20">
        <v>6</v>
      </c>
      <c r="EE35" s="17">
        <v>5</v>
      </c>
      <c r="EF35" s="17">
        <v>0</v>
      </c>
      <c r="EG35" s="17">
        <v>-3</v>
      </c>
      <c r="EH35" s="17">
        <v>-7</v>
      </c>
      <c r="EI35" s="17">
        <v>-8</v>
      </c>
      <c r="EJ35" s="17">
        <v>-8</v>
      </c>
      <c r="EK35" s="17">
        <v>-1</v>
      </c>
      <c r="EL35" s="17">
        <v>7</v>
      </c>
      <c r="EM35" s="17">
        <v>10</v>
      </c>
      <c r="EN35" s="17">
        <v>12</v>
      </c>
      <c r="EO35" s="20">
        <v>8</v>
      </c>
      <c r="EP35" s="20">
        <v>5</v>
      </c>
      <c r="EQ35" s="20">
        <v>2</v>
      </c>
      <c r="ER35" s="20">
        <v>4</v>
      </c>
      <c r="ES35" s="101"/>
    </row>
    <row r="36" spans="1:149" ht="14">
      <c r="A36" s="2" t="s">
        <v>646</v>
      </c>
      <c r="B36" s="2" t="s">
        <v>1666</v>
      </c>
      <c r="C36" s="2">
        <v>13</v>
      </c>
      <c r="D36" s="2">
        <v>5</v>
      </c>
      <c r="E36" s="2">
        <v>40516200</v>
      </c>
      <c r="F36" s="2" t="s">
        <v>91</v>
      </c>
      <c r="G36" s="1" t="s">
        <v>651</v>
      </c>
      <c r="H36" s="13" t="s">
        <v>95</v>
      </c>
      <c r="I36" s="1">
        <v>0</v>
      </c>
      <c r="J36" s="2">
        <v>162.5</v>
      </c>
      <c r="K36" s="2">
        <v>55</v>
      </c>
      <c r="L36" s="2" t="s">
        <v>167</v>
      </c>
      <c r="M36" s="2"/>
      <c r="N36" s="2" t="s">
        <v>99</v>
      </c>
      <c r="O36" s="2" t="s">
        <v>287</v>
      </c>
      <c r="P36" s="3" t="s">
        <v>6</v>
      </c>
      <c r="Q36" s="3">
        <v>17</v>
      </c>
      <c r="R36" s="2">
        <v>21</v>
      </c>
      <c r="S36" s="2">
        <v>13</v>
      </c>
      <c r="T36" s="30" t="s">
        <v>649</v>
      </c>
      <c r="U36" s="30" t="s">
        <v>598</v>
      </c>
      <c r="V36" s="30"/>
      <c r="W36" s="30"/>
      <c r="X36" s="3" t="s">
        <v>6</v>
      </c>
      <c r="Y36" s="3">
        <v>17</v>
      </c>
      <c r="Z36" s="2">
        <v>21</v>
      </c>
      <c r="AA36" s="2">
        <v>13</v>
      </c>
      <c r="AB36" s="2" t="s">
        <v>650</v>
      </c>
      <c r="AC36" s="33"/>
      <c r="AD36" s="3" t="s">
        <v>137</v>
      </c>
      <c r="AE36" s="3">
        <v>44</v>
      </c>
      <c r="AF36" s="2">
        <v>35</v>
      </c>
      <c r="AG36" s="2">
        <v>28</v>
      </c>
      <c r="AH36" s="2"/>
      <c r="AI36" s="33" t="s">
        <v>209</v>
      </c>
      <c r="AJ36" s="12" t="s">
        <v>116</v>
      </c>
      <c r="AK36" s="12">
        <v>50</v>
      </c>
      <c r="AL36" s="13">
        <v>35</v>
      </c>
      <c r="AM36" s="13">
        <v>21</v>
      </c>
      <c r="AN36" s="13"/>
      <c r="AO36" s="34" t="s">
        <v>180</v>
      </c>
      <c r="AP36" s="2" t="s">
        <v>599</v>
      </c>
      <c r="AQ36" s="2" t="s">
        <v>128</v>
      </c>
      <c r="AR36" s="2" t="s">
        <v>606</v>
      </c>
      <c r="AS36" s="2" t="s">
        <v>204</v>
      </c>
      <c r="AT36" s="2" t="s">
        <v>87</v>
      </c>
      <c r="AU36" s="1" t="s">
        <v>176</v>
      </c>
      <c r="AV36" s="2" t="s">
        <v>89</v>
      </c>
      <c r="AW36" s="1" t="s">
        <v>108</v>
      </c>
      <c r="AX36" s="2" t="s">
        <v>93</v>
      </c>
      <c r="AY36" s="14" t="s">
        <v>652</v>
      </c>
      <c r="AZ36" s="14">
        <v>1</v>
      </c>
      <c r="BA36" s="3" t="s">
        <v>6</v>
      </c>
      <c r="BB36" s="3">
        <v>17</v>
      </c>
      <c r="BC36" s="2">
        <v>21</v>
      </c>
      <c r="BD36" s="2">
        <v>13</v>
      </c>
      <c r="BE36" s="2" t="s">
        <v>1666</v>
      </c>
      <c r="BF36" s="2">
        <v>13</v>
      </c>
      <c r="BG36" s="2">
        <v>5</v>
      </c>
      <c r="BH36" s="104">
        <v>3.31</v>
      </c>
      <c r="BI36" s="105">
        <v>3.22</v>
      </c>
      <c r="BJ36" s="115">
        <v>2.02</v>
      </c>
      <c r="BK36" s="111">
        <v>2.74</v>
      </c>
      <c r="BL36" s="112">
        <v>1.76</v>
      </c>
      <c r="BM36" s="113">
        <v>1.22</v>
      </c>
      <c r="BN36" s="112">
        <v>1.39</v>
      </c>
      <c r="BO36" s="113">
        <v>0</v>
      </c>
      <c r="BP36" s="111">
        <v>0.72</v>
      </c>
      <c r="BQ36" s="112">
        <v>1.39</v>
      </c>
      <c r="BR36" s="112">
        <v>4.51</v>
      </c>
      <c r="BS36" s="112">
        <v>5.84</v>
      </c>
      <c r="BT36" s="112">
        <v>2.88</v>
      </c>
      <c r="BU36" s="54">
        <v>4.8499999999999996</v>
      </c>
      <c r="BV36" s="53">
        <v>4.8</v>
      </c>
      <c r="BW36" s="9">
        <v>7.63</v>
      </c>
      <c r="BX36" s="4">
        <v>13.14</v>
      </c>
      <c r="BY36" s="4">
        <v>17.739999999999998</v>
      </c>
      <c r="BZ36" s="4">
        <v>3.51</v>
      </c>
      <c r="CA36" s="26">
        <v>3.33</v>
      </c>
      <c r="CB36" s="47">
        <v>2.0099999999999998</v>
      </c>
      <c r="CC36" s="53">
        <v>1.96</v>
      </c>
      <c r="CD36" s="53">
        <v>0</v>
      </c>
      <c r="CE36" s="54">
        <v>1.81</v>
      </c>
      <c r="CF36" s="53">
        <v>2.68</v>
      </c>
      <c r="CG36" s="54">
        <v>2.76</v>
      </c>
      <c r="CH36" s="55">
        <v>2.4900000000000002</v>
      </c>
      <c r="CI36" s="53">
        <v>3.23</v>
      </c>
      <c r="CJ36" s="53">
        <v>4.49</v>
      </c>
      <c r="CK36" s="53">
        <v>5.35</v>
      </c>
      <c r="CL36" s="53">
        <v>2.76</v>
      </c>
      <c r="CM36" s="54">
        <v>6.24</v>
      </c>
      <c r="CN36" s="53">
        <v>4.84</v>
      </c>
      <c r="CO36" s="9">
        <v>7.17</v>
      </c>
      <c r="CP36" s="4">
        <v>13.25</v>
      </c>
      <c r="CQ36" s="4">
        <v>17.37</v>
      </c>
      <c r="CR36" s="16">
        <v>27.18</v>
      </c>
      <c r="CS36" s="38">
        <v>30.67</v>
      </c>
      <c r="CT36" s="23">
        <v>30.25</v>
      </c>
      <c r="CU36" s="56">
        <v>31.73</v>
      </c>
      <c r="CV36" s="57">
        <v>33.65</v>
      </c>
      <c r="CW36" s="58">
        <v>34.69</v>
      </c>
      <c r="CX36" s="57">
        <v>35.31</v>
      </c>
      <c r="CY36" s="58">
        <v>38.409999999999997</v>
      </c>
      <c r="CZ36" s="56">
        <v>39.08</v>
      </c>
      <c r="DA36" s="57">
        <v>38.22</v>
      </c>
      <c r="DB36" s="57">
        <v>37.22</v>
      </c>
      <c r="DC36" s="57">
        <v>37.67</v>
      </c>
      <c r="DD36" s="57">
        <v>47.04</v>
      </c>
      <c r="DE36" s="58">
        <v>51.02</v>
      </c>
      <c r="DF36" s="57">
        <v>49.23</v>
      </c>
      <c r="DG36" s="20">
        <v>48.12</v>
      </c>
      <c r="DH36" s="16">
        <v>47.35</v>
      </c>
      <c r="DI36" s="16">
        <v>47.17</v>
      </c>
      <c r="DJ36" s="16">
        <v>27.91</v>
      </c>
      <c r="DK36" s="38">
        <v>30.6</v>
      </c>
      <c r="DL36" s="23">
        <v>30.95</v>
      </c>
      <c r="DM36" s="57">
        <v>32.69</v>
      </c>
      <c r="DN36" s="57">
        <v>34.590000000000003</v>
      </c>
      <c r="DO36" s="58">
        <v>33.979999999999997</v>
      </c>
      <c r="DP36" s="57">
        <v>35.799999999999997</v>
      </c>
      <c r="DQ36" s="58">
        <v>37.69</v>
      </c>
      <c r="DR36" s="56">
        <v>39.5</v>
      </c>
      <c r="DS36" s="57">
        <v>38.659999999999997</v>
      </c>
      <c r="DT36" s="57">
        <v>36.21</v>
      </c>
      <c r="DU36" s="57">
        <v>37.47</v>
      </c>
      <c r="DV36" s="57">
        <v>47.57</v>
      </c>
      <c r="DW36" s="58">
        <v>51.54</v>
      </c>
      <c r="DX36" s="57">
        <v>49.77</v>
      </c>
      <c r="DY36" s="20">
        <v>49</v>
      </c>
      <c r="DZ36" s="16">
        <v>48.27</v>
      </c>
      <c r="EA36" s="16">
        <v>48.84</v>
      </c>
      <c r="EB36" s="16">
        <v>9</v>
      </c>
      <c r="EC36" s="20">
        <v>5</v>
      </c>
      <c r="ED36" s="23">
        <v>5</v>
      </c>
      <c r="EE36" s="57">
        <v>4</v>
      </c>
      <c r="EF36" s="57">
        <v>-4</v>
      </c>
      <c r="EG36" s="57">
        <v>-11</v>
      </c>
      <c r="EH36" s="57">
        <v>-11</v>
      </c>
      <c r="EI36" s="57">
        <v>-11</v>
      </c>
      <c r="EJ36" s="57">
        <v>-12</v>
      </c>
      <c r="EK36" s="57">
        <v>-6</v>
      </c>
      <c r="EL36" s="57">
        <v>1</v>
      </c>
      <c r="EM36" s="57">
        <v>5</v>
      </c>
      <c r="EN36" s="57">
        <v>7</v>
      </c>
      <c r="EO36" s="57">
        <v>12</v>
      </c>
      <c r="EP36" s="57">
        <v>10</v>
      </c>
      <c r="EQ36" s="20">
        <v>6</v>
      </c>
      <c r="ER36" s="20">
        <v>4</v>
      </c>
      <c r="ES36" s="20">
        <v>4</v>
      </c>
    </row>
    <row r="37" spans="1:149" ht="14">
      <c r="A37" s="2" t="s">
        <v>1303</v>
      </c>
      <c r="B37" s="2" t="s">
        <v>1666</v>
      </c>
      <c r="C37" s="2">
        <v>16</v>
      </c>
      <c r="D37" s="2">
        <v>4</v>
      </c>
      <c r="E37" s="2">
        <v>53135304</v>
      </c>
      <c r="F37" s="2" t="s">
        <v>91</v>
      </c>
      <c r="G37" s="1" t="s">
        <v>297</v>
      </c>
      <c r="H37" s="15" t="s">
        <v>95</v>
      </c>
      <c r="I37" s="1">
        <v>6</v>
      </c>
      <c r="J37" s="2">
        <v>150.9</v>
      </c>
      <c r="K37" s="2">
        <v>38</v>
      </c>
      <c r="L37" s="2" t="s">
        <v>167</v>
      </c>
      <c r="M37" s="2"/>
      <c r="N37" s="2" t="s">
        <v>99</v>
      </c>
      <c r="O37" s="2" t="s">
        <v>287</v>
      </c>
      <c r="P37" s="3" t="s">
        <v>6</v>
      </c>
      <c r="Q37" s="3">
        <v>18</v>
      </c>
      <c r="R37" s="2">
        <v>17</v>
      </c>
      <c r="S37" s="2">
        <v>13</v>
      </c>
      <c r="T37" s="30" t="s">
        <v>168</v>
      </c>
      <c r="U37" s="30" t="s">
        <v>503</v>
      </c>
      <c r="V37" s="30"/>
      <c r="W37" s="30"/>
      <c r="X37" s="3" t="s">
        <v>6</v>
      </c>
      <c r="Y37" s="3">
        <v>18</v>
      </c>
      <c r="Z37" s="2">
        <v>17</v>
      </c>
      <c r="AA37" s="2">
        <v>13</v>
      </c>
      <c r="AB37" s="2" t="s">
        <v>1304</v>
      </c>
      <c r="AC37" s="33"/>
      <c r="AD37" s="3" t="s">
        <v>137</v>
      </c>
      <c r="AE37" s="3">
        <v>60</v>
      </c>
      <c r="AF37" s="2">
        <v>49</v>
      </c>
      <c r="AG37" s="2">
        <v>30</v>
      </c>
      <c r="AH37" s="2"/>
      <c r="AI37" s="33" t="s">
        <v>242</v>
      </c>
      <c r="AJ37" s="12" t="s">
        <v>138</v>
      </c>
      <c r="AK37" s="12">
        <v>46</v>
      </c>
      <c r="AL37" s="13">
        <v>46</v>
      </c>
      <c r="AM37" s="13">
        <v>10</v>
      </c>
      <c r="AN37" s="13"/>
      <c r="AO37" s="34" t="s">
        <v>180</v>
      </c>
      <c r="AP37" s="2" t="s">
        <v>272</v>
      </c>
      <c r="AQ37" s="2" t="s">
        <v>288</v>
      </c>
      <c r="AR37" s="2" t="s">
        <v>295</v>
      </c>
      <c r="AS37" s="2" t="s">
        <v>296</v>
      </c>
      <c r="AT37" s="2" t="s">
        <v>87</v>
      </c>
      <c r="AU37" s="1" t="s">
        <v>88</v>
      </c>
      <c r="AV37" s="2" t="s">
        <v>89</v>
      </c>
      <c r="AW37" s="1" t="s">
        <v>131</v>
      </c>
      <c r="AX37" s="2" t="s">
        <v>93</v>
      </c>
      <c r="AY37" s="14" t="s">
        <v>298</v>
      </c>
      <c r="AZ37" s="14">
        <v>1</v>
      </c>
      <c r="BA37" s="3" t="s">
        <v>6</v>
      </c>
      <c r="BB37" s="3">
        <v>18</v>
      </c>
      <c r="BC37" s="2">
        <v>17</v>
      </c>
      <c r="BD37" s="2">
        <v>13</v>
      </c>
      <c r="BE37" s="2" t="s">
        <v>1666</v>
      </c>
      <c r="BF37" s="2">
        <v>16</v>
      </c>
      <c r="BG37" s="2">
        <v>4</v>
      </c>
      <c r="BH37" s="104">
        <v>4.5</v>
      </c>
      <c r="BI37" s="114">
        <v>3.46</v>
      </c>
      <c r="BJ37" s="115">
        <v>2.37</v>
      </c>
      <c r="BK37" s="107">
        <v>2.17</v>
      </c>
      <c r="BL37" s="106">
        <v>1.34</v>
      </c>
      <c r="BM37" s="108">
        <v>0</v>
      </c>
      <c r="BN37" s="106">
        <v>0.83</v>
      </c>
      <c r="BO37" s="108">
        <v>1.52</v>
      </c>
      <c r="BP37" s="107">
        <v>2.2799999999999998</v>
      </c>
      <c r="BQ37" s="106">
        <v>6.35</v>
      </c>
      <c r="BR37" s="106">
        <v>6.78</v>
      </c>
      <c r="BS37" s="106">
        <v>5.78</v>
      </c>
      <c r="BT37" s="106">
        <v>3.36</v>
      </c>
      <c r="BU37" s="8">
        <v>3.85</v>
      </c>
      <c r="BV37" s="7">
        <v>6.15</v>
      </c>
      <c r="BW37" s="9">
        <v>8.81</v>
      </c>
      <c r="BX37" s="4">
        <v>14.59</v>
      </c>
      <c r="BY37" s="1"/>
      <c r="BZ37" s="4">
        <v>4.03</v>
      </c>
      <c r="CA37" s="39">
        <v>3.02</v>
      </c>
      <c r="CB37" s="5">
        <v>0.88</v>
      </c>
      <c r="CC37" s="7">
        <v>0.88</v>
      </c>
      <c r="CD37" s="7">
        <v>3.11</v>
      </c>
      <c r="CE37" s="8">
        <v>3.25</v>
      </c>
      <c r="CF37" s="7">
        <v>2.66</v>
      </c>
      <c r="CG37" s="8">
        <v>3.85</v>
      </c>
      <c r="CH37" s="6">
        <v>4.51</v>
      </c>
      <c r="CI37" s="7">
        <v>5.98</v>
      </c>
      <c r="CJ37" s="7">
        <v>7.05</v>
      </c>
      <c r="CK37" s="7">
        <v>5.45</v>
      </c>
      <c r="CL37" s="7">
        <v>2.91</v>
      </c>
      <c r="CM37" s="8">
        <v>5.63</v>
      </c>
      <c r="CN37" s="7">
        <v>5.89</v>
      </c>
      <c r="CO37" s="9">
        <v>8.36</v>
      </c>
      <c r="CP37" s="4">
        <v>14.96</v>
      </c>
      <c r="CQ37" s="1"/>
      <c r="CR37" s="16">
        <v>25.93</v>
      </c>
      <c r="CS37" s="40">
        <v>28.6</v>
      </c>
      <c r="CT37" s="23">
        <v>30.12</v>
      </c>
      <c r="CU37" s="18">
        <v>51.28</v>
      </c>
      <c r="CV37" s="17">
        <v>32.369999999999997</v>
      </c>
      <c r="CW37" s="19">
        <v>34.42</v>
      </c>
      <c r="CX37" s="17">
        <v>34.159999999999997</v>
      </c>
      <c r="CY37" s="19">
        <v>35.43</v>
      </c>
      <c r="CZ37" s="18">
        <v>34.65</v>
      </c>
      <c r="DA37" s="17">
        <v>34.020000000000003</v>
      </c>
      <c r="DB37" s="17">
        <v>36.49</v>
      </c>
      <c r="DC37" s="17">
        <v>38.14</v>
      </c>
      <c r="DD37" s="17">
        <v>42.61</v>
      </c>
      <c r="DE37" s="19">
        <v>45.67</v>
      </c>
      <c r="DF37" s="17">
        <v>44.21</v>
      </c>
      <c r="DG37" s="20">
        <v>40.159999999999997</v>
      </c>
      <c r="DH37" s="16">
        <v>38.909999999999997</v>
      </c>
      <c r="DI37" s="1"/>
      <c r="DJ37" s="16">
        <v>26.63</v>
      </c>
      <c r="DK37" s="40">
        <v>27.57</v>
      </c>
      <c r="DL37" s="23">
        <v>29.83</v>
      </c>
      <c r="DM37" s="17">
        <v>32.35</v>
      </c>
      <c r="DN37" s="17">
        <v>32.89</v>
      </c>
      <c r="DO37" s="19">
        <v>33.79</v>
      </c>
      <c r="DP37" s="17">
        <v>34.119999999999997</v>
      </c>
      <c r="DQ37" s="19">
        <v>35.28</v>
      </c>
      <c r="DR37" s="18">
        <v>34.54</v>
      </c>
      <c r="DS37" s="17">
        <v>34.17</v>
      </c>
      <c r="DT37" s="17">
        <v>36.04</v>
      </c>
      <c r="DU37" s="17">
        <v>38.85</v>
      </c>
      <c r="DV37" s="17">
        <v>43.1</v>
      </c>
      <c r="DW37" s="19">
        <v>45.16</v>
      </c>
      <c r="DX37" s="17">
        <v>45.32</v>
      </c>
      <c r="DY37" s="20">
        <v>40.56</v>
      </c>
      <c r="DZ37" s="16">
        <v>37.94</v>
      </c>
      <c r="EA37" s="1"/>
      <c r="EB37" s="16">
        <v>3</v>
      </c>
      <c r="EC37" s="23">
        <v>6</v>
      </c>
      <c r="ED37" s="23">
        <v>3</v>
      </c>
      <c r="EE37" s="17">
        <v>0</v>
      </c>
      <c r="EF37" s="17">
        <v>-5</v>
      </c>
      <c r="EG37" s="17">
        <v>-10</v>
      </c>
      <c r="EH37" s="17">
        <v>-11</v>
      </c>
      <c r="EI37" s="17">
        <v>-8</v>
      </c>
      <c r="EJ37" s="17">
        <v>-6</v>
      </c>
      <c r="EK37" s="17">
        <v>0</v>
      </c>
      <c r="EL37" s="17">
        <v>7</v>
      </c>
      <c r="EM37" s="17">
        <v>14</v>
      </c>
      <c r="EN37" s="17">
        <v>19</v>
      </c>
      <c r="EO37" s="17">
        <v>17</v>
      </c>
      <c r="EP37" s="17">
        <v>14</v>
      </c>
      <c r="EQ37" s="20">
        <v>13</v>
      </c>
      <c r="ER37" s="20">
        <v>14</v>
      </c>
      <c r="ES37" s="1"/>
    </row>
    <row r="38" spans="1:149" ht="14">
      <c r="A38" s="2" t="s">
        <v>1613</v>
      </c>
      <c r="B38" s="2" t="s">
        <v>1666</v>
      </c>
      <c r="C38" s="2">
        <v>16</v>
      </c>
      <c r="D38" s="2">
        <v>4</v>
      </c>
      <c r="E38" s="2">
        <v>50166347</v>
      </c>
      <c r="F38" s="2" t="s">
        <v>91</v>
      </c>
      <c r="G38" s="1" t="s">
        <v>1614</v>
      </c>
      <c r="H38" s="14"/>
      <c r="I38" s="1"/>
      <c r="J38" s="2">
        <v>157.30000000000001</v>
      </c>
      <c r="K38" s="2">
        <v>44.6</v>
      </c>
      <c r="L38" s="2" t="s">
        <v>167</v>
      </c>
      <c r="M38" s="2"/>
      <c r="N38" s="2" t="s">
        <v>99</v>
      </c>
      <c r="O38" s="2" t="s">
        <v>114</v>
      </c>
      <c r="P38" s="3" t="s">
        <v>48</v>
      </c>
      <c r="Q38" s="3">
        <v>19</v>
      </c>
      <c r="R38" s="2">
        <v>21</v>
      </c>
      <c r="S38" s="2">
        <v>13</v>
      </c>
      <c r="T38" s="30" t="s">
        <v>168</v>
      </c>
      <c r="U38" s="30"/>
      <c r="V38" s="30"/>
      <c r="W38" s="30"/>
      <c r="X38" s="3" t="s">
        <v>48</v>
      </c>
      <c r="Y38" s="3">
        <v>19</v>
      </c>
      <c r="Z38" s="2">
        <v>21</v>
      </c>
      <c r="AA38" s="2">
        <v>13</v>
      </c>
      <c r="AB38" s="2" t="s">
        <v>1119</v>
      </c>
      <c r="AC38" s="33"/>
      <c r="AD38" s="3" t="s">
        <v>137</v>
      </c>
      <c r="AE38" s="3">
        <v>69</v>
      </c>
      <c r="AF38" s="2">
        <v>52</v>
      </c>
      <c r="AG38" s="2">
        <v>51</v>
      </c>
      <c r="AH38" s="2"/>
      <c r="AI38" s="33" t="s">
        <v>443</v>
      </c>
      <c r="AJ38" s="12" t="s">
        <v>116</v>
      </c>
      <c r="AK38" s="12">
        <v>59</v>
      </c>
      <c r="AL38" s="13">
        <v>45</v>
      </c>
      <c r="AM38" s="13">
        <v>30</v>
      </c>
      <c r="AN38" s="13"/>
      <c r="AO38" s="34" t="s">
        <v>180</v>
      </c>
      <c r="AP38" s="2" t="s">
        <v>869</v>
      </c>
      <c r="AQ38" s="2" t="s">
        <v>348</v>
      </c>
      <c r="AR38" s="2" t="s">
        <v>667</v>
      </c>
      <c r="AS38" s="2" t="s">
        <v>324</v>
      </c>
      <c r="AT38" s="2" t="s">
        <v>87</v>
      </c>
      <c r="AU38" s="1"/>
      <c r="AV38" s="2" t="s">
        <v>89</v>
      </c>
      <c r="AW38" s="1"/>
      <c r="AX38" s="2" t="s">
        <v>93</v>
      </c>
      <c r="AY38" s="14" t="s">
        <v>1615</v>
      </c>
      <c r="AZ38" s="14">
        <v>1</v>
      </c>
      <c r="BA38" s="3" t="s">
        <v>48</v>
      </c>
      <c r="BB38" s="3">
        <v>19</v>
      </c>
      <c r="BC38" s="2">
        <v>21</v>
      </c>
      <c r="BD38" s="2">
        <v>13</v>
      </c>
      <c r="BE38" s="2" t="s">
        <v>1666</v>
      </c>
      <c r="BF38" s="2">
        <v>16</v>
      </c>
      <c r="BG38" s="2">
        <v>4</v>
      </c>
      <c r="BH38" s="104">
        <v>3.11</v>
      </c>
      <c r="BI38" s="105">
        <v>2.13</v>
      </c>
      <c r="BJ38" s="109">
        <v>1.37</v>
      </c>
      <c r="BK38" s="107">
        <v>1.27</v>
      </c>
      <c r="BL38" s="106">
        <v>1.62</v>
      </c>
      <c r="BM38" s="108">
        <v>1.63</v>
      </c>
      <c r="BN38" s="106">
        <v>1.1200000000000001</v>
      </c>
      <c r="BO38" s="108">
        <v>1.81</v>
      </c>
      <c r="BP38" s="107">
        <v>2.5299999999999998</v>
      </c>
      <c r="BQ38" s="106">
        <v>3.78</v>
      </c>
      <c r="BR38" s="106">
        <v>5.61</v>
      </c>
      <c r="BS38" s="106">
        <v>6.44</v>
      </c>
      <c r="BT38" s="106">
        <v>3.81</v>
      </c>
      <c r="BU38" s="8">
        <v>3.56</v>
      </c>
      <c r="BV38" s="7">
        <v>4.4400000000000004</v>
      </c>
      <c r="BW38" s="9">
        <v>6.35</v>
      </c>
      <c r="BX38" s="4">
        <v>9.25</v>
      </c>
      <c r="BY38" s="4">
        <v>14.16</v>
      </c>
      <c r="BZ38" s="4">
        <v>3.65</v>
      </c>
      <c r="CA38" s="26">
        <v>2.39</v>
      </c>
      <c r="CB38" s="25">
        <v>1.9</v>
      </c>
      <c r="CC38" s="53">
        <v>1.34</v>
      </c>
      <c r="CD38" s="53">
        <v>1.39</v>
      </c>
      <c r="CE38" s="54">
        <v>1.49</v>
      </c>
      <c r="CF38" s="53">
        <v>2.98</v>
      </c>
      <c r="CG38" s="54">
        <v>2.44</v>
      </c>
      <c r="CH38" s="55">
        <v>2.37</v>
      </c>
      <c r="CI38" s="53">
        <v>3.86</v>
      </c>
      <c r="CJ38" s="53">
        <v>6.27</v>
      </c>
      <c r="CK38" s="53">
        <v>6.41</v>
      </c>
      <c r="CL38" s="7">
        <v>3.87</v>
      </c>
      <c r="CM38" s="8">
        <v>4.22</v>
      </c>
      <c r="CN38" s="7">
        <v>4.3</v>
      </c>
      <c r="CO38" s="9">
        <v>6.35</v>
      </c>
      <c r="CP38" s="4">
        <v>8.9700000000000006</v>
      </c>
      <c r="CQ38" s="4">
        <v>14.41</v>
      </c>
      <c r="CR38" s="16">
        <v>24.86</v>
      </c>
      <c r="CS38" s="38">
        <v>28.39</v>
      </c>
      <c r="CT38" s="20">
        <v>30.26</v>
      </c>
      <c r="CU38" s="18">
        <v>32.11</v>
      </c>
      <c r="CV38" s="17">
        <v>32.72</v>
      </c>
      <c r="CW38" s="19">
        <v>33.11</v>
      </c>
      <c r="CX38" s="17">
        <v>33.700000000000003</v>
      </c>
      <c r="CY38" s="19">
        <v>33.51</v>
      </c>
      <c r="CZ38" s="18">
        <v>35.4</v>
      </c>
      <c r="DA38" s="17">
        <v>36.69</v>
      </c>
      <c r="DB38" s="17">
        <v>38.130000000000003</v>
      </c>
      <c r="DC38" s="17">
        <v>39.07</v>
      </c>
      <c r="DD38" s="17">
        <v>41.02</v>
      </c>
      <c r="DE38" s="19">
        <v>41.73</v>
      </c>
      <c r="DF38" s="17">
        <v>42.14</v>
      </c>
      <c r="DG38" s="20">
        <v>41.61</v>
      </c>
      <c r="DH38" s="16">
        <v>37.53</v>
      </c>
      <c r="DI38" s="16">
        <v>39.83</v>
      </c>
      <c r="DJ38" s="16">
        <v>25.44</v>
      </c>
      <c r="DK38" s="38">
        <v>27.73</v>
      </c>
      <c r="DL38" s="20">
        <v>30.47</v>
      </c>
      <c r="DM38" s="17">
        <v>32.36</v>
      </c>
      <c r="DN38" s="17">
        <v>32.72</v>
      </c>
      <c r="DO38" s="19">
        <v>32.31</v>
      </c>
      <c r="DP38" s="17">
        <v>33.659999999999997</v>
      </c>
      <c r="DQ38" s="19">
        <v>33.299999999999997</v>
      </c>
      <c r="DR38" s="18">
        <v>34.54</v>
      </c>
      <c r="DS38" s="17">
        <v>37.78</v>
      </c>
      <c r="DT38" s="17">
        <v>38.56</v>
      </c>
      <c r="DU38" s="17">
        <v>39.65</v>
      </c>
      <c r="DV38" s="17">
        <v>41.28</v>
      </c>
      <c r="DW38" s="19">
        <v>42.71</v>
      </c>
      <c r="DX38" s="17">
        <v>42.69</v>
      </c>
      <c r="DY38" s="20">
        <v>41.07</v>
      </c>
      <c r="DZ38" s="16">
        <v>38.380000000000003</v>
      </c>
      <c r="EA38" s="16">
        <v>39.299999999999997</v>
      </c>
      <c r="EB38" s="16">
        <v>4</v>
      </c>
      <c r="EC38" s="20">
        <v>6</v>
      </c>
      <c r="ED38" s="20">
        <v>5</v>
      </c>
      <c r="EE38" s="17">
        <v>4</v>
      </c>
      <c r="EF38" s="17">
        <v>2</v>
      </c>
      <c r="EG38" s="17">
        <v>-3</v>
      </c>
      <c r="EH38" s="17">
        <v>-8</v>
      </c>
      <c r="EI38" s="17">
        <v>-16</v>
      </c>
      <c r="EJ38" s="17">
        <v>-13</v>
      </c>
      <c r="EK38" s="17">
        <v>0</v>
      </c>
      <c r="EL38" s="17">
        <v>10</v>
      </c>
      <c r="EM38" s="17">
        <v>21</v>
      </c>
      <c r="EN38" s="17">
        <v>26</v>
      </c>
      <c r="EO38" s="17">
        <v>27</v>
      </c>
      <c r="EP38" s="17">
        <v>25</v>
      </c>
      <c r="EQ38" s="20">
        <v>16</v>
      </c>
      <c r="ER38" s="20">
        <v>12</v>
      </c>
      <c r="ES38" s="20">
        <v>12</v>
      </c>
    </row>
    <row r="39" spans="1:149" ht="14">
      <c r="A39" s="2" t="s">
        <v>990</v>
      </c>
      <c r="B39" s="2" t="s">
        <v>1666</v>
      </c>
      <c r="C39" s="2">
        <v>13</v>
      </c>
      <c r="D39" s="2">
        <v>8</v>
      </c>
      <c r="E39" s="2">
        <v>52022195</v>
      </c>
      <c r="F39" s="2" t="s">
        <v>91</v>
      </c>
      <c r="G39" s="1" t="s">
        <v>343</v>
      </c>
      <c r="H39" s="14"/>
      <c r="I39" s="1"/>
      <c r="J39" s="2">
        <v>163.69999999999999</v>
      </c>
      <c r="K39" s="2">
        <v>51.8</v>
      </c>
      <c r="L39" s="2" t="s">
        <v>167</v>
      </c>
      <c r="M39" s="2"/>
      <c r="N39" s="2" t="s">
        <v>238</v>
      </c>
      <c r="O39" s="2" t="s">
        <v>114</v>
      </c>
      <c r="P39" s="2" t="s">
        <v>48</v>
      </c>
      <c r="Q39" s="2">
        <v>18</v>
      </c>
      <c r="R39" s="2">
        <v>18</v>
      </c>
      <c r="S39" s="2">
        <v>13</v>
      </c>
      <c r="T39" s="30" t="s">
        <v>168</v>
      </c>
      <c r="U39" s="30"/>
      <c r="V39" s="30"/>
      <c r="W39" s="30"/>
      <c r="X39" s="2" t="s">
        <v>48</v>
      </c>
      <c r="Y39" s="2">
        <v>18</v>
      </c>
      <c r="Z39" s="2">
        <v>18</v>
      </c>
      <c r="AA39" s="2">
        <v>13</v>
      </c>
      <c r="AB39" s="2" t="s">
        <v>994</v>
      </c>
      <c r="AC39" s="33"/>
      <c r="AD39" s="3" t="s">
        <v>64</v>
      </c>
      <c r="AE39" s="3">
        <v>56</v>
      </c>
      <c r="AF39" s="2">
        <v>41</v>
      </c>
      <c r="AG39" s="2">
        <v>40</v>
      </c>
      <c r="AH39" s="2"/>
      <c r="AI39" s="33" t="s">
        <v>209</v>
      </c>
      <c r="AJ39" s="3" t="s">
        <v>126</v>
      </c>
      <c r="AK39" s="3">
        <v>57</v>
      </c>
      <c r="AL39" s="2">
        <v>38</v>
      </c>
      <c r="AM39" s="2">
        <v>33</v>
      </c>
      <c r="AN39" s="13"/>
      <c r="AO39" s="34" t="s">
        <v>152</v>
      </c>
      <c r="AP39" s="2" t="s">
        <v>311</v>
      </c>
      <c r="AQ39" s="2" t="s">
        <v>178</v>
      </c>
      <c r="AR39" s="2" t="s">
        <v>342</v>
      </c>
      <c r="AS39" s="2" t="s">
        <v>86</v>
      </c>
      <c r="AT39" s="2" t="s">
        <v>87</v>
      </c>
      <c r="AU39" s="1"/>
      <c r="AV39" s="2" t="s">
        <v>89</v>
      </c>
      <c r="AW39" s="1"/>
      <c r="AX39" s="2" t="s">
        <v>93</v>
      </c>
      <c r="AY39" s="14" t="s">
        <v>835</v>
      </c>
      <c r="AZ39" s="14">
        <v>1</v>
      </c>
      <c r="BA39" s="2" t="s">
        <v>48</v>
      </c>
      <c r="BB39" s="2">
        <v>18</v>
      </c>
      <c r="BC39" s="2">
        <v>18</v>
      </c>
      <c r="BD39" s="2">
        <v>13</v>
      </c>
      <c r="BE39" s="2" t="s">
        <v>1666</v>
      </c>
      <c r="BF39" s="2">
        <v>13</v>
      </c>
      <c r="BG39" s="2">
        <v>8</v>
      </c>
      <c r="BH39" s="104">
        <v>3.48</v>
      </c>
      <c r="BI39" s="105">
        <v>2.67</v>
      </c>
      <c r="BJ39" s="109">
        <v>1.89</v>
      </c>
      <c r="BK39" s="107">
        <v>1.3</v>
      </c>
      <c r="BL39" s="106">
        <v>1.25</v>
      </c>
      <c r="BM39" s="108">
        <v>0.39</v>
      </c>
      <c r="BN39" s="106">
        <v>0</v>
      </c>
      <c r="BO39" s="108">
        <v>0.25</v>
      </c>
      <c r="BP39" s="107">
        <v>0.51</v>
      </c>
      <c r="BQ39" s="106">
        <v>2.4500000000000002</v>
      </c>
      <c r="BR39" s="106">
        <v>4.25</v>
      </c>
      <c r="BS39" s="106">
        <v>4.84</v>
      </c>
      <c r="BT39" s="106">
        <v>1.76</v>
      </c>
      <c r="BU39" s="8">
        <v>1.87</v>
      </c>
      <c r="BV39" s="7">
        <v>2.61</v>
      </c>
      <c r="BW39" s="9">
        <v>4.83</v>
      </c>
      <c r="BX39" s="4">
        <v>10.17</v>
      </c>
      <c r="BY39" s="4">
        <v>15.59</v>
      </c>
      <c r="BZ39" s="4">
        <v>3.86</v>
      </c>
      <c r="CA39" s="26">
        <v>2.72</v>
      </c>
      <c r="CB39" s="25">
        <v>1.1100000000000001</v>
      </c>
      <c r="CC39" s="53">
        <v>0</v>
      </c>
      <c r="CD39" s="53">
        <v>0.76</v>
      </c>
      <c r="CE39" s="54">
        <v>1.25</v>
      </c>
      <c r="CF39" s="53">
        <v>1.25</v>
      </c>
      <c r="CG39" s="54">
        <v>1.63</v>
      </c>
      <c r="CH39" s="55">
        <v>1.49</v>
      </c>
      <c r="CI39" s="53">
        <v>2.36</v>
      </c>
      <c r="CJ39" s="53">
        <v>2.86</v>
      </c>
      <c r="CK39" s="53">
        <v>4.6399999999999997</v>
      </c>
      <c r="CL39" s="7">
        <v>1.79</v>
      </c>
      <c r="CM39" s="8">
        <v>2.34</v>
      </c>
      <c r="CN39" s="7">
        <v>2.96</v>
      </c>
      <c r="CO39" s="9">
        <v>3.73</v>
      </c>
      <c r="CP39" s="4">
        <v>9.67</v>
      </c>
      <c r="CQ39" s="4">
        <v>15.24</v>
      </c>
      <c r="CR39" s="16">
        <v>26.26</v>
      </c>
      <c r="CS39" s="38">
        <v>30.64</v>
      </c>
      <c r="CT39" s="20">
        <v>33.58</v>
      </c>
      <c r="CU39" s="18">
        <v>35.18</v>
      </c>
      <c r="CV39" s="17">
        <v>35.299999999999997</v>
      </c>
      <c r="CW39" s="19">
        <v>35.79</v>
      </c>
      <c r="CX39" s="17">
        <v>36.33</v>
      </c>
      <c r="CY39" s="19">
        <v>37.83</v>
      </c>
      <c r="CZ39" s="18">
        <v>37.56</v>
      </c>
      <c r="DA39" s="17">
        <v>36.299999999999997</v>
      </c>
      <c r="DB39" s="17">
        <v>38.39</v>
      </c>
      <c r="DC39" s="17">
        <v>39.35</v>
      </c>
      <c r="DD39" s="17">
        <v>42.8</v>
      </c>
      <c r="DE39" s="19">
        <v>43.62</v>
      </c>
      <c r="DF39" s="17">
        <v>47.85</v>
      </c>
      <c r="DG39" s="20">
        <v>45.13</v>
      </c>
      <c r="DH39" s="16">
        <v>42.55</v>
      </c>
      <c r="DI39" s="16">
        <v>39.86</v>
      </c>
      <c r="DJ39" s="16">
        <v>25.88</v>
      </c>
      <c r="DK39" s="38">
        <v>30.28</v>
      </c>
      <c r="DL39" s="20">
        <v>33.18</v>
      </c>
      <c r="DM39" s="17">
        <v>35.01</v>
      </c>
      <c r="DN39" s="17">
        <v>35.08</v>
      </c>
      <c r="DO39" s="19">
        <v>35.79</v>
      </c>
      <c r="DP39" s="17">
        <v>36.020000000000003</v>
      </c>
      <c r="DQ39" s="19">
        <v>37.43</v>
      </c>
      <c r="DR39" s="18">
        <v>37.56</v>
      </c>
      <c r="DS39" s="17">
        <v>36.85</v>
      </c>
      <c r="DT39" s="17">
        <v>38.17</v>
      </c>
      <c r="DU39" s="17">
        <v>39.1</v>
      </c>
      <c r="DV39" s="17">
        <v>42.34</v>
      </c>
      <c r="DW39" s="19">
        <v>43.73</v>
      </c>
      <c r="DX39" s="17">
        <v>48.02</v>
      </c>
      <c r="DY39" s="20">
        <v>45.38</v>
      </c>
      <c r="DZ39" s="16">
        <v>41.69</v>
      </c>
      <c r="EA39" s="16">
        <v>39.950000000000003</v>
      </c>
      <c r="EB39" s="16">
        <v>5</v>
      </c>
      <c r="EC39" s="20">
        <v>3</v>
      </c>
      <c r="ED39" s="20">
        <v>3</v>
      </c>
      <c r="EE39" s="17">
        <v>0</v>
      </c>
      <c r="EF39" s="17">
        <v>-4</v>
      </c>
      <c r="EG39" s="17">
        <v>-7</v>
      </c>
      <c r="EH39" s="17">
        <v>-8</v>
      </c>
      <c r="EI39" s="17">
        <v>-8</v>
      </c>
      <c r="EJ39" s="17">
        <v>-3</v>
      </c>
      <c r="EK39" s="17">
        <v>-4</v>
      </c>
      <c r="EL39" s="17">
        <v>14</v>
      </c>
      <c r="EM39" s="17">
        <v>15</v>
      </c>
      <c r="EN39" s="17">
        <v>18</v>
      </c>
      <c r="EO39" s="17">
        <v>17</v>
      </c>
      <c r="EP39" s="17">
        <v>12</v>
      </c>
      <c r="EQ39" s="20">
        <v>7</v>
      </c>
      <c r="ER39" s="20">
        <v>5</v>
      </c>
      <c r="ES39" s="20">
        <v>3</v>
      </c>
    </row>
    <row r="40" spans="1:149" ht="14">
      <c r="A40" s="2" t="s">
        <v>954</v>
      </c>
      <c r="B40" s="2" t="s">
        <v>1666</v>
      </c>
      <c r="C40" s="2">
        <v>18</v>
      </c>
      <c r="D40" s="2">
        <v>0</v>
      </c>
      <c r="E40" s="2">
        <v>39251363</v>
      </c>
      <c r="F40" s="2" t="s">
        <v>91</v>
      </c>
      <c r="G40" s="1" t="s">
        <v>959</v>
      </c>
      <c r="H40" s="14"/>
      <c r="I40" s="1"/>
      <c r="J40" s="2">
        <v>162</v>
      </c>
      <c r="K40" s="2">
        <v>70</v>
      </c>
      <c r="L40" s="2" t="s">
        <v>167</v>
      </c>
      <c r="M40" s="2"/>
      <c r="N40" s="2" t="s">
        <v>238</v>
      </c>
      <c r="O40" s="2" t="s">
        <v>279</v>
      </c>
      <c r="P40" s="3" t="s">
        <v>17</v>
      </c>
      <c r="Q40" s="3">
        <v>15</v>
      </c>
      <c r="R40" s="2">
        <v>16</v>
      </c>
      <c r="S40" s="2">
        <v>13</v>
      </c>
      <c r="T40" s="30" t="s">
        <v>168</v>
      </c>
      <c r="U40" s="30"/>
      <c r="V40" s="30"/>
      <c r="W40" s="30"/>
      <c r="X40" s="3" t="s">
        <v>17</v>
      </c>
      <c r="Y40" s="3">
        <v>15</v>
      </c>
      <c r="Z40" s="2">
        <v>16</v>
      </c>
      <c r="AA40" s="2">
        <v>13</v>
      </c>
      <c r="AB40" s="2" t="s">
        <v>958</v>
      </c>
      <c r="AC40" s="33"/>
      <c r="AD40" s="3" t="s">
        <v>101</v>
      </c>
      <c r="AE40" s="3">
        <v>35</v>
      </c>
      <c r="AF40" s="2">
        <v>29</v>
      </c>
      <c r="AG40" s="2">
        <v>19</v>
      </c>
      <c r="AH40" s="2"/>
      <c r="AI40" s="33" t="s">
        <v>443</v>
      </c>
      <c r="AJ40" s="12" t="s">
        <v>138</v>
      </c>
      <c r="AK40" s="12">
        <v>48</v>
      </c>
      <c r="AL40" s="13">
        <v>34</v>
      </c>
      <c r="AM40" s="13">
        <v>15</v>
      </c>
      <c r="AN40" s="13"/>
      <c r="AO40" s="34" t="s">
        <v>152</v>
      </c>
      <c r="AP40" s="2" t="s">
        <v>247</v>
      </c>
      <c r="AQ40" s="2" t="s">
        <v>104</v>
      </c>
      <c r="AR40" s="2" t="s">
        <v>119</v>
      </c>
      <c r="AS40" s="2" t="s">
        <v>686</v>
      </c>
      <c r="AT40" s="2" t="s">
        <v>87</v>
      </c>
      <c r="AU40" s="1"/>
      <c r="AV40" s="2" t="s">
        <v>89</v>
      </c>
      <c r="AW40" s="1"/>
      <c r="AX40" s="2" t="s">
        <v>93</v>
      </c>
      <c r="AY40" s="14" t="s">
        <v>960</v>
      </c>
      <c r="AZ40" s="14">
        <v>1</v>
      </c>
      <c r="BA40" s="3" t="s">
        <v>17</v>
      </c>
      <c r="BB40" s="3">
        <v>15</v>
      </c>
      <c r="BC40" s="2">
        <v>16</v>
      </c>
      <c r="BD40" s="2">
        <v>13</v>
      </c>
      <c r="BE40" s="2" t="s">
        <v>1666</v>
      </c>
      <c r="BF40" s="2">
        <v>18</v>
      </c>
      <c r="BG40" s="2">
        <v>0</v>
      </c>
      <c r="BH40" s="104">
        <v>2.96</v>
      </c>
      <c r="BI40" s="105">
        <v>2.17</v>
      </c>
      <c r="BJ40" s="109">
        <v>2.5</v>
      </c>
      <c r="BK40" s="105">
        <v>1.74</v>
      </c>
      <c r="BL40" s="106">
        <v>2.2400000000000002</v>
      </c>
      <c r="BM40" s="108">
        <v>2.2400000000000002</v>
      </c>
      <c r="BN40" s="106">
        <v>1.49</v>
      </c>
      <c r="BO40" s="108">
        <v>0.87</v>
      </c>
      <c r="BP40" s="107">
        <v>0.62</v>
      </c>
      <c r="BQ40" s="106">
        <v>2.0499999999999998</v>
      </c>
      <c r="BR40" s="106">
        <v>4.4800000000000004</v>
      </c>
      <c r="BS40" s="106">
        <v>2.66</v>
      </c>
      <c r="BT40" s="106">
        <v>1.81</v>
      </c>
      <c r="BU40" s="8">
        <v>3.02</v>
      </c>
      <c r="BV40" s="7">
        <v>4.22</v>
      </c>
      <c r="BW40" s="9">
        <v>6.09</v>
      </c>
      <c r="BX40" s="4">
        <v>10.54</v>
      </c>
      <c r="BY40" s="4">
        <v>15.38</v>
      </c>
      <c r="BZ40" s="4">
        <v>2.4700000000000002</v>
      </c>
      <c r="CA40" s="26">
        <v>1.79</v>
      </c>
      <c r="CB40" s="25">
        <v>0.56000000000000005</v>
      </c>
      <c r="CC40" s="25">
        <v>0.25</v>
      </c>
      <c r="CD40" s="53">
        <v>0.51</v>
      </c>
      <c r="CE40" s="54">
        <v>2.17</v>
      </c>
      <c r="CF40" s="53">
        <v>1.27</v>
      </c>
      <c r="CG40" s="54">
        <v>2.12</v>
      </c>
      <c r="CH40" s="55">
        <v>2.14</v>
      </c>
      <c r="CI40" s="53">
        <v>2.2000000000000002</v>
      </c>
      <c r="CJ40" s="53">
        <v>2.4900000000000002</v>
      </c>
      <c r="CK40" s="53">
        <v>1.83</v>
      </c>
      <c r="CL40" s="7">
        <v>0.72</v>
      </c>
      <c r="CM40" s="8">
        <v>2.64</v>
      </c>
      <c r="CN40" s="7">
        <v>3.73</v>
      </c>
      <c r="CO40" s="9">
        <v>6.2</v>
      </c>
      <c r="CP40" s="4">
        <v>10.76</v>
      </c>
      <c r="CQ40" s="4">
        <v>15.5</v>
      </c>
      <c r="CR40" s="16">
        <v>28.48</v>
      </c>
      <c r="CS40" s="38">
        <v>32.39</v>
      </c>
      <c r="CT40" s="20">
        <v>35.729999999999997</v>
      </c>
      <c r="CU40" s="38">
        <v>36.26</v>
      </c>
      <c r="CV40" s="17">
        <v>37.020000000000003</v>
      </c>
      <c r="CW40" s="19">
        <v>38.5</v>
      </c>
      <c r="CX40" s="17">
        <v>39.67</v>
      </c>
      <c r="CY40" s="19">
        <v>40.57</v>
      </c>
      <c r="CZ40" s="18">
        <v>41.04</v>
      </c>
      <c r="DA40" s="17">
        <v>40.25</v>
      </c>
      <c r="DB40" s="17">
        <v>40.380000000000003</v>
      </c>
      <c r="DC40" s="17">
        <v>41.83</v>
      </c>
      <c r="DD40" s="17">
        <v>47.15</v>
      </c>
      <c r="DE40" s="19">
        <v>44.26</v>
      </c>
      <c r="DF40" s="17">
        <v>44.7</v>
      </c>
      <c r="DG40" s="20">
        <v>43.77</v>
      </c>
      <c r="DH40" s="16">
        <v>46.29</v>
      </c>
      <c r="DI40" s="16">
        <v>40.369999999999997</v>
      </c>
      <c r="DJ40" s="16">
        <v>28.84</v>
      </c>
      <c r="DK40" s="38">
        <v>32.18</v>
      </c>
      <c r="DL40" s="20">
        <v>35.36</v>
      </c>
      <c r="DM40" s="20">
        <v>36.619999999999997</v>
      </c>
      <c r="DN40" s="17">
        <v>37.58</v>
      </c>
      <c r="DO40" s="19">
        <v>38.380000000000003</v>
      </c>
      <c r="DP40" s="17">
        <v>39.53</v>
      </c>
      <c r="DQ40" s="19">
        <v>40.770000000000003</v>
      </c>
      <c r="DR40" s="18">
        <v>40.6</v>
      </c>
      <c r="DS40" s="17">
        <v>40.909999999999997</v>
      </c>
      <c r="DT40" s="17">
        <v>40.72</v>
      </c>
      <c r="DU40" s="17">
        <v>42.14</v>
      </c>
      <c r="DV40" s="17">
        <v>47.15</v>
      </c>
      <c r="DW40" s="19">
        <v>44.72</v>
      </c>
      <c r="DX40" s="17">
        <v>43.41</v>
      </c>
      <c r="DY40" s="20">
        <v>43.02</v>
      </c>
      <c r="DZ40" s="16">
        <v>46.42</v>
      </c>
      <c r="EA40" s="16">
        <v>40.1</v>
      </c>
      <c r="EB40" s="16">
        <v>4</v>
      </c>
      <c r="EC40" s="20">
        <v>6</v>
      </c>
      <c r="ED40" s="20">
        <v>6</v>
      </c>
      <c r="EE40" s="20">
        <v>7</v>
      </c>
      <c r="EF40" s="17">
        <v>6</v>
      </c>
      <c r="EG40" s="17">
        <v>4</v>
      </c>
      <c r="EH40" s="17">
        <v>0</v>
      </c>
      <c r="EI40" s="17">
        <v>0</v>
      </c>
      <c r="EJ40" s="17">
        <v>2</v>
      </c>
      <c r="EK40" s="17">
        <v>7</v>
      </c>
      <c r="EL40" s="17">
        <v>14</v>
      </c>
      <c r="EM40" s="17">
        <v>21</v>
      </c>
      <c r="EN40" s="17">
        <v>22</v>
      </c>
      <c r="EO40" s="17">
        <v>21</v>
      </c>
      <c r="EP40" s="17">
        <v>14</v>
      </c>
      <c r="EQ40" s="20">
        <v>10</v>
      </c>
      <c r="ER40" s="20">
        <v>10</v>
      </c>
      <c r="ES40" s="20">
        <v>12</v>
      </c>
    </row>
    <row r="41" spans="1:149" ht="14">
      <c r="A41" s="2" t="s">
        <v>1327</v>
      </c>
      <c r="B41" s="2" t="s">
        <v>1666</v>
      </c>
      <c r="C41" s="2">
        <v>15</v>
      </c>
      <c r="D41" s="2">
        <v>2</v>
      </c>
      <c r="E41" s="2">
        <v>50570249</v>
      </c>
      <c r="F41" s="2" t="s">
        <v>91</v>
      </c>
      <c r="G41" s="1" t="s">
        <v>378</v>
      </c>
      <c r="H41" s="15" t="s">
        <v>95</v>
      </c>
      <c r="I41" s="1">
        <v>1</v>
      </c>
      <c r="J41" s="2">
        <v>172.5</v>
      </c>
      <c r="K41" s="2">
        <v>59.4</v>
      </c>
      <c r="L41" s="2" t="s">
        <v>167</v>
      </c>
      <c r="M41" s="2"/>
      <c r="N41" s="2" t="s">
        <v>238</v>
      </c>
      <c r="O41" s="2" t="s">
        <v>376</v>
      </c>
      <c r="P41" s="3" t="s">
        <v>6</v>
      </c>
      <c r="Q41" s="3">
        <v>18</v>
      </c>
      <c r="R41" s="2">
        <v>21</v>
      </c>
      <c r="S41" s="2">
        <v>13</v>
      </c>
      <c r="T41" s="30" t="s">
        <v>168</v>
      </c>
      <c r="U41" s="30"/>
      <c r="V41" s="30"/>
      <c r="W41" s="30"/>
      <c r="X41" s="3" t="s">
        <v>6</v>
      </c>
      <c r="Y41" s="3">
        <v>18</v>
      </c>
      <c r="Z41" s="2">
        <v>21</v>
      </c>
      <c r="AA41" s="2">
        <v>13</v>
      </c>
      <c r="AB41" s="2" t="s">
        <v>1328</v>
      </c>
      <c r="AC41" s="33"/>
      <c r="AD41" s="3" t="s">
        <v>137</v>
      </c>
      <c r="AE41" s="3">
        <v>53</v>
      </c>
      <c r="AF41" s="2">
        <v>39</v>
      </c>
      <c r="AG41" s="2">
        <v>28</v>
      </c>
      <c r="AH41" s="2"/>
      <c r="AI41" s="33" t="s">
        <v>443</v>
      </c>
      <c r="AJ41" s="12" t="s">
        <v>116</v>
      </c>
      <c r="AK41" s="12">
        <v>62</v>
      </c>
      <c r="AL41" s="13">
        <v>49</v>
      </c>
      <c r="AM41" s="13">
        <v>28</v>
      </c>
      <c r="AN41" s="13"/>
      <c r="AO41" s="34" t="s">
        <v>180</v>
      </c>
      <c r="AP41" s="2" t="s">
        <v>341</v>
      </c>
      <c r="AQ41" s="2" t="s">
        <v>377</v>
      </c>
      <c r="AR41" s="2" t="s">
        <v>119</v>
      </c>
      <c r="AS41" s="2" t="s">
        <v>204</v>
      </c>
      <c r="AT41" s="2" t="s">
        <v>87</v>
      </c>
      <c r="AU41" s="1" t="s">
        <v>242</v>
      </c>
      <c r="AV41" s="2" t="s">
        <v>89</v>
      </c>
      <c r="AW41" s="1" t="s">
        <v>108</v>
      </c>
      <c r="AX41" s="2" t="s">
        <v>93</v>
      </c>
      <c r="AY41" s="14" t="s">
        <v>379</v>
      </c>
      <c r="AZ41" s="14">
        <v>1</v>
      </c>
      <c r="BA41" s="3" t="s">
        <v>6</v>
      </c>
      <c r="BB41" s="3">
        <v>18</v>
      </c>
      <c r="BC41" s="2">
        <v>21</v>
      </c>
      <c r="BD41" s="2">
        <v>13</v>
      </c>
      <c r="BE41" s="2" t="s">
        <v>1666</v>
      </c>
      <c r="BF41" s="2">
        <v>15</v>
      </c>
      <c r="BG41" s="2">
        <v>2</v>
      </c>
      <c r="BH41" s="104">
        <v>4.5199999999999996</v>
      </c>
      <c r="BI41" s="107">
        <v>3.45</v>
      </c>
      <c r="BJ41" s="106">
        <v>3.02</v>
      </c>
      <c r="BK41" s="107">
        <v>2.12</v>
      </c>
      <c r="BL41" s="106">
        <v>2.39</v>
      </c>
      <c r="BM41" s="108">
        <v>1.18</v>
      </c>
      <c r="BN41" s="106">
        <v>0.88</v>
      </c>
      <c r="BO41" s="108">
        <v>0</v>
      </c>
      <c r="BP41" s="107">
        <v>0.63</v>
      </c>
      <c r="BQ41" s="106">
        <v>0.87</v>
      </c>
      <c r="BR41" s="106">
        <v>3.39</v>
      </c>
      <c r="BS41" s="106">
        <v>5.79</v>
      </c>
      <c r="BT41" s="106">
        <v>3.83</v>
      </c>
      <c r="BU41" s="8">
        <v>3.62</v>
      </c>
      <c r="BV41" s="7">
        <v>5.34</v>
      </c>
      <c r="BW41" s="9">
        <v>6.12</v>
      </c>
      <c r="BX41" s="4">
        <v>14.86</v>
      </c>
      <c r="BY41" s="4">
        <v>20.11</v>
      </c>
      <c r="BZ41" s="4">
        <v>4.49</v>
      </c>
      <c r="CA41" s="6">
        <v>2.4500000000000002</v>
      </c>
      <c r="CB41" s="7">
        <v>0</v>
      </c>
      <c r="CC41" s="7">
        <v>0</v>
      </c>
      <c r="CD41" s="7">
        <v>1.63</v>
      </c>
      <c r="CE41" s="8">
        <v>2.4900000000000002</v>
      </c>
      <c r="CF41" s="7">
        <v>2.2400000000000002</v>
      </c>
      <c r="CG41" s="8">
        <v>3.68</v>
      </c>
      <c r="CH41" s="6">
        <v>3.25</v>
      </c>
      <c r="CI41" s="7">
        <v>4.25</v>
      </c>
      <c r="CJ41" s="7">
        <v>4.13</v>
      </c>
      <c r="CK41" s="7">
        <v>4.17</v>
      </c>
      <c r="CL41" s="7">
        <v>1.46</v>
      </c>
      <c r="CM41" s="8">
        <v>2.5499999999999998</v>
      </c>
      <c r="CN41" s="7">
        <v>5.13</v>
      </c>
      <c r="CO41" s="9">
        <v>8.2100000000000009</v>
      </c>
      <c r="CP41" s="4">
        <v>12.28</v>
      </c>
      <c r="CQ41" s="4">
        <v>20.91</v>
      </c>
      <c r="CR41" s="16">
        <v>28.32</v>
      </c>
      <c r="CS41" s="18">
        <v>31.02</v>
      </c>
      <c r="CT41" s="17">
        <v>33.92</v>
      </c>
      <c r="CU41" s="18">
        <v>37.1</v>
      </c>
      <c r="CV41" s="17">
        <v>37.799999999999997</v>
      </c>
      <c r="CW41" s="19">
        <v>39.35</v>
      </c>
      <c r="CX41" s="17">
        <v>40.58</v>
      </c>
      <c r="CY41" s="19">
        <v>41.49</v>
      </c>
      <c r="CZ41" s="18">
        <v>43.39</v>
      </c>
      <c r="DA41" s="17">
        <v>41.76</v>
      </c>
      <c r="DB41" s="17">
        <v>42.82</v>
      </c>
      <c r="DC41" s="17">
        <v>44.5</v>
      </c>
      <c r="DD41" s="17">
        <v>50.05</v>
      </c>
      <c r="DE41" s="19">
        <v>52.27</v>
      </c>
      <c r="DF41" s="17">
        <v>50.44</v>
      </c>
      <c r="DG41" s="20">
        <v>50.04</v>
      </c>
      <c r="DH41" s="16">
        <v>48.21</v>
      </c>
      <c r="DI41" s="16">
        <v>45.07</v>
      </c>
      <c r="DJ41" s="16">
        <v>27.83</v>
      </c>
      <c r="DK41" s="18">
        <v>30.11</v>
      </c>
      <c r="DL41" s="17">
        <v>33.15</v>
      </c>
      <c r="DM41" s="17">
        <v>37.21</v>
      </c>
      <c r="DN41" s="17">
        <v>37.76</v>
      </c>
      <c r="DO41" s="19">
        <v>39.799999999999997</v>
      </c>
      <c r="DP41" s="17">
        <v>40.630000000000003</v>
      </c>
      <c r="DQ41" s="19">
        <v>41.36</v>
      </c>
      <c r="DR41" s="18">
        <v>41.87</v>
      </c>
      <c r="DS41" s="17">
        <v>41.09</v>
      </c>
      <c r="DT41" s="17">
        <v>42.74</v>
      </c>
      <c r="DU41" s="17">
        <v>44.17</v>
      </c>
      <c r="DV41" s="17">
        <v>50.34</v>
      </c>
      <c r="DW41" s="19">
        <v>51.89</v>
      </c>
      <c r="DX41" s="17">
        <v>50.95</v>
      </c>
      <c r="DY41" s="20">
        <v>50.64</v>
      </c>
      <c r="DZ41" s="16">
        <v>47.3</v>
      </c>
      <c r="EA41" s="16">
        <v>43.9</v>
      </c>
      <c r="EB41" s="16">
        <v>5</v>
      </c>
      <c r="EC41" s="17">
        <v>6</v>
      </c>
      <c r="ED41" s="17">
        <v>6</v>
      </c>
      <c r="EE41" s="17">
        <v>5</v>
      </c>
      <c r="EF41" s="17">
        <v>0</v>
      </c>
      <c r="EG41" s="17">
        <v>-4</v>
      </c>
      <c r="EH41" s="17">
        <v>-8</v>
      </c>
      <c r="EI41" s="17">
        <v>-7</v>
      </c>
      <c r="EJ41" s="17">
        <v>-4</v>
      </c>
      <c r="EK41" s="17">
        <v>4</v>
      </c>
      <c r="EL41" s="17">
        <v>11</v>
      </c>
      <c r="EM41" s="17">
        <v>22</v>
      </c>
      <c r="EN41" s="17">
        <v>27</v>
      </c>
      <c r="EO41" s="17">
        <v>28</v>
      </c>
      <c r="EP41" s="17">
        <v>26</v>
      </c>
      <c r="EQ41" s="20">
        <v>21</v>
      </c>
      <c r="ER41" s="20">
        <v>13</v>
      </c>
      <c r="ES41" s="20">
        <v>12</v>
      </c>
    </row>
    <row r="42" spans="1:149" ht="14">
      <c r="A42" s="2" t="s">
        <v>1299</v>
      </c>
      <c r="B42" s="2" t="s">
        <v>1666</v>
      </c>
      <c r="C42" s="2">
        <v>14</v>
      </c>
      <c r="D42" s="2">
        <v>11</v>
      </c>
      <c r="E42" s="2">
        <v>53327228</v>
      </c>
      <c r="F42" s="2" t="s">
        <v>91</v>
      </c>
      <c r="G42" s="1" t="s">
        <v>243</v>
      </c>
      <c r="H42" s="15" t="s">
        <v>95</v>
      </c>
      <c r="I42" s="1">
        <v>1</v>
      </c>
      <c r="J42" s="2">
        <v>150.5</v>
      </c>
      <c r="K42" s="2">
        <v>34</v>
      </c>
      <c r="L42" s="2" t="s">
        <v>167</v>
      </c>
      <c r="M42" s="2"/>
      <c r="N42" s="2" t="s">
        <v>238</v>
      </c>
      <c r="O42" s="2" t="s">
        <v>201</v>
      </c>
      <c r="P42" s="3" t="s">
        <v>6</v>
      </c>
      <c r="Q42" s="3">
        <v>21</v>
      </c>
      <c r="R42" s="2">
        <v>19</v>
      </c>
      <c r="S42" s="2">
        <v>13</v>
      </c>
      <c r="T42" s="30"/>
      <c r="U42" s="30"/>
      <c r="V42" s="30"/>
      <c r="W42" s="30"/>
      <c r="X42" s="3" t="s">
        <v>6</v>
      </c>
      <c r="Y42" s="3">
        <v>21</v>
      </c>
      <c r="Z42" s="2">
        <v>19</v>
      </c>
      <c r="AA42" s="2">
        <v>13</v>
      </c>
      <c r="AB42" s="2" t="s">
        <v>1300</v>
      </c>
      <c r="AC42" s="33"/>
      <c r="AD42" s="3" t="s">
        <v>137</v>
      </c>
      <c r="AE42" s="3">
        <v>58</v>
      </c>
      <c r="AF42" s="2">
        <v>41</v>
      </c>
      <c r="AG42" s="2">
        <v>32</v>
      </c>
      <c r="AH42" s="2"/>
      <c r="AI42" s="33" t="s">
        <v>443</v>
      </c>
      <c r="AJ42" s="12" t="s">
        <v>116</v>
      </c>
      <c r="AK42" s="12">
        <v>55</v>
      </c>
      <c r="AL42" s="13">
        <v>42</v>
      </c>
      <c r="AM42" s="13">
        <v>39</v>
      </c>
      <c r="AN42" s="13"/>
      <c r="AO42" s="34" t="s">
        <v>197</v>
      </c>
      <c r="AP42" s="2" t="s">
        <v>239</v>
      </c>
      <c r="AQ42" s="2" t="s">
        <v>240</v>
      </c>
      <c r="AR42" s="2" t="s">
        <v>241</v>
      </c>
      <c r="AS42" s="2" t="s">
        <v>151</v>
      </c>
      <c r="AT42" s="2" t="s">
        <v>87</v>
      </c>
      <c r="AU42" s="1" t="s">
        <v>242</v>
      </c>
      <c r="AV42" s="2" t="s">
        <v>89</v>
      </c>
      <c r="AW42" s="1" t="s">
        <v>108</v>
      </c>
      <c r="AX42" s="2" t="s">
        <v>93</v>
      </c>
      <c r="AY42" s="14" t="s">
        <v>244</v>
      </c>
      <c r="AZ42" s="14">
        <v>1</v>
      </c>
      <c r="BA42" s="3" t="s">
        <v>6</v>
      </c>
      <c r="BB42" s="3">
        <v>21</v>
      </c>
      <c r="BC42" s="2">
        <v>19</v>
      </c>
      <c r="BD42" s="2">
        <v>13</v>
      </c>
      <c r="BE42" s="2" t="s">
        <v>1666</v>
      </c>
      <c r="BF42" s="2">
        <v>14</v>
      </c>
      <c r="BG42" s="2">
        <v>11</v>
      </c>
      <c r="BH42" s="104">
        <v>3.69</v>
      </c>
      <c r="BI42" s="114">
        <v>3.96</v>
      </c>
      <c r="BJ42" s="115">
        <v>2.74</v>
      </c>
      <c r="BK42" s="114">
        <v>1.74</v>
      </c>
      <c r="BL42" s="106">
        <v>2.61</v>
      </c>
      <c r="BM42" s="108">
        <v>2.68</v>
      </c>
      <c r="BN42" s="106">
        <v>2.17</v>
      </c>
      <c r="BO42" s="108">
        <v>2.17</v>
      </c>
      <c r="BP42" s="107">
        <v>2.71</v>
      </c>
      <c r="BQ42" s="106">
        <v>3.26</v>
      </c>
      <c r="BR42" s="106">
        <v>4.0999999999999996</v>
      </c>
      <c r="BS42" s="106">
        <v>5.38</v>
      </c>
      <c r="BT42" s="106">
        <v>2.17</v>
      </c>
      <c r="BU42" s="8">
        <v>2.52</v>
      </c>
      <c r="BV42" s="7">
        <v>3.29</v>
      </c>
      <c r="BW42" s="9">
        <v>4.8499999999999996</v>
      </c>
      <c r="BX42" s="4">
        <v>10.91</v>
      </c>
      <c r="BY42" s="4">
        <v>19.37</v>
      </c>
      <c r="BZ42" s="4">
        <v>4.04</v>
      </c>
      <c r="CA42" s="39">
        <v>2.4500000000000002</v>
      </c>
      <c r="CB42" s="5">
        <v>2.71</v>
      </c>
      <c r="CC42" s="5">
        <v>1.57</v>
      </c>
      <c r="CD42" s="7">
        <v>1.9</v>
      </c>
      <c r="CE42" s="8">
        <v>2.02</v>
      </c>
      <c r="CF42" s="7">
        <v>2.88</v>
      </c>
      <c r="CG42" s="8">
        <v>2.87</v>
      </c>
      <c r="CH42" s="6">
        <v>3.9</v>
      </c>
      <c r="CI42" s="7">
        <v>3.51</v>
      </c>
      <c r="CJ42" s="7">
        <v>4.5</v>
      </c>
      <c r="CK42" s="7">
        <v>4.96</v>
      </c>
      <c r="CL42" s="7">
        <v>3.13</v>
      </c>
      <c r="CM42" s="8">
        <v>3.53</v>
      </c>
      <c r="CN42" s="7">
        <v>5.19</v>
      </c>
      <c r="CO42" s="9">
        <v>5.93</v>
      </c>
      <c r="CP42" s="4">
        <v>10.039999999999999</v>
      </c>
      <c r="CQ42" s="4">
        <v>18.89</v>
      </c>
      <c r="CR42" s="16">
        <v>26.64</v>
      </c>
      <c r="CS42" s="40">
        <v>29.92</v>
      </c>
      <c r="CT42" s="23">
        <v>31.21</v>
      </c>
      <c r="CU42" s="40">
        <v>31.43</v>
      </c>
      <c r="CV42" s="17">
        <v>34.22</v>
      </c>
      <c r="CW42" s="19">
        <v>35.21</v>
      </c>
      <c r="CX42" s="17">
        <v>36.18</v>
      </c>
      <c r="CY42" s="19">
        <v>36.22</v>
      </c>
      <c r="CZ42" s="18">
        <v>39.229999999999997</v>
      </c>
      <c r="DA42" s="17">
        <v>38.869999999999997</v>
      </c>
      <c r="DB42" s="17">
        <v>41.24</v>
      </c>
      <c r="DC42" s="17">
        <v>41.63</v>
      </c>
      <c r="DD42" s="17">
        <v>43.38</v>
      </c>
      <c r="DE42" s="19">
        <v>44.99</v>
      </c>
      <c r="DF42" s="17">
        <v>45.19</v>
      </c>
      <c r="DG42" s="20">
        <v>42.19</v>
      </c>
      <c r="DH42" s="16">
        <v>38.409999999999997</v>
      </c>
      <c r="DI42" s="16">
        <v>35.43</v>
      </c>
      <c r="DJ42" s="16">
        <v>26.04</v>
      </c>
      <c r="DK42" s="40">
        <v>28.45</v>
      </c>
      <c r="DL42" s="23">
        <v>30.61</v>
      </c>
      <c r="DM42" s="23">
        <v>31.86</v>
      </c>
      <c r="DN42" s="17">
        <v>34.409999999999997</v>
      </c>
      <c r="DO42" s="19">
        <v>35.340000000000003</v>
      </c>
      <c r="DP42" s="17">
        <v>36.49</v>
      </c>
      <c r="DQ42" s="19">
        <v>36.04</v>
      </c>
      <c r="DR42" s="18">
        <v>39.35</v>
      </c>
      <c r="DS42" s="17">
        <v>38.130000000000003</v>
      </c>
      <c r="DT42" s="17">
        <v>41.14</v>
      </c>
      <c r="DU42" s="17">
        <v>41.08</v>
      </c>
      <c r="DV42" s="17">
        <v>43.9</v>
      </c>
      <c r="DW42" s="19">
        <v>45.96</v>
      </c>
      <c r="DX42" s="17">
        <v>46.42</v>
      </c>
      <c r="DY42" s="20">
        <v>42.55</v>
      </c>
      <c r="DZ42" s="16">
        <v>39.53</v>
      </c>
      <c r="EA42" s="16">
        <v>33.799999999999997</v>
      </c>
      <c r="EB42" s="16">
        <v>3</v>
      </c>
      <c r="EC42" s="23">
        <v>4</v>
      </c>
      <c r="ED42" s="23">
        <v>7</v>
      </c>
      <c r="EE42" s="23">
        <v>10</v>
      </c>
      <c r="EF42" s="17">
        <v>4</v>
      </c>
      <c r="EG42" s="17">
        <v>0</v>
      </c>
      <c r="EH42" s="17">
        <v>-4</v>
      </c>
      <c r="EI42" s="17">
        <v>-7</v>
      </c>
      <c r="EJ42" s="17">
        <v>-4</v>
      </c>
      <c r="EK42" s="17">
        <v>0</v>
      </c>
      <c r="EL42" s="17">
        <v>8</v>
      </c>
      <c r="EM42" s="17">
        <v>19</v>
      </c>
      <c r="EN42" s="17">
        <v>23</v>
      </c>
      <c r="EO42" s="17">
        <v>25</v>
      </c>
      <c r="EP42" s="17">
        <v>23</v>
      </c>
      <c r="EQ42" s="20">
        <v>19</v>
      </c>
      <c r="ER42" s="20">
        <v>15</v>
      </c>
      <c r="ES42" s="20">
        <v>14</v>
      </c>
    </row>
    <row r="43" spans="1:149" ht="14">
      <c r="A43" s="2" t="s">
        <v>1039</v>
      </c>
      <c r="B43" s="2" t="s">
        <v>1666</v>
      </c>
      <c r="C43" s="2">
        <v>15</v>
      </c>
      <c r="D43" s="2">
        <v>10</v>
      </c>
      <c r="E43" s="2">
        <v>50099841</v>
      </c>
      <c r="F43" s="2" t="s">
        <v>91</v>
      </c>
      <c r="G43" s="1" t="s">
        <v>1041</v>
      </c>
      <c r="H43" s="14"/>
      <c r="I43" s="1"/>
      <c r="J43" s="2">
        <v>161.30000000000001</v>
      </c>
      <c r="K43" s="2">
        <v>43.4</v>
      </c>
      <c r="L43" s="2" t="s">
        <v>167</v>
      </c>
      <c r="M43" s="2"/>
      <c r="N43" s="2" t="s">
        <v>79</v>
      </c>
      <c r="O43" s="2" t="s">
        <v>80</v>
      </c>
      <c r="P43" s="3" t="s">
        <v>6</v>
      </c>
      <c r="Q43" s="3">
        <v>29</v>
      </c>
      <c r="R43" s="2">
        <v>24</v>
      </c>
      <c r="S43" s="2">
        <v>14</v>
      </c>
      <c r="T43" s="30"/>
      <c r="U43" s="30"/>
      <c r="V43" s="30"/>
      <c r="W43" s="30"/>
      <c r="X43" s="3" t="s">
        <v>6</v>
      </c>
      <c r="Y43" s="3">
        <v>29</v>
      </c>
      <c r="Z43" s="2">
        <v>24</v>
      </c>
      <c r="AA43" s="2">
        <v>14</v>
      </c>
      <c r="AB43" s="2" t="s">
        <v>280</v>
      </c>
      <c r="AC43" s="33"/>
      <c r="AD43" s="3" t="s">
        <v>137</v>
      </c>
      <c r="AE43" s="3">
        <v>62</v>
      </c>
      <c r="AF43" s="2">
        <v>49</v>
      </c>
      <c r="AG43" s="2">
        <v>37</v>
      </c>
      <c r="AH43" s="2"/>
      <c r="AI43" s="33" t="s">
        <v>443</v>
      </c>
      <c r="AJ43" s="12" t="s">
        <v>116</v>
      </c>
      <c r="AK43" s="12">
        <v>31</v>
      </c>
      <c r="AL43" s="13">
        <v>23</v>
      </c>
      <c r="AM43" s="13">
        <v>9</v>
      </c>
      <c r="AN43" s="13"/>
      <c r="AO43" s="34" t="s">
        <v>197</v>
      </c>
      <c r="AP43" s="2" t="s">
        <v>117</v>
      </c>
      <c r="AQ43" s="2" t="s">
        <v>240</v>
      </c>
      <c r="AR43" s="2" t="s">
        <v>342</v>
      </c>
      <c r="AS43" s="2" t="s">
        <v>444</v>
      </c>
      <c r="AT43" s="2" t="s">
        <v>87</v>
      </c>
      <c r="AU43" s="1"/>
      <c r="AV43" s="2" t="s">
        <v>89</v>
      </c>
      <c r="AW43" s="1"/>
      <c r="AX43" s="2" t="s">
        <v>93</v>
      </c>
      <c r="AY43" s="14" t="s">
        <v>998</v>
      </c>
      <c r="AZ43" s="14">
        <v>1</v>
      </c>
      <c r="BA43" s="3" t="s">
        <v>6</v>
      </c>
      <c r="BB43" s="3">
        <v>29</v>
      </c>
      <c r="BC43" s="2">
        <v>24</v>
      </c>
      <c r="BD43" s="2">
        <v>14</v>
      </c>
      <c r="BE43" s="2" t="s">
        <v>1666</v>
      </c>
      <c r="BF43" s="2">
        <v>15</v>
      </c>
      <c r="BG43" s="2">
        <v>10</v>
      </c>
      <c r="BH43" s="104">
        <v>5.94</v>
      </c>
      <c r="BI43" s="105">
        <v>3.97</v>
      </c>
      <c r="BJ43" s="109">
        <v>2.68</v>
      </c>
      <c r="BK43" s="107">
        <v>1.88</v>
      </c>
      <c r="BL43" s="106">
        <v>1.3</v>
      </c>
      <c r="BM43" s="108">
        <v>0.39</v>
      </c>
      <c r="BN43" s="106">
        <v>0</v>
      </c>
      <c r="BO43" s="108">
        <v>0.37</v>
      </c>
      <c r="BP43" s="107">
        <v>1.24</v>
      </c>
      <c r="BQ43" s="106">
        <v>3.06</v>
      </c>
      <c r="BR43" s="106">
        <v>3.14</v>
      </c>
      <c r="BS43" s="106">
        <v>5.07</v>
      </c>
      <c r="BT43" s="106">
        <v>4.29</v>
      </c>
      <c r="BU43" s="9">
        <v>4.3099999999999996</v>
      </c>
      <c r="BV43" s="9">
        <v>6.18</v>
      </c>
      <c r="BW43" s="9">
        <v>6.83</v>
      </c>
      <c r="BX43" s="4">
        <v>11.11</v>
      </c>
      <c r="BY43" s="4">
        <v>17.989999999999998</v>
      </c>
      <c r="BZ43" s="4">
        <v>5.17</v>
      </c>
      <c r="CA43" s="26">
        <v>2.56</v>
      </c>
      <c r="CB43" s="25">
        <v>0.72</v>
      </c>
      <c r="CC43" s="53">
        <v>0.67</v>
      </c>
      <c r="CD43" s="53">
        <v>2.36</v>
      </c>
      <c r="CE43" s="54">
        <v>2.86</v>
      </c>
      <c r="CF43" s="53">
        <v>2.27</v>
      </c>
      <c r="CG43" s="54">
        <v>2.48</v>
      </c>
      <c r="CH43" s="55">
        <v>2.61</v>
      </c>
      <c r="CI43" s="53">
        <v>3.19</v>
      </c>
      <c r="CJ43" s="53">
        <v>3.23</v>
      </c>
      <c r="CK43" s="53">
        <v>4.95</v>
      </c>
      <c r="CL43" s="7">
        <v>3.85</v>
      </c>
      <c r="CM43" s="9">
        <v>3.89</v>
      </c>
      <c r="CN43" s="9">
        <v>6.07</v>
      </c>
      <c r="CO43" s="9">
        <v>7.2</v>
      </c>
      <c r="CP43" s="4">
        <v>11.53</v>
      </c>
      <c r="CQ43" s="4">
        <v>19.12</v>
      </c>
      <c r="CR43" s="16">
        <v>26.84</v>
      </c>
      <c r="CS43" s="38">
        <v>32.450000000000003</v>
      </c>
      <c r="CT43" s="9">
        <v>33.92</v>
      </c>
      <c r="CU43" s="7">
        <v>35.380000000000003</v>
      </c>
      <c r="CV43" s="17">
        <v>36.06</v>
      </c>
      <c r="CW43" s="19">
        <v>37.229999999999997</v>
      </c>
      <c r="CX43" s="17">
        <v>37.11</v>
      </c>
      <c r="CY43" s="19">
        <v>38.33</v>
      </c>
      <c r="CZ43" s="18">
        <v>38.770000000000003</v>
      </c>
      <c r="DA43" s="17">
        <v>38.69</v>
      </c>
      <c r="DB43" s="17">
        <v>40.49</v>
      </c>
      <c r="DC43" s="17">
        <v>41.23</v>
      </c>
      <c r="DD43" s="7">
        <v>43.91</v>
      </c>
      <c r="DE43" s="9">
        <v>44.58</v>
      </c>
      <c r="DF43" s="20">
        <v>46.76</v>
      </c>
      <c r="DG43" s="20">
        <v>48.02</v>
      </c>
      <c r="DH43" s="16">
        <v>46.33</v>
      </c>
      <c r="DI43" s="16">
        <v>39.43</v>
      </c>
      <c r="DJ43" s="16">
        <v>26.95</v>
      </c>
      <c r="DK43" s="38">
        <v>33.28</v>
      </c>
      <c r="DL43" s="9">
        <v>34.299999999999997</v>
      </c>
      <c r="DM43" s="7">
        <v>35.14</v>
      </c>
      <c r="DN43" s="17">
        <v>35.89</v>
      </c>
      <c r="DO43" s="19">
        <v>36.200000000000003</v>
      </c>
      <c r="DP43" s="17">
        <v>36.729999999999997</v>
      </c>
      <c r="DQ43" s="19">
        <v>37.700000000000003</v>
      </c>
      <c r="DR43" s="18">
        <v>37.590000000000003</v>
      </c>
      <c r="DS43" s="17">
        <v>39.409999999999997</v>
      </c>
      <c r="DT43" s="17">
        <v>40.200000000000003</v>
      </c>
      <c r="DU43" s="17">
        <v>41.77</v>
      </c>
      <c r="DV43" s="7">
        <v>44.21</v>
      </c>
      <c r="DW43" s="9">
        <v>44.21</v>
      </c>
      <c r="DX43" s="20">
        <v>45.47</v>
      </c>
      <c r="DY43" s="20">
        <v>47.65</v>
      </c>
      <c r="DZ43" s="16">
        <v>45.92</v>
      </c>
      <c r="EA43" s="16">
        <v>39.049999999999997</v>
      </c>
      <c r="EB43" s="16">
        <v>1</v>
      </c>
      <c r="EC43" s="38">
        <v>4</v>
      </c>
      <c r="ED43" s="20">
        <v>2</v>
      </c>
      <c r="EE43" s="17">
        <v>2</v>
      </c>
      <c r="EF43" s="17">
        <v>-4</v>
      </c>
      <c r="EG43" s="19">
        <v>-8</v>
      </c>
      <c r="EH43" s="17">
        <v>-13</v>
      </c>
      <c r="EI43" s="19">
        <v>-15</v>
      </c>
      <c r="EJ43" s="18">
        <v>-13</v>
      </c>
      <c r="EK43" s="17">
        <v>-8</v>
      </c>
      <c r="EL43" s="17">
        <v>-2</v>
      </c>
      <c r="EM43" s="17">
        <v>1</v>
      </c>
      <c r="EN43" s="17">
        <v>2</v>
      </c>
      <c r="EO43" s="16">
        <v>4</v>
      </c>
      <c r="EP43" s="20">
        <v>2</v>
      </c>
      <c r="EQ43" s="20">
        <v>1</v>
      </c>
      <c r="ER43" s="16">
        <v>0</v>
      </c>
      <c r="ES43" s="16">
        <v>0</v>
      </c>
    </row>
    <row r="44" spans="1:149" ht="14">
      <c r="A44" s="2" t="s">
        <v>1367</v>
      </c>
      <c r="B44" s="2" t="s">
        <v>1666</v>
      </c>
      <c r="C44" s="2">
        <v>14</v>
      </c>
      <c r="D44" s="2">
        <v>2</v>
      </c>
      <c r="E44" s="2">
        <v>52943247</v>
      </c>
      <c r="F44" s="2" t="s">
        <v>91</v>
      </c>
      <c r="G44" s="1" t="s">
        <v>499</v>
      </c>
      <c r="H44" s="15" t="s">
        <v>95</v>
      </c>
      <c r="I44" s="1">
        <v>5</v>
      </c>
      <c r="J44" s="2">
        <v>139.9</v>
      </c>
      <c r="K44" s="2">
        <v>31.3</v>
      </c>
      <c r="L44" s="2" t="s">
        <v>167</v>
      </c>
      <c r="M44" s="2"/>
      <c r="N44" s="2" t="s">
        <v>158</v>
      </c>
      <c r="O44" s="2" t="s">
        <v>80</v>
      </c>
      <c r="P44" s="3" t="s">
        <v>6</v>
      </c>
      <c r="Q44" s="3">
        <v>19</v>
      </c>
      <c r="R44" s="2">
        <v>16</v>
      </c>
      <c r="S44" s="2">
        <v>14</v>
      </c>
      <c r="T44" s="30" t="s">
        <v>168</v>
      </c>
      <c r="U44" s="30" t="s">
        <v>498</v>
      </c>
      <c r="V44" s="30"/>
      <c r="W44" s="30"/>
      <c r="X44" s="3" t="s">
        <v>6</v>
      </c>
      <c r="Y44" s="3">
        <v>19</v>
      </c>
      <c r="Z44" s="2">
        <v>16</v>
      </c>
      <c r="AA44" s="2">
        <v>14</v>
      </c>
      <c r="AB44" s="2" t="s">
        <v>1368</v>
      </c>
      <c r="AC44" s="33"/>
      <c r="AD44" s="3" t="s">
        <v>232</v>
      </c>
      <c r="AE44" s="3">
        <v>53</v>
      </c>
      <c r="AF44" s="2">
        <v>31</v>
      </c>
      <c r="AG44" s="2">
        <v>31</v>
      </c>
      <c r="AH44" s="2"/>
      <c r="AI44" s="33" t="s">
        <v>242</v>
      </c>
      <c r="AJ44" s="12" t="s">
        <v>217</v>
      </c>
      <c r="AK44" s="12">
        <v>32</v>
      </c>
      <c r="AL44" s="13">
        <v>20</v>
      </c>
      <c r="AM44" s="13">
        <v>13</v>
      </c>
      <c r="AN44" s="13"/>
      <c r="AO44" s="34" t="s">
        <v>197</v>
      </c>
      <c r="AP44" s="2" t="s">
        <v>272</v>
      </c>
      <c r="AQ44" s="2" t="s">
        <v>118</v>
      </c>
      <c r="AR44" s="2" t="s">
        <v>85</v>
      </c>
      <c r="AS44" s="2" t="s">
        <v>313</v>
      </c>
      <c r="AT44" s="2" t="s">
        <v>87</v>
      </c>
      <c r="AU44" s="1" t="s">
        <v>152</v>
      </c>
      <c r="AV44" s="2" t="s">
        <v>89</v>
      </c>
      <c r="AW44" s="1" t="s">
        <v>180</v>
      </c>
      <c r="AX44" s="2" t="s">
        <v>93</v>
      </c>
      <c r="AY44" s="14" t="s">
        <v>500</v>
      </c>
      <c r="AZ44" s="14">
        <v>1</v>
      </c>
      <c r="BA44" s="3" t="s">
        <v>6</v>
      </c>
      <c r="BB44" s="3">
        <v>19</v>
      </c>
      <c r="BC44" s="2">
        <v>16</v>
      </c>
      <c r="BD44" s="2">
        <v>14</v>
      </c>
      <c r="BE44" s="2" t="s">
        <v>1666</v>
      </c>
      <c r="BF44" s="2">
        <v>14</v>
      </c>
      <c r="BG44" s="2">
        <v>2</v>
      </c>
      <c r="BH44" s="104">
        <v>2.34</v>
      </c>
      <c r="BI44" s="114">
        <v>2.2000000000000002</v>
      </c>
      <c r="BJ44" s="115">
        <v>1.81</v>
      </c>
      <c r="BK44" s="107">
        <v>1.54</v>
      </c>
      <c r="BL44" s="106">
        <v>2</v>
      </c>
      <c r="BM44" s="108">
        <v>1.54</v>
      </c>
      <c r="BN44" s="106">
        <v>1.67</v>
      </c>
      <c r="BO44" s="108">
        <v>2.56</v>
      </c>
      <c r="BP44" s="107">
        <v>2</v>
      </c>
      <c r="BQ44" s="106">
        <v>3.17</v>
      </c>
      <c r="BR44" s="106">
        <v>5.48</v>
      </c>
      <c r="BS44" s="106">
        <v>3.06</v>
      </c>
      <c r="BT44" s="106">
        <v>2.61</v>
      </c>
      <c r="BU44" s="8">
        <v>3</v>
      </c>
      <c r="BV44" s="5">
        <v>4.38</v>
      </c>
      <c r="BW44" s="9">
        <v>5.72</v>
      </c>
      <c r="BX44" s="4">
        <v>10.86</v>
      </c>
      <c r="BY44" s="4">
        <v>17.77</v>
      </c>
      <c r="BZ44" s="4">
        <v>3.11</v>
      </c>
      <c r="CA44" s="39">
        <v>2.17</v>
      </c>
      <c r="CB44" s="5">
        <v>2.2799999999999998</v>
      </c>
      <c r="CC44" s="7">
        <v>1.85</v>
      </c>
      <c r="CD44" s="7">
        <v>0</v>
      </c>
      <c r="CE44" s="8">
        <v>1.74</v>
      </c>
      <c r="CF44" s="7">
        <v>1.47</v>
      </c>
      <c r="CG44" s="8">
        <v>1.5</v>
      </c>
      <c r="CH44" s="6">
        <v>2.8</v>
      </c>
      <c r="CI44" s="7">
        <v>5.5</v>
      </c>
      <c r="CJ44" s="7">
        <v>4.18</v>
      </c>
      <c r="CK44" s="7">
        <v>2.98</v>
      </c>
      <c r="CL44" s="7">
        <v>3.53</v>
      </c>
      <c r="CM44" s="8">
        <v>4.37</v>
      </c>
      <c r="CN44" s="5">
        <v>6.46</v>
      </c>
      <c r="CO44" s="9">
        <v>6.41</v>
      </c>
      <c r="CP44" s="4">
        <v>10.53</v>
      </c>
      <c r="CQ44" s="4">
        <v>15.36</v>
      </c>
      <c r="CR44" s="16">
        <v>25.73</v>
      </c>
      <c r="CS44" s="40">
        <v>28.31</v>
      </c>
      <c r="CT44" s="23">
        <v>28.85</v>
      </c>
      <c r="CU44" s="18">
        <v>31.22</v>
      </c>
      <c r="CV44" s="17">
        <v>32.520000000000003</v>
      </c>
      <c r="CW44" s="19">
        <v>33.25</v>
      </c>
      <c r="CX44" s="17">
        <v>34.03</v>
      </c>
      <c r="CY44" s="19">
        <v>35.83</v>
      </c>
      <c r="CZ44" s="18">
        <v>34.130000000000003</v>
      </c>
      <c r="DA44" s="17">
        <v>34.11</v>
      </c>
      <c r="DB44" s="17">
        <v>32.31</v>
      </c>
      <c r="DC44" s="17">
        <v>36.409999999999997</v>
      </c>
      <c r="DD44" s="17">
        <v>39.92</v>
      </c>
      <c r="DE44" s="19">
        <v>40.43</v>
      </c>
      <c r="DF44" s="23">
        <v>41.78</v>
      </c>
      <c r="DG44" s="20">
        <v>40.74</v>
      </c>
      <c r="DH44" s="16">
        <v>38.5</v>
      </c>
      <c r="DI44" s="16">
        <v>38.83</v>
      </c>
      <c r="DJ44" s="16">
        <v>26.76</v>
      </c>
      <c r="DK44" s="40">
        <v>28.56</v>
      </c>
      <c r="DL44" s="23">
        <v>29.23</v>
      </c>
      <c r="DM44" s="17">
        <v>31.84</v>
      </c>
      <c r="DN44" s="17">
        <v>31.91</v>
      </c>
      <c r="DO44" s="19">
        <v>33.729999999999997</v>
      </c>
      <c r="DP44" s="17">
        <v>34.54</v>
      </c>
      <c r="DQ44" s="19">
        <v>35.270000000000003</v>
      </c>
      <c r="DR44" s="18">
        <v>35.07</v>
      </c>
      <c r="DS44" s="17">
        <v>34.159999999999997</v>
      </c>
      <c r="DT44" s="17">
        <v>32.19</v>
      </c>
      <c r="DU44" s="17">
        <v>36.36</v>
      </c>
      <c r="DV44" s="17">
        <v>38.56</v>
      </c>
      <c r="DW44" s="19">
        <v>40.01</v>
      </c>
      <c r="DX44" s="23">
        <v>40.770000000000003</v>
      </c>
      <c r="DY44" s="20">
        <v>40.15</v>
      </c>
      <c r="DZ44" s="16">
        <v>36.869999999999997</v>
      </c>
      <c r="EA44" s="16">
        <v>36.729999999999997</v>
      </c>
      <c r="EB44" s="16">
        <v>5</v>
      </c>
      <c r="EC44" s="23">
        <v>5</v>
      </c>
      <c r="ED44" s="23">
        <v>5</v>
      </c>
      <c r="EE44" s="17">
        <v>3</v>
      </c>
      <c r="EF44" s="17">
        <v>1</v>
      </c>
      <c r="EG44" s="17">
        <v>-4</v>
      </c>
      <c r="EH44" s="17">
        <v>-9</v>
      </c>
      <c r="EI44" s="17">
        <v>-15</v>
      </c>
      <c r="EJ44" s="17">
        <v>-14</v>
      </c>
      <c r="EK44" s="17">
        <v>-12</v>
      </c>
      <c r="EL44" s="17">
        <v>-12</v>
      </c>
      <c r="EM44" s="17">
        <v>-5</v>
      </c>
      <c r="EN44" s="17">
        <v>0</v>
      </c>
      <c r="EO44" s="17">
        <v>3</v>
      </c>
      <c r="EP44" s="23">
        <v>7</v>
      </c>
      <c r="EQ44" s="20">
        <v>8</v>
      </c>
      <c r="ER44" s="20">
        <v>9</v>
      </c>
      <c r="ES44" s="20">
        <v>8</v>
      </c>
    </row>
    <row r="45" spans="1:149" ht="14">
      <c r="A45" s="2" t="s">
        <v>1061</v>
      </c>
      <c r="B45" s="2" t="s">
        <v>1666</v>
      </c>
      <c r="C45" s="2">
        <v>12</v>
      </c>
      <c r="D45" s="2">
        <v>10</v>
      </c>
      <c r="E45" s="2">
        <v>36085707</v>
      </c>
      <c r="F45" s="2" t="s">
        <v>91</v>
      </c>
      <c r="G45" s="1" t="s">
        <v>878</v>
      </c>
      <c r="H45" s="14"/>
      <c r="I45" s="1"/>
      <c r="J45" s="2">
        <v>151.9</v>
      </c>
      <c r="K45" s="2">
        <v>44</v>
      </c>
      <c r="L45" s="2" t="s">
        <v>167</v>
      </c>
      <c r="M45" s="2"/>
      <c r="N45" s="2" t="s">
        <v>99</v>
      </c>
      <c r="O45" s="2" t="s">
        <v>335</v>
      </c>
      <c r="P45" s="2" t="s">
        <v>6</v>
      </c>
      <c r="Q45" s="2">
        <v>29</v>
      </c>
      <c r="R45" s="2">
        <v>20</v>
      </c>
      <c r="S45" s="2">
        <v>14</v>
      </c>
      <c r="T45" s="30"/>
      <c r="U45" s="30"/>
      <c r="V45" s="30"/>
      <c r="W45" s="30"/>
      <c r="X45" s="2" t="s">
        <v>6</v>
      </c>
      <c r="Y45" s="2">
        <v>29</v>
      </c>
      <c r="Z45" s="2">
        <v>20</v>
      </c>
      <c r="AA45" s="2">
        <v>14</v>
      </c>
      <c r="AB45" s="2" t="s">
        <v>280</v>
      </c>
      <c r="AC45" s="2"/>
      <c r="AD45" s="3" t="s">
        <v>232</v>
      </c>
      <c r="AE45" s="3">
        <v>51</v>
      </c>
      <c r="AF45" s="2">
        <v>32</v>
      </c>
      <c r="AG45" s="2">
        <v>20</v>
      </c>
      <c r="AH45" s="2"/>
      <c r="AI45" s="33" t="s">
        <v>242</v>
      </c>
      <c r="AJ45" s="3" t="s">
        <v>217</v>
      </c>
      <c r="AK45" s="3">
        <v>39</v>
      </c>
      <c r="AL45" s="2">
        <v>31</v>
      </c>
      <c r="AM45" s="2">
        <v>18</v>
      </c>
      <c r="AN45" s="2"/>
      <c r="AO45" s="33" t="s">
        <v>197</v>
      </c>
      <c r="AP45" s="2" t="s">
        <v>311</v>
      </c>
      <c r="AQ45" s="2" t="s">
        <v>1063</v>
      </c>
      <c r="AR45" s="2" t="s">
        <v>507</v>
      </c>
      <c r="AS45" s="2" t="s">
        <v>1017</v>
      </c>
      <c r="AT45" s="2" t="s">
        <v>87</v>
      </c>
      <c r="AU45" s="1"/>
      <c r="AV45" s="2" t="s">
        <v>89</v>
      </c>
      <c r="AW45" s="1"/>
      <c r="AX45" s="2" t="s">
        <v>93</v>
      </c>
      <c r="AY45" s="14" t="s">
        <v>1064</v>
      </c>
      <c r="AZ45" s="14">
        <v>1</v>
      </c>
      <c r="BA45" s="2" t="s">
        <v>6</v>
      </c>
      <c r="BB45" s="2">
        <v>29</v>
      </c>
      <c r="BC45" s="2">
        <v>20</v>
      </c>
      <c r="BD45" s="2">
        <v>14</v>
      </c>
      <c r="BE45" s="2" t="s">
        <v>1666</v>
      </c>
      <c r="BF45" s="2">
        <v>12</v>
      </c>
      <c r="BG45" s="2">
        <v>10</v>
      </c>
      <c r="BH45" s="104">
        <v>4.6100000000000003</v>
      </c>
      <c r="BI45" s="105">
        <v>3.31</v>
      </c>
      <c r="BJ45" s="109">
        <v>2.48</v>
      </c>
      <c r="BK45" s="107">
        <v>2.76</v>
      </c>
      <c r="BL45" s="106">
        <v>2.98</v>
      </c>
      <c r="BM45" s="108">
        <v>2.99</v>
      </c>
      <c r="BN45" s="106">
        <v>3.05</v>
      </c>
      <c r="BO45" s="108">
        <v>2.78</v>
      </c>
      <c r="BP45" s="107">
        <v>3.13</v>
      </c>
      <c r="BQ45" s="106">
        <v>2.11</v>
      </c>
      <c r="BR45" s="106">
        <v>5.4</v>
      </c>
      <c r="BS45" s="106">
        <v>5.94</v>
      </c>
      <c r="BT45" s="106">
        <v>4.01</v>
      </c>
      <c r="BU45" s="9">
        <v>5.09</v>
      </c>
      <c r="BV45" s="4">
        <v>6.09</v>
      </c>
      <c r="BW45" s="9">
        <v>9.1999999999999993</v>
      </c>
      <c r="BX45" s="9">
        <v>11.81</v>
      </c>
      <c r="BY45" s="4">
        <v>17.66</v>
      </c>
      <c r="BZ45" s="4">
        <v>4.6500000000000004</v>
      </c>
      <c r="CA45" s="26">
        <v>3.38</v>
      </c>
      <c r="CB45" s="25">
        <v>1.06</v>
      </c>
      <c r="CC45" s="53">
        <v>0.63</v>
      </c>
      <c r="CD45" s="53">
        <v>2.13</v>
      </c>
      <c r="CE45" s="54">
        <v>2.87</v>
      </c>
      <c r="CF45" s="53">
        <v>2.98</v>
      </c>
      <c r="CG45" s="54">
        <v>3.37</v>
      </c>
      <c r="CH45" s="55">
        <v>3.9</v>
      </c>
      <c r="CI45" s="53">
        <v>4.16</v>
      </c>
      <c r="CJ45" s="53">
        <v>5.41</v>
      </c>
      <c r="CK45" s="53">
        <v>5.22</v>
      </c>
      <c r="CL45" s="7">
        <v>5.22</v>
      </c>
      <c r="CM45" s="9">
        <v>6.61</v>
      </c>
      <c r="CN45" s="4">
        <v>8.2899999999999991</v>
      </c>
      <c r="CO45" s="9">
        <v>8.84</v>
      </c>
      <c r="CP45" s="9">
        <v>10.9</v>
      </c>
      <c r="CQ45" s="4">
        <v>16.739999999999998</v>
      </c>
      <c r="CR45" s="16">
        <v>27.91</v>
      </c>
      <c r="CS45" s="38">
        <v>32.03</v>
      </c>
      <c r="CT45" s="20">
        <v>34.21</v>
      </c>
      <c r="CU45" s="18">
        <v>36.25</v>
      </c>
      <c r="CV45" s="17">
        <v>36.65</v>
      </c>
      <c r="CW45" s="19">
        <v>36.75</v>
      </c>
      <c r="CX45" s="17">
        <v>37.83</v>
      </c>
      <c r="CY45" s="19">
        <v>38.78</v>
      </c>
      <c r="CZ45" s="18">
        <v>38.200000000000003</v>
      </c>
      <c r="DA45" s="17">
        <v>39.14</v>
      </c>
      <c r="DB45" s="17">
        <v>40.369999999999997</v>
      </c>
      <c r="DC45" s="17">
        <v>45.09</v>
      </c>
      <c r="DD45" s="17">
        <v>44.99</v>
      </c>
      <c r="DE45" s="20">
        <v>46.58</v>
      </c>
      <c r="DF45" s="16">
        <v>46.49</v>
      </c>
      <c r="DG45" s="20">
        <v>43.23</v>
      </c>
      <c r="DH45" s="20">
        <v>43.32</v>
      </c>
      <c r="DI45" s="16">
        <v>42.93</v>
      </c>
      <c r="DJ45" s="16">
        <v>27.34</v>
      </c>
      <c r="DK45" s="38">
        <v>32.33</v>
      </c>
      <c r="DL45" s="20">
        <v>34.299999999999997</v>
      </c>
      <c r="DM45" s="17">
        <v>36.39</v>
      </c>
      <c r="DN45" s="17">
        <v>36.15</v>
      </c>
      <c r="DO45" s="19">
        <v>36.799999999999997</v>
      </c>
      <c r="DP45" s="17">
        <v>37.14</v>
      </c>
      <c r="DQ45" s="19">
        <v>38.69</v>
      </c>
      <c r="DR45" s="18">
        <v>38.42</v>
      </c>
      <c r="DS45" s="17">
        <v>39.880000000000003</v>
      </c>
      <c r="DT45" s="17">
        <v>40.729999999999997</v>
      </c>
      <c r="DU45" s="17">
        <v>44.43</v>
      </c>
      <c r="DV45" s="17">
        <v>45.53</v>
      </c>
      <c r="DW45" s="20">
        <v>46.67</v>
      </c>
      <c r="DX45" s="16">
        <v>46.4</v>
      </c>
      <c r="DY45" s="20">
        <v>43.45</v>
      </c>
      <c r="DZ45" s="20">
        <v>43.17</v>
      </c>
      <c r="EA45" s="16">
        <v>42.44</v>
      </c>
      <c r="EB45" s="16">
        <v>0</v>
      </c>
      <c r="EC45" s="20">
        <v>1</v>
      </c>
      <c r="ED45" s="20">
        <v>2</v>
      </c>
      <c r="EE45" s="17">
        <v>0</v>
      </c>
      <c r="EF45" s="17">
        <v>0</v>
      </c>
      <c r="EG45" s="17">
        <v>-3</v>
      </c>
      <c r="EH45" s="17">
        <v>-9</v>
      </c>
      <c r="EI45" s="17">
        <v>-14</v>
      </c>
      <c r="EJ45" s="17">
        <v>-16</v>
      </c>
      <c r="EK45" s="17">
        <v>-12</v>
      </c>
      <c r="EL45" s="17">
        <v>-8</v>
      </c>
      <c r="EM45" s="17">
        <v>-2</v>
      </c>
      <c r="EN45" s="17">
        <v>6</v>
      </c>
      <c r="EO45" s="20">
        <v>11</v>
      </c>
      <c r="EP45" s="20">
        <v>12</v>
      </c>
      <c r="EQ45" s="20">
        <v>9</v>
      </c>
      <c r="ER45" s="20">
        <v>8</v>
      </c>
      <c r="ES45" s="20">
        <v>8</v>
      </c>
    </row>
    <row r="46" spans="1:149" ht="14">
      <c r="A46" s="2" t="s">
        <v>1369</v>
      </c>
      <c r="B46" s="2" t="s">
        <v>1666</v>
      </c>
      <c r="C46" s="2">
        <v>13</v>
      </c>
      <c r="D46" s="2">
        <v>1</v>
      </c>
      <c r="E46" s="2">
        <v>46633615</v>
      </c>
      <c r="F46" s="2" t="s">
        <v>91</v>
      </c>
      <c r="G46" s="1" t="s">
        <v>508</v>
      </c>
      <c r="H46" s="15" t="s">
        <v>95</v>
      </c>
      <c r="I46" s="1">
        <v>1</v>
      </c>
      <c r="J46" s="2">
        <v>165.4</v>
      </c>
      <c r="K46" s="2">
        <v>49.9</v>
      </c>
      <c r="L46" s="2" t="s">
        <v>1370</v>
      </c>
      <c r="M46" s="2" t="s">
        <v>1250</v>
      </c>
      <c r="N46" s="2"/>
      <c r="O46" s="2" t="s">
        <v>505</v>
      </c>
      <c r="P46" s="3" t="s">
        <v>17</v>
      </c>
      <c r="Q46" s="3">
        <v>24</v>
      </c>
      <c r="R46" s="2">
        <v>23</v>
      </c>
      <c r="S46" s="2">
        <v>14</v>
      </c>
      <c r="T46" s="30"/>
      <c r="U46" s="30" t="s">
        <v>503</v>
      </c>
      <c r="V46" s="30" t="s">
        <v>504</v>
      </c>
      <c r="W46" s="30"/>
      <c r="X46" s="3" t="s">
        <v>17</v>
      </c>
      <c r="Y46" s="3">
        <v>24</v>
      </c>
      <c r="Z46" s="2">
        <v>23</v>
      </c>
      <c r="AA46" s="2">
        <v>14</v>
      </c>
      <c r="AB46" s="2" t="s">
        <v>506</v>
      </c>
      <c r="AC46" s="33"/>
      <c r="AD46" s="3" t="s">
        <v>101</v>
      </c>
      <c r="AE46" s="3">
        <v>50</v>
      </c>
      <c r="AF46" s="2">
        <v>41</v>
      </c>
      <c r="AG46" s="2">
        <v>41</v>
      </c>
      <c r="AH46" s="2"/>
      <c r="AI46" s="33" t="s">
        <v>242</v>
      </c>
      <c r="AJ46" s="12" t="s">
        <v>138</v>
      </c>
      <c r="AK46" s="12">
        <v>35</v>
      </c>
      <c r="AL46" s="13">
        <v>31</v>
      </c>
      <c r="AM46" s="13">
        <v>33</v>
      </c>
      <c r="AN46" s="13"/>
      <c r="AO46" s="34" t="s">
        <v>180</v>
      </c>
      <c r="AP46" s="2" t="s">
        <v>218</v>
      </c>
      <c r="AQ46" s="2" t="s">
        <v>150</v>
      </c>
      <c r="AR46" s="2" t="s">
        <v>507</v>
      </c>
      <c r="AS46" s="2" t="s">
        <v>302</v>
      </c>
      <c r="AT46" s="2" t="s">
        <v>87</v>
      </c>
      <c r="AU46" s="1" t="s">
        <v>176</v>
      </c>
      <c r="AV46" s="2" t="s">
        <v>89</v>
      </c>
      <c r="AW46" s="1" t="s">
        <v>152</v>
      </c>
      <c r="AX46" s="2" t="s">
        <v>93</v>
      </c>
      <c r="AY46" s="14" t="s">
        <v>509</v>
      </c>
      <c r="AZ46" s="14">
        <v>1</v>
      </c>
      <c r="BA46" s="3" t="s">
        <v>17</v>
      </c>
      <c r="BB46" s="3">
        <v>24</v>
      </c>
      <c r="BC46" s="2">
        <v>23</v>
      </c>
      <c r="BD46" s="2">
        <v>14</v>
      </c>
      <c r="BE46" s="2" t="s">
        <v>1666</v>
      </c>
      <c r="BF46" s="2">
        <v>13</v>
      </c>
      <c r="BG46" s="2">
        <v>1</v>
      </c>
      <c r="BH46" s="104">
        <v>3.78</v>
      </c>
      <c r="BI46" s="114">
        <v>2.99</v>
      </c>
      <c r="BJ46" s="115">
        <v>2.13</v>
      </c>
      <c r="BK46" s="114">
        <v>2.61</v>
      </c>
      <c r="BL46" s="106">
        <v>3.14</v>
      </c>
      <c r="BM46" s="108">
        <v>3.13</v>
      </c>
      <c r="BN46" s="106">
        <v>3.12</v>
      </c>
      <c r="BO46" s="108">
        <v>2.34</v>
      </c>
      <c r="BP46" s="107">
        <v>2.11</v>
      </c>
      <c r="BQ46" s="106">
        <v>2.73</v>
      </c>
      <c r="BR46" s="106">
        <v>4.47</v>
      </c>
      <c r="BS46" s="106">
        <v>2.12</v>
      </c>
      <c r="BT46" s="106">
        <v>2.74</v>
      </c>
      <c r="BU46" s="8">
        <v>3.73</v>
      </c>
      <c r="BV46" s="5">
        <v>4.97</v>
      </c>
      <c r="BW46" s="9">
        <v>9.11</v>
      </c>
      <c r="BX46" s="4">
        <v>12.11</v>
      </c>
      <c r="BY46" s="98"/>
      <c r="BZ46" s="4">
        <v>4.6900000000000004</v>
      </c>
      <c r="CA46" s="39">
        <v>3.28</v>
      </c>
      <c r="CB46" s="5">
        <v>2.4700000000000002</v>
      </c>
      <c r="CC46" s="5">
        <v>2.2400000000000002</v>
      </c>
      <c r="CD46" s="7">
        <v>2.66</v>
      </c>
      <c r="CE46" s="8">
        <v>2.13</v>
      </c>
      <c r="CF46" s="7">
        <v>2.87</v>
      </c>
      <c r="CG46" s="8">
        <v>3.23</v>
      </c>
      <c r="CH46" s="6">
        <v>3.07</v>
      </c>
      <c r="CI46" s="7">
        <v>3.18</v>
      </c>
      <c r="CJ46" s="7">
        <v>4.83</v>
      </c>
      <c r="CK46" s="7">
        <v>3.07</v>
      </c>
      <c r="CL46" s="7">
        <v>3.5</v>
      </c>
      <c r="CM46" s="8">
        <v>5.41</v>
      </c>
      <c r="CN46" s="5">
        <v>5.13</v>
      </c>
      <c r="CO46" s="9">
        <v>7.97</v>
      </c>
      <c r="CP46" s="4">
        <v>12.31</v>
      </c>
      <c r="CQ46" s="98"/>
      <c r="CR46" s="16">
        <v>27.86</v>
      </c>
      <c r="CS46" s="40">
        <v>30.97</v>
      </c>
      <c r="CT46" s="23">
        <v>31.74</v>
      </c>
      <c r="CU46" s="40">
        <v>32.85</v>
      </c>
      <c r="CV46" s="17">
        <v>34.409999999999997</v>
      </c>
      <c r="CW46" s="19">
        <v>35.53</v>
      </c>
      <c r="CX46" s="17">
        <v>39.08</v>
      </c>
      <c r="CY46" s="19">
        <v>40.75</v>
      </c>
      <c r="CZ46" s="18">
        <v>38.96</v>
      </c>
      <c r="DA46" s="17">
        <v>38.799999999999997</v>
      </c>
      <c r="DB46" s="17">
        <v>40.380000000000003</v>
      </c>
      <c r="DC46" s="17">
        <v>42.19</v>
      </c>
      <c r="DD46" s="17">
        <v>46.16</v>
      </c>
      <c r="DE46" s="19">
        <v>49.09</v>
      </c>
      <c r="DF46" s="23">
        <v>48.37</v>
      </c>
      <c r="DG46" s="20">
        <v>45.83</v>
      </c>
      <c r="DH46" s="16">
        <v>40.700000000000003</v>
      </c>
      <c r="DI46" s="100"/>
      <c r="DJ46" s="16">
        <v>26.01</v>
      </c>
      <c r="DK46" s="40">
        <v>30.64</v>
      </c>
      <c r="DL46" s="23">
        <v>32.590000000000003</v>
      </c>
      <c r="DM46" s="23">
        <v>32.909999999999997</v>
      </c>
      <c r="DN46" s="17">
        <v>35.29</v>
      </c>
      <c r="DO46" s="19">
        <v>35.36</v>
      </c>
      <c r="DP46" s="17">
        <v>38.9</v>
      </c>
      <c r="DQ46" s="19">
        <v>40.89</v>
      </c>
      <c r="DR46" s="18">
        <v>38.46</v>
      </c>
      <c r="DS46" s="17">
        <v>38.4</v>
      </c>
      <c r="DT46" s="17">
        <v>40.18</v>
      </c>
      <c r="DU46" s="17">
        <v>42.19</v>
      </c>
      <c r="DV46" s="17">
        <v>47.23</v>
      </c>
      <c r="DW46" s="19">
        <v>49.46</v>
      </c>
      <c r="DX46" s="23">
        <v>47.89</v>
      </c>
      <c r="DY46" s="20">
        <v>45.81</v>
      </c>
      <c r="DZ46" s="16">
        <v>40.43</v>
      </c>
      <c r="EA46" s="100"/>
      <c r="EB46" s="16">
        <v>4</v>
      </c>
      <c r="EC46" s="23">
        <v>4</v>
      </c>
      <c r="ED46" s="23">
        <v>5</v>
      </c>
      <c r="EE46" s="23">
        <v>4</v>
      </c>
      <c r="EF46" s="17">
        <v>0</v>
      </c>
      <c r="EG46" s="17">
        <v>-3</v>
      </c>
      <c r="EH46" s="17">
        <v>-8</v>
      </c>
      <c r="EI46" s="17">
        <v>-14</v>
      </c>
      <c r="EJ46" s="17">
        <v>-13</v>
      </c>
      <c r="EK46" s="17">
        <v>-9</v>
      </c>
      <c r="EL46" s="17">
        <v>0</v>
      </c>
      <c r="EM46" s="17">
        <v>8</v>
      </c>
      <c r="EN46" s="17">
        <v>13</v>
      </c>
      <c r="EO46" s="17">
        <v>15</v>
      </c>
      <c r="EP46" s="23">
        <v>14</v>
      </c>
      <c r="EQ46" s="20">
        <v>10</v>
      </c>
      <c r="ER46" s="20">
        <v>6</v>
      </c>
      <c r="ES46" s="101"/>
    </row>
    <row r="47" spans="1:149" ht="14">
      <c r="A47" s="2" t="s">
        <v>1345</v>
      </c>
      <c r="B47" s="2" t="s">
        <v>1667</v>
      </c>
      <c r="C47" s="2">
        <v>14</v>
      </c>
      <c r="D47" s="2">
        <v>11</v>
      </c>
      <c r="E47" s="2">
        <v>47972933</v>
      </c>
      <c r="F47" s="2" t="s">
        <v>91</v>
      </c>
      <c r="G47" s="1" t="s">
        <v>398</v>
      </c>
      <c r="H47" s="15" t="s">
        <v>95</v>
      </c>
      <c r="I47" s="1">
        <v>-5</v>
      </c>
      <c r="J47" s="2">
        <v>163.80000000000001</v>
      </c>
      <c r="K47" s="2">
        <v>49.3</v>
      </c>
      <c r="L47" s="2" t="s">
        <v>167</v>
      </c>
      <c r="M47" s="2"/>
      <c r="N47" s="2"/>
      <c r="O47" s="2" t="s">
        <v>376</v>
      </c>
      <c r="P47" s="3" t="s">
        <v>6</v>
      </c>
      <c r="Q47" s="3">
        <v>21</v>
      </c>
      <c r="R47" s="2">
        <v>22</v>
      </c>
      <c r="S47" s="2">
        <v>14</v>
      </c>
      <c r="T47" s="30" t="s">
        <v>168</v>
      </c>
      <c r="U47" s="30" t="s">
        <v>395</v>
      </c>
      <c r="V47" s="30"/>
      <c r="W47" s="30"/>
      <c r="X47" s="3" t="s">
        <v>6</v>
      </c>
      <c r="Y47" s="3">
        <v>21</v>
      </c>
      <c r="Z47" s="2">
        <v>22</v>
      </c>
      <c r="AA47" s="2">
        <v>14</v>
      </c>
      <c r="AB47" s="2" t="s">
        <v>1144</v>
      </c>
      <c r="AC47" s="33"/>
      <c r="AD47" s="3" t="s">
        <v>137</v>
      </c>
      <c r="AE47" s="3">
        <v>42</v>
      </c>
      <c r="AF47" s="2">
        <v>35</v>
      </c>
      <c r="AG47" s="2">
        <v>13</v>
      </c>
      <c r="AH47" s="2"/>
      <c r="AI47" s="33" t="s">
        <v>443</v>
      </c>
      <c r="AJ47" s="12" t="s">
        <v>116</v>
      </c>
      <c r="AK47" s="12">
        <v>53</v>
      </c>
      <c r="AL47" s="13">
        <v>32</v>
      </c>
      <c r="AM47" s="13">
        <v>12</v>
      </c>
      <c r="AN47" s="13"/>
      <c r="AO47" s="34" t="s">
        <v>180</v>
      </c>
      <c r="AP47" s="2" t="s">
        <v>396</v>
      </c>
      <c r="AQ47" s="2" t="s">
        <v>265</v>
      </c>
      <c r="AR47" s="2" t="s">
        <v>140</v>
      </c>
      <c r="AS47" s="2" t="s">
        <v>397</v>
      </c>
      <c r="AT47" s="2" t="s">
        <v>87</v>
      </c>
      <c r="AU47" s="1" t="s">
        <v>88</v>
      </c>
      <c r="AV47" s="2" t="s">
        <v>89</v>
      </c>
      <c r="AW47" s="1" t="s">
        <v>108</v>
      </c>
      <c r="AX47" s="2" t="s">
        <v>93</v>
      </c>
      <c r="AY47" s="14" t="s">
        <v>399</v>
      </c>
      <c r="AZ47" s="14">
        <v>2</v>
      </c>
      <c r="BA47" s="3" t="s">
        <v>6</v>
      </c>
      <c r="BB47" s="3">
        <v>21</v>
      </c>
      <c r="BC47" s="2">
        <v>22</v>
      </c>
      <c r="BD47" s="2">
        <v>14</v>
      </c>
      <c r="BE47" s="2" t="s">
        <v>1667</v>
      </c>
      <c r="BF47" s="2">
        <v>14</v>
      </c>
      <c r="BG47" s="2">
        <v>11</v>
      </c>
      <c r="BH47" s="104">
        <v>5.45</v>
      </c>
      <c r="BI47" s="105">
        <v>4.46</v>
      </c>
      <c r="BJ47" s="109">
        <v>2.81</v>
      </c>
      <c r="BK47" s="105">
        <v>2.36</v>
      </c>
      <c r="BL47" s="109">
        <v>2.61</v>
      </c>
      <c r="BM47" s="104">
        <v>3.48</v>
      </c>
      <c r="BN47" s="109">
        <v>2.39</v>
      </c>
      <c r="BO47" s="104">
        <v>2.3199999999999998</v>
      </c>
      <c r="BP47" s="105">
        <v>3.05</v>
      </c>
      <c r="BQ47" s="109">
        <v>2.56</v>
      </c>
      <c r="BR47" s="109">
        <v>3.35</v>
      </c>
      <c r="BS47" s="109">
        <v>5.39</v>
      </c>
      <c r="BT47" s="109">
        <v>2.95</v>
      </c>
      <c r="BU47" s="4">
        <v>3.29</v>
      </c>
      <c r="BV47" s="9">
        <v>6.12</v>
      </c>
      <c r="BW47" s="9">
        <v>8.57</v>
      </c>
      <c r="BX47" s="4">
        <v>16.2</v>
      </c>
      <c r="BY47" s="4">
        <v>19.739999999999998</v>
      </c>
      <c r="BZ47" s="4">
        <v>6.38</v>
      </c>
      <c r="CA47" s="37">
        <v>3.67</v>
      </c>
      <c r="CB47" s="9">
        <v>0.97</v>
      </c>
      <c r="CC47" s="9">
        <v>0.9</v>
      </c>
      <c r="CD47" s="9">
        <v>1.54</v>
      </c>
      <c r="CE47" s="4">
        <v>3.64</v>
      </c>
      <c r="CF47" s="9">
        <v>2.76</v>
      </c>
      <c r="CG47" s="4">
        <v>3.49</v>
      </c>
      <c r="CH47" s="37">
        <v>2.98</v>
      </c>
      <c r="CI47" s="9">
        <v>2.11</v>
      </c>
      <c r="CJ47" s="9">
        <v>5.15</v>
      </c>
      <c r="CK47" s="9">
        <v>5.75</v>
      </c>
      <c r="CL47" s="9">
        <v>5.28</v>
      </c>
      <c r="CM47" s="4">
        <v>5.14</v>
      </c>
      <c r="CN47" s="9">
        <v>7.48</v>
      </c>
      <c r="CO47" s="9">
        <v>9.25</v>
      </c>
      <c r="CP47" s="4">
        <v>13.47</v>
      </c>
      <c r="CQ47" s="4">
        <v>19.43</v>
      </c>
      <c r="CR47" s="16">
        <v>30.27</v>
      </c>
      <c r="CS47" s="38">
        <v>32.590000000000003</v>
      </c>
      <c r="CT47" s="20">
        <v>35.22</v>
      </c>
      <c r="CU47" s="38">
        <v>37.26</v>
      </c>
      <c r="CV47" s="20">
        <v>38.119999999999997</v>
      </c>
      <c r="CW47" s="16">
        <v>39.04</v>
      </c>
      <c r="CX47" s="20">
        <v>41.12</v>
      </c>
      <c r="CY47" s="16">
        <v>40.74</v>
      </c>
      <c r="CZ47" s="38">
        <v>41.36</v>
      </c>
      <c r="DA47" s="20">
        <v>41.74</v>
      </c>
      <c r="DB47" s="20">
        <v>43.55</v>
      </c>
      <c r="DC47" s="20">
        <v>43.61</v>
      </c>
      <c r="DD47" s="20">
        <v>48.16</v>
      </c>
      <c r="DE47" s="16">
        <v>48.96</v>
      </c>
      <c r="DF47" s="20">
        <v>51.23</v>
      </c>
      <c r="DG47" s="20">
        <v>49.56</v>
      </c>
      <c r="DH47" s="16">
        <v>48.83</v>
      </c>
      <c r="DI47" s="16">
        <v>45.31</v>
      </c>
      <c r="DJ47" s="16">
        <v>29.61</v>
      </c>
      <c r="DK47" s="38">
        <v>31.73</v>
      </c>
      <c r="DL47" s="20">
        <v>34.770000000000003</v>
      </c>
      <c r="DM47" s="20">
        <v>37.44</v>
      </c>
      <c r="DN47" s="20">
        <v>39.29</v>
      </c>
      <c r="DO47" s="16">
        <v>39.64</v>
      </c>
      <c r="DP47" s="20">
        <v>41.28</v>
      </c>
      <c r="DQ47" s="16">
        <v>40.97</v>
      </c>
      <c r="DR47" s="38">
        <v>42.39</v>
      </c>
      <c r="DS47" s="20">
        <v>42.32</v>
      </c>
      <c r="DT47" s="20">
        <v>43.76</v>
      </c>
      <c r="DU47" s="20">
        <v>43.27</v>
      </c>
      <c r="DV47" s="20">
        <v>49.3</v>
      </c>
      <c r="DW47" s="16">
        <v>48.27</v>
      </c>
      <c r="DX47" s="20">
        <v>51.13</v>
      </c>
      <c r="DY47" s="20">
        <v>50.95</v>
      </c>
      <c r="DZ47" s="16">
        <v>48.48</v>
      </c>
      <c r="EA47" s="16">
        <v>44.27</v>
      </c>
      <c r="EB47" s="16">
        <v>6</v>
      </c>
      <c r="EC47" s="20">
        <v>6</v>
      </c>
      <c r="ED47" s="20">
        <v>7</v>
      </c>
      <c r="EE47" s="20">
        <v>7</v>
      </c>
      <c r="EF47" s="20">
        <v>3</v>
      </c>
      <c r="EG47" s="20">
        <v>0</v>
      </c>
      <c r="EH47" s="20">
        <v>0</v>
      </c>
      <c r="EI47" s="20">
        <v>-2</v>
      </c>
      <c r="EJ47" s="20">
        <v>-6</v>
      </c>
      <c r="EK47" s="20">
        <v>-2</v>
      </c>
      <c r="EL47" s="20">
        <v>6</v>
      </c>
      <c r="EM47" s="20">
        <v>11</v>
      </c>
      <c r="EN47" s="20">
        <v>14</v>
      </c>
      <c r="EO47" s="20">
        <v>19</v>
      </c>
      <c r="EP47" s="20">
        <v>15</v>
      </c>
      <c r="EQ47" s="20">
        <v>11</v>
      </c>
      <c r="ER47" s="20">
        <v>6</v>
      </c>
      <c r="ES47" s="20">
        <v>6</v>
      </c>
    </row>
    <row r="48" spans="1:149" ht="14">
      <c r="A48" s="2" t="s">
        <v>1168</v>
      </c>
      <c r="B48" s="2" t="s">
        <v>1666</v>
      </c>
      <c r="C48" s="2">
        <v>17</v>
      </c>
      <c r="D48" s="2">
        <v>8</v>
      </c>
      <c r="E48" s="2">
        <v>53346041</v>
      </c>
      <c r="F48" s="2" t="s">
        <v>91</v>
      </c>
      <c r="G48" s="1" t="s">
        <v>1132</v>
      </c>
      <c r="H48" s="15" t="s">
        <v>95</v>
      </c>
      <c r="I48" s="1">
        <v>2</v>
      </c>
      <c r="J48" s="2">
        <v>161.80000000000001</v>
      </c>
      <c r="K48" s="2">
        <v>53.2</v>
      </c>
      <c r="L48" s="2" t="s">
        <v>167</v>
      </c>
      <c r="M48" s="2"/>
      <c r="N48" s="2" t="s">
        <v>99</v>
      </c>
      <c r="O48" s="2" t="s">
        <v>201</v>
      </c>
      <c r="P48" s="3" t="s">
        <v>6</v>
      </c>
      <c r="Q48" s="3">
        <v>20</v>
      </c>
      <c r="R48" s="2">
        <v>13</v>
      </c>
      <c r="S48" s="2">
        <v>14</v>
      </c>
      <c r="T48" s="30"/>
      <c r="U48" s="30"/>
      <c r="V48" s="30"/>
      <c r="W48" s="30"/>
      <c r="X48" s="3" t="s">
        <v>6</v>
      </c>
      <c r="Y48" s="3">
        <v>20</v>
      </c>
      <c r="Z48" s="2">
        <v>13</v>
      </c>
      <c r="AA48" s="2">
        <v>14</v>
      </c>
      <c r="AB48" s="2" t="s">
        <v>1155</v>
      </c>
      <c r="AC48" s="33"/>
      <c r="AD48" s="3" t="s">
        <v>137</v>
      </c>
      <c r="AE48" s="3">
        <v>57</v>
      </c>
      <c r="AF48" s="2">
        <v>42</v>
      </c>
      <c r="AG48" s="2">
        <v>30</v>
      </c>
      <c r="AH48" s="2"/>
      <c r="AI48" s="33" t="s">
        <v>443</v>
      </c>
      <c r="AJ48" s="12" t="s">
        <v>116</v>
      </c>
      <c r="AK48" s="12">
        <v>48</v>
      </c>
      <c r="AL48" s="13">
        <v>36</v>
      </c>
      <c r="AM48" s="13">
        <v>31</v>
      </c>
      <c r="AN48" s="13"/>
      <c r="AO48" s="34" t="s">
        <v>180</v>
      </c>
      <c r="AP48" s="2" t="s">
        <v>341</v>
      </c>
      <c r="AQ48" s="2" t="s">
        <v>118</v>
      </c>
      <c r="AR48" s="2" t="s">
        <v>105</v>
      </c>
      <c r="AS48" s="2" t="s">
        <v>444</v>
      </c>
      <c r="AT48" s="2" t="s">
        <v>87</v>
      </c>
      <c r="AU48" s="1" t="s">
        <v>176</v>
      </c>
      <c r="AV48" s="2" t="s">
        <v>89</v>
      </c>
      <c r="AW48" s="1" t="s">
        <v>108</v>
      </c>
      <c r="AX48" s="2" t="s">
        <v>93</v>
      </c>
      <c r="AY48" s="14" t="s">
        <v>1170</v>
      </c>
      <c r="AZ48" s="14">
        <v>1</v>
      </c>
      <c r="BA48" s="3" t="s">
        <v>6</v>
      </c>
      <c r="BB48" s="3">
        <v>20</v>
      </c>
      <c r="BC48" s="2">
        <v>13</v>
      </c>
      <c r="BD48" s="2">
        <v>14</v>
      </c>
      <c r="BE48" s="2" t="s">
        <v>1666</v>
      </c>
      <c r="BF48" s="2">
        <v>17</v>
      </c>
      <c r="BG48" s="2">
        <v>8</v>
      </c>
      <c r="BH48" s="104">
        <v>5.1100000000000003</v>
      </c>
      <c r="BI48" s="114">
        <v>2.87</v>
      </c>
      <c r="BJ48" s="115">
        <v>1.9</v>
      </c>
      <c r="BK48" s="107">
        <v>1.76</v>
      </c>
      <c r="BL48" s="106">
        <v>1.78</v>
      </c>
      <c r="BM48" s="108">
        <v>0.95</v>
      </c>
      <c r="BN48" s="106">
        <v>0</v>
      </c>
      <c r="BO48" s="108">
        <v>0.95</v>
      </c>
      <c r="BP48" s="107">
        <v>2.17</v>
      </c>
      <c r="BQ48" s="106">
        <v>2.75</v>
      </c>
      <c r="BR48" s="106">
        <v>5.55</v>
      </c>
      <c r="BS48" s="106">
        <v>6.23</v>
      </c>
      <c r="BT48" s="106">
        <v>4.22</v>
      </c>
      <c r="BU48" s="8">
        <v>3.98</v>
      </c>
      <c r="BV48" s="7">
        <v>5.0199999999999996</v>
      </c>
      <c r="BW48" s="9">
        <v>7.73</v>
      </c>
      <c r="BX48" s="4">
        <v>11.34</v>
      </c>
      <c r="BY48" s="4">
        <v>19.579999999999998</v>
      </c>
      <c r="BZ48" s="4">
        <v>5.24</v>
      </c>
      <c r="CA48" s="39">
        <v>2.94</v>
      </c>
      <c r="CB48" s="5">
        <v>0.95</v>
      </c>
      <c r="CC48" s="7">
        <v>0.45</v>
      </c>
      <c r="CD48" s="7">
        <v>0.99</v>
      </c>
      <c r="CE48" s="8">
        <v>2.25</v>
      </c>
      <c r="CF48" s="7">
        <v>2.66</v>
      </c>
      <c r="CG48" s="8">
        <v>3.76</v>
      </c>
      <c r="CH48" s="6">
        <v>4.0199999999999996</v>
      </c>
      <c r="CI48" s="7">
        <v>3.51</v>
      </c>
      <c r="CJ48" s="7">
        <v>5.29</v>
      </c>
      <c r="CK48" s="7">
        <v>7.84</v>
      </c>
      <c r="CL48" s="7">
        <v>5.07</v>
      </c>
      <c r="CM48" s="8">
        <v>4.5599999999999996</v>
      </c>
      <c r="CN48" s="7">
        <v>5.07</v>
      </c>
      <c r="CO48" s="9">
        <v>6.99</v>
      </c>
      <c r="CP48" s="4">
        <v>12.17</v>
      </c>
      <c r="CQ48" s="4">
        <v>19.46</v>
      </c>
      <c r="CR48" s="16">
        <v>26.81</v>
      </c>
      <c r="CS48" s="40">
        <v>30.25</v>
      </c>
      <c r="CT48" s="23">
        <v>32.29</v>
      </c>
      <c r="CU48" s="18">
        <v>31.83</v>
      </c>
      <c r="CV48" s="17">
        <v>35.549999999999997</v>
      </c>
      <c r="CW48" s="19">
        <v>36.159999999999997</v>
      </c>
      <c r="CX48" s="17">
        <v>36.17</v>
      </c>
      <c r="CY48" s="19">
        <v>37.18</v>
      </c>
      <c r="CZ48" s="18">
        <v>36.71</v>
      </c>
      <c r="DA48" s="17">
        <v>37.270000000000003</v>
      </c>
      <c r="DB48" s="17">
        <v>37.06</v>
      </c>
      <c r="DC48" s="17">
        <v>39.64</v>
      </c>
      <c r="DD48" s="17">
        <v>43.27</v>
      </c>
      <c r="DE48" s="19">
        <v>45.94</v>
      </c>
      <c r="DF48" s="17">
        <v>46.01</v>
      </c>
      <c r="DG48" s="20">
        <v>43.23</v>
      </c>
      <c r="DH48" s="16">
        <v>40.43</v>
      </c>
      <c r="DI48" s="16">
        <v>40.32</v>
      </c>
      <c r="DJ48" s="16">
        <v>27.01</v>
      </c>
      <c r="DK48" s="40">
        <v>30.02</v>
      </c>
      <c r="DL48" s="23">
        <v>31.63</v>
      </c>
      <c r="DM48" s="17">
        <v>35.25</v>
      </c>
      <c r="DN48" s="17">
        <v>36.83</v>
      </c>
      <c r="DO48" s="19">
        <v>36.19</v>
      </c>
      <c r="DP48" s="17">
        <v>36.67</v>
      </c>
      <c r="DQ48" s="19">
        <v>36.97</v>
      </c>
      <c r="DR48" s="18">
        <v>36.049999999999997</v>
      </c>
      <c r="DS48" s="17">
        <v>37.450000000000003</v>
      </c>
      <c r="DT48" s="17">
        <v>37.75</v>
      </c>
      <c r="DU48" s="17">
        <v>39.81</v>
      </c>
      <c r="DV48" s="17">
        <v>43.39</v>
      </c>
      <c r="DW48" s="19">
        <v>45.65</v>
      </c>
      <c r="DX48" s="17">
        <v>46.51</v>
      </c>
      <c r="DY48" s="20">
        <v>42.87</v>
      </c>
      <c r="DZ48" s="16">
        <v>39.840000000000003</v>
      </c>
      <c r="EA48" s="16">
        <v>39.630000000000003</v>
      </c>
      <c r="EB48" s="16">
        <v>0</v>
      </c>
      <c r="EC48" s="23">
        <v>2</v>
      </c>
      <c r="ED48" s="23">
        <v>3</v>
      </c>
      <c r="EE48" s="17">
        <v>1</v>
      </c>
      <c r="EF48" s="17">
        <v>0</v>
      </c>
      <c r="EG48" s="17">
        <v>-5</v>
      </c>
      <c r="EH48" s="17">
        <v>-10</v>
      </c>
      <c r="EI48" s="17">
        <v>-12</v>
      </c>
      <c r="EJ48" s="17">
        <v>-10</v>
      </c>
      <c r="EK48" s="17">
        <v>-6</v>
      </c>
      <c r="EL48" s="17">
        <v>11</v>
      </c>
      <c r="EM48" s="17">
        <v>15</v>
      </c>
      <c r="EN48" s="17">
        <v>18</v>
      </c>
      <c r="EO48" s="17">
        <v>18</v>
      </c>
      <c r="EP48" s="17">
        <v>18</v>
      </c>
      <c r="EQ48" s="20">
        <v>9</v>
      </c>
      <c r="ER48" s="20">
        <v>6</v>
      </c>
      <c r="ES48" s="20">
        <v>6</v>
      </c>
    </row>
    <row r="49" spans="1:149" ht="14">
      <c r="A49" s="2" t="s">
        <v>949</v>
      </c>
      <c r="B49" s="2" t="s">
        <v>1666</v>
      </c>
      <c r="C49" s="2">
        <v>15</v>
      </c>
      <c r="D49" s="2">
        <v>8</v>
      </c>
      <c r="E49" s="2">
        <v>49647118</v>
      </c>
      <c r="F49" s="2" t="s">
        <v>91</v>
      </c>
      <c r="G49" s="1" t="s">
        <v>320</v>
      </c>
      <c r="H49" s="14"/>
      <c r="I49" s="1"/>
      <c r="J49" s="2">
        <v>165.2</v>
      </c>
      <c r="K49" s="2">
        <v>51.4</v>
      </c>
      <c r="L49" s="2" t="s">
        <v>167</v>
      </c>
      <c r="M49" s="2"/>
      <c r="N49" s="2" t="s">
        <v>79</v>
      </c>
      <c r="O49" s="2" t="s">
        <v>329</v>
      </c>
      <c r="P49" s="3" t="s">
        <v>17</v>
      </c>
      <c r="Q49" s="3">
        <v>28</v>
      </c>
      <c r="R49" s="2">
        <v>19</v>
      </c>
      <c r="S49" s="2">
        <v>15</v>
      </c>
      <c r="T49" s="30"/>
      <c r="U49" s="30"/>
      <c r="V49" s="30"/>
      <c r="W49" s="30"/>
      <c r="X49" s="3" t="s">
        <v>17</v>
      </c>
      <c r="Y49" s="3">
        <v>28</v>
      </c>
      <c r="Z49" s="2">
        <v>19</v>
      </c>
      <c r="AA49" s="2">
        <v>15</v>
      </c>
      <c r="AB49" s="2" t="s">
        <v>280</v>
      </c>
      <c r="AC49" s="33"/>
      <c r="AD49" s="3" t="s">
        <v>318</v>
      </c>
      <c r="AE49" s="3">
        <v>45</v>
      </c>
      <c r="AF49" s="2">
        <v>32</v>
      </c>
      <c r="AG49" s="2">
        <v>23</v>
      </c>
      <c r="AH49" s="2"/>
      <c r="AI49" s="33" t="s">
        <v>88</v>
      </c>
      <c r="AJ49" s="12" t="s">
        <v>261</v>
      </c>
      <c r="AK49" s="12">
        <v>29</v>
      </c>
      <c r="AL49" s="13">
        <v>21</v>
      </c>
      <c r="AM49" s="13">
        <v>7</v>
      </c>
      <c r="AN49" s="13"/>
      <c r="AO49" s="34" t="s">
        <v>131</v>
      </c>
      <c r="AP49" s="2" t="s">
        <v>272</v>
      </c>
      <c r="AQ49" s="2" t="s">
        <v>265</v>
      </c>
      <c r="AR49" s="2" t="s">
        <v>342</v>
      </c>
      <c r="AS49" s="2" t="s">
        <v>953</v>
      </c>
      <c r="AT49" s="2" t="s">
        <v>87</v>
      </c>
      <c r="AU49" s="1"/>
      <c r="AV49" s="2" t="s">
        <v>89</v>
      </c>
      <c r="AW49" s="1"/>
      <c r="AX49" s="2" t="s">
        <v>93</v>
      </c>
      <c r="AY49" s="14" t="s">
        <v>283</v>
      </c>
      <c r="AZ49" s="14">
        <v>1</v>
      </c>
      <c r="BA49" s="3" t="s">
        <v>17</v>
      </c>
      <c r="BB49" s="3">
        <v>28</v>
      </c>
      <c r="BC49" s="2">
        <v>19</v>
      </c>
      <c r="BD49" s="2">
        <v>15</v>
      </c>
      <c r="BE49" s="2" t="s">
        <v>1666</v>
      </c>
      <c r="BF49" s="2">
        <v>15</v>
      </c>
      <c r="BG49" s="2">
        <v>8</v>
      </c>
      <c r="BH49" s="104">
        <v>4.13</v>
      </c>
      <c r="BI49" s="105">
        <v>2.75</v>
      </c>
      <c r="BJ49" s="109">
        <v>1.99</v>
      </c>
      <c r="BK49" s="107">
        <v>1.39</v>
      </c>
      <c r="BL49" s="106">
        <v>2.2400000000000002</v>
      </c>
      <c r="BM49" s="108">
        <v>1.1200000000000001</v>
      </c>
      <c r="BN49" s="106">
        <v>1.42</v>
      </c>
      <c r="BO49" s="108">
        <v>1.18</v>
      </c>
      <c r="BP49" s="107">
        <v>2.14</v>
      </c>
      <c r="BQ49" s="106">
        <v>3.88</v>
      </c>
      <c r="BR49" s="106">
        <v>7.38</v>
      </c>
      <c r="BS49" s="106">
        <v>7.26</v>
      </c>
      <c r="BT49" s="106">
        <v>2.89</v>
      </c>
      <c r="BU49" s="8">
        <v>4.41</v>
      </c>
      <c r="BV49" s="9">
        <v>5.78</v>
      </c>
      <c r="BW49" s="9">
        <v>6.97</v>
      </c>
      <c r="BX49" s="4">
        <v>10.78</v>
      </c>
      <c r="BY49" s="4">
        <v>18.82</v>
      </c>
      <c r="BZ49" s="4">
        <v>3.78</v>
      </c>
      <c r="CA49" s="26">
        <v>2.2200000000000002</v>
      </c>
      <c r="CB49" s="25">
        <v>1.1100000000000001</v>
      </c>
      <c r="CC49" s="53">
        <v>0.62</v>
      </c>
      <c r="CD49" s="53">
        <v>0.9</v>
      </c>
      <c r="CE49" s="54">
        <v>1.25</v>
      </c>
      <c r="CF49" s="53">
        <v>1.86</v>
      </c>
      <c r="CG49" s="54">
        <v>2.27</v>
      </c>
      <c r="CH49" s="55">
        <v>1.9</v>
      </c>
      <c r="CI49" s="53">
        <v>3.07</v>
      </c>
      <c r="CJ49" s="53">
        <v>6.93</v>
      </c>
      <c r="CK49" s="53">
        <v>7.94</v>
      </c>
      <c r="CL49" s="7">
        <v>3.64</v>
      </c>
      <c r="CM49" s="8">
        <v>4.34</v>
      </c>
      <c r="CN49" s="9">
        <v>5.66</v>
      </c>
      <c r="CO49" s="9">
        <v>7.78</v>
      </c>
      <c r="CP49" s="4">
        <v>11.63</v>
      </c>
      <c r="CQ49" s="4">
        <v>17.190000000000001</v>
      </c>
      <c r="CR49" s="16">
        <v>26.32</v>
      </c>
      <c r="CS49" s="38">
        <v>33.08</v>
      </c>
      <c r="CT49" s="20">
        <v>34.770000000000003</v>
      </c>
      <c r="CU49" s="18">
        <v>35.43</v>
      </c>
      <c r="CV49" s="17">
        <v>36.1</v>
      </c>
      <c r="CW49" s="19">
        <v>36.17</v>
      </c>
      <c r="CX49" s="17">
        <v>37.28</v>
      </c>
      <c r="CY49" s="19">
        <v>38.409999999999997</v>
      </c>
      <c r="CZ49" s="18">
        <v>39.729999999999997</v>
      </c>
      <c r="DA49" s="17">
        <v>39.57</v>
      </c>
      <c r="DB49" s="17">
        <v>39.36</v>
      </c>
      <c r="DC49" s="17">
        <v>40.25</v>
      </c>
      <c r="DD49" s="17">
        <v>41.99</v>
      </c>
      <c r="DE49" s="19">
        <v>43.4</v>
      </c>
      <c r="DF49" s="20">
        <v>45.58</v>
      </c>
      <c r="DG49" s="20">
        <v>43.39</v>
      </c>
      <c r="DH49" s="16">
        <v>43.07</v>
      </c>
      <c r="DI49" s="16">
        <v>41.67</v>
      </c>
      <c r="DJ49" s="16">
        <v>26.78</v>
      </c>
      <c r="DK49" s="38">
        <v>33.54</v>
      </c>
      <c r="DL49" s="20">
        <v>34.75</v>
      </c>
      <c r="DM49" s="17">
        <v>35.36</v>
      </c>
      <c r="DN49" s="17">
        <v>36.19</v>
      </c>
      <c r="DO49" s="19">
        <v>35.29</v>
      </c>
      <c r="DP49" s="17">
        <v>37.020000000000003</v>
      </c>
      <c r="DQ49" s="19">
        <v>37.64</v>
      </c>
      <c r="DR49" s="18">
        <v>38.28</v>
      </c>
      <c r="DS49" s="17">
        <v>38.659999999999997</v>
      </c>
      <c r="DT49" s="17">
        <v>39.799999999999997</v>
      </c>
      <c r="DU49" s="17">
        <v>40.869999999999997</v>
      </c>
      <c r="DV49" s="17">
        <v>41.92</v>
      </c>
      <c r="DW49" s="19">
        <v>44.29</v>
      </c>
      <c r="DX49" s="20">
        <v>45.9</v>
      </c>
      <c r="DY49" s="20">
        <v>43.25</v>
      </c>
      <c r="DZ49" s="16">
        <v>42.57</v>
      </c>
      <c r="EA49" s="16">
        <v>40.89</v>
      </c>
      <c r="EB49" s="16">
        <v>0</v>
      </c>
      <c r="EC49" s="20">
        <v>1</v>
      </c>
      <c r="ED49" s="20">
        <v>1</v>
      </c>
      <c r="EE49" s="17">
        <v>0</v>
      </c>
      <c r="EF49" s="17">
        <v>-2</v>
      </c>
      <c r="EG49" s="17">
        <v>-7</v>
      </c>
      <c r="EH49" s="17">
        <v>-10</v>
      </c>
      <c r="EI49" s="17">
        <v>-10</v>
      </c>
      <c r="EJ49" s="17">
        <v>-12</v>
      </c>
      <c r="EK49" s="17">
        <v>-13</v>
      </c>
      <c r="EL49" s="17">
        <v>-13</v>
      </c>
      <c r="EM49" s="17">
        <v>-10</v>
      </c>
      <c r="EN49" s="17">
        <v>-4</v>
      </c>
      <c r="EO49" s="17">
        <v>-2</v>
      </c>
      <c r="EP49" s="20">
        <v>2</v>
      </c>
      <c r="EQ49" s="20">
        <v>1</v>
      </c>
      <c r="ER49" s="20">
        <v>0</v>
      </c>
      <c r="ES49" s="20">
        <v>0</v>
      </c>
    </row>
    <row r="50" spans="1:149" ht="14">
      <c r="A50" s="2" t="s">
        <v>1042</v>
      </c>
      <c r="B50" s="2" t="s">
        <v>1666</v>
      </c>
      <c r="C50" s="2">
        <v>15</v>
      </c>
      <c r="D50" s="2">
        <v>1</v>
      </c>
      <c r="E50" s="2">
        <v>51622237</v>
      </c>
      <c r="F50" s="2" t="s">
        <v>91</v>
      </c>
      <c r="G50" s="1" t="s">
        <v>1047</v>
      </c>
      <c r="H50" s="14"/>
      <c r="I50" s="1"/>
      <c r="J50" s="2">
        <v>159</v>
      </c>
      <c r="K50" s="2">
        <v>55.8</v>
      </c>
      <c r="L50" s="2" t="s">
        <v>167</v>
      </c>
      <c r="M50" s="2"/>
      <c r="N50" s="2" t="s">
        <v>79</v>
      </c>
      <c r="O50" s="2" t="s">
        <v>80</v>
      </c>
      <c r="P50" s="3" t="s">
        <v>17</v>
      </c>
      <c r="Q50" s="3">
        <v>23</v>
      </c>
      <c r="R50" s="2">
        <v>21</v>
      </c>
      <c r="S50" s="2">
        <v>15</v>
      </c>
      <c r="T50" s="30"/>
      <c r="U50" s="30"/>
      <c r="V50" s="30"/>
      <c r="W50" s="30"/>
      <c r="X50" s="3" t="s">
        <v>17</v>
      </c>
      <c r="Y50" s="3">
        <v>23</v>
      </c>
      <c r="Z50" s="2">
        <v>21</v>
      </c>
      <c r="AA50" s="2">
        <v>15</v>
      </c>
      <c r="AB50" s="2" t="s">
        <v>1045</v>
      </c>
      <c r="AC50" s="33"/>
      <c r="AD50" s="3" t="s">
        <v>318</v>
      </c>
      <c r="AE50" s="3">
        <v>49</v>
      </c>
      <c r="AF50" s="2">
        <v>31</v>
      </c>
      <c r="AG50" s="2">
        <v>17</v>
      </c>
      <c r="AH50" s="2"/>
      <c r="AI50" s="33" t="s">
        <v>443</v>
      </c>
      <c r="AJ50" s="12" t="s">
        <v>473</v>
      </c>
      <c r="AK50" s="12">
        <v>29</v>
      </c>
      <c r="AL50" s="13">
        <v>22</v>
      </c>
      <c r="AM50" s="13">
        <v>5</v>
      </c>
      <c r="AN50" s="13"/>
      <c r="AO50" s="34" t="s">
        <v>197</v>
      </c>
      <c r="AP50" s="2" t="s">
        <v>1046</v>
      </c>
      <c r="AQ50" s="2" t="s">
        <v>336</v>
      </c>
      <c r="AR50" s="2" t="s">
        <v>812</v>
      </c>
      <c r="AS50" s="2" t="s">
        <v>313</v>
      </c>
      <c r="AT50" s="2" t="s">
        <v>87</v>
      </c>
      <c r="AU50" s="1"/>
      <c r="AV50" s="2" t="s">
        <v>89</v>
      </c>
      <c r="AW50" s="1"/>
      <c r="AX50" s="2" t="s">
        <v>93</v>
      </c>
      <c r="AY50" s="14" t="s">
        <v>477</v>
      </c>
      <c r="AZ50" s="14">
        <v>1</v>
      </c>
      <c r="BA50" s="3" t="s">
        <v>17</v>
      </c>
      <c r="BB50" s="3">
        <v>23</v>
      </c>
      <c r="BC50" s="2">
        <v>21</v>
      </c>
      <c r="BD50" s="2">
        <v>15</v>
      </c>
      <c r="BE50" s="2" t="s">
        <v>1666</v>
      </c>
      <c r="BF50" s="2">
        <v>15</v>
      </c>
      <c r="BG50" s="2">
        <v>1</v>
      </c>
      <c r="BH50" s="104">
        <v>4.24</v>
      </c>
      <c r="BI50" s="105">
        <v>2.62</v>
      </c>
      <c r="BJ50" s="109">
        <v>3.05</v>
      </c>
      <c r="BK50" s="107">
        <v>3.24</v>
      </c>
      <c r="BL50" s="106">
        <v>2.76</v>
      </c>
      <c r="BM50" s="108">
        <v>2.8</v>
      </c>
      <c r="BN50" s="106">
        <v>2.2799999999999998</v>
      </c>
      <c r="BO50" s="108">
        <v>0</v>
      </c>
      <c r="BP50" s="107">
        <v>1.57</v>
      </c>
      <c r="BQ50" s="106">
        <v>3.02</v>
      </c>
      <c r="BR50" s="106">
        <v>6.95</v>
      </c>
      <c r="BS50" s="106">
        <v>5.7</v>
      </c>
      <c r="BT50" s="106">
        <v>3.56</v>
      </c>
      <c r="BU50" s="4">
        <v>3.8</v>
      </c>
      <c r="BV50" s="9">
        <v>4.91</v>
      </c>
      <c r="BW50" s="9">
        <v>6.21</v>
      </c>
      <c r="BX50" s="4">
        <v>13.55</v>
      </c>
      <c r="BY50" s="97">
        <v>17.989999999999998</v>
      </c>
      <c r="BZ50" s="4">
        <v>3.62</v>
      </c>
      <c r="CA50" s="26">
        <v>2.52</v>
      </c>
      <c r="CB50" s="25">
        <v>1.78</v>
      </c>
      <c r="CC50" s="53">
        <v>1.96</v>
      </c>
      <c r="CD50" s="53">
        <v>1.88</v>
      </c>
      <c r="CE50" s="54">
        <v>1.87</v>
      </c>
      <c r="CF50" s="53">
        <v>2.13</v>
      </c>
      <c r="CG50" s="54">
        <v>2.4900000000000002</v>
      </c>
      <c r="CH50" s="55">
        <v>2.66</v>
      </c>
      <c r="CI50" s="53">
        <v>2.3199999999999998</v>
      </c>
      <c r="CJ50" s="53">
        <v>5.6</v>
      </c>
      <c r="CK50" s="53">
        <v>4.91</v>
      </c>
      <c r="CL50" s="7">
        <v>3.3</v>
      </c>
      <c r="CM50" s="4">
        <v>2.63</v>
      </c>
      <c r="CN50" s="9">
        <v>5.17</v>
      </c>
      <c r="CO50" s="9">
        <v>6.95</v>
      </c>
      <c r="CP50" s="4">
        <v>12.51</v>
      </c>
      <c r="CQ50" s="97">
        <v>19.43</v>
      </c>
      <c r="CR50" s="16">
        <v>27.73</v>
      </c>
      <c r="CS50" s="38">
        <v>31.03</v>
      </c>
      <c r="CT50" s="20">
        <v>35.19</v>
      </c>
      <c r="CU50" s="18">
        <v>37.14</v>
      </c>
      <c r="CV50" s="17">
        <v>38.130000000000003</v>
      </c>
      <c r="CW50" s="19">
        <v>38.89</v>
      </c>
      <c r="CX50" s="17">
        <v>39.64</v>
      </c>
      <c r="CY50" s="19">
        <v>40.21</v>
      </c>
      <c r="CZ50" s="18">
        <v>39.880000000000003</v>
      </c>
      <c r="DA50" s="17">
        <v>39.6</v>
      </c>
      <c r="DB50" s="17">
        <v>39.46</v>
      </c>
      <c r="DC50" s="17">
        <v>41.05</v>
      </c>
      <c r="DD50" s="17">
        <v>44.8</v>
      </c>
      <c r="DE50" s="16">
        <v>44.23</v>
      </c>
      <c r="DF50" s="20">
        <v>45.71</v>
      </c>
      <c r="DG50" s="20">
        <v>43.85</v>
      </c>
      <c r="DH50" s="16">
        <v>41.66</v>
      </c>
      <c r="DI50" s="97">
        <v>39.24</v>
      </c>
      <c r="DJ50" s="16">
        <v>28.56</v>
      </c>
      <c r="DK50" s="38">
        <v>30.94</v>
      </c>
      <c r="DL50" s="20">
        <v>35.08</v>
      </c>
      <c r="DM50" s="17">
        <v>37.590000000000003</v>
      </c>
      <c r="DN50" s="17">
        <v>38.11</v>
      </c>
      <c r="DO50" s="19">
        <v>38.44</v>
      </c>
      <c r="DP50" s="17">
        <v>39.5</v>
      </c>
      <c r="DQ50" s="19">
        <v>40.57</v>
      </c>
      <c r="DR50" s="18">
        <v>39.36</v>
      </c>
      <c r="DS50" s="17">
        <v>39.270000000000003</v>
      </c>
      <c r="DT50" s="17">
        <v>39.54</v>
      </c>
      <c r="DU50" s="17">
        <v>42.29</v>
      </c>
      <c r="DV50" s="17">
        <v>44.17</v>
      </c>
      <c r="DW50" s="16">
        <v>45.92</v>
      </c>
      <c r="DX50" s="20">
        <v>44.27</v>
      </c>
      <c r="DY50" s="20">
        <v>44.27</v>
      </c>
      <c r="DZ50" s="16">
        <v>41.77</v>
      </c>
      <c r="EA50" s="97">
        <v>39.39</v>
      </c>
      <c r="EB50" s="16">
        <v>0</v>
      </c>
      <c r="EC50" s="20">
        <v>2</v>
      </c>
      <c r="ED50" s="20">
        <v>3</v>
      </c>
      <c r="EE50" s="17">
        <v>3</v>
      </c>
      <c r="EF50" s="17">
        <v>0</v>
      </c>
      <c r="EG50" s="17">
        <v>-6</v>
      </c>
      <c r="EH50" s="17">
        <v>-12</v>
      </c>
      <c r="EI50" s="17">
        <v>-14</v>
      </c>
      <c r="EJ50" s="17">
        <v>-13</v>
      </c>
      <c r="EK50" s="17">
        <v>-13</v>
      </c>
      <c r="EL50" s="17">
        <v>-12</v>
      </c>
      <c r="EM50" s="17">
        <v>-7</v>
      </c>
      <c r="EN50" s="17">
        <v>0</v>
      </c>
      <c r="EO50" s="20">
        <v>1</v>
      </c>
      <c r="EP50" s="20">
        <v>3</v>
      </c>
      <c r="EQ50" s="20">
        <v>1</v>
      </c>
      <c r="ER50" s="20">
        <v>1</v>
      </c>
      <c r="ES50" s="97">
        <v>4</v>
      </c>
    </row>
    <row r="51" spans="1:149" ht="14">
      <c r="A51" s="2" t="s">
        <v>603</v>
      </c>
      <c r="B51" s="2" t="s">
        <v>1666</v>
      </c>
      <c r="C51" s="2">
        <v>13</v>
      </c>
      <c r="D51" s="2">
        <v>6</v>
      </c>
      <c r="E51" s="2">
        <v>49877870</v>
      </c>
      <c r="F51" s="2" t="s">
        <v>91</v>
      </c>
      <c r="G51" s="1" t="s">
        <v>607</v>
      </c>
      <c r="H51" s="13" t="s">
        <v>95</v>
      </c>
      <c r="I51" s="1">
        <v>0</v>
      </c>
      <c r="J51" s="2">
        <v>155.5</v>
      </c>
      <c r="K51" s="2">
        <v>45.2</v>
      </c>
      <c r="L51" s="2" t="s">
        <v>167</v>
      </c>
      <c r="M51" s="2"/>
      <c r="N51" s="2" t="s">
        <v>99</v>
      </c>
      <c r="O51" s="2" t="s">
        <v>287</v>
      </c>
      <c r="P51" s="3" t="s">
        <v>6</v>
      </c>
      <c r="Q51" s="3">
        <v>22</v>
      </c>
      <c r="R51" s="2">
        <v>17</v>
      </c>
      <c r="S51" s="2">
        <v>15</v>
      </c>
      <c r="T51" s="30"/>
      <c r="U51" s="30"/>
      <c r="V51" s="30"/>
      <c r="W51" s="30"/>
      <c r="X51" s="3" t="s">
        <v>6</v>
      </c>
      <c r="Y51" s="3">
        <v>22</v>
      </c>
      <c r="Z51" s="2">
        <v>17</v>
      </c>
      <c r="AA51" s="2">
        <v>15</v>
      </c>
      <c r="AB51" s="2" t="s">
        <v>605</v>
      </c>
      <c r="AC51" s="33"/>
      <c r="AD51" s="3" t="s">
        <v>232</v>
      </c>
      <c r="AE51" s="3">
        <v>56</v>
      </c>
      <c r="AF51" s="2">
        <v>32</v>
      </c>
      <c r="AG51" s="2">
        <v>33</v>
      </c>
      <c r="AH51" s="2"/>
      <c r="AI51" s="33" t="s">
        <v>242</v>
      </c>
      <c r="AJ51" s="12" t="s">
        <v>217</v>
      </c>
      <c r="AK51" s="12">
        <v>40</v>
      </c>
      <c r="AL51" s="13">
        <v>34</v>
      </c>
      <c r="AM51" s="13">
        <v>20</v>
      </c>
      <c r="AN51" s="13"/>
      <c r="AO51" s="34" t="s">
        <v>180</v>
      </c>
      <c r="AP51" s="2" t="s">
        <v>272</v>
      </c>
      <c r="AQ51" s="2" t="s">
        <v>323</v>
      </c>
      <c r="AR51" s="2" t="s">
        <v>606</v>
      </c>
      <c r="AS51" s="2" t="s">
        <v>245</v>
      </c>
      <c r="AT51" s="2" t="s">
        <v>87</v>
      </c>
      <c r="AU51" s="1" t="s">
        <v>88</v>
      </c>
      <c r="AV51" s="2" t="s">
        <v>89</v>
      </c>
      <c r="AW51" s="1" t="s">
        <v>108</v>
      </c>
      <c r="AX51" s="2" t="s">
        <v>93</v>
      </c>
      <c r="AY51" s="14" t="s">
        <v>608</v>
      </c>
      <c r="AZ51" s="14">
        <v>1</v>
      </c>
      <c r="BA51" s="3" t="s">
        <v>6</v>
      </c>
      <c r="BB51" s="3">
        <v>22</v>
      </c>
      <c r="BC51" s="2">
        <v>17</v>
      </c>
      <c r="BD51" s="2">
        <v>15</v>
      </c>
      <c r="BE51" s="2" t="s">
        <v>1666</v>
      </c>
      <c r="BF51" s="2">
        <v>13</v>
      </c>
      <c r="BG51" s="2">
        <v>6</v>
      </c>
      <c r="BH51" s="104">
        <v>3.09</v>
      </c>
      <c r="BI51" s="105">
        <v>2.31</v>
      </c>
      <c r="BJ51" s="115">
        <v>2.52</v>
      </c>
      <c r="BK51" s="107">
        <v>2.08</v>
      </c>
      <c r="BL51" s="106">
        <v>2.36</v>
      </c>
      <c r="BM51" s="108">
        <v>1.74</v>
      </c>
      <c r="BN51" s="106">
        <v>0.67</v>
      </c>
      <c r="BO51" s="108">
        <v>1.39</v>
      </c>
      <c r="BP51" s="107">
        <v>0.72</v>
      </c>
      <c r="BQ51" s="106">
        <v>0.67</v>
      </c>
      <c r="BR51" s="106">
        <v>1.25</v>
      </c>
      <c r="BS51" s="106">
        <v>4.38</v>
      </c>
      <c r="BT51" s="106">
        <v>1.25</v>
      </c>
      <c r="BU51" s="8">
        <v>0.99</v>
      </c>
      <c r="BV51" s="7">
        <v>1.49</v>
      </c>
      <c r="BW51" s="9">
        <v>3.11</v>
      </c>
      <c r="BX51" s="4">
        <v>9.64</v>
      </c>
      <c r="BY51" s="4">
        <v>11.62</v>
      </c>
      <c r="BZ51" s="4">
        <v>2.83</v>
      </c>
      <c r="CA51" s="26">
        <v>2.02</v>
      </c>
      <c r="CB51" s="47">
        <v>1.32</v>
      </c>
      <c r="CC51" s="53">
        <v>0.67</v>
      </c>
      <c r="CD51" s="53">
        <v>0.97</v>
      </c>
      <c r="CE51" s="54">
        <v>2.12</v>
      </c>
      <c r="CF51" s="53">
        <v>1.93</v>
      </c>
      <c r="CG51" s="54">
        <v>2.12</v>
      </c>
      <c r="CH51" s="55">
        <v>0.87</v>
      </c>
      <c r="CI51" s="53">
        <v>2.2400000000000002</v>
      </c>
      <c r="CJ51" s="53">
        <v>2.99</v>
      </c>
      <c r="CK51" s="53">
        <v>4.3899999999999997</v>
      </c>
      <c r="CL51" s="7">
        <v>1.1100000000000001</v>
      </c>
      <c r="CM51" s="8">
        <v>0.62</v>
      </c>
      <c r="CN51" s="7">
        <v>2.0699999999999998</v>
      </c>
      <c r="CO51" s="9">
        <v>3.33</v>
      </c>
      <c r="CP51" s="4">
        <v>8.41</v>
      </c>
      <c r="CQ51" s="4">
        <v>13.09</v>
      </c>
      <c r="CR51" s="16">
        <v>26.28</v>
      </c>
      <c r="CS51" s="38">
        <v>30.94</v>
      </c>
      <c r="CT51" s="23">
        <v>33.200000000000003</v>
      </c>
      <c r="CU51" s="18">
        <v>34.119999999999997</v>
      </c>
      <c r="CV51" s="17">
        <v>35.25</v>
      </c>
      <c r="CW51" s="19">
        <v>36.299999999999997</v>
      </c>
      <c r="CX51" s="17">
        <v>37.729999999999997</v>
      </c>
      <c r="CY51" s="19">
        <v>38.18</v>
      </c>
      <c r="CZ51" s="18">
        <v>39.01</v>
      </c>
      <c r="DA51" s="17">
        <v>38.93</v>
      </c>
      <c r="DB51" s="17">
        <v>41.51</v>
      </c>
      <c r="DC51" s="17">
        <v>37.26</v>
      </c>
      <c r="DD51" s="17">
        <v>45.13</v>
      </c>
      <c r="DE51" s="19">
        <v>46.93</v>
      </c>
      <c r="DF51" s="17">
        <v>47.95</v>
      </c>
      <c r="DG51" s="20">
        <v>48.72</v>
      </c>
      <c r="DH51" s="16">
        <v>45.73</v>
      </c>
      <c r="DI51" s="16">
        <v>39.11</v>
      </c>
      <c r="DJ51" s="16">
        <v>26.93</v>
      </c>
      <c r="DK51" s="38">
        <v>29.61</v>
      </c>
      <c r="DL51" s="23">
        <v>33.47</v>
      </c>
      <c r="DM51" s="17">
        <v>34.94</v>
      </c>
      <c r="DN51" s="17">
        <v>35.450000000000003</v>
      </c>
      <c r="DO51" s="19">
        <v>36.630000000000003</v>
      </c>
      <c r="DP51" s="17">
        <v>37.78</v>
      </c>
      <c r="DQ51" s="19">
        <v>38.450000000000003</v>
      </c>
      <c r="DR51" s="18">
        <v>38.159999999999997</v>
      </c>
      <c r="DS51" s="17">
        <v>38.53</v>
      </c>
      <c r="DT51" s="17">
        <v>40.07</v>
      </c>
      <c r="DU51" s="17">
        <v>36.18</v>
      </c>
      <c r="DV51" s="17">
        <v>45.65</v>
      </c>
      <c r="DW51" s="19">
        <v>46.71</v>
      </c>
      <c r="DX51" s="17">
        <v>48.29</v>
      </c>
      <c r="DY51" s="20">
        <v>47.42</v>
      </c>
      <c r="DZ51" s="16">
        <v>45.58</v>
      </c>
      <c r="EA51" s="16">
        <v>37.270000000000003</v>
      </c>
      <c r="EB51" s="16">
        <v>3</v>
      </c>
      <c r="EC51" s="20">
        <v>6</v>
      </c>
      <c r="ED51" s="23">
        <v>16</v>
      </c>
      <c r="EE51" s="17">
        <v>11</v>
      </c>
      <c r="EF51" s="17">
        <v>6</v>
      </c>
      <c r="EG51" s="17">
        <v>-2</v>
      </c>
      <c r="EH51" s="17">
        <v>-9</v>
      </c>
      <c r="EI51" s="17">
        <v>-12</v>
      </c>
      <c r="EJ51" s="17">
        <v>-12</v>
      </c>
      <c r="EK51" s="17">
        <v>-8</v>
      </c>
      <c r="EL51" s="17">
        <v>0</v>
      </c>
      <c r="EM51" s="17">
        <v>6</v>
      </c>
      <c r="EN51" s="17">
        <v>12</v>
      </c>
      <c r="EO51" s="17">
        <v>14</v>
      </c>
      <c r="EP51" s="17">
        <v>17</v>
      </c>
      <c r="EQ51" s="20">
        <v>12</v>
      </c>
      <c r="ER51" s="20">
        <v>10</v>
      </c>
      <c r="ES51" s="20">
        <v>8</v>
      </c>
    </row>
    <row r="52" spans="1:149" ht="14">
      <c r="A52" s="2" t="s">
        <v>1311</v>
      </c>
      <c r="B52" s="2" t="s">
        <v>1666</v>
      </c>
      <c r="C52" s="2">
        <v>14</v>
      </c>
      <c r="D52" s="2">
        <v>5</v>
      </c>
      <c r="E52" s="2">
        <v>52998557</v>
      </c>
      <c r="F52" s="2" t="s">
        <v>91</v>
      </c>
      <c r="G52" s="1" t="s">
        <v>325</v>
      </c>
      <c r="H52" s="15" t="s">
        <v>95</v>
      </c>
      <c r="I52" s="1">
        <v>0</v>
      </c>
      <c r="J52" s="2">
        <v>159</v>
      </c>
      <c r="K52" s="2">
        <v>49.5</v>
      </c>
      <c r="L52" s="2" t="s">
        <v>167</v>
      </c>
      <c r="M52" s="2"/>
      <c r="N52" s="2" t="s">
        <v>99</v>
      </c>
      <c r="O52" s="2" t="s">
        <v>287</v>
      </c>
      <c r="P52" s="3" t="s">
        <v>6</v>
      </c>
      <c r="Q52" s="3">
        <v>31</v>
      </c>
      <c r="R52" s="2">
        <v>28</v>
      </c>
      <c r="S52" s="2">
        <v>15</v>
      </c>
      <c r="T52" s="30"/>
      <c r="U52" s="30"/>
      <c r="V52" s="30"/>
      <c r="W52" s="30"/>
      <c r="X52" s="3" t="s">
        <v>6</v>
      </c>
      <c r="Y52" s="3">
        <v>31</v>
      </c>
      <c r="Z52" s="2">
        <v>28</v>
      </c>
      <c r="AA52" s="2">
        <v>15</v>
      </c>
      <c r="AB52" s="2" t="s">
        <v>666</v>
      </c>
      <c r="AC52" s="33"/>
      <c r="AD52" s="3" t="s">
        <v>137</v>
      </c>
      <c r="AE52" s="3">
        <v>53</v>
      </c>
      <c r="AF52" s="2">
        <v>48</v>
      </c>
      <c r="AG52" s="2">
        <v>25</v>
      </c>
      <c r="AH52" s="2"/>
      <c r="AI52" s="33" t="s">
        <v>443</v>
      </c>
      <c r="AJ52" s="12" t="s">
        <v>116</v>
      </c>
      <c r="AK52" s="12">
        <v>42</v>
      </c>
      <c r="AL52" s="13">
        <v>29</v>
      </c>
      <c r="AM52" s="13">
        <v>10</v>
      </c>
      <c r="AN52" s="13"/>
      <c r="AO52" s="34" t="s">
        <v>180</v>
      </c>
      <c r="AP52" s="2" t="s">
        <v>272</v>
      </c>
      <c r="AQ52" s="2" t="s">
        <v>323</v>
      </c>
      <c r="AR52" s="2" t="s">
        <v>105</v>
      </c>
      <c r="AS52" s="2" t="s">
        <v>324</v>
      </c>
      <c r="AT52" s="2" t="s">
        <v>87</v>
      </c>
      <c r="AU52" s="1" t="s">
        <v>176</v>
      </c>
      <c r="AV52" s="2" t="s">
        <v>89</v>
      </c>
      <c r="AW52" s="1" t="s">
        <v>108</v>
      </c>
      <c r="AX52" s="2" t="s">
        <v>93</v>
      </c>
      <c r="AY52" s="14" t="s">
        <v>326</v>
      </c>
      <c r="AZ52" s="14">
        <v>1</v>
      </c>
      <c r="BA52" s="3" t="s">
        <v>6</v>
      </c>
      <c r="BB52" s="3">
        <v>31</v>
      </c>
      <c r="BC52" s="2">
        <v>28</v>
      </c>
      <c r="BD52" s="2">
        <v>15</v>
      </c>
      <c r="BE52" s="2" t="s">
        <v>1666</v>
      </c>
      <c r="BF52" s="2">
        <v>14</v>
      </c>
      <c r="BG52" s="2">
        <v>5</v>
      </c>
      <c r="BH52" s="104">
        <v>5.1100000000000003</v>
      </c>
      <c r="BI52" s="107">
        <v>2.0499999999999998</v>
      </c>
      <c r="BJ52" s="106">
        <v>2.99</v>
      </c>
      <c r="BK52" s="107">
        <v>1.9</v>
      </c>
      <c r="BL52" s="106">
        <v>2.02</v>
      </c>
      <c r="BM52" s="108">
        <v>0.67</v>
      </c>
      <c r="BN52" s="106">
        <v>1.96</v>
      </c>
      <c r="BO52" s="108">
        <v>1.85</v>
      </c>
      <c r="BP52" s="107">
        <v>2.08</v>
      </c>
      <c r="BQ52" s="106">
        <v>3.51</v>
      </c>
      <c r="BR52" s="106">
        <v>5.47</v>
      </c>
      <c r="BS52" s="106">
        <v>5.23</v>
      </c>
      <c r="BT52" s="106">
        <v>2.41</v>
      </c>
      <c r="BU52" s="8">
        <v>3</v>
      </c>
      <c r="BV52" s="7">
        <v>4.2699999999999996</v>
      </c>
      <c r="BW52" s="9">
        <v>6.38</v>
      </c>
      <c r="BX52" s="4">
        <v>12.87</v>
      </c>
      <c r="BY52" s="4">
        <v>19.28</v>
      </c>
      <c r="BZ52" s="4">
        <v>4.83</v>
      </c>
      <c r="CA52" s="6">
        <v>2.63</v>
      </c>
      <c r="CB52" s="7">
        <v>1.22</v>
      </c>
      <c r="CC52" s="7">
        <v>0.72</v>
      </c>
      <c r="CD52" s="7">
        <v>1.5</v>
      </c>
      <c r="CE52" s="8">
        <v>1.93</v>
      </c>
      <c r="CF52" s="7">
        <v>2.4900000000000002</v>
      </c>
      <c r="CG52" s="8">
        <v>3.25</v>
      </c>
      <c r="CH52" s="6">
        <v>3.14</v>
      </c>
      <c r="CI52" s="7">
        <v>3.85</v>
      </c>
      <c r="CJ52" s="7">
        <v>6.1</v>
      </c>
      <c r="CK52" s="7">
        <v>4.16</v>
      </c>
      <c r="CL52" s="7">
        <v>3.8</v>
      </c>
      <c r="CM52" s="8">
        <v>3.97</v>
      </c>
      <c r="CN52" s="7">
        <v>5.79</v>
      </c>
      <c r="CO52" s="9">
        <v>7.45</v>
      </c>
      <c r="CP52" s="4">
        <v>11.02</v>
      </c>
      <c r="CQ52" s="4">
        <v>18.920000000000002</v>
      </c>
      <c r="CR52" s="16">
        <v>24.77</v>
      </c>
      <c r="CS52" s="18">
        <v>29.91</v>
      </c>
      <c r="CT52" s="17">
        <v>32.24</v>
      </c>
      <c r="CU52" s="18">
        <v>35.39</v>
      </c>
      <c r="CV52" s="17">
        <v>37.28</v>
      </c>
      <c r="CW52" s="19">
        <v>37.299999999999997</v>
      </c>
      <c r="CX52" s="17">
        <v>38.799999999999997</v>
      </c>
      <c r="CY52" s="19">
        <v>38.68</v>
      </c>
      <c r="CZ52" s="18">
        <v>37.6</v>
      </c>
      <c r="DA52" s="17">
        <v>37.76</v>
      </c>
      <c r="DB52" s="17">
        <v>39.75</v>
      </c>
      <c r="DC52" s="17">
        <v>40.25</v>
      </c>
      <c r="DD52" s="17">
        <v>45.71</v>
      </c>
      <c r="DE52" s="19">
        <v>47.95</v>
      </c>
      <c r="DF52" s="17">
        <v>46.47</v>
      </c>
      <c r="DG52" s="20">
        <v>47.13</v>
      </c>
      <c r="DH52" s="16">
        <v>45.76</v>
      </c>
      <c r="DI52" s="16">
        <v>42.52</v>
      </c>
      <c r="DJ52" s="16">
        <v>23.65</v>
      </c>
      <c r="DK52" s="18">
        <v>29.45</v>
      </c>
      <c r="DL52" s="17">
        <v>32.049999999999997</v>
      </c>
      <c r="DM52" s="17">
        <v>36.270000000000003</v>
      </c>
      <c r="DN52" s="17">
        <v>37.119999999999997</v>
      </c>
      <c r="DO52" s="19">
        <v>37.03</v>
      </c>
      <c r="DP52" s="17">
        <v>38.54</v>
      </c>
      <c r="DQ52" s="19">
        <v>38.4</v>
      </c>
      <c r="DR52" s="18">
        <v>38.32</v>
      </c>
      <c r="DS52" s="17">
        <v>38.44</v>
      </c>
      <c r="DT52" s="17">
        <v>38.799999999999997</v>
      </c>
      <c r="DU52" s="17">
        <v>40.07</v>
      </c>
      <c r="DV52" s="17">
        <v>46.32</v>
      </c>
      <c r="DW52" s="19">
        <v>47.61</v>
      </c>
      <c r="DX52" s="17">
        <v>45.65</v>
      </c>
      <c r="DY52" s="20">
        <v>47.22</v>
      </c>
      <c r="DZ52" s="16">
        <v>45.32</v>
      </c>
      <c r="EA52" s="16">
        <v>40.630000000000003</v>
      </c>
      <c r="EB52" s="16">
        <v>9</v>
      </c>
      <c r="EC52" s="17">
        <v>10</v>
      </c>
      <c r="ED52" s="17">
        <v>13</v>
      </c>
      <c r="EE52" s="17">
        <v>10</v>
      </c>
      <c r="EF52" s="17">
        <v>6</v>
      </c>
      <c r="EG52" s="17">
        <v>0</v>
      </c>
      <c r="EH52" s="17">
        <v>-5</v>
      </c>
      <c r="EI52" s="17">
        <v>-7</v>
      </c>
      <c r="EJ52" s="17">
        <v>-7</v>
      </c>
      <c r="EK52" s="17">
        <v>-2</v>
      </c>
      <c r="EL52" s="17">
        <v>2</v>
      </c>
      <c r="EM52" s="17">
        <v>8</v>
      </c>
      <c r="EN52" s="17">
        <v>8</v>
      </c>
      <c r="EO52" s="17">
        <v>10</v>
      </c>
      <c r="EP52" s="17">
        <v>10</v>
      </c>
      <c r="EQ52" s="20">
        <v>9</v>
      </c>
      <c r="ER52" s="20">
        <v>8</v>
      </c>
      <c r="ES52" s="20">
        <v>7</v>
      </c>
    </row>
    <row r="53" spans="1:149" ht="14">
      <c r="A53" s="2" t="s">
        <v>1293</v>
      </c>
      <c r="B53" s="2" t="s">
        <v>1666</v>
      </c>
      <c r="C53" s="2">
        <v>13</v>
      </c>
      <c r="D53" s="2">
        <v>9</v>
      </c>
      <c r="E53" s="2">
        <v>53231930</v>
      </c>
      <c r="F53" s="2" t="s">
        <v>91</v>
      </c>
      <c r="G53" s="1" t="s">
        <v>211</v>
      </c>
      <c r="H53" s="15" t="s">
        <v>95</v>
      </c>
      <c r="I53" s="1">
        <v>0</v>
      </c>
      <c r="J53" s="2">
        <v>155.69999999999999</v>
      </c>
      <c r="K53" s="2">
        <v>46.3</v>
      </c>
      <c r="L53" s="2" t="s">
        <v>167</v>
      </c>
      <c r="M53" s="2"/>
      <c r="N53" s="2" t="s">
        <v>99</v>
      </c>
      <c r="O53" s="2" t="s">
        <v>114</v>
      </c>
      <c r="P53" s="3" t="s">
        <v>6</v>
      </c>
      <c r="Q53" s="3">
        <v>22</v>
      </c>
      <c r="R53" s="2">
        <v>22</v>
      </c>
      <c r="S53" s="2">
        <v>15</v>
      </c>
      <c r="T53" s="30" t="s">
        <v>168</v>
      </c>
      <c r="U53" s="30" t="s">
        <v>674</v>
      </c>
      <c r="V53" s="30"/>
      <c r="W53" s="30"/>
      <c r="X53" s="3" t="s">
        <v>6</v>
      </c>
      <c r="Y53" s="3">
        <v>22</v>
      </c>
      <c r="Z53" s="2">
        <v>22</v>
      </c>
      <c r="AA53" s="2">
        <v>15</v>
      </c>
      <c r="AB53" s="2" t="s">
        <v>1294</v>
      </c>
      <c r="AC53" s="33"/>
      <c r="AD53" s="3" t="s">
        <v>137</v>
      </c>
      <c r="AE53" s="3">
        <v>59</v>
      </c>
      <c r="AF53" s="2">
        <v>46</v>
      </c>
      <c r="AG53" s="2">
        <v>33</v>
      </c>
      <c r="AH53" s="2"/>
      <c r="AI53" s="33" t="s">
        <v>209</v>
      </c>
      <c r="AJ53" s="12" t="s">
        <v>116</v>
      </c>
      <c r="AK53" s="12">
        <v>53</v>
      </c>
      <c r="AL53" s="13">
        <v>41</v>
      </c>
      <c r="AM53" s="13">
        <v>25</v>
      </c>
      <c r="AN53" s="13"/>
      <c r="AO53" s="34" t="s">
        <v>197</v>
      </c>
      <c r="AP53" s="2" t="s">
        <v>210</v>
      </c>
      <c r="AQ53" s="2" t="s">
        <v>118</v>
      </c>
      <c r="AR53" s="2" t="s">
        <v>119</v>
      </c>
      <c r="AS53" s="2" t="s">
        <v>141</v>
      </c>
      <c r="AT53" s="2" t="s">
        <v>87</v>
      </c>
      <c r="AU53" s="1" t="s">
        <v>176</v>
      </c>
      <c r="AV53" s="2" t="s">
        <v>89</v>
      </c>
      <c r="AW53" s="1" t="s">
        <v>108</v>
      </c>
      <c r="AX53" s="2" t="s">
        <v>93</v>
      </c>
      <c r="AY53" s="14" t="s">
        <v>110</v>
      </c>
      <c r="AZ53" s="14">
        <v>1</v>
      </c>
      <c r="BA53" s="3" t="s">
        <v>6</v>
      </c>
      <c r="BB53" s="3">
        <v>22</v>
      </c>
      <c r="BC53" s="2">
        <v>22</v>
      </c>
      <c r="BD53" s="2">
        <v>15</v>
      </c>
      <c r="BE53" s="2" t="s">
        <v>1666</v>
      </c>
      <c r="BF53" s="2">
        <v>13</v>
      </c>
      <c r="BG53" s="2">
        <v>9</v>
      </c>
      <c r="BH53" s="104">
        <v>4.01</v>
      </c>
      <c r="BI53" s="114">
        <v>3.28</v>
      </c>
      <c r="BJ53" s="115">
        <v>3.41</v>
      </c>
      <c r="BK53" s="107">
        <v>3.02</v>
      </c>
      <c r="BL53" s="106">
        <v>2.87</v>
      </c>
      <c r="BM53" s="108">
        <v>2.52</v>
      </c>
      <c r="BN53" s="106">
        <v>2.0699999999999998</v>
      </c>
      <c r="BO53" s="108">
        <v>2.56</v>
      </c>
      <c r="BP53" s="107">
        <v>3.21</v>
      </c>
      <c r="BQ53" s="106">
        <v>4.13</v>
      </c>
      <c r="BR53" s="106">
        <v>7.96</v>
      </c>
      <c r="BS53" s="106">
        <v>4.04</v>
      </c>
      <c r="BT53" s="106">
        <v>3.18</v>
      </c>
      <c r="BU53" s="8">
        <v>5.27</v>
      </c>
      <c r="BV53" s="9">
        <v>7.95</v>
      </c>
      <c r="BW53" s="9">
        <v>12.26</v>
      </c>
      <c r="BX53" s="4">
        <v>15.05</v>
      </c>
      <c r="BY53" s="98"/>
      <c r="BZ53" s="4">
        <v>4.62</v>
      </c>
      <c r="CA53" s="39">
        <v>3.62</v>
      </c>
      <c r="CB53" s="5">
        <v>1.94</v>
      </c>
      <c r="CC53" s="7">
        <v>1.66</v>
      </c>
      <c r="CD53" s="7">
        <v>2.88</v>
      </c>
      <c r="CE53" s="8">
        <v>2.36</v>
      </c>
      <c r="CF53" s="7">
        <v>2.87</v>
      </c>
      <c r="CG53" s="8">
        <v>3.86</v>
      </c>
      <c r="CH53" s="6">
        <v>4.0999999999999996</v>
      </c>
      <c r="CI53" s="7">
        <v>5.34</v>
      </c>
      <c r="CJ53" s="7">
        <v>8.7200000000000006</v>
      </c>
      <c r="CK53" s="7">
        <v>5.39</v>
      </c>
      <c r="CL53" s="7">
        <v>3.69</v>
      </c>
      <c r="CM53" s="8">
        <v>6.52</v>
      </c>
      <c r="CN53" s="9">
        <v>8.3699999999999992</v>
      </c>
      <c r="CO53" s="9">
        <v>12.14</v>
      </c>
      <c r="CP53" s="4">
        <v>15.23</v>
      </c>
      <c r="CQ53" s="98"/>
      <c r="CR53" s="16">
        <v>28.17</v>
      </c>
      <c r="CS53" s="40">
        <v>30.96</v>
      </c>
      <c r="CT53" s="23">
        <v>32.67</v>
      </c>
      <c r="CU53" s="18">
        <v>32.630000000000003</v>
      </c>
      <c r="CV53" s="17">
        <v>34.89</v>
      </c>
      <c r="CW53" s="19">
        <v>36.03</v>
      </c>
      <c r="CX53" s="17">
        <v>35.89</v>
      </c>
      <c r="CY53" s="19">
        <v>38.01</v>
      </c>
      <c r="CZ53" s="18">
        <v>38.39</v>
      </c>
      <c r="DA53" s="17">
        <v>38.06</v>
      </c>
      <c r="DB53" s="17">
        <v>40.159999999999997</v>
      </c>
      <c r="DC53" s="17">
        <v>43.49</v>
      </c>
      <c r="DD53" s="17">
        <v>45.52</v>
      </c>
      <c r="DE53" s="19">
        <v>45.8</v>
      </c>
      <c r="DF53" s="20">
        <v>46.97</v>
      </c>
      <c r="DG53" s="20">
        <v>43.17</v>
      </c>
      <c r="DH53" s="16">
        <v>42.32</v>
      </c>
      <c r="DI53" s="100"/>
      <c r="DJ53" s="16">
        <v>28.39</v>
      </c>
      <c r="DK53" s="40">
        <v>31.12</v>
      </c>
      <c r="DL53" s="23">
        <v>33.07</v>
      </c>
      <c r="DM53" s="17">
        <v>32.18</v>
      </c>
      <c r="DN53" s="17">
        <v>34.96</v>
      </c>
      <c r="DO53" s="19">
        <v>37.270000000000003</v>
      </c>
      <c r="DP53" s="17">
        <v>36.07</v>
      </c>
      <c r="DQ53" s="19">
        <v>37.36</v>
      </c>
      <c r="DR53" s="18">
        <v>38.76</v>
      </c>
      <c r="DS53" s="17">
        <v>38.15</v>
      </c>
      <c r="DT53" s="17">
        <v>39.49</v>
      </c>
      <c r="DU53" s="17">
        <v>42.84</v>
      </c>
      <c r="DV53" s="17">
        <v>44.96</v>
      </c>
      <c r="DW53" s="19">
        <v>46.7</v>
      </c>
      <c r="DX53" s="20">
        <v>46.75</v>
      </c>
      <c r="DY53" s="20">
        <v>42.7</v>
      </c>
      <c r="DZ53" s="16">
        <v>42.14</v>
      </c>
      <c r="EA53" s="100"/>
      <c r="EB53" s="16">
        <v>1</v>
      </c>
      <c r="EC53" s="23">
        <v>3</v>
      </c>
      <c r="ED53" s="23">
        <v>4</v>
      </c>
      <c r="EE53" s="17">
        <v>0</v>
      </c>
      <c r="EF53" s="17">
        <v>-3</v>
      </c>
      <c r="EG53" s="17">
        <v>-10</v>
      </c>
      <c r="EH53" s="17">
        <v>-15</v>
      </c>
      <c r="EI53" s="17">
        <v>-16</v>
      </c>
      <c r="EJ53" s="17">
        <v>-11</v>
      </c>
      <c r="EK53" s="17">
        <v>-1</v>
      </c>
      <c r="EL53" s="17">
        <v>8</v>
      </c>
      <c r="EM53" s="17">
        <v>13</v>
      </c>
      <c r="EN53" s="17">
        <v>18</v>
      </c>
      <c r="EO53" s="17">
        <v>17</v>
      </c>
      <c r="EP53" s="20">
        <v>13</v>
      </c>
      <c r="EQ53" s="20">
        <v>11</v>
      </c>
      <c r="ER53" s="20">
        <v>11</v>
      </c>
      <c r="ES53" s="101"/>
    </row>
    <row r="54" spans="1:149" ht="14">
      <c r="A54" s="2" t="s">
        <v>1141</v>
      </c>
      <c r="B54" s="2" t="s">
        <v>1666</v>
      </c>
      <c r="C54" s="2">
        <v>14</v>
      </c>
      <c r="D54" s="2">
        <v>3</v>
      </c>
      <c r="E54" s="2">
        <v>52273979</v>
      </c>
      <c r="F54" s="2" t="s">
        <v>91</v>
      </c>
      <c r="G54" s="1" t="s">
        <v>1145</v>
      </c>
      <c r="H54" s="15" t="s">
        <v>95</v>
      </c>
      <c r="I54" s="1">
        <v>8</v>
      </c>
      <c r="J54" s="2">
        <v>154.9</v>
      </c>
      <c r="K54" s="2">
        <v>46.1</v>
      </c>
      <c r="L54" s="2" t="s">
        <v>167</v>
      </c>
      <c r="M54" s="2"/>
      <c r="N54" s="2" t="s">
        <v>99</v>
      </c>
      <c r="O54" s="2" t="s">
        <v>114</v>
      </c>
      <c r="P54" s="3" t="s">
        <v>48</v>
      </c>
      <c r="Q54" s="3">
        <v>17</v>
      </c>
      <c r="R54" s="2">
        <v>16</v>
      </c>
      <c r="S54" s="2">
        <v>15</v>
      </c>
      <c r="T54" s="30" t="s">
        <v>1143</v>
      </c>
      <c r="U54" s="30" t="s">
        <v>168</v>
      </c>
      <c r="V54" s="30"/>
      <c r="W54" s="30"/>
      <c r="X54" s="3" t="s">
        <v>48</v>
      </c>
      <c r="Y54" s="3">
        <v>17</v>
      </c>
      <c r="Z54" s="2">
        <v>16</v>
      </c>
      <c r="AA54" s="2">
        <v>15</v>
      </c>
      <c r="AB54" s="2" t="s">
        <v>1144</v>
      </c>
      <c r="AC54" s="33"/>
      <c r="AD54" s="3" t="s">
        <v>64</v>
      </c>
      <c r="AE54" s="3">
        <v>56</v>
      </c>
      <c r="AF54" s="2">
        <v>49</v>
      </c>
      <c r="AG54" s="2">
        <v>41</v>
      </c>
      <c r="AH54" s="2"/>
      <c r="AI54" s="33" t="s">
        <v>209</v>
      </c>
      <c r="AJ54" s="12" t="s">
        <v>126</v>
      </c>
      <c r="AK54" s="12">
        <v>56</v>
      </c>
      <c r="AL54" s="13">
        <v>46</v>
      </c>
      <c r="AM54" s="13">
        <v>29</v>
      </c>
      <c r="AN54" s="13"/>
      <c r="AO54" s="34" t="s">
        <v>152</v>
      </c>
      <c r="AP54" s="2" t="s">
        <v>239</v>
      </c>
      <c r="AQ54" s="2" t="s">
        <v>1029</v>
      </c>
      <c r="AR54" s="2" t="s">
        <v>642</v>
      </c>
      <c r="AS54" s="2" t="s">
        <v>313</v>
      </c>
      <c r="AT54" s="2" t="s">
        <v>87</v>
      </c>
      <c r="AU54" s="1" t="s">
        <v>88</v>
      </c>
      <c r="AV54" s="2" t="s">
        <v>89</v>
      </c>
      <c r="AW54" s="1" t="s">
        <v>131</v>
      </c>
      <c r="AX54" s="2" t="s">
        <v>93</v>
      </c>
      <c r="AY54" s="14" t="s">
        <v>1146</v>
      </c>
      <c r="AZ54" s="14">
        <v>1</v>
      </c>
      <c r="BA54" s="3" t="s">
        <v>48</v>
      </c>
      <c r="BB54" s="3">
        <v>17</v>
      </c>
      <c r="BC54" s="2">
        <v>16</v>
      </c>
      <c r="BD54" s="2">
        <v>15</v>
      </c>
      <c r="BE54" s="2" t="s">
        <v>1666</v>
      </c>
      <c r="BF54" s="2">
        <v>14</v>
      </c>
      <c r="BG54" s="2">
        <v>3</v>
      </c>
      <c r="BH54" s="104">
        <v>3.51</v>
      </c>
      <c r="BI54" s="114">
        <v>3.46</v>
      </c>
      <c r="BJ54" s="106">
        <v>2.83</v>
      </c>
      <c r="BK54" s="107">
        <v>1.34</v>
      </c>
      <c r="BL54" s="106">
        <v>0.54</v>
      </c>
      <c r="BM54" s="108">
        <v>0</v>
      </c>
      <c r="BN54" s="106">
        <v>0</v>
      </c>
      <c r="BO54" s="108">
        <v>0</v>
      </c>
      <c r="BP54" s="107">
        <v>1.27</v>
      </c>
      <c r="BQ54" s="106">
        <v>1.39</v>
      </c>
      <c r="BR54" s="106">
        <v>3.33</v>
      </c>
      <c r="BS54" s="106">
        <v>3.26</v>
      </c>
      <c r="BT54" s="106">
        <v>2.87</v>
      </c>
      <c r="BU54" s="8">
        <v>3.73</v>
      </c>
      <c r="BV54" s="7">
        <v>5.82</v>
      </c>
      <c r="BW54" s="9">
        <v>7.31</v>
      </c>
      <c r="BX54" s="4">
        <v>12.33</v>
      </c>
      <c r="BY54" s="4">
        <v>17.43</v>
      </c>
      <c r="BZ54" s="4">
        <v>2.72</v>
      </c>
      <c r="CA54" s="39">
        <v>1.39</v>
      </c>
      <c r="CB54" s="7">
        <v>0</v>
      </c>
      <c r="CC54" s="7">
        <v>1.1499999999999999</v>
      </c>
      <c r="CD54" s="7">
        <v>2.11</v>
      </c>
      <c r="CE54" s="8">
        <v>2.12</v>
      </c>
      <c r="CF54" s="7">
        <v>1.74</v>
      </c>
      <c r="CG54" s="8">
        <v>1.78</v>
      </c>
      <c r="CH54" s="6">
        <v>2.11</v>
      </c>
      <c r="CI54" s="7">
        <v>2.39</v>
      </c>
      <c r="CJ54" s="7">
        <v>3.92</v>
      </c>
      <c r="CK54" s="7">
        <v>4.0599999999999996</v>
      </c>
      <c r="CL54" s="7">
        <v>3.38</v>
      </c>
      <c r="CM54" s="8">
        <v>5.69</v>
      </c>
      <c r="CN54" s="7">
        <v>5.62</v>
      </c>
      <c r="CO54" s="9">
        <v>6.8</v>
      </c>
      <c r="CP54" s="4">
        <v>12.39</v>
      </c>
      <c r="CQ54" s="4">
        <v>18.989999999999998</v>
      </c>
      <c r="CR54" s="16">
        <v>28.87</v>
      </c>
      <c r="CS54" s="40">
        <v>30.45</v>
      </c>
      <c r="CT54" s="17">
        <v>30.04</v>
      </c>
      <c r="CU54" s="18">
        <v>32.020000000000003</v>
      </c>
      <c r="CV54" s="17">
        <v>34.79</v>
      </c>
      <c r="CW54" s="19">
        <v>36.729999999999997</v>
      </c>
      <c r="CX54" s="17">
        <v>38.479999999999997</v>
      </c>
      <c r="CY54" s="19">
        <v>37.119999999999997</v>
      </c>
      <c r="CZ54" s="18">
        <v>38.96</v>
      </c>
      <c r="DA54" s="17">
        <v>38.28</v>
      </c>
      <c r="DB54" s="17">
        <v>41.06</v>
      </c>
      <c r="DC54" s="17">
        <v>41.49</v>
      </c>
      <c r="DD54" s="17">
        <v>44.26</v>
      </c>
      <c r="DE54" s="19">
        <v>46.33</v>
      </c>
      <c r="DF54" s="17">
        <v>46.65</v>
      </c>
      <c r="DG54" s="20">
        <v>41.18</v>
      </c>
      <c r="DH54" s="16">
        <v>37.130000000000003</v>
      </c>
      <c r="DI54" s="16">
        <v>38.08</v>
      </c>
      <c r="DJ54" s="16">
        <v>28.93</v>
      </c>
      <c r="DK54" s="40">
        <v>31.63</v>
      </c>
      <c r="DL54" s="17">
        <v>31.33</v>
      </c>
      <c r="DM54" s="17">
        <v>33.32</v>
      </c>
      <c r="DN54" s="17">
        <v>35.17</v>
      </c>
      <c r="DO54" s="19">
        <v>36.770000000000003</v>
      </c>
      <c r="DP54" s="17">
        <v>38.01</v>
      </c>
      <c r="DQ54" s="19">
        <v>37.89</v>
      </c>
      <c r="DR54" s="18">
        <v>39.17</v>
      </c>
      <c r="DS54" s="17">
        <v>38.29</v>
      </c>
      <c r="DT54" s="17">
        <v>40.82</v>
      </c>
      <c r="DU54" s="17">
        <v>40.75</v>
      </c>
      <c r="DV54" s="17">
        <v>44.86</v>
      </c>
      <c r="DW54" s="19">
        <v>46.02</v>
      </c>
      <c r="DX54" s="17">
        <v>47.44</v>
      </c>
      <c r="DY54" s="20">
        <v>42.37</v>
      </c>
      <c r="DZ54" s="16">
        <v>38.11</v>
      </c>
      <c r="EA54" s="16">
        <v>39.51</v>
      </c>
      <c r="EB54" s="16">
        <v>8</v>
      </c>
      <c r="EC54" s="23">
        <v>8</v>
      </c>
      <c r="ED54" s="17">
        <v>4</v>
      </c>
      <c r="EE54" s="17">
        <v>1</v>
      </c>
      <c r="EF54" s="17">
        <v>-5</v>
      </c>
      <c r="EG54" s="17">
        <v>-7</v>
      </c>
      <c r="EH54" s="17">
        <v>-10</v>
      </c>
      <c r="EI54" s="17">
        <v>-7</v>
      </c>
      <c r="EJ54" s="17">
        <v>-4</v>
      </c>
      <c r="EK54" s="17">
        <v>5</v>
      </c>
      <c r="EL54" s="17">
        <v>12</v>
      </c>
      <c r="EM54" s="17">
        <v>17</v>
      </c>
      <c r="EN54" s="17">
        <v>20</v>
      </c>
      <c r="EO54" s="17">
        <v>19</v>
      </c>
      <c r="EP54" s="17">
        <v>12</v>
      </c>
      <c r="EQ54" s="20">
        <v>5</v>
      </c>
      <c r="ER54" s="20">
        <v>5</v>
      </c>
      <c r="ES54" s="20">
        <v>5</v>
      </c>
    </row>
    <row r="55" spans="1:149" ht="14">
      <c r="A55" s="2" t="s">
        <v>1034</v>
      </c>
      <c r="B55" s="2" t="s">
        <v>1666</v>
      </c>
      <c r="C55" s="2">
        <v>15</v>
      </c>
      <c r="D55" s="2">
        <v>7</v>
      </c>
      <c r="E55" s="2">
        <v>51247605</v>
      </c>
      <c r="F55" s="2" t="s">
        <v>91</v>
      </c>
      <c r="G55" s="1" t="s">
        <v>753</v>
      </c>
      <c r="H55" s="14"/>
      <c r="I55" s="1"/>
      <c r="J55" s="2">
        <v>162.30000000000001</v>
      </c>
      <c r="K55" s="2">
        <v>46.7</v>
      </c>
      <c r="L55" s="2" t="s">
        <v>167</v>
      </c>
      <c r="M55" s="2"/>
      <c r="N55" s="2" t="s">
        <v>99</v>
      </c>
      <c r="O55" s="2" t="s">
        <v>279</v>
      </c>
      <c r="P55" s="3" t="s">
        <v>17</v>
      </c>
      <c r="Q55" s="3">
        <v>26</v>
      </c>
      <c r="R55" s="2">
        <v>21</v>
      </c>
      <c r="S55" s="2">
        <v>15</v>
      </c>
      <c r="T55" s="30"/>
      <c r="U55" s="30"/>
      <c r="V55" s="30"/>
      <c r="W55" s="30"/>
      <c r="X55" s="3" t="s">
        <v>17</v>
      </c>
      <c r="Y55" s="3">
        <v>26</v>
      </c>
      <c r="Z55" s="2">
        <v>21</v>
      </c>
      <c r="AA55" s="2">
        <v>15</v>
      </c>
      <c r="AB55" s="2" t="s">
        <v>1038</v>
      </c>
      <c r="AC55" s="33"/>
      <c r="AD55" s="3" t="s">
        <v>216</v>
      </c>
      <c r="AE55" s="3">
        <v>52</v>
      </c>
      <c r="AF55" s="2">
        <v>37</v>
      </c>
      <c r="AG55" s="2">
        <v>20</v>
      </c>
      <c r="AH55" s="2"/>
      <c r="AI55" s="33" t="s">
        <v>242</v>
      </c>
      <c r="AJ55" s="12" t="s">
        <v>217</v>
      </c>
      <c r="AK55" s="12">
        <v>40</v>
      </c>
      <c r="AL55" s="13">
        <v>30</v>
      </c>
      <c r="AM55" s="13">
        <v>29</v>
      </c>
      <c r="AN55" s="13"/>
      <c r="AO55" s="34" t="s">
        <v>197</v>
      </c>
      <c r="AP55" s="2" t="s">
        <v>250</v>
      </c>
      <c r="AQ55" s="2" t="s">
        <v>150</v>
      </c>
      <c r="AR55" s="2" t="s">
        <v>712</v>
      </c>
      <c r="AS55" s="2" t="s">
        <v>204</v>
      </c>
      <c r="AT55" s="2" t="s">
        <v>87</v>
      </c>
      <c r="AU55" s="1"/>
      <c r="AV55" s="2" t="s">
        <v>89</v>
      </c>
      <c r="AW55" s="1"/>
      <c r="AX55" s="2" t="s">
        <v>93</v>
      </c>
      <c r="AY55" s="14" t="s">
        <v>782</v>
      </c>
      <c r="AZ55" s="14">
        <v>1</v>
      </c>
      <c r="BA55" s="3" t="s">
        <v>17</v>
      </c>
      <c r="BB55" s="3">
        <v>26</v>
      </c>
      <c r="BC55" s="2">
        <v>21</v>
      </c>
      <c r="BD55" s="2">
        <v>15</v>
      </c>
      <c r="BE55" s="2" t="s">
        <v>1666</v>
      </c>
      <c r="BF55" s="2">
        <v>15</v>
      </c>
      <c r="BG55" s="2">
        <v>7</v>
      </c>
      <c r="BH55" s="104">
        <v>4.49</v>
      </c>
      <c r="BI55" s="105">
        <v>4.57</v>
      </c>
      <c r="BJ55" s="109">
        <v>4.29</v>
      </c>
      <c r="BK55" s="105">
        <v>2.98</v>
      </c>
      <c r="BL55" s="106">
        <v>2.9</v>
      </c>
      <c r="BM55" s="108">
        <v>2.99</v>
      </c>
      <c r="BN55" s="106">
        <v>3.39</v>
      </c>
      <c r="BO55" s="108">
        <v>3.58</v>
      </c>
      <c r="BP55" s="107">
        <v>2.84</v>
      </c>
      <c r="BQ55" s="106">
        <v>2.21</v>
      </c>
      <c r="BR55" s="106">
        <v>4.47</v>
      </c>
      <c r="BS55" s="106">
        <v>6.23</v>
      </c>
      <c r="BT55" s="106">
        <v>4.88</v>
      </c>
      <c r="BU55" s="4">
        <v>4.75</v>
      </c>
      <c r="BV55" s="9">
        <v>5.66</v>
      </c>
      <c r="BW55" s="9">
        <v>6.39</v>
      </c>
      <c r="BX55" s="4">
        <v>10.29</v>
      </c>
      <c r="BY55" s="4">
        <v>13.39</v>
      </c>
      <c r="BZ55" s="4">
        <v>4.93</v>
      </c>
      <c r="CA55" s="26">
        <v>2.84</v>
      </c>
      <c r="CB55" s="25">
        <v>2.12</v>
      </c>
      <c r="CC55" s="25">
        <v>1.17</v>
      </c>
      <c r="CD55" s="53">
        <v>2.84</v>
      </c>
      <c r="CE55" s="54">
        <v>2.5299999999999998</v>
      </c>
      <c r="CF55" s="53">
        <v>3.73</v>
      </c>
      <c r="CG55" s="54">
        <v>3.51</v>
      </c>
      <c r="CH55" s="55">
        <v>4.41</v>
      </c>
      <c r="CI55" s="53">
        <v>4.5199999999999996</v>
      </c>
      <c r="CJ55" s="53">
        <v>6.73</v>
      </c>
      <c r="CK55" s="53">
        <v>6.46</v>
      </c>
      <c r="CL55" s="7">
        <v>4.18</v>
      </c>
      <c r="CM55" s="4">
        <v>4.07</v>
      </c>
      <c r="CN55" s="9">
        <v>5.33</v>
      </c>
      <c r="CO55" s="9">
        <v>5.9</v>
      </c>
      <c r="CP55" s="4">
        <v>9.0299999999999994</v>
      </c>
      <c r="CQ55" s="4">
        <v>13.62</v>
      </c>
      <c r="CR55" s="16">
        <v>28.28</v>
      </c>
      <c r="CS55" s="38">
        <v>32.520000000000003</v>
      </c>
      <c r="CT55" s="20">
        <v>35.299999999999997</v>
      </c>
      <c r="CU55" s="38">
        <v>36.61</v>
      </c>
      <c r="CV55" s="17">
        <v>36.67</v>
      </c>
      <c r="CW55" s="19">
        <v>37.81</v>
      </c>
      <c r="CX55" s="17">
        <v>38.06</v>
      </c>
      <c r="CY55" s="19">
        <v>38.85</v>
      </c>
      <c r="CZ55" s="18">
        <v>39.03</v>
      </c>
      <c r="DA55" s="17">
        <v>40.729999999999997</v>
      </c>
      <c r="DB55" s="17">
        <v>41.41</v>
      </c>
      <c r="DC55" s="17">
        <v>43.32</v>
      </c>
      <c r="DD55" s="17">
        <v>47.11</v>
      </c>
      <c r="DE55" s="16">
        <v>46.26</v>
      </c>
      <c r="DF55" s="20">
        <v>47.78</v>
      </c>
      <c r="DG55" s="20">
        <v>46.29</v>
      </c>
      <c r="DH55" s="16">
        <v>45.85</v>
      </c>
      <c r="DI55" s="16">
        <v>41.39</v>
      </c>
      <c r="DJ55" s="16">
        <v>28.39</v>
      </c>
      <c r="DK55" s="38">
        <v>32.79</v>
      </c>
      <c r="DL55" s="20">
        <v>35.020000000000003</v>
      </c>
      <c r="DM55" s="20">
        <v>36.85</v>
      </c>
      <c r="DN55" s="17">
        <v>37.17</v>
      </c>
      <c r="DO55" s="19">
        <v>37.75</v>
      </c>
      <c r="DP55" s="17">
        <v>37.92</v>
      </c>
      <c r="DQ55" s="19">
        <v>38.61</v>
      </c>
      <c r="DR55" s="18">
        <v>39.29</v>
      </c>
      <c r="DS55" s="17">
        <v>40.700000000000003</v>
      </c>
      <c r="DT55" s="17">
        <v>41.41</v>
      </c>
      <c r="DU55" s="17">
        <v>43.22</v>
      </c>
      <c r="DV55" s="17">
        <v>47.46</v>
      </c>
      <c r="DW55" s="16">
        <v>46.94</v>
      </c>
      <c r="DX55" s="20">
        <v>47.19</v>
      </c>
      <c r="DY55" s="20">
        <v>46.73</v>
      </c>
      <c r="DZ55" s="16">
        <v>45.37</v>
      </c>
      <c r="EA55" s="16">
        <v>41.05</v>
      </c>
      <c r="EB55" s="16">
        <v>0</v>
      </c>
      <c r="EC55" s="20">
        <v>1</v>
      </c>
      <c r="ED55" s="20">
        <v>4</v>
      </c>
      <c r="EE55" s="20">
        <v>4</v>
      </c>
      <c r="EF55" s="17">
        <v>2</v>
      </c>
      <c r="EG55" s="17">
        <v>0</v>
      </c>
      <c r="EH55" s="17">
        <v>-7</v>
      </c>
      <c r="EI55" s="17">
        <v>-1</v>
      </c>
      <c r="EJ55" s="17">
        <v>-12</v>
      </c>
      <c r="EK55" s="17">
        <v>-13</v>
      </c>
      <c r="EL55" s="17">
        <v>-6</v>
      </c>
      <c r="EM55" s="17">
        <v>0</v>
      </c>
      <c r="EN55" s="17">
        <v>3</v>
      </c>
      <c r="EO55" s="20">
        <v>4</v>
      </c>
      <c r="EP55" s="20">
        <v>4</v>
      </c>
      <c r="EQ55" s="20">
        <v>2</v>
      </c>
      <c r="ER55" s="20">
        <v>3</v>
      </c>
      <c r="ES55" s="20">
        <v>2</v>
      </c>
    </row>
    <row r="56" spans="1:149" ht="14">
      <c r="A56" s="2" t="s">
        <v>1279</v>
      </c>
      <c r="B56" s="2" t="s">
        <v>1666</v>
      </c>
      <c r="C56" s="2">
        <v>12</v>
      </c>
      <c r="D56" s="2">
        <v>10</v>
      </c>
      <c r="E56" s="2">
        <v>53352697</v>
      </c>
      <c r="F56" s="2" t="s">
        <v>91</v>
      </c>
      <c r="G56" s="1" t="s">
        <v>205</v>
      </c>
      <c r="H56" s="15" t="s">
        <v>95</v>
      </c>
      <c r="I56" s="1">
        <v>-7</v>
      </c>
      <c r="J56" s="2">
        <v>157.30000000000001</v>
      </c>
      <c r="K56" s="2">
        <v>43</v>
      </c>
      <c r="L56" s="2" t="s">
        <v>167</v>
      </c>
      <c r="M56" s="2"/>
      <c r="N56" s="2" t="s">
        <v>147</v>
      </c>
      <c r="O56" s="2" t="s">
        <v>201</v>
      </c>
      <c r="P56" s="3" t="s">
        <v>6</v>
      </c>
      <c r="Q56" s="3">
        <v>23</v>
      </c>
      <c r="R56" s="2">
        <v>20</v>
      </c>
      <c r="S56" s="2">
        <v>15</v>
      </c>
      <c r="T56" s="30" t="s">
        <v>168</v>
      </c>
      <c r="U56" s="30"/>
      <c r="V56" s="30"/>
      <c r="W56" s="30"/>
      <c r="X56" s="3" t="s">
        <v>6</v>
      </c>
      <c r="Y56" s="3">
        <v>23</v>
      </c>
      <c r="Z56" s="2">
        <v>20</v>
      </c>
      <c r="AA56" s="2">
        <v>15</v>
      </c>
      <c r="AB56" s="2" t="s">
        <v>1280</v>
      </c>
      <c r="AC56" s="33"/>
      <c r="AD56" s="3" t="s">
        <v>137</v>
      </c>
      <c r="AE56" s="3">
        <v>53</v>
      </c>
      <c r="AF56" s="2">
        <v>41</v>
      </c>
      <c r="AG56" s="2">
        <v>37</v>
      </c>
      <c r="AH56" s="2"/>
      <c r="AI56" s="33" t="s">
        <v>443</v>
      </c>
      <c r="AJ56" s="12" t="s">
        <v>116</v>
      </c>
      <c r="AK56" s="12">
        <v>62</v>
      </c>
      <c r="AL56" s="13">
        <v>43</v>
      </c>
      <c r="AM56" s="13">
        <v>30</v>
      </c>
      <c r="AN56" s="13"/>
      <c r="AO56" s="34" t="s">
        <v>152</v>
      </c>
      <c r="AP56" s="2" t="s">
        <v>127</v>
      </c>
      <c r="AQ56" s="2" t="s">
        <v>202</v>
      </c>
      <c r="AR56" s="2" t="s">
        <v>203</v>
      </c>
      <c r="AS56" s="2" t="s">
        <v>204</v>
      </c>
      <c r="AT56" s="2" t="s">
        <v>87</v>
      </c>
      <c r="AU56" s="1" t="s">
        <v>176</v>
      </c>
      <c r="AV56" s="2" t="s">
        <v>89</v>
      </c>
      <c r="AW56" s="1" t="s">
        <v>108</v>
      </c>
      <c r="AX56" s="2" t="s">
        <v>93</v>
      </c>
      <c r="AY56" s="14" t="s">
        <v>206</v>
      </c>
      <c r="AZ56" s="14">
        <v>2</v>
      </c>
      <c r="BA56" s="3" t="s">
        <v>6</v>
      </c>
      <c r="BB56" s="3">
        <v>23</v>
      </c>
      <c r="BC56" s="2">
        <v>20</v>
      </c>
      <c r="BD56" s="2">
        <v>15</v>
      </c>
      <c r="BE56" s="2" t="s">
        <v>1666</v>
      </c>
      <c r="BF56" s="2">
        <v>12</v>
      </c>
      <c r="BG56" s="2">
        <v>10</v>
      </c>
      <c r="BH56" s="116">
        <v>4.33</v>
      </c>
      <c r="BI56" s="117">
        <v>3.84</v>
      </c>
      <c r="BJ56" s="118">
        <v>2.91</v>
      </c>
      <c r="BK56" s="117">
        <v>2.4700000000000002</v>
      </c>
      <c r="BL56" s="118">
        <v>2.9</v>
      </c>
      <c r="BM56" s="116">
        <v>2.2400000000000002</v>
      </c>
      <c r="BN56" s="118">
        <v>2.63</v>
      </c>
      <c r="BO56" s="116">
        <v>3.46</v>
      </c>
      <c r="BP56" s="117">
        <v>2.2799999999999998</v>
      </c>
      <c r="BQ56" s="118">
        <v>3.85</v>
      </c>
      <c r="BR56" s="118">
        <v>5.74</v>
      </c>
      <c r="BS56" s="118">
        <v>6.14</v>
      </c>
      <c r="BT56" s="118">
        <v>2.68</v>
      </c>
      <c r="BU56" s="16">
        <v>2.87</v>
      </c>
      <c r="BV56" s="20">
        <v>4.0199999999999996</v>
      </c>
      <c r="BW56" s="20">
        <v>6.51</v>
      </c>
      <c r="BX56" s="16">
        <v>10.61</v>
      </c>
      <c r="BY56" s="16">
        <v>17.34</v>
      </c>
      <c r="BZ56" s="16">
        <v>4.66</v>
      </c>
      <c r="CA56" s="38">
        <v>3.41</v>
      </c>
      <c r="CB56" s="20">
        <v>1.52</v>
      </c>
      <c r="CC56" s="20">
        <v>0</v>
      </c>
      <c r="CD56" s="20">
        <v>2.12</v>
      </c>
      <c r="CE56" s="16">
        <v>1.96</v>
      </c>
      <c r="CF56" s="20">
        <v>3.13</v>
      </c>
      <c r="CG56" s="16">
        <v>2.87</v>
      </c>
      <c r="CH56" s="38">
        <v>4.12</v>
      </c>
      <c r="CI56" s="20">
        <v>3.98</v>
      </c>
      <c r="CJ56" s="20">
        <v>4.4400000000000004</v>
      </c>
      <c r="CK56" s="20">
        <v>4.58</v>
      </c>
      <c r="CL56" s="20">
        <v>2.21</v>
      </c>
      <c r="CM56" s="16">
        <v>3.07</v>
      </c>
      <c r="CN56" s="20">
        <v>5.17</v>
      </c>
      <c r="CO56" s="20">
        <v>5.72</v>
      </c>
      <c r="CP56" s="16">
        <v>9.0299999999999994</v>
      </c>
      <c r="CQ56" s="16">
        <v>14.86</v>
      </c>
      <c r="CR56" s="4">
        <v>26.71</v>
      </c>
      <c r="CS56" s="37">
        <v>30.53</v>
      </c>
      <c r="CT56" s="9">
        <v>34.35</v>
      </c>
      <c r="CU56" s="37">
        <v>35.94</v>
      </c>
      <c r="CV56" s="9">
        <v>36.31</v>
      </c>
      <c r="CW56" s="4">
        <v>38.659999999999997</v>
      </c>
      <c r="CX56" s="9">
        <v>38.15</v>
      </c>
      <c r="CY56" s="4">
        <v>39.450000000000003</v>
      </c>
      <c r="CZ56" s="37">
        <v>39.74</v>
      </c>
      <c r="DA56" s="9">
        <v>38.69</v>
      </c>
      <c r="DB56" s="9">
        <v>40.99</v>
      </c>
      <c r="DC56" s="9">
        <v>44</v>
      </c>
      <c r="DD56" s="9">
        <v>47.05</v>
      </c>
      <c r="DE56" s="4">
        <v>46.18</v>
      </c>
      <c r="DF56" s="9">
        <v>49.98</v>
      </c>
      <c r="DG56" s="9">
        <v>46.93</v>
      </c>
      <c r="DH56" s="4">
        <v>43.92</v>
      </c>
      <c r="DI56" s="4">
        <v>38.33</v>
      </c>
      <c r="DJ56" s="4">
        <v>25.39</v>
      </c>
      <c r="DK56" s="37">
        <v>30.05</v>
      </c>
      <c r="DL56" s="9">
        <v>34.229999999999997</v>
      </c>
      <c r="DM56" s="9">
        <v>36.94</v>
      </c>
      <c r="DN56" s="9">
        <v>36.659999999999997</v>
      </c>
      <c r="DO56" s="4">
        <v>39.22</v>
      </c>
      <c r="DP56" s="9">
        <v>38.409999999999997</v>
      </c>
      <c r="DQ56" s="4">
        <v>38.65</v>
      </c>
      <c r="DR56" s="37">
        <v>39.01</v>
      </c>
      <c r="DS56" s="9">
        <v>38.700000000000003</v>
      </c>
      <c r="DT56" s="9">
        <v>40.229999999999997</v>
      </c>
      <c r="DU56" s="9">
        <v>43.2</v>
      </c>
      <c r="DV56" s="9">
        <v>47.32</v>
      </c>
      <c r="DW56" s="4">
        <v>46.12</v>
      </c>
      <c r="DX56" s="9">
        <v>48.74</v>
      </c>
      <c r="DY56" s="9">
        <v>46.71</v>
      </c>
      <c r="DZ56" s="4">
        <v>44.2</v>
      </c>
      <c r="EA56" s="4">
        <v>37.9</v>
      </c>
      <c r="EB56" s="16">
        <v>1</v>
      </c>
      <c r="EC56" s="20">
        <v>2</v>
      </c>
      <c r="ED56" s="20">
        <v>2</v>
      </c>
      <c r="EE56" s="20">
        <v>2</v>
      </c>
      <c r="EF56" s="20">
        <v>2</v>
      </c>
      <c r="EG56" s="20">
        <v>0</v>
      </c>
      <c r="EH56" s="20">
        <v>-3</v>
      </c>
      <c r="EI56" s="20">
        <v>-6</v>
      </c>
      <c r="EJ56" s="20">
        <v>-3</v>
      </c>
      <c r="EK56" s="20">
        <v>0</v>
      </c>
      <c r="EL56" s="20">
        <v>11</v>
      </c>
      <c r="EM56" s="20">
        <v>20</v>
      </c>
      <c r="EN56" s="20">
        <v>22</v>
      </c>
      <c r="EO56" s="20">
        <v>22</v>
      </c>
      <c r="EP56" s="20">
        <v>13</v>
      </c>
      <c r="EQ56" s="20">
        <v>10</v>
      </c>
      <c r="ER56" s="20">
        <v>5</v>
      </c>
      <c r="ES56" s="20">
        <v>5</v>
      </c>
    </row>
    <row r="57" spans="1:149" ht="14">
      <c r="A57" s="2" t="s">
        <v>1659</v>
      </c>
      <c r="B57" s="2" t="s">
        <v>1666</v>
      </c>
      <c r="C57" s="2">
        <v>20</v>
      </c>
      <c r="D57" s="2">
        <v>1</v>
      </c>
      <c r="E57" s="2">
        <v>44764188</v>
      </c>
      <c r="F57" s="2" t="s">
        <v>91</v>
      </c>
      <c r="G57" s="1" t="s">
        <v>1220</v>
      </c>
      <c r="H57" s="14"/>
      <c r="I57" s="1"/>
      <c r="J57" s="2">
        <v>165.1</v>
      </c>
      <c r="K57" s="2">
        <v>62.8</v>
      </c>
      <c r="L57" s="2" t="s">
        <v>167</v>
      </c>
      <c r="M57" s="2"/>
      <c r="N57" s="2" t="s">
        <v>79</v>
      </c>
      <c r="O57" s="2" t="s">
        <v>80</v>
      </c>
      <c r="P57" s="3" t="s">
        <v>6</v>
      </c>
      <c r="Q57" s="3">
        <v>29</v>
      </c>
      <c r="R57" s="2">
        <v>25</v>
      </c>
      <c r="S57" s="2">
        <v>16</v>
      </c>
      <c r="T57" s="30"/>
      <c r="U57" s="30"/>
      <c r="V57" s="30"/>
      <c r="W57" s="30"/>
      <c r="X57" s="3" t="s">
        <v>6</v>
      </c>
      <c r="Y57" s="3">
        <v>29</v>
      </c>
      <c r="Z57" s="2">
        <v>25</v>
      </c>
      <c r="AA57" s="2">
        <v>16</v>
      </c>
      <c r="AB57" s="2" t="s">
        <v>1465</v>
      </c>
      <c r="AC57" s="33"/>
      <c r="AD57" s="3" t="s">
        <v>232</v>
      </c>
      <c r="AE57" s="3">
        <v>45</v>
      </c>
      <c r="AF57" s="2">
        <v>31</v>
      </c>
      <c r="AG57" s="2">
        <v>22</v>
      </c>
      <c r="AH57" s="2"/>
      <c r="AI57" s="33" t="s">
        <v>443</v>
      </c>
      <c r="AJ57" s="12" t="s">
        <v>217</v>
      </c>
      <c r="AK57" s="12">
        <v>24</v>
      </c>
      <c r="AL57" s="13">
        <v>17</v>
      </c>
      <c r="AM57" s="13">
        <v>8</v>
      </c>
      <c r="AN57" s="13"/>
      <c r="AO57" s="34" t="s">
        <v>197</v>
      </c>
      <c r="AP57" s="2" t="s">
        <v>127</v>
      </c>
      <c r="AQ57" s="2" t="s">
        <v>128</v>
      </c>
      <c r="AR57" s="2" t="s">
        <v>800</v>
      </c>
      <c r="AS57" s="2" t="s">
        <v>513</v>
      </c>
      <c r="AT57" s="2" t="s">
        <v>87</v>
      </c>
      <c r="AU57" s="1"/>
      <c r="AV57" s="2" t="s">
        <v>89</v>
      </c>
      <c r="AW57" s="1"/>
      <c r="AX57" s="2" t="s">
        <v>93</v>
      </c>
      <c r="AY57" s="14">
        <v>0</v>
      </c>
      <c r="AZ57" s="14">
        <v>1</v>
      </c>
      <c r="BA57" s="3" t="s">
        <v>6</v>
      </c>
      <c r="BB57" s="3">
        <v>29</v>
      </c>
      <c r="BC57" s="2">
        <v>25</v>
      </c>
      <c r="BD57" s="2">
        <v>16</v>
      </c>
      <c r="BE57" s="2" t="s">
        <v>1666</v>
      </c>
      <c r="BF57" s="2">
        <v>20</v>
      </c>
      <c r="BG57" s="2">
        <v>1</v>
      </c>
      <c r="BH57" s="104">
        <v>2.83</v>
      </c>
      <c r="BI57" s="105">
        <v>3.06</v>
      </c>
      <c r="BJ57" s="106">
        <v>2.83</v>
      </c>
      <c r="BK57" s="107">
        <v>1.96</v>
      </c>
      <c r="BL57" s="106">
        <v>2.5299999999999998</v>
      </c>
      <c r="BM57" s="108">
        <v>2.89</v>
      </c>
      <c r="BN57" s="106">
        <v>1.85</v>
      </c>
      <c r="BO57" s="108">
        <v>2.17</v>
      </c>
      <c r="BP57" s="107">
        <v>1.88</v>
      </c>
      <c r="BQ57" s="106">
        <v>4.5999999999999996</v>
      </c>
      <c r="BR57" s="106">
        <v>5.98</v>
      </c>
      <c r="BS57" s="106">
        <v>5.47</v>
      </c>
      <c r="BT57" s="106">
        <v>4.07</v>
      </c>
      <c r="BU57" s="8">
        <v>4.38</v>
      </c>
      <c r="BV57" s="9">
        <v>6.39</v>
      </c>
      <c r="BW57" s="9">
        <v>7.55</v>
      </c>
      <c r="BX57" s="4">
        <v>13.17</v>
      </c>
      <c r="BY57" s="4">
        <v>18.7</v>
      </c>
      <c r="BZ57" s="4">
        <v>3.21</v>
      </c>
      <c r="CA57" s="26">
        <v>2.29</v>
      </c>
      <c r="CB57" s="53">
        <v>0.39</v>
      </c>
      <c r="CC57" s="53">
        <v>0.76</v>
      </c>
      <c r="CD57" s="53">
        <v>2.2400000000000002</v>
      </c>
      <c r="CE57" s="54">
        <v>2.2400000000000002</v>
      </c>
      <c r="CF57" s="53">
        <v>2.31</v>
      </c>
      <c r="CG57" s="54">
        <v>2.78</v>
      </c>
      <c r="CH57" s="55">
        <v>3.51</v>
      </c>
      <c r="CI57" s="53">
        <v>4.5999999999999996</v>
      </c>
      <c r="CJ57" s="53">
        <v>5.19</v>
      </c>
      <c r="CK57" s="53">
        <v>4.1900000000000004</v>
      </c>
      <c r="CL57" s="7">
        <v>4.37</v>
      </c>
      <c r="CM57" s="8">
        <v>4.5199999999999996</v>
      </c>
      <c r="CN57" s="9">
        <v>7.23</v>
      </c>
      <c r="CO57" s="9">
        <v>7.78</v>
      </c>
      <c r="CP57" s="4">
        <v>12.34</v>
      </c>
      <c r="CQ57" s="4">
        <v>17.34</v>
      </c>
      <c r="CR57" s="16">
        <v>29.22</v>
      </c>
      <c r="CS57" s="38">
        <v>31.43</v>
      </c>
      <c r="CT57" s="17">
        <v>33.25</v>
      </c>
      <c r="CU57" s="18">
        <v>34.56</v>
      </c>
      <c r="CV57" s="17">
        <v>35.49</v>
      </c>
      <c r="CW57" s="19">
        <v>36.26</v>
      </c>
      <c r="CX57" s="17">
        <v>37.5</v>
      </c>
      <c r="CY57" s="19">
        <v>37.22</v>
      </c>
      <c r="CZ57" s="18">
        <v>38.19</v>
      </c>
      <c r="DA57" s="17">
        <v>40.18</v>
      </c>
      <c r="DB57" s="17">
        <v>40.659999999999997</v>
      </c>
      <c r="DC57" s="17">
        <v>41.16</v>
      </c>
      <c r="DD57" s="17">
        <v>44.03</v>
      </c>
      <c r="DE57" s="19">
        <v>45.96</v>
      </c>
      <c r="DF57" s="20">
        <v>47.08</v>
      </c>
      <c r="DG57" s="20">
        <v>47.6</v>
      </c>
      <c r="DH57" s="16">
        <v>43.99</v>
      </c>
      <c r="DI57" s="16">
        <v>42.35</v>
      </c>
      <c r="DJ57" s="16">
        <v>29.52</v>
      </c>
      <c r="DK57" s="38">
        <v>31.34</v>
      </c>
      <c r="DL57" s="17">
        <v>33.549999999999997</v>
      </c>
      <c r="DM57" s="17">
        <v>34.659999999999997</v>
      </c>
      <c r="DN57" s="17">
        <v>35.700000000000003</v>
      </c>
      <c r="DO57" s="19">
        <v>36.14</v>
      </c>
      <c r="DP57" s="17">
        <v>37.159999999999997</v>
      </c>
      <c r="DQ57" s="19">
        <v>37.39</v>
      </c>
      <c r="DR57" s="18">
        <v>38.28</v>
      </c>
      <c r="DS57" s="17">
        <v>40.83</v>
      </c>
      <c r="DT57" s="17">
        <v>40.69</v>
      </c>
      <c r="DU57" s="17">
        <v>41.01</v>
      </c>
      <c r="DV57" s="17">
        <v>44.76</v>
      </c>
      <c r="DW57" s="19">
        <v>45.66</v>
      </c>
      <c r="DX57" s="20">
        <v>47.82</v>
      </c>
      <c r="DY57" s="20">
        <v>47.07</v>
      </c>
      <c r="DZ57" s="16">
        <v>43.66</v>
      </c>
      <c r="EA57" s="16">
        <v>42.2</v>
      </c>
      <c r="EB57" s="16">
        <v>5</v>
      </c>
      <c r="EC57" s="20">
        <v>5</v>
      </c>
      <c r="ED57" s="17">
        <v>6</v>
      </c>
      <c r="EE57" s="17">
        <v>4</v>
      </c>
      <c r="EF57" s="17">
        <v>0</v>
      </c>
      <c r="EG57" s="17">
        <v>-6</v>
      </c>
      <c r="EH57" s="17">
        <v>-11</v>
      </c>
      <c r="EI57" s="17">
        <v>-13</v>
      </c>
      <c r="EJ57" s="17">
        <v>-13</v>
      </c>
      <c r="EK57" s="17">
        <v>-9</v>
      </c>
      <c r="EL57" s="17">
        <v>-5</v>
      </c>
      <c r="EM57" s="17">
        <v>0</v>
      </c>
      <c r="EN57" s="17">
        <v>1</v>
      </c>
      <c r="EO57" s="17">
        <v>4</v>
      </c>
      <c r="EP57" s="20">
        <v>6</v>
      </c>
      <c r="EQ57" s="20">
        <v>3</v>
      </c>
      <c r="ER57" s="20">
        <v>3</v>
      </c>
      <c r="ES57" s="20">
        <v>4</v>
      </c>
    </row>
    <row r="58" spans="1:149" ht="14">
      <c r="A58" s="2" t="s">
        <v>1532</v>
      </c>
      <c r="B58" s="2" t="s">
        <v>1666</v>
      </c>
      <c r="C58" s="2">
        <v>14</v>
      </c>
      <c r="D58" s="2">
        <v>5</v>
      </c>
      <c r="E58" s="2">
        <v>50202685</v>
      </c>
      <c r="F58" s="2" t="s">
        <v>91</v>
      </c>
      <c r="G58" s="1" t="s">
        <v>1537</v>
      </c>
      <c r="H58" s="14"/>
      <c r="I58" s="1"/>
      <c r="J58" s="2">
        <v>157.1</v>
      </c>
      <c r="K58" s="2">
        <v>46.9</v>
      </c>
      <c r="L58" s="2" t="s">
        <v>167</v>
      </c>
      <c r="M58" s="2"/>
      <c r="N58" s="2" t="s">
        <v>158</v>
      </c>
      <c r="O58" s="2" t="s">
        <v>80</v>
      </c>
      <c r="P58" s="3" t="s">
        <v>15</v>
      </c>
      <c r="Q58" s="3">
        <v>24</v>
      </c>
      <c r="R58" s="2">
        <v>23</v>
      </c>
      <c r="S58" s="2">
        <v>16</v>
      </c>
      <c r="T58" s="30"/>
      <c r="U58" s="30"/>
      <c r="V58" s="30"/>
      <c r="W58" s="30"/>
      <c r="X58" s="3" t="s">
        <v>15</v>
      </c>
      <c r="Y58" s="3">
        <v>24</v>
      </c>
      <c r="Z58" s="2">
        <v>23</v>
      </c>
      <c r="AA58" s="2">
        <v>16</v>
      </c>
      <c r="AB58" s="2" t="s">
        <v>280</v>
      </c>
      <c r="AC58" s="33"/>
      <c r="AD58" s="3" t="s">
        <v>159</v>
      </c>
      <c r="AE58" s="3">
        <v>51</v>
      </c>
      <c r="AF58" s="2">
        <v>34</v>
      </c>
      <c r="AG58" s="2">
        <v>28</v>
      </c>
      <c r="AH58" s="2"/>
      <c r="AI58" s="33" t="s">
        <v>88</v>
      </c>
      <c r="AJ58" s="12"/>
      <c r="AK58" s="12"/>
      <c r="AL58" s="13"/>
      <c r="AM58" s="13"/>
      <c r="AN58" s="13"/>
      <c r="AO58" s="34"/>
      <c r="AP58" s="2" t="s">
        <v>247</v>
      </c>
      <c r="AQ58" s="2" t="s">
        <v>118</v>
      </c>
      <c r="AR58" s="2" t="s">
        <v>744</v>
      </c>
      <c r="AS58" s="2" t="s">
        <v>1536</v>
      </c>
      <c r="AT58" s="2" t="s">
        <v>87</v>
      </c>
      <c r="AU58" s="1"/>
      <c r="AV58" s="2" t="s">
        <v>89</v>
      </c>
      <c r="AW58" s="1"/>
      <c r="AX58" s="2" t="s">
        <v>93</v>
      </c>
      <c r="AY58" s="14" t="s">
        <v>1538</v>
      </c>
      <c r="AZ58" s="14">
        <v>1</v>
      </c>
      <c r="BA58" s="3" t="s">
        <v>15</v>
      </c>
      <c r="BB58" s="3">
        <v>24</v>
      </c>
      <c r="BC58" s="2">
        <v>23</v>
      </c>
      <c r="BD58" s="2">
        <v>16</v>
      </c>
      <c r="BE58" s="2" t="s">
        <v>1666</v>
      </c>
      <c r="BF58" s="2">
        <v>14</v>
      </c>
      <c r="BG58" s="2">
        <v>5</v>
      </c>
      <c r="BH58" s="104">
        <v>3.63</v>
      </c>
      <c r="BI58" s="105">
        <v>3.62</v>
      </c>
      <c r="BJ58" s="106">
        <v>3.14</v>
      </c>
      <c r="BK58" s="107">
        <v>2.61</v>
      </c>
      <c r="BL58" s="106">
        <v>2.5</v>
      </c>
      <c r="BM58" s="108">
        <v>2.88</v>
      </c>
      <c r="BN58" s="106">
        <v>2.36</v>
      </c>
      <c r="BO58" s="108">
        <v>1.34</v>
      </c>
      <c r="BP58" s="107">
        <v>0.8</v>
      </c>
      <c r="BQ58" s="106">
        <v>1.62</v>
      </c>
      <c r="BR58" s="106">
        <v>1.93</v>
      </c>
      <c r="BS58" s="106">
        <v>3.62</v>
      </c>
      <c r="BT58" s="106">
        <v>2.89</v>
      </c>
      <c r="BU58" s="8">
        <v>3.72</v>
      </c>
      <c r="BV58" s="7">
        <v>5.26</v>
      </c>
      <c r="BW58" s="9">
        <v>6.48</v>
      </c>
      <c r="BX58" s="4">
        <v>11.68</v>
      </c>
      <c r="BY58" s="4">
        <v>16.010000000000002</v>
      </c>
      <c r="BZ58" s="4">
        <v>3.71</v>
      </c>
      <c r="CA58" s="26">
        <v>3.31</v>
      </c>
      <c r="CB58" s="53">
        <v>0.67</v>
      </c>
      <c r="CC58" s="53">
        <v>0.25</v>
      </c>
      <c r="CD58" s="53">
        <v>0.18</v>
      </c>
      <c r="CE58" s="54">
        <v>0.88</v>
      </c>
      <c r="CF58" s="53">
        <v>0.99</v>
      </c>
      <c r="CG58" s="54">
        <v>1.54</v>
      </c>
      <c r="CH58" s="55">
        <v>2.0499999999999998</v>
      </c>
      <c r="CI58" s="53">
        <v>2.66</v>
      </c>
      <c r="CJ58" s="53">
        <v>2.89</v>
      </c>
      <c r="CK58" s="53">
        <v>4.87</v>
      </c>
      <c r="CL58" s="7">
        <v>3.12</v>
      </c>
      <c r="CM58" s="8">
        <v>4.22</v>
      </c>
      <c r="CN58" s="7">
        <v>5.87</v>
      </c>
      <c r="CO58" s="9">
        <v>6.38</v>
      </c>
      <c r="CP58" s="4">
        <v>10.65</v>
      </c>
      <c r="CQ58" s="4">
        <v>15.44</v>
      </c>
      <c r="CR58" s="16">
        <v>26.33</v>
      </c>
      <c r="CS58" s="38">
        <v>30.66</v>
      </c>
      <c r="CT58" s="17">
        <v>31.36</v>
      </c>
      <c r="CU58" s="18">
        <v>32.9</v>
      </c>
      <c r="CV58" s="17">
        <v>33.340000000000003</v>
      </c>
      <c r="CW58" s="19">
        <v>34.61</v>
      </c>
      <c r="CX58" s="17">
        <v>36.17</v>
      </c>
      <c r="CY58" s="19">
        <v>36.72</v>
      </c>
      <c r="CZ58" s="18">
        <v>36.47</v>
      </c>
      <c r="DA58" s="17">
        <v>37.69</v>
      </c>
      <c r="DB58" s="17">
        <v>38.33</v>
      </c>
      <c r="DC58" s="17">
        <v>39.5</v>
      </c>
      <c r="DD58" s="17">
        <v>43.55</v>
      </c>
      <c r="DE58" s="19">
        <v>43.64</v>
      </c>
      <c r="DF58" s="17">
        <v>46.62</v>
      </c>
      <c r="DG58" s="20">
        <v>44.46</v>
      </c>
      <c r="DH58" s="16">
        <v>42.07</v>
      </c>
      <c r="DI58" s="16">
        <v>42.9</v>
      </c>
      <c r="DJ58" s="16">
        <v>26.06</v>
      </c>
      <c r="DK58" s="38">
        <v>30.03</v>
      </c>
      <c r="DL58" s="17">
        <v>31.03</v>
      </c>
      <c r="DM58" s="17">
        <v>32.270000000000003</v>
      </c>
      <c r="DN58" s="17">
        <v>33.76</v>
      </c>
      <c r="DO58" s="19">
        <v>35.25</v>
      </c>
      <c r="DP58" s="17">
        <v>36.1</v>
      </c>
      <c r="DQ58" s="19">
        <v>36.049999999999997</v>
      </c>
      <c r="DR58" s="18">
        <v>35.51</v>
      </c>
      <c r="DS58" s="17">
        <v>37.299999999999997</v>
      </c>
      <c r="DT58" s="17">
        <v>38.49</v>
      </c>
      <c r="DU58" s="17">
        <v>39.61</v>
      </c>
      <c r="DV58" s="17">
        <v>43.1</v>
      </c>
      <c r="DW58" s="19">
        <v>44.13</v>
      </c>
      <c r="DX58" s="17">
        <v>46.13</v>
      </c>
      <c r="DY58" s="20">
        <v>45.86</v>
      </c>
      <c r="DZ58" s="16">
        <v>42.56</v>
      </c>
      <c r="EA58" s="16">
        <v>42.68</v>
      </c>
      <c r="EB58" s="16">
        <v>0</v>
      </c>
      <c r="EC58" s="20">
        <v>1</v>
      </c>
      <c r="ED58" s="17">
        <v>2</v>
      </c>
      <c r="EE58" s="17">
        <v>1</v>
      </c>
      <c r="EF58" s="17">
        <v>-1</v>
      </c>
      <c r="EG58" s="17">
        <v>-4</v>
      </c>
      <c r="EH58" s="17">
        <v>-10</v>
      </c>
      <c r="EI58" s="17">
        <v>-16</v>
      </c>
      <c r="EJ58" s="17">
        <v>-18</v>
      </c>
      <c r="EK58" s="17">
        <v>-21</v>
      </c>
      <c r="EL58" s="17">
        <v>-21</v>
      </c>
      <c r="EM58" s="17">
        <v>-19</v>
      </c>
      <c r="EN58" s="17">
        <v>-13</v>
      </c>
      <c r="EO58" s="17">
        <v>-8</v>
      </c>
      <c r="EP58" s="17">
        <v>-1</v>
      </c>
      <c r="EQ58" s="20">
        <v>-1</v>
      </c>
      <c r="ER58" s="20">
        <v>0</v>
      </c>
      <c r="ES58" s="20">
        <v>0</v>
      </c>
    </row>
    <row r="59" spans="1:149" ht="14">
      <c r="A59" s="2" t="s">
        <v>789</v>
      </c>
      <c r="B59" s="2" t="s">
        <v>1666</v>
      </c>
      <c r="C59" s="2">
        <v>14</v>
      </c>
      <c r="D59" s="2">
        <v>11</v>
      </c>
      <c r="E59" s="2">
        <v>52263631</v>
      </c>
      <c r="F59" s="2" t="s">
        <v>91</v>
      </c>
      <c r="G59" s="1" t="s">
        <v>793</v>
      </c>
      <c r="H59" s="13" t="s">
        <v>95</v>
      </c>
      <c r="I59" s="1">
        <v>-1</v>
      </c>
      <c r="J59" s="2">
        <v>163.9</v>
      </c>
      <c r="K59" s="2">
        <v>54</v>
      </c>
      <c r="L59" s="2" t="s">
        <v>167</v>
      </c>
      <c r="M59" s="2"/>
      <c r="N59" s="2" t="s">
        <v>79</v>
      </c>
      <c r="O59" s="2" t="s">
        <v>80</v>
      </c>
      <c r="P59" s="3" t="s">
        <v>17</v>
      </c>
      <c r="Q59" s="3">
        <v>25</v>
      </c>
      <c r="R59" s="2">
        <v>21</v>
      </c>
      <c r="S59" s="2">
        <v>16</v>
      </c>
      <c r="T59" s="30"/>
      <c r="U59" s="30"/>
      <c r="V59" s="30"/>
      <c r="W59" s="30"/>
      <c r="X59" s="3" t="s">
        <v>17</v>
      </c>
      <c r="Y59" s="3">
        <v>25</v>
      </c>
      <c r="Z59" s="2">
        <v>21</v>
      </c>
      <c r="AA59" s="2">
        <v>16</v>
      </c>
      <c r="AB59" s="2" t="s">
        <v>280</v>
      </c>
      <c r="AC59" s="33"/>
      <c r="AD59" s="3" t="s">
        <v>101</v>
      </c>
      <c r="AE59" s="3">
        <v>50</v>
      </c>
      <c r="AF59" s="2">
        <v>37</v>
      </c>
      <c r="AG59" s="2">
        <v>25</v>
      </c>
      <c r="AH59" s="2"/>
      <c r="AI59" s="33" t="s">
        <v>443</v>
      </c>
      <c r="AJ59" s="12" t="s">
        <v>116</v>
      </c>
      <c r="AK59" s="12">
        <v>35</v>
      </c>
      <c r="AL59" s="13">
        <v>22</v>
      </c>
      <c r="AM59" s="13">
        <v>10</v>
      </c>
      <c r="AN59" s="13"/>
      <c r="AO59" s="34" t="s">
        <v>197</v>
      </c>
      <c r="AP59" s="2" t="s">
        <v>117</v>
      </c>
      <c r="AQ59" s="2" t="s">
        <v>273</v>
      </c>
      <c r="AR59" s="2" t="s">
        <v>792</v>
      </c>
      <c r="AS59" s="2" t="s">
        <v>313</v>
      </c>
      <c r="AT59" s="2" t="s">
        <v>87</v>
      </c>
      <c r="AU59" s="1"/>
      <c r="AV59" s="2" t="s">
        <v>89</v>
      </c>
      <c r="AW59" s="1"/>
      <c r="AX59" s="2" t="s">
        <v>93</v>
      </c>
      <c r="AY59" s="14" t="s">
        <v>794</v>
      </c>
      <c r="AZ59" s="14">
        <v>2</v>
      </c>
      <c r="BA59" s="3" t="s">
        <v>17</v>
      </c>
      <c r="BB59" s="3">
        <v>25</v>
      </c>
      <c r="BC59" s="2">
        <v>21</v>
      </c>
      <c r="BD59" s="2">
        <v>16</v>
      </c>
      <c r="BE59" s="2" t="s">
        <v>1666</v>
      </c>
      <c r="BF59" s="2">
        <v>14</v>
      </c>
      <c r="BG59" s="2">
        <v>11</v>
      </c>
      <c r="BH59" s="104">
        <v>2.96</v>
      </c>
      <c r="BI59" s="105">
        <v>1.61</v>
      </c>
      <c r="BJ59" s="109">
        <v>2.71</v>
      </c>
      <c r="BK59" s="105">
        <v>1.78</v>
      </c>
      <c r="BL59" s="109">
        <v>1.24</v>
      </c>
      <c r="BM59" s="104">
        <v>1.27</v>
      </c>
      <c r="BN59" s="109">
        <v>0</v>
      </c>
      <c r="BO59" s="104">
        <v>0.25</v>
      </c>
      <c r="BP59" s="105">
        <v>1.73</v>
      </c>
      <c r="BQ59" s="109">
        <v>2.2200000000000002</v>
      </c>
      <c r="BR59" s="109">
        <v>4.4800000000000004</v>
      </c>
      <c r="BS59" s="109">
        <v>3.85</v>
      </c>
      <c r="BT59" s="109">
        <v>3.17</v>
      </c>
      <c r="BU59" s="4">
        <v>2.68</v>
      </c>
      <c r="BV59" s="9">
        <v>5.74</v>
      </c>
      <c r="BW59" s="9">
        <v>6.72</v>
      </c>
      <c r="BX59" s="4">
        <v>8.02</v>
      </c>
      <c r="BY59" s="4">
        <v>12.67</v>
      </c>
      <c r="BZ59" s="4">
        <v>2.74</v>
      </c>
      <c r="CA59" s="26">
        <v>1.69</v>
      </c>
      <c r="CB59" s="25">
        <v>0</v>
      </c>
      <c r="CC59" s="25">
        <v>0.67</v>
      </c>
      <c r="CD59" s="25">
        <v>1.02</v>
      </c>
      <c r="CE59" s="12">
        <v>1.25</v>
      </c>
      <c r="CF59" s="25">
        <v>2.17</v>
      </c>
      <c r="CG59" s="12">
        <v>1.9</v>
      </c>
      <c r="CH59" s="26">
        <v>2.78</v>
      </c>
      <c r="CI59" s="25">
        <v>3.86</v>
      </c>
      <c r="CJ59" s="25">
        <v>3.17</v>
      </c>
      <c r="CK59" s="25">
        <v>3.38</v>
      </c>
      <c r="CL59" s="9">
        <v>2.95</v>
      </c>
      <c r="CM59" s="4">
        <v>3.07</v>
      </c>
      <c r="CN59" s="9">
        <v>5.84</v>
      </c>
      <c r="CO59" s="9">
        <v>6.94</v>
      </c>
      <c r="CP59" s="4">
        <v>9.61</v>
      </c>
      <c r="CQ59" s="4">
        <v>12.23</v>
      </c>
      <c r="CR59" s="16">
        <v>28.53</v>
      </c>
      <c r="CS59" s="38">
        <v>32.450000000000003</v>
      </c>
      <c r="CT59" s="20">
        <v>35.25</v>
      </c>
      <c r="CU59" s="38">
        <v>36.01</v>
      </c>
      <c r="CV59" s="20">
        <v>37.44</v>
      </c>
      <c r="CW59" s="16">
        <v>38.1</v>
      </c>
      <c r="CX59" s="20">
        <v>38.71</v>
      </c>
      <c r="CY59" s="16">
        <v>40.21</v>
      </c>
      <c r="CZ59" s="38">
        <v>39.74</v>
      </c>
      <c r="DA59" s="20">
        <v>40.53</v>
      </c>
      <c r="DB59" s="20">
        <v>40.909999999999997</v>
      </c>
      <c r="DC59" s="20">
        <v>43.72</v>
      </c>
      <c r="DD59" s="20">
        <v>47.44</v>
      </c>
      <c r="DE59" s="16">
        <v>46.79</v>
      </c>
      <c r="DF59" s="20">
        <v>44.83</v>
      </c>
      <c r="DG59" s="20">
        <v>43.63</v>
      </c>
      <c r="DH59" s="16">
        <v>43.29</v>
      </c>
      <c r="DI59" s="16">
        <v>41.58</v>
      </c>
      <c r="DJ59" s="16">
        <v>28.45</v>
      </c>
      <c r="DK59" s="38">
        <v>32.33</v>
      </c>
      <c r="DL59" s="20">
        <v>35.46</v>
      </c>
      <c r="DM59" s="20">
        <v>36.659999999999997</v>
      </c>
      <c r="DN59" s="20">
        <v>37.26</v>
      </c>
      <c r="DO59" s="16">
        <v>37.5</v>
      </c>
      <c r="DP59" s="20">
        <v>38.020000000000003</v>
      </c>
      <c r="DQ59" s="16">
        <v>39.409999999999997</v>
      </c>
      <c r="DR59" s="38">
        <v>39.08</v>
      </c>
      <c r="DS59" s="20">
        <v>40.369999999999997</v>
      </c>
      <c r="DT59" s="20">
        <v>40.01</v>
      </c>
      <c r="DU59" s="20">
        <v>43.68</v>
      </c>
      <c r="DV59" s="20">
        <v>48.08</v>
      </c>
      <c r="DW59" s="16">
        <v>47.29</v>
      </c>
      <c r="DX59" s="20">
        <v>45.72</v>
      </c>
      <c r="DY59" s="20">
        <v>43.14</v>
      </c>
      <c r="DZ59" s="16">
        <v>44.18</v>
      </c>
      <c r="EA59" s="16">
        <v>41.66</v>
      </c>
      <c r="EB59" s="16">
        <v>2</v>
      </c>
      <c r="EC59" s="20">
        <v>5</v>
      </c>
      <c r="ED59" s="20">
        <v>5</v>
      </c>
      <c r="EE59" s="20">
        <v>4</v>
      </c>
      <c r="EF59" s="20">
        <v>1</v>
      </c>
      <c r="EG59" s="20">
        <v>-5</v>
      </c>
      <c r="EH59" s="20">
        <v>-11</v>
      </c>
      <c r="EI59" s="20">
        <v>-12</v>
      </c>
      <c r="EJ59" s="20">
        <v>-11</v>
      </c>
      <c r="EK59" s="20">
        <v>-10</v>
      </c>
      <c r="EL59" s="20">
        <v>-5</v>
      </c>
      <c r="EM59" s="20">
        <v>0</v>
      </c>
      <c r="EN59" s="20">
        <v>4</v>
      </c>
      <c r="EO59" s="20">
        <v>6</v>
      </c>
      <c r="EP59" s="20">
        <v>7</v>
      </c>
      <c r="EQ59" s="20">
        <v>5</v>
      </c>
      <c r="ER59" s="20">
        <v>3</v>
      </c>
      <c r="ES59" s="20">
        <v>3</v>
      </c>
    </row>
    <row r="60" spans="1:149" ht="14">
      <c r="A60" s="2" t="s">
        <v>1084</v>
      </c>
      <c r="B60" s="2" t="s">
        <v>1666</v>
      </c>
      <c r="C60" s="2">
        <v>16</v>
      </c>
      <c r="D60" s="2">
        <v>4</v>
      </c>
      <c r="E60" s="2">
        <v>50905061</v>
      </c>
      <c r="F60" s="2" t="s">
        <v>91</v>
      </c>
      <c r="G60" s="1" t="s">
        <v>787</v>
      </c>
      <c r="H60" s="14"/>
      <c r="I60" s="1"/>
      <c r="J60" s="2">
        <v>164</v>
      </c>
      <c r="K60" s="2">
        <v>52.7</v>
      </c>
      <c r="L60" s="2" t="s">
        <v>167</v>
      </c>
      <c r="M60" s="2"/>
      <c r="N60" s="2" t="s">
        <v>79</v>
      </c>
      <c r="O60" s="2" t="s">
        <v>819</v>
      </c>
      <c r="P60" s="3" t="s">
        <v>17</v>
      </c>
      <c r="Q60" s="3">
        <v>31</v>
      </c>
      <c r="R60" s="2">
        <v>26</v>
      </c>
      <c r="S60" s="2">
        <v>16</v>
      </c>
      <c r="T60" s="30"/>
      <c r="U60" s="30"/>
      <c r="V60" s="30"/>
      <c r="W60" s="30"/>
      <c r="X60" s="3" t="s">
        <v>17</v>
      </c>
      <c r="Y60" s="3">
        <v>31</v>
      </c>
      <c r="Z60" s="2">
        <v>26</v>
      </c>
      <c r="AA60" s="2">
        <v>16</v>
      </c>
      <c r="AB60" s="2" t="s">
        <v>280</v>
      </c>
      <c r="AC60" s="33"/>
      <c r="AD60" s="3" t="s">
        <v>216</v>
      </c>
      <c r="AE60" s="3">
        <v>52</v>
      </c>
      <c r="AF60" s="2">
        <v>34</v>
      </c>
      <c r="AG60" s="2">
        <v>14</v>
      </c>
      <c r="AH60" s="2"/>
      <c r="AI60" s="33" t="s">
        <v>242</v>
      </c>
      <c r="AJ60" s="12" t="s">
        <v>217</v>
      </c>
      <c r="AK60" s="12">
        <v>39</v>
      </c>
      <c r="AL60" s="13">
        <v>20</v>
      </c>
      <c r="AM60" s="13">
        <v>10</v>
      </c>
      <c r="AN60" s="13"/>
      <c r="AO60" s="34" t="s">
        <v>197</v>
      </c>
      <c r="AP60" s="2" t="s">
        <v>177</v>
      </c>
      <c r="AQ60" s="2" t="s">
        <v>403</v>
      </c>
      <c r="AR60" s="2" t="s">
        <v>606</v>
      </c>
      <c r="AS60" s="2" t="s">
        <v>422</v>
      </c>
      <c r="AT60" s="2" t="s">
        <v>87</v>
      </c>
      <c r="AU60" s="1"/>
      <c r="AV60" s="2" t="s">
        <v>89</v>
      </c>
      <c r="AW60" s="1"/>
      <c r="AX60" s="2" t="s">
        <v>93</v>
      </c>
      <c r="AY60" s="14" t="s">
        <v>1087</v>
      </c>
      <c r="AZ60" s="14">
        <v>1</v>
      </c>
      <c r="BA60" s="3" t="s">
        <v>17</v>
      </c>
      <c r="BB60" s="3">
        <v>31</v>
      </c>
      <c r="BC60" s="2">
        <v>26</v>
      </c>
      <c r="BD60" s="2">
        <v>16</v>
      </c>
      <c r="BE60" s="2" t="s">
        <v>1666</v>
      </c>
      <c r="BF60" s="2">
        <v>16</v>
      </c>
      <c r="BG60" s="2">
        <v>4</v>
      </c>
      <c r="BH60" s="104">
        <v>4.49</v>
      </c>
      <c r="BI60" s="105">
        <v>3.95</v>
      </c>
      <c r="BJ60" s="109">
        <v>3.38</v>
      </c>
      <c r="BK60" s="107">
        <v>2.41</v>
      </c>
      <c r="BL60" s="106">
        <v>1.83</v>
      </c>
      <c r="BM60" s="108">
        <v>1.34</v>
      </c>
      <c r="BN60" s="106">
        <v>0.39</v>
      </c>
      <c r="BO60" s="108">
        <v>0.8</v>
      </c>
      <c r="BP60" s="107">
        <v>1.62</v>
      </c>
      <c r="BQ60" s="106">
        <v>1.69</v>
      </c>
      <c r="BR60" s="106">
        <v>1.87</v>
      </c>
      <c r="BS60" s="106">
        <v>3.9</v>
      </c>
      <c r="BT60" s="106">
        <v>5.04</v>
      </c>
      <c r="BU60" s="4">
        <v>7.15</v>
      </c>
      <c r="BV60" s="9">
        <v>7.12</v>
      </c>
      <c r="BW60" s="9">
        <v>8.7799999999999994</v>
      </c>
      <c r="BX60" s="4">
        <v>11.74</v>
      </c>
      <c r="BY60" s="4">
        <v>15.31</v>
      </c>
      <c r="BZ60" s="4">
        <v>4.41</v>
      </c>
      <c r="CA60" s="26">
        <v>3.9</v>
      </c>
      <c r="CB60" s="25">
        <v>1.45</v>
      </c>
      <c r="CC60" s="53">
        <v>0.97</v>
      </c>
      <c r="CD60" s="53">
        <v>0.45</v>
      </c>
      <c r="CE60" s="54">
        <v>1.22</v>
      </c>
      <c r="CF60" s="53">
        <v>1.37</v>
      </c>
      <c r="CG60" s="54">
        <v>1.49</v>
      </c>
      <c r="CH60" s="55">
        <v>1.66</v>
      </c>
      <c r="CI60" s="53">
        <v>1.99</v>
      </c>
      <c r="CJ60" s="53">
        <v>3.76</v>
      </c>
      <c r="CK60" s="53">
        <v>3.73</v>
      </c>
      <c r="CL60" s="7">
        <v>7.15</v>
      </c>
      <c r="CM60" s="4">
        <v>7.07</v>
      </c>
      <c r="CN60" s="9">
        <v>8.2200000000000006</v>
      </c>
      <c r="CO60" s="9">
        <v>9.9499999999999993</v>
      </c>
      <c r="CP60" s="4">
        <v>12.44</v>
      </c>
      <c r="CQ60" s="4">
        <v>14.23</v>
      </c>
      <c r="CR60" s="16">
        <v>27.41</v>
      </c>
      <c r="CS60" s="38">
        <v>32.33</v>
      </c>
      <c r="CT60" s="20">
        <v>35.08</v>
      </c>
      <c r="CU60" s="18">
        <v>35.06</v>
      </c>
      <c r="CV60" s="17">
        <v>36.44</v>
      </c>
      <c r="CW60" s="19">
        <v>37.119999999999997</v>
      </c>
      <c r="CX60" s="17">
        <v>37.020000000000003</v>
      </c>
      <c r="CY60" s="19">
        <v>37.090000000000003</v>
      </c>
      <c r="CZ60" s="18">
        <v>38.549999999999997</v>
      </c>
      <c r="DA60" s="17">
        <v>40.04</v>
      </c>
      <c r="DB60" s="17">
        <v>40.369999999999997</v>
      </c>
      <c r="DC60" s="17">
        <v>42.33</v>
      </c>
      <c r="DD60" s="17">
        <v>45.42</v>
      </c>
      <c r="DE60" s="16">
        <v>45.63</v>
      </c>
      <c r="DF60" s="20">
        <v>50.55</v>
      </c>
      <c r="DG60" s="20">
        <v>48.48</v>
      </c>
      <c r="DH60" s="16">
        <v>47.3</v>
      </c>
      <c r="DI60" s="16">
        <v>39.97</v>
      </c>
      <c r="DJ60" s="16">
        <v>27.46</v>
      </c>
      <c r="DK60" s="38">
        <v>32.729999999999997</v>
      </c>
      <c r="DL60" s="20">
        <v>35.33</v>
      </c>
      <c r="DM60" s="17">
        <v>35.75</v>
      </c>
      <c r="DN60" s="17">
        <v>36.78</v>
      </c>
      <c r="DO60" s="19">
        <v>36.68</v>
      </c>
      <c r="DP60" s="17">
        <v>36.9</v>
      </c>
      <c r="DQ60" s="19">
        <v>37.75</v>
      </c>
      <c r="DR60" s="18">
        <v>38.159999999999997</v>
      </c>
      <c r="DS60" s="17">
        <v>40.25</v>
      </c>
      <c r="DT60" s="17">
        <v>41.21</v>
      </c>
      <c r="DU60" s="17">
        <v>42.87</v>
      </c>
      <c r="DV60" s="17">
        <v>45.9</v>
      </c>
      <c r="DW60" s="16">
        <v>45.44</v>
      </c>
      <c r="DX60" s="20">
        <v>51.02</v>
      </c>
      <c r="DY60" s="20">
        <v>48.78</v>
      </c>
      <c r="DZ60" s="16">
        <v>47.68</v>
      </c>
      <c r="EA60" s="16">
        <v>39.11</v>
      </c>
      <c r="EB60" s="16">
        <v>0</v>
      </c>
      <c r="EC60" s="20">
        <v>2</v>
      </c>
      <c r="ED60" s="20">
        <v>5</v>
      </c>
      <c r="EE60" s="17">
        <v>3</v>
      </c>
      <c r="EF60" s="17">
        <v>-2</v>
      </c>
      <c r="EG60" s="17">
        <v>-8</v>
      </c>
      <c r="EH60" s="17">
        <v>-11</v>
      </c>
      <c r="EI60" s="17">
        <v>-14</v>
      </c>
      <c r="EJ60" s="17">
        <v>-15</v>
      </c>
      <c r="EK60" s="17">
        <v>-15</v>
      </c>
      <c r="EL60" s="17">
        <v>-6</v>
      </c>
      <c r="EM60" s="17">
        <v>-1</v>
      </c>
      <c r="EN60" s="17">
        <v>3</v>
      </c>
      <c r="EO60" s="20">
        <v>5</v>
      </c>
      <c r="EP60" s="20">
        <v>5</v>
      </c>
      <c r="EQ60" s="20">
        <v>4</v>
      </c>
      <c r="ER60" s="20">
        <v>0</v>
      </c>
      <c r="ES60" s="20">
        <v>2</v>
      </c>
    </row>
    <row r="61" spans="1:149" ht="14">
      <c r="A61" s="2" t="s">
        <v>1243</v>
      </c>
      <c r="B61" s="2" t="s">
        <v>1666</v>
      </c>
      <c r="C61" s="2">
        <v>13</v>
      </c>
      <c r="D61" s="2">
        <v>1</v>
      </c>
      <c r="E61" s="2">
        <v>53612692</v>
      </c>
      <c r="F61" s="2" t="s">
        <v>91</v>
      </c>
      <c r="G61" s="1" t="s">
        <v>579</v>
      </c>
      <c r="H61" s="15" t="s">
        <v>95</v>
      </c>
      <c r="I61" s="1">
        <v>0</v>
      </c>
      <c r="J61" s="2">
        <v>160</v>
      </c>
      <c r="K61" s="2">
        <v>41.8</v>
      </c>
      <c r="L61" s="2" t="s">
        <v>167</v>
      </c>
      <c r="M61" s="2"/>
      <c r="N61" s="2" t="s">
        <v>99</v>
      </c>
      <c r="O61" s="2" t="s">
        <v>100</v>
      </c>
      <c r="P61" s="3" t="s">
        <v>17</v>
      </c>
      <c r="Q61" s="3">
        <v>28</v>
      </c>
      <c r="R61" s="2">
        <v>28</v>
      </c>
      <c r="S61" s="2">
        <v>16</v>
      </c>
      <c r="T61" s="30" t="s">
        <v>543</v>
      </c>
      <c r="U61" s="30"/>
      <c r="V61" s="30"/>
      <c r="W61" s="30"/>
      <c r="X61" s="3" t="s">
        <v>17</v>
      </c>
      <c r="Y61" s="3">
        <v>28</v>
      </c>
      <c r="Z61" s="2">
        <v>28</v>
      </c>
      <c r="AA61" s="2">
        <v>16</v>
      </c>
      <c r="AB61" s="2" t="s">
        <v>1045</v>
      </c>
      <c r="AC61" s="33"/>
      <c r="AD61" s="3" t="s">
        <v>216</v>
      </c>
      <c r="AE61" s="3">
        <v>55</v>
      </c>
      <c r="AF61" s="2">
        <v>40</v>
      </c>
      <c r="AG61" s="2">
        <v>21</v>
      </c>
      <c r="AH61" s="2"/>
      <c r="AI61" s="33" t="s">
        <v>242</v>
      </c>
      <c r="AJ61" s="12" t="s">
        <v>301</v>
      </c>
      <c r="AK61" s="12">
        <v>39</v>
      </c>
      <c r="AL61" s="13">
        <v>20</v>
      </c>
      <c r="AM61" s="13">
        <v>9</v>
      </c>
      <c r="AN61" s="13"/>
      <c r="AO61" s="34" t="s">
        <v>197</v>
      </c>
      <c r="AP61" s="2" t="s">
        <v>177</v>
      </c>
      <c r="AQ61" s="2" t="s">
        <v>118</v>
      </c>
      <c r="AR61" s="2" t="s">
        <v>342</v>
      </c>
      <c r="AS61" s="2" t="s">
        <v>267</v>
      </c>
      <c r="AT61" s="2" t="s">
        <v>87</v>
      </c>
      <c r="AU61" s="1" t="s">
        <v>90</v>
      </c>
      <c r="AV61" s="2" t="s">
        <v>89</v>
      </c>
      <c r="AW61" s="1" t="s">
        <v>108</v>
      </c>
      <c r="AX61" s="2" t="s">
        <v>93</v>
      </c>
      <c r="AY61" s="14" t="s">
        <v>572</v>
      </c>
      <c r="AZ61" s="14">
        <v>1</v>
      </c>
      <c r="BA61" s="3" t="s">
        <v>17</v>
      </c>
      <c r="BB61" s="3">
        <v>28</v>
      </c>
      <c r="BC61" s="2">
        <v>28</v>
      </c>
      <c r="BD61" s="2">
        <v>16</v>
      </c>
      <c r="BE61" s="2" t="s">
        <v>1666</v>
      </c>
      <c r="BF61" s="2">
        <v>13</v>
      </c>
      <c r="BG61" s="2">
        <v>1</v>
      </c>
      <c r="BH61" s="104">
        <v>5.03</v>
      </c>
      <c r="BI61" s="114">
        <v>3.77</v>
      </c>
      <c r="BJ61" s="115">
        <v>3.13</v>
      </c>
      <c r="BK61" s="114">
        <v>2.5099999999999998</v>
      </c>
      <c r="BL61" s="106">
        <v>1.9</v>
      </c>
      <c r="BM61" s="108">
        <v>1.69</v>
      </c>
      <c r="BN61" s="106">
        <v>0.95</v>
      </c>
      <c r="BO61" s="108">
        <v>1.52</v>
      </c>
      <c r="BP61" s="107">
        <v>2.34</v>
      </c>
      <c r="BQ61" s="106">
        <v>2.56</v>
      </c>
      <c r="BR61" s="106">
        <v>2.84</v>
      </c>
      <c r="BS61" s="106">
        <v>5.24</v>
      </c>
      <c r="BT61" s="106">
        <v>4.05</v>
      </c>
      <c r="BU61" s="41">
        <v>4.1900000000000004</v>
      </c>
      <c r="BV61" s="5">
        <v>4.8</v>
      </c>
      <c r="BW61" s="9">
        <v>5.75</v>
      </c>
      <c r="BX61" s="4">
        <v>8.0500000000000007</v>
      </c>
      <c r="BY61" s="4">
        <v>10.8</v>
      </c>
      <c r="BZ61" s="4">
        <v>4.5999999999999996</v>
      </c>
      <c r="CA61" s="39">
        <v>5.2</v>
      </c>
      <c r="CB61" s="5">
        <v>2.68</v>
      </c>
      <c r="CC61" s="5">
        <v>0</v>
      </c>
      <c r="CD61" s="7">
        <v>0</v>
      </c>
      <c r="CE61" s="8">
        <v>0</v>
      </c>
      <c r="CF61" s="7">
        <v>1.87</v>
      </c>
      <c r="CG61" s="8">
        <v>2.25</v>
      </c>
      <c r="CH61" s="6">
        <v>2.74</v>
      </c>
      <c r="CI61" s="7">
        <v>2.56</v>
      </c>
      <c r="CJ61" s="7">
        <v>2.83</v>
      </c>
      <c r="CK61" s="7">
        <v>4.05</v>
      </c>
      <c r="CL61" s="7">
        <v>3.5</v>
      </c>
      <c r="CM61" s="41">
        <v>3.38</v>
      </c>
      <c r="CN61" s="5">
        <v>4.7300000000000004</v>
      </c>
      <c r="CO61" s="9">
        <v>7.55</v>
      </c>
      <c r="CP61" s="4">
        <v>9.1300000000000008</v>
      </c>
      <c r="CQ61" s="4">
        <v>11.4</v>
      </c>
      <c r="CR61" s="16">
        <v>28.84</v>
      </c>
      <c r="CS61" s="40">
        <v>30.84</v>
      </c>
      <c r="CT61" s="23">
        <v>31.69</v>
      </c>
      <c r="CU61" s="40">
        <v>34.11</v>
      </c>
      <c r="CV61" s="17">
        <v>34.47</v>
      </c>
      <c r="CW61" s="19">
        <v>35.96</v>
      </c>
      <c r="CX61" s="17">
        <v>37.94</v>
      </c>
      <c r="CY61" s="19">
        <v>39.21</v>
      </c>
      <c r="CZ61" s="18">
        <v>40.479999999999997</v>
      </c>
      <c r="DA61" s="17">
        <v>40.61</v>
      </c>
      <c r="DB61" s="17">
        <v>40.44</v>
      </c>
      <c r="DC61" s="17">
        <v>42.98</v>
      </c>
      <c r="DD61" s="17">
        <v>43.82</v>
      </c>
      <c r="DE61" s="42">
        <v>44.51</v>
      </c>
      <c r="DF61" s="23">
        <v>46.39</v>
      </c>
      <c r="DG61" s="20">
        <v>46.51</v>
      </c>
      <c r="DH61" s="16">
        <v>44.79</v>
      </c>
      <c r="DI61" s="16">
        <v>41.33</v>
      </c>
      <c r="DJ61" s="16">
        <v>28.16</v>
      </c>
      <c r="DK61" s="40">
        <v>29.54</v>
      </c>
      <c r="DL61" s="23">
        <v>32.369999999999997</v>
      </c>
      <c r="DM61" s="23">
        <v>34.69</v>
      </c>
      <c r="DN61" s="17">
        <v>34.450000000000003</v>
      </c>
      <c r="DO61" s="19">
        <v>35.979999999999997</v>
      </c>
      <c r="DP61" s="17">
        <v>38.01</v>
      </c>
      <c r="DQ61" s="19">
        <v>39.409999999999997</v>
      </c>
      <c r="DR61" s="18">
        <v>41.29</v>
      </c>
      <c r="DS61" s="17">
        <v>40.409999999999997</v>
      </c>
      <c r="DT61" s="17">
        <v>40.619999999999997</v>
      </c>
      <c r="DU61" s="17">
        <v>43.2</v>
      </c>
      <c r="DV61" s="17">
        <v>44.04</v>
      </c>
      <c r="DW61" s="42">
        <v>45.34</v>
      </c>
      <c r="DX61" s="23">
        <v>47.33</v>
      </c>
      <c r="DY61" s="20">
        <v>47.02</v>
      </c>
      <c r="DZ61" s="16">
        <v>44.43</v>
      </c>
      <c r="EA61" s="16">
        <v>40.57</v>
      </c>
      <c r="EB61" s="16">
        <v>0</v>
      </c>
      <c r="EC61" s="23">
        <v>2</v>
      </c>
      <c r="ED61" s="23">
        <v>3</v>
      </c>
      <c r="EE61" s="23">
        <v>3</v>
      </c>
      <c r="EF61" s="17">
        <v>1</v>
      </c>
      <c r="EG61" s="17">
        <v>0</v>
      </c>
      <c r="EH61" s="17">
        <v>-7</v>
      </c>
      <c r="EI61" s="17">
        <v>-12</v>
      </c>
      <c r="EJ61" s="17">
        <v>-13</v>
      </c>
      <c r="EK61" s="17">
        <v>-15</v>
      </c>
      <c r="EL61" s="17">
        <v>-10</v>
      </c>
      <c r="EM61" s="17">
        <v>-6</v>
      </c>
      <c r="EN61" s="17">
        <v>0</v>
      </c>
      <c r="EO61" s="23">
        <v>2</v>
      </c>
      <c r="EP61" s="23">
        <v>3</v>
      </c>
      <c r="EQ61" s="20">
        <v>1</v>
      </c>
      <c r="ER61" s="20">
        <v>0</v>
      </c>
      <c r="ES61" s="20">
        <v>0</v>
      </c>
    </row>
    <row r="62" spans="1:149" ht="14">
      <c r="A62" s="2" t="s">
        <v>595</v>
      </c>
      <c r="B62" s="2" t="s">
        <v>1666</v>
      </c>
      <c r="C62" s="2">
        <v>12</v>
      </c>
      <c r="D62" s="2">
        <v>11</v>
      </c>
      <c r="E62" s="2">
        <v>46818858</v>
      </c>
      <c r="F62" s="2" t="s">
        <v>91</v>
      </c>
      <c r="G62" s="1" t="s">
        <v>600</v>
      </c>
      <c r="H62" s="15" t="s">
        <v>602</v>
      </c>
      <c r="I62" s="1">
        <v>1</v>
      </c>
      <c r="J62" s="2">
        <v>155.69999999999999</v>
      </c>
      <c r="K62" s="2">
        <v>39.1</v>
      </c>
      <c r="L62" s="2" t="s">
        <v>167</v>
      </c>
      <c r="M62" s="2"/>
      <c r="N62" s="2" t="s">
        <v>99</v>
      </c>
      <c r="O62" s="2" t="s">
        <v>335</v>
      </c>
      <c r="P62" s="3" t="s">
        <v>48</v>
      </c>
      <c r="Q62" s="3">
        <v>26</v>
      </c>
      <c r="R62" s="2">
        <v>19</v>
      </c>
      <c r="S62" s="2">
        <v>16</v>
      </c>
      <c r="T62" s="30" t="s">
        <v>598</v>
      </c>
      <c r="U62" s="30"/>
      <c r="V62" s="30"/>
      <c r="W62" s="30"/>
      <c r="X62" s="3" t="s">
        <v>48</v>
      </c>
      <c r="Y62" s="3">
        <v>26</v>
      </c>
      <c r="Z62" s="2">
        <v>19</v>
      </c>
      <c r="AA62" s="2">
        <v>16</v>
      </c>
      <c r="AB62" s="2" t="s">
        <v>553</v>
      </c>
      <c r="AC62" s="33"/>
      <c r="AD62" s="3" t="s">
        <v>64</v>
      </c>
      <c r="AE62" s="3">
        <v>59</v>
      </c>
      <c r="AF62" s="2">
        <v>38</v>
      </c>
      <c r="AG62" s="2">
        <v>38</v>
      </c>
      <c r="AH62" s="2"/>
      <c r="AI62" s="33" t="s">
        <v>443</v>
      </c>
      <c r="AJ62" s="12" t="s">
        <v>526</v>
      </c>
      <c r="AK62" s="12">
        <v>48</v>
      </c>
      <c r="AL62" s="13">
        <v>31</v>
      </c>
      <c r="AM62" s="13">
        <v>22</v>
      </c>
      <c r="AN62" s="13"/>
      <c r="AO62" s="34" t="s">
        <v>180</v>
      </c>
      <c r="AP62" s="2" t="s">
        <v>599</v>
      </c>
      <c r="AQ62" s="2" t="s">
        <v>409</v>
      </c>
      <c r="AR62" s="2" t="s">
        <v>342</v>
      </c>
      <c r="AS62" s="2" t="s">
        <v>359</v>
      </c>
      <c r="AT62" s="2" t="s">
        <v>87</v>
      </c>
      <c r="AU62" s="1" t="s">
        <v>176</v>
      </c>
      <c r="AV62" s="2" t="s">
        <v>89</v>
      </c>
      <c r="AW62" s="1" t="s">
        <v>108</v>
      </c>
      <c r="AX62" s="2" t="s">
        <v>93</v>
      </c>
      <c r="AY62" s="14" t="s">
        <v>601</v>
      </c>
      <c r="AZ62" s="14">
        <v>1</v>
      </c>
      <c r="BA62" s="3" t="s">
        <v>48</v>
      </c>
      <c r="BB62" s="3">
        <v>26</v>
      </c>
      <c r="BC62" s="2">
        <v>19</v>
      </c>
      <c r="BD62" s="2">
        <v>16</v>
      </c>
      <c r="BE62" s="2" t="s">
        <v>1666</v>
      </c>
      <c r="BF62" s="2">
        <v>12</v>
      </c>
      <c r="BG62" s="2">
        <v>11</v>
      </c>
      <c r="BH62" s="104">
        <v>2.17</v>
      </c>
      <c r="BI62" s="105">
        <v>2.5299999999999998</v>
      </c>
      <c r="BJ62" s="115">
        <v>1.54</v>
      </c>
      <c r="BK62" s="107">
        <v>1.73</v>
      </c>
      <c r="BL62" s="106">
        <v>0.5</v>
      </c>
      <c r="BM62" s="108">
        <v>0.62</v>
      </c>
      <c r="BN62" s="106">
        <v>0</v>
      </c>
      <c r="BO62" s="108">
        <v>0.35</v>
      </c>
      <c r="BP62" s="107">
        <v>0</v>
      </c>
      <c r="BQ62" s="106">
        <v>2.12</v>
      </c>
      <c r="BR62" s="106">
        <v>2.88</v>
      </c>
      <c r="BS62" s="106">
        <v>4.5</v>
      </c>
      <c r="BT62" s="106">
        <v>2.14</v>
      </c>
      <c r="BU62" s="8">
        <v>2.0099999999999998</v>
      </c>
      <c r="BV62" s="7">
        <v>3.34</v>
      </c>
      <c r="BW62" s="9">
        <v>3.87</v>
      </c>
      <c r="BX62" s="4">
        <v>8.08</v>
      </c>
      <c r="BY62" s="4">
        <v>12.85</v>
      </c>
      <c r="BZ62" s="4">
        <v>2.63</v>
      </c>
      <c r="CA62" s="37">
        <v>0</v>
      </c>
      <c r="CB62" s="5">
        <v>0.32</v>
      </c>
      <c r="CC62" s="7">
        <v>0.41</v>
      </c>
      <c r="CD62" s="7">
        <v>1.57</v>
      </c>
      <c r="CE62" s="8">
        <v>2.14</v>
      </c>
      <c r="CF62" s="7">
        <v>2.11</v>
      </c>
      <c r="CG62" s="8">
        <v>2.4900000000000002</v>
      </c>
      <c r="CH62" s="6">
        <v>2.17</v>
      </c>
      <c r="CI62" s="7">
        <v>1.9</v>
      </c>
      <c r="CJ62" s="7">
        <v>3.54</v>
      </c>
      <c r="CK62" s="7">
        <v>3.41</v>
      </c>
      <c r="CL62" s="7">
        <v>2.12</v>
      </c>
      <c r="CM62" s="8">
        <v>2.04</v>
      </c>
      <c r="CN62" s="7">
        <v>4.07</v>
      </c>
      <c r="CO62" s="9">
        <v>5.98</v>
      </c>
      <c r="CP62" s="4">
        <v>7.06</v>
      </c>
      <c r="CQ62" s="4">
        <v>12.23</v>
      </c>
      <c r="CR62" s="16">
        <v>28.05</v>
      </c>
      <c r="CS62" s="38">
        <v>30.52</v>
      </c>
      <c r="CT62" s="23">
        <v>32.15</v>
      </c>
      <c r="CU62" s="18">
        <v>34.25</v>
      </c>
      <c r="CV62" s="17">
        <v>34.229999999999997</v>
      </c>
      <c r="CW62" s="19">
        <v>34.130000000000003</v>
      </c>
      <c r="CX62" s="17">
        <v>37.53</v>
      </c>
      <c r="CY62" s="19">
        <v>38.229999999999997</v>
      </c>
      <c r="CZ62" s="18">
        <v>37.97</v>
      </c>
      <c r="DA62" s="17">
        <v>36.42</v>
      </c>
      <c r="DB62" s="17">
        <v>37.9</v>
      </c>
      <c r="DC62" s="17">
        <v>35.78</v>
      </c>
      <c r="DD62" s="17">
        <v>43.24</v>
      </c>
      <c r="DE62" s="19">
        <v>45</v>
      </c>
      <c r="DF62" s="17">
        <v>46.46</v>
      </c>
      <c r="DG62" s="20">
        <v>44.26</v>
      </c>
      <c r="DH62" s="16">
        <v>42.44</v>
      </c>
      <c r="DI62" s="16">
        <v>38.880000000000003</v>
      </c>
      <c r="DJ62" s="16">
        <v>27.35</v>
      </c>
      <c r="DK62" s="38">
        <v>31.78</v>
      </c>
      <c r="DL62" s="23">
        <v>33.22</v>
      </c>
      <c r="DM62" s="17">
        <v>35.82</v>
      </c>
      <c r="DN62" s="17">
        <v>34.83</v>
      </c>
      <c r="DO62" s="19">
        <v>34.590000000000003</v>
      </c>
      <c r="DP62" s="17">
        <v>37.71</v>
      </c>
      <c r="DQ62" s="19">
        <v>38.14</v>
      </c>
      <c r="DR62" s="18">
        <v>37.79</v>
      </c>
      <c r="DS62" s="17">
        <v>36.33</v>
      </c>
      <c r="DT62" s="17">
        <v>38.85</v>
      </c>
      <c r="DU62" s="17">
        <v>35.880000000000003</v>
      </c>
      <c r="DV62" s="17">
        <v>43.48</v>
      </c>
      <c r="DW62" s="19">
        <v>45.92</v>
      </c>
      <c r="DX62" s="17">
        <v>46.58</v>
      </c>
      <c r="DY62" s="20">
        <v>43.11</v>
      </c>
      <c r="DZ62" s="16">
        <v>42.9</v>
      </c>
      <c r="EA62" s="16">
        <v>38.03</v>
      </c>
      <c r="EB62" s="16">
        <v>11</v>
      </c>
      <c r="EC62" s="20">
        <v>12</v>
      </c>
      <c r="ED62" s="23">
        <v>12</v>
      </c>
      <c r="EE62" s="17">
        <v>7</v>
      </c>
      <c r="EF62" s="17">
        <v>-2</v>
      </c>
      <c r="EG62" s="17">
        <v>-9</v>
      </c>
      <c r="EH62" s="17">
        <v>-11</v>
      </c>
      <c r="EI62" s="17">
        <v>-11</v>
      </c>
      <c r="EJ62" s="17">
        <v>-8</v>
      </c>
      <c r="EK62" s="17">
        <v>-5</v>
      </c>
      <c r="EL62" s="17">
        <v>6</v>
      </c>
      <c r="EM62" s="17">
        <v>14</v>
      </c>
      <c r="EN62" s="17">
        <v>22</v>
      </c>
      <c r="EO62" s="17">
        <v>22</v>
      </c>
      <c r="EP62" s="17">
        <v>22</v>
      </c>
      <c r="EQ62" s="20">
        <v>20</v>
      </c>
      <c r="ER62" s="20">
        <v>19</v>
      </c>
      <c r="ES62" s="20">
        <v>23</v>
      </c>
    </row>
    <row r="63" spans="1:149" ht="14">
      <c r="A63" s="2" t="s">
        <v>1319</v>
      </c>
      <c r="B63" s="2" t="s">
        <v>1666</v>
      </c>
      <c r="C63" s="2">
        <v>15</v>
      </c>
      <c r="D63" s="2">
        <v>3</v>
      </c>
      <c r="E63" s="2">
        <v>43503241</v>
      </c>
      <c r="F63" s="2" t="s">
        <v>91</v>
      </c>
      <c r="G63" s="1" t="s">
        <v>354</v>
      </c>
      <c r="H63" s="15" t="s">
        <v>95</v>
      </c>
      <c r="I63" s="1">
        <v>1</v>
      </c>
      <c r="J63" s="2">
        <v>166.4</v>
      </c>
      <c r="K63" s="2">
        <v>59.3</v>
      </c>
      <c r="L63" s="2" t="s">
        <v>167</v>
      </c>
      <c r="M63" s="2"/>
      <c r="N63" s="2" t="s">
        <v>79</v>
      </c>
      <c r="O63" s="2" t="s">
        <v>80</v>
      </c>
      <c r="P63" s="3" t="s">
        <v>6</v>
      </c>
      <c r="Q63" s="3">
        <v>21</v>
      </c>
      <c r="R63" s="2">
        <v>19</v>
      </c>
      <c r="S63" s="2">
        <v>16</v>
      </c>
      <c r="T63" s="30"/>
      <c r="U63" s="30"/>
      <c r="V63" s="30"/>
      <c r="W63" s="30"/>
      <c r="X63" s="3" t="s">
        <v>6</v>
      </c>
      <c r="Y63" s="3">
        <v>21</v>
      </c>
      <c r="Z63" s="2">
        <v>19</v>
      </c>
      <c r="AA63" s="2">
        <v>16</v>
      </c>
      <c r="AB63" s="2" t="s">
        <v>1320</v>
      </c>
      <c r="AC63" s="33"/>
      <c r="AD63" s="3" t="s">
        <v>232</v>
      </c>
      <c r="AE63" s="3">
        <v>45</v>
      </c>
      <c r="AF63" s="2">
        <v>32</v>
      </c>
      <c r="AG63" s="2">
        <v>22</v>
      </c>
      <c r="AH63" s="2"/>
      <c r="AI63" s="33" t="s">
        <v>242</v>
      </c>
      <c r="AJ63" s="12" t="s">
        <v>217</v>
      </c>
      <c r="AK63" s="12">
        <v>28</v>
      </c>
      <c r="AL63" s="13">
        <v>26</v>
      </c>
      <c r="AM63" s="13">
        <v>9</v>
      </c>
      <c r="AN63" s="13"/>
      <c r="AO63" s="34"/>
      <c r="AP63" s="2" t="s">
        <v>177</v>
      </c>
      <c r="AQ63" s="2" t="s">
        <v>352</v>
      </c>
      <c r="AR63" s="2" t="s">
        <v>119</v>
      </c>
      <c r="AS63" s="2" t="s">
        <v>353</v>
      </c>
      <c r="AT63" s="2" t="s">
        <v>87</v>
      </c>
      <c r="AU63" s="1" t="s">
        <v>176</v>
      </c>
      <c r="AV63" s="2" t="s">
        <v>89</v>
      </c>
      <c r="AW63" s="1" t="s">
        <v>180</v>
      </c>
      <c r="AX63" s="2" t="s">
        <v>93</v>
      </c>
      <c r="AY63" s="14" t="s">
        <v>355</v>
      </c>
      <c r="AZ63" s="14">
        <v>1</v>
      </c>
      <c r="BA63" s="3" t="s">
        <v>6</v>
      </c>
      <c r="BB63" s="3">
        <v>21</v>
      </c>
      <c r="BC63" s="2">
        <v>19</v>
      </c>
      <c r="BD63" s="2">
        <v>16</v>
      </c>
      <c r="BE63" s="2" t="s">
        <v>1666</v>
      </c>
      <c r="BF63" s="2">
        <v>15</v>
      </c>
      <c r="BG63" s="2">
        <v>3</v>
      </c>
      <c r="BH63" s="122">
        <v>5.52</v>
      </c>
      <c r="BI63" s="123">
        <v>4.4000000000000004</v>
      </c>
      <c r="BJ63" s="114">
        <v>3.8</v>
      </c>
      <c r="BK63" s="115">
        <v>2.2400000000000002</v>
      </c>
      <c r="BL63" s="107">
        <v>2.84</v>
      </c>
      <c r="BM63" s="106">
        <v>2.72</v>
      </c>
      <c r="BN63" s="108">
        <v>3.17</v>
      </c>
      <c r="BO63" s="106">
        <v>3.79</v>
      </c>
      <c r="BP63" s="108">
        <v>4.13</v>
      </c>
      <c r="BQ63" s="107">
        <v>4.0199999999999996</v>
      </c>
      <c r="BR63" s="106">
        <v>8.58</v>
      </c>
      <c r="BS63" s="106">
        <v>6.86</v>
      </c>
      <c r="BT63" s="106">
        <v>5.89</v>
      </c>
      <c r="BU63" s="8">
        <v>6.03</v>
      </c>
      <c r="BV63" s="5">
        <v>6.9</v>
      </c>
      <c r="BW63" s="9">
        <v>7.5</v>
      </c>
      <c r="BX63" s="4">
        <v>13.11</v>
      </c>
      <c r="BY63" s="4">
        <v>18.18</v>
      </c>
      <c r="BZ63" s="96">
        <v>5.04</v>
      </c>
      <c r="CA63" s="41">
        <v>3.45</v>
      </c>
      <c r="CB63" s="39">
        <v>2.33</v>
      </c>
      <c r="CC63" s="5">
        <v>2.2400000000000002</v>
      </c>
      <c r="CD63" s="7">
        <v>2.36</v>
      </c>
      <c r="CE63" s="7">
        <v>3.53</v>
      </c>
      <c r="CF63" s="8">
        <v>3.6</v>
      </c>
      <c r="CG63" s="7">
        <v>4.24</v>
      </c>
      <c r="CH63" s="8">
        <v>3.98</v>
      </c>
      <c r="CI63" s="6">
        <v>4.5</v>
      </c>
      <c r="CJ63" s="7">
        <v>8.48</v>
      </c>
      <c r="CK63" s="7">
        <v>6.48</v>
      </c>
      <c r="CL63" s="7">
        <v>5.63</v>
      </c>
      <c r="CM63" s="8">
        <v>7.34</v>
      </c>
      <c r="CN63" s="5">
        <v>7.27</v>
      </c>
      <c r="CO63" s="9">
        <v>8.9499999999999993</v>
      </c>
      <c r="CP63" s="4">
        <v>13.44</v>
      </c>
      <c r="CQ63" s="4">
        <v>16.78</v>
      </c>
      <c r="CR63" s="99">
        <v>26.17</v>
      </c>
      <c r="CS63" s="42">
        <v>31.14</v>
      </c>
      <c r="CT63" s="40">
        <v>33.92</v>
      </c>
      <c r="CU63" s="23">
        <v>33.69</v>
      </c>
      <c r="CV63" s="18">
        <v>35.79</v>
      </c>
      <c r="CW63" s="17">
        <v>38.299999999999997</v>
      </c>
      <c r="CX63" s="19">
        <v>39.119999999999997</v>
      </c>
      <c r="CY63" s="17">
        <v>40.28</v>
      </c>
      <c r="CZ63" s="19">
        <v>40.07</v>
      </c>
      <c r="DA63" s="18">
        <v>41.34</v>
      </c>
      <c r="DB63" s="17">
        <v>43.63</v>
      </c>
      <c r="DC63" s="17">
        <v>43.34</v>
      </c>
      <c r="DD63" s="17">
        <v>48.15</v>
      </c>
      <c r="DE63" s="19">
        <v>50.68</v>
      </c>
      <c r="DF63" s="23">
        <v>50.98</v>
      </c>
      <c r="DG63" s="20">
        <v>49.56</v>
      </c>
      <c r="DH63" s="16">
        <v>49.29</v>
      </c>
      <c r="DI63" s="16">
        <v>42.8</v>
      </c>
      <c r="DJ63" s="99">
        <v>27.41</v>
      </c>
      <c r="DK63" s="42">
        <v>31.47</v>
      </c>
      <c r="DL63" s="40">
        <v>32.72</v>
      </c>
      <c r="DM63" s="23">
        <v>33.630000000000003</v>
      </c>
      <c r="DN63" s="17">
        <v>35.619999999999997</v>
      </c>
      <c r="DO63" s="17">
        <v>38.22</v>
      </c>
      <c r="DP63" s="19">
        <v>39.03</v>
      </c>
      <c r="DQ63" s="17">
        <v>40.49</v>
      </c>
      <c r="DR63" s="19">
        <v>40.44</v>
      </c>
      <c r="DS63" s="18">
        <v>41.36</v>
      </c>
      <c r="DT63" s="17">
        <v>43.32</v>
      </c>
      <c r="DU63" s="17">
        <v>42.25</v>
      </c>
      <c r="DV63" s="17">
        <v>47.5</v>
      </c>
      <c r="DW63" s="19">
        <v>50.4</v>
      </c>
      <c r="DX63" s="23">
        <v>51.53</v>
      </c>
      <c r="DY63" s="20">
        <v>49.99</v>
      </c>
      <c r="DZ63" s="16">
        <v>48.38</v>
      </c>
      <c r="EA63" s="16">
        <v>41.73</v>
      </c>
      <c r="EB63" s="99">
        <v>3</v>
      </c>
      <c r="EC63" s="42">
        <v>5</v>
      </c>
      <c r="ED63" s="23">
        <v>6</v>
      </c>
      <c r="EE63" s="23">
        <v>3</v>
      </c>
      <c r="EF63" s="17">
        <v>1</v>
      </c>
      <c r="EG63" s="17">
        <v>-2</v>
      </c>
      <c r="EH63" s="17">
        <v>-7</v>
      </c>
      <c r="EI63" s="17">
        <v>-10</v>
      </c>
      <c r="EJ63" s="17">
        <v>-10</v>
      </c>
      <c r="EK63" s="17">
        <v>-8</v>
      </c>
      <c r="EL63" s="17">
        <v>0</v>
      </c>
      <c r="EM63" s="17">
        <v>1</v>
      </c>
      <c r="EN63" s="17">
        <v>3</v>
      </c>
      <c r="EO63" s="17">
        <v>4</v>
      </c>
      <c r="EP63" s="23">
        <v>7</v>
      </c>
      <c r="EQ63" s="20">
        <v>5</v>
      </c>
      <c r="ER63" s="20">
        <v>4</v>
      </c>
      <c r="ES63" s="20">
        <v>4</v>
      </c>
    </row>
    <row r="64" spans="1:149" ht="14">
      <c r="A64" s="2" t="s">
        <v>661</v>
      </c>
      <c r="B64" s="2" t="s">
        <v>1666</v>
      </c>
      <c r="C64" s="2">
        <v>29</v>
      </c>
      <c r="D64" s="2">
        <v>11</v>
      </c>
      <c r="E64" s="2">
        <v>46543983</v>
      </c>
      <c r="F64" s="2" t="s">
        <v>91</v>
      </c>
      <c r="G64" s="1" t="s">
        <v>668</v>
      </c>
      <c r="H64" s="13" t="s">
        <v>95</v>
      </c>
      <c r="I64" s="1">
        <v>1</v>
      </c>
      <c r="J64" s="2">
        <v>163.30000000000001</v>
      </c>
      <c r="K64" s="2">
        <v>55.9</v>
      </c>
      <c r="L64" s="2" t="s">
        <v>167</v>
      </c>
      <c r="M64" s="2"/>
      <c r="N64" s="2" t="s">
        <v>79</v>
      </c>
      <c r="O64" s="2" t="s">
        <v>665</v>
      </c>
      <c r="P64" s="3" t="s">
        <v>48</v>
      </c>
      <c r="Q64" s="3">
        <v>22</v>
      </c>
      <c r="R64" s="2">
        <v>15</v>
      </c>
      <c r="S64" s="2">
        <v>16</v>
      </c>
      <c r="T64" s="30" t="s">
        <v>168</v>
      </c>
      <c r="U64" s="30"/>
      <c r="V64" s="30"/>
      <c r="W64" s="30"/>
      <c r="X64" s="3" t="s">
        <v>48</v>
      </c>
      <c r="Y64" s="3">
        <v>22</v>
      </c>
      <c r="Z64" s="2">
        <v>15</v>
      </c>
      <c r="AA64" s="2">
        <v>16</v>
      </c>
      <c r="AB64" s="2" t="s">
        <v>666</v>
      </c>
      <c r="AC64" s="33"/>
      <c r="AD64" s="3" t="s">
        <v>115</v>
      </c>
      <c r="AE64" s="3">
        <v>49</v>
      </c>
      <c r="AF64" s="2">
        <v>34</v>
      </c>
      <c r="AG64" s="2">
        <v>38</v>
      </c>
      <c r="AH64" s="2"/>
      <c r="AI64" s="33" t="s">
        <v>443</v>
      </c>
      <c r="AJ64" s="12" t="s">
        <v>116</v>
      </c>
      <c r="AK64" s="12">
        <v>35</v>
      </c>
      <c r="AL64" s="13">
        <v>29</v>
      </c>
      <c r="AM64" s="13">
        <v>27</v>
      </c>
      <c r="AN64" s="13"/>
      <c r="AO64" s="34" t="s">
        <v>180</v>
      </c>
      <c r="AP64" s="2" t="s">
        <v>218</v>
      </c>
      <c r="AQ64" s="2" t="s">
        <v>219</v>
      </c>
      <c r="AR64" s="2" t="s">
        <v>667</v>
      </c>
      <c r="AS64" s="2" t="s">
        <v>141</v>
      </c>
      <c r="AT64" s="2" t="s">
        <v>87</v>
      </c>
      <c r="AU64" s="1" t="s">
        <v>176</v>
      </c>
      <c r="AV64" s="2" t="s">
        <v>89</v>
      </c>
      <c r="AW64" s="1" t="s">
        <v>197</v>
      </c>
      <c r="AX64" s="2" t="s">
        <v>93</v>
      </c>
      <c r="AY64" s="14" t="s">
        <v>669</v>
      </c>
      <c r="AZ64" s="14">
        <v>1</v>
      </c>
      <c r="BA64" s="3" t="s">
        <v>48</v>
      </c>
      <c r="BB64" s="3">
        <v>22</v>
      </c>
      <c r="BC64" s="2">
        <v>15</v>
      </c>
      <c r="BD64" s="2">
        <v>16</v>
      </c>
      <c r="BE64" s="2" t="s">
        <v>1666</v>
      </c>
      <c r="BF64" s="2">
        <v>29</v>
      </c>
      <c r="BG64" s="2">
        <v>11</v>
      </c>
      <c r="BH64" s="104">
        <v>3.39</v>
      </c>
      <c r="BI64" s="114">
        <v>3.44</v>
      </c>
      <c r="BJ64" s="115">
        <v>3.17</v>
      </c>
      <c r="BK64" s="107">
        <v>2.71</v>
      </c>
      <c r="BL64" s="106">
        <v>2.06</v>
      </c>
      <c r="BM64" s="108">
        <v>3.9</v>
      </c>
      <c r="BN64" s="106">
        <v>2.06</v>
      </c>
      <c r="BO64" s="108">
        <v>2.12</v>
      </c>
      <c r="BP64" s="107">
        <v>2.8</v>
      </c>
      <c r="BQ64" s="106">
        <v>2.63</v>
      </c>
      <c r="BR64" s="106">
        <v>5.23</v>
      </c>
      <c r="BS64" s="106">
        <v>7.02</v>
      </c>
      <c r="BT64" s="106">
        <v>3.36</v>
      </c>
      <c r="BU64" s="41">
        <v>4.24</v>
      </c>
      <c r="BV64" s="9">
        <v>7.09</v>
      </c>
      <c r="BW64" s="9">
        <v>8.41</v>
      </c>
      <c r="BX64" s="4">
        <v>13.39</v>
      </c>
      <c r="BY64" s="4">
        <v>22.05</v>
      </c>
      <c r="BZ64" s="4">
        <v>3.83</v>
      </c>
      <c r="CA64" s="49">
        <v>3.03</v>
      </c>
      <c r="CB64" s="47">
        <v>3.01</v>
      </c>
      <c r="CC64" s="53">
        <v>1.45</v>
      </c>
      <c r="CD64" s="53">
        <v>2.27</v>
      </c>
      <c r="CE64" s="54">
        <v>3.6</v>
      </c>
      <c r="CF64" s="53">
        <v>3.17</v>
      </c>
      <c r="CG64" s="54">
        <v>2.88</v>
      </c>
      <c r="CH64" s="55">
        <v>3</v>
      </c>
      <c r="CI64" s="53">
        <v>3.62</v>
      </c>
      <c r="CJ64" s="53">
        <v>6.43</v>
      </c>
      <c r="CK64" s="53">
        <v>6.96</v>
      </c>
      <c r="CL64" s="7">
        <v>3.12</v>
      </c>
      <c r="CM64" s="41">
        <v>4.95</v>
      </c>
      <c r="CN64" s="9">
        <v>7.89</v>
      </c>
      <c r="CO64" s="9">
        <v>8.2899999999999991</v>
      </c>
      <c r="CP64" s="4">
        <v>13.05</v>
      </c>
      <c r="CQ64" s="4">
        <v>22.14</v>
      </c>
      <c r="CR64" s="16">
        <v>28.14</v>
      </c>
      <c r="CS64" s="40">
        <v>31.33</v>
      </c>
      <c r="CT64" s="23">
        <v>33.03</v>
      </c>
      <c r="CU64" s="18">
        <v>35.25</v>
      </c>
      <c r="CV64" s="17">
        <v>34.130000000000003</v>
      </c>
      <c r="CW64" s="19">
        <v>36.1</v>
      </c>
      <c r="CX64" s="17">
        <v>37.24</v>
      </c>
      <c r="CY64" s="19">
        <v>38.409999999999997</v>
      </c>
      <c r="CZ64" s="18">
        <v>38.96</v>
      </c>
      <c r="DA64" s="17">
        <v>41.25</v>
      </c>
      <c r="DB64" s="17">
        <v>39.950000000000003</v>
      </c>
      <c r="DC64" s="17">
        <v>40.69</v>
      </c>
      <c r="DD64" s="17">
        <v>49.93</v>
      </c>
      <c r="DE64" s="42">
        <v>50.16</v>
      </c>
      <c r="DF64" s="20">
        <v>51.7</v>
      </c>
      <c r="DG64" s="20">
        <v>48.62</v>
      </c>
      <c r="DH64" s="16">
        <v>46.85</v>
      </c>
      <c r="DI64" s="16">
        <v>47.75</v>
      </c>
      <c r="DJ64" s="16">
        <v>28.91</v>
      </c>
      <c r="DK64" s="40">
        <v>31.85</v>
      </c>
      <c r="DL64" s="23">
        <v>33.57</v>
      </c>
      <c r="DM64" s="17">
        <v>34.450000000000003</v>
      </c>
      <c r="DN64" s="17">
        <v>34.18</v>
      </c>
      <c r="DO64" s="19">
        <v>36.47</v>
      </c>
      <c r="DP64" s="17">
        <v>36.33</v>
      </c>
      <c r="DQ64" s="19">
        <v>38.130000000000003</v>
      </c>
      <c r="DR64" s="18">
        <v>38.89</v>
      </c>
      <c r="DS64" s="17">
        <v>41.17</v>
      </c>
      <c r="DT64" s="17">
        <v>39.130000000000003</v>
      </c>
      <c r="DU64" s="17">
        <v>40.99</v>
      </c>
      <c r="DV64" s="17">
        <v>49.67</v>
      </c>
      <c r="DW64" s="42">
        <v>50.7</v>
      </c>
      <c r="DX64" s="20">
        <v>50.48</v>
      </c>
      <c r="DY64" s="20">
        <v>48.66</v>
      </c>
      <c r="DZ64" s="16">
        <v>46.44</v>
      </c>
      <c r="EA64" s="16">
        <v>48.01</v>
      </c>
      <c r="EB64" s="16">
        <v>14</v>
      </c>
      <c r="EC64" s="23">
        <v>12</v>
      </c>
      <c r="ED64" s="23">
        <v>12</v>
      </c>
      <c r="EE64" s="17">
        <v>8</v>
      </c>
      <c r="EF64" s="17">
        <v>2</v>
      </c>
      <c r="EG64" s="17">
        <v>-8</v>
      </c>
      <c r="EH64" s="17">
        <v>-9</v>
      </c>
      <c r="EI64" s="17">
        <v>-12</v>
      </c>
      <c r="EJ64" s="17">
        <v>-10</v>
      </c>
      <c r="EK64" s="17">
        <v>-9</v>
      </c>
      <c r="EL64" s="17">
        <v>-1</v>
      </c>
      <c r="EM64" s="17">
        <v>2</v>
      </c>
      <c r="EN64" s="17">
        <v>8</v>
      </c>
      <c r="EO64" s="23">
        <v>9</v>
      </c>
      <c r="EP64" s="20">
        <v>10</v>
      </c>
      <c r="EQ64" s="20">
        <v>8</v>
      </c>
      <c r="ER64" s="20">
        <v>7</v>
      </c>
      <c r="ES64" s="20">
        <v>2</v>
      </c>
    </row>
    <row r="65" spans="1:149" ht="14">
      <c r="A65" s="2" t="s">
        <v>967</v>
      </c>
      <c r="B65" s="2" t="s">
        <v>1666</v>
      </c>
      <c r="C65" s="2">
        <v>16</v>
      </c>
      <c r="D65" s="2">
        <v>2</v>
      </c>
      <c r="E65" s="2">
        <v>48206305</v>
      </c>
      <c r="F65" s="2" t="s">
        <v>91</v>
      </c>
      <c r="G65" s="1" t="s">
        <v>959</v>
      </c>
      <c r="H65" s="14"/>
      <c r="I65" s="1"/>
      <c r="J65" s="2">
        <v>156.69999999999999</v>
      </c>
      <c r="K65" s="2">
        <v>53.2</v>
      </c>
      <c r="L65" s="2" t="s">
        <v>167</v>
      </c>
      <c r="M65" s="2"/>
      <c r="N65" s="2" t="s">
        <v>99</v>
      </c>
      <c r="O65" s="2" t="s">
        <v>264</v>
      </c>
      <c r="P65" s="3" t="s">
        <v>6</v>
      </c>
      <c r="Q65" s="3">
        <v>23</v>
      </c>
      <c r="R65" s="2">
        <v>17</v>
      </c>
      <c r="S65" s="2">
        <v>16</v>
      </c>
      <c r="T65" s="30"/>
      <c r="U65" s="30"/>
      <c r="V65" s="30"/>
      <c r="W65" s="30"/>
      <c r="X65" s="3" t="s">
        <v>6</v>
      </c>
      <c r="Y65" s="3">
        <v>23</v>
      </c>
      <c r="Z65" s="2">
        <v>17</v>
      </c>
      <c r="AA65" s="2">
        <v>16</v>
      </c>
      <c r="AB65" s="2" t="s">
        <v>970</v>
      </c>
      <c r="AC65" s="33"/>
      <c r="AD65" s="3" t="s">
        <v>232</v>
      </c>
      <c r="AE65" s="3">
        <v>51</v>
      </c>
      <c r="AF65" s="2">
        <v>34</v>
      </c>
      <c r="AG65" s="2">
        <v>29</v>
      </c>
      <c r="AH65" s="2"/>
      <c r="AI65" s="33" t="s">
        <v>443</v>
      </c>
      <c r="AJ65" s="12" t="s">
        <v>217</v>
      </c>
      <c r="AK65" s="12">
        <v>44</v>
      </c>
      <c r="AL65" s="13">
        <v>33</v>
      </c>
      <c r="AM65" s="13">
        <v>25</v>
      </c>
      <c r="AN65" s="13"/>
      <c r="AO65" s="34" t="s">
        <v>180</v>
      </c>
      <c r="AP65" s="2" t="s">
        <v>239</v>
      </c>
      <c r="AQ65" s="2" t="s">
        <v>265</v>
      </c>
      <c r="AR65" s="2" t="s">
        <v>140</v>
      </c>
      <c r="AS65" s="2" t="s">
        <v>658</v>
      </c>
      <c r="AT65" s="2" t="s">
        <v>87</v>
      </c>
      <c r="AU65" s="1"/>
      <c r="AV65" s="2" t="s">
        <v>89</v>
      </c>
      <c r="AW65" s="1"/>
      <c r="AX65" s="2" t="s">
        <v>93</v>
      </c>
      <c r="AY65" s="14" t="s">
        <v>308</v>
      </c>
      <c r="AZ65" s="14">
        <v>1</v>
      </c>
      <c r="BA65" s="3" t="s">
        <v>6</v>
      </c>
      <c r="BB65" s="3">
        <v>23</v>
      </c>
      <c r="BC65" s="2">
        <v>17</v>
      </c>
      <c r="BD65" s="2">
        <v>16</v>
      </c>
      <c r="BE65" s="2" t="s">
        <v>1666</v>
      </c>
      <c r="BF65" s="2">
        <v>16</v>
      </c>
      <c r="BG65" s="2">
        <v>2</v>
      </c>
      <c r="BH65" s="104">
        <v>2.94</v>
      </c>
      <c r="BI65" s="105">
        <v>2.72</v>
      </c>
      <c r="BJ65" s="109">
        <v>0.63</v>
      </c>
      <c r="BK65" s="105">
        <v>1.3</v>
      </c>
      <c r="BL65" s="106">
        <v>1.37</v>
      </c>
      <c r="BM65" s="108">
        <v>0.76</v>
      </c>
      <c r="BN65" s="106">
        <v>1.1499999999999999</v>
      </c>
      <c r="BO65" s="108">
        <v>2.2400000000000002</v>
      </c>
      <c r="BP65" s="107">
        <v>3.34</v>
      </c>
      <c r="BQ65" s="106">
        <v>3.51</v>
      </c>
      <c r="BR65" s="106">
        <v>5.73</v>
      </c>
      <c r="BS65" s="106">
        <v>5.59</v>
      </c>
      <c r="BT65" s="106">
        <v>2.98</v>
      </c>
      <c r="BU65" s="8">
        <v>3.12</v>
      </c>
      <c r="BV65" s="7">
        <v>5.38</v>
      </c>
      <c r="BW65" s="9">
        <v>8.17</v>
      </c>
      <c r="BX65" s="4">
        <v>13.18</v>
      </c>
      <c r="BY65" s="4">
        <v>17.39</v>
      </c>
      <c r="BZ65" s="4">
        <v>3.88</v>
      </c>
      <c r="CA65" s="26">
        <v>2.73</v>
      </c>
      <c r="CB65" s="25">
        <v>0.37</v>
      </c>
      <c r="CC65" s="25">
        <v>0</v>
      </c>
      <c r="CD65" s="53">
        <v>0</v>
      </c>
      <c r="CE65" s="54">
        <v>1.24</v>
      </c>
      <c r="CF65" s="53">
        <v>1.37</v>
      </c>
      <c r="CG65" s="54">
        <v>2.12</v>
      </c>
      <c r="CH65" s="55">
        <v>3.58</v>
      </c>
      <c r="CI65" s="53">
        <v>4.25</v>
      </c>
      <c r="CJ65" s="53">
        <v>5.61</v>
      </c>
      <c r="CK65" s="53">
        <v>5.22</v>
      </c>
      <c r="CL65" s="7">
        <v>2.95</v>
      </c>
      <c r="CM65" s="8">
        <v>3.67</v>
      </c>
      <c r="CN65" s="7">
        <v>5.12</v>
      </c>
      <c r="CO65" s="9">
        <v>6.83</v>
      </c>
      <c r="CP65" s="4">
        <v>12.27</v>
      </c>
      <c r="CQ65" s="4">
        <v>16.62</v>
      </c>
      <c r="CR65" s="16">
        <v>26.42</v>
      </c>
      <c r="CS65" s="38">
        <v>30.96</v>
      </c>
      <c r="CT65" s="20">
        <v>33.72</v>
      </c>
      <c r="CU65" s="38">
        <v>34.619999999999997</v>
      </c>
      <c r="CV65" s="17">
        <v>34.72</v>
      </c>
      <c r="CW65" s="19">
        <v>35.32</v>
      </c>
      <c r="CX65" s="17">
        <v>36.72</v>
      </c>
      <c r="CY65" s="19">
        <v>37.85</v>
      </c>
      <c r="CZ65" s="18">
        <v>37.42</v>
      </c>
      <c r="DA65" s="17">
        <v>37.56</v>
      </c>
      <c r="DB65" s="17">
        <v>39.46</v>
      </c>
      <c r="DC65" s="17">
        <v>40.020000000000003</v>
      </c>
      <c r="DD65" s="17">
        <v>42.16</v>
      </c>
      <c r="DE65" s="19">
        <v>45.97</v>
      </c>
      <c r="DF65" s="17">
        <v>47.88</v>
      </c>
      <c r="DG65" s="20">
        <v>46.1</v>
      </c>
      <c r="DH65" s="16">
        <v>42.85</v>
      </c>
      <c r="DI65" s="16">
        <v>42.11</v>
      </c>
      <c r="DJ65" s="16">
        <v>25.82</v>
      </c>
      <c r="DK65" s="38">
        <v>30.08</v>
      </c>
      <c r="DL65" s="20">
        <v>33.75</v>
      </c>
      <c r="DM65" s="20">
        <v>34.729999999999997</v>
      </c>
      <c r="DN65" s="17">
        <v>34.409999999999997</v>
      </c>
      <c r="DO65" s="19">
        <v>35.31</v>
      </c>
      <c r="DP65" s="17">
        <v>36.15</v>
      </c>
      <c r="DQ65" s="19">
        <v>37.380000000000003</v>
      </c>
      <c r="DR65" s="18">
        <v>37.15</v>
      </c>
      <c r="DS65" s="17">
        <v>38.17</v>
      </c>
      <c r="DT65" s="17">
        <v>39.200000000000003</v>
      </c>
      <c r="DU65" s="17">
        <v>41.03</v>
      </c>
      <c r="DV65" s="17">
        <v>43.49</v>
      </c>
      <c r="DW65" s="19">
        <v>46.28</v>
      </c>
      <c r="DX65" s="17">
        <v>48.03</v>
      </c>
      <c r="DY65" s="20">
        <v>45.43</v>
      </c>
      <c r="DZ65" s="16">
        <v>42.34</v>
      </c>
      <c r="EA65" s="16">
        <v>41.39</v>
      </c>
      <c r="EB65" s="16">
        <v>3</v>
      </c>
      <c r="EC65" s="20">
        <v>3</v>
      </c>
      <c r="ED65" s="20">
        <v>2</v>
      </c>
      <c r="EE65" s="20">
        <v>2</v>
      </c>
      <c r="EF65" s="17">
        <v>-2</v>
      </c>
      <c r="EG65" s="17">
        <v>-6</v>
      </c>
      <c r="EH65" s="17">
        <v>-9</v>
      </c>
      <c r="EI65" s="17">
        <v>-12</v>
      </c>
      <c r="EJ65" s="17">
        <v>-15</v>
      </c>
      <c r="EK65" s="17">
        <v>-8</v>
      </c>
      <c r="EL65" s="17">
        <v>0</v>
      </c>
      <c r="EM65" s="17">
        <v>3</v>
      </c>
      <c r="EN65" s="17">
        <v>10</v>
      </c>
      <c r="EO65" s="17">
        <v>12</v>
      </c>
      <c r="EP65" s="17">
        <v>10</v>
      </c>
      <c r="EQ65" s="20">
        <v>4</v>
      </c>
      <c r="ER65" s="20">
        <v>1</v>
      </c>
      <c r="ES65" s="20">
        <v>0</v>
      </c>
    </row>
    <row r="66" spans="1:149" ht="14">
      <c r="A66" s="2" t="s">
        <v>1307</v>
      </c>
      <c r="B66" s="2" t="s">
        <v>1666</v>
      </c>
      <c r="C66" s="2">
        <v>12</v>
      </c>
      <c r="D66" s="2">
        <v>11</v>
      </c>
      <c r="E66" s="2">
        <v>51892593</v>
      </c>
      <c r="F66" s="2" t="s">
        <v>91</v>
      </c>
      <c r="G66" s="1" t="s">
        <v>314</v>
      </c>
      <c r="H66" s="15" t="s">
        <v>95</v>
      </c>
      <c r="I66" s="1">
        <v>0</v>
      </c>
      <c r="J66" s="2">
        <v>146</v>
      </c>
      <c r="K66" s="2">
        <v>32.5</v>
      </c>
      <c r="L66" s="2" t="s">
        <v>167</v>
      </c>
      <c r="M66" s="2"/>
      <c r="N66" s="2" t="s">
        <v>99</v>
      </c>
      <c r="O66" s="2" t="s">
        <v>114</v>
      </c>
      <c r="P66" s="3" t="s">
        <v>6</v>
      </c>
      <c r="Q66" s="3">
        <v>25</v>
      </c>
      <c r="R66" s="2">
        <v>24</v>
      </c>
      <c r="S66" s="2">
        <v>16</v>
      </c>
      <c r="T66" s="30" t="s">
        <v>168</v>
      </c>
      <c r="U66" s="30"/>
      <c r="V66" s="30"/>
      <c r="W66" s="30"/>
      <c r="X66" s="3" t="s">
        <v>6</v>
      </c>
      <c r="Y66" s="3">
        <v>25</v>
      </c>
      <c r="Z66" s="2">
        <v>24</v>
      </c>
      <c r="AA66" s="2">
        <v>16</v>
      </c>
      <c r="AB66" s="2" t="s">
        <v>1308</v>
      </c>
      <c r="AC66" s="33"/>
      <c r="AD66" s="3" t="s">
        <v>137</v>
      </c>
      <c r="AE66" s="3">
        <v>68</v>
      </c>
      <c r="AF66" s="2">
        <v>56</v>
      </c>
      <c r="AG66" s="2">
        <v>44</v>
      </c>
      <c r="AH66" s="2"/>
      <c r="AI66" s="33" t="s">
        <v>209</v>
      </c>
      <c r="AJ66" s="12" t="s">
        <v>116</v>
      </c>
      <c r="AK66" s="12">
        <v>62</v>
      </c>
      <c r="AL66" s="13">
        <v>41</v>
      </c>
      <c r="AM66" s="13">
        <v>30</v>
      </c>
      <c r="AN66" s="13"/>
      <c r="AO66" s="34" t="s">
        <v>180</v>
      </c>
      <c r="AP66" s="2" t="s">
        <v>311</v>
      </c>
      <c r="AQ66" s="2" t="s">
        <v>118</v>
      </c>
      <c r="AR66" s="2" t="s">
        <v>312</v>
      </c>
      <c r="AS66" s="2" t="s">
        <v>313</v>
      </c>
      <c r="AT66" s="2" t="s">
        <v>87</v>
      </c>
      <c r="AU66" s="1" t="s">
        <v>88</v>
      </c>
      <c r="AV66" s="2" t="s">
        <v>89</v>
      </c>
      <c r="AW66" s="1" t="s">
        <v>108</v>
      </c>
      <c r="AX66" s="2" t="s">
        <v>93</v>
      </c>
      <c r="AY66" s="14" t="s">
        <v>211</v>
      </c>
      <c r="AZ66" s="14">
        <v>1</v>
      </c>
      <c r="BA66" s="3" t="s">
        <v>6</v>
      </c>
      <c r="BB66" s="3">
        <v>25</v>
      </c>
      <c r="BC66" s="2">
        <v>24</v>
      </c>
      <c r="BD66" s="2">
        <v>16</v>
      </c>
      <c r="BE66" s="2" t="s">
        <v>1666</v>
      </c>
      <c r="BF66" s="2">
        <v>12</v>
      </c>
      <c r="BG66" s="2">
        <v>11</v>
      </c>
      <c r="BH66" s="104">
        <v>3.98</v>
      </c>
      <c r="BI66" s="107">
        <v>2.5</v>
      </c>
      <c r="BJ66" s="106">
        <v>1.85</v>
      </c>
      <c r="BK66" s="107">
        <v>1.34</v>
      </c>
      <c r="BL66" s="106">
        <v>1.81</v>
      </c>
      <c r="BM66" s="108">
        <v>0</v>
      </c>
      <c r="BN66" s="106">
        <v>0</v>
      </c>
      <c r="BO66" s="108">
        <v>1.18</v>
      </c>
      <c r="BP66" s="107">
        <v>1.66</v>
      </c>
      <c r="BQ66" s="106">
        <v>2.44</v>
      </c>
      <c r="BR66" s="106">
        <v>5.29</v>
      </c>
      <c r="BS66" s="106">
        <v>6.32</v>
      </c>
      <c r="BT66" s="106">
        <v>2.17</v>
      </c>
      <c r="BU66" s="8">
        <v>2.44</v>
      </c>
      <c r="BV66" s="7">
        <v>3.74</v>
      </c>
      <c r="BW66" s="9">
        <v>5.22</v>
      </c>
      <c r="BX66" s="4">
        <v>9.77</v>
      </c>
      <c r="BY66" s="4">
        <v>11.16</v>
      </c>
      <c r="BZ66" s="4">
        <v>3.88</v>
      </c>
      <c r="CA66" s="6">
        <v>2.58</v>
      </c>
      <c r="CB66" s="7">
        <v>0</v>
      </c>
      <c r="CC66" s="7">
        <v>0</v>
      </c>
      <c r="CD66" s="7">
        <v>1.78</v>
      </c>
      <c r="CE66" s="8">
        <v>0.99</v>
      </c>
      <c r="CF66" s="7">
        <v>2.12</v>
      </c>
      <c r="CG66" s="8">
        <v>3.5</v>
      </c>
      <c r="CH66" s="6">
        <v>2.48</v>
      </c>
      <c r="CI66" s="7">
        <v>4.18</v>
      </c>
      <c r="CJ66" s="7">
        <v>6.3</v>
      </c>
      <c r="CK66" s="7">
        <v>3.99</v>
      </c>
      <c r="CL66" s="7">
        <v>2.2000000000000002</v>
      </c>
      <c r="CM66" s="8">
        <v>2.91</v>
      </c>
      <c r="CN66" s="7">
        <v>4.74</v>
      </c>
      <c r="CO66" s="9">
        <v>5.45</v>
      </c>
      <c r="CP66" s="4">
        <v>8.7100000000000009</v>
      </c>
      <c r="CQ66" s="4">
        <v>12.92</v>
      </c>
      <c r="CR66" s="16">
        <v>23.39</v>
      </c>
      <c r="CS66" s="18">
        <v>28.41</v>
      </c>
      <c r="CT66" s="17">
        <v>29.26</v>
      </c>
      <c r="CU66" s="18">
        <v>29.67</v>
      </c>
      <c r="CV66" s="17">
        <v>31.16</v>
      </c>
      <c r="CW66" s="19">
        <v>32.869999999999997</v>
      </c>
      <c r="CX66" s="17">
        <v>34.33</v>
      </c>
      <c r="CY66" s="19">
        <v>34.75</v>
      </c>
      <c r="CZ66" s="18">
        <v>34.979999999999997</v>
      </c>
      <c r="DA66" s="17">
        <v>36.520000000000003</v>
      </c>
      <c r="DB66" s="17">
        <v>36.79</v>
      </c>
      <c r="DC66" s="17">
        <v>38.61</v>
      </c>
      <c r="DD66" s="17">
        <v>40.369999999999997</v>
      </c>
      <c r="DE66" s="19">
        <v>41.89</v>
      </c>
      <c r="DF66" s="17">
        <v>44.6</v>
      </c>
      <c r="DG66" s="20">
        <v>41.46</v>
      </c>
      <c r="DH66" s="16">
        <v>36.56</v>
      </c>
      <c r="DI66" s="16">
        <v>36.520000000000003</v>
      </c>
      <c r="DJ66" s="16">
        <v>24.81</v>
      </c>
      <c r="DK66" s="18">
        <v>27.5</v>
      </c>
      <c r="DL66" s="17">
        <v>28.23</v>
      </c>
      <c r="DM66" s="17">
        <v>30.68</v>
      </c>
      <c r="DN66" s="17">
        <v>32.24</v>
      </c>
      <c r="DO66" s="19">
        <v>33.18</v>
      </c>
      <c r="DP66" s="17">
        <v>35.6</v>
      </c>
      <c r="DQ66" s="19">
        <v>35.93</v>
      </c>
      <c r="DR66" s="18">
        <v>34.94</v>
      </c>
      <c r="DS66" s="17">
        <v>35.1</v>
      </c>
      <c r="DT66" s="17">
        <v>35.78</v>
      </c>
      <c r="DU66" s="17">
        <v>38.770000000000003</v>
      </c>
      <c r="DV66" s="17">
        <v>40.76</v>
      </c>
      <c r="DW66" s="19">
        <v>41.65</v>
      </c>
      <c r="DX66" s="17">
        <v>46.28</v>
      </c>
      <c r="DY66" s="20">
        <v>41.85</v>
      </c>
      <c r="DZ66" s="16">
        <v>37.17</v>
      </c>
      <c r="EA66" s="16">
        <v>35.24</v>
      </c>
      <c r="EB66" s="16">
        <v>6</v>
      </c>
      <c r="EC66" s="17">
        <v>8</v>
      </c>
      <c r="ED66" s="17">
        <v>7</v>
      </c>
      <c r="EE66" s="17">
        <v>5</v>
      </c>
      <c r="EF66" s="17">
        <v>1</v>
      </c>
      <c r="EG66" s="17">
        <v>-2</v>
      </c>
      <c r="EH66" s="17">
        <v>-7</v>
      </c>
      <c r="EI66" s="17">
        <v>-9</v>
      </c>
      <c r="EJ66" s="17">
        <v>-4</v>
      </c>
      <c r="EK66" s="17">
        <v>0</v>
      </c>
      <c r="EL66" s="17">
        <v>14</v>
      </c>
      <c r="EM66" s="17">
        <v>22</v>
      </c>
      <c r="EN66" s="17">
        <v>28</v>
      </c>
      <c r="EO66" s="17">
        <v>27</v>
      </c>
      <c r="EP66" s="17">
        <v>26</v>
      </c>
      <c r="EQ66" s="20">
        <v>16</v>
      </c>
      <c r="ER66" s="20">
        <v>13</v>
      </c>
      <c r="ES66" s="20">
        <v>13</v>
      </c>
    </row>
    <row r="67" spans="1:149" ht="14">
      <c r="A67" s="2" t="s">
        <v>1221</v>
      </c>
      <c r="B67" s="2" t="s">
        <v>1666</v>
      </c>
      <c r="C67" s="2">
        <v>17</v>
      </c>
      <c r="D67" s="2">
        <v>4</v>
      </c>
      <c r="E67" s="2">
        <v>53628130</v>
      </c>
      <c r="F67" s="2" t="s">
        <v>91</v>
      </c>
      <c r="G67" s="1" t="s">
        <v>244</v>
      </c>
      <c r="H67" s="15" t="s">
        <v>95</v>
      </c>
      <c r="I67" s="1">
        <v>10</v>
      </c>
      <c r="J67" s="2">
        <v>152.6</v>
      </c>
      <c r="K67" s="2">
        <v>41.75</v>
      </c>
      <c r="L67" s="2" t="s">
        <v>167</v>
      </c>
      <c r="M67" s="2"/>
      <c r="N67" s="2" t="s">
        <v>158</v>
      </c>
      <c r="O67" s="2" t="s">
        <v>329</v>
      </c>
      <c r="P67" s="3" t="s">
        <v>6</v>
      </c>
      <c r="Q67" s="3">
        <v>28</v>
      </c>
      <c r="R67" s="2">
        <v>25</v>
      </c>
      <c r="S67" s="2">
        <v>17</v>
      </c>
      <c r="T67" s="30" t="s">
        <v>1224</v>
      </c>
      <c r="U67" s="30" t="s">
        <v>1225</v>
      </c>
      <c r="V67" s="30"/>
      <c r="W67" s="30"/>
      <c r="X67" s="3" t="s">
        <v>6</v>
      </c>
      <c r="Y67" s="3">
        <v>28</v>
      </c>
      <c r="Z67" s="2">
        <v>25</v>
      </c>
      <c r="AA67" s="2">
        <v>17</v>
      </c>
      <c r="AB67" s="2" t="s">
        <v>442</v>
      </c>
      <c r="AC67" s="33"/>
      <c r="AD67" s="3" t="s">
        <v>260</v>
      </c>
      <c r="AE67" s="3">
        <v>83</v>
      </c>
      <c r="AF67" s="2">
        <v>66</v>
      </c>
      <c r="AG67" s="2">
        <v>34</v>
      </c>
      <c r="AH67" s="2"/>
      <c r="AI67" s="33" t="s">
        <v>242</v>
      </c>
      <c r="AJ67" s="12" t="s">
        <v>261</v>
      </c>
      <c r="AK67" s="12">
        <v>42</v>
      </c>
      <c r="AL67" s="13">
        <v>27</v>
      </c>
      <c r="AM67" s="13">
        <v>15</v>
      </c>
      <c r="AN67" s="13"/>
      <c r="AO67" s="34"/>
      <c r="AP67" s="2" t="s">
        <v>272</v>
      </c>
      <c r="AQ67" s="2" t="s">
        <v>265</v>
      </c>
      <c r="AR67" s="2" t="s">
        <v>342</v>
      </c>
      <c r="AS67" s="2" t="s">
        <v>331</v>
      </c>
      <c r="AT67" s="2" t="s">
        <v>87</v>
      </c>
      <c r="AU67" s="1" t="s">
        <v>180</v>
      </c>
      <c r="AV67" s="2" t="s">
        <v>89</v>
      </c>
      <c r="AW67" s="1" t="s">
        <v>131</v>
      </c>
      <c r="AX67" s="2" t="s">
        <v>93</v>
      </c>
      <c r="AY67" s="14" t="s">
        <v>1226</v>
      </c>
      <c r="AZ67" s="14">
        <v>1</v>
      </c>
      <c r="BA67" s="3" t="s">
        <v>6</v>
      </c>
      <c r="BB67" s="3">
        <v>28</v>
      </c>
      <c r="BC67" s="2">
        <v>25</v>
      </c>
      <c r="BD67" s="2">
        <v>17</v>
      </c>
      <c r="BE67" s="2" t="s">
        <v>1666</v>
      </c>
      <c r="BF67" s="2">
        <v>17</v>
      </c>
      <c r="BG67" s="2">
        <v>4</v>
      </c>
      <c r="BH67" s="104">
        <v>4.28</v>
      </c>
      <c r="BI67" s="114">
        <v>2.91</v>
      </c>
      <c r="BJ67" s="115">
        <v>1.74</v>
      </c>
      <c r="BK67" s="107">
        <v>1.5</v>
      </c>
      <c r="BL67" s="106">
        <v>1.1100000000000001</v>
      </c>
      <c r="BM67" s="108">
        <v>0</v>
      </c>
      <c r="BN67" s="106">
        <v>0</v>
      </c>
      <c r="BO67" s="108">
        <v>0</v>
      </c>
      <c r="BP67" s="107">
        <v>0</v>
      </c>
      <c r="BQ67" s="106">
        <v>1.42</v>
      </c>
      <c r="BR67" s="106">
        <v>2.33</v>
      </c>
      <c r="BS67" s="106">
        <v>7.1</v>
      </c>
      <c r="BT67" s="106">
        <v>2.2400000000000002</v>
      </c>
      <c r="BU67" s="8">
        <v>3.74</v>
      </c>
      <c r="BV67" s="7">
        <v>5.82</v>
      </c>
      <c r="BW67" s="9">
        <v>5.97</v>
      </c>
      <c r="BX67" s="4">
        <v>9.3000000000000007</v>
      </c>
      <c r="BY67" s="4">
        <v>12.69</v>
      </c>
      <c r="BZ67" s="4">
        <v>4.58</v>
      </c>
      <c r="CA67" s="39">
        <v>1.62</v>
      </c>
      <c r="CB67" s="5">
        <v>0.72</v>
      </c>
      <c r="CC67" s="7">
        <v>0</v>
      </c>
      <c r="CD67" s="7">
        <v>0.87</v>
      </c>
      <c r="CE67" s="8">
        <v>1.57</v>
      </c>
      <c r="CF67" s="7">
        <v>1.69</v>
      </c>
      <c r="CG67" s="8">
        <v>1.73</v>
      </c>
      <c r="CH67" s="6">
        <v>2.11</v>
      </c>
      <c r="CI67" s="7">
        <v>3.28</v>
      </c>
      <c r="CJ67" s="7">
        <v>4.22</v>
      </c>
      <c r="CK67" s="7">
        <v>4.3600000000000003</v>
      </c>
      <c r="CL67" s="7">
        <v>1.74</v>
      </c>
      <c r="CM67" s="8">
        <v>2.88</v>
      </c>
      <c r="CN67" s="7">
        <v>5.07</v>
      </c>
      <c r="CO67" s="9">
        <v>5.87</v>
      </c>
      <c r="CP67" s="4">
        <v>9.11</v>
      </c>
      <c r="CQ67" s="4">
        <v>12.3</v>
      </c>
      <c r="CR67" s="16">
        <v>26.92</v>
      </c>
      <c r="CS67" s="40">
        <v>28.41</v>
      </c>
      <c r="CT67" s="23">
        <v>28.65</v>
      </c>
      <c r="CU67" s="18">
        <v>30.07</v>
      </c>
      <c r="CV67" s="17">
        <v>32.549999999999997</v>
      </c>
      <c r="CW67" s="19">
        <v>33.89</v>
      </c>
      <c r="CX67" s="17">
        <v>34.43</v>
      </c>
      <c r="CY67" s="19">
        <v>34.17</v>
      </c>
      <c r="CZ67" s="18">
        <v>34.869999999999997</v>
      </c>
      <c r="DA67" s="17">
        <v>35.31</v>
      </c>
      <c r="DB67" s="17">
        <v>36.78</v>
      </c>
      <c r="DC67" s="17">
        <v>37.11</v>
      </c>
      <c r="DD67" s="17">
        <v>42.62</v>
      </c>
      <c r="DE67" s="19">
        <v>41.78</v>
      </c>
      <c r="DF67" s="17">
        <v>42.56</v>
      </c>
      <c r="DG67" s="20">
        <v>42.34</v>
      </c>
      <c r="DH67" s="16">
        <v>38.89</v>
      </c>
      <c r="DI67" s="16">
        <v>32.11</v>
      </c>
      <c r="DJ67" s="16">
        <v>27.47</v>
      </c>
      <c r="DK67" s="40">
        <v>29.13</v>
      </c>
      <c r="DL67" s="23">
        <v>18.95</v>
      </c>
      <c r="DM67" s="17">
        <v>31.06</v>
      </c>
      <c r="DN67" s="17">
        <v>32.659999999999997</v>
      </c>
      <c r="DO67" s="19">
        <v>34.840000000000003</v>
      </c>
      <c r="DP67" s="17">
        <v>35.25</v>
      </c>
      <c r="DQ67" s="19">
        <v>34.119999999999997</v>
      </c>
      <c r="DR67" s="18">
        <v>34.67</v>
      </c>
      <c r="DS67" s="17">
        <v>35.200000000000003</v>
      </c>
      <c r="DT67" s="17">
        <v>36.700000000000003</v>
      </c>
      <c r="DU67" s="17">
        <v>36.840000000000003</v>
      </c>
      <c r="DV67" s="17">
        <v>42.17</v>
      </c>
      <c r="DW67" s="19">
        <v>41.84</v>
      </c>
      <c r="DX67" s="17">
        <v>43.92</v>
      </c>
      <c r="DY67" s="20">
        <v>43.59</v>
      </c>
      <c r="DZ67" s="16">
        <v>39.67</v>
      </c>
      <c r="EA67" s="16">
        <v>32.18</v>
      </c>
      <c r="EB67" s="16">
        <v>7</v>
      </c>
      <c r="EC67" s="23">
        <v>6</v>
      </c>
      <c r="ED67" s="23">
        <v>6</v>
      </c>
      <c r="EE67" s="17">
        <v>2</v>
      </c>
      <c r="EF67" s="17">
        <v>-5</v>
      </c>
      <c r="EG67" s="17">
        <v>-16</v>
      </c>
      <c r="EH67" s="17">
        <v>-21</v>
      </c>
      <c r="EI67" s="17">
        <v>-26</v>
      </c>
      <c r="EJ67" s="17">
        <v>-25</v>
      </c>
      <c r="EK67" s="17">
        <v>-25</v>
      </c>
      <c r="EL67" s="17">
        <v>-22</v>
      </c>
      <c r="EM67" s="17">
        <v>-15</v>
      </c>
      <c r="EN67" s="17">
        <v>-8</v>
      </c>
      <c r="EO67" s="17">
        <v>-5</v>
      </c>
      <c r="EP67" s="17">
        <v>1</v>
      </c>
      <c r="EQ67" s="20">
        <v>2</v>
      </c>
      <c r="ER67" s="20">
        <v>1</v>
      </c>
      <c r="ES67" s="20">
        <v>0</v>
      </c>
    </row>
    <row r="68" spans="1:149" ht="14">
      <c r="A68" s="2" t="s">
        <v>1647</v>
      </c>
      <c r="B68" s="2" t="s">
        <v>1666</v>
      </c>
      <c r="C68" s="2">
        <v>19</v>
      </c>
      <c r="D68" s="2">
        <v>1</v>
      </c>
      <c r="E68" s="2">
        <v>40543257</v>
      </c>
      <c r="F68" s="2" t="s">
        <v>91</v>
      </c>
      <c r="G68" s="1" t="s">
        <v>1650</v>
      </c>
      <c r="H68" s="14"/>
      <c r="I68" s="1"/>
      <c r="J68" s="2">
        <v>168</v>
      </c>
      <c r="K68" s="2">
        <v>61.3</v>
      </c>
      <c r="L68" s="2" t="s">
        <v>167</v>
      </c>
      <c r="M68" s="2"/>
      <c r="N68" s="2" t="s">
        <v>158</v>
      </c>
      <c r="O68" s="2" t="s">
        <v>80</v>
      </c>
      <c r="P68" s="3" t="s">
        <v>48</v>
      </c>
      <c r="Q68" s="3">
        <v>23</v>
      </c>
      <c r="R68" s="2">
        <v>23</v>
      </c>
      <c r="S68" s="2">
        <v>17</v>
      </c>
      <c r="T68" s="30" t="s">
        <v>860</v>
      </c>
      <c r="U68" s="30" t="s">
        <v>772</v>
      </c>
      <c r="V68" s="30"/>
      <c r="W68" s="30"/>
      <c r="X68" s="3" t="s">
        <v>48</v>
      </c>
      <c r="Y68" s="3">
        <v>23</v>
      </c>
      <c r="Z68" s="2">
        <v>23</v>
      </c>
      <c r="AA68" s="2">
        <v>17</v>
      </c>
      <c r="AB68" s="2" t="s">
        <v>1038</v>
      </c>
      <c r="AC68" s="33"/>
      <c r="AD68" s="3" t="s">
        <v>848</v>
      </c>
      <c r="AE68" s="3">
        <v>47</v>
      </c>
      <c r="AF68" s="2">
        <v>30</v>
      </c>
      <c r="AG68" s="2">
        <v>25</v>
      </c>
      <c r="AH68" s="2"/>
      <c r="AI68" s="33" t="s">
        <v>443</v>
      </c>
      <c r="AJ68" s="12" t="s">
        <v>217</v>
      </c>
      <c r="AK68" s="12">
        <v>25</v>
      </c>
      <c r="AL68" s="13">
        <v>17</v>
      </c>
      <c r="AM68" s="13">
        <v>10</v>
      </c>
      <c r="AN68" s="13"/>
      <c r="AO68" s="34" t="s">
        <v>131</v>
      </c>
      <c r="AP68" s="2" t="s">
        <v>759</v>
      </c>
      <c r="AQ68" s="2" t="s">
        <v>840</v>
      </c>
      <c r="AR68" s="2" t="s">
        <v>642</v>
      </c>
      <c r="AS68" s="2" t="s">
        <v>151</v>
      </c>
      <c r="AT68" s="2" t="s">
        <v>87</v>
      </c>
      <c r="AU68" s="1"/>
      <c r="AV68" s="2" t="s">
        <v>89</v>
      </c>
      <c r="AW68" s="1"/>
      <c r="AX68" s="2" t="s">
        <v>93</v>
      </c>
      <c r="AY68" s="14" t="s">
        <v>776</v>
      </c>
      <c r="AZ68" s="14">
        <v>1</v>
      </c>
      <c r="BA68" s="3" t="s">
        <v>48</v>
      </c>
      <c r="BB68" s="3">
        <v>23</v>
      </c>
      <c r="BC68" s="2">
        <v>23</v>
      </c>
      <c r="BD68" s="2">
        <v>17</v>
      </c>
      <c r="BE68" s="2" t="s">
        <v>1666</v>
      </c>
      <c r="BF68" s="2">
        <v>19</v>
      </c>
      <c r="BG68" s="2">
        <v>1</v>
      </c>
      <c r="BH68" s="104">
        <v>3.56</v>
      </c>
      <c r="BI68" s="105">
        <v>2.66</v>
      </c>
      <c r="BJ68" s="106">
        <v>2.61</v>
      </c>
      <c r="BK68" s="107">
        <v>2.95</v>
      </c>
      <c r="BL68" s="106">
        <v>3.61</v>
      </c>
      <c r="BM68" s="108">
        <v>3.61</v>
      </c>
      <c r="BN68" s="106">
        <v>3.86</v>
      </c>
      <c r="BO68" s="108">
        <v>4.24</v>
      </c>
      <c r="BP68" s="107">
        <v>5.31</v>
      </c>
      <c r="BQ68" s="106">
        <v>7.72</v>
      </c>
      <c r="BR68" s="106">
        <v>7.84</v>
      </c>
      <c r="BS68" s="106">
        <v>6.26</v>
      </c>
      <c r="BT68" s="106">
        <v>5.7</v>
      </c>
      <c r="BU68" s="4">
        <v>6.48</v>
      </c>
      <c r="BV68" s="9">
        <v>7.94</v>
      </c>
      <c r="BW68" s="9">
        <v>11.4</v>
      </c>
      <c r="BX68" s="4">
        <v>13.87</v>
      </c>
      <c r="BY68" s="98"/>
      <c r="BZ68" s="4">
        <v>4.22</v>
      </c>
      <c r="CA68" s="26">
        <v>2.56</v>
      </c>
      <c r="CB68" s="53">
        <v>2.63</v>
      </c>
      <c r="CC68" s="53">
        <v>2.48</v>
      </c>
      <c r="CD68" s="53">
        <v>3.73</v>
      </c>
      <c r="CE68" s="54">
        <v>3.56</v>
      </c>
      <c r="CF68" s="53">
        <v>3.18</v>
      </c>
      <c r="CG68" s="54">
        <v>4.6399999999999997</v>
      </c>
      <c r="CH68" s="55">
        <v>6.07</v>
      </c>
      <c r="CI68" s="53">
        <v>7.94</v>
      </c>
      <c r="CJ68" s="53">
        <v>7.72</v>
      </c>
      <c r="CK68" s="53">
        <v>7.26</v>
      </c>
      <c r="CL68" s="7">
        <v>5.78</v>
      </c>
      <c r="CM68" s="4">
        <v>6.78</v>
      </c>
      <c r="CN68" s="9">
        <v>8.26</v>
      </c>
      <c r="CO68" s="9">
        <v>12.56</v>
      </c>
      <c r="CP68" s="4">
        <v>14.41</v>
      </c>
      <c r="CQ68" s="98"/>
      <c r="CR68" s="16">
        <v>28.67</v>
      </c>
      <c r="CS68" s="38">
        <v>32.04</v>
      </c>
      <c r="CT68" s="17">
        <v>34.200000000000003</v>
      </c>
      <c r="CU68" s="18">
        <v>34.590000000000003</v>
      </c>
      <c r="CV68" s="17">
        <v>35.72</v>
      </c>
      <c r="CW68" s="19">
        <v>36.090000000000003</v>
      </c>
      <c r="CX68" s="17">
        <v>37.64</v>
      </c>
      <c r="CY68" s="19">
        <v>37.69</v>
      </c>
      <c r="CZ68" s="18">
        <v>40.22</v>
      </c>
      <c r="DA68" s="17">
        <v>39.69</v>
      </c>
      <c r="DB68" s="17">
        <v>41.05</v>
      </c>
      <c r="DC68" s="17">
        <v>44.79</v>
      </c>
      <c r="DD68" s="17">
        <v>45.97</v>
      </c>
      <c r="DE68" s="16">
        <v>47.54</v>
      </c>
      <c r="DF68" s="20">
        <v>46.58</v>
      </c>
      <c r="DG68" s="20">
        <v>47.71</v>
      </c>
      <c r="DH68" s="16">
        <v>48.74</v>
      </c>
      <c r="DI68" s="100"/>
      <c r="DJ68" s="16">
        <v>28.41</v>
      </c>
      <c r="DK68" s="38">
        <v>32.69</v>
      </c>
      <c r="DL68" s="17">
        <v>34.11</v>
      </c>
      <c r="DM68" s="17">
        <v>34.96</v>
      </c>
      <c r="DN68" s="17">
        <v>35.33</v>
      </c>
      <c r="DO68" s="19">
        <v>36.520000000000003</v>
      </c>
      <c r="DP68" s="17">
        <v>37.020000000000003</v>
      </c>
      <c r="DQ68" s="19">
        <v>37.049999999999997</v>
      </c>
      <c r="DR68" s="18">
        <v>39.18</v>
      </c>
      <c r="DS68" s="17">
        <v>39.520000000000003</v>
      </c>
      <c r="DT68" s="17">
        <v>41.22</v>
      </c>
      <c r="DU68" s="17">
        <v>45.39</v>
      </c>
      <c r="DV68" s="17">
        <v>45.79</v>
      </c>
      <c r="DW68" s="16">
        <v>47.84</v>
      </c>
      <c r="DX68" s="20">
        <v>46.76</v>
      </c>
      <c r="DY68" s="20">
        <v>47.72</v>
      </c>
      <c r="DZ68" s="16">
        <v>48.97</v>
      </c>
      <c r="EA68" s="100"/>
      <c r="EB68" s="16">
        <v>0</v>
      </c>
      <c r="EC68" s="20">
        <v>1</v>
      </c>
      <c r="ED68" s="17">
        <v>1</v>
      </c>
      <c r="EE68" s="17">
        <v>0</v>
      </c>
      <c r="EF68" s="17">
        <v>-2</v>
      </c>
      <c r="EG68" s="17">
        <v>-5</v>
      </c>
      <c r="EH68" s="17">
        <v>-10</v>
      </c>
      <c r="EI68" s="17">
        <v>-14</v>
      </c>
      <c r="EJ68" s="17">
        <v>-12</v>
      </c>
      <c r="EK68" s="17">
        <v>-11</v>
      </c>
      <c r="EL68" s="17">
        <v>-10</v>
      </c>
      <c r="EM68" s="17">
        <v>-4</v>
      </c>
      <c r="EN68" s="17">
        <v>0</v>
      </c>
      <c r="EO68" s="20">
        <v>1</v>
      </c>
      <c r="EP68" s="20">
        <v>1</v>
      </c>
      <c r="EQ68" s="20">
        <v>1</v>
      </c>
      <c r="ER68" s="20">
        <v>0</v>
      </c>
      <c r="ES68" s="101"/>
    </row>
    <row r="69" spans="1:149" ht="14">
      <c r="A69" s="2" t="s">
        <v>1635</v>
      </c>
      <c r="B69" s="2" t="s">
        <v>1666</v>
      </c>
      <c r="C69" s="2">
        <v>19</v>
      </c>
      <c r="D69" s="2">
        <v>4</v>
      </c>
      <c r="E69" s="2">
        <v>50124420</v>
      </c>
      <c r="F69" s="2" t="s">
        <v>91</v>
      </c>
      <c r="G69" s="1" t="s">
        <v>1038</v>
      </c>
      <c r="H69" s="14"/>
      <c r="I69" s="1"/>
      <c r="J69" s="2">
        <v>162.30000000000001</v>
      </c>
      <c r="K69" s="2">
        <v>53.4</v>
      </c>
      <c r="L69" s="2" t="s">
        <v>167</v>
      </c>
      <c r="M69" s="2"/>
      <c r="N69" s="2" t="s">
        <v>99</v>
      </c>
      <c r="O69" s="2" t="s">
        <v>335</v>
      </c>
      <c r="P69" s="2" t="s">
        <v>6</v>
      </c>
      <c r="Q69" s="2">
        <v>33</v>
      </c>
      <c r="R69" s="2">
        <v>23</v>
      </c>
      <c r="S69" s="2">
        <v>17</v>
      </c>
      <c r="T69" s="30" t="s">
        <v>168</v>
      </c>
      <c r="U69" s="30"/>
      <c r="V69" s="30"/>
      <c r="W69" s="30"/>
      <c r="X69" s="2" t="s">
        <v>6</v>
      </c>
      <c r="Y69" s="2">
        <v>33</v>
      </c>
      <c r="Z69" s="2">
        <v>23</v>
      </c>
      <c r="AA69" s="2">
        <v>17</v>
      </c>
      <c r="AB69" s="2" t="s">
        <v>280</v>
      </c>
      <c r="AC69" s="2"/>
      <c r="AD69" s="3" t="s">
        <v>137</v>
      </c>
      <c r="AE69" s="3">
        <v>51</v>
      </c>
      <c r="AF69" s="2">
        <v>33</v>
      </c>
      <c r="AG69" s="2">
        <v>25</v>
      </c>
      <c r="AH69" s="2"/>
      <c r="AI69" s="33" t="s">
        <v>443</v>
      </c>
      <c r="AJ69" s="3" t="s">
        <v>116</v>
      </c>
      <c r="AK69" s="3">
        <v>40</v>
      </c>
      <c r="AL69" s="2">
        <v>26</v>
      </c>
      <c r="AM69" s="2">
        <v>13</v>
      </c>
      <c r="AN69" s="2"/>
      <c r="AO69" s="33" t="s">
        <v>180</v>
      </c>
      <c r="AP69" s="2" t="s">
        <v>117</v>
      </c>
      <c r="AQ69" s="2" t="s">
        <v>383</v>
      </c>
      <c r="AR69" s="2" t="s">
        <v>667</v>
      </c>
      <c r="AS69" s="2" t="s">
        <v>151</v>
      </c>
      <c r="AT69" s="2" t="s">
        <v>87</v>
      </c>
      <c r="AU69" s="1"/>
      <c r="AV69" s="2" t="s">
        <v>89</v>
      </c>
      <c r="AW69" s="1"/>
      <c r="AX69" s="2" t="s">
        <v>93</v>
      </c>
      <c r="AY69" s="14" t="s">
        <v>1207</v>
      </c>
      <c r="AZ69" s="14">
        <v>1</v>
      </c>
      <c r="BA69" s="2" t="s">
        <v>6</v>
      </c>
      <c r="BB69" s="2">
        <v>33</v>
      </c>
      <c r="BC69" s="2">
        <v>23</v>
      </c>
      <c r="BD69" s="2">
        <v>17</v>
      </c>
      <c r="BE69" s="2" t="s">
        <v>1666</v>
      </c>
      <c r="BF69" s="2">
        <v>19</v>
      </c>
      <c r="BG69" s="2">
        <v>4</v>
      </c>
      <c r="BH69" s="104">
        <v>3.22</v>
      </c>
      <c r="BI69" s="105">
        <v>3.54</v>
      </c>
      <c r="BJ69" s="106">
        <v>3.8</v>
      </c>
      <c r="BK69" s="107">
        <v>2.98</v>
      </c>
      <c r="BL69" s="106">
        <v>3.61</v>
      </c>
      <c r="BM69" s="108">
        <v>3.53</v>
      </c>
      <c r="BN69" s="106">
        <v>3.22</v>
      </c>
      <c r="BO69" s="108">
        <v>3.68</v>
      </c>
      <c r="BP69" s="107">
        <v>4.25</v>
      </c>
      <c r="BQ69" s="106">
        <v>5.01</v>
      </c>
      <c r="BR69" s="106">
        <v>5.59</v>
      </c>
      <c r="BS69" s="106">
        <v>4.9000000000000004</v>
      </c>
      <c r="BT69" s="106">
        <v>3.76</v>
      </c>
      <c r="BU69" s="8">
        <v>3.62</v>
      </c>
      <c r="BV69" s="7">
        <v>5.66</v>
      </c>
      <c r="BW69" s="9">
        <v>8.01</v>
      </c>
      <c r="BX69" s="4">
        <v>12.39</v>
      </c>
      <c r="BY69" s="4">
        <v>18.82</v>
      </c>
      <c r="BZ69" s="4">
        <v>3.34</v>
      </c>
      <c r="CA69" s="26">
        <v>3.07</v>
      </c>
      <c r="CB69" s="53">
        <v>1.81</v>
      </c>
      <c r="CC69" s="53">
        <v>1.39</v>
      </c>
      <c r="CD69" s="53">
        <v>3.37</v>
      </c>
      <c r="CE69" s="54">
        <v>3.76</v>
      </c>
      <c r="CF69" s="53">
        <v>3.81</v>
      </c>
      <c r="CG69" s="54">
        <v>4.28</v>
      </c>
      <c r="CH69" s="55">
        <v>4.29</v>
      </c>
      <c r="CI69" s="53">
        <v>5.74</v>
      </c>
      <c r="CJ69" s="53">
        <v>5.73</v>
      </c>
      <c r="CK69" s="53">
        <v>4.87</v>
      </c>
      <c r="CL69" s="7">
        <v>3.65</v>
      </c>
      <c r="CM69" s="8">
        <v>4.67</v>
      </c>
      <c r="CN69" s="7">
        <v>6.12</v>
      </c>
      <c r="CO69" s="9">
        <v>7.67</v>
      </c>
      <c r="CP69" s="4">
        <v>11.65</v>
      </c>
      <c r="CQ69" s="4">
        <v>17.5</v>
      </c>
      <c r="CR69" s="16">
        <v>24.68</v>
      </c>
      <c r="CS69" s="38">
        <v>28.99</v>
      </c>
      <c r="CT69" s="17">
        <v>30.4</v>
      </c>
      <c r="CU69" s="18">
        <v>32.01</v>
      </c>
      <c r="CV69" s="17">
        <v>33.229999999999997</v>
      </c>
      <c r="CW69" s="19">
        <v>34.97</v>
      </c>
      <c r="CX69" s="17">
        <v>36.119999999999997</v>
      </c>
      <c r="CY69" s="19">
        <v>37.229999999999997</v>
      </c>
      <c r="CZ69" s="18">
        <v>39.450000000000003</v>
      </c>
      <c r="DA69" s="17">
        <v>41.75</v>
      </c>
      <c r="DB69" s="17">
        <v>42.26</v>
      </c>
      <c r="DC69" s="17">
        <v>42.97</v>
      </c>
      <c r="DD69" s="17">
        <v>44.74</v>
      </c>
      <c r="DE69" s="19">
        <v>46.37</v>
      </c>
      <c r="DF69" s="17">
        <v>47.28</v>
      </c>
      <c r="DG69" s="20">
        <v>44.23</v>
      </c>
      <c r="DH69" s="16">
        <v>43.88</v>
      </c>
      <c r="DI69" s="16">
        <v>39.18</v>
      </c>
      <c r="DJ69" s="16">
        <v>24.29</v>
      </c>
      <c r="DK69" s="38">
        <v>28.72</v>
      </c>
      <c r="DL69" s="17">
        <v>30.2</v>
      </c>
      <c r="DM69" s="17">
        <v>32.21</v>
      </c>
      <c r="DN69" s="17">
        <v>33.200000000000003</v>
      </c>
      <c r="DO69" s="19">
        <v>34.33</v>
      </c>
      <c r="DP69" s="17">
        <v>35.909999999999997</v>
      </c>
      <c r="DQ69" s="19">
        <v>36.89</v>
      </c>
      <c r="DR69" s="18">
        <v>39.5</v>
      </c>
      <c r="DS69" s="17">
        <v>41.89</v>
      </c>
      <c r="DT69" s="17">
        <v>42.78</v>
      </c>
      <c r="DU69" s="17">
        <v>43.48</v>
      </c>
      <c r="DV69" s="17">
        <v>44.75</v>
      </c>
      <c r="DW69" s="19">
        <v>46.52</v>
      </c>
      <c r="DX69" s="17">
        <v>47.96</v>
      </c>
      <c r="DY69" s="20">
        <v>44.04</v>
      </c>
      <c r="DZ69" s="16">
        <v>43.73</v>
      </c>
      <c r="EA69" s="16">
        <v>39.71</v>
      </c>
      <c r="EB69" s="16">
        <v>1</v>
      </c>
      <c r="EC69" s="20">
        <v>1</v>
      </c>
      <c r="ED69" s="17">
        <v>1</v>
      </c>
      <c r="EE69" s="17">
        <v>0</v>
      </c>
      <c r="EF69" s="17">
        <v>-2</v>
      </c>
      <c r="EG69" s="17">
        <v>-6</v>
      </c>
      <c r="EH69" s="17">
        <v>-9</v>
      </c>
      <c r="EI69" s="17">
        <v>-12</v>
      </c>
      <c r="EJ69" s="17">
        <v>-15</v>
      </c>
      <c r="EK69" s="17">
        <v>-10</v>
      </c>
      <c r="EL69" s="17">
        <v>-4</v>
      </c>
      <c r="EM69" s="17">
        <v>-1</v>
      </c>
      <c r="EN69" s="17">
        <v>3</v>
      </c>
      <c r="EO69" s="17">
        <v>6</v>
      </c>
      <c r="EP69" s="17">
        <v>4</v>
      </c>
      <c r="EQ69" s="20">
        <v>3</v>
      </c>
      <c r="ER69" s="20">
        <v>2</v>
      </c>
      <c r="ES69" s="20">
        <v>0</v>
      </c>
    </row>
    <row r="70" spans="1:149" ht="14">
      <c r="A70" s="2" t="s">
        <v>1082</v>
      </c>
      <c r="B70" s="2" t="s">
        <v>1666</v>
      </c>
      <c r="C70" s="2">
        <v>14</v>
      </c>
      <c r="D70" s="2">
        <v>10</v>
      </c>
      <c r="E70" s="2">
        <v>51490980</v>
      </c>
      <c r="F70" s="2" t="s">
        <v>91</v>
      </c>
      <c r="G70" s="1" t="s">
        <v>1083</v>
      </c>
      <c r="H70" s="14"/>
      <c r="I70" s="1"/>
      <c r="J70" s="2">
        <v>159.69999999999999</v>
      </c>
      <c r="K70" s="2">
        <v>59.3</v>
      </c>
      <c r="L70" s="2" t="s">
        <v>167</v>
      </c>
      <c r="M70" s="2"/>
      <c r="N70" s="2" t="s">
        <v>99</v>
      </c>
      <c r="O70" s="2" t="s">
        <v>335</v>
      </c>
      <c r="P70" s="3" t="s">
        <v>17</v>
      </c>
      <c r="Q70" s="3">
        <v>31</v>
      </c>
      <c r="R70" s="2">
        <v>23</v>
      </c>
      <c r="S70" s="2">
        <v>17</v>
      </c>
      <c r="T70" s="30" t="s">
        <v>168</v>
      </c>
      <c r="U70" s="30"/>
      <c r="V70" s="30"/>
      <c r="W70" s="30"/>
      <c r="X70" s="3" t="s">
        <v>17</v>
      </c>
      <c r="Y70" s="3">
        <v>31</v>
      </c>
      <c r="Z70" s="2">
        <v>23</v>
      </c>
      <c r="AA70" s="2">
        <v>17</v>
      </c>
      <c r="AB70" s="2" t="s">
        <v>1038</v>
      </c>
      <c r="AC70" s="33"/>
      <c r="AD70" s="3" t="s">
        <v>216</v>
      </c>
      <c r="AE70" s="3">
        <v>54</v>
      </c>
      <c r="AF70" s="2">
        <v>40</v>
      </c>
      <c r="AG70" s="2">
        <v>35</v>
      </c>
      <c r="AH70" s="2"/>
      <c r="AI70" s="33" t="s">
        <v>242</v>
      </c>
      <c r="AJ70" s="12" t="s">
        <v>217</v>
      </c>
      <c r="AK70" s="12">
        <v>48</v>
      </c>
      <c r="AL70" s="13">
        <v>31</v>
      </c>
      <c r="AM70" s="13">
        <v>20</v>
      </c>
      <c r="AN70" s="13"/>
      <c r="AO70" s="34" t="s">
        <v>197</v>
      </c>
      <c r="AP70" s="2" t="s">
        <v>149</v>
      </c>
      <c r="AQ70" s="2" t="s">
        <v>348</v>
      </c>
      <c r="AR70" s="2" t="s">
        <v>870</v>
      </c>
      <c r="AS70" s="2" t="s">
        <v>86</v>
      </c>
      <c r="AT70" s="2" t="s">
        <v>87</v>
      </c>
      <c r="AU70" s="1"/>
      <c r="AV70" s="2" t="s">
        <v>89</v>
      </c>
      <c r="AW70" s="1"/>
      <c r="AX70" s="2" t="s">
        <v>93</v>
      </c>
      <c r="AY70" s="14" t="s">
        <v>762</v>
      </c>
      <c r="AZ70" s="14">
        <v>1</v>
      </c>
      <c r="BA70" s="3" t="s">
        <v>17</v>
      </c>
      <c r="BB70" s="3">
        <v>31</v>
      </c>
      <c r="BC70" s="2">
        <v>23</v>
      </c>
      <c r="BD70" s="2">
        <v>17</v>
      </c>
      <c r="BE70" s="2" t="s">
        <v>1666</v>
      </c>
      <c r="BF70" s="2">
        <v>14</v>
      </c>
      <c r="BG70" s="2">
        <v>10</v>
      </c>
      <c r="BH70" s="104">
        <v>4.29</v>
      </c>
      <c r="BI70" s="105">
        <v>3.77</v>
      </c>
      <c r="BJ70" s="109">
        <v>2.78</v>
      </c>
      <c r="BK70" s="105">
        <v>2.4900000000000002</v>
      </c>
      <c r="BL70" s="106">
        <v>1.87</v>
      </c>
      <c r="BM70" s="108">
        <v>1.02</v>
      </c>
      <c r="BN70" s="106">
        <v>0.95</v>
      </c>
      <c r="BO70" s="108">
        <v>2.2400000000000002</v>
      </c>
      <c r="BP70" s="107">
        <v>2.62</v>
      </c>
      <c r="BQ70" s="106">
        <v>3.12</v>
      </c>
      <c r="BR70" s="106">
        <v>3.9</v>
      </c>
      <c r="BS70" s="106">
        <v>5.09</v>
      </c>
      <c r="BT70" s="106">
        <v>4.22</v>
      </c>
      <c r="BU70" s="8">
        <v>3.36</v>
      </c>
      <c r="BV70" s="7">
        <v>5.9</v>
      </c>
      <c r="BW70" s="9">
        <v>8.4499999999999993</v>
      </c>
      <c r="BX70" s="4">
        <v>11.44</v>
      </c>
      <c r="BY70" s="97">
        <v>14.15</v>
      </c>
      <c r="BZ70" s="4">
        <v>4.33</v>
      </c>
      <c r="CA70" s="26">
        <v>3.11</v>
      </c>
      <c r="CB70" s="25">
        <v>2.17</v>
      </c>
      <c r="CC70" s="25">
        <v>0.35</v>
      </c>
      <c r="CD70" s="53">
        <v>1.1499999999999999</v>
      </c>
      <c r="CE70" s="54">
        <v>1.39</v>
      </c>
      <c r="CF70" s="53">
        <v>1.78</v>
      </c>
      <c r="CG70" s="54">
        <v>2.37</v>
      </c>
      <c r="CH70" s="55">
        <v>3.29</v>
      </c>
      <c r="CI70" s="53">
        <v>3.58</v>
      </c>
      <c r="CJ70" s="53">
        <v>3.23</v>
      </c>
      <c r="CK70" s="53">
        <v>5.1100000000000003</v>
      </c>
      <c r="CL70" s="7">
        <v>5.33</v>
      </c>
      <c r="CM70" s="8">
        <v>5.66</v>
      </c>
      <c r="CN70" s="7">
        <v>6.94</v>
      </c>
      <c r="CO70" s="9">
        <v>8.74</v>
      </c>
      <c r="CP70" s="4">
        <v>11.61</v>
      </c>
      <c r="CQ70" s="97">
        <v>12.2</v>
      </c>
      <c r="CR70" s="16">
        <v>27.49</v>
      </c>
      <c r="CS70" s="38">
        <v>32.25</v>
      </c>
      <c r="CT70" s="20">
        <v>34.299999999999997</v>
      </c>
      <c r="CU70" s="38">
        <v>37.14</v>
      </c>
      <c r="CV70" s="17">
        <v>39.18</v>
      </c>
      <c r="CW70" s="19">
        <v>39.770000000000003</v>
      </c>
      <c r="CX70" s="17">
        <v>41.15</v>
      </c>
      <c r="CY70" s="19">
        <v>39.840000000000003</v>
      </c>
      <c r="CZ70" s="18">
        <v>39.17</v>
      </c>
      <c r="DA70" s="17">
        <v>40.1</v>
      </c>
      <c r="DB70" s="17">
        <v>40.69</v>
      </c>
      <c r="DC70" s="17">
        <v>42.62</v>
      </c>
      <c r="DD70" s="17">
        <v>44.68</v>
      </c>
      <c r="DE70" s="19">
        <v>46.62</v>
      </c>
      <c r="DF70" s="17">
        <v>47.94</v>
      </c>
      <c r="DG70" s="20">
        <v>48.24</v>
      </c>
      <c r="DH70" s="16">
        <v>47.73</v>
      </c>
      <c r="DI70" s="97">
        <v>45.95</v>
      </c>
      <c r="DJ70" s="16">
        <v>28.62</v>
      </c>
      <c r="DK70" s="38">
        <v>32.83</v>
      </c>
      <c r="DL70" s="20">
        <v>35.28</v>
      </c>
      <c r="DM70" s="20">
        <v>37.76</v>
      </c>
      <c r="DN70" s="17">
        <v>39.19</v>
      </c>
      <c r="DO70" s="19">
        <v>39.75</v>
      </c>
      <c r="DP70" s="17">
        <v>40.82</v>
      </c>
      <c r="DQ70" s="19">
        <v>39.44</v>
      </c>
      <c r="DR70" s="18">
        <v>39.49</v>
      </c>
      <c r="DS70" s="17">
        <v>41.62</v>
      </c>
      <c r="DT70" s="17">
        <v>40.32</v>
      </c>
      <c r="DU70" s="17">
        <v>43.05</v>
      </c>
      <c r="DV70" s="17">
        <v>45.3</v>
      </c>
      <c r="DW70" s="19">
        <v>46.86</v>
      </c>
      <c r="DX70" s="17">
        <v>47.55</v>
      </c>
      <c r="DY70" s="20">
        <v>48.82</v>
      </c>
      <c r="DZ70" s="16">
        <v>48.06</v>
      </c>
      <c r="EA70" s="97">
        <v>45.06</v>
      </c>
      <c r="EB70" s="16">
        <v>6</v>
      </c>
      <c r="EC70" s="20">
        <v>8</v>
      </c>
      <c r="ED70" s="20">
        <v>9</v>
      </c>
      <c r="EE70" s="20">
        <v>10</v>
      </c>
      <c r="EF70" s="17">
        <v>8</v>
      </c>
      <c r="EG70" s="17">
        <v>4</v>
      </c>
      <c r="EH70" s="17">
        <v>-1</v>
      </c>
      <c r="EI70" s="17">
        <v>-9</v>
      </c>
      <c r="EJ70" s="17">
        <v>-8</v>
      </c>
      <c r="EK70" s="17">
        <v>-7</v>
      </c>
      <c r="EL70" s="17">
        <v>-3</v>
      </c>
      <c r="EM70" s="17">
        <v>2</v>
      </c>
      <c r="EN70" s="17">
        <v>13</v>
      </c>
      <c r="EO70" s="17">
        <v>18</v>
      </c>
      <c r="EP70" s="17">
        <v>18</v>
      </c>
      <c r="EQ70" s="20">
        <v>16</v>
      </c>
      <c r="ER70" s="20">
        <v>13</v>
      </c>
      <c r="ES70" s="97">
        <v>13</v>
      </c>
    </row>
    <row r="71" spans="1:149" ht="14">
      <c r="A71" s="2" t="s">
        <v>1178</v>
      </c>
      <c r="B71" s="2" t="s">
        <v>1666</v>
      </c>
      <c r="C71" s="2">
        <v>13</v>
      </c>
      <c r="D71" s="2">
        <v>2</v>
      </c>
      <c r="E71" s="2">
        <v>53848787</v>
      </c>
      <c r="F71" s="2" t="s">
        <v>91</v>
      </c>
      <c r="G71" s="1" t="s">
        <v>1180</v>
      </c>
      <c r="H71" s="15" t="s">
        <v>95</v>
      </c>
      <c r="I71" s="1">
        <v>0</v>
      </c>
      <c r="J71" s="2">
        <v>167.6</v>
      </c>
      <c r="K71" s="2">
        <v>45.3</v>
      </c>
      <c r="L71" s="2" t="s">
        <v>167</v>
      </c>
      <c r="M71" s="2"/>
      <c r="N71" s="2" t="s">
        <v>158</v>
      </c>
      <c r="O71" s="2" t="s">
        <v>335</v>
      </c>
      <c r="P71" s="3" t="s">
        <v>17</v>
      </c>
      <c r="Q71" s="3">
        <v>25</v>
      </c>
      <c r="R71" s="2">
        <v>20</v>
      </c>
      <c r="S71" s="2">
        <v>17</v>
      </c>
      <c r="T71" s="30" t="s">
        <v>168</v>
      </c>
      <c r="U71" s="30"/>
      <c r="V71" s="30"/>
      <c r="W71" s="30"/>
      <c r="X71" s="3" t="s">
        <v>17</v>
      </c>
      <c r="Y71" s="3">
        <v>25</v>
      </c>
      <c r="Z71" s="2">
        <v>20</v>
      </c>
      <c r="AA71" s="2">
        <v>17</v>
      </c>
      <c r="AB71" s="2" t="s">
        <v>280</v>
      </c>
      <c r="AC71" s="33"/>
      <c r="AD71" s="3" t="s">
        <v>175</v>
      </c>
      <c r="AE71" s="3">
        <v>48</v>
      </c>
      <c r="AF71" s="2">
        <v>32</v>
      </c>
      <c r="AG71" s="2">
        <v>6</v>
      </c>
      <c r="AH71" s="2"/>
      <c r="AI71" s="33" t="s">
        <v>88</v>
      </c>
      <c r="AJ71" s="12" t="s">
        <v>160</v>
      </c>
      <c r="AK71" s="12">
        <v>14</v>
      </c>
      <c r="AL71" s="13">
        <v>6</v>
      </c>
      <c r="AM71" s="13">
        <v>3</v>
      </c>
      <c r="AN71" s="13"/>
      <c r="AO71" s="34"/>
      <c r="AP71" s="2" t="s">
        <v>239</v>
      </c>
      <c r="AQ71" s="2" t="s">
        <v>178</v>
      </c>
      <c r="AR71" s="2" t="s">
        <v>140</v>
      </c>
      <c r="AS71" s="2" t="s">
        <v>519</v>
      </c>
      <c r="AT71" s="2" t="s">
        <v>87</v>
      </c>
      <c r="AU71" s="1" t="s">
        <v>839</v>
      </c>
      <c r="AV71" s="2" t="s">
        <v>89</v>
      </c>
      <c r="AW71" s="1" t="s">
        <v>131</v>
      </c>
      <c r="AX71" s="2" t="s">
        <v>93</v>
      </c>
      <c r="AY71" s="14" t="s">
        <v>1181</v>
      </c>
      <c r="AZ71" s="14">
        <v>1</v>
      </c>
      <c r="BA71" s="3" t="s">
        <v>17</v>
      </c>
      <c r="BB71" s="3">
        <v>25</v>
      </c>
      <c r="BC71" s="2">
        <v>20</v>
      </c>
      <c r="BD71" s="2">
        <v>17</v>
      </c>
      <c r="BE71" s="2" t="s">
        <v>1666</v>
      </c>
      <c r="BF71" s="2">
        <v>13</v>
      </c>
      <c r="BG71" s="2">
        <v>2</v>
      </c>
      <c r="BH71" s="104">
        <v>6.2</v>
      </c>
      <c r="BI71" s="114">
        <v>4.1900000000000004</v>
      </c>
      <c r="BJ71" s="115">
        <v>3.29</v>
      </c>
      <c r="BK71" s="114">
        <v>3.13</v>
      </c>
      <c r="BL71" s="106">
        <v>3.12</v>
      </c>
      <c r="BM71" s="108">
        <v>3.44</v>
      </c>
      <c r="BN71" s="106">
        <v>3.62</v>
      </c>
      <c r="BO71" s="108">
        <v>2.9</v>
      </c>
      <c r="BP71" s="107">
        <v>4.0599999999999996</v>
      </c>
      <c r="BQ71" s="106">
        <v>4.6100000000000003</v>
      </c>
      <c r="BR71" s="106">
        <v>7.67</v>
      </c>
      <c r="BS71" s="106">
        <v>7.17</v>
      </c>
      <c r="BT71" s="106">
        <v>4.72</v>
      </c>
      <c r="BU71" s="8">
        <v>4.8600000000000003</v>
      </c>
      <c r="BV71" s="7">
        <v>6.35</v>
      </c>
      <c r="BW71" s="9">
        <v>7.95</v>
      </c>
      <c r="BX71" s="4">
        <v>12.82</v>
      </c>
      <c r="BY71" s="4">
        <v>19.07</v>
      </c>
      <c r="BZ71" s="4">
        <v>5.71</v>
      </c>
      <c r="CA71" s="39">
        <v>3.13</v>
      </c>
      <c r="CB71" s="5">
        <v>2.2200000000000002</v>
      </c>
      <c r="CC71" s="5">
        <v>0</v>
      </c>
      <c r="CD71" s="7">
        <v>1.78</v>
      </c>
      <c r="CE71" s="8">
        <v>2.36</v>
      </c>
      <c r="CF71" s="7">
        <v>3.5</v>
      </c>
      <c r="CG71" s="8">
        <v>3.76</v>
      </c>
      <c r="CH71" s="6">
        <v>4.87</v>
      </c>
      <c r="CI71" s="7">
        <v>5.22</v>
      </c>
      <c r="CJ71" s="7">
        <v>8.68</v>
      </c>
      <c r="CK71" s="7">
        <v>4.68</v>
      </c>
      <c r="CL71" s="7">
        <v>4.17</v>
      </c>
      <c r="CM71" s="8">
        <v>4.9800000000000004</v>
      </c>
      <c r="CN71" s="7">
        <v>5.1100000000000003</v>
      </c>
      <c r="CO71" s="9">
        <v>8.84</v>
      </c>
      <c r="CP71" s="4">
        <v>15.25</v>
      </c>
      <c r="CQ71" s="4">
        <v>18.62</v>
      </c>
      <c r="CR71" s="16">
        <v>27.85</v>
      </c>
      <c r="CS71" s="40">
        <v>32.67</v>
      </c>
      <c r="CT71" s="23">
        <v>34.04</v>
      </c>
      <c r="CU71" s="40">
        <v>36.4</v>
      </c>
      <c r="CV71" s="17">
        <v>37.54</v>
      </c>
      <c r="CW71" s="19">
        <v>39.92</v>
      </c>
      <c r="CX71" s="17">
        <v>40.11</v>
      </c>
      <c r="CY71" s="19">
        <v>40.4</v>
      </c>
      <c r="CZ71" s="18">
        <v>40.99</v>
      </c>
      <c r="DA71" s="17">
        <v>40.270000000000003</v>
      </c>
      <c r="DB71" s="17">
        <v>41.05</v>
      </c>
      <c r="DC71" s="17">
        <v>43.23</v>
      </c>
      <c r="DD71" s="17">
        <v>45.03</v>
      </c>
      <c r="DE71" s="19">
        <v>46.81</v>
      </c>
      <c r="DF71" s="17">
        <v>49.11</v>
      </c>
      <c r="DG71" s="20">
        <v>46.22</v>
      </c>
      <c r="DH71" s="16">
        <v>46.99</v>
      </c>
      <c r="DI71" s="16">
        <v>41.33</v>
      </c>
      <c r="DJ71" s="16">
        <v>25.89</v>
      </c>
      <c r="DK71" s="40">
        <v>32</v>
      </c>
      <c r="DL71" s="23">
        <v>34.020000000000003</v>
      </c>
      <c r="DM71" s="23">
        <v>37.15</v>
      </c>
      <c r="DN71" s="17">
        <v>38.49</v>
      </c>
      <c r="DO71" s="19">
        <v>40.049999999999997</v>
      </c>
      <c r="DP71" s="17">
        <v>40.78</v>
      </c>
      <c r="DQ71" s="19">
        <v>40.200000000000003</v>
      </c>
      <c r="DR71" s="18">
        <v>41.7</v>
      </c>
      <c r="DS71" s="17">
        <v>40.35</v>
      </c>
      <c r="DT71" s="17">
        <v>41.94</v>
      </c>
      <c r="DU71" s="17">
        <v>42.99</v>
      </c>
      <c r="DV71" s="17">
        <v>45.96</v>
      </c>
      <c r="DW71" s="19">
        <v>46.19</v>
      </c>
      <c r="DX71" s="17">
        <v>49.07</v>
      </c>
      <c r="DY71" s="20">
        <v>47.22</v>
      </c>
      <c r="DZ71" s="16">
        <v>46.18</v>
      </c>
      <c r="EA71" s="16">
        <v>41.51</v>
      </c>
      <c r="EB71" s="16">
        <v>5</v>
      </c>
      <c r="EC71" s="23">
        <v>5</v>
      </c>
      <c r="ED71" s="23">
        <v>5</v>
      </c>
      <c r="EE71" s="23">
        <v>6</v>
      </c>
      <c r="EF71" s="17">
        <v>2</v>
      </c>
      <c r="EG71" s="17">
        <v>0</v>
      </c>
      <c r="EH71" s="17">
        <v>-7</v>
      </c>
      <c r="EI71" s="17">
        <v>-13</v>
      </c>
      <c r="EJ71" s="17">
        <v>-13</v>
      </c>
      <c r="EK71" s="17">
        <v>-15</v>
      </c>
      <c r="EL71" s="17">
        <v>-17</v>
      </c>
      <c r="EM71" s="17">
        <v>-17</v>
      </c>
      <c r="EN71" s="17">
        <v>-17</v>
      </c>
      <c r="EO71" s="17">
        <v>-14</v>
      </c>
      <c r="EP71" s="17">
        <v>-11</v>
      </c>
      <c r="EQ71" s="20">
        <v>-6</v>
      </c>
      <c r="ER71" s="20">
        <v>-6</v>
      </c>
      <c r="ES71" s="20">
        <v>-6</v>
      </c>
    </row>
    <row r="72" spans="1:149" ht="14">
      <c r="A72" s="2" t="s">
        <v>1137</v>
      </c>
      <c r="B72" s="2" t="s">
        <v>1666</v>
      </c>
      <c r="C72" s="2">
        <v>17</v>
      </c>
      <c r="D72" s="2">
        <v>5</v>
      </c>
      <c r="E72" s="2">
        <v>52465420</v>
      </c>
      <c r="F72" s="2" t="s">
        <v>91</v>
      </c>
      <c r="G72" s="1" t="s">
        <v>1139</v>
      </c>
      <c r="H72" s="15" t="s">
        <v>95</v>
      </c>
      <c r="I72" s="1">
        <v>0</v>
      </c>
      <c r="J72" s="2">
        <v>160</v>
      </c>
      <c r="K72" s="2">
        <v>49.6</v>
      </c>
      <c r="L72" s="2" t="s">
        <v>167</v>
      </c>
      <c r="M72" s="2"/>
      <c r="N72" s="2" t="s">
        <v>99</v>
      </c>
      <c r="O72" s="2" t="s">
        <v>335</v>
      </c>
      <c r="P72" s="3" t="s">
        <v>17</v>
      </c>
      <c r="Q72" s="3">
        <v>22</v>
      </c>
      <c r="R72" s="2">
        <v>18</v>
      </c>
      <c r="S72" s="2">
        <v>17</v>
      </c>
      <c r="T72" s="30" t="s">
        <v>168</v>
      </c>
      <c r="U72" s="30"/>
      <c r="V72" s="30"/>
      <c r="W72" s="30"/>
      <c r="X72" s="3" t="s">
        <v>17</v>
      </c>
      <c r="Y72" s="3">
        <v>22</v>
      </c>
      <c r="Z72" s="2">
        <v>18</v>
      </c>
      <c r="AA72" s="2">
        <v>17</v>
      </c>
      <c r="AB72" s="2" t="s">
        <v>862</v>
      </c>
      <c r="AC72" s="33"/>
      <c r="AD72" s="3" t="s">
        <v>216</v>
      </c>
      <c r="AE72" s="3">
        <v>51</v>
      </c>
      <c r="AF72" s="2">
        <v>45</v>
      </c>
      <c r="AG72" s="2">
        <v>28</v>
      </c>
      <c r="AH72" s="2"/>
      <c r="AI72" s="33" t="s">
        <v>242</v>
      </c>
      <c r="AJ72" s="12" t="s">
        <v>217</v>
      </c>
      <c r="AK72" s="12">
        <v>45</v>
      </c>
      <c r="AL72" s="13">
        <v>40</v>
      </c>
      <c r="AM72" s="13">
        <v>22</v>
      </c>
      <c r="AN72" s="13"/>
      <c r="AO72" s="34" t="s">
        <v>197</v>
      </c>
      <c r="AP72" s="2" t="s">
        <v>341</v>
      </c>
      <c r="AQ72" s="2" t="s">
        <v>178</v>
      </c>
      <c r="AR72" s="2" t="s">
        <v>559</v>
      </c>
      <c r="AS72" s="2" t="s">
        <v>130</v>
      </c>
      <c r="AT72" s="2" t="s">
        <v>87</v>
      </c>
      <c r="AU72" s="1" t="s">
        <v>90</v>
      </c>
      <c r="AV72" s="2" t="s">
        <v>89</v>
      </c>
      <c r="AW72" s="1" t="s">
        <v>108</v>
      </c>
      <c r="AX72" s="2" t="s">
        <v>93</v>
      </c>
      <c r="AY72" s="14" t="s">
        <v>1140</v>
      </c>
      <c r="AZ72" s="14">
        <v>1</v>
      </c>
      <c r="BA72" s="3" t="s">
        <v>17</v>
      </c>
      <c r="BB72" s="3">
        <v>22</v>
      </c>
      <c r="BC72" s="2">
        <v>18</v>
      </c>
      <c r="BD72" s="2">
        <v>17</v>
      </c>
      <c r="BE72" s="2" t="s">
        <v>1666</v>
      </c>
      <c r="BF72" s="2">
        <v>17</v>
      </c>
      <c r="BG72" s="2">
        <v>5</v>
      </c>
      <c r="BH72" s="104">
        <v>4.13</v>
      </c>
      <c r="BI72" s="107">
        <v>2.67</v>
      </c>
      <c r="BJ72" s="106">
        <v>1.51</v>
      </c>
      <c r="BK72" s="107">
        <v>0.99</v>
      </c>
      <c r="BL72" s="106">
        <v>1.99</v>
      </c>
      <c r="BM72" s="108">
        <v>1.74</v>
      </c>
      <c r="BN72" s="106">
        <v>1.74</v>
      </c>
      <c r="BO72" s="108">
        <v>0</v>
      </c>
      <c r="BP72" s="107">
        <v>1.63</v>
      </c>
      <c r="BQ72" s="106">
        <v>2.92</v>
      </c>
      <c r="BR72" s="106">
        <v>2.98</v>
      </c>
      <c r="BS72" s="106">
        <v>4.51</v>
      </c>
      <c r="BT72" s="106">
        <v>1.9</v>
      </c>
      <c r="BU72" s="8">
        <v>2.62</v>
      </c>
      <c r="BV72" s="7">
        <v>2.56</v>
      </c>
      <c r="BW72" s="9">
        <v>4.62</v>
      </c>
      <c r="BX72" s="4">
        <v>10.220000000000001</v>
      </c>
      <c r="BY72" s="4">
        <v>11.75</v>
      </c>
      <c r="BZ72" s="4">
        <v>4.13</v>
      </c>
      <c r="CA72" s="6">
        <v>2.2799999999999998</v>
      </c>
      <c r="CB72" s="7">
        <v>0.9</v>
      </c>
      <c r="CC72" s="7">
        <v>0</v>
      </c>
      <c r="CD72" s="7">
        <v>0</v>
      </c>
      <c r="CE72" s="8">
        <v>0</v>
      </c>
      <c r="CF72" s="7">
        <v>1.87</v>
      </c>
      <c r="CG72" s="8">
        <v>2.25</v>
      </c>
      <c r="CH72" s="6">
        <v>2.41</v>
      </c>
      <c r="CI72" s="7">
        <v>3.6</v>
      </c>
      <c r="CJ72" s="7">
        <v>3.62</v>
      </c>
      <c r="CK72" s="7">
        <v>5.29</v>
      </c>
      <c r="CL72" s="7">
        <v>0</v>
      </c>
      <c r="CM72" s="8">
        <v>1.28</v>
      </c>
      <c r="CN72" s="7">
        <v>3.08</v>
      </c>
      <c r="CO72" s="9">
        <v>4.72</v>
      </c>
      <c r="CP72" s="4">
        <v>9.5</v>
      </c>
      <c r="CQ72" s="4">
        <v>9.24</v>
      </c>
      <c r="CR72" s="16">
        <v>29.55</v>
      </c>
      <c r="CS72" s="18">
        <v>31.27</v>
      </c>
      <c r="CT72" s="17">
        <v>33.82</v>
      </c>
      <c r="CU72" s="18">
        <v>35.380000000000003</v>
      </c>
      <c r="CV72" s="17">
        <v>36.270000000000003</v>
      </c>
      <c r="CW72" s="19">
        <v>38.33</v>
      </c>
      <c r="CX72" s="17">
        <v>37.65</v>
      </c>
      <c r="CY72" s="19">
        <v>37.65</v>
      </c>
      <c r="CZ72" s="18">
        <v>38.049999999999997</v>
      </c>
      <c r="DA72" s="17">
        <v>38.270000000000003</v>
      </c>
      <c r="DB72" s="17">
        <v>40.450000000000003</v>
      </c>
      <c r="DC72" s="17">
        <v>41.61</v>
      </c>
      <c r="DD72" s="17">
        <v>42.22</v>
      </c>
      <c r="DE72" s="19">
        <v>43.92</v>
      </c>
      <c r="DF72" s="17">
        <v>44.35</v>
      </c>
      <c r="DG72" s="20">
        <v>41.58</v>
      </c>
      <c r="DH72" s="16">
        <v>40.24</v>
      </c>
      <c r="DI72" s="16">
        <v>37.049999999999997</v>
      </c>
      <c r="DJ72" s="16">
        <v>28.55</v>
      </c>
      <c r="DK72" s="18">
        <v>30.15</v>
      </c>
      <c r="DL72" s="17">
        <v>33.03</v>
      </c>
      <c r="DM72" s="17">
        <v>34.96</v>
      </c>
      <c r="DN72" s="17">
        <v>37.090000000000003</v>
      </c>
      <c r="DO72" s="19">
        <v>38.770000000000003</v>
      </c>
      <c r="DP72" s="17">
        <v>38.14</v>
      </c>
      <c r="DQ72" s="19">
        <v>38.74</v>
      </c>
      <c r="DR72" s="18">
        <v>38.96</v>
      </c>
      <c r="DS72" s="17">
        <v>38.299999999999997</v>
      </c>
      <c r="DT72" s="17">
        <v>40.35</v>
      </c>
      <c r="DU72" s="17">
        <v>42.01</v>
      </c>
      <c r="DV72" s="17">
        <v>43.44</v>
      </c>
      <c r="DW72" s="19">
        <v>44.71</v>
      </c>
      <c r="DX72" s="17">
        <v>45.72</v>
      </c>
      <c r="DY72" s="20">
        <v>42.01</v>
      </c>
      <c r="DZ72" s="16">
        <v>41.04</v>
      </c>
      <c r="EA72" s="16">
        <v>37.67</v>
      </c>
      <c r="EB72" s="16">
        <v>0</v>
      </c>
      <c r="EC72" s="17">
        <v>1</v>
      </c>
      <c r="ED72" s="17">
        <v>3</v>
      </c>
      <c r="EE72" s="17">
        <v>4</v>
      </c>
      <c r="EF72" s="17">
        <v>7</v>
      </c>
      <c r="EG72" s="17">
        <v>3</v>
      </c>
      <c r="EH72" s="17">
        <v>0</v>
      </c>
      <c r="EI72" s="17">
        <v>-1</v>
      </c>
      <c r="EJ72" s="17">
        <v>-3</v>
      </c>
      <c r="EK72" s="17">
        <v>-2</v>
      </c>
      <c r="EL72" s="17">
        <v>0</v>
      </c>
      <c r="EM72" s="17">
        <v>9</v>
      </c>
      <c r="EN72" s="17">
        <v>17</v>
      </c>
      <c r="EO72" s="17">
        <v>21</v>
      </c>
      <c r="EP72" s="17">
        <v>21</v>
      </c>
      <c r="EQ72" s="20">
        <v>17</v>
      </c>
      <c r="ER72" s="20">
        <v>10</v>
      </c>
      <c r="ES72" s="20">
        <v>10</v>
      </c>
    </row>
    <row r="73" spans="1:149" ht="14">
      <c r="A73" s="2" t="s">
        <v>1321</v>
      </c>
      <c r="B73" s="2" t="s">
        <v>1666</v>
      </c>
      <c r="C73" s="2">
        <v>15</v>
      </c>
      <c r="D73" s="2">
        <v>8</v>
      </c>
      <c r="E73" s="2">
        <v>48053215</v>
      </c>
      <c r="F73" s="2" t="s">
        <v>91</v>
      </c>
      <c r="G73" s="1" t="s">
        <v>360</v>
      </c>
      <c r="H73" s="15" t="s">
        <v>95</v>
      </c>
      <c r="I73" s="1">
        <v>0</v>
      </c>
      <c r="J73" s="2">
        <v>161.30000000000001</v>
      </c>
      <c r="K73" s="2">
        <v>46.6</v>
      </c>
      <c r="L73" s="2" t="s">
        <v>167</v>
      </c>
      <c r="M73" s="2"/>
      <c r="N73" s="2" t="s">
        <v>99</v>
      </c>
      <c r="O73" s="2" t="s">
        <v>335</v>
      </c>
      <c r="P73" s="3" t="s">
        <v>6</v>
      </c>
      <c r="Q73" s="3">
        <v>25</v>
      </c>
      <c r="R73" s="2">
        <v>22</v>
      </c>
      <c r="S73" s="2">
        <v>17</v>
      </c>
      <c r="T73" s="30" t="s">
        <v>168</v>
      </c>
      <c r="U73" s="30"/>
      <c r="V73" s="30"/>
      <c r="W73" s="30"/>
      <c r="X73" s="3" t="s">
        <v>6</v>
      </c>
      <c r="Y73" s="3">
        <v>25</v>
      </c>
      <c r="Z73" s="2">
        <v>22</v>
      </c>
      <c r="AA73" s="2">
        <v>17</v>
      </c>
      <c r="AB73" s="2" t="s">
        <v>1322</v>
      </c>
      <c r="AC73" s="33"/>
      <c r="AD73" s="3" t="s">
        <v>137</v>
      </c>
      <c r="AE73" s="3">
        <v>52</v>
      </c>
      <c r="AF73" s="2">
        <v>36</v>
      </c>
      <c r="AG73" s="2">
        <v>29</v>
      </c>
      <c r="AH73" s="2"/>
      <c r="AI73" s="33" t="s">
        <v>443</v>
      </c>
      <c r="AJ73" s="12" t="s">
        <v>116</v>
      </c>
      <c r="AK73" s="12">
        <v>46</v>
      </c>
      <c r="AL73" s="13">
        <v>33</v>
      </c>
      <c r="AM73" s="13">
        <v>9</v>
      </c>
      <c r="AN73" s="13"/>
      <c r="AO73" s="34" t="s">
        <v>180</v>
      </c>
      <c r="AP73" s="2" t="s">
        <v>239</v>
      </c>
      <c r="AQ73" s="2" t="s">
        <v>118</v>
      </c>
      <c r="AR73" s="2" t="s">
        <v>226</v>
      </c>
      <c r="AS73" s="2" t="s">
        <v>359</v>
      </c>
      <c r="AT73" s="2" t="s">
        <v>87</v>
      </c>
      <c r="AU73" s="1" t="s">
        <v>176</v>
      </c>
      <c r="AV73" s="2" t="s">
        <v>89</v>
      </c>
      <c r="AW73" s="1" t="s">
        <v>131</v>
      </c>
      <c r="AX73" s="2" t="s">
        <v>93</v>
      </c>
      <c r="AY73" s="14" t="s">
        <v>361</v>
      </c>
      <c r="AZ73" s="14">
        <v>1</v>
      </c>
      <c r="BA73" s="3" t="s">
        <v>6</v>
      </c>
      <c r="BB73" s="3">
        <v>25</v>
      </c>
      <c r="BC73" s="2">
        <v>22</v>
      </c>
      <c r="BD73" s="2">
        <v>17</v>
      </c>
      <c r="BE73" s="2" t="s">
        <v>1666</v>
      </c>
      <c r="BF73" s="2">
        <v>15</v>
      </c>
      <c r="BG73" s="2">
        <v>8</v>
      </c>
      <c r="BH73" s="104">
        <v>5.61</v>
      </c>
      <c r="BI73" s="114">
        <v>3.71</v>
      </c>
      <c r="BJ73" s="115">
        <v>3.9</v>
      </c>
      <c r="BK73" s="107">
        <v>3.48</v>
      </c>
      <c r="BL73" s="106">
        <v>4.8</v>
      </c>
      <c r="BM73" s="108">
        <v>4.13</v>
      </c>
      <c r="BN73" s="106">
        <v>2.68</v>
      </c>
      <c r="BO73" s="108">
        <v>3.28</v>
      </c>
      <c r="BP73" s="107">
        <v>2.56</v>
      </c>
      <c r="BQ73" s="106">
        <v>4.1900000000000004</v>
      </c>
      <c r="BR73" s="106">
        <v>8.6999999999999993</v>
      </c>
      <c r="BS73" s="106">
        <v>5.73</v>
      </c>
      <c r="BT73" s="106">
        <v>3.5</v>
      </c>
      <c r="BU73" s="8">
        <v>3.64</v>
      </c>
      <c r="BV73" s="7">
        <v>3.39</v>
      </c>
      <c r="BW73" s="9">
        <v>6.11</v>
      </c>
      <c r="BX73" s="4">
        <v>10.65</v>
      </c>
      <c r="BY73" s="4">
        <v>15.21</v>
      </c>
      <c r="BZ73" s="4">
        <v>5.1100000000000003</v>
      </c>
      <c r="CA73" s="39">
        <v>1.1100000000000001</v>
      </c>
      <c r="CB73" s="5">
        <v>0</v>
      </c>
      <c r="CC73" s="7">
        <v>0</v>
      </c>
      <c r="CD73" s="7">
        <v>2.66</v>
      </c>
      <c r="CE73" s="8">
        <v>4.66</v>
      </c>
      <c r="CF73" s="7">
        <v>3.39</v>
      </c>
      <c r="CG73" s="8">
        <v>3.74</v>
      </c>
      <c r="CH73" s="6">
        <v>5.15</v>
      </c>
      <c r="CI73" s="7">
        <v>6.1</v>
      </c>
      <c r="CJ73" s="7">
        <v>7.96</v>
      </c>
      <c r="CK73" s="7">
        <v>4.87</v>
      </c>
      <c r="CL73" s="7">
        <v>2.58</v>
      </c>
      <c r="CM73" s="8">
        <v>3.28</v>
      </c>
      <c r="CN73" s="7">
        <v>3.76</v>
      </c>
      <c r="CO73" s="9">
        <v>6.78</v>
      </c>
      <c r="CP73" s="4">
        <v>8.75</v>
      </c>
      <c r="CQ73" s="4">
        <v>13.59</v>
      </c>
      <c r="CR73" s="16">
        <v>28.86</v>
      </c>
      <c r="CS73" s="40">
        <v>31.3</v>
      </c>
      <c r="CT73" s="23">
        <v>34.619999999999997</v>
      </c>
      <c r="CU73" s="18">
        <v>33.159999999999997</v>
      </c>
      <c r="CV73" s="17">
        <v>37.36</v>
      </c>
      <c r="CW73" s="19">
        <v>38.229999999999997</v>
      </c>
      <c r="CX73" s="17">
        <v>38.6</v>
      </c>
      <c r="CY73" s="19">
        <v>39.5</v>
      </c>
      <c r="CZ73" s="18">
        <v>38.61</v>
      </c>
      <c r="DA73" s="17">
        <v>39.950000000000003</v>
      </c>
      <c r="DB73" s="17">
        <v>39.11</v>
      </c>
      <c r="DC73" s="17">
        <v>42.12</v>
      </c>
      <c r="DD73" s="17">
        <v>48.22</v>
      </c>
      <c r="DE73" s="19">
        <v>50.18</v>
      </c>
      <c r="DF73" s="17">
        <v>50.31</v>
      </c>
      <c r="DG73" s="20">
        <v>48.33</v>
      </c>
      <c r="DH73" s="16">
        <v>46.89</v>
      </c>
      <c r="DI73" s="16">
        <v>40.43</v>
      </c>
      <c r="DJ73" s="16">
        <v>28.65</v>
      </c>
      <c r="DK73" s="40">
        <v>30.72</v>
      </c>
      <c r="DL73" s="23">
        <v>34.14</v>
      </c>
      <c r="DM73" s="17">
        <v>45.53</v>
      </c>
      <c r="DN73" s="17">
        <v>37.72</v>
      </c>
      <c r="DO73" s="19">
        <v>39.65</v>
      </c>
      <c r="DP73" s="17">
        <v>38.020000000000003</v>
      </c>
      <c r="DQ73" s="19">
        <v>39.880000000000003</v>
      </c>
      <c r="DR73" s="18">
        <v>39.75</v>
      </c>
      <c r="DS73" s="17">
        <v>39.44</v>
      </c>
      <c r="DT73" s="17">
        <v>38.5</v>
      </c>
      <c r="DU73" s="17">
        <v>41.12</v>
      </c>
      <c r="DV73" s="17">
        <v>48.52</v>
      </c>
      <c r="DW73" s="19">
        <v>51.57</v>
      </c>
      <c r="DX73" s="17">
        <v>51.35</v>
      </c>
      <c r="DY73" s="20">
        <v>49.07</v>
      </c>
      <c r="DZ73" s="16">
        <v>46.24</v>
      </c>
      <c r="EA73" s="16">
        <v>37.270000000000003</v>
      </c>
      <c r="EB73" s="16">
        <v>11</v>
      </c>
      <c r="EC73" s="23">
        <v>11</v>
      </c>
      <c r="ED73" s="23">
        <v>11</v>
      </c>
      <c r="EE73" s="17">
        <v>5</v>
      </c>
      <c r="EF73" s="17">
        <v>2</v>
      </c>
      <c r="EG73" s="17">
        <v>-3</v>
      </c>
      <c r="EH73" s="17">
        <v>-10</v>
      </c>
      <c r="EI73" s="17">
        <v>-14</v>
      </c>
      <c r="EJ73" s="17">
        <v>-9</v>
      </c>
      <c r="EK73" s="17">
        <v>-6</v>
      </c>
      <c r="EL73" s="17">
        <v>3</v>
      </c>
      <c r="EM73" s="17">
        <v>14</v>
      </c>
      <c r="EN73" s="17">
        <v>19</v>
      </c>
      <c r="EO73" s="17">
        <v>19</v>
      </c>
      <c r="EP73" s="17">
        <v>17</v>
      </c>
      <c r="EQ73" s="20">
        <v>12</v>
      </c>
      <c r="ER73" s="20">
        <v>8</v>
      </c>
      <c r="ES73" s="20">
        <v>8</v>
      </c>
    </row>
    <row r="74" spans="1:149" ht="14">
      <c r="A74" s="2" t="s">
        <v>1110</v>
      </c>
      <c r="B74" s="2" t="s">
        <v>1666</v>
      </c>
      <c r="C74" s="2">
        <v>13</v>
      </c>
      <c r="D74" s="2">
        <v>8</v>
      </c>
      <c r="E74" s="2">
        <v>40713412</v>
      </c>
      <c r="F74" s="2" t="s">
        <v>91</v>
      </c>
      <c r="G74" s="1" t="s">
        <v>1114</v>
      </c>
      <c r="H74" s="14"/>
      <c r="I74" s="1"/>
      <c r="J74" s="2">
        <v>148.69999999999999</v>
      </c>
      <c r="K74" s="2">
        <v>41.9</v>
      </c>
      <c r="L74" s="2" t="s">
        <v>167</v>
      </c>
      <c r="M74" s="2"/>
      <c r="N74" s="2" t="s">
        <v>238</v>
      </c>
      <c r="O74" s="2" t="s">
        <v>264</v>
      </c>
      <c r="P74" s="3" t="s">
        <v>48</v>
      </c>
      <c r="Q74" s="3">
        <v>23</v>
      </c>
      <c r="R74" s="2">
        <v>15</v>
      </c>
      <c r="S74" s="2">
        <v>17</v>
      </c>
      <c r="T74" s="30" t="s">
        <v>860</v>
      </c>
      <c r="U74" s="30"/>
      <c r="V74" s="30"/>
      <c r="W74" s="30"/>
      <c r="X74" s="3" t="s">
        <v>48</v>
      </c>
      <c r="Y74" s="3">
        <v>23</v>
      </c>
      <c r="Z74" s="2">
        <v>15</v>
      </c>
      <c r="AA74" s="2">
        <v>17</v>
      </c>
      <c r="AB74" s="2" t="s">
        <v>1113</v>
      </c>
      <c r="AC74" s="33"/>
      <c r="AD74" s="3" t="s">
        <v>115</v>
      </c>
      <c r="AE74" s="3">
        <v>57</v>
      </c>
      <c r="AF74" s="2">
        <v>35</v>
      </c>
      <c r="AG74" s="2">
        <v>33</v>
      </c>
      <c r="AH74" s="2"/>
      <c r="AI74" s="33" t="s">
        <v>209</v>
      </c>
      <c r="AJ74" s="12" t="s">
        <v>138</v>
      </c>
      <c r="AK74" s="12">
        <v>61</v>
      </c>
      <c r="AL74" s="13">
        <v>31</v>
      </c>
      <c r="AM74" s="13">
        <v>27</v>
      </c>
      <c r="AN74" s="13"/>
      <c r="AO74" s="34" t="s">
        <v>180</v>
      </c>
      <c r="AP74" s="2" t="s">
        <v>239</v>
      </c>
      <c r="AQ74" s="2" t="s">
        <v>377</v>
      </c>
      <c r="AR74" s="2" t="s">
        <v>342</v>
      </c>
      <c r="AS74" s="2" t="s">
        <v>397</v>
      </c>
      <c r="AT74" s="2" t="s">
        <v>87</v>
      </c>
      <c r="AU74" s="1" t="s">
        <v>88</v>
      </c>
      <c r="AV74" s="2" t="s">
        <v>89</v>
      </c>
      <c r="AW74" s="1" t="s">
        <v>88</v>
      </c>
      <c r="AX74" s="2" t="s">
        <v>93</v>
      </c>
      <c r="AY74" s="14" t="s">
        <v>1115</v>
      </c>
      <c r="AZ74" s="14">
        <v>1</v>
      </c>
      <c r="BA74" s="3" t="s">
        <v>48</v>
      </c>
      <c r="BB74" s="3">
        <v>23</v>
      </c>
      <c r="BC74" s="2">
        <v>15</v>
      </c>
      <c r="BD74" s="2">
        <v>17</v>
      </c>
      <c r="BE74" s="2" t="s">
        <v>1666</v>
      </c>
      <c r="BF74" s="2">
        <v>13</v>
      </c>
      <c r="BG74" s="2">
        <v>8</v>
      </c>
      <c r="BH74" s="104">
        <v>2.39</v>
      </c>
      <c r="BI74" s="105">
        <v>1.87</v>
      </c>
      <c r="BJ74" s="106">
        <v>1.62</v>
      </c>
      <c r="BK74" s="107">
        <v>2.11</v>
      </c>
      <c r="BL74" s="106">
        <v>1.99</v>
      </c>
      <c r="BM74" s="108">
        <v>1.88</v>
      </c>
      <c r="BN74" s="106">
        <v>0.28000000000000003</v>
      </c>
      <c r="BO74" s="108">
        <v>1.1200000000000001</v>
      </c>
      <c r="BP74" s="107">
        <v>1.99</v>
      </c>
      <c r="BQ74" s="106">
        <v>2.8</v>
      </c>
      <c r="BR74" s="106">
        <v>3.17</v>
      </c>
      <c r="BS74" s="106">
        <v>2.63</v>
      </c>
      <c r="BT74" s="106">
        <v>2.84</v>
      </c>
      <c r="BU74" s="8">
        <v>3.18</v>
      </c>
      <c r="BV74" s="7">
        <v>3.56</v>
      </c>
      <c r="BW74" s="9">
        <v>6.68</v>
      </c>
      <c r="BX74" s="4">
        <v>8.9600000000000009</v>
      </c>
      <c r="BY74" s="4">
        <v>16.72</v>
      </c>
      <c r="BZ74" s="4">
        <v>2.82</v>
      </c>
      <c r="CA74" s="26">
        <v>1.39</v>
      </c>
      <c r="CB74" s="53">
        <v>0.28000000000000003</v>
      </c>
      <c r="CC74" s="53">
        <v>0.83</v>
      </c>
      <c r="CD74" s="53">
        <v>1.34</v>
      </c>
      <c r="CE74" s="54">
        <v>2.36</v>
      </c>
      <c r="CF74" s="53">
        <v>2.12</v>
      </c>
      <c r="CG74" s="54">
        <v>2.36</v>
      </c>
      <c r="CH74" s="55">
        <v>2.78</v>
      </c>
      <c r="CI74" s="53">
        <v>2.68</v>
      </c>
      <c r="CJ74" s="53">
        <v>2.0499999999999998</v>
      </c>
      <c r="CK74" s="53">
        <v>2.9</v>
      </c>
      <c r="CL74" s="7">
        <v>2.31</v>
      </c>
      <c r="CM74" s="8">
        <v>2.93</v>
      </c>
      <c r="CN74" s="7">
        <v>2.73</v>
      </c>
      <c r="CO74" s="9">
        <v>4.07</v>
      </c>
      <c r="CP74" s="4">
        <v>6.31</v>
      </c>
      <c r="CQ74" s="4">
        <v>18.32</v>
      </c>
      <c r="CR74" s="16">
        <v>26.96</v>
      </c>
      <c r="CS74" s="38">
        <v>30.12</v>
      </c>
      <c r="CT74" s="17">
        <v>30.5</v>
      </c>
      <c r="CU74" s="18">
        <v>32.229999999999997</v>
      </c>
      <c r="CV74" s="17">
        <v>34.130000000000003</v>
      </c>
      <c r="CW74" s="19">
        <v>35.35</v>
      </c>
      <c r="CX74" s="17">
        <v>36.729999999999997</v>
      </c>
      <c r="CY74" s="19">
        <v>37.19</v>
      </c>
      <c r="CZ74" s="18">
        <v>37.729999999999997</v>
      </c>
      <c r="DA74" s="17">
        <v>37.44</v>
      </c>
      <c r="DB74" s="17">
        <v>38.29</v>
      </c>
      <c r="DC74" s="17">
        <v>40.5</v>
      </c>
      <c r="DD74" s="17">
        <v>41.22</v>
      </c>
      <c r="DE74" s="19">
        <v>40.35</v>
      </c>
      <c r="DF74" s="17">
        <v>42.51</v>
      </c>
      <c r="DG74" s="20">
        <v>40.26</v>
      </c>
      <c r="DH74" s="16">
        <v>41.12</v>
      </c>
      <c r="DI74" s="16">
        <v>33.89</v>
      </c>
      <c r="DJ74" s="16">
        <v>26.9</v>
      </c>
      <c r="DK74" s="38">
        <v>30.09</v>
      </c>
      <c r="DL74" s="17">
        <v>31.46</v>
      </c>
      <c r="DM74" s="17">
        <v>33.630000000000003</v>
      </c>
      <c r="DN74" s="17">
        <v>34.14</v>
      </c>
      <c r="DO74" s="19">
        <v>35.4</v>
      </c>
      <c r="DP74" s="17">
        <v>36.1</v>
      </c>
      <c r="DQ74" s="19">
        <v>37.03</v>
      </c>
      <c r="DR74" s="18">
        <v>37.5</v>
      </c>
      <c r="DS74" s="17">
        <v>38.53</v>
      </c>
      <c r="DT74" s="17">
        <v>38.24</v>
      </c>
      <c r="DU74" s="17">
        <v>40.86</v>
      </c>
      <c r="DV74" s="17">
        <v>41.82</v>
      </c>
      <c r="DW74" s="19">
        <v>40.42</v>
      </c>
      <c r="DX74" s="17">
        <v>43.34</v>
      </c>
      <c r="DY74" s="20">
        <v>40.07</v>
      </c>
      <c r="DZ74" s="16">
        <v>41.02</v>
      </c>
      <c r="EA74" s="16">
        <v>34.020000000000003</v>
      </c>
      <c r="EB74" s="16">
        <v>5</v>
      </c>
      <c r="EC74" s="20">
        <v>5</v>
      </c>
      <c r="ED74" s="17">
        <v>8</v>
      </c>
      <c r="EE74" s="17">
        <v>7</v>
      </c>
      <c r="EF74" s="17">
        <v>2</v>
      </c>
      <c r="EG74" s="17">
        <v>0</v>
      </c>
      <c r="EH74" s="17">
        <v>-5</v>
      </c>
      <c r="EI74" s="17">
        <v>-3</v>
      </c>
      <c r="EJ74" s="17">
        <v>1</v>
      </c>
      <c r="EK74" s="17">
        <v>6</v>
      </c>
      <c r="EL74" s="17">
        <v>11</v>
      </c>
      <c r="EM74" s="17">
        <v>17</v>
      </c>
      <c r="EN74" s="17">
        <v>23</v>
      </c>
      <c r="EO74" s="17">
        <v>19</v>
      </c>
      <c r="EP74" s="17">
        <v>17</v>
      </c>
      <c r="EQ74" s="20">
        <v>11</v>
      </c>
      <c r="ER74" s="20">
        <v>4</v>
      </c>
      <c r="ES74" s="20">
        <v>3</v>
      </c>
    </row>
    <row r="75" spans="1:149" ht="14">
      <c r="A75" s="2" t="s">
        <v>1604</v>
      </c>
      <c r="B75" s="2" t="s">
        <v>1666</v>
      </c>
      <c r="C75" s="2">
        <v>14</v>
      </c>
      <c r="D75" s="2">
        <v>11</v>
      </c>
      <c r="E75" s="2">
        <v>46704430</v>
      </c>
      <c r="F75" s="2" t="s">
        <v>91</v>
      </c>
      <c r="G75" s="1" t="s">
        <v>1607</v>
      </c>
      <c r="H75" s="14"/>
      <c r="I75" s="1"/>
      <c r="J75" s="2">
        <v>161.4</v>
      </c>
      <c r="K75" s="2">
        <v>42.3</v>
      </c>
      <c r="L75" s="2" t="s">
        <v>167</v>
      </c>
      <c r="M75" s="2"/>
      <c r="N75" s="2" t="s">
        <v>99</v>
      </c>
      <c r="O75" s="2" t="s">
        <v>114</v>
      </c>
      <c r="P75" s="3" t="s">
        <v>6</v>
      </c>
      <c r="Q75" s="3">
        <v>26</v>
      </c>
      <c r="R75" s="2">
        <v>22</v>
      </c>
      <c r="S75" s="2">
        <v>17</v>
      </c>
      <c r="T75" s="30" t="s">
        <v>168</v>
      </c>
      <c r="U75" s="30"/>
      <c r="V75" s="30"/>
      <c r="W75" s="30"/>
      <c r="X75" s="3" t="s">
        <v>6</v>
      </c>
      <c r="Y75" s="3">
        <v>26</v>
      </c>
      <c r="Z75" s="2">
        <v>22</v>
      </c>
      <c r="AA75" s="2">
        <v>17</v>
      </c>
      <c r="AB75" s="2" t="s">
        <v>280</v>
      </c>
      <c r="AC75" s="33"/>
      <c r="AD75" s="3" t="s">
        <v>137</v>
      </c>
      <c r="AE75" s="3">
        <v>47</v>
      </c>
      <c r="AF75" s="2">
        <v>42</v>
      </c>
      <c r="AG75" s="2">
        <v>34</v>
      </c>
      <c r="AH75" s="2"/>
      <c r="AI75" s="33" t="s">
        <v>209</v>
      </c>
      <c r="AJ75" s="12" t="s">
        <v>116</v>
      </c>
      <c r="AK75" s="12">
        <v>37</v>
      </c>
      <c r="AL75" s="13">
        <v>34</v>
      </c>
      <c r="AM75" s="13">
        <v>28</v>
      </c>
      <c r="AN75" s="13"/>
      <c r="AO75" s="34" t="s">
        <v>180</v>
      </c>
      <c r="AP75" s="2" t="s">
        <v>396</v>
      </c>
      <c r="AQ75" s="2" t="s">
        <v>178</v>
      </c>
      <c r="AR75" s="2" t="s">
        <v>281</v>
      </c>
      <c r="AS75" s="2" t="s">
        <v>1606</v>
      </c>
      <c r="AT75" s="2" t="s">
        <v>87</v>
      </c>
      <c r="AU75" s="1"/>
      <c r="AV75" s="2" t="s">
        <v>89</v>
      </c>
      <c r="AW75" s="1"/>
      <c r="AX75" s="2" t="s">
        <v>93</v>
      </c>
      <c r="AY75" s="14" t="s">
        <v>1565</v>
      </c>
      <c r="AZ75" s="14">
        <v>1</v>
      </c>
      <c r="BA75" s="3" t="s">
        <v>6</v>
      </c>
      <c r="BB75" s="3">
        <v>26</v>
      </c>
      <c r="BC75" s="2">
        <v>22</v>
      </c>
      <c r="BD75" s="2">
        <v>17</v>
      </c>
      <c r="BE75" s="2" t="s">
        <v>1666</v>
      </c>
      <c r="BF75" s="2">
        <v>14</v>
      </c>
      <c r="BG75" s="2">
        <v>11</v>
      </c>
      <c r="BH75" s="104">
        <v>2.93</v>
      </c>
      <c r="BI75" s="105">
        <v>1.76</v>
      </c>
      <c r="BJ75" s="106">
        <v>1.61</v>
      </c>
      <c r="BK75" s="107">
        <v>0.25</v>
      </c>
      <c r="BL75" s="106">
        <v>0</v>
      </c>
      <c r="BM75" s="108">
        <v>0</v>
      </c>
      <c r="BN75" s="106">
        <v>0</v>
      </c>
      <c r="BO75" s="108">
        <v>0.37</v>
      </c>
      <c r="BP75" s="107">
        <v>0.76</v>
      </c>
      <c r="BQ75" s="106">
        <v>2.98</v>
      </c>
      <c r="BR75" s="106">
        <v>4.8499999999999996</v>
      </c>
      <c r="BS75" s="106">
        <v>3.23</v>
      </c>
      <c r="BT75" s="106">
        <v>1.99</v>
      </c>
      <c r="BU75" s="8">
        <v>2.48</v>
      </c>
      <c r="BV75" s="7">
        <v>4.2699999999999996</v>
      </c>
      <c r="BW75" s="9">
        <v>6.24</v>
      </c>
      <c r="BX75" s="4">
        <v>10.57</v>
      </c>
      <c r="BY75" s="4">
        <v>18.47</v>
      </c>
      <c r="BZ75" s="4">
        <v>2.12</v>
      </c>
      <c r="CA75" s="26">
        <v>1.22</v>
      </c>
      <c r="CB75" s="53">
        <v>0.25</v>
      </c>
      <c r="CC75" s="53">
        <v>0.45</v>
      </c>
      <c r="CD75" s="53">
        <v>0.62</v>
      </c>
      <c r="CE75" s="54">
        <v>1.39</v>
      </c>
      <c r="CF75" s="53">
        <v>0.75</v>
      </c>
      <c r="CG75" s="54">
        <v>1.51</v>
      </c>
      <c r="CH75" s="55">
        <v>1.99</v>
      </c>
      <c r="CI75" s="53">
        <v>3.27</v>
      </c>
      <c r="CJ75" s="53">
        <v>4.12</v>
      </c>
      <c r="CK75" s="53">
        <v>4.0599999999999996</v>
      </c>
      <c r="CL75" s="7">
        <v>2.2200000000000002</v>
      </c>
      <c r="CM75" s="8">
        <v>3.23</v>
      </c>
      <c r="CN75" s="7">
        <v>5.56</v>
      </c>
      <c r="CO75" s="9">
        <v>7.13</v>
      </c>
      <c r="CP75" s="4">
        <v>9.8000000000000007</v>
      </c>
      <c r="CQ75" s="4">
        <v>17.95</v>
      </c>
      <c r="CR75" s="16">
        <v>25.5</v>
      </c>
      <c r="CS75" s="38">
        <v>29.63</v>
      </c>
      <c r="CT75" s="17">
        <v>31.1</v>
      </c>
      <c r="CU75" s="18">
        <v>33.68</v>
      </c>
      <c r="CV75" s="17">
        <v>33.700000000000003</v>
      </c>
      <c r="CW75" s="19">
        <v>35.409999999999997</v>
      </c>
      <c r="CX75" s="17">
        <v>35.25</v>
      </c>
      <c r="CY75" s="19">
        <v>35.03</v>
      </c>
      <c r="CZ75" s="18">
        <v>35.479999999999997</v>
      </c>
      <c r="DA75" s="17">
        <v>36.659999999999997</v>
      </c>
      <c r="DB75" s="17">
        <v>36.06</v>
      </c>
      <c r="DC75" s="17">
        <v>38.130000000000003</v>
      </c>
      <c r="DD75" s="17">
        <v>42.37</v>
      </c>
      <c r="DE75" s="19">
        <v>42.49</v>
      </c>
      <c r="DF75" s="17">
        <v>42.11</v>
      </c>
      <c r="DG75" s="20">
        <v>41.34</v>
      </c>
      <c r="DH75" s="16">
        <v>40.53</v>
      </c>
      <c r="DI75" s="16">
        <v>35.130000000000003</v>
      </c>
      <c r="DJ75" s="16">
        <v>26.31</v>
      </c>
      <c r="DK75" s="38">
        <v>29.56</v>
      </c>
      <c r="DL75" s="17">
        <v>31.74</v>
      </c>
      <c r="DM75" s="17">
        <v>33.28</v>
      </c>
      <c r="DN75" s="17">
        <v>33.53</v>
      </c>
      <c r="DO75" s="19">
        <v>35.409999999999997</v>
      </c>
      <c r="DP75" s="17">
        <v>34.17</v>
      </c>
      <c r="DQ75" s="19">
        <v>34.9</v>
      </c>
      <c r="DR75" s="18">
        <v>36.44</v>
      </c>
      <c r="DS75" s="17">
        <v>36.729999999999997</v>
      </c>
      <c r="DT75" s="17">
        <v>36.92</v>
      </c>
      <c r="DU75" s="17">
        <v>39.06</v>
      </c>
      <c r="DV75" s="17">
        <v>42.11</v>
      </c>
      <c r="DW75" s="19">
        <v>43.22</v>
      </c>
      <c r="DX75" s="17">
        <v>42.89</v>
      </c>
      <c r="DY75" s="20">
        <v>41.68</v>
      </c>
      <c r="DZ75" s="16">
        <v>40.35</v>
      </c>
      <c r="EA75" s="16">
        <v>35.15</v>
      </c>
      <c r="EB75" s="16">
        <v>6</v>
      </c>
      <c r="EC75" s="20">
        <v>7</v>
      </c>
      <c r="ED75" s="17">
        <v>4</v>
      </c>
      <c r="EE75" s="17">
        <v>0</v>
      </c>
      <c r="EF75" s="17">
        <v>-3</v>
      </c>
      <c r="EG75" s="17">
        <v>-7</v>
      </c>
      <c r="EH75" s="17">
        <v>-12</v>
      </c>
      <c r="EI75" s="17">
        <v>-8</v>
      </c>
      <c r="EJ75" s="17">
        <v>-6</v>
      </c>
      <c r="EK75" s="17">
        <v>-3</v>
      </c>
      <c r="EL75" s="17">
        <v>0</v>
      </c>
      <c r="EM75" s="17">
        <v>7</v>
      </c>
      <c r="EN75" s="17">
        <v>10</v>
      </c>
      <c r="EO75" s="17">
        <v>10</v>
      </c>
      <c r="EP75" s="17">
        <v>11</v>
      </c>
      <c r="EQ75" s="20">
        <v>10</v>
      </c>
      <c r="ER75" s="20">
        <v>6</v>
      </c>
      <c r="ES75" s="20">
        <v>7</v>
      </c>
    </row>
    <row r="76" spans="1:149" ht="14">
      <c r="A76" s="2" t="s">
        <v>1215</v>
      </c>
      <c r="B76" s="2" t="s">
        <v>1666</v>
      </c>
      <c r="C76" s="2">
        <v>14</v>
      </c>
      <c r="D76" s="2">
        <v>11</v>
      </c>
      <c r="E76" s="2">
        <v>53426017</v>
      </c>
      <c r="F76" s="2" t="s">
        <v>91</v>
      </c>
      <c r="G76" s="1" t="s">
        <v>274</v>
      </c>
      <c r="H76" s="15" t="s">
        <v>95</v>
      </c>
      <c r="I76" s="1">
        <v>-4</v>
      </c>
      <c r="J76" s="2">
        <v>162.6</v>
      </c>
      <c r="K76" s="2">
        <v>48.2</v>
      </c>
      <c r="L76" s="2" t="s">
        <v>167</v>
      </c>
      <c r="M76" s="2"/>
      <c r="N76" s="2" t="s">
        <v>147</v>
      </c>
      <c r="O76" s="2" t="s">
        <v>201</v>
      </c>
      <c r="P76" s="3" t="s">
        <v>6</v>
      </c>
      <c r="Q76" s="3">
        <v>24</v>
      </c>
      <c r="R76" s="2">
        <v>18</v>
      </c>
      <c r="S76" s="2">
        <v>17</v>
      </c>
      <c r="T76" s="30" t="s">
        <v>168</v>
      </c>
      <c r="U76" s="30"/>
      <c r="V76" s="30"/>
      <c r="W76" s="30"/>
      <c r="X76" s="3" t="s">
        <v>6</v>
      </c>
      <c r="Y76" s="3">
        <v>24</v>
      </c>
      <c r="Z76" s="2">
        <v>18</v>
      </c>
      <c r="AA76" s="2">
        <v>17</v>
      </c>
      <c r="AB76" s="2" t="s">
        <v>271</v>
      </c>
      <c r="AC76" s="33"/>
      <c r="AD76" s="3" t="s">
        <v>137</v>
      </c>
      <c r="AE76" s="3">
        <v>49</v>
      </c>
      <c r="AF76" s="2">
        <v>39</v>
      </c>
      <c r="AG76" s="2">
        <v>34</v>
      </c>
      <c r="AH76" s="2"/>
      <c r="AI76" s="33" t="s">
        <v>443</v>
      </c>
      <c r="AJ76" s="12" t="s">
        <v>116</v>
      </c>
      <c r="AK76" s="12">
        <v>56</v>
      </c>
      <c r="AL76" s="13">
        <v>38</v>
      </c>
      <c r="AM76" s="13">
        <v>32</v>
      </c>
      <c r="AN76" s="13"/>
      <c r="AO76" s="34" t="s">
        <v>180</v>
      </c>
      <c r="AP76" s="2" t="s">
        <v>272</v>
      </c>
      <c r="AQ76" s="2" t="s">
        <v>273</v>
      </c>
      <c r="AR76" s="2" t="s">
        <v>140</v>
      </c>
      <c r="AS76" s="2" t="s">
        <v>245</v>
      </c>
      <c r="AT76" s="2" t="s">
        <v>87</v>
      </c>
      <c r="AU76" s="1" t="s">
        <v>88</v>
      </c>
      <c r="AV76" s="2" t="s">
        <v>89</v>
      </c>
      <c r="AW76" s="1" t="s">
        <v>108</v>
      </c>
      <c r="AX76" s="2" t="s">
        <v>93</v>
      </c>
      <c r="AY76" s="14" t="s">
        <v>275</v>
      </c>
      <c r="AZ76" s="14">
        <v>2</v>
      </c>
      <c r="BA76" s="3" t="s">
        <v>6</v>
      </c>
      <c r="BB76" s="3">
        <v>24</v>
      </c>
      <c r="BC76" s="2">
        <v>18</v>
      </c>
      <c r="BD76" s="2">
        <v>17</v>
      </c>
      <c r="BE76" s="2" t="s">
        <v>1666</v>
      </c>
      <c r="BF76" s="2">
        <v>14</v>
      </c>
      <c r="BG76" s="2">
        <v>11</v>
      </c>
      <c r="BH76" s="104">
        <v>5.86</v>
      </c>
      <c r="BI76" s="105">
        <v>3.69</v>
      </c>
      <c r="BJ76" s="109">
        <v>3.22</v>
      </c>
      <c r="BK76" s="105">
        <v>2.62</v>
      </c>
      <c r="BL76" s="109">
        <v>2.78</v>
      </c>
      <c r="BM76" s="104">
        <v>2.2400000000000002</v>
      </c>
      <c r="BN76" s="109">
        <v>1.34</v>
      </c>
      <c r="BO76" s="104">
        <v>1.73</v>
      </c>
      <c r="BP76" s="105">
        <v>1.3</v>
      </c>
      <c r="BQ76" s="109">
        <v>4.0999999999999996</v>
      </c>
      <c r="BR76" s="109">
        <v>7.19</v>
      </c>
      <c r="BS76" s="109">
        <v>5.83</v>
      </c>
      <c r="BT76" s="109">
        <v>4.66</v>
      </c>
      <c r="BU76" s="4">
        <v>5.15</v>
      </c>
      <c r="BV76" s="9">
        <v>5.12</v>
      </c>
      <c r="BW76" s="9">
        <v>7.08</v>
      </c>
      <c r="BX76" s="4">
        <v>12.87</v>
      </c>
      <c r="BY76" s="4">
        <v>18.7</v>
      </c>
      <c r="BZ76" s="4">
        <v>5.53</v>
      </c>
      <c r="CA76" s="37">
        <v>3.16</v>
      </c>
      <c r="CB76" s="9">
        <v>1.83</v>
      </c>
      <c r="CC76" s="9">
        <v>2.0099999999999998</v>
      </c>
      <c r="CD76" s="9">
        <v>3.58</v>
      </c>
      <c r="CE76" s="4">
        <v>3.86</v>
      </c>
      <c r="CF76" s="9">
        <v>3.25</v>
      </c>
      <c r="CG76" s="4">
        <v>3.48</v>
      </c>
      <c r="CH76" s="37">
        <v>3.23</v>
      </c>
      <c r="CI76" s="9">
        <v>5.46</v>
      </c>
      <c r="CJ76" s="9">
        <v>6.31</v>
      </c>
      <c r="CK76" s="9">
        <v>6.92</v>
      </c>
      <c r="CL76" s="9">
        <v>3.8</v>
      </c>
      <c r="CM76" s="4">
        <v>4.83</v>
      </c>
      <c r="CN76" s="9">
        <v>7.1</v>
      </c>
      <c r="CO76" s="9">
        <v>8.07</v>
      </c>
      <c r="CP76" s="4">
        <v>11.53</v>
      </c>
      <c r="CQ76" s="4">
        <v>18.61</v>
      </c>
      <c r="CR76" s="16">
        <v>29.67</v>
      </c>
      <c r="CS76" s="38">
        <v>31.03</v>
      </c>
      <c r="CT76" s="20">
        <v>32.369999999999997</v>
      </c>
      <c r="CU76" s="38">
        <v>34.380000000000003</v>
      </c>
      <c r="CV76" s="20">
        <v>37.130000000000003</v>
      </c>
      <c r="CW76" s="16">
        <v>38.299999999999997</v>
      </c>
      <c r="CX76" s="20">
        <v>40.03</v>
      </c>
      <c r="CY76" s="16">
        <v>39.99</v>
      </c>
      <c r="CZ76" s="38">
        <v>39.92</v>
      </c>
      <c r="DA76" s="20">
        <v>40.29</v>
      </c>
      <c r="DB76" s="20">
        <v>41.6</v>
      </c>
      <c r="DC76" s="20">
        <v>43.13</v>
      </c>
      <c r="DD76" s="20">
        <v>44.8</v>
      </c>
      <c r="DE76" s="16">
        <v>47.38</v>
      </c>
      <c r="DF76" s="20">
        <v>50.21</v>
      </c>
      <c r="DG76" s="20">
        <v>46.27</v>
      </c>
      <c r="DH76" s="16">
        <v>45.81</v>
      </c>
      <c r="DI76" s="16">
        <v>43.22</v>
      </c>
      <c r="DJ76" s="16">
        <v>29.61</v>
      </c>
      <c r="DK76" s="38">
        <v>31.02</v>
      </c>
      <c r="DL76" s="20">
        <v>32.81</v>
      </c>
      <c r="DM76" s="20">
        <v>34.61</v>
      </c>
      <c r="DN76" s="20">
        <v>35.79</v>
      </c>
      <c r="DO76" s="16">
        <v>38.96</v>
      </c>
      <c r="DP76" s="20">
        <v>40.14</v>
      </c>
      <c r="DQ76" s="16">
        <v>40.909999999999997</v>
      </c>
      <c r="DR76" s="38">
        <v>39.909999999999997</v>
      </c>
      <c r="DS76" s="20">
        <v>39.68</v>
      </c>
      <c r="DT76" s="20">
        <v>41.84</v>
      </c>
      <c r="DU76" s="20">
        <v>42.42</v>
      </c>
      <c r="DV76" s="20">
        <v>44.44</v>
      </c>
      <c r="DW76" s="16">
        <v>48.34</v>
      </c>
      <c r="DX76" s="20">
        <v>51.43</v>
      </c>
      <c r="DY76" s="20">
        <v>46.83</v>
      </c>
      <c r="DZ76" s="16">
        <v>45.37</v>
      </c>
      <c r="EA76" s="16">
        <v>43.4</v>
      </c>
      <c r="EB76" s="16">
        <v>4</v>
      </c>
      <c r="EC76" s="20">
        <v>6</v>
      </c>
      <c r="ED76" s="20">
        <v>8</v>
      </c>
      <c r="EE76" s="20">
        <v>5</v>
      </c>
      <c r="EF76" s="20">
        <v>3</v>
      </c>
      <c r="EG76" s="20">
        <v>0</v>
      </c>
      <c r="EH76" s="20">
        <v>-3</v>
      </c>
      <c r="EI76" s="20">
        <v>-5</v>
      </c>
      <c r="EJ76" s="20">
        <v>-2</v>
      </c>
      <c r="EK76" s="20">
        <v>4</v>
      </c>
      <c r="EL76" s="20">
        <v>12</v>
      </c>
      <c r="EM76" s="20">
        <v>20</v>
      </c>
      <c r="EN76" s="20">
        <v>24</v>
      </c>
      <c r="EO76" s="20">
        <v>26</v>
      </c>
      <c r="EP76" s="20">
        <v>23</v>
      </c>
      <c r="EQ76" s="20">
        <v>19</v>
      </c>
      <c r="ER76" s="20">
        <v>12</v>
      </c>
      <c r="ES76" s="20">
        <v>11</v>
      </c>
    </row>
    <row r="77" spans="1:149" ht="14">
      <c r="A77" s="2" t="s">
        <v>1644</v>
      </c>
      <c r="B77" s="2" t="s">
        <v>1666</v>
      </c>
      <c r="C77" s="2">
        <v>14</v>
      </c>
      <c r="D77" s="2">
        <v>7</v>
      </c>
      <c r="E77" s="2">
        <v>49930980</v>
      </c>
      <c r="F77" s="2" t="s">
        <v>91</v>
      </c>
      <c r="G77" s="1" t="s">
        <v>1140</v>
      </c>
      <c r="H77" s="14"/>
      <c r="I77" s="1"/>
      <c r="J77" s="2">
        <v>153.69999999999999</v>
      </c>
      <c r="K77" s="2">
        <v>72.5</v>
      </c>
      <c r="L77" s="2" t="s">
        <v>167</v>
      </c>
      <c r="M77" s="2"/>
      <c r="N77" s="2" t="s">
        <v>158</v>
      </c>
      <c r="O77" s="2" t="s">
        <v>80</v>
      </c>
      <c r="P77" s="3" t="s">
        <v>17</v>
      </c>
      <c r="Q77" s="3">
        <v>36</v>
      </c>
      <c r="R77" s="2">
        <v>26</v>
      </c>
      <c r="S77" s="2">
        <v>18</v>
      </c>
      <c r="T77" s="30"/>
      <c r="U77" s="30"/>
      <c r="V77" s="30"/>
      <c r="W77" s="30"/>
      <c r="X77" s="3" t="s">
        <v>17</v>
      </c>
      <c r="Y77" s="3">
        <v>36</v>
      </c>
      <c r="Z77" s="2">
        <v>26</v>
      </c>
      <c r="AA77" s="2">
        <v>18</v>
      </c>
      <c r="AB77" s="2" t="s">
        <v>1646</v>
      </c>
      <c r="AC77" s="33"/>
      <c r="AD77" s="3" t="s">
        <v>216</v>
      </c>
      <c r="AE77" s="3">
        <v>53</v>
      </c>
      <c r="AF77" s="2">
        <v>35</v>
      </c>
      <c r="AG77" s="2">
        <v>21</v>
      </c>
      <c r="AH77" s="2"/>
      <c r="AI77" s="33" t="s">
        <v>242</v>
      </c>
      <c r="AJ77" s="12" t="s">
        <v>217</v>
      </c>
      <c r="AK77" s="12">
        <v>24</v>
      </c>
      <c r="AL77" s="13">
        <v>17</v>
      </c>
      <c r="AM77" s="13">
        <v>12</v>
      </c>
      <c r="AN77" s="13"/>
      <c r="AO77" s="34" t="s">
        <v>131</v>
      </c>
      <c r="AP77" s="2" t="s">
        <v>869</v>
      </c>
      <c r="AQ77" s="2" t="s">
        <v>421</v>
      </c>
      <c r="AR77" s="2" t="s">
        <v>870</v>
      </c>
      <c r="AS77" s="2" t="s">
        <v>120</v>
      </c>
      <c r="AT77" s="2" t="s">
        <v>87</v>
      </c>
      <c r="AU77" s="1"/>
      <c r="AV77" s="2" t="s">
        <v>89</v>
      </c>
      <c r="AW77" s="1"/>
      <c r="AX77" s="2" t="s">
        <v>93</v>
      </c>
      <c r="AY77" s="14">
        <v>0</v>
      </c>
      <c r="AZ77" s="14">
        <v>1</v>
      </c>
      <c r="BA77" s="3" t="s">
        <v>17</v>
      </c>
      <c r="BB77" s="3">
        <v>36</v>
      </c>
      <c r="BC77" s="2">
        <v>26</v>
      </c>
      <c r="BD77" s="2">
        <v>18</v>
      </c>
      <c r="BE77" s="2" t="s">
        <v>1666</v>
      </c>
      <c r="BF77" s="2">
        <v>14</v>
      </c>
      <c r="BG77" s="2">
        <v>7</v>
      </c>
      <c r="BH77" s="104">
        <v>2.69</v>
      </c>
      <c r="BI77" s="105">
        <v>2.79</v>
      </c>
      <c r="BJ77" s="106">
        <v>3.11</v>
      </c>
      <c r="BK77" s="107">
        <v>1.88</v>
      </c>
      <c r="BL77" s="106">
        <v>2.74</v>
      </c>
      <c r="BM77" s="108">
        <v>2.02</v>
      </c>
      <c r="BN77" s="106">
        <v>1.42</v>
      </c>
      <c r="BO77" s="108">
        <v>1.32</v>
      </c>
      <c r="BP77" s="107">
        <v>1.42</v>
      </c>
      <c r="BQ77" s="106">
        <v>0.73</v>
      </c>
      <c r="BR77" s="106">
        <v>2.84</v>
      </c>
      <c r="BS77" s="106">
        <v>4.5999999999999996</v>
      </c>
      <c r="BT77" s="106">
        <v>2.29</v>
      </c>
      <c r="BU77" s="8">
        <v>2.88</v>
      </c>
      <c r="BV77" s="9">
        <v>2.4700000000000002</v>
      </c>
      <c r="BW77" s="9">
        <v>6.12</v>
      </c>
      <c r="BX77" s="4">
        <v>11.07</v>
      </c>
      <c r="BY77" s="4">
        <v>15.75</v>
      </c>
      <c r="BZ77" s="4">
        <v>2.2799999999999998</v>
      </c>
      <c r="CA77" s="26">
        <v>2.02</v>
      </c>
      <c r="CB77" s="53">
        <v>1.24</v>
      </c>
      <c r="CC77" s="53">
        <v>0.62</v>
      </c>
      <c r="CD77" s="53">
        <v>0.45</v>
      </c>
      <c r="CE77" s="54">
        <v>1.93</v>
      </c>
      <c r="CF77" s="53">
        <v>1.74</v>
      </c>
      <c r="CG77" s="54">
        <v>2.37</v>
      </c>
      <c r="CH77" s="55">
        <v>2.63</v>
      </c>
      <c r="CI77" s="53">
        <v>3.37</v>
      </c>
      <c r="CJ77" s="53">
        <v>4.1100000000000003</v>
      </c>
      <c r="CK77" s="53">
        <v>4.6100000000000003</v>
      </c>
      <c r="CL77" s="7">
        <v>3.58</v>
      </c>
      <c r="CM77" s="8">
        <v>3.39</v>
      </c>
      <c r="CN77" s="9">
        <v>6.44</v>
      </c>
      <c r="CO77" s="9">
        <v>6.65</v>
      </c>
      <c r="CP77" s="4">
        <v>10.61</v>
      </c>
      <c r="CQ77" s="4">
        <v>14.31</v>
      </c>
      <c r="CR77" s="16">
        <v>23.56</v>
      </c>
      <c r="CS77" s="38">
        <v>27.69</v>
      </c>
      <c r="CT77" s="17">
        <v>29.9</v>
      </c>
      <c r="CU77" s="18">
        <v>32.33</v>
      </c>
      <c r="CV77" s="17">
        <v>33.840000000000003</v>
      </c>
      <c r="CW77" s="19">
        <v>35.549999999999997</v>
      </c>
      <c r="CX77" s="17">
        <v>36.11</v>
      </c>
      <c r="CY77" s="19">
        <v>36.89</v>
      </c>
      <c r="CZ77" s="18">
        <v>36.47</v>
      </c>
      <c r="DA77" s="17">
        <v>37.5</v>
      </c>
      <c r="DB77" s="17">
        <v>38.64</v>
      </c>
      <c r="DC77" s="17">
        <v>39.119999999999997</v>
      </c>
      <c r="DD77" s="17">
        <v>41.31</v>
      </c>
      <c r="DE77" s="19">
        <v>43.23</v>
      </c>
      <c r="DF77" s="20">
        <v>42.49</v>
      </c>
      <c r="DG77" s="20">
        <v>42.44</v>
      </c>
      <c r="DH77" s="16">
        <v>40.32</v>
      </c>
      <c r="DI77" s="16">
        <v>38.35</v>
      </c>
      <c r="DJ77" s="16">
        <v>24.45</v>
      </c>
      <c r="DK77" s="38">
        <v>27.74</v>
      </c>
      <c r="DL77" s="17">
        <v>30.72</v>
      </c>
      <c r="DM77" s="17">
        <v>32.700000000000003</v>
      </c>
      <c r="DN77" s="17">
        <v>33.07</v>
      </c>
      <c r="DO77" s="19">
        <v>35.229999999999997</v>
      </c>
      <c r="DP77" s="17">
        <v>36.15</v>
      </c>
      <c r="DQ77" s="19">
        <v>36.270000000000003</v>
      </c>
      <c r="DR77" s="18">
        <v>36.909999999999997</v>
      </c>
      <c r="DS77" s="17">
        <v>37.76</v>
      </c>
      <c r="DT77" s="17">
        <v>38.17</v>
      </c>
      <c r="DU77" s="17">
        <v>39.299999999999997</v>
      </c>
      <c r="DV77" s="17">
        <v>41.24</v>
      </c>
      <c r="DW77" s="19">
        <v>43.27</v>
      </c>
      <c r="DX77" s="20">
        <v>42.57</v>
      </c>
      <c r="DY77" s="20">
        <v>42.47</v>
      </c>
      <c r="DZ77" s="16">
        <v>40.229999999999997</v>
      </c>
      <c r="EA77" s="16">
        <v>38.950000000000003</v>
      </c>
      <c r="EB77" s="16">
        <v>3</v>
      </c>
      <c r="EC77" s="20">
        <v>4</v>
      </c>
      <c r="ED77" s="17">
        <v>6</v>
      </c>
      <c r="EE77" s="17">
        <v>6</v>
      </c>
      <c r="EF77" s="17">
        <v>3</v>
      </c>
      <c r="EG77" s="17">
        <v>0</v>
      </c>
      <c r="EH77" s="17">
        <v>-7</v>
      </c>
      <c r="EI77" s="17">
        <v>-12</v>
      </c>
      <c r="EJ77" s="17">
        <v>-14</v>
      </c>
      <c r="EK77" s="17">
        <v>-12</v>
      </c>
      <c r="EL77" s="17">
        <v>-8</v>
      </c>
      <c r="EM77" s="17">
        <v>-4</v>
      </c>
      <c r="EN77" s="17">
        <v>-1</v>
      </c>
      <c r="EO77" s="17">
        <v>5</v>
      </c>
      <c r="EP77" s="20">
        <v>9</v>
      </c>
      <c r="EQ77" s="20">
        <v>10</v>
      </c>
      <c r="ER77" s="20">
        <v>10</v>
      </c>
      <c r="ES77" s="20">
        <v>12</v>
      </c>
    </row>
    <row r="78" spans="1:149" ht="14">
      <c r="A78" s="2" t="s">
        <v>1640</v>
      </c>
      <c r="B78" s="2" t="s">
        <v>1666</v>
      </c>
      <c r="C78" s="2">
        <v>20</v>
      </c>
      <c r="D78" s="2">
        <v>5</v>
      </c>
      <c r="E78" s="2">
        <v>41700914</v>
      </c>
      <c r="F78" s="2" t="s">
        <v>91</v>
      </c>
      <c r="G78" s="1" t="s">
        <v>849</v>
      </c>
      <c r="H78" s="14"/>
      <c r="I78" s="1"/>
      <c r="J78" s="2">
        <v>158.4</v>
      </c>
      <c r="K78" s="2">
        <v>42.5</v>
      </c>
      <c r="L78" s="2" t="s">
        <v>167</v>
      </c>
      <c r="M78" s="2"/>
      <c r="N78" s="2" t="s">
        <v>158</v>
      </c>
      <c r="O78" s="2" t="s">
        <v>80</v>
      </c>
      <c r="P78" s="3" t="s">
        <v>6</v>
      </c>
      <c r="Q78" s="3">
        <v>27</v>
      </c>
      <c r="R78" s="2">
        <v>21</v>
      </c>
      <c r="S78" s="2">
        <v>18</v>
      </c>
      <c r="T78" s="30" t="s">
        <v>168</v>
      </c>
      <c r="U78" s="30"/>
      <c r="V78" s="30"/>
      <c r="W78" s="30"/>
      <c r="X78" s="3" t="s">
        <v>6</v>
      </c>
      <c r="Y78" s="3">
        <v>27</v>
      </c>
      <c r="Z78" s="2">
        <v>21</v>
      </c>
      <c r="AA78" s="2">
        <v>18</v>
      </c>
      <c r="AB78" s="2" t="s">
        <v>1643</v>
      </c>
      <c r="AC78" s="33"/>
      <c r="AD78" s="3" t="s">
        <v>486</v>
      </c>
      <c r="AE78" s="3">
        <v>46</v>
      </c>
      <c r="AF78" s="2">
        <v>34</v>
      </c>
      <c r="AG78" s="2">
        <v>20</v>
      </c>
      <c r="AH78" s="2"/>
      <c r="AI78" s="33" t="s">
        <v>242</v>
      </c>
      <c r="AJ78" s="12" t="s">
        <v>160</v>
      </c>
      <c r="AK78" s="12">
        <v>12</v>
      </c>
      <c r="AL78" s="13">
        <v>13</v>
      </c>
      <c r="AM78" s="13">
        <v>7</v>
      </c>
      <c r="AN78" s="13"/>
      <c r="AO78" s="34" t="s">
        <v>108</v>
      </c>
      <c r="AP78" s="2" t="s">
        <v>311</v>
      </c>
      <c r="AQ78" s="2" t="s">
        <v>383</v>
      </c>
      <c r="AR78" s="2" t="s">
        <v>429</v>
      </c>
      <c r="AS78" s="2" t="s">
        <v>313</v>
      </c>
      <c r="AT78" s="2" t="s">
        <v>87</v>
      </c>
      <c r="AU78" s="1"/>
      <c r="AV78" s="2" t="s">
        <v>89</v>
      </c>
      <c r="AW78" s="1"/>
      <c r="AX78" s="2" t="s">
        <v>93</v>
      </c>
      <c r="AY78" s="14" t="s">
        <v>938</v>
      </c>
      <c r="AZ78" s="14">
        <v>1</v>
      </c>
      <c r="BA78" s="3" t="s">
        <v>6</v>
      </c>
      <c r="BB78" s="3">
        <v>27</v>
      </c>
      <c r="BC78" s="2">
        <v>21</v>
      </c>
      <c r="BD78" s="2">
        <v>18</v>
      </c>
      <c r="BE78" s="2" t="s">
        <v>1666</v>
      </c>
      <c r="BF78" s="2">
        <v>20</v>
      </c>
      <c r="BG78" s="2">
        <v>5</v>
      </c>
      <c r="BH78" s="104">
        <v>3.51</v>
      </c>
      <c r="BI78" s="105">
        <v>2.68</v>
      </c>
      <c r="BJ78" s="109">
        <v>1.78</v>
      </c>
      <c r="BK78" s="107">
        <v>2.12</v>
      </c>
      <c r="BL78" s="106">
        <v>1.59</v>
      </c>
      <c r="BM78" s="108">
        <v>0.87</v>
      </c>
      <c r="BN78" s="106">
        <v>0.72</v>
      </c>
      <c r="BO78" s="108">
        <v>0.39</v>
      </c>
      <c r="BP78" s="107">
        <v>1.34</v>
      </c>
      <c r="BQ78" s="106">
        <v>3.88</v>
      </c>
      <c r="BR78" s="106">
        <v>7.31</v>
      </c>
      <c r="BS78" s="106">
        <v>8.3800000000000008</v>
      </c>
      <c r="BT78" s="106">
        <v>4.33</v>
      </c>
      <c r="BU78" s="8">
        <v>5.01</v>
      </c>
      <c r="BV78" s="7">
        <v>6.18</v>
      </c>
      <c r="BW78" s="9">
        <v>7.11</v>
      </c>
      <c r="BX78" s="4">
        <v>11.35</v>
      </c>
      <c r="BY78" s="4">
        <v>14.85</v>
      </c>
      <c r="BZ78" s="4">
        <v>3.16</v>
      </c>
      <c r="CA78" s="26">
        <v>1.77</v>
      </c>
      <c r="CB78" s="25">
        <v>0.33</v>
      </c>
      <c r="CC78" s="53">
        <v>0.83</v>
      </c>
      <c r="CD78" s="53">
        <v>1.27</v>
      </c>
      <c r="CE78" s="54">
        <v>1.51</v>
      </c>
      <c r="CF78" s="53">
        <v>1.1499999999999999</v>
      </c>
      <c r="CG78" s="54">
        <v>1.39</v>
      </c>
      <c r="CH78" s="55">
        <v>1.74</v>
      </c>
      <c r="CI78" s="53">
        <v>3.29</v>
      </c>
      <c r="CJ78" s="53">
        <v>7.33</v>
      </c>
      <c r="CK78" s="53">
        <v>8.41</v>
      </c>
      <c r="CL78" s="7">
        <v>3.53</v>
      </c>
      <c r="CM78" s="8">
        <v>4.3899999999999997</v>
      </c>
      <c r="CN78" s="7">
        <v>5.91</v>
      </c>
      <c r="CO78" s="9">
        <v>7.43</v>
      </c>
      <c r="CP78" s="4">
        <v>11.22</v>
      </c>
      <c r="CQ78" s="4">
        <v>14.85</v>
      </c>
      <c r="CR78" s="16">
        <v>24.91</v>
      </c>
      <c r="CS78" s="38">
        <v>30.64</v>
      </c>
      <c r="CT78" s="20">
        <v>31.21</v>
      </c>
      <c r="CU78" s="18">
        <v>32.04</v>
      </c>
      <c r="CV78" s="17">
        <v>31.8</v>
      </c>
      <c r="CW78" s="19">
        <v>33.92</v>
      </c>
      <c r="CX78" s="17">
        <v>34.92</v>
      </c>
      <c r="CY78" s="19">
        <v>35.78</v>
      </c>
      <c r="CZ78" s="18">
        <v>37.159999999999997</v>
      </c>
      <c r="DA78" s="17">
        <v>37.53</v>
      </c>
      <c r="DB78" s="17">
        <v>38.33</v>
      </c>
      <c r="DC78" s="17">
        <v>42.02</v>
      </c>
      <c r="DD78" s="17">
        <v>45.51</v>
      </c>
      <c r="DE78" s="19">
        <v>47.1</v>
      </c>
      <c r="DF78" s="17">
        <v>46.57</v>
      </c>
      <c r="DG78" s="20">
        <v>44.52</v>
      </c>
      <c r="DH78" s="16">
        <v>44.24</v>
      </c>
      <c r="DI78" s="16">
        <v>42.71</v>
      </c>
      <c r="DJ78" s="16">
        <v>24.56</v>
      </c>
      <c r="DK78" s="38">
        <v>30.54</v>
      </c>
      <c r="DL78" s="20">
        <v>31.62</v>
      </c>
      <c r="DM78" s="17">
        <v>32.18</v>
      </c>
      <c r="DN78" s="17">
        <v>31.72</v>
      </c>
      <c r="DO78" s="19">
        <v>33.5</v>
      </c>
      <c r="DP78" s="17">
        <v>34.54</v>
      </c>
      <c r="DQ78" s="19">
        <v>35.4</v>
      </c>
      <c r="DR78" s="18">
        <v>37.03</v>
      </c>
      <c r="DS78" s="17">
        <v>37.1</v>
      </c>
      <c r="DT78" s="17">
        <v>38.049999999999997</v>
      </c>
      <c r="DU78" s="17">
        <v>42.22</v>
      </c>
      <c r="DV78" s="17">
        <v>45.79</v>
      </c>
      <c r="DW78" s="19">
        <v>48.27</v>
      </c>
      <c r="DX78" s="17">
        <v>47.73</v>
      </c>
      <c r="DY78" s="20">
        <v>44.01</v>
      </c>
      <c r="DZ78" s="16">
        <v>44.22</v>
      </c>
      <c r="EA78" s="16">
        <v>42.01</v>
      </c>
      <c r="EB78" s="16">
        <v>5</v>
      </c>
      <c r="EC78" s="20">
        <v>4</v>
      </c>
      <c r="ED78" s="20">
        <v>5</v>
      </c>
      <c r="EE78" s="17">
        <v>3</v>
      </c>
      <c r="EF78" s="17">
        <v>0</v>
      </c>
      <c r="EG78" s="17">
        <v>-4</v>
      </c>
      <c r="EH78" s="17">
        <v>-7</v>
      </c>
      <c r="EI78" s="17">
        <v>-8</v>
      </c>
      <c r="EJ78" s="17">
        <v>-8</v>
      </c>
      <c r="EK78" s="17">
        <v>-10</v>
      </c>
      <c r="EL78" s="17">
        <v>-9</v>
      </c>
      <c r="EM78" s="17">
        <v>-6</v>
      </c>
      <c r="EN78" s="17">
        <v>-6</v>
      </c>
      <c r="EO78" s="17">
        <v>-5</v>
      </c>
      <c r="EP78" s="17">
        <v>-4</v>
      </c>
      <c r="EQ78" s="20">
        <v>0</v>
      </c>
      <c r="ER78" s="20">
        <v>0</v>
      </c>
      <c r="ES78" s="20">
        <v>0</v>
      </c>
    </row>
    <row r="79" spans="1:149" ht="14">
      <c r="A79" s="2" t="s">
        <v>1316</v>
      </c>
      <c r="B79" s="2" t="s">
        <v>1666</v>
      </c>
      <c r="C79" s="2">
        <v>13</v>
      </c>
      <c r="D79" s="2">
        <v>8</v>
      </c>
      <c r="E79" s="2">
        <v>51084563</v>
      </c>
      <c r="F79" s="2" t="s">
        <v>91</v>
      </c>
      <c r="G79" s="1" t="s">
        <v>343</v>
      </c>
      <c r="H79" s="15" t="s">
        <v>95</v>
      </c>
      <c r="I79" s="1">
        <v>-3</v>
      </c>
      <c r="J79" s="2">
        <v>149.5</v>
      </c>
      <c r="K79" s="2">
        <v>45.5</v>
      </c>
      <c r="L79" s="2" t="s">
        <v>167</v>
      </c>
      <c r="M79" s="2"/>
      <c r="N79" s="2" t="s">
        <v>147</v>
      </c>
      <c r="O79" s="2" t="s">
        <v>100</v>
      </c>
      <c r="P79" s="3" t="s">
        <v>6</v>
      </c>
      <c r="Q79" s="3">
        <v>28</v>
      </c>
      <c r="R79" s="2">
        <v>25</v>
      </c>
      <c r="S79" s="2">
        <v>18</v>
      </c>
      <c r="T79" s="30" t="s">
        <v>168</v>
      </c>
      <c r="U79" s="30" t="s">
        <v>1129</v>
      </c>
      <c r="V79" s="30"/>
      <c r="W79" s="30"/>
      <c r="X79" s="3" t="s">
        <v>6</v>
      </c>
      <c r="Y79" s="3">
        <v>28</v>
      </c>
      <c r="Z79" s="2">
        <v>25</v>
      </c>
      <c r="AA79" s="2">
        <v>18</v>
      </c>
      <c r="AB79" s="2" t="s">
        <v>965</v>
      </c>
      <c r="AC79" s="33"/>
      <c r="AD79" s="3" t="s">
        <v>137</v>
      </c>
      <c r="AE79" s="3">
        <v>54</v>
      </c>
      <c r="AF79" s="2">
        <v>40</v>
      </c>
      <c r="AG79" s="2">
        <v>22</v>
      </c>
      <c r="AH79" s="2"/>
      <c r="AI79" s="33" t="s">
        <v>443</v>
      </c>
      <c r="AJ79" s="12" t="s">
        <v>116</v>
      </c>
      <c r="AK79" s="12">
        <v>40</v>
      </c>
      <c r="AL79" s="13">
        <v>30</v>
      </c>
      <c r="AM79" s="13">
        <v>20</v>
      </c>
      <c r="AN79" s="13"/>
      <c r="AO79" s="34" t="s">
        <v>180</v>
      </c>
      <c r="AP79" s="2" t="s">
        <v>341</v>
      </c>
      <c r="AQ79" s="2" t="s">
        <v>118</v>
      </c>
      <c r="AR79" s="2" t="s">
        <v>342</v>
      </c>
      <c r="AS79" s="2" t="s">
        <v>120</v>
      </c>
      <c r="AT79" s="2" t="s">
        <v>87</v>
      </c>
      <c r="AU79" s="1" t="s">
        <v>176</v>
      </c>
      <c r="AV79" s="2" t="s">
        <v>89</v>
      </c>
      <c r="AW79" s="1" t="s">
        <v>131</v>
      </c>
      <c r="AX79" s="2" t="s">
        <v>93</v>
      </c>
      <c r="AY79" s="14" t="s">
        <v>344</v>
      </c>
      <c r="AZ79" s="14">
        <v>2</v>
      </c>
      <c r="BA79" s="3" t="s">
        <v>6</v>
      </c>
      <c r="BB79" s="3">
        <v>28</v>
      </c>
      <c r="BC79" s="2">
        <v>25</v>
      </c>
      <c r="BD79" s="2">
        <v>18</v>
      </c>
      <c r="BE79" s="2" t="s">
        <v>1666</v>
      </c>
      <c r="BF79" s="2">
        <v>13</v>
      </c>
      <c r="BG79" s="2">
        <v>8</v>
      </c>
      <c r="BH79" s="104">
        <v>3.93</v>
      </c>
      <c r="BI79" s="105">
        <v>3.98</v>
      </c>
      <c r="BJ79" s="109">
        <v>2.8</v>
      </c>
      <c r="BK79" s="105">
        <v>3.24</v>
      </c>
      <c r="BL79" s="109">
        <v>3.05</v>
      </c>
      <c r="BM79" s="104">
        <v>2.36</v>
      </c>
      <c r="BN79" s="109">
        <v>0.97</v>
      </c>
      <c r="BO79" s="104">
        <v>2.29</v>
      </c>
      <c r="BP79" s="105">
        <v>3.03</v>
      </c>
      <c r="BQ79" s="109">
        <v>2.68</v>
      </c>
      <c r="BR79" s="109">
        <v>5.59</v>
      </c>
      <c r="BS79" s="109">
        <v>7.17</v>
      </c>
      <c r="BT79" s="109">
        <v>3.83</v>
      </c>
      <c r="BU79" s="4">
        <v>4.8600000000000003</v>
      </c>
      <c r="BV79" s="9">
        <v>5.24</v>
      </c>
      <c r="BW79" s="9">
        <v>8.59</v>
      </c>
      <c r="BX79" s="4">
        <v>13.11</v>
      </c>
      <c r="BY79" s="4">
        <v>17.260000000000002</v>
      </c>
      <c r="BZ79" s="4">
        <v>4.2300000000000004</v>
      </c>
      <c r="CA79" s="37">
        <v>3.06</v>
      </c>
      <c r="CB79" s="9">
        <v>0.9</v>
      </c>
      <c r="CC79" s="9">
        <v>0</v>
      </c>
      <c r="CD79" s="9">
        <v>1.39</v>
      </c>
      <c r="CE79" s="4">
        <v>2.98</v>
      </c>
      <c r="CF79" s="9">
        <v>3.12</v>
      </c>
      <c r="CG79" s="4">
        <v>3.39</v>
      </c>
      <c r="CH79" s="37">
        <v>2.5099999999999998</v>
      </c>
      <c r="CI79" s="9">
        <v>2.86</v>
      </c>
      <c r="CJ79" s="9">
        <v>3.99</v>
      </c>
      <c r="CK79" s="9">
        <v>6.03</v>
      </c>
      <c r="CL79" s="9">
        <v>4.01</v>
      </c>
      <c r="CM79" s="4">
        <v>4.95</v>
      </c>
      <c r="CN79" s="9">
        <v>5.5</v>
      </c>
      <c r="CO79" s="9">
        <v>7.01</v>
      </c>
      <c r="CP79" s="4">
        <v>12.65</v>
      </c>
      <c r="CQ79" s="4">
        <v>16.72</v>
      </c>
      <c r="CR79" s="16">
        <v>26.72</v>
      </c>
      <c r="CS79" s="38">
        <v>28.87</v>
      </c>
      <c r="CT79" s="20">
        <v>28.98</v>
      </c>
      <c r="CU79" s="38">
        <v>31.38</v>
      </c>
      <c r="CV79" s="20">
        <v>32.6</v>
      </c>
      <c r="CW79" s="16">
        <v>38.76</v>
      </c>
      <c r="CX79" s="20">
        <v>37.42</v>
      </c>
      <c r="CY79" s="16">
        <v>36.01</v>
      </c>
      <c r="CZ79" s="38">
        <v>35.75</v>
      </c>
      <c r="DA79" s="20">
        <v>38.880000000000003</v>
      </c>
      <c r="DB79" s="20">
        <v>41.6</v>
      </c>
      <c r="DC79" s="20">
        <v>44.36</v>
      </c>
      <c r="DD79" s="20">
        <v>46.23</v>
      </c>
      <c r="DE79" s="16">
        <v>44.36</v>
      </c>
      <c r="DF79" s="20">
        <v>45.1</v>
      </c>
      <c r="DG79" s="20">
        <v>44.71</v>
      </c>
      <c r="DH79" s="16">
        <v>42.12</v>
      </c>
      <c r="DI79" s="16">
        <v>29.72</v>
      </c>
      <c r="DJ79" s="16">
        <v>27.55</v>
      </c>
      <c r="DK79" s="38">
        <v>29.06</v>
      </c>
      <c r="DL79" s="20">
        <v>29.09</v>
      </c>
      <c r="DM79" s="20">
        <v>32.33</v>
      </c>
      <c r="DN79" s="20">
        <v>33.17</v>
      </c>
      <c r="DO79" s="16">
        <v>34.049999999999997</v>
      </c>
      <c r="DP79" s="20">
        <v>36.770000000000003</v>
      </c>
      <c r="DQ79" s="16">
        <v>37.54</v>
      </c>
      <c r="DR79" s="38">
        <v>36.64</v>
      </c>
      <c r="DS79" s="20">
        <v>34.54</v>
      </c>
      <c r="DT79" s="20">
        <v>39.28</v>
      </c>
      <c r="DU79" s="20">
        <v>41.52</v>
      </c>
      <c r="DV79" s="20">
        <v>44.75</v>
      </c>
      <c r="DW79" s="16">
        <v>45.22</v>
      </c>
      <c r="DX79" s="20">
        <v>45.18</v>
      </c>
      <c r="DY79" s="20">
        <v>44.12</v>
      </c>
      <c r="DZ79" s="16">
        <v>40.72</v>
      </c>
      <c r="EA79" s="16">
        <v>28.81</v>
      </c>
      <c r="EB79" s="16">
        <v>6</v>
      </c>
      <c r="EC79" s="20">
        <v>6</v>
      </c>
      <c r="ED79" s="20">
        <v>7</v>
      </c>
      <c r="EE79" s="20">
        <v>6</v>
      </c>
      <c r="EF79" s="20">
        <v>2</v>
      </c>
      <c r="EG79" s="20">
        <v>-7</v>
      </c>
      <c r="EH79" s="20">
        <v>-14</v>
      </c>
      <c r="EI79" s="20">
        <v>-17</v>
      </c>
      <c r="EJ79" s="20">
        <v>-17</v>
      </c>
      <c r="EK79" s="20">
        <v>-9</v>
      </c>
      <c r="EL79" s="20">
        <v>0</v>
      </c>
      <c r="EM79" s="20">
        <v>4</v>
      </c>
      <c r="EN79" s="20">
        <v>9</v>
      </c>
      <c r="EO79" s="20">
        <v>9</v>
      </c>
      <c r="EP79" s="20">
        <v>9</v>
      </c>
      <c r="EQ79" s="20">
        <v>7</v>
      </c>
      <c r="ER79" s="20">
        <v>7</v>
      </c>
      <c r="ES79" s="20">
        <v>5</v>
      </c>
    </row>
    <row r="80" spans="1:149" ht="14">
      <c r="A80" s="2" t="s">
        <v>1302</v>
      </c>
      <c r="B80" s="2" t="s">
        <v>1666</v>
      </c>
      <c r="C80" s="2">
        <v>13</v>
      </c>
      <c r="D80" s="2">
        <v>3</v>
      </c>
      <c r="E80" s="2">
        <v>51331997</v>
      </c>
      <c r="F80" s="2" t="s">
        <v>91</v>
      </c>
      <c r="G80" s="1" t="s">
        <v>290</v>
      </c>
      <c r="H80" s="15" t="s">
        <v>95</v>
      </c>
      <c r="I80" s="1">
        <v>0</v>
      </c>
      <c r="J80" s="2">
        <v>161.19999999999999</v>
      </c>
      <c r="K80" s="2">
        <v>52.9</v>
      </c>
      <c r="L80" s="2" t="s">
        <v>167</v>
      </c>
      <c r="M80" s="2"/>
      <c r="N80" s="2" t="s">
        <v>99</v>
      </c>
      <c r="O80" s="2" t="s">
        <v>287</v>
      </c>
      <c r="P80" s="3" t="s">
        <v>6</v>
      </c>
      <c r="Q80" s="3">
        <v>27</v>
      </c>
      <c r="R80" s="2">
        <v>23</v>
      </c>
      <c r="S80" s="2">
        <v>18</v>
      </c>
      <c r="T80" s="30" t="s">
        <v>168</v>
      </c>
      <c r="U80" s="30"/>
      <c r="V80" s="30"/>
      <c r="W80" s="30"/>
      <c r="X80" s="3" t="s">
        <v>6</v>
      </c>
      <c r="Y80" s="3">
        <v>27</v>
      </c>
      <c r="Z80" s="2">
        <v>23</v>
      </c>
      <c r="AA80" s="2">
        <v>18</v>
      </c>
      <c r="AB80" s="2" t="s">
        <v>710</v>
      </c>
      <c r="AC80" s="33"/>
      <c r="AD80" s="3" t="s">
        <v>137</v>
      </c>
      <c r="AE80" s="3">
        <v>56</v>
      </c>
      <c r="AF80" s="2">
        <v>35</v>
      </c>
      <c r="AG80" s="2">
        <v>19</v>
      </c>
      <c r="AH80" s="2"/>
      <c r="AI80" s="33" t="s">
        <v>443</v>
      </c>
      <c r="AJ80" s="12" t="s">
        <v>116</v>
      </c>
      <c r="AK80" s="12">
        <v>46</v>
      </c>
      <c r="AL80" s="13">
        <v>27</v>
      </c>
      <c r="AM80" s="13">
        <v>1</v>
      </c>
      <c r="AN80" s="13"/>
      <c r="AO80" s="34" t="s">
        <v>180</v>
      </c>
      <c r="AP80" s="2" t="s">
        <v>177</v>
      </c>
      <c r="AQ80" s="2" t="s">
        <v>288</v>
      </c>
      <c r="AR80" s="2" t="s">
        <v>289</v>
      </c>
      <c r="AS80" s="2" t="s">
        <v>141</v>
      </c>
      <c r="AT80" s="2" t="s">
        <v>87</v>
      </c>
      <c r="AU80" s="1" t="s">
        <v>90</v>
      </c>
      <c r="AV80" s="2" t="s">
        <v>89</v>
      </c>
      <c r="AW80" s="1" t="s">
        <v>131</v>
      </c>
      <c r="AX80" s="2" t="s">
        <v>93</v>
      </c>
      <c r="AY80" s="14" t="s">
        <v>291</v>
      </c>
      <c r="AZ80" s="14">
        <v>1</v>
      </c>
      <c r="BA80" s="3" t="s">
        <v>6</v>
      </c>
      <c r="BB80" s="3">
        <v>27</v>
      </c>
      <c r="BC80" s="2">
        <v>23</v>
      </c>
      <c r="BD80" s="2">
        <v>18</v>
      </c>
      <c r="BE80" s="2" t="s">
        <v>1666</v>
      </c>
      <c r="BF80" s="2">
        <v>13</v>
      </c>
      <c r="BG80" s="2">
        <v>3</v>
      </c>
      <c r="BH80" s="104">
        <v>3.09</v>
      </c>
      <c r="BI80" s="107">
        <v>2.12</v>
      </c>
      <c r="BJ80" s="106">
        <v>2.56</v>
      </c>
      <c r="BK80" s="107">
        <v>2.13</v>
      </c>
      <c r="BL80" s="106">
        <v>2.41</v>
      </c>
      <c r="BM80" s="108">
        <v>1.85</v>
      </c>
      <c r="BN80" s="106">
        <v>1.93</v>
      </c>
      <c r="BO80" s="108">
        <v>0</v>
      </c>
      <c r="BP80" s="107">
        <v>0.9</v>
      </c>
      <c r="BQ80" s="106">
        <v>2.39</v>
      </c>
      <c r="BR80" s="106">
        <v>3.49</v>
      </c>
      <c r="BS80" s="106">
        <v>3.51</v>
      </c>
      <c r="BT80" s="115">
        <v>2.4900000000000002</v>
      </c>
      <c r="BU80" s="41">
        <v>2.99</v>
      </c>
      <c r="BV80" s="5">
        <v>5.12</v>
      </c>
      <c r="BW80" s="9">
        <v>6.48</v>
      </c>
      <c r="BX80" s="4">
        <v>11.17</v>
      </c>
      <c r="BY80" s="4">
        <v>15.95</v>
      </c>
      <c r="BZ80" s="4">
        <v>2.91</v>
      </c>
      <c r="CA80" s="6">
        <v>1.62</v>
      </c>
      <c r="CB80" s="7">
        <v>0</v>
      </c>
      <c r="CC80" s="7">
        <v>0</v>
      </c>
      <c r="CD80" s="7">
        <v>0.88</v>
      </c>
      <c r="CE80" s="8">
        <v>1.37</v>
      </c>
      <c r="CF80" s="7">
        <v>1.25</v>
      </c>
      <c r="CG80" s="8">
        <v>1.62</v>
      </c>
      <c r="CH80" s="6">
        <v>3.25</v>
      </c>
      <c r="CI80" s="7">
        <v>3.36</v>
      </c>
      <c r="CJ80" s="7">
        <v>4.8600000000000003</v>
      </c>
      <c r="CK80" s="7">
        <v>4.47</v>
      </c>
      <c r="CL80" s="5">
        <v>2.56</v>
      </c>
      <c r="CM80" s="41">
        <v>3.07</v>
      </c>
      <c r="CN80" s="5">
        <v>5.1100000000000003</v>
      </c>
      <c r="CO80" s="9">
        <v>7.17</v>
      </c>
      <c r="CP80" s="4">
        <v>10.09</v>
      </c>
      <c r="CQ80" s="4">
        <v>14.84</v>
      </c>
      <c r="CR80" s="16">
        <v>28.89</v>
      </c>
      <c r="CS80" s="18">
        <v>31.11</v>
      </c>
      <c r="CT80" s="17">
        <v>32.43</v>
      </c>
      <c r="CU80" s="18">
        <v>33.11</v>
      </c>
      <c r="CV80" s="17">
        <v>35.03</v>
      </c>
      <c r="CW80" s="19">
        <v>36.729999999999997</v>
      </c>
      <c r="CX80" s="17">
        <v>37.72</v>
      </c>
      <c r="CY80" s="19">
        <v>37.71</v>
      </c>
      <c r="CZ80" s="18">
        <v>38.14</v>
      </c>
      <c r="DA80" s="17">
        <v>38.53</v>
      </c>
      <c r="DB80" s="17">
        <v>39.479999999999997</v>
      </c>
      <c r="DC80" s="17">
        <v>40.79</v>
      </c>
      <c r="DD80" s="23">
        <v>43.9</v>
      </c>
      <c r="DE80" s="42">
        <v>45.12</v>
      </c>
      <c r="DF80" s="23">
        <v>49.35</v>
      </c>
      <c r="DG80" s="20">
        <v>48.03</v>
      </c>
      <c r="DH80" s="16">
        <v>45.37</v>
      </c>
      <c r="DI80" s="16">
        <v>42.22</v>
      </c>
      <c r="DJ80" s="16">
        <v>27.34</v>
      </c>
      <c r="DK80" s="18">
        <v>31.01</v>
      </c>
      <c r="DL80" s="17">
        <v>33.64</v>
      </c>
      <c r="DM80" s="17">
        <v>34.770000000000003</v>
      </c>
      <c r="DN80" s="17">
        <v>35.950000000000003</v>
      </c>
      <c r="DO80" s="19">
        <v>36.770000000000003</v>
      </c>
      <c r="DP80" s="17">
        <v>37.64</v>
      </c>
      <c r="DQ80" s="19">
        <v>38.630000000000003</v>
      </c>
      <c r="DR80" s="18">
        <v>37.799999999999997</v>
      </c>
      <c r="DS80" s="17">
        <v>38.630000000000003</v>
      </c>
      <c r="DT80" s="17">
        <v>39.01</v>
      </c>
      <c r="DU80" s="17">
        <v>40.799999999999997</v>
      </c>
      <c r="DV80" s="23">
        <v>43.39</v>
      </c>
      <c r="DW80" s="42">
        <v>45.28</v>
      </c>
      <c r="DX80" s="23">
        <v>49.77</v>
      </c>
      <c r="DY80" s="20">
        <v>48.15</v>
      </c>
      <c r="DZ80" s="16">
        <v>45.77</v>
      </c>
      <c r="EA80" s="16">
        <v>42.17</v>
      </c>
      <c r="EB80" s="16">
        <v>3</v>
      </c>
      <c r="EC80" s="17">
        <v>4</v>
      </c>
      <c r="ED80" s="17">
        <v>4</v>
      </c>
      <c r="EE80" s="17">
        <v>1</v>
      </c>
      <c r="EF80" s="17">
        <v>0</v>
      </c>
      <c r="EG80" s="17">
        <v>-5</v>
      </c>
      <c r="EH80" s="17">
        <v>-9</v>
      </c>
      <c r="EI80" s="17">
        <v>-10</v>
      </c>
      <c r="EJ80" s="17">
        <v>-9</v>
      </c>
      <c r="EK80" s="17">
        <v>-4</v>
      </c>
      <c r="EL80" s="17">
        <v>0</v>
      </c>
      <c r="EM80" s="17">
        <v>5</v>
      </c>
      <c r="EN80" s="23">
        <v>6</v>
      </c>
      <c r="EO80" s="23">
        <v>6</v>
      </c>
      <c r="EP80" s="23">
        <v>6</v>
      </c>
      <c r="EQ80" s="20">
        <v>2</v>
      </c>
      <c r="ER80" s="20">
        <v>0</v>
      </c>
      <c r="ES80" s="20">
        <v>0</v>
      </c>
    </row>
    <row r="81" spans="1:149" ht="14">
      <c r="A81" s="2" t="s">
        <v>1394</v>
      </c>
      <c r="B81" s="2" t="s">
        <v>1666</v>
      </c>
      <c r="C81" s="2">
        <v>13</v>
      </c>
      <c r="D81" s="2">
        <v>6</v>
      </c>
      <c r="E81" s="2">
        <v>51653875</v>
      </c>
      <c r="F81" s="2" t="s">
        <v>91</v>
      </c>
      <c r="G81" s="1" t="s">
        <v>1075</v>
      </c>
      <c r="H81" s="14"/>
      <c r="I81" s="1"/>
      <c r="J81" s="2">
        <v>150.4</v>
      </c>
      <c r="K81" s="2">
        <v>40.9</v>
      </c>
      <c r="L81" s="2" t="s">
        <v>167</v>
      </c>
      <c r="M81" s="2"/>
      <c r="N81" s="2" t="s">
        <v>99</v>
      </c>
      <c r="O81" s="2" t="s">
        <v>335</v>
      </c>
      <c r="P81" s="3" t="s">
        <v>17</v>
      </c>
      <c r="Q81" s="3">
        <v>29</v>
      </c>
      <c r="R81" s="2">
        <v>19</v>
      </c>
      <c r="S81" s="2">
        <v>18</v>
      </c>
      <c r="T81" s="30" t="s">
        <v>168</v>
      </c>
      <c r="U81" s="30"/>
      <c r="V81" s="30"/>
      <c r="W81" s="30"/>
      <c r="X81" s="3" t="s">
        <v>17</v>
      </c>
      <c r="Y81" s="3">
        <v>29</v>
      </c>
      <c r="Z81" s="2">
        <v>19</v>
      </c>
      <c r="AA81" s="2">
        <v>18</v>
      </c>
      <c r="AB81" s="2" t="s">
        <v>280</v>
      </c>
      <c r="AC81" s="33"/>
      <c r="AD81" s="3" t="s">
        <v>216</v>
      </c>
      <c r="AE81" s="3">
        <v>47</v>
      </c>
      <c r="AF81" s="2">
        <v>29</v>
      </c>
      <c r="AG81" s="2">
        <v>22</v>
      </c>
      <c r="AH81" s="2"/>
      <c r="AI81" s="33" t="s">
        <v>242</v>
      </c>
      <c r="AJ81" s="12" t="s">
        <v>217</v>
      </c>
      <c r="AK81" s="12">
        <v>43</v>
      </c>
      <c r="AL81" s="13">
        <v>26</v>
      </c>
      <c r="AM81" s="13">
        <v>16</v>
      </c>
      <c r="AN81" s="13"/>
      <c r="AO81" s="34" t="s">
        <v>180</v>
      </c>
      <c r="AP81" s="2" t="s">
        <v>239</v>
      </c>
      <c r="AQ81" s="2" t="s">
        <v>248</v>
      </c>
      <c r="AR81" s="2" t="s">
        <v>429</v>
      </c>
      <c r="AS81" s="2" t="s">
        <v>397</v>
      </c>
      <c r="AT81" s="2" t="s">
        <v>87</v>
      </c>
      <c r="AU81" s="1"/>
      <c r="AV81" s="2" t="s">
        <v>89</v>
      </c>
      <c r="AW81" s="1"/>
      <c r="AX81" s="2" t="s">
        <v>93</v>
      </c>
      <c r="AY81" s="14" t="s">
        <v>326</v>
      </c>
      <c r="AZ81" s="14">
        <v>1</v>
      </c>
      <c r="BA81" s="3" t="s">
        <v>17</v>
      </c>
      <c r="BB81" s="3">
        <v>29</v>
      </c>
      <c r="BC81" s="2">
        <v>19</v>
      </c>
      <c r="BD81" s="2">
        <v>18</v>
      </c>
      <c r="BE81" s="2" t="s">
        <v>1666</v>
      </c>
      <c r="BF81" s="2">
        <v>13</v>
      </c>
      <c r="BG81" s="2">
        <v>6</v>
      </c>
      <c r="BH81" s="104">
        <v>3.13</v>
      </c>
      <c r="BI81" s="105">
        <v>3.22</v>
      </c>
      <c r="BJ81" s="109">
        <v>2.87</v>
      </c>
      <c r="BK81" s="107">
        <v>2.13</v>
      </c>
      <c r="BL81" s="106">
        <v>2.36</v>
      </c>
      <c r="BM81" s="108">
        <v>2.27</v>
      </c>
      <c r="BN81" s="106">
        <v>2.5299999999999998</v>
      </c>
      <c r="BO81" s="108">
        <v>2.56</v>
      </c>
      <c r="BP81" s="107">
        <v>0.95</v>
      </c>
      <c r="BQ81" s="106">
        <v>1.9</v>
      </c>
      <c r="BR81" s="106">
        <v>2.62</v>
      </c>
      <c r="BS81" s="106">
        <v>5.39</v>
      </c>
      <c r="BT81" s="106">
        <v>2.39</v>
      </c>
      <c r="BU81" s="8">
        <v>3.02</v>
      </c>
      <c r="BV81" s="7">
        <v>5.01</v>
      </c>
      <c r="BW81" s="9">
        <v>6.11</v>
      </c>
      <c r="BX81" s="4">
        <v>8.64</v>
      </c>
      <c r="BY81" s="4">
        <v>13.85</v>
      </c>
      <c r="BZ81" s="4">
        <v>3.24</v>
      </c>
      <c r="CA81" s="26">
        <v>1.81</v>
      </c>
      <c r="CB81" s="25">
        <v>1.85</v>
      </c>
      <c r="CC81" s="53">
        <v>1.39</v>
      </c>
      <c r="CD81" s="53">
        <v>1.57</v>
      </c>
      <c r="CE81" s="54">
        <v>1.99</v>
      </c>
      <c r="CF81" s="53">
        <v>1.99</v>
      </c>
      <c r="CG81" s="54">
        <v>3.23</v>
      </c>
      <c r="CH81" s="55">
        <v>2.41</v>
      </c>
      <c r="CI81" s="53">
        <v>2.63</v>
      </c>
      <c r="CJ81" s="53">
        <v>2.25</v>
      </c>
      <c r="CK81" s="53">
        <v>5.74</v>
      </c>
      <c r="CL81" s="7">
        <v>3.06</v>
      </c>
      <c r="CM81" s="8">
        <v>2.36</v>
      </c>
      <c r="CN81" s="7">
        <v>3.52</v>
      </c>
      <c r="CO81" s="9">
        <v>5.15</v>
      </c>
      <c r="CP81" s="4">
        <v>8.61</v>
      </c>
      <c r="CQ81" s="4">
        <v>12.36</v>
      </c>
      <c r="CR81" s="16">
        <v>26.7</v>
      </c>
      <c r="CS81" s="38">
        <v>28.37</v>
      </c>
      <c r="CT81" s="20">
        <v>31.88</v>
      </c>
      <c r="CU81" s="18">
        <v>32.520000000000003</v>
      </c>
      <c r="CV81" s="17">
        <v>32.96</v>
      </c>
      <c r="CW81" s="19">
        <v>33.51</v>
      </c>
      <c r="CX81" s="17">
        <v>34.020000000000003</v>
      </c>
      <c r="CY81" s="19">
        <v>35.75</v>
      </c>
      <c r="CZ81" s="18">
        <v>36.18</v>
      </c>
      <c r="DA81" s="17">
        <v>36.29</v>
      </c>
      <c r="DB81" s="17">
        <v>36.880000000000003</v>
      </c>
      <c r="DC81" s="17">
        <v>38.56</v>
      </c>
      <c r="DD81" s="17">
        <v>40.76</v>
      </c>
      <c r="DE81" s="19">
        <v>43.48</v>
      </c>
      <c r="DF81" s="17">
        <v>43.22</v>
      </c>
      <c r="DG81" s="20">
        <v>40.840000000000003</v>
      </c>
      <c r="DH81" s="16">
        <v>39.630000000000003</v>
      </c>
      <c r="DI81" s="16">
        <v>37.14</v>
      </c>
      <c r="DJ81" s="16">
        <v>26.55</v>
      </c>
      <c r="DK81" s="38">
        <v>28.44</v>
      </c>
      <c r="DL81" s="20">
        <v>32.090000000000003</v>
      </c>
      <c r="DM81" s="17">
        <v>32.729999999999997</v>
      </c>
      <c r="DN81" s="17">
        <v>32.799999999999997</v>
      </c>
      <c r="DO81" s="19">
        <v>33.200000000000003</v>
      </c>
      <c r="DP81" s="17">
        <v>34.409999999999997</v>
      </c>
      <c r="DQ81" s="19">
        <v>35.53</v>
      </c>
      <c r="DR81" s="18">
        <v>35.65</v>
      </c>
      <c r="DS81" s="17">
        <v>36.08</v>
      </c>
      <c r="DT81" s="17">
        <v>36.630000000000003</v>
      </c>
      <c r="DU81" s="17">
        <v>39.31</v>
      </c>
      <c r="DV81" s="17">
        <v>40.29</v>
      </c>
      <c r="DW81" s="19">
        <v>42.77</v>
      </c>
      <c r="DX81" s="17">
        <v>42.88</v>
      </c>
      <c r="DY81" s="20">
        <v>40.98</v>
      </c>
      <c r="DZ81" s="16">
        <v>39.549999999999997</v>
      </c>
      <c r="EA81" s="16">
        <v>37.58</v>
      </c>
      <c r="EB81" s="16">
        <v>0</v>
      </c>
      <c r="EC81" s="20">
        <v>2</v>
      </c>
      <c r="ED81" s="20">
        <v>3</v>
      </c>
      <c r="EE81" s="17">
        <v>2</v>
      </c>
      <c r="EF81" s="17">
        <v>1</v>
      </c>
      <c r="EG81" s="17">
        <v>-3</v>
      </c>
      <c r="EH81" s="17">
        <v>-7</v>
      </c>
      <c r="EI81" s="17">
        <v>-9</v>
      </c>
      <c r="EJ81" s="17">
        <v>-11</v>
      </c>
      <c r="EK81" s="17">
        <v>-8</v>
      </c>
      <c r="EL81" s="17">
        <v>-4</v>
      </c>
      <c r="EM81" s="17">
        <v>1</v>
      </c>
      <c r="EN81" s="17">
        <v>9</v>
      </c>
      <c r="EO81" s="17">
        <v>11</v>
      </c>
      <c r="EP81" s="17">
        <v>10</v>
      </c>
      <c r="EQ81" s="20">
        <v>7</v>
      </c>
      <c r="ER81" s="20">
        <v>6</v>
      </c>
      <c r="ES81" s="20">
        <v>6</v>
      </c>
    </row>
    <row r="82" spans="1:149" ht="14">
      <c r="A82" s="2" t="s">
        <v>1057</v>
      </c>
      <c r="B82" s="2" t="s">
        <v>1666</v>
      </c>
      <c r="C82" s="2">
        <v>15</v>
      </c>
      <c r="D82" s="2">
        <v>1</v>
      </c>
      <c r="E82" s="2">
        <v>51078652</v>
      </c>
      <c r="F82" s="2" t="s">
        <v>91</v>
      </c>
      <c r="G82" s="1" t="s">
        <v>1060</v>
      </c>
      <c r="H82" s="14"/>
      <c r="I82" s="1"/>
      <c r="J82" s="2">
        <v>152.9</v>
      </c>
      <c r="K82" s="2">
        <v>43</v>
      </c>
      <c r="L82" s="2" t="s">
        <v>167</v>
      </c>
      <c r="M82" s="2"/>
      <c r="N82" s="2" t="s">
        <v>99</v>
      </c>
      <c r="O82" s="2" t="s">
        <v>505</v>
      </c>
      <c r="P82" s="3" t="s">
        <v>48</v>
      </c>
      <c r="Q82" s="3">
        <v>25</v>
      </c>
      <c r="R82" s="2">
        <v>27</v>
      </c>
      <c r="S82" s="2">
        <v>18</v>
      </c>
      <c r="T82" s="30"/>
      <c r="U82" s="30"/>
      <c r="V82" s="30"/>
      <c r="W82" s="30"/>
      <c r="X82" s="3" t="s">
        <v>48</v>
      </c>
      <c r="Y82" s="3">
        <v>25</v>
      </c>
      <c r="Z82" s="2">
        <v>27</v>
      </c>
      <c r="AA82" s="2">
        <v>18</v>
      </c>
      <c r="AB82" s="2" t="s">
        <v>280</v>
      </c>
      <c r="AC82" s="33"/>
      <c r="AD82" s="3" t="s">
        <v>64</v>
      </c>
      <c r="AE82" s="3">
        <v>60</v>
      </c>
      <c r="AF82" s="2">
        <v>41</v>
      </c>
      <c r="AG82" s="2">
        <v>35</v>
      </c>
      <c r="AH82" s="2"/>
      <c r="AI82" s="33" t="s">
        <v>443</v>
      </c>
      <c r="AJ82" s="12" t="s">
        <v>526</v>
      </c>
      <c r="AK82" s="12">
        <v>39</v>
      </c>
      <c r="AL82" s="13">
        <v>30</v>
      </c>
      <c r="AM82" s="13">
        <v>25</v>
      </c>
      <c r="AN82" s="13"/>
      <c r="AO82" s="34" t="s">
        <v>180</v>
      </c>
      <c r="AP82" s="2" t="s">
        <v>239</v>
      </c>
      <c r="AQ82" s="2" t="s">
        <v>118</v>
      </c>
      <c r="AR82" s="2" t="s">
        <v>606</v>
      </c>
      <c r="AS82" s="2" t="s">
        <v>120</v>
      </c>
      <c r="AT82" s="2" t="s">
        <v>87</v>
      </c>
      <c r="AU82" s="1"/>
      <c r="AV82" s="2" t="s">
        <v>89</v>
      </c>
      <c r="AW82" s="1"/>
      <c r="AX82" s="2" t="s">
        <v>93</v>
      </c>
      <c r="AY82" s="14" t="s">
        <v>753</v>
      </c>
      <c r="AZ82" s="14">
        <v>1</v>
      </c>
      <c r="BA82" s="3" t="s">
        <v>48</v>
      </c>
      <c r="BB82" s="3">
        <v>25</v>
      </c>
      <c r="BC82" s="2">
        <v>27</v>
      </c>
      <c r="BD82" s="2">
        <v>18</v>
      </c>
      <c r="BE82" s="2" t="s">
        <v>1666</v>
      </c>
      <c r="BF82" s="2">
        <v>15</v>
      </c>
      <c r="BG82" s="2">
        <v>1</v>
      </c>
      <c r="BH82" s="127">
        <v>3.97</v>
      </c>
      <c r="BI82" s="105">
        <v>3.86</v>
      </c>
      <c r="BJ82" s="109">
        <v>2.75</v>
      </c>
      <c r="BK82" s="107">
        <v>2.39</v>
      </c>
      <c r="BL82" s="106">
        <v>3.24</v>
      </c>
      <c r="BM82" s="108">
        <v>1.93</v>
      </c>
      <c r="BN82" s="106">
        <v>1.1100000000000001</v>
      </c>
      <c r="BO82" s="108">
        <v>1.39</v>
      </c>
      <c r="BP82" s="107">
        <v>1.62</v>
      </c>
      <c r="BQ82" s="106">
        <v>2.39</v>
      </c>
      <c r="BR82" s="106">
        <v>3.11</v>
      </c>
      <c r="BS82" s="106">
        <v>4.97</v>
      </c>
      <c r="BT82" s="106">
        <v>3.85</v>
      </c>
      <c r="BU82" s="4">
        <v>3.12</v>
      </c>
      <c r="BV82" s="9">
        <v>4.6100000000000003</v>
      </c>
      <c r="BW82" s="9">
        <v>5.12</v>
      </c>
      <c r="BX82" s="4">
        <v>8.5299999999999994</v>
      </c>
      <c r="BY82" s="4">
        <v>13.07</v>
      </c>
      <c r="BZ82" s="12">
        <v>2.93</v>
      </c>
      <c r="CA82" s="37">
        <v>4.13</v>
      </c>
      <c r="CB82" s="25">
        <v>1.67</v>
      </c>
      <c r="CC82" s="53">
        <v>0.7</v>
      </c>
      <c r="CD82" s="53">
        <v>1.1100000000000001</v>
      </c>
      <c r="CE82" s="54">
        <v>1.3</v>
      </c>
      <c r="CF82" s="53">
        <v>1.61</v>
      </c>
      <c r="CG82" s="54">
        <v>2.36</v>
      </c>
      <c r="CH82" s="55">
        <v>2.11</v>
      </c>
      <c r="CI82" s="53">
        <v>2.78</v>
      </c>
      <c r="CJ82" s="53">
        <v>3.24</v>
      </c>
      <c r="CK82" s="53">
        <v>3.54</v>
      </c>
      <c r="CL82" s="7">
        <v>4.13</v>
      </c>
      <c r="CM82" s="4">
        <v>4.0599999999999996</v>
      </c>
      <c r="CN82" s="9">
        <v>5.03</v>
      </c>
      <c r="CO82" s="9">
        <v>4.72</v>
      </c>
      <c r="CP82" s="4">
        <v>8.67</v>
      </c>
      <c r="CQ82" s="4">
        <v>12.82</v>
      </c>
      <c r="CR82" s="34">
        <v>24.56</v>
      </c>
      <c r="CS82" s="38">
        <v>28.44</v>
      </c>
      <c r="CT82" s="20">
        <v>31.2</v>
      </c>
      <c r="CU82" s="18">
        <v>33.549999999999997</v>
      </c>
      <c r="CV82" s="17">
        <v>33.32</v>
      </c>
      <c r="CW82" s="19">
        <v>34.090000000000003</v>
      </c>
      <c r="CX82" s="17">
        <v>34.909999999999997</v>
      </c>
      <c r="CY82" s="19">
        <v>35.07</v>
      </c>
      <c r="CZ82" s="18">
        <v>35.270000000000003</v>
      </c>
      <c r="DA82" s="17">
        <v>35.07</v>
      </c>
      <c r="DB82" s="17">
        <v>36.36</v>
      </c>
      <c r="DC82" s="17">
        <v>38.54</v>
      </c>
      <c r="DD82" s="17">
        <v>40.54</v>
      </c>
      <c r="DE82" s="16">
        <v>41.37</v>
      </c>
      <c r="DF82" s="20">
        <v>41.1</v>
      </c>
      <c r="DG82" s="20">
        <v>43.48</v>
      </c>
      <c r="DH82" s="16">
        <v>41.08</v>
      </c>
      <c r="DI82" s="16">
        <v>41.21</v>
      </c>
      <c r="DJ82" s="34">
        <v>24.69</v>
      </c>
      <c r="DK82" s="38">
        <v>28.03</v>
      </c>
      <c r="DL82" s="20">
        <v>32.5</v>
      </c>
      <c r="DM82" s="17">
        <v>33.590000000000003</v>
      </c>
      <c r="DN82" s="17">
        <v>33.47</v>
      </c>
      <c r="DO82" s="19">
        <v>34.03</v>
      </c>
      <c r="DP82" s="17">
        <v>34.06</v>
      </c>
      <c r="DQ82" s="19">
        <v>34.28</v>
      </c>
      <c r="DR82" s="18">
        <v>34.9</v>
      </c>
      <c r="DS82" s="17">
        <v>35.6</v>
      </c>
      <c r="DT82" s="17">
        <v>37.15</v>
      </c>
      <c r="DU82" s="17">
        <v>38.42</v>
      </c>
      <c r="DV82" s="17">
        <v>40.33</v>
      </c>
      <c r="DW82" s="16">
        <v>42.24</v>
      </c>
      <c r="DX82" s="20">
        <v>41.44</v>
      </c>
      <c r="DY82" s="20">
        <v>44.08</v>
      </c>
      <c r="DZ82" s="16">
        <v>42.05</v>
      </c>
      <c r="EA82" s="16">
        <v>41.52</v>
      </c>
      <c r="EB82" s="34">
        <v>7</v>
      </c>
      <c r="EC82" s="20">
        <v>7</v>
      </c>
      <c r="ED82" s="20">
        <v>8</v>
      </c>
      <c r="EE82" s="17">
        <v>7</v>
      </c>
      <c r="EF82" s="17">
        <v>3</v>
      </c>
      <c r="EG82" s="17">
        <v>-3</v>
      </c>
      <c r="EH82" s="17">
        <v>-9</v>
      </c>
      <c r="EI82" s="17">
        <v>-12</v>
      </c>
      <c r="EJ82" s="17">
        <v>-14</v>
      </c>
      <c r="EK82" s="17">
        <v>-9</v>
      </c>
      <c r="EL82" s="17">
        <v>-1</v>
      </c>
      <c r="EM82" s="17">
        <v>1</v>
      </c>
      <c r="EN82" s="17">
        <v>9</v>
      </c>
      <c r="EO82" s="20">
        <v>9</v>
      </c>
      <c r="EP82" s="20">
        <v>7</v>
      </c>
      <c r="EQ82" s="20">
        <v>4</v>
      </c>
      <c r="ER82" s="20">
        <v>4</v>
      </c>
      <c r="ES82" s="20">
        <v>2</v>
      </c>
    </row>
    <row r="83" spans="1:149" ht="14">
      <c r="A83" s="2" t="s">
        <v>921</v>
      </c>
      <c r="B83" s="2" t="s">
        <v>1666</v>
      </c>
      <c r="C83" s="2">
        <v>13</v>
      </c>
      <c r="D83" s="2">
        <v>3</v>
      </c>
      <c r="E83" s="2">
        <v>51646428</v>
      </c>
      <c r="F83" s="2" t="s">
        <v>91</v>
      </c>
      <c r="G83" s="1" t="s">
        <v>153</v>
      </c>
      <c r="H83" s="14"/>
      <c r="I83" s="1"/>
      <c r="J83" s="2">
        <v>157</v>
      </c>
      <c r="K83" s="2">
        <v>43.7</v>
      </c>
      <c r="L83" s="2" t="s">
        <v>167</v>
      </c>
      <c r="M83" s="2"/>
      <c r="N83" s="2" t="s">
        <v>99</v>
      </c>
      <c r="O83" s="2" t="s">
        <v>264</v>
      </c>
      <c r="P83" s="3" t="s">
        <v>6</v>
      </c>
      <c r="Q83" s="3">
        <v>33</v>
      </c>
      <c r="R83" s="2">
        <v>26</v>
      </c>
      <c r="S83" s="2">
        <v>18</v>
      </c>
      <c r="T83" s="30" t="s">
        <v>598</v>
      </c>
      <c r="U83" s="30"/>
      <c r="V83" s="30"/>
      <c r="W83" s="30"/>
      <c r="X83" s="3" t="s">
        <v>6</v>
      </c>
      <c r="Y83" s="3">
        <v>33</v>
      </c>
      <c r="Z83" s="2">
        <v>26</v>
      </c>
      <c r="AA83" s="2">
        <v>18</v>
      </c>
      <c r="AB83" s="2" t="s">
        <v>280</v>
      </c>
      <c r="AC83" s="33"/>
      <c r="AD83" s="3" t="s">
        <v>137</v>
      </c>
      <c r="AE83" s="3">
        <v>68</v>
      </c>
      <c r="AF83" s="2">
        <v>37</v>
      </c>
      <c r="AG83" s="2">
        <v>35</v>
      </c>
      <c r="AH83" s="2"/>
      <c r="AI83" s="33" t="s">
        <v>443</v>
      </c>
      <c r="AJ83" s="12" t="s">
        <v>116</v>
      </c>
      <c r="AK83" s="12">
        <v>53</v>
      </c>
      <c r="AL83" s="13">
        <v>35</v>
      </c>
      <c r="AM83" s="13">
        <v>29</v>
      </c>
      <c r="AN83" s="13"/>
      <c r="AO83" s="34" t="s">
        <v>180</v>
      </c>
      <c r="AP83" s="2" t="s">
        <v>177</v>
      </c>
      <c r="AQ83" s="2" t="s">
        <v>288</v>
      </c>
      <c r="AR83" s="2" t="s">
        <v>226</v>
      </c>
      <c r="AS83" s="2" t="s">
        <v>513</v>
      </c>
      <c r="AT83" s="2" t="s">
        <v>87</v>
      </c>
      <c r="AU83" s="1"/>
      <c r="AV83" s="2" t="s">
        <v>89</v>
      </c>
      <c r="AW83" s="1"/>
      <c r="AX83" s="2" t="s">
        <v>93</v>
      </c>
      <c r="AY83" s="14" t="s">
        <v>854</v>
      </c>
      <c r="AZ83" s="14">
        <v>1</v>
      </c>
      <c r="BA83" s="3" t="s">
        <v>6</v>
      </c>
      <c r="BB83" s="3">
        <v>33</v>
      </c>
      <c r="BC83" s="2">
        <v>26</v>
      </c>
      <c r="BD83" s="2">
        <v>18</v>
      </c>
      <c r="BE83" s="2" t="s">
        <v>1666</v>
      </c>
      <c r="BF83" s="2">
        <v>13</v>
      </c>
      <c r="BG83" s="2">
        <v>3</v>
      </c>
      <c r="BH83" s="104">
        <v>4.2</v>
      </c>
      <c r="BI83" s="105">
        <v>3.86</v>
      </c>
      <c r="BJ83" s="109">
        <v>2.92</v>
      </c>
      <c r="BK83" s="107">
        <v>3.11</v>
      </c>
      <c r="BL83" s="106">
        <v>2.62</v>
      </c>
      <c r="BM83" s="108">
        <v>1.51</v>
      </c>
      <c r="BN83" s="106">
        <v>1.17</v>
      </c>
      <c r="BO83" s="108">
        <v>1.05</v>
      </c>
      <c r="BP83" s="107">
        <v>1.79</v>
      </c>
      <c r="BQ83" s="106">
        <v>1.88</v>
      </c>
      <c r="BR83" s="106">
        <v>4.53</v>
      </c>
      <c r="BS83" s="106">
        <v>3.38</v>
      </c>
      <c r="BT83" s="106">
        <v>2.95</v>
      </c>
      <c r="BU83" s="8">
        <v>3.86</v>
      </c>
      <c r="BV83" s="7">
        <v>5.52</v>
      </c>
      <c r="BW83" s="9">
        <v>7.08</v>
      </c>
      <c r="BX83" s="4">
        <v>15.23</v>
      </c>
      <c r="BY83" s="4">
        <v>19.2</v>
      </c>
      <c r="BZ83" s="4">
        <v>3.96</v>
      </c>
      <c r="CA83" s="26">
        <v>3.74</v>
      </c>
      <c r="CB83" s="25">
        <v>1.56</v>
      </c>
      <c r="CC83" s="53">
        <v>0.62</v>
      </c>
      <c r="CD83" s="53">
        <v>1.22</v>
      </c>
      <c r="CE83" s="54">
        <v>1.49</v>
      </c>
      <c r="CF83" s="53">
        <v>1.24</v>
      </c>
      <c r="CG83" s="54">
        <v>2.11</v>
      </c>
      <c r="CH83" s="55">
        <v>2.62</v>
      </c>
      <c r="CI83" s="53">
        <v>3.11</v>
      </c>
      <c r="CJ83" s="53">
        <v>4.29</v>
      </c>
      <c r="CK83" s="53">
        <v>2.88</v>
      </c>
      <c r="CL83" s="7">
        <v>1.69</v>
      </c>
      <c r="CM83" s="8">
        <v>4.62</v>
      </c>
      <c r="CN83" s="7">
        <v>6.73</v>
      </c>
      <c r="CO83" s="9">
        <v>8.84</v>
      </c>
      <c r="CP83" s="4">
        <v>13.89</v>
      </c>
      <c r="CQ83" s="4">
        <v>20.149999999999999</v>
      </c>
      <c r="CR83" s="16">
        <v>27.67</v>
      </c>
      <c r="CS83" s="38">
        <v>31.3</v>
      </c>
      <c r="CT83" s="20">
        <v>33.479999999999997</v>
      </c>
      <c r="CU83" s="18">
        <v>35.119999999999997</v>
      </c>
      <c r="CV83" s="17">
        <v>36.729999999999997</v>
      </c>
      <c r="CW83" s="19">
        <v>37.28</v>
      </c>
      <c r="CX83" s="17">
        <v>38.04</v>
      </c>
      <c r="CY83" s="19">
        <v>37.94</v>
      </c>
      <c r="CZ83" s="18">
        <v>39.36</v>
      </c>
      <c r="DA83" s="17">
        <v>39.22</v>
      </c>
      <c r="DB83" s="17">
        <v>41.87</v>
      </c>
      <c r="DC83" s="17">
        <v>42.62</v>
      </c>
      <c r="DD83" s="17">
        <v>42.18</v>
      </c>
      <c r="DE83" s="19">
        <v>45.53</v>
      </c>
      <c r="DF83" s="17">
        <v>48.72</v>
      </c>
      <c r="DG83" s="20">
        <v>47.62</v>
      </c>
      <c r="DH83" s="16">
        <v>42.55</v>
      </c>
      <c r="DI83" s="16">
        <v>40.14</v>
      </c>
      <c r="DJ83" s="16">
        <v>27.06</v>
      </c>
      <c r="DK83" s="38">
        <v>31.55</v>
      </c>
      <c r="DL83" s="20">
        <v>33.33</v>
      </c>
      <c r="DM83" s="17">
        <v>35.22</v>
      </c>
      <c r="DN83" s="17">
        <v>36.46</v>
      </c>
      <c r="DO83" s="19">
        <v>37.21</v>
      </c>
      <c r="DP83" s="17">
        <v>37.06</v>
      </c>
      <c r="DQ83" s="19">
        <v>37.729999999999997</v>
      </c>
      <c r="DR83" s="18">
        <v>39.29</v>
      </c>
      <c r="DS83" s="17">
        <v>40.11</v>
      </c>
      <c r="DT83" s="17">
        <v>41.82</v>
      </c>
      <c r="DU83" s="17">
        <v>42.35</v>
      </c>
      <c r="DV83" s="17">
        <v>42.11</v>
      </c>
      <c r="DW83" s="19">
        <v>45.55</v>
      </c>
      <c r="DX83" s="17">
        <v>48.75</v>
      </c>
      <c r="DY83" s="20">
        <v>46.94</v>
      </c>
      <c r="DZ83" s="16">
        <v>42.66</v>
      </c>
      <c r="EA83" s="16">
        <v>40.26</v>
      </c>
      <c r="EB83" s="16">
        <v>4</v>
      </c>
      <c r="EC83" s="20">
        <v>4</v>
      </c>
      <c r="ED83" s="20">
        <v>6</v>
      </c>
      <c r="EE83" s="17">
        <v>5</v>
      </c>
      <c r="EF83" s="17">
        <v>1</v>
      </c>
      <c r="EG83" s="17">
        <v>-6</v>
      </c>
      <c r="EH83" s="17">
        <v>-11</v>
      </c>
      <c r="EI83" s="17">
        <v>-13</v>
      </c>
      <c r="EJ83" s="17">
        <v>-12</v>
      </c>
      <c r="EK83" s="17">
        <v>-4</v>
      </c>
      <c r="EL83" s="17">
        <v>4</v>
      </c>
      <c r="EM83" s="17">
        <v>9</v>
      </c>
      <c r="EN83" s="17">
        <v>12</v>
      </c>
      <c r="EO83" s="17">
        <v>12</v>
      </c>
      <c r="EP83" s="17">
        <v>10</v>
      </c>
      <c r="EQ83" s="20">
        <v>4</v>
      </c>
      <c r="ER83" s="20">
        <v>2</v>
      </c>
      <c r="ES83" s="20">
        <v>0</v>
      </c>
    </row>
    <row r="84" spans="1:149" ht="14">
      <c r="A84" s="2" t="s">
        <v>1355</v>
      </c>
      <c r="B84" s="2" t="s">
        <v>1666</v>
      </c>
      <c r="C84" s="2">
        <v>21</v>
      </c>
      <c r="D84" s="2">
        <v>8</v>
      </c>
      <c r="E84" s="2">
        <v>50286373</v>
      </c>
      <c r="F84" s="2" t="s">
        <v>91</v>
      </c>
      <c r="G84" s="1" t="s">
        <v>445</v>
      </c>
      <c r="H84" s="15" t="s">
        <v>95</v>
      </c>
      <c r="I84" s="1">
        <v>3</v>
      </c>
      <c r="J84" s="2">
        <v>165.8</v>
      </c>
      <c r="K84" s="2">
        <v>51.2</v>
      </c>
      <c r="L84" s="2" t="s">
        <v>167</v>
      </c>
      <c r="M84" s="2"/>
      <c r="N84" s="2" t="s">
        <v>99</v>
      </c>
      <c r="O84" s="2" t="s">
        <v>264</v>
      </c>
      <c r="P84" s="3" t="s">
        <v>48</v>
      </c>
      <c r="Q84" s="3">
        <v>22</v>
      </c>
      <c r="R84" s="2">
        <v>20</v>
      </c>
      <c r="S84" s="2">
        <v>18</v>
      </c>
      <c r="T84" s="30" t="s">
        <v>1356</v>
      </c>
      <c r="U84" s="30"/>
      <c r="V84" s="30"/>
      <c r="W84" s="30"/>
      <c r="X84" s="3" t="s">
        <v>48</v>
      </c>
      <c r="Y84" s="3">
        <v>22</v>
      </c>
      <c r="Z84" s="2">
        <v>20</v>
      </c>
      <c r="AA84" s="2">
        <v>18</v>
      </c>
      <c r="AB84" s="2" t="s">
        <v>442</v>
      </c>
      <c r="AC84" s="33"/>
      <c r="AD84" s="3" t="s">
        <v>115</v>
      </c>
      <c r="AE84" s="3">
        <v>66</v>
      </c>
      <c r="AF84" s="2">
        <v>48</v>
      </c>
      <c r="AG84" s="2">
        <v>55</v>
      </c>
      <c r="AH84" s="2"/>
      <c r="AI84" s="33" t="s">
        <v>443</v>
      </c>
      <c r="AJ84" s="12" t="s">
        <v>116</v>
      </c>
      <c r="AK84" s="12">
        <v>64</v>
      </c>
      <c r="AL84" s="13">
        <v>48</v>
      </c>
      <c r="AM84" s="13">
        <v>41</v>
      </c>
      <c r="AN84" s="13"/>
      <c r="AO84" s="34" t="s">
        <v>180</v>
      </c>
      <c r="AP84" s="2" t="s">
        <v>341</v>
      </c>
      <c r="AQ84" s="2" t="s">
        <v>403</v>
      </c>
      <c r="AR84" s="2" t="s">
        <v>119</v>
      </c>
      <c r="AS84" s="2" t="s">
        <v>444</v>
      </c>
      <c r="AT84" s="2" t="s">
        <v>87</v>
      </c>
      <c r="AU84" s="1" t="s">
        <v>176</v>
      </c>
      <c r="AV84" s="2" t="s">
        <v>89</v>
      </c>
      <c r="AW84" s="1" t="s">
        <v>108</v>
      </c>
      <c r="AX84" s="2" t="s">
        <v>93</v>
      </c>
      <c r="AY84" s="14" t="s">
        <v>446</v>
      </c>
      <c r="AZ84" s="14">
        <v>1</v>
      </c>
      <c r="BA84" s="3" t="s">
        <v>48</v>
      </c>
      <c r="BB84" s="3">
        <v>22</v>
      </c>
      <c r="BC84" s="2">
        <v>20</v>
      </c>
      <c r="BD84" s="2">
        <v>18</v>
      </c>
      <c r="BE84" s="2" t="s">
        <v>1666</v>
      </c>
      <c r="BF84" s="2">
        <v>21</v>
      </c>
      <c r="BG84" s="2">
        <v>8</v>
      </c>
      <c r="BH84" s="104">
        <v>4.22</v>
      </c>
      <c r="BI84" s="114">
        <v>2.87</v>
      </c>
      <c r="BJ84" s="115">
        <v>2.8</v>
      </c>
      <c r="BK84" s="107">
        <v>2.71</v>
      </c>
      <c r="BL84" s="106">
        <v>0.97</v>
      </c>
      <c r="BM84" s="108">
        <v>1.32</v>
      </c>
      <c r="BN84" s="106">
        <v>0</v>
      </c>
      <c r="BO84" s="108">
        <v>0</v>
      </c>
      <c r="BP84" s="107">
        <v>0</v>
      </c>
      <c r="BQ84" s="106">
        <v>1.85</v>
      </c>
      <c r="BR84" s="106">
        <v>6.12</v>
      </c>
      <c r="BS84" s="106">
        <v>6.21</v>
      </c>
      <c r="BT84" s="106">
        <v>3.67</v>
      </c>
      <c r="BU84" s="8">
        <v>2.87</v>
      </c>
      <c r="BV84" s="7">
        <v>5.24</v>
      </c>
      <c r="BW84" s="9">
        <v>8.4499999999999993</v>
      </c>
      <c r="BX84" s="4">
        <v>11.53</v>
      </c>
      <c r="BY84" s="4">
        <v>13.89</v>
      </c>
      <c r="BZ84" s="4">
        <v>4.4000000000000004</v>
      </c>
      <c r="CA84" s="39">
        <v>0</v>
      </c>
      <c r="CB84" s="5">
        <v>0</v>
      </c>
      <c r="CC84" s="7">
        <v>1.89</v>
      </c>
      <c r="CD84" s="7">
        <v>2.0099999999999998</v>
      </c>
      <c r="CE84" s="8">
        <v>2.2400000000000002</v>
      </c>
      <c r="CF84" s="7">
        <v>1.89</v>
      </c>
      <c r="CG84" s="8">
        <v>1.69</v>
      </c>
      <c r="CH84" s="6">
        <v>2.61</v>
      </c>
      <c r="CI84" s="7">
        <v>3.36</v>
      </c>
      <c r="CJ84" s="7">
        <v>5.22</v>
      </c>
      <c r="CK84" s="7">
        <v>6.23</v>
      </c>
      <c r="CL84" s="7">
        <v>3.44</v>
      </c>
      <c r="CM84" s="8">
        <v>3.52</v>
      </c>
      <c r="CN84" s="7">
        <v>6.25</v>
      </c>
      <c r="CO84" s="9">
        <v>6.86</v>
      </c>
      <c r="CP84" s="4">
        <v>9.51</v>
      </c>
      <c r="CQ84" s="4">
        <v>13.33</v>
      </c>
      <c r="CR84" s="16">
        <v>30.41</v>
      </c>
      <c r="CS84" s="40">
        <v>32.18</v>
      </c>
      <c r="CT84" s="23">
        <v>35.28</v>
      </c>
      <c r="CU84" s="18">
        <v>35.25</v>
      </c>
      <c r="CV84" s="17">
        <v>37.090000000000003</v>
      </c>
      <c r="CW84" s="19">
        <v>37.69</v>
      </c>
      <c r="CX84" s="17">
        <v>39.049999999999997</v>
      </c>
      <c r="CY84" s="19">
        <v>40.33</v>
      </c>
      <c r="CZ84" s="18">
        <v>41.22</v>
      </c>
      <c r="DA84" s="17">
        <v>41.84</v>
      </c>
      <c r="DB84" s="17">
        <v>41.01</v>
      </c>
      <c r="DC84" s="17">
        <v>44.55</v>
      </c>
      <c r="DD84" s="17">
        <v>47.09</v>
      </c>
      <c r="DE84" s="19">
        <v>48.73</v>
      </c>
      <c r="DF84" s="17">
        <v>49.04</v>
      </c>
      <c r="DG84" s="20">
        <v>49.64</v>
      </c>
      <c r="DH84" s="16">
        <v>46.21</v>
      </c>
      <c r="DI84" s="16">
        <v>49.26</v>
      </c>
      <c r="DJ84" s="16">
        <v>30.32</v>
      </c>
      <c r="DK84" s="40">
        <v>34.450000000000003</v>
      </c>
      <c r="DL84" s="23">
        <v>37.6</v>
      </c>
      <c r="DM84" s="17">
        <v>37.950000000000003</v>
      </c>
      <c r="DN84" s="17">
        <v>37.590000000000003</v>
      </c>
      <c r="DO84" s="19">
        <v>37.409999999999997</v>
      </c>
      <c r="DP84" s="17">
        <v>39.130000000000003</v>
      </c>
      <c r="DQ84" s="19">
        <v>40.5</v>
      </c>
      <c r="DR84" s="18">
        <v>41.78</v>
      </c>
      <c r="DS84" s="17">
        <v>41.19</v>
      </c>
      <c r="DT84" s="17">
        <v>40.94</v>
      </c>
      <c r="DU84" s="17">
        <v>43.82</v>
      </c>
      <c r="DV84" s="17">
        <v>47.03</v>
      </c>
      <c r="DW84" s="19">
        <v>46.73</v>
      </c>
      <c r="DX84" s="17">
        <v>47.78</v>
      </c>
      <c r="DY84" s="20">
        <v>49.31</v>
      </c>
      <c r="DZ84" s="16">
        <v>45.79</v>
      </c>
      <c r="EA84" s="16">
        <v>48.44</v>
      </c>
      <c r="EB84" s="16">
        <v>8</v>
      </c>
      <c r="EC84" s="23">
        <v>8</v>
      </c>
      <c r="ED84" s="23">
        <v>6</v>
      </c>
      <c r="EE84" s="17">
        <v>0</v>
      </c>
      <c r="EF84" s="17">
        <v>-1</v>
      </c>
      <c r="EG84" s="17">
        <v>-11</v>
      </c>
      <c r="EH84" s="17">
        <v>-13</v>
      </c>
      <c r="EI84" s="17">
        <v>-12</v>
      </c>
      <c r="EJ84" s="17">
        <v>-12</v>
      </c>
      <c r="EK84" s="17">
        <v>-3</v>
      </c>
      <c r="EL84" s="17">
        <v>6</v>
      </c>
      <c r="EM84" s="17">
        <v>17</v>
      </c>
      <c r="EN84" s="17">
        <v>26</v>
      </c>
      <c r="EO84" s="17">
        <v>23</v>
      </c>
      <c r="EP84" s="17">
        <v>21</v>
      </c>
      <c r="EQ84" s="20">
        <v>14</v>
      </c>
      <c r="ER84" s="20">
        <v>12</v>
      </c>
      <c r="ES84" s="20">
        <v>9</v>
      </c>
    </row>
    <row r="85" spans="1:149" ht="14">
      <c r="A85" s="2" t="s">
        <v>987</v>
      </c>
      <c r="B85" s="2" t="s">
        <v>1666</v>
      </c>
      <c r="C85" s="2">
        <v>18</v>
      </c>
      <c r="D85" s="2">
        <v>0</v>
      </c>
      <c r="E85" s="2">
        <v>43367058</v>
      </c>
      <c r="F85" s="2" t="s">
        <v>91</v>
      </c>
      <c r="G85" s="1" t="s">
        <v>753</v>
      </c>
      <c r="H85" s="14"/>
      <c r="I85" s="1"/>
      <c r="J85" s="2">
        <v>165.8</v>
      </c>
      <c r="K85" s="2">
        <v>45.8</v>
      </c>
      <c r="L85" s="2" t="s">
        <v>167</v>
      </c>
      <c r="M85" s="2"/>
      <c r="N85" s="2" t="s">
        <v>158</v>
      </c>
      <c r="O85" s="2" t="s">
        <v>577</v>
      </c>
      <c r="P85" s="3" t="s">
        <v>701</v>
      </c>
      <c r="Q85" s="3">
        <v>27</v>
      </c>
      <c r="R85" s="2">
        <v>19</v>
      </c>
      <c r="S85" s="2">
        <v>18</v>
      </c>
      <c r="T85" s="30" t="s">
        <v>168</v>
      </c>
      <c r="U85" s="30"/>
      <c r="V85" s="30"/>
      <c r="W85" s="30"/>
      <c r="X85" s="3" t="s">
        <v>701</v>
      </c>
      <c r="Y85" s="3">
        <v>27</v>
      </c>
      <c r="Z85" s="2">
        <v>19</v>
      </c>
      <c r="AA85" s="2">
        <v>18</v>
      </c>
      <c r="AB85" s="2" t="s">
        <v>206</v>
      </c>
      <c r="AC85" s="33" t="s">
        <v>839</v>
      </c>
      <c r="AD85" s="3" t="s">
        <v>704</v>
      </c>
      <c r="AE85" s="3">
        <v>44</v>
      </c>
      <c r="AF85" s="2">
        <v>27</v>
      </c>
      <c r="AG85" s="2">
        <v>10</v>
      </c>
      <c r="AH85" s="2"/>
      <c r="AI85" s="33" t="s">
        <v>152</v>
      </c>
      <c r="AJ85" s="12"/>
      <c r="AK85" s="12"/>
      <c r="AL85" s="13"/>
      <c r="AM85" s="13"/>
      <c r="AN85" s="13"/>
      <c r="AO85" s="34"/>
      <c r="AP85" s="2" t="s">
        <v>83</v>
      </c>
      <c r="AQ85" s="2" t="s">
        <v>409</v>
      </c>
      <c r="AR85" s="2" t="s">
        <v>870</v>
      </c>
      <c r="AS85" s="2" t="s">
        <v>775</v>
      </c>
      <c r="AT85" s="2" t="s">
        <v>87</v>
      </c>
      <c r="AU85" s="1"/>
      <c r="AV85" s="2" t="s">
        <v>89</v>
      </c>
      <c r="AW85" s="1"/>
      <c r="AX85" s="2" t="s">
        <v>93</v>
      </c>
      <c r="AY85" s="14" t="s">
        <v>989</v>
      </c>
      <c r="AZ85" s="14">
        <v>1</v>
      </c>
      <c r="BA85" s="3" t="s">
        <v>701</v>
      </c>
      <c r="BB85" s="3">
        <v>27</v>
      </c>
      <c r="BC85" s="2">
        <v>19</v>
      </c>
      <c r="BD85" s="2">
        <v>18</v>
      </c>
      <c r="BE85" s="2" t="s">
        <v>1666</v>
      </c>
      <c r="BF85" s="2">
        <v>18</v>
      </c>
      <c r="BG85" s="2">
        <v>0</v>
      </c>
      <c r="BH85" s="104">
        <v>2.9</v>
      </c>
      <c r="BI85" s="105">
        <v>2.2799999999999998</v>
      </c>
      <c r="BJ85" s="109">
        <v>2.27</v>
      </c>
      <c r="BK85" s="105">
        <v>1.37</v>
      </c>
      <c r="BL85" s="109">
        <v>1.1200000000000001</v>
      </c>
      <c r="BM85" s="104">
        <v>1.76</v>
      </c>
      <c r="BN85" s="106">
        <v>1.5</v>
      </c>
      <c r="BO85" s="108">
        <v>0.76</v>
      </c>
      <c r="BP85" s="107">
        <v>2.06</v>
      </c>
      <c r="BQ85" s="106">
        <v>2.3199999999999998</v>
      </c>
      <c r="BR85" s="106">
        <v>1.89</v>
      </c>
      <c r="BS85" s="106">
        <v>4.3099999999999996</v>
      </c>
      <c r="BT85" s="106">
        <v>1.05</v>
      </c>
      <c r="BU85" s="8">
        <v>1.58</v>
      </c>
      <c r="BV85" s="7">
        <v>3.96</v>
      </c>
      <c r="BW85" s="9">
        <v>4.75</v>
      </c>
      <c r="BX85" s="4">
        <v>8.3000000000000007</v>
      </c>
      <c r="BY85" s="4">
        <v>11.78</v>
      </c>
      <c r="BZ85" s="4">
        <v>2.83</v>
      </c>
      <c r="CA85" s="26">
        <v>2.0499999999999998</v>
      </c>
      <c r="CB85" s="25">
        <v>0.88</v>
      </c>
      <c r="CC85" s="25">
        <v>0.12</v>
      </c>
      <c r="CD85" s="25">
        <v>1.25</v>
      </c>
      <c r="CE85" s="12">
        <v>1.87</v>
      </c>
      <c r="CF85" s="53">
        <v>0.87</v>
      </c>
      <c r="CG85" s="54">
        <v>1.49</v>
      </c>
      <c r="CH85" s="55">
        <v>1.87</v>
      </c>
      <c r="CI85" s="53">
        <v>3.81</v>
      </c>
      <c r="CJ85" s="53">
        <v>5.35</v>
      </c>
      <c r="CK85" s="53">
        <v>5.55</v>
      </c>
      <c r="CL85" s="7">
        <v>2.17</v>
      </c>
      <c r="CM85" s="8">
        <v>2.08</v>
      </c>
      <c r="CN85" s="7">
        <v>3.87</v>
      </c>
      <c r="CO85" s="9">
        <v>5.35</v>
      </c>
      <c r="CP85" s="4">
        <v>9.43</v>
      </c>
      <c r="CQ85" s="4">
        <v>11.76</v>
      </c>
      <c r="CR85" s="16">
        <v>27.98</v>
      </c>
      <c r="CS85" s="38">
        <v>32.130000000000003</v>
      </c>
      <c r="CT85" s="20">
        <v>35.43</v>
      </c>
      <c r="CU85" s="38">
        <v>36.96</v>
      </c>
      <c r="CV85" s="20">
        <v>36.31</v>
      </c>
      <c r="CW85" s="16">
        <v>37.159999999999997</v>
      </c>
      <c r="CX85" s="17">
        <v>38.29</v>
      </c>
      <c r="CY85" s="19">
        <v>38.729999999999997</v>
      </c>
      <c r="CZ85" s="18">
        <v>38.68</v>
      </c>
      <c r="DA85" s="17">
        <v>38.880000000000003</v>
      </c>
      <c r="DB85" s="17">
        <v>40.700000000000003</v>
      </c>
      <c r="DC85" s="17">
        <v>40.57</v>
      </c>
      <c r="DD85" s="17">
        <v>45.49</v>
      </c>
      <c r="DE85" s="19">
        <v>45.39</v>
      </c>
      <c r="DF85" s="17">
        <v>45.08</v>
      </c>
      <c r="DG85" s="20">
        <v>42.46</v>
      </c>
      <c r="DH85" s="16">
        <v>40.549999999999997</v>
      </c>
      <c r="DI85" s="16">
        <v>41.86</v>
      </c>
      <c r="DJ85" s="16">
        <v>27.89</v>
      </c>
      <c r="DK85" s="38">
        <v>32.450000000000003</v>
      </c>
      <c r="DL85" s="20">
        <v>35.46</v>
      </c>
      <c r="DM85" s="20">
        <v>36.42</v>
      </c>
      <c r="DN85" s="20">
        <v>36.32</v>
      </c>
      <c r="DO85" s="16">
        <v>37.47</v>
      </c>
      <c r="DP85" s="17">
        <v>37.65</v>
      </c>
      <c r="DQ85" s="19">
        <v>38.29</v>
      </c>
      <c r="DR85" s="18">
        <v>37.44</v>
      </c>
      <c r="DS85" s="17">
        <v>38.619999999999997</v>
      </c>
      <c r="DT85" s="17">
        <v>40.46</v>
      </c>
      <c r="DU85" s="17">
        <v>41.1</v>
      </c>
      <c r="DV85" s="17">
        <v>46.39</v>
      </c>
      <c r="DW85" s="19">
        <v>45.1</v>
      </c>
      <c r="DX85" s="17">
        <v>45.5</v>
      </c>
      <c r="DY85" s="20">
        <v>43.48</v>
      </c>
      <c r="DZ85" s="16">
        <v>40.29</v>
      </c>
      <c r="EA85" s="16">
        <v>41.14</v>
      </c>
      <c r="EB85" s="16">
        <v>0</v>
      </c>
      <c r="EC85" s="20">
        <v>0</v>
      </c>
      <c r="ED85" s="20">
        <v>1</v>
      </c>
      <c r="EE85" s="20">
        <v>1</v>
      </c>
      <c r="EF85" s="20">
        <v>0</v>
      </c>
      <c r="EG85" s="20">
        <v>-1</v>
      </c>
      <c r="EH85" s="17">
        <v>-4</v>
      </c>
      <c r="EI85" s="17">
        <v>-8</v>
      </c>
      <c r="EJ85" s="17">
        <v>-12</v>
      </c>
      <c r="EK85" s="17">
        <v>-17</v>
      </c>
      <c r="EL85" s="17">
        <v>-24</v>
      </c>
      <c r="EM85" s="17">
        <v>-27</v>
      </c>
      <c r="EN85" s="17">
        <v>-28</v>
      </c>
      <c r="EO85" s="17">
        <v>-22</v>
      </c>
      <c r="EP85" s="17">
        <v>-18</v>
      </c>
      <c r="EQ85" s="20">
        <v>-14</v>
      </c>
      <c r="ER85" s="20">
        <v>-12</v>
      </c>
      <c r="ES85" s="20">
        <v>-16</v>
      </c>
    </row>
    <row r="86" spans="1:149" ht="14">
      <c r="A86" s="2" t="s">
        <v>1376</v>
      </c>
      <c r="B86" s="2" t="s">
        <v>1666</v>
      </c>
      <c r="C86" s="2">
        <v>19</v>
      </c>
      <c r="D86" s="2">
        <v>10</v>
      </c>
      <c r="E86" s="2">
        <v>52340987</v>
      </c>
      <c r="F86" s="2" t="s">
        <v>91</v>
      </c>
      <c r="G86" s="1" t="s">
        <v>533</v>
      </c>
      <c r="H86" s="15" t="s">
        <v>95</v>
      </c>
      <c r="I86" s="1">
        <v>-7</v>
      </c>
      <c r="J86" s="2">
        <v>170.5</v>
      </c>
      <c r="K86" s="2">
        <v>62</v>
      </c>
      <c r="L86" s="2" t="s">
        <v>167</v>
      </c>
      <c r="M86" s="2"/>
      <c r="N86" s="2" t="s">
        <v>147</v>
      </c>
      <c r="O86" s="2" t="s">
        <v>329</v>
      </c>
      <c r="P86" s="3" t="s">
        <v>15</v>
      </c>
      <c r="Q86" s="3">
        <v>29</v>
      </c>
      <c r="R86" s="2">
        <v>22</v>
      </c>
      <c r="S86" s="2">
        <v>19</v>
      </c>
      <c r="T86" s="30"/>
      <c r="U86" s="30"/>
      <c r="V86" s="30"/>
      <c r="W86" s="30"/>
      <c r="X86" s="3" t="s">
        <v>15</v>
      </c>
      <c r="Y86" s="3">
        <v>29</v>
      </c>
      <c r="Z86" s="2">
        <v>22</v>
      </c>
      <c r="AA86" s="2">
        <v>19</v>
      </c>
      <c r="AB86" s="2" t="s">
        <v>1377</v>
      </c>
      <c r="AC86" s="33" t="s">
        <v>487</v>
      </c>
      <c r="AD86" s="3" t="s">
        <v>472</v>
      </c>
      <c r="AE86" s="3">
        <v>45</v>
      </c>
      <c r="AF86" s="2">
        <v>28</v>
      </c>
      <c r="AG86" s="2">
        <v>32</v>
      </c>
      <c r="AH86" s="2"/>
      <c r="AI86" s="33" t="s">
        <v>88</v>
      </c>
      <c r="AJ86" s="12" t="s">
        <v>473</v>
      </c>
      <c r="AK86" s="12">
        <v>27</v>
      </c>
      <c r="AL86" s="13">
        <v>14</v>
      </c>
      <c r="AM86" s="13">
        <v>9</v>
      </c>
      <c r="AN86" s="13"/>
      <c r="AO86" s="34"/>
      <c r="AP86" s="2" t="s">
        <v>218</v>
      </c>
      <c r="AQ86" s="2" t="s">
        <v>128</v>
      </c>
      <c r="AR86" s="2" t="s">
        <v>85</v>
      </c>
      <c r="AS86" s="2" t="s">
        <v>532</v>
      </c>
      <c r="AT86" s="2" t="s">
        <v>87</v>
      </c>
      <c r="AU86" s="1" t="s">
        <v>197</v>
      </c>
      <c r="AV86" s="2" t="s">
        <v>89</v>
      </c>
      <c r="AW86" s="1" t="s">
        <v>197</v>
      </c>
      <c r="AX86" s="2" t="s">
        <v>93</v>
      </c>
      <c r="AY86" s="14" t="s">
        <v>534</v>
      </c>
      <c r="AZ86" s="14">
        <v>2</v>
      </c>
      <c r="BA86" s="3" t="s">
        <v>15</v>
      </c>
      <c r="BB86" s="3">
        <v>29</v>
      </c>
      <c r="BC86" s="2">
        <v>22</v>
      </c>
      <c r="BD86" s="2">
        <v>19</v>
      </c>
      <c r="BE86" s="2" t="s">
        <v>1666</v>
      </c>
      <c r="BF86" s="2">
        <v>19</v>
      </c>
      <c r="BG86" s="2">
        <v>10</v>
      </c>
      <c r="BH86" s="104">
        <v>4.13</v>
      </c>
      <c r="BI86" s="105">
        <v>3.86</v>
      </c>
      <c r="BJ86" s="109">
        <v>3.62</v>
      </c>
      <c r="BK86" s="105">
        <v>3.05</v>
      </c>
      <c r="BL86" s="109">
        <v>3</v>
      </c>
      <c r="BM86" s="104">
        <v>3.23</v>
      </c>
      <c r="BN86" s="109">
        <v>2.59</v>
      </c>
      <c r="BO86" s="104">
        <v>2.0099999999999998</v>
      </c>
      <c r="BP86" s="105">
        <v>1.62</v>
      </c>
      <c r="BQ86" s="109">
        <v>3.39</v>
      </c>
      <c r="BR86" s="109">
        <v>6.89</v>
      </c>
      <c r="BS86" s="109">
        <v>5.74</v>
      </c>
      <c r="BT86" s="109">
        <v>3.84</v>
      </c>
      <c r="BU86" s="4">
        <v>4.62</v>
      </c>
      <c r="BV86" s="9">
        <v>6.72</v>
      </c>
      <c r="BW86" s="9">
        <v>8.42</v>
      </c>
      <c r="BX86" s="4">
        <v>10.86</v>
      </c>
      <c r="BY86" s="4">
        <v>18.54</v>
      </c>
      <c r="BZ86" s="4">
        <v>4.93</v>
      </c>
      <c r="CA86" s="37">
        <v>4.01</v>
      </c>
      <c r="CB86" s="9">
        <v>2.94</v>
      </c>
      <c r="CC86" s="9">
        <v>1.34</v>
      </c>
      <c r="CD86" s="9">
        <v>1.5</v>
      </c>
      <c r="CE86" s="4">
        <v>1.45</v>
      </c>
      <c r="CF86" s="9">
        <v>2.29</v>
      </c>
      <c r="CG86" s="4">
        <v>2.78</v>
      </c>
      <c r="CH86" s="37">
        <v>1.87</v>
      </c>
      <c r="CI86" s="9">
        <v>3.36</v>
      </c>
      <c r="CJ86" s="9">
        <v>4.76</v>
      </c>
      <c r="CK86" s="9">
        <v>5.09</v>
      </c>
      <c r="CL86" s="9">
        <v>4.3499999999999996</v>
      </c>
      <c r="CM86" s="4">
        <v>4.8</v>
      </c>
      <c r="CN86" s="9">
        <v>8.06</v>
      </c>
      <c r="CO86" s="9">
        <v>8.17</v>
      </c>
      <c r="CP86" s="4">
        <v>11.35</v>
      </c>
      <c r="CQ86" s="4">
        <v>16.34</v>
      </c>
      <c r="CR86" s="16">
        <v>28.56</v>
      </c>
      <c r="CS86" s="38">
        <v>31.49</v>
      </c>
      <c r="CT86" s="20">
        <v>31.86</v>
      </c>
      <c r="CU86" s="38">
        <v>32.049999999999997</v>
      </c>
      <c r="CV86" s="20">
        <v>35.700000000000003</v>
      </c>
      <c r="CW86" s="16">
        <v>38.86</v>
      </c>
      <c r="CX86" s="20">
        <v>38.020000000000003</v>
      </c>
      <c r="CY86" s="16">
        <v>39.06</v>
      </c>
      <c r="CZ86" s="38">
        <v>41.17</v>
      </c>
      <c r="DA86" s="20">
        <v>41.13</v>
      </c>
      <c r="DB86" s="20">
        <v>42.22</v>
      </c>
      <c r="DC86" s="20">
        <v>42.06</v>
      </c>
      <c r="DD86" s="20">
        <v>45.52</v>
      </c>
      <c r="DE86" s="16">
        <v>49.92</v>
      </c>
      <c r="DF86" s="20">
        <v>50.91</v>
      </c>
      <c r="DG86" s="20">
        <v>49.89</v>
      </c>
      <c r="DH86" s="16">
        <v>49.55</v>
      </c>
      <c r="DI86" s="16">
        <v>44.39</v>
      </c>
      <c r="DJ86" s="16">
        <v>29.36</v>
      </c>
      <c r="DK86" s="38">
        <v>30.53</v>
      </c>
      <c r="DL86" s="20">
        <v>31.53</v>
      </c>
      <c r="DM86" s="20">
        <v>32.369999999999997</v>
      </c>
      <c r="DN86" s="20">
        <v>36.340000000000003</v>
      </c>
      <c r="DO86" s="16">
        <v>38.79</v>
      </c>
      <c r="DP86" s="20">
        <v>39.4</v>
      </c>
      <c r="DQ86" s="16">
        <v>39.869999999999997</v>
      </c>
      <c r="DR86" s="38">
        <v>42.23</v>
      </c>
      <c r="DS86" s="20">
        <v>42.8</v>
      </c>
      <c r="DT86" s="20">
        <v>42.12</v>
      </c>
      <c r="DU86" s="20">
        <v>42.96</v>
      </c>
      <c r="DV86" s="20">
        <v>46.04</v>
      </c>
      <c r="DW86" s="16">
        <v>49.45</v>
      </c>
      <c r="DX86" s="20">
        <v>49.89</v>
      </c>
      <c r="DY86" s="20">
        <v>49.97</v>
      </c>
      <c r="DZ86" s="16">
        <v>49.45</v>
      </c>
      <c r="EA86" s="16">
        <v>43.37</v>
      </c>
      <c r="EB86" s="16">
        <v>0</v>
      </c>
      <c r="EC86" s="20">
        <v>3</v>
      </c>
      <c r="ED86" s="20">
        <v>6</v>
      </c>
      <c r="EE86" s="20">
        <v>6</v>
      </c>
      <c r="EF86" s="20">
        <v>4</v>
      </c>
      <c r="EG86" s="20">
        <v>0</v>
      </c>
      <c r="EH86" s="20">
        <v>-4</v>
      </c>
      <c r="EI86" s="20">
        <v>-8</v>
      </c>
      <c r="EJ86" s="20">
        <v>-15</v>
      </c>
      <c r="EK86" s="20">
        <v>-13</v>
      </c>
      <c r="EL86" s="20">
        <v>-13</v>
      </c>
      <c r="EM86" s="20">
        <v>-13</v>
      </c>
      <c r="EN86" s="20">
        <v>-10</v>
      </c>
      <c r="EO86" s="20">
        <v>-6</v>
      </c>
      <c r="EP86" s="20">
        <v>0</v>
      </c>
      <c r="EQ86" s="20">
        <v>0</v>
      </c>
      <c r="ER86" s="20">
        <v>0</v>
      </c>
      <c r="ES86" s="20">
        <v>0</v>
      </c>
    </row>
    <row r="87" spans="1:149" ht="14">
      <c r="A87" s="2" t="s">
        <v>1618</v>
      </c>
      <c r="B87" s="2" t="s">
        <v>1666</v>
      </c>
      <c r="C87" s="2">
        <v>15</v>
      </c>
      <c r="D87" s="2">
        <v>9</v>
      </c>
      <c r="E87" s="2">
        <v>51280354</v>
      </c>
      <c r="F87" s="2" t="s">
        <v>91</v>
      </c>
      <c r="G87" s="1" t="s">
        <v>814</v>
      </c>
      <c r="H87" s="14"/>
      <c r="I87" s="1"/>
      <c r="J87" s="2">
        <v>165.7</v>
      </c>
      <c r="K87" s="2">
        <v>45.4</v>
      </c>
      <c r="L87" s="2" t="s">
        <v>167</v>
      </c>
      <c r="M87" s="2"/>
      <c r="N87" s="2" t="s">
        <v>158</v>
      </c>
      <c r="O87" s="2" t="s">
        <v>80</v>
      </c>
      <c r="P87" s="3" t="s">
        <v>6</v>
      </c>
      <c r="Q87" s="3">
        <v>26</v>
      </c>
      <c r="R87" s="2">
        <v>22</v>
      </c>
      <c r="S87" s="2">
        <v>19</v>
      </c>
      <c r="T87" s="30"/>
      <c r="U87" s="30"/>
      <c r="V87" s="30"/>
      <c r="W87" s="30"/>
      <c r="X87" s="3" t="s">
        <v>6</v>
      </c>
      <c r="Y87" s="3">
        <v>26</v>
      </c>
      <c r="Z87" s="2">
        <v>22</v>
      </c>
      <c r="AA87" s="2">
        <v>19</v>
      </c>
      <c r="AB87" s="2" t="s">
        <v>1162</v>
      </c>
      <c r="AC87" s="33"/>
      <c r="AD87" s="3" t="s">
        <v>260</v>
      </c>
      <c r="AE87" s="3">
        <v>53</v>
      </c>
      <c r="AF87" s="2">
        <v>33</v>
      </c>
      <c r="AG87" s="2">
        <v>23</v>
      </c>
      <c r="AH87" s="2"/>
      <c r="AI87" s="33" t="s">
        <v>88</v>
      </c>
      <c r="AJ87" s="12" t="s">
        <v>261</v>
      </c>
      <c r="AK87" s="12">
        <v>22</v>
      </c>
      <c r="AL87" s="13">
        <v>14</v>
      </c>
      <c r="AM87" s="13">
        <v>10</v>
      </c>
      <c r="AN87" s="13"/>
      <c r="AO87" s="34" t="s">
        <v>108</v>
      </c>
      <c r="AP87" s="2" t="s">
        <v>247</v>
      </c>
      <c r="AQ87" s="2" t="s">
        <v>409</v>
      </c>
      <c r="AR87" s="2" t="s">
        <v>429</v>
      </c>
      <c r="AS87" s="2" t="s">
        <v>302</v>
      </c>
      <c r="AT87" s="2" t="s">
        <v>87</v>
      </c>
      <c r="AU87" s="1"/>
      <c r="AV87" s="2" t="s">
        <v>89</v>
      </c>
      <c r="AW87" s="1"/>
      <c r="AX87" s="2" t="s">
        <v>93</v>
      </c>
      <c r="AY87" s="14" t="s">
        <v>1621</v>
      </c>
      <c r="AZ87" s="14">
        <v>1</v>
      </c>
      <c r="BA87" s="3" t="s">
        <v>6</v>
      </c>
      <c r="BB87" s="3">
        <v>26</v>
      </c>
      <c r="BC87" s="2">
        <v>22</v>
      </c>
      <c r="BD87" s="2">
        <v>19</v>
      </c>
      <c r="BE87" s="2" t="s">
        <v>1666</v>
      </c>
      <c r="BF87" s="2">
        <v>15</v>
      </c>
      <c r="BG87" s="2">
        <v>9</v>
      </c>
      <c r="BH87" s="104">
        <v>3.78</v>
      </c>
      <c r="BI87" s="105">
        <v>1.83</v>
      </c>
      <c r="BJ87" s="109">
        <v>2.17</v>
      </c>
      <c r="BK87" s="107">
        <v>1.66</v>
      </c>
      <c r="BL87" s="106">
        <v>1.66</v>
      </c>
      <c r="BM87" s="108">
        <v>1.39</v>
      </c>
      <c r="BN87" s="106">
        <v>1.07</v>
      </c>
      <c r="BO87" s="108">
        <v>1.67</v>
      </c>
      <c r="BP87" s="107">
        <v>1.28</v>
      </c>
      <c r="BQ87" s="106">
        <v>3.74</v>
      </c>
      <c r="BR87" s="106">
        <v>6.44</v>
      </c>
      <c r="BS87" s="106">
        <v>7.08</v>
      </c>
      <c r="BT87" s="106">
        <v>3.17</v>
      </c>
      <c r="BU87" s="8">
        <v>4.1100000000000003</v>
      </c>
      <c r="BV87" s="9">
        <v>4.13</v>
      </c>
      <c r="BW87" s="9">
        <v>5.44</v>
      </c>
      <c r="BX87" s="4">
        <v>8.48</v>
      </c>
      <c r="BY87" s="4">
        <v>15.61</v>
      </c>
      <c r="BZ87" s="4">
        <v>3.69</v>
      </c>
      <c r="CA87" s="26">
        <v>2.0099999999999998</v>
      </c>
      <c r="CB87" s="25">
        <v>1.54</v>
      </c>
      <c r="CC87" s="53">
        <v>0.35</v>
      </c>
      <c r="CD87" s="53">
        <v>1.69</v>
      </c>
      <c r="CE87" s="54">
        <v>1.25</v>
      </c>
      <c r="CF87" s="53">
        <v>1.25</v>
      </c>
      <c r="CG87" s="54">
        <v>1.45</v>
      </c>
      <c r="CH87" s="55">
        <v>1.78</v>
      </c>
      <c r="CI87" s="53">
        <v>2.89</v>
      </c>
      <c r="CJ87" s="53">
        <v>6.32</v>
      </c>
      <c r="CK87" s="53">
        <v>5.85</v>
      </c>
      <c r="CL87" s="7">
        <v>3.12</v>
      </c>
      <c r="CM87" s="8">
        <v>3.62</v>
      </c>
      <c r="CN87" s="9">
        <v>4.78</v>
      </c>
      <c r="CO87" s="9">
        <v>6.51</v>
      </c>
      <c r="CP87" s="4">
        <v>9.7799999999999994</v>
      </c>
      <c r="CQ87" s="4">
        <v>15.81</v>
      </c>
      <c r="CR87" s="16">
        <v>25.89</v>
      </c>
      <c r="CS87" s="38">
        <v>28.52</v>
      </c>
      <c r="CT87" s="20">
        <v>30.25</v>
      </c>
      <c r="CU87" s="18">
        <v>32.06</v>
      </c>
      <c r="CV87" s="17">
        <v>33.42</v>
      </c>
      <c r="CW87" s="19">
        <v>33.24</v>
      </c>
      <c r="CX87" s="17">
        <v>33.880000000000003</v>
      </c>
      <c r="CY87" s="19">
        <v>33.549999999999997</v>
      </c>
      <c r="CZ87" s="18">
        <v>32.94</v>
      </c>
      <c r="DA87" s="17">
        <v>35.15</v>
      </c>
      <c r="DB87" s="17">
        <v>36.770000000000003</v>
      </c>
      <c r="DC87" s="17">
        <v>37.39</v>
      </c>
      <c r="DD87" s="17">
        <v>40.44</v>
      </c>
      <c r="DE87" s="19">
        <v>42.24</v>
      </c>
      <c r="DF87" s="20">
        <v>42.96</v>
      </c>
      <c r="DG87" s="20">
        <v>41.5</v>
      </c>
      <c r="DH87" s="16">
        <v>40.520000000000003</v>
      </c>
      <c r="DI87" s="16">
        <v>37.97</v>
      </c>
      <c r="DJ87" s="16">
        <v>25.76</v>
      </c>
      <c r="DK87" s="38">
        <v>28.05</v>
      </c>
      <c r="DL87" s="20">
        <v>30.36</v>
      </c>
      <c r="DM87" s="17">
        <v>33.21</v>
      </c>
      <c r="DN87" s="17">
        <v>33.619999999999997</v>
      </c>
      <c r="DO87" s="19">
        <v>33.81</v>
      </c>
      <c r="DP87" s="17">
        <v>33.24</v>
      </c>
      <c r="DQ87" s="19">
        <v>32.590000000000003</v>
      </c>
      <c r="DR87" s="18">
        <v>32.21</v>
      </c>
      <c r="DS87" s="17">
        <v>34.92</v>
      </c>
      <c r="DT87" s="17">
        <v>36.270000000000003</v>
      </c>
      <c r="DU87" s="17">
        <v>37.42</v>
      </c>
      <c r="DV87" s="17">
        <v>40.43</v>
      </c>
      <c r="DW87" s="19">
        <v>42.05</v>
      </c>
      <c r="DX87" s="20">
        <v>43.7</v>
      </c>
      <c r="DY87" s="20">
        <v>41.78</v>
      </c>
      <c r="DZ87" s="16">
        <v>40.85</v>
      </c>
      <c r="EA87" s="16">
        <v>38.1</v>
      </c>
      <c r="EB87" s="16">
        <v>4</v>
      </c>
      <c r="EC87" s="20">
        <v>4</v>
      </c>
      <c r="ED87" s="20">
        <v>3</v>
      </c>
      <c r="EE87" s="17">
        <v>2</v>
      </c>
      <c r="EF87" s="17">
        <v>-2</v>
      </c>
      <c r="EG87" s="17">
        <v>-8</v>
      </c>
      <c r="EH87" s="17">
        <v>-14</v>
      </c>
      <c r="EI87" s="17">
        <v>-18</v>
      </c>
      <c r="EJ87" s="17">
        <v>-23</v>
      </c>
      <c r="EK87" s="17">
        <v>-21</v>
      </c>
      <c r="EL87" s="17">
        <v>-17</v>
      </c>
      <c r="EM87" s="17">
        <v>-17</v>
      </c>
      <c r="EN87" s="17">
        <v>-14</v>
      </c>
      <c r="EO87" s="17">
        <v>-11</v>
      </c>
      <c r="EP87" s="20">
        <v>-7</v>
      </c>
      <c r="EQ87" s="20">
        <v>-7</v>
      </c>
      <c r="ER87" s="20">
        <v>-9</v>
      </c>
      <c r="ES87" s="20">
        <v>-12</v>
      </c>
    </row>
    <row r="88" spans="1:149" ht="14">
      <c r="A88" s="2" t="s">
        <v>850</v>
      </c>
      <c r="B88" s="2" t="s">
        <v>1666</v>
      </c>
      <c r="C88" s="2">
        <v>14</v>
      </c>
      <c r="D88" s="2">
        <v>10</v>
      </c>
      <c r="E88" s="2">
        <v>36911109</v>
      </c>
      <c r="F88" s="2" t="s">
        <v>91</v>
      </c>
      <c r="G88" s="1" t="s">
        <v>854</v>
      </c>
      <c r="H88" s="13" t="s">
        <v>95</v>
      </c>
      <c r="I88" s="1">
        <v>-5</v>
      </c>
      <c r="J88" s="2">
        <v>155.1</v>
      </c>
      <c r="K88" s="2">
        <v>43.9</v>
      </c>
      <c r="L88" s="2" t="s">
        <v>167</v>
      </c>
      <c r="M88" s="2"/>
      <c r="N88" s="2" t="s">
        <v>79</v>
      </c>
      <c r="O88" s="2" t="s">
        <v>80</v>
      </c>
      <c r="P88" s="3" t="s">
        <v>15</v>
      </c>
      <c r="Q88" s="3">
        <v>27</v>
      </c>
      <c r="R88" s="2">
        <v>23</v>
      </c>
      <c r="S88" s="2">
        <v>19</v>
      </c>
      <c r="T88" s="30"/>
      <c r="U88" s="30"/>
      <c r="V88" s="30"/>
      <c r="W88" s="30"/>
      <c r="X88" s="3" t="s">
        <v>15</v>
      </c>
      <c r="Y88" s="3">
        <v>27</v>
      </c>
      <c r="Z88" s="2">
        <v>23</v>
      </c>
      <c r="AA88" s="2">
        <v>19</v>
      </c>
      <c r="AB88" s="2" t="s">
        <v>280</v>
      </c>
      <c r="AC88" s="33" t="s">
        <v>487</v>
      </c>
      <c r="AD88" s="3" t="s">
        <v>472</v>
      </c>
      <c r="AE88" s="3">
        <v>53</v>
      </c>
      <c r="AF88" s="2">
        <v>35</v>
      </c>
      <c r="AG88" s="2">
        <v>34</v>
      </c>
      <c r="AH88" s="2"/>
      <c r="AI88" s="33" t="s">
        <v>176</v>
      </c>
      <c r="AJ88" s="12" t="s">
        <v>261</v>
      </c>
      <c r="AK88" s="12">
        <v>31</v>
      </c>
      <c r="AL88" s="13">
        <v>19</v>
      </c>
      <c r="AM88" s="13">
        <v>15</v>
      </c>
      <c r="AN88" s="13"/>
      <c r="AO88" s="34"/>
      <c r="AP88" s="2" t="s">
        <v>117</v>
      </c>
      <c r="AQ88" s="2" t="s">
        <v>202</v>
      </c>
      <c r="AR88" s="2" t="s">
        <v>766</v>
      </c>
      <c r="AS88" s="2" t="s">
        <v>353</v>
      </c>
      <c r="AT88" s="2" t="s">
        <v>87</v>
      </c>
      <c r="AU88" s="1"/>
      <c r="AV88" s="2" t="s">
        <v>89</v>
      </c>
      <c r="AW88" s="1"/>
      <c r="AX88" s="2" t="s">
        <v>855</v>
      </c>
      <c r="AY88" s="14" t="s">
        <v>806</v>
      </c>
      <c r="AZ88" s="14">
        <v>2</v>
      </c>
      <c r="BA88" s="3" t="s">
        <v>15</v>
      </c>
      <c r="BB88" s="3">
        <v>27</v>
      </c>
      <c r="BC88" s="2">
        <v>23</v>
      </c>
      <c r="BD88" s="2">
        <v>19</v>
      </c>
      <c r="BE88" s="2" t="s">
        <v>1666</v>
      </c>
      <c r="BF88" s="2">
        <v>14</v>
      </c>
      <c r="BG88" s="2">
        <v>10</v>
      </c>
      <c r="BH88" s="104">
        <v>3.78</v>
      </c>
      <c r="BI88" s="105">
        <v>2.52</v>
      </c>
      <c r="BJ88" s="109">
        <v>2.68</v>
      </c>
      <c r="BK88" s="105">
        <v>2.74</v>
      </c>
      <c r="BL88" s="109">
        <v>3.05</v>
      </c>
      <c r="BM88" s="104">
        <v>2.88</v>
      </c>
      <c r="BN88" s="109">
        <v>2.68</v>
      </c>
      <c r="BO88" s="104">
        <v>2.72</v>
      </c>
      <c r="BP88" s="105">
        <v>3.24</v>
      </c>
      <c r="BQ88" s="109">
        <v>2.2799999999999998</v>
      </c>
      <c r="BR88" s="109">
        <v>2.91</v>
      </c>
      <c r="BS88" s="109">
        <v>4.92</v>
      </c>
      <c r="BT88" s="109">
        <v>2.62</v>
      </c>
      <c r="BU88" s="4">
        <v>3.22</v>
      </c>
      <c r="BV88" s="9">
        <v>4.6100000000000003</v>
      </c>
      <c r="BW88" s="9">
        <v>6.23</v>
      </c>
      <c r="BX88" s="4">
        <v>11.98</v>
      </c>
      <c r="BY88" s="4">
        <v>16.420000000000002</v>
      </c>
      <c r="BZ88" s="4">
        <v>3.14</v>
      </c>
      <c r="CA88" s="26">
        <v>2.27</v>
      </c>
      <c r="CB88" s="25">
        <v>1.39</v>
      </c>
      <c r="CC88" s="25">
        <v>1.5</v>
      </c>
      <c r="CD88" s="25">
        <v>1.62</v>
      </c>
      <c r="CE88" s="12">
        <v>1.61</v>
      </c>
      <c r="CF88" s="25">
        <v>2.61</v>
      </c>
      <c r="CG88" s="12">
        <v>2.56</v>
      </c>
      <c r="CH88" s="26">
        <v>3.02</v>
      </c>
      <c r="CI88" s="25">
        <v>2.5</v>
      </c>
      <c r="CJ88" s="25">
        <v>6.67</v>
      </c>
      <c r="CK88" s="25">
        <v>5.22</v>
      </c>
      <c r="CL88" s="9">
        <v>3.23</v>
      </c>
      <c r="CM88" s="4">
        <v>3.39</v>
      </c>
      <c r="CN88" s="9">
        <v>4.92</v>
      </c>
      <c r="CO88" s="9">
        <v>6.92</v>
      </c>
      <c r="CP88" s="4">
        <v>11.17</v>
      </c>
      <c r="CQ88" s="4">
        <v>16.989999999999998</v>
      </c>
      <c r="CR88" s="16">
        <v>26.75</v>
      </c>
      <c r="CS88" s="38">
        <v>29.9</v>
      </c>
      <c r="CT88" s="20">
        <v>33.5</v>
      </c>
      <c r="CU88" s="38">
        <v>33.14</v>
      </c>
      <c r="CV88" s="20">
        <v>34.6</v>
      </c>
      <c r="CW88" s="16">
        <v>34.61</v>
      </c>
      <c r="CX88" s="20">
        <v>36.03</v>
      </c>
      <c r="CY88" s="16">
        <v>36.659999999999997</v>
      </c>
      <c r="CZ88" s="38">
        <v>35.33</v>
      </c>
      <c r="DA88" s="20">
        <v>36.04</v>
      </c>
      <c r="DB88" s="20">
        <v>36.22</v>
      </c>
      <c r="DC88" s="20">
        <v>37.979999999999997</v>
      </c>
      <c r="DD88" s="20">
        <v>40.83</v>
      </c>
      <c r="DE88" s="16">
        <v>43.58</v>
      </c>
      <c r="DF88" s="20">
        <v>45.69</v>
      </c>
      <c r="DG88" s="20">
        <v>44.16</v>
      </c>
      <c r="DH88" s="16">
        <v>42.44</v>
      </c>
      <c r="DI88" s="16">
        <v>37.299999999999997</v>
      </c>
      <c r="DJ88" s="16">
        <v>26.29</v>
      </c>
      <c r="DK88" s="38">
        <v>29.89</v>
      </c>
      <c r="DL88" s="20">
        <v>33.4</v>
      </c>
      <c r="DM88" s="20">
        <v>33.35</v>
      </c>
      <c r="DN88" s="20">
        <v>34.89</v>
      </c>
      <c r="DO88" s="16">
        <v>34.369999999999997</v>
      </c>
      <c r="DP88" s="20">
        <v>35.44</v>
      </c>
      <c r="DQ88" s="16">
        <v>35.450000000000003</v>
      </c>
      <c r="DR88" s="38">
        <v>35.020000000000003</v>
      </c>
      <c r="DS88" s="20">
        <v>35.43</v>
      </c>
      <c r="DT88" s="20">
        <v>36.03</v>
      </c>
      <c r="DU88" s="20">
        <v>36.08</v>
      </c>
      <c r="DV88" s="20">
        <v>40.380000000000003</v>
      </c>
      <c r="DW88" s="16">
        <v>44.51</v>
      </c>
      <c r="DX88" s="20">
        <v>45.99</v>
      </c>
      <c r="DY88" s="20">
        <v>45.07</v>
      </c>
      <c r="DZ88" s="16">
        <v>42.79</v>
      </c>
      <c r="EA88" s="16">
        <v>37.380000000000003</v>
      </c>
      <c r="EB88" s="16">
        <v>0</v>
      </c>
      <c r="EC88" s="20">
        <v>0</v>
      </c>
      <c r="ED88" s="20">
        <v>1</v>
      </c>
      <c r="EE88" s="20">
        <v>1</v>
      </c>
      <c r="EF88" s="20">
        <v>0</v>
      </c>
      <c r="EG88" s="20">
        <v>-2</v>
      </c>
      <c r="EH88" s="20">
        <v>-7</v>
      </c>
      <c r="EI88" s="20">
        <v>-13</v>
      </c>
      <c r="EJ88" s="20">
        <v>-19</v>
      </c>
      <c r="EK88" s="20">
        <v>-21</v>
      </c>
      <c r="EL88" s="20">
        <v>-24</v>
      </c>
      <c r="EM88" s="20">
        <v>-22</v>
      </c>
      <c r="EN88" s="20">
        <v>-15</v>
      </c>
      <c r="EO88" s="20">
        <v>-11</v>
      </c>
      <c r="EP88" s="20">
        <v>-5</v>
      </c>
      <c r="EQ88" s="20">
        <v>-4</v>
      </c>
      <c r="ER88" s="20">
        <v>-5</v>
      </c>
      <c r="ES88" s="20">
        <v>-5</v>
      </c>
    </row>
    <row r="89" spans="1:149" ht="14">
      <c r="A89" s="2" t="s">
        <v>1608</v>
      </c>
      <c r="B89" s="2" t="s">
        <v>1666</v>
      </c>
      <c r="C89" s="2">
        <v>14</v>
      </c>
      <c r="D89" s="2">
        <v>8</v>
      </c>
      <c r="E89" s="2">
        <v>49614163</v>
      </c>
      <c r="F89" s="2" t="s">
        <v>91</v>
      </c>
      <c r="G89" s="1" t="s">
        <v>1611</v>
      </c>
      <c r="H89" s="14"/>
      <c r="I89" s="1"/>
      <c r="J89" s="2">
        <v>165.8</v>
      </c>
      <c r="K89" s="2">
        <v>58</v>
      </c>
      <c r="L89" s="2" t="s">
        <v>167</v>
      </c>
      <c r="M89" s="2"/>
      <c r="N89" s="2" t="s">
        <v>99</v>
      </c>
      <c r="O89" s="2" t="s">
        <v>505</v>
      </c>
      <c r="P89" s="3" t="s">
        <v>6</v>
      </c>
      <c r="Q89" s="3">
        <v>31</v>
      </c>
      <c r="R89" s="2">
        <v>24</v>
      </c>
      <c r="S89" s="2">
        <v>19</v>
      </c>
      <c r="T89" s="30"/>
      <c r="U89" s="30"/>
      <c r="V89" s="30"/>
      <c r="W89" s="30"/>
      <c r="X89" s="3" t="s">
        <v>6</v>
      </c>
      <c r="Y89" s="3">
        <v>31</v>
      </c>
      <c r="Z89" s="2">
        <v>24</v>
      </c>
      <c r="AA89" s="2">
        <v>19</v>
      </c>
      <c r="AB89" s="2" t="s">
        <v>1610</v>
      </c>
      <c r="AC89" s="33"/>
      <c r="AD89" s="3" t="s">
        <v>137</v>
      </c>
      <c r="AE89" s="3">
        <v>65</v>
      </c>
      <c r="AF89" s="2">
        <v>49</v>
      </c>
      <c r="AG89" s="2">
        <v>45</v>
      </c>
      <c r="AH89" s="2"/>
      <c r="AI89" s="33" t="s">
        <v>443</v>
      </c>
      <c r="AJ89" s="12" t="s">
        <v>116</v>
      </c>
      <c r="AK89" s="12">
        <v>45</v>
      </c>
      <c r="AL89" s="13">
        <v>31</v>
      </c>
      <c r="AM89" s="13">
        <v>26</v>
      </c>
      <c r="AN89" s="13"/>
      <c r="AO89" s="34" t="s">
        <v>197</v>
      </c>
      <c r="AP89" s="2" t="s">
        <v>869</v>
      </c>
      <c r="AQ89" s="2" t="s">
        <v>139</v>
      </c>
      <c r="AR89" s="2" t="s">
        <v>1585</v>
      </c>
      <c r="AS89" s="2" t="s">
        <v>775</v>
      </c>
      <c r="AT89" s="2" t="s">
        <v>87</v>
      </c>
      <c r="AU89" s="1"/>
      <c r="AV89" s="2" t="s">
        <v>89</v>
      </c>
      <c r="AW89" s="1"/>
      <c r="AX89" s="2" t="s">
        <v>93</v>
      </c>
      <c r="AY89" s="14" t="s">
        <v>1612</v>
      </c>
      <c r="AZ89" s="14">
        <v>1</v>
      </c>
      <c r="BA89" s="3" t="s">
        <v>6</v>
      </c>
      <c r="BB89" s="3">
        <v>31</v>
      </c>
      <c r="BC89" s="2">
        <v>24</v>
      </c>
      <c r="BD89" s="2">
        <v>19</v>
      </c>
      <c r="BE89" s="2" t="s">
        <v>1666</v>
      </c>
      <c r="BF89" s="2">
        <v>14</v>
      </c>
      <c r="BG89" s="2">
        <v>8</v>
      </c>
      <c r="BH89" s="104">
        <v>3.45</v>
      </c>
      <c r="BI89" s="105">
        <v>1.89</v>
      </c>
      <c r="BJ89" s="109">
        <v>1.57</v>
      </c>
      <c r="BK89" s="107">
        <v>1.74</v>
      </c>
      <c r="BL89" s="106">
        <v>1.88</v>
      </c>
      <c r="BM89" s="108">
        <v>1.76</v>
      </c>
      <c r="BN89" s="106">
        <v>0.28000000000000003</v>
      </c>
      <c r="BO89" s="108">
        <v>0.9</v>
      </c>
      <c r="BP89" s="107">
        <v>1.78</v>
      </c>
      <c r="BQ89" s="106">
        <v>2.4900000000000002</v>
      </c>
      <c r="BR89" s="106">
        <v>4.7</v>
      </c>
      <c r="BS89" s="106">
        <v>4.7300000000000004</v>
      </c>
      <c r="BT89" s="106">
        <v>2.17</v>
      </c>
      <c r="BU89" s="8">
        <v>2.08</v>
      </c>
      <c r="BV89" s="7">
        <v>3.98</v>
      </c>
      <c r="BW89" s="9">
        <v>5.63</v>
      </c>
      <c r="BX89" s="4">
        <v>9.57</v>
      </c>
      <c r="BY89" s="4">
        <v>14.76</v>
      </c>
      <c r="BZ89" s="4">
        <v>2.93</v>
      </c>
      <c r="CA89" s="26">
        <v>1.5</v>
      </c>
      <c r="CB89" s="25">
        <v>0.45</v>
      </c>
      <c r="CC89" s="53">
        <v>0</v>
      </c>
      <c r="CD89" s="53">
        <v>0</v>
      </c>
      <c r="CE89" s="54">
        <v>1.99</v>
      </c>
      <c r="CF89" s="53">
        <v>2.44</v>
      </c>
      <c r="CG89" s="54">
        <v>1.69</v>
      </c>
      <c r="CH89" s="55">
        <v>2.12</v>
      </c>
      <c r="CI89" s="53">
        <v>3.05</v>
      </c>
      <c r="CJ89" s="53">
        <v>4.2699999999999996</v>
      </c>
      <c r="CK89" s="53">
        <v>4.37</v>
      </c>
      <c r="CL89" s="7">
        <v>0</v>
      </c>
      <c r="CM89" s="8">
        <v>1.94</v>
      </c>
      <c r="CN89" s="7">
        <v>4.22</v>
      </c>
      <c r="CO89" s="9">
        <v>5.8</v>
      </c>
      <c r="CP89" s="4">
        <v>9.58</v>
      </c>
      <c r="CQ89" s="4">
        <v>13.13</v>
      </c>
      <c r="CR89" s="16">
        <v>28.27</v>
      </c>
      <c r="CS89" s="38">
        <v>31.19</v>
      </c>
      <c r="CT89" s="20">
        <v>33.96</v>
      </c>
      <c r="CU89" s="18">
        <v>35.18</v>
      </c>
      <c r="CV89" s="17">
        <v>35.549999999999997</v>
      </c>
      <c r="CW89" s="19">
        <v>36.14</v>
      </c>
      <c r="CX89" s="17">
        <v>36.770000000000003</v>
      </c>
      <c r="CY89" s="19">
        <v>36.630000000000003</v>
      </c>
      <c r="CZ89" s="18">
        <v>38.44</v>
      </c>
      <c r="DA89" s="17">
        <v>38.61</v>
      </c>
      <c r="DB89" s="17">
        <v>42.41</v>
      </c>
      <c r="DC89" s="17">
        <v>42.55</v>
      </c>
      <c r="DD89" s="17">
        <v>47.58</v>
      </c>
      <c r="DE89" s="19">
        <v>48.8</v>
      </c>
      <c r="DF89" s="17">
        <v>51.2</v>
      </c>
      <c r="DG89" s="20">
        <v>46.7</v>
      </c>
      <c r="DH89" s="16">
        <v>45.53</v>
      </c>
      <c r="DI89" s="16">
        <v>39.51</v>
      </c>
      <c r="DJ89" s="16">
        <v>28.55</v>
      </c>
      <c r="DK89" s="38">
        <v>31.25</v>
      </c>
      <c r="DL89" s="20">
        <v>34.57</v>
      </c>
      <c r="DM89" s="17">
        <v>35.86</v>
      </c>
      <c r="DN89" s="17">
        <v>35.479999999999997</v>
      </c>
      <c r="DO89" s="19">
        <v>35.9</v>
      </c>
      <c r="DP89" s="17">
        <v>36.97</v>
      </c>
      <c r="DQ89" s="19">
        <v>35.68</v>
      </c>
      <c r="DR89" s="18">
        <v>37.78</v>
      </c>
      <c r="DS89" s="17">
        <v>37.29</v>
      </c>
      <c r="DT89" s="17">
        <v>42.19</v>
      </c>
      <c r="DU89" s="17">
        <v>42.83</v>
      </c>
      <c r="DV89" s="17">
        <v>47.6</v>
      </c>
      <c r="DW89" s="19">
        <v>48.54</v>
      </c>
      <c r="DX89" s="17">
        <v>51.08</v>
      </c>
      <c r="DY89" s="20">
        <v>46.09</v>
      </c>
      <c r="DZ89" s="16">
        <v>45.2</v>
      </c>
      <c r="EA89" s="16">
        <v>38.39</v>
      </c>
      <c r="EB89" s="16">
        <v>0</v>
      </c>
      <c r="EC89" s="20">
        <v>2</v>
      </c>
      <c r="ED89" s="20">
        <v>3</v>
      </c>
      <c r="EE89" s="17">
        <v>0</v>
      </c>
      <c r="EF89" s="17">
        <v>-3</v>
      </c>
      <c r="EG89" s="17">
        <v>-7</v>
      </c>
      <c r="EH89" s="17">
        <v>-11</v>
      </c>
      <c r="EI89" s="17">
        <v>-11</v>
      </c>
      <c r="EJ89" s="17">
        <v>-13</v>
      </c>
      <c r="EK89" s="17">
        <v>-6</v>
      </c>
      <c r="EL89" s="17">
        <v>5</v>
      </c>
      <c r="EM89" s="17">
        <v>16</v>
      </c>
      <c r="EN89" s="17">
        <v>22</v>
      </c>
      <c r="EO89" s="17">
        <v>20</v>
      </c>
      <c r="EP89" s="17">
        <v>20</v>
      </c>
      <c r="EQ89" s="20">
        <v>10</v>
      </c>
      <c r="ER89" s="20">
        <v>10</v>
      </c>
      <c r="ES89" s="20">
        <v>8</v>
      </c>
    </row>
    <row r="90" spans="1:149" ht="14">
      <c r="A90" s="2" t="s">
        <v>1541</v>
      </c>
      <c r="B90" s="2" t="s">
        <v>1667</v>
      </c>
      <c r="C90" s="2">
        <v>18</v>
      </c>
      <c r="D90" s="2">
        <v>6</v>
      </c>
      <c r="E90" s="2">
        <v>50842533</v>
      </c>
      <c r="F90" s="2" t="s">
        <v>91</v>
      </c>
      <c r="G90" s="1" t="s">
        <v>782</v>
      </c>
      <c r="H90" s="14"/>
      <c r="I90" s="1"/>
      <c r="J90" s="2">
        <v>165</v>
      </c>
      <c r="K90" s="2">
        <v>49.9</v>
      </c>
      <c r="L90" s="2" t="s">
        <v>167</v>
      </c>
      <c r="M90" s="2"/>
      <c r="N90" s="2" t="s">
        <v>238</v>
      </c>
      <c r="O90" s="2" t="s">
        <v>114</v>
      </c>
      <c r="P90" s="3" t="s">
        <v>6</v>
      </c>
      <c r="Q90" s="3">
        <v>25</v>
      </c>
      <c r="R90" s="2">
        <v>23</v>
      </c>
      <c r="S90" s="2">
        <v>19</v>
      </c>
      <c r="T90" s="30" t="s">
        <v>168</v>
      </c>
      <c r="U90" s="30"/>
      <c r="V90" s="30"/>
      <c r="W90" s="30"/>
      <c r="X90" s="3" t="s">
        <v>6</v>
      </c>
      <c r="Y90" s="3">
        <v>25</v>
      </c>
      <c r="Z90" s="2">
        <v>23</v>
      </c>
      <c r="AA90" s="2">
        <v>19</v>
      </c>
      <c r="AB90" s="2" t="s">
        <v>1543</v>
      </c>
      <c r="AC90" s="33"/>
      <c r="AD90" s="3" t="s">
        <v>81</v>
      </c>
      <c r="AE90" s="3">
        <v>55</v>
      </c>
      <c r="AF90" s="2">
        <v>44</v>
      </c>
      <c r="AG90" s="2">
        <v>42</v>
      </c>
      <c r="AH90" s="2"/>
      <c r="AI90" s="33" t="s">
        <v>209</v>
      </c>
      <c r="AJ90" s="12" t="s">
        <v>126</v>
      </c>
      <c r="AK90" s="12">
        <v>71</v>
      </c>
      <c r="AL90" s="13">
        <v>51</v>
      </c>
      <c r="AM90" s="13">
        <v>30</v>
      </c>
      <c r="AN90" s="13"/>
      <c r="AO90" s="34" t="s">
        <v>152</v>
      </c>
      <c r="AP90" s="2" t="s">
        <v>1046</v>
      </c>
      <c r="AQ90" s="2" t="s">
        <v>251</v>
      </c>
      <c r="AR90" s="2" t="s">
        <v>342</v>
      </c>
      <c r="AS90" s="2" t="s">
        <v>1544</v>
      </c>
      <c r="AT90" s="2" t="s">
        <v>87</v>
      </c>
      <c r="AU90" s="1"/>
      <c r="AV90" s="2" t="s">
        <v>89</v>
      </c>
      <c r="AW90" s="1"/>
      <c r="AX90" s="2" t="s">
        <v>93</v>
      </c>
      <c r="AY90" s="14" t="s">
        <v>1081</v>
      </c>
      <c r="AZ90" s="14">
        <v>1</v>
      </c>
      <c r="BA90" s="3" t="s">
        <v>6</v>
      </c>
      <c r="BB90" s="3">
        <v>25</v>
      </c>
      <c r="BC90" s="2">
        <v>23</v>
      </c>
      <c r="BD90" s="2">
        <v>19</v>
      </c>
      <c r="BE90" s="2" t="s">
        <v>1667</v>
      </c>
      <c r="BF90" s="2">
        <v>18</v>
      </c>
      <c r="BG90" s="2">
        <v>6</v>
      </c>
      <c r="BH90" s="104">
        <v>3.65</v>
      </c>
      <c r="BI90" s="107">
        <v>3.33</v>
      </c>
      <c r="BJ90" s="106">
        <v>4.3099999999999996</v>
      </c>
      <c r="BK90" s="107">
        <v>2.87</v>
      </c>
      <c r="BL90" s="106">
        <v>2.9</v>
      </c>
      <c r="BM90" s="108">
        <v>1.24</v>
      </c>
      <c r="BN90" s="106">
        <v>0</v>
      </c>
      <c r="BO90" s="108">
        <v>0</v>
      </c>
      <c r="BP90" s="107">
        <v>0.28000000000000003</v>
      </c>
      <c r="BQ90" s="106">
        <v>2.86</v>
      </c>
      <c r="BR90" s="106">
        <v>3.07</v>
      </c>
      <c r="BS90" s="106">
        <v>4.05</v>
      </c>
      <c r="BT90" s="106">
        <v>1.69</v>
      </c>
      <c r="BU90" s="8">
        <v>2.59</v>
      </c>
      <c r="BV90" s="7">
        <v>4.6399999999999997</v>
      </c>
      <c r="BW90" s="9">
        <v>5.84</v>
      </c>
      <c r="BX90" s="4">
        <v>9.89</v>
      </c>
      <c r="BY90" s="4">
        <v>19.09</v>
      </c>
      <c r="BZ90" s="4">
        <v>2.93</v>
      </c>
      <c r="CA90" s="55">
        <v>2.67</v>
      </c>
      <c r="CB90" s="53">
        <v>1.42</v>
      </c>
      <c r="CC90" s="53">
        <v>0.7</v>
      </c>
      <c r="CD90" s="53">
        <v>0.95</v>
      </c>
      <c r="CE90" s="54">
        <v>1.99</v>
      </c>
      <c r="CF90" s="53">
        <v>2.4900000000000002</v>
      </c>
      <c r="CG90" s="54">
        <v>2.4900000000000002</v>
      </c>
      <c r="CH90" s="55">
        <v>3.25</v>
      </c>
      <c r="CI90" s="53">
        <v>3.54</v>
      </c>
      <c r="CJ90" s="53">
        <v>2.94</v>
      </c>
      <c r="CK90" s="53">
        <v>0</v>
      </c>
      <c r="CL90" s="7">
        <v>1.85</v>
      </c>
      <c r="CM90" s="8">
        <v>2.69</v>
      </c>
      <c r="CN90" s="7">
        <v>4.3499999999999996</v>
      </c>
      <c r="CO90" s="9">
        <v>6.06</v>
      </c>
      <c r="CP90" s="4">
        <v>8.7799999999999994</v>
      </c>
      <c r="CQ90" s="4">
        <v>19.420000000000002</v>
      </c>
      <c r="CR90" s="16">
        <v>28.28</v>
      </c>
      <c r="CS90" s="18">
        <v>30.84</v>
      </c>
      <c r="CT90" s="17">
        <v>32.36</v>
      </c>
      <c r="CU90" s="18">
        <v>35.04</v>
      </c>
      <c r="CV90" s="17">
        <v>37.24</v>
      </c>
      <c r="CW90" s="19">
        <v>38.21</v>
      </c>
      <c r="CX90" s="17">
        <v>40.46</v>
      </c>
      <c r="CY90" s="19">
        <v>40.56</v>
      </c>
      <c r="CZ90" s="18">
        <v>40.71</v>
      </c>
      <c r="DA90" s="17">
        <v>40.97</v>
      </c>
      <c r="DB90" s="17">
        <v>42.31</v>
      </c>
      <c r="DC90" s="17">
        <v>43.53</v>
      </c>
      <c r="DD90" s="17">
        <v>47.3</v>
      </c>
      <c r="DE90" s="19">
        <v>46.71</v>
      </c>
      <c r="DF90" s="17">
        <v>48.82</v>
      </c>
      <c r="DG90" s="20">
        <v>44.35</v>
      </c>
      <c r="DH90" s="16">
        <v>42.24</v>
      </c>
      <c r="DI90" s="16">
        <v>41.05</v>
      </c>
      <c r="DJ90" s="16">
        <v>27.85</v>
      </c>
      <c r="DK90" s="18">
        <v>31.33</v>
      </c>
      <c r="DL90" s="17">
        <v>33.869999999999997</v>
      </c>
      <c r="DM90" s="17">
        <v>35.630000000000003</v>
      </c>
      <c r="DN90" s="17">
        <v>37.270000000000003</v>
      </c>
      <c r="DO90" s="19">
        <v>37.47</v>
      </c>
      <c r="DP90" s="17">
        <v>39.11</v>
      </c>
      <c r="DQ90" s="19">
        <v>39.130000000000003</v>
      </c>
      <c r="DR90" s="18">
        <v>39.86</v>
      </c>
      <c r="DS90" s="17">
        <v>41.02</v>
      </c>
      <c r="DT90" s="17">
        <v>42.08</v>
      </c>
      <c r="DU90" s="17">
        <v>43.18</v>
      </c>
      <c r="DV90" s="17">
        <v>46.06</v>
      </c>
      <c r="DW90" s="19">
        <v>46.03</v>
      </c>
      <c r="DX90" s="17">
        <v>48.78</v>
      </c>
      <c r="DY90" s="20">
        <v>44.27</v>
      </c>
      <c r="DZ90" s="16">
        <v>42.07</v>
      </c>
      <c r="EA90" s="16">
        <v>41.33</v>
      </c>
      <c r="EB90" s="16">
        <v>0</v>
      </c>
      <c r="EC90" s="17">
        <v>0</v>
      </c>
      <c r="ED90" s="17">
        <v>0</v>
      </c>
      <c r="EE90" s="17">
        <v>1</v>
      </c>
      <c r="EF90" s="17">
        <v>-1</v>
      </c>
      <c r="EG90" s="17">
        <v>-4</v>
      </c>
      <c r="EH90" s="17">
        <v>-5</v>
      </c>
      <c r="EI90" s="17">
        <v>-6</v>
      </c>
      <c r="EJ90" s="17">
        <v>-2</v>
      </c>
      <c r="EK90" s="17">
        <v>4</v>
      </c>
      <c r="EL90" s="17">
        <v>15</v>
      </c>
      <c r="EM90" s="17">
        <v>24</v>
      </c>
      <c r="EN90" s="17">
        <v>27</v>
      </c>
      <c r="EO90" s="17">
        <v>19</v>
      </c>
      <c r="EP90" s="17">
        <v>13</v>
      </c>
      <c r="EQ90" s="20">
        <v>8</v>
      </c>
      <c r="ER90" s="20">
        <v>5</v>
      </c>
      <c r="ES90" s="20">
        <v>5</v>
      </c>
    </row>
    <row r="91" spans="1:149" ht="14">
      <c r="A91" s="2" t="s">
        <v>1270</v>
      </c>
      <c r="B91" s="2" t="s">
        <v>1666</v>
      </c>
      <c r="C91" s="2">
        <v>19</v>
      </c>
      <c r="D91" s="2">
        <v>1</v>
      </c>
      <c r="E91" s="2">
        <v>53620763</v>
      </c>
      <c r="F91" s="2" t="s">
        <v>91</v>
      </c>
      <c r="G91" s="1" t="s">
        <v>121</v>
      </c>
      <c r="H91" s="15" t="s">
        <v>95</v>
      </c>
      <c r="I91" s="1">
        <v>8</v>
      </c>
      <c r="J91" s="2">
        <v>158.69999999999999</v>
      </c>
      <c r="K91" s="2">
        <v>53.2</v>
      </c>
      <c r="L91" s="2" t="s">
        <v>167</v>
      </c>
      <c r="M91" s="2"/>
      <c r="N91" s="2" t="s">
        <v>99</v>
      </c>
      <c r="O91" s="2" t="s">
        <v>114</v>
      </c>
      <c r="P91" s="3" t="s">
        <v>48</v>
      </c>
      <c r="Q91" s="3">
        <v>25</v>
      </c>
      <c r="R91" s="2">
        <v>24</v>
      </c>
      <c r="S91" s="2">
        <v>19</v>
      </c>
      <c r="T91" s="30" t="s">
        <v>168</v>
      </c>
      <c r="U91" s="30"/>
      <c r="V91" s="30"/>
      <c r="W91" s="30"/>
      <c r="X91" s="3" t="s">
        <v>48</v>
      </c>
      <c r="Y91" s="3">
        <v>25</v>
      </c>
      <c r="Z91" s="2">
        <v>24</v>
      </c>
      <c r="AA91" s="2">
        <v>19</v>
      </c>
      <c r="AB91" s="2" t="s">
        <v>710</v>
      </c>
      <c r="AC91" s="33"/>
      <c r="AD91" s="3" t="s">
        <v>115</v>
      </c>
      <c r="AE91" s="3">
        <v>90</v>
      </c>
      <c r="AF91" s="2">
        <v>75</v>
      </c>
      <c r="AG91" s="2">
        <v>69</v>
      </c>
      <c r="AH91" s="2"/>
      <c r="AI91" s="33" t="s">
        <v>209</v>
      </c>
      <c r="AJ91" s="12" t="s">
        <v>116</v>
      </c>
      <c r="AK91" s="12">
        <v>86</v>
      </c>
      <c r="AL91" s="13">
        <v>67</v>
      </c>
      <c r="AM91" s="13">
        <v>54</v>
      </c>
      <c r="AN91" s="13"/>
      <c r="AO91" s="34" t="s">
        <v>180</v>
      </c>
      <c r="AP91" s="2" t="s">
        <v>117</v>
      </c>
      <c r="AQ91" s="2" t="s">
        <v>118</v>
      </c>
      <c r="AR91" s="2" t="s">
        <v>119</v>
      </c>
      <c r="AS91" s="2" t="s">
        <v>120</v>
      </c>
      <c r="AT91" s="2" t="s">
        <v>87</v>
      </c>
      <c r="AU91" s="1" t="s">
        <v>88</v>
      </c>
      <c r="AV91" s="2" t="s">
        <v>89</v>
      </c>
      <c r="AW91" s="1" t="s">
        <v>108</v>
      </c>
      <c r="AX91" s="2" t="s">
        <v>93</v>
      </c>
      <c r="AY91" s="14" t="s">
        <v>122</v>
      </c>
      <c r="AZ91" s="14">
        <v>1</v>
      </c>
      <c r="BA91" s="3" t="s">
        <v>48</v>
      </c>
      <c r="BB91" s="3">
        <v>25</v>
      </c>
      <c r="BC91" s="2">
        <v>24</v>
      </c>
      <c r="BD91" s="2">
        <v>19</v>
      </c>
      <c r="BE91" s="2" t="s">
        <v>1666</v>
      </c>
      <c r="BF91" s="2">
        <v>19</v>
      </c>
      <c r="BG91" s="2">
        <v>1</v>
      </c>
      <c r="BH91" s="104">
        <v>5.35</v>
      </c>
      <c r="BI91" s="107">
        <v>4.0199999999999996</v>
      </c>
      <c r="BJ91" s="106">
        <v>3.27</v>
      </c>
      <c r="BK91" s="107">
        <v>2.8</v>
      </c>
      <c r="BL91" s="106">
        <v>0</v>
      </c>
      <c r="BM91" s="108">
        <v>0</v>
      </c>
      <c r="BN91" s="106">
        <v>0</v>
      </c>
      <c r="BO91" s="108">
        <v>0</v>
      </c>
      <c r="BP91" s="107">
        <v>0</v>
      </c>
      <c r="BQ91" s="106">
        <v>3.23</v>
      </c>
      <c r="BR91" s="106">
        <v>5.48</v>
      </c>
      <c r="BS91" s="106">
        <v>5.37</v>
      </c>
      <c r="BT91" s="106">
        <v>1.79</v>
      </c>
      <c r="BU91" s="8">
        <v>3.28</v>
      </c>
      <c r="BV91" s="7">
        <v>4.4800000000000004</v>
      </c>
      <c r="BW91" s="7">
        <v>6.41</v>
      </c>
      <c r="BX91" s="4">
        <v>10.44</v>
      </c>
      <c r="BY91" s="4">
        <v>13.2</v>
      </c>
      <c r="BZ91" s="4">
        <v>4.75</v>
      </c>
      <c r="CA91" s="6">
        <v>0.8</v>
      </c>
      <c r="CB91" s="7">
        <v>0</v>
      </c>
      <c r="CC91" s="7">
        <v>0</v>
      </c>
      <c r="CD91" s="7">
        <v>1.5</v>
      </c>
      <c r="CE91" s="8">
        <v>2.12</v>
      </c>
      <c r="CF91" s="7">
        <v>1.73</v>
      </c>
      <c r="CG91" s="8">
        <v>2.0499999999999998</v>
      </c>
      <c r="CH91" s="6">
        <v>2.11</v>
      </c>
      <c r="CI91" s="7">
        <v>5.31</v>
      </c>
      <c r="CJ91" s="7">
        <v>5.07</v>
      </c>
      <c r="CK91" s="7">
        <v>4.17</v>
      </c>
      <c r="CL91" s="7">
        <v>0</v>
      </c>
      <c r="CM91" s="8">
        <v>3.43</v>
      </c>
      <c r="CN91" s="7">
        <v>5.98</v>
      </c>
      <c r="CO91" s="7">
        <v>6.72</v>
      </c>
      <c r="CP91" s="4">
        <v>9.02</v>
      </c>
      <c r="CQ91" s="4">
        <v>13.39</v>
      </c>
      <c r="CR91" s="16">
        <v>28.29</v>
      </c>
      <c r="CS91" s="18">
        <v>31.31</v>
      </c>
      <c r="CT91" s="17">
        <v>31.95</v>
      </c>
      <c r="CU91" s="18">
        <v>33.67</v>
      </c>
      <c r="CV91" s="17">
        <v>36.1</v>
      </c>
      <c r="CW91" s="19">
        <v>38.340000000000003</v>
      </c>
      <c r="CX91" s="17">
        <v>40.33</v>
      </c>
      <c r="CY91" s="19">
        <v>41.13</v>
      </c>
      <c r="CZ91" s="18">
        <v>40.61</v>
      </c>
      <c r="DA91" s="17">
        <v>41.74</v>
      </c>
      <c r="DB91" s="17">
        <v>41.69</v>
      </c>
      <c r="DC91" s="17">
        <v>44.02</v>
      </c>
      <c r="DD91" s="17">
        <v>46.22</v>
      </c>
      <c r="DE91" s="19">
        <v>47.59</v>
      </c>
      <c r="DF91" s="17">
        <v>46.02</v>
      </c>
      <c r="DG91" s="17">
        <v>45.96</v>
      </c>
      <c r="DH91" s="16">
        <v>45.39</v>
      </c>
      <c r="DI91" s="16">
        <v>43.85</v>
      </c>
      <c r="DJ91" s="16">
        <v>28.7</v>
      </c>
      <c r="DK91" s="18">
        <v>30.56</v>
      </c>
      <c r="DL91" s="17">
        <v>31.75</v>
      </c>
      <c r="DM91" s="17">
        <v>34.64</v>
      </c>
      <c r="DN91" s="17">
        <v>36.82</v>
      </c>
      <c r="DO91" s="19">
        <v>39.619999999999997</v>
      </c>
      <c r="DP91" s="17">
        <v>40.14</v>
      </c>
      <c r="DQ91" s="19">
        <v>40.01</v>
      </c>
      <c r="DR91" s="18">
        <v>40.19</v>
      </c>
      <c r="DS91" s="17">
        <v>40.31</v>
      </c>
      <c r="DT91" s="17">
        <v>41.14</v>
      </c>
      <c r="DU91" s="17">
        <v>44.43</v>
      </c>
      <c r="DV91" s="17">
        <v>45.2</v>
      </c>
      <c r="DW91" s="19">
        <v>47.35</v>
      </c>
      <c r="DX91" s="17">
        <v>45.56</v>
      </c>
      <c r="DY91" s="17">
        <v>45.97</v>
      </c>
      <c r="DZ91" s="16">
        <v>44.31</v>
      </c>
      <c r="EA91" s="16">
        <v>43.65</v>
      </c>
      <c r="EB91" s="16">
        <v>12</v>
      </c>
      <c r="EC91" s="17">
        <v>12</v>
      </c>
      <c r="ED91" s="17">
        <v>9</v>
      </c>
      <c r="EE91" s="17">
        <v>1</v>
      </c>
      <c r="EF91" s="17">
        <v>-6</v>
      </c>
      <c r="EG91" s="17">
        <v>-14</v>
      </c>
      <c r="EH91" s="17">
        <v>-16</v>
      </c>
      <c r="EI91" s="17">
        <v>-12</v>
      </c>
      <c r="EJ91" s="17">
        <v>-8</v>
      </c>
      <c r="EK91" s="17">
        <v>0</v>
      </c>
      <c r="EL91" s="17">
        <v>16</v>
      </c>
      <c r="EM91" s="17">
        <v>25</v>
      </c>
      <c r="EN91" s="17">
        <v>31</v>
      </c>
      <c r="EO91" s="17">
        <v>31</v>
      </c>
      <c r="EP91" s="17">
        <v>30</v>
      </c>
      <c r="EQ91" s="17">
        <v>22</v>
      </c>
      <c r="ER91" s="20">
        <v>15</v>
      </c>
      <c r="ES91" s="20">
        <v>14</v>
      </c>
    </row>
    <row r="92" spans="1:149" ht="14">
      <c r="A92" s="2" t="s">
        <v>1566</v>
      </c>
      <c r="B92" s="2" t="s">
        <v>1666</v>
      </c>
      <c r="C92" s="2">
        <v>15</v>
      </c>
      <c r="D92" s="2">
        <v>8</v>
      </c>
      <c r="E92" s="2">
        <v>38186163</v>
      </c>
      <c r="F92" s="2" t="s">
        <v>91</v>
      </c>
      <c r="G92" s="1" t="s">
        <v>871</v>
      </c>
      <c r="H92" s="14"/>
      <c r="I92" s="1"/>
      <c r="J92" s="2">
        <v>162.69999999999999</v>
      </c>
      <c r="K92" s="2">
        <v>51.5</v>
      </c>
      <c r="L92" s="2" t="s">
        <v>167</v>
      </c>
      <c r="M92" s="2"/>
      <c r="N92" s="2" t="s">
        <v>238</v>
      </c>
      <c r="O92" s="2" t="s">
        <v>279</v>
      </c>
      <c r="P92" s="3" t="s">
        <v>1569</v>
      </c>
      <c r="Q92" s="3">
        <v>40</v>
      </c>
      <c r="R92" s="2">
        <v>34</v>
      </c>
      <c r="S92" s="2">
        <v>19</v>
      </c>
      <c r="T92" s="30"/>
      <c r="U92" s="30"/>
      <c r="V92" s="30"/>
      <c r="W92" s="30"/>
      <c r="X92" s="3" t="s">
        <v>1569</v>
      </c>
      <c r="Y92" s="3">
        <v>40</v>
      </c>
      <c r="Z92" s="2">
        <v>34</v>
      </c>
      <c r="AA92" s="2">
        <v>19</v>
      </c>
      <c r="AB92" s="2" t="s">
        <v>280</v>
      </c>
      <c r="AC92" s="33" t="s">
        <v>839</v>
      </c>
      <c r="AD92" s="3" t="s">
        <v>1570</v>
      </c>
      <c r="AE92" s="3">
        <v>48</v>
      </c>
      <c r="AF92" s="2">
        <v>32</v>
      </c>
      <c r="AG92" s="2">
        <v>27</v>
      </c>
      <c r="AH92" s="2"/>
      <c r="AI92" s="33" t="s">
        <v>90</v>
      </c>
      <c r="AJ92" s="12"/>
      <c r="AK92" s="12"/>
      <c r="AL92" s="13"/>
      <c r="AM92" s="13"/>
      <c r="AN92" s="13"/>
      <c r="AO92" s="34"/>
      <c r="AP92" s="2" t="s">
        <v>247</v>
      </c>
      <c r="AQ92" s="2" t="s">
        <v>336</v>
      </c>
      <c r="AR92" s="2" t="s">
        <v>281</v>
      </c>
      <c r="AS92" s="2" t="s">
        <v>841</v>
      </c>
      <c r="AT92" s="2" t="s">
        <v>87</v>
      </c>
      <c r="AU92" s="1"/>
      <c r="AV92" s="2" t="s">
        <v>89</v>
      </c>
      <c r="AW92" s="1"/>
      <c r="AX92" s="2" t="s">
        <v>93</v>
      </c>
      <c r="AY92" s="14" t="s">
        <v>268</v>
      </c>
      <c r="AZ92" s="14">
        <v>1</v>
      </c>
      <c r="BA92" s="3" t="s">
        <v>1569</v>
      </c>
      <c r="BB92" s="3">
        <v>40</v>
      </c>
      <c r="BC92" s="2">
        <v>34</v>
      </c>
      <c r="BD92" s="2">
        <v>19</v>
      </c>
      <c r="BE92" s="2" t="s">
        <v>1666</v>
      </c>
      <c r="BF92" s="2">
        <v>15</v>
      </c>
      <c r="BG92" s="2">
        <v>8</v>
      </c>
      <c r="BH92" s="104">
        <v>3.16</v>
      </c>
      <c r="BI92" s="105">
        <v>3.29</v>
      </c>
      <c r="BJ92" s="109">
        <v>2.4700000000000002</v>
      </c>
      <c r="BK92" s="107">
        <v>1.02</v>
      </c>
      <c r="BL92" s="106">
        <v>0.28000000000000003</v>
      </c>
      <c r="BM92" s="108">
        <v>0.28000000000000003</v>
      </c>
      <c r="BN92" s="106">
        <v>0</v>
      </c>
      <c r="BO92" s="108">
        <v>0.75</v>
      </c>
      <c r="BP92" s="107">
        <v>2.4700000000000002</v>
      </c>
      <c r="BQ92" s="106">
        <v>3.24</v>
      </c>
      <c r="BR92" s="106">
        <v>3.79</v>
      </c>
      <c r="BS92" s="106">
        <v>5.0599999999999996</v>
      </c>
      <c r="BT92" s="106">
        <v>4.12</v>
      </c>
      <c r="BU92" s="8">
        <v>5.22</v>
      </c>
      <c r="BV92" s="7">
        <v>5.38</v>
      </c>
      <c r="BW92" s="9">
        <v>6.54</v>
      </c>
      <c r="BX92" s="4">
        <v>11.28</v>
      </c>
      <c r="BY92" s="4">
        <v>16.600000000000001</v>
      </c>
      <c r="BZ92" s="4">
        <v>3.43</v>
      </c>
      <c r="CA92" s="26">
        <v>2.0099999999999998</v>
      </c>
      <c r="CB92" s="25">
        <v>1.85</v>
      </c>
      <c r="CC92" s="53">
        <v>1.63</v>
      </c>
      <c r="CD92" s="53">
        <v>1.87</v>
      </c>
      <c r="CE92" s="54">
        <v>3.25</v>
      </c>
      <c r="CF92" s="53">
        <v>2.62</v>
      </c>
      <c r="CG92" s="54">
        <v>2.61</v>
      </c>
      <c r="CH92" s="55">
        <v>2.52</v>
      </c>
      <c r="CI92" s="53">
        <v>2.67</v>
      </c>
      <c r="CJ92" s="53">
        <v>3.61</v>
      </c>
      <c r="CK92" s="53">
        <v>5.5</v>
      </c>
      <c r="CL92" s="7">
        <v>1.78</v>
      </c>
      <c r="CM92" s="8">
        <v>3.89</v>
      </c>
      <c r="CN92" s="7">
        <v>4.32</v>
      </c>
      <c r="CO92" s="9">
        <v>5.34</v>
      </c>
      <c r="CP92" s="4">
        <v>10.85</v>
      </c>
      <c r="CQ92" s="4">
        <v>14.57</v>
      </c>
      <c r="CR92" s="16">
        <v>26.17</v>
      </c>
      <c r="CS92" s="38">
        <v>28.99</v>
      </c>
      <c r="CT92" s="20">
        <v>32.15</v>
      </c>
      <c r="CU92" s="18">
        <v>35.31</v>
      </c>
      <c r="CV92" s="17">
        <v>36.19</v>
      </c>
      <c r="CW92" s="19">
        <v>37.64</v>
      </c>
      <c r="CX92" s="17">
        <v>39.5</v>
      </c>
      <c r="CY92" s="19">
        <v>39.04</v>
      </c>
      <c r="CZ92" s="18">
        <v>40.06</v>
      </c>
      <c r="DA92" s="17">
        <v>40.36</v>
      </c>
      <c r="DB92" s="17">
        <v>42.07</v>
      </c>
      <c r="DC92" s="17">
        <v>42.09</v>
      </c>
      <c r="DD92" s="17">
        <v>42.93</v>
      </c>
      <c r="DE92" s="19">
        <v>45.76</v>
      </c>
      <c r="DF92" s="17">
        <v>45.84</v>
      </c>
      <c r="DG92" s="20">
        <v>43.37</v>
      </c>
      <c r="DH92" s="16">
        <v>42.45</v>
      </c>
      <c r="DI92" s="16">
        <v>43.14</v>
      </c>
      <c r="DJ92" s="16">
        <v>25.61</v>
      </c>
      <c r="DK92" s="38">
        <v>29.94</v>
      </c>
      <c r="DL92" s="20">
        <v>33.51</v>
      </c>
      <c r="DM92" s="17">
        <v>34.47</v>
      </c>
      <c r="DN92" s="17">
        <v>36.03</v>
      </c>
      <c r="DO92" s="19">
        <v>37.19</v>
      </c>
      <c r="DP92" s="17">
        <v>38.090000000000003</v>
      </c>
      <c r="DQ92" s="19">
        <v>38.11</v>
      </c>
      <c r="DR92" s="18">
        <v>40.090000000000003</v>
      </c>
      <c r="DS92" s="17">
        <v>40.33</v>
      </c>
      <c r="DT92" s="17">
        <v>41.17</v>
      </c>
      <c r="DU92" s="17">
        <v>43.01</v>
      </c>
      <c r="DV92" s="17">
        <v>43.4</v>
      </c>
      <c r="DW92" s="19">
        <v>45.33</v>
      </c>
      <c r="DX92" s="17">
        <v>46.43</v>
      </c>
      <c r="DY92" s="20">
        <v>43.25</v>
      </c>
      <c r="DZ92" s="16">
        <v>43.39</v>
      </c>
      <c r="EA92" s="16">
        <v>43.03</v>
      </c>
      <c r="EB92" s="16">
        <v>0</v>
      </c>
      <c r="EC92" s="20">
        <v>1</v>
      </c>
      <c r="ED92" s="20">
        <v>0</v>
      </c>
      <c r="EE92" s="17">
        <v>-2</v>
      </c>
      <c r="EF92" s="17">
        <v>-4</v>
      </c>
      <c r="EG92" s="17">
        <v>-4</v>
      </c>
      <c r="EH92" s="17">
        <v>0</v>
      </c>
      <c r="EI92" s="17">
        <v>6</v>
      </c>
      <c r="EJ92" s="17">
        <v>14</v>
      </c>
      <c r="EK92" s="17">
        <v>18</v>
      </c>
      <c r="EL92" s="17">
        <v>19</v>
      </c>
      <c r="EM92" s="17">
        <v>19</v>
      </c>
      <c r="EN92" s="17">
        <v>14</v>
      </c>
      <c r="EO92" s="17">
        <v>8</v>
      </c>
      <c r="EP92" s="17">
        <v>4</v>
      </c>
      <c r="EQ92" s="20">
        <v>1</v>
      </c>
      <c r="ER92" s="20">
        <v>2</v>
      </c>
      <c r="ES92" s="20">
        <v>4</v>
      </c>
    </row>
    <row r="93" spans="1:149" ht="14">
      <c r="A93" s="2" t="s">
        <v>1519</v>
      </c>
      <c r="B93" s="2" t="s">
        <v>1666</v>
      </c>
      <c r="C93" s="2">
        <v>15</v>
      </c>
      <c r="D93" s="2">
        <v>9</v>
      </c>
      <c r="E93" s="2">
        <v>50444566</v>
      </c>
      <c r="F93" s="2" t="s">
        <v>91</v>
      </c>
      <c r="G93" s="1" t="s">
        <v>1188</v>
      </c>
      <c r="H93" s="14"/>
      <c r="I93" s="1"/>
      <c r="J93" s="2">
        <v>157.5</v>
      </c>
      <c r="K93" s="2">
        <v>53.4</v>
      </c>
      <c r="L93" s="2" t="s">
        <v>167</v>
      </c>
      <c r="M93" s="2"/>
      <c r="N93" s="2" t="s">
        <v>79</v>
      </c>
      <c r="O93" s="2" t="s">
        <v>329</v>
      </c>
      <c r="P93" s="3" t="s">
        <v>48</v>
      </c>
      <c r="Q93" s="3">
        <v>23</v>
      </c>
      <c r="R93" s="2">
        <v>22</v>
      </c>
      <c r="S93" s="2">
        <v>20</v>
      </c>
      <c r="T93" s="30" t="s">
        <v>168</v>
      </c>
      <c r="U93" s="30" t="s">
        <v>538</v>
      </c>
      <c r="V93" s="30"/>
      <c r="W93" s="30"/>
      <c r="X93" s="3" t="s">
        <v>48</v>
      </c>
      <c r="Y93" s="3">
        <v>23</v>
      </c>
      <c r="Z93" s="2">
        <v>22</v>
      </c>
      <c r="AA93" s="2">
        <v>20</v>
      </c>
      <c r="AB93" s="2" t="s">
        <v>965</v>
      </c>
      <c r="AC93" s="33"/>
      <c r="AD93" s="3" t="s">
        <v>115</v>
      </c>
      <c r="AE93" s="3">
        <v>52</v>
      </c>
      <c r="AF93" s="2">
        <v>39</v>
      </c>
      <c r="AG93" s="2">
        <v>31</v>
      </c>
      <c r="AH93" s="2"/>
      <c r="AI93" s="33" t="s">
        <v>209</v>
      </c>
      <c r="AJ93" s="12" t="s">
        <v>116</v>
      </c>
      <c r="AK93" s="12">
        <v>29</v>
      </c>
      <c r="AL93" s="13">
        <v>17</v>
      </c>
      <c r="AM93" s="13">
        <v>12</v>
      </c>
      <c r="AN93" s="13"/>
      <c r="AO93" s="34" t="s">
        <v>180</v>
      </c>
      <c r="AP93" s="2" t="s">
        <v>272</v>
      </c>
      <c r="AQ93" s="2" t="s">
        <v>288</v>
      </c>
      <c r="AR93" s="2" t="s">
        <v>1521</v>
      </c>
      <c r="AS93" s="2" t="s">
        <v>397</v>
      </c>
      <c r="AT93" s="2" t="s">
        <v>87</v>
      </c>
      <c r="AU93" s="1"/>
      <c r="AV93" s="2" t="s">
        <v>89</v>
      </c>
      <c r="AW93" s="1"/>
      <c r="AX93" s="2" t="s">
        <v>93</v>
      </c>
      <c r="AY93" s="14" t="s">
        <v>1522</v>
      </c>
      <c r="AZ93" s="14">
        <v>1</v>
      </c>
      <c r="BA93" s="3" t="s">
        <v>48</v>
      </c>
      <c r="BB93" s="3">
        <v>23</v>
      </c>
      <c r="BC93" s="2">
        <v>22</v>
      </c>
      <c r="BD93" s="2">
        <v>20</v>
      </c>
      <c r="BE93" s="2" t="s">
        <v>1666</v>
      </c>
      <c r="BF93" s="2">
        <v>15</v>
      </c>
      <c r="BG93" s="2">
        <v>9</v>
      </c>
      <c r="BH93" s="104">
        <v>2.84</v>
      </c>
      <c r="BI93" s="105">
        <v>2.0099999999999998</v>
      </c>
      <c r="BJ93" s="106">
        <v>1.3</v>
      </c>
      <c r="BK93" s="107">
        <v>0.51</v>
      </c>
      <c r="BL93" s="106">
        <v>0</v>
      </c>
      <c r="BM93" s="108">
        <v>0</v>
      </c>
      <c r="BN93" s="106">
        <v>0</v>
      </c>
      <c r="BO93" s="108">
        <v>0.51</v>
      </c>
      <c r="BP93" s="107">
        <v>2.2400000000000002</v>
      </c>
      <c r="BQ93" s="106">
        <v>4.43</v>
      </c>
      <c r="BR93" s="106">
        <v>5.09</v>
      </c>
      <c r="BS93" s="106">
        <v>4.16</v>
      </c>
      <c r="BT93" s="109">
        <v>2.44</v>
      </c>
      <c r="BU93" s="4">
        <v>3.46</v>
      </c>
      <c r="BV93" s="9">
        <v>4.91</v>
      </c>
      <c r="BW93" s="9">
        <v>7.35</v>
      </c>
      <c r="BX93" s="4">
        <v>11.58</v>
      </c>
      <c r="BY93" s="98"/>
      <c r="BZ93" s="4">
        <v>1.67</v>
      </c>
      <c r="CA93" s="26">
        <v>0</v>
      </c>
      <c r="CB93" s="53">
        <v>0</v>
      </c>
      <c r="CC93" s="53">
        <v>0.12</v>
      </c>
      <c r="CD93" s="53">
        <v>1.37</v>
      </c>
      <c r="CE93" s="54">
        <v>1.69</v>
      </c>
      <c r="CF93" s="53">
        <v>1.45</v>
      </c>
      <c r="CG93" s="54">
        <v>1.45</v>
      </c>
      <c r="CH93" s="55">
        <v>2.31</v>
      </c>
      <c r="CI93" s="53">
        <v>4.4800000000000004</v>
      </c>
      <c r="CJ93" s="53">
        <v>5.73</v>
      </c>
      <c r="CK93" s="53">
        <v>4.62</v>
      </c>
      <c r="CL93" s="9">
        <v>2.52</v>
      </c>
      <c r="CM93" s="4">
        <v>3.65</v>
      </c>
      <c r="CN93" s="9">
        <v>4.6399999999999997</v>
      </c>
      <c r="CO93" s="9">
        <v>7.45</v>
      </c>
      <c r="CP93" s="4">
        <v>10.72</v>
      </c>
      <c r="CQ93" s="98"/>
      <c r="CR93" s="16">
        <v>27.35</v>
      </c>
      <c r="CS93" s="38">
        <v>31.9</v>
      </c>
      <c r="CT93" s="17">
        <v>33.21</v>
      </c>
      <c r="CU93" s="18">
        <v>33.020000000000003</v>
      </c>
      <c r="CV93" s="17">
        <v>34.75</v>
      </c>
      <c r="CW93" s="19">
        <v>35.21</v>
      </c>
      <c r="CX93" s="17">
        <v>35.94</v>
      </c>
      <c r="CY93" s="19">
        <v>35.47</v>
      </c>
      <c r="CZ93" s="18">
        <v>35.75</v>
      </c>
      <c r="DA93" s="17">
        <v>37.659999999999997</v>
      </c>
      <c r="DB93" s="17">
        <v>38.659999999999997</v>
      </c>
      <c r="DC93" s="17">
        <v>39.340000000000003</v>
      </c>
      <c r="DD93" s="20">
        <v>41.6</v>
      </c>
      <c r="DE93" s="16">
        <v>42.25</v>
      </c>
      <c r="DF93" s="20">
        <v>43.17</v>
      </c>
      <c r="DG93" s="20">
        <v>42.33</v>
      </c>
      <c r="DH93" s="16">
        <v>42.93</v>
      </c>
      <c r="DI93" s="100"/>
      <c r="DJ93" s="16">
        <v>27.36</v>
      </c>
      <c r="DK93" s="38">
        <v>31.71</v>
      </c>
      <c r="DL93" s="17">
        <v>33.380000000000003</v>
      </c>
      <c r="DM93" s="17">
        <v>33.94</v>
      </c>
      <c r="DN93" s="17">
        <v>34.04</v>
      </c>
      <c r="DO93" s="19">
        <v>35.97</v>
      </c>
      <c r="DP93" s="17">
        <v>35.51</v>
      </c>
      <c r="DQ93" s="19">
        <v>34.619999999999997</v>
      </c>
      <c r="DR93" s="18">
        <v>35.950000000000003</v>
      </c>
      <c r="DS93" s="17">
        <v>37.299999999999997</v>
      </c>
      <c r="DT93" s="17">
        <v>38.369999999999997</v>
      </c>
      <c r="DU93" s="17">
        <v>39.46</v>
      </c>
      <c r="DV93" s="20">
        <v>42.09</v>
      </c>
      <c r="DW93" s="16">
        <v>42.95</v>
      </c>
      <c r="DX93" s="20">
        <v>43.9</v>
      </c>
      <c r="DY93" s="20">
        <v>42.86</v>
      </c>
      <c r="DZ93" s="16">
        <v>43.78</v>
      </c>
      <c r="EA93" s="100"/>
      <c r="EB93" s="16">
        <v>3</v>
      </c>
      <c r="EC93" s="20">
        <v>1</v>
      </c>
      <c r="ED93" s="17">
        <v>-1</v>
      </c>
      <c r="EE93" s="17">
        <v>-8</v>
      </c>
      <c r="EF93" s="17">
        <v>-13</v>
      </c>
      <c r="EG93" s="17">
        <v>-18</v>
      </c>
      <c r="EH93" s="17">
        <v>-20</v>
      </c>
      <c r="EI93" s="17">
        <v>-19</v>
      </c>
      <c r="EJ93" s="17">
        <v>-17</v>
      </c>
      <c r="EK93" s="17">
        <v>-12</v>
      </c>
      <c r="EL93" s="17">
        <v>-6</v>
      </c>
      <c r="EM93" s="17">
        <v>0</v>
      </c>
      <c r="EN93" s="20">
        <v>1</v>
      </c>
      <c r="EO93" s="20">
        <v>3</v>
      </c>
      <c r="EP93" s="20">
        <v>2</v>
      </c>
      <c r="EQ93" s="20">
        <v>2</v>
      </c>
      <c r="ER93" s="20">
        <v>1</v>
      </c>
      <c r="ES93" s="101"/>
    </row>
    <row r="94" spans="1:149" ht="14">
      <c r="A94" s="2" t="s">
        <v>1357</v>
      </c>
      <c r="B94" s="2" t="s">
        <v>1666</v>
      </c>
      <c r="C94" s="2">
        <v>22</v>
      </c>
      <c r="D94" s="2">
        <v>6</v>
      </c>
      <c r="E94" s="2">
        <v>52253968</v>
      </c>
      <c r="F94" s="2" t="s">
        <v>91</v>
      </c>
      <c r="G94" s="1" t="s">
        <v>451</v>
      </c>
      <c r="H94" s="15" t="s">
        <v>95</v>
      </c>
      <c r="I94" s="1">
        <v>-1</v>
      </c>
      <c r="J94" s="2">
        <v>163.4</v>
      </c>
      <c r="K94" s="2">
        <v>54.3</v>
      </c>
      <c r="L94" s="2" t="s">
        <v>167</v>
      </c>
      <c r="M94" s="2"/>
      <c r="N94" s="2" t="s">
        <v>79</v>
      </c>
      <c r="O94" s="2" t="s">
        <v>80</v>
      </c>
      <c r="P94" s="3" t="s">
        <v>6</v>
      </c>
      <c r="Q94" s="3">
        <v>26</v>
      </c>
      <c r="R94" s="2">
        <v>24</v>
      </c>
      <c r="S94" s="2">
        <v>20</v>
      </c>
      <c r="T94" s="30"/>
      <c r="U94" s="30"/>
      <c r="V94" s="30"/>
      <c r="W94" s="30"/>
      <c r="X94" s="3" t="s">
        <v>6</v>
      </c>
      <c r="Y94" s="3">
        <v>26</v>
      </c>
      <c r="Z94" s="2">
        <v>24</v>
      </c>
      <c r="AA94" s="2">
        <v>20</v>
      </c>
      <c r="AB94" s="2" t="s">
        <v>450</v>
      </c>
      <c r="AC94" s="33"/>
      <c r="AD94" s="3" t="s">
        <v>232</v>
      </c>
      <c r="AE94" s="3">
        <v>56</v>
      </c>
      <c r="AF94" s="2">
        <v>43</v>
      </c>
      <c r="AG94" s="2">
        <v>34</v>
      </c>
      <c r="AH94" s="2"/>
      <c r="AI94" s="33" t="s">
        <v>242</v>
      </c>
      <c r="AJ94" s="12" t="s">
        <v>217</v>
      </c>
      <c r="AK94" s="12">
        <v>33</v>
      </c>
      <c r="AL94" s="13">
        <v>22</v>
      </c>
      <c r="AM94" s="13">
        <v>20</v>
      </c>
      <c r="AN94" s="13"/>
      <c r="AO94" s="34"/>
      <c r="AP94" s="2" t="s">
        <v>272</v>
      </c>
      <c r="AQ94" s="2" t="s">
        <v>336</v>
      </c>
      <c r="AR94" s="2" t="s">
        <v>257</v>
      </c>
      <c r="AS94" s="2" t="s">
        <v>86</v>
      </c>
      <c r="AT94" s="2" t="s">
        <v>87</v>
      </c>
      <c r="AU94" s="1" t="s">
        <v>90</v>
      </c>
      <c r="AV94" s="2" t="s">
        <v>89</v>
      </c>
      <c r="AW94" s="1" t="s">
        <v>180</v>
      </c>
      <c r="AX94" s="2" t="s">
        <v>93</v>
      </c>
      <c r="AY94" s="14" t="s">
        <v>450</v>
      </c>
      <c r="AZ94" s="14">
        <v>2</v>
      </c>
      <c r="BA94" s="3" t="s">
        <v>6</v>
      </c>
      <c r="BB94" s="3">
        <v>26</v>
      </c>
      <c r="BC94" s="2">
        <v>24</v>
      </c>
      <c r="BD94" s="2">
        <v>20</v>
      </c>
      <c r="BE94" s="2" t="s">
        <v>1666</v>
      </c>
      <c r="BF94" s="2">
        <v>22</v>
      </c>
      <c r="BG94" s="2">
        <v>6</v>
      </c>
      <c r="BH94" s="104">
        <v>4.6900000000000004</v>
      </c>
      <c r="BI94" s="105">
        <v>2.5299999999999998</v>
      </c>
      <c r="BJ94" s="109">
        <v>2.44</v>
      </c>
      <c r="BK94" s="105">
        <v>1.39</v>
      </c>
      <c r="BL94" s="109">
        <v>1.1499999999999999</v>
      </c>
      <c r="BM94" s="104">
        <v>1.63</v>
      </c>
      <c r="BN94" s="109">
        <v>0</v>
      </c>
      <c r="BO94" s="104">
        <v>0</v>
      </c>
      <c r="BP94" s="105">
        <v>0</v>
      </c>
      <c r="BQ94" s="109">
        <v>0.95</v>
      </c>
      <c r="BR94" s="109">
        <v>2.61</v>
      </c>
      <c r="BS94" s="109">
        <v>5.55</v>
      </c>
      <c r="BT94" s="109">
        <v>4.53</v>
      </c>
      <c r="BU94" s="4">
        <v>4.46</v>
      </c>
      <c r="BV94" s="9">
        <v>7.27</v>
      </c>
      <c r="BW94" s="9">
        <v>9.31</v>
      </c>
      <c r="BX94" s="4">
        <v>13.35</v>
      </c>
      <c r="BY94" s="4">
        <v>22.15</v>
      </c>
      <c r="BZ94" s="4">
        <v>3.79</v>
      </c>
      <c r="CA94" s="37">
        <v>3.12</v>
      </c>
      <c r="CB94" s="9">
        <v>2.17</v>
      </c>
      <c r="CC94" s="9">
        <v>0.9</v>
      </c>
      <c r="CD94" s="9">
        <v>1.54</v>
      </c>
      <c r="CE94" s="4">
        <v>2.13</v>
      </c>
      <c r="CF94" s="9">
        <v>2.17</v>
      </c>
      <c r="CG94" s="4">
        <v>2.25</v>
      </c>
      <c r="CH94" s="37">
        <v>3.05</v>
      </c>
      <c r="CI94" s="9">
        <v>4.22</v>
      </c>
      <c r="CJ94" s="9">
        <v>4.0199999999999996</v>
      </c>
      <c r="CK94" s="9">
        <v>4.5999999999999996</v>
      </c>
      <c r="CL94" s="9">
        <v>5.0199999999999996</v>
      </c>
      <c r="CM94" s="4">
        <v>5.7</v>
      </c>
      <c r="CN94" s="9">
        <v>8.19</v>
      </c>
      <c r="CO94" s="9">
        <v>9.56</v>
      </c>
      <c r="CP94" s="4">
        <v>12.85</v>
      </c>
      <c r="CQ94" s="4">
        <v>22.06</v>
      </c>
      <c r="CR94" s="16">
        <v>28.35</v>
      </c>
      <c r="CS94" s="38">
        <v>32.03</v>
      </c>
      <c r="CT94" s="20">
        <v>35.619999999999997</v>
      </c>
      <c r="CU94" s="38">
        <v>37.93</v>
      </c>
      <c r="CV94" s="20">
        <v>38.64</v>
      </c>
      <c r="CW94" s="16">
        <v>40.549999999999997</v>
      </c>
      <c r="CX94" s="20">
        <v>41.41</v>
      </c>
      <c r="CY94" s="16">
        <v>42.53</v>
      </c>
      <c r="CZ94" s="38">
        <v>43.45</v>
      </c>
      <c r="DA94" s="20">
        <v>42.73</v>
      </c>
      <c r="DB94" s="20">
        <v>43.25</v>
      </c>
      <c r="DC94" s="20">
        <v>42.57</v>
      </c>
      <c r="DD94" s="20">
        <v>49.82</v>
      </c>
      <c r="DE94" s="16">
        <v>48.57</v>
      </c>
      <c r="DF94" s="20">
        <v>51.42</v>
      </c>
      <c r="DG94" s="20">
        <v>50.83</v>
      </c>
      <c r="DH94" s="16">
        <v>48.56</v>
      </c>
      <c r="DI94" s="16">
        <v>38.47</v>
      </c>
      <c r="DJ94" s="16">
        <v>29.08</v>
      </c>
      <c r="DK94" s="38">
        <v>31.26</v>
      </c>
      <c r="DL94" s="20">
        <v>34.54</v>
      </c>
      <c r="DM94" s="20">
        <v>36.729999999999997</v>
      </c>
      <c r="DN94" s="20">
        <v>37.43</v>
      </c>
      <c r="DO94" s="16">
        <v>40.81</v>
      </c>
      <c r="DP94" s="20">
        <v>41.76</v>
      </c>
      <c r="DQ94" s="16">
        <v>43.08</v>
      </c>
      <c r="DR94" s="38">
        <v>44.63</v>
      </c>
      <c r="DS94" s="20">
        <v>42.6</v>
      </c>
      <c r="DT94" s="20">
        <v>44.12</v>
      </c>
      <c r="DU94" s="20">
        <v>43.91</v>
      </c>
      <c r="DV94" s="20">
        <v>50.11</v>
      </c>
      <c r="DW94" s="16">
        <v>49.5</v>
      </c>
      <c r="DX94" s="20">
        <v>51.77</v>
      </c>
      <c r="DY94" s="20">
        <v>49.61</v>
      </c>
      <c r="DZ94" s="16">
        <v>49.26</v>
      </c>
      <c r="EA94" s="16">
        <v>39.130000000000003</v>
      </c>
      <c r="EB94" s="16">
        <v>4</v>
      </c>
      <c r="EC94" s="20">
        <v>4</v>
      </c>
      <c r="ED94" s="20">
        <v>4</v>
      </c>
      <c r="EE94" s="20">
        <v>3</v>
      </c>
      <c r="EF94" s="20">
        <v>0</v>
      </c>
      <c r="EG94" s="20">
        <v>-3</v>
      </c>
      <c r="EH94" s="20">
        <v>-9</v>
      </c>
      <c r="EI94" s="20">
        <v>-12</v>
      </c>
      <c r="EJ94" s="20">
        <v>-17</v>
      </c>
      <c r="EK94" s="20">
        <v>-15</v>
      </c>
      <c r="EL94" s="20">
        <v>-10</v>
      </c>
      <c r="EM94" s="20">
        <v>-7</v>
      </c>
      <c r="EN94" s="20">
        <v>-1</v>
      </c>
      <c r="EO94" s="20">
        <v>4</v>
      </c>
      <c r="EP94" s="20">
        <v>5</v>
      </c>
      <c r="EQ94" s="20">
        <v>2</v>
      </c>
      <c r="ER94" s="20">
        <v>0</v>
      </c>
      <c r="ES94" s="20">
        <v>1</v>
      </c>
    </row>
    <row r="95" spans="1:149" ht="14">
      <c r="A95" s="2" t="s">
        <v>887</v>
      </c>
      <c r="B95" s="2" t="s">
        <v>1666</v>
      </c>
      <c r="C95" s="2">
        <v>16</v>
      </c>
      <c r="D95" s="2">
        <v>2</v>
      </c>
      <c r="E95" s="2">
        <v>47844300</v>
      </c>
      <c r="F95" s="2" t="s">
        <v>91</v>
      </c>
      <c r="G95" s="1" t="s">
        <v>337</v>
      </c>
      <c r="H95" s="15" t="s">
        <v>95</v>
      </c>
      <c r="I95" s="1">
        <v>-3</v>
      </c>
      <c r="J95" s="2">
        <v>157</v>
      </c>
      <c r="K95" s="2">
        <v>51</v>
      </c>
      <c r="L95" s="2" t="s">
        <v>167</v>
      </c>
      <c r="M95" s="2"/>
      <c r="N95" s="2" t="s">
        <v>147</v>
      </c>
      <c r="O95" s="2" t="s">
        <v>80</v>
      </c>
      <c r="P95" s="3" t="s">
        <v>15</v>
      </c>
      <c r="Q95" s="3">
        <v>30</v>
      </c>
      <c r="R95" s="2">
        <v>21</v>
      </c>
      <c r="S95" s="2">
        <v>20</v>
      </c>
      <c r="T95" s="30" t="s">
        <v>168</v>
      </c>
      <c r="U95" s="30"/>
      <c r="V95" s="30"/>
      <c r="W95" s="30"/>
      <c r="X95" s="3" t="s">
        <v>15</v>
      </c>
      <c r="Y95" s="3">
        <v>30</v>
      </c>
      <c r="Z95" s="2">
        <v>21</v>
      </c>
      <c r="AA95" s="2">
        <v>20</v>
      </c>
      <c r="AB95" s="2" t="s">
        <v>275</v>
      </c>
      <c r="AC95" s="33"/>
      <c r="AD95" s="3" t="s">
        <v>159</v>
      </c>
      <c r="AE95" s="3">
        <v>49</v>
      </c>
      <c r="AF95" s="2">
        <v>32</v>
      </c>
      <c r="AG95" s="2">
        <v>32</v>
      </c>
      <c r="AH95" s="2"/>
      <c r="AI95" s="33" t="s">
        <v>176</v>
      </c>
      <c r="AJ95" s="12" t="s">
        <v>160</v>
      </c>
      <c r="AK95" s="12">
        <v>20</v>
      </c>
      <c r="AL95" s="13">
        <v>11</v>
      </c>
      <c r="AM95" s="13">
        <v>9</v>
      </c>
      <c r="AN95" s="13"/>
      <c r="AO95" s="34"/>
      <c r="AP95" s="2" t="s">
        <v>177</v>
      </c>
      <c r="AQ95" s="2" t="s">
        <v>936</v>
      </c>
      <c r="AR95" s="2" t="s">
        <v>559</v>
      </c>
      <c r="AS95" s="2" t="s">
        <v>658</v>
      </c>
      <c r="AT95" s="2" t="s">
        <v>87</v>
      </c>
      <c r="AU95" s="1" t="s">
        <v>131</v>
      </c>
      <c r="AV95" s="2" t="s">
        <v>89</v>
      </c>
      <c r="AW95" s="1" t="s">
        <v>108</v>
      </c>
      <c r="AX95" s="2" t="s">
        <v>93</v>
      </c>
      <c r="AY95" s="14" t="s">
        <v>1167</v>
      </c>
      <c r="AZ95" s="14">
        <v>2</v>
      </c>
      <c r="BA95" s="3" t="s">
        <v>15</v>
      </c>
      <c r="BB95" s="3">
        <v>30</v>
      </c>
      <c r="BC95" s="2">
        <v>21</v>
      </c>
      <c r="BD95" s="2">
        <v>20</v>
      </c>
      <c r="BE95" s="2" t="s">
        <v>1666</v>
      </c>
      <c r="BF95" s="2">
        <v>16</v>
      </c>
      <c r="BG95" s="2">
        <v>2</v>
      </c>
      <c r="BH95" s="104">
        <v>3.38</v>
      </c>
      <c r="BI95" s="105">
        <v>3.56</v>
      </c>
      <c r="BJ95" s="109">
        <v>2.17</v>
      </c>
      <c r="BK95" s="105">
        <v>2.36</v>
      </c>
      <c r="BL95" s="109">
        <v>2.5</v>
      </c>
      <c r="BM95" s="104">
        <v>2.5</v>
      </c>
      <c r="BN95" s="109">
        <v>3.9</v>
      </c>
      <c r="BO95" s="104">
        <v>1.34</v>
      </c>
      <c r="BP95" s="105">
        <v>1.94</v>
      </c>
      <c r="BQ95" s="109">
        <v>3.13</v>
      </c>
      <c r="BR95" s="109">
        <v>3.12</v>
      </c>
      <c r="BS95" s="109">
        <v>5.89</v>
      </c>
      <c r="BT95" s="109">
        <v>0.9</v>
      </c>
      <c r="BU95" s="4">
        <v>2.33</v>
      </c>
      <c r="BV95" s="9">
        <v>3.69</v>
      </c>
      <c r="BW95" s="9">
        <v>5.43</v>
      </c>
      <c r="BX95" s="4">
        <v>11.85</v>
      </c>
      <c r="BY95" s="4">
        <v>16.7</v>
      </c>
      <c r="BZ95" s="4">
        <v>3.87</v>
      </c>
      <c r="CA95" s="37">
        <v>2.87</v>
      </c>
      <c r="CB95" s="9">
        <v>1.5</v>
      </c>
      <c r="CC95" s="9">
        <v>0</v>
      </c>
      <c r="CD95" s="9">
        <v>0</v>
      </c>
      <c r="CE95" s="4">
        <v>0</v>
      </c>
      <c r="CF95" s="9">
        <v>0.88</v>
      </c>
      <c r="CG95" s="4">
        <v>1.51</v>
      </c>
      <c r="CH95" s="37">
        <v>2.4700000000000002</v>
      </c>
      <c r="CI95" s="9">
        <v>3.89</v>
      </c>
      <c r="CJ95" s="9">
        <v>4.13</v>
      </c>
      <c r="CK95" s="9">
        <v>5.78</v>
      </c>
      <c r="CL95" s="9">
        <v>0</v>
      </c>
      <c r="CM95" s="4">
        <v>0.99</v>
      </c>
      <c r="CN95" s="9">
        <v>3.49</v>
      </c>
      <c r="CO95" s="9">
        <v>5.52</v>
      </c>
      <c r="CP95" s="4">
        <v>11.73</v>
      </c>
      <c r="CQ95" s="4">
        <v>16.13</v>
      </c>
      <c r="CR95" s="16">
        <v>26.45</v>
      </c>
      <c r="CS95" s="38">
        <v>29.59</v>
      </c>
      <c r="CT95" s="20">
        <v>30.85</v>
      </c>
      <c r="CU95" s="38">
        <v>31.93</v>
      </c>
      <c r="CV95" s="20">
        <v>33.94</v>
      </c>
      <c r="CW95" s="16">
        <v>34.630000000000003</v>
      </c>
      <c r="CX95" s="20">
        <v>35.76</v>
      </c>
      <c r="CY95" s="16">
        <v>36.49</v>
      </c>
      <c r="CZ95" s="38">
        <v>36.19</v>
      </c>
      <c r="DA95" s="20">
        <v>38.049999999999997</v>
      </c>
      <c r="DB95" s="20">
        <v>39.049999999999997</v>
      </c>
      <c r="DC95" s="20">
        <v>38.659999999999997</v>
      </c>
      <c r="DD95" s="20">
        <v>40.770000000000003</v>
      </c>
      <c r="DE95" s="16">
        <v>44.59</v>
      </c>
      <c r="DF95" s="20">
        <v>45.09</v>
      </c>
      <c r="DG95" s="20">
        <v>43.46</v>
      </c>
      <c r="DH95" s="16">
        <v>39.700000000000003</v>
      </c>
      <c r="DI95" s="16">
        <v>35.979999999999997</v>
      </c>
      <c r="DJ95" s="16">
        <v>26.61</v>
      </c>
      <c r="DK95" s="38">
        <v>29.2</v>
      </c>
      <c r="DL95" s="20">
        <v>30.87</v>
      </c>
      <c r="DM95" s="20">
        <v>31.94</v>
      </c>
      <c r="DN95" s="20">
        <v>34.69</v>
      </c>
      <c r="DO95" s="16">
        <v>34.9</v>
      </c>
      <c r="DP95" s="20">
        <v>36.21</v>
      </c>
      <c r="DQ95" s="16">
        <v>36.770000000000003</v>
      </c>
      <c r="DR95" s="38">
        <v>36.15</v>
      </c>
      <c r="DS95" s="20">
        <v>38.020000000000003</v>
      </c>
      <c r="DT95" s="20">
        <v>39.53</v>
      </c>
      <c r="DU95" s="20">
        <v>37.89</v>
      </c>
      <c r="DV95" s="20">
        <v>41.51</v>
      </c>
      <c r="DW95" s="16">
        <v>44.21</v>
      </c>
      <c r="DX95" s="20">
        <v>45.11</v>
      </c>
      <c r="DY95" s="20">
        <v>44.07</v>
      </c>
      <c r="DZ95" s="16">
        <v>39.07</v>
      </c>
      <c r="EA95" s="16">
        <v>36.22</v>
      </c>
      <c r="EB95" s="16">
        <v>3</v>
      </c>
      <c r="EC95" s="20">
        <v>3</v>
      </c>
      <c r="ED95" s="20">
        <v>6</v>
      </c>
      <c r="EE95" s="20">
        <v>6</v>
      </c>
      <c r="EF95" s="20">
        <v>5</v>
      </c>
      <c r="EG95" s="20">
        <v>2</v>
      </c>
      <c r="EH95" s="20">
        <v>0</v>
      </c>
      <c r="EI95" s="20">
        <v>-6</v>
      </c>
      <c r="EJ95" s="20">
        <v>-14</v>
      </c>
      <c r="EK95" s="20">
        <v>-14</v>
      </c>
      <c r="EL95" s="20">
        <v>-15</v>
      </c>
      <c r="EM95" s="20">
        <v>-18</v>
      </c>
      <c r="EN95" s="20">
        <v>-15</v>
      </c>
      <c r="EO95" s="20">
        <v>-10</v>
      </c>
      <c r="EP95" s="20">
        <v>-4</v>
      </c>
      <c r="EQ95" s="20">
        <v>0</v>
      </c>
      <c r="ER95" s="20">
        <v>0</v>
      </c>
      <c r="ES95" s="20">
        <v>0</v>
      </c>
    </row>
    <row r="96" spans="1:149" ht="14">
      <c r="A96" s="2" t="s">
        <v>843</v>
      </c>
      <c r="B96" s="2" t="s">
        <v>1666</v>
      </c>
      <c r="C96" s="2">
        <v>13</v>
      </c>
      <c r="D96" s="2">
        <v>1</v>
      </c>
      <c r="E96" s="2">
        <v>49958818</v>
      </c>
      <c r="F96" s="2" t="s">
        <v>91</v>
      </c>
      <c r="G96" s="1" t="s">
        <v>849</v>
      </c>
      <c r="H96" s="13" t="s">
        <v>95</v>
      </c>
      <c r="I96" s="1">
        <v>2</v>
      </c>
      <c r="J96" s="2">
        <v>155.9</v>
      </c>
      <c r="K96" s="2">
        <v>40.6</v>
      </c>
      <c r="L96" s="2" t="s">
        <v>167</v>
      </c>
      <c r="M96" s="2"/>
      <c r="N96" s="2" t="s">
        <v>79</v>
      </c>
      <c r="O96" s="2" t="s">
        <v>819</v>
      </c>
      <c r="P96" s="2" t="s">
        <v>48</v>
      </c>
      <c r="Q96" s="2">
        <v>30</v>
      </c>
      <c r="R96" s="2">
        <v>20</v>
      </c>
      <c r="S96" s="2">
        <v>20</v>
      </c>
      <c r="T96" s="30" t="s">
        <v>168</v>
      </c>
      <c r="U96" s="30"/>
      <c r="V96" s="30" t="s">
        <v>798</v>
      </c>
      <c r="W96" s="30"/>
      <c r="X96" s="2" t="s">
        <v>48</v>
      </c>
      <c r="Y96" s="2">
        <v>30</v>
      </c>
      <c r="Z96" s="2">
        <v>20</v>
      </c>
      <c r="AA96" s="2">
        <v>20</v>
      </c>
      <c r="AB96" s="2" t="s">
        <v>847</v>
      </c>
      <c r="AC96" s="2"/>
      <c r="AD96" s="3" t="s">
        <v>848</v>
      </c>
      <c r="AE96" s="3">
        <v>61</v>
      </c>
      <c r="AF96" s="2">
        <v>31</v>
      </c>
      <c r="AG96" s="2">
        <v>29</v>
      </c>
      <c r="AH96" s="2"/>
      <c r="AI96" s="33" t="s">
        <v>443</v>
      </c>
      <c r="AJ96" s="3" t="s">
        <v>217</v>
      </c>
      <c r="AK96" s="3">
        <v>39</v>
      </c>
      <c r="AL96" s="2">
        <v>22</v>
      </c>
      <c r="AM96" s="2">
        <v>21</v>
      </c>
      <c r="AN96" s="2"/>
      <c r="AO96" s="33" t="s">
        <v>197</v>
      </c>
      <c r="AP96" s="2" t="s">
        <v>239</v>
      </c>
      <c r="AQ96" s="2" t="s">
        <v>262</v>
      </c>
      <c r="AR96" s="2" t="s">
        <v>342</v>
      </c>
      <c r="AS96" s="2" t="s">
        <v>444</v>
      </c>
      <c r="AT96" s="2" t="s">
        <v>87</v>
      </c>
      <c r="AU96" s="1"/>
      <c r="AV96" s="2" t="s">
        <v>89</v>
      </c>
      <c r="AW96" s="1"/>
      <c r="AX96" s="2" t="s">
        <v>93</v>
      </c>
      <c r="AY96" s="14" t="s">
        <v>753</v>
      </c>
      <c r="AZ96" s="14">
        <v>1</v>
      </c>
      <c r="BA96" s="2" t="s">
        <v>48</v>
      </c>
      <c r="BB96" s="2">
        <v>30</v>
      </c>
      <c r="BC96" s="2">
        <v>20</v>
      </c>
      <c r="BD96" s="2">
        <v>20</v>
      </c>
      <c r="BE96" s="2" t="s">
        <v>1666</v>
      </c>
      <c r="BF96" s="2">
        <v>13</v>
      </c>
      <c r="BG96" s="2">
        <v>1</v>
      </c>
      <c r="BH96" s="104">
        <v>3.03</v>
      </c>
      <c r="BI96" s="105">
        <v>2.79</v>
      </c>
      <c r="BJ96" s="106">
        <v>2.63</v>
      </c>
      <c r="BK96" s="107">
        <v>1.27</v>
      </c>
      <c r="BL96" s="106">
        <v>1.61</v>
      </c>
      <c r="BM96" s="108">
        <v>1.52</v>
      </c>
      <c r="BN96" s="106">
        <v>0.45</v>
      </c>
      <c r="BO96" s="108">
        <v>0.45</v>
      </c>
      <c r="BP96" s="107">
        <v>1.69</v>
      </c>
      <c r="BQ96" s="106">
        <v>1.65</v>
      </c>
      <c r="BR96" s="106">
        <v>2.95</v>
      </c>
      <c r="BS96" s="106">
        <v>3.66</v>
      </c>
      <c r="BT96" s="106">
        <v>0.45</v>
      </c>
      <c r="BU96" s="8">
        <v>0.56000000000000005</v>
      </c>
      <c r="BV96" s="7">
        <v>2.87</v>
      </c>
      <c r="BW96" s="9">
        <v>5.27</v>
      </c>
      <c r="BX96" s="4">
        <v>10.14</v>
      </c>
      <c r="BY96" s="4">
        <v>13.79</v>
      </c>
      <c r="BZ96" s="4">
        <v>2.99</v>
      </c>
      <c r="CA96" s="26">
        <v>2.12</v>
      </c>
      <c r="CB96" s="53">
        <v>1.17</v>
      </c>
      <c r="CC96" s="53">
        <v>1.39</v>
      </c>
      <c r="CD96" s="53">
        <v>1.39</v>
      </c>
      <c r="CE96" s="54">
        <v>1.5</v>
      </c>
      <c r="CF96" s="53">
        <v>1.37</v>
      </c>
      <c r="CG96" s="54">
        <v>1.63</v>
      </c>
      <c r="CH96" s="55">
        <v>1.57</v>
      </c>
      <c r="CI96" s="53">
        <v>1.9</v>
      </c>
      <c r="CJ96" s="53">
        <v>3.64</v>
      </c>
      <c r="CK96" s="53">
        <v>4.04</v>
      </c>
      <c r="CL96" s="7">
        <v>0.67</v>
      </c>
      <c r="CM96" s="8">
        <v>1.69</v>
      </c>
      <c r="CN96" s="7">
        <v>4.7300000000000004</v>
      </c>
      <c r="CO96" s="9">
        <v>6.06</v>
      </c>
      <c r="CP96" s="4">
        <v>9.66</v>
      </c>
      <c r="CQ96" s="4">
        <v>12.93</v>
      </c>
      <c r="CR96" s="16">
        <v>27.38</v>
      </c>
      <c r="CS96" s="38">
        <v>30.56</v>
      </c>
      <c r="CT96" s="17">
        <v>34.479999999999997</v>
      </c>
      <c r="CU96" s="18">
        <v>35.32</v>
      </c>
      <c r="CV96" s="17">
        <v>35.19</v>
      </c>
      <c r="CW96" s="19">
        <v>36.049999999999997</v>
      </c>
      <c r="CX96" s="17">
        <v>36.9</v>
      </c>
      <c r="CY96" s="19">
        <v>36.909999999999997</v>
      </c>
      <c r="CZ96" s="18">
        <v>36.94</v>
      </c>
      <c r="DA96" s="17">
        <v>37.22</v>
      </c>
      <c r="DB96" s="17">
        <v>38.979999999999997</v>
      </c>
      <c r="DC96" s="17">
        <v>39.299999999999997</v>
      </c>
      <c r="DD96" s="17">
        <v>42.03</v>
      </c>
      <c r="DE96" s="19">
        <v>42.66</v>
      </c>
      <c r="DF96" s="17">
        <v>44.32</v>
      </c>
      <c r="DG96" s="20">
        <v>43.52</v>
      </c>
      <c r="DH96" s="16">
        <v>39.46</v>
      </c>
      <c r="DI96" s="16">
        <v>37.32</v>
      </c>
      <c r="DJ96" s="16">
        <v>27.75</v>
      </c>
      <c r="DK96" s="38">
        <v>30.67</v>
      </c>
      <c r="DL96" s="17">
        <v>34.94</v>
      </c>
      <c r="DM96" s="17">
        <v>35.57</v>
      </c>
      <c r="DN96" s="17">
        <v>35.549999999999997</v>
      </c>
      <c r="DO96" s="19">
        <v>36.770000000000003</v>
      </c>
      <c r="DP96" s="17">
        <v>36.549999999999997</v>
      </c>
      <c r="DQ96" s="19">
        <v>36.9</v>
      </c>
      <c r="DR96" s="18">
        <v>36.770000000000003</v>
      </c>
      <c r="DS96" s="17">
        <v>37.85</v>
      </c>
      <c r="DT96" s="17">
        <v>38.82</v>
      </c>
      <c r="DU96" s="17">
        <v>40.1</v>
      </c>
      <c r="DV96" s="17">
        <v>42.46</v>
      </c>
      <c r="DW96" s="19">
        <v>43.88</v>
      </c>
      <c r="DX96" s="17">
        <v>44.65</v>
      </c>
      <c r="DY96" s="20">
        <v>43.61</v>
      </c>
      <c r="DZ96" s="16">
        <v>39.74</v>
      </c>
      <c r="EA96" s="16">
        <v>37.21</v>
      </c>
      <c r="EB96" s="16">
        <v>6</v>
      </c>
      <c r="EC96" s="20">
        <v>6</v>
      </c>
      <c r="ED96" s="17">
        <v>5</v>
      </c>
      <c r="EE96" s="17">
        <v>1</v>
      </c>
      <c r="EF96" s="17">
        <v>-7</v>
      </c>
      <c r="EG96" s="17">
        <v>-15</v>
      </c>
      <c r="EH96" s="17">
        <v>-17</v>
      </c>
      <c r="EI96" s="17">
        <v>-19</v>
      </c>
      <c r="EJ96" s="17">
        <v>-14</v>
      </c>
      <c r="EK96" s="17">
        <v>-12</v>
      </c>
      <c r="EL96" s="17">
        <v>-7</v>
      </c>
      <c r="EM96" s="17">
        <v>-1</v>
      </c>
      <c r="EN96" s="17">
        <v>1</v>
      </c>
      <c r="EO96" s="17">
        <v>4</v>
      </c>
      <c r="EP96" s="17">
        <v>7</v>
      </c>
      <c r="EQ96" s="20">
        <v>6</v>
      </c>
      <c r="ER96" s="20">
        <v>5</v>
      </c>
      <c r="ES96" s="20">
        <v>8</v>
      </c>
    </row>
    <row r="97" spans="1:152" ht="14">
      <c r="A97" s="2" t="s">
        <v>815</v>
      </c>
      <c r="B97" s="2" t="s">
        <v>1666</v>
      </c>
      <c r="C97" s="2">
        <v>15</v>
      </c>
      <c r="D97" s="2">
        <v>11</v>
      </c>
      <c r="E97" s="2">
        <v>49606674</v>
      </c>
      <c r="F97" s="2" t="s">
        <v>91</v>
      </c>
      <c r="G97" s="1" t="s">
        <v>821</v>
      </c>
      <c r="H97" s="13" t="s">
        <v>95</v>
      </c>
      <c r="I97" s="1">
        <v>-3</v>
      </c>
      <c r="J97" s="2">
        <v>153.69999999999999</v>
      </c>
      <c r="K97" s="2">
        <v>53.4</v>
      </c>
      <c r="L97" s="2" t="s">
        <v>167</v>
      </c>
      <c r="M97" s="2"/>
      <c r="N97" s="2" t="s">
        <v>99</v>
      </c>
      <c r="O97" s="2" t="s">
        <v>819</v>
      </c>
      <c r="P97" s="3" t="s">
        <v>17</v>
      </c>
      <c r="Q97" s="3">
        <v>30</v>
      </c>
      <c r="R97" s="2">
        <v>19</v>
      </c>
      <c r="S97" s="2">
        <v>20</v>
      </c>
      <c r="T97" s="30"/>
      <c r="U97" s="30"/>
      <c r="V97" s="30"/>
      <c r="W97" s="30"/>
      <c r="X97" s="3" t="s">
        <v>17</v>
      </c>
      <c r="Y97" s="3">
        <v>30</v>
      </c>
      <c r="Z97" s="2">
        <v>19</v>
      </c>
      <c r="AA97" s="2">
        <v>20</v>
      </c>
      <c r="AB97" s="2" t="s">
        <v>280</v>
      </c>
      <c r="AC97" s="33"/>
      <c r="AD97" s="3" t="s">
        <v>216</v>
      </c>
      <c r="AE97" s="3">
        <v>52</v>
      </c>
      <c r="AF97" s="2">
        <v>30</v>
      </c>
      <c r="AG97" s="2">
        <v>30</v>
      </c>
      <c r="AH97" s="2"/>
      <c r="AI97" s="33" t="s">
        <v>242</v>
      </c>
      <c r="AJ97" s="12" t="s">
        <v>217</v>
      </c>
      <c r="AK97" s="12">
        <v>41</v>
      </c>
      <c r="AL97" s="13">
        <v>19</v>
      </c>
      <c r="AM97" s="13">
        <v>16</v>
      </c>
      <c r="AN97" s="13"/>
      <c r="AO97" s="34" t="s">
        <v>197</v>
      </c>
      <c r="AP97" s="2" t="s">
        <v>272</v>
      </c>
      <c r="AQ97" s="2" t="s">
        <v>820</v>
      </c>
      <c r="AR97" s="2" t="s">
        <v>667</v>
      </c>
      <c r="AS97" s="2" t="s">
        <v>220</v>
      </c>
      <c r="AT97" s="2" t="s">
        <v>87</v>
      </c>
      <c r="AU97" s="1"/>
      <c r="AV97" s="2" t="s">
        <v>89</v>
      </c>
      <c r="AW97" s="1"/>
      <c r="AX97" s="2" t="s">
        <v>93</v>
      </c>
      <c r="AY97" s="14" t="s">
        <v>753</v>
      </c>
      <c r="AZ97" s="14">
        <v>2</v>
      </c>
      <c r="BA97" s="3" t="s">
        <v>17</v>
      </c>
      <c r="BB97" s="3">
        <v>30</v>
      </c>
      <c r="BC97" s="2">
        <v>19</v>
      </c>
      <c r="BD97" s="2">
        <v>20</v>
      </c>
      <c r="BE97" s="2" t="s">
        <v>1666</v>
      </c>
      <c r="BF97" s="2">
        <v>15</v>
      </c>
      <c r="BG97" s="2">
        <v>11</v>
      </c>
      <c r="BH97" s="104">
        <v>3.34</v>
      </c>
      <c r="BI97" s="105">
        <v>3.11</v>
      </c>
      <c r="BJ97" s="109">
        <v>2.13</v>
      </c>
      <c r="BK97" s="105">
        <v>2.4900000000000002</v>
      </c>
      <c r="BL97" s="109">
        <v>2.37</v>
      </c>
      <c r="BM97" s="104">
        <v>2.2799999999999998</v>
      </c>
      <c r="BN97" s="109">
        <v>1.45</v>
      </c>
      <c r="BO97" s="104">
        <v>1.45</v>
      </c>
      <c r="BP97" s="105">
        <v>2.04</v>
      </c>
      <c r="BQ97" s="109">
        <v>3.62</v>
      </c>
      <c r="BR97" s="109">
        <v>4.8600000000000003</v>
      </c>
      <c r="BS97" s="109">
        <v>6.31</v>
      </c>
      <c r="BT97" s="109">
        <v>3.56</v>
      </c>
      <c r="BU97" s="4">
        <v>3.88</v>
      </c>
      <c r="BV97" s="9">
        <v>5.09</v>
      </c>
      <c r="BW97" s="9">
        <v>7.23</v>
      </c>
      <c r="BX97" s="4">
        <v>11.01</v>
      </c>
      <c r="BY97" s="4">
        <v>14.34</v>
      </c>
      <c r="BZ97" s="4">
        <v>2.83</v>
      </c>
      <c r="CA97" s="26">
        <v>2.2400000000000002</v>
      </c>
      <c r="CB97" s="25">
        <v>0.67</v>
      </c>
      <c r="CC97" s="25">
        <v>0.45</v>
      </c>
      <c r="CD97" s="25">
        <v>1.9</v>
      </c>
      <c r="CE97" s="12">
        <v>2.48</v>
      </c>
      <c r="CF97" s="25">
        <v>2.74</v>
      </c>
      <c r="CG97" s="12">
        <v>3.22</v>
      </c>
      <c r="CH97" s="26">
        <v>2.44</v>
      </c>
      <c r="CI97" s="25">
        <v>4.1100000000000003</v>
      </c>
      <c r="CJ97" s="25">
        <v>5.09</v>
      </c>
      <c r="CK97" s="25">
        <v>6.6</v>
      </c>
      <c r="CL97" s="9">
        <v>3.53</v>
      </c>
      <c r="CM97" s="4">
        <v>3.46</v>
      </c>
      <c r="CN97" s="9">
        <v>5.77</v>
      </c>
      <c r="CO97" s="9">
        <v>7.78</v>
      </c>
      <c r="CP97" s="4">
        <v>11.27</v>
      </c>
      <c r="CQ97" s="4">
        <v>14.61</v>
      </c>
      <c r="CR97" s="16">
        <v>26.61</v>
      </c>
      <c r="CS97" s="38">
        <v>31.72</v>
      </c>
      <c r="CT97" s="20">
        <v>34.06</v>
      </c>
      <c r="CU97" s="38">
        <v>35.130000000000003</v>
      </c>
      <c r="CV97" s="20">
        <v>36.82</v>
      </c>
      <c r="CW97" s="16">
        <v>37.28</v>
      </c>
      <c r="CX97" s="20">
        <v>37.83</v>
      </c>
      <c r="CY97" s="16">
        <v>37.97</v>
      </c>
      <c r="CZ97" s="38">
        <v>38.19</v>
      </c>
      <c r="DA97" s="20">
        <v>38.090000000000003</v>
      </c>
      <c r="DB97" s="20">
        <v>39.5</v>
      </c>
      <c r="DC97" s="20">
        <v>40.78</v>
      </c>
      <c r="DD97" s="20">
        <v>42.68</v>
      </c>
      <c r="DE97" s="16">
        <v>43.59</v>
      </c>
      <c r="DF97" s="20">
        <v>45.24</v>
      </c>
      <c r="DG97" s="20">
        <v>43.69</v>
      </c>
      <c r="DH97" s="16">
        <v>41.85</v>
      </c>
      <c r="DI97" s="16">
        <v>41.14</v>
      </c>
      <c r="DJ97" s="16">
        <v>26.19</v>
      </c>
      <c r="DK97" s="38">
        <v>31.3</v>
      </c>
      <c r="DL97" s="20">
        <v>34.119999999999997</v>
      </c>
      <c r="DM97" s="20">
        <v>35.520000000000003</v>
      </c>
      <c r="DN97" s="20">
        <v>36.01</v>
      </c>
      <c r="DO97" s="16">
        <v>37.14</v>
      </c>
      <c r="DP97" s="20">
        <v>36.869999999999997</v>
      </c>
      <c r="DQ97" s="16">
        <v>37.590000000000003</v>
      </c>
      <c r="DR97" s="38">
        <v>37.58</v>
      </c>
      <c r="DS97" s="20">
        <v>38.15</v>
      </c>
      <c r="DT97" s="20">
        <v>39.78</v>
      </c>
      <c r="DU97" s="20">
        <v>40.869999999999997</v>
      </c>
      <c r="DV97" s="20">
        <v>43.26</v>
      </c>
      <c r="DW97" s="16">
        <v>44.95</v>
      </c>
      <c r="DX97" s="20">
        <v>45.96</v>
      </c>
      <c r="DY97" s="20">
        <v>43.41</v>
      </c>
      <c r="DZ97" s="16">
        <v>41.24</v>
      </c>
      <c r="EA97" s="16">
        <v>42.15</v>
      </c>
      <c r="EB97" s="16">
        <v>2</v>
      </c>
      <c r="EC97" s="20">
        <v>3</v>
      </c>
      <c r="ED97" s="20">
        <v>2</v>
      </c>
      <c r="EE97" s="20">
        <v>0</v>
      </c>
      <c r="EF97" s="20">
        <v>-6</v>
      </c>
      <c r="EG97" s="20">
        <v>-10</v>
      </c>
      <c r="EH97" s="20">
        <v>-16</v>
      </c>
      <c r="EI97" s="20">
        <v>-19</v>
      </c>
      <c r="EJ97" s="20">
        <v>-16</v>
      </c>
      <c r="EK97" s="20">
        <v>-14</v>
      </c>
      <c r="EL97" s="20">
        <v>-9</v>
      </c>
      <c r="EM97" s="20">
        <v>-5</v>
      </c>
      <c r="EN97" s="20">
        <v>1</v>
      </c>
      <c r="EO97" s="20">
        <v>4</v>
      </c>
      <c r="EP97" s="20">
        <v>5</v>
      </c>
      <c r="EQ97" s="20">
        <v>5</v>
      </c>
      <c r="ER97" s="20">
        <v>4</v>
      </c>
      <c r="ES97" s="20">
        <v>3</v>
      </c>
    </row>
    <row r="98" spans="1:152" ht="14">
      <c r="A98" s="2" t="s">
        <v>939</v>
      </c>
      <c r="B98" s="2" t="s">
        <v>1666</v>
      </c>
      <c r="C98" s="2">
        <v>20</v>
      </c>
      <c r="D98" s="2">
        <v>0</v>
      </c>
      <c r="E98" s="2">
        <v>40958316</v>
      </c>
      <c r="F98" s="2" t="s">
        <v>91</v>
      </c>
      <c r="G98" s="1" t="s">
        <v>943</v>
      </c>
      <c r="H98" s="14"/>
      <c r="I98" s="1"/>
      <c r="J98" s="2">
        <v>157.4</v>
      </c>
      <c r="K98" s="2">
        <v>48</v>
      </c>
      <c r="L98" s="2" t="s">
        <v>167</v>
      </c>
      <c r="M98" s="2"/>
      <c r="N98" s="2" t="s">
        <v>79</v>
      </c>
      <c r="O98" s="2" t="s">
        <v>100</v>
      </c>
      <c r="P98" s="3" t="s">
        <v>6</v>
      </c>
      <c r="Q98" s="3">
        <v>33</v>
      </c>
      <c r="R98" s="2">
        <v>25</v>
      </c>
      <c r="S98" s="2">
        <v>20</v>
      </c>
      <c r="T98" s="30" t="s">
        <v>168</v>
      </c>
      <c r="U98" s="30"/>
      <c r="V98" s="30"/>
      <c r="W98" s="30"/>
      <c r="X98" s="3" t="s">
        <v>6</v>
      </c>
      <c r="Y98" s="3">
        <v>33</v>
      </c>
      <c r="Z98" s="2">
        <v>25</v>
      </c>
      <c r="AA98" s="2">
        <v>20</v>
      </c>
      <c r="AB98" s="2" t="s">
        <v>773</v>
      </c>
      <c r="AC98" s="33"/>
      <c r="AD98" s="3" t="s">
        <v>232</v>
      </c>
      <c r="AE98" s="3">
        <v>50</v>
      </c>
      <c r="AF98" s="2">
        <v>33</v>
      </c>
      <c r="AG98" s="2">
        <v>24</v>
      </c>
      <c r="AH98" s="2"/>
      <c r="AI98" s="33" t="s">
        <v>443</v>
      </c>
      <c r="AJ98" s="12" t="s">
        <v>217</v>
      </c>
      <c r="AK98" s="12">
        <v>32</v>
      </c>
      <c r="AL98" s="13">
        <v>26</v>
      </c>
      <c r="AM98" s="13">
        <v>9</v>
      </c>
      <c r="AN98" s="13"/>
      <c r="AO98" s="34" t="s">
        <v>197</v>
      </c>
      <c r="AP98" s="2" t="s">
        <v>239</v>
      </c>
      <c r="AQ98" s="2" t="s">
        <v>118</v>
      </c>
      <c r="AR98" s="2" t="s">
        <v>667</v>
      </c>
      <c r="AS98" s="2" t="s">
        <v>151</v>
      </c>
      <c r="AT98" s="2" t="s">
        <v>87</v>
      </c>
      <c r="AU98" s="1"/>
      <c r="AV98" s="2" t="s">
        <v>89</v>
      </c>
      <c r="AW98" s="1"/>
      <c r="AX98" s="2" t="s">
        <v>93</v>
      </c>
      <c r="AY98" s="14" t="s">
        <v>782</v>
      </c>
      <c r="AZ98" s="14">
        <v>1</v>
      </c>
      <c r="BA98" s="3" t="s">
        <v>6</v>
      </c>
      <c r="BB98" s="3">
        <v>33</v>
      </c>
      <c r="BC98" s="2">
        <v>25</v>
      </c>
      <c r="BD98" s="2">
        <v>20</v>
      </c>
      <c r="BE98" s="2" t="s">
        <v>1666</v>
      </c>
      <c r="BF98" s="2">
        <v>20</v>
      </c>
      <c r="BG98" s="2">
        <v>0</v>
      </c>
      <c r="BH98" s="104">
        <v>3.11</v>
      </c>
      <c r="BI98" s="105">
        <v>2.59</v>
      </c>
      <c r="BJ98" s="106">
        <v>2.41</v>
      </c>
      <c r="BK98" s="107">
        <v>2.11</v>
      </c>
      <c r="BL98" s="106">
        <v>1.49</v>
      </c>
      <c r="BM98" s="108">
        <v>1.24</v>
      </c>
      <c r="BN98" s="106">
        <v>0.88</v>
      </c>
      <c r="BO98" s="108">
        <v>0</v>
      </c>
      <c r="BP98" s="107">
        <v>0.25</v>
      </c>
      <c r="BQ98" s="106">
        <v>1.63</v>
      </c>
      <c r="BR98" s="106">
        <v>3.73</v>
      </c>
      <c r="BS98" s="106">
        <v>5.39</v>
      </c>
      <c r="BT98" s="106">
        <v>1.74</v>
      </c>
      <c r="BU98" s="4">
        <v>2.88</v>
      </c>
      <c r="BV98" s="9">
        <v>3.34</v>
      </c>
      <c r="BW98" s="9">
        <v>3.66</v>
      </c>
      <c r="BX98" s="4">
        <v>8.34</v>
      </c>
      <c r="BY98" s="4">
        <v>16.34</v>
      </c>
      <c r="BZ98" s="4">
        <v>3.09</v>
      </c>
      <c r="CA98" s="26">
        <v>2.2400000000000002</v>
      </c>
      <c r="CB98" s="53">
        <v>0</v>
      </c>
      <c r="CC98" s="53">
        <v>0.5</v>
      </c>
      <c r="CD98" s="53">
        <v>1.25</v>
      </c>
      <c r="CE98" s="54">
        <v>1.37</v>
      </c>
      <c r="CF98" s="53">
        <v>1.74</v>
      </c>
      <c r="CG98" s="54">
        <v>2.36</v>
      </c>
      <c r="CH98" s="55">
        <v>2.39</v>
      </c>
      <c r="CI98" s="53">
        <v>1.87</v>
      </c>
      <c r="CJ98" s="53">
        <v>3.23</v>
      </c>
      <c r="CK98" s="53">
        <v>5.09</v>
      </c>
      <c r="CL98" s="7">
        <v>1.69</v>
      </c>
      <c r="CM98" s="4">
        <v>2.2799999999999998</v>
      </c>
      <c r="CN98" s="9">
        <v>4.29</v>
      </c>
      <c r="CO98" s="9">
        <v>5.54</v>
      </c>
      <c r="CP98" s="4">
        <v>7.73</v>
      </c>
      <c r="CQ98" s="4">
        <v>18.12</v>
      </c>
      <c r="CR98" s="16">
        <v>26.89</v>
      </c>
      <c r="CS98" s="38">
        <v>28.44</v>
      </c>
      <c r="CT98" s="17">
        <v>32.29</v>
      </c>
      <c r="CU98" s="18">
        <v>34.57</v>
      </c>
      <c r="CV98" s="17">
        <v>35.659999999999997</v>
      </c>
      <c r="CW98" s="19">
        <v>36.33</v>
      </c>
      <c r="CX98" s="17">
        <v>36.57</v>
      </c>
      <c r="CY98" s="19">
        <v>37.9</v>
      </c>
      <c r="CZ98" s="18">
        <v>38.549999999999997</v>
      </c>
      <c r="DA98" s="17">
        <v>38.92</v>
      </c>
      <c r="DB98" s="17">
        <v>40.880000000000003</v>
      </c>
      <c r="DC98" s="17">
        <v>41.14</v>
      </c>
      <c r="DD98" s="17">
        <v>42.66</v>
      </c>
      <c r="DE98" s="16">
        <v>45.78</v>
      </c>
      <c r="DF98" s="20">
        <v>46.24</v>
      </c>
      <c r="DG98" s="20">
        <v>45.43</v>
      </c>
      <c r="DH98" s="16">
        <v>42.32</v>
      </c>
      <c r="DI98" s="16">
        <v>38.520000000000003</v>
      </c>
      <c r="DJ98" s="16">
        <v>26.64</v>
      </c>
      <c r="DK98" s="38">
        <v>28.91</v>
      </c>
      <c r="DL98" s="17">
        <v>32.36</v>
      </c>
      <c r="DM98" s="17">
        <v>35.340000000000003</v>
      </c>
      <c r="DN98" s="17">
        <v>35.11</v>
      </c>
      <c r="DO98" s="19">
        <v>36.979999999999997</v>
      </c>
      <c r="DP98" s="17">
        <v>36.619999999999997</v>
      </c>
      <c r="DQ98" s="19">
        <v>37.01</v>
      </c>
      <c r="DR98" s="18">
        <v>38.01</v>
      </c>
      <c r="DS98" s="17">
        <v>38.81</v>
      </c>
      <c r="DT98" s="17">
        <v>41.29</v>
      </c>
      <c r="DU98" s="17">
        <v>41.31</v>
      </c>
      <c r="DV98" s="17">
        <v>43.99</v>
      </c>
      <c r="DW98" s="16">
        <v>46.59</v>
      </c>
      <c r="DX98" s="20">
        <v>46.98</v>
      </c>
      <c r="DY98" s="20">
        <v>45.18</v>
      </c>
      <c r="DZ98" s="16">
        <v>42.5</v>
      </c>
      <c r="EA98" s="16">
        <v>38.880000000000003</v>
      </c>
      <c r="EB98" s="16">
        <v>1</v>
      </c>
      <c r="EC98" s="20">
        <v>4</v>
      </c>
      <c r="ED98" s="17">
        <v>5</v>
      </c>
      <c r="EE98" s="17">
        <v>5</v>
      </c>
      <c r="EF98" s="17">
        <v>0</v>
      </c>
      <c r="EG98" s="17">
        <v>-2</v>
      </c>
      <c r="EH98" s="17">
        <v>-7</v>
      </c>
      <c r="EI98" s="17">
        <v>-10</v>
      </c>
      <c r="EJ98" s="17">
        <v>-8</v>
      </c>
      <c r="EK98" s="17">
        <v>-6</v>
      </c>
      <c r="EL98" s="17">
        <v>-2</v>
      </c>
      <c r="EM98" s="17">
        <v>1</v>
      </c>
      <c r="EN98" s="17">
        <v>5</v>
      </c>
      <c r="EO98" s="20">
        <v>7</v>
      </c>
      <c r="EP98" s="20">
        <v>5</v>
      </c>
      <c r="EQ98" s="20">
        <v>4</v>
      </c>
      <c r="ER98" s="20">
        <v>3</v>
      </c>
      <c r="ES98" s="20">
        <v>2</v>
      </c>
    </row>
    <row r="99" spans="1:152" ht="14">
      <c r="A99" s="2" t="s">
        <v>1122</v>
      </c>
      <c r="B99" s="2" t="s">
        <v>1666</v>
      </c>
      <c r="C99" s="2">
        <v>19</v>
      </c>
      <c r="D99" s="2">
        <v>9</v>
      </c>
      <c r="E99" s="2">
        <v>50108000</v>
      </c>
      <c r="F99" s="2" t="s">
        <v>91</v>
      </c>
      <c r="G99" s="1" t="s">
        <v>754</v>
      </c>
      <c r="H99" s="15" t="s">
        <v>95</v>
      </c>
      <c r="I99" s="1">
        <v>-6</v>
      </c>
      <c r="J99" s="2">
        <v>168.1</v>
      </c>
      <c r="K99" s="2">
        <v>53.8</v>
      </c>
      <c r="L99" s="2" t="s">
        <v>167</v>
      </c>
      <c r="M99" s="2"/>
      <c r="N99" s="2" t="s">
        <v>147</v>
      </c>
      <c r="O99" s="2" t="s">
        <v>335</v>
      </c>
      <c r="P99" s="2" t="s">
        <v>6</v>
      </c>
      <c r="Q99" s="2">
        <v>34</v>
      </c>
      <c r="R99" s="2">
        <v>30</v>
      </c>
      <c r="S99" s="2">
        <v>20</v>
      </c>
      <c r="T99" s="30" t="s">
        <v>168</v>
      </c>
      <c r="U99" s="30"/>
      <c r="V99" s="30"/>
      <c r="W99" s="30"/>
      <c r="X99" s="2" t="s">
        <v>6</v>
      </c>
      <c r="Y99" s="2">
        <v>34</v>
      </c>
      <c r="Z99" s="2">
        <v>30</v>
      </c>
      <c r="AA99" s="2">
        <v>20</v>
      </c>
      <c r="AB99" s="2" t="s">
        <v>275</v>
      </c>
      <c r="AC99" s="2"/>
      <c r="AD99" s="3" t="s">
        <v>137</v>
      </c>
      <c r="AE99" s="3">
        <v>46</v>
      </c>
      <c r="AF99" s="2">
        <v>41</v>
      </c>
      <c r="AG99" s="2">
        <v>31</v>
      </c>
      <c r="AH99" s="2"/>
      <c r="AI99" s="33" t="s">
        <v>443</v>
      </c>
      <c r="AJ99" s="3" t="s">
        <v>116</v>
      </c>
      <c r="AK99" s="3">
        <v>33</v>
      </c>
      <c r="AL99" s="2">
        <v>29</v>
      </c>
      <c r="AM99" s="2">
        <v>11</v>
      </c>
      <c r="AN99" s="2"/>
      <c r="AO99" s="33" t="s">
        <v>180</v>
      </c>
      <c r="AP99" s="2" t="s">
        <v>239</v>
      </c>
      <c r="AQ99" s="2" t="s">
        <v>178</v>
      </c>
      <c r="AR99" s="2" t="s">
        <v>266</v>
      </c>
      <c r="AS99" s="2" t="s">
        <v>397</v>
      </c>
      <c r="AT99" s="2" t="s">
        <v>87</v>
      </c>
      <c r="AU99" s="1" t="s">
        <v>108</v>
      </c>
      <c r="AV99" s="2" t="s">
        <v>89</v>
      </c>
      <c r="AW99" s="1" t="s">
        <v>131</v>
      </c>
      <c r="AX99" s="2" t="s">
        <v>93</v>
      </c>
      <c r="AY99" s="14" t="s">
        <v>1125</v>
      </c>
      <c r="AZ99" s="14">
        <v>2</v>
      </c>
      <c r="BA99" s="2" t="s">
        <v>6</v>
      </c>
      <c r="BB99" s="2">
        <v>34</v>
      </c>
      <c r="BC99" s="2">
        <v>30</v>
      </c>
      <c r="BD99" s="2">
        <v>20</v>
      </c>
      <c r="BE99" s="2" t="s">
        <v>1666</v>
      </c>
      <c r="BF99" s="2">
        <v>19</v>
      </c>
      <c r="BG99" s="2">
        <v>9</v>
      </c>
      <c r="BH99" s="104">
        <v>3.44</v>
      </c>
      <c r="BI99" s="105">
        <v>4.3899999999999997</v>
      </c>
      <c r="BJ99" s="109">
        <v>3.9</v>
      </c>
      <c r="BK99" s="105">
        <v>2.99</v>
      </c>
      <c r="BL99" s="109">
        <v>3.22</v>
      </c>
      <c r="BM99" s="104">
        <v>2.5299999999999998</v>
      </c>
      <c r="BN99" s="109">
        <v>2.56</v>
      </c>
      <c r="BO99" s="104">
        <v>3.12</v>
      </c>
      <c r="BP99" s="105">
        <v>3.51</v>
      </c>
      <c r="BQ99" s="109">
        <v>4.53</v>
      </c>
      <c r="BR99" s="109">
        <v>7.97</v>
      </c>
      <c r="BS99" s="109">
        <v>8.2100000000000009</v>
      </c>
      <c r="BT99" s="109">
        <v>3.23</v>
      </c>
      <c r="BU99" s="4">
        <v>4.29</v>
      </c>
      <c r="BV99" s="9">
        <v>5.7</v>
      </c>
      <c r="BW99" s="9">
        <v>7.5</v>
      </c>
      <c r="BX99" s="4">
        <v>11.97</v>
      </c>
      <c r="BY99" s="4">
        <v>17.75</v>
      </c>
      <c r="BZ99" s="4">
        <v>5.01</v>
      </c>
      <c r="CA99" s="37">
        <v>3.88</v>
      </c>
      <c r="CB99" s="9">
        <v>2.2799999999999998</v>
      </c>
      <c r="CC99" s="9">
        <v>1.67</v>
      </c>
      <c r="CD99" s="9">
        <v>2.36</v>
      </c>
      <c r="CE99" s="4">
        <v>2.61</v>
      </c>
      <c r="CF99" s="9">
        <v>3.11</v>
      </c>
      <c r="CG99" s="4">
        <v>3.87</v>
      </c>
      <c r="CH99" s="37">
        <v>5.25</v>
      </c>
      <c r="CI99" s="9">
        <v>5.98</v>
      </c>
      <c r="CJ99" s="9">
        <v>7.73</v>
      </c>
      <c r="CK99" s="9">
        <v>9.9600000000000009</v>
      </c>
      <c r="CL99" s="9">
        <v>2.08</v>
      </c>
      <c r="CM99" s="4">
        <v>3.97</v>
      </c>
      <c r="CN99" s="9">
        <v>4.91</v>
      </c>
      <c r="CO99" s="9">
        <v>7.47</v>
      </c>
      <c r="CP99" s="4">
        <v>11.12</v>
      </c>
      <c r="CQ99" s="4">
        <v>17.579999999999998</v>
      </c>
      <c r="CR99" s="16">
        <v>26.12</v>
      </c>
      <c r="CS99" s="38">
        <v>31.09</v>
      </c>
      <c r="CT99" s="20">
        <v>32.299999999999997</v>
      </c>
      <c r="CU99" s="38">
        <v>33.840000000000003</v>
      </c>
      <c r="CV99" s="20">
        <v>35.11</v>
      </c>
      <c r="CW99" s="16">
        <v>36.270000000000003</v>
      </c>
      <c r="CX99" s="20">
        <v>37.78</v>
      </c>
      <c r="CY99" s="16">
        <v>37.630000000000003</v>
      </c>
      <c r="CZ99" s="38">
        <v>38.69</v>
      </c>
      <c r="DA99" s="20">
        <v>37.72</v>
      </c>
      <c r="DB99" s="20">
        <v>38.85</v>
      </c>
      <c r="DC99" s="20">
        <v>42.44</v>
      </c>
      <c r="DD99" s="20">
        <v>45.78</v>
      </c>
      <c r="DE99" s="16">
        <v>43.65</v>
      </c>
      <c r="DF99" s="20">
        <v>46.62</v>
      </c>
      <c r="DG99" s="20">
        <v>47.96</v>
      </c>
      <c r="DH99" s="16">
        <v>42.68</v>
      </c>
      <c r="DI99" s="16">
        <v>39.76</v>
      </c>
      <c r="DJ99" s="16">
        <v>26.84</v>
      </c>
      <c r="DK99" s="38">
        <v>30.61</v>
      </c>
      <c r="DL99" s="20">
        <v>33.72</v>
      </c>
      <c r="DM99" s="20">
        <v>34.880000000000003</v>
      </c>
      <c r="DN99" s="20">
        <v>34.47</v>
      </c>
      <c r="DO99" s="16">
        <v>35.61</v>
      </c>
      <c r="DP99" s="20">
        <v>37.28</v>
      </c>
      <c r="DQ99" s="16">
        <v>37.53</v>
      </c>
      <c r="DR99" s="38">
        <v>37.83</v>
      </c>
      <c r="DS99" s="20">
        <v>38.53</v>
      </c>
      <c r="DT99" s="20">
        <v>39.880000000000003</v>
      </c>
      <c r="DU99" s="20">
        <v>42.42</v>
      </c>
      <c r="DV99" s="20">
        <v>46.01</v>
      </c>
      <c r="DW99" s="16">
        <v>43.12</v>
      </c>
      <c r="DX99" s="20">
        <v>45.42</v>
      </c>
      <c r="DY99" s="20">
        <v>46.99</v>
      </c>
      <c r="DZ99" s="16">
        <v>42.7</v>
      </c>
      <c r="EA99" s="16">
        <v>39.770000000000003</v>
      </c>
      <c r="EB99" s="16">
        <v>11</v>
      </c>
      <c r="EC99" s="20">
        <v>11</v>
      </c>
      <c r="ED99" s="20">
        <v>14</v>
      </c>
      <c r="EE99" s="20">
        <v>8</v>
      </c>
      <c r="EF99" s="20">
        <v>4</v>
      </c>
      <c r="EG99" s="20">
        <v>0</v>
      </c>
      <c r="EH99" s="20">
        <v>-6</v>
      </c>
      <c r="EI99" s="20">
        <v>-11</v>
      </c>
      <c r="EJ99" s="20">
        <v>-11</v>
      </c>
      <c r="EK99" s="20">
        <v>-6</v>
      </c>
      <c r="EL99" s="20">
        <v>1</v>
      </c>
      <c r="EM99" s="20">
        <v>11</v>
      </c>
      <c r="EN99" s="20">
        <v>9</v>
      </c>
      <c r="EO99" s="20">
        <v>8</v>
      </c>
      <c r="EP99" s="20">
        <v>7</v>
      </c>
      <c r="EQ99" s="20">
        <v>4</v>
      </c>
      <c r="ER99" s="20">
        <v>2</v>
      </c>
      <c r="ES99" s="20">
        <v>1</v>
      </c>
    </row>
    <row r="100" spans="1:152" ht="14">
      <c r="A100" s="2" t="s">
        <v>1434</v>
      </c>
      <c r="B100" s="2" t="s">
        <v>1666</v>
      </c>
      <c r="C100" s="2">
        <v>22</v>
      </c>
      <c r="D100" s="2">
        <v>0</v>
      </c>
      <c r="E100" s="2">
        <v>38351549</v>
      </c>
      <c r="F100" s="2" t="s">
        <v>91</v>
      </c>
      <c r="G100" s="1" t="s">
        <v>1437</v>
      </c>
      <c r="H100" s="14"/>
      <c r="I100" s="1"/>
      <c r="J100" s="2">
        <v>152.19999999999999</v>
      </c>
      <c r="K100" s="2">
        <v>58.7</v>
      </c>
      <c r="L100" s="2" t="s">
        <v>167</v>
      </c>
      <c r="M100" s="2"/>
      <c r="N100" s="2" t="s">
        <v>99</v>
      </c>
      <c r="O100" s="2" t="s">
        <v>114</v>
      </c>
      <c r="P100" s="3" t="s">
        <v>6</v>
      </c>
      <c r="Q100" s="3">
        <v>21</v>
      </c>
      <c r="R100" s="2">
        <v>21</v>
      </c>
      <c r="S100" s="2">
        <v>20</v>
      </c>
      <c r="T100" s="30" t="s">
        <v>168</v>
      </c>
      <c r="U100" s="30" t="s">
        <v>772</v>
      </c>
      <c r="V100" s="30" t="s">
        <v>860</v>
      </c>
      <c r="W100" s="30"/>
      <c r="X100" s="3" t="s">
        <v>6</v>
      </c>
      <c r="Y100" s="3">
        <v>21</v>
      </c>
      <c r="Z100" s="2">
        <v>21</v>
      </c>
      <c r="AA100" s="2">
        <v>20</v>
      </c>
      <c r="AB100" s="2" t="s">
        <v>280</v>
      </c>
      <c r="AC100" s="33"/>
      <c r="AD100" s="3" t="s">
        <v>137</v>
      </c>
      <c r="AE100" s="3">
        <v>58</v>
      </c>
      <c r="AF100" s="2">
        <v>47</v>
      </c>
      <c r="AG100" s="2">
        <v>32</v>
      </c>
      <c r="AH100" s="2"/>
      <c r="AI100" s="33" t="s">
        <v>443</v>
      </c>
      <c r="AJ100" s="12" t="s">
        <v>138</v>
      </c>
      <c r="AK100" s="12">
        <v>41</v>
      </c>
      <c r="AL100" s="13">
        <v>38</v>
      </c>
      <c r="AM100" s="13">
        <v>28</v>
      </c>
      <c r="AN100" s="13"/>
      <c r="AO100" s="34" t="s">
        <v>180</v>
      </c>
      <c r="AP100" s="2" t="s">
        <v>149</v>
      </c>
      <c r="AQ100" s="2" t="s">
        <v>84</v>
      </c>
      <c r="AR100" s="2" t="s">
        <v>429</v>
      </c>
      <c r="AS100" s="2" t="s">
        <v>313</v>
      </c>
      <c r="AT100" s="2" t="s">
        <v>87</v>
      </c>
      <c r="AU100" s="1"/>
      <c r="AV100" s="2" t="s">
        <v>89</v>
      </c>
      <c r="AW100" s="1"/>
      <c r="AX100" s="2" t="s">
        <v>93</v>
      </c>
      <c r="AY100" s="14" t="s">
        <v>753</v>
      </c>
      <c r="AZ100" s="14">
        <v>1</v>
      </c>
      <c r="BA100" s="3" t="s">
        <v>6</v>
      </c>
      <c r="BB100" s="3">
        <v>21</v>
      </c>
      <c r="BC100" s="2">
        <v>21</v>
      </c>
      <c r="BD100" s="2">
        <v>20</v>
      </c>
      <c r="BE100" s="2" t="s">
        <v>1666</v>
      </c>
      <c r="BF100" s="2">
        <v>22</v>
      </c>
      <c r="BG100" s="2">
        <v>0</v>
      </c>
      <c r="BH100" s="104">
        <v>4.75</v>
      </c>
      <c r="BI100" s="105">
        <v>3.97</v>
      </c>
      <c r="BJ100" s="109">
        <v>2.62</v>
      </c>
      <c r="BK100" s="107">
        <v>2.61</v>
      </c>
      <c r="BL100" s="106">
        <v>2.2400000000000002</v>
      </c>
      <c r="BM100" s="108">
        <v>1.02</v>
      </c>
      <c r="BN100" s="106">
        <v>0</v>
      </c>
      <c r="BO100" s="108">
        <v>0</v>
      </c>
      <c r="BP100" s="107">
        <v>0</v>
      </c>
      <c r="BQ100" s="106">
        <v>3.37</v>
      </c>
      <c r="BR100" s="106">
        <v>5.71</v>
      </c>
      <c r="BS100" s="106">
        <v>3.48</v>
      </c>
      <c r="BT100" s="106">
        <v>2.41</v>
      </c>
      <c r="BU100" s="8">
        <v>3.19</v>
      </c>
      <c r="BV100" s="7">
        <v>3.87</v>
      </c>
      <c r="BW100" s="9">
        <v>8.11</v>
      </c>
      <c r="BX100" s="4">
        <v>12.93</v>
      </c>
      <c r="BY100" s="4">
        <v>15.62</v>
      </c>
      <c r="BZ100" s="4">
        <v>4.2699999999999996</v>
      </c>
      <c r="CA100" s="26">
        <v>3.28</v>
      </c>
      <c r="CB100" s="25">
        <v>0.79</v>
      </c>
      <c r="CC100" s="53">
        <v>0.25</v>
      </c>
      <c r="CD100" s="53">
        <v>1.78</v>
      </c>
      <c r="CE100" s="54">
        <v>1.37</v>
      </c>
      <c r="CF100" s="53">
        <v>1.61</v>
      </c>
      <c r="CG100" s="54">
        <v>1.74</v>
      </c>
      <c r="CH100" s="55">
        <v>3.13</v>
      </c>
      <c r="CI100" s="53">
        <v>4.22</v>
      </c>
      <c r="CJ100" s="53">
        <v>5.36</v>
      </c>
      <c r="CK100" s="53">
        <v>2.86</v>
      </c>
      <c r="CL100" s="7">
        <v>0.18</v>
      </c>
      <c r="CM100" s="8">
        <v>1.5</v>
      </c>
      <c r="CN100" s="7">
        <v>3.21</v>
      </c>
      <c r="CO100" s="9">
        <v>7.48</v>
      </c>
      <c r="CP100" s="4">
        <v>12.44</v>
      </c>
      <c r="CQ100" s="4">
        <v>15.4</v>
      </c>
      <c r="CR100" s="16">
        <v>26.39</v>
      </c>
      <c r="CS100" s="38">
        <v>29.24</v>
      </c>
      <c r="CT100" s="20">
        <v>33.549999999999997</v>
      </c>
      <c r="CU100" s="18">
        <v>35.130000000000003</v>
      </c>
      <c r="CV100" s="17">
        <v>36.369999999999997</v>
      </c>
      <c r="CW100" s="19">
        <v>37.15</v>
      </c>
      <c r="CX100" s="17">
        <v>37.159999999999997</v>
      </c>
      <c r="CY100" s="19">
        <v>38.82</v>
      </c>
      <c r="CZ100" s="18">
        <v>40.14</v>
      </c>
      <c r="DA100" s="17">
        <v>41.15</v>
      </c>
      <c r="DB100" s="17">
        <v>41.75</v>
      </c>
      <c r="DC100" s="17">
        <v>41.51</v>
      </c>
      <c r="DD100" s="17">
        <v>43.65</v>
      </c>
      <c r="DE100" s="19">
        <v>44.1</v>
      </c>
      <c r="DF100" s="17">
        <v>45.97</v>
      </c>
      <c r="DG100" s="20">
        <v>43.21</v>
      </c>
      <c r="DH100" s="16">
        <v>43.88</v>
      </c>
      <c r="DI100" s="16">
        <v>32.47</v>
      </c>
      <c r="DJ100" s="16">
        <v>27.26</v>
      </c>
      <c r="DK100" s="38">
        <v>29.12</v>
      </c>
      <c r="DL100" s="20">
        <v>33.78</v>
      </c>
      <c r="DM100" s="17">
        <v>35.31</v>
      </c>
      <c r="DN100" s="17">
        <v>36.03</v>
      </c>
      <c r="DO100" s="19">
        <v>37.35</v>
      </c>
      <c r="DP100" s="17">
        <v>37.65</v>
      </c>
      <c r="DQ100" s="19">
        <v>38.51</v>
      </c>
      <c r="DR100" s="18">
        <v>39.200000000000003</v>
      </c>
      <c r="DS100" s="17">
        <v>41.35</v>
      </c>
      <c r="DT100" s="17">
        <v>42.03</v>
      </c>
      <c r="DU100" s="17">
        <v>41.66</v>
      </c>
      <c r="DV100" s="17">
        <v>43.45</v>
      </c>
      <c r="DW100" s="19">
        <v>44.29</v>
      </c>
      <c r="DX100" s="17">
        <v>45.59</v>
      </c>
      <c r="DY100" s="20">
        <v>44.3</v>
      </c>
      <c r="DZ100" s="16">
        <v>43.37</v>
      </c>
      <c r="EA100" s="16">
        <v>32.43</v>
      </c>
      <c r="EB100" s="16">
        <v>2</v>
      </c>
      <c r="EC100" s="20">
        <v>4</v>
      </c>
      <c r="ED100" s="20">
        <v>5</v>
      </c>
      <c r="EE100" s="17">
        <v>4</v>
      </c>
      <c r="EF100" s="17">
        <v>2</v>
      </c>
      <c r="EG100" s="17">
        <v>-3</v>
      </c>
      <c r="EH100" s="17">
        <v>-7</v>
      </c>
      <c r="EI100" s="17">
        <v>-8</v>
      </c>
      <c r="EJ100" s="17">
        <v>-7</v>
      </c>
      <c r="EK100" s="17">
        <v>-2</v>
      </c>
      <c r="EL100" s="17">
        <v>5</v>
      </c>
      <c r="EM100" s="17">
        <v>10</v>
      </c>
      <c r="EN100" s="17">
        <v>15</v>
      </c>
      <c r="EO100" s="17">
        <v>15</v>
      </c>
      <c r="EP100" s="17">
        <v>11</v>
      </c>
      <c r="EQ100" s="20">
        <v>7</v>
      </c>
      <c r="ER100" s="20">
        <v>5</v>
      </c>
      <c r="ES100" s="20">
        <v>0</v>
      </c>
    </row>
    <row r="101" spans="1:152" ht="14">
      <c r="A101" s="2" t="s">
        <v>594</v>
      </c>
      <c r="B101" s="2" t="s">
        <v>1666</v>
      </c>
      <c r="C101" s="2">
        <v>15</v>
      </c>
      <c r="D101" s="2">
        <v>5</v>
      </c>
      <c r="E101" s="2">
        <v>52380170</v>
      </c>
      <c r="F101" s="2" t="s">
        <v>91</v>
      </c>
      <c r="G101" s="1" t="s">
        <v>592</v>
      </c>
      <c r="H101" s="15" t="s">
        <v>95</v>
      </c>
      <c r="I101" s="1">
        <v>0</v>
      </c>
      <c r="J101" s="2">
        <v>153</v>
      </c>
      <c r="K101" s="2">
        <v>62.2</v>
      </c>
      <c r="L101" s="2" t="s">
        <v>167</v>
      </c>
      <c r="M101" s="2"/>
      <c r="N101" s="2" t="s">
        <v>238</v>
      </c>
      <c r="O101" s="2" t="s">
        <v>376</v>
      </c>
      <c r="P101" s="3" t="s">
        <v>48</v>
      </c>
      <c r="Q101" s="3">
        <v>23</v>
      </c>
      <c r="R101" s="2">
        <v>23</v>
      </c>
      <c r="S101" s="2">
        <v>20</v>
      </c>
      <c r="T101" s="30" t="s">
        <v>168</v>
      </c>
      <c r="U101" s="30"/>
      <c r="V101" s="30"/>
      <c r="W101" s="30"/>
      <c r="X101" s="3" t="s">
        <v>48</v>
      </c>
      <c r="Y101" s="3">
        <v>23</v>
      </c>
      <c r="Z101" s="2">
        <v>23</v>
      </c>
      <c r="AA101" s="2">
        <v>20</v>
      </c>
      <c r="AB101" s="2" t="s">
        <v>590</v>
      </c>
      <c r="AC101" s="33"/>
      <c r="AD101" s="3" t="s">
        <v>115</v>
      </c>
      <c r="AE101" s="3">
        <v>66</v>
      </c>
      <c r="AF101" s="2">
        <v>53</v>
      </c>
      <c r="AG101" s="2">
        <v>42</v>
      </c>
      <c r="AH101" s="2"/>
      <c r="AI101" s="33" t="s">
        <v>209</v>
      </c>
      <c r="AJ101" s="12" t="s">
        <v>116</v>
      </c>
      <c r="AK101" s="12">
        <v>71</v>
      </c>
      <c r="AL101" s="13">
        <v>53</v>
      </c>
      <c r="AM101" s="13">
        <v>43</v>
      </c>
      <c r="AN101" s="13"/>
      <c r="AO101" s="34" t="s">
        <v>180</v>
      </c>
      <c r="AP101" s="2" t="s">
        <v>591</v>
      </c>
      <c r="AQ101" s="2" t="s">
        <v>265</v>
      </c>
      <c r="AR101" s="2" t="s">
        <v>226</v>
      </c>
      <c r="AS101" s="2" t="s">
        <v>513</v>
      </c>
      <c r="AT101" s="2" t="s">
        <v>87</v>
      </c>
      <c r="AU101" s="1"/>
      <c r="AV101" s="2" t="s">
        <v>89</v>
      </c>
      <c r="AW101" s="1"/>
      <c r="AX101" s="2" t="s">
        <v>93</v>
      </c>
      <c r="AY101" s="14" t="s">
        <v>593</v>
      </c>
      <c r="AZ101" s="14">
        <v>1</v>
      </c>
      <c r="BA101" s="3" t="s">
        <v>48</v>
      </c>
      <c r="BB101" s="3">
        <v>23</v>
      </c>
      <c r="BC101" s="2">
        <v>23</v>
      </c>
      <c r="BD101" s="2">
        <v>20</v>
      </c>
      <c r="BE101" s="2" t="s">
        <v>1666</v>
      </c>
      <c r="BF101" s="2">
        <v>15</v>
      </c>
      <c r="BG101" s="2">
        <v>5</v>
      </c>
      <c r="BH101" s="104">
        <v>3.93</v>
      </c>
      <c r="BI101" s="105">
        <v>3.77</v>
      </c>
      <c r="BJ101" s="115">
        <v>2.41</v>
      </c>
      <c r="BK101" s="107">
        <v>2.78</v>
      </c>
      <c r="BL101" s="106">
        <v>1.67</v>
      </c>
      <c r="BM101" s="108">
        <v>0</v>
      </c>
      <c r="BN101" s="106">
        <v>0</v>
      </c>
      <c r="BO101" s="108">
        <v>0</v>
      </c>
      <c r="BP101" s="107">
        <v>0.45</v>
      </c>
      <c r="BQ101" s="106">
        <v>2.5099999999999998</v>
      </c>
      <c r="BR101" s="106">
        <v>3.54</v>
      </c>
      <c r="BS101" s="106">
        <v>4.76</v>
      </c>
      <c r="BT101" s="106">
        <v>1.83</v>
      </c>
      <c r="BU101" s="8">
        <v>2.17</v>
      </c>
      <c r="BV101" s="7">
        <v>3.13</v>
      </c>
      <c r="BW101" s="7">
        <v>4.41</v>
      </c>
      <c r="BX101" s="4">
        <v>8.89</v>
      </c>
      <c r="BY101" s="4">
        <v>11.78</v>
      </c>
      <c r="BZ101" s="4">
        <v>3.79</v>
      </c>
      <c r="CA101" s="37">
        <v>1.52</v>
      </c>
      <c r="CB101" s="5">
        <v>1.3</v>
      </c>
      <c r="CC101" s="7">
        <v>1.78</v>
      </c>
      <c r="CD101" s="7">
        <v>1.88</v>
      </c>
      <c r="CE101" s="8">
        <v>1.88</v>
      </c>
      <c r="CF101" s="7">
        <v>1.88</v>
      </c>
      <c r="CG101" s="8">
        <v>2.36</v>
      </c>
      <c r="CH101" s="6">
        <v>3.11</v>
      </c>
      <c r="CI101" s="7">
        <v>3.9</v>
      </c>
      <c r="CJ101" s="7">
        <v>4</v>
      </c>
      <c r="CK101" s="7">
        <v>2.11</v>
      </c>
      <c r="CL101" s="7">
        <v>0.45</v>
      </c>
      <c r="CM101" s="8">
        <v>1.58</v>
      </c>
      <c r="CN101" s="7">
        <v>4.04</v>
      </c>
      <c r="CO101" s="7">
        <v>4.38</v>
      </c>
      <c r="CP101" s="4">
        <v>8.35</v>
      </c>
      <c r="CQ101" s="4">
        <v>12.13</v>
      </c>
      <c r="CR101" s="16">
        <v>24.44</v>
      </c>
      <c r="CS101" s="38">
        <v>29.8</v>
      </c>
      <c r="CT101" s="23">
        <v>31.92</v>
      </c>
      <c r="CU101" s="18">
        <v>32.200000000000003</v>
      </c>
      <c r="CV101" s="17">
        <v>34.340000000000003</v>
      </c>
      <c r="CW101" s="19">
        <v>36.22</v>
      </c>
      <c r="CX101" s="17">
        <v>37.94</v>
      </c>
      <c r="CY101" s="19">
        <v>35.119999999999997</v>
      </c>
      <c r="CZ101" s="18">
        <v>37.479999999999997</v>
      </c>
      <c r="DA101" s="17">
        <v>37.020000000000003</v>
      </c>
      <c r="DB101" s="17">
        <v>37.07</v>
      </c>
      <c r="DC101" s="17">
        <v>36.4</v>
      </c>
      <c r="DD101" s="17">
        <v>40.19</v>
      </c>
      <c r="DE101" s="19">
        <v>39.79</v>
      </c>
      <c r="DF101" s="17">
        <v>41.2</v>
      </c>
      <c r="DG101" s="17">
        <v>40.79</v>
      </c>
      <c r="DH101" s="16">
        <v>41.09</v>
      </c>
      <c r="DI101" s="16">
        <v>37.36</v>
      </c>
      <c r="DJ101" s="16">
        <v>23.9</v>
      </c>
      <c r="DK101" s="38">
        <v>30.03</v>
      </c>
      <c r="DL101" s="23">
        <v>32.31</v>
      </c>
      <c r="DM101" s="17">
        <v>33.08</v>
      </c>
      <c r="DN101" s="17">
        <v>35.35</v>
      </c>
      <c r="DO101" s="19">
        <v>36.42</v>
      </c>
      <c r="DP101" s="17">
        <v>37.409999999999997</v>
      </c>
      <c r="DQ101" s="19">
        <v>35.729999999999997</v>
      </c>
      <c r="DR101" s="18">
        <v>37.369999999999997</v>
      </c>
      <c r="DS101" s="17">
        <v>36.69</v>
      </c>
      <c r="DT101" s="17">
        <v>36.06</v>
      </c>
      <c r="DU101" s="17">
        <v>36.31</v>
      </c>
      <c r="DV101" s="17">
        <v>40.119999999999997</v>
      </c>
      <c r="DW101" s="19">
        <v>39.450000000000003</v>
      </c>
      <c r="DX101" s="17">
        <v>41.9</v>
      </c>
      <c r="DY101" s="17">
        <v>40.35</v>
      </c>
      <c r="DZ101" s="16">
        <v>41.73</v>
      </c>
      <c r="EA101" s="16">
        <v>37.78</v>
      </c>
      <c r="EB101" s="16">
        <v>11</v>
      </c>
      <c r="EC101" s="20">
        <v>8</v>
      </c>
      <c r="ED101" s="23">
        <v>4</v>
      </c>
      <c r="EE101" s="17">
        <v>0</v>
      </c>
      <c r="EF101" s="17">
        <v>-7</v>
      </c>
      <c r="EG101" s="17">
        <v>-11</v>
      </c>
      <c r="EH101" s="17">
        <v>-11</v>
      </c>
      <c r="EI101" s="17">
        <v>-8</v>
      </c>
      <c r="EJ101" s="17">
        <v>-2</v>
      </c>
      <c r="EK101" s="17">
        <v>9</v>
      </c>
      <c r="EL101" s="17">
        <v>22</v>
      </c>
      <c r="EM101" s="17">
        <v>29</v>
      </c>
      <c r="EN101" s="17">
        <v>35</v>
      </c>
      <c r="EO101" s="17">
        <v>29</v>
      </c>
      <c r="EP101" s="17">
        <v>25</v>
      </c>
      <c r="EQ101" s="17">
        <v>19</v>
      </c>
      <c r="ER101" s="20">
        <v>16</v>
      </c>
      <c r="ES101" s="20">
        <v>19</v>
      </c>
    </row>
    <row r="102" spans="1:152" ht="14">
      <c r="A102" s="2" t="s">
        <v>1158</v>
      </c>
      <c r="B102" s="2" t="s">
        <v>1666</v>
      </c>
      <c r="C102" s="2">
        <v>15</v>
      </c>
      <c r="D102" s="2">
        <v>1</v>
      </c>
      <c r="E102" s="2">
        <v>52274299</v>
      </c>
      <c r="F102" s="2" t="s">
        <v>91</v>
      </c>
      <c r="G102" s="1" t="s">
        <v>1161</v>
      </c>
      <c r="H102" s="15" t="s">
        <v>95</v>
      </c>
      <c r="I102" s="1">
        <v>2</v>
      </c>
      <c r="J102" s="2">
        <v>160.6</v>
      </c>
      <c r="K102" s="2">
        <v>52.1</v>
      </c>
      <c r="L102" s="2" t="s">
        <v>167</v>
      </c>
      <c r="M102" s="2"/>
      <c r="N102" s="2" t="s">
        <v>79</v>
      </c>
      <c r="O102" s="2" t="s">
        <v>329</v>
      </c>
      <c r="P102" s="3" t="s">
        <v>48</v>
      </c>
      <c r="Q102" s="3">
        <v>29</v>
      </c>
      <c r="R102" s="2">
        <v>24</v>
      </c>
      <c r="S102" s="2">
        <v>21</v>
      </c>
      <c r="T102" s="30" t="s">
        <v>1129</v>
      </c>
      <c r="U102" s="30"/>
      <c r="V102" s="30"/>
      <c r="W102" s="30"/>
      <c r="X102" s="3" t="s">
        <v>48</v>
      </c>
      <c r="Y102" s="3">
        <v>29</v>
      </c>
      <c r="Z102" s="2">
        <v>24</v>
      </c>
      <c r="AA102" s="2">
        <v>21</v>
      </c>
      <c r="AB102" s="2" t="s">
        <v>1160</v>
      </c>
      <c r="AC102" s="33"/>
      <c r="AD102" s="3" t="s">
        <v>848</v>
      </c>
      <c r="AE102" s="3">
        <v>54</v>
      </c>
      <c r="AF102" s="2">
        <v>44</v>
      </c>
      <c r="AG102" s="2">
        <v>34</v>
      </c>
      <c r="AH102" s="2"/>
      <c r="AI102" s="33" t="s">
        <v>443</v>
      </c>
      <c r="AJ102" s="12" t="s">
        <v>217</v>
      </c>
      <c r="AK102" s="12">
        <v>29</v>
      </c>
      <c r="AL102" s="13">
        <v>29</v>
      </c>
      <c r="AM102" s="13">
        <v>14</v>
      </c>
      <c r="AN102" s="13"/>
      <c r="AO102" s="34" t="s">
        <v>180</v>
      </c>
      <c r="AP102" s="2" t="s">
        <v>177</v>
      </c>
      <c r="AQ102" s="2" t="s">
        <v>403</v>
      </c>
      <c r="AR102" s="2" t="s">
        <v>226</v>
      </c>
      <c r="AS102" s="2" t="s">
        <v>626</v>
      </c>
      <c r="AT102" s="2" t="s">
        <v>87</v>
      </c>
      <c r="AU102" s="1" t="s">
        <v>180</v>
      </c>
      <c r="AV102" s="2" t="s">
        <v>89</v>
      </c>
      <c r="AW102" s="1" t="s">
        <v>152</v>
      </c>
      <c r="AX102" s="2" t="s">
        <v>93</v>
      </c>
      <c r="AY102" s="14" t="s">
        <v>1162</v>
      </c>
      <c r="AZ102" s="14">
        <v>1</v>
      </c>
      <c r="BA102" s="3" t="s">
        <v>48</v>
      </c>
      <c r="BB102" s="3">
        <v>29</v>
      </c>
      <c r="BC102" s="2">
        <v>24</v>
      </c>
      <c r="BD102" s="2">
        <v>21</v>
      </c>
      <c r="BE102" s="2" t="s">
        <v>1666</v>
      </c>
      <c r="BF102" s="2">
        <v>15</v>
      </c>
      <c r="BG102" s="2">
        <v>1</v>
      </c>
      <c r="BH102" s="104">
        <v>4.1100000000000003</v>
      </c>
      <c r="BI102" s="107">
        <v>4.25</v>
      </c>
      <c r="BJ102" s="106">
        <v>3.37</v>
      </c>
      <c r="BK102" s="107">
        <v>2.83</v>
      </c>
      <c r="BL102" s="106">
        <v>2.52</v>
      </c>
      <c r="BM102" s="108">
        <v>2.17</v>
      </c>
      <c r="BN102" s="106">
        <v>2.76</v>
      </c>
      <c r="BO102" s="108">
        <v>3.03</v>
      </c>
      <c r="BP102" s="107">
        <v>3.28</v>
      </c>
      <c r="BQ102" s="106">
        <v>4.29</v>
      </c>
      <c r="BR102" s="106">
        <v>4.76</v>
      </c>
      <c r="BS102" s="106">
        <v>5.49</v>
      </c>
      <c r="BT102" s="106">
        <v>4.28</v>
      </c>
      <c r="BU102" s="41">
        <v>5.41</v>
      </c>
      <c r="BV102" s="5">
        <v>9.09</v>
      </c>
      <c r="BW102" s="9">
        <v>11.12</v>
      </c>
      <c r="BX102" s="4">
        <v>14.47</v>
      </c>
      <c r="BY102" s="97">
        <v>19.059999999999999</v>
      </c>
      <c r="BZ102" s="4">
        <v>5.12</v>
      </c>
      <c r="CA102" s="6">
        <v>3.56</v>
      </c>
      <c r="CB102" s="7">
        <v>0.88</v>
      </c>
      <c r="CC102" s="7">
        <v>2.02</v>
      </c>
      <c r="CD102" s="7">
        <v>2.27</v>
      </c>
      <c r="CE102" s="8">
        <v>2.78</v>
      </c>
      <c r="CF102" s="7">
        <v>2.78</v>
      </c>
      <c r="CG102" s="8">
        <v>3.11</v>
      </c>
      <c r="CH102" s="6">
        <v>3.98</v>
      </c>
      <c r="CI102" s="7">
        <v>4.97</v>
      </c>
      <c r="CJ102" s="7">
        <v>4.43</v>
      </c>
      <c r="CK102" s="7">
        <v>6.59</v>
      </c>
      <c r="CL102" s="7">
        <v>5.82</v>
      </c>
      <c r="CM102" s="41">
        <v>5.7</v>
      </c>
      <c r="CN102" s="5">
        <v>9.32</v>
      </c>
      <c r="CO102" s="9">
        <v>10.220000000000001</v>
      </c>
      <c r="CP102" s="4">
        <v>14.11</v>
      </c>
      <c r="CQ102" s="97">
        <v>16.72</v>
      </c>
      <c r="CR102" s="16">
        <v>26.28</v>
      </c>
      <c r="CS102" s="18">
        <v>29.45</v>
      </c>
      <c r="CT102" s="17">
        <v>31.2</v>
      </c>
      <c r="CU102" s="18">
        <v>31.58</v>
      </c>
      <c r="CV102" s="17">
        <v>34.369999999999997</v>
      </c>
      <c r="CW102" s="19">
        <v>35.299999999999997</v>
      </c>
      <c r="CX102" s="17">
        <v>36.89</v>
      </c>
      <c r="CY102" s="19">
        <v>37.119999999999997</v>
      </c>
      <c r="CZ102" s="18">
        <v>37.71</v>
      </c>
      <c r="DA102" s="17">
        <v>36.450000000000003</v>
      </c>
      <c r="DB102" s="17">
        <v>38.99</v>
      </c>
      <c r="DC102" s="17">
        <v>39.71</v>
      </c>
      <c r="DD102" s="17">
        <v>43.47</v>
      </c>
      <c r="DE102" s="42">
        <v>44.55</v>
      </c>
      <c r="DF102" s="23">
        <v>43.58</v>
      </c>
      <c r="DG102" s="20">
        <v>44.03</v>
      </c>
      <c r="DH102" s="16">
        <v>40.85</v>
      </c>
      <c r="DI102" s="97">
        <v>32.51</v>
      </c>
      <c r="DJ102" s="16">
        <v>27.17</v>
      </c>
      <c r="DK102" s="18">
        <v>30.15</v>
      </c>
      <c r="DL102" s="17">
        <v>32.33</v>
      </c>
      <c r="DM102" s="17">
        <v>32.82</v>
      </c>
      <c r="DN102" s="17">
        <v>34.18</v>
      </c>
      <c r="DO102" s="19">
        <v>35.4</v>
      </c>
      <c r="DP102" s="17">
        <v>36.83</v>
      </c>
      <c r="DQ102" s="19">
        <v>37.08</v>
      </c>
      <c r="DR102" s="18">
        <v>37.14</v>
      </c>
      <c r="DS102" s="17">
        <v>36.409999999999997</v>
      </c>
      <c r="DT102" s="17">
        <v>39.520000000000003</v>
      </c>
      <c r="DU102" s="17">
        <v>40.85</v>
      </c>
      <c r="DV102" s="17">
        <v>43.41</v>
      </c>
      <c r="DW102" s="42">
        <v>44.54</v>
      </c>
      <c r="DX102" s="23">
        <v>42.57</v>
      </c>
      <c r="DY102" s="20">
        <v>44.67</v>
      </c>
      <c r="DZ102" s="16">
        <v>40.53</v>
      </c>
      <c r="EA102" s="97">
        <v>33.06</v>
      </c>
      <c r="EB102" s="16">
        <v>6</v>
      </c>
      <c r="EC102" s="17">
        <v>7</v>
      </c>
      <c r="ED102" s="17">
        <v>4</v>
      </c>
      <c r="EE102" s="17">
        <v>0</v>
      </c>
      <c r="EF102" s="17">
        <v>-7</v>
      </c>
      <c r="EG102" s="17">
        <v>-11</v>
      </c>
      <c r="EH102" s="17">
        <v>-14</v>
      </c>
      <c r="EI102" s="17">
        <v>-15</v>
      </c>
      <c r="EJ102" s="17">
        <v>-13</v>
      </c>
      <c r="EK102" s="17">
        <v>-9</v>
      </c>
      <c r="EL102" s="17">
        <v>-6</v>
      </c>
      <c r="EM102" s="17">
        <v>0</v>
      </c>
      <c r="EN102" s="17">
        <v>3</v>
      </c>
      <c r="EO102" s="23">
        <v>5</v>
      </c>
      <c r="EP102" s="23">
        <v>4</v>
      </c>
      <c r="EQ102" s="20">
        <v>1</v>
      </c>
      <c r="ER102" s="20">
        <v>1</v>
      </c>
      <c r="ES102" s="97">
        <v>0</v>
      </c>
    </row>
    <row r="103" spans="1:152" s="1" customFormat="1" ht="14">
      <c r="A103" s="2" t="s">
        <v>1408</v>
      </c>
      <c r="B103" s="2" t="s">
        <v>1666</v>
      </c>
      <c r="C103" s="2">
        <v>24</v>
      </c>
      <c r="D103" s="2">
        <v>0</v>
      </c>
      <c r="E103" s="2">
        <v>51124579</v>
      </c>
      <c r="F103" s="2" t="s">
        <v>91</v>
      </c>
      <c r="G103" s="1" t="s">
        <v>782</v>
      </c>
      <c r="H103" s="14"/>
      <c r="J103" s="2">
        <v>152</v>
      </c>
      <c r="K103" s="2">
        <v>36.6</v>
      </c>
      <c r="L103" s="2" t="s">
        <v>167</v>
      </c>
      <c r="M103" s="2"/>
      <c r="N103" s="2" t="s">
        <v>158</v>
      </c>
      <c r="O103" s="2" t="s">
        <v>80</v>
      </c>
      <c r="P103" s="3" t="s">
        <v>6</v>
      </c>
      <c r="Q103" s="3">
        <v>28</v>
      </c>
      <c r="R103" s="2">
        <v>24</v>
      </c>
      <c r="S103" s="2">
        <v>21</v>
      </c>
      <c r="T103" s="30" t="s">
        <v>860</v>
      </c>
      <c r="U103" s="30" t="s">
        <v>772</v>
      </c>
      <c r="V103" s="30"/>
      <c r="W103" s="30"/>
      <c r="X103" s="3" t="s">
        <v>6</v>
      </c>
      <c r="Y103" s="3">
        <v>28</v>
      </c>
      <c r="Z103" s="2">
        <v>24</v>
      </c>
      <c r="AA103" s="2">
        <v>21</v>
      </c>
      <c r="AB103" s="2" t="s">
        <v>280</v>
      </c>
      <c r="AC103" s="33"/>
      <c r="AD103" s="3" t="s">
        <v>232</v>
      </c>
      <c r="AE103" s="3">
        <v>53</v>
      </c>
      <c r="AF103" s="2">
        <v>51</v>
      </c>
      <c r="AG103" s="2">
        <v>26</v>
      </c>
      <c r="AH103" s="13"/>
      <c r="AI103" s="34" t="s">
        <v>443</v>
      </c>
      <c r="AJ103" s="12" t="s">
        <v>217</v>
      </c>
      <c r="AK103" s="12">
        <v>25</v>
      </c>
      <c r="AL103" s="13">
        <v>24</v>
      </c>
      <c r="AM103" s="13">
        <v>18</v>
      </c>
      <c r="AN103" s="2"/>
      <c r="AO103" s="34" t="s">
        <v>131</v>
      </c>
      <c r="AP103" s="2" t="s">
        <v>759</v>
      </c>
      <c r="AQ103" s="2" t="s">
        <v>240</v>
      </c>
      <c r="AR103" s="2" t="s">
        <v>642</v>
      </c>
      <c r="AS103" s="2" t="s">
        <v>302</v>
      </c>
      <c r="AT103" s="2" t="s">
        <v>87</v>
      </c>
      <c r="AV103" s="2" t="s">
        <v>89</v>
      </c>
      <c r="AX103" s="2" t="s">
        <v>93</v>
      </c>
      <c r="AY103" s="14" t="s">
        <v>1402</v>
      </c>
      <c r="AZ103" s="14">
        <v>1</v>
      </c>
      <c r="BA103" s="3" t="s">
        <v>6</v>
      </c>
      <c r="BB103" s="3">
        <v>28</v>
      </c>
      <c r="BC103" s="2">
        <v>24</v>
      </c>
      <c r="BD103" s="2">
        <v>21</v>
      </c>
      <c r="BE103" s="2" t="s">
        <v>1666</v>
      </c>
      <c r="BF103" s="2">
        <v>24</v>
      </c>
      <c r="BG103" s="2">
        <v>0</v>
      </c>
      <c r="BH103" s="104">
        <v>3.17</v>
      </c>
      <c r="BI103" s="105">
        <v>2.36</v>
      </c>
      <c r="BJ103" s="106">
        <v>2.25</v>
      </c>
      <c r="BK103" s="107">
        <v>2.12</v>
      </c>
      <c r="BL103" s="106">
        <v>2.74</v>
      </c>
      <c r="BM103" s="108">
        <v>1.42</v>
      </c>
      <c r="BN103" s="106">
        <v>1.34</v>
      </c>
      <c r="BO103" s="108">
        <v>0</v>
      </c>
      <c r="BP103" s="107">
        <v>0.28000000000000003</v>
      </c>
      <c r="BQ103" s="106">
        <v>2.06</v>
      </c>
      <c r="BR103" s="106">
        <v>5.01</v>
      </c>
      <c r="BS103" s="106">
        <v>3.96</v>
      </c>
      <c r="BT103" s="106">
        <v>1.67</v>
      </c>
      <c r="BU103" s="8">
        <v>1.93</v>
      </c>
      <c r="BV103" s="9">
        <v>3.93</v>
      </c>
      <c r="BW103" s="9">
        <v>7.06</v>
      </c>
      <c r="BX103" s="4">
        <v>11.11</v>
      </c>
      <c r="BY103" s="98"/>
      <c r="BZ103" s="4">
        <v>2.72</v>
      </c>
      <c r="CA103" s="26">
        <v>1.78</v>
      </c>
      <c r="CB103" s="53">
        <v>1.1200000000000001</v>
      </c>
      <c r="CC103" s="53">
        <v>0.28000000000000003</v>
      </c>
      <c r="CD103" s="53">
        <v>1.1200000000000001</v>
      </c>
      <c r="CE103" s="54">
        <v>1.39</v>
      </c>
      <c r="CF103" s="53">
        <v>1.69</v>
      </c>
      <c r="CG103" s="54">
        <v>1.67</v>
      </c>
      <c r="CH103" s="55">
        <v>1.81</v>
      </c>
      <c r="CI103" s="53">
        <v>2.68</v>
      </c>
      <c r="CJ103" s="53">
        <v>4.6900000000000004</v>
      </c>
      <c r="CK103" s="53">
        <v>3.83</v>
      </c>
      <c r="CL103" s="7">
        <v>1.5</v>
      </c>
      <c r="CM103" s="8">
        <v>2.02</v>
      </c>
      <c r="CN103" s="9">
        <v>3.34</v>
      </c>
      <c r="CO103" s="9">
        <v>7.07</v>
      </c>
      <c r="CP103" s="4">
        <v>10.56</v>
      </c>
      <c r="CQ103" s="98"/>
      <c r="CR103" s="16">
        <v>26.1</v>
      </c>
      <c r="CS103" s="38">
        <v>30.91</v>
      </c>
      <c r="CT103" s="17">
        <v>32.67</v>
      </c>
      <c r="CU103" s="18">
        <v>33.799999999999997</v>
      </c>
      <c r="CV103" s="17">
        <v>34.32</v>
      </c>
      <c r="CW103" s="19">
        <v>36.06</v>
      </c>
      <c r="CX103" s="17">
        <v>36.5</v>
      </c>
      <c r="CY103" s="19">
        <v>35.9</v>
      </c>
      <c r="CZ103" s="18">
        <v>36.56</v>
      </c>
      <c r="DA103" s="17">
        <v>36.19</v>
      </c>
      <c r="DB103" s="17">
        <v>37.049999999999997</v>
      </c>
      <c r="DC103" s="17">
        <v>38.770000000000003</v>
      </c>
      <c r="DD103" s="17">
        <v>42.54</v>
      </c>
      <c r="DE103" s="19">
        <v>42.28</v>
      </c>
      <c r="DF103" s="20">
        <v>40.520000000000003</v>
      </c>
      <c r="DG103" s="20">
        <v>42.37</v>
      </c>
      <c r="DH103" s="16">
        <v>43.43</v>
      </c>
      <c r="DI103" s="100"/>
      <c r="DJ103" s="16">
        <v>26.25</v>
      </c>
      <c r="DK103" s="38">
        <v>31.07</v>
      </c>
      <c r="DL103" s="17">
        <v>32.97</v>
      </c>
      <c r="DM103" s="17">
        <v>33.96</v>
      </c>
      <c r="DN103" s="17">
        <v>34.08</v>
      </c>
      <c r="DO103" s="19">
        <v>35.049999999999997</v>
      </c>
      <c r="DP103" s="17">
        <v>35.25</v>
      </c>
      <c r="DQ103" s="19">
        <v>35.159999999999997</v>
      </c>
      <c r="DR103" s="18">
        <v>36.57</v>
      </c>
      <c r="DS103" s="17">
        <v>36.22</v>
      </c>
      <c r="DT103" s="17">
        <v>37.01</v>
      </c>
      <c r="DU103" s="17">
        <v>38.51</v>
      </c>
      <c r="DV103" s="17">
        <v>42.8</v>
      </c>
      <c r="DW103" s="19">
        <v>42.56</v>
      </c>
      <c r="DX103" s="20">
        <v>40.78</v>
      </c>
      <c r="DY103" s="20">
        <v>42.85</v>
      </c>
      <c r="DZ103" s="16">
        <v>43.78</v>
      </c>
      <c r="EA103" s="100"/>
      <c r="EB103" s="16">
        <v>1</v>
      </c>
      <c r="EC103" s="20">
        <v>2</v>
      </c>
      <c r="ED103" s="17">
        <v>4</v>
      </c>
      <c r="EE103" s="17">
        <v>2</v>
      </c>
      <c r="EF103" s="17">
        <v>0</v>
      </c>
      <c r="EG103" s="17">
        <v>-8</v>
      </c>
      <c r="EH103" s="17">
        <v>-18</v>
      </c>
      <c r="EI103" s="17">
        <v>-22</v>
      </c>
      <c r="EJ103" s="17">
        <v>-22</v>
      </c>
      <c r="EK103" s="17">
        <v>-21</v>
      </c>
      <c r="EL103" s="17">
        <v>-17</v>
      </c>
      <c r="EM103" s="17">
        <v>-9</v>
      </c>
      <c r="EN103" s="17">
        <v>-5</v>
      </c>
      <c r="EO103" s="17">
        <v>-4</v>
      </c>
      <c r="EP103" s="20">
        <v>-1</v>
      </c>
      <c r="EQ103" s="20">
        <v>-2</v>
      </c>
      <c r="ER103" s="20">
        <v>0</v>
      </c>
      <c r="ES103" s="101"/>
      <c r="ET103" s="50"/>
      <c r="EU103" s="50"/>
      <c r="EV103" s="50"/>
    </row>
    <row r="104" spans="1:152" ht="14">
      <c r="A104" s="2" t="s">
        <v>924</v>
      </c>
      <c r="B104" s="2" t="s">
        <v>1666</v>
      </c>
      <c r="C104" s="2">
        <v>17</v>
      </c>
      <c r="D104" s="2">
        <v>10</v>
      </c>
      <c r="E104" s="2">
        <v>39852052</v>
      </c>
      <c r="F104" s="2" t="s">
        <v>91</v>
      </c>
      <c r="G104" s="1" t="s">
        <v>132</v>
      </c>
      <c r="H104" s="14"/>
      <c r="I104" s="1"/>
      <c r="J104" s="2">
        <v>163.1</v>
      </c>
      <c r="K104" s="2">
        <v>58.1</v>
      </c>
      <c r="L104" s="2" t="s">
        <v>167</v>
      </c>
      <c r="M104" s="2"/>
      <c r="N104" s="2" t="s">
        <v>79</v>
      </c>
      <c r="O104" s="2" t="s">
        <v>80</v>
      </c>
      <c r="P104" s="3" t="s">
        <v>6</v>
      </c>
      <c r="Q104" s="3">
        <v>23</v>
      </c>
      <c r="R104" s="2">
        <v>23</v>
      </c>
      <c r="S104" s="2">
        <v>21</v>
      </c>
      <c r="T104" s="30" t="s">
        <v>927</v>
      </c>
      <c r="U104" s="30"/>
      <c r="V104" s="30"/>
      <c r="W104" s="30"/>
      <c r="X104" s="3" t="s">
        <v>6</v>
      </c>
      <c r="Y104" s="3">
        <v>23</v>
      </c>
      <c r="Z104" s="2">
        <v>23</v>
      </c>
      <c r="AA104" s="2">
        <v>21</v>
      </c>
      <c r="AB104" s="2" t="s">
        <v>446</v>
      </c>
      <c r="AC104" s="33"/>
      <c r="AD104" s="3" t="s">
        <v>137</v>
      </c>
      <c r="AE104" s="3">
        <v>46</v>
      </c>
      <c r="AF104" s="2">
        <v>38</v>
      </c>
      <c r="AG104" s="2">
        <v>25</v>
      </c>
      <c r="AH104" s="2"/>
      <c r="AI104" s="33" t="s">
        <v>443</v>
      </c>
      <c r="AJ104" s="12" t="s">
        <v>138</v>
      </c>
      <c r="AK104" s="12">
        <v>29</v>
      </c>
      <c r="AL104" s="13">
        <v>22</v>
      </c>
      <c r="AM104" s="13">
        <v>10</v>
      </c>
      <c r="AN104" s="13"/>
      <c r="AO104" s="34" t="s">
        <v>180</v>
      </c>
      <c r="AP104" s="2" t="s">
        <v>272</v>
      </c>
      <c r="AQ104" s="2" t="s">
        <v>118</v>
      </c>
      <c r="AR104" s="2" t="s">
        <v>281</v>
      </c>
      <c r="AS104" s="2" t="s">
        <v>151</v>
      </c>
      <c r="AT104" s="2" t="s">
        <v>87</v>
      </c>
      <c r="AU104" s="1"/>
      <c r="AV104" s="2" t="s">
        <v>89</v>
      </c>
      <c r="AW104" s="1"/>
      <c r="AX104" s="2" t="s">
        <v>93</v>
      </c>
      <c r="AY104" s="14" t="s">
        <v>835</v>
      </c>
      <c r="AZ104" s="14">
        <v>1</v>
      </c>
      <c r="BA104" s="3" t="s">
        <v>6</v>
      </c>
      <c r="BB104" s="3">
        <v>23</v>
      </c>
      <c r="BC104" s="2">
        <v>23</v>
      </c>
      <c r="BD104" s="2">
        <v>21</v>
      </c>
      <c r="BE104" s="2" t="s">
        <v>1666</v>
      </c>
      <c r="BF104" s="2">
        <v>17</v>
      </c>
      <c r="BG104" s="2">
        <v>10</v>
      </c>
      <c r="BH104" s="104">
        <v>3.24</v>
      </c>
      <c r="BI104" s="105">
        <v>3.11</v>
      </c>
      <c r="BJ104" s="109">
        <v>3.07</v>
      </c>
      <c r="BK104" s="107">
        <v>2.88</v>
      </c>
      <c r="BL104" s="106">
        <v>1.93</v>
      </c>
      <c r="BM104" s="108">
        <v>1.22</v>
      </c>
      <c r="BN104" s="106">
        <v>0.25</v>
      </c>
      <c r="BO104" s="108">
        <v>1.22</v>
      </c>
      <c r="BP104" s="107">
        <v>3.17</v>
      </c>
      <c r="BQ104" s="106">
        <v>2.95</v>
      </c>
      <c r="BR104" s="106">
        <v>4.78</v>
      </c>
      <c r="BS104" s="106">
        <v>7.31</v>
      </c>
      <c r="BT104" s="106">
        <v>4.5199999999999996</v>
      </c>
      <c r="BU104" s="4">
        <v>5.15</v>
      </c>
      <c r="BV104" s="9">
        <v>7.84</v>
      </c>
      <c r="BW104" s="9">
        <v>7.98</v>
      </c>
      <c r="BX104" s="4">
        <v>11.37</v>
      </c>
      <c r="BY104" s="4">
        <v>20.66</v>
      </c>
      <c r="BZ104" s="4">
        <v>3.17</v>
      </c>
      <c r="CA104" s="26">
        <v>1.79</v>
      </c>
      <c r="CB104" s="25">
        <v>0.72</v>
      </c>
      <c r="CC104" s="53">
        <v>0.5</v>
      </c>
      <c r="CD104" s="53">
        <v>1.25</v>
      </c>
      <c r="CE104" s="54">
        <v>1.88</v>
      </c>
      <c r="CF104" s="53">
        <v>1.88</v>
      </c>
      <c r="CG104" s="54">
        <v>3.22</v>
      </c>
      <c r="CH104" s="55">
        <v>3.98</v>
      </c>
      <c r="CI104" s="53">
        <v>4.01</v>
      </c>
      <c r="CJ104" s="53">
        <v>4.13</v>
      </c>
      <c r="CK104" s="53">
        <v>6.21</v>
      </c>
      <c r="CL104" s="7">
        <v>4.72</v>
      </c>
      <c r="CM104" s="4">
        <v>5.67</v>
      </c>
      <c r="CN104" s="9">
        <v>6.56</v>
      </c>
      <c r="CO104" s="9">
        <v>7.8</v>
      </c>
      <c r="CP104" s="4">
        <v>10.28</v>
      </c>
      <c r="CQ104" s="4">
        <v>20.309999999999999</v>
      </c>
      <c r="CR104" s="16">
        <v>29.11</v>
      </c>
      <c r="CS104" s="38">
        <v>34.71</v>
      </c>
      <c r="CT104" s="20">
        <v>36.630000000000003</v>
      </c>
      <c r="CU104" s="18">
        <v>37.54</v>
      </c>
      <c r="CV104" s="17">
        <v>38.119999999999997</v>
      </c>
      <c r="CW104" s="19">
        <v>39.28</v>
      </c>
      <c r="CX104" s="17">
        <v>41.36</v>
      </c>
      <c r="CY104" s="19">
        <v>41.33</v>
      </c>
      <c r="CZ104" s="18">
        <v>41.32</v>
      </c>
      <c r="DA104" s="17">
        <v>41.6</v>
      </c>
      <c r="DB104" s="17">
        <v>43.25</v>
      </c>
      <c r="DC104" s="17">
        <v>44.37</v>
      </c>
      <c r="DD104" s="17">
        <v>47.24</v>
      </c>
      <c r="DE104" s="16">
        <v>47.82</v>
      </c>
      <c r="DF104" s="20">
        <v>48.06</v>
      </c>
      <c r="DG104" s="20">
        <v>48.47</v>
      </c>
      <c r="DH104" s="16">
        <v>48.55</v>
      </c>
      <c r="DI104" s="16">
        <v>42.27</v>
      </c>
      <c r="DJ104" s="16">
        <v>28.12</v>
      </c>
      <c r="DK104" s="38">
        <v>34.71</v>
      </c>
      <c r="DL104" s="20">
        <v>36.49</v>
      </c>
      <c r="DM104" s="17">
        <v>37.380000000000003</v>
      </c>
      <c r="DN104" s="17">
        <v>38.17</v>
      </c>
      <c r="DO104" s="19">
        <v>39.270000000000003</v>
      </c>
      <c r="DP104" s="17">
        <v>40.98</v>
      </c>
      <c r="DQ104" s="19">
        <v>40.35</v>
      </c>
      <c r="DR104" s="18">
        <v>41.15</v>
      </c>
      <c r="DS104" s="17">
        <v>42.43</v>
      </c>
      <c r="DT104" s="17">
        <v>43.26</v>
      </c>
      <c r="DU104" s="17">
        <v>45.58</v>
      </c>
      <c r="DV104" s="17">
        <v>47.74</v>
      </c>
      <c r="DW104" s="16">
        <v>47.25</v>
      </c>
      <c r="DX104" s="20">
        <v>47.6</v>
      </c>
      <c r="DY104" s="20">
        <v>49.24</v>
      </c>
      <c r="DZ104" s="16">
        <v>47.61</v>
      </c>
      <c r="EA104" s="16">
        <v>42.61</v>
      </c>
      <c r="EB104" s="16">
        <v>3</v>
      </c>
      <c r="EC104" s="20">
        <v>4</v>
      </c>
      <c r="ED104" s="20">
        <v>5</v>
      </c>
      <c r="EE104" s="17">
        <v>2</v>
      </c>
      <c r="EF104" s="17">
        <v>-4</v>
      </c>
      <c r="EG104" s="17">
        <v>-10</v>
      </c>
      <c r="EH104" s="17">
        <v>-15</v>
      </c>
      <c r="EI104" s="17">
        <v>-16</v>
      </c>
      <c r="EJ104" s="17">
        <v>-12</v>
      </c>
      <c r="EK104" s="17">
        <v>-8</v>
      </c>
      <c r="EL104" s="17">
        <v>-3</v>
      </c>
      <c r="EM104" s="17">
        <v>0</v>
      </c>
      <c r="EN104" s="17">
        <v>2</v>
      </c>
      <c r="EO104" s="20">
        <v>4</v>
      </c>
      <c r="EP104" s="20">
        <v>4</v>
      </c>
      <c r="EQ104" s="20">
        <v>1</v>
      </c>
      <c r="ER104" s="20">
        <v>2</v>
      </c>
      <c r="ES104" s="20">
        <v>-2</v>
      </c>
    </row>
    <row r="105" spans="1:152" ht="14">
      <c r="A105" s="2" t="s">
        <v>1257</v>
      </c>
      <c r="B105" s="2" t="s">
        <v>1666</v>
      </c>
      <c r="C105" s="2">
        <v>21</v>
      </c>
      <c r="D105" s="2">
        <v>11</v>
      </c>
      <c r="E105" s="2">
        <v>38175891</v>
      </c>
      <c r="F105" s="2" t="s">
        <v>91</v>
      </c>
      <c r="G105" s="1" t="s">
        <v>1261</v>
      </c>
      <c r="H105" s="15" t="s">
        <v>95</v>
      </c>
      <c r="I105" s="1">
        <v>1</v>
      </c>
      <c r="J105" s="2">
        <v>153</v>
      </c>
      <c r="K105" s="2">
        <v>35.299999999999997</v>
      </c>
      <c r="L105" s="2" t="s">
        <v>167</v>
      </c>
      <c r="M105" s="2"/>
      <c r="N105" s="2" t="s">
        <v>158</v>
      </c>
      <c r="O105" s="2" t="s">
        <v>80</v>
      </c>
      <c r="P105" s="3" t="s">
        <v>6</v>
      </c>
      <c r="Q105" s="3">
        <v>27</v>
      </c>
      <c r="R105" s="2">
        <v>26</v>
      </c>
      <c r="S105" s="2">
        <v>21</v>
      </c>
      <c r="T105" s="30" t="s">
        <v>1258</v>
      </c>
      <c r="U105" s="30"/>
      <c r="V105" s="30"/>
      <c r="W105" s="30"/>
      <c r="X105" s="3" t="s">
        <v>6</v>
      </c>
      <c r="Y105" s="3">
        <v>27</v>
      </c>
      <c r="Z105" s="2">
        <v>26</v>
      </c>
      <c r="AA105" s="2">
        <v>21</v>
      </c>
      <c r="AB105" s="2" t="s">
        <v>1259</v>
      </c>
      <c r="AC105" s="33"/>
      <c r="AD105" s="3" t="s">
        <v>232</v>
      </c>
      <c r="AE105" s="3">
        <v>55</v>
      </c>
      <c r="AF105" s="2">
        <v>42</v>
      </c>
      <c r="AG105" s="2">
        <v>26</v>
      </c>
      <c r="AH105" s="2"/>
      <c r="AI105" s="33" t="s">
        <v>242</v>
      </c>
      <c r="AJ105" s="12" t="s">
        <v>217</v>
      </c>
      <c r="AK105" s="12">
        <v>21</v>
      </c>
      <c r="AL105" s="13">
        <v>14</v>
      </c>
      <c r="AM105" s="13">
        <v>4</v>
      </c>
      <c r="AN105" s="13"/>
      <c r="AO105" s="34"/>
      <c r="AP105" s="2" t="s">
        <v>149</v>
      </c>
      <c r="AQ105" s="2" t="s">
        <v>409</v>
      </c>
      <c r="AR105" s="2" t="s">
        <v>1260</v>
      </c>
      <c r="AS105" s="2" t="s">
        <v>353</v>
      </c>
      <c r="AT105" s="2" t="s">
        <v>87</v>
      </c>
      <c r="AU105" s="1" t="s">
        <v>839</v>
      </c>
      <c r="AV105" s="2" t="s">
        <v>89</v>
      </c>
      <c r="AW105" s="1" t="s">
        <v>197</v>
      </c>
      <c r="AX105" s="2" t="s">
        <v>93</v>
      </c>
      <c r="AY105" s="14" t="s">
        <v>1262</v>
      </c>
      <c r="AZ105" s="14">
        <v>1</v>
      </c>
      <c r="BA105" s="3" t="s">
        <v>6</v>
      </c>
      <c r="BB105" s="3">
        <v>27</v>
      </c>
      <c r="BC105" s="2">
        <v>26</v>
      </c>
      <c r="BD105" s="2">
        <v>21</v>
      </c>
      <c r="BE105" s="2" t="s">
        <v>1666</v>
      </c>
      <c r="BF105" s="2">
        <v>21</v>
      </c>
      <c r="BG105" s="2">
        <v>11</v>
      </c>
      <c r="BH105" s="104">
        <v>3.93</v>
      </c>
      <c r="BI105" s="107">
        <v>2.92</v>
      </c>
      <c r="BJ105" s="106">
        <v>1.87</v>
      </c>
      <c r="BK105" s="107">
        <v>1.87</v>
      </c>
      <c r="BL105" s="106">
        <v>1.74</v>
      </c>
      <c r="BM105" s="108">
        <v>1.94</v>
      </c>
      <c r="BN105" s="106">
        <v>1.45</v>
      </c>
      <c r="BO105" s="108">
        <v>2.04</v>
      </c>
      <c r="BP105" s="107">
        <v>2.31</v>
      </c>
      <c r="BQ105" s="106">
        <v>5.72</v>
      </c>
      <c r="BR105" s="106">
        <v>6.14</v>
      </c>
      <c r="BS105" s="106">
        <v>3.69</v>
      </c>
      <c r="BT105" s="106">
        <v>2.2400000000000002</v>
      </c>
      <c r="BU105" s="8">
        <v>2.11</v>
      </c>
      <c r="BV105" s="5">
        <v>3.9</v>
      </c>
      <c r="BW105" s="9">
        <v>6.17</v>
      </c>
      <c r="BX105" s="4">
        <v>8.91</v>
      </c>
      <c r="BY105" s="98"/>
      <c r="BZ105" s="4">
        <v>3.63</v>
      </c>
      <c r="CA105" s="6">
        <v>2.11</v>
      </c>
      <c r="CB105" s="7">
        <v>0.95</v>
      </c>
      <c r="CC105" s="7">
        <v>0</v>
      </c>
      <c r="CD105" s="7">
        <v>1.62</v>
      </c>
      <c r="CE105" s="8">
        <v>1.73</v>
      </c>
      <c r="CF105" s="7">
        <v>2.4</v>
      </c>
      <c r="CG105" s="8">
        <v>2.56</v>
      </c>
      <c r="CH105" s="6">
        <v>2.5</v>
      </c>
      <c r="CI105" s="7">
        <v>4.34</v>
      </c>
      <c r="CJ105" s="7">
        <v>6.84</v>
      </c>
      <c r="CK105" s="7">
        <v>4.66</v>
      </c>
      <c r="CL105" s="7">
        <v>1.74</v>
      </c>
      <c r="CM105" s="8">
        <v>2.95</v>
      </c>
      <c r="CN105" s="5">
        <v>4.71</v>
      </c>
      <c r="CO105" s="9">
        <v>6.85</v>
      </c>
      <c r="CP105" s="4">
        <v>9.74</v>
      </c>
      <c r="CQ105" s="98"/>
      <c r="CR105" s="16">
        <v>26.26</v>
      </c>
      <c r="CS105" s="18">
        <v>28.56</v>
      </c>
      <c r="CT105" s="17">
        <v>30.89</v>
      </c>
      <c r="CU105" s="18">
        <v>33.04</v>
      </c>
      <c r="CV105" s="17">
        <v>35.04</v>
      </c>
      <c r="CW105" s="19">
        <v>35.85</v>
      </c>
      <c r="CX105" s="17">
        <v>37.22</v>
      </c>
      <c r="CY105" s="19">
        <v>37.01</v>
      </c>
      <c r="CZ105" s="18">
        <v>38.770000000000003</v>
      </c>
      <c r="DA105" s="17">
        <v>38.58</v>
      </c>
      <c r="DB105" s="17">
        <v>38.159999999999997</v>
      </c>
      <c r="DC105" s="17">
        <v>42.07</v>
      </c>
      <c r="DD105" s="17">
        <v>41.47</v>
      </c>
      <c r="DE105" s="19">
        <v>44.46</v>
      </c>
      <c r="DF105" s="23">
        <v>45.29</v>
      </c>
      <c r="DG105" s="20">
        <v>45.44</v>
      </c>
      <c r="DH105" s="16">
        <v>44.74</v>
      </c>
      <c r="DI105" s="100"/>
      <c r="DJ105" s="16">
        <v>25.86</v>
      </c>
      <c r="DK105" s="18">
        <v>28.6</v>
      </c>
      <c r="DL105" s="17">
        <v>31.9</v>
      </c>
      <c r="DM105" s="17">
        <v>33.590000000000003</v>
      </c>
      <c r="DN105" s="17">
        <v>35.229999999999997</v>
      </c>
      <c r="DO105" s="19">
        <v>36.32</v>
      </c>
      <c r="DP105" s="17">
        <v>37.1</v>
      </c>
      <c r="DQ105" s="19">
        <v>37.81</v>
      </c>
      <c r="DR105" s="18">
        <v>39.22</v>
      </c>
      <c r="DS105" s="17">
        <v>38.57</v>
      </c>
      <c r="DT105" s="17">
        <v>38.71</v>
      </c>
      <c r="DU105" s="17">
        <v>41.96</v>
      </c>
      <c r="DV105" s="17">
        <v>41.11</v>
      </c>
      <c r="DW105" s="19">
        <v>44.95</v>
      </c>
      <c r="DX105" s="23">
        <v>45.13</v>
      </c>
      <c r="DY105" s="20">
        <v>46.25</v>
      </c>
      <c r="DZ105" s="16">
        <v>43.39</v>
      </c>
      <c r="EA105" s="100"/>
      <c r="EB105" s="16">
        <v>4</v>
      </c>
      <c r="EC105" s="17">
        <v>6</v>
      </c>
      <c r="ED105" s="17">
        <v>6</v>
      </c>
      <c r="EE105" s="17">
        <v>3</v>
      </c>
      <c r="EF105" s="17">
        <v>0</v>
      </c>
      <c r="EG105" s="17">
        <v>-9</v>
      </c>
      <c r="EH105" s="17">
        <v>-14</v>
      </c>
      <c r="EI105" s="17">
        <v>-22</v>
      </c>
      <c r="EJ105" s="17">
        <v>-23</v>
      </c>
      <c r="EK105" s="17">
        <v>-21</v>
      </c>
      <c r="EL105" s="17">
        <v>-18</v>
      </c>
      <c r="EM105" s="17">
        <v>-11</v>
      </c>
      <c r="EN105" s="17">
        <v>-8</v>
      </c>
      <c r="EO105" s="17">
        <v>-3</v>
      </c>
      <c r="EP105" s="23">
        <v>0</v>
      </c>
      <c r="EQ105" s="20">
        <v>0</v>
      </c>
      <c r="ER105" s="20">
        <v>0</v>
      </c>
      <c r="ES105" s="101"/>
    </row>
    <row r="106" spans="1:152" ht="14">
      <c r="A106" s="2" t="s">
        <v>1403</v>
      </c>
      <c r="B106" s="2" t="s">
        <v>1666</v>
      </c>
      <c r="C106" s="2">
        <v>14</v>
      </c>
      <c r="D106" s="2">
        <v>6</v>
      </c>
      <c r="E106" s="2">
        <v>51640576</v>
      </c>
      <c r="F106" s="2" t="s">
        <v>91</v>
      </c>
      <c r="G106" s="1" t="s">
        <v>1407</v>
      </c>
      <c r="H106" s="14"/>
      <c r="I106" s="1"/>
      <c r="J106" s="2">
        <v>161.80000000000001</v>
      </c>
      <c r="K106" s="2">
        <v>46.6</v>
      </c>
      <c r="L106" s="2" t="s">
        <v>167</v>
      </c>
      <c r="M106" s="2"/>
      <c r="N106" s="2" t="s">
        <v>79</v>
      </c>
      <c r="O106" s="2" t="s">
        <v>819</v>
      </c>
      <c r="P106" s="2" t="s">
        <v>6</v>
      </c>
      <c r="Q106" s="2">
        <v>29</v>
      </c>
      <c r="R106" s="2">
        <v>21</v>
      </c>
      <c r="S106" s="2">
        <v>21</v>
      </c>
      <c r="T106" s="30" t="s">
        <v>859</v>
      </c>
      <c r="U106" s="30"/>
      <c r="V106" s="30"/>
      <c r="W106" s="30"/>
      <c r="X106" s="2" t="s">
        <v>6</v>
      </c>
      <c r="Y106" s="2">
        <v>29</v>
      </c>
      <c r="Z106" s="2">
        <v>21</v>
      </c>
      <c r="AA106" s="2">
        <v>21</v>
      </c>
      <c r="AB106" s="2" t="s">
        <v>1406</v>
      </c>
      <c r="AC106" s="33"/>
      <c r="AD106" s="3" t="s">
        <v>232</v>
      </c>
      <c r="AE106" s="3">
        <v>50</v>
      </c>
      <c r="AF106" s="2">
        <v>29</v>
      </c>
      <c r="AG106" s="2">
        <v>28</v>
      </c>
      <c r="AH106" s="2"/>
      <c r="AI106" s="2" t="s">
        <v>443</v>
      </c>
      <c r="AJ106" s="3" t="s">
        <v>217</v>
      </c>
      <c r="AK106" s="3">
        <v>31</v>
      </c>
      <c r="AL106" s="2">
        <v>21</v>
      </c>
      <c r="AM106" s="2">
        <v>18</v>
      </c>
      <c r="AN106" s="2"/>
      <c r="AO106" s="33" t="s">
        <v>180</v>
      </c>
      <c r="AP106" s="2" t="s">
        <v>250</v>
      </c>
      <c r="AQ106" s="2" t="s">
        <v>128</v>
      </c>
      <c r="AR106" s="2" t="s">
        <v>606</v>
      </c>
      <c r="AS106" s="2" t="s">
        <v>841</v>
      </c>
      <c r="AT106" s="2" t="s">
        <v>87</v>
      </c>
      <c r="AU106" s="1"/>
      <c r="AV106" s="2" t="s">
        <v>89</v>
      </c>
      <c r="AW106" s="1"/>
      <c r="AX106" s="2" t="s">
        <v>93</v>
      </c>
      <c r="AY106" s="14" t="s">
        <v>854</v>
      </c>
      <c r="AZ106" s="14">
        <v>1</v>
      </c>
      <c r="BA106" s="2" t="s">
        <v>6</v>
      </c>
      <c r="BB106" s="2">
        <v>29</v>
      </c>
      <c r="BC106" s="2">
        <v>21</v>
      </c>
      <c r="BD106" s="2">
        <v>21</v>
      </c>
      <c r="BE106" s="2" t="s">
        <v>1666</v>
      </c>
      <c r="BF106" s="2">
        <v>14</v>
      </c>
      <c r="BG106" s="2">
        <v>6</v>
      </c>
      <c r="BH106" s="104">
        <v>4.07</v>
      </c>
      <c r="BI106" s="105">
        <v>4.43</v>
      </c>
      <c r="BJ106" s="109">
        <v>3.95</v>
      </c>
      <c r="BK106" s="107">
        <v>3.5</v>
      </c>
      <c r="BL106" s="106">
        <v>2.25</v>
      </c>
      <c r="BM106" s="108">
        <v>3.44</v>
      </c>
      <c r="BN106" s="106">
        <v>1.86</v>
      </c>
      <c r="BO106" s="108">
        <v>2.13</v>
      </c>
      <c r="BP106" s="107">
        <v>2.8</v>
      </c>
      <c r="BQ106" s="106">
        <v>4.4800000000000004</v>
      </c>
      <c r="BR106" s="106">
        <v>7.4</v>
      </c>
      <c r="BS106" s="106">
        <v>3.98</v>
      </c>
      <c r="BT106" s="106">
        <v>3.25</v>
      </c>
      <c r="BU106" s="4">
        <v>4.37</v>
      </c>
      <c r="BV106" s="9">
        <v>5.82</v>
      </c>
      <c r="BW106" s="9">
        <v>6.23</v>
      </c>
      <c r="BX106" s="4">
        <v>12.61</v>
      </c>
      <c r="BY106" s="4">
        <v>17.36</v>
      </c>
      <c r="BZ106" s="4">
        <v>4.92</v>
      </c>
      <c r="CA106" s="26">
        <v>2.61</v>
      </c>
      <c r="CB106" s="25">
        <v>0.87</v>
      </c>
      <c r="CC106" s="53">
        <v>1.1200000000000001</v>
      </c>
      <c r="CD106" s="53">
        <v>2.08</v>
      </c>
      <c r="CE106" s="54">
        <v>2.37</v>
      </c>
      <c r="CF106" s="53">
        <v>4.49</v>
      </c>
      <c r="CG106" s="54">
        <v>2.62</v>
      </c>
      <c r="CH106" s="55">
        <v>3.71</v>
      </c>
      <c r="CI106" s="53">
        <v>3.98</v>
      </c>
      <c r="CJ106" s="53">
        <v>5.21</v>
      </c>
      <c r="CK106" s="53">
        <v>3.9</v>
      </c>
      <c r="CL106" s="7">
        <v>3.86</v>
      </c>
      <c r="CM106" s="4">
        <v>4.3899999999999997</v>
      </c>
      <c r="CN106" s="9">
        <v>6.12</v>
      </c>
      <c r="CO106" s="9">
        <v>6.6</v>
      </c>
      <c r="CP106" s="4">
        <v>10.38</v>
      </c>
      <c r="CQ106" s="4">
        <v>17.43</v>
      </c>
      <c r="CR106" s="16">
        <v>26.65</v>
      </c>
      <c r="CS106" s="38">
        <v>31.82</v>
      </c>
      <c r="CT106" s="20">
        <v>35.33</v>
      </c>
      <c r="CU106" s="18">
        <v>36.340000000000003</v>
      </c>
      <c r="CV106" s="17">
        <v>36.24</v>
      </c>
      <c r="CW106" s="19">
        <v>37.42</v>
      </c>
      <c r="CX106" s="17">
        <v>37.409999999999997</v>
      </c>
      <c r="CY106" s="19">
        <v>39.29</v>
      </c>
      <c r="CZ106" s="18">
        <v>38.42</v>
      </c>
      <c r="DA106" s="17">
        <v>39.06</v>
      </c>
      <c r="DB106" s="17">
        <v>40.28</v>
      </c>
      <c r="DC106" s="17">
        <v>42.03</v>
      </c>
      <c r="DD106" s="17">
        <v>45.26</v>
      </c>
      <c r="DE106" s="16">
        <v>45.32</v>
      </c>
      <c r="DF106" s="20">
        <v>46.86</v>
      </c>
      <c r="DG106" s="20">
        <v>45.53</v>
      </c>
      <c r="DH106" s="16">
        <v>41.77</v>
      </c>
      <c r="DI106" s="16">
        <v>37.6</v>
      </c>
      <c r="DJ106" s="16">
        <v>26.62</v>
      </c>
      <c r="DK106" s="38">
        <v>31.33</v>
      </c>
      <c r="DL106" s="20">
        <v>35.090000000000003</v>
      </c>
      <c r="DM106" s="17">
        <v>36.450000000000003</v>
      </c>
      <c r="DN106" s="17">
        <v>36.81</v>
      </c>
      <c r="DO106" s="19">
        <v>36.94</v>
      </c>
      <c r="DP106" s="17">
        <v>36.99</v>
      </c>
      <c r="DQ106" s="19">
        <v>38.130000000000003</v>
      </c>
      <c r="DR106" s="18">
        <v>38.090000000000003</v>
      </c>
      <c r="DS106" s="17">
        <v>39.44</v>
      </c>
      <c r="DT106" s="17">
        <v>40.33</v>
      </c>
      <c r="DU106" s="17">
        <v>42.57</v>
      </c>
      <c r="DV106" s="17">
        <v>45.58</v>
      </c>
      <c r="DW106" s="16">
        <v>45.37</v>
      </c>
      <c r="DX106" s="20">
        <v>46.35</v>
      </c>
      <c r="DY106" s="20">
        <v>44.75</v>
      </c>
      <c r="DZ106" s="16">
        <v>41.02</v>
      </c>
      <c r="EA106" s="16">
        <v>38.53</v>
      </c>
      <c r="EB106" s="16">
        <v>4</v>
      </c>
      <c r="EC106" s="20">
        <v>7</v>
      </c>
      <c r="ED106" s="20">
        <v>8</v>
      </c>
      <c r="EE106" s="17">
        <v>6</v>
      </c>
      <c r="EF106" s="17">
        <v>3</v>
      </c>
      <c r="EG106" s="17">
        <v>0</v>
      </c>
      <c r="EH106" s="17">
        <v>-3</v>
      </c>
      <c r="EI106" s="17">
        <v>-8</v>
      </c>
      <c r="EJ106" s="17">
        <v>-7</v>
      </c>
      <c r="EK106" s="17">
        <v>-5</v>
      </c>
      <c r="EL106" s="17">
        <v>-1</v>
      </c>
      <c r="EM106" s="17">
        <v>2</v>
      </c>
      <c r="EN106" s="17">
        <v>4</v>
      </c>
      <c r="EO106" s="20">
        <v>6</v>
      </c>
      <c r="EP106" s="20">
        <v>6</v>
      </c>
      <c r="EQ106" s="20">
        <v>3</v>
      </c>
      <c r="ER106" s="20">
        <v>0</v>
      </c>
      <c r="ES106" s="20">
        <v>-3</v>
      </c>
    </row>
    <row r="107" spans="1:152" ht="14">
      <c r="A107" s="2" t="s">
        <v>1371</v>
      </c>
      <c r="B107" s="2" t="s">
        <v>1666</v>
      </c>
      <c r="C107" s="2">
        <v>17</v>
      </c>
      <c r="D107" s="2">
        <v>2</v>
      </c>
      <c r="E107" s="2">
        <v>52915280</v>
      </c>
      <c r="F107" s="2" t="s">
        <v>91</v>
      </c>
      <c r="G107" s="1" t="s">
        <v>514</v>
      </c>
      <c r="H107" s="15" t="s">
        <v>95</v>
      </c>
      <c r="I107" s="1">
        <v>0</v>
      </c>
      <c r="J107" s="2">
        <v>160.1</v>
      </c>
      <c r="K107" s="2">
        <v>54.8</v>
      </c>
      <c r="L107" s="2" t="s">
        <v>167</v>
      </c>
      <c r="M107" s="2"/>
      <c r="N107" s="2" t="s">
        <v>147</v>
      </c>
      <c r="O107" s="2" t="s">
        <v>100</v>
      </c>
      <c r="P107" s="3" t="s">
        <v>6</v>
      </c>
      <c r="Q107" s="3">
        <v>30</v>
      </c>
      <c r="R107" s="2">
        <v>30</v>
      </c>
      <c r="S107" s="2">
        <v>21</v>
      </c>
      <c r="T107" s="30" t="s">
        <v>168</v>
      </c>
      <c r="U107" s="30"/>
      <c r="V107" s="30"/>
      <c r="W107" s="30"/>
      <c r="X107" s="3" t="s">
        <v>6</v>
      </c>
      <c r="Y107" s="3">
        <v>30</v>
      </c>
      <c r="Z107" s="2">
        <v>30</v>
      </c>
      <c r="AA107" s="2">
        <v>21</v>
      </c>
      <c r="AB107" s="2" t="s">
        <v>1372</v>
      </c>
      <c r="AC107" s="33"/>
      <c r="AD107" s="3" t="s">
        <v>232</v>
      </c>
      <c r="AE107" s="3">
        <v>48</v>
      </c>
      <c r="AF107" s="2">
        <v>32</v>
      </c>
      <c r="AG107" s="2">
        <v>30</v>
      </c>
      <c r="AH107" s="2"/>
      <c r="AI107" s="33" t="s">
        <v>443</v>
      </c>
      <c r="AJ107" s="12" t="s">
        <v>217</v>
      </c>
      <c r="AK107" s="12">
        <v>33</v>
      </c>
      <c r="AL107" s="13">
        <v>27</v>
      </c>
      <c r="AM107" s="13">
        <v>22</v>
      </c>
      <c r="AN107" s="13"/>
      <c r="AO107" s="34" t="s">
        <v>197</v>
      </c>
      <c r="AP107" s="2" t="s">
        <v>149</v>
      </c>
      <c r="AQ107" s="2" t="s">
        <v>336</v>
      </c>
      <c r="AR107" s="2" t="s">
        <v>266</v>
      </c>
      <c r="AS107" s="2" t="s">
        <v>513</v>
      </c>
      <c r="AT107" s="2" t="s">
        <v>87</v>
      </c>
      <c r="AU107" s="1" t="s">
        <v>176</v>
      </c>
      <c r="AV107" s="2" t="s">
        <v>89</v>
      </c>
      <c r="AW107" s="1" t="s">
        <v>176</v>
      </c>
      <c r="AX107" s="2" t="s">
        <v>93</v>
      </c>
      <c r="AY107" s="14" t="s">
        <v>515</v>
      </c>
      <c r="AZ107" s="14">
        <v>1</v>
      </c>
      <c r="BA107" s="3" t="s">
        <v>6</v>
      </c>
      <c r="BB107" s="3">
        <v>30</v>
      </c>
      <c r="BC107" s="2">
        <v>30</v>
      </c>
      <c r="BD107" s="2">
        <v>21</v>
      </c>
      <c r="BE107" s="2" t="s">
        <v>1666</v>
      </c>
      <c r="BF107" s="2">
        <v>17</v>
      </c>
      <c r="BG107" s="2">
        <v>2</v>
      </c>
      <c r="BH107" s="104">
        <v>3.61</v>
      </c>
      <c r="BI107" s="107">
        <v>3.3</v>
      </c>
      <c r="BJ107" s="106">
        <v>2.83</v>
      </c>
      <c r="BK107" s="107">
        <v>3</v>
      </c>
      <c r="BL107" s="106">
        <v>2.02</v>
      </c>
      <c r="BM107" s="108">
        <v>0.83</v>
      </c>
      <c r="BN107" s="106">
        <v>0</v>
      </c>
      <c r="BO107" s="108">
        <v>0</v>
      </c>
      <c r="BP107" s="107">
        <v>0.42</v>
      </c>
      <c r="BQ107" s="106">
        <v>1.89</v>
      </c>
      <c r="BR107" s="106">
        <v>7.05</v>
      </c>
      <c r="BS107" s="106">
        <v>3.73</v>
      </c>
      <c r="BT107" s="106">
        <v>1.76</v>
      </c>
      <c r="BU107" s="41">
        <v>3.98</v>
      </c>
      <c r="BV107" s="9">
        <v>4.1500000000000004</v>
      </c>
      <c r="BW107" s="9">
        <v>5.54</v>
      </c>
      <c r="BX107" s="4">
        <v>13.51</v>
      </c>
      <c r="BY107" s="4">
        <v>21.56</v>
      </c>
      <c r="BZ107" s="4">
        <v>4.3099999999999996</v>
      </c>
      <c r="CA107" s="6">
        <v>2.2400000000000002</v>
      </c>
      <c r="CB107" s="7">
        <v>0</v>
      </c>
      <c r="CC107" s="7">
        <v>0</v>
      </c>
      <c r="CD107" s="7">
        <v>1.54</v>
      </c>
      <c r="CE107" s="8">
        <v>2.14</v>
      </c>
      <c r="CF107" s="7">
        <v>1.76</v>
      </c>
      <c r="CG107" s="8">
        <v>1.99</v>
      </c>
      <c r="CH107" s="6">
        <v>2.86</v>
      </c>
      <c r="CI107" s="7">
        <v>3.66</v>
      </c>
      <c r="CJ107" s="7">
        <v>4.8600000000000003</v>
      </c>
      <c r="CK107" s="7">
        <v>7.39</v>
      </c>
      <c r="CL107" s="7">
        <v>2.72</v>
      </c>
      <c r="CM107" s="41">
        <v>5.07</v>
      </c>
      <c r="CN107" s="9">
        <v>6.65</v>
      </c>
      <c r="CO107" s="9">
        <v>5.55</v>
      </c>
      <c r="CP107" s="4">
        <v>13.33</v>
      </c>
      <c r="CQ107" s="4">
        <v>20.309999999999999</v>
      </c>
      <c r="CR107" s="16">
        <v>26.8</v>
      </c>
      <c r="CS107" s="18">
        <v>29.67</v>
      </c>
      <c r="CT107" s="17">
        <v>32.659999999999997</v>
      </c>
      <c r="CU107" s="18">
        <v>33.090000000000003</v>
      </c>
      <c r="CV107" s="17">
        <v>34.82</v>
      </c>
      <c r="CW107" s="19">
        <v>36.31</v>
      </c>
      <c r="CX107" s="17">
        <v>36.46</v>
      </c>
      <c r="CY107" s="19">
        <v>37.479999999999997</v>
      </c>
      <c r="CZ107" s="18">
        <v>38.24</v>
      </c>
      <c r="DA107" s="17">
        <v>37.29</v>
      </c>
      <c r="DB107" s="17">
        <v>37.78</v>
      </c>
      <c r="DC107" s="17">
        <v>39.270000000000003</v>
      </c>
      <c r="DD107" s="17">
        <v>46.45</v>
      </c>
      <c r="DE107" s="42">
        <v>47.14</v>
      </c>
      <c r="DF107" s="20">
        <v>49.33</v>
      </c>
      <c r="DG107" s="20">
        <v>44.27</v>
      </c>
      <c r="DH107" s="16">
        <v>43.69</v>
      </c>
      <c r="DI107" s="16">
        <v>36.39</v>
      </c>
      <c r="DJ107" s="16">
        <v>26.59</v>
      </c>
      <c r="DK107" s="18">
        <v>28.66</v>
      </c>
      <c r="DL107" s="17">
        <v>32.130000000000003</v>
      </c>
      <c r="DM107" s="17">
        <v>33.35</v>
      </c>
      <c r="DN107" s="17">
        <v>35.770000000000003</v>
      </c>
      <c r="DO107" s="19">
        <v>36.28</v>
      </c>
      <c r="DP107" s="17">
        <v>36.28</v>
      </c>
      <c r="DQ107" s="19">
        <v>36.770000000000003</v>
      </c>
      <c r="DR107" s="18">
        <v>37.909999999999997</v>
      </c>
      <c r="DS107" s="17">
        <v>37.76</v>
      </c>
      <c r="DT107" s="17">
        <v>37.39</v>
      </c>
      <c r="DU107" s="17">
        <v>39.65</v>
      </c>
      <c r="DV107" s="17">
        <v>45.93</v>
      </c>
      <c r="DW107" s="42">
        <v>47.05</v>
      </c>
      <c r="DX107" s="20">
        <v>49.61</v>
      </c>
      <c r="DY107" s="20">
        <v>44.03</v>
      </c>
      <c r="DZ107" s="16">
        <v>44.55</v>
      </c>
      <c r="EA107" s="16">
        <v>36.19</v>
      </c>
      <c r="EB107" s="16">
        <v>1</v>
      </c>
      <c r="EC107" s="17">
        <v>3</v>
      </c>
      <c r="ED107" s="17">
        <v>6</v>
      </c>
      <c r="EE107" s="17">
        <v>6</v>
      </c>
      <c r="EF107" s="17">
        <v>2</v>
      </c>
      <c r="EG107" s="17">
        <v>-5</v>
      </c>
      <c r="EH107" s="17">
        <v>-10</v>
      </c>
      <c r="EI107" s="17">
        <v>-12</v>
      </c>
      <c r="EJ107" s="17">
        <v>-10</v>
      </c>
      <c r="EK107" s="17">
        <v>-7</v>
      </c>
      <c r="EL107" s="17">
        <v>0</v>
      </c>
      <c r="EM107" s="17">
        <v>2</v>
      </c>
      <c r="EN107" s="17">
        <v>8</v>
      </c>
      <c r="EO107" s="23">
        <v>13</v>
      </c>
      <c r="EP107" s="20">
        <v>14</v>
      </c>
      <c r="EQ107" s="20">
        <v>10</v>
      </c>
      <c r="ER107" s="20">
        <v>5</v>
      </c>
      <c r="ES107" s="20">
        <v>5</v>
      </c>
    </row>
    <row r="108" spans="1:152" ht="14">
      <c r="A108" s="2" t="s">
        <v>1317</v>
      </c>
      <c r="B108" s="2" t="s">
        <v>1666</v>
      </c>
      <c r="C108" s="2">
        <v>14</v>
      </c>
      <c r="D108" s="2">
        <v>6</v>
      </c>
      <c r="E108" s="2">
        <v>51983521</v>
      </c>
      <c r="F108" s="2" t="s">
        <v>91</v>
      </c>
      <c r="G108" s="1" t="s">
        <v>349</v>
      </c>
      <c r="H108" s="15" t="s">
        <v>95</v>
      </c>
      <c r="I108" s="1">
        <v>-5</v>
      </c>
      <c r="J108" s="2">
        <v>160.6</v>
      </c>
      <c r="K108" s="2">
        <v>92.6</v>
      </c>
      <c r="L108" s="2" t="s">
        <v>167</v>
      </c>
      <c r="M108" s="2"/>
      <c r="N108" s="2" t="s">
        <v>147</v>
      </c>
      <c r="O108" s="2" t="s">
        <v>100</v>
      </c>
      <c r="P108" s="3" t="s">
        <v>17</v>
      </c>
      <c r="Q108" s="3">
        <v>33</v>
      </c>
      <c r="R108" s="2">
        <v>24</v>
      </c>
      <c r="S108" s="2">
        <v>21</v>
      </c>
      <c r="T108" s="30"/>
      <c r="U108" s="30"/>
      <c r="V108" s="30"/>
      <c r="W108" s="30"/>
      <c r="X108" s="3" t="s">
        <v>17</v>
      </c>
      <c r="Y108" s="3">
        <v>33</v>
      </c>
      <c r="Z108" s="2">
        <v>24</v>
      </c>
      <c r="AA108" s="2">
        <v>21</v>
      </c>
      <c r="AB108" s="2" t="s">
        <v>1318</v>
      </c>
      <c r="AC108" s="33"/>
      <c r="AD108" s="3" t="s">
        <v>101</v>
      </c>
      <c r="AE108" s="3">
        <v>55</v>
      </c>
      <c r="AF108" s="2">
        <v>34</v>
      </c>
      <c r="AG108" s="2">
        <v>25</v>
      </c>
      <c r="AH108" s="2"/>
      <c r="AI108" s="33" t="s">
        <v>443</v>
      </c>
      <c r="AJ108" s="12" t="s">
        <v>116</v>
      </c>
      <c r="AK108" s="12">
        <v>41</v>
      </c>
      <c r="AL108" s="13">
        <v>19</v>
      </c>
      <c r="AM108" s="13">
        <v>10</v>
      </c>
      <c r="AN108" s="13"/>
      <c r="AO108" s="34" t="s">
        <v>180</v>
      </c>
      <c r="AP108" s="2" t="s">
        <v>149</v>
      </c>
      <c r="AQ108" s="2" t="s">
        <v>348</v>
      </c>
      <c r="AR108" s="2" t="s">
        <v>342</v>
      </c>
      <c r="AS108" s="2" t="s">
        <v>302</v>
      </c>
      <c r="AT108" s="2" t="s">
        <v>87</v>
      </c>
      <c r="AU108" s="1" t="s">
        <v>176</v>
      </c>
      <c r="AV108" s="2" t="s">
        <v>89</v>
      </c>
      <c r="AW108" s="1" t="s">
        <v>131</v>
      </c>
      <c r="AX108" s="2" t="s">
        <v>93</v>
      </c>
      <c r="AY108" s="14" t="s">
        <v>271</v>
      </c>
      <c r="AZ108" s="14">
        <v>2</v>
      </c>
      <c r="BA108" s="3" t="s">
        <v>17</v>
      </c>
      <c r="BB108" s="3">
        <v>33</v>
      </c>
      <c r="BC108" s="2">
        <v>24</v>
      </c>
      <c r="BD108" s="2">
        <v>21</v>
      </c>
      <c r="BE108" s="2" t="s">
        <v>1666</v>
      </c>
      <c r="BF108" s="2">
        <v>14</v>
      </c>
      <c r="BG108" s="2">
        <v>6</v>
      </c>
      <c r="BH108" s="104">
        <v>3.48</v>
      </c>
      <c r="BI108" s="105">
        <v>3.19</v>
      </c>
      <c r="BJ108" s="109">
        <v>2.86</v>
      </c>
      <c r="BK108" s="105">
        <v>2.61</v>
      </c>
      <c r="BL108" s="109">
        <v>2.63</v>
      </c>
      <c r="BM108" s="104">
        <v>1.85</v>
      </c>
      <c r="BN108" s="109">
        <v>0.95</v>
      </c>
      <c r="BO108" s="104">
        <v>1.5</v>
      </c>
      <c r="BP108" s="105">
        <v>2.12</v>
      </c>
      <c r="BQ108" s="109">
        <v>2.68</v>
      </c>
      <c r="BR108" s="109">
        <v>4.7300000000000004</v>
      </c>
      <c r="BS108" s="109">
        <v>6.09</v>
      </c>
      <c r="BT108" s="109">
        <v>3.34</v>
      </c>
      <c r="BU108" s="4">
        <v>3.76</v>
      </c>
      <c r="BV108" s="9">
        <v>4.72</v>
      </c>
      <c r="BW108" s="9">
        <v>5.97</v>
      </c>
      <c r="BX108" s="4">
        <v>11.46</v>
      </c>
      <c r="BY108" s="4">
        <v>17.73</v>
      </c>
      <c r="BZ108" s="4">
        <v>4.68</v>
      </c>
      <c r="CA108" s="37">
        <v>2.76</v>
      </c>
      <c r="CB108" s="9">
        <v>1.34</v>
      </c>
      <c r="CC108" s="9">
        <v>0</v>
      </c>
      <c r="CD108" s="9">
        <v>0.95</v>
      </c>
      <c r="CE108" s="4">
        <v>2.37</v>
      </c>
      <c r="CF108" s="9">
        <v>2.36</v>
      </c>
      <c r="CG108" s="4">
        <v>2.98</v>
      </c>
      <c r="CH108" s="37">
        <v>3.11</v>
      </c>
      <c r="CI108" s="9">
        <v>3.86</v>
      </c>
      <c r="CJ108" s="9">
        <v>4.78</v>
      </c>
      <c r="CK108" s="9">
        <v>7.41</v>
      </c>
      <c r="CL108" s="9">
        <v>3.62</v>
      </c>
      <c r="CM108" s="4">
        <v>3.62</v>
      </c>
      <c r="CN108" s="9">
        <v>5.98</v>
      </c>
      <c r="CO108" s="9">
        <v>6.62</v>
      </c>
      <c r="CP108" s="4">
        <v>10.15</v>
      </c>
      <c r="CQ108" s="4">
        <v>17.05</v>
      </c>
      <c r="CR108" s="16">
        <v>28.62</v>
      </c>
      <c r="CS108" s="38">
        <v>31.39</v>
      </c>
      <c r="CT108" s="20">
        <v>33.33</v>
      </c>
      <c r="CU108" s="38">
        <v>32.93</v>
      </c>
      <c r="CV108" s="20">
        <v>34.57</v>
      </c>
      <c r="CW108" s="16">
        <v>35.21</v>
      </c>
      <c r="CX108" s="20">
        <v>37.65</v>
      </c>
      <c r="CY108" s="16">
        <v>39.19</v>
      </c>
      <c r="CZ108" s="38">
        <v>38.14</v>
      </c>
      <c r="DA108" s="20">
        <v>38.270000000000003</v>
      </c>
      <c r="DB108" s="20">
        <v>38.86</v>
      </c>
      <c r="DC108" s="20">
        <v>40.42</v>
      </c>
      <c r="DD108" s="20">
        <v>45.48</v>
      </c>
      <c r="DE108" s="16">
        <v>49.07</v>
      </c>
      <c r="DF108" s="20">
        <v>50.48</v>
      </c>
      <c r="DG108" s="20">
        <v>48.76</v>
      </c>
      <c r="DH108" s="16">
        <v>47.67</v>
      </c>
      <c r="DI108" s="16">
        <v>47.17</v>
      </c>
      <c r="DJ108" s="16">
        <v>28.62</v>
      </c>
      <c r="DK108" s="38">
        <v>31.72</v>
      </c>
      <c r="DL108" s="20">
        <v>32.64</v>
      </c>
      <c r="DM108" s="20">
        <v>33.47</v>
      </c>
      <c r="DN108" s="20">
        <v>34.520000000000003</v>
      </c>
      <c r="DO108" s="16">
        <v>34.85</v>
      </c>
      <c r="DP108" s="20">
        <v>35.53</v>
      </c>
      <c r="DQ108" s="16">
        <v>38.299999999999997</v>
      </c>
      <c r="DR108" s="38">
        <v>38.64</v>
      </c>
      <c r="DS108" s="20">
        <v>37.9</v>
      </c>
      <c r="DT108" s="20">
        <v>39.54</v>
      </c>
      <c r="DU108" s="20">
        <v>40.22</v>
      </c>
      <c r="DV108" s="20">
        <v>44.76</v>
      </c>
      <c r="DW108" s="16">
        <v>49.59</v>
      </c>
      <c r="DX108" s="20">
        <v>50.72</v>
      </c>
      <c r="DY108" s="20">
        <v>48.8</v>
      </c>
      <c r="DZ108" s="16">
        <v>47.11</v>
      </c>
      <c r="EA108" s="16">
        <v>47.17</v>
      </c>
      <c r="EB108" s="16">
        <v>14</v>
      </c>
      <c r="EC108" s="20">
        <v>13</v>
      </c>
      <c r="ED108" s="20">
        <v>11</v>
      </c>
      <c r="EE108" s="20">
        <v>8</v>
      </c>
      <c r="EF108" s="20">
        <v>4</v>
      </c>
      <c r="EG108" s="20">
        <v>0</v>
      </c>
      <c r="EH108" s="20">
        <v>-4</v>
      </c>
      <c r="EI108" s="20">
        <v>-7</v>
      </c>
      <c r="EJ108" s="20">
        <v>-4</v>
      </c>
      <c r="EK108" s="20">
        <v>-3</v>
      </c>
      <c r="EL108" s="20">
        <v>1</v>
      </c>
      <c r="EM108" s="20">
        <v>7</v>
      </c>
      <c r="EN108" s="20">
        <v>14</v>
      </c>
      <c r="EO108" s="20">
        <v>13</v>
      </c>
      <c r="EP108" s="20">
        <v>13</v>
      </c>
      <c r="EQ108" s="20">
        <v>9</v>
      </c>
      <c r="ER108" s="20">
        <v>8</v>
      </c>
      <c r="ES108" s="20">
        <v>8</v>
      </c>
    </row>
    <row r="109" spans="1:152" ht="14">
      <c r="A109" s="2" t="s">
        <v>1496</v>
      </c>
      <c r="B109" s="2" t="s">
        <v>1666</v>
      </c>
      <c r="C109" s="2">
        <v>22</v>
      </c>
      <c r="D109" s="2">
        <v>0</v>
      </c>
      <c r="E109" s="2">
        <v>51443566</v>
      </c>
      <c r="F109" s="2" t="s">
        <v>91</v>
      </c>
      <c r="G109" s="1" t="s">
        <v>1499</v>
      </c>
      <c r="H109" s="14"/>
      <c r="I109" s="1"/>
      <c r="J109" s="2">
        <v>161.6</v>
      </c>
      <c r="K109" s="2">
        <v>62</v>
      </c>
      <c r="L109" s="2" t="s">
        <v>167</v>
      </c>
      <c r="M109" s="2"/>
      <c r="N109" s="2" t="s">
        <v>99</v>
      </c>
      <c r="O109" s="2" t="s">
        <v>264</v>
      </c>
      <c r="P109" s="3" t="s">
        <v>48</v>
      </c>
      <c r="Q109" s="3">
        <v>23</v>
      </c>
      <c r="R109" s="2">
        <v>26</v>
      </c>
      <c r="S109" s="2">
        <v>21</v>
      </c>
      <c r="T109" s="30" t="s">
        <v>168</v>
      </c>
      <c r="U109" s="30" t="s">
        <v>860</v>
      </c>
      <c r="V109" s="30"/>
      <c r="W109" s="30"/>
      <c r="X109" s="3" t="s">
        <v>48</v>
      </c>
      <c r="Y109" s="3">
        <v>23</v>
      </c>
      <c r="Z109" s="2">
        <v>26</v>
      </c>
      <c r="AA109" s="2">
        <v>21</v>
      </c>
      <c r="AB109" s="2" t="s">
        <v>280</v>
      </c>
      <c r="AC109" s="33"/>
      <c r="AD109" s="3" t="s">
        <v>64</v>
      </c>
      <c r="AE109" s="3">
        <v>68</v>
      </c>
      <c r="AF109" s="2">
        <v>51</v>
      </c>
      <c r="AG109" s="2">
        <v>42</v>
      </c>
      <c r="AH109" s="2"/>
      <c r="AI109" s="33" t="s">
        <v>209</v>
      </c>
      <c r="AJ109" s="12" t="s">
        <v>126</v>
      </c>
      <c r="AK109" s="12">
        <v>51</v>
      </c>
      <c r="AL109" s="13">
        <v>40</v>
      </c>
      <c r="AM109" s="13">
        <v>29</v>
      </c>
      <c r="AN109" s="13"/>
      <c r="AO109" s="34" t="s">
        <v>180</v>
      </c>
      <c r="AP109" s="2" t="s">
        <v>127</v>
      </c>
      <c r="AQ109" s="2" t="s">
        <v>219</v>
      </c>
      <c r="AR109" s="2" t="s">
        <v>870</v>
      </c>
      <c r="AS109" s="2" t="s">
        <v>841</v>
      </c>
      <c r="AT109" s="2" t="s">
        <v>87</v>
      </c>
      <c r="AU109" s="1"/>
      <c r="AV109" s="2" t="s">
        <v>89</v>
      </c>
      <c r="AW109" s="1"/>
      <c r="AX109" s="2" t="s">
        <v>93</v>
      </c>
      <c r="AY109" s="14" t="s">
        <v>1500</v>
      </c>
      <c r="AZ109" s="14">
        <v>1</v>
      </c>
      <c r="BA109" s="3" t="s">
        <v>48</v>
      </c>
      <c r="BB109" s="3">
        <v>23</v>
      </c>
      <c r="BC109" s="2">
        <v>26</v>
      </c>
      <c r="BD109" s="2">
        <v>21</v>
      </c>
      <c r="BE109" s="2" t="s">
        <v>1666</v>
      </c>
      <c r="BF109" s="2">
        <v>22</v>
      </c>
      <c r="BG109" s="2">
        <v>0</v>
      </c>
      <c r="BH109" s="104">
        <v>3.51</v>
      </c>
      <c r="BI109" s="105">
        <v>2.95</v>
      </c>
      <c r="BJ109" s="106">
        <v>1.88</v>
      </c>
      <c r="BK109" s="107">
        <v>1.86</v>
      </c>
      <c r="BL109" s="106">
        <v>1.18</v>
      </c>
      <c r="BM109" s="108">
        <v>0.72</v>
      </c>
      <c r="BN109" s="106">
        <v>0.25</v>
      </c>
      <c r="BO109" s="108">
        <v>1.3</v>
      </c>
      <c r="BP109" s="107">
        <v>2.0099999999999998</v>
      </c>
      <c r="BQ109" s="106">
        <v>3.98</v>
      </c>
      <c r="BR109" s="106">
        <v>8.2100000000000009</v>
      </c>
      <c r="BS109" s="106">
        <v>5.22</v>
      </c>
      <c r="BT109" s="106">
        <v>3.19</v>
      </c>
      <c r="BU109" s="8">
        <v>2.41</v>
      </c>
      <c r="BV109" s="7">
        <v>6.01</v>
      </c>
      <c r="BW109" s="9">
        <v>6.43</v>
      </c>
      <c r="BX109" s="4">
        <v>11.61</v>
      </c>
      <c r="BY109" s="4">
        <v>16.260000000000002</v>
      </c>
      <c r="BZ109" s="4">
        <v>3.25</v>
      </c>
      <c r="CA109" s="26">
        <v>0.56000000000000005</v>
      </c>
      <c r="CB109" s="53">
        <v>0</v>
      </c>
      <c r="CC109" s="53">
        <v>0.25</v>
      </c>
      <c r="CD109" s="53">
        <v>2.2400000000000002</v>
      </c>
      <c r="CE109" s="54">
        <v>2.61</v>
      </c>
      <c r="CF109" s="53">
        <v>2.88</v>
      </c>
      <c r="CG109" s="54">
        <v>3.13</v>
      </c>
      <c r="CH109" s="55">
        <v>3.98</v>
      </c>
      <c r="CI109" s="53">
        <v>4.72</v>
      </c>
      <c r="CJ109" s="53">
        <v>8.07</v>
      </c>
      <c r="CK109" s="53">
        <v>5.17</v>
      </c>
      <c r="CL109" s="7">
        <v>1.58</v>
      </c>
      <c r="CM109" s="8">
        <v>3.61</v>
      </c>
      <c r="CN109" s="7">
        <v>5.59</v>
      </c>
      <c r="CO109" s="9">
        <v>6.63</v>
      </c>
      <c r="CP109" s="4">
        <v>8.9600000000000009</v>
      </c>
      <c r="CQ109" s="4">
        <v>17.72</v>
      </c>
      <c r="CR109" s="16">
        <v>27.03</v>
      </c>
      <c r="CS109" s="38">
        <v>30.12</v>
      </c>
      <c r="CT109" s="17">
        <v>32.51</v>
      </c>
      <c r="CU109" s="18">
        <v>32.42</v>
      </c>
      <c r="CV109" s="17">
        <v>32.64</v>
      </c>
      <c r="CW109" s="19">
        <v>34.72</v>
      </c>
      <c r="CX109" s="17">
        <v>34.630000000000003</v>
      </c>
      <c r="CY109" s="19">
        <v>35.799999999999997</v>
      </c>
      <c r="CZ109" s="18">
        <v>38.71</v>
      </c>
      <c r="DA109" s="17">
        <v>39.35</v>
      </c>
      <c r="DB109" s="17">
        <v>41.27</v>
      </c>
      <c r="DC109" s="17">
        <v>43.54</v>
      </c>
      <c r="DD109" s="17">
        <v>47.76</v>
      </c>
      <c r="DE109" s="19">
        <v>47.12</v>
      </c>
      <c r="DF109" s="17">
        <v>48.97</v>
      </c>
      <c r="DG109" s="20">
        <v>44.54</v>
      </c>
      <c r="DH109" s="16">
        <v>42.48</v>
      </c>
      <c r="DI109" s="16">
        <v>38.01</v>
      </c>
      <c r="DJ109" s="16">
        <v>27.92</v>
      </c>
      <c r="DK109" s="38">
        <v>29.72</v>
      </c>
      <c r="DL109" s="17">
        <v>32.409999999999997</v>
      </c>
      <c r="DM109" s="17">
        <v>32.409999999999997</v>
      </c>
      <c r="DN109" s="17">
        <v>33.28</v>
      </c>
      <c r="DO109" s="19">
        <v>34.25</v>
      </c>
      <c r="DP109" s="17">
        <v>35.31</v>
      </c>
      <c r="DQ109" s="19">
        <v>36.869999999999997</v>
      </c>
      <c r="DR109" s="18">
        <v>38.57</v>
      </c>
      <c r="DS109" s="17">
        <v>39.42</v>
      </c>
      <c r="DT109" s="17">
        <v>42.57</v>
      </c>
      <c r="DU109" s="17">
        <v>43.56</v>
      </c>
      <c r="DV109" s="17">
        <v>47.72</v>
      </c>
      <c r="DW109" s="19">
        <v>47.13</v>
      </c>
      <c r="DX109" s="17">
        <v>48.55</v>
      </c>
      <c r="DY109" s="20">
        <v>44.08</v>
      </c>
      <c r="DZ109" s="16">
        <v>41.48</v>
      </c>
      <c r="EA109" s="16">
        <v>38.409999999999997</v>
      </c>
      <c r="EB109" s="16">
        <v>9</v>
      </c>
      <c r="EC109" s="20">
        <v>8</v>
      </c>
      <c r="ED109" s="17">
        <v>5</v>
      </c>
      <c r="EE109" s="17">
        <v>1</v>
      </c>
      <c r="EF109" s="17">
        <v>-5</v>
      </c>
      <c r="EG109" s="17">
        <v>-12</v>
      </c>
      <c r="EH109" s="17">
        <v>-14</v>
      </c>
      <c r="EI109" s="17">
        <v>-12</v>
      </c>
      <c r="EJ109" s="17">
        <v>-5</v>
      </c>
      <c r="EK109" s="17">
        <v>1</v>
      </c>
      <c r="EL109" s="17">
        <v>9</v>
      </c>
      <c r="EM109" s="17">
        <v>15</v>
      </c>
      <c r="EN109" s="17">
        <v>20</v>
      </c>
      <c r="EO109" s="17">
        <v>19</v>
      </c>
      <c r="EP109" s="17">
        <v>14</v>
      </c>
      <c r="EQ109" s="20">
        <v>10</v>
      </c>
      <c r="ER109" s="20">
        <v>7</v>
      </c>
      <c r="ES109" s="20">
        <v>3</v>
      </c>
    </row>
    <row r="110" spans="1:152" ht="14">
      <c r="A110" s="2" t="s">
        <v>1539</v>
      </c>
      <c r="B110" s="2" t="s">
        <v>1666</v>
      </c>
      <c r="C110" s="2">
        <v>14</v>
      </c>
      <c r="D110" s="2">
        <v>6</v>
      </c>
      <c r="E110" s="2">
        <v>49604863</v>
      </c>
      <c r="F110" s="2" t="s">
        <v>91</v>
      </c>
      <c r="G110" s="1" t="s">
        <v>1540</v>
      </c>
      <c r="H110" s="14"/>
      <c r="I110" s="1"/>
      <c r="J110" s="2">
        <v>163.5</v>
      </c>
      <c r="K110" s="2">
        <v>43</v>
      </c>
      <c r="L110" s="2" t="s">
        <v>167</v>
      </c>
      <c r="M110" s="2"/>
      <c r="N110" s="2" t="s">
        <v>99</v>
      </c>
      <c r="O110" s="2" t="s">
        <v>114</v>
      </c>
      <c r="P110" s="3" t="s">
        <v>48</v>
      </c>
      <c r="Q110" s="3">
        <v>28</v>
      </c>
      <c r="R110" s="2">
        <v>23</v>
      </c>
      <c r="S110" s="2">
        <v>21</v>
      </c>
      <c r="T110" s="30"/>
      <c r="U110" s="30"/>
      <c r="V110" s="30"/>
      <c r="W110" s="30"/>
      <c r="X110" s="3" t="s">
        <v>48</v>
      </c>
      <c r="Y110" s="3">
        <v>28</v>
      </c>
      <c r="Z110" s="2">
        <v>23</v>
      </c>
      <c r="AA110" s="2">
        <v>21</v>
      </c>
      <c r="AB110" s="2" t="s">
        <v>280</v>
      </c>
      <c r="AC110" s="33"/>
      <c r="AD110" s="3" t="s">
        <v>115</v>
      </c>
      <c r="AE110" s="3">
        <v>58</v>
      </c>
      <c r="AF110" s="2">
        <v>52</v>
      </c>
      <c r="AG110" s="2">
        <v>42</v>
      </c>
      <c r="AH110" s="2"/>
      <c r="AI110" s="33" t="s">
        <v>443</v>
      </c>
      <c r="AJ110" s="12" t="s">
        <v>116</v>
      </c>
      <c r="AK110" s="12">
        <v>44</v>
      </c>
      <c r="AL110" s="13">
        <v>43</v>
      </c>
      <c r="AM110" s="13">
        <v>25</v>
      </c>
      <c r="AN110" s="13"/>
      <c r="AO110" s="34" t="s">
        <v>180</v>
      </c>
      <c r="AP110" s="2" t="s">
        <v>117</v>
      </c>
      <c r="AQ110" s="2" t="s">
        <v>421</v>
      </c>
      <c r="AR110" s="2" t="s">
        <v>667</v>
      </c>
      <c r="AS110" s="2" t="s">
        <v>1422</v>
      </c>
      <c r="AT110" s="2" t="s">
        <v>87</v>
      </c>
      <c r="AU110" s="1"/>
      <c r="AV110" s="2" t="s">
        <v>89</v>
      </c>
      <c r="AW110" s="1"/>
      <c r="AX110" s="2" t="s">
        <v>93</v>
      </c>
      <c r="AY110" s="14" t="s">
        <v>782</v>
      </c>
      <c r="AZ110" s="14">
        <v>1</v>
      </c>
      <c r="BA110" s="3" t="s">
        <v>48</v>
      </c>
      <c r="BB110" s="3">
        <v>28</v>
      </c>
      <c r="BC110" s="2">
        <v>23</v>
      </c>
      <c r="BD110" s="2">
        <v>21</v>
      </c>
      <c r="BE110" s="2" t="s">
        <v>1666</v>
      </c>
      <c r="BF110" s="2">
        <v>14</v>
      </c>
      <c r="BG110" s="2">
        <v>6</v>
      </c>
      <c r="BH110" s="104">
        <v>2.9</v>
      </c>
      <c r="BI110" s="105">
        <v>1.85</v>
      </c>
      <c r="BJ110" s="106">
        <v>2.17</v>
      </c>
      <c r="BK110" s="107">
        <v>2.17</v>
      </c>
      <c r="BL110" s="106">
        <v>1.57</v>
      </c>
      <c r="BM110" s="108">
        <v>1.96</v>
      </c>
      <c r="BN110" s="106">
        <v>1.3</v>
      </c>
      <c r="BO110" s="108">
        <v>2.02</v>
      </c>
      <c r="BP110" s="107">
        <v>2.62</v>
      </c>
      <c r="BQ110" s="106">
        <v>4.0999999999999996</v>
      </c>
      <c r="BR110" s="106">
        <v>6.22</v>
      </c>
      <c r="BS110" s="106">
        <v>3.18</v>
      </c>
      <c r="BT110" s="106">
        <v>1.39</v>
      </c>
      <c r="BU110" s="8">
        <v>2.5099999999999998</v>
      </c>
      <c r="BV110" s="7">
        <v>4.6100000000000003</v>
      </c>
      <c r="BW110" s="9">
        <v>6.46</v>
      </c>
      <c r="BX110" s="4">
        <v>9.7799999999999994</v>
      </c>
      <c r="BY110" s="4">
        <v>18.5</v>
      </c>
      <c r="BZ110" s="4">
        <v>3.03</v>
      </c>
      <c r="CA110" s="26">
        <v>1.73</v>
      </c>
      <c r="CB110" s="53">
        <v>1.57</v>
      </c>
      <c r="CC110" s="53">
        <v>0.76</v>
      </c>
      <c r="CD110" s="53">
        <v>1.76</v>
      </c>
      <c r="CE110" s="54">
        <v>2.3199999999999998</v>
      </c>
      <c r="CF110" s="53">
        <v>3.28</v>
      </c>
      <c r="CG110" s="54">
        <v>4.25</v>
      </c>
      <c r="CH110" s="55">
        <v>4.13</v>
      </c>
      <c r="CI110" s="53">
        <v>3.74</v>
      </c>
      <c r="CJ110" s="53">
        <v>5.74</v>
      </c>
      <c r="CK110" s="53">
        <v>2.44</v>
      </c>
      <c r="CL110" s="7">
        <v>1.45</v>
      </c>
      <c r="CM110" s="8">
        <v>2.56</v>
      </c>
      <c r="CN110" s="7">
        <v>4.1100000000000003</v>
      </c>
      <c r="CO110" s="9">
        <v>5.56</v>
      </c>
      <c r="CP110" s="4">
        <v>9.2200000000000006</v>
      </c>
      <c r="CQ110" s="4">
        <v>18.260000000000002</v>
      </c>
      <c r="CR110" s="16">
        <v>26.7</v>
      </c>
      <c r="CS110" s="38">
        <v>31.7</v>
      </c>
      <c r="CT110" s="17">
        <v>34.770000000000003</v>
      </c>
      <c r="CU110" s="18">
        <v>35.159999999999997</v>
      </c>
      <c r="CV110" s="17">
        <v>36.92</v>
      </c>
      <c r="CW110" s="19">
        <v>36.799999999999997</v>
      </c>
      <c r="CX110" s="17">
        <v>37.840000000000003</v>
      </c>
      <c r="CY110" s="19">
        <v>36.159999999999997</v>
      </c>
      <c r="CZ110" s="18">
        <v>38.18</v>
      </c>
      <c r="DA110" s="17">
        <v>38.78</v>
      </c>
      <c r="DB110" s="17">
        <v>39.79</v>
      </c>
      <c r="DC110" s="17">
        <v>40.659999999999997</v>
      </c>
      <c r="DD110" s="17">
        <v>44.29</v>
      </c>
      <c r="DE110" s="19">
        <v>46.48</v>
      </c>
      <c r="DF110" s="17">
        <v>48.95</v>
      </c>
      <c r="DG110" s="20">
        <v>45.75</v>
      </c>
      <c r="DH110" s="16">
        <v>40.82</v>
      </c>
      <c r="DI110" s="16">
        <v>39.58</v>
      </c>
      <c r="DJ110" s="16">
        <v>26.81</v>
      </c>
      <c r="DK110" s="38">
        <v>32.94</v>
      </c>
      <c r="DL110" s="17">
        <v>35.340000000000003</v>
      </c>
      <c r="DM110" s="17">
        <v>36.01</v>
      </c>
      <c r="DN110" s="17">
        <v>36.61</v>
      </c>
      <c r="DO110" s="19">
        <v>36.31</v>
      </c>
      <c r="DP110" s="17">
        <v>36.53</v>
      </c>
      <c r="DQ110" s="19">
        <v>36.9</v>
      </c>
      <c r="DR110" s="18">
        <v>38.880000000000003</v>
      </c>
      <c r="DS110" s="17">
        <v>38.39</v>
      </c>
      <c r="DT110" s="17">
        <v>39.479999999999997</v>
      </c>
      <c r="DU110" s="17">
        <v>40.14</v>
      </c>
      <c r="DV110" s="17">
        <v>44.42</v>
      </c>
      <c r="DW110" s="19">
        <v>46.89</v>
      </c>
      <c r="DX110" s="17">
        <v>48.54</v>
      </c>
      <c r="DY110" s="20">
        <v>45.01</v>
      </c>
      <c r="DZ110" s="16">
        <v>41.09</v>
      </c>
      <c r="EA110" s="16">
        <v>39.24</v>
      </c>
      <c r="EB110" s="16">
        <v>1</v>
      </c>
      <c r="EC110" s="20">
        <v>3</v>
      </c>
      <c r="ED110" s="17">
        <v>0</v>
      </c>
      <c r="EE110" s="17">
        <v>-2</v>
      </c>
      <c r="EF110" s="17">
        <v>-8</v>
      </c>
      <c r="EG110" s="17">
        <v>-14</v>
      </c>
      <c r="EH110" s="17">
        <v>-16</v>
      </c>
      <c r="EI110" s="17">
        <v>-16</v>
      </c>
      <c r="EJ110" s="17">
        <v>-12</v>
      </c>
      <c r="EK110" s="17">
        <v>-4</v>
      </c>
      <c r="EL110" s="17">
        <v>5</v>
      </c>
      <c r="EM110" s="17">
        <v>14</v>
      </c>
      <c r="EN110" s="17">
        <v>16</v>
      </c>
      <c r="EO110" s="17">
        <v>13</v>
      </c>
      <c r="EP110" s="17">
        <v>11</v>
      </c>
      <c r="EQ110" s="20">
        <v>7</v>
      </c>
      <c r="ER110" s="20">
        <v>4</v>
      </c>
      <c r="ES110" s="20">
        <v>6</v>
      </c>
    </row>
    <row r="111" spans="1:152" ht="14">
      <c r="A111" s="2" t="s">
        <v>425</v>
      </c>
      <c r="B111" s="2" t="s">
        <v>1666</v>
      </c>
      <c r="C111" s="2">
        <v>14</v>
      </c>
      <c r="D111" s="2">
        <v>6</v>
      </c>
      <c r="E111" s="2">
        <v>52345735</v>
      </c>
      <c r="F111" s="2" t="s">
        <v>91</v>
      </c>
      <c r="G111" s="1" t="s">
        <v>343</v>
      </c>
      <c r="H111" s="13" t="s">
        <v>95</v>
      </c>
      <c r="I111" s="1">
        <v>-5</v>
      </c>
      <c r="J111" s="2">
        <v>155</v>
      </c>
      <c r="K111" s="2">
        <v>49</v>
      </c>
      <c r="L111" s="2" t="s">
        <v>167</v>
      </c>
      <c r="M111" s="2"/>
      <c r="N111" s="2" t="s">
        <v>238</v>
      </c>
      <c r="O111" s="2" t="s">
        <v>114</v>
      </c>
      <c r="P111" s="2" t="s">
        <v>17</v>
      </c>
      <c r="Q111" s="2">
        <v>22</v>
      </c>
      <c r="R111" s="2">
        <v>24</v>
      </c>
      <c r="S111" s="2">
        <v>21</v>
      </c>
      <c r="T111" s="30" t="s">
        <v>168</v>
      </c>
      <c r="U111" s="30"/>
      <c r="V111" s="30"/>
      <c r="W111" s="30"/>
      <c r="X111" s="2" t="s">
        <v>17</v>
      </c>
      <c r="Y111" s="2">
        <v>22</v>
      </c>
      <c r="Z111" s="2">
        <v>24</v>
      </c>
      <c r="AA111" s="2">
        <v>21</v>
      </c>
      <c r="AB111" s="2" t="s">
        <v>765</v>
      </c>
      <c r="AC111" s="2"/>
      <c r="AD111" s="3" t="s">
        <v>101</v>
      </c>
      <c r="AE111" s="3">
        <v>44</v>
      </c>
      <c r="AF111" s="2">
        <v>40</v>
      </c>
      <c r="AG111" s="2">
        <v>36</v>
      </c>
      <c r="AH111" s="2"/>
      <c r="AI111" s="33" t="s">
        <v>443</v>
      </c>
      <c r="AJ111" s="3" t="s">
        <v>116</v>
      </c>
      <c r="AK111" s="3">
        <v>53</v>
      </c>
      <c r="AL111" s="2">
        <v>49</v>
      </c>
      <c r="AM111" s="2">
        <v>25</v>
      </c>
      <c r="AN111" s="2"/>
      <c r="AO111" s="33" t="s">
        <v>152</v>
      </c>
      <c r="AP111" s="2" t="s">
        <v>247</v>
      </c>
      <c r="AQ111" s="2" t="s">
        <v>240</v>
      </c>
      <c r="AR111" s="2" t="s">
        <v>766</v>
      </c>
      <c r="AS111" s="2" t="s">
        <v>513</v>
      </c>
      <c r="AT111" s="2" t="s">
        <v>87</v>
      </c>
      <c r="AU111" s="1"/>
      <c r="AV111" s="2" t="s">
        <v>89</v>
      </c>
      <c r="AW111" s="1"/>
      <c r="AX111" s="2" t="s">
        <v>93</v>
      </c>
      <c r="AY111" s="14" t="s">
        <v>767</v>
      </c>
      <c r="AZ111" s="14">
        <v>2</v>
      </c>
      <c r="BA111" s="2" t="s">
        <v>17</v>
      </c>
      <c r="BB111" s="2">
        <v>22</v>
      </c>
      <c r="BC111" s="2">
        <v>24</v>
      </c>
      <c r="BD111" s="2">
        <v>21</v>
      </c>
      <c r="BE111" s="2" t="s">
        <v>1666</v>
      </c>
      <c r="BF111" s="2">
        <v>14</v>
      </c>
      <c r="BG111" s="2">
        <v>6</v>
      </c>
      <c r="BH111" s="104">
        <v>2.99</v>
      </c>
      <c r="BI111" s="105">
        <v>3.28</v>
      </c>
      <c r="BJ111" s="109">
        <v>2.59</v>
      </c>
      <c r="BK111" s="105">
        <v>2.02</v>
      </c>
      <c r="BL111" s="109">
        <v>2.5</v>
      </c>
      <c r="BM111" s="104">
        <v>2.27</v>
      </c>
      <c r="BN111" s="109">
        <v>1.1200000000000001</v>
      </c>
      <c r="BO111" s="104">
        <v>1.06</v>
      </c>
      <c r="BP111" s="105">
        <v>1.1200000000000001</v>
      </c>
      <c r="BQ111" s="109">
        <v>1.62</v>
      </c>
      <c r="BR111" s="109">
        <v>2.79</v>
      </c>
      <c r="BS111" s="109">
        <v>4.05</v>
      </c>
      <c r="BT111" s="109">
        <v>2.61</v>
      </c>
      <c r="BU111" s="4">
        <v>3.78</v>
      </c>
      <c r="BV111" s="9">
        <v>5.01</v>
      </c>
      <c r="BW111" s="9">
        <v>8.2899999999999991</v>
      </c>
      <c r="BX111" s="4">
        <v>12.02</v>
      </c>
      <c r="BY111" s="4">
        <v>13.42</v>
      </c>
      <c r="BZ111" s="4">
        <v>3.55</v>
      </c>
      <c r="CA111" s="26">
        <v>3.41</v>
      </c>
      <c r="CB111" s="25">
        <v>1.83</v>
      </c>
      <c r="CC111" s="25">
        <v>0.67</v>
      </c>
      <c r="CD111" s="25">
        <v>0</v>
      </c>
      <c r="CE111" s="12">
        <v>1.27</v>
      </c>
      <c r="CF111" s="25">
        <v>1.87</v>
      </c>
      <c r="CG111" s="12">
        <v>2.66</v>
      </c>
      <c r="CH111" s="26">
        <v>1.76</v>
      </c>
      <c r="CI111" s="25">
        <v>2.48</v>
      </c>
      <c r="CJ111" s="25">
        <v>3.29</v>
      </c>
      <c r="CK111" s="25">
        <v>3.62</v>
      </c>
      <c r="CL111" s="9">
        <v>1.9</v>
      </c>
      <c r="CM111" s="4">
        <v>2.93</v>
      </c>
      <c r="CN111" s="9">
        <v>5.12</v>
      </c>
      <c r="CO111" s="9">
        <v>8.26</v>
      </c>
      <c r="CP111" s="4">
        <v>10.72</v>
      </c>
      <c r="CQ111" s="4">
        <v>10.42</v>
      </c>
      <c r="CR111" s="16">
        <v>28.52</v>
      </c>
      <c r="CS111" s="38">
        <v>31.42</v>
      </c>
      <c r="CT111" s="20">
        <v>33.229999999999997</v>
      </c>
      <c r="CU111" s="38">
        <v>36.21</v>
      </c>
      <c r="CV111" s="20">
        <v>37.35</v>
      </c>
      <c r="CW111" s="16">
        <v>37.39</v>
      </c>
      <c r="CX111" s="20">
        <v>38.72</v>
      </c>
      <c r="CY111" s="16">
        <v>39.11</v>
      </c>
      <c r="CZ111" s="38">
        <v>39.200000000000003</v>
      </c>
      <c r="DA111" s="20">
        <v>40.92</v>
      </c>
      <c r="DB111" s="20">
        <v>40.71</v>
      </c>
      <c r="DC111" s="20">
        <v>41.4</v>
      </c>
      <c r="DD111" s="20">
        <v>44.14</v>
      </c>
      <c r="DE111" s="16">
        <v>44.72</v>
      </c>
      <c r="DF111" s="20">
        <v>47.28</v>
      </c>
      <c r="DG111" s="20">
        <v>45.79</v>
      </c>
      <c r="DH111" s="16">
        <v>45.41</v>
      </c>
      <c r="DI111" s="16">
        <v>42.15</v>
      </c>
      <c r="DJ111" s="16">
        <v>28.68</v>
      </c>
      <c r="DK111" s="38">
        <v>31.56</v>
      </c>
      <c r="DL111" s="20">
        <v>34.44</v>
      </c>
      <c r="DM111" s="20">
        <v>37.07</v>
      </c>
      <c r="DN111" s="20">
        <v>37.01</v>
      </c>
      <c r="DO111" s="16">
        <v>37.64</v>
      </c>
      <c r="DP111" s="20">
        <v>38.57</v>
      </c>
      <c r="DQ111" s="16">
        <v>38.9</v>
      </c>
      <c r="DR111" s="38">
        <v>39.86</v>
      </c>
      <c r="DS111" s="20">
        <v>40.22</v>
      </c>
      <c r="DT111" s="20">
        <v>41.28</v>
      </c>
      <c r="DU111" s="20">
        <v>41.73</v>
      </c>
      <c r="DV111" s="20">
        <v>43.9</v>
      </c>
      <c r="DW111" s="16">
        <v>44.48</v>
      </c>
      <c r="DX111" s="20">
        <v>47.61</v>
      </c>
      <c r="DY111" s="20">
        <v>45.89</v>
      </c>
      <c r="DZ111" s="16">
        <v>45.18</v>
      </c>
      <c r="EA111" s="16">
        <v>43.56</v>
      </c>
      <c r="EB111" s="16">
        <v>0</v>
      </c>
      <c r="EC111" s="20">
        <v>1</v>
      </c>
      <c r="ED111" s="20">
        <v>2</v>
      </c>
      <c r="EE111" s="20">
        <v>4</v>
      </c>
      <c r="EF111" s="20">
        <v>2</v>
      </c>
      <c r="EG111" s="20">
        <v>0</v>
      </c>
      <c r="EH111" s="20">
        <v>-2</v>
      </c>
      <c r="EI111" s="20">
        <v>-5</v>
      </c>
      <c r="EJ111" s="20">
        <v>-5</v>
      </c>
      <c r="EK111" s="20">
        <v>0</v>
      </c>
      <c r="EL111" s="20">
        <v>6</v>
      </c>
      <c r="EM111" s="20">
        <v>13</v>
      </c>
      <c r="EN111" s="20">
        <v>16</v>
      </c>
      <c r="EO111" s="20">
        <v>15</v>
      </c>
      <c r="EP111" s="20">
        <v>12</v>
      </c>
      <c r="EQ111" s="20">
        <v>5</v>
      </c>
      <c r="ER111" s="20">
        <v>2</v>
      </c>
      <c r="ES111" s="20">
        <v>0</v>
      </c>
    </row>
    <row r="112" spans="1:152" ht="14">
      <c r="A112" s="2" t="s">
        <v>1515</v>
      </c>
      <c r="B112" s="2" t="s">
        <v>1666</v>
      </c>
      <c r="C112" s="2">
        <v>19</v>
      </c>
      <c r="D112" s="2">
        <v>10</v>
      </c>
      <c r="E112" s="2">
        <v>51268912</v>
      </c>
      <c r="F112" s="2" t="s">
        <v>91</v>
      </c>
      <c r="G112" s="1" t="s">
        <v>1517</v>
      </c>
      <c r="H112" s="14"/>
      <c r="I112" s="1"/>
      <c r="J112" s="2">
        <v>159.69999999999999</v>
      </c>
      <c r="K112" s="2">
        <v>49</v>
      </c>
      <c r="L112" s="2" t="s">
        <v>167</v>
      </c>
      <c r="M112" s="2"/>
      <c r="N112" s="2"/>
      <c r="O112" s="2" t="s">
        <v>389</v>
      </c>
      <c r="P112" s="3" t="s">
        <v>13</v>
      </c>
      <c r="Q112" s="3">
        <v>30</v>
      </c>
      <c r="R112" s="2">
        <v>25</v>
      </c>
      <c r="S112" s="2">
        <v>21</v>
      </c>
      <c r="T112" s="30"/>
      <c r="U112" s="30"/>
      <c r="V112" s="30"/>
      <c r="W112" s="30"/>
      <c r="X112" s="3" t="s">
        <v>13</v>
      </c>
      <c r="Y112" s="3">
        <v>30</v>
      </c>
      <c r="Z112" s="2">
        <v>25</v>
      </c>
      <c r="AA112" s="2">
        <v>21</v>
      </c>
      <c r="AB112" s="2" t="s">
        <v>280</v>
      </c>
      <c r="AC112" s="33" t="s">
        <v>487</v>
      </c>
      <c r="AD112" s="3" t="s">
        <v>1054</v>
      </c>
      <c r="AE112" s="3">
        <v>51</v>
      </c>
      <c r="AF112" s="2">
        <v>33</v>
      </c>
      <c r="AG112" s="2">
        <v>18</v>
      </c>
      <c r="AH112" s="2"/>
      <c r="AI112" s="33" t="s">
        <v>90</v>
      </c>
      <c r="AJ112" s="12"/>
      <c r="AK112" s="12"/>
      <c r="AL112" s="13"/>
      <c r="AM112" s="13"/>
      <c r="AN112" s="13"/>
      <c r="AO112" s="34"/>
      <c r="AP112" s="2" t="s">
        <v>117</v>
      </c>
      <c r="AQ112" s="2" t="s">
        <v>323</v>
      </c>
      <c r="AR112" s="2" t="s">
        <v>712</v>
      </c>
      <c r="AS112" s="2" t="s">
        <v>775</v>
      </c>
      <c r="AT112" s="2" t="s">
        <v>87</v>
      </c>
      <c r="AU112" s="1"/>
      <c r="AV112" s="2" t="s">
        <v>89</v>
      </c>
      <c r="AW112" s="1"/>
      <c r="AX112" s="2" t="s">
        <v>93</v>
      </c>
      <c r="AY112" s="14" t="s">
        <v>1518</v>
      </c>
      <c r="AZ112" s="14">
        <v>1</v>
      </c>
      <c r="BA112" s="3" t="s">
        <v>13</v>
      </c>
      <c r="BB112" s="3">
        <v>30</v>
      </c>
      <c r="BC112" s="2">
        <v>25</v>
      </c>
      <c r="BD112" s="2">
        <v>21</v>
      </c>
      <c r="BE112" s="2" t="s">
        <v>1666</v>
      </c>
      <c r="BF112" s="2">
        <v>19</v>
      </c>
      <c r="BG112" s="2">
        <v>10</v>
      </c>
      <c r="BH112" s="104">
        <v>2.86</v>
      </c>
      <c r="BI112" s="107">
        <v>1.42</v>
      </c>
      <c r="BJ112" s="106">
        <v>0.76</v>
      </c>
      <c r="BK112" s="107">
        <v>1.1499999999999999</v>
      </c>
      <c r="BL112" s="106">
        <v>1.62</v>
      </c>
      <c r="BM112" s="108">
        <v>1.63</v>
      </c>
      <c r="BN112" s="106">
        <v>0.39</v>
      </c>
      <c r="BO112" s="108">
        <v>0.76</v>
      </c>
      <c r="BP112" s="107">
        <v>0.51</v>
      </c>
      <c r="BQ112" s="106">
        <v>1.85</v>
      </c>
      <c r="BR112" s="106">
        <v>3.34</v>
      </c>
      <c r="BS112" s="106">
        <v>5.22</v>
      </c>
      <c r="BT112" s="106">
        <v>0.35</v>
      </c>
      <c r="BU112" s="8">
        <v>1.45</v>
      </c>
      <c r="BV112" s="9">
        <v>3.56</v>
      </c>
      <c r="BW112" s="9">
        <v>5.67</v>
      </c>
      <c r="BX112" s="4">
        <v>10.039999999999999</v>
      </c>
      <c r="BY112" s="4">
        <v>15.4</v>
      </c>
      <c r="BZ112" s="4">
        <v>3.08</v>
      </c>
      <c r="CA112" s="55">
        <v>1.56</v>
      </c>
      <c r="CB112" s="53">
        <v>1.22</v>
      </c>
      <c r="CC112" s="53">
        <v>0</v>
      </c>
      <c r="CD112" s="53">
        <v>0</v>
      </c>
      <c r="CE112" s="54">
        <v>0.25</v>
      </c>
      <c r="CF112" s="53">
        <v>0.5</v>
      </c>
      <c r="CG112" s="54">
        <v>0.62</v>
      </c>
      <c r="CH112" s="55">
        <v>1.85</v>
      </c>
      <c r="CI112" s="53">
        <v>2.89</v>
      </c>
      <c r="CJ112" s="53">
        <v>2.84</v>
      </c>
      <c r="CK112" s="53">
        <v>6.31</v>
      </c>
      <c r="CL112" s="7">
        <v>0.37</v>
      </c>
      <c r="CM112" s="8">
        <v>2.56</v>
      </c>
      <c r="CN112" s="9">
        <v>4.3499999999999996</v>
      </c>
      <c r="CO112" s="9">
        <v>5.48</v>
      </c>
      <c r="CP112" s="4">
        <v>11.23</v>
      </c>
      <c r="CQ112" s="4">
        <v>14.41</v>
      </c>
      <c r="CR112" s="16">
        <v>26.11</v>
      </c>
      <c r="CS112" s="18">
        <v>30.93</v>
      </c>
      <c r="CT112" s="17">
        <v>32.69</v>
      </c>
      <c r="CU112" s="18">
        <v>34.76</v>
      </c>
      <c r="CV112" s="17">
        <v>35.57</v>
      </c>
      <c r="CW112" s="19">
        <v>37.450000000000003</v>
      </c>
      <c r="CX112" s="17">
        <v>37.36</v>
      </c>
      <c r="CY112" s="19">
        <v>37.19</v>
      </c>
      <c r="CZ112" s="18">
        <v>37.21</v>
      </c>
      <c r="DA112" s="17">
        <v>37.86</v>
      </c>
      <c r="DB112" s="17">
        <v>38.44</v>
      </c>
      <c r="DC112" s="17">
        <v>41.64</v>
      </c>
      <c r="DD112" s="17">
        <v>42.84</v>
      </c>
      <c r="DE112" s="19">
        <v>43.66</v>
      </c>
      <c r="DF112" s="20">
        <v>44.31</v>
      </c>
      <c r="DG112" s="20">
        <v>45.5</v>
      </c>
      <c r="DH112" s="16">
        <v>42.22</v>
      </c>
      <c r="DI112" s="16">
        <v>40.72</v>
      </c>
      <c r="DJ112" s="16">
        <v>26.84</v>
      </c>
      <c r="DK112" s="18">
        <v>30.96</v>
      </c>
      <c r="DL112" s="17">
        <v>33.630000000000003</v>
      </c>
      <c r="DM112" s="17">
        <v>35.21</v>
      </c>
      <c r="DN112" s="17">
        <v>36.619999999999997</v>
      </c>
      <c r="DO112" s="19">
        <v>36.909999999999997</v>
      </c>
      <c r="DP112" s="17">
        <v>37.65</v>
      </c>
      <c r="DQ112" s="19">
        <v>37.64</v>
      </c>
      <c r="DR112" s="18">
        <v>36.549999999999997</v>
      </c>
      <c r="DS112" s="17">
        <v>37.25</v>
      </c>
      <c r="DT112" s="17">
        <v>38.83</v>
      </c>
      <c r="DU112" s="17">
        <v>41.54</v>
      </c>
      <c r="DV112" s="17">
        <v>42.97</v>
      </c>
      <c r="DW112" s="19">
        <v>43.51</v>
      </c>
      <c r="DX112" s="20">
        <v>44.36</v>
      </c>
      <c r="DY112" s="20">
        <v>45.08</v>
      </c>
      <c r="DZ112" s="16">
        <v>42.48</v>
      </c>
      <c r="EA112" s="16">
        <v>40.56</v>
      </c>
      <c r="EB112" s="16">
        <v>0</v>
      </c>
      <c r="EC112" s="17">
        <v>1</v>
      </c>
      <c r="ED112" s="17">
        <v>3</v>
      </c>
      <c r="EE112" s="17">
        <v>4</v>
      </c>
      <c r="EF112" s="17">
        <v>1</v>
      </c>
      <c r="EG112" s="17">
        <v>-1</v>
      </c>
      <c r="EH112" s="17">
        <v>-5</v>
      </c>
      <c r="EI112" s="17">
        <v>-10</v>
      </c>
      <c r="EJ112" s="17">
        <v>-16</v>
      </c>
      <c r="EK112" s="17">
        <v>-20</v>
      </c>
      <c r="EL112" s="17">
        <v>-25</v>
      </c>
      <c r="EM112" s="17">
        <v>-26</v>
      </c>
      <c r="EN112" s="17">
        <v>-27</v>
      </c>
      <c r="EO112" s="17">
        <v>-20</v>
      </c>
      <c r="EP112" s="20">
        <v>-14</v>
      </c>
      <c r="EQ112" s="20">
        <v>-10</v>
      </c>
      <c r="ER112" s="20">
        <v>-7</v>
      </c>
      <c r="ES112" s="20">
        <v>-7</v>
      </c>
    </row>
    <row r="113" spans="1:149" ht="14">
      <c r="A113" s="2" t="s">
        <v>808</v>
      </c>
      <c r="B113" s="2" t="s">
        <v>1666</v>
      </c>
      <c r="C113" s="2">
        <v>17</v>
      </c>
      <c r="D113" s="2">
        <v>9</v>
      </c>
      <c r="E113" s="2">
        <v>52160686</v>
      </c>
      <c r="F113" s="2" t="s">
        <v>91</v>
      </c>
      <c r="G113" s="1" t="s">
        <v>813</v>
      </c>
      <c r="H113" s="13" t="s">
        <v>95</v>
      </c>
      <c r="I113" s="1">
        <v>0</v>
      </c>
      <c r="J113" s="2">
        <v>153.30000000000001</v>
      </c>
      <c r="K113" s="2">
        <v>43.5</v>
      </c>
      <c r="L113" s="2" t="s">
        <v>167</v>
      </c>
      <c r="M113" s="2"/>
      <c r="N113" s="2" t="s">
        <v>79</v>
      </c>
      <c r="O113" s="2" t="s">
        <v>329</v>
      </c>
      <c r="P113" s="3" t="s">
        <v>17</v>
      </c>
      <c r="Q113" s="3">
        <v>27</v>
      </c>
      <c r="R113" s="2">
        <v>26</v>
      </c>
      <c r="S113" s="2">
        <v>22</v>
      </c>
      <c r="T113" s="30"/>
      <c r="U113" s="30"/>
      <c r="V113" s="30"/>
      <c r="W113" s="30"/>
      <c r="X113" s="3" t="s">
        <v>17</v>
      </c>
      <c r="Y113" s="3">
        <v>27</v>
      </c>
      <c r="Z113" s="2">
        <v>26</v>
      </c>
      <c r="AA113" s="2">
        <v>22</v>
      </c>
      <c r="AB113" s="2" t="s">
        <v>280</v>
      </c>
      <c r="AC113" s="33"/>
      <c r="AD113" s="3" t="s">
        <v>216</v>
      </c>
      <c r="AE113" s="3">
        <v>56</v>
      </c>
      <c r="AF113" s="2">
        <v>38</v>
      </c>
      <c r="AG113" s="2">
        <v>30</v>
      </c>
      <c r="AH113" s="2"/>
      <c r="AI113" s="33" t="s">
        <v>242</v>
      </c>
      <c r="AJ113" s="12" t="s">
        <v>217</v>
      </c>
      <c r="AK113" s="12">
        <v>32</v>
      </c>
      <c r="AL113" s="13">
        <v>30</v>
      </c>
      <c r="AM113" s="13">
        <v>22</v>
      </c>
      <c r="AN113" s="13"/>
      <c r="AO113" s="34" t="s">
        <v>197</v>
      </c>
      <c r="AP113" s="2" t="s">
        <v>117</v>
      </c>
      <c r="AQ113" s="2" t="s">
        <v>403</v>
      </c>
      <c r="AR113" s="2" t="s">
        <v>812</v>
      </c>
      <c r="AS113" s="2" t="s">
        <v>422</v>
      </c>
      <c r="AT113" s="2" t="s">
        <v>87</v>
      </c>
      <c r="AU113" s="1"/>
      <c r="AV113" s="2" t="s">
        <v>89</v>
      </c>
      <c r="AW113" s="1"/>
      <c r="AX113" s="2" t="s">
        <v>93</v>
      </c>
      <c r="AY113" s="14" t="s">
        <v>814</v>
      </c>
      <c r="AZ113" s="14">
        <v>1</v>
      </c>
      <c r="BA113" s="3" t="s">
        <v>17</v>
      </c>
      <c r="BB113" s="3">
        <v>27</v>
      </c>
      <c r="BC113" s="2">
        <v>26</v>
      </c>
      <c r="BD113" s="2">
        <v>22</v>
      </c>
      <c r="BE113" s="2" t="s">
        <v>1666</v>
      </c>
      <c r="BF113" s="2">
        <v>17</v>
      </c>
      <c r="BG113" s="2">
        <v>9</v>
      </c>
      <c r="BH113" s="104">
        <v>4.0599999999999996</v>
      </c>
      <c r="BI113" s="105">
        <v>3.27</v>
      </c>
      <c r="BJ113" s="109">
        <v>3.25</v>
      </c>
      <c r="BK113" s="107">
        <v>3.36</v>
      </c>
      <c r="BL113" s="106">
        <v>3.25</v>
      </c>
      <c r="BM113" s="108">
        <v>2.13</v>
      </c>
      <c r="BN113" s="106">
        <v>1.18</v>
      </c>
      <c r="BO113" s="108">
        <v>0.88</v>
      </c>
      <c r="BP113" s="107">
        <v>2.74</v>
      </c>
      <c r="BQ113" s="106">
        <v>4.18</v>
      </c>
      <c r="BR113" s="106">
        <v>4.4800000000000004</v>
      </c>
      <c r="BS113" s="106">
        <v>6.87</v>
      </c>
      <c r="BT113" s="106">
        <v>5.73</v>
      </c>
      <c r="BU113" s="8">
        <v>3.71</v>
      </c>
      <c r="BV113" s="9">
        <v>5.75</v>
      </c>
      <c r="BW113" s="9">
        <v>7.29</v>
      </c>
      <c r="BX113" s="4">
        <v>10.5</v>
      </c>
      <c r="BY113" s="4">
        <v>16.03</v>
      </c>
      <c r="BZ113" s="4">
        <v>3.24</v>
      </c>
      <c r="CA113" s="26">
        <v>3.56</v>
      </c>
      <c r="CB113" s="25">
        <v>1.49</v>
      </c>
      <c r="CC113" s="53">
        <v>0.18</v>
      </c>
      <c r="CD113" s="53">
        <v>1.37</v>
      </c>
      <c r="CE113" s="54">
        <v>1.24</v>
      </c>
      <c r="CF113" s="53">
        <v>1.42</v>
      </c>
      <c r="CG113" s="54">
        <v>2.44</v>
      </c>
      <c r="CH113" s="55">
        <v>3.28</v>
      </c>
      <c r="CI113" s="53">
        <v>5.58</v>
      </c>
      <c r="CJ113" s="53">
        <v>5.96</v>
      </c>
      <c r="CK113" s="53">
        <v>7.19</v>
      </c>
      <c r="CL113" s="7">
        <v>6.48</v>
      </c>
      <c r="CM113" s="8">
        <v>4.09</v>
      </c>
      <c r="CN113" s="9">
        <v>5.58</v>
      </c>
      <c r="CO113" s="9">
        <v>7.82</v>
      </c>
      <c r="CP113" s="4">
        <v>10.34</v>
      </c>
      <c r="CQ113" s="4">
        <v>14.96</v>
      </c>
      <c r="CR113" s="16">
        <v>27.35</v>
      </c>
      <c r="CS113" s="38">
        <v>30.78</v>
      </c>
      <c r="CT113" s="20">
        <v>32.93</v>
      </c>
      <c r="CU113" s="18">
        <v>33.22</v>
      </c>
      <c r="CV113" s="17">
        <v>34.54</v>
      </c>
      <c r="CW113" s="19">
        <v>34.1</v>
      </c>
      <c r="CX113" s="17">
        <v>34.21</v>
      </c>
      <c r="CY113" s="19">
        <v>35.159999999999997</v>
      </c>
      <c r="CZ113" s="18">
        <v>35.19</v>
      </c>
      <c r="DA113" s="17">
        <v>36.24</v>
      </c>
      <c r="DB113" s="17">
        <v>37.76</v>
      </c>
      <c r="DC113" s="17">
        <v>39.15</v>
      </c>
      <c r="DD113" s="17">
        <v>41.51</v>
      </c>
      <c r="DE113" s="19">
        <v>40.93</v>
      </c>
      <c r="DF113" s="20">
        <v>42.1</v>
      </c>
      <c r="DG113" s="20">
        <v>41.84</v>
      </c>
      <c r="DH113" s="16">
        <v>38.85</v>
      </c>
      <c r="DI113" s="16">
        <v>39.67</v>
      </c>
      <c r="DJ113" s="16">
        <v>27.01</v>
      </c>
      <c r="DK113" s="38">
        <v>30.96</v>
      </c>
      <c r="DL113" s="20">
        <v>32.65</v>
      </c>
      <c r="DM113" s="17">
        <v>33.840000000000003</v>
      </c>
      <c r="DN113" s="17">
        <v>34.14</v>
      </c>
      <c r="DO113" s="19">
        <v>34.51</v>
      </c>
      <c r="DP113" s="17">
        <v>34.07</v>
      </c>
      <c r="DQ113" s="19">
        <v>35.39</v>
      </c>
      <c r="DR113" s="18">
        <v>35.9</v>
      </c>
      <c r="DS113" s="17">
        <v>36.21</v>
      </c>
      <c r="DT113" s="17">
        <v>37.64</v>
      </c>
      <c r="DU113" s="17">
        <v>39.19</v>
      </c>
      <c r="DV113" s="17">
        <v>41.03</v>
      </c>
      <c r="DW113" s="19">
        <v>40.01</v>
      </c>
      <c r="DX113" s="20">
        <v>43.18</v>
      </c>
      <c r="DY113" s="20">
        <v>41.44</v>
      </c>
      <c r="DZ113" s="16">
        <v>41.61</v>
      </c>
      <c r="EA113" s="16">
        <v>38.85</v>
      </c>
      <c r="EB113" s="16">
        <v>3</v>
      </c>
      <c r="EC113" s="20">
        <v>3</v>
      </c>
      <c r="ED113" s="20">
        <v>5</v>
      </c>
      <c r="EE113" s="17">
        <v>2</v>
      </c>
      <c r="EF113" s="17">
        <v>0</v>
      </c>
      <c r="EG113" s="17">
        <v>-7</v>
      </c>
      <c r="EH113" s="17">
        <v>-15</v>
      </c>
      <c r="EI113" s="17">
        <v>-17</v>
      </c>
      <c r="EJ113" s="17">
        <v>-17</v>
      </c>
      <c r="EK113" s="17">
        <v>-13</v>
      </c>
      <c r="EL113" s="17">
        <v>-10</v>
      </c>
      <c r="EM113" s="17">
        <v>-6</v>
      </c>
      <c r="EN113" s="17">
        <v>-3</v>
      </c>
      <c r="EO113" s="17">
        <v>0</v>
      </c>
      <c r="EP113" s="20">
        <v>1</v>
      </c>
      <c r="EQ113" s="20">
        <v>2</v>
      </c>
      <c r="ER113" s="20">
        <v>0</v>
      </c>
      <c r="ES113" s="20">
        <v>1</v>
      </c>
    </row>
    <row r="114" spans="1:149" ht="14">
      <c r="A114" s="2" t="s">
        <v>974</v>
      </c>
      <c r="B114" s="2" t="s">
        <v>1667</v>
      </c>
      <c r="C114" s="2">
        <v>17</v>
      </c>
      <c r="D114" s="2">
        <v>11</v>
      </c>
      <c r="E114" s="2">
        <v>52017054</v>
      </c>
      <c r="F114" s="2" t="s">
        <v>91</v>
      </c>
      <c r="G114" s="1" t="s">
        <v>320</v>
      </c>
      <c r="H114" s="14"/>
      <c r="I114" s="1"/>
      <c r="J114" s="2">
        <v>165.5</v>
      </c>
      <c r="K114" s="2">
        <v>53</v>
      </c>
      <c r="L114" s="2" t="s">
        <v>167</v>
      </c>
      <c r="M114" s="2"/>
      <c r="N114" s="2" t="s">
        <v>79</v>
      </c>
      <c r="O114" s="2" t="s">
        <v>80</v>
      </c>
      <c r="P114" s="3" t="s">
        <v>6</v>
      </c>
      <c r="Q114" s="3">
        <v>27</v>
      </c>
      <c r="R114" s="2">
        <v>21</v>
      </c>
      <c r="S114" s="2">
        <v>22</v>
      </c>
      <c r="T114" s="30"/>
      <c r="U114" s="30"/>
      <c r="V114" s="30"/>
      <c r="W114" s="30"/>
      <c r="X114" s="3" t="s">
        <v>6</v>
      </c>
      <c r="Y114" s="3">
        <v>27</v>
      </c>
      <c r="Z114" s="2">
        <v>21</v>
      </c>
      <c r="AA114" s="2">
        <v>22</v>
      </c>
      <c r="AB114" s="2" t="s">
        <v>978</v>
      </c>
      <c r="AC114" s="33"/>
      <c r="AD114" s="3" t="s">
        <v>232</v>
      </c>
      <c r="AE114" s="3">
        <v>47</v>
      </c>
      <c r="AF114" s="2">
        <v>32</v>
      </c>
      <c r="AG114" s="2">
        <v>22</v>
      </c>
      <c r="AH114" s="2"/>
      <c r="AI114" s="33" t="s">
        <v>443</v>
      </c>
      <c r="AJ114" s="12" t="s">
        <v>217</v>
      </c>
      <c r="AK114" s="12">
        <v>23</v>
      </c>
      <c r="AL114" s="13">
        <v>15</v>
      </c>
      <c r="AM114" s="13">
        <v>4</v>
      </c>
      <c r="AN114" s="13"/>
      <c r="AO114" s="34" t="s">
        <v>131</v>
      </c>
      <c r="AP114" s="2" t="s">
        <v>869</v>
      </c>
      <c r="AQ114" s="2" t="s">
        <v>118</v>
      </c>
      <c r="AR114" s="2" t="s">
        <v>712</v>
      </c>
      <c r="AS114" s="2" t="s">
        <v>444</v>
      </c>
      <c r="AT114" s="2" t="s">
        <v>87</v>
      </c>
      <c r="AU114" s="1"/>
      <c r="AV114" s="2" t="s">
        <v>89</v>
      </c>
      <c r="AW114" s="1"/>
      <c r="AX114" s="2" t="s">
        <v>93</v>
      </c>
      <c r="AY114" s="14" t="s">
        <v>979</v>
      </c>
      <c r="AZ114" s="14">
        <v>1</v>
      </c>
      <c r="BA114" s="3" t="s">
        <v>6</v>
      </c>
      <c r="BB114" s="3">
        <v>27</v>
      </c>
      <c r="BC114" s="2">
        <v>21</v>
      </c>
      <c r="BD114" s="2">
        <v>22</v>
      </c>
      <c r="BE114" s="2" t="s">
        <v>1667</v>
      </c>
      <c r="BF114" s="2">
        <v>17</v>
      </c>
      <c r="BG114" s="2">
        <v>11</v>
      </c>
      <c r="BH114" s="104">
        <v>4.3099999999999996</v>
      </c>
      <c r="BI114" s="105">
        <v>4.78</v>
      </c>
      <c r="BJ114" s="106">
        <v>3.85</v>
      </c>
      <c r="BK114" s="107">
        <v>2.12</v>
      </c>
      <c r="BL114" s="106">
        <v>1.61</v>
      </c>
      <c r="BM114" s="108">
        <v>1.61</v>
      </c>
      <c r="BN114" s="106">
        <v>1.24</v>
      </c>
      <c r="BO114" s="108">
        <v>1.69</v>
      </c>
      <c r="BP114" s="107">
        <v>1.78</v>
      </c>
      <c r="BQ114" s="106">
        <v>2.5299999999999998</v>
      </c>
      <c r="BR114" s="106">
        <v>4.7300000000000004</v>
      </c>
      <c r="BS114" s="106">
        <v>6.59</v>
      </c>
      <c r="BT114" s="106">
        <v>4.6399999999999997</v>
      </c>
      <c r="BU114" s="4">
        <v>5.17</v>
      </c>
      <c r="BV114" s="9">
        <v>5.68</v>
      </c>
      <c r="BW114" s="9">
        <v>6.92</v>
      </c>
      <c r="BX114" s="4">
        <v>8.81</v>
      </c>
      <c r="BY114" s="4">
        <v>15.72</v>
      </c>
      <c r="BZ114" s="4">
        <v>3.01</v>
      </c>
      <c r="CA114" s="26">
        <v>2.12</v>
      </c>
      <c r="CB114" s="53">
        <v>1.1499999999999999</v>
      </c>
      <c r="CC114" s="53">
        <v>0.12</v>
      </c>
      <c r="CD114" s="53">
        <v>0.39</v>
      </c>
      <c r="CE114" s="54">
        <v>1.37</v>
      </c>
      <c r="CF114" s="53">
        <v>2.12</v>
      </c>
      <c r="CG114" s="54">
        <v>2.5299999999999998</v>
      </c>
      <c r="CH114" s="55">
        <v>2.74</v>
      </c>
      <c r="CI114" s="53">
        <v>2.61</v>
      </c>
      <c r="CJ114" s="53">
        <v>2.74</v>
      </c>
      <c r="CK114" s="53">
        <v>4.12</v>
      </c>
      <c r="CL114" s="7">
        <v>4.01</v>
      </c>
      <c r="CM114" s="4">
        <v>5.07</v>
      </c>
      <c r="CN114" s="9">
        <v>6.18</v>
      </c>
      <c r="CO114" s="9">
        <v>7.08</v>
      </c>
      <c r="CP114" s="4">
        <v>9.08</v>
      </c>
      <c r="CQ114" s="4">
        <v>15.22</v>
      </c>
      <c r="CR114" s="16">
        <v>26.49</v>
      </c>
      <c r="CS114" s="38">
        <v>32.92</v>
      </c>
      <c r="CT114" s="17">
        <v>35.590000000000003</v>
      </c>
      <c r="CU114" s="18">
        <v>36.29</v>
      </c>
      <c r="CV114" s="17">
        <v>36.450000000000003</v>
      </c>
      <c r="CW114" s="19">
        <v>37.21</v>
      </c>
      <c r="CX114" s="17">
        <v>39.06</v>
      </c>
      <c r="CY114" s="19">
        <v>39.49</v>
      </c>
      <c r="CZ114" s="18">
        <v>40.380000000000003</v>
      </c>
      <c r="DA114" s="17">
        <v>41.34</v>
      </c>
      <c r="DB114" s="17">
        <v>40.82</v>
      </c>
      <c r="DC114" s="17">
        <v>41.91</v>
      </c>
      <c r="DD114" s="17">
        <v>46.21</v>
      </c>
      <c r="DE114" s="16">
        <v>48.49</v>
      </c>
      <c r="DF114" s="20">
        <v>48.34</v>
      </c>
      <c r="DG114" s="20">
        <v>46.9</v>
      </c>
      <c r="DH114" s="16">
        <v>46.45</v>
      </c>
      <c r="DI114" s="16">
        <v>42.71</v>
      </c>
      <c r="DJ114" s="16">
        <v>27.6</v>
      </c>
      <c r="DK114" s="38">
        <v>33.53</v>
      </c>
      <c r="DL114" s="17">
        <v>35.229999999999997</v>
      </c>
      <c r="DM114" s="17">
        <v>36.619999999999997</v>
      </c>
      <c r="DN114" s="17">
        <v>36.82</v>
      </c>
      <c r="DO114" s="19">
        <v>36.15</v>
      </c>
      <c r="DP114" s="17">
        <v>38.51</v>
      </c>
      <c r="DQ114" s="19">
        <v>39.25</v>
      </c>
      <c r="DR114" s="18">
        <v>40.369999999999997</v>
      </c>
      <c r="DS114" s="17">
        <v>40.78</v>
      </c>
      <c r="DT114" s="17">
        <v>40.81</v>
      </c>
      <c r="DU114" s="17">
        <v>41.15</v>
      </c>
      <c r="DV114" s="17">
        <v>46.75</v>
      </c>
      <c r="DW114" s="16">
        <v>48.54</v>
      </c>
      <c r="DX114" s="20">
        <v>48.74</v>
      </c>
      <c r="DY114" s="20">
        <v>46.94</v>
      </c>
      <c r="DZ114" s="16">
        <v>46.25</v>
      </c>
      <c r="EA114" s="16">
        <v>42.42</v>
      </c>
      <c r="EB114" s="16">
        <v>1</v>
      </c>
      <c r="EC114" s="20">
        <v>2</v>
      </c>
      <c r="ED114" s="17">
        <v>3</v>
      </c>
      <c r="EE114" s="17">
        <v>1</v>
      </c>
      <c r="EF114" s="17">
        <v>-2</v>
      </c>
      <c r="EG114" s="17">
        <v>-8</v>
      </c>
      <c r="EH114" s="17">
        <v>-10</v>
      </c>
      <c r="EI114" s="17">
        <v>-11</v>
      </c>
      <c r="EJ114" s="17">
        <v>-11</v>
      </c>
      <c r="EK114" s="17">
        <v>-10</v>
      </c>
      <c r="EL114" s="17">
        <v>-6</v>
      </c>
      <c r="EM114" s="17">
        <v>-2</v>
      </c>
      <c r="EN114" s="17">
        <v>1</v>
      </c>
      <c r="EO114" s="20">
        <v>1</v>
      </c>
      <c r="EP114" s="20">
        <v>0</v>
      </c>
      <c r="EQ114" s="20">
        <v>-1</v>
      </c>
      <c r="ER114" s="20">
        <v>-4</v>
      </c>
      <c r="ES114" s="20">
        <v>-3</v>
      </c>
    </row>
    <row r="115" spans="1:149" ht="14">
      <c r="A115" s="2" t="s">
        <v>1215</v>
      </c>
      <c r="B115" s="2" t="s">
        <v>1666</v>
      </c>
      <c r="C115" s="2">
        <v>17</v>
      </c>
      <c r="D115" s="2">
        <v>10</v>
      </c>
      <c r="E115" s="2">
        <v>53737320</v>
      </c>
      <c r="F115" s="2" t="s">
        <v>91</v>
      </c>
      <c r="G115" s="1" t="s">
        <v>1217</v>
      </c>
      <c r="H115" s="15" t="s">
        <v>95</v>
      </c>
      <c r="I115" s="1">
        <v>1</v>
      </c>
      <c r="J115" s="2">
        <v>168.5</v>
      </c>
      <c r="K115" s="2">
        <v>58.8</v>
      </c>
      <c r="L115" s="2" t="s">
        <v>167</v>
      </c>
      <c r="M115" s="2"/>
      <c r="N115" s="2" t="s">
        <v>99</v>
      </c>
      <c r="O115" s="2" t="s">
        <v>819</v>
      </c>
      <c r="P115" s="3" t="s">
        <v>6</v>
      </c>
      <c r="Q115" s="3">
        <v>28</v>
      </c>
      <c r="R115" s="2">
        <v>25</v>
      </c>
      <c r="S115" s="2">
        <v>22</v>
      </c>
      <c r="T115" s="30" t="s">
        <v>168</v>
      </c>
      <c r="U115" s="30" t="s">
        <v>1129</v>
      </c>
      <c r="V115" s="30"/>
      <c r="W115" s="30"/>
      <c r="X115" s="3" t="s">
        <v>6</v>
      </c>
      <c r="Y115" s="3">
        <v>28</v>
      </c>
      <c r="Z115" s="2">
        <v>25</v>
      </c>
      <c r="AA115" s="2">
        <v>22</v>
      </c>
      <c r="AB115" s="2" t="s">
        <v>280</v>
      </c>
      <c r="AC115" s="33"/>
      <c r="AD115" s="3" t="s">
        <v>137</v>
      </c>
      <c r="AE115" s="3">
        <v>64</v>
      </c>
      <c r="AF115" s="2">
        <v>48</v>
      </c>
      <c r="AG115" s="2">
        <v>39</v>
      </c>
      <c r="AH115" s="2"/>
      <c r="AI115" s="33" t="s">
        <v>443</v>
      </c>
      <c r="AJ115" s="12" t="s">
        <v>116</v>
      </c>
      <c r="AK115" s="12">
        <v>38</v>
      </c>
      <c r="AL115" s="13">
        <v>29</v>
      </c>
      <c r="AM115" s="13">
        <v>19</v>
      </c>
      <c r="AN115" s="13"/>
      <c r="AO115" s="34" t="s">
        <v>197</v>
      </c>
      <c r="AP115" s="2" t="s">
        <v>117</v>
      </c>
      <c r="AQ115" s="2" t="s">
        <v>403</v>
      </c>
      <c r="AR115" s="2" t="s">
        <v>460</v>
      </c>
      <c r="AS115" s="2" t="s">
        <v>106</v>
      </c>
      <c r="AT115" s="2" t="s">
        <v>87</v>
      </c>
      <c r="AU115" s="1" t="s">
        <v>176</v>
      </c>
      <c r="AV115" s="2" t="s">
        <v>89</v>
      </c>
      <c r="AW115" s="1" t="s">
        <v>131</v>
      </c>
      <c r="AX115" s="2" t="s">
        <v>93</v>
      </c>
      <c r="AY115" s="14" t="s">
        <v>959</v>
      </c>
      <c r="AZ115" s="14">
        <v>1</v>
      </c>
      <c r="BA115" s="3" t="s">
        <v>6</v>
      </c>
      <c r="BB115" s="3">
        <v>28</v>
      </c>
      <c r="BC115" s="2">
        <v>25</v>
      </c>
      <c r="BD115" s="2">
        <v>22</v>
      </c>
      <c r="BE115" s="2" t="s">
        <v>1666</v>
      </c>
      <c r="BF115" s="2">
        <v>17</v>
      </c>
      <c r="BG115" s="2">
        <v>10</v>
      </c>
      <c r="BH115" s="104">
        <v>4.4800000000000004</v>
      </c>
      <c r="BI115" s="114">
        <v>3.87</v>
      </c>
      <c r="BJ115" s="106">
        <v>2.4900000000000002</v>
      </c>
      <c r="BK115" s="107">
        <v>3.05</v>
      </c>
      <c r="BL115" s="106">
        <v>3.83</v>
      </c>
      <c r="BM115" s="108">
        <v>3.44</v>
      </c>
      <c r="BN115" s="106">
        <v>3.17</v>
      </c>
      <c r="BO115" s="108">
        <v>1.34</v>
      </c>
      <c r="BP115" s="107">
        <v>1.5</v>
      </c>
      <c r="BQ115" s="106">
        <v>5.01</v>
      </c>
      <c r="BR115" s="106">
        <v>6.78</v>
      </c>
      <c r="BS115" s="106">
        <v>6.41</v>
      </c>
      <c r="BT115" s="106">
        <v>3.13</v>
      </c>
      <c r="BU115" s="41">
        <v>4.53</v>
      </c>
      <c r="BV115" s="5">
        <v>5.12</v>
      </c>
      <c r="BW115" s="9">
        <v>6.98</v>
      </c>
      <c r="BX115" s="4">
        <v>11.45</v>
      </c>
      <c r="BY115" s="4">
        <v>19.510000000000002</v>
      </c>
      <c r="BZ115" s="4">
        <v>4.13</v>
      </c>
      <c r="CA115" s="39">
        <v>1.86</v>
      </c>
      <c r="CB115" s="7">
        <v>0</v>
      </c>
      <c r="CC115" s="7">
        <v>0.87</v>
      </c>
      <c r="CD115" s="7">
        <v>1.92</v>
      </c>
      <c r="CE115" s="8">
        <v>3.5</v>
      </c>
      <c r="CF115" s="7">
        <v>2.87</v>
      </c>
      <c r="CG115" s="8">
        <v>2.72</v>
      </c>
      <c r="CH115" s="6">
        <v>3.5</v>
      </c>
      <c r="CI115" s="7">
        <v>3.07</v>
      </c>
      <c r="CJ115" s="7">
        <v>4.68</v>
      </c>
      <c r="CK115" s="7">
        <v>5.47</v>
      </c>
      <c r="CL115" s="7">
        <v>2.2799999999999998</v>
      </c>
      <c r="CM115" s="41">
        <v>3.74</v>
      </c>
      <c r="CN115" s="5">
        <v>6.48</v>
      </c>
      <c r="CO115" s="9">
        <v>7.73</v>
      </c>
      <c r="CP115" s="4">
        <v>9.9700000000000006</v>
      </c>
      <c r="CQ115" s="4">
        <v>19.420000000000002</v>
      </c>
      <c r="CR115" s="16">
        <v>29.85</v>
      </c>
      <c r="CS115" s="40">
        <v>32.39</v>
      </c>
      <c r="CT115" s="17">
        <v>32.619999999999997</v>
      </c>
      <c r="CU115" s="18">
        <v>34.06</v>
      </c>
      <c r="CV115" s="17">
        <v>34.6</v>
      </c>
      <c r="CW115" s="19">
        <v>37.44</v>
      </c>
      <c r="CX115" s="17">
        <v>37.299999999999997</v>
      </c>
      <c r="CY115" s="19">
        <v>38.340000000000003</v>
      </c>
      <c r="CZ115" s="18">
        <v>38.729999999999997</v>
      </c>
      <c r="DA115" s="17">
        <v>39.520000000000003</v>
      </c>
      <c r="DB115" s="17">
        <v>41.85</v>
      </c>
      <c r="DC115" s="17">
        <v>42.26</v>
      </c>
      <c r="DD115" s="17">
        <v>46.73</v>
      </c>
      <c r="DE115" s="42">
        <v>49.79</v>
      </c>
      <c r="DF115" s="23">
        <v>49.29</v>
      </c>
      <c r="DG115" s="20">
        <v>47.7</v>
      </c>
      <c r="DH115" s="16">
        <v>41.89</v>
      </c>
      <c r="DI115" s="16">
        <v>38.46</v>
      </c>
      <c r="DJ115" s="16">
        <v>29.12</v>
      </c>
      <c r="DK115" s="40">
        <v>33.03</v>
      </c>
      <c r="DL115" s="17">
        <v>33.28</v>
      </c>
      <c r="DM115" s="17">
        <v>34.89</v>
      </c>
      <c r="DN115" s="17">
        <v>35.54</v>
      </c>
      <c r="DO115" s="19">
        <v>38.79</v>
      </c>
      <c r="DP115" s="17">
        <v>37.630000000000003</v>
      </c>
      <c r="DQ115" s="19">
        <v>37.130000000000003</v>
      </c>
      <c r="DR115" s="18">
        <v>37.840000000000003</v>
      </c>
      <c r="DS115" s="17">
        <v>38.79</v>
      </c>
      <c r="DT115" s="17">
        <v>42.13</v>
      </c>
      <c r="DU115" s="17">
        <v>43.36</v>
      </c>
      <c r="DV115" s="17">
        <v>45.85</v>
      </c>
      <c r="DW115" s="42">
        <v>49.29</v>
      </c>
      <c r="DX115" s="23">
        <v>48.05</v>
      </c>
      <c r="DY115" s="20">
        <v>48.61</v>
      </c>
      <c r="DZ115" s="16">
        <v>39.47</v>
      </c>
      <c r="EA115" s="16">
        <v>39.76</v>
      </c>
      <c r="EB115" s="16">
        <v>10</v>
      </c>
      <c r="EC115" s="23">
        <v>10</v>
      </c>
      <c r="ED115" s="17">
        <v>5</v>
      </c>
      <c r="EE115" s="17">
        <v>0</v>
      </c>
      <c r="EF115" s="17">
        <v>-3</v>
      </c>
      <c r="EG115" s="17">
        <v>-11</v>
      </c>
      <c r="EH115" s="17">
        <v>-18</v>
      </c>
      <c r="EI115" s="17">
        <v>-19</v>
      </c>
      <c r="EJ115" s="17">
        <v>-17</v>
      </c>
      <c r="EK115" s="17">
        <v>-11</v>
      </c>
      <c r="EL115" s="17">
        <v>-2</v>
      </c>
      <c r="EM115" s="17">
        <v>2</v>
      </c>
      <c r="EN115" s="17">
        <v>6</v>
      </c>
      <c r="EO115" s="23">
        <v>8</v>
      </c>
      <c r="EP115" s="23">
        <v>9</v>
      </c>
      <c r="EQ115" s="20">
        <v>8</v>
      </c>
      <c r="ER115" s="20">
        <v>7</v>
      </c>
      <c r="ES115" s="20">
        <v>0</v>
      </c>
    </row>
    <row r="116" spans="1:149" ht="14">
      <c r="A116" s="2" t="s">
        <v>1475</v>
      </c>
      <c r="B116" s="2" t="s">
        <v>1666</v>
      </c>
      <c r="C116" s="2">
        <v>16</v>
      </c>
      <c r="D116" s="2">
        <v>8</v>
      </c>
      <c r="E116" s="2">
        <v>51465713</v>
      </c>
      <c r="F116" s="2" t="s">
        <v>91</v>
      </c>
      <c r="G116" s="1" t="s">
        <v>243</v>
      </c>
      <c r="H116" s="14"/>
      <c r="I116" s="1"/>
      <c r="J116" s="2">
        <v>163.9</v>
      </c>
      <c r="K116" s="2">
        <v>50</v>
      </c>
      <c r="L116" s="2" t="s">
        <v>167</v>
      </c>
      <c r="M116" s="2"/>
      <c r="N116" s="2" t="s">
        <v>99</v>
      </c>
      <c r="O116" s="2" t="s">
        <v>287</v>
      </c>
      <c r="P116" s="2" t="s">
        <v>6</v>
      </c>
      <c r="Q116" s="2">
        <v>29</v>
      </c>
      <c r="R116" s="2">
        <v>25</v>
      </c>
      <c r="S116" s="2">
        <v>22</v>
      </c>
      <c r="T116" s="30" t="s">
        <v>168</v>
      </c>
      <c r="U116" s="30"/>
      <c r="V116" s="30"/>
      <c r="W116" s="30"/>
      <c r="X116" s="2" t="s">
        <v>6</v>
      </c>
      <c r="Y116" s="2">
        <v>29</v>
      </c>
      <c r="Z116" s="2">
        <v>25</v>
      </c>
      <c r="AA116" s="2">
        <v>22</v>
      </c>
      <c r="AB116" s="2" t="s">
        <v>280</v>
      </c>
      <c r="AC116" s="2"/>
      <c r="AD116" s="3" t="s">
        <v>137</v>
      </c>
      <c r="AE116" s="3">
        <v>57</v>
      </c>
      <c r="AF116" s="2">
        <v>43</v>
      </c>
      <c r="AG116" s="2">
        <v>33</v>
      </c>
      <c r="AH116" s="2"/>
      <c r="AI116" s="33" t="s">
        <v>443</v>
      </c>
      <c r="AJ116" s="3" t="s">
        <v>116</v>
      </c>
      <c r="AK116" s="3">
        <v>43</v>
      </c>
      <c r="AL116" s="2">
        <v>32</v>
      </c>
      <c r="AM116" s="2">
        <v>19</v>
      </c>
      <c r="AN116" s="2"/>
      <c r="AO116" s="33" t="s">
        <v>180</v>
      </c>
      <c r="AP116" s="2" t="s">
        <v>250</v>
      </c>
      <c r="AQ116" s="2" t="s">
        <v>323</v>
      </c>
      <c r="AR116" s="2" t="s">
        <v>870</v>
      </c>
      <c r="AS116" s="2" t="s">
        <v>227</v>
      </c>
      <c r="AT116" s="2" t="s">
        <v>87</v>
      </c>
      <c r="AU116" s="1"/>
      <c r="AV116" s="2" t="s">
        <v>89</v>
      </c>
      <c r="AW116" s="1"/>
      <c r="AX116" s="2" t="s">
        <v>93</v>
      </c>
      <c r="AY116" s="14" t="s">
        <v>782</v>
      </c>
      <c r="AZ116" s="14">
        <v>1</v>
      </c>
      <c r="BA116" s="2" t="s">
        <v>6</v>
      </c>
      <c r="BB116" s="2">
        <v>29</v>
      </c>
      <c r="BC116" s="2">
        <v>25</v>
      </c>
      <c r="BD116" s="2">
        <v>22</v>
      </c>
      <c r="BE116" s="2" t="s">
        <v>1666</v>
      </c>
      <c r="BF116" s="2">
        <v>16</v>
      </c>
      <c r="BG116" s="2">
        <v>8</v>
      </c>
      <c r="BH116" s="104">
        <v>2.84</v>
      </c>
      <c r="BI116" s="105">
        <v>3.44</v>
      </c>
      <c r="BJ116" s="106">
        <v>2.48</v>
      </c>
      <c r="BK116" s="107">
        <v>2.4900000000000002</v>
      </c>
      <c r="BL116" s="106">
        <v>2.48</v>
      </c>
      <c r="BM116" s="108">
        <v>1.34</v>
      </c>
      <c r="BN116" s="106">
        <v>1.34</v>
      </c>
      <c r="BO116" s="108">
        <v>2.61</v>
      </c>
      <c r="BP116" s="107">
        <v>2.95</v>
      </c>
      <c r="BQ116" s="106">
        <v>3.76</v>
      </c>
      <c r="BR116" s="106">
        <v>4.3499999999999996</v>
      </c>
      <c r="BS116" s="106">
        <v>6.35</v>
      </c>
      <c r="BT116" s="106">
        <v>5.1100000000000003</v>
      </c>
      <c r="BU116" s="8">
        <v>4.01</v>
      </c>
      <c r="BV116" s="7">
        <v>5.68</v>
      </c>
      <c r="BW116" s="9">
        <v>6.04</v>
      </c>
      <c r="BX116" s="4">
        <v>10.68</v>
      </c>
      <c r="BY116" s="4">
        <v>9.75</v>
      </c>
      <c r="BZ116" s="4">
        <v>3.45</v>
      </c>
      <c r="CA116" s="26">
        <v>3.44</v>
      </c>
      <c r="CB116" s="53">
        <v>0.62</v>
      </c>
      <c r="CC116" s="53">
        <v>1.62</v>
      </c>
      <c r="CD116" s="53">
        <v>1.24</v>
      </c>
      <c r="CE116" s="54">
        <v>2.78</v>
      </c>
      <c r="CF116" s="53">
        <v>2.74</v>
      </c>
      <c r="CG116" s="54">
        <v>2.68</v>
      </c>
      <c r="CH116" s="55">
        <v>3.58</v>
      </c>
      <c r="CI116" s="53">
        <v>3.62</v>
      </c>
      <c r="CJ116" s="53">
        <v>2.86</v>
      </c>
      <c r="CK116" s="53">
        <v>3.98</v>
      </c>
      <c r="CL116" s="7">
        <v>5.14</v>
      </c>
      <c r="CM116" s="8">
        <v>5.57</v>
      </c>
      <c r="CN116" s="7">
        <v>6.44</v>
      </c>
      <c r="CO116" s="9">
        <v>6.52</v>
      </c>
      <c r="CP116" s="4">
        <v>10.4</v>
      </c>
      <c r="CQ116" s="4">
        <v>9.89</v>
      </c>
      <c r="CR116" s="16">
        <v>26.13</v>
      </c>
      <c r="CS116" s="38">
        <v>31.24</v>
      </c>
      <c r="CT116" s="17">
        <v>32.49</v>
      </c>
      <c r="CU116" s="18">
        <v>33.29</v>
      </c>
      <c r="CV116" s="17">
        <v>35.36</v>
      </c>
      <c r="CW116" s="19">
        <v>36.270000000000003</v>
      </c>
      <c r="CX116" s="17">
        <v>36.39</v>
      </c>
      <c r="CY116" s="19">
        <v>37.5</v>
      </c>
      <c r="CZ116" s="18">
        <v>38.01</v>
      </c>
      <c r="DA116" s="17">
        <v>38.729999999999997</v>
      </c>
      <c r="DB116" s="17">
        <v>39.619999999999997</v>
      </c>
      <c r="DC116" s="17">
        <v>40.090000000000003</v>
      </c>
      <c r="DD116" s="17">
        <v>45.47</v>
      </c>
      <c r="DE116" s="19">
        <v>45.09</v>
      </c>
      <c r="DF116" s="17">
        <v>44.73</v>
      </c>
      <c r="DG116" s="20">
        <v>45.6</v>
      </c>
      <c r="DH116" s="16">
        <v>43.39</v>
      </c>
      <c r="DI116" s="16">
        <v>42.97</v>
      </c>
      <c r="DJ116" s="16">
        <v>26.3</v>
      </c>
      <c r="DK116" s="38">
        <v>31.55</v>
      </c>
      <c r="DL116" s="17">
        <v>32.1</v>
      </c>
      <c r="DM116" s="17">
        <v>33.74</v>
      </c>
      <c r="DN116" s="17">
        <v>35.51</v>
      </c>
      <c r="DO116" s="19">
        <v>35.78</v>
      </c>
      <c r="DP116" s="17">
        <v>36.4</v>
      </c>
      <c r="DQ116" s="19">
        <v>37.28</v>
      </c>
      <c r="DR116" s="18">
        <v>38.01</v>
      </c>
      <c r="DS116" s="17">
        <v>38.85</v>
      </c>
      <c r="DT116" s="17">
        <v>39.46</v>
      </c>
      <c r="DU116" s="17">
        <v>41.25</v>
      </c>
      <c r="DV116" s="17">
        <v>44.25</v>
      </c>
      <c r="DW116" s="19">
        <v>44.08</v>
      </c>
      <c r="DX116" s="17">
        <v>44.66</v>
      </c>
      <c r="DY116" s="20">
        <v>45.53</v>
      </c>
      <c r="DZ116" s="16">
        <v>43.11</v>
      </c>
      <c r="EA116" s="16">
        <v>42.55</v>
      </c>
      <c r="EB116" s="16">
        <v>2</v>
      </c>
      <c r="EC116" s="20">
        <v>2</v>
      </c>
      <c r="ED116" s="17">
        <v>1</v>
      </c>
      <c r="EE116" s="17">
        <v>0</v>
      </c>
      <c r="EF116" s="17">
        <v>-4</v>
      </c>
      <c r="EG116" s="17">
        <v>-9</v>
      </c>
      <c r="EH116" s="17">
        <v>-11</v>
      </c>
      <c r="EI116" s="17">
        <v>-16</v>
      </c>
      <c r="EJ116" s="17">
        <v>-13</v>
      </c>
      <c r="EK116" s="17">
        <v>-6</v>
      </c>
      <c r="EL116" s="17">
        <v>0</v>
      </c>
      <c r="EM116" s="17">
        <v>5</v>
      </c>
      <c r="EN116" s="17">
        <v>10</v>
      </c>
      <c r="EO116" s="17">
        <v>11</v>
      </c>
      <c r="EP116" s="17">
        <v>7</v>
      </c>
      <c r="EQ116" s="20">
        <v>3</v>
      </c>
      <c r="ER116" s="20">
        <v>0</v>
      </c>
      <c r="ES116" s="20">
        <v>-1</v>
      </c>
    </row>
    <row r="117" spans="1:149" ht="14">
      <c r="A117" s="2" t="s">
        <v>1237</v>
      </c>
      <c r="B117" s="2" t="s">
        <v>1666</v>
      </c>
      <c r="C117" s="2">
        <v>14</v>
      </c>
      <c r="D117" s="2">
        <v>9</v>
      </c>
      <c r="E117" s="2">
        <v>51415035</v>
      </c>
      <c r="F117" s="2" t="s">
        <v>91</v>
      </c>
      <c r="G117" s="1" t="s">
        <v>1241</v>
      </c>
      <c r="H117" s="15" t="s">
        <v>95</v>
      </c>
      <c r="I117" s="1">
        <v>6</v>
      </c>
      <c r="J117" s="2">
        <v>160.5</v>
      </c>
      <c r="K117" s="2">
        <v>48.95</v>
      </c>
      <c r="L117" s="2" t="s">
        <v>167</v>
      </c>
      <c r="M117" s="2"/>
      <c r="N117" s="2" t="s">
        <v>99</v>
      </c>
      <c r="O117" s="2" t="s">
        <v>335</v>
      </c>
      <c r="P117" s="3" t="s">
        <v>6</v>
      </c>
      <c r="Q117" s="3">
        <v>33</v>
      </c>
      <c r="R117" s="2">
        <v>26</v>
      </c>
      <c r="S117" s="2">
        <v>22</v>
      </c>
      <c r="T117" s="30" t="s">
        <v>168</v>
      </c>
      <c r="U117" s="30"/>
      <c r="V117" s="30"/>
      <c r="W117" s="30"/>
      <c r="X117" s="3" t="s">
        <v>6</v>
      </c>
      <c r="Y117" s="3">
        <v>33</v>
      </c>
      <c r="Z117" s="2">
        <v>26</v>
      </c>
      <c r="AA117" s="2">
        <v>22</v>
      </c>
      <c r="AB117" s="2" t="s">
        <v>1240</v>
      </c>
      <c r="AC117" s="33"/>
      <c r="AD117" s="3" t="s">
        <v>137</v>
      </c>
      <c r="AE117" s="3">
        <v>70</v>
      </c>
      <c r="AF117" s="2">
        <v>54</v>
      </c>
      <c r="AG117" s="2">
        <v>35</v>
      </c>
      <c r="AH117" s="2"/>
      <c r="AI117" s="33" t="s">
        <v>443</v>
      </c>
      <c r="AJ117" s="12" t="s">
        <v>116</v>
      </c>
      <c r="AK117" s="12">
        <v>62</v>
      </c>
      <c r="AL117" s="13">
        <v>41</v>
      </c>
      <c r="AM117" s="13">
        <v>16</v>
      </c>
      <c r="AN117" s="13"/>
      <c r="AO117" s="34" t="s">
        <v>180</v>
      </c>
      <c r="AP117" s="2" t="s">
        <v>103</v>
      </c>
      <c r="AQ117" s="2" t="s">
        <v>383</v>
      </c>
      <c r="AR117" s="2" t="s">
        <v>85</v>
      </c>
      <c r="AS117" s="2" t="s">
        <v>296</v>
      </c>
      <c r="AT117" s="2" t="s">
        <v>87</v>
      </c>
      <c r="AU117" s="1" t="s">
        <v>90</v>
      </c>
      <c r="AV117" s="2" t="s">
        <v>89</v>
      </c>
      <c r="AW117" s="1" t="s">
        <v>108</v>
      </c>
      <c r="AX117" s="2" t="s">
        <v>93</v>
      </c>
      <c r="AY117" s="14" t="s">
        <v>1242</v>
      </c>
      <c r="AZ117" s="14">
        <v>1</v>
      </c>
      <c r="BA117" s="3" t="s">
        <v>6</v>
      </c>
      <c r="BB117" s="3">
        <v>33</v>
      </c>
      <c r="BC117" s="2">
        <v>26</v>
      </c>
      <c r="BD117" s="2">
        <v>22</v>
      </c>
      <c r="BE117" s="2" t="s">
        <v>1666</v>
      </c>
      <c r="BF117" s="2">
        <v>14</v>
      </c>
      <c r="BG117" s="2">
        <v>9</v>
      </c>
      <c r="BH117" s="104">
        <v>4.91</v>
      </c>
      <c r="BI117" s="107">
        <v>3.53</v>
      </c>
      <c r="BJ117" s="106">
        <v>2.86</v>
      </c>
      <c r="BK117" s="107">
        <v>2.99</v>
      </c>
      <c r="BL117" s="106">
        <v>2.08</v>
      </c>
      <c r="BM117" s="108">
        <v>1.89</v>
      </c>
      <c r="BN117" s="106">
        <v>0</v>
      </c>
      <c r="BO117" s="108">
        <v>0</v>
      </c>
      <c r="BP117" s="107">
        <v>0.83</v>
      </c>
      <c r="BQ117" s="106">
        <v>2.62</v>
      </c>
      <c r="BR117" s="106">
        <v>3.64</v>
      </c>
      <c r="BS117" s="106">
        <v>4.8899999999999997</v>
      </c>
      <c r="BT117" s="106">
        <v>2.2000000000000002</v>
      </c>
      <c r="BU117" s="8">
        <v>2.2000000000000002</v>
      </c>
      <c r="BV117" s="7">
        <v>4.72</v>
      </c>
      <c r="BW117" s="9">
        <v>6.33</v>
      </c>
      <c r="BX117" s="4">
        <v>8.77</v>
      </c>
      <c r="BY117" s="4">
        <v>15.65</v>
      </c>
      <c r="BZ117" s="4">
        <v>4.4800000000000004</v>
      </c>
      <c r="CA117" s="6">
        <v>1.96</v>
      </c>
      <c r="CB117" s="7">
        <v>0</v>
      </c>
      <c r="CC117" s="7">
        <v>1.3</v>
      </c>
      <c r="CD117" s="7">
        <v>1.1499999999999999</v>
      </c>
      <c r="CE117" s="8">
        <v>1.37</v>
      </c>
      <c r="CF117" s="7">
        <v>1.9</v>
      </c>
      <c r="CG117" s="8">
        <v>1.81</v>
      </c>
      <c r="CH117" s="6">
        <v>1.9</v>
      </c>
      <c r="CI117" s="7">
        <v>2.8</v>
      </c>
      <c r="CJ117" s="7">
        <v>5.62</v>
      </c>
      <c r="CK117" s="7">
        <v>4.7300000000000004</v>
      </c>
      <c r="CL117" s="7">
        <v>2.11</v>
      </c>
      <c r="CM117" s="8">
        <v>0.9</v>
      </c>
      <c r="CN117" s="7">
        <v>3.48</v>
      </c>
      <c r="CO117" s="9">
        <v>5.47</v>
      </c>
      <c r="CP117" s="4">
        <v>7.93</v>
      </c>
      <c r="CQ117" s="4">
        <v>14.38</v>
      </c>
      <c r="CR117" s="16">
        <v>25.49</v>
      </c>
      <c r="CS117" s="18">
        <v>30.51</v>
      </c>
      <c r="CT117" s="17">
        <v>31.35</v>
      </c>
      <c r="CU117" s="18">
        <v>32.07</v>
      </c>
      <c r="CV117" s="17">
        <v>35.04</v>
      </c>
      <c r="CW117" s="19">
        <v>35.31</v>
      </c>
      <c r="CX117" s="17">
        <v>36.67</v>
      </c>
      <c r="CY117" s="19">
        <v>37.619999999999997</v>
      </c>
      <c r="CZ117" s="18">
        <v>36.03</v>
      </c>
      <c r="DA117" s="17">
        <v>36.6</v>
      </c>
      <c r="DB117" s="17">
        <v>40.68</v>
      </c>
      <c r="DC117" s="17">
        <v>40.78</v>
      </c>
      <c r="DD117" s="17">
        <v>43.39</v>
      </c>
      <c r="DE117" s="19">
        <v>45.34</v>
      </c>
      <c r="DF117" s="17">
        <v>46.84</v>
      </c>
      <c r="DG117" s="20">
        <v>43.38</v>
      </c>
      <c r="DH117" s="16">
        <v>43.05</v>
      </c>
      <c r="DI117" s="16">
        <v>35.85</v>
      </c>
      <c r="DJ117" s="16">
        <v>25.91</v>
      </c>
      <c r="DK117" s="18">
        <v>30.07</v>
      </c>
      <c r="DL117" s="17">
        <v>32.380000000000003</v>
      </c>
      <c r="DM117" s="17">
        <v>32.880000000000003</v>
      </c>
      <c r="DN117" s="17">
        <v>35.049999999999997</v>
      </c>
      <c r="DO117" s="19">
        <v>35.18</v>
      </c>
      <c r="DP117" s="17">
        <v>36.549999999999997</v>
      </c>
      <c r="DQ117" s="19">
        <v>36.49</v>
      </c>
      <c r="DR117" s="18">
        <v>35.78</v>
      </c>
      <c r="DS117" s="17">
        <v>36.369999999999997</v>
      </c>
      <c r="DT117" s="17">
        <v>40.08</v>
      </c>
      <c r="DU117" s="17">
        <v>40.119999999999997</v>
      </c>
      <c r="DV117" s="17">
        <v>43.73</v>
      </c>
      <c r="DW117" s="19">
        <v>46.73</v>
      </c>
      <c r="DX117" s="17">
        <v>47.89</v>
      </c>
      <c r="DY117" s="20">
        <v>42.54</v>
      </c>
      <c r="DZ117" s="16">
        <v>43.62</v>
      </c>
      <c r="EA117" s="16">
        <v>35.869999999999997</v>
      </c>
      <c r="EB117" s="16">
        <v>8</v>
      </c>
      <c r="EC117" s="17">
        <v>11</v>
      </c>
      <c r="ED117" s="17">
        <v>8</v>
      </c>
      <c r="EE117" s="17">
        <v>4</v>
      </c>
      <c r="EF117" s="17">
        <v>0</v>
      </c>
      <c r="EG117" s="17">
        <v>-4</v>
      </c>
      <c r="EH117" s="17">
        <v>-9</v>
      </c>
      <c r="EI117" s="17">
        <v>-10</v>
      </c>
      <c r="EJ117" s="17">
        <v>-7</v>
      </c>
      <c r="EK117" s="17">
        <v>-1</v>
      </c>
      <c r="EL117" s="17">
        <v>4</v>
      </c>
      <c r="EM117" s="17">
        <v>13</v>
      </c>
      <c r="EN117" s="17">
        <v>20</v>
      </c>
      <c r="EO117" s="17">
        <v>20</v>
      </c>
      <c r="EP117" s="17">
        <v>18</v>
      </c>
      <c r="EQ117" s="20">
        <v>14</v>
      </c>
      <c r="ER117" s="20">
        <v>9</v>
      </c>
      <c r="ES117" s="20">
        <v>6</v>
      </c>
    </row>
    <row r="118" spans="1:149" ht="14">
      <c r="A118" s="2" t="s">
        <v>573</v>
      </c>
      <c r="B118" s="2" t="s">
        <v>1666</v>
      </c>
      <c r="C118" s="2">
        <v>16</v>
      </c>
      <c r="D118" s="2">
        <v>6</v>
      </c>
      <c r="E118" s="2">
        <v>50365182</v>
      </c>
      <c r="F118" s="2" t="s">
        <v>91</v>
      </c>
      <c r="G118" s="1" t="s">
        <v>442</v>
      </c>
      <c r="H118" s="15" t="s">
        <v>95</v>
      </c>
      <c r="I118" s="1">
        <v>6</v>
      </c>
      <c r="J118" s="2">
        <v>170.6</v>
      </c>
      <c r="K118" s="2">
        <v>61.9</v>
      </c>
      <c r="L118" s="2" t="s">
        <v>167</v>
      </c>
      <c r="M118" s="2"/>
      <c r="N118" s="2" t="s">
        <v>79</v>
      </c>
      <c r="O118" s="2" t="s">
        <v>577</v>
      </c>
      <c r="P118" s="3" t="s">
        <v>6</v>
      </c>
      <c r="Q118" s="3">
        <v>22</v>
      </c>
      <c r="R118" s="2">
        <v>23</v>
      </c>
      <c r="S118" s="2">
        <v>22</v>
      </c>
      <c r="T118" s="30" t="s">
        <v>168</v>
      </c>
      <c r="U118" s="30" t="s">
        <v>576</v>
      </c>
      <c r="V118" s="30"/>
      <c r="W118" s="30"/>
      <c r="X118" s="3" t="s">
        <v>6</v>
      </c>
      <c r="Y118" s="3">
        <v>22</v>
      </c>
      <c r="Z118" s="2">
        <v>23</v>
      </c>
      <c r="AA118" s="2">
        <v>22</v>
      </c>
      <c r="AB118" s="2" t="s">
        <v>578</v>
      </c>
      <c r="AC118" s="33"/>
      <c r="AD118" s="3" t="s">
        <v>260</v>
      </c>
      <c r="AE118" s="3">
        <v>65</v>
      </c>
      <c r="AF118" s="2">
        <v>51</v>
      </c>
      <c r="AG118" s="2">
        <v>49</v>
      </c>
      <c r="AH118" s="2"/>
      <c r="AI118" s="33" t="s">
        <v>242</v>
      </c>
      <c r="AJ118" s="12" t="s">
        <v>473</v>
      </c>
      <c r="AK118" s="12">
        <v>31</v>
      </c>
      <c r="AL118" s="13">
        <v>27</v>
      </c>
      <c r="AM118" s="13">
        <v>22</v>
      </c>
      <c r="AN118" s="13"/>
      <c r="AO118" s="34"/>
      <c r="AP118" s="2" t="s">
        <v>177</v>
      </c>
      <c r="AQ118" s="2" t="s">
        <v>348</v>
      </c>
      <c r="AR118" s="2" t="s">
        <v>257</v>
      </c>
      <c r="AS118" s="2" t="s">
        <v>444</v>
      </c>
      <c r="AT118" s="2" t="s">
        <v>87</v>
      </c>
      <c r="AU118" s="1" t="s">
        <v>180</v>
      </c>
      <c r="AV118" s="2" t="s">
        <v>89</v>
      </c>
      <c r="AW118" s="1" t="s">
        <v>197</v>
      </c>
      <c r="AX118" s="2" t="s">
        <v>93</v>
      </c>
      <c r="AY118" s="14" t="s">
        <v>579</v>
      </c>
      <c r="AZ118" s="14">
        <v>1</v>
      </c>
      <c r="BA118" s="3" t="s">
        <v>6</v>
      </c>
      <c r="BB118" s="3">
        <v>22</v>
      </c>
      <c r="BC118" s="2">
        <v>23</v>
      </c>
      <c r="BD118" s="2">
        <v>22</v>
      </c>
      <c r="BE118" s="2" t="s">
        <v>1666</v>
      </c>
      <c r="BF118" s="2">
        <v>16</v>
      </c>
      <c r="BG118" s="2">
        <v>6</v>
      </c>
      <c r="BH118" s="104">
        <v>4.41</v>
      </c>
      <c r="BI118" s="111">
        <v>3.23</v>
      </c>
      <c r="BJ118" s="106">
        <v>2.31</v>
      </c>
      <c r="BK118" s="107">
        <v>2.58</v>
      </c>
      <c r="BL118" s="106">
        <v>2.2799999999999998</v>
      </c>
      <c r="BM118" s="108">
        <v>2.0699999999999998</v>
      </c>
      <c r="BN118" s="106">
        <v>1.79</v>
      </c>
      <c r="BO118" s="108">
        <v>0.9</v>
      </c>
      <c r="BP118" s="107">
        <v>1.41</v>
      </c>
      <c r="BQ118" s="106">
        <v>2.2000000000000002</v>
      </c>
      <c r="BR118" s="106">
        <v>4.3499999999999996</v>
      </c>
      <c r="BS118" s="106">
        <v>7.5</v>
      </c>
      <c r="BT118" s="106">
        <v>3.81</v>
      </c>
      <c r="BU118" s="8">
        <v>4.1900000000000004</v>
      </c>
      <c r="BV118" s="9">
        <v>4.68</v>
      </c>
      <c r="BW118" s="9">
        <v>6.9</v>
      </c>
      <c r="BX118" s="4">
        <v>11.97</v>
      </c>
      <c r="BY118" s="4">
        <v>16.55</v>
      </c>
      <c r="BZ118" s="4">
        <v>4.57</v>
      </c>
      <c r="CA118" s="55">
        <v>3.34</v>
      </c>
      <c r="CB118" s="7">
        <v>3.11</v>
      </c>
      <c r="CC118" s="7">
        <v>3.39</v>
      </c>
      <c r="CD118" s="7">
        <v>2.36</v>
      </c>
      <c r="CE118" s="8">
        <v>2.0499999999999998</v>
      </c>
      <c r="CF118" s="7">
        <v>3.68</v>
      </c>
      <c r="CG118" s="8">
        <v>3.05</v>
      </c>
      <c r="CH118" s="6">
        <v>3.44</v>
      </c>
      <c r="CI118" s="7">
        <v>4.79</v>
      </c>
      <c r="CJ118" s="7">
        <v>5.55</v>
      </c>
      <c r="CK118" s="7">
        <v>7.23</v>
      </c>
      <c r="CL118" s="7">
        <v>5.5</v>
      </c>
      <c r="CM118" s="8">
        <v>5.89</v>
      </c>
      <c r="CN118" s="9">
        <v>6.17</v>
      </c>
      <c r="CO118" s="9">
        <v>7.39</v>
      </c>
      <c r="CP118" s="4">
        <v>13.79</v>
      </c>
      <c r="CQ118" s="4">
        <v>14.69</v>
      </c>
      <c r="CR118" s="16">
        <v>30.25</v>
      </c>
      <c r="CS118" s="56">
        <v>33.090000000000003</v>
      </c>
      <c r="CT118" s="17">
        <v>34.74</v>
      </c>
      <c r="CU118" s="18">
        <v>34.61</v>
      </c>
      <c r="CV118" s="17">
        <v>36.619999999999997</v>
      </c>
      <c r="CW118" s="19">
        <v>39.81</v>
      </c>
      <c r="CX118" s="17">
        <v>41.54</v>
      </c>
      <c r="CY118" s="19">
        <v>40.47</v>
      </c>
      <c r="CZ118" s="18">
        <v>41.86</v>
      </c>
      <c r="DA118" s="17">
        <v>42.9</v>
      </c>
      <c r="DB118" s="17">
        <v>44.36</v>
      </c>
      <c r="DC118" s="17">
        <v>44.78</v>
      </c>
      <c r="DD118" s="17">
        <v>19.75</v>
      </c>
      <c r="DE118" s="19">
        <v>50.63</v>
      </c>
      <c r="DF118" s="20">
        <v>53.54</v>
      </c>
      <c r="DG118" s="20">
        <v>51.46</v>
      </c>
      <c r="DH118" s="16">
        <v>50.75</v>
      </c>
      <c r="DI118" s="16">
        <v>42.56</v>
      </c>
      <c r="DJ118" s="16">
        <v>30.18</v>
      </c>
      <c r="DK118" s="56">
        <v>32.61</v>
      </c>
      <c r="DL118" s="17">
        <v>34.79</v>
      </c>
      <c r="DM118" s="17">
        <v>36.200000000000003</v>
      </c>
      <c r="DN118" s="17">
        <v>37.090000000000003</v>
      </c>
      <c r="DO118" s="19">
        <v>40.380000000000003</v>
      </c>
      <c r="DP118" s="17">
        <v>42.37</v>
      </c>
      <c r="DQ118" s="19">
        <v>40.39</v>
      </c>
      <c r="DR118" s="18">
        <v>42.22</v>
      </c>
      <c r="DS118" s="17">
        <v>43.01</v>
      </c>
      <c r="DT118" s="17">
        <v>44.32</v>
      </c>
      <c r="DU118" s="17">
        <v>45.4</v>
      </c>
      <c r="DV118" s="17">
        <v>50.46</v>
      </c>
      <c r="DW118" s="19">
        <v>51</v>
      </c>
      <c r="DX118" s="20">
        <v>54.11</v>
      </c>
      <c r="DY118" s="20">
        <v>51.66</v>
      </c>
      <c r="DZ118" s="16">
        <v>50.85</v>
      </c>
      <c r="EA118" s="16">
        <v>41.19</v>
      </c>
      <c r="EB118" s="16">
        <v>4</v>
      </c>
      <c r="EC118" s="57">
        <v>2</v>
      </c>
      <c r="ED118" s="17">
        <v>4</v>
      </c>
      <c r="EE118" s="17">
        <v>0</v>
      </c>
      <c r="EF118" s="17">
        <v>-7</v>
      </c>
      <c r="EG118" s="17">
        <v>-13</v>
      </c>
      <c r="EH118" s="17">
        <v>-20</v>
      </c>
      <c r="EI118" s="17">
        <v>-26</v>
      </c>
      <c r="EJ118" s="17">
        <v>-31</v>
      </c>
      <c r="EK118" s="17">
        <v>-25</v>
      </c>
      <c r="EL118" s="17">
        <v>-17</v>
      </c>
      <c r="EM118" s="17">
        <v>-13</v>
      </c>
      <c r="EN118" s="17">
        <v>-5</v>
      </c>
      <c r="EO118" s="17">
        <v>-1</v>
      </c>
      <c r="EP118" s="20">
        <v>5</v>
      </c>
      <c r="EQ118" s="20">
        <v>2</v>
      </c>
      <c r="ER118" s="20">
        <v>2</v>
      </c>
      <c r="ES118" s="20">
        <v>3</v>
      </c>
    </row>
    <row r="119" spans="1:149" ht="14">
      <c r="A119" s="2" t="s">
        <v>1527</v>
      </c>
      <c r="B119" s="2" t="s">
        <v>1666</v>
      </c>
      <c r="C119" s="2">
        <v>13</v>
      </c>
      <c r="D119" s="2">
        <v>7</v>
      </c>
      <c r="E119" s="2">
        <v>47339808</v>
      </c>
      <c r="F119" s="2" t="s">
        <v>91</v>
      </c>
      <c r="G119" s="1" t="s">
        <v>109</v>
      </c>
      <c r="H119" s="14"/>
      <c r="I119" s="1"/>
      <c r="J119" s="2">
        <v>150.80000000000001</v>
      </c>
      <c r="K119" s="2">
        <v>39.799999999999997</v>
      </c>
      <c r="L119" s="2" t="s">
        <v>167</v>
      </c>
      <c r="M119" s="2"/>
      <c r="N119" s="2" t="s">
        <v>99</v>
      </c>
      <c r="O119" s="2" t="s">
        <v>335</v>
      </c>
      <c r="P119" s="51"/>
      <c r="Q119" s="51"/>
      <c r="T119" s="30"/>
      <c r="U119" s="30"/>
      <c r="V119" s="30"/>
      <c r="W119" s="30"/>
      <c r="X119" s="51"/>
      <c r="Y119" s="51"/>
      <c r="AB119" s="2" t="s">
        <v>965</v>
      </c>
      <c r="AC119" s="68"/>
      <c r="AD119" s="3" t="s">
        <v>64</v>
      </c>
      <c r="AE119" s="3">
        <v>40</v>
      </c>
      <c r="AF119" s="2">
        <v>39</v>
      </c>
      <c r="AG119" s="2">
        <v>25</v>
      </c>
      <c r="AI119" s="33" t="s">
        <v>107</v>
      </c>
      <c r="AJ119" s="12" t="s">
        <v>1529</v>
      </c>
      <c r="AK119" s="12">
        <v>54</v>
      </c>
      <c r="AL119" s="13">
        <v>50</v>
      </c>
      <c r="AM119" s="13">
        <v>16</v>
      </c>
      <c r="AN119" s="13"/>
      <c r="AO119" s="34" t="s">
        <v>90</v>
      </c>
      <c r="AP119" s="2" t="s">
        <v>177</v>
      </c>
      <c r="AQ119" s="2" t="s">
        <v>936</v>
      </c>
      <c r="AR119" s="2" t="s">
        <v>342</v>
      </c>
      <c r="AS119" s="2" t="s">
        <v>1530</v>
      </c>
      <c r="AT119" s="2" t="s">
        <v>87</v>
      </c>
      <c r="AU119" s="1"/>
      <c r="AV119" s="2" t="s">
        <v>89</v>
      </c>
      <c r="AW119" s="1"/>
      <c r="AX119" s="2" t="s">
        <v>93</v>
      </c>
      <c r="AY119" s="14" t="s">
        <v>1531</v>
      </c>
      <c r="AZ119" s="14">
        <v>1</v>
      </c>
      <c r="BA119" s="51"/>
      <c r="BB119" s="51"/>
      <c r="BE119" s="2" t="s">
        <v>1666</v>
      </c>
      <c r="BF119" s="2">
        <v>13</v>
      </c>
      <c r="BG119" s="2">
        <v>7</v>
      </c>
      <c r="BH119" s="104">
        <v>3.01</v>
      </c>
      <c r="BI119" s="105">
        <v>2.56</v>
      </c>
      <c r="BJ119" s="109">
        <v>1.06</v>
      </c>
      <c r="BK119" s="107">
        <v>0</v>
      </c>
      <c r="BL119" s="106">
        <v>0</v>
      </c>
      <c r="BM119" s="108">
        <v>0</v>
      </c>
      <c r="BN119" s="106">
        <v>0</v>
      </c>
      <c r="BO119" s="108">
        <v>0</v>
      </c>
      <c r="BP119" s="107">
        <v>0.5</v>
      </c>
      <c r="BQ119" s="106">
        <v>1.61</v>
      </c>
      <c r="BR119" s="106">
        <v>3.5</v>
      </c>
      <c r="BS119" s="106">
        <v>4.99</v>
      </c>
      <c r="BT119" s="106">
        <v>2.98</v>
      </c>
      <c r="BU119" s="8">
        <v>2.56</v>
      </c>
      <c r="BV119" s="7">
        <v>4.41</v>
      </c>
      <c r="BW119" s="9">
        <v>5.82</v>
      </c>
      <c r="BX119" s="4">
        <v>11.56</v>
      </c>
      <c r="BY119" s="4">
        <v>17.89</v>
      </c>
      <c r="BZ119" s="4">
        <v>3.08</v>
      </c>
      <c r="CA119" s="26">
        <v>1.91</v>
      </c>
      <c r="CB119" s="25">
        <v>1.02</v>
      </c>
      <c r="CC119" s="53">
        <v>0.39</v>
      </c>
      <c r="CD119" s="53">
        <v>1.01</v>
      </c>
      <c r="CE119" s="54">
        <v>0.92</v>
      </c>
      <c r="CF119" s="53">
        <v>1.37</v>
      </c>
      <c r="CG119" s="54">
        <v>1.27</v>
      </c>
      <c r="CH119" s="55">
        <v>1.39</v>
      </c>
      <c r="CI119" s="53">
        <v>1.02</v>
      </c>
      <c r="CJ119" s="53">
        <v>2.56</v>
      </c>
      <c r="CK119" s="53">
        <v>1.86</v>
      </c>
      <c r="CL119" s="7">
        <v>1.23</v>
      </c>
      <c r="CM119" s="8">
        <v>2.4500000000000002</v>
      </c>
      <c r="CN119" s="7">
        <v>3.61</v>
      </c>
      <c r="CO119" s="9">
        <v>4.6399999999999997</v>
      </c>
      <c r="CP119" s="4">
        <v>10.119999999999999</v>
      </c>
      <c r="CQ119" s="4">
        <v>15.68</v>
      </c>
      <c r="CR119" s="16">
        <v>25.84</v>
      </c>
      <c r="CS119" s="38">
        <v>27.55</v>
      </c>
      <c r="CT119" s="20">
        <v>30.64</v>
      </c>
      <c r="CU119" s="18">
        <v>31.3</v>
      </c>
      <c r="CV119" s="17">
        <v>33.6</v>
      </c>
      <c r="CW119" s="19">
        <v>33.630000000000003</v>
      </c>
      <c r="CX119" s="17">
        <v>34.590000000000003</v>
      </c>
      <c r="CY119" s="19">
        <v>35.01</v>
      </c>
      <c r="CZ119" s="18">
        <v>34.04</v>
      </c>
      <c r="DA119" s="17">
        <v>35.9</v>
      </c>
      <c r="DB119" s="17">
        <v>35.83</v>
      </c>
      <c r="DC119" s="17">
        <v>37.76</v>
      </c>
      <c r="DD119" s="17">
        <v>41.37</v>
      </c>
      <c r="DE119" s="19">
        <v>43.06</v>
      </c>
      <c r="DF119" s="17">
        <v>47.52</v>
      </c>
      <c r="DG119" s="20">
        <v>45.86</v>
      </c>
      <c r="DH119" s="16">
        <v>41.99</v>
      </c>
      <c r="DI119" s="16">
        <v>38.51</v>
      </c>
      <c r="DJ119" s="16">
        <v>25.56</v>
      </c>
      <c r="DK119" s="38">
        <v>27.22</v>
      </c>
      <c r="DL119" s="20">
        <v>30.91</v>
      </c>
      <c r="DM119" s="17">
        <v>31.18</v>
      </c>
      <c r="DN119" s="17">
        <v>33.11</v>
      </c>
      <c r="DO119" s="19">
        <v>33.450000000000003</v>
      </c>
      <c r="DP119" s="17">
        <v>34.25</v>
      </c>
      <c r="DQ119" s="19">
        <v>35.04</v>
      </c>
      <c r="DR119" s="18">
        <v>35.39</v>
      </c>
      <c r="DS119" s="17">
        <v>36.369999999999997</v>
      </c>
      <c r="DT119" s="17">
        <v>36.369999999999997</v>
      </c>
      <c r="DU119" s="17">
        <v>38.22</v>
      </c>
      <c r="DV119" s="17">
        <v>41.4</v>
      </c>
      <c r="DW119" s="19">
        <v>42.45</v>
      </c>
      <c r="DX119" s="17">
        <v>47.84</v>
      </c>
      <c r="DY119" s="20">
        <v>45.7</v>
      </c>
      <c r="DZ119" s="16">
        <v>42.77</v>
      </c>
      <c r="EA119" s="16">
        <v>48.42</v>
      </c>
      <c r="EB119" s="16">
        <v>2</v>
      </c>
      <c r="EC119" s="20">
        <v>0</v>
      </c>
      <c r="ED119" s="20">
        <v>-1</v>
      </c>
      <c r="EE119" s="17">
        <v>-3</v>
      </c>
      <c r="EF119" s="17">
        <v>-6</v>
      </c>
      <c r="EG119" s="17">
        <v>-7</v>
      </c>
      <c r="EH119" s="17">
        <v>-7</v>
      </c>
      <c r="EI119" s="17">
        <v>-3</v>
      </c>
      <c r="EJ119" s="17">
        <v>4</v>
      </c>
      <c r="EK119" s="17">
        <v>9</v>
      </c>
      <c r="EL119" s="17">
        <v>13</v>
      </c>
      <c r="EM119" s="17">
        <v>16</v>
      </c>
      <c r="EN119" s="17">
        <v>17</v>
      </c>
      <c r="EO119" s="17">
        <v>12</v>
      </c>
      <c r="EP119" s="17">
        <v>4</v>
      </c>
      <c r="EQ119" s="20">
        <v>0</v>
      </c>
      <c r="ER119" s="20">
        <v>-1</v>
      </c>
      <c r="ES119" s="20">
        <v>-1</v>
      </c>
    </row>
    <row r="120" spans="1:149" ht="14">
      <c r="A120" s="2" t="s">
        <v>1229</v>
      </c>
      <c r="B120" s="2" t="s">
        <v>1666</v>
      </c>
      <c r="C120" s="2">
        <v>14</v>
      </c>
      <c r="D120" s="2">
        <v>1</v>
      </c>
      <c r="E120" s="2">
        <v>39434339</v>
      </c>
      <c r="F120" s="2" t="s">
        <v>91</v>
      </c>
      <c r="G120" s="1" t="s">
        <v>1220</v>
      </c>
      <c r="H120" s="15" t="s">
        <v>95</v>
      </c>
      <c r="I120" s="1">
        <v>2</v>
      </c>
      <c r="J120" s="2">
        <v>163.80000000000001</v>
      </c>
      <c r="K120" s="2">
        <v>44.5</v>
      </c>
      <c r="L120" s="2" t="s">
        <v>167</v>
      </c>
      <c r="M120" s="2"/>
      <c r="N120" s="2" t="s">
        <v>238</v>
      </c>
      <c r="O120" s="2" t="s">
        <v>335</v>
      </c>
      <c r="P120" s="51"/>
      <c r="Q120" s="51"/>
      <c r="T120" s="30" t="s">
        <v>168</v>
      </c>
      <c r="U120" s="30"/>
      <c r="V120" s="30"/>
      <c r="W120" s="30"/>
      <c r="X120" s="51"/>
      <c r="Y120" s="51"/>
      <c r="AB120" s="2" t="s">
        <v>730</v>
      </c>
      <c r="AC120" s="68"/>
      <c r="AD120" s="3" t="s">
        <v>68</v>
      </c>
      <c r="AE120" s="3">
        <v>49</v>
      </c>
      <c r="AF120" s="2">
        <v>32</v>
      </c>
      <c r="AG120" s="2">
        <v>26</v>
      </c>
      <c r="AI120" s="33" t="s">
        <v>209</v>
      </c>
      <c r="AJ120" s="12" t="s">
        <v>116</v>
      </c>
      <c r="AK120" s="12">
        <v>55</v>
      </c>
      <c r="AL120" s="13">
        <v>31</v>
      </c>
      <c r="AM120" s="13">
        <v>17</v>
      </c>
      <c r="AN120" s="13"/>
      <c r="AO120" s="34" t="s">
        <v>180</v>
      </c>
      <c r="AP120" s="2" t="s">
        <v>103</v>
      </c>
      <c r="AQ120" s="2" t="s">
        <v>251</v>
      </c>
      <c r="AR120" s="2" t="s">
        <v>179</v>
      </c>
      <c r="AS120" s="2" t="s">
        <v>513</v>
      </c>
      <c r="AT120" s="2" t="s">
        <v>87</v>
      </c>
      <c r="AU120" s="1" t="s">
        <v>176</v>
      </c>
      <c r="AV120" s="2" t="s">
        <v>89</v>
      </c>
      <c r="AW120" s="1" t="s">
        <v>108</v>
      </c>
      <c r="AX120" s="2" t="s">
        <v>93</v>
      </c>
      <c r="AY120" s="14" t="s">
        <v>752</v>
      </c>
      <c r="AZ120" s="14">
        <v>1</v>
      </c>
      <c r="BA120" s="51"/>
      <c r="BB120" s="51"/>
      <c r="BE120" s="2" t="s">
        <v>1666</v>
      </c>
      <c r="BF120" s="2">
        <v>14</v>
      </c>
      <c r="BG120" s="2">
        <v>1</v>
      </c>
      <c r="BH120" s="104">
        <v>4.79</v>
      </c>
      <c r="BI120" s="114">
        <v>3.83</v>
      </c>
      <c r="BJ120" s="106">
        <v>2.68</v>
      </c>
      <c r="BK120" s="107">
        <v>2.06</v>
      </c>
      <c r="BL120" s="106">
        <v>1.93</v>
      </c>
      <c r="BM120" s="108">
        <v>1.57</v>
      </c>
      <c r="BN120" s="106">
        <v>0</v>
      </c>
      <c r="BO120" s="108">
        <v>1.76</v>
      </c>
      <c r="BP120" s="107">
        <v>0</v>
      </c>
      <c r="BQ120" s="106">
        <v>1.25</v>
      </c>
      <c r="BR120" s="106">
        <v>4.8499999999999996</v>
      </c>
      <c r="BS120" s="106">
        <v>4.68</v>
      </c>
      <c r="BT120" s="106">
        <v>2.66</v>
      </c>
      <c r="BU120" s="8">
        <v>3.71</v>
      </c>
      <c r="BV120" s="7">
        <v>5.98</v>
      </c>
      <c r="BW120" s="9">
        <v>7.71</v>
      </c>
      <c r="BX120" s="4">
        <v>11.86</v>
      </c>
      <c r="BY120" s="4">
        <v>17.420000000000002</v>
      </c>
      <c r="BZ120" s="4">
        <v>4.92</v>
      </c>
      <c r="CA120" s="39">
        <v>2.69</v>
      </c>
      <c r="CB120" s="7">
        <v>2.2200000000000002</v>
      </c>
      <c r="CC120" s="7">
        <v>2.5</v>
      </c>
      <c r="CD120" s="7">
        <v>2.39</v>
      </c>
      <c r="CE120" s="8">
        <v>2.86</v>
      </c>
      <c r="CF120" s="7">
        <v>2.61</v>
      </c>
      <c r="CG120" s="8">
        <v>3.23</v>
      </c>
      <c r="CH120" s="6">
        <v>1.99</v>
      </c>
      <c r="CI120" s="7">
        <v>3.6</v>
      </c>
      <c r="CJ120" s="7">
        <v>4.99</v>
      </c>
      <c r="CK120" s="7">
        <v>5.56</v>
      </c>
      <c r="CL120" s="7">
        <v>4.25</v>
      </c>
      <c r="CM120" s="8">
        <v>4.03</v>
      </c>
      <c r="CN120" s="7">
        <v>6.07</v>
      </c>
      <c r="CO120" s="9">
        <v>7.34</v>
      </c>
      <c r="CP120" s="4">
        <v>9.82</v>
      </c>
      <c r="CQ120" s="4">
        <v>16.3</v>
      </c>
      <c r="CR120" s="16">
        <v>26.83</v>
      </c>
      <c r="CS120" s="40">
        <v>30.46</v>
      </c>
      <c r="CT120" s="17">
        <v>31.79</v>
      </c>
      <c r="CU120" s="18">
        <v>34.15</v>
      </c>
      <c r="CV120" s="17">
        <v>36.880000000000003</v>
      </c>
      <c r="CW120" s="19">
        <v>38.090000000000003</v>
      </c>
      <c r="CX120" s="17">
        <v>40.61</v>
      </c>
      <c r="CY120" s="19">
        <v>40.049999999999997</v>
      </c>
      <c r="CZ120" s="18">
        <v>41.03</v>
      </c>
      <c r="DA120" s="17">
        <v>39.18</v>
      </c>
      <c r="DB120" s="17">
        <v>43.24</v>
      </c>
      <c r="DC120" s="17">
        <v>42.45</v>
      </c>
      <c r="DD120" s="17">
        <v>43.14</v>
      </c>
      <c r="DE120" s="19">
        <v>45.98</v>
      </c>
      <c r="DF120" s="17">
        <v>46.58</v>
      </c>
      <c r="DG120" s="20">
        <v>42.92</v>
      </c>
      <c r="DH120" s="16">
        <v>42.98</v>
      </c>
      <c r="DI120" s="16">
        <v>37.43</v>
      </c>
      <c r="DJ120" s="16">
        <v>27.32</v>
      </c>
      <c r="DK120" s="40">
        <v>30.29</v>
      </c>
      <c r="DL120" s="17">
        <v>32.25</v>
      </c>
      <c r="DM120" s="17">
        <v>34.64</v>
      </c>
      <c r="DN120" s="17">
        <v>36.020000000000003</v>
      </c>
      <c r="DO120" s="19">
        <v>37.9</v>
      </c>
      <c r="DP120" s="17">
        <v>40.25</v>
      </c>
      <c r="DQ120" s="19">
        <v>40.340000000000003</v>
      </c>
      <c r="DR120" s="18">
        <v>40.159999999999997</v>
      </c>
      <c r="DS120" s="17">
        <v>38.409999999999997</v>
      </c>
      <c r="DT120" s="17">
        <v>43.34</v>
      </c>
      <c r="DU120" s="17">
        <v>41.92</v>
      </c>
      <c r="DV120" s="17">
        <v>42.86</v>
      </c>
      <c r="DW120" s="19">
        <v>46.34</v>
      </c>
      <c r="DX120" s="17">
        <v>46.61</v>
      </c>
      <c r="DY120" s="20">
        <v>42.46</v>
      </c>
      <c r="DZ120" s="16">
        <v>42.65</v>
      </c>
      <c r="EA120" s="16">
        <v>36.549999999999997</v>
      </c>
      <c r="EB120" s="16">
        <v>6</v>
      </c>
      <c r="EC120" s="23">
        <v>5</v>
      </c>
      <c r="ED120" s="17">
        <v>3</v>
      </c>
      <c r="EE120" s="17">
        <v>1</v>
      </c>
      <c r="EF120" s="17">
        <v>-1</v>
      </c>
      <c r="EG120" s="17">
        <v>-6</v>
      </c>
      <c r="EH120" s="17">
        <v>-7</v>
      </c>
      <c r="EI120" s="17">
        <v>-7</v>
      </c>
      <c r="EJ120" s="17">
        <v>-6</v>
      </c>
      <c r="EK120" s="17">
        <v>-1</v>
      </c>
      <c r="EL120" s="17">
        <v>10</v>
      </c>
      <c r="EM120" s="17">
        <v>16</v>
      </c>
      <c r="EN120" s="17">
        <v>20</v>
      </c>
      <c r="EO120" s="17">
        <v>20</v>
      </c>
      <c r="EP120" s="17">
        <v>15</v>
      </c>
      <c r="EQ120" s="20">
        <v>11</v>
      </c>
      <c r="ER120" s="20">
        <v>6</v>
      </c>
      <c r="ES120" s="20">
        <v>4</v>
      </c>
    </row>
    <row r="121" spans="1:149" ht="14">
      <c r="A121" s="2" t="s">
        <v>1213</v>
      </c>
      <c r="B121" s="2" t="s">
        <v>1666</v>
      </c>
      <c r="C121" s="2">
        <v>14</v>
      </c>
      <c r="D121" s="2">
        <v>10</v>
      </c>
      <c r="E121" s="2">
        <v>53594516</v>
      </c>
      <c r="F121" s="2" t="s">
        <v>91</v>
      </c>
      <c r="G121" s="1" t="s">
        <v>948</v>
      </c>
      <c r="H121" s="15" t="s">
        <v>95</v>
      </c>
      <c r="I121" s="1">
        <v>3</v>
      </c>
      <c r="J121" s="2">
        <v>158.80000000000001</v>
      </c>
      <c r="K121" s="2">
        <v>43</v>
      </c>
      <c r="L121" s="2" t="s">
        <v>167</v>
      </c>
      <c r="M121" s="2"/>
      <c r="N121" s="2" t="s">
        <v>99</v>
      </c>
      <c r="O121" s="2" t="s">
        <v>335</v>
      </c>
      <c r="P121" s="51"/>
      <c r="Q121" s="51"/>
      <c r="T121" s="30"/>
      <c r="U121" s="30"/>
      <c r="V121" s="30"/>
      <c r="W121" s="30"/>
      <c r="X121" s="51"/>
      <c r="Y121" s="51"/>
      <c r="AB121" s="2" t="s">
        <v>1202</v>
      </c>
      <c r="AC121" s="68"/>
      <c r="AD121" s="3" t="s">
        <v>64</v>
      </c>
      <c r="AE121" s="3">
        <v>29</v>
      </c>
      <c r="AF121" s="2">
        <v>18</v>
      </c>
      <c r="AG121" s="2">
        <v>8</v>
      </c>
      <c r="AI121" s="33" t="s">
        <v>209</v>
      </c>
      <c r="AJ121" s="12" t="s">
        <v>126</v>
      </c>
      <c r="AK121" s="12">
        <v>57</v>
      </c>
      <c r="AL121" s="13">
        <v>22</v>
      </c>
      <c r="AM121" s="13">
        <v>2</v>
      </c>
      <c r="AN121" s="13"/>
      <c r="AO121" s="34" t="s">
        <v>152</v>
      </c>
      <c r="AP121" s="2" t="s">
        <v>218</v>
      </c>
      <c r="AQ121" s="2" t="s">
        <v>421</v>
      </c>
      <c r="AR121" s="2" t="s">
        <v>312</v>
      </c>
      <c r="AS121" s="2" t="s">
        <v>331</v>
      </c>
      <c r="AT121" s="2" t="s">
        <v>87</v>
      </c>
      <c r="AU121" s="1" t="s">
        <v>108</v>
      </c>
      <c r="AV121" s="2" t="s">
        <v>89</v>
      </c>
      <c r="AW121" s="1" t="s">
        <v>108</v>
      </c>
      <c r="AX121" s="2" t="s">
        <v>93</v>
      </c>
      <c r="AY121" s="14" t="s">
        <v>1214</v>
      </c>
      <c r="AZ121" s="14">
        <v>1</v>
      </c>
      <c r="BA121" s="51"/>
      <c r="BB121" s="51"/>
      <c r="BE121" s="2" t="s">
        <v>1666</v>
      </c>
      <c r="BF121" s="2">
        <v>14</v>
      </c>
      <c r="BG121" s="2">
        <v>10</v>
      </c>
      <c r="BH121" s="104">
        <v>3.51</v>
      </c>
      <c r="BI121" s="114">
        <v>2.04</v>
      </c>
      <c r="BJ121" s="115">
        <v>1.64</v>
      </c>
      <c r="BK121" s="114">
        <v>2.14</v>
      </c>
      <c r="BL121" s="106">
        <v>1.76</v>
      </c>
      <c r="BM121" s="108">
        <v>0.9</v>
      </c>
      <c r="BN121" s="106">
        <v>0</v>
      </c>
      <c r="BO121" s="108">
        <v>0</v>
      </c>
      <c r="BP121" s="107">
        <v>0.95</v>
      </c>
      <c r="BQ121" s="106">
        <v>2.11</v>
      </c>
      <c r="BR121" s="106">
        <v>5.85</v>
      </c>
      <c r="BS121" s="106">
        <v>2.5299999999999998</v>
      </c>
      <c r="BT121" s="106">
        <v>2.39</v>
      </c>
      <c r="BU121" s="8">
        <v>2.98</v>
      </c>
      <c r="BV121" s="7">
        <v>2.9</v>
      </c>
      <c r="BW121" s="9">
        <v>4.76</v>
      </c>
      <c r="BX121" s="4">
        <v>9.69</v>
      </c>
      <c r="BY121" s="4">
        <v>17.32</v>
      </c>
      <c r="BZ121" s="4">
        <v>2.29</v>
      </c>
      <c r="CA121" s="39">
        <v>1.9</v>
      </c>
      <c r="CB121" s="5">
        <v>1.54</v>
      </c>
      <c r="CC121" s="5">
        <v>1.93</v>
      </c>
      <c r="CD121" s="7">
        <v>2.44</v>
      </c>
      <c r="CE121" s="8">
        <v>1.93</v>
      </c>
      <c r="CF121" s="7">
        <v>2.86</v>
      </c>
      <c r="CG121" s="8">
        <v>2.29</v>
      </c>
      <c r="CH121" s="6">
        <v>2.67</v>
      </c>
      <c r="CI121" s="7">
        <v>4.01</v>
      </c>
      <c r="CJ121" s="7">
        <v>4.4000000000000004</v>
      </c>
      <c r="CK121" s="7">
        <v>0</v>
      </c>
      <c r="CL121" s="7">
        <v>0.67</v>
      </c>
      <c r="CM121" s="8">
        <v>2.0699999999999998</v>
      </c>
      <c r="CN121" s="7">
        <v>3.56</v>
      </c>
      <c r="CO121" s="9">
        <v>4.29</v>
      </c>
      <c r="CP121" s="4">
        <v>8.35</v>
      </c>
      <c r="CQ121" s="4">
        <v>17.02</v>
      </c>
      <c r="CR121" s="16">
        <v>25.95</v>
      </c>
      <c r="CS121" s="40">
        <v>29.19</v>
      </c>
      <c r="CT121" s="23">
        <v>31.91</v>
      </c>
      <c r="CU121" s="40">
        <v>32.82</v>
      </c>
      <c r="CV121" s="17">
        <v>35.35</v>
      </c>
      <c r="CW121" s="19">
        <v>35.369999999999997</v>
      </c>
      <c r="CX121" s="17">
        <v>36.94</v>
      </c>
      <c r="CY121" s="19">
        <v>36.93</v>
      </c>
      <c r="CZ121" s="18">
        <v>38.93</v>
      </c>
      <c r="DA121" s="17">
        <v>38.26</v>
      </c>
      <c r="DB121" s="17">
        <v>41.75</v>
      </c>
      <c r="DC121" s="17">
        <v>41.54</v>
      </c>
      <c r="DD121" s="17">
        <v>42.57</v>
      </c>
      <c r="DE121" s="19">
        <v>44.34</v>
      </c>
      <c r="DF121" s="17">
        <v>45.11</v>
      </c>
      <c r="DG121" s="20">
        <v>43.05</v>
      </c>
      <c r="DH121" s="16">
        <v>39.299999999999997</v>
      </c>
      <c r="DI121" s="16">
        <v>35.15</v>
      </c>
      <c r="DJ121" s="16">
        <v>25.69</v>
      </c>
      <c r="DK121" s="40">
        <v>29.12</v>
      </c>
      <c r="DL121" s="23">
        <v>32.270000000000003</v>
      </c>
      <c r="DM121" s="23">
        <v>32.869999999999997</v>
      </c>
      <c r="DN121" s="17">
        <v>36.06</v>
      </c>
      <c r="DO121" s="19">
        <v>25.19</v>
      </c>
      <c r="DP121" s="17">
        <v>37.21</v>
      </c>
      <c r="DQ121" s="19">
        <v>37.880000000000003</v>
      </c>
      <c r="DR121" s="18">
        <v>38.69</v>
      </c>
      <c r="DS121" s="17">
        <v>38.78</v>
      </c>
      <c r="DT121" s="17">
        <v>41.11</v>
      </c>
      <c r="DU121" s="17">
        <v>41.48</v>
      </c>
      <c r="DV121" s="17">
        <v>42.33</v>
      </c>
      <c r="DW121" s="19">
        <v>46.82</v>
      </c>
      <c r="DX121" s="17">
        <v>45.99</v>
      </c>
      <c r="DY121" s="20">
        <v>43.16</v>
      </c>
      <c r="DZ121" s="16">
        <v>38.5</v>
      </c>
      <c r="EA121" s="16">
        <v>35.5</v>
      </c>
      <c r="EB121" s="16">
        <v>0</v>
      </c>
      <c r="EC121" s="23">
        <v>0</v>
      </c>
      <c r="ED121" s="23">
        <v>1</v>
      </c>
      <c r="EE121" s="23">
        <v>0</v>
      </c>
      <c r="EF121" s="17">
        <v>2</v>
      </c>
      <c r="EG121" s="17">
        <v>0</v>
      </c>
      <c r="EH121" s="17">
        <v>0</v>
      </c>
      <c r="EI121" s="17">
        <v>3</v>
      </c>
      <c r="EJ121" s="17">
        <v>3</v>
      </c>
      <c r="EK121" s="17">
        <v>10</v>
      </c>
      <c r="EL121" s="17">
        <v>13</v>
      </c>
      <c r="EM121" s="17">
        <v>17</v>
      </c>
      <c r="EN121" s="17">
        <v>18</v>
      </c>
      <c r="EO121" s="17">
        <v>16</v>
      </c>
      <c r="EP121" s="17">
        <v>10</v>
      </c>
      <c r="EQ121" s="20">
        <v>7</v>
      </c>
      <c r="ER121" s="20">
        <v>4</v>
      </c>
      <c r="ES121" s="20">
        <v>2</v>
      </c>
    </row>
    <row r="122" spans="1:149" ht="14">
      <c r="A122" s="2" t="s">
        <v>1476</v>
      </c>
      <c r="B122" s="2" t="s">
        <v>1667</v>
      </c>
      <c r="C122" s="2">
        <v>20</v>
      </c>
      <c r="D122" s="2">
        <v>4</v>
      </c>
      <c r="E122" s="2">
        <v>51078708</v>
      </c>
      <c r="F122" s="2" t="s">
        <v>91</v>
      </c>
      <c r="G122" s="1" t="s">
        <v>782</v>
      </c>
      <c r="H122" s="14"/>
      <c r="I122" s="1"/>
      <c r="J122" s="2">
        <v>177.7</v>
      </c>
      <c r="K122" s="2">
        <v>67.2</v>
      </c>
      <c r="L122" s="2" t="s">
        <v>167</v>
      </c>
      <c r="M122" s="2"/>
      <c r="N122" s="2" t="s">
        <v>79</v>
      </c>
      <c r="O122" s="2" t="s">
        <v>169</v>
      </c>
      <c r="P122" s="51"/>
      <c r="Q122" s="51"/>
      <c r="T122" s="30"/>
      <c r="U122" s="30"/>
      <c r="V122" s="30"/>
      <c r="W122" s="30"/>
      <c r="X122" s="51"/>
      <c r="Y122" s="51"/>
      <c r="AB122" s="2" t="s">
        <v>935</v>
      </c>
      <c r="AC122" s="33"/>
      <c r="AD122" s="3" t="s">
        <v>68</v>
      </c>
      <c r="AE122" s="3">
        <v>65</v>
      </c>
      <c r="AF122" s="2">
        <v>58</v>
      </c>
      <c r="AG122" s="2">
        <v>48</v>
      </c>
      <c r="AH122" s="2"/>
      <c r="AI122" s="33" t="s">
        <v>209</v>
      </c>
      <c r="AJ122" s="12" t="s">
        <v>116</v>
      </c>
      <c r="AK122" s="12">
        <v>37</v>
      </c>
      <c r="AL122" s="13">
        <v>36</v>
      </c>
      <c r="AM122" s="13">
        <v>25</v>
      </c>
      <c r="AN122" s="13"/>
      <c r="AO122" s="34" t="s">
        <v>197</v>
      </c>
      <c r="AP122" s="2" t="s">
        <v>272</v>
      </c>
      <c r="AQ122" s="2" t="s">
        <v>336</v>
      </c>
      <c r="AR122" s="2" t="s">
        <v>712</v>
      </c>
      <c r="AS122" s="2" t="s">
        <v>302</v>
      </c>
      <c r="AT122" s="2" t="s">
        <v>87</v>
      </c>
      <c r="AU122" s="1"/>
      <c r="AV122" s="2" t="s">
        <v>89</v>
      </c>
      <c r="AW122" s="1"/>
      <c r="AX122" s="2" t="s">
        <v>93</v>
      </c>
      <c r="AY122" s="14" t="s">
        <v>154</v>
      </c>
      <c r="AZ122" s="14">
        <v>1</v>
      </c>
      <c r="BA122" s="51"/>
      <c r="BB122" s="51"/>
      <c r="BE122" s="2" t="s">
        <v>1667</v>
      </c>
      <c r="BF122" s="2">
        <v>20</v>
      </c>
      <c r="BG122" s="2">
        <v>4</v>
      </c>
      <c r="BH122" s="104">
        <v>4.41</v>
      </c>
      <c r="BI122" s="105">
        <v>4.4000000000000004</v>
      </c>
      <c r="BJ122" s="106">
        <v>3.83</v>
      </c>
      <c r="BK122" s="107">
        <v>3.83</v>
      </c>
      <c r="BL122" s="106">
        <v>0.45</v>
      </c>
      <c r="BM122" s="108">
        <v>0.28000000000000003</v>
      </c>
      <c r="BN122" s="106">
        <v>0.12</v>
      </c>
      <c r="BO122" s="108">
        <v>0.83</v>
      </c>
      <c r="BP122" s="107">
        <v>2.68</v>
      </c>
      <c r="BQ122" s="106">
        <v>4.8499999999999996</v>
      </c>
      <c r="BR122" s="106">
        <v>7.21</v>
      </c>
      <c r="BS122" s="106">
        <v>7.48</v>
      </c>
      <c r="BT122" s="106">
        <v>5.04</v>
      </c>
      <c r="BU122" s="4">
        <v>5.09</v>
      </c>
      <c r="BV122" s="9">
        <v>6.49</v>
      </c>
      <c r="BW122" s="9">
        <v>8.92</v>
      </c>
      <c r="BX122" s="4">
        <v>14.56</v>
      </c>
      <c r="BY122" s="4">
        <v>19.95</v>
      </c>
      <c r="BZ122" s="4">
        <v>4.66</v>
      </c>
      <c r="CA122" s="26">
        <v>5.41</v>
      </c>
      <c r="CB122" s="53">
        <v>3.58</v>
      </c>
      <c r="CC122" s="53">
        <v>3.9</v>
      </c>
      <c r="CD122" s="53">
        <v>3.07</v>
      </c>
      <c r="CE122" s="54">
        <v>3.38</v>
      </c>
      <c r="CF122" s="53">
        <v>2.79</v>
      </c>
      <c r="CG122" s="54">
        <v>5.12</v>
      </c>
      <c r="CH122" s="55">
        <v>6.02</v>
      </c>
      <c r="CI122" s="53">
        <v>5.85</v>
      </c>
      <c r="CJ122" s="53">
        <v>8.34</v>
      </c>
      <c r="CK122" s="53">
        <v>6.71</v>
      </c>
      <c r="CL122" s="7">
        <v>5.0599999999999996</v>
      </c>
      <c r="CM122" s="4">
        <v>5.61</v>
      </c>
      <c r="CN122" s="9">
        <v>6.89</v>
      </c>
      <c r="CO122" s="9">
        <v>9.66</v>
      </c>
      <c r="CP122" s="4">
        <v>14.34</v>
      </c>
      <c r="CQ122" s="4">
        <v>18.84</v>
      </c>
      <c r="CR122" s="16">
        <v>26.95</v>
      </c>
      <c r="CS122" s="38">
        <v>32.69</v>
      </c>
      <c r="CT122" s="17">
        <v>35.130000000000003</v>
      </c>
      <c r="CU122" s="18">
        <v>38.39</v>
      </c>
      <c r="CV122" s="17">
        <v>38.270000000000003</v>
      </c>
      <c r="CW122" s="19">
        <v>39.47</v>
      </c>
      <c r="CX122" s="17">
        <v>39.729999999999997</v>
      </c>
      <c r="CY122" s="19">
        <v>41.35</v>
      </c>
      <c r="CZ122" s="18">
        <v>41.74</v>
      </c>
      <c r="DA122" s="17">
        <v>42.35</v>
      </c>
      <c r="DB122" s="17">
        <v>42.8</v>
      </c>
      <c r="DC122" s="17">
        <v>43.97</v>
      </c>
      <c r="DD122" s="17">
        <v>45.95</v>
      </c>
      <c r="DE122" s="16">
        <v>48.52</v>
      </c>
      <c r="DF122" s="20">
        <v>49.2</v>
      </c>
      <c r="DG122" s="20">
        <v>46.82</v>
      </c>
      <c r="DH122" s="16">
        <v>44.33</v>
      </c>
      <c r="DI122" s="16">
        <v>44.38</v>
      </c>
      <c r="DJ122" s="16">
        <v>27.63</v>
      </c>
      <c r="DK122" s="38">
        <v>32.909999999999997</v>
      </c>
      <c r="DL122" s="17">
        <v>36.29</v>
      </c>
      <c r="DM122" s="17">
        <v>38.22</v>
      </c>
      <c r="DN122" s="17">
        <v>38.86</v>
      </c>
      <c r="DO122" s="19">
        <v>39.119999999999997</v>
      </c>
      <c r="DP122" s="17">
        <v>39.93</v>
      </c>
      <c r="DQ122" s="19">
        <v>41.46</v>
      </c>
      <c r="DR122" s="18">
        <v>41.58</v>
      </c>
      <c r="DS122" s="17">
        <v>41.87</v>
      </c>
      <c r="DT122" s="17">
        <v>43.05</v>
      </c>
      <c r="DU122" s="17">
        <v>43.72</v>
      </c>
      <c r="DV122" s="17">
        <v>45.71</v>
      </c>
      <c r="DW122" s="16">
        <v>48.76</v>
      </c>
      <c r="DX122" s="20">
        <v>49.89</v>
      </c>
      <c r="DY122" s="20">
        <v>47.42</v>
      </c>
      <c r="DZ122" s="16">
        <v>43.36</v>
      </c>
      <c r="EA122" s="16">
        <v>44.43</v>
      </c>
      <c r="EB122" s="16">
        <v>4</v>
      </c>
      <c r="EC122" s="20">
        <v>5</v>
      </c>
      <c r="ED122" s="17">
        <v>2</v>
      </c>
      <c r="EE122" s="17">
        <v>-3</v>
      </c>
      <c r="EF122" s="17">
        <v>-8</v>
      </c>
      <c r="EG122" s="17">
        <v>-15</v>
      </c>
      <c r="EH122" s="17">
        <v>-18</v>
      </c>
      <c r="EI122" s="17">
        <v>-18</v>
      </c>
      <c r="EJ122" s="17">
        <v>-16</v>
      </c>
      <c r="EK122" s="17">
        <v>-12</v>
      </c>
      <c r="EL122" s="17">
        <v>-6</v>
      </c>
      <c r="EM122" s="17">
        <v>0</v>
      </c>
      <c r="EN122" s="17">
        <v>3</v>
      </c>
      <c r="EO122" s="20">
        <v>4</v>
      </c>
      <c r="EP122" s="20">
        <v>3</v>
      </c>
      <c r="EQ122" s="20">
        <v>2</v>
      </c>
      <c r="ER122" s="20">
        <v>0</v>
      </c>
      <c r="ES122" s="20">
        <v>1</v>
      </c>
    </row>
    <row r="123" spans="1:149" ht="14">
      <c r="A123" s="2" t="s">
        <v>1507</v>
      </c>
      <c r="B123" s="2" t="s">
        <v>1666</v>
      </c>
      <c r="C123" s="2">
        <v>22</v>
      </c>
      <c r="D123" s="2">
        <v>0</v>
      </c>
      <c r="E123" s="2">
        <v>50672556</v>
      </c>
      <c r="F123" s="2" t="s">
        <v>91</v>
      </c>
      <c r="G123" s="1" t="s">
        <v>753</v>
      </c>
      <c r="H123" s="14"/>
      <c r="I123" s="1"/>
      <c r="J123" s="2">
        <v>167.1</v>
      </c>
      <c r="K123" s="2">
        <v>54.2</v>
      </c>
      <c r="L123" s="2" t="s">
        <v>167</v>
      </c>
      <c r="M123" s="2"/>
      <c r="N123" s="2"/>
      <c r="O123" s="2" t="s">
        <v>264</v>
      </c>
      <c r="P123" s="51"/>
      <c r="Q123" s="51"/>
      <c r="T123" s="30" t="s">
        <v>168</v>
      </c>
      <c r="U123" s="30"/>
      <c r="V123" s="30"/>
      <c r="W123" s="30"/>
      <c r="X123" s="51"/>
      <c r="Y123" s="51"/>
      <c r="AB123" s="2" t="s">
        <v>280</v>
      </c>
      <c r="AC123" s="68"/>
      <c r="AD123" s="3" t="s">
        <v>1509</v>
      </c>
      <c r="AE123" s="3">
        <v>34</v>
      </c>
      <c r="AF123" s="2">
        <v>24</v>
      </c>
      <c r="AG123" s="2">
        <v>26</v>
      </c>
      <c r="AI123" s="33" t="s">
        <v>443</v>
      </c>
      <c r="AJ123" s="12" t="s">
        <v>138</v>
      </c>
      <c r="AK123" s="12">
        <v>63</v>
      </c>
      <c r="AL123" s="13">
        <v>50</v>
      </c>
      <c r="AM123" s="13">
        <v>35</v>
      </c>
      <c r="AN123" s="13"/>
      <c r="AO123" s="34" t="s">
        <v>152</v>
      </c>
      <c r="AP123" s="2" t="s">
        <v>272</v>
      </c>
      <c r="AQ123" s="2" t="s">
        <v>348</v>
      </c>
      <c r="AR123" s="2" t="s">
        <v>140</v>
      </c>
      <c r="AS123" s="2" t="s">
        <v>513</v>
      </c>
      <c r="AT123" s="2" t="s">
        <v>87</v>
      </c>
      <c r="AU123" s="1"/>
      <c r="AV123" s="2" t="s">
        <v>89</v>
      </c>
      <c r="AW123" s="1"/>
      <c r="AX123" s="2" t="s">
        <v>93</v>
      </c>
      <c r="AY123" s="14" t="s">
        <v>1510</v>
      </c>
      <c r="AZ123" s="14">
        <v>1</v>
      </c>
      <c r="BA123" s="51"/>
      <c r="BB123" s="51"/>
      <c r="BE123" s="2" t="s">
        <v>1666</v>
      </c>
      <c r="BF123" s="2">
        <v>22</v>
      </c>
      <c r="BG123" s="2">
        <v>0</v>
      </c>
      <c r="BH123" s="104">
        <v>2.96</v>
      </c>
      <c r="BI123" s="105">
        <v>3.45</v>
      </c>
      <c r="BJ123" s="109">
        <v>1.83</v>
      </c>
      <c r="BK123" s="105">
        <v>2.36</v>
      </c>
      <c r="BL123" s="106">
        <v>3.11</v>
      </c>
      <c r="BM123" s="108">
        <v>3.13</v>
      </c>
      <c r="BN123" s="106">
        <v>3.61</v>
      </c>
      <c r="BO123" s="108">
        <v>4.12</v>
      </c>
      <c r="BP123" s="107">
        <v>5.0999999999999996</v>
      </c>
      <c r="BQ123" s="106">
        <v>6.8</v>
      </c>
      <c r="BR123" s="106">
        <v>3.61</v>
      </c>
      <c r="BS123" s="106">
        <v>4.22</v>
      </c>
      <c r="BT123" s="106">
        <v>1.93</v>
      </c>
      <c r="BU123" s="8">
        <v>3.02</v>
      </c>
      <c r="BV123" s="7">
        <v>4.38</v>
      </c>
      <c r="BW123" s="9">
        <v>6.68</v>
      </c>
      <c r="BX123" s="4">
        <v>10.37</v>
      </c>
      <c r="BY123" s="97">
        <v>16.489999999999998</v>
      </c>
      <c r="BZ123" s="4">
        <v>2.91</v>
      </c>
      <c r="CA123" s="26">
        <v>3.39</v>
      </c>
      <c r="CB123" s="25">
        <v>3.58</v>
      </c>
      <c r="CC123" s="25">
        <v>2.83</v>
      </c>
      <c r="CD123" s="53">
        <v>2.39</v>
      </c>
      <c r="CE123" s="54">
        <v>3.51</v>
      </c>
      <c r="CF123" s="53">
        <v>3.41</v>
      </c>
      <c r="CG123" s="54">
        <v>4.25</v>
      </c>
      <c r="CH123" s="55">
        <v>5.6</v>
      </c>
      <c r="CI123" s="53">
        <v>6.46</v>
      </c>
      <c r="CJ123" s="53">
        <v>6.63</v>
      </c>
      <c r="CK123" s="53">
        <v>3.07</v>
      </c>
      <c r="CL123" s="7">
        <v>0</v>
      </c>
      <c r="CM123" s="8">
        <v>1.67</v>
      </c>
      <c r="CN123" s="7">
        <v>4.5199999999999996</v>
      </c>
      <c r="CO123" s="9">
        <v>6.44</v>
      </c>
      <c r="CP123" s="4">
        <v>9.86</v>
      </c>
      <c r="CQ123" s="97">
        <v>15.44</v>
      </c>
      <c r="CR123" s="16">
        <v>25.83</v>
      </c>
      <c r="CS123" s="38">
        <v>31.3</v>
      </c>
      <c r="CT123" s="20">
        <v>34.49</v>
      </c>
      <c r="CU123" s="38">
        <v>37.01</v>
      </c>
      <c r="CV123" s="17">
        <v>38.53</v>
      </c>
      <c r="CW123" s="19">
        <v>39.58</v>
      </c>
      <c r="CX123" s="17">
        <v>40.85</v>
      </c>
      <c r="CY123" s="19">
        <v>42.04</v>
      </c>
      <c r="CZ123" s="18">
        <v>42.09</v>
      </c>
      <c r="DA123" s="17">
        <v>43.07</v>
      </c>
      <c r="DB123" s="17">
        <v>42.24</v>
      </c>
      <c r="DC123" s="17">
        <v>45.41</v>
      </c>
      <c r="DD123" s="17">
        <v>45.7</v>
      </c>
      <c r="DE123" s="19">
        <v>45.99</v>
      </c>
      <c r="DF123" s="17">
        <v>45.98</v>
      </c>
      <c r="DG123" s="20">
        <v>43.42</v>
      </c>
      <c r="DH123" s="16">
        <v>42.9</v>
      </c>
      <c r="DI123" s="97">
        <v>43.3</v>
      </c>
      <c r="DJ123" s="16">
        <v>25.67</v>
      </c>
      <c r="DK123" s="38">
        <v>31.23</v>
      </c>
      <c r="DL123" s="20">
        <v>34.86</v>
      </c>
      <c r="DM123" s="20">
        <v>36.78</v>
      </c>
      <c r="DN123" s="17">
        <v>38.56</v>
      </c>
      <c r="DO123" s="19">
        <v>38.75</v>
      </c>
      <c r="DP123" s="17">
        <v>40.03</v>
      </c>
      <c r="DQ123" s="19">
        <v>42.21</v>
      </c>
      <c r="DR123" s="18">
        <v>42.7</v>
      </c>
      <c r="DS123" s="17">
        <v>43.21</v>
      </c>
      <c r="DT123" s="17">
        <v>42.34</v>
      </c>
      <c r="DU123" s="17">
        <v>45.31</v>
      </c>
      <c r="DV123" s="17">
        <v>45.09</v>
      </c>
      <c r="DW123" s="19">
        <v>45.84</v>
      </c>
      <c r="DX123" s="17">
        <v>45.29</v>
      </c>
      <c r="DY123" s="20">
        <v>44.33</v>
      </c>
      <c r="DZ123" s="16">
        <v>42.83</v>
      </c>
      <c r="EA123" s="97">
        <v>43.1</v>
      </c>
      <c r="EB123" s="16">
        <v>0</v>
      </c>
      <c r="EC123" s="20">
        <v>0</v>
      </c>
      <c r="ED123" s="20">
        <v>0</v>
      </c>
      <c r="EE123" s="20">
        <v>-1</v>
      </c>
      <c r="EF123" s="17">
        <v>-2</v>
      </c>
      <c r="EG123" s="17">
        <v>-4</v>
      </c>
      <c r="EH123" s="17">
        <v>-4</v>
      </c>
      <c r="EI123" s="17">
        <v>-4</v>
      </c>
      <c r="EJ123" s="17">
        <v>0</v>
      </c>
      <c r="EK123" s="17">
        <v>6</v>
      </c>
      <c r="EL123" s="17">
        <v>16</v>
      </c>
      <c r="EM123" s="17">
        <v>21</v>
      </c>
      <c r="EN123" s="17">
        <v>21</v>
      </c>
      <c r="EO123" s="17">
        <v>17</v>
      </c>
      <c r="EP123" s="17">
        <v>11</v>
      </c>
      <c r="EQ123" s="20">
        <v>8</v>
      </c>
      <c r="ER123" s="20">
        <v>6</v>
      </c>
      <c r="ES123" s="97">
        <v>5</v>
      </c>
    </row>
    <row r="124" spans="1:149" ht="14">
      <c r="A124" s="2" t="s">
        <v>1352</v>
      </c>
      <c r="B124" s="2" t="s">
        <v>1666</v>
      </c>
      <c r="C124" s="2">
        <v>16</v>
      </c>
      <c r="D124" s="2">
        <v>3</v>
      </c>
      <c r="E124" s="2">
        <v>50768736</v>
      </c>
      <c r="F124" s="2" t="s">
        <v>91</v>
      </c>
      <c r="G124" s="1" t="s">
        <v>423</v>
      </c>
      <c r="H124" s="15" t="s">
        <v>95</v>
      </c>
      <c r="I124" s="1">
        <v>3</v>
      </c>
      <c r="J124" s="2">
        <v>167.2</v>
      </c>
      <c r="K124" s="2">
        <v>50</v>
      </c>
      <c r="L124" s="2" t="s">
        <v>167</v>
      </c>
      <c r="M124" s="2"/>
      <c r="N124" s="2"/>
      <c r="O124" s="2" t="s">
        <v>279</v>
      </c>
      <c r="P124" s="51"/>
      <c r="Q124" s="51"/>
      <c r="T124" s="30" t="s">
        <v>168</v>
      </c>
      <c r="U124" s="30"/>
      <c r="V124" s="30"/>
      <c r="W124" s="30"/>
      <c r="X124" s="51"/>
      <c r="Y124" s="51"/>
      <c r="AB124" s="2" t="s">
        <v>1353</v>
      </c>
      <c r="AC124" s="68"/>
      <c r="AD124" s="3" t="s">
        <v>137</v>
      </c>
      <c r="AE124" s="3">
        <v>36</v>
      </c>
      <c r="AF124" s="2">
        <v>36</v>
      </c>
      <c r="AG124" s="2">
        <v>29</v>
      </c>
      <c r="AI124" s="33" t="s">
        <v>209</v>
      </c>
      <c r="AJ124" s="12" t="s">
        <v>138</v>
      </c>
      <c r="AK124" s="12">
        <v>45</v>
      </c>
      <c r="AL124" s="13">
        <v>30</v>
      </c>
      <c r="AM124" s="13">
        <v>20</v>
      </c>
      <c r="AN124" s="13"/>
      <c r="AO124" s="34" t="s">
        <v>152</v>
      </c>
      <c r="AP124" s="2" t="s">
        <v>218</v>
      </c>
      <c r="AQ124" s="2" t="s">
        <v>421</v>
      </c>
      <c r="AR124" s="2" t="s">
        <v>105</v>
      </c>
      <c r="AS124" s="2" t="s">
        <v>422</v>
      </c>
      <c r="AT124" s="2" t="s">
        <v>87</v>
      </c>
      <c r="AU124" s="1" t="s">
        <v>242</v>
      </c>
      <c r="AV124" s="2" t="s">
        <v>89</v>
      </c>
      <c r="AW124" s="1" t="s">
        <v>131</v>
      </c>
      <c r="AX124" s="2" t="s">
        <v>93</v>
      </c>
      <c r="AY124" s="14" t="s">
        <v>424</v>
      </c>
      <c r="AZ124" s="14">
        <v>1</v>
      </c>
      <c r="BA124" s="51"/>
      <c r="BB124" s="51"/>
      <c r="BE124" s="2" t="s">
        <v>1666</v>
      </c>
      <c r="BF124" s="2">
        <v>16</v>
      </c>
      <c r="BG124" s="2">
        <v>3</v>
      </c>
      <c r="BH124" s="104">
        <v>3.61</v>
      </c>
      <c r="BI124" s="114">
        <v>4.01</v>
      </c>
      <c r="BJ124" s="115">
        <v>2.75</v>
      </c>
      <c r="BK124" s="114">
        <v>2.99</v>
      </c>
      <c r="BL124" s="106">
        <v>2.14</v>
      </c>
      <c r="BM124" s="108">
        <v>1.39</v>
      </c>
      <c r="BN124" s="106">
        <v>1.49</v>
      </c>
      <c r="BO124" s="108">
        <v>1.1200000000000001</v>
      </c>
      <c r="BP124" s="107">
        <v>1.1200000000000001</v>
      </c>
      <c r="BQ124" s="106">
        <v>2.27</v>
      </c>
      <c r="BR124" s="106">
        <v>3.95</v>
      </c>
      <c r="BS124" s="106">
        <v>4.16</v>
      </c>
      <c r="BT124" s="106">
        <v>3.78</v>
      </c>
      <c r="BU124" s="8">
        <v>5.22</v>
      </c>
      <c r="BV124" s="7">
        <v>5.59</v>
      </c>
      <c r="BW124" s="9">
        <v>8.0299999999999994</v>
      </c>
      <c r="BX124" s="4">
        <v>12.8</v>
      </c>
      <c r="BY124" s="4">
        <v>16.89</v>
      </c>
      <c r="BZ124" s="4">
        <v>3.41</v>
      </c>
      <c r="CA124" s="39">
        <v>3.28</v>
      </c>
      <c r="CB124" s="5">
        <v>3.33</v>
      </c>
      <c r="CC124" s="5">
        <v>2.41</v>
      </c>
      <c r="CD124" s="7">
        <v>1.79</v>
      </c>
      <c r="CE124" s="8">
        <v>1.34</v>
      </c>
      <c r="CF124" s="7">
        <v>1.51</v>
      </c>
      <c r="CG124" s="8">
        <v>2.14</v>
      </c>
      <c r="CH124" s="6">
        <v>3</v>
      </c>
      <c r="CI124" s="7">
        <v>4.5199999999999996</v>
      </c>
      <c r="CJ124" s="7">
        <v>5.24</v>
      </c>
      <c r="CK124" s="7">
        <v>4.95</v>
      </c>
      <c r="CL124" s="7">
        <v>4.1500000000000004</v>
      </c>
      <c r="CM124" s="8">
        <v>6.75</v>
      </c>
      <c r="CN124" s="7">
        <v>5.72</v>
      </c>
      <c r="CO124" s="9">
        <v>9.2899999999999991</v>
      </c>
      <c r="CP124" s="4">
        <v>12.26</v>
      </c>
      <c r="CQ124" s="4">
        <v>15.91</v>
      </c>
      <c r="CR124" s="16">
        <v>27.07</v>
      </c>
      <c r="CS124" s="40">
        <v>31.7</v>
      </c>
      <c r="CT124" s="23">
        <v>33.15</v>
      </c>
      <c r="CU124" s="40">
        <v>33.909999999999997</v>
      </c>
      <c r="CV124" s="17">
        <v>34.36</v>
      </c>
      <c r="CW124" s="19">
        <v>37.450000000000003</v>
      </c>
      <c r="CX124" s="17">
        <v>38.549999999999997</v>
      </c>
      <c r="CY124" s="19">
        <v>38.909999999999997</v>
      </c>
      <c r="CZ124" s="18">
        <v>39.76</v>
      </c>
      <c r="DA124" s="17">
        <v>41.37</v>
      </c>
      <c r="DB124" s="17">
        <v>42.29</v>
      </c>
      <c r="DC124" s="17">
        <v>42.17</v>
      </c>
      <c r="DD124" s="17">
        <v>47.97</v>
      </c>
      <c r="DE124" s="19">
        <v>47.09</v>
      </c>
      <c r="DF124" s="17">
        <v>48.83</v>
      </c>
      <c r="DG124" s="20">
        <v>49.35</v>
      </c>
      <c r="DH124" s="16">
        <v>46.06</v>
      </c>
      <c r="DI124" s="16">
        <v>42.77</v>
      </c>
      <c r="DJ124" s="16">
        <v>27.89</v>
      </c>
      <c r="DK124" s="40">
        <v>31.75</v>
      </c>
      <c r="DL124" s="23">
        <v>32.770000000000003</v>
      </c>
      <c r="DM124" s="23">
        <v>33.86</v>
      </c>
      <c r="DN124" s="17">
        <v>34.799999999999997</v>
      </c>
      <c r="DO124" s="19">
        <v>37.93</v>
      </c>
      <c r="DP124" s="17">
        <v>37.619999999999997</v>
      </c>
      <c r="DQ124" s="19">
        <v>38.51</v>
      </c>
      <c r="DR124" s="18">
        <v>39.590000000000003</v>
      </c>
      <c r="DS124" s="17">
        <v>40.98</v>
      </c>
      <c r="DT124" s="17">
        <v>41.5</v>
      </c>
      <c r="DU124" s="17">
        <v>41.6</v>
      </c>
      <c r="DV124" s="17">
        <v>47.11</v>
      </c>
      <c r="DW124" s="19">
        <v>46.42</v>
      </c>
      <c r="DX124" s="17">
        <v>48.44</v>
      </c>
      <c r="DY124" s="20">
        <v>49.09</v>
      </c>
      <c r="DZ124" s="16">
        <v>46.61</v>
      </c>
      <c r="EA124" s="16">
        <v>41.21</v>
      </c>
      <c r="EB124" s="16">
        <v>7</v>
      </c>
      <c r="EC124" s="23">
        <v>6</v>
      </c>
      <c r="ED124" s="23">
        <v>6</v>
      </c>
      <c r="EE124" s="23">
        <v>6</v>
      </c>
      <c r="EF124" s="17">
        <v>4</v>
      </c>
      <c r="EG124" s="17">
        <v>1</v>
      </c>
      <c r="EH124" s="17">
        <v>0</v>
      </c>
      <c r="EI124" s="17">
        <v>0</v>
      </c>
      <c r="EJ124" s="17">
        <v>1</v>
      </c>
      <c r="EK124" s="17">
        <v>11</v>
      </c>
      <c r="EL124" s="17">
        <v>14</v>
      </c>
      <c r="EM124" s="17">
        <v>21</v>
      </c>
      <c r="EN124" s="17">
        <v>22</v>
      </c>
      <c r="EO124" s="17">
        <v>20</v>
      </c>
      <c r="EP124" s="17">
        <v>16</v>
      </c>
      <c r="EQ124" s="20">
        <v>13</v>
      </c>
      <c r="ER124" s="20">
        <v>12</v>
      </c>
      <c r="ES124" s="20">
        <v>12</v>
      </c>
    </row>
    <row r="125" spans="1:149" ht="14">
      <c r="A125" s="2" t="s">
        <v>706</v>
      </c>
      <c r="B125" s="2" t="s">
        <v>1667</v>
      </c>
      <c r="C125" s="2">
        <v>21</v>
      </c>
      <c r="D125" s="2">
        <v>6</v>
      </c>
      <c r="E125" s="2">
        <v>25299335</v>
      </c>
      <c r="F125" s="2" t="s">
        <v>91</v>
      </c>
      <c r="G125" s="1" t="s">
        <v>713</v>
      </c>
      <c r="H125" s="13" t="s">
        <v>95</v>
      </c>
      <c r="I125" s="1">
        <v>1</v>
      </c>
      <c r="J125" s="2">
        <v>181.9</v>
      </c>
      <c r="K125" s="2">
        <v>60.4</v>
      </c>
      <c r="L125" s="2" t="s">
        <v>167</v>
      </c>
      <c r="M125" s="2"/>
      <c r="N125" s="2" t="s">
        <v>238</v>
      </c>
      <c r="O125" s="2" t="s">
        <v>389</v>
      </c>
      <c r="P125" s="51"/>
      <c r="Q125" s="51"/>
      <c r="T125" s="30" t="s">
        <v>168</v>
      </c>
      <c r="U125" s="30"/>
      <c r="V125" s="30"/>
      <c r="W125" s="30"/>
      <c r="X125" s="51"/>
      <c r="Y125" s="51"/>
      <c r="AB125" s="2" t="s">
        <v>710</v>
      </c>
      <c r="AC125" s="33"/>
      <c r="AD125" s="3" t="s">
        <v>68</v>
      </c>
      <c r="AE125" s="3">
        <v>23</v>
      </c>
      <c r="AF125" s="2">
        <v>19</v>
      </c>
      <c r="AG125" s="2">
        <v>8</v>
      </c>
      <c r="AI125" s="68"/>
      <c r="AJ125" s="12" t="s">
        <v>711</v>
      </c>
      <c r="AK125" s="12">
        <v>45</v>
      </c>
      <c r="AL125" s="13">
        <v>26</v>
      </c>
      <c r="AM125" s="13">
        <v>27</v>
      </c>
      <c r="AN125" s="13"/>
      <c r="AO125" s="34" t="s">
        <v>152</v>
      </c>
      <c r="AP125" s="2" t="s">
        <v>341</v>
      </c>
      <c r="AQ125" s="2" t="s">
        <v>409</v>
      </c>
      <c r="AR125" s="2" t="s">
        <v>712</v>
      </c>
      <c r="AS125" s="2" t="s">
        <v>397</v>
      </c>
      <c r="AT125" s="2" t="s">
        <v>87</v>
      </c>
      <c r="AU125" s="1" t="s">
        <v>443</v>
      </c>
      <c r="AV125" s="2" t="s">
        <v>89</v>
      </c>
      <c r="AW125" s="1" t="s">
        <v>108</v>
      </c>
      <c r="AX125" s="2" t="s">
        <v>93</v>
      </c>
      <c r="AY125" s="14" t="s">
        <v>714</v>
      </c>
      <c r="AZ125" s="14">
        <v>1</v>
      </c>
      <c r="BA125" s="51"/>
      <c r="BB125" s="51"/>
      <c r="BE125" s="2" t="s">
        <v>1667</v>
      </c>
      <c r="BF125" s="2">
        <v>21</v>
      </c>
      <c r="BG125" s="2">
        <v>6</v>
      </c>
      <c r="BH125" s="104">
        <v>4.95</v>
      </c>
      <c r="BI125" s="105">
        <v>3.29</v>
      </c>
      <c r="BJ125" s="115">
        <v>2.98</v>
      </c>
      <c r="BK125" s="107">
        <v>1.9</v>
      </c>
      <c r="BL125" s="106">
        <v>1.85</v>
      </c>
      <c r="BM125" s="108">
        <v>1.85</v>
      </c>
      <c r="BN125" s="106">
        <v>2.14</v>
      </c>
      <c r="BO125" s="108">
        <v>2.39</v>
      </c>
      <c r="BP125" s="107">
        <v>2.98</v>
      </c>
      <c r="BQ125" s="106">
        <v>3.56</v>
      </c>
      <c r="BR125" s="106">
        <v>4.72</v>
      </c>
      <c r="BS125" s="106">
        <v>5.03</v>
      </c>
      <c r="BT125" s="106">
        <v>3.27</v>
      </c>
      <c r="BU125" s="8">
        <v>3.66</v>
      </c>
      <c r="BV125" s="7">
        <v>6.58</v>
      </c>
      <c r="BW125" s="9">
        <v>7.23</v>
      </c>
      <c r="BX125" s="4">
        <v>11.8</v>
      </c>
      <c r="BY125" s="4">
        <v>19.63</v>
      </c>
      <c r="BZ125" s="4">
        <v>4.5</v>
      </c>
      <c r="CA125" s="26">
        <v>3.48</v>
      </c>
      <c r="CB125" s="47">
        <v>1.73</v>
      </c>
      <c r="CC125" s="53">
        <v>2.0499999999999998</v>
      </c>
      <c r="CD125" s="53">
        <v>2.56</v>
      </c>
      <c r="CE125" s="54">
        <v>2.8</v>
      </c>
      <c r="CF125" s="53">
        <v>3.13</v>
      </c>
      <c r="CG125" s="54">
        <v>2.83</v>
      </c>
      <c r="CH125" s="55">
        <v>3.41</v>
      </c>
      <c r="CI125" s="53">
        <v>3.69</v>
      </c>
      <c r="CJ125" s="53">
        <v>5.03</v>
      </c>
      <c r="CK125" s="53">
        <v>6.28</v>
      </c>
      <c r="CL125" s="7">
        <v>3.55</v>
      </c>
      <c r="CM125" s="8">
        <v>3.26</v>
      </c>
      <c r="CN125" s="7">
        <v>5.66</v>
      </c>
      <c r="CO125" s="9">
        <v>8.68</v>
      </c>
      <c r="CP125" s="4">
        <v>11.45</v>
      </c>
      <c r="CQ125" s="4">
        <v>17.09</v>
      </c>
      <c r="CR125" s="16">
        <v>31.72</v>
      </c>
      <c r="CS125" s="38">
        <v>35.78</v>
      </c>
      <c r="CT125" s="23">
        <v>37.67</v>
      </c>
      <c r="CU125" s="18">
        <v>37.6</v>
      </c>
      <c r="CV125" s="17">
        <v>40.97</v>
      </c>
      <c r="CW125" s="19">
        <v>38.01</v>
      </c>
      <c r="CX125" s="17">
        <v>41.66</v>
      </c>
      <c r="CY125" s="19">
        <v>40.33</v>
      </c>
      <c r="CZ125" s="18">
        <v>39.840000000000003</v>
      </c>
      <c r="DA125" s="17">
        <v>43.26</v>
      </c>
      <c r="DB125" s="17">
        <v>42.91</v>
      </c>
      <c r="DC125" s="17">
        <v>41.19</v>
      </c>
      <c r="DD125" s="17">
        <v>50.15</v>
      </c>
      <c r="DE125" s="19">
        <v>48.81</v>
      </c>
      <c r="DF125" s="17">
        <v>49.81</v>
      </c>
      <c r="DG125" s="20">
        <v>49.67</v>
      </c>
      <c r="DH125" s="16">
        <v>46.3</v>
      </c>
      <c r="DI125" s="16">
        <v>38.83</v>
      </c>
      <c r="DJ125" s="16">
        <v>32.46</v>
      </c>
      <c r="DK125" s="38">
        <v>37.08</v>
      </c>
      <c r="DL125" s="23">
        <v>38.43</v>
      </c>
      <c r="DM125" s="17">
        <v>36.18</v>
      </c>
      <c r="DN125" s="17">
        <v>39.229999999999997</v>
      </c>
      <c r="DO125" s="19">
        <v>39.68</v>
      </c>
      <c r="DP125" s="17">
        <v>40.15</v>
      </c>
      <c r="DQ125" s="19">
        <v>39.93</v>
      </c>
      <c r="DR125" s="18">
        <v>39.1</v>
      </c>
      <c r="DS125" s="17">
        <v>42.02</v>
      </c>
      <c r="DT125" s="17">
        <v>40.950000000000003</v>
      </c>
      <c r="DU125" s="17">
        <v>39.71</v>
      </c>
      <c r="DV125" s="17">
        <v>48.4</v>
      </c>
      <c r="DW125" s="19">
        <v>48.45</v>
      </c>
      <c r="DX125" s="17">
        <v>48.73</v>
      </c>
      <c r="DY125" s="20">
        <v>47.13</v>
      </c>
      <c r="DZ125" s="16">
        <v>44.78</v>
      </c>
      <c r="EA125" s="16">
        <v>36.67</v>
      </c>
      <c r="EB125" s="16">
        <v>10</v>
      </c>
      <c r="EC125" s="20">
        <v>5</v>
      </c>
      <c r="ED125" s="23">
        <v>7</v>
      </c>
      <c r="EE125" s="17">
        <v>5</v>
      </c>
      <c r="EF125" s="17">
        <v>8</v>
      </c>
      <c r="EG125" s="17">
        <v>4</v>
      </c>
      <c r="EH125" s="17">
        <v>4</v>
      </c>
      <c r="EI125" s="17">
        <v>5</v>
      </c>
      <c r="EJ125" s="17">
        <v>10</v>
      </c>
      <c r="EK125" s="17">
        <v>14</v>
      </c>
      <c r="EL125" s="17">
        <v>21</v>
      </c>
      <c r="EM125" s="17">
        <v>28</v>
      </c>
      <c r="EN125" s="17">
        <v>24</v>
      </c>
      <c r="EO125" s="17">
        <v>24</v>
      </c>
      <c r="EP125" s="17">
        <v>19</v>
      </c>
      <c r="EQ125" s="20">
        <v>19</v>
      </c>
      <c r="ER125" s="20">
        <v>10</v>
      </c>
      <c r="ES125" s="20">
        <v>13</v>
      </c>
    </row>
    <row r="126" spans="1:149" ht="14">
      <c r="A126" s="2" t="s">
        <v>689</v>
      </c>
      <c r="B126" s="2" t="s">
        <v>1666</v>
      </c>
      <c r="C126" s="2">
        <v>18</v>
      </c>
      <c r="D126" s="2">
        <v>9</v>
      </c>
      <c r="E126" s="2">
        <v>52158986</v>
      </c>
      <c r="F126" s="2" t="s">
        <v>91</v>
      </c>
      <c r="G126" s="1" t="s">
        <v>696</v>
      </c>
      <c r="H126" s="13" t="s">
        <v>95</v>
      </c>
      <c r="I126" s="1">
        <v>0</v>
      </c>
      <c r="J126" s="2">
        <v>165</v>
      </c>
      <c r="K126" s="2">
        <v>50.9</v>
      </c>
      <c r="L126" s="2" t="s">
        <v>167</v>
      </c>
      <c r="M126" s="2"/>
      <c r="N126" s="2" t="s">
        <v>158</v>
      </c>
      <c r="O126" s="2" t="s">
        <v>389</v>
      </c>
      <c r="P126" s="51"/>
      <c r="Q126" s="51"/>
      <c r="T126" s="30" t="s">
        <v>649</v>
      </c>
      <c r="U126" s="30" t="s">
        <v>693</v>
      </c>
      <c r="V126" s="30"/>
      <c r="W126" s="30"/>
      <c r="X126" s="51"/>
      <c r="Y126" s="51"/>
      <c r="AB126" s="2" t="s">
        <v>694</v>
      </c>
      <c r="AC126" s="68"/>
      <c r="AD126" s="3" t="s">
        <v>557</v>
      </c>
      <c r="AE126" s="3">
        <v>22</v>
      </c>
      <c r="AF126" s="2">
        <v>13</v>
      </c>
      <c r="AG126" s="2">
        <v>12</v>
      </c>
      <c r="AI126" s="33" t="s">
        <v>90</v>
      </c>
      <c r="AJ126" s="12" t="s">
        <v>570</v>
      </c>
      <c r="AK126" s="12">
        <v>45</v>
      </c>
      <c r="AL126" s="13">
        <v>29</v>
      </c>
      <c r="AM126" s="13">
        <v>8</v>
      </c>
      <c r="AN126" s="13"/>
      <c r="AO126" s="34"/>
      <c r="AP126" s="2" t="s">
        <v>103</v>
      </c>
      <c r="AQ126" s="2" t="s">
        <v>377</v>
      </c>
      <c r="AR126" s="2" t="s">
        <v>695</v>
      </c>
      <c r="AS126" s="2" t="s">
        <v>532</v>
      </c>
      <c r="AT126" s="2" t="s">
        <v>87</v>
      </c>
      <c r="AU126" s="1" t="s">
        <v>107</v>
      </c>
      <c r="AV126" s="2" t="s">
        <v>89</v>
      </c>
      <c r="AW126" s="1" t="s">
        <v>131</v>
      </c>
      <c r="AX126" s="2" t="s">
        <v>93</v>
      </c>
      <c r="AY126" s="14" t="s">
        <v>697</v>
      </c>
      <c r="AZ126" s="14">
        <v>1</v>
      </c>
      <c r="BA126" s="51"/>
      <c r="BB126" s="51"/>
      <c r="BE126" s="2" t="s">
        <v>1666</v>
      </c>
      <c r="BF126" s="2">
        <v>18</v>
      </c>
      <c r="BG126" s="2">
        <v>9</v>
      </c>
      <c r="BH126" s="104">
        <v>3.9</v>
      </c>
      <c r="BI126" s="105">
        <v>3.17</v>
      </c>
      <c r="BJ126" s="115">
        <v>2.36</v>
      </c>
      <c r="BK126" s="114">
        <v>1.63</v>
      </c>
      <c r="BL126" s="115">
        <v>1.93</v>
      </c>
      <c r="BM126" s="123">
        <v>1.92</v>
      </c>
      <c r="BN126" s="106">
        <v>1.65</v>
      </c>
      <c r="BO126" s="108">
        <v>0.63</v>
      </c>
      <c r="BP126" s="107">
        <v>2.2200000000000002</v>
      </c>
      <c r="BQ126" s="106">
        <v>2.33</v>
      </c>
      <c r="BR126" s="106">
        <v>3.6</v>
      </c>
      <c r="BS126" s="106">
        <v>3.17</v>
      </c>
      <c r="BT126" s="106">
        <v>3.11</v>
      </c>
      <c r="BU126" s="8">
        <v>4.51</v>
      </c>
      <c r="BV126" s="7">
        <v>5.12</v>
      </c>
      <c r="BW126" s="9">
        <v>7.94</v>
      </c>
      <c r="BX126" s="4">
        <v>14.16</v>
      </c>
      <c r="BY126" s="97">
        <v>20.11</v>
      </c>
      <c r="BZ126" s="4">
        <v>4.66</v>
      </c>
      <c r="CA126" s="26">
        <v>3.17</v>
      </c>
      <c r="CB126" s="47">
        <v>0.8</v>
      </c>
      <c r="CC126" s="47">
        <v>0.9</v>
      </c>
      <c r="CD126" s="47">
        <v>1.37</v>
      </c>
      <c r="CE126" s="48">
        <v>1.25</v>
      </c>
      <c r="CF126" s="53">
        <v>1.25</v>
      </c>
      <c r="CG126" s="54">
        <v>1.37</v>
      </c>
      <c r="CH126" s="55">
        <v>1.99</v>
      </c>
      <c r="CI126" s="53">
        <v>4.6399999999999997</v>
      </c>
      <c r="CJ126" s="53">
        <v>4.5599999999999996</v>
      </c>
      <c r="CK126" s="53">
        <v>4.5</v>
      </c>
      <c r="CL126" s="7">
        <v>3.17</v>
      </c>
      <c r="CM126" s="8">
        <v>5.27</v>
      </c>
      <c r="CN126" s="7">
        <v>5.58</v>
      </c>
      <c r="CO126" s="9">
        <v>7.95</v>
      </c>
      <c r="CP126" s="4">
        <v>14.16</v>
      </c>
      <c r="CQ126" s="97">
        <v>20.100000000000001</v>
      </c>
      <c r="CR126" s="16">
        <v>27.81</v>
      </c>
      <c r="CS126" s="38">
        <v>30.5</v>
      </c>
      <c r="CT126" s="23">
        <v>32.96</v>
      </c>
      <c r="CU126" s="40">
        <v>36.200000000000003</v>
      </c>
      <c r="CV126" s="23">
        <v>36.94</v>
      </c>
      <c r="CW126" s="42">
        <v>37.229999999999997</v>
      </c>
      <c r="CX126" s="17">
        <v>39.53</v>
      </c>
      <c r="CY126" s="19">
        <v>40.19</v>
      </c>
      <c r="CZ126" s="18">
        <v>40.14</v>
      </c>
      <c r="DA126" s="17">
        <v>39.15</v>
      </c>
      <c r="DB126" s="17">
        <v>42.22</v>
      </c>
      <c r="DC126" s="17">
        <v>40.56</v>
      </c>
      <c r="DD126" s="17">
        <v>41.88</v>
      </c>
      <c r="DE126" s="19">
        <v>48.94</v>
      </c>
      <c r="DF126" s="17">
        <v>49.89</v>
      </c>
      <c r="DG126" s="20">
        <v>47.56</v>
      </c>
      <c r="DH126" s="16">
        <v>44.38</v>
      </c>
      <c r="DI126" s="97">
        <v>33.24</v>
      </c>
      <c r="DJ126" s="16">
        <v>28.31</v>
      </c>
      <c r="DK126" s="38">
        <v>31.8</v>
      </c>
      <c r="DL126" s="23">
        <v>33.47</v>
      </c>
      <c r="DM126" s="23">
        <v>36.270000000000003</v>
      </c>
      <c r="DN126" s="23">
        <v>37.71</v>
      </c>
      <c r="DO126" s="42">
        <v>38.01</v>
      </c>
      <c r="DP126" s="17">
        <v>39.4</v>
      </c>
      <c r="DQ126" s="19">
        <v>40.619999999999997</v>
      </c>
      <c r="DR126" s="18">
        <v>40.619999999999997</v>
      </c>
      <c r="DS126" s="17">
        <v>39.64</v>
      </c>
      <c r="DT126" s="17">
        <v>43.83</v>
      </c>
      <c r="DU126" s="17">
        <v>40.74</v>
      </c>
      <c r="DV126" s="17">
        <v>42.51</v>
      </c>
      <c r="DW126" s="19">
        <v>49.72</v>
      </c>
      <c r="DX126" s="17">
        <v>49.72</v>
      </c>
      <c r="DY126" s="20">
        <v>47.81</v>
      </c>
      <c r="DZ126" s="16">
        <v>44.77</v>
      </c>
      <c r="EA126" s="97">
        <v>31.83</v>
      </c>
      <c r="EB126" s="16">
        <v>4</v>
      </c>
      <c r="EC126" s="20">
        <v>6</v>
      </c>
      <c r="ED126" s="23">
        <v>3</v>
      </c>
      <c r="EE126" s="23">
        <v>2</v>
      </c>
      <c r="EF126" s="23">
        <v>2</v>
      </c>
      <c r="EG126" s="23">
        <v>-1</v>
      </c>
      <c r="EH126" s="17">
        <v>-8</v>
      </c>
      <c r="EI126" s="17">
        <v>-11</v>
      </c>
      <c r="EJ126" s="17">
        <v>-13</v>
      </c>
      <c r="EK126" s="17">
        <v>-17</v>
      </c>
      <c r="EL126" s="17">
        <v>-17</v>
      </c>
      <c r="EM126" s="17">
        <v>-23</v>
      </c>
      <c r="EN126" s="17">
        <v>-20</v>
      </c>
      <c r="EO126" s="17">
        <v>-15</v>
      </c>
      <c r="EP126" s="17">
        <v>-12</v>
      </c>
      <c r="EQ126" s="20">
        <v>-10</v>
      </c>
      <c r="ER126" s="20">
        <v>-7</v>
      </c>
      <c r="ES126" s="97">
        <v>-4</v>
      </c>
    </row>
    <row r="127" spans="1:149" ht="14">
      <c r="A127" s="2" t="s">
        <v>1373</v>
      </c>
      <c r="B127" s="2" t="s">
        <v>1666</v>
      </c>
      <c r="C127" s="2">
        <v>22</v>
      </c>
      <c r="D127" s="2">
        <v>9</v>
      </c>
      <c r="E127" s="2">
        <v>45432097</v>
      </c>
      <c r="F127" s="2" t="s">
        <v>91</v>
      </c>
      <c r="G127" s="1" t="s">
        <v>520</v>
      </c>
      <c r="H127" s="15" t="s">
        <v>95</v>
      </c>
      <c r="I127" s="1">
        <v>0</v>
      </c>
      <c r="J127" s="2">
        <v>162.19999999999999</v>
      </c>
      <c r="K127" s="2">
        <v>44.8</v>
      </c>
      <c r="L127" s="2" t="s">
        <v>167</v>
      </c>
      <c r="M127" s="2"/>
      <c r="N127" s="2"/>
      <c r="O127" s="2" t="s">
        <v>389</v>
      </c>
      <c r="P127" s="51"/>
      <c r="Q127" s="51"/>
      <c r="T127" s="30"/>
      <c r="U127" s="30"/>
      <c r="V127" s="30"/>
      <c r="W127" s="30"/>
      <c r="X127" s="51"/>
      <c r="Y127" s="51"/>
      <c r="AB127" s="2" t="s">
        <v>1374</v>
      </c>
      <c r="AC127" s="33"/>
      <c r="AD127" s="3" t="s">
        <v>137</v>
      </c>
      <c r="AE127" s="3">
        <v>24</v>
      </c>
      <c r="AF127" s="2">
        <v>13</v>
      </c>
      <c r="AG127" s="2">
        <v>8</v>
      </c>
      <c r="AI127" s="68"/>
      <c r="AJ127" s="12" t="s">
        <v>138</v>
      </c>
      <c r="AK127" s="12">
        <v>45</v>
      </c>
      <c r="AL127" s="13">
        <v>26</v>
      </c>
      <c r="AM127" s="13">
        <v>25</v>
      </c>
      <c r="AN127" s="13"/>
      <c r="AO127" s="34" t="s">
        <v>152</v>
      </c>
      <c r="AP127" s="2" t="s">
        <v>103</v>
      </c>
      <c r="AQ127" s="2" t="s">
        <v>128</v>
      </c>
      <c r="AR127" s="2" t="s">
        <v>342</v>
      </c>
      <c r="AS127" s="2" t="s">
        <v>519</v>
      </c>
      <c r="AT127" s="2" t="s">
        <v>87</v>
      </c>
      <c r="AU127" s="1" t="s">
        <v>242</v>
      </c>
      <c r="AV127" s="2" t="s">
        <v>89</v>
      </c>
      <c r="AW127" s="1" t="s">
        <v>108</v>
      </c>
      <c r="AX127" s="2" t="s">
        <v>93</v>
      </c>
      <c r="AY127" s="14" t="s">
        <v>521</v>
      </c>
      <c r="AZ127" s="14">
        <v>1</v>
      </c>
      <c r="BA127" s="51"/>
      <c r="BB127" s="51"/>
      <c r="BE127" s="2" t="s">
        <v>1666</v>
      </c>
      <c r="BF127" s="2">
        <v>22</v>
      </c>
      <c r="BG127" s="2">
        <v>9</v>
      </c>
      <c r="BH127" s="104">
        <v>4.6900000000000004</v>
      </c>
      <c r="BI127" s="105">
        <v>2.67</v>
      </c>
      <c r="BJ127" s="115">
        <v>2.0499999999999998</v>
      </c>
      <c r="BK127" s="107">
        <v>1.54</v>
      </c>
      <c r="BL127" s="106">
        <v>1.57</v>
      </c>
      <c r="BM127" s="108">
        <v>1.81</v>
      </c>
      <c r="BN127" s="106">
        <v>1.88</v>
      </c>
      <c r="BO127" s="108">
        <v>2.39</v>
      </c>
      <c r="BP127" s="107">
        <v>1.86</v>
      </c>
      <c r="BQ127" s="106">
        <v>4.97</v>
      </c>
      <c r="BR127" s="106">
        <v>4.97</v>
      </c>
      <c r="BS127" s="106">
        <v>4.62</v>
      </c>
      <c r="BT127" s="106">
        <v>2.86</v>
      </c>
      <c r="BU127" s="8">
        <v>4.24</v>
      </c>
      <c r="BV127" s="7">
        <v>4.97</v>
      </c>
      <c r="BW127" s="9">
        <v>7.5</v>
      </c>
      <c r="BX127" s="4">
        <v>13.75</v>
      </c>
      <c r="BY127" s="4">
        <v>18.86</v>
      </c>
      <c r="BZ127" s="4">
        <v>4.0999999999999996</v>
      </c>
      <c r="CA127" s="37">
        <v>2.9</v>
      </c>
      <c r="CB127" s="5">
        <v>1.94</v>
      </c>
      <c r="CC127" s="7">
        <v>1.5</v>
      </c>
      <c r="CD127" s="7">
        <v>1.57</v>
      </c>
      <c r="CE127" s="8">
        <v>2</v>
      </c>
      <c r="CF127" s="7">
        <v>2.27</v>
      </c>
      <c r="CG127" s="8">
        <v>2.29</v>
      </c>
      <c r="CH127" s="6">
        <v>2.63</v>
      </c>
      <c r="CI127" s="7">
        <v>4.41</v>
      </c>
      <c r="CJ127" s="7">
        <v>6.51</v>
      </c>
      <c r="CK127" s="7">
        <v>5.9</v>
      </c>
      <c r="CL127" s="7">
        <v>3.18</v>
      </c>
      <c r="CM127" s="8">
        <v>2.74</v>
      </c>
      <c r="CN127" s="7">
        <v>6.14</v>
      </c>
      <c r="CO127" s="9">
        <v>8.18</v>
      </c>
      <c r="CP127" s="4">
        <v>12.48</v>
      </c>
      <c r="CQ127" s="4">
        <v>19.559999999999999</v>
      </c>
      <c r="CR127" s="16">
        <v>27.16</v>
      </c>
      <c r="CS127" s="38">
        <v>31.48</v>
      </c>
      <c r="CT127" s="23">
        <v>33.159999999999997</v>
      </c>
      <c r="CU127" s="18">
        <v>35.43</v>
      </c>
      <c r="CV127" s="17">
        <v>34.86</v>
      </c>
      <c r="CW127" s="19">
        <v>37.880000000000003</v>
      </c>
      <c r="CX127" s="17">
        <v>37.08</v>
      </c>
      <c r="CY127" s="19">
        <v>37.31</v>
      </c>
      <c r="CZ127" s="18">
        <v>38.75</v>
      </c>
      <c r="DA127" s="17">
        <v>38.020000000000003</v>
      </c>
      <c r="DB127" s="17">
        <v>41.53</v>
      </c>
      <c r="DC127" s="17">
        <v>44.23</v>
      </c>
      <c r="DD127" s="17">
        <v>47.89</v>
      </c>
      <c r="DE127" s="19">
        <v>47.99</v>
      </c>
      <c r="DF127" s="17">
        <v>50.47</v>
      </c>
      <c r="DG127" s="20">
        <v>47.05</v>
      </c>
      <c r="DH127" s="16">
        <v>44.9</v>
      </c>
      <c r="DI127" s="16">
        <v>39.31</v>
      </c>
      <c r="DJ127" s="16">
        <v>26.46</v>
      </c>
      <c r="DK127" s="38">
        <v>30.57</v>
      </c>
      <c r="DL127" s="23">
        <v>32.229999999999997</v>
      </c>
      <c r="DM127" s="17">
        <v>34.229999999999997</v>
      </c>
      <c r="DN127" s="17">
        <v>34.86</v>
      </c>
      <c r="DO127" s="19">
        <v>36.68</v>
      </c>
      <c r="DP127" s="17">
        <v>36.76</v>
      </c>
      <c r="DQ127" s="19">
        <v>37.31</v>
      </c>
      <c r="DR127" s="18">
        <v>37.74</v>
      </c>
      <c r="DS127" s="17">
        <v>38.049999999999997</v>
      </c>
      <c r="DT127" s="17">
        <v>41.06</v>
      </c>
      <c r="DU127" s="17">
        <v>43.97</v>
      </c>
      <c r="DV127" s="17">
        <v>46.53</v>
      </c>
      <c r="DW127" s="19">
        <v>47.75</v>
      </c>
      <c r="DX127" s="17">
        <v>50.53</v>
      </c>
      <c r="DY127" s="20">
        <v>46.99</v>
      </c>
      <c r="DZ127" s="16">
        <v>44.27</v>
      </c>
      <c r="EA127" s="16">
        <v>37.909999999999997</v>
      </c>
      <c r="EB127" s="16">
        <v>4</v>
      </c>
      <c r="EC127" s="20">
        <v>3</v>
      </c>
      <c r="ED127" s="23">
        <v>3</v>
      </c>
      <c r="EE127" s="17">
        <v>2</v>
      </c>
      <c r="EF127" s="17">
        <v>2</v>
      </c>
      <c r="EG127" s="17">
        <v>0</v>
      </c>
      <c r="EH127" s="17">
        <v>-1</v>
      </c>
      <c r="EI127" s="17">
        <v>0</v>
      </c>
      <c r="EJ127" s="17">
        <v>5</v>
      </c>
      <c r="EK127" s="17">
        <v>8</v>
      </c>
      <c r="EL127" s="17">
        <v>12</v>
      </c>
      <c r="EM127" s="17">
        <v>18</v>
      </c>
      <c r="EN127" s="17">
        <v>23</v>
      </c>
      <c r="EO127" s="17">
        <v>20</v>
      </c>
      <c r="EP127" s="17">
        <v>15</v>
      </c>
      <c r="EQ127" s="20">
        <v>6</v>
      </c>
      <c r="ER127" s="20">
        <v>4</v>
      </c>
      <c r="ES127" s="20">
        <v>4</v>
      </c>
    </row>
    <row r="128" spans="1:149" ht="14">
      <c r="A128" s="2" t="s">
        <v>1271</v>
      </c>
      <c r="B128" s="2" t="s">
        <v>1666</v>
      </c>
      <c r="C128" s="2">
        <v>21</v>
      </c>
      <c r="D128" s="2">
        <v>2</v>
      </c>
      <c r="E128" s="2">
        <v>53138303</v>
      </c>
      <c r="F128" s="2" t="s">
        <v>91</v>
      </c>
      <c r="G128" s="1" t="s">
        <v>132</v>
      </c>
      <c r="H128" s="15" t="s">
        <v>95</v>
      </c>
      <c r="I128" s="1">
        <v>0</v>
      </c>
      <c r="J128" s="2">
        <v>159</v>
      </c>
      <c r="K128" s="2">
        <v>49</v>
      </c>
      <c r="L128" s="2" t="s">
        <v>167</v>
      </c>
      <c r="M128" s="2"/>
      <c r="N128" s="2"/>
      <c r="O128" s="2" t="s">
        <v>389</v>
      </c>
      <c r="T128" s="30" t="s">
        <v>168</v>
      </c>
      <c r="U128" s="30"/>
      <c r="V128" s="30"/>
      <c r="W128" s="30"/>
      <c r="AB128" s="2" t="s">
        <v>1272</v>
      </c>
      <c r="AC128" s="2"/>
      <c r="AD128" s="3" t="s">
        <v>64</v>
      </c>
      <c r="AE128" s="3">
        <v>23</v>
      </c>
      <c r="AF128" s="2">
        <v>17</v>
      </c>
      <c r="AG128" s="2">
        <v>11</v>
      </c>
      <c r="AI128" s="68"/>
      <c r="AJ128" s="3" t="s">
        <v>126</v>
      </c>
      <c r="AK128" s="3">
        <v>48</v>
      </c>
      <c r="AL128" s="2">
        <v>42</v>
      </c>
      <c r="AM128" s="2">
        <v>22</v>
      </c>
      <c r="AN128" s="2"/>
      <c r="AO128" s="33" t="s">
        <v>180</v>
      </c>
      <c r="AP128" s="2" t="s">
        <v>127</v>
      </c>
      <c r="AQ128" s="2" t="s">
        <v>128</v>
      </c>
      <c r="AR128" s="2" t="s">
        <v>129</v>
      </c>
      <c r="AS128" s="2" t="s">
        <v>130</v>
      </c>
      <c r="AT128" s="2" t="s">
        <v>87</v>
      </c>
      <c r="AU128" s="1" t="s">
        <v>131</v>
      </c>
      <c r="AV128" s="2" t="s">
        <v>89</v>
      </c>
      <c r="AW128" s="1" t="s">
        <v>131</v>
      </c>
      <c r="AX128" s="2" t="s">
        <v>93</v>
      </c>
      <c r="AY128" s="14" t="s">
        <v>133</v>
      </c>
      <c r="AZ128" s="14">
        <v>1</v>
      </c>
      <c r="BE128" s="2" t="s">
        <v>1666</v>
      </c>
      <c r="BF128" s="2">
        <v>21</v>
      </c>
      <c r="BG128" s="2">
        <v>2</v>
      </c>
      <c r="BH128" s="104">
        <v>3.33</v>
      </c>
      <c r="BI128" s="114">
        <v>2.95</v>
      </c>
      <c r="BJ128" s="115">
        <v>2.36</v>
      </c>
      <c r="BK128" s="114">
        <v>2.2799999999999998</v>
      </c>
      <c r="BL128" s="106">
        <v>0</v>
      </c>
      <c r="BM128" s="108">
        <v>0.88</v>
      </c>
      <c r="BN128" s="106">
        <v>1.74</v>
      </c>
      <c r="BO128" s="108">
        <v>1.88</v>
      </c>
      <c r="BP128" s="107">
        <v>2.44</v>
      </c>
      <c r="BQ128" s="106">
        <v>3.13</v>
      </c>
      <c r="BR128" s="106">
        <v>3.39</v>
      </c>
      <c r="BS128" s="106">
        <v>4.78</v>
      </c>
      <c r="BT128" s="106">
        <v>2.2000000000000002</v>
      </c>
      <c r="BU128" s="8">
        <v>2.36</v>
      </c>
      <c r="BV128" s="7">
        <v>3.87</v>
      </c>
      <c r="BW128" s="9">
        <v>4.75</v>
      </c>
      <c r="BX128" s="4">
        <v>10.57</v>
      </c>
      <c r="BY128" s="4">
        <v>13.19</v>
      </c>
      <c r="BZ128" s="4">
        <v>4.33</v>
      </c>
      <c r="CA128" s="39">
        <v>2.34</v>
      </c>
      <c r="CB128" s="5">
        <v>1.96</v>
      </c>
      <c r="CC128" s="5">
        <v>1.9</v>
      </c>
      <c r="CD128" s="7">
        <v>2.39</v>
      </c>
      <c r="CE128" s="8">
        <v>3.12</v>
      </c>
      <c r="CF128" s="7">
        <v>2.44</v>
      </c>
      <c r="CG128" s="8">
        <v>2.12</v>
      </c>
      <c r="CH128" s="6">
        <v>2.14</v>
      </c>
      <c r="CI128" s="7">
        <v>3.17</v>
      </c>
      <c r="CJ128" s="7">
        <v>3.5</v>
      </c>
      <c r="CK128" s="7">
        <v>3.38</v>
      </c>
      <c r="CL128" s="7">
        <v>0</v>
      </c>
      <c r="CM128" s="8">
        <v>0.96</v>
      </c>
      <c r="CN128" s="7">
        <v>2.78</v>
      </c>
      <c r="CO128" s="9">
        <v>3.28</v>
      </c>
      <c r="CP128" s="4">
        <v>9.5500000000000007</v>
      </c>
      <c r="CQ128" s="4">
        <v>12.8</v>
      </c>
      <c r="CR128" s="16">
        <v>28.29</v>
      </c>
      <c r="CS128" s="40">
        <v>31.87</v>
      </c>
      <c r="CT128" s="23">
        <v>33.43</v>
      </c>
      <c r="CU128" s="40">
        <v>34.979999999999997</v>
      </c>
      <c r="CV128" s="17">
        <v>37.25</v>
      </c>
      <c r="CW128" s="19">
        <v>37.47</v>
      </c>
      <c r="CX128" s="17">
        <v>38.36</v>
      </c>
      <c r="CY128" s="19">
        <v>39.119999999999997</v>
      </c>
      <c r="CZ128" s="18">
        <v>38.380000000000003</v>
      </c>
      <c r="DA128" s="17">
        <v>40.21</v>
      </c>
      <c r="DB128" s="17">
        <v>40.32</v>
      </c>
      <c r="DC128" s="17">
        <v>42.25</v>
      </c>
      <c r="DD128" s="17">
        <v>43.41</v>
      </c>
      <c r="DE128" s="19">
        <v>46.34</v>
      </c>
      <c r="DF128" s="17">
        <v>48.71</v>
      </c>
      <c r="DG128" s="20">
        <v>47.55</v>
      </c>
      <c r="DH128" s="16">
        <v>45.9</v>
      </c>
      <c r="DI128" s="16">
        <v>46.59</v>
      </c>
      <c r="DJ128" s="16">
        <v>28.1</v>
      </c>
      <c r="DK128" s="40">
        <v>30.24</v>
      </c>
      <c r="DL128" s="23">
        <v>33.409999999999997</v>
      </c>
      <c r="DM128" s="23">
        <v>34.22</v>
      </c>
      <c r="DN128" s="17">
        <v>37.79</v>
      </c>
      <c r="DO128" s="19">
        <v>38.479999999999997</v>
      </c>
      <c r="DP128" s="17">
        <v>38.380000000000003</v>
      </c>
      <c r="DQ128" s="19">
        <v>39.200000000000003</v>
      </c>
      <c r="DR128" s="18">
        <v>38.92</v>
      </c>
      <c r="DS128" s="17">
        <v>40.33</v>
      </c>
      <c r="DT128" s="17">
        <v>39.380000000000003</v>
      </c>
      <c r="DU128" s="17">
        <v>42.04</v>
      </c>
      <c r="DV128" s="17">
        <v>43.06</v>
      </c>
      <c r="DW128" s="19">
        <v>46.11</v>
      </c>
      <c r="DX128" s="17">
        <v>49.31</v>
      </c>
      <c r="DY128" s="20">
        <v>48.33</v>
      </c>
      <c r="DZ128" s="16">
        <v>45.04</v>
      </c>
      <c r="EA128" s="16">
        <v>46.83</v>
      </c>
      <c r="EB128" s="16">
        <v>3</v>
      </c>
      <c r="EC128" s="23">
        <v>2</v>
      </c>
      <c r="ED128" s="23">
        <v>2</v>
      </c>
      <c r="EE128" s="23">
        <v>4</v>
      </c>
      <c r="EF128" s="17">
        <v>3</v>
      </c>
      <c r="EG128" s="17">
        <v>3</v>
      </c>
      <c r="EH128" s="17">
        <v>3</v>
      </c>
      <c r="EI128" s="17">
        <v>6</v>
      </c>
      <c r="EJ128" s="17">
        <v>11</v>
      </c>
      <c r="EK128" s="17">
        <v>15</v>
      </c>
      <c r="EL128" s="17">
        <v>23</v>
      </c>
      <c r="EM128" s="17">
        <v>28</v>
      </c>
      <c r="EN128" s="17">
        <v>26</v>
      </c>
      <c r="EO128" s="17">
        <v>23</v>
      </c>
      <c r="EP128" s="17">
        <v>14</v>
      </c>
      <c r="EQ128" s="20">
        <v>6</v>
      </c>
      <c r="ER128" s="20">
        <v>1</v>
      </c>
      <c r="ES128" s="20">
        <v>0</v>
      </c>
    </row>
    <row r="129" spans="1:149" ht="14">
      <c r="A129" s="2" t="s">
        <v>822</v>
      </c>
      <c r="B129" s="2" t="s">
        <v>1667</v>
      </c>
      <c r="C129" s="2">
        <v>20</v>
      </c>
      <c r="D129" s="2">
        <v>0</v>
      </c>
      <c r="E129" s="2">
        <v>49224368</v>
      </c>
      <c r="F129" s="2" t="s">
        <v>91</v>
      </c>
      <c r="G129" s="1" t="s">
        <v>828</v>
      </c>
      <c r="H129" s="13" t="s">
        <v>95</v>
      </c>
      <c r="I129" s="1">
        <v>0</v>
      </c>
      <c r="J129" s="2">
        <v>166.5</v>
      </c>
      <c r="K129" s="2">
        <v>68.8</v>
      </c>
      <c r="L129" s="2" t="s">
        <v>167</v>
      </c>
      <c r="M129" s="2"/>
      <c r="N129" s="2"/>
      <c r="O129" s="2" t="s">
        <v>825</v>
      </c>
      <c r="P129" s="51"/>
      <c r="Q129" s="51"/>
      <c r="T129" s="30"/>
      <c r="U129" s="30"/>
      <c r="V129" s="30"/>
      <c r="W129" s="30"/>
      <c r="X129" s="51"/>
      <c r="Y129" s="51"/>
      <c r="AB129" s="2" t="s">
        <v>280</v>
      </c>
      <c r="AC129" s="68"/>
      <c r="AD129" s="3" t="s">
        <v>826</v>
      </c>
      <c r="AE129" s="3">
        <v>29</v>
      </c>
      <c r="AF129" s="2">
        <v>28</v>
      </c>
      <c r="AG129" s="2">
        <v>23</v>
      </c>
      <c r="AI129" s="33" t="s">
        <v>107</v>
      </c>
      <c r="AJ129" s="12" t="s">
        <v>704</v>
      </c>
      <c r="AK129" s="12">
        <v>51</v>
      </c>
      <c r="AL129" s="13">
        <v>40</v>
      </c>
      <c r="AM129" s="13">
        <v>28</v>
      </c>
      <c r="AN129" s="13"/>
      <c r="AO129" s="34" t="s">
        <v>90</v>
      </c>
      <c r="AP129" s="2" t="s">
        <v>83</v>
      </c>
      <c r="AQ129" s="2" t="s">
        <v>827</v>
      </c>
      <c r="AR129" s="2" t="s">
        <v>281</v>
      </c>
      <c r="AS129" s="2" t="s">
        <v>353</v>
      </c>
      <c r="AT129" s="2" t="s">
        <v>87</v>
      </c>
      <c r="AU129" s="1"/>
      <c r="AV129" s="2" t="s">
        <v>89</v>
      </c>
      <c r="AW129" s="1"/>
      <c r="AX129" s="2" t="s">
        <v>93</v>
      </c>
      <c r="AY129" s="14" t="s">
        <v>753</v>
      </c>
      <c r="AZ129" s="14">
        <v>1</v>
      </c>
      <c r="BA129" s="51"/>
      <c r="BB129" s="51"/>
      <c r="BE129" s="2" t="s">
        <v>1667</v>
      </c>
      <c r="BF129" s="2">
        <v>20</v>
      </c>
      <c r="BG129" s="2">
        <v>0</v>
      </c>
      <c r="BH129" s="104">
        <v>4.7300000000000004</v>
      </c>
      <c r="BI129" s="105">
        <v>3.67</v>
      </c>
      <c r="BJ129" s="109">
        <v>3.14</v>
      </c>
      <c r="BK129" s="107">
        <v>3.11</v>
      </c>
      <c r="BL129" s="106">
        <v>2.0499999999999998</v>
      </c>
      <c r="BM129" s="108">
        <v>1.02</v>
      </c>
      <c r="BN129" s="106">
        <v>0.62</v>
      </c>
      <c r="BO129" s="108">
        <v>2.25</v>
      </c>
      <c r="BP129" s="107">
        <v>3.73</v>
      </c>
      <c r="BQ129" s="106">
        <v>5.75</v>
      </c>
      <c r="BR129" s="106">
        <v>5.9</v>
      </c>
      <c r="BS129" s="106">
        <v>4.76</v>
      </c>
      <c r="BT129" s="106">
        <v>4.3899999999999997</v>
      </c>
      <c r="BU129" s="8">
        <v>5.22</v>
      </c>
      <c r="BV129" s="7">
        <v>7.35</v>
      </c>
      <c r="BW129" s="9">
        <v>10.01</v>
      </c>
      <c r="BX129" s="4">
        <v>16.21</v>
      </c>
      <c r="BY129" s="4">
        <v>17.48</v>
      </c>
      <c r="BZ129" s="4">
        <v>3.9</v>
      </c>
      <c r="CA129" s="26">
        <v>2.72</v>
      </c>
      <c r="CB129" s="25">
        <v>3.27</v>
      </c>
      <c r="CC129" s="53">
        <v>1.88</v>
      </c>
      <c r="CD129" s="53">
        <v>2.61</v>
      </c>
      <c r="CE129" s="54">
        <v>3.73</v>
      </c>
      <c r="CF129" s="53">
        <v>3.85</v>
      </c>
      <c r="CG129" s="54">
        <v>4.29</v>
      </c>
      <c r="CH129" s="55">
        <v>5.73</v>
      </c>
      <c r="CI129" s="53">
        <v>4.9000000000000004</v>
      </c>
      <c r="CJ129" s="53">
        <v>5.22</v>
      </c>
      <c r="CK129" s="53">
        <v>3.34</v>
      </c>
      <c r="CL129" s="7">
        <v>6.73</v>
      </c>
      <c r="CM129" s="8">
        <v>6.58</v>
      </c>
      <c r="CN129" s="7">
        <v>8.2899999999999991</v>
      </c>
      <c r="CO129" s="9">
        <v>9.32</v>
      </c>
      <c r="CP129" s="4">
        <v>13.19</v>
      </c>
      <c r="CQ129" s="4">
        <v>18.28</v>
      </c>
      <c r="CR129" s="16">
        <v>29.33</v>
      </c>
      <c r="CS129" s="38">
        <v>32.54</v>
      </c>
      <c r="CT129" s="20">
        <v>36.270000000000003</v>
      </c>
      <c r="CU129" s="18">
        <v>37.28</v>
      </c>
      <c r="CV129" s="17">
        <v>39.26</v>
      </c>
      <c r="CW129" s="19">
        <v>39.130000000000003</v>
      </c>
      <c r="CX129" s="17">
        <v>40.770000000000003</v>
      </c>
      <c r="CY129" s="19">
        <v>40.729999999999997</v>
      </c>
      <c r="CZ129" s="18">
        <v>40.61</v>
      </c>
      <c r="DA129" s="17">
        <v>40.14</v>
      </c>
      <c r="DB129" s="17">
        <v>42.23</v>
      </c>
      <c r="DC129" s="17">
        <v>42.65</v>
      </c>
      <c r="DD129" s="17">
        <v>44.76</v>
      </c>
      <c r="DE129" s="19">
        <v>46.36</v>
      </c>
      <c r="DF129" s="17">
        <v>50.44</v>
      </c>
      <c r="DG129" s="20">
        <v>47.36</v>
      </c>
      <c r="DH129" s="16">
        <v>46.44</v>
      </c>
      <c r="DI129" s="16">
        <v>46.4</v>
      </c>
      <c r="DJ129" s="16">
        <v>29.34</v>
      </c>
      <c r="DK129" s="38">
        <v>32.29</v>
      </c>
      <c r="DL129" s="20">
        <v>36.89</v>
      </c>
      <c r="DM129" s="17">
        <v>37.36</v>
      </c>
      <c r="DN129" s="17">
        <v>38.590000000000003</v>
      </c>
      <c r="DO129" s="19">
        <v>38.76</v>
      </c>
      <c r="DP129" s="17">
        <v>40.35</v>
      </c>
      <c r="DQ129" s="19">
        <v>40.630000000000003</v>
      </c>
      <c r="DR129" s="18">
        <v>40.98</v>
      </c>
      <c r="DS129" s="17">
        <v>41.38</v>
      </c>
      <c r="DT129" s="17">
        <v>42.71</v>
      </c>
      <c r="DU129" s="17">
        <v>42.59</v>
      </c>
      <c r="DV129" s="17">
        <v>44.85</v>
      </c>
      <c r="DW129" s="19">
        <v>46.64</v>
      </c>
      <c r="DX129" s="17">
        <v>50.32</v>
      </c>
      <c r="DY129" s="20">
        <v>47.17</v>
      </c>
      <c r="DZ129" s="16">
        <v>47.16</v>
      </c>
      <c r="EA129" s="16">
        <v>45.34</v>
      </c>
      <c r="EB129" s="16">
        <v>0</v>
      </c>
      <c r="EC129" s="20">
        <v>0</v>
      </c>
      <c r="ED129" s="20">
        <v>0</v>
      </c>
      <c r="EE129" s="17">
        <v>-1</v>
      </c>
      <c r="EF129" s="17">
        <v>-5</v>
      </c>
      <c r="EG129" s="17">
        <v>-7</v>
      </c>
      <c r="EH129" s="17">
        <v>-5</v>
      </c>
      <c r="EI129" s="17">
        <v>-1</v>
      </c>
      <c r="EJ129" s="17">
        <v>4</v>
      </c>
      <c r="EK129" s="17">
        <v>8</v>
      </c>
      <c r="EL129" s="17">
        <v>14</v>
      </c>
      <c r="EM129" s="17">
        <v>16</v>
      </c>
      <c r="EN129" s="17">
        <v>16</v>
      </c>
      <c r="EO129" s="17">
        <v>11</v>
      </c>
      <c r="EP129" s="17">
        <v>9</v>
      </c>
      <c r="EQ129" s="20">
        <v>4</v>
      </c>
      <c r="ER129" s="20">
        <v>5</v>
      </c>
      <c r="ES129" s="20">
        <v>4</v>
      </c>
    </row>
    <row r="130" spans="1:149" ht="14">
      <c r="A130" s="2" t="s">
        <v>1013</v>
      </c>
      <c r="B130" s="2" t="s">
        <v>1666</v>
      </c>
      <c r="C130" s="2">
        <v>13</v>
      </c>
      <c r="D130" s="2">
        <v>9</v>
      </c>
      <c r="E130" s="2">
        <v>51670887</v>
      </c>
      <c r="F130" s="2" t="s">
        <v>91</v>
      </c>
      <c r="G130" s="1" t="s">
        <v>814</v>
      </c>
      <c r="H130" s="14"/>
      <c r="I130" s="1"/>
      <c r="J130" s="2">
        <v>153.1</v>
      </c>
      <c r="K130" s="2">
        <v>36.299999999999997</v>
      </c>
      <c r="L130" s="2" t="s">
        <v>167</v>
      </c>
      <c r="M130" s="2"/>
      <c r="N130" s="2" t="s">
        <v>238</v>
      </c>
      <c r="O130" s="2" t="s">
        <v>279</v>
      </c>
      <c r="P130" s="51"/>
      <c r="Q130" s="51"/>
      <c r="T130" s="30"/>
      <c r="U130" s="30"/>
      <c r="V130" s="30"/>
      <c r="W130" s="30"/>
      <c r="X130" s="51"/>
      <c r="Y130" s="51"/>
      <c r="AB130" s="2" t="s">
        <v>280</v>
      </c>
      <c r="AC130" s="68"/>
      <c r="AD130" s="3" t="s">
        <v>551</v>
      </c>
      <c r="AE130" s="3">
        <v>25</v>
      </c>
      <c r="AF130" s="2">
        <v>21</v>
      </c>
      <c r="AG130" s="2">
        <v>10</v>
      </c>
      <c r="AI130" s="33" t="s">
        <v>487</v>
      </c>
      <c r="AJ130" s="12" t="s">
        <v>126</v>
      </c>
      <c r="AK130" s="12">
        <v>51</v>
      </c>
      <c r="AL130" s="13">
        <v>43</v>
      </c>
      <c r="AM130" s="13">
        <v>20</v>
      </c>
      <c r="AN130" s="13"/>
      <c r="AO130" s="34" t="s">
        <v>152</v>
      </c>
      <c r="AP130" s="2" t="s">
        <v>83</v>
      </c>
      <c r="AQ130" s="2" t="s">
        <v>178</v>
      </c>
      <c r="AR130" s="2" t="s">
        <v>140</v>
      </c>
      <c r="AS130" s="2" t="s">
        <v>1017</v>
      </c>
      <c r="AT130" s="2" t="s">
        <v>87</v>
      </c>
      <c r="AU130" s="1"/>
      <c r="AV130" s="2" t="s">
        <v>89</v>
      </c>
      <c r="AW130" s="1"/>
      <c r="AX130" s="2" t="s">
        <v>93</v>
      </c>
      <c r="AY130" s="14" t="s">
        <v>1018</v>
      </c>
      <c r="AZ130" s="14">
        <v>1</v>
      </c>
      <c r="BA130" s="51"/>
      <c r="BB130" s="51"/>
      <c r="BE130" s="2" t="s">
        <v>1666</v>
      </c>
      <c r="BF130" s="2">
        <v>13</v>
      </c>
      <c r="BG130" s="2">
        <v>9</v>
      </c>
      <c r="BH130" s="104">
        <v>2.11</v>
      </c>
      <c r="BI130" s="105">
        <v>3.23</v>
      </c>
      <c r="BJ130" s="109">
        <v>1.89</v>
      </c>
      <c r="BK130" s="105">
        <v>1.93</v>
      </c>
      <c r="BL130" s="106">
        <v>1.1200000000000001</v>
      </c>
      <c r="BM130" s="108">
        <v>1.51</v>
      </c>
      <c r="BN130" s="106">
        <v>2.29</v>
      </c>
      <c r="BO130" s="108">
        <v>2.29</v>
      </c>
      <c r="BP130" s="107">
        <v>3.14</v>
      </c>
      <c r="BQ130" s="106">
        <v>3.66</v>
      </c>
      <c r="BR130" s="106">
        <v>4.5</v>
      </c>
      <c r="BS130" s="106">
        <v>6.44</v>
      </c>
      <c r="BT130" s="106">
        <v>2.68</v>
      </c>
      <c r="BU130" s="8">
        <v>1.17</v>
      </c>
      <c r="BV130" s="7">
        <v>3.98</v>
      </c>
      <c r="BW130" s="9">
        <v>5.15</v>
      </c>
      <c r="BX130" s="4">
        <v>10.130000000000001</v>
      </c>
      <c r="BY130" s="4">
        <v>14.9</v>
      </c>
      <c r="BZ130" s="4">
        <v>2.21</v>
      </c>
      <c r="CA130" s="26">
        <v>2.12</v>
      </c>
      <c r="CB130" s="25">
        <v>2.2400000000000002</v>
      </c>
      <c r="CC130" s="25">
        <v>2.08</v>
      </c>
      <c r="CD130" s="53">
        <v>1.51</v>
      </c>
      <c r="CE130" s="54">
        <v>2.12</v>
      </c>
      <c r="CF130" s="53">
        <v>2.76</v>
      </c>
      <c r="CG130" s="54">
        <v>2.8</v>
      </c>
      <c r="CH130" s="55">
        <v>3.18</v>
      </c>
      <c r="CI130" s="53">
        <v>4.41</v>
      </c>
      <c r="CJ130" s="53">
        <v>4.03</v>
      </c>
      <c r="CK130" s="53">
        <v>4.24</v>
      </c>
      <c r="CL130" s="7">
        <v>3.26</v>
      </c>
      <c r="CM130" s="8">
        <v>2.82</v>
      </c>
      <c r="CN130" s="7">
        <v>3.38</v>
      </c>
      <c r="CO130" s="9">
        <v>4.1100000000000003</v>
      </c>
      <c r="CP130" s="4">
        <v>9.74</v>
      </c>
      <c r="CQ130" s="4">
        <v>14.42</v>
      </c>
      <c r="CR130" s="16">
        <v>25.62</v>
      </c>
      <c r="CS130" s="38">
        <v>26.44</v>
      </c>
      <c r="CT130" s="20">
        <v>30.1</v>
      </c>
      <c r="CU130" s="38">
        <v>32.6</v>
      </c>
      <c r="CV130" s="17">
        <v>33.340000000000003</v>
      </c>
      <c r="CW130" s="19">
        <v>34.29</v>
      </c>
      <c r="CX130" s="17">
        <v>35.81</v>
      </c>
      <c r="CY130" s="19">
        <v>35.56</v>
      </c>
      <c r="CZ130" s="18">
        <v>35.65</v>
      </c>
      <c r="DA130" s="17">
        <v>37.200000000000003</v>
      </c>
      <c r="DB130" s="17">
        <v>38.840000000000003</v>
      </c>
      <c r="DC130" s="17">
        <v>38.61</v>
      </c>
      <c r="DD130" s="17">
        <v>40.29</v>
      </c>
      <c r="DE130" s="19">
        <v>39.51</v>
      </c>
      <c r="DF130" s="17">
        <v>40.82</v>
      </c>
      <c r="DG130" s="20">
        <v>40.619999999999997</v>
      </c>
      <c r="DH130" s="16">
        <v>39.68</v>
      </c>
      <c r="DI130" s="16">
        <v>38.08</v>
      </c>
      <c r="DJ130" s="16">
        <v>25.29</v>
      </c>
      <c r="DK130" s="38">
        <v>26.58</v>
      </c>
      <c r="DL130" s="20">
        <v>30.25</v>
      </c>
      <c r="DM130" s="20">
        <v>32.44</v>
      </c>
      <c r="DN130" s="17">
        <v>33.630000000000003</v>
      </c>
      <c r="DO130" s="19">
        <v>34.32</v>
      </c>
      <c r="DP130" s="17">
        <v>35.28</v>
      </c>
      <c r="DQ130" s="19">
        <v>35.729999999999997</v>
      </c>
      <c r="DR130" s="18">
        <v>36.5</v>
      </c>
      <c r="DS130" s="17">
        <v>37.35</v>
      </c>
      <c r="DT130" s="17">
        <v>38.24</v>
      </c>
      <c r="DU130" s="17">
        <v>39.950000000000003</v>
      </c>
      <c r="DV130" s="17">
        <v>40.69</v>
      </c>
      <c r="DW130" s="19">
        <v>39.840000000000003</v>
      </c>
      <c r="DX130" s="17">
        <v>41.86</v>
      </c>
      <c r="DY130" s="20">
        <v>40.22</v>
      </c>
      <c r="DZ130" s="16">
        <v>39.909999999999997</v>
      </c>
      <c r="EA130" s="16">
        <v>38.14</v>
      </c>
      <c r="EB130" s="16">
        <v>0</v>
      </c>
      <c r="EC130" s="20">
        <v>0</v>
      </c>
      <c r="ED130" s="20">
        <v>1</v>
      </c>
      <c r="EE130" s="20">
        <v>1</v>
      </c>
      <c r="EF130" s="17">
        <v>2</v>
      </c>
      <c r="EG130" s="17">
        <v>3</v>
      </c>
      <c r="EH130" s="17">
        <v>4</v>
      </c>
      <c r="EI130" s="17">
        <v>7</v>
      </c>
      <c r="EJ130" s="17">
        <v>10</v>
      </c>
      <c r="EK130" s="17">
        <v>16</v>
      </c>
      <c r="EL130" s="17">
        <v>20</v>
      </c>
      <c r="EM130" s="17">
        <v>25</v>
      </c>
      <c r="EN130" s="17">
        <v>25</v>
      </c>
      <c r="EO130" s="17">
        <v>20</v>
      </c>
      <c r="EP130" s="17">
        <v>14</v>
      </c>
      <c r="EQ130" s="20">
        <v>9</v>
      </c>
      <c r="ER130" s="20">
        <v>8</v>
      </c>
      <c r="ES130" s="20">
        <v>9</v>
      </c>
    </row>
    <row r="131" spans="1:149" ht="14">
      <c r="A131" s="2" t="s">
        <v>836</v>
      </c>
      <c r="B131" s="2" t="s">
        <v>1666</v>
      </c>
      <c r="C131" s="2">
        <v>18</v>
      </c>
      <c r="D131" s="2">
        <v>0</v>
      </c>
      <c r="E131" s="2">
        <v>49614411</v>
      </c>
      <c r="F131" s="2" t="s">
        <v>91</v>
      </c>
      <c r="G131" s="1" t="s">
        <v>205</v>
      </c>
      <c r="H131" s="13" t="s">
        <v>95</v>
      </c>
      <c r="I131" s="1">
        <v>2</v>
      </c>
      <c r="J131" s="2">
        <v>163.9</v>
      </c>
      <c r="K131" s="2">
        <v>67.3</v>
      </c>
      <c r="L131" s="2" t="s">
        <v>167</v>
      </c>
      <c r="M131" s="2"/>
      <c r="N131" s="2" t="s">
        <v>238</v>
      </c>
      <c r="O131" s="2" t="s">
        <v>279</v>
      </c>
      <c r="P131" s="51"/>
      <c r="Q131" s="51"/>
      <c r="T131" s="30"/>
      <c r="U131" s="30"/>
      <c r="V131" s="30"/>
      <c r="W131" s="30"/>
      <c r="X131" s="51"/>
      <c r="Y131" s="51"/>
      <c r="AB131" s="2" t="s">
        <v>280</v>
      </c>
      <c r="AC131" s="68"/>
      <c r="AD131" s="3" t="s">
        <v>826</v>
      </c>
      <c r="AE131" s="3">
        <v>31</v>
      </c>
      <c r="AF131" s="2">
        <v>23</v>
      </c>
      <c r="AG131" s="2">
        <v>13</v>
      </c>
      <c r="AI131" s="33" t="s">
        <v>839</v>
      </c>
      <c r="AJ131" s="12" t="s">
        <v>704</v>
      </c>
      <c r="AK131" s="12">
        <v>57</v>
      </c>
      <c r="AL131" s="13">
        <v>33</v>
      </c>
      <c r="AM131" s="13">
        <v>25</v>
      </c>
      <c r="AN131" s="13"/>
      <c r="AO131" s="34" t="s">
        <v>90</v>
      </c>
      <c r="AP131" s="2" t="s">
        <v>149</v>
      </c>
      <c r="AQ131" s="2" t="s">
        <v>840</v>
      </c>
      <c r="AR131" s="2" t="s">
        <v>266</v>
      </c>
      <c r="AS131" s="2" t="s">
        <v>841</v>
      </c>
      <c r="AT131" s="2" t="s">
        <v>87</v>
      </c>
      <c r="AU131" s="1"/>
      <c r="AV131" s="2" t="s">
        <v>89</v>
      </c>
      <c r="AW131" s="1"/>
      <c r="AX131" s="2" t="s">
        <v>93</v>
      </c>
      <c r="AY131" s="14" t="s">
        <v>842</v>
      </c>
      <c r="AZ131" s="14">
        <v>1</v>
      </c>
      <c r="BA131" s="51"/>
      <c r="BB131" s="51"/>
      <c r="BE131" s="2" t="s">
        <v>1666</v>
      </c>
      <c r="BF131" s="2">
        <v>18</v>
      </c>
      <c r="BG131" s="2">
        <v>0</v>
      </c>
      <c r="BH131" s="104">
        <v>3.06</v>
      </c>
      <c r="BI131" s="105">
        <v>1.93</v>
      </c>
      <c r="BJ131" s="109">
        <v>1.42</v>
      </c>
      <c r="BK131" s="107">
        <v>1.1200000000000001</v>
      </c>
      <c r="BL131" s="106">
        <v>0.25</v>
      </c>
      <c r="BM131" s="108">
        <v>0.37</v>
      </c>
      <c r="BN131" s="106">
        <v>0.51</v>
      </c>
      <c r="BO131" s="108">
        <v>1.49</v>
      </c>
      <c r="BP131" s="107">
        <v>1.37</v>
      </c>
      <c r="BQ131" s="106">
        <v>3.3</v>
      </c>
      <c r="BR131" s="106">
        <v>3.31</v>
      </c>
      <c r="BS131" s="106">
        <v>4.78</v>
      </c>
      <c r="BT131" s="106">
        <v>4.47</v>
      </c>
      <c r="BU131" s="8">
        <v>5.96</v>
      </c>
      <c r="BV131" s="7">
        <v>7.68</v>
      </c>
      <c r="BW131" s="9">
        <v>8.4700000000000006</v>
      </c>
      <c r="BX131" s="4">
        <v>12.25</v>
      </c>
      <c r="BY131" s="4">
        <v>15.93</v>
      </c>
      <c r="BZ131" s="4">
        <v>3.31</v>
      </c>
      <c r="CA131" s="26">
        <v>1.9</v>
      </c>
      <c r="CB131" s="25">
        <v>1.37</v>
      </c>
      <c r="CC131" s="53">
        <v>1.25</v>
      </c>
      <c r="CD131" s="53">
        <v>0.75</v>
      </c>
      <c r="CE131" s="54">
        <v>0.75</v>
      </c>
      <c r="CF131" s="53">
        <v>1.39</v>
      </c>
      <c r="CG131" s="54">
        <v>1.62</v>
      </c>
      <c r="CH131" s="55">
        <v>2.41</v>
      </c>
      <c r="CI131" s="53">
        <v>3.22</v>
      </c>
      <c r="CJ131" s="53">
        <v>3.53</v>
      </c>
      <c r="CK131" s="53">
        <v>5.5</v>
      </c>
      <c r="CL131" s="7">
        <v>4.07</v>
      </c>
      <c r="CM131" s="8">
        <v>4.8899999999999997</v>
      </c>
      <c r="CN131" s="7">
        <v>6.41</v>
      </c>
      <c r="CO131" s="9">
        <v>7.62</v>
      </c>
      <c r="CP131" s="4">
        <v>12.22</v>
      </c>
      <c r="CQ131" s="4">
        <v>15.71</v>
      </c>
      <c r="CR131" s="16">
        <v>27.8</v>
      </c>
      <c r="CS131" s="38">
        <v>31.16</v>
      </c>
      <c r="CT131" s="20">
        <v>32.520000000000003</v>
      </c>
      <c r="CU131" s="18">
        <v>33.03</v>
      </c>
      <c r="CV131" s="17">
        <v>35.35</v>
      </c>
      <c r="CW131" s="19">
        <v>36.659999999999997</v>
      </c>
      <c r="CX131" s="17">
        <v>36.340000000000003</v>
      </c>
      <c r="CY131" s="19">
        <v>38.01</v>
      </c>
      <c r="CZ131" s="18">
        <v>39.14</v>
      </c>
      <c r="DA131" s="17">
        <v>39.74</v>
      </c>
      <c r="DB131" s="17">
        <v>40.53</v>
      </c>
      <c r="DC131" s="17">
        <v>41.95</v>
      </c>
      <c r="DD131" s="17">
        <v>44.66</v>
      </c>
      <c r="DE131" s="19">
        <v>45.49</v>
      </c>
      <c r="DF131" s="17">
        <v>46.16</v>
      </c>
      <c r="DG131" s="20">
        <v>44.61</v>
      </c>
      <c r="DH131" s="16">
        <v>45.16</v>
      </c>
      <c r="DI131" s="16">
        <v>45.77</v>
      </c>
      <c r="DJ131" s="16">
        <v>27.45</v>
      </c>
      <c r="DK131" s="38">
        <v>30.29</v>
      </c>
      <c r="DL131" s="20">
        <v>33.17</v>
      </c>
      <c r="DM131" s="17">
        <v>34.72</v>
      </c>
      <c r="DN131" s="17">
        <v>35.58</v>
      </c>
      <c r="DO131" s="19">
        <v>36.99</v>
      </c>
      <c r="DP131" s="17">
        <v>37.21</v>
      </c>
      <c r="DQ131" s="19">
        <v>38.369999999999997</v>
      </c>
      <c r="DR131" s="18">
        <v>39.130000000000003</v>
      </c>
      <c r="DS131" s="17">
        <v>40.6</v>
      </c>
      <c r="DT131" s="17">
        <v>41.44</v>
      </c>
      <c r="DU131" s="17">
        <v>41.53</v>
      </c>
      <c r="DV131" s="17">
        <v>44.33</v>
      </c>
      <c r="DW131" s="19">
        <v>45.12</v>
      </c>
      <c r="DX131" s="17">
        <v>46.17</v>
      </c>
      <c r="DY131" s="20">
        <v>43.8</v>
      </c>
      <c r="DZ131" s="16">
        <v>45.13</v>
      </c>
      <c r="EA131" s="16">
        <v>45.6</v>
      </c>
      <c r="EB131" s="16">
        <v>0</v>
      </c>
      <c r="EC131" s="20">
        <v>0</v>
      </c>
      <c r="ED131" s="20">
        <v>-2</v>
      </c>
      <c r="EE131" s="17">
        <v>-4</v>
      </c>
      <c r="EF131" s="17">
        <v>-6</v>
      </c>
      <c r="EG131" s="17">
        <v>-8</v>
      </c>
      <c r="EH131" s="17">
        <v>-6</v>
      </c>
      <c r="EI131" s="17">
        <v>-2</v>
      </c>
      <c r="EJ131" s="17">
        <v>4</v>
      </c>
      <c r="EK131" s="17">
        <v>12</v>
      </c>
      <c r="EL131" s="17">
        <v>17</v>
      </c>
      <c r="EM131" s="17">
        <v>19</v>
      </c>
      <c r="EN131" s="17">
        <v>18</v>
      </c>
      <c r="EO131" s="17">
        <v>13</v>
      </c>
      <c r="EP131" s="17">
        <v>8</v>
      </c>
      <c r="EQ131" s="20">
        <v>3</v>
      </c>
      <c r="ER131" s="20">
        <v>1</v>
      </c>
      <c r="ES131" s="20">
        <v>0</v>
      </c>
    </row>
    <row r="132" spans="1:149" ht="14">
      <c r="A132" s="2" t="s">
        <v>802</v>
      </c>
      <c r="B132" s="2" t="s">
        <v>1666</v>
      </c>
      <c r="C132" s="2">
        <v>14</v>
      </c>
      <c r="D132" s="2">
        <v>9</v>
      </c>
      <c r="E132" s="2">
        <v>50467956</v>
      </c>
      <c r="F132" s="2" t="s">
        <v>91</v>
      </c>
      <c r="G132" s="1" t="s">
        <v>806</v>
      </c>
      <c r="H132" s="13" t="s">
        <v>95</v>
      </c>
      <c r="I132" s="1">
        <v>3</v>
      </c>
      <c r="J132" s="2">
        <v>166.8</v>
      </c>
      <c r="K132" s="2">
        <v>54</v>
      </c>
      <c r="L132" s="2" t="s">
        <v>167</v>
      </c>
      <c r="M132" s="2"/>
      <c r="N132" s="2" t="s">
        <v>238</v>
      </c>
      <c r="O132" s="2" t="s">
        <v>279</v>
      </c>
      <c r="P132" s="51"/>
      <c r="Q132" s="51"/>
      <c r="T132" s="30"/>
      <c r="U132" s="30"/>
      <c r="V132" s="30"/>
      <c r="W132" s="30"/>
      <c r="X132" s="51"/>
      <c r="Y132" s="51"/>
      <c r="AB132" s="2" t="s">
        <v>280</v>
      </c>
      <c r="AC132" s="68"/>
      <c r="AD132" s="3" t="s">
        <v>68</v>
      </c>
      <c r="AE132" s="3">
        <v>27</v>
      </c>
      <c r="AF132" s="2">
        <v>16</v>
      </c>
      <c r="AG132" s="2">
        <v>13</v>
      </c>
      <c r="AI132" s="33" t="s">
        <v>443</v>
      </c>
      <c r="AJ132" s="12" t="s">
        <v>138</v>
      </c>
      <c r="AK132" s="12">
        <v>52</v>
      </c>
      <c r="AL132" s="13">
        <v>23</v>
      </c>
      <c r="AM132" s="13">
        <v>7</v>
      </c>
      <c r="AN132" s="13"/>
      <c r="AO132" s="34" t="s">
        <v>152</v>
      </c>
      <c r="AP132" s="2" t="s">
        <v>250</v>
      </c>
      <c r="AQ132" s="2" t="s">
        <v>805</v>
      </c>
      <c r="AR132" s="2" t="s">
        <v>203</v>
      </c>
      <c r="AS132" s="2" t="s">
        <v>775</v>
      </c>
      <c r="AT132" s="2" t="s">
        <v>87</v>
      </c>
      <c r="AU132" s="1"/>
      <c r="AV132" s="2" t="s">
        <v>89</v>
      </c>
      <c r="AW132" s="1"/>
      <c r="AX132" s="2" t="s">
        <v>93</v>
      </c>
      <c r="AY132" s="14" t="s">
        <v>807</v>
      </c>
      <c r="AZ132" s="14">
        <v>1</v>
      </c>
      <c r="BA132" s="51"/>
      <c r="BB132" s="51"/>
      <c r="BE132" s="2" t="s">
        <v>1666</v>
      </c>
      <c r="BF132" s="2">
        <v>14</v>
      </c>
      <c r="BG132" s="2">
        <v>9</v>
      </c>
      <c r="BH132" s="104">
        <v>2.94</v>
      </c>
      <c r="BI132" s="105">
        <v>1.62</v>
      </c>
      <c r="BJ132" s="109">
        <v>1.86</v>
      </c>
      <c r="BK132" s="105">
        <v>1.63</v>
      </c>
      <c r="BL132" s="106">
        <v>1.39</v>
      </c>
      <c r="BM132" s="108">
        <v>1.1200000000000001</v>
      </c>
      <c r="BN132" s="106">
        <v>0.62</v>
      </c>
      <c r="BO132" s="108">
        <v>0.25</v>
      </c>
      <c r="BP132" s="107">
        <v>0.87</v>
      </c>
      <c r="BQ132" s="106">
        <v>1.27</v>
      </c>
      <c r="BR132" s="106">
        <v>3.56</v>
      </c>
      <c r="BS132" s="106">
        <v>2.37</v>
      </c>
      <c r="BT132" s="108">
        <v>0.72</v>
      </c>
      <c r="BU132" s="7">
        <v>0.51</v>
      </c>
      <c r="BV132" s="7">
        <v>2.61</v>
      </c>
      <c r="BW132" s="4">
        <v>3.62</v>
      </c>
      <c r="BX132" s="4">
        <v>6.48</v>
      </c>
      <c r="BY132" s="97">
        <v>10.61</v>
      </c>
      <c r="BZ132" s="4">
        <v>2.82</v>
      </c>
      <c r="CA132" s="26">
        <v>1.62</v>
      </c>
      <c r="CB132" s="25">
        <v>1.1499999999999999</v>
      </c>
      <c r="CC132" s="25">
        <v>1.1200000000000001</v>
      </c>
      <c r="CD132" s="53">
        <v>1.24</v>
      </c>
      <c r="CE132" s="54">
        <v>0.39</v>
      </c>
      <c r="CF132" s="53">
        <v>0.62</v>
      </c>
      <c r="CG132" s="54">
        <v>0.98</v>
      </c>
      <c r="CH132" s="55">
        <v>0.37</v>
      </c>
      <c r="CI132" s="53">
        <v>1.56</v>
      </c>
      <c r="CJ132" s="53">
        <v>2.14</v>
      </c>
      <c r="CK132" s="53">
        <v>1.1100000000000001</v>
      </c>
      <c r="CL132" s="8">
        <v>0</v>
      </c>
      <c r="CM132" s="7">
        <v>1.42</v>
      </c>
      <c r="CN132" s="7">
        <v>1.67</v>
      </c>
      <c r="CO132" s="4">
        <v>3.72</v>
      </c>
      <c r="CP132" s="4">
        <v>6.14</v>
      </c>
      <c r="CQ132" s="97">
        <v>11.18</v>
      </c>
      <c r="CR132" s="16">
        <v>25.46</v>
      </c>
      <c r="CS132" s="38">
        <v>30.62</v>
      </c>
      <c r="CT132" s="20">
        <v>33.85</v>
      </c>
      <c r="CU132" s="38">
        <v>35.32</v>
      </c>
      <c r="CV132" s="17">
        <v>36.119999999999997</v>
      </c>
      <c r="CW132" s="19">
        <v>38.380000000000003</v>
      </c>
      <c r="CX132" s="17">
        <v>38.08</v>
      </c>
      <c r="CY132" s="19">
        <v>38.97</v>
      </c>
      <c r="CZ132" s="18">
        <v>38.72</v>
      </c>
      <c r="DA132" s="17">
        <v>38.51</v>
      </c>
      <c r="DB132" s="17">
        <v>38.69</v>
      </c>
      <c r="DC132" s="17">
        <v>38.03</v>
      </c>
      <c r="DD132" s="19">
        <v>42.15</v>
      </c>
      <c r="DE132" s="17">
        <v>42.85</v>
      </c>
      <c r="DF132" s="17">
        <v>41.51</v>
      </c>
      <c r="DG132" s="16">
        <v>40.869999999999997</v>
      </c>
      <c r="DH132" s="16">
        <v>39.409999999999997</v>
      </c>
      <c r="DI132" s="97">
        <v>38.270000000000003</v>
      </c>
      <c r="DJ132" s="16">
        <v>25.31</v>
      </c>
      <c r="DK132" s="38">
        <v>30.58</v>
      </c>
      <c r="DL132" s="20">
        <v>33.81</v>
      </c>
      <c r="DM132" s="20">
        <v>35.08</v>
      </c>
      <c r="DN132" s="17">
        <v>36.18</v>
      </c>
      <c r="DO132" s="19">
        <v>38.299999999999997</v>
      </c>
      <c r="DP132" s="17">
        <v>38.64</v>
      </c>
      <c r="DQ132" s="19">
        <v>38.74</v>
      </c>
      <c r="DR132" s="18">
        <v>38.340000000000003</v>
      </c>
      <c r="DS132" s="17">
        <v>38.75</v>
      </c>
      <c r="DT132" s="17">
        <v>38.28</v>
      </c>
      <c r="DU132" s="17">
        <v>38.14</v>
      </c>
      <c r="DV132" s="19">
        <v>42.58</v>
      </c>
      <c r="DW132" s="17">
        <v>42.86</v>
      </c>
      <c r="DX132" s="17">
        <v>40.049999999999997</v>
      </c>
      <c r="DY132" s="16">
        <v>39.72</v>
      </c>
      <c r="DZ132" s="16">
        <v>39.54</v>
      </c>
      <c r="EA132" s="97">
        <v>38.61</v>
      </c>
      <c r="EB132" s="16">
        <v>4</v>
      </c>
      <c r="EC132" s="20">
        <v>4</v>
      </c>
      <c r="ED132" s="20">
        <v>5</v>
      </c>
      <c r="EE132" s="20">
        <v>6</v>
      </c>
      <c r="EF132" s="17">
        <v>3</v>
      </c>
      <c r="EG132" s="17">
        <v>3</v>
      </c>
      <c r="EH132" s="17">
        <v>3</v>
      </c>
      <c r="EI132" s="17">
        <v>4</v>
      </c>
      <c r="EJ132" s="17">
        <v>6</v>
      </c>
      <c r="EK132" s="17">
        <v>11</v>
      </c>
      <c r="EL132" s="17">
        <v>17</v>
      </c>
      <c r="EM132" s="17">
        <v>22</v>
      </c>
      <c r="EN132" s="17">
        <v>22</v>
      </c>
      <c r="EO132" s="17">
        <v>20</v>
      </c>
      <c r="EP132" s="17">
        <v>16</v>
      </c>
      <c r="EQ132" s="20">
        <v>12</v>
      </c>
      <c r="ER132" s="20">
        <v>9</v>
      </c>
      <c r="ES132" s="97">
        <v>8</v>
      </c>
    </row>
    <row r="133" spans="1:149" ht="14">
      <c r="A133" s="2" t="s">
        <v>1383</v>
      </c>
      <c r="B133" s="2" t="s">
        <v>1666</v>
      </c>
      <c r="C133" s="2">
        <v>14</v>
      </c>
      <c r="D133" s="2">
        <v>3</v>
      </c>
      <c r="E133" s="2">
        <v>52744712</v>
      </c>
      <c r="F133" s="2" t="s">
        <v>91</v>
      </c>
      <c r="G133" s="1" t="s">
        <v>552</v>
      </c>
      <c r="H133" s="15" t="s">
        <v>95</v>
      </c>
      <c r="I133" s="1">
        <v>0</v>
      </c>
      <c r="J133" s="2">
        <v>158.4</v>
      </c>
      <c r="K133" s="2">
        <v>47</v>
      </c>
      <c r="L133" s="2" t="s">
        <v>167</v>
      </c>
      <c r="M133" s="2"/>
      <c r="N133" s="2"/>
      <c r="O133" s="2" t="s">
        <v>279</v>
      </c>
      <c r="P133" s="51"/>
      <c r="Q133" s="51"/>
      <c r="T133" s="30" t="s">
        <v>168</v>
      </c>
      <c r="U133" s="30"/>
      <c r="V133" s="30"/>
      <c r="W133" s="30"/>
      <c r="X133" s="51"/>
      <c r="Y133" s="51"/>
      <c r="AB133" s="2" t="s">
        <v>1384</v>
      </c>
      <c r="AC133" s="33"/>
      <c r="AD133" s="3" t="s">
        <v>551</v>
      </c>
      <c r="AE133" s="3">
        <v>33</v>
      </c>
      <c r="AF133" s="2">
        <v>19</v>
      </c>
      <c r="AG133" s="2">
        <v>23</v>
      </c>
      <c r="AI133" s="68"/>
      <c r="AJ133" s="12" t="s">
        <v>126</v>
      </c>
      <c r="AK133" s="12">
        <v>75</v>
      </c>
      <c r="AL133" s="13">
        <v>52</v>
      </c>
      <c r="AM133" s="13">
        <v>44</v>
      </c>
      <c r="AN133" s="13"/>
      <c r="AO133" s="34" t="s">
        <v>152</v>
      </c>
      <c r="AP133" s="2" t="s">
        <v>218</v>
      </c>
      <c r="AQ133" s="2" t="s">
        <v>265</v>
      </c>
      <c r="AR133" s="2" t="s">
        <v>129</v>
      </c>
      <c r="AS133" s="2" t="s">
        <v>359</v>
      </c>
      <c r="AT133" s="2" t="s">
        <v>87</v>
      </c>
      <c r="AU133" s="1" t="s">
        <v>443</v>
      </c>
      <c r="AV133" s="2" t="s">
        <v>89</v>
      </c>
      <c r="AW133" s="1" t="s">
        <v>108</v>
      </c>
      <c r="AX133" s="2" t="s">
        <v>93</v>
      </c>
      <c r="AY133" s="14" t="s">
        <v>553</v>
      </c>
      <c r="AZ133" s="14">
        <v>1</v>
      </c>
      <c r="BA133" s="51"/>
      <c r="BB133" s="51"/>
      <c r="BE133" s="2" t="s">
        <v>1666</v>
      </c>
      <c r="BF133" s="2">
        <v>14</v>
      </c>
      <c r="BG133" s="2">
        <v>3</v>
      </c>
      <c r="BH133" s="104">
        <v>5.41</v>
      </c>
      <c r="BI133" s="105">
        <v>3.62</v>
      </c>
      <c r="BJ133" s="115">
        <v>3.18</v>
      </c>
      <c r="BK133" s="107">
        <v>2.67</v>
      </c>
      <c r="BL133" s="106">
        <v>3.07</v>
      </c>
      <c r="BM133" s="108">
        <v>2.52</v>
      </c>
      <c r="BN133" s="106">
        <v>1.42</v>
      </c>
      <c r="BO133" s="108">
        <v>2.14</v>
      </c>
      <c r="BP133" s="107">
        <v>2.74</v>
      </c>
      <c r="BQ133" s="106">
        <v>4.0199999999999996</v>
      </c>
      <c r="BR133" s="106">
        <v>6.97</v>
      </c>
      <c r="BS133" s="106">
        <v>4.88</v>
      </c>
      <c r="BT133" s="106">
        <v>1.52</v>
      </c>
      <c r="BU133" s="8">
        <v>2.91</v>
      </c>
      <c r="BV133" s="7">
        <v>3.49</v>
      </c>
      <c r="BW133" s="9">
        <v>4.97</v>
      </c>
      <c r="BX133" s="4">
        <v>11.07</v>
      </c>
      <c r="BY133" s="4">
        <v>16.97</v>
      </c>
      <c r="BZ133" s="4">
        <v>5.99</v>
      </c>
      <c r="CA133" s="37">
        <v>4.5199999999999996</v>
      </c>
      <c r="CB133" s="5">
        <v>2.91</v>
      </c>
      <c r="CC133" s="53">
        <v>2.87</v>
      </c>
      <c r="CD133" s="53">
        <v>2.14</v>
      </c>
      <c r="CE133" s="54">
        <v>3.24</v>
      </c>
      <c r="CF133" s="53">
        <v>3.36</v>
      </c>
      <c r="CG133" s="54">
        <v>3.02</v>
      </c>
      <c r="CH133" s="6">
        <v>3.38</v>
      </c>
      <c r="CI133" s="7">
        <v>4.25</v>
      </c>
      <c r="CJ133" s="7">
        <v>6.34</v>
      </c>
      <c r="CK133" s="7">
        <v>3.69</v>
      </c>
      <c r="CL133" s="7">
        <v>0</v>
      </c>
      <c r="CM133" s="8">
        <v>0</v>
      </c>
      <c r="CN133" s="7">
        <v>2.9</v>
      </c>
      <c r="CO133" s="9">
        <v>4.68</v>
      </c>
      <c r="CP133" s="4">
        <v>9.68</v>
      </c>
      <c r="CQ133" s="4">
        <v>17.88</v>
      </c>
      <c r="CR133" s="16">
        <v>27.66</v>
      </c>
      <c r="CS133" s="38">
        <v>28.32</v>
      </c>
      <c r="CT133" s="23">
        <v>29.75</v>
      </c>
      <c r="CU133" s="18">
        <v>31.39</v>
      </c>
      <c r="CV133" s="17">
        <v>32.33</v>
      </c>
      <c r="CW133" s="19">
        <v>34.57</v>
      </c>
      <c r="CX133" s="17">
        <v>35.159999999999997</v>
      </c>
      <c r="CY133" s="19">
        <v>36.369999999999997</v>
      </c>
      <c r="CZ133" s="18">
        <v>36.840000000000003</v>
      </c>
      <c r="DA133" s="17">
        <v>36.270000000000003</v>
      </c>
      <c r="DB133" s="17">
        <v>37.28</v>
      </c>
      <c r="DC133" s="17">
        <v>39.520000000000003</v>
      </c>
      <c r="DD133" s="17">
        <v>43.3</v>
      </c>
      <c r="DE133" s="19">
        <v>44.95</v>
      </c>
      <c r="DF133" s="17">
        <v>48.37</v>
      </c>
      <c r="DG133" s="20">
        <v>44.2</v>
      </c>
      <c r="DH133" s="16">
        <v>46.58</v>
      </c>
      <c r="DI133" s="16">
        <v>39.61</v>
      </c>
      <c r="DJ133" s="16">
        <v>27.03</v>
      </c>
      <c r="DK133" s="38">
        <v>27.2</v>
      </c>
      <c r="DL133" s="23">
        <v>29.69</v>
      </c>
      <c r="DM133" s="17">
        <v>31.76</v>
      </c>
      <c r="DN133" s="17">
        <v>32.96</v>
      </c>
      <c r="DO133" s="19">
        <v>34.93</v>
      </c>
      <c r="DP133" s="17">
        <v>35.31</v>
      </c>
      <c r="DQ133" s="19">
        <v>36.299999999999997</v>
      </c>
      <c r="DR133" s="18">
        <v>36.979999999999997</v>
      </c>
      <c r="DS133" s="17">
        <v>35.799999999999997</v>
      </c>
      <c r="DT133" s="17">
        <v>37.159999999999997</v>
      </c>
      <c r="DU133" s="17">
        <v>38.979999999999997</v>
      </c>
      <c r="DV133" s="17">
        <v>43.52</v>
      </c>
      <c r="DW133" s="19">
        <v>44.36</v>
      </c>
      <c r="DX133" s="17">
        <v>48.27</v>
      </c>
      <c r="DY133" s="20">
        <v>44.01</v>
      </c>
      <c r="DZ133" s="16">
        <v>47.28</v>
      </c>
      <c r="EA133" s="16">
        <v>38.92</v>
      </c>
      <c r="EB133" s="16">
        <v>-2</v>
      </c>
      <c r="EC133" s="20">
        <v>-3</v>
      </c>
      <c r="ED133" s="23">
        <v>-1</v>
      </c>
      <c r="EE133" s="17">
        <v>-1</v>
      </c>
      <c r="EF133" s="17">
        <v>-2</v>
      </c>
      <c r="EG133" s="17">
        <v>-5</v>
      </c>
      <c r="EH133" s="17">
        <v>-7</v>
      </c>
      <c r="EI133" s="17">
        <v>-3</v>
      </c>
      <c r="EJ133" s="17">
        <v>0</v>
      </c>
      <c r="EK133" s="17">
        <v>8</v>
      </c>
      <c r="EL133" s="17">
        <v>18</v>
      </c>
      <c r="EM133" s="17">
        <v>29</v>
      </c>
      <c r="EN133" s="17">
        <v>32</v>
      </c>
      <c r="EO133" s="17">
        <v>27</v>
      </c>
      <c r="EP133" s="17">
        <v>19</v>
      </c>
      <c r="EQ133" s="20">
        <v>11</v>
      </c>
      <c r="ER133" s="20">
        <v>6</v>
      </c>
      <c r="ES133" s="20">
        <v>2</v>
      </c>
    </row>
    <row r="134" spans="1:149" ht="14">
      <c r="A134" s="2" t="s">
        <v>1381</v>
      </c>
      <c r="B134" s="2" t="s">
        <v>1667</v>
      </c>
      <c r="C134" s="2">
        <v>15</v>
      </c>
      <c r="D134" s="2">
        <v>6</v>
      </c>
      <c r="E134" s="2">
        <v>50489723</v>
      </c>
      <c r="F134" s="2" t="s">
        <v>91</v>
      </c>
      <c r="G134" s="1" t="s">
        <v>549</v>
      </c>
      <c r="H134" s="15" t="s">
        <v>95</v>
      </c>
      <c r="I134" s="1">
        <v>1</v>
      </c>
      <c r="J134" s="2">
        <v>177.8</v>
      </c>
      <c r="K134" s="2">
        <v>56.6</v>
      </c>
      <c r="L134" s="2" t="s">
        <v>167</v>
      </c>
      <c r="M134" s="2"/>
      <c r="N134" s="2"/>
      <c r="O134" s="2" t="s">
        <v>279</v>
      </c>
      <c r="P134" s="51"/>
      <c r="Q134" s="51"/>
      <c r="T134" s="30" t="s">
        <v>168</v>
      </c>
      <c r="U134" s="30"/>
      <c r="V134" s="30"/>
      <c r="W134" s="30"/>
      <c r="X134" s="51"/>
      <c r="Y134" s="51"/>
      <c r="AB134" s="2" t="s">
        <v>1382</v>
      </c>
      <c r="AC134" s="33"/>
      <c r="AD134" s="3" t="s">
        <v>115</v>
      </c>
      <c r="AE134" s="3">
        <v>38</v>
      </c>
      <c r="AF134" s="2">
        <v>30</v>
      </c>
      <c r="AG134" s="2">
        <v>22</v>
      </c>
      <c r="AI134" s="68"/>
      <c r="AJ134" s="12" t="s">
        <v>116</v>
      </c>
      <c r="AK134" s="12">
        <v>68</v>
      </c>
      <c r="AL134" s="13">
        <v>56</v>
      </c>
      <c r="AM134" s="13">
        <v>45</v>
      </c>
      <c r="AN134" s="13"/>
      <c r="AO134" s="34" t="s">
        <v>152</v>
      </c>
      <c r="AP134" s="2" t="s">
        <v>127</v>
      </c>
      <c r="AQ134" s="2" t="s">
        <v>104</v>
      </c>
      <c r="AR134" s="2" t="s">
        <v>105</v>
      </c>
      <c r="AS134" s="2" t="s">
        <v>513</v>
      </c>
      <c r="AT134" s="2" t="s">
        <v>87</v>
      </c>
      <c r="AU134" s="1" t="s">
        <v>242</v>
      </c>
      <c r="AV134" s="2" t="s">
        <v>89</v>
      </c>
      <c r="AW134" s="1" t="s">
        <v>108</v>
      </c>
      <c r="AX134" s="2" t="s">
        <v>93</v>
      </c>
      <c r="AY134" s="14" t="s">
        <v>544</v>
      </c>
      <c r="AZ134" s="14">
        <v>1</v>
      </c>
      <c r="BA134" s="51"/>
      <c r="BB134" s="51"/>
      <c r="BE134" s="2" t="s">
        <v>1667</v>
      </c>
      <c r="BF134" s="2">
        <v>15</v>
      </c>
      <c r="BG134" s="2">
        <v>6</v>
      </c>
      <c r="BH134" s="104">
        <v>7.46</v>
      </c>
      <c r="BI134" s="105">
        <v>4.62</v>
      </c>
      <c r="BJ134" s="115">
        <v>4.5599999999999996</v>
      </c>
      <c r="BK134" s="107">
        <v>2.91</v>
      </c>
      <c r="BL134" s="106">
        <v>2.3199999999999998</v>
      </c>
      <c r="BM134" s="108">
        <v>3.02</v>
      </c>
      <c r="BN134" s="106">
        <v>2.39</v>
      </c>
      <c r="BO134" s="108">
        <v>2.76</v>
      </c>
      <c r="BP134" s="107">
        <v>3.44</v>
      </c>
      <c r="BQ134" s="106">
        <v>5.01</v>
      </c>
      <c r="BR134" s="106">
        <v>7.97</v>
      </c>
      <c r="BS134" s="106">
        <v>8.14</v>
      </c>
      <c r="BT134" s="106">
        <v>3.78</v>
      </c>
      <c r="BU134" s="8">
        <v>3.78</v>
      </c>
      <c r="BV134" s="7">
        <v>5.6</v>
      </c>
      <c r="BW134" s="9">
        <v>8.9600000000000009</v>
      </c>
      <c r="BX134" s="4">
        <v>12.16</v>
      </c>
      <c r="BY134" s="4">
        <v>18.13</v>
      </c>
      <c r="BZ134" s="4">
        <v>7.65</v>
      </c>
      <c r="CA134" s="37">
        <v>5.59</v>
      </c>
      <c r="CB134" s="5">
        <v>4.8600000000000003</v>
      </c>
      <c r="CC134" s="7">
        <v>4.01</v>
      </c>
      <c r="CD134" s="7">
        <v>2.92</v>
      </c>
      <c r="CE134" s="8">
        <v>3.34</v>
      </c>
      <c r="CF134" s="7">
        <v>3.37</v>
      </c>
      <c r="CG134" s="8">
        <v>3.6</v>
      </c>
      <c r="CH134" s="6">
        <v>4.29</v>
      </c>
      <c r="CI134" s="7">
        <v>6.56</v>
      </c>
      <c r="CJ134" s="7">
        <v>7.67</v>
      </c>
      <c r="CK134" s="7">
        <v>8.4499999999999993</v>
      </c>
      <c r="CL134" s="7">
        <v>3.96</v>
      </c>
      <c r="CM134" s="8">
        <v>5.73</v>
      </c>
      <c r="CN134" s="7">
        <v>6.24</v>
      </c>
      <c r="CO134" s="9">
        <v>8.69</v>
      </c>
      <c r="CP134" s="4">
        <v>11.17</v>
      </c>
      <c r="CQ134" s="4">
        <v>17.440000000000001</v>
      </c>
      <c r="CR134" s="16">
        <v>29.94</v>
      </c>
      <c r="CS134" s="38">
        <v>34.97</v>
      </c>
      <c r="CT134" s="23">
        <v>36.409999999999997</v>
      </c>
      <c r="CU134" s="18">
        <v>35.82</v>
      </c>
      <c r="CV134" s="17">
        <v>37.14</v>
      </c>
      <c r="CW134" s="19">
        <v>39.75</v>
      </c>
      <c r="CX134" s="17">
        <v>40.65</v>
      </c>
      <c r="CY134" s="19">
        <v>41.71</v>
      </c>
      <c r="CZ134" s="18">
        <v>44.12</v>
      </c>
      <c r="DA134" s="17">
        <v>46.23</v>
      </c>
      <c r="DB134" s="17">
        <v>44.94</v>
      </c>
      <c r="DC134" s="17">
        <v>45.46</v>
      </c>
      <c r="DD134" s="17">
        <v>49.85</v>
      </c>
      <c r="DE134" s="19">
        <v>50.82</v>
      </c>
      <c r="DF134" s="17">
        <v>56.96</v>
      </c>
      <c r="DG134" s="20">
        <v>51.33</v>
      </c>
      <c r="DH134" s="16">
        <v>50.57</v>
      </c>
      <c r="DI134" s="16">
        <v>48.51</v>
      </c>
      <c r="DJ134" s="16">
        <v>29.29</v>
      </c>
      <c r="DK134" s="38">
        <v>34.130000000000003</v>
      </c>
      <c r="DL134" s="23">
        <v>36.229999999999997</v>
      </c>
      <c r="DM134" s="17">
        <v>35.68</v>
      </c>
      <c r="DN134" s="17">
        <v>37.39</v>
      </c>
      <c r="DO134" s="19">
        <v>39.979999999999997</v>
      </c>
      <c r="DP134" s="17">
        <v>39.29</v>
      </c>
      <c r="DQ134" s="19">
        <v>41.21</v>
      </c>
      <c r="DR134" s="18">
        <v>43.21</v>
      </c>
      <c r="DS134" s="17">
        <v>44.83</v>
      </c>
      <c r="DT134" s="17">
        <v>44.82</v>
      </c>
      <c r="DU134" s="17">
        <v>45.75</v>
      </c>
      <c r="DV134" s="17">
        <v>48.83</v>
      </c>
      <c r="DW134" s="19">
        <v>50.79</v>
      </c>
      <c r="DX134" s="17">
        <v>57.8</v>
      </c>
      <c r="DY134" s="20">
        <v>52.01</v>
      </c>
      <c r="DZ134" s="16">
        <v>51.4</v>
      </c>
      <c r="EA134" s="16">
        <v>48.08</v>
      </c>
      <c r="EB134" s="16">
        <v>8</v>
      </c>
      <c r="EC134" s="20">
        <v>5</v>
      </c>
      <c r="ED134" s="23">
        <v>5</v>
      </c>
      <c r="EE134" s="17">
        <v>7</v>
      </c>
      <c r="EF134" s="17">
        <v>3</v>
      </c>
      <c r="EG134" s="17">
        <v>0</v>
      </c>
      <c r="EH134" s="17">
        <v>-2</v>
      </c>
      <c r="EI134" s="17">
        <v>-1</v>
      </c>
      <c r="EJ134" s="17">
        <v>3</v>
      </c>
      <c r="EK134" s="17">
        <v>9</v>
      </c>
      <c r="EL134" s="17">
        <v>18</v>
      </c>
      <c r="EM134" s="17">
        <v>29</v>
      </c>
      <c r="EN134" s="17">
        <v>28</v>
      </c>
      <c r="EO134" s="17">
        <v>26</v>
      </c>
      <c r="EP134" s="17">
        <v>22</v>
      </c>
      <c r="EQ134" s="20">
        <v>16</v>
      </c>
      <c r="ER134" s="20">
        <v>12</v>
      </c>
      <c r="ES134" s="20">
        <v>11</v>
      </c>
    </row>
    <row r="135" spans="1:149" ht="14">
      <c r="A135" s="2" t="s">
        <v>1354</v>
      </c>
      <c r="B135" s="2" t="s">
        <v>1666</v>
      </c>
      <c r="C135" s="2">
        <v>21</v>
      </c>
      <c r="D135" s="2">
        <v>3</v>
      </c>
      <c r="E135" s="2">
        <v>51884840</v>
      </c>
      <c r="F135" s="2" t="s">
        <v>91</v>
      </c>
      <c r="G135" s="1" t="s">
        <v>437</v>
      </c>
      <c r="H135" s="15" t="s">
        <v>95</v>
      </c>
      <c r="I135" s="1">
        <v>1</v>
      </c>
      <c r="J135" s="2">
        <v>166.7</v>
      </c>
      <c r="K135" s="2">
        <v>54.7</v>
      </c>
      <c r="L135" s="2" t="s">
        <v>167</v>
      </c>
      <c r="M135" s="2"/>
      <c r="N135" s="2"/>
      <c r="O135" s="2" t="s">
        <v>279</v>
      </c>
      <c r="P135" s="3"/>
      <c r="Q135" s="3"/>
      <c r="R135" s="2"/>
      <c r="S135" s="2"/>
      <c r="T135" s="30" t="s">
        <v>434</v>
      </c>
      <c r="U135" s="30"/>
      <c r="V135" s="30"/>
      <c r="W135" s="30"/>
      <c r="X135" s="3"/>
      <c r="Y135" s="3"/>
      <c r="Z135" s="2"/>
      <c r="AA135" s="2"/>
      <c r="AB135" s="2"/>
      <c r="AC135" s="33"/>
      <c r="AD135" s="3" t="s">
        <v>435</v>
      </c>
      <c r="AE135" s="3">
        <v>26</v>
      </c>
      <c r="AF135" s="2">
        <v>13</v>
      </c>
      <c r="AG135" s="2">
        <v>15</v>
      </c>
      <c r="AH135" s="2" t="s">
        <v>280</v>
      </c>
      <c r="AI135" s="33"/>
      <c r="AJ135" s="12" t="s">
        <v>138</v>
      </c>
      <c r="AK135" s="12">
        <v>46</v>
      </c>
      <c r="AL135" s="13">
        <v>23</v>
      </c>
      <c r="AM135" s="13">
        <v>18</v>
      </c>
      <c r="AN135" s="13"/>
      <c r="AO135" s="34" t="s">
        <v>152</v>
      </c>
      <c r="AP135" s="2" t="s">
        <v>103</v>
      </c>
      <c r="AQ135" s="2" t="s">
        <v>352</v>
      </c>
      <c r="AR135" s="2" t="s">
        <v>342</v>
      </c>
      <c r="AS135" s="2" t="s">
        <v>436</v>
      </c>
      <c r="AT135" s="2" t="s">
        <v>87</v>
      </c>
      <c r="AU135" s="1" t="s">
        <v>209</v>
      </c>
      <c r="AV135" s="2" t="s">
        <v>89</v>
      </c>
      <c r="AW135" s="1" t="s">
        <v>108</v>
      </c>
      <c r="AX135" s="2" t="s">
        <v>93</v>
      </c>
      <c r="AY135" s="14" t="s">
        <v>438</v>
      </c>
      <c r="AZ135" s="14">
        <v>1</v>
      </c>
      <c r="BA135" s="3"/>
      <c r="BB135" s="3"/>
      <c r="BC135" s="2"/>
      <c r="BD135" s="2"/>
      <c r="BE135" s="2" t="s">
        <v>1666</v>
      </c>
      <c r="BF135" s="2">
        <v>21</v>
      </c>
      <c r="BG135" s="2">
        <v>3</v>
      </c>
      <c r="BH135" s="104">
        <v>5.12</v>
      </c>
      <c r="BI135" s="114">
        <v>3.67</v>
      </c>
      <c r="BJ135" s="115">
        <v>2.4500000000000002</v>
      </c>
      <c r="BK135" s="114">
        <v>2.17</v>
      </c>
      <c r="BL135" s="115">
        <v>2.11</v>
      </c>
      <c r="BM135" s="123">
        <v>2.39</v>
      </c>
      <c r="BN135" s="115">
        <v>2.08</v>
      </c>
      <c r="BO135" s="123">
        <v>2.17</v>
      </c>
      <c r="BP135" s="114">
        <v>3.62</v>
      </c>
      <c r="BQ135" s="106">
        <v>4.95</v>
      </c>
      <c r="BR135" s="106">
        <v>4.82</v>
      </c>
      <c r="BS135" s="106">
        <v>7.31</v>
      </c>
      <c r="BT135" s="106">
        <v>3.45</v>
      </c>
      <c r="BU135" s="8">
        <v>4.4800000000000004</v>
      </c>
      <c r="BV135" s="7">
        <v>5.07</v>
      </c>
      <c r="BW135" s="9">
        <v>7.39</v>
      </c>
      <c r="BX135" s="4">
        <v>12.87</v>
      </c>
      <c r="BY135" s="4">
        <v>17.61</v>
      </c>
      <c r="BZ135" s="4">
        <v>5.01</v>
      </c>
      <c r="CA135" s="39">
        <v>2.84</v>
      </c>
      <c r="CB135" s="5">
        <v>2.4500000000000002</v>
      </c>
      <c r="CC135" s="5">
        <v>3.38</v>
      </c>
      <c r="CD135" s="5">
        <v>3.97</v>
      </c>
      <c r="CE135" s="41">
        <v>3.58</v>
      </c>
      <c r="CF135" s="5">
        <v>3.22</v>
      </c>
      <c r="CG135" s="41">
        <v>2.91</v>
      </c>
      <c r="CH135" s="39">
        <v>4.1500000000000004</v>
      </c>
      <c r="CI135" s="7">
        <v>4.76</v>
      </c>
      <c r="CJ135" s="7">
        <v>6.39</v>
      </c>
      <c r="CK135" s="7">
        <v>5.45</v>
      </c>
      <c r="CL135" s="7">
        <v>3.46</v>
      </c>
      <c r="CM135" s="8">
        <v>4.0999999999999996</v>
      </c>
      <c r="CN135" s="7">
        <v>6.01</v>
      </c>
      <c r="CO135" s="9">
        <v>6.83</v>
      </c>
      <c r="CP135" s="4">
        <v>13.75</v>
      </c>
      <c r="CQ135" s="4">
        <v>15.72</v>
      </c>
      <c r="CR135" s="16">
        <v>27.61</v>
      </c>
      <c r="CS135" s="40">
        <v>29.97</v>
      </c>
      <c r="CT135" s="23">
        <v>34.700000000000003</v>
      </c>
      <c r="CU135" s="40">
        <v>35.43</v>
      </c>
      <c r="CV135" s="23">
        <v>37.83</v>
      </c>
      <c r="CW135" s="42">
        <v>39.909999999999997</v>
      </c>
      <c r="CX135" s="23">
        <v>40.869999999999997</v>
      </c>
      <c r="CY135" s="42">
        <v>41.15</v>
      </c>
      <c r="CZ135" s="40">
        <v>40.9</v>
      </c>
      <c r="DA135" s="17">
        <v>41.67</v>
      </c>
      <c r="DB135" s="17">
        <v>43.45</v>
      </c>
      <c r="DC135" s="17">
        <v>44.17</v>
      </c>
      <c r="DD135" s="17">
        <v>50.54</v>
      </c>
      <c r="DE135" s="19">
        <v>50.51</v>
      </c>
      <c r="DF135" s="17">
        <v>51.27</v>
      </c>
      <c r="DG135" s="20">
        <v>48.24</v>
      </c>
      <c r="DH135" s="16">
        <v>47.42</v>
      </c>
      <c r="DI135" s="16">
        <v>42.99</v>
      </c>
      <c r="DJ135" s="16">
        <v>28.34</v>
      </c>
      <c r="DK135" s="40">
        <v>29.55</v>
      </c>
      <c r="DL135" s="23">
        <v>34.6</v>
      </c>
      <c r="DM135" s="23">
        <v>35.25</v>
      </c>
      <c r="DN135" s="23">
        <v>35.76</v>
      </c>
      <c r="DO135" s="42">
        <v>38.130000000000003</v>
      </c>
      <c r="DP135" s="23">
        <v>39.31</v>
      </c>
      <c r="DQ135" s="42">
        <v>41</v>
      </c>
      <c r="DR135" s="40">
        <v>42.96</v>
      </c>
      <c r="DS135" s="17">
        <v>42.74</v>
      </c>
      <c r="DT135" s="17">
        <v>45.67</v>
      </c>
      <c r="DU135" s="17">
        <v>45.98</v>
      </c>
      <c r="DV135" s="17">
        <v>49.36</v>
      </c>
      <c r="DW135" s="19">
        <v>50.97</v>
      </c>
      <c r="DX135" s="17">
        <v>50.46</v>
      </c>
      <c r="DY135" s="20">
        <v>48.26</v>
      </c>
      <c r="DZ135" s="16">
        <v>48.6</v>
      </c>
      <c r="EA135" s="16">
        <v>41.83</v>
      </c>
      <c r="EB135" s="16">
        <v>3</v>
      </c>
      <c r="EC135" s="23">
        <v>4</v>
      </c>
      <c r="ED135" s="23">
        <v>4</v>
      </c>
      <c r="EE135" s="23">
        <v>2</v>
      </c>
      <c r="EF135" s="23">
        <v>0</v>
      </c>
      <c r="EG135" s="23">
        <v>0</v>
      </c>
      <c r="EH135" s="23">
        <v>0</v>
      </c>
      <c r="EI135" s="23">
        <v>0</v>
      </c>
      <c r="EJ135" s="23">
        <v>0</v>
      </c>
      <c r="EK135" s="17">
        <v>-7</v>
      </c>
      <c r="EL135" s="17">
        <v>-17</v>
      </c>
      <c r="EM135" s="17">
        <v>-23</v>
      </c>
      <c r="EN135" s="17">
        <v>-23</v>
      </c>
      <c r="EO135" s="17">
        <v>-19</v>
      </c>
      <c r="EP135" s="17">
        <v>-14</v>
      </c>
      <c r="EQ135" s="20">
        <v>-10</v>
      </c>
      <c r="ER135" s="20">
        <v>-6</v>
      </c>
      <c r="ES135" s="20">
        <v>-6</v>
      </c>
    </row>
    <row r="136" spans="1:149" ht="14">
      <c r="A136" s="2" t="s">
        <v>1375</v>
      </c>
      <c r="B136" s="2" t="s">
        <v>1666</v>
      </c>
      <c r="C136" s="2">
        <v>18</v>
      </c>
      <c r="D136" s="2">
        <v>6</v>
      </c>
      <c r="E136" s="2">
        <v>52782163</v>
      </c>
      <c r="F136" s="2" t="s">
        <v>91</v>
      </c>
      <c r="G136" s="1" t="s">
        <v>527</v>
      </c>
      <c r="H136" s="15" t="s">
        <v>95</v>
      </c>
      <c r="I136" s="1">
        <v>0</v>
      </c>
      <c r="J136" s="2">
        <v>151.6</v>
      </c>
      <c r="K136" s="2">
        <v>46.1</v>
      </c>
      <c r="L136" s="2" t="s">
        <v>167</v>
      </c>
      <c r="M136" s="2"/>
      <c r="N136" s="2"/>
      <c r="O136" s="2" t="s">
        <v>376</v>
      </c>
      <c r="P136" s="51"/>
      <c r="Q136" s="51"/>
      <c r="T136" s="30" t="s">
        <v>168</v>
      </c>
      <c r="U136" s="30"/>
      <c r="V136" s="30"/>
      <c r="W136" s="30"/>
      <c r="X136" s="51"/>
      <c r="Y136" s="51"/>
      <c r="AB136" s="2" t="s">
        <v>525</v>
      </c>
      <c r="AC136" s="33"/>
      <c r="AD136" s="3" t="s">
        <v>81</v>
      </c>
      <c r="AE136" s="3">
        <v>40</v>
      </c>
      <c r="AF136" s="2">
        <v>32</v>
      </c>
      <c r="AG136" s="2">
        <v>36</v>
      </c>
      <c r="AI136" s="68"/>
      <c r="AJ136" s="12" t="s">
        <v>526</v>
      </c>
      <c r="AK136" s="12">
        <v>62</v>
      </c>
      <c r="AL136" s="13">
        <v>48</v>
      </c>
      <c r="AM136" s="13">
        <v>52</v>
      </c>
      <c r="AN136" s="13"/>
      <c r="AO136" s="34" t="s">
        <v>152</v>
      </c>
      <c r="AP136" s="2" t="s">
        <v>250</v>
      </c>
      <c r="AQ136" s="2" t="s">
        <v>128</v>
      </c>
      <c r="AR136" s="2" t="s">
        <v>226</v>
      </c>
      <c r="AS136" s="2" t="s">
        <v>324</v>
      </c>
      <c r="AT136" s="2" t="s">
        <v>87</v>
      </c>
      <c r="AU136" s="1" t="s">
        <v>242</v>
      </c>
      <c r="AV136" s="2" t="s">
        <v>89</v>
      </c>
      <c r="AW136" s="1" t="s">
        <v>108</v>
      </c>
      <c r="AX136" s="2" t="s">
        <v>93</v>
      </c>
      <c r="AY136" s="14" t="s">
        <v>528</v>
      </c>
      <c r="AZ136" s="14">
        <v>1</v>
      </c>
      <c r="BA136" s="51"/>
      <c r="BB136" s="51"/>
      <c r="BE136" s="2" t="s">
        <v>1666</v>
      </c>
      <c r="BF136" s="2">
        <v>18</v>
      </c>
      <c r="BG136" s="2">
        <v>6</v>
      </c>
      <c r="BH136" s="104">
        <v>3.86</v>
      </c>
      <c r="BI136" s="105">
        <v>3.34</v>
      </c>
      <c r="BJ136" s="110">
        <v>3.46</v>
      </c>
      <c r="BK136" s="107">
        <v>2.66</v>
      </c>
      <c r="BL136" s="106">
        <v>2.4700000000000002</v>
      </c>
      <c r="BM136" s="108">
        <v>1.76</v>
      </c>
      <c r="BN136" s="106">
        <v>2.0499999999999998</v>
      </c>
      <c r="BO136" s="108">
        <v>1.51</v>
      </c>
      <c r="BP136" s="107">
        <v>2.87</v>
      </c>
      <c r="BQ136" s="106">
        <v>4.0599999999999996</v>
      </c>
      <c r="BR136" s="106">
        <v>5.17</v>
      </c>
      <c r="BS136" s="106">
        <v>8.83</v>
      </c>
      <c r="BT136" s="106">
        <v>4.5</v>
      </c>
      <c r="BU136" s="8">
        <v>3.95</v>
      </c>
      <c r="BV136" s="7">
        <v>5.83</v>
      </c>
      <c r="BW136" s="7">
        <v>7.12</v>
      </c>
      <c r="BX136" s="4">
        <v>10.82</v>
      </c>
      <c r="BY136" s="4">
        <v>14.47</v>
      </c>
      <c r="BZ136" s="4">
        <v>3.61</v>
      </c>
      <c r="CA136" s="37">
        <v>3.12</v>
      </c>
      <c r="CB136" s="47">
        <v>2.79</v>
      </c>
      <c r="CC136" s="7">
        <v>2.0499999999999998</v>
      </c>
      <c r="CD136" s="7">
        <v>1.9</v>
      </c>
      <c r="CE136" s="8">
        <v>2.98</v>
      </c>
      <c r="CF136" s="7">
        <v>3.24</v>
      </c>
      <c r="CG136" s="8">
        <v>4.13</v>
      </c>
      <c r="CH136" s="6">
        <v>4.2699999999999996</v>
      </c>
      <c r="CI136" s="7">
        <v>5.39</v>
      </c>
      <c r="CJ136" s="7">
        <v>6.84</v>
      </c>
      <c r="CK136" s="7">
        <v>7.17</v>
      </c>
      <c r="CL136" s="7">
        <v>4.03</v>
      </c>
      <c r="CM136" s="8">
        <v>3.69</v>
      </c>
      <c r="CN136" s="7">
        <v>5.65</v>
      </c>
      <c r="CO136" s="7">
        <v>7.78</v>
      </c>
      <c r="CP136" s="4">
        <v>10.28</v>
      </c>
      <c r="CQ136" s="4">
        <v>15.99</v>
      </c>
      <c r="CR136" s="16">
        <v>26.91</v>
      </c>
      <c r="CS136" s="38">
        <v>29.38</v>
      </c>
      <c r="CT136" s="52">
        <v>31.69</v>
      </c>
      <c r="CU136" s="18">
        <v>32.94</v>
      </c>
      <c r="CV136" s="17">
        <v>34.799999999999997</v>
      </c>
      <c r="CW136" s="19">
        <v>37.549999999999997</v>
      </c>
      <c r="CX136" s="17">
        <v>37.549999999999997</v>
      </c>
      <c r="CY136" s="19">
        <v>39.56</v>
      </c>
      <c r="CZ136" s="18">
        <v>39.75</v>
      </c>
      <c r="DA136" s="17">
        <v>40.049999999999997</v>
      </c>
      <c r="DB136" s="17">
        <v>39.71</v>
      </c>
      <c r="DC136" s="17">
        <v>41.96</v>
      </c>
      <c r="DD136" s="17">
        <v>46.65</v>
      </c>
      <c r="DE136" s="19">
        <v>49.05</v>
      </c>
      <c r="DF136" s="17">
        <v>48.05</v>
      </c>
      <c r="DG136" s="17">
        <v>47.94</v>
      </c>
      <c r="DH136" s="16">
        <v>46.72</v>
      </c>
      <c r="DI136" s="16">
        <v>49.46</v>
      </c>
      <c r="DJ136" s="16">
        <v>26.39</v>
      </c>
      <c r="DK136" s="38">
        <v>29.2</v>
      </c>
      <c r="DL136" s="52">
        <v>31.81</v>
      </c>
      <c r="DM136" s="17">
        <v>33.69</v>
      </c>
      <c r="DN136" s="17">
        <v>35.409999999999997</v>
      </c>
      <c r="DO136" s="19">
        <v>37.72</v>
      </c>
      <c r="DP136" s="17">
        <v>37.700000000000003</v>
      </c>
      <c r="DQ136" s="19">
        <v>39.020000000000003</v>
      </c>
      <c r="DR136" s="18">
        <v>39.22</v>
      </c>
      <c r="DS136" s="17">
        <v>39.4</v>
      </c>
      <c r="DT136" s="17">
        <v>38.729999999999997</v>
      </c>
      <c r="DU136" s="17">
        <v>41.54</v>
      </c>
      <c r="DV136" s="17">
        <v>45.34</v>
      </c>
      <c r="DW136" s="19">
        <v>49.28</v>
      </c>
      <c r="DX136" s="17">
        <v>48.47</v>
      </c>
      <c r="DY136" s="17">
        <v>49.89</v>
      </c>
      <c r="DZ136" s="16">
        <v>47</v>
      </c>
      <c r="EA136" s="16">
        <v>49.15</v>
      </c>
      <c r="EB136" s="16">
        <v>4</v>
      </c>
      <c r="EC136" s="20">
        <v>4</v>
      </c>
      <c r="ED136" s="52">
        <v>4</v>
      </c>
      <c r="EE136" s="17">
        <v>2</v>
      </c>
      <c r="EF136" s="17">
        <v>0</v>
      </c>
      <c r="EG136" s="17">
        <v>-5</v>
      </c>
      <c r="EH136" s="17">
        <v>-4</v>
      </c>
      <c r="EI136" s="17">
        <v>0</v>
      </c>
      <c r="EJ136" s="17">
        <v>5</v>
      </c>
      <c r="EK136" s="17">
        <v>16</v>
      </c>
      <c r="EL136" s="17">
        <v>26</v>
      </c>
      <c r="EM136" s="17">
        <v>35</v>
      </c>
      <c r="EN136" s="17">
        <v>35</v>
      </c>
      <c r="EO136" s="17">
        <v>32</v>
      </c>
      <c r="EP136" s="17">
        <v>31</v>
      </c>
      <c r="EQ136" s="17">
        <v>24</v>
      </c>
      <c r="ER136" s="20">
        <v>20</v>
      </c>
      <c r="ES136" s="20">
        <v>20</v>
      </c>
    </row>
    <row r="137" spans="1:149" ht="14">
      <c r="A137" s="2" t="s">
        <v>755</v>
      </c>
      <c r="B137" s="2" t="s">
        <v>1666</v>
      </c>
      <c r="C137" s="2">
        <v>14</v>
      </c>
      <c r="D137" s="2">
        <v>3</v>
      </c>
      <c r="E137" s="2">
        <v>51358031</v>
      </c>
      <c r="F137" s="2" t="s">
        <v>91</v>
      </c>
      <c r="G137" s="1" t="s">
        <v>761</v>
      </c>
      <c r="H137" s="13" t="s">
        <v>95</v>
      </c>
      <c r="I137" s="1">
        <v>5</v>
      </c>
      <c r="J137" s="2">
        <v>148.1</v>
      </c>
      <c r="K137" s="2">
        <v>53.3</v>
      </c>
      <c r="L137" s="2" t="s">
        <v>167</v>
      </c>
      <c r="M137" s="2"/>
      <c r="N137" s="2"/>
      <c r="O137" s="2" t="s">
        <v>201</v>
      </c>
      <c r="P137" s="51"/>
      <c r="Q137" s="51"/>
      <c r="T137" s="30" t="s">
        <v>168</v>
      </c>
      <c r="U137" s="30" t="s">
        <v>598</v>
      </c>
      <c r="V137" s="30"/>
      <c r="W137" s="30"/>
      <c r="X137" s="51"/>
      <c r="Y137" s="51"/>
      <c r="AB137" s="2" t="s">
        <v>280</v>
      </c>
      <c r="AC137" s="68"/>
      <c r="AD137" s="3" t="s">
        <v>551</v>
      </c>
      <c r="AE137" s="3">
        <v>38</v>
      </c>
      <c r="AF137" s="2">
        <v>26</v>
      </c>
      <c r="AG137" s="2">
        <v>25</v>
      </c>
      <c r="AI137" s="33" t="s">
        <v>209</v>
      </c>
      <c r="AJ137" s="12" t="s">
        <v>526</v>
      </c>
      <c r="AK137" s="12">
        <v>73</v>
      </c>
      <c r="AL137" s="13">
        <v>41</v>
      </c>
      <c r="AM137" s="13">
        <v>34</v>
      </c>
      <c r="AN137" s="13"/>
      <c r="AO137" s="34" t="s">
        <v>152</v>
      </c>
      <c r="AP137" s="2" t="s">
        <v>759</v>
      </c>
      <c r="AQ137" s="2" t="s">
        <v>760</v>
      </c>
      <c r="AR137" s="2" t="s">
        <v>203</v>
      </c>
      <c r="AS137" s="2" t="s">
        <v>151</v>
      </c>
      <c r="AT137" s="2" t="s">
        <v>87</v>
      </c>
      <c r="AU137" s="1"/>
      <c r="AV137" s="2" t="s">
        <v>89</v>
      </c>
      <c r="AW137" s="1"/>
      <c r="AX137" s="2" t="s">
        <v>93</v>
      </c>
      <c r="AY137" s="14" t="s">
        <v>762</v>
      </c>
      <c r="AZ137" s="14">
        <v>1</v>
      </c>
      <c r="BA137" s="51"/>
      <c r="BB137" s="51"/>
      <c r="BE137" s="2" t="s">
        <v>1666</v>
      </c>
      <c r="BF137" s="2">
        <v>14</v>
      </c>
      <c r="BG137" s="2">
        <v>3</v>
      </c>
      <c r="BH137" s="104">
        <v>2.48</v>
      </c>
      <c r="BI137" s="105">
        <v>2.2799999999999998</v>
      </c>
      <c r="BJ137" s="109">
        <v>1.37</v>
      </c>
      <c r="BK137" s="107">
        <v>1.25</v>
      </c>
      <c r="BL137" s="106">
        <v>2.02</v>
      </c>
      <c r="BM137" s="108">
        <v>1.63</v>
      </c>
      <c r="BN137" s="106">
        <v>2.0299999999999998</v>
      </c>
      <c r="BO137" s="108">
        <v>1.78</v>
      </c>
      <c r="BP137" s="107">
        <v>1.63</v>
      </c>
      <c r="BQ137" s="106">
        <v>2.29</v>
      </c>
      <c r="BR137" s="106">
        <v>4.41</v>
      </c>
      <c r="BS137" s="106">
        <v>6.81</v>
      </c>
      <c r="BT137" s="106">
        <v>2.96</v>
      </c>
      <c r="BU137" s="8">
        <v>3.11</v>
      </c>
      <c r="BV137" s="7">
        <v>4.88</v>
      </c>
      <c r="BW137" s="9">
        <v>6.46</v>
      </c>
      <c r="BX137" s="4">
        <v>8.11</v>
      </c>
      <c r="BY137" s="4">
        <v>11.66</v>
      </c>
      <c r="BZ137" s="4">
        <v>3.08</v>
      </c>
      <c r="CA137" s="26">
        <v>2.56</v>
      </c>
      <c r="CB137" s="25">
        <v>2.4700000000000002</v>
      </c>
      <c r="CC137" s="53">
        <v>1.51</v>
      </c>
      <c r="CD137" s="53">
        <v>1.62</v>
      </c>
      <c r="CE137" s="54">
        <v>2.48</v>
      </c>
      <c r="CF137" s="53">
        <v>2.87</v>
      </c>
      <c r="CG137" s="54">
        <v>3.41</v>
      </c>
      <c r="CH137" s="55">
        <v>3.24</v>
      </c>
      <c r="CI137" s="53">
        <v>3.76</v>
      </c>
      <c r="CJ137" s="53">
        <v>4.7300000000000004</v>
      </c>
      <c r="CK137" s="53">
        <v>6.14</v>
      </c>
      <c r="CL137" s="7">
        <v>2.37</v>
      </c>
      <c r="CM137" s="8">
        <v>2.9</v>
      </c>
      <c r="CN137" s="7">
        <v>5.27</v>
      </c>
      <c r="CO137" s="9">
        <v>6.41</v>
      </c>
      <c r="CP137" s="4">
        <v>7.83</v>
      </c>
      <c r="CQ137" s="4">
        <v>10.41</v>
      </c>
      <c r="CR137" s="16">
        <v>25.49</v>
      </c>
      <c r="CS137" s="38">
        <v>28.85</v>
      </c>
      <c r="CT137" s="20">
        <v>29.77</v>
      </c>
      <c r="CU137" s="18">
        <v>33.25</v>
      </c>
      <c r="CV137" s="17">
        <v>34.520000000000003</v>
      </c>
      <c r="CW137" s="19">
        <v>35.29</v>
      </c>
      <c r="CX137" s="17">
        <v>35.69</v>
      </c>
      <c r="CY137" s="19">
        <v>35.200000000000003</v>
      </c>
      <c r="CZ137" s="18">
        <v>36.74</v>
      </c>
      <c r="DA137" s="17">
        <v>38.93</v>
      </c>
      <c r="DB137" s="17">
        <v>38.1</v>
      </c>
      <c r="DC137" s="17">
        <v>39.369999999999997</v>
      </c>
      <c r="DD137" s="17">
        <v>42.72</v>
      </c>
      <c r="DE137" s="19">
        <v>46.18</v>
      </c>
      <c r="DF137" s="17">
        <v>45.09</v>
      </c>
      <c r="DG137" s="20">
        <v>45.56</v>
      </c>
      <c r="DH137" s="16">
        <v>44.37</v>
      </c>
      <c r="DI137" s="16">
        <v>43.6</v>
      </c>
      <c r="DJ137" s="16">
        <v>25.65</v>
      </c>
      <c r="DK137" s="38">
        <v>28.82</v>
      </c>
      <c r="DL137" s="20">
        <v>29.15</v>
      </c>
      <c r="DM137" s="17">
        <v>33.03</v>
      </c>
      <c r="DN137" s="17">
        <v>34.57</v>
      </c>
      <c r="DO137" s="19">
        <v>34.770000000000003</v>
      </c>
      <c r="DP137" s="17">
        <v>35.36</v>
      </c>
      <c r="DQ137" s="19">
        <v>35.64</v>
      </c>
      <c r="DR137" s="18">
        <v>36.5</v>
      </c>
      <c r="DS137" s="17">
        <v>38.299999999999997</v>
      </c>
      <c r="DT137" s="17">
        <v>38.47</v>
      </c>
      <c r="DU137" s="17">
        <v>39.36</v>
      </c>
      <c r="DV137" s="17">
        <v>42.32</v>
      </c>
      <c r="DW137" s="19">
        <v>46.38</v>
      </c>
      <c r="DX137" s="17">
        <v>45.6</v>
      </c>
      <c r="DY137" s="20">
        <v>45.49</v>
      </c>
      <c r="DZ137" s="16">
        <v>44.12</v>
      </c>
      <c r="EA137" s="16">
        <v>44.2</v>
      </c>
      <c r="EB137" s="16">
        <v>1</v>
      </c>
      <c r="EC137" s="20">
        <v>3</v>
      </c>
      <c r="ED137" s="20">
        <v>4</v>
      </c>
      <c r="EE137" s="17">
        <v>4</v>
      </c>
      <c r="EF137" s="17">
        <v>3</v>
      </c>
      <c r="EG137" s="17">
        <v>1</v>
      </c>
      <c r="EH137" s="17">
        <v>0</v>
      </c>
      <c r="EI137" s="17">
        <v>0</v>
      </c>
      <c r="EJ137" s="17">
        <v>3</v>
      </c>
      <c r="EK137" s="17">
        <v>9</v>
      </c>
      <c r="EL137" s="17">
        <v>21</v>
      </c>
      <c r="EM137" s="17">
        <v>27</v>
      </c>
      <c r="EN137" s="17">
        <v>33</v>
      </c>
      <c r="EO137" s="17">
        <v>30</v>
      </c>
      <c r="EP137" s="17">
        <v>24</v>
      </c>
      <c r="EQ137" s="20">
        <v>14</v>
      </c>
      <c r="ER137" s="20">
        <v>12</v>
      </c>
      <c r="ES137" s="20">
        <v>9</v>
      </c>
    </row>
    <row r="138" spans="1:149" ht="14">
      <c r="A138" s="2" t="s">
        <v>580</v>
      </c>
      <c r="B138" s="2" t="s">
        <v>1666</v>
      </c>
      <c r="C138" s="2">
        <v>23</v>
      </c>
      <c r="D138" s="2">
        <v>8</v>
      </c>
      <c r="E138" s="2">
        <v>52304657</v>
      </c>
      <c r="F138" s="2" t="s">
        <v>91</v>
      </c>
      <c r="G138" s="1" t="s">
        <v>586</v>
      </c>
      <c r="H138" s="15" t="s">
        <v>95</v>
      </c>
      <c r="I138" s="1">
        <v>6</v>
      </c>
      <c r="J138" s="2">
        <v>157.5</v>
      </c>
      <c r="K138" s="2">
        <v>47.9</v>
      </c>
      <c r="L138" s="2" t="s">
        <v>167</v>
      </c>
      <c r="M138" s="2"/>
      <c r="N138" s="2" t="s">
        <v>238</v>
      </c>
      <c r="O138" s="2" t="s">
        <v>201</v>
      </c>
      <c r="P138" s="51"/>
      <c r="Q138" s="51"/>
      <c r="T138" s="30" t="s">
        <v>168</v>
      </c>
      <c r="U138" s="30" t="s">
        <v>584</v>
      </c>
      <c r="V138" s="30"/>
      <c r="W138" s="30"/>
      <c r="X138" s="51"/>
      <c r="Y138" s="51"/>
      <c r="AB138" s="2" t="s">
        <v>585</v>
      </c>
      <c r="AC138" s="68"/>
      <c r="AD138" s="3" t="s">
        <v>115</v>
      </c>
      <c r="AE138" s="3">
        <v>34</v>
      </c>
      <c r="AF138" s="2">
        <v>34</v>
      </c>
      <c r="AG138" s="2">
        <v>25</v>
      </c>
      <c r="AI138" s="33" t="s">
        <v>242</v>
      </c>
      <c r="AJ138" s="12" t="s">
        <v>116</v>
      </c>
      <c r="AK138" s="12">
        <v>48</v>
      </c>
      <c r="AL138" s="13">
        <v>43</v>
      </c>
      <c r="AM138" s="13">
        <v>28</v>
      </c>
      <c r="AN138" s="13"/>
      <c r="AO138" s="34" t="s">
        <v>197</v>
      </c>
      <c r="AP138" s="2" t="s">
        <v>149</v>
      </c>
      <c r="AQ138" s="2" t="s">
        <v>150</v>
      </c>
      <c r="AR138" s="2" t="s">
        <v>281</v>
      </c>
      <c r="AS138" s="2" t="s">
        <v>245</v>
      </c>
      <c r="AT138" s="2" t="s">
        <v>87</v>
      </c>
      <c r="AU138" s="1" t="s">
        <v>242</v>
      </c>
      <c r="AV138" s="2" t="s">
        <v>89</v>
      </c>
      <c r="AW138" s="1" t="s">
        <v>108</v>
      </c>
      <c r="AX138" s="2" t="s">
        <v>93</v>
      </c>
      <c r="AY138" s="14" t="s">
        <v>587</v>
      </c>
      <c r="AZ138" s="14">
        <v>1</v>
      </c>
      <c r="BA138" s="51"/>
      <c r="BB138" s="51"/>
      <c r="BE138" s="2" t="s">
        <v>1666</v>
      </c>
      <c r="BF138" s="2">
        <v>23</v>
      </c>
      <c r="BG138" s="2">
        <v>8</v>
      </c>
      <c r="BH138" s="104">
        <v>4.3899999999999997</v>
      </c>
      <c r="BI138" s="105">
        <v>2.4500000000000002</v>
      </c>
      <c r="BJ138" s="115">
        <v>1.54</v>
      </c>
      <c r="BK138" s="107">
        <v>0</v>
      </c>
      <c r="BL138" s="106">
        <v>0</v>
      </c>
      <c r="BM138" s="108">
        <v>0.76</v>
      </c>
      <c r="BN138" s="106">
        <v>0.88</v>
      </c>
      <c r="BO138" s="108">
        <v>0</v>
      </c>
      <c r="BP138" s="107">
        <v>0.79</v>
      </c>
      <c r="BQ138" s="106">
        <v>1.39</v>
      </c>
      <c r="BR138" s="106">
        <v>2.2400000000000002</v>
      </c>
      <c r="BS138" s="106">
        <v>4.88</v>
      </c>
      <c r="BT138" s="106">
        <v>3.11</v>
      </c>
      <c r="BU138" s="8">
        <v>3.56</v>
      </c>
      <c r="BV138" s="7">
        <v>3.76</v>
      </c>
      <c r="BW138" s="7">
        <v>6.22</v>
      </c>
      <c r="BX138" s="4">
        <v>6.63</v>
      </c>
      <c r="BY138" s="4">
        <v>12.46</v>
      </c>
      <c r="BZ138" s="4">
        <v>4.2300000000000004</v>
      </c>
      <c r="CA138" s="37">
        <v>2.86</v>
      </c>
      <c r="CB138" s="5">
        <v>2.06</v>
      </c>
      <c r="CC138" s="53">
        <v>0</v>
      </c>
      <c r="CD138" s="53">
        <v>0</v>
      </c>
      <c r="CE138" s="54">
        <v>0</v>
      </c>
      <c r="CF138" s="53">
        <v>0.87</v>
      </c>
      <c r="CG138" s="8">
        <v>1.76</v>
      </c>
      <c r="CH138" s="6">
        <v>1.87</v>
      </c>
      <c r="CI138" s="7">
        <v>2.98</v>
      </c>
      <c r="CJ138" s="7">
        <v>3.78</v>
      </c>
      <c r="CK138" s="7">
        <v>5.51</v>
      </c>
      <c r="CL138" s="7">
        <v>1.85</v>
      </c>
      <c r="CM138" s="8">
        <v>2.2000000000000002</v>
      </c>
      <c r="CN138" s="7">
        <v>4.3</v>
      </c>
      <c r="CO138" s="7">
        <v>7.24</v>
      </c>
      <c r="CP138" s="4">
        <v>8.42</v>
      </c>
      <c r="CQ138" s="4">
        <v>11.94</v>
      </c>
      <c r="CR138" s="16">
        <v>29.13</v>
      </c>
      <c r="CS138" s="38">
        <v>29.65</v>
      </c>
      <c r="CT138" s="23">
        <v>30.64</v>
      </c>
      <c r="CU138" s="18">
        <v>31.4</v>
      </c>
      <c r="CV138" s="17">
        <v>32.020000000000003</v>
      </c>
      <c r="CW138" s="19">
        <v>34.11</v>
      </c>
      <c r="CX138" s="17">
        <v>34.229999999999997</v>
      </c>
      <c r="CY138" s="19">
        <v>37.35</v>
      </c>
      <c r="CZ138" s="18">
        <v>36.619999999999997</v>
      </c>
      <c r="DA138" s="17">
        <v>39.21</v>
      </c>
      <c r="DB138" s="17">
        <v>37.69</v>
      </c>
      <c r="DC138" s="17">
        <v>38.53</v>
      </c>
      <c r="DD138" s="17">
        <v>43.72</v>
      </c>
      <c r="DE138" s="19">
        <v>45.28</v>
      </c>
      <c r="DF138" s="17">
        <v>48.08</v>
      </c>
      <c r="DG138" s="17">
        <v>46.56</v>
      </c>
      <c r="DH138" s="16">
        <v>45.2</v>
      </c>
      <c r="DI138" s="16">
        <v>43.47</v>
      </c>
      <c r="DJ138" s="16">
        <v>29.97</v>
      </c>
      <c r="DK138" s="38">
        <v>29.75</v>
      </c>
      <c r="DL138" s="23">
        <v>31.09</v>
      </c>
      <c r="DM138" s="17">
        <v>31.29</v>
      </c>
      <c r="DN138" s="17">
        <v>31.74</v>
      </c>
      <c r="DO138" s="19">
        <v>33.9</v>
      </c>
      <c r="DP138" s="17">
        <v>34.71</v>
      </c>
      <c r="DQ138" s="19">
        <v>37.25</v>
      </c>
      <c r="DR138" s="18">
        <v>36.65</v>
      </c>
      <c r="DS138" s="17">
        <v>38.58</v>
      </c>
      <c r="DT138" s="17">
        <v>38.119999999999997</v>
      </c>
      <c r="DU138" s="17">
        <v>38.090000000000003</v>
      </c>
      <c r="DV138" s="17">
        <v>43.93</v>
      </c>
      <c r="DW138" s="19">
        <v>44.11</v>
      </c>
      <c r="DX138" s="17">
        <v>47.18</v>
      </c>
      <c r="DY138" s="17">
        <v>47.52</v>
      </c>
      <c r="DZ138" s="16">
        <v>45.69</v>
      </c>
      <c r="EA138" s="16">
        <v>42.19</v>
      </c>
      <c r="EB138" s="16">
        <v>7</v>
      </c>
      <c r="EC138" s="20">
        <v>6</v>
      </c>
      <c r="ED138" s="23">
        <v>6</v>
      </c>
      <c r="EE138" s="17">
        <v>3</v>
      </c>
      <c r="EF138" s="17">
        <v>3</v>
      </c>
      <c r="EG138" s="17">
        <v>0</v>
      </c>
      <c r="EH138" s="17">
        <v>-5</v>
      </c>
      <c r="EI138" s="17">
        <v>-4</v>
      </c>
      <c r="EJ138" s="17">
        <v>-4</v>
      </c>
      <c r="EK138" s="17">
        <v>-1</v>
      </c>
      <c r="EL138" s="17">
        <v>4</v>
      </c>
      <c r="EM138" s="17">
        <v>11</v>
      </c>
      <c r="EN138" s="17">
        <v>19</v>
      </c>
      <c r="EO138" s="17">
        <v>22</v>
      </c>
      <c r="EP138" s="17">
        <v>24</v>
      </c>
      <c r="EQ138" s="17">
        <v>18</v>
      </c>
      <c r="ER138" s="20">
        <v>17</v>
      </c>
      <c r="ES138" s="20">
        <v>12</v>
      </c>
    </row>
    <row r="139" spans="1:149" ht="14">
      <c r="A139" s="2" t="s">
        <v>698</v>
      </c>
      <c r="B139" s="2" t="s">
        <v>1666</v>
      </c>
      <c r="C139" s="2">
        <v>27</v>
      </c>
      <c r="D139" s="2">
        <v>7</v>
      </c>
      <c r="E139" s="2">
        <v>49619959</v>
      </c>
      <c r="F139" s="2" t="s">
        <v>91</v>
      </c>
      <c r="G139" s="1" t="s">
        <v>705</v>
      </c>
      <c r="H139" s="13" t="s">
        <v>95</v>
      </c>
      <c r="I139" s="1">
        <v>-6</v>
      </c>
      <c r="J139" s="2">
        <v>160.80000000000001</v>
      </c>
      <c r="K139" s="2">
        <v>46</v>
      </c>
      <c r="L139" s="2" t="s">
        <v>167</v>
      </c>
      <c r="M139" s="2"/>
      <c r="N139" s="2" t="s">
        <v>158</v>
      </c>
      <c r="O139" s="2" t="s">
        <v>201</v>
      </c>
      <c r="P139" s="51"/>
      <c r="Q139" s="51"/>
      <c r="T139" s="30"/>
      <c r="U139" s="30"/>
      <c r="V139" s="30"/>
      <c r="W139" s="30"/>
      <c r="X139" s="51"/>
      <c r="Y139" s="51"/>
      <c r="AB139" s="2" t="s">
        <v>702</v>
      </c>
      <c r="AC139" s="68"/>
      <c r="AD139" s="3" t="s">
        <v>701</v>
      </c>
      <c r="AE139" s="3">
        <v>31</v>
      </c>
      <c r="AF139" s="2">
        <v>27</v>
      </c>
      <c r="AG139" s="2">
        <v>28</v>
      </c>
      <c r="AI139" s="33" t="s">
        <v>703</v>
      </c>
      <c r="AJ139" s="12" t="s">
        <v>704</v>
      </c>
      <c r="AK139" s="12">
        <v>50</v>
      </c>
      <c r="AL139" s="13">
        <v>45</v>
      </c>
      <c r="AM139" s="13">
        <v>21</v>
      </c>
      <c r="AN139" s="13"/>
      <c r="AO139" s="34" t="s">
        <v>90</v>
      </c>
      <c r="AP139" s="2" t="s">
        <v>311</v>
      </c>
      <c r="AQ139" s="2" t="s">
        <v>150</v>
      </c>
      <c r="AR139" s="2" t="s">
        <v>257</v>
      </c>
      <c r="AS139" s="2" t="s">
        <v>519</v>
      </c>
      <c r="AT139" s="2" t="s">
        <v>87</v>
      </c>
      <c r="AU139" s="1" t="s">
        <v>197</v>
      </c>
      <c r="AV139" s="2" t="s">
        <v>89</v>
      </c>
      <c r="AW139" s="1" t="s">
        <v>131</v>
      </c>
      <c r="AX139" s="2" t="s">
        <v>93</v>
      </c>
      <c r="AY139" s="14" t="s">
        <v>679</v>
      </c>
      <c r="AZ139" s="14">
        <v>2</v>
      </c>
      <c r="BA139" s="51"/>
      <c r="BB139" s="51"/>
      <c r="BE139" s="2" t="s">
        <v>1666</v>
      </c>
      <c r="BF139" s="2">
        <v>27</v>
      </c>
      <c r="BG139" s="2">
        <v>7</v>
      </c>
      <c r="BH139" s="104">
        <v>4.22</v>
      </c>
      <c r="BI139" s="105">
        <v>3.78</v>
      </c>
      <c r="BJ139" s="109">
        <v>3.22</v>
      </c>
      <c r="BK139" s="105">
        <v>2.39</v>
      </c>
      <c r="BL139" s="109">
        <v>2.62</v>
      </c>
      <c r="BM139" s="104">
        <v>2.92</v>
      </c>
      <c r="BN139" s="109">
        <v>2.92</v>
      </c>
      <c r="BO139" s="104">
        <v>2.91</v>
      </c>
      <c r="BP139" s="105">
        <v>3</v>
      </c>
      <c r="BQ139" s="109">
        <v>2.29</v>
      </c>
      <c r="BR139" s="109">
        <v>3.45</v>
      </c>
      <c r="BS139" s="109">
        <v>3.65</v>
      </c>
      <c r="BT139" s="109">
        <v>3.11</v>
      </c>
      <c r="BU139" s="4">
        <v>3.58</v>
      </c>
      <c r="BV139" s="9">
        <v>4.16</v>
      </c>
      <c r="BW139" s="9">
        <v>6.17</v>
      </c>
      <c r="BX139" s="4">
        <v>8.2100000000000009</v>
      </c>
      <c r="BY139" s="4">
        <v>15.17</v>
      </c>
      <c r="BZ139" s="4">
        <v>4.67</v>
      </c>
      <c r="CA139" s="26">
        <v>2.4700000000000002</v>
      </c>
      <c r="CB139" s="25">
        <v>0.51</v>
      </c>
      <c r="CC139" s="25">
        <v>0</v>
      </c>
      <c r="CD139" s="25">
        <v>1.06</v>
      </c>
      <c r="CE139" s="12">
        <v>1.81</v>
      </c>
      <c r="CF139" s="25">
        <v>1.42</v>
      </c>
      <c r="CG139" s="12">
        <v>1.06</v>
      </c>
      <c r="CH139" s="26">
        <v>2.88</v>
      </c>
      <c r="CI139" s="25">
        <v>3.3</v>
      </c>
      <c r="CJ139" s="25">
        <v>3.93</v>
      </c>
      <c r="CK139" s="25">
        <v>4.79</v>
      </c>
      <c r="CL139" s="9">
        <v>3.11</v>
      </c>
      <c r="CM139" s="4">
        <v>3.27</v>
      </c>
      <c r="CN139" s="9">
        <v>4.96</v>
      </c>
      <c r="CO139" s="9">
        <v>6.91</v>
      </c>
      <c r="CP139" s="4">
        <v>9.74</v>
      </c>
      <c r="CQ139" s="4">
        <v>15.49</v>
      </c>
      <c r="CR139" s="16">
        <v>27.33</v>
      </c>
      <c r="CS139" s="38">
        <v>30.06</v>
      </c>
      <c r="CT139" s="20">
        <v>33.020000000000003</v>
      </c>
      <c r="CU139" s="38">
        <v>35.630000000000003</v>
      </c>
      <c r="CV139" s="20">
        <v>35.96</v>
      </c>
      <c r="CW139" s="16">
        <v>37.229999999999997</v>
      </c>
      <c r="CX139" s="20">
        <v>38.200000000000003</v>
      </c>
      <c r="CY139" s="16">
        <v>38.56</v>
      </c>
      <c r="CZ139" s="38">
        <v>36.18</v>
      </c>
      <c r="DA139" s="20">
        <v>36.200000000000003</v>
      </c>
      <c r="DB139" s="20">
        <v>39.479999999999997</v>
      </c>
      <c r="DC139" s="20">
        <v>39.590000000000003</v>
      </c>
      <c r="DD139" s="20">
        <v>44.73</v>
      </c>
      <c r="DE139" s="16">
        <v>44.97</v>
      </c>
      <c r="DF139" s="20">
        <v>45.41</v>
      </c>
      <c r="DG139" s="20">
        <v>47.33</v>
      </c>
      <c r="DH139" s="16">
        <v>45.88</v>
      </c>
      <c r="DI139" s="16">
        <v>42.44</v>
      </c>
      <c r="DJ139" s="16">
        <v>26.34</v>
      </c>
      <c r="DK139" s="38">
        <v>30.31</v>
      </c>
      <c r="DL139" s="20">
        <v>32.54</v>
      </c>
      <c r="DM139" s="20">
        <v>36.840000000000003</v>
      </c>
      <c r="DN139" s="20">
        <v>36.380000000000003</v>
      </c>
      <c r="DO139" s="16">
        <v>37.880000000000003</v>
      </c>
      <c r="DP139" s="20">
        <v>38.71</v>
      </c>
      <c r="DQ139" s="16">
        <v>39.28</v>
      </c>
      <c r="DR139" s="38">
        <v>36.03</v>
      </c>
      <c r="DS139" s="20">
        <v>37.130000000000003</v>
      </c>
      <c r="DT139" s="20">
        <v>39.93</v>
      </c>
      <c r="DU139" s="20">
        <v>40.01</v>
      </c>
      <c r="DV139" s="20">
        <v>44.2</v>
      </c>
      <c r="DW139" s="16">
        <v>47.44</v>
      </c>
      <c r="DX139" s="20">
        <v>46.24</v>
      </c>
      <c r="DY139" s="20">
        <v>47.56</v>
      </c>
      <c r="DZ139" s="16">
        <v>45.27</v>
      </c>
      <c r="EA139" s="16">
        <v>41.27</v>
      </c>
      <c r="EB139" s="16">
        <v>-3</v>
      </c>
      <c r="EC139" s="20">
        <v>-2</v>
      </c>
      <c r="ED139" s="20">
        <v>1</v>
      </c>
      <c r="EE139" s="20">
        <v>6</v>
      </c>
      <c r="EF139" s="20">
        <v>3</v>
      </c>
      <c r="EG139" s="20">
        <v>0</v>
      </c>
      <c r="EH139" s="20">
        <v>-2</v>
      </c>
      <c r="EI139" s="20">
        <v>-6</v>
      </c>
      <c r="EJ139" s="20">
        <v>-11</v>
      </c>
      <c r="EK139" s="20">
        <v>-18</v>
      </c>
      <c r="EL139" s="20">
        <v>-22</v>
      </c>
      <c r="EM139" s="20">
        <v>-25</v>
      </c>
      <c r="EN139" s="20">
        <v>-16</v>
      </c>
      <c r="EO139" s="20">
        <v>-9</v>
      </c>
      <c r="EP139" s="20">
        <v>-2</v>
      </c>
      <c r="EQ139" s="20">
        <v>6</v>
      </c>
      <c r="ER139" s="20">
        <v>3</v>
      </c>
      <c r="ES139" s="20">
        <v>5</v>
      </c>
    </row>
    <row r="140" spans="1:149" s="154" customFormat="1" ht="14">
      <c r="A140" s="137" t="s">
        <v>1048</v>
      </c>
      <c r="B140" s="137" t="s">
        <v>1666</v>
      </c>
      <c r="C140" s="137">
        <v>18</v>
      </c>
      <c r="D140" s="137">
        <v>1</v>
      </c>
      <c r="E140" s="137">
        <v>42130169</v>
      </c>
      <c r="F140" s="137" t="s">
        <v>91</v>
      </c>
      <c r="G140" s="138" t="s">
        <v>1056</v>
      </c>
      <c r="H140" s="139"/>
      <c r="I140" s="138"/>
      <c r="J140" s="137">
        <v>149.4</v>
      </c>
      <c r="K140" s="137">
        <v>45.3</v>
      </c>
      <c r="L140" s="137" t="s">
        <v>167</v>
      </c>
      <c r="M140" s="137"/>
      <c r="N140" s="137" t="s">
        <v>158</v>
      </c>
      <c r="O140" s="137" t="s">
        <v>259</v>
      </c>
      <c r="P140" s="142" t="s">
        <v>15</v>
      </c>
      <c r="Q140" s="142">
        <v>30</v>
      </c>
      <c r="R140" s="137">
        <v>30</v>
      </c>
      <c r="S140" s="137">
        <v>25</v>
      </c>
      <c r="T140" s="140" t="s">
        <v>1052</v>
      </c>
      <c r="U140" s="140" t="s">
        <v>1053</v>
      </c>
      <c r="V140" s="140"/>
      <c r="W140" s="140"/>
      <c r="X140" s="142" t="s">
        <v>15</v>
      </c>
      <c r="Y140" s="142">
        <v>30</v>
      </c>
      <c r="Z140" s="137">
        <v>30</v>
      </c>
      <c r="AA140" s="137">
        <v>23</v>
      </c>
      <c r="AB140" s="137" t="s">
        <v>280</v>
      </c>
      <c r="AC140" s="141"/>
      <c r="AD140" s="142" t="s">
        <v>1054</v>
      </c>
      <c r="AE140" s="142">
        <v>63</v>
      </c>
      <c r="AF140" s="137">
        <v>41</v>
      </c>
      <c r="AG140" s="137">
        <v>31</v>
      </c>
      <c r="AH140" s="137"/>
      <c r="AI140" s="141" t="s">
        <v>88</v>
      </c>
      <c r="AJ140" s="150"/>
      <c r="AK140" s="150"/>
      <c r="AL140" s="155"/>
      <c r="AM140" s="155"/>
      <c r="AN140" s="155"/>
      <c r="AO140" s="159"/>
      <c r="AP140" s="137" t="s">
        <v>149</v>
      </c>
      <c r="AQ140" s="137" t="s">
        <v>265</v>
      </c>
      <c r="AR140" s="137" t="s">
        <v>1055</v>
      </c>
      <c r="AS140" s="137" t="s">
        <v>919</v>
      </c>
      <c r="AT140" s="137" t="s">
        <v>87</v>
      </c>
      <c r="AU140" s="138" t="s">
        <v>108</v>
      </c>
      <c r="AV140" s="137" t="s">
        <v>89</v>
      </c>
      <c r="AW140" s="138" t="s">
        <v>108</v>
      </c>
      <c r="AX140" s="137" t="s">
        <v>93</v>
      </c>
      <c r="AY140" s="139" t="s">
        <v>753</v>
      </c>
      <c r="AZ140" s="139">
        <v>1</v>
      </c>
      <c r="BA140" s="142" t="s">
        <v>15</v>
      </c>
      <c r="BB140" s="142">
        <v>30</v>
      </c>
      <c r="BC140" s="137">
        <v>30</v>
      </c>
      <c r="BD140" s="137">
        <v>23</v>
      </c>
      <c r="BE140" s="137" t="s">
        <v>1666</v>
      </c>
      <c r="BF140" s="137">
        <v>18</v>
      </c>
      <c r="BG140" s="137">
        <v>1</v>
      </c>
      <c r="BH140" s="143">
        <v>4.83</v>
      </c>
      <c r="BI140" s="144">
        <v>4.6100000000000003</v>
      </c>
      <c r="BJ140" s="145">
        <v>3.31</v>
      </c>
      <c r="BK140" s="144">
        <v>3.25</v>
      </c>
      <c r="BL140" s="145">
        <v>3.25</v>
      </c>
      <c r="BM140" s="143">
        <v>1.85</v>
      </c>
      <c r="BN140" s="145">
        <v>1.5</v>
      </c>
      <c r="BO140" s="143">
        <v>0.56000000000000005</v>
      </c>
      <c r="BP140" s="144">
        <v>1.59</v>
      </c>
      <c r="BQ140" s="145">
        <v>2.84</v>
      </c>
      <c r="BR140" s="145">
        <v>5.78</v>
      </c>
      <c r="BS140" s="145">
        <v>6.86</v>
      </c>
      <c r="BT140" s="145">
        <v>6.29</v>
      </c>
      <c r="BU140" s="146">
        <v>3.28</v>
      </c>
      <c r="BV140" s="147">
        <v>4.3099999999999996</v>
      </c>
      <c r="BW140" s="147">
        <v>4.62</v>
      </c>
      <c r="BX140" s="146">
        <v>7.01</v>
      </c>
      <c r="BY140" s="146">
        <v>7.1</v>
      </c>
      <c r="BZ140" s="146">
        <v>4.5</v>
      </c>
      <c r="CA140" s="148">
        <v>3.62</v>
      </c>
      <c r="CB140" s="149">
        <v>2.88</v>
      </c>
      <c r="CC140" s="149">
        <v>0</v>
      </c>
      <c r="CD140" s="149">
        <v>0</v>
      </c>
      <c r="CE140" s="150">
        <v>0.75</v>
      </c>
      <c r="CF140" s="149">
        <v>1.39</v>
      </c>
      <c r="CG140" s="150">
        <v>2.41</v>
      </c>
      <c r="CH140" s="148">
        <v>2.2000000000000002</v>
      </c>
      <c r="CI140" s="149">
        <v>4.76</v>
      </c>
      <c r="CJ140" s="149">
        <v>6.51</v>
      </c>
      <c r="CK140" s="149">
        <v>6.41</v>
      </c>
      <c r="CL140" s="147">
        <v>5.48</v>
      </c>
      <c r="CM140" s="146">
        <v>3.98</v>
      </c>
      <c r="CN140" s="147">
        <v>3.76</v>
      </c>
      <c r="CO140" s="147">
        <v>4.49</v>
      </c>
      <c r="CP140" s="146">
        <v>8.48</v>
      </c>
      <c r="CQ140" s="146">
        <v>8.74</v>
      </c>
      <c r="CR140" s="151">
        <v>27.2</v>
      </c>
      <c r="CS140" s="152">
        <v>32.29</v>
      </c>
      <c r="CT140" s="153">
        <v>35.770000000000003</v>
      </c>
      <c r="CU140" s="152">
        <v>37.270000000000003</v>
      </c>
      <c r="CV140" s="153">
        <v>37.72</v>
      </c>
      <c r="CW140" s="151">
        <v>37.61</v>
      </c>
      <c r="CX140" s="153">
        <v>37.5</v>
      </c>
      <c r="CY140" s="151">
        <v>38.11</v>
      </c>
      <c r="CZ140" s="152">
        <v>37.43</v>
      </c>
      <c r="DA140" s="153">
        <v>38.299999999999997</v>
      </c>
      <c r="DB140" s="153">
        <v>38.43</v>
      </c>
      <c r="DC140" s="153">
        <v>40.83</v>
      </c>
      <c r="DD140" s="153">
        <v>40.69</v>
      </c>
      <c r="DE140" s="151">
        <v>41.38</v>
      </c>
      <c r="DF140" s="153">
        <v>45.53</v>
      </c>
      <c r="DG140" s="153">
        <v>46.52</v>
      </c>
      <c r="DH140" s="151">
        <v>45.11</v>
      </c>
      <c r="DI140" s="151">
        <v>41.53</v>
      </c>
      <c r="DJ140" s="151">
        <v>27.61</v>
      </c>
      <c r="DK140" s="152">
        <v>33.08</v>
      </c>
      <c r="DL140" s="153">
        <v>35.909999999999997</v>
      </c>
      <c r="DM140" s="153">
        <v>37.28</v>
      </c>
      <c r="DN140" s="153">
        <v>37.17</v>
      </c>
      <c r="DO140" s="151">
        <v>37.770000000000003</v>
      </c>
      <c r="DP140" s="153">
        <v>37.31</v>
      </c>
      <c r="DQ140" s="151">
        <v>38.69</v>
      </c>
      <c r="DR140" s="152">
        <v>37.79</v>
      </c>
      <c r="DS140" s="153">
        <v>37.950000000000003</v>
      </c>
      <c r="DT140" s="153">
        <v>39.270000000000003</v>
      </c>
      <c r="DU140" s="153">
        <v>39.369999999999997</v>
      </c>
      <c r="DV140" s="153">
        <v>40.43</v>
      </c>
      <c r="DW140" s="151">
        <v>41.11</v>
      </c>
      <c r="DX140" s="153">
        <v>45.42</v>
      </c>
      <c r="DY140" s="153">
        <v>45.92</v>
      </c>
      <c r="DZ140" s="151">
        <v>46.52</v>
      </c>
      <c r="EA140" s="151">
        <v>42.22</v>
      </c>
      <c r="EB140" s="151">
        <v>1</v>
      </c>
      <c r="EC140" s="153">
        <v>4</v>
      </c>
      <c r="ED140" s="153">
        <v>2</v>
      </c>
      <c r="EE140" s="153">
        <v>0</v>
      </c>
      <c r="EF140" s="153">
        <v>0</v>
      </c>
      <c r="EG140" s="153">
        <v>-8</v>
      </c>
      <c r="EH140" s="153">
        <v>-12</v>
      </c>
      <c r="EI140" s="153">
        <v>-20</v>
      </c>
      <c r="EJ140" s="153">
        <v>-24</v>
      </c>
      <c r="EK140" s="153">
        <v>-26</v>
      </c>
      <c r="EL140" s="153">
        <v>-25</v>
      </c>
      <c r="EM140" s="153">
        <v>-23</v>
      </c>
      <c r="EN140" s="153">
        <v>-20</v>
      </c>
      <c r="EO140" s="153">
        <v>-20</v>
      </c>
      <c r="EP140" s="153">
        <v>-15</v>
      </c>
      <c r="EQ140" s="153">
        <v>-13</v>
      </c>
      <c r="ER140" s="153">
        <v>-9</v>
      </c>
      <c r="ES140" s="153">
        <v>-11</v>
      </c>
    </row>
    <row r="141" spans="1:149" s="154" customFormat="1" ht="14">
      <c r="A141" s="137" t="s">
        <v>1245</v>
      </c>
      <c r="B141" s="137" t="s">
        <v>1666</v>
      </c>
      <c r="C141" s="137">
        <v>14</v>
      </c>
      <c r="D141" s="137">
        <v>8</v>
      </c>
      <c r="E141" s="137">
        <v>53285247</v>
      </c>
      <c r="F141" s="137" t="s">
        <v>91</v>
      </c>
      <c r="G141" s="138" t="s">
        <v>935</v>
      </c>
      <c r="H141" s="161" t="s">
        <v>95</v>
      </c>
      <c r="I141" s="138">
        <v>0</v>
      </c>
      <c r="J141" s="137">
        <v>165.9</v>
      </c>
      <c r="K141" s="137">
        <v>53.3</v>
      </c>
      <c r="L141" s="137" t="s">
        <v>167</v>
      </c>
      <c r="M141" s="137"/>
      <c r="N141" s="137" t="s">
        <v>79</v>
      </c>
      <c r="O141" s="137" t="s">
        <v>148</v>
      </c>
      <c r="P141" s="142" t="s">
        <v>6</v>
      </c>
      <c r="Q141" s="142">
        <v>32</v>
      </c>
      <c r="R141" s="137">
        <v>33</v>
      </c>
      <c r="S141" s="137">
        <v>25</v>
      </c>
      <c r="T141" s="140"/>
      <c r="U141" s="140"/>
      <c r="V141" s="140"/>
      <c r="W141" s="140"/>
      <c r="X141" s="142" t="s">
        <v>6</v>
      </c>
      <c r="Y141" s="142">
        <v>32</v>
      </c>
      <c r="Z141" s="137">
        <v>33</v>
      </c>
      <c r="AA141" s="137">
        <v>23</v>
      </c>
      <c r="AB141" s="137" t="s">
        <v>1246</v>
      </c>
      <c r="AC141" s="141"/>
      <c r="AD141" s="142" t="s">
        <v>137</v>
      </c>
      <c r="AE141" s="142">
        <v>51</v>
      </c>
      <c r="AF141" s="137">
        <v>40</v>
      </c>
      <c r="AG141" s="137">
        <v>29</v>
      </c>
      <c r="AH141" s="137"/>
      <c r="AI141" s="141" t="s">
        <v>443</v>
      </c>
      <c r="AJ141" s="150" t="s">
        <v>116</v>
      </c>
      <c r="AK141" s="150">
        <v>20</v>
      </c>
      <c r="AL141" s="155">
        <v>12</v>
      </c>
      <c r="AM141" s="155">
        <v>7</v>
      </c>
      <c r="AN141" s="155"/>
      <c r="AO141" s="159"/>
      <c r="AP141" s="137" t="s">
        <v>272</v>
      </c>
      <c r="AQ141" s="137" t="s">
        <v>202</v>
      </c>
      <c r="AR141" s="137" t="s">
        <v>266</v>
      </c>
      <c r="AS141" s="137" t="s">
        <v>390</v>
      </c>
      <c r="AT141" s="137" t="s">
        <v>87</v>
      </c>
      <c r="AU141" s="138" t="s">
        <v>197</v>
      </c>
      <c r="AV141" s="137" t="s">
        <v>89</v>
      </c>
      <c r="AW141" s="138" t="s">
        <v>180</v>
      </c>
      <c r="AX141" s="137" t="s">
        <v>93</v>
      </c>
      <c r="AY141" s="139" t="s">
        <v>1247</v>
      </c>
      <c r="AZ141" s="139">
        <v>1</v>
      </c>
      <c r="BA141" s="142" t="s">
        <v>6</v>
      </c>
      <c r="BB141" s="142">
        <v>32</v>
      </c>
      <c r="BC141" s="137">
        <v>33</v>
      </c>
      <c r="BD141" s="137">
        <v>23</v>
      </c>
      <c r="BE141" s="137" t="s">
        <v>1666</v>
      </c>
      <c r="BF141" s="137">
        <v>14</v>
      </c>
      <c r="BG141" s="137">
        <v>8</v>
      </c>
      <c r="BH141" s="143">
        <v>5.03</v>
      </c>
      <c r="BI141" s="144">
        <v>3.65</v>
      </c>
      <c r="BJ141" s="145">
        <v>2.61</v>
      </c>
      <c r="BK141" s="144">
        <v>3.56</v>
      </c>
      <c r="BL141" s="145">
        <v>2.3199999999999998</v>
      </c>
      <c r="BM141" s="143">
        <v>2.5</v>
      </c>
      <c r="BN141" s="145">
        <v>1.5</v>
      </c>
      <c r="BO141" s="143">
        <v>1.96</v>
      </c>
      <c r="BP141" s="144">
        <v>2.52</v>
      </c>
      <c r="BQ141" s="145">
        <v>4.5199999999999996</v>
      </c>
      <c r="BR141" s="145">
        <v>5.15</v>
      </c>
      <c r="BS141" s="145">
        <v>7.9</v>
      </c>
      <c r="BT141" s="145">
        <v>2.63</v>
      </c>
      <c r="BU141" s="146">
        <v>2.4700000000000002</v>
      </c>
      <c r="BV141" s="147">
        <v>3.58</v>
      </c>
      <c r="BW141" s="147">
        <v>5.27</v>
      </c>
      <c r="BX141" s="146">
        <v>9.5399999999999991</v>
      </c>
      <c r="BY141" s="146">
        <v>16.98</v>
      </c>
      <c r="BZ141" s="146">
        <v>5.62</v>
      </c>
      <c r="CA141" s="162">
        <v>2.39</v>
      </c>
      <c r="CB141" s="147">
        <v>1.61</v>
      </c>
      <c r="CC141" s="147">
        <v>0</v>
      </c>
      <c r="CD141" s="147">
        <v>2.29</v>
      </c>
      <c r="CE141" s="146">
        <v>2.98</v>
      </c>
      <c r="CF141" s="147">
        <v>2.2400000000000002</v>
      </c>
      <c r="CG141" s="146">
        <v>3.44</v>
      </c>
      <c r="CH141" s="162">
        <v>3.41</v>
      </c>
      <c r="CI141" s="147">
        <v>4.3600000000000003</v>
      </c>
      <c r="CJ141" s="147">
        <v>6.96</v>
      </c>
      <c r="CK141" s="147">
        <v>8.7200000000000006</v>
      </c>
      <c r="CL141" s="147">
        <v>4.43</v>
      </c>
      <c r="CM141" s="146">
        <v>3.28</v>
      </c>
      <c r="CN141" s="147">
        <v>4.41</v>
      </c>
      <c r="CO141" s="147">
        <v>5.27</v>
      </c>
      <c r="CP141" s="146">
        <v>9.34</v>
      </c>
      <c r="CQ141" s="146">
        <v>17.239999999999998</v>
      </c>
      <c r="CR141" s="151">
        <v>27.5</v>
      </c>
      <c r="CS141" s="152">
        <v>33.83</v>
      </c>
      <c r="CT141" s="153">
        <v>35.700000000000003</v>
      </c>
      <c r="CU141" s="152">
        <v>35.94</v>
      </c>
      <c r="CV141" s="153">
        <v>36.799999999999997</v>
      </c>
      <c r="CW141" s="151">
        <v>38.43</v>
      </c>
      <c r="CX141" s="153">
        <v>40.89</v>
      </c>
      <c r="CY141" s="151">
        <v>40.85</v>
      </c>
      <c r="CZ141" s="152">
        <v>39.24</v>
      </c>
      <c r="DA141" s="153">
        <v>40.08</v>
      </c>
      <c r="DB141" s="153">
        <v>42.46</v>
      </c>
      <c r="DC141" s="153">
        <v>44.13</v>
      </c>
      <c r="DD141" s="153">
        <v>16.79</v>
      </c>
      <c r="DE141" s="151">
        <v>47.87</v>
      </c>
      <c r="DF141" s="153">
        <v>46.92</v>
      </c>
      <c r="DG141" s="153">
        <v>46.43</v>
      </c>
      <c r="DH141" s="151">
        <v>44.47</v>
      </c>
      <c r="DI141" s="151">
        <v>39.17</v>
      </c>
      <c r="DJ141" s="151">
        <v>27.39</v>
      </c>
      <c r="DK141" s="152">
        <v>32.130000000000003</v>
      </c>
      <c r="DL141" s="153">
        <v>35.75</v>
      </c>
      <c r="DM141" s="153">
        <v>35.72</v>
      </c>
      <c r="DN141" s="153">
        <v>36.42</v>
      </c>
      <c r="DO141" s="151">
        <v>38.28</v>
      </c>
      <c r="DP141" s="153">
        <v>41.8</v>
      </c>
      <c r="DQ141" s="151">
        <v>41.6</v>
      </c>
      <c r="DR141" s="152">
        <v>39.659999999999997</v>
      </c>
      <c r="DS141" s="153">
        <v>39.65</v>
      </c>
      <c r="DT141" s="153">
        <v>42.48</v>
      </c>
      <c r="DU141" s="153">
        <v>44.54</v>
      </c>
      <c r="DV141" s="153">
        <v>46.39</v>
      </c>
      <c r="DW141" s="151">
        <v>47.46</v>
      </c>
      <c r="DX141" s="153">
        <v>46.42</v>
      </c>
      <c r="DY141" s="153">
        <v>46.76</v>
      </c>
      <c r="DZ141" s="151">
        <v>43.86</v>
      </c>
      <c r="EA141" s="151">
        <v>37.46</v>
      </c>
      <c r="EB141" s="151">
        <v>1</v>
      </c>
      <c r="EC141" s="153">
        <v>3</v>
      </c>
      <c r="ED141" s="153">
        <v>6</v>
      </c>
      <c r="EE141" s="153">
        <v>2</v>
      </c>
      <c r="EF141" s="153">
        <v>0</v>
      </c>
      <c r="EG141" s="153">
        <v>-8</v>
      </c>
      <c r="EH141" s="153">
        <v>-14</v>
      </c>
      <c r="EI141" s="153">
        <v>-16</v>
      </c>
      <c r="EJ141" s="153">
        <v>-17</v>
      </c>
      <c r="EK141" s="153">
        <v>-15</v>
      </c>
      <c r="EL141" s="153">
        <v>-12</v>
      </c>
      <c r="EM141" s="153">
        <v>-6</v>
      </c>
      <c r="EN141" s="153">
        <v>-1</v>
      </c>
      <c r="EO141" s="153">
        <v>0</v>
      </c>
      <c r="EP141" s="153">
        <v>1</v>
      </c>
      <c r="EQ141" s="153">
        <v>1</v>
      </c>
      <c r="ER141" s="153">
        <v>3</v>
      </c>
      <c r="ES141" s="153">
        <v>1</v>
      </c>
    </row>
    <row r="142" spans="1:149" s="154" customFormat="1" ht="14">
      <c r="A142" s="137" t="s">
        <v>1208</v>
      </c>
      <c r="B142" s="137" t="s">
        <v>1666</v>
      </c>
      <c r="C142" s="137">
        <v>13</v>
      </c>
      <c r="D142" s="137">
        <v>6</v>
      </c>
      <c r="E142" s="137">
        <v>53640248</v>
      </c>
      <c r="F142" s="137" t="s">
        <v>91</v>
      </c>
      <c r="G142" s="138" t="s">
        <v>1211</v>
      </c>
      <c r="H142" s="161" t="s">
        <v>95</v>
      </c>
      <c r="I142" s="138">
        <v>4</v>
      </c>
      <c r="J142" s="137">
        <v>168</v>
      </c>
      <c r="K142" s="137">
        <v>50.8</v>
      </c>
      <c r="L142" s="137" t="s">
        <v>167</v>
      </c>
      <c r="M142" s="137"/>
      <c r="N142" s="137" t="s">
        <v>79</v>
      </c>
      <c r="O142" s="137" t="s">
        <v>148</v>
      </c>
      <c r="P142" s="142" t="s">
        <v>17</v>
      </c>
      <c r="Q142" s="142">
        <v>28</v>
      </c>
      <c r="R142" s="137">
        <v>27</v>
      </c>
      <c r="S142" s="137">
        <v>25</v>
      </c>
      <c r="T142" s="140" t="s">
        <v>1210</v>
      </c>
      <c r="U142" s="140"/>
      <c r="V142" s="140"/>
      <c r="W142" s="140"/>
      <c r="X142" s="142" t="s">
        <v>17</v>
      </c>
      <c r="Y142" s="142">
        <v>28</v>
      </c>
      <c r="Z142" s="137">
        <v>27</v>
      </c>
      <c r="AA142" s="137">
        <v>23</v>
      </c>
      <c r="AB142" s="137" t="s">
        <v>206</v>
      </c>
      <c r="AC142" s="141"/>
      <c r="AD142" s="142" t="s">
        <v>216</v>
      </c>
      <c r="AE142" s="142">
        <v>56</v>
      </c>
      <c r="AF142" s="137">
        <v>35</v>
      </c>
      <c r="AG142" s="137">
        <v>27</v>
      </c>
      <c r="AH142" s="137"/>
      <c r="AI142" s="141" t="s">
        <v>242</v>
      </c>
      <c r="AJ142" s="150" t="s">
        <v>217</v>
      </c>
      <c r="AK142" s="150">
        <v>32</v>
      </c>
      <c r="AL142" s="155">
        <v>16</v>
      </c>
      <c r="AM142" s="155">
        <v>13</v>
      </c>
      <c r="AN142" s="155"/>
      <c r="AO142" s="159"/>
      <c r="AP142" s="137" t="s">
        <v>127</v>
      </c>
      <c r="AQ142" s="137" t="s">
        <v>202</v>
      </c>
      <c r="AR142" s="137" t="s">
        <v>140</v>
      </c>
      <c r="AS142" s="137" t="s">
        <v>313</v>
      </c>
      <c r="AT142" s="137" t="s">
        <v>87</v>
      </c>
      <c r="AU142" s="138" t="s">
        <v>90</v>
      </c>
      <c r="AV142" s="137" t="s">
        <v>89</v>
      </c>
      <c r="AW142" s="138" t="s">
        <v>180</v>
      </c>
      <c r="AX142" s="137" t="s">
        <v>93</v>
      </c>
      <c r="AY142" s="139" t="s">
        <v>1212</v>
      </c>
      <c r="AZ142" s="139">
        <v>1</v>
      </c>
      <c r="BA142" s="142" t="s">
        <v>17</v>
      </c>
      <c r="BB142" s="142">
        <v>28</v>
      </c>
      <c r="BC142" s="137">
        <v>27</v>
      </c>
      <c r="BD142" s="137">
        <v>23</v>
      </c>
      <c r="BE142" s="137" t="s">
        <v>1666</v>
      </c>
      <c r="BF142" s="137">
        <v>13</v>
      </c>
      <c r="BG142" s="137">
        <v>6</v>
      </c>
      <c r="BH142" s="143">
        <v>3.58</v>
      </c>
      <c r="BI142" s="144">
        <v>3.51</v>
      </c>
      <c r="BJ142" s="145">
        <v>2.92</v>
      </c>
      <c r="BK142" s="144">
        <v>3.23</v>
      </c>
      <c r="BL142" s="145">
        <v>3.85</v>
      </c>
      <c r="BM142" s="143">
        <v>2.86</v>
      </c>
      <c r="BN142" s="145">
        <v>3.3</v>
      </c>
      <c r="BO142" s="143">
        <v>3.07</v>
      </c>
      <c r="BP142" s="144">
        <v>2.0499999999999998</v>
      </c>
      <c r="BQ142" s="145">
        <v>2.62</v>
      </c>
      <c r="BR142" s="145">
        <v>4.18</v>
      </c>
      <c r="BS142" s="145">
        <v>5.47</v>
      </c>
      <c r="BT142" s="145">
        <v>3.19</v>
      </c>
      <c r="BU142" s="146">
        <v>4.83</v>
      </c>
      <c r="BV142" s="147">
        <v>6.87</v>
      </c>
      <c r="BW142" s="147">
        <v>7.21</v>
      </c>
      <c r="BX142" s="146">
        <v>12.72</v>
      </c>
      <c r="BY142" s="146">
        <v>17.399999999999999</v>
      </c>
      <c r="BZ142" s="146">
        <v>3.16</v>
      </c>
      <c r="CA142" s="162">
        <v>2.56</v>
      </c>
      <c r="CB142" s="147">
        <v>2.59</v>
      </c>
      <c r="CC142" s="147">
        <v>1.3</v>
      </c>
      <c r="CD142" s="147">
        <v>0.9</v>
      </c>
      <c r="CE142" s="146">
        <v>1.61</v>
      </c>
      <c r="CF142" s="147">
        <v>2.61</v>
      </c>
      <c r="CG142" s="146">
        <v>2.2400000000000002</v>
      </c>
      <c r="CH142" s="162">
        <v>3.86</v>
      </c>
      <c r="CI142" s="147">
        <v>4.66</v>
      </c>
      <c r="CJ142" s="147">
        <v>4.47</v>
      </c>
      <c r="CK142" s="147">
        <v>4.5599999999999996</v>
      </c>
      <c r="CL142" s="147">
        <v>4.5599999999999996</v>
      </c>
      <c r="CM142" s="146">
        <v>6.18</v>
      </c>
      <c r="CN142" s="147">
        <v>6.85</v>
      </c>
      <c r="CO142" s="147">
        <v>8.3000000000000007</v>
      </c>
      <c r="CP142" s="146">
        <v>12.01</v>
      </c>
      <c r="CQ142" s="146">
        <v>16.8</v>
      </c>
      <c r="CR142" s="151">
        <v>32.159999999999997</v>
      </c>
      <c r="CS142" s="152">
        <v>32.9</v>
      </c>
      <c r="CT142" s="153">
        <v>34.869999999999997</v>
      </c>
      <c r="CU142" s="152">
        <v>37.020000000000003</v>
      </c>
      <c r="CV142" s="153">
        <v>38.15</v>
      </c>
      <c r="CW142" s="151">
        <v>39.200000000000003</v>
      </c>
      <c r="CX142" s="153">
        <v>40.56</v>
      </c>
      <c r="CY142" s="151">
        <v>43.52</v>
      </c>
      <c r="CZ142" s="152">
        <v>40.54</v>
      </c>
      <c r="DA142" s="153">
        <v>41.54</v>
      </c>
      <c r="DB142" s="153">
        <v>42.47</v>
      </c>
      <c r="DC142" s="153">
        <v>44.93</v>
      </c>
      <c r="DD142" s="153">
        <v>46.05</v>
      </c>
      <c r="DE142" s="151">
        <v>48.97</v>
      </c>
      <c r="DF142" s="153">
        <v>49.16</v>
      </c>
      <c r="DG142" s="153">
        <v>48.57</v>
      </c>
      <c r="DH142" s="151">
        <v>44.63</v>
      </c>
      <c r="DI142" s="151">
        <v>42.6</v>
      </c>
      <c r="DJ142" s="151">
        <v>32.270000000000003</v>
      </c>
      <c r="DK142" s="152">
        <v>31.74</v>
      </c>
      <c r="DL142" s="153">
        <v>33.39</v>
      </c>
      <c r="DM142" s="153">
        <v>37.99</v>
      </c>
      <c r="DN142" s="153">
        <v>38.479999999999997</v>
      </c>
      <c r="DO142" s="151">
        <v>39.39</v>
      </c>
      <c r="DP142" s="153">
        <v>41.7</v>
      </c>
      <c r="DQ142" s="151">
        <v>43.27</v>
      </c>
      <c r="DR142" s="152">
        <v>40.53</v>
      </c>
      <c r="DS142" s="153">
        <v>41.58</v>
      </c>
      <c r="DT142" s="153">
        <v>42.5</v>
      </c>
      <c r="DU142" s="153">
        <v>45.93</v>
      </c>
      <c r="DV142" s="153">
        <v>46.94</v>
      </c>
      <c r="DW142" s="151">
        <v>48.67</v>
      </c>
      <c r="DX142" s="153">
        <v>49.35</v>
      </c>
      <c r="DY142" s="153">
        <v>48.56</v>
      </c>
      <c r="DZ142" s="151">
        <v>43.38</v>
      </c>
      <c r="EA142" s="151">
        <v>41.04</v>
      </c>
      <c r="EB142" s="151">
        <v>7</v>
      </c>
      <c r="EC142" s="153">
        <v>7</v>
      </c>
      <c r="ED142" s="153">
        <v>7</v>
      </c>
      <c r="EE142" s="153">
        <v>10</v>
      </c>
      <c r="EF142" s="153">
        <v>4</v>
      </c>
      <c r="EG142" s="153">
        <v>2</v>
      </c>
      <c r="EH142" s="153">
        <v>-2</v>
      </c>
      <c r="EI142" s="153">
        <v>-11</v>
      </c>
      <c r="EJ142" s="153">
        <v>-14</v>
      </c>
      <c r="EK142" s="153">
        <v>-14</v>
      </c>
      <c r="EL142" s="153">
        <v>-7</v>
      </c>
      <c r="EM142" s="153">
        <v>0</v>
      </c>
      <c r="EN142" s="153">
        <v>4</v>
      </c>
      <c r="EO142" s="153">
        <v>3</v>
      </c>
      <c r="EP142" s="153">
        <v>3</v>
      </c>
      <c r="EQ142" s="153">
        <v>3</v>
      </c>
      <c r="ER142" s="153">
        <v>3</v>
      </c>
      <c r="ES142" s="153">
        <v>4</v>
      </c>
    </row>
    <row r="143" spans="1:149" s="154" customFormat="1" ht="14">
      <c r="A143" s="137" t="s">
        <v>1329</v>
      </c>
      <c r="B143" s="137" t="s">
        <v>1666</v>
      </c>
      <c r="C143" s="137">
        <v>14</v>
      </c>
      <c r="D143" s="137">
        <v>0</v>
      </c>
      <c r="E143" s="137">
        <v>50621952</v>
      </c>
      <c r="F143" s="137" t="s">
        <v>91</v>
      </c>
      <c r="G143" s="138" t="s">
        <v>384</v>
      </c>
      <c r="H143" s="161" t="s">
        <v>95</v>
      </c>
      <c r="I143" s="138">
        <v>0</v>
      </c>
      <c r="J143" s="137">
        <v>163.80000000000001</v>
      </c>
      <c r="K143" s="137">
        <v>54.3</v>
      </c>
      <c r="L143" s="137" t="s">
        <v>167</v>
      </c>
      <c r="M143" s="137"/>
      <c r="N143" s="137" t="s">
        <v>79</v>
      </c>
      <c r="O143" s="137" t="s">
        <v>255</v>
      </c>
      <c r="P143" s="137" t="s">
        <v>6</v>
      </c>
      <c r="Q143" s="137">
        <v>31</v>
      </c>
      <c r="R143" s="137">
        <v>30</v>
      </c>
      <c r="S143" s="137">
        <v>25</v>
      </c>
      <c r="T143" s="140"/>
      <c r="U143" s="140"/>
      <c r="V143" s="140"/>
      <c r="W143" s="140"/>
      <c r="X143" s="137" t="s">
        <v>6</v>
      </c>
      <c r="Y143" s="137">
        <v>31</v>
      </c>
      <c r="Z143" s="137">
        <v>30</v>
      </c>
      <c r="AA143" s="137">
        <v>23</v>
      </c>
      <c r="AB143" s="137" t="s">
        <v>938</v>
      </c>
      <c r="AC143" s="137"/>
      <c r="AD143" s="142" t="s">
        <v>137</v>
      </c>
      <c r="AE143" s="142">
        <v>61</v>
      </c>
      <c r="AF143" s="137">
        <v>41</v>
      </c>
      <c r="AG143" s="137">
        <v>43</v>
      </c>
      <c r="AH143" s="137"/>
      <c r="AI143" s="141" t="s">
        <v>443</v>
      </c>
      <c r="AJ143" s="142" t="s">
        <v>116</v>
      </c>
      <c r="AK143" s="142">
        <v>41</v>
      </c>
      <c r="AL143" s="137">
        <v>30</v>
      </c>
      <c r="AM143" s="137">
        <v>22</v>
      </c>
      <c r="AN143" s="137"/>
      <c r="AO143" s="141" t="s">
        <v>180</v>
      </c>
      <c r="AP143" s="137" t="s">
        <v>127</v>
      </c>
      <c r="AQ143" s="137" t="s">
        <v>383</v>
      </c>
      <c r="AR143" s="137" t="s">
        <v>105</v>
      </c>
      <c r="AS143" s="137" t="s">
        <v>227</v>
      </c>
      <c r="AT143" s="137" t="s">
        <v>87</v>
      </c>
      <c r="AU143" s="138" t="s">
        <v>90</v>
      </c>
      <c r="AV143" s="137" t="s">
        <v>89</v>
      </c>
      <c r="AW143" s="138" t="s">
        <v>131</v>
      </c>
      <c r="AX143" s="137" t="s">
        <v>93</v>
      </c>
      <c r="AY143" s="139" t="s">
        <v>385</v>
      </c>
      <c r="AZ143" s="139">
        <v>1</v>
      </c>
      <c r="BA143" s="137" t="s">
        <v>6</v>
      </c>
      <c r="BB143" s="137">
        <v>31</v>
      </c>
      <c r="BC143" s="137">
        <v>30</v>
      </c>
      <c r="BD143" s="137">
        <v>23</v>
      </c>
      <c r="BE143" s="137" t="s">
        <v>1666</v>
      </c>
      <c r="BF143" s="137">
        <v>14</v>
      </c>
      <c r="BG143" s="137">
        <v>0</v>
      </c>
      <c r="BH143" s="143">
        <v>3.51</v>
      </c>
      <c r="BI143" s="144">
        <v>3.36</v>
      </c>
      <c r="BJ143" s="145">
        <v>2.61</v>
      </c>
      <c r="BK143" s="144">
        <v>1.61</v>
      </c>
      <c r="BL143" s="145">
        <v>1.37</v>
      </c>
      <c r="BM143" s="143">
        <v>0</v>
      </c>
      <c r="BN143" s="145">
        <v>0</v>
      </c>
      <c r="BO143" s="143">
        <v>0</v>
      </c>
      <c r="BP143" s="144">
        <v>0.95</v>
      </c>
      <c r="BQ143" s="145">
        <v>1.99</v>
      </c>
      <c r="BR143" s="145">
        <v>5.43</v>
      </c>
      <c r="BS143" s="145">
        <v>7.22</v>
      </c>
      <c r="BT143" s="145">
        <v>5.34</v>
      </c>
      <c r="BU143" s="146">
        <v>4.75</v>
      </c>
      <c r="BV143" s="147">
        <v>5.59</v>
      </c>
      <c r="BW143" s="147">
        <v>6.54</v>
      </c>
      <c r="BX143" s="146">
        <v>12.39</v>
      </c>
      <c r="BY143" s="146">
        <v>16.84</v>
      </c>
      <c r="BZ143" s="146">
        <v>3.87</v>
      </c>
      <c r="CA143" s="162">
        <v>2.12</v>
      </c>
      <c r="CB143" s="147">
        <v>0.83</v>
      </c>
      <c r="CC143" s="147">
        <v>0</v>
      </c>
      <c r="CD143" s="147">
        <v>0.67</v>
      </c>
      <c r="CE143" s="146">
        <v>2.41</v>
      </c>
      <c r="CF143" s="147">
        <v>2.02</v>
      </c>
      <c r="CG143" s="146">
        <v>1.37</v>
      </c>
      <c r="CH143" s="162">
        <v>1.78</v>
      </c>
      <c r="CI143" s="147">
        <v>3.12</v>
      </c>
      <c r="CJ143" s="147">
        <v>8.2899999999999991</v>
      </c>
      <c r="CK143" s="147">
        <v>7.03</v>
      </c>
      <c r="CL143" s="147">
        <v>4.25</v>
      </c>
      <c r="CM143" s="146">
        <v>4.32</v>
      </c>
      <c r="CN143" s="147">
        <v>5.3</v>
      </c>
      <c r="CO143" s="147">
        <v>7.63</v>
      </c>
      <c r="CP143" s="146">
        <v>11.55</v>
      </c>
      <c r="CQ143" s="146">
        <v>15.12</v>
      </c>
      <c r="CR143" s="151">
        <v>26.61</v>
      </c>
      <c r="CS143" s="152">
        <v>32.36</v>
      </c>
      <c r="CT143" s="153">
        <v>31.43</v>
      </c>
      <c r="CU143" s="152">
        <v>34.71</v>
      </c>
      <c r="CV143" s="153">
        <v>37.39</v>
      </c>
      <c r="CW143" s="151">
        <v>39.08</v>
      </c>
      <c r="CX143" s="153">
        <v>41.13</v>
      </c>
      <c r="CY143" s="151">
        <v>41.98</v>
      </c>
      <c r="CZ143" s="152">
        <v>41.39</v>
      </c>
      <c r="DA143" s="153">
        <v>42.97</v>
      </c>
      <c r="DB143" s="153">
        <v>44.37</v>
      </c>
      <c r="DC143" s="153">
        <v>45.46</v>
      </c>
      <c r="DD143" s="153">
        <v>49.91</v>
      </c>
      <c r="DE143" s="151">
        <v>50.23</v>
      </c>
      <c r="DF143" s="153">
        <v>50.19</v>
      </c>
      <c r="DG143" s="153">
        <v>48.29</v>
      </c>
      <c r="DH143" s="151">
        <v>50.81</v>
      </c>
      <c r="DI143" s="151">
        <v>42.18</v>
      </c>
      <c r="DJ143" s="151">
        <v>27.43</v>
      </c>
      <c r="DK143" s="152">
        <v>31.43</v>
      </c>
      <c r="DL143" s="153">
        <v>31.22</v>
      </c>
      <c r="DM143" s="153">
        <v>34.72</v>
      </c>
      <c r="DN143" s="153">
        <v>37.42</v>
      </c>
      <c r="DO143" s="151">
        <v>38.99</v>
      </c>
      <c r="DP143" s="153">
        <v>42.5</v>
      </c>
      <c r="DQ143" s="151">
        <v>41.64</v>
      </c>
      <c r="DR143" s="152">
        <v>41.02</v>
      </c>
      <c r="DS143" s="153">
        <v>42.85</v>
      </c>
      <c r="DT143" s="153">
        <v>44.77</v>
      </c>
      <c r="DU143" s="153">
        <v>44.76</v>
      </c>
      <c r="DV143" s="153">
        <v>50.16</v>
      </c>
      <c r="DW143" s="151">
        <v>51.11</v>
      </c>
      <c r="DX143" s="153">
        <v>50.93</v>
      </c>
      <c r="DY143" s="153">
        <v>48.68</v>
      </c>
      <c r="DZ143" s="151">
        <v>50.03</v>
      </c>
      <c r="EA143" s="151">
        <v>41.94</v>
      </c>
      <c r="EB143" s="151">
        <v>16</v>
      </c>
      <c r="EC143" s="153">
        <v>16</v>
      </c>
      <c r="ED143" s="153">
        <v>15</v>
      </c>
      <c r="EE143" s="153">
        <v>15</v>
      </c>
      <c r="EF143" s="153">
        <v>12</v>
      </c>
      <c r="EG143" s="153">
        <v>4</v>
      </c>
      <c r="EH143" s="153">
        <v>-1</v>
      </c>
      <c r="EI143" s="153">
        <v>-4</v>
      </c>
      <c r="EJ143" s="153">
        <v>-4</v>
      </c>
      <c r="EK143" s="153">
        <v>-2</v>
      </c>
      <c r="EL143" s="153">
        <v>4</v>
      </c>
      <c r="EM143" s="153">
        <v>7</v>
      </c>
      <c r="EN143" s="153">
        <v>9</v>
      </c>
      <c r="EO143" s="153">
        <v>10</v>
      </c>
      <c r="EP143" s="153">
        <v>6</v>
      </c>
      <c r="EQ143" s="153">
        <v>0</v>
      </c>
      <c r="ER143" s="153">
        <v>0</v>
      </c>
      <c r="ES143" s="153">
        <v>0</v>
      </c>
    </row>
    <row r="144" spans="1:149" s="154" customFormat="1" ht="14">
      <c r="A144" s="137" t="s">
        <v>1467</v>
      </c>
      <c r="B144" s="137" t="s">
        <v>1666</v>
      </c>
      <c r="C144" s="137">
        <v>16</v>
      </c>
      <c r="D144" s="137">
        <v>0</v>
      </c>
      <c r="E144" s="137">
        <v>45662069</v>
      </c>
      <c r="F144" s="137" t="s">
        <v>91</v>
      </c>
      <c r="G144" s="138" t="s">
        <v>1471</v>
      </c>
      <c r="H144" s="139"/>
      <c r="I144" s="138"/>
      <c r="J144" s="137">
        <v>161.1</v>
      </c>
      <c r="K144" s="137">
        <v>50.5</v>
      </c>
      <c r="L144" s="137" t="s">
        <v>167</v>
      </c>
      <c r="M144" s="137"/>
      <c r="N144" s="137" t="s">
        <v>99</v>
      </c>
      <c r="O144" s="137" t="s">
        <v>420</v>
      </c>
      <c r="P144" s="142" t="s">
        <v>6</v>
      </c>
      <c r="Q144" s="142">
        <v>31</v>
      </c>
      <c r="R144" s="137">
        <v>28</v>
      </c>
      <c r="S144" s="137">
        <v>25</v>
      </c>
      <c r="T144" s="140" t="s">
        <v>168</v>
      </c>
      <c r="U144" s="140" t="s">
        <v>1470</v>
      </c>
      <c r="V144" s="140"/>
      <c r="W144" s="140"/>
      <c r="X144" s="142" t="s">
        <v>6</v>
      </c>
      <c r="Y144" s="142">
        <v>31</v>
      </c>
      <c r="Z144" s="137">
        <v>28</v>
      </c>
      <c r="AA144" s="137">
        <v>23</v>
      </c>
      <c r="AB144" s="137" t="s">
        <v>280</v>
      </c>
      <c r="AC144" s="141"/>
      <c r="AD144" s="142" t="s">
        <v>137</v>
      </c>
      <c r="AE144" s="142">
        <v>52</v>
      </c>
      <c r="AF144" s="137">
        <v>39</v>
      </c>
      <c r="AG144" s="137">
        <v>27</v>
      </c>
      <c r="AH144" s="137"/>
      <c r="AI144" s="141" t="s">
        <v>443</v>
      </c>
      <c r="AJ144" s="150" t="s">
        <v>116</v>
      </c>
      <c r="AK144" s="150">
        <v>45</v>
      </c>
      <c r="AL144" s="155">
        <v>33</v>
      </c>
      <c r="AM144" s="155">
        <v>25</v>
      </c>
      <c r="AN144" s="155"/>
      <c r="AO144" s="159" t="s">
        <v>180</v>
      </c>
      <c r="AP144" s="137" t="s">
        <v>311</v>
      </c>
      <c r="AQ144" s="137" t="s">
        <v>936</v>
      </c>
      <c r="AR144" s="137" t="s">
        <v>342</v>
      </c>
      <c r="AS144" s="137" t="s">
        <v>130</v>
      </c>
      <c r="AT144" s="137" t="s">
        <v>87</v>
      </c>
      <c r="AU144" s="138"/>
      <c r="AV144" s="137" t="s">
        <v>89</v>
      </c>
      <c r="AW144" s="138"/>
      <c r="AX144" s="137" t="s">
        <v>93</v>
      </c>
      <c r="AY144" s="139" t="s">
        <v>782</v>
      </c>
      <c r="AZ144" s="139">
        <v>1</v>
      </c>
      <c r="BA144" s="142" t="s">
        <v>6</v>
      </c>
      <c r="BB144" s="142">
        <v>31</v>
      </c>
      <c r="BC144" s="137">
        <v>28</v>
      </c>
      <c r="BD144" s="137">
        <v>23</v>
      </c>
      <c r="BE144" s="137" t="s">
        <v>1666</v>
      </c>
      <c r="BF144" s="137">
        <v>16</v>
      </c>
      <c r="BG144" s="137">
        <v>0</v>
      </c>
      <c r="BH144" s="143">
        <v>2.02</v>
      </c>
      <c r="BI144" s="144">
        <v>2.8</v>
      </c>
      <c r="BJ144" s="145">
        <v>2.36</v>
      </c>
      <c r="BK144" s="144">
        <v>2.5</v>
      </c>
      <c r="BL144" s="145">
        <v>2.99</v>
      </c>
      <c r="BM144" s="143">
        <v>1.1100000000000001</v>
      </c>
      <c r="BN144" s="145">
        <v>0.56000000000000005</v>
      </c>
      <c r="BO144" s="143">
        <v>0.88</v>
      </c>
      <c r="BP144" s="144">
        <v>2.36</v>
      </c>
      <c r="BQ144" s="145">
        <v>5.47</v>
      </c>
      <c r="BR144" s="145">
        <v>6.03</v>
      </c>
      <c r="BS144" s="145">
        <v>5.12</v>
      </c>
      <c r="BT144" s="145">
        <v>4.6399999999999997</v>
      </c>
      <c r="BU144" s="146">
        <v>4.97</v>
      </c>
      <c r="BV144" s="147">
        <v>5.6</v>
      </c>
      <c r="BW144" s="147">
        <v>7.75</v>
      </c>
      <c r="BX144" s="146">
        <v>11.04</v>
      </c>
      <c r="BY144" s="146">
        <v>16.809999999999999</v>
      </c>
      <c r="BZ144" s="146">
        <v>2.66</v>
      </c>
      <c r="CA144" s="148">
        <v>2.02</v>
      </c>
      <c r="CB144" s="149">
        <v>0.28000000000000003</v>
      </c>
      <c r="CC144" s="149">
        <v>0</v>
      </c>
      <c r="CD144" s="149">
        <v>1.78</v>
      </c>
      <c r="CE144" s="150">
        <v>2.12</v>
      </c>
      <c r="CF144" s="149">
        <v>2.4900000000000002</v>
      </c>
      <c r="CG144" s="150">
        <v>2.87</v>
      </c>
      <c r="CH144" s="148">
        <v>2.62</v>
      </c>
      <c r="CI144" s="149">
        <v>5.09</v>
      </c>
      <c r="CJ144" s="149">
        <v>6.48</v>
      </c>
      <c r="CK144" s="149">
        <v>5.24</v>
      </c>
      <c r="CL144" s="147">
        <v>3.73</v>
      </c>
      <c r="CM144" s="146">
        <v>4.6900000000000004</v>
      </c>
      <c r="CN144" s="147">
        <v>5.84</v>
      </c>
      <c r="CO144" s="147">
        <v>7.45</v>
      </c>
      <c r="CP144" s="146">
        <v>10.199999999999999</v>
      </c>
      <c r="CQ144" s="146">
        <v>18.09</v>
      </c>
      <c r="CR144" s="151">
        <v>28.32</v>
      </c>
      <c r="CS144" s="152">
        <v>32.28</v>
      </c>
      <c r="CT144" s="153">
        <v>34.53</v>
      </c>
      <c r="CU144" s="152">
        <v>34.71</v>
      </c>
      <c r="CV144" s="153">
        <v>35.5</v>
      </c>
      <c r="CW144" s="151">
        <v>36.5</v>
      </c>
      <c r="CX144" s="153">
        <v>37.32</v>
      </c>
      <c r="CY144" s="151">
        <v>38.450000000000003</v>
      </c>
      <c r="CZ144" s="152">
        <v>39.07</v>
      </c>
      <c r="DA144" s="153">
        <v>41.49</v>
      </c>
      <c r="DB144" s="153">
        <v>44.23</v>
      </c>
      <c r="DC144" s="153">
        <v>47.7</v>
      </c>
      <c r="DD144" s="153">
        <v>47.38</v>
      </c>
      <c r="DE144" s="151">
        <v>47.45</v>
      </c>
      <c r="DF144" s="153">
        <v>47.31</v>
      </c>
      <c r="DG144" s="153">
        <v>44.97</v>
      </c>
      <c r="DH144" s="151">
        <v>44.58</v>
      </c>
      <c r="DI144" s="151">
        <v>41.44</v>
      </c>
      <c r="DJ144" s="151">
        <v>28.59</v>
      </c>
      <c r="DK144" s="152">
        <v>32.71</v>
      </c>
      <c r="DL144" s="153">
        <v>34.01</v>
      </c>
      <c r="DM144" s="153">
        <v>35.64</v>
      </c>
      <c r="DN144" s="153">
        <v>35.49</v>
      </c>
      <c r="DO144" s="151">
        <v>36.22</v>
      </c>
      <c r="DP144" s="153">
        <v>37.29</v>
      </c>
      <c r="DQ144" s="151">
        <v>38.01</v>
      </c>
      <c r="DR144" s="152">
        <v>39.67</v>
      </c>
      <c r="DS144" s="153">
        <v>41.51</v>
      </c>
      <c r="DT144" s="153">
        <v>44.45</v>
      </c>
      <c r="DU144" s="153">
        <v>46.56</v>
      </c>
      <c r="DV144" s="153">
        <v>47.3</v>
      </c>
      <c r="DW144" s="151">
        <v>47.31</v>
      </c>
      <c r="DX144" s="153">
        <v>48.87</v>
      </c>
      <c r="DY144" s="153">
        <v>46.89</v>
      </c>
      <c r="DZ144" s="151">
        <v>43.32</v>
      </c>
      <c r="EA144" s="151">
        <v>41.86</v>
      </c>
      <c r="EB144" s="151">
        <v>3</v>
      </c>
      <c r="EC144" s="153">
        <v>5</v>
      </c>
      <c r="ED144" s="153">
        <v>4</v>
      </c>
      <c r="EE144" s="153">
        <v>2</v>
      </c>
      <c r="EF144" s="153">
        <v>2</v>
      </c>
      <c r="EG144" s="153">
        <v>-2</v>
      </c>
      <c r="EH144" s="153">
        <v>-6</v>
      </c>
      <c r="EI144" s="153">
        <v>-9</v>
      </c>
      <c r="EJ144" s="153">
        <v>-6</v>
      </c>
      <c r="EK144" s="153">
        <v>-1</v>
      </c>
      <c r="EL144" s="153">
        <v>6</v>
      </c>
      <c r="EM144" s="153">
        <v>11</v>
      </c>
      <c r="EN144" s="153">
        <v>13</v>
      </c>
      <c r="EO144" s="153">
        <v>13</v>
      </c>
      <c r="EP144" s="153">
        <v>12</v>
      </c>
      <c r="EQ144" s="153">
        <v>9</v>
      </c>
      <c r="ER144" s="153">
        <v>5</v>
      </c>
      <c r="ES144" s="153">
        <v>4</v>
      </c>
    </row>
    <row r="145" spans="1:149" s="154" customFormat="1" ht="14">
      <c r="A145" s="137" t="s">
        <v>932</v>
      </c>
      <c r="B145" s="137" t="s">
        <v>1666</v>
      </c>
      <c r="C145" s="137">
        <v>12</v>
      </c>
      <c r="D145" s="137">
        <v>4</v>
      </c>
      <c r="E145" s="137">
        <v>42509518</v>
      </c>
      <c r="F145" s="137" t="s">
        <v>91</v>
      </c>
      <c r="G145" s="138" t="s">
        <v>937</v>
      </c>
      <c r="H145" s="139"/>
      <c r="I145" s="138"/>
      <c r="J145" s="137">
        <v>157</v>
      </c>
      <c r="K145" s="137">
        <v>48.7</v>
      </c>
      <c r="L145" s="137" t="s">
        <v>167</v>
      </c>
      <c r="M145" s="137"/>
      <c r="N145" s="137" t="s">
        <v>99</v>
      </c>
      <c r="O145" s="137" t="s">
        <v>255</v>
      </c>
      <c r="P145" s="142" t="s">
        <v>6</v>
      </c>
      <c r="Q145" s="142">
        <v>30</v>
      </c>
      <c r="R145" s="137">
        <v>24</v>
      </c>
      <c r="S145" s="137">
        <v>25</v>
      </c>
      <c r="T145" s="140" t="s">
        <v>598</v>
      </c>
      <c r="U145" s="140"/>
      <c r="V145" s="140"/>
      <c r="W145" s="140"/>
      <c r="X145" s="142" t="s">
        <v>6</v>
      </c>
      <c r="Y145" s="142">
        <v>30</v>
      </c>
      <c r="Z145" s="137">
        <v>24</v>
      </c>
      <c r="AA145" s="137">
        <v>24</v>
      </c>
      <c r="AB145" s="137" t="s">
        <v>935</v>
      </c>
      <c r="AC145" s="141"/>
      <c r="AD145" s="142" t="s">
        <v>232</v>
      </c>
      <c r="AE145" s="142">
        <v>68</v>
      </c>
      <c r="AF145" s="137">
        <v>41</v>
      </c>
      <c r="AG145" s="137">
        <v>30</v>
      </c>
      <c r="AH145" s="137"/>
      <c r="AI145" s="141" t="s">
        <v>242</v>
      </c>
      <c r="AJ145" s="150" t="s">
        <v>217</v>
      </c>
      <c r="AK145" s="150">
        <v>46</v>
      </c>
      <c r="AL145" s="155">
        <v>32</v>
      </c>
      <c r="AM145" s="155">
        <v>17</v>
      </c>
      <c r="AN145" s="155"/>
      <c r="AO145" s="159" t="s">
        <v>197</v>
      </c>
      <c r="AP145" s="137" t="s">
        <v>311</v>
      </c>
      <c r="AQ145" s="137" t="s">
        <v>936</v>
      </c>
      <c r="AR145" s="137" t="s">
        <v>870</v>
      </c>
      <c r="AS145" s="137" t="s">
        <v>519</v>
      </c>
      <c r="AT145" s="137" t="s">
        <v>87</v>
      </c>
      <c r="AU145" s="138"/>
      <c r="AV145" s="137" t="s">
        <v>89</v>
      </c>
      <c r="AW145" s="138"/>
      <c r="AX145" s="137" t="s">
        <v>93</v>
      </c>
      <c r="AY145" s="139" t="s">
        <v>938</v>
      </c>
      <c r="AZ145" s="139">
        <v>1</v>
      </c>
      <c r="BA145" s="142" t="s">
        <v>6</v>
      </c>
      <c r="BB145" s="142">
        <v>30</v>
      </c>
      <c r="BC145" s="137">
        <v>24</v>
      </c>
      <c r="BD145" s="137">
        <v>24</v>
      </c>
      <c r="BE145" s="137" t="s">
        <v>1666</v>
      </c>
      <c r="BF145" s="137">
        <v>12</v>
      </c>
      <c r="BG145" s="137">
        <v>4</v>
      </c>
      <c r="BH145" s="143">
        <v>1.89</v>
      </c>
      <c r="BI145" s="144">
        <v>1.96</v>
      </c>
      <c r="BJ145" s="145">
        <v>1.49</v>
      </c>
      <c r="BK145" s="144">
        <v>1.81</v>
      </c>
      <c r="BL145" s="145">
        <v>1.1200000000000001</v>
      </c>
      <c r="BM145" s="143">
        <v>0.37</v>
      </c>
      <c r="BN145" s="145">
        <v>0.62</v>
      </c>
      <c r="BO145" s="143">
        <v>0.87</v>
      </c>
      <c r="BP145" s="144">
        <v>0.62</v>
      </c>
      <c r="BQ145" s="145">
        <v>2.36</v>
      </c>
      <c r="BR145" s="145">
        <v>4.41</v>
      </c>
      <c r="BS145" s="145">
        <v>5.09</v>
      </c>
      <c r="BT145" s="145">
        <v>3.5</v>
      </c>
      <c r="BU145" s="146">
        <v>3.61</v>
      </c>
      <c r="BV145" s="147">
        <v>4.3499999999999996</v>
      </c>
      <c r="BW145" s="147">
        <v>6.55</v>
      </c>
      <c r="BX145" s="146">
        <v>10.17</v>
      </c>
      <c r="BY145" s="146">
        <v>17.23</v>
      </c>
      <c r="BZ145" s="146">
        <v>1.9</v>
      </c>
      <c r="CA145" s="148">
        <v>1.67</v>
      </c>
      <c r="CB145" s="149">
        <v>0</v>
      </c>
      <c r="CC145" s="149">
        <v>0</v>
      </c>
      <c r="CD145" s="149">
        <v>0</v>
      </c>
      <c r="CE145" s="150">
        <v>0.51</v>
      </c>
      <c r="CF145" s="149">
        <v>0.49</v>
      </c>
      <c r="CG145" s="150">
        <v>1.73</v>
      </c>
      <c r="CH145" s="148">
        <v>0</v>
      </c>
      <c r="CI145" s="149">
        <v>3.22</v>
      </c>
      <c r="CJ145" s="149">
        <v>4.92</v>
      </c>
      <c r="CK145" s="149">
        <v>4.12</v>
      </c>
      <c r="CL145" s="147">
        <v>3.69</v>
      </c>
      <c r="CM145" s="146">
        <v>4.41</v>
      </c>
      <c r="CN145" s="147">
        <v>4.2</v>
      </c>
      <c r="CO145" s="147">
        <v>5.62</v>
      </c>
      <c r="CP145" s="146">
        <v>8.1199999999999992</v>
      </c>
      <c r="CQ145" s="146">
        <v>16.36</v>
      </c>
      <c r="CR145" s="151">
        <v>27.62</v>
      </c>
      <c r="CS145" s="152">
        <v>31.58</v>
      </c>
      <c r="CT145" s="153">
        <v>33.08</v>
      </c>
      <c r="CU145" s="152">
        <v>34.24</v>
      </c>
      <c r="CV145" s="153">
        <v>35.03</v>
      </c>
      <c r="CW145" s="151">
        <v>36.49</v>
      </c>
      <c r="CX145" s="153">
        <v>37.22</v>
      </c>
      <c r="CY145" s="151">
        <v>37.14</v>
      </c>
      <c r="CZ145" s="152">
        <v>37.9</v>
      </c>
      <c r="DA145" s="153">
        <v>37.42</v>
      </c>
      <c r="DB145" s="153">
        <v>39.15</v>
      </c>
      <c r="DC145" s="153">
        <v>40.229999999999997</v>
      </c>
      <c r="DD145" s="153">
        <v>44.34</v>
      </c>
      <c r="DE145" s="151">
        <v>45.22</v>
      </c>
      <c r="DF145" s="153">
        <v>47.04</v>
      </c>
      <c r="DG145" s="153">
        <v>46.64</v>
      </c>
      <c r="DH145" s="151">
        <v>44.26</v>
      </c>
      <c r="DI145" s="151">
        <v>42.31</v>
      </c>
      <c r="DJ145" s="151">
        <v>27.67</v>
      </c>
      <c r="DK145" s="152">
        <v>31.89</v>
      </c>
      <c r="DL145" s="153">
        <v>33.61</v>
      </c>
      <c r="DM145" s="153">
        <v>34.79</v>
      </c>
      <c r="DN145" s="153">
        <v>35.08</v>
      </c>
      <c r="DO145" s="151">
        <v>36.04</v>
      </c>
      <c r="DP145" s="153">
        <v>36.700000000000003</v>
      </c>
      <c r="DQ145" s="151">
        <v>37.14</v>
      </c>
      <c r="DR145" s="152">
        <v>37.61</v>
      </c>
      <c r="DS145" s="153">
        <v>37.78</v>
      </c>
      <c r="DT145" s="153">
        <v>39.24</v>
      </c>
      <c r="DU145" s="153">
        <v>40.93</v>
      </c>
      <c r="DV145" s="153">
        <v>44.11</v>
      </c>
      <c r="DW145" s="151">
        <v>45.54</v>
      </c>
      <c r="DX145" s="153">
        <v>47.81</v>
      </c>
      <c r="DY145" s="153">
        <v>46.79</v>
      </c>
      <c r="DZ145" s="151">
        <v>44.16</v>
      </c>
      <c r="EA145" s="151">
        <v>42.57</v>
      </c>
      <c r="EB145" s="151">
        <v>2</v>
      </c>
      <c r="EC145" s="153">
        <v>4</v>
      </c>
      <c r="ED145" s="153">
        <v>6</v>
      </c>
      <c r="EE145" s="153">
        <v>5</v>
      </c>
      <c r="EF145" s="153">
        <v>3</v>
      </c>
      <c r="EG145" s="153">
        <v>-1</v>
      </c>
      <c r="EH145" s="153">
        <v>-5</v>
      </c>
      <c r="EI145" s="153">
        <v>-10</v>
      </c>
      <c r="EJ145" s="153">
        <v>-12</v>
      </c>
      <c r="EK145" s="153">
        <v>-11</v>
      </c>
      <c r="EL145" s="153">
        <v>-5</v>
      </c>
      <c r="EM145" s="153">
        <v>3</v>
      </c>
      <c r="EN145" s="153">
        <v>9</v>
      </c>
      <c r="EO145" s="153">
        <v>14</v>
      </c>
      <c r="EP145" s="153">
        <v>11</v>
      </c>
      <c r="EQ145" s="153">
        <v>7</v>
      </c>
      <c r="ER145" s="153">
        <v>5</v>
      </c>
      <c r="ES145" s="153">
        <v>1</v>
      </c>
    </row>
    <row r="146" spans="1:149" s="154" customFormat="1" ht="14">
      <c r="A146" s="137" t="s">
        <v>879</v>
      </c>
      <c r="B146" s="137" t="s">
        <v>1666</v>
      </c>
      <c r="C146" s="137">
        <v>19</v>
      </c>
      <c r="D146" s="137">
        <v>0</v>
      </c>
      <c r="E146" s="137">
        <v>50867138</v>
      </c>
      <c r="F146" s="137" t="s">
        <v>91</v>
      </c>
      <c r="G146" s="138" t="s">
        <v>773</v>
      </c>
      <c r="H146" s="155" t="s">
        <v>95</v>
      </c>
      <c r="I146" s="138">
        <v>-4</v>
      </c>
      <c r="J146" s="137">
        <v>158.6</v>
      </c>
      <c r="K146" s="137">
        <v>56.3</v>
      </c>
      <c r="L146" s="137" t="s">
        <v>167</v>
      </c>
      <c r="M146" s="137"/>
      <c r="N146" s="137" t="s">
        <v>147</v>
      </c>
      <c r="O146" s="137" t="s">
        <v>255</v>
      </c>
      <c r="P146" s="142" t="s">
        <v>17</v>
      </c>
      <c r="Q146" s="142">
        <v>34</v>
      </c>
      <c r="R146" s="137">
        <v>33</v>
      </c>
      <c r="S146" s="137">
        <v>25</v>
      </c>
      <c r="T146" s="140"/>
      <c r="U146" s="140"/>
      <c r="V146" s="140"/>
      <c r="W146" s="140"/>
      <c r="X146" s="142" t="s">
        <v>17</v>
      </c>
      <c r="Y146" s="142">
        <v>34</v>
      </c>
      <c r="Z146" s="137">
        <v>33</v>
      </c>
      <c r="AA146" s="137">
        <v>24</v>
      </c>
      <c r="AB146" s="137" t="s">
        <v>881</v>
      </c>
      <c r="AC146" s="141"/>
      <c r="AD146" s="142" t="s">
        <v>101</v>
      </c>
      <c r="AE146" s="142">
        <v>54</v>
      </c>
      <c r="AF146" s="137">
        <v>37</v>
      </c>
      <c r="AG146" s="137">
        <v>37</v>
      </c>
      <c r="AH146" s="137"/>
      <c r="AI146" s="141" t="s">
        <v>443</v>
      </c>
      <c r="AJ146" s="150" t="s">
        <v>138</v>
      </c>
      <c r="AK146" s="150">
        <v>38</v>
      </c>
      <c r="AL146" s="155">
        <v>26</v>
      </c>
      <c r="AM146" s="155">
        <v>9</v>
      </c>
      <c r="AN146" s="155"/>
      <c r="AO146" s="159" t="s">
        <v>180</v>
      </c>
      <c r="AP146" s="137" t="s">
        <v>83</v>
      </c>
      <c r="AQ146" s="137" t="s">
        <v>383</v>
      </c>
      <c r="AR146" s="137" t="s">
        <v>606</v>
      </c>
      <c r="AS146" s="137" t="s">
        <v>775</v>
      </c>
      <c r="AT146" s="137" t="s">
        <v>87</v>
      </c>
      <c r="AU146" s="138"/>
      <c r="AV146" s="137" t="s">
        <v>89</v>
      </c>
      <c r="AW146" s="138"/>
      <c r="AX146" s="137" t="s">
        <v>93</v>
      </c>
      <c r="AY146" s="139" t="s">
        <v>291</v>
      </c>
      <c r="AZ146" s="139">
        <v>2</v>
      </c>
      <c r="BA146" s="142" t="s">
        <v>17</v>
      </c>
      <c r="BB146" s="142">
        <v>34</v>
      </c>
      <c r="BC146" s="137">
        <v>33</v>
      </c>
      <c r="BD146" s="137">
        <v>24</v>
      </c>
      <c r="BE146" s="137" t="s">
        <v>1666</v>
      </c>
      <c r="BF146" s="137">
        <v>19</v>
      </c>
      <c r="BG146" s="137">
        <v>0</v>
      </c>
      <c r="BH146" s="143">
        <v>2.86</v>
      </c>
      <c r="BI146" s="144">
        <v>3.02</v>
      </c>
      <c r="BJ146" s="145">
        <v>2.12</v>
      </c>
      <c r="BK146" s="144">
        <v>1.99</v>
      </c>
      <c r="BL146" s="145">
        <v>2.0099999999999998</v>
      </c>
      <c r="BM146" s="143">
        <v>2.62</v>
      </c>
      <c r="BN146" s="145">
        <v>0.95</v>
      </c>
      <c r="BO146" s="143">
        <v>0</v>
      </c>
      <c r="BP146" s="144">
        <v>0.37</v>
      </c>
      <c r="BQ146" s="145">
        <v>2.44</v>
      </c>
      <c r="BR146" s="145">
        <v>3.95</v>
      </c>
      <c r="BS146" s="145">
        <v>5.43</v>
      </c>
      <c r="BT146" s="145">
        <v>1.61</v>
      </c>
      <c r="BU146" s="146">
        <v>1.76</v>
      </c>
      <c r="BV146" s="147">
        <v>4.51</v>
      </c>
      <c r="BW146" s="147">
        <v>6.13</v>
      </c>
      <c r="BX146" s="146">
        <v>11.72</v>
      </c>
      <c r="BY146" s="146">
        <v>17.48</v>
      </c>
      <c r="BZ146" s="146">
        <v>2.66</v>
      </c>
      <c r="CA146" s="148">
        <v>1.78</v>
      </c>
      <c r="CB146" s="149">
        <v>0</v>
      </c>
      <c r="CC146" s="149">
        <v>0</v>
      </c>
      <c r="CD146" s="149">
        <v>0.37</v>
      </c>
      <c r="CE146" s="150">
        <v>1.49</v>
      </c>
      <c r="CF146" s="149">
        <v>2.74</v>
      </c>
      <c r="CG146" s="150">
        <v>2.4900000000000002</v>
      </c>
      <c r="CH146" s="148">
        <v>2.36</v>
      </c>
      <c r="CI146" s="149">
        <v>3.49</v>
      </c>
      <c r="CJ146" s="149">
        <v>2.98</v>
      </c>
      <c r="CK146" s="149">
        <v>5.04</v>
      </c>
      <c r="CL146" s="147">
        <v>0.5</v>
      </c>
      <c r="CM146" s="146">
        <v>1.39</v>
      </c>
      <c r="CN146" s="147">
        <v>4.83</v>
      </c>
      <c r="CO146" s="147">
        <v>5.5</v>
      </c>
      <c r="CP146" s="146">
        <v>10.48</v>
      </c>
      <c r="CQ146" s="146">
        <v>17.12</v>
      </c>
      <c r="CR146" s="151">
        <v>27.97</v>
      </c>
      <c r="CS146" s="152">
        <v>31.14</v>
      </c>
      <c r="CT146" s="153">
        <v>33.64</v>
      </c>
      <c r="CU146" s="152">
        <v>35.17</v>
      </c>
      <c r="CV146" s="153">
        <v>35.1</v>
      </c>
      <c r="CW146" s="151">
        <v>35.979999999999997</v>
      </c>
      <c r="CX146" s="153">
        <v>37.159999999999997</v>
      </c>
      <c r="CY146" s="151">
        <v>38.18</v>
      </c>
      <c r="CZ146" s="152">
        <v>38.15</v>
      </c>
      <c r="DA146" s="153">
        <v>38.97</v>
      </c>
      <c r="DB146" s="153">
        <v>39.78</v>
      </c>
      <c r="DC146" s="153">
        <v>40.17</v>
      </c>
      <c r="DD146" s="153">
        <v>43.6</v>
      </c>
      <c r="DE146" s="151">
        <v>45.32</v>
      </c>
      <c r="DF146" s="153">
        <v>43.89</v>
      </c>
      <c r="DG146" s="153">
        <v>41.86</v>
      </c>
      <c r="DH146" s="151">
        <v>44.14</v>
      </c>
      <c r="DI146" s="151">
        <v>39.74</v>
      </c>
      <c r="DJ146" s="151">
        <v>27.64</v>
      </c>
      <c r="DK146" s="152">
        <v>31.22</v>
      </c>
      <c r="DL146" s="153">
        <v>33.68</v>
      </c>
      <c r="DM146" s="153">
        <v>35.659999999999997</v>
      </c>
      <c r="DN146" s="153">
        <v>35.51</v>
      </c>
      <c r="DO146" s="151">
        <v>35.36</v>
      </c>
      <c r="DP146" s="153">
        <v>36.700000000000003</v>
      </c>
      <c r="DQ146" s="151">
        <v>37.409999999999997</v>
      </c>
      <c r="DR146" s="152">
        <v>37.520000000000003</v>
      </c>
      <c r="DS146" s="153">
        <v>38.369999999999997</v>
      </c>
      <c r="DT146" s="153">
        <v>39.630000000000003</v>
      </c>
      <c r="DU146" s="153">
        <v>40.39</v>
      </c>
      <c r="DV146" s="153">
        <v>43.93</v>
      </c>
      <c r="DW146" s="151">
        <v>46.23</v>
      </c>
      <c r="DX146" s="153">
        <v>44.49</v>
      </c>
      <c r="DY146" s="153">
        <v>41.51</v>
      </c>
      <c r="DZ146" s="151">
        <v>44.22</v>
      </c>
      <c r="EA146" s="151">
        <v>39.86</v>
      </c>
      <c r="EB146" s="151">
        <v>1</v>
      </c>
      <c r="EC146" s="153">
        <v>3</v>
      </c>
      <c r="ED146" s="153">
        <v>4</v>
      </c>
      <c r="EE146" s="153">
        <v>5</v>
      </c>
      <c r="EF146" s="153">
        <v>2</v>
      </c>
      <c r="EG146" s="153">
        <v>-3</v>
      </c>
      <c r="EH146" s="153">
        <v>-8</v>
      </c>
      <c r="EI146" s="153">
        <v>-11</v>
      </c>
      <c r="EJ146" s="153">
        <v>-7</v>
      </c>
      <c r="EK146" s="153">
        <v>-4</v>
      </c>
      <c r="EL146" s="153">
        <v>1</v>
      </c>
      <c r="EM146" s="153">
        <v>6</v>
      </c>
      <c r="EN146" s="153">
        <v>11</v>
      </c>
      <c r="EO146" s="153">
        <v>11</v>
      </c>
      <c r="EP146" s="153">
        <v>6</v>
      </c>
      <c r="EQ146" s="153">
        <v>4</v>
      </c>
      <c r="ER146" s="153">
        <v>2</v>
      </c>
      <c r="ES146" s="153">
        <v>2</v>
      </c>
    </row>
    <row r="147" spans="1:149" s="154" customFormat="1" ht="14">
      <c r="A147" s="137" t="s">
        <v>1378</v>
      </c>
      <c r="B147" s="137" t="s">
        <v>1666</v>
      </c>
      <c r="C147" s="137">
        <v>16</v>
      </c>
      <c r="D147" s="137">
        <v>5</v>
      </c>
      <c r="E147" s="137">
        <v>52765012</v>
      </c>
      <c r="F147" s="137" t="s">
        <v>91</v>
      </c>
      <c r="G147" s="138" t="s">
        <v>506</v>
      </c>
      <c r="H147" s="161" t="s">
        <v>95</v>
      </c>
      <c r="I147" s="138">
        <v>-4</v>
      </c>
      <c r="J147" s="137">
        <v>163.6</v>
      </c>
      <c r="K147" s="137">
        <v>55.8</v>
      </c>
      <c r="L147" s="137" t="s">
        <v>167</v>
      </c>
      <c r="M147" s="137"/>
      <c r="N147" s="137" t="s">
        <v>147</v>
      </c>
      <c r="O147" s="137" t="s">
        <v>148</v>
      </c>
      <c r="P147" s="142" t="s">
        <v>6</v>
      </c>
      <c r="Q147" s="142">
        <v>33</v>
      </c>
      <c r="R147" s="137">
        <v>21</v>
      </c>
      <c r="S147" s="137">
        <v>25</v>
      </c>
      <c r="T147" s="140" t="s">
        <v>168</v>
      </c>
      <c r="U147" s="140" t="s">
        <v>538</v>
      </c>
      <c r="V147" s="140"/>
      <c r="W147" s="140"/>
      <c r="X147" s="142" t="s">
        <v>6</v>
      </c>
      <c r="Y147" s="142">
        <v>33</v>
      </c>
      <c r="Z147" s="137">
        <v>21</v>
      </c>
      <c r="AA147" s="137">
        <v>23</v>
      </c>
      <c r="AB147" s="137" t="s">
        <v>1379</v>
      </c>
      <c r="AC147" s="141"/>
      <c r="AD147" s="142" t="s">
        <v>486</v>
      </c>
      <c r="AE147" s="142">
        <v>47</v>
      </c>
      <c r="AF147" s="137">
        <v>31</v>
      </c>
      <c r="AG147" s="137">
        <v>27</v>
      </c>
      <c r="AH147" s="137"/>
      <c r="AI147" s="141" t="s">
        <v>88</v>
      </c>
      <c r="AJ147" s="150"/>
      <c r="AK147" s="150"/>
      <c r="AL147" s="155"/>
      <c r="AM147" s="155"/>
      <c r="AN147" s="155"/>
      <c r="AO147" s="159"/>
      <c r="AP147" s="137" t="s">
        <v>250</v>
      </c>
      <c r="AQ147" s="137" t="s">
        <v>150</v>
      </c>
      <c r="AR147" s="137" t="s">
        <v>119</v>
      </c>
      <c r="AS147" s="137" t="s">
        <v>151</v>
      </c>
      <c r="AT147" s="137" t="s">
        <v>87</v>
      </c>
      <c r="AU147" s="138" t="s">
        <v>108</v>
      </c>
      <c r="AV147" s="137" t="s">
        <v>89</v>
      </c>
      <c r="AW147" s="138" t="s">
        <v>131</v>
      </c>
      <c r="AX147" s="137" t="s">
        <v>93</v>
      </c>
      <c r="AY147" s="139" t="s">
        <v>539</v>
      </c>
      <c r="AZ147" s="139">
        <v>2</v>
      </c>
      <c r="BA147" s="142" t="s">
        <v>6</v>
      </c>
      <c r="BB147" s="142">
        <v>33</v>
      </c>
      <c r="BC147" s="137">
        <v>21</v>
      </c>
      <c r="BD147" s="137">
        <v>23</v>
      </c>
      <c r="BE147" s="137" t="s">
        <v>1666</v>
      </c>
      <c r="BF147" s="137">
        <v>16</v>
      </c>
      <c r="BG147" s="137">
        <v>5</v>
      </c>
      <c r="BH147" s="143">
        <v>3.69</v>
      </c>
      <c r="BI147" s="144">
        <v>3.5</v>
      </c>
      <c r="BJ147" s="145">
        <v>2.86</v>
      </c>
      <c r="BK147" s="144">
        <v>2.5099999999999998</v>
      </c>
      <c r="BL147" s="145">
        <v>1.69</v>
      </c>
      <c r="BM147" s="143">
        <v>1.22</v>
      </c>
      <c r="BN147" s="145">
        <v>1.39</v>
      </c>
      <c r="BO147" s="143">
        <v>3.06</v>
      </c>
      <c r="BP147" s="144">
        <v>4.07</v>
      </c>
      <c r="BQ147" s="145">
        <v>5.55</v>
      </c>
      <c r="BR147" s="145">
        <v>7.46</v>
      </c>
      <c r="BS147" s="145">
        <v>4.17</v>
      </c>
      <c r="BT147" s="145">
        <v>4.2</v>
      </c>
      <c r="BU147" s="146">
        <v>4.45</v>
      </c>
      <c r="BV147" s="147">
        <v>5.95</v>
      </c>
      <c r="BW147" s="147">
        <v>11.65</v>
      </c>
      <c r="BX147" s="146">
        <v>16.18</v>
      </c>
      <c r="BY147" s="156"/>
      <c r="BZ147" s="146">
        <v>4.1399999999999997</v>
      </c>
      <c r="CA147" s="162">
        <v>2.2200000000000002</v>
      </c>
      <c r="CB147" s="147">
        <v>0</v>
      </c>
      <c r="CC147" s="147">
        <v>0</v>
      </c>
      <c r="CD147" s="147">
        <v>0</v>
      </c>
      <c r="CE147" s="146">
        <v>1.1200000000000001</v>
      </c>
      <c r="CF147" s="147">
        <v>2.36</v>
      </c>
      <c r="CG147" s="146">
        <v>2.61</v>
      </c>
      <c r="CH147" s="162">
        <v>4.13</v>
      </c>
      <c r="CI147" s="147">
        <v>3.49</v>
      </c>
      <c r="CJ147" s="147">
        <v>7.21</v>
      </c>
      <c r="CK147" s="147">
        <v>5.23</v>
      </c>
      <c r="CL147" s="147">
        <v>3.88</v>
      </c>
      <c r="CM147" s="146">
        <v>5.64</v>
      </c>
      <c r="CN147" s="147">
        <v>8.58</v>
      </c>
      <c r="CO147" s="147">
        <v>13.29</v>
      </c>
      <c r="CP147" s="146">
        <v>16.57</v>
      </c>
      <c r="CQ147" s="156"/>
      <c r="CR147" s="151">
        <v>28.4</v>
      </c>
      <c r="CS147" s="152">
        <v>32.81</v>
      </c>
      <c r="CT147" s="153">
        <v>34.14</v>
      </c>
      <c r="CU147" s="152">
        <v>35.4</v>
      </c>
      <c r="CV147" s="153">
        <v>38.840000000000003</v>
      </c>
      <c r="CW147" s="151">
        <v>38.78</v>
      </c>
      <c r="CX147" s="153">
        <v>40.26</v>
      </c>
      <c r="CY147" s="151">
        <v>38.729999999999997</v>
      </c>
      <c r="CZ147" s="152">
        <v>40.67</v>
      </c>
      <c r="DA147" s="153">
        <v>40.770000000000003</v>
      </c>
      <c r="DB147" s="153">
        <v>41.17</v>
      </c>
      <c r="DC147" s="153">
        <v>46.74</v>
      </c>
      <c r="DD147" s="153">
        <v>47.31</v>
      </c>
      <c r="DE147" s="151">
        <v>49.19</v>
      </c>
      <c r="DF147" s="153">
        <v>49.63</v>
      </c>
      <c r="DG147" s="153">
        <v>49.32</v>
      </c>
      <c r="DH147" s="151">
        <v>46.85</v>
      </c>
      <c r="DI147" s="157"/>
      <c r="DJ147" s="151">
        <v>28.5</v>
      </c>
      <c r="DK147" s="152">
        <v>32.92</v>
      </c>
      <c r="DL147" s="153">
        <v>34.72</v>
      </c>
      <c r="DM147" s="153">
        <v>35.99</v>
      </c>
      <c r="DN147" s="153">
        <v>38.369999999999997</v>
      </c>
      <c r="DO147" s="151">
        <v>39.909999999999997</v>
      </c>
      <c r="DP147" s="153">
        <v>39.93</v>
      </c>
      <c r="DQ147" s="151">
        <v>39.53</v>
      </c>
      <c r="DR147" s="152">
        <v>41.21</v>
      </c>
      <c r="DS147" s="153">
        <v>40.369999999999997</v>
      </c>
      <c r="DT147" s="153">
        <v>41.96</v>
      </c>
      <c r="DU147" s="153">
        <v>46.33</v>
      </c>
      <c r="DV147" s="153">
        <v>47.7</v>
      </c>
      <c r="DW147" s="151">
        <v>49.01</v>
      </c>
      <c r="DX147" s="153">
        <v>49.89</v>
      </c>
      <c r="DY147" s="153">
        <v>49.73</v>
      </c>
      <c r="DZ147" s="151">
        <v>45.75</v>
      </c>
      <c r="EA147" s="157"/>
      <c r="EB147" s="151">
        <v>3</v>
      </c>
      <c r="EC147" s="153">
        <v>3</v>
      </c>
      <c r="ED147" s="153">
        <v>3</v>
      </c>
      <c r="EE147" s="153">
        <v>3</v>
      </c>
      <c r="EF147" s="153">
        <v>1</v>
      </c>
      <c r="EG147" s="153">
        <v>-8</v>
      </c>
      <c r="EH147" s="153">
        <v>-13</v>
      </c>
      <c r="EI147" s="153">
        <v>-16</v>
      </c>
      <c r="EJ147" s="153">
        <v>-17</v>
      </c>
      <c r="EK147" s="153">
        <v>-18</v>
      </c>
      <c r="EL147" s="153">
        <v>-18</v>
      </c>
      <c r="EM147" s="153">
        <v>-18</v>
      </c>
      <c r="EN147" s="153">
        <v>-14</v>
      </c>
      <c r="EO147" s="153">
        <v>-11</v>
      </c>
      <c r="EP147" s="153">
        <v>-4</v>
      </c>
      <c r="EQ147" s="153">
        <v>-1</v>
      </c>
      <c r="ER147" s="153">
        <v>-3</v>
      </c>
      <c r="ES147" s="158"/>
    </row>
    <row r="148" spans="1:149" s="154" customFormat="1" ht="14">
      <c r="A148" s="137" t="s">
        <v>425</v>
      </c>
      <c r="B148" s="137" t="s">
        <v>1666</v>
      </c>
      <c r="C148" s="137">
        <v>16</v>
      </c>
      <c r="D148" s="137">
        <v>8</v>
      </c>
      <c r="E148" s="137">
        <v>51755959</v>
      </c>
      <c r="F148" s="137" t="s">
        <v>91</v>
      </c>
      <c r="G148" s="138" t="s">
        <v>430</v>
      </c>
      <c r="H148" s="161" t="s">
        <v>95</v>
      </c>
      <c r="I148" s="138">
        <v>-8</v>
      </c>
      <c r="J148" s="137">
        <v>158.9</v>
      </c>
      <c r="K148" s="137">
        <v>44.5</v>
      </c>
      <c r="L148" s="137" t="s">
        <v>167</v>
      </c>
      <c r="M148" s="137"/>
      <c r="N148" s="137" t="s">
        <v>147</v>
      </c>
      <c r="O148" s="137" t="s">
        <v>259</v>
      </c>
      <c r="P148" s="142" t="s">
        <v>17</v>
      </c>
      <c r="Q148" s="142">
        <v>34</v>
      </c>
      <c r="R148" s="137">
        <v>26</v>
      </c>
      <c r="S148" s="137">
        <v>25</v>
      </c>
      <c r="T148" s="140"/>
      <c r="U148" s="140"/>
      <c r="V148" s="140"/>
      <c r="W148" s="140"/>
      <c r="X148" s="142" t="s">
        <v>17</v>
      </c>
      <c r="Y148" s="142">
        <v>34</v>
      </c>
      <c r="Z148" s="137">
        <v>26</v>
      </c>
      <c r="AA148" s="137">
        <v>24</v>
      </c>
      <c r="AB148" s="137" t="s">
        <v>1292</v>
      </c>
      <c r="AC148" s="141"/>
      <c r="AD148" s="142" t="s">
        <v>318</v>
      </c>
      <c r="AE148" s="142">
        <v>46</v>
      </c>
      <c r="AF148" s="137">
        <v>28</v>
      </c>
      <c r="AG148" s="137">
        <v>32</v>
      </c>
      <c r="AH148" s="137"/>
      <c r="AI148" s="141" t="s">
        <v>242</v>
      </c>
      <c r="AJ148" s="150" t="s">
        <v>463</v>
      </c>
      <c r="AK148" s="150">
        <v>19</v>
      </c>
      <c r="AL148" s="155">
        <v>12</v>
      </c>
      <c r="AM148" s="155">
        <v>17</v>
      </c>
      <c r="AN148" s="155"/>
      <c r="AO148" s="159"/>
      <c r="AP148" s="137" t="s">
        <v>149</v>
      </c>
      <c r="AQ148" s="137" t="s">
        <v>403</v>
      </c>
      <c r="AR148" s="137" t="s">
        <v>429</v>
      </c>
      <c r="AS148" s="137" t="s">
        <v>263</v>
      </c>
      <c r="AT148" s="137" t="s">
        <v>87</v>
      </c>
      <c r="AU148" s="138" t="s">
        <v>131</v>
      </c>
      <c r="AV148" s="137" t="s">
        <v>89</v>
      </c>
      <c r="AW148" s="138" t="s">
        <v>197</v>
      </c>
      <c r="AX148" s="137" t="s">
        <v>93</v>
      </c>
      <c r="AY148" s="139" t="s">
        <v>153</v>
      </c>
      <c r="AZ148" s="139">
        <v>2</v>
      </c>
      <c r="BA148" s="142" t="s">
        <v>17</v>
      </c>
      <c r="BB148" s="142">
        <v>34</v>
      </c>
      <c r="BC148" s="137">
        <v>26</v>
      </c>
      <c r="BD148" s="137">
        <v>24</v>
      </c>
      <c r="BE148" s="137" t="s">
        <v>1666</v>
      </c>
      <c r="BF148" s="137">
        <v>16</v>
      </c>
      <c r="BG148" s="137">
        <v>8</v>
      </c>
      <c r="BH148" s="143">
        <v>3.48</v>
      </c>
      <c r="BI148" s="144">
        <v>2.87</v>
      </c>
      <c r="BJ148" s="145">
        <v>1.93</v>
      </c>
      <c r="BK148" s="144">
        <v>2.14</v>
      </c>
      <c r="BL148" s="145">
        <v>2.5299999999999998</v>
      </c>
      <c r="BM148" s="143">
        <v>2.44</v>
      </c>
      <c r="BN148" s="145">
        <v>2.2799999999999998</v>
      </c>
      <c r="BO148" s="143">
        <v>2.5299999999999998</v>
      </c>
      <c r="BP148" s="144">
        <v>2.63</v>
      </c>
      <c r="BQ148" s="145">
        <v>3.97</v>
      </c>
      <c r="BR148" s="145">
        <v>6.69</v>
      </c>
      <c r="BS148" s="145">
        <v>6.48</v>
      </c>
      <c r="BT148" s="145">
        <v>3</v>
      </c>
      <c r="BU148" s="146">
        <v>2.87</v>
      </c>
      <c r="BV148" s="147">
        <v>4.78</v>
      </c>
      <c r="BW148" s="147">
        <v>6.09</v>
      </c>
      <c r="BX148" s="146">
        <v>11.4</v>
      </c>
      <c r="BY148" s="146">
        <v>16.73</v>
      </c>
      <c r="BZ148" s="146">
        <v>4.57</v>
      </c>
      <c r="CA148" s="162">
        <v>2.56</v>
      </c>
      <c r="CB148" s="147">
        <v>0</v>
      </c>
      <c r="CC148" s="147">
        <v>0</v>
      </c>
      <c r="CD148" s="147">
        <v>1.89</v>
      </c>
      <c r="CE148" s="146">
        <v>2.68</v>
      </c>
      <c r="CF148" s="147">
        <v>2.2400000000000002</v>
      </c>
      <c r="CG148" s="146">
        <v>2.17</v>
      </c>
      <c r="CH148" s="162">
        <v>2.4700000000000002</v>
      </c>
      <c r="CI148" s="147">
        <v>3.85</v>
      </c>
      <c r="CJ148" s="147">
        <v>6.48</v>
      </c>
      <c r="CK148" s="147">
        <v>6.82</v>
      </c>
      <c r="CL148" s="147">
        <v>4.0999999999999996</v>
      </c>
      <c r="CM148" s="146">
        <v>4.12</v>
      </c>
      <c r="CN148" s="147">
        <v>4.88</v>
      </c>
      <c r="CO148" s="147">
        <v>6.27</v>
      </c>
      <c r="CP148" s="146">
        <v>12.18</v>
      </c>
      <c r="CQ148" s="146">
        <v>16.72</v>
      </c>
      <c r="CR148" s="151">
        <v>28.3</v>
      </c>
      <c r="CS148" s="152">
        <v>31.89</v>
      </c>
      <c r="CT148" s="153">
        <v>33</v>
      </c>
      <c r="CU148" s="152">
        <v>36.130000000000003</v>
      </c>
      <c r="CV148" s="153">
        <v>35.22</v>
      </c>
      <c r="CW148" s="151">
        <v>37.78</v>
      </c>
      <c r="CX148" s="153">
        <v>39.04</v>
      </c>
      <c r="CY148" s="151">
        <v>38.28</v>
      </c>
      <c r="CZ148" s="152">
        <v>40.07</v>
      </c>
      <c r="DA148" s="153">
        <v>38.47</v>
      </c>
      <c r="DB148" s="153">
        <v>40.619999999999997</v>
      </c>
      <c r="DC148" s="153">
        <v>40.840000000000003</v>
      </c>
      <c r="DD148" s="153">
        <v>42.7</v>
      </c>
      <c r="DE148" s="151">
        <v>45.25</v>
      </c>
      <c r="DF148" s="153">
        <v>46.65</v>
      </c>
      <c r="DG148" s="153">
        <v>45.98</v>
      </c>
      <c r="DH148" s="151">
        <v>44.53</v>
      </c>
      <c r="DI148" s="151">
        <v>42.61</v>
      </c>
      <c r="DJ148" s="151">
        <v>28.15</v>
      </c>
      <c r="DK148" s="152">
        <v>30.44</v>
      </c>
      <c r="DL148" s="153">
        <v>32.799999999999997</v>
      </c>
      <c r="DM148" s="153">
        <v>35.090000000000003</v>
      </c>
      <c r="DN148" s="153">
        <v>36.770000000000003</v>
      </c>
      <c r="DO148" s="151">
        <v>37.82</v>
      </c>
      <c r="DP148" s="153">
        <v>39.15</v>
      </c>
      <c r="DQ148" s="151">
        <v>39.25</v>
      </c>
      <c r="DR148" s="152">
        <v>40.24</v>
      </c>
      <c r="DS148" s="153">
        <v>39.5</v>
      </c>
      <c r="DT148" s="153">
        <v>41.15</v>
      </c>
      <c r="DU148" s="153">
        <v>42.43</v>
      </c>
      <c r="DV148" s="153">
        <v>44.73</v>
      </c>
      <c r="DW148" s="151">
        <v>45.36</v>
      </c>
      <c r="DX148" s="153">
        <v>45.27</v>
      </c>
      <c r="DY148" s="153">
        <v>44.53</v>
      </c>
      <c r="DZ148" s="151">
        <v>44.12</v>
      </c>
      <c r="EA148" s="151">
        <v>41.54</v>
      </c>
      <c r="EB148" s="151">
        <v>3</v>
      </c>
      <c r="EC148" s="153">
        <v>3</v>
      </c>
      <c r="ED148" s="153">
        <v>2</v>
      </c>
      <c r="EE148" s="153">
        <v>4</v>
      </c>
      <c r="EF148" s="153">
        <v>2</v>
      </c>
      <c r="EG148" s="153">
        <v>0</v>
      </c>
      <c r="EH148" s="153">
        <v>-5</v>
      </c>
      <c r="EI148" s="153">
        <v>-10</v>
      </c>
      <c r="EJ148" s="153">
        <v>-13</v>
      </c>
      <c r="EK148" s="153">
        <v>-13</v>
      </c>
      <c r="EL148" s="153">
        <v>-11</v>
      </c>
      <c r="EM148" s="153">
        <v>-9</v>
      </c>
      <c r="EN148" s="153">
        <v>-8</v>
      </c>
      <c r="EO148" s="153">
        <v>-8</v>
      </c>
      <c r="EP148" s="153">
        <v>-4</v>
      </c>
      <c r="EQ148" s="153">
        <v>0</v>
      </c>
      <c r="ER148" s="153">
        <v>0</v>
      </c>
      <c r="ES148" s="153">
        <v>0</v>
      </c>
    </row>
    <row r="149" spans="1:149" s="247" customFormat="1" ht="14">
      <c r="A149" s="227" t="s">
        <v>740</v>
      </c>
      <c r="B149" s="227" t="s">
        <v>1667</v>
      </c>
      <c r="C149" s="227">
        <v>14</v>
      </c>
      <c r="D149" s="227">
        <v>6</v>
      </c>
      <c r="E149" s="227">
        <v>27525270</v>
      </c>
      <c r="F149" s="227" t="s">
        <v>91</v>
      </c>
      <c r="G149" s="228" t="s">
        <v>745</v>
      </c>
      <c r="H149" s="229" t="s">
        <v>95</v>
      </c>
      <c r="I149" s="228">
        <v>3</v>
      </c>
      <c r="J149" s="227">
        <v>166</v>
      </c>
      <c r="K149" s="227">
        <v>41.4</v>
      </c>
      <c r="L149" s="227"/>
      <c r="M149" s="227"/>
      <c r="N149" s="227" t="s">
        <v>158</v>
      </c>
      <c r="O149" s="227" t="s">
        <v>743</v>
      </c>
      <c r="P149" s="230" t="s">
        <v>6</v>
      </c>
      <c r="Q149" s="230">
        <v>25</v>
      </c>
      <c r="R149" s="227">
        <v>22</v>
      </c>
      <c r="S149" s="227">
        <v>25</v>
      </c>
      <c r="T149" s="231" t="s">
        <v>598</v>
      </c>
      <c r="U149" s="231" t="s">
        <v>498</v>
      </c>
      <c r="V149" s="232"/>
      <c r="W149" s="231"/>
      <c r="X149" s="230" t="s">
        <v>6</v>
      </c>
      <c r="Y149" s="230">
        <v>25</v>
      </c>
      <c r="Z149" s="227">
        <v>22</v>
      </c>
      <c r="AA149" s="227">
        <v>24</v>
      </c>
      <c r="AB149" s="227" t="s">
        <v>280</v>
      </c>
      <c r="AC149" s="233"/>
      <c r="AD149" s="230" t="s">
        <v>232</v>
      </c>
      <c r="AE149" s="230">
        <v>67</v>
      </c>
      <c r="AF149" s="227">
        <v>45</v>
      </c>
      <c r="AG149" s="227">
        <v>45</v>
      </c>
      <c r="AH149" s="227"/>
      <c r="AI149" s="233" t="s">
        <v>242</v>
      </c>
      <c r="AJ149" s="234" t="s">
        <v>217</v>
      </c>
      <c r="AK149" s="234">
        <v>36</v>
      </c>
      <c r="AL149" s="229">
        <v>28</v>
      </c>
      <c r="AM149" s="229">
        <v>25</v>
      </c>
      <c r="AN149" s="229"/>
      <c r="AO149" s="235" t="s">
        <v>131</v>
      </c>
      <c r="AP149" s="227" t="s">
        <v>272</v>
      </c>
      <c r="AQ149" s="227" t="s">
        <v>323</v>
      </c>
      <c r="AR149" s="227" t="s">
        <v>744</v>
      </c>
      <c r="AS149" s="227" t="s">
        <v>353</v>
      </c>
      <c r="AT149" s="227" t="s">
        <v>87</v>
      </c>
      <c r="AU149" s="228"/>
      <c r="AV149" s="227" t="s">
        <v>89</v>
      </c>
      <c r="AW149" s="228"/>
      <c r="AX149" s="227" t="s">
        <v>93</v>
      </c>
      <c r="AY149" s="236" t="s">
        <v>746</v>
      </c>
      <c r="AZ149" s="236">
        <v>1</v>
      </c>
      <c r="BA149" s="230" t="s">
        <v>6</v>
      </c>
      <c r="BB149" s="230">
        <v>25</v>
      </c>
      <c r="BC149" s="227">
        <v>22</v>
      </c>
      <c r="BD149" s="227">
        <v>24</v>
      </c>
      <c r="BE149" s="227" t="s">
        <v>1667</v>
      </c>
      <c r="BF149" s="227">
        <v>14</v>
      </c>
      <c r="BG149" s="227">
        <v>6</v>
      </c>
      <c r="BH149" s="237">
        <v>3.48</v>
      </c>
      <c r="BI149" s="238">
        <v>3.58</v>
      </c>
      <c r="BJ149" s="239">
        <v>1.81</v>
      </c>
      <c r="BK149" s="238">
        <v>0.45</v>
      </c>
      <c r="BL149" s="239">
        <v>0.45</v>
      </c>
      <c r="BM149" s="237">
        <v>0.39</v>
      </c>
      <c r="BN149" s="239">
        <v>0.35</v>
      </c>
      <c r="BO149" s="237">
        <v>0.83</v>
      </c>
      <c r="BP149" s="238">
        <v>1.05</v>
      </c>
      <c r="BQ149" s="239">
        <v>2.2799999999999998</v>
      </c>
      <c r="BR149" s="239">
        <v>5.35</v>
      </c>
      <c r="BS149" s="239">
        <v>5.31</v>
      </c>
      <c r="BT149" s="239">
        <v>3.39</v>
      </c>
      <c r="BU149" s="240">
        <v>3.46</v>
      </c>
      <c r="BV149" s="241">
        <v>5.54</v>
      </c>
      <c r="BW149" s="241">
        <v>6.91</v>
      </c>
      <c r="BX149" s="240">
        <v>10.83</v>
      </c>
      <c r="BY149" s="240">
        <v>19.55</v>
      </c>
      <c r="BZ149" s="240">
        <v>3.55</v>
      </c>
      <c r="CA149" s="242">
        <v>4.29</v>
      </c>
      <c r="CB149" s="243">
        <v>0.25</v>
      </c>
      <c r="CC149" s="243">
        <v>1.06</v>
      </c>
      <c r="CD149" s="243">
        <v>0.18</v>
      </c>
      <c r="CE149" s="234">
        <v>0.37</v>
      </c>
      <c r="CF149" s="243">
        <v>1.37</v>
      </c>
      <c r="CG149" s="234">
        <v>0.88</v>
      </c>
      <c r="CH149" s="242">
        <v>0.25</v>
      </c>
      <c r="CI149" s="243">
        <v>2.93</v>
      </c>
      <c r="CJ149" s="243">
        <v>6.01</v>
      </c>
      <c r="CK149" s="243">
        <v>4.84</v>
      </c>
      <c r="CL149" s="241">
        <v>3.36</v>
      </c>
      <c r="CM149" s="240">
        <v>3.92</v>
      </c>
      <c r="CN149" s="241">
        <v>6.67</v>
      </c>
      <c r="CO149" s="241">
        <v>6.85</v>
      </c>
      <c r="CP149" s="240">
        <v>9.43</v>
      </c>
      <c r="CQ149" s="240">
        <v>16.7</v>
      </c>
      <c r="CR149" s="244">
        <v>26.3</v>
      </c>
      <c r="CS149" s="245">
        <v>31.35</v>
      </c>
      <c r="CT149" s="246">
        <v>32.75</v>
      </c>
      <c r="CU149" s="245">
        <v>33.770000000000003</v>
      </c>
      <c r="CV149" s="246">
        <v>35.590000000000003</v>
      </c>
      <c r="CW149" s="244">
        <v>37.56</v>
      </c>
      <c r="CX149" s="246">
        <v>38.01</v>
      </c>
      <c r="CY149" s="244">
        <v>37.520000000000003</v>
      </c>
      <c r="CZ149" s="245">
        <v>38.29</v>
      </c>
      <c r="DA149" s="246">
        <v>38.69</v>
      </c>
      <c r="DB149" s="246">
        <v>39.159999999999997</v>
      </c>
      <c r="DC149" s="246">
        <v>40.33</v>
      </c>
      <c r="DD149" s="246">
        <v>40.43</v>
      </c>
      <c r="DE149" s="244">
        <v>42.32</v>
      </c>
      <c r="DF149" s="246">
        <v>43.27</v>
      </c>
      <c r="DG149" s="246">
        <v>40.630000000000003</v>
      </c>
      <c r="DH149" s="244">
        <v>40.950000000000003</v>
      </c>
      <c r="DI149" s="244">
        <v>41.33</v>
      </c>
      <c r="DJ149" s="244">
        <v>26.54</v>
      </c>
      <c r="DK149" s="245">
        <v>31.25</v>
      </c>
      <c r="DL149" s="246">
        <v>32.25</v>
      </c>
      <c r="DM149" s="246">
        <v>33.979999999999997</v>
      </c>
      <c r="DN149" s="246">
        <v>35.86</v>
      </c>
      <c r="DO149" s="244">
        <v>37.31</v>
      </c>
      <c r="DP149" s="246">
        <v>37.26</v>
      </c>
      <c r="DQ149" s="244">
        <v>37.31</v>
      </c>
      <c r="DR149" s="245">
        <v>38.65</v>
      </c>
      <c r="DS149" s="246">
        <v>38.57</v>
      </c>
      <c r="DT149" s="246">
        <v>39.21</v>
      </c>
      <c r="DU149" s="246">
        <v>40.090000000000003</v>
      </c>
      <c r="DV149" s="246">
        <v>40.35</v>
      </c>
      <c r="DW149" s="244">
        <v>42.15</v>
      </c>
      <c r="DX149" s="246">
        <v>42.63</v>
      </c>
      <c r="DY149" s="246">
        <v>40.51</v>
      </c>
      <c r="DZ149" s="244">
        <v>40.86</v>
      </c>
      <c r="EA149" s="244">
        <v>40.549999999999997</v>
      </c>
      <c r="EB149" s="244">
        <v>1</v>
      </c>
      <c r="EC149" s="246">
        <v>3</v>
      </c>
      <c r="ED149" s="246">
        <v>4</v>
      </c>
      <c r="EE149" s="246">
        <v>0</v>
      </c>
      <c r="EF149" s="246">
        <v>-7</v>
      </c>
      <c r="EG149" s="246">
        <v>-13</v>
      </c>
      <c r="EH149" s="246">
        <v>-19</v>
      </c>
      <c r="EI149" s="246">
        <v>-25</v>
      </c>
      <c r="EJ149" s="246">
        <v>-26</v>
      </c>
      <c r="EK149" s="246">
        <v>-25</v>
      </c>
      <c r="EL149" s="246">
        <v>-19</v>
      </c>
      <c r="EM149" s="246">
        <v>-11</v>
      </c>
      <c r="EN149" s="246">
        <v>-7</v>
      </c>
      <c r="EO149" s="246">
        <v>-4</v>
      </c>
      <c r="EP149" s="246">
        <v>1</v>
      </c>
      <c r="EQ149" s="246">
        <v>1</v>
      </c>
      <c r="ER149" s="246">
        <v>0</v>
      </c>
      <c r="ES149" s="246">
        <v>0</v>
      </c>
    </row>
    <row r="150" spans="1:149" s="154" customFormat="1" ht="14">
      <c r="A150" s="137" t="s">
        <v>1504</v>
      </c>
      <c r="B150" s="137" t="s">
        <v>1666</v>
      </c>
      <c r="C150" s="137">
        <v>23</v>
      </c>
      <c r="D150" s="137">
        <v>0</v>
      </c>
      <c r="E150" s="137">
        <v>46316244</v>
      </c>
      <c r="F150" s="137" t="s">
        <v>91</v>
      </c>
      <c r="G150" s="138" t="s">
        <v>1506</v>
      </c>
      <c r="H150" s="139"/>
      <c r="I150" s="138"/>
      <c r="J150" s="137">
        <v>167.2</v>
      </c>
      <c r="K150" s="137">
        <v>55.6</v>
      </c>
      <c r="L150" s="137" t="s">
        <v>167</v>
      </c>
      <c r="M150" s="137"/>
      <c r="N150" s="137" t="s">
        <v>147</v>
      </c>
      <c r="O150" s="137" t="s">
        <v>259</v>
      </c>
      <c r="P150" s="137" t="s">
        <v>17</v>
      </c>
      <c r="Q150" s="137">
        <v>33</v>
      </c>
      <c r="R150" s="137">
        <v>26</v>
      </c>
      <c r="S150" s="137">
        <v>25</v>
      </c>
      <c r="T150" s="140" t="s">
        <v>168</v>
      </c>
      <c r="U150" s="140"/>
      <c r="V150" s="140"/>
      <c r="W150" s="140"/>
      <c r="X150" s="137" t="s">
        <v>17</v>
      </c>
      <c r="Y150" s="137">
        <v>33</v>
      </c>
      <c r="Z150" s="137">
        <v>26</v>
      </c>
      <c r="AA150" s="137">
        <v>25</v>
      </c>
      <c r="AB150" s="137" t="s">
        <v>1505</v>
      </c>
      <c r="AC150" s="141"/>
      <c r="AD150" s="142" t="s">
        <v>318</v>
      </c>
      <c r="AE150" s="142">
        <v>52</v>
      </c>
      <c r="AF150" s="137">
        <v>38</v>
      </c>
      <c r="AG150" s="137">
        <v>36</v>
      </c>
      <c r="AH150" s="137"/>
      <c r="AI150" s="137" t="s">
        <v>242</v>
      </c>
      <c r="AJ150" s="142" t="s">
        <v>261</v>
      </c>
      <c r="AK150" s="142">
        <v>16</v>
      </c>
      <c r="AL150" s="137">
        <v>14</v>
      </c>
      <c r="AM150" s="137">
        <v>9</v>
      </c>
      <c r="AN150" s="137"/>
      <c r="AO150" s="141"/>
      <c r="AP150" s="137" t="s">
        <v>239</v>
      </c>
      <c r="AQ150" s="137" t="s">
        <v>262</v>
      </c>
      <c r="AR150" s="137" t="s">
        <v>812</v>
      </c>
      <c r="AS150" s="137" t="s">
        <v>359</v>
      </c>
      <c r="AT150" s="137" t="s">
        <v>87</v>
      </c>
      <c r="AU150" s="138"/>
      <c r="AV150" s="137" t="s">
        <v>89</v>
      </c>
      <c r="AW150" s="138"/>
      <c r="AX150" s="137" t="s">
        <v>93</v>
      </c>
      <c r="AY150" s="139" t="s">
        <v>462</v>
      </c>
      <c r="AZ150" s="139">
        <v>2</v>
      </c>
      <c r="BA150" s="137" t="s">
        <v>17</v>
      </c>
      <c r="BB150" s="137">
        <v>33</v>
      </c>
      <c r="BC150" s="137">
        <v>26</v>
      </c>
      <c r="BD150" s="137">
        <v>25</v>
      </c>
      <c r="BE150" s="137" t="s">
        <v>1666</v>
      </c>
      <c r="BF150" s="137">
        <v>23</v>
      </c>
      <c r="BG150" s="137">
        <v>0</v>
      </c>
      <c r="BH150" s="143">
        <v>3.61</v>
      </c>
      <c r="BI150" s="144">
        <v>2.36</v>
      </c>
      <c r="BJ150" s="145">
        <v>2.2000000000000002</v>
      </c>
      <c r="BK150" s="144">
        <v>1.49</v>
      </c>
      <c r="BL150" s="145">
        <v>1.88</v>
      </c>
      <c r="BM150" s="143">
        <v>1.66</v>
      </c>
      <c r="BN150" s="145">
        <v>0.79</v>
      </c>
      <c r="BO150" s="143">
        <v>0.51</v>
      </c>
      <c r="BP150" s="144">
        <v>1.67</v>
      </c>
      <c r="BQ150" s="145">
        <v>2.72</v>
      </c>
      <c r="BR150" s="145">
        <v>5.89</v>
      </c>
      <c r="BS150" s="145">
        <v>5.54</v>
      </c>
      <c r="BT150" s="145">
        <v>1.81</v>
      </c>
      <c r="BU150" s="146">
        <v>4.0599999999999996</v>
      </c>
      <c r="BV150" s="147">
        <v>5.01</v>
      </c>
      <c r="BW150" s="147">
        <v>8.3699999999999992</v>
      </c>
      <c r="BX150" s="146">
        <v>11.92</v>
      </c>
      <c r="BY150" s="146">
        <v>16.18</v>
      </c>
      <c r="BZ150" s="146">
        <v>3.62</v>
      </c>
      <c r="CA150" s="148">
        <v>1.67</v>
      </c>
      <c r="CB150" s="149">
        <v>0.56000000000000005</v>
      </c>
      <c r="CC150" s="149">
        <v>0</v>
      </c>
      <c r="CD150" s="149">
        <v>1.1200000000000001</v>
      </c>
      <c r="CE150" s="150">
        <v>2.02</v>
      </c>
      <c r="CF150" s="149">
        <v>1.69</v>
      </c>
      <c r="CG150" s="150">
        <v>1.39</v>
      </c>
      <c r="CH150" s="148">
        <v>2.84</v>
      </c>
      <c r="CI150" s="149">
        <v>3.28</v>
      </c>
      <c r="CJ150" s="149">
        <v>5.56</v>
      </c>
      <c r="CK150" s="149">
        <v>4.1900000000000004</v>
      </c>
      <c r="CL150" s="147">
        <v>3.9</v>
      </c>
      <c r="CM150" s="146">
        <v>3.46</v>
      </c>
      <c r="CN150" s="147">
        <v>4.01</v>
      </c>
      <c r="CO150" s="147">
        <v>7.31</v>
      </c>
      <c r="CP150" s="146">
        <v>10.54</v>
      </c>
      <c r="CQ150" s="146">
        <v>18.36</v>
      </c>
      <c r="CR150" s="151">
        <v>26.44</v>
      </c>
      <c r="CS150" s="152">
        <v>30.01</v>
      </c>
      <c r="CT150" s="153">
        <v>34.74</v>
      </c>
      <c r="CU150" s="152">
        <v>36.840000000000003</v>
      </c>
      <c r="CV150" s="153">
        <v>37.68</v>
      </c>
      <c r="CW150" s="151">
        <v>38.44</v>
      </c>
      <c r="CX150" s="153">
        <v>38.590000000000003</v>
      </c>
      <c r="CY150" s="151">
        <v>40.03</v>
      </c>
      <c r="CZ150" s="152">
        <v>41.86</v>
      </c>
      <c r="DA150" s="153">
        <v>41.22</v>
      </c>
      <c r="DB150" s="153">
        <v>40.74</v>
      </c>
      <c r="DC150" s="153">
        <v>42.18</v>
      </c>
      <c r="DD150" s="153">
        <v>44.82</v>
      </c>
      <c r="DE150" s="151">
        <v>45.49</v>
      </c>
      <c r="DF150" s="153">
        <v>45.42</v>
      </c>
      <c r="DG150" s="153">
        <v>43.62</v>
      </c>
      <c r="DH150" s="151">
        <v>43.39</v>
      </c>
      <c r="DI150" s="151">
        <v>40.39</v>
      </c>
      <c r="DJ150" s="151">
        <v>26.46</v>
      </c>
      <c r="DK150" s="152">
        <v>29.62</v>
      </c>
      <c r="DL150" s="153">
        <v>34.619999999999997</v>
      </c>
      <c r="DM150" s="153">
        <v>36.700000000000003</v>
      </c>
      <c r="DN150" s="153">
        <v>37.840000000000003</v>
      </c>
      <c r="DO150" s="151">
        <v>37.520000000000003</v>
      </c>
      <c r="DP150" s="153">
        <v>38.82</v>
      </c>
      <c r="DQ150" s="151">
        <v>40.369999999999997</v>
      </c>
      <c r="DR150" s="152">
        <v>41.27</v>
      </c>
      <c r="DS150" s="153">
        <v>40.15</v>
      </c>
      <c r="DT150" s="153">
        <v>40.090000000000003</v>
      </c>
      <c r="DU150" s="153">
        <v>41.86</v>
      </c>
      <c r="DV150" s="153">
        <v>44.87</v>
      </c>
      <c r="DW150" s="151">
        <v>46.32</v>
      </c>
      <c r="DX150" s="153">
        <v>45.28</v>
      </c>
      <c r="DY150" s="153">
        <v>43.68</v>
      </c>
      <c r="DZ150" s="151">
        <v>43.34</v>
      </c>
      <c r="EA150" s="151">
        <v>39.39</v>
      </c>
      <c r="EB150" s="151">
        <v>0</v>
      </c>
      <c r="EC150" s="153">
        <v>1</v>
      </c>
      <c r="ED150" s="153">
        <v>2</v>
      </c>
      <c r="EE150" s="153">
        <v>-1</v>
      </c>
      <c r="EF150" s="153">
        <v>-5</v>
      </c>
      <c r="EG150" s="153">
        <v>-11</v>
      </c>
      <c r="EH150" s="153">
        <v>-18</v>
      </c>
      <c r="EI150" s="153">
        <v>-20</v>
      </c>
      <c r="EJ150" s="153">
        <v>-21</v>
      </c>
      <c r="EK150" s="153">
        <v>-19</v>
      </c>
      <c r="EL150" s="153">
        <v>-15</v>
      </c>
      <c r="EM150" s="153">
        <v>-11</v>
      </c>
      <c r="EN150" s="153">
        <v>-6</v>
      </c>
      <c r="EO150" s="153">
        <v>-4</v>
      </c>
      <c r="EP150" s="153">
        <v>-2</v>
      </c>
      <c r="EQ150" s="153">
        <v>0</v>
      </c>
      <c r="ER150" s="153">
        <v>0</v>
      </c>
      <c r="ES150" s="153">
        <v>0</v>
      </c>
    </row>
    <row r="151" spans="1:149" s="154" customFormat="1" ht="14">
      <c r="A151" s="137" t="s">
        <v>980</v>
      </c>
      <c r="B151" s="137" t="s">
        <v>1666</v>
      </c>
      <c r="C151" s="137">
        <v>17</v>
      </c>
      <c r="D151" s="137">
        <v>10</v>
      </c>
      <c r="E151" s="137">
        <v>51216771</v>
      </c>
      <c r="F151" s="137" t="s">
        <v>91</v>
      </c>
      <c r="G151" s="138" t="s">
        <v>782</v>
      </c>
      <c r="H151" s="139"/>
      <c r="I151" s="138"/>
      <c r="J151" s="137">
        <v>162.80000000000001</v>
      </c>
      <c r="K151" s="137">
        <v>56.9</v>
      </c>
      <c r="L151" s="137" t="s">
        <v>167</v>
      </c>
      <c r="M151" s="137"/>
      <c r="N151" s="137" t="s">
        <v>158</v>
      </c>
      <c r="O151" s="137" t="s">
        <v>259</v>
      </c>
      <c r="P151" s="137" t="s">
        <v>17</v>
      </c>
      <c r="Q151" s="137">
        <v>33</v>
      </c>
      <c r="R151" s="137">
        <v>30</v>
      </c>
      <c r="S151" s="137">
        <v>25</v>
      </c>
      <c r="T151" s="140"/>
      <c r="U151" s="140"/>
      <c r="V151" s="140"/>
      <c r="W151" s="140"/>
      <c r="X151" s="137" t="s">
        <v>17</v>
      </c>
      <c r="Y151" s="137">
        <v>33</v>
      </c>
      <c r="Z151" s="137">
        <v>30</v>
      </c>
      <c r="AA151" s="137">
        <v>25</v>
      </c>
      <c r="AB151" s="137" t="s">
        <v>984</v>
      </c>
      <c r="AC151" s="137"/>
      <c r="AD151" s="142" t="s">
        <v>676</v>
      </c>
      <c r="AE151" s="142">
        <v>57</v>
      </c>
      <c r="AF151" s="137">
        <v>42</v>
      </c>
      <c r="AG151" s="137">
        <v>32</v>
      </c>
      <c r="AH151" s="137"/>
      <c r="AI151" s="141" t="s">
        <v>176</v>
      </c>
      <c r="AJ151" s="142" t="s">
        <v>985</v>
      </c>
      <c r="AK151" s="142">
        <v>27</v>
      </c>
      <c r="AL151" s="137">
        <v>17</v>
      </c>
      <c r="AM151" s="137">
        <v>15</v>
      </c>
      <c r="AN151" s="137"/>
      <c r="AO151" s="141"/>
      <c r="AP151" s="137" t="s">
        <v>272</v>
      </c>
      <c r="AQ151" s="137" t="s">
        <v>288</v>
      </c>
      <c r="AR151" s="137" t="s">
        <v>342</v>
      </c>
      <c r="AS151" s="137" t="s">
        <v>953</v>
      </c>
      <c r="AT151" s="137" t="s">
        <v>87</v>
      </c>
      <c r="AU151" s="138"/>
      <c r="AV151" s="137" t="s">
        <v>89</v>
      </c>
      <c r="AW151" s="138"/>
      <c r="AX151" s="137" t="s">
        <v>855</v>
      </c>
      <c r="AY151" s="139" t="s">
        <v>986</v>
      </c>
      <c r="AZ151" s="139">
        <v>2</v>
      </c>
      <c r="BA151" s="137" t="s">
        <v>17</v>
      </c>
      <c r="BB151" s="137">
        <v>33</v>
      </c>
      <c r="BC151" s="137">
        <v>30</v>
      </c>
      <c r="BD151" s="137">
        <v>25</v>
      </c>
      <c r="BE151" s="137" t="s">
        <v>1666</v>
      </c>
      <c r="BF151" s="137">
        <v>17</v>
      </c>
      <c r="BG151" s="137">
        <v>10</v>
      </c>
      <c r="BH151" s="143">
        <v>3.73</v>
      </c>
      <c r="BI151" s="144">
        <v>2.36</v>
      </c>
      <c r="BJ151" s="145">
        <v>2.61</v>
      </c>
      <c r="BK151" s="144">
        <v>2.11</v>
      </c>
      <c r="BL151" s="145">
        <v>1.25</v>
      </c>
      <c r="BM151" s="143">
        <v>1.69</v>
      </c>
      <c r="BN151" s="145">
        <v>2.17</v>
      </c>
      <c r="BO151" s="143">
        <v>1.51</v>
      </c>
      <c r="BP151" s="144">
        <v>2.75</v>
      </c>
      <c r="BQ151" s="145">
        <v>4.5</v>
      </c>
      <c r="BR151" s="145">
        <v>8.86</v>
      </c>
      <c r="BS151" s="145">
        <v>6.21</v>
      </c>
      <c r="BT151" s="145">
        <v>2.39</v>
      </c>
      <c r="BU151" s="146">
        <v>2.39</v>
      </c>
      <c r="BV151" s="147">
        <v>4.58</v>
      </c>
      <c r="BW151" s="147">
        <v>6.09</v>
      </c>
      <c r="BX151" s="146">
        <v>10.93</v>
      </c>
      <c r="BY151" s="146">
        <v>14.16</v>
      </c>
      <c r="BZ151" s="146">
        <v>2.66</v>
      </c>
      <c r="CA151" s="148">
        <v>2.14</v>
      </c>
      <c r="CB151" s="149">
        <v>0.28000000000000003</v>
      </c>
      <c r="CC151" s="149">
        <v>0</v>
      </c>
      <c r="CD151" s="149">
        <v>0.25</v>
      </c>
      <c r="CE151" s="150">
        <v>1.57</v>
      </c>
      <c r="CF151" s="149">
        <v>2.12</v>
      </c>
      <c r="CG151" s="150">
        <v>1.61</v>
      </c>
      <c r="CH151" s="148">
        <v>2.79</v>
      </c>
      <c r="CI151" s="149">
        <v>2.41</v>
      </c>
      <c r="CJ151" s="149">
        <v>8.15</v>
      </c>
      <c r="CK151" s="149">
        <v>6.35</v>
      </c>
      <c r="CL151" s="147">
        <v>2.68</v>
      </c>
      <c r="CM151" s="146">
        <v>2.37</v>
      </c>
      <c r="CN151" s="147">
        <v>4.3600000000000003</v>
      </c>
      <c r="CO151" s="147">
        <v>6.75</v>
      </c>
      <c r="CP151" s="146">
        <v>11.4</v>
      </c>
      <c r="CQ151" s="146">
        <v>15.09</v>
      </c>
      <c r="CR151" s="151">
        <v>26.73</v>
      </c>
      <c r="CS151" s="152">
        <v>32.96</v>
      </c>
      <c r="CT151" s="153">
        <v>34.299999999999997</v>
      </c>
      <c r="CU151" s="152">
        <v>35.82</v>
      </c>
      <c r="CV151" s="153">
        <v>36.96</v>
      </c>
      <c r="CW151" s="151">
        <v>37.32</v>
      </c>
      <c r="CX151" s="153">
        <v>38.549999999999997</v>
      </c>
      <c r="CY151" s="151">
        <v>38.840000000000003</v>
      </c>
      <c r="CZ151" s="152">
        <v>39.78</v>
      </c>
      <c r="DA151" s="153">
        <v>40.31</v>
      </c>
      <c r="DB151" s="153">
        <v>41.34</v>
      </c>
      <c r="DC151" s="153">
        <v>44.52</v>
      </c>
      <c r="DD151" s="153">
        <v>46.94</v>
      </c>
      <c r="DE151" s="151">
        <v>46.85</v>
      </c>
      <c r="DF151" s="153">
        <v>48.51</v>
      </c>
      <c r="DG151" s="153">
        <v>45.09</v>
      </c>
      <c r="DH151" s="151">
        <v>44.19</v>
      </c>
      <c r="DI151" s="151">
        <v>43.8</v>
      </c>
      <c r="DJ151" s="151">
        <v>26.79</v>
      </c>
      <c r="DK151" s="152">
        <v>32.36</v>
      </c>
      <c r="DL151" s="153">
        <v>34.78</v>
      </c>
      <c r="DM151" s="153">
        <v>35.729999999999997</v>
      </c>
      <c r="DN151" s="153">
        <v>36.61</v>
      </c>
      <c r="DO151" s="151">
        <v>36.65</v>
      </c>
      <c r="DP151" s="153">
        <v>37.15</v>
      </c>
      <c r="DQ151" s="151">
        <v>37.72</v>
      </c>
      <c r="DR151" s="152">
        <v>38.86</v>
      </c>
      <c r="DS151" s="153">
        <v>39.799999999999997</v>
      </c>
      <c r="DT151" s="153">
        <v>41.43</v>
      </c>
      <c r="DU151" s="153">
        <v>43.49</v>
      </c>
      <c r="DV151" s="153">
        <v>46.77</v>
      </c>
      <c r="DW151" s="151">
        <v>46.5</v>
      </c>
      <c r="DX151" s="153">
        <v>48.36</v>
      </c>
      <c r="DY151" s="153">
        <v>45.96</v>
      </c>
      <c r="DZ151" s="151">
        <v>44.34</v>
      </c>
      <c r="EA151" s="151">
        <v>44.98</v>
      </c>
      <c r="EB151" s="151">
        <v>1</v>
      </c>
      <c r="EC151" s="153">
        <v>2</v>
      </c>
      <c r="ED151" s="153">
        <v>4</v>
      </c>
      <c r="EE151" s="153">
        <v>3</v>
      </c>
      <c r="EF151" s="153">
        <v>-1</v>
      </c>
      <c r="EG151" s="153">
        <v>-9</v>
      </c>
      <c r="EH151" s="153">
        <v>-15</v>
      </c>
      <c r="EI151" s="153">
        <v>-21</v>
      </c>
      <c r="EJ151" s="153">
        <v>-21</v>
      </c>
      <c r="EK151" s="153">
        <v>-23</v>
      </c>
      <c r="EL151" s="153">
        <v>-24</v>
      </c>
      <c r="EM151" s="153">
        <v>-26</v>
      </c>
      <c r="EN151" s="153">
        <v>-24</v>
      </c>
      <c r="EO151" s="153">
        <v>-18</v>
      </c>
      <c r="EP151" s="153">
        <v>-13</v>
      </c>
      <c r="EQ151" s="153">
        <v>-6</v>
      </c>
      <c r="ER151" s="153">
        <v>-2</v>
      </c>
      <c r="ES151" s="153">
        <v>-6</v>
      </c>
    </row>
    <row r="152" spans="1:149" s="154" customFormat="1" ht="14">
      <c r="A152" s="137" t="s">
        <v>856</v>
      </c>
      <c r="B152" s="137" t="s">
        <v>1666</v>
      </c>
      <c r="C152" s="137">
        <v>12</v>
      </c>
      <c r="D152" s="137">
        <v>6</v>
      </c>
      <c r="E152" s="137">
        <v>52153640</v>
      </c>
      <c r="F152" s="137" t="s">
        <v>91</v>
      </c>
      <c r="G152" s="138" t="s">
        <v>865</v>
      </c>
      <c r="H152" s="155" t="s">
        <v>95</v>
      </c>
      <c r="I152" s="138">
        <v>-2</v>
      </c>
      <c r="J152" s="137">
        <v>147</v>
      </c>
      <c r="K152" s="137">
        <v>35</v>
      </c>
      <c r="L152" s="137" t="s">
        <v>167</v>
      </c>
      <c r="M152" s="137"/>
      <c r="N152" s="137" t="s">
        <v>158</v>
      </c>
      <c r="O152" s="137" t="s">
        <v>259</v>
      </c>
      <c r="P152" s="137" t="s">
        <v>17</v>
      </c>
      <c r="Q152" s="137">
        <v>31</v>
      </c>
      <c r="R152" s="137">
        <v>24</v>
      </c>
      <c r="S152" s="137">
        <v>25</v>
      </c>
      <c r="T152" s="140" t="s">
        <v>859</v>
      </c>
      <c r="U152" s="140" t="s">
        <v>860</v>
      </c>
      <c r="V152" s="140" t="s">
        <v>861</v>
      </c>
      <c r="W152" s="140"/>
      <c r="X152" s="137" t="s">
        <v>17</v>
      </c>
      <c r="Y152" s="137">
        <v>31</v>
      </c>
      <c r="Z152" s="137">
        <v>24</v>
      </c>
      <c r="AA152" s="137">
        <v>25</v>
      </c>
      <c r="AB152" s="137" t="s">
        <v>862</v>
      </c>
      <c r="AC152" s="137"/>
      <c r="AD152" s="142" t="s">
        <v>175</v>
      </c>
      <c r="AE152" s="142">
        <v>61</v>
      </c>
      <c r="AF152" s="137">
        <v>32</v>
      </c>
      <c r="AG152" s="137">
        <v>28</v>
      </c>
      <c r="AH152" s="137"/>
      <c r="AI152" s="141" t="s">
        <v>176</v>
      </c>
      <c r="AJ152" s="142" t="s">
        <v>863</v>
      </c>
      <c r="AK152" s="142">
        <v>22</v>
      </c>
      <c r="AL152" s="137">
        <v>16</v>
      </c>
      <c r="AM152" s="137">
        <v>11</v>
      </c>
      <c r="AN152" s="137"/>
      <c r="AO152" s="141"/>
      <c r="AP152" s="137" t="s">
        <v>177</v>
      </c>
      <c r="AQ152" s="137" t="s">
        <v>864</v>
      </c>
      <c r="AR152" s="137" t="s">
        <v>744</v>
      </c>
      <c r="AS152" s="137" t="s">
        <v>532</v>
      </c>
      <c r="AT152" s="137" t="s">
        <v>87</v>
      </c>
      <c r="AU152" s="138"/>
      <c r="AV152" s="137" t="s">
        <v>89</v>
      </c>
      <c r="AW152" s="138"/>
      <c r="AX152" s="137" t="s">
        <v>93</v>
      </c>
      <c r="AY152" s="139" t="s">
        <v>801</v>
      </c>
      <c r="AZ152" s="139">
        <v>2</v>
      </c>
      <c r="BA152" s="137" t="s">
        <v>17</v>
      </c>
      <c r="BB152" s="137">
        <v>31</v>
      </c>
      <c r="BC152" s="137">
        <v>24</v>
      </c>
      <c r="BD152" s="137">
        <v>25</v>
      </c>
      <c r="BE152" s="137" t="s">
        <v>1666</v>
      </c>
      <c r="BF152" s="137">
        <v>12</v>
      </c>
      <c r="BG152" s="137">
        <v>6</v>
      </c>
      <c r="BH152" s="143">
        <v>3.83</v>
      </c>
      <c r="BI152" s="144">
        <v>2.61</v>
      </c>
      <c r="BJ152" s="145">
        <v>1.39</v>
      </c>
      <c r="BK152" s="144">
        <v>2.36</v>
      </c>
      <c r="BL152" s="145">
        <v>2.2400000000000002</v>
      </c>
      <c r="BM152" s="143">
        <v>1.99</v>
      </c>
      <c r="BN152" s="145">
        <v>2.63</v>
      </c>
      <c r="BO152" s="143">
        <v>2.17</v>
      </c>
      <c r="BP152" s="144">
        <v>1.85</v>
      </c>
      <c r="BQ152" s="145">
        <v>5.44</v>
      </c>
      <c r="BR152" s="145">
        <v>4.5</v>
      </c>
      <c r="BS152" s="145">
        <v>2.79</v>
      </c>
      <c r="BT152" s="145">
        <v>5.0599999999999996</v>
      </c>
      <c r="BU152" s="146">
        <v>5.61</v>
      </c>
      <c r="BV152" s="147">
        <v>5.62</v>
      </c>
      <c r="BW152" s="147">
        <v>10.63</v>
      </c>
      <c r="BX152" s="146">
        <v>16.809999999999999</v>
      </c>
      <c r="BY152" s="156"/>
      <c r="BZ152" s="146">
        <v>3.28</v>
      </c>
      <c r="CA152" s="148">
        <v>1.34</v>
      </c>
      <c r="CB152" s="149">
        <v>0.28000000000000003</v>
      </c>
      <c r="CC152" s="149">
        <v>0.25</v>
      </c>
      <c r="CD152" s="149">
        <v>0.39</v>
      </c>
      <c r="CE152" s="150">
        <v>1.57</v>
      </c>
      <c r="CF152" s="149">
        <v>1.24</v>
      </c>
      <c r="CG152" s="150">
        <v>1.27</v>
      </c>
      <c r="CH152" s="148">
        <v>1.85</v>
      </c>
      <c r="CI152" s="149">
        <v>3.06</v>
      </c>
      <c r="CJ152" s="149">
        <v>7.06</v>
      </c>
      <c r="CK152" s="149">
        <v>3.83</v>
      </c>
      <c r="CL152" s="147">
        <v>3.97</v>
      </c>
      <c r="CM152" s="146">
        <v>5.76</v>
      </c>
      <c r="CN152" s="147">
        <v>7.13</v>
      </c>
      <c r="CO152" s="147">
        <v>12.84</v>
      </c>
      <c r="CP152" s="146">
        <v>16.18</v>
      </c>
      <c r="CQ152" s="156"/>
      <c r="CR152" s="151">
        <v>27.62</v>
      </c>
      <c r="CS152" s="152">
        <v>31.67</v>
      </c>
      <c r="CT152" s="153">
        <v>23.02</v>
      </c>
      <c r="CU152" s="152">
        <v>34.729999999999997</v>
      </c>
      <c r="CV152" s="153">
        <v>35.57</v>
      </c>
      <c r="CW152" s="151">
        <v>37.340000000000003</v>
      </c>
      <c r="CX152" s="153">
        <v>37.82</v>
      </c>
      <c r="CY152" s="151">
        <v>37.520000000000003</v>
      </c>
      <c r="CZ152" s="152">
        <v>37.1</v>
      </c>
      <c r="DA152" s="153">
        <v>37.32</v>
      </c>
      <c r="DB152" s="153">
        <v>38.33</v>
      </c>
      <c r="DC152" s="153">
        <v>40.67</v>
      </c>
      <c r="DD152" s="153">
        <v>42.33</v>
      </c>
      <c r="DE152" s="151">
        <v>43.25</v>
      </c>
      <c r="DF152" s="153">
        <v>44.39</v>
      </c>
      <c r="DG152" s="153">
        <v>42.13</v>
      </c>
      <c r="DH152" s="151">
        <v>38.840000000000003</v>
      </c>
      <c r="DI152" s="157"/>
      <c r="DJ152" s="151">
        <v>27.87</v>
      </c>
      <c r="DK152" s="152">
        <v>31.11</v>
      </c>
      <c r="DL152" s="153">
        <v>33.44</v>
      </c>
      <c r="DM152" s="153">
        <v>34.71</v>
      </c>
      <c r="DN152" s="153">
        <v>35.840000000000003</v>
      </c>
      <c r="DO152" s="151">
        <v>36.619999999999997</v>
      </c>
      <c r="DP152" s="153">
        <v>36.57</v>
      </c>
      <c r="DQ152" s="151">
        <v>36.659999999999997</v>
      </c>
      <c r="DR152" s="152">
        <v>36.33</v>
      </c>
      <c r="DS152" s="153">
        <v>36.24</v>
      </c>
      <c r="DT152" s="153">
        <v>37.79</v>
      </c>
      <c r="DU152" s="153">
        <v>39.24</v>
      </c>
      <c r="DV152" s="153">
        <v>42.24</v>
      </c>
      <c r="DW152" s="151">
        <v>44.88</v>
      </c>
      <c r="DX152" s="153">
        <v>45.48</v>
      </c>
      <c r="DY152" s="153">
        <v>42.98</v>
      </c>
      <c r="DZ152" s="151">
        <v>38.54</v>
      </c>
      <c r="EA152" s="157"/>
      <c r="EB152" s="151">
        <v>3</v>
      </c>
      <c r="EC152" s="153">
        <v>4</v>
      </c>
      <c r="ED152" s="153">
        <v>5</v>
      </c>
      <c r="EE152" s="153">
        <v>5</v>
      </c>
      <c r="EF152" s="153">
        <v>3</v>
      </c>
      <c r="EG152" s="153">
        <v>0</v>
      </c>
      <c r="EH152" s="153">
        <v>-3</v>
      </c>
      <c r="EI152" s="153">
        <v>-9</v>
      </c>
      <c r="EJ152" s="153">
        <v>-18</v>
      </c>
      <c r="EK152" s="153">
        <v>-18</v>
      </c>
      <c r="EL152" s="153">
        <v>-20</v>
      </c>
      <c r="EM152" s="153">
        <v>-19</v>
      </c>
      <c r="EN152" s="153">
        <v>-14</v>
      </c>
      <c r="EO152" s="153">
        <v>-11</v>
      </c>
      <c r="EP152" s="153">
        <v>-5</v>
      </c>
      <c r="EQ152" s="153">
        <v>-4</v>
      </c>
      <c r="ER152" s="153">
        <v>0</v>
      </c>
      <c r="ES152" s="158"/>
    </row>
    <row r="153" spans="1:149" s="154" customFormat="1" ht="14">
      <c r="A153" s="137" t="s">
        <v>1651</v>
      </c>
      <c r="B153" s="137" t="s">
        <v>1666</v>
      </c>
      <c r="C153" s="137">
        <v>19</v>
      </c>
      <c r="D153" s="137">
        <v>3</v>
      </c>
      <c r="E153" s="137">
        <v>50089301</v>
      </c>
      <c r="F153" s="137" t="s">
        <v>91</v>
      </c>
      <c r="G153" s="138" t="s">
        <v>958</v>
      </c>
      <c r="H153" s="139"/>
      <c r="I153" s="138"/>
      <c r="J153" s="137">
        <v>158.80000000000001</v>
      </c>
      <c r="K153" s="137">
        <v>50.6</v>
      </c>
      <c r="L153" s="137" t="s">
        <v>167</v>
      </c>
      <c r="M153" s="137"/>
      <c r="N153" s="137" t="s">
        <v>158</v>
      </c>
      <c r="O153" s="137" t="s">
        <v>148</v>
      </c>
      <c r="P153" s="142" t="s">
        <v>17</v>
      </c>
      <c r="Q153" s="142">
        <v>33</v>
      </c>
      <c r="R153" s="137">
        <v>29</v>
      </c>
      <c r="S153" s="137">
        <v>25</v>
      </c>
      <c r="T153" s="140" t="s">
        <v>1654</v>
      </c>
      <c r="U153" s="140"/>
      <c r="V153" s="140"/>
      <c r="W153" s="140"/>
      <c r="X153" s="142" t="s">
        <v>17</v>
      </c>
      <c r="Y153" s="142">
        <v>33</v>
      </c>
      <c r="Z153" s="137">
        <v>29</v>
      </c>
      <c r="AA153" s="137">
        <v>25</v>
      </c>
      <c r="AB153" s="137" t="s">
        <v>1068</v>
      </c>
      <c r="AC153" s="141"/>
      <c r="AD153" s="142" t="s">
        <v>318</v>
      </c>
      <c r="AE153" s="142">
        <v>57</v>
      </c>
      <c r="AF153" s="137">
        <v>35</v>
      </c>
      <c r="AG153" s="137">
        <v>27</v>
      </c>
      <c r="AH153" s="137"/>
      <c r="AI153" s="141" t="s">
        <v>242</v>
      </c>
      <c r="AJ153" s="150" t="s">
        <v>261</v>
      </c>
      <c r="AK153" s="150">
        <v>32</v>
      </c>
      <c r="AL153" s="155">
        <v>19</v>
      </c>
      <c r="AM153" s="155">
        <v>14</v>
      </c>
      <c r="AN153" s="155"/>
      <c r="AO153" s="159" t="s">
        <v>131</v>
      </c>
      <c r="AP153" s="137" t="s">
        <v>83</v>
      </c>
      <c r="AQ153" s="137" t="s">
        <v>202</v>
      </c>
      <c r="AR153" s="137" t="s">
        <v>744</v>
      </c>
      <c r="AS153" s="137" t="s">
        <v>141</v>
      </c>
      <c r="AT153" s="137" t="s">
        <v>87</v>
      </c>
      <c r="AU153" s="138"/>
      <c r="AV153" s="137" t="s">
        <v>89</v>
      </c>
      <c r="AW153" s="138"/>
      <c r="AX153" s="137" t="s">
        <v>93</v>
      </c>
      <c r="AY153" s="139" t="s">
        <v>182</v>
      </c>
      <c r="AZ153" s="139">
        <v>2</v>
      </c>
      <c r="BA153" s="142" t="s">
        <v>17</v>
      </c>
      <c r="BB153" s="142">
        <v>33</v>
      </c>
      <c r="BC153" s="137">
        <v>29</v>
      </c>
      <c r="BD153" s="137">
        <v>25</v>
      </c>
      <c r="BE153" s="137" t="s">
        <v>1666</v>
      </c>
      <c r="BF153" s="137">
        <v>19</v>
      </c>
      <c r="BG153" s="137">
        <v>3</v>
      </c>
      <c r="BH153" s="143">
        <v>4.28</v>
      </c>
      <c r="BI153" s="144">
        <v>3.48</v>
      </c>
      <c r="BJ153" s="145">
        <v>3.12</v>
      </c>
      <c r="BK153" s="144">
        <v>3.13</v>
      </c>
      <c r="BL153" s="145">
        <v>4.0199999999999996</v>
      </c>
      <c r="BM153" s="143">
        <v>3.25</v>
      </c>
      <c r="BN153" s="145">
        <v>1.61</v>
      </c>
      <c r="BO153" s="143">
        <v>2.2400000000000002</v>
      </c>
      <c r="BP153" s="144">
        <v>2.36</v>
      </c>
      <c r="BQ153" s="145">
        <v>4.3099999999999996</v>
      </c>
      <c r="BR153" s="145">
        <v>8.56</v>
      </c>
      <c r="BS153" s="145">
        <v>7.63</v>
      </c>
      <c r="BT153" s="143">
        <v>4.95</v>
      </c>
      <c r="BU153" s="147">
        <v>4.43</v>
      </c>
      <c r="BV153" s="147">
        <v>6.25</v>
      </c>
      <c r="BW153" s="146">
        <v>6.62</v>
      </c>
      <c r="BX153" s="146">
        <v>8.89</v>
      </c>
      <c r="BY153" s="160">
        <v>17.32</v>
      </c>
      <c r="BZ153" s="146">
        <v>3.67</v>
      </c>
      <c r="CA153" s="148">
        <v>0.62</v>
      </c>
      <c r="CB153" s="149">
        <v>0</v>
      </c>
      <c r="CC153" s="149">
        <v>0</v>
      </c>
      <c r="CD153" s="149">
        <v>0.88</v>
      </c>
      <c r="CE153" s="150">
        <v>1.98</v>
      </c>
      <c r="CF153" s="149">
        <v>4.01</v>
      </c>
      <c r="CG153" s="150">
        <v>4.46</v>
      </c>
      <c r="CH153" s="148">
        <v>3.83</v>
      </c>
      <c r="CI153" s="149">
        <v>4.66</v>
      </c>
      <c r="CJ153" s="149">
        <v>7.21</v>
      </c>
      <c r="CK153" s="149">
        <v>7.45</v>
      </c>
      <c r="CL153" s="146">
        <v>4.13</v>
      </c>
      <c r="CM153" s="147">
        <v>4.5999999999999996</v>
      </c>
      <c r="CN153" s="147">
        <v>6.2</v>
      </c>
      <c r="CO153" s="146">
        <v>6.97</v>
      </c>
      <c r="CP153" s="146">
        <v>9.44</v>
      </c>
      <c r="CQ153" s="160">
        <v>17.690000000000001</v>
      </c>
      <c r="CR153" s="151">
        <v>23.73</v>
      </c>
      <c r="CS153" s="152">
        <v>29.38</v>
      </c>
      <c r="CT153" s="153">
        <v>31.31</v>
      </c>
      <c r="CU153" s="152">
        <v>33.409999999999997</v>
      </c>
      <c r="CV153" s="153">
        <v>33.33</v>
      </c>
      <c r="CW153" s="151">
        <v>35.22</v>
      </c>
      <c r="CX153" s="153">
        <v>35.479999999999997</v>
      </c>
      <c r="CY153" s="151">
        <v>35.49</v>
      </c>
      <c r="CZ153" s="152">
        <v>37.340000000000003</v>
      </c>
      <c r="DA153" s="153">
        <v>37.5</v>
      </c>
      <c r="DB153" s="153">
        <v>39.19</v>
      </c>
      <c r="DC153" s="153">
        <v>41.17</v>
      </c>
      <c r="DD153" s="151">
        <v>42.78</v>
      </c>
      <c r="DE153" s="153">
        <v>45.7</v>
      </c>
      <c r="DF153" s="153">
        <v>46.34</v>
      </c>
      <c r="DG153" s="151">
        <v>43.53</v>
      </c>
      <c r="DH153" s="151">
        <v>43.13</v>
      </c>
      <c r="DI153" s="160">
        <v>39.72</v>
      </c>
      <c r="DJ153" s="151">
        <v>24.33</v>
      </c>
      <c r="DK153" s="152">
        <v>29.94</v>
      </c>
      <c r="DL153" s="153">
        <v>31.5</v>
      </c>
      <c r="DM153" s="153">
        <v>33.54</v>
      </c>
      <c r="DN153" s="153">
        <v>33.94</v>
      </c>
      <c r="DO153" s="151">
        <v>35.76</v>
      </c>
      <c r="DP153" s="153">
        <v>35.549999999999997</v>
      </c>
      <c r="DQ153" s="151">
        <v>35.46</v>
      </c>
      <c r="DR153" s="152">
        <v>37.64</v>
      </c>
      <c r="DS153" s="153">
        <v>38.15</v>
      </c>
      <c r="DT153" s="153">
        <v>40.04</v>
      </c>
      <c r="DU153" s="153">
        <v>41.12</v>
      </c>
      <c r="DV153" s="151">
        <v>42.97</v>
      </c>
      <c r="DW153" s="153">
        <v>45.49</v>
      </c>
      <c r="DX153" s="153">
        <v>45.77</v>
      </c>
      <c r="DY153" s="151">
        <v>42.69</v>
      </c>
      <c r="DZ153" s="151">
        <v>42.74</v>
      </c>
      <c r="EA153" s="160">
        <v>39.020000000000003</v>
      </c>
      <c r="EB153" s="151">
        <v>0</v>
      </c>
      <c r="EC153" s="153">
        <v>4</v>
      </c>
      <c r="ED153" s="153">
        <v>6</v>
      </c>
      <c r="EE153" s="153">
        <v>4</v>
      </c>
      <c r="EF153" s="153">
        <v>1</v>
      </c>
      <c r="EG153" s="153">
        <v>-2</v>
      </c>
      <c r="EH153" s="153">
        <v>-8</v>
      </c>
      <c r="EI153" s="153">
        <v>-10</v>
      </c>
      <c r="EJ153" s="153">
        <v>-12</v>
      </c>
      <c r="EK153" s="153">
        <v>-9</v>
      </c>
      <c r="EL153" s="153">
        <v>-6</v>
      </c>
      <c r="EM153" s="153">
        <v>-4</v>
      </c>
      <c r="EN153" s="153">
        <v>0</v>
      </c>
      <c r="EO153" s="153">
        <v>2</v>
      </c>
      <c r="EP153" s="153">
        <v>4</v>
      </c>
      <c r="EQ153" s="153">
        <v>4</v>
      </c>
      <c r="ER153" s="153">
        <v>2</v>
      </c>
      <c r="ES153" s="160">
        <v>1</v>
      </c>
    </row>
    <row r="154" spans="1:149" s="154" customFormat="1" ht="14">
      <c r="A154" s="137" t="s">
        <v>971</v>
      </c>
      <c r="B154" s="137" t="s">
        <v>1666</v>
      </c>
      <c r="C154" s="137">
        <v>20</v>
      </c>
      <c r="D154" s="137">
        <v>0</v>
      </c>
      <c r="E154" s="137">
        <v>50763933</v>
      </c>
      <c r="F154" s="137" t="s">
        <v>91</v>
      </c>
      <c r="G154" s="138" t="s">
        <v>754</v>
      </c>
      <c r="H154" s="139"/>
      <c r="I154" s="138"/>
      <c r="J154" s="137">
        <v>159.69999999999999</v>
      </c>
      <c r="K154" s="137">
        <v>45.5</v>
      </c>
      <c r="L154" s="137" t="s">
        <v>167</v>
      </c>
      <c r="M154" s="137"/>
      <c r="N154" s="137" t="s">
        <v>147</v>
      </c>
      <c r="O154" s="137" t="s">
        <v>148</v>
      </c>
      <c r="P154" s="142" t="s">
        <v>17</v>
      </c>
      <c r="Q154" s="142">
        <v>43</v>
      </c>
      <c r="R154" s="137">
        <v>35</v>
      </c>
      <c r="S154" s="137">
        <v>25</v>
      </c>
      <c r="T154" s="140"/>
      <c r="U154" s="140"/>
      <c r="V154" s="140"/>
      <c r="W154" s="140"/>
      <c r="X154" s="142" t="s">
        <v>17</v>
      </c>
      <c r="Y154" s="142">
        <v>43</v>
      </c>
      <c r="Z154" s="137">
        <v>35</v>
      </c>
      <c r="AA154" s="137">
        <v>25</v>
      </c>
      <c r="AB154" s="137" t="s">
        <v>938</v>
      </c>
      <c r="AC154" s="141"/>
      <c r="AD154" s="142" t="s">
        <v>175</v>
      </c>
      <c r="AE154" s="142">
        <v>72</v>
      </c>
      <c r="AF154" s="137">
        <v>51</v>
      </c>
      <c r="AG154" s="137">
        <v>33</v>
      </c>
      <c r="AH154" s="137"/>
      <c r="AI154" s="141" t="s">
        <v>176</v>
      </c>
      <c r="AJ154" s="150" t="s">
        <v>160</v>
      </c>
      <c r="AK154" s="150">
        <v>29</v>
      </c>
      <c r="AL154" s="155">
        <v>24</v>
      </c>
      <c r="AM154" s="155">
        <v>10</v>
      </c>
      <c r="AN154" s="155"/>
      <c r="AO154" s="159"/>
      <c r="AP154" s="137" t="s">
        <v>869</v>
      </c>
      <c r="AQ154" s="137" t="s">
        <v>336</v>
      </c>
      <c r="AR154" s="137" t="s">
        <v>342</v>
      </c>
      <c r="AS154" s="137" t="s">
        <v>513</v>
      </c>
      <c r="AT154" s="137" t="s">
        <v>87</v>
      </c>
      <c r="AU154" s="138"/>
      <c r="AV154" s="137" t="s">
        <v>89</v>
      </c>
      <c r="AW154" s="138"/>
      <c r="AX154" s="137" t="s">
        <v>93</v>
      </c>
      <c r="AY154" s="139" t="s">
        <v>782</v>
      </c>
      <c r="AZ154" s="139">
        <v>2</v>
      </c>
      <c r="BA154" s="142" t="s">
        <v>17</v>
      </c>
      <c r="BB154" s="142">
        <v>43</v>
      </c>
      <c r="BC154" s="137">
        <v>35</v>
      </c>
      <c r="BD154" s="137">
        <v>25</v>
      </c>
      <c r="BE154" s="137" t="s">
        <v>1666</v>
      </c>
      <c r="BF154" s="137">
        <v>20</v>
      </c>
      <c r="BG154" s="137">
        <v>0</v>
      </c>
      <c r="BH154" s="143">
        <v>4.8899999999999997</v>
      </c>
      <c r="BI154" s="144">
        <v>3.14</v>
      </c>
      <c r="BJ154" s="145">
        <v>2.36</v>
      </c>
      <c r="BK154" s="144">
        <v>2.63</v>
      </c>
      <c r="BL154" s="145">
        <v>1.62</v>
      </c>
      <c r="BM154" s="143">
        <v>1.76</v>
      </c>
      <c r="BN154" s="145">
        <v>1.61</v>
      </c>
      <c r="BO154" s="143">
        <v>1.74</v>
      </c>
      <c r="BP154" s="144">
        <v>1.81</v>
      </c>
      <c r="BQ154" s="145">
        <v>2.56</v>
      </c>
      <c r="BR154" s="145">
        <v>4.01</v>
      </c>
      <c r="BS154" s="145">
        <v>4.5199999999999996</v>
      </c>
      <c r="BT154" s="145">
        <v>1.17</v>
      </c>
      <c r="BU154" s="146">
        <v>3.12</v>
      </c>
      <c r="BV154" s="147">
        <v>4.22</v>
      </c>
      <c r="BW154" s="147">
        <v>4.82</v>
      </c>
      <c r="BX154" s="146">
        <v>7.5</v>
      </c>
      <c r="BY154" s="146">
        <v>13.1</v>
      </c>
      <c r="BZ154" s="146">
        <v>4.97</v>
      </c>
      <c r="CA154" s="148">
        <v>3.34</v>
      </c>
      <c r="CB154" s="149">
        <v>1.07</v>
      </c>
      <c r="CC154" s="149">
        <v>0.35</v>
      </c>
      <c r="CD154" s="149">
        <v>1.22</v>
      </c>
      <c r="CE154" s="150">
        <v>1.88</v>
      </c>
      <c r="CF154" s="149">
        <v>2.14</v>
      </c>
      <c r="CG154" s="150">
        <v>2.17</v>
      </c>
      <c r="CH154" s="148">
        <v>1.9</v>
      </c>
      <c r="CI154" s="149">
        <v>2.36</v>
      </c>
      <c r="CJ154" s="149">
        <v>2.94</v>
      </c>
      <c r="CK154" s="149">
        <v>5.39</v>
      </c>
      <c r="CL154" s="147">
        <v>3.12</v>
      </c>
      <c r="CM154" s="146">
        <v>3.35</v>
      </c>
      <c r="CN154" s="147">
        <v>4.6399999999999997</v>
      </c>
      <c r="CO154" s="147">
        <v>6.36</v>
      </c>
      <c r="CP154" s="146">
        <v>8.58</v>
      </c>
      <c r="CQ154" s="146">
        <v>13.39</v>
      </c>
      <c r="CR154" s="151">
        <v>27.01</v>
      </c>
      <c r="CS154" s="152">
        <v>31.13</v>
      </c>
      <c r="CT154" s="153">
        <v>32.26</v>
      </c>
      <c r="CU154" s="152">
        <v>34.26</v>
      </c>
      <c r="CV154" s="153">
        <v>35.39</v>
      </c>
      <c r="CW154" s="151">
        <v>35.880000000000003</v>
      </c>
      <c r="CX154" s="153">
        <v>37.31</v>
      </c>
      <c r="CY154" s="151">
        <v>37.909999999999997</v>
      </c>
      <c r="CZ154" s="152">
        <v>38.57</v>
      </c>
      <c r="DA154" s="153">
        <v>38.950000000000003</v>
      </c>
      <c r="DB154" s="153">
        <v>38.67</v>
      </c>
      <c r="DC154" s="153">
        <v>39.619999999999997</v>
      </c>
      <c r="DD154" s="153">
        <v>42.31</v>
      </c>
      <c r="DE154" s="151">
        <v>42.4</v>
      </c>
      <c r="DF154" s="153">
        <v>44.63</v>
      </c>
      <c r="DG154" s="153">
        <v>48.43</v>
      </c>
      <c r="DH154" s="151">
        <v>44.39</v>
      </c>
      <c r="DI154" s="151">
        <v>45.53</v>
      </c>
      <c r="DJ154" s="151">
        <v>27.22</v>
      </c>
      <c r="DK154" s="152">
        <v>31.72</v>
      </c>
      <c r="DL154" s="153">
        <v>33.39</v>
      </c>
      <c r="DM154" s="153">
        <v>34.25</v>
      </c>
      <c r="DN154" s="153">
        <v>35.450000000000003</v>
      </c>
      <c r="DO154" s="151">
        <v>35.659999999999997</v>
      </c>
      <c r="DP154" s="153">
        <v>37.39</v>
      </c>
      <c r="DQ154" s="151">
        <v>37.14</v>
      </c>
      <c r="DR154" s="152">
        <v>37.96</v>
      </c>
      <c r="DS154" s="153">
        <v>38.74</v>
      </c>
      <c r="DT154" s="153">
        <v>38.659999999999997</v>
      </c>
      <c r="DU154" s="153">
        <v>39.47</v>
      </c>
      <c r="DV154" s="153">
        <v>41.88</v>
      </c>
      <c r="DW154" s="151">
        <v>42.98</v>
      </c>
      <c r="DX154" s="153">
        <v>45.7</v>
      </c>
      <c r="DY154" s="153">
        <v>48.68</v>
      </c>
      <c r="DZ154" s="151">
        <v>45.35</v>
      </c>
      <c r="EA154" s="151">
        <v>45.51</v>
      </c>
      <c r="EB154" s="151">
        <v>3</v>
      </c>
      <c r="EC154" s="153">
        <v>6</v>
      </c>
      <c r="ED154" s="153">
        <v>9</v>
      </c>
      <c r="EE154" s="153">
        <v>9</v>
      </c>
      <c r="EF154" s="153">
        <v>7</v>
      </c>
      <c r="EG154" s="153">
        <v>3</v>
      </c>
      <c r="EH154" s="153">
        <v>-2</v>
      </c>
      <c r="EI154" s="153">
        <v>-7</v>
      </c>
      <c r="EJ154" s="153">
        <v>-14</v>
      </c>
      <c r="EK154" s="153">
        <v>-20</v>
      </c>
      <c r="EL154" s="153">
        <v>-21</v>
      </c>
      <c r="EM154" s="153">
        <v>-19</v>
      </c>
      <c r="EN154" s="153">
        <v>-14</v>
      </c>
      <c r="EO154" s="153">
        <v>-8</v>
      </c>
      <c r="EP154" s="153">
        <v>-4</v>
      </c>
      <c r="EQ154" s="153">
        <v>0</v>
      </c>
      <c r="ER154" s="153">
        <v>2</v>
      </c>
      <c r="ES154" s="153">
        <v>4</v>
      </c>
    </row>
    <row r="155" spans="1:149" s="154" customFormat="1" ht="14">
      <c r="A155" s="137" t="s">
        <v>1171</v>
      </c>
      <c r="B155" s="137" t="s">
        <v>1666</v>
      </c>
      <c r="C155" s="137">
        <v>15</v>
      </c>
      <c r="D155" s="137">
        <v>5</v>
      </c>
      <c r="E155" s="137">
        <v>49727379</v>
      </c>
      <c r="F155" s="137" t="s">
        <v>91</v>
      </c>
      <c r="G155" s="138" t="s">
        <v>1173</v>
      </c>
      <c r="H155" s="161" t="s">
        <v>95</v>
      </c>
      <c r="I155" s="138">
        <v>-4</v>
      </c>
      <c r="J155" s="137">
        <v>164.2</v>
      </c>
      <c r="K155" s="137">
        <v>50.3</v>
      </c>
      <c r="L155" s="137" t="s">
        <v>167</v>
      </c>
      <c r="M155" s="137"/>
      <c r="N155" s="137" t="s">
        <v>147</v>
      </c>
      <c r="O155" s="137" t="s">
        <v>148</v>
      </c>
      <c r="P155" s="142" t="s">
        <v>17</v>
      </c>
      <c r="Q155" s="142">
        <v>27</v>
      </c>
      <c r="R155" s="137">
        <v>25</v>
      </c>
      <c r="S155" s="137">
        <v>25</v>
      </c>
      <c r="T155" s="140"/>
      <c r="U155" s="140"/>
      <c r="V155" s="140"/>
      <c r="W155" s="140"/>
      <c r="X155" s="142" t="s">
        <v>17</v>
      </c>
      <c r="Y155" s="142">
        <v>27</v>
      </c>
      <c r="Z155" s="137">
        <v>25</v>
      </c>
      <c r="AA155" s="137">
        <v>25</v>
      </c>
      <c r="AB155" s="137" t="s">
        <v>280</v>
      </c>
      <c r="AC155" s="141"/>
      <c r="AD155" s="142" t="s">
        <v>318</v>
      </c>
      <c r="AE155" s="142">
        <v>46</v>
      </c>
      <c r="AF155" s="137">
        <v>29</v>
      </c>
      <c r="AG155" s="137">
        <v>22</v>
      </c>
      <c r="AH155" s="137"/>
      <c r="AI155" s="141" t="s">
        <v>242</v>
      </c>
      <c r="AJ155" s="150" t="s">
        <v>261</v>
      </c>
      <c r="AK155" s="150">
        <v>26</v>
      </c>
      <c r="AL155" s="155">
        <v>10</v>
      </c>
      <c r="AM155" s="155">
        <v>10</v>
      </c>
      <c r="AN155" s="155"/>
      <c r="AO155" s="159"/>
      <c r="AP155" s="137" t="s">
        <v>250</v>
      </c>
      <c r="AQ155" s="137" t="s">
        <v>118</v>
      </c>
      <c r="AR155" s="137" t="s">
        <v>85</v>
      </c>
      <c r="AS155" s="137" t="s">
        <v>359</v>
      </c>
      <c r="AT155" s="137" t="s">
        <v>87</v>
      </c>
      <c r="AU155" s="138" t="s">
        <v>131</v>
      </c>
      <c r="AV155" s="137" t="s">
        <v>89</v>
      </c>
      <c r="AW155" s="138" t="s">
        <v>197</v>
      </c>
      <c r="AX155" s="137" t="s">
        <v>93</v>
      </c>
      <c r="AY155" s="139" t="s">
        <v>320</v>
      </c>
      <c r="AZ155" s="139">
        <v>2</v>
      </c>
      <c r="BA155" s="142" t="s">
        <v>17</v>
      </c>
      <c r="BB155" s="142">
        <v>27</v>
      </c>
      <c r="BC155" s="137">
        <v>25</v>
      </c>
      <c r="BD155" s="137">
        <v>25</v>
      </c>
      <c r="BE155" s="137" t="s">
        <v>1666</v>
      </c>
      <c r="BF155" s="137">
        <v>15</v>
      </c>
      <c r="BG155" s="137">
        <v>5</v>
      </c>
      <c r="BH155" s="143">
        <v>3.26</v>
      </c>
      <c r="BI155" s="144">
        <v>2.61</v>
      </c>
      <c r="BJ155" s="145">
        <v>2.4</v>
      </c>
      <c r="BK155" s="144">
        <v>2.71</v>
      </c>
      <c r="BL155" s="145">
        <v>1.96</v>
      </c>
      <c r="BM155" s="143">
        <v>1.1100000000000001</v>
      </c>
      <c r="BN155" s="145">
        <v>1.18</v>
      </c>
      <c r="BO155" s="143">
        <v>1.45</v>
      </c>
      <c r="BP155" s="144">
        <v>1.32</v>
      </c>
      <c r="BQ155" s="145">
        <v>2.56</v>
      </c>
      <c r="BR155" s="145">
        <v>3.71</v>
      </c>
      <c r="BS155" s="145">
        <v>6.01</v>
      </c>
      <c r="BT155" s="145">
        <v>1.85</v>
      </c>
      <c r="BU155" s="146">
        <v>2.08</v>
      </c>
      <c r="BV155" s="147">
        <v>3.19</v>
      </c>
      <c r="BW155" s="147">
        <v>4.41</v>
      </c>
      <c r="BX155" s="146">
        <v>10.39</v>
      </c>
      <c r="BY155" s="146">
        <v>13.97</v>
      </c>
      <c r="BZ155" s="146">
        <v>3.34</v>
      </c>
      <c r="CA155" s="162">
        <v>2.08</v>
      </c>
      <c r="CB155" s="147">
        <v>0</v>
      </c>
      <c r="CC155" s="147">
        <v>0</v>
      </c>
      <c r="CD155" s="147">
        <v>0.87</v>
      </c>
      <c r="CE155" s="146">
        <v>1.1200000000000001</v>
      </c>
      <c r="CF155" s="147">
        <v>1.57</v>
      </c>
      <c r="CG155" s="146">
        <v>1.9</v>
      </c>
      <c r="CH155" s="162">
        <v>1.93</v>
      </c>
      <c r="CI155" s="147">
        <v>2.95</v>
      </c>
      <c r="CJ155" s="147">
        <v>4.76</v>
      </c>
      <c r="CK155" s="147">
        <v>6.85</v>
      </c>
      <c r="CL155" s="147">
        <v>3.37</v>
      </c>
      <c r="CM155" s="146">
        <v>2.92</v>
      </c>
      <c r="CN155" s="147">
        <v>3.51</v>
      </c>
      <c r="CO155" s="147">
        <v>6.01</v>
      </c>
      <c r="CP155" s="146">
        <v>9.6</v>
      </c>
      <c r="CQ155" s="146">
        <v>14.67</v>
      </c>
      <c r="CR155" s="151">
        <v>29.4</v>
      </c>
      <c r="CS155" s="152">
        <v>32.299999999999997</v>
      </c>
      <c r="CT155" s="153">
        <v>32.590000000000003</v>
      </c>
      <c r="CU155" s="152">
        <v>34.659999999999997</v>
      </c>
      <c r="CV155" s="153">
        <v>36.299999999999997</v>
      </c>
      <c r="CW155" s="151">
        <v>36.26</v>
      </c>
      <c r="CX155" s="153">
        <v>36.409999999999997</v>
      </c>
      <c r="CY155" s="151">
        <v>38.61</v>
      </c>
      <c r="CZ155" s="152">
        <v>38.64</v>
      </c>
      <c r="DA155" s="153">
        <v>38.200000000000003</v>
      </c>
      <c r="DB155" s="153">
        <v>38.67</v>
      </c>
      <c r="DC155" s="153">
        <v>40.19</v>
      </c>
      <c r="DD155" s="153">
        <v>42.65</v>
      </c>
      <c r="DE155" s="151">
        <v>44.39</v>
      </c>
      <c r="DF155" s="153">
        <v>46</v>
      </c>
      <c r="DG155" s="153">
        <v>46.21</v>
      </c>
      <c r="DH155" s="151">
        <v>43.79</v>
      </c>
      <c r="DI155" s="151">
        <v>41.82</v>
      </c>
      <c r="DJ155" s="151">
        <v>30.11</v>
      </c>
      <c r="DK155" s="152">
        <v>32.14</v>
      </c>
      <c r="DL155" s="153">
        <v>32.65</v>
      </c>
      <c r="DM155" s="153">
        <v>35.57</v>
      </c>
      <c r="DN155" s="153">
        <v>36.630000000000003</v>
      </c>
      <c r="DO155" s="151">
        <v>36.58</v>
      </c>
      <c r="DP155" s="153">
        <v>36.9</v>
      </c>
      <c r="DQ155" s="151">
        <v>38.840000000000003</v>
      </c>
      <c r="DR155" s="152">
        <v>38.520000000000003</v>
      </c>
      <c r="DS155" s="153">
        <v>38.200000000000003</v>
      </c>
      <c r="DT155" s="153">
        <v>38.75</v>
      </c>
      <c r="DU155" s="153">
        <v>40.36</v>
      </c>
      <c r="DV155" s="153">
        <v>42.36</v>
      </c>
      <c r="DW155" s="151">
        <v>45.05</v>
      </c>
      <c r="DX155" s="153">
        <v>47.63</v>
      </c>
      <c r="DY155" s="153">
        <v>47.11</v>
      </c>
      <c r="DZ155" s="151">
        <v>44.6</v>
      </c>
      <c r="EA155" s="151">
        <v>41.05</v>
      </c>
      <c r="EB155" s="151">
        <v>-2</v>
      </c>
      <c r="EC155" s="153">
        <v>-1</v>
      </c>
      <c r="ED155" s="153">
        <v>-2</v>
      </c>
      <c r="EE155" s="153">
        <v>-2</v>
      </c>
      <c r="EF155" s="153">
        <v>-4</v>
      </c>
      <c r="EG155" s="153">
        <v>-9</v>
      </c>
      <c r="EH155" s="153">
        <v>-16</v>
      </c>
      <c r="EI155" s="153">
        <v>-16</v>
      </c>
      <c r="EJ155" s="153">
        <v>-16</v>
      </c>
      <c r="EK155" s="153">
        <v>-15</v>
      </c>
      <c r="EL155" s="153">
        <v>-12</v>
      </c>
      <c r="EM155" s="153">
        <v>-12</v>
      </c>
      <c r="EN155" s="153">
        <v>-7</v>
      </c>
      <c r="EO155" s="153">
        <v>-1</v>
      </c>
      <c r="EP155" s="153">
        <v>3</v>
      </c>
      <c r="EQ155" s="153">
        <v>2</v>
      </c>
      <c r="ER155" s="153">
        <v>0</v>
      </c>
      <c r="ES155" s="153">
        <v>0</v>
      </c>
    </row>
    <row r="156" spans="1:149" s="154" customFormat="1" ht="14">
      <c r="A156" s="137" t="s">
        <v>734</v>
      </c>
      <c r="B156" s="137" t="s">
        <v>1666</v>
      </c>
      <c r="C156" s="137">
        <v>13</v>
      </c>
      <c r="D156" s="137">
        <v>11</v>
      </c>
      <c r="E156" s="137">
        <v>52289671</v>
      </c>
      <c r="F156" s="137" t="s">
        <v>91</v>
      </c>
      <c r="G156" s="138" t="s">
        <v>737</v>
      </c>
      <c r="H156" s="155" t="s">
        <v>739</v>
      </c>
      <c r="I156" s="138">
        <v>4</v>
      </c>
      <c r="J156" s="137">
        <v>168.7</v>
      </c>
      <c r="K156" s="137">
        <v>59</v>
      </c>
      <c r="L156" s="137" t="s">
        <v>167</v>
      </c>
      <c r="M156" s="137"/>
      <c r="N156" s="137" t="s">
        <v>147</v>
      </c>
      <c r="O156" s="137" t="s">
        <v>255</v>
      </c>
      <c r="P156" s="142" t="s">
        <v>48</v>
      </c>
      <c r="Q156" s="142">
        <v>29</v>
      </c>
      <c r="R156" s="137">
        <v>24</v>
      </c>
      <c r="S156" s="137">
        <v>25</v>
      </c>
      <c r="T156" s="140"/>
      <c r="U156" s="140"/>
      <c r="V156" s="140"/>
      <c r="W156" s="140"/>
      <c r="X156" s="142" t="s">
        <v>48</v>
      </c>
      <c r="Y156" s="142">
        <v>29</v>
      </c>
      <c r="Z156" s="137">
        <v>24</v>
      </c>
      <c r="AA156" s="137">
        <v>25</v>
      </c>
      <c r="AB156" s="137" t="s">
        <v>280</v>
      </c>
      <c r="AC156" s="141"/>
      <c r="AD156" s="142" t="s">
        <v>115</v>
      </c>
      <c r="AE156" s="142">
        <v>62</v>
      </c>
      <c r="AF156" s="137">
        <v>44</v>
      </c>
      <c r="AG156" s="137">
        <v>35</v>
      </c>
      <c r="AH156" s="137"/>
      <c r="AI156" s="141" t="s">
        <v>443</v>
      </c>
      <c r="AJ156" s="150" t="s">
        <v>116</v>
      </c>
      <c r="AK156" s="150">
        <v>37</v>
      </c>
      <c r="AL156" s="155">
        <v>23</v>
      </c>
      <c r="AM156" s="155">
        <v>3</v>
      </c>
      <c r="AN156" s="155"/>
      <c r="AO156" s="159" t="s">
        <v>197</v>
      </c>
      <c r="AP156" s="137" t="s">
        <v>117</v>
      </c>
      <c r="AQ156" s="137" t="s">
        <v>118</v>
      </c>
      <c r="AR156" s="137" t="s">
        <v>312</v>
      </c>
      <c r="AS156" s="137" t="s">
        <v>397</v>
      </c>
      <c r="AT156" s="137" t="s">
        <v>87</v>
      </c>
      <c r="AU156" s="138"/>
      <c r="AV156" s="137" t="s">
        <v>89</v>
      </c>
      <c r="AW156" s="138"/>
      <c r="AX156" s="137" t="s">
        <v>93</v>
      </c>
      <c r="AY156" s="139" t="s">
        <v>738</v>
      </c>
      <c r="AZ156" s="139">
        <v>2</v>
      </c>
      <c r="BA156" s="142" t="s">
        <v>48</v>
      </c>
      <c r="BB156" s="142">
        <v>29</v>
      </c>
      <c r="BC156" s="137">
        <v>24</v>
      </c>
      <c r="BD156" s="137">
        <v>25</v>
      </c>
      <c r="BE156" s="137" t="s">
        <v>1666</v>
      </c>
      <c r="BF156" s="137">
        <v>13</v>
      </c>
      <c r="BG156" s="137">
        <v>11</v>
      </c>
      <c r="BH156" s="143">
        <v>4.01</v>
      </c>
      <c r="BI156" s="144">
        <v>3.05</v>
      </c>
      <c r="BJ156" s="145">
        <v>2.25</v>
      </c>
      <c r="BK156" s="144">
        <v>2.25</v>
      </c>
      <c r="BL156" s="145">
        <v>3.11</v>
      </c>
      <c r="BM156" s="143">
        <v>2.2799999999999998</v>
      </c>
      <c r="BN156" s="145">
        <v>1.45</v>
      </c>
      <c r="BO156" s="143">
        <v>1.73</v>
      </c>
      <c r="BP156" s="144">
        <v>3.67</v>
      </c>
      <c r="BQ156" s="145">
        <v>5.7</v>
      </c>
      <c r="BR156" s="145">
        <v>7.75</v>
      </c>
      <c r="BS156" s="145">
        <v>5.34</v>
      </c>
      <c r="BT156" s="145">
        <v>3.86</v>
      </c>
      <c r="BU156" s="146">
        <v>3.73</v>
      </c>
      <c r="BV156" s="147">
        <v>5.27</v>
      </c>
      <c r="BW156" s="147">
        <v>6.29</v>
      </c>
      <c r="BX156" s="146">
        <v>11.33</v>
      </c>
      <c r="BY156" s="146">
        <v>19.18</v>
      </c>
      <c r="BZ156" s="146">
        <v>2.12</v>
      </c>
      <c r="CA156" s="148">
        <v>1.07</v>
      </c>
      <c r="CB156" s="149">
        <v>0</v>
      </c>
      <c r="CC156" s="149">
        <v>1.1200000000000001</v>
      </c>
      <c r="CD156" s="149">
        <v>2.2400000000000002</v>
      </c>
      <c r="CE156" s="150">
        <v>1.74</v>
      </c>
      <c r="CF156" s="149">
        <v>1.88</v>
      </c>
      <c r="CG156" s="150">
        <v>4.01</v>
      </c>
      <c r="CH156" s="148">
        <v>3.83</v>
      </c>
      <c r="CI156" s="149">
        <v>4.41</v>
      </c>
      <c r="CJ156" s="149">
        <v>6.29</v>
      </c>
      <c r="CK156" s="149">
        <v>4.66</v>
      </c>
      <c r="CL156" s="147">
        <v>4.49</v>
      </c>
      <c r="CM156" s="146">
        <v>4.22</v>
      </c>
      <c r="CN156" s="147">
        <v>5.0999999999999996</v>
      </c>
      <c r="CO156" s="147">
        <v>6.55</v>
      </c>
      <c r="CP156" s="146">
        <v>11.25</v>
      </c>
      <c r="CQ156" s="146">
        <v>18.100000000000001</v>
      </c>
      <c r="CR156" s="151">
        <v>30.81</v>
      </c>
      <c r="CS156" s="152">
        <v>33.9</v>
      </c>
      <c r="CT156" s="153">
        <v>33.729999999999997</v>
      </c>
      <c r="CU156" s="152">
        <v>34.020000000000003</v>
      </c>
      <c r="CV156" s="153">
        <v>34.090000000000003</v>
      </c>
      <c r="CW156" s="151">
        <v>36.630000000000003</v>
      </c>
      <c r="CX156" s="153">
        <v>37.450000000000003</v>
      </c>
      <c r="CY156" s="151">
        <v>38.11</v>
      </c>
      <c r="CZ156" s="152">
        <v>39.39</v>
      </c>
      <c r="DA156" s="153">
        <v>40.53</v>
      </c>
      <c r="DB156" s="153">
        <v>42.87</v>
      </c>
      <c r="DC156" s="153">
        <v>44.87</v>
      </c>
      <c r="DD156" s="153">
        <v>47.92</v>
      </c>
      <c r="DE156" s="151">
        <v>47.05</v>
      </c>
      <c r="DF156" s="153">
        <v>47.87</v>
      </c>
      <c r="DG156" s="153">
        <v>47.14</v>
      </c>
      <c r="DH156" s="151">
        <v>45.61</v>
      </c>
      <c r="DI156" s="151">
        <v>43.5</v>
      </c>
      <c r="DJ156" s="151">
        <v>30.43</v>
      </c>
      <c r="DK156" s="152">
        <v>33.65</v>
      </c>
      <c r="DL156" s="153">
        <v>34.19</v>
      </c>
      <c r="DM156" s="153">
        <v>33.57</v>
      </c>
      <c r="DN156" s="153">
        <v>34.96</v>
      </c>
      <c r="DO156" s="151">
        <v>36.93</v>
      </c>
      <c r="DP156" s="153">
        <v>37.380000000000003</v>
      </c>
      <c r="DQ156" s="151">
        <v>38.630000000000003</v>
      </c>
      <c r="DR156" s="152">
        <v>39.28</v>
      </c>
      <c r="DS156" s="153">
        <v>40.39</v>
      </c>
      <c r="DT156" s="153">
        <v>42.13</v>
      </c>
      <c r="DU156" s="153">
        <v>45.55</v>
      </c>
      <c r="DV156" s="153">
        <v>48.38</v>
      </c>
      <c r="DW156" s="151">
        <v>47.51</v>
      </c>
      <c r="DX156" s="153">
        <v>47.57</v>
      </c>
      <c r="DY156" s="153">
        <v>47.31</v>
      </c>
      <c r="DZ156" s="151">
        <v>45.62</v>
      </c>
      <c r="EA156" s="151">
        <v>43.35</v>
      </c>
      <c r="EB156" s="151">
        <v>5</v>
      </c>
      <c r="EC156" s="153">
        <v>6</v>
      </c>
      <c r="ED156" s="153">
        <v>4</v>
      </c>
      <c r="EE156" s="153">
        <v>0</v>
      </c>
      <c r="EF156" s="153">
        <v>-7</v>
      </c>
      <c r="EG156" s="153">
        <v>-15</v>
      </c>
      <c r="EH156" s="153">
        <v>-15</v>
      </c>
      <c r="EI156" s="153">
        <v>-17</v>
      </c>
      <c r="EJ156" s="153">
        <v>-15</v>
      </c>
      <c r="EK156" s="153">
        <v>-11</v>
      </c>
      <c r="EL156" s="153">
        <v>-7</v>
      </c>
      <c r="EM156" s="153">
        <v>0</v>
      </c>
      <c r="EN156" s="153">
        <v>1</v>
      </c>
      <c r="EO156" s="153">
        <v>2</v>
      </c>
      <c r="EP156" s="153">
        <v>4</v>
      </c>
      <c r="EQ156" s="153">
        <v>3</v>
      </c>
      <c r="ER156" s="153">
        <v>1</v>
      </c>
      <c r="ES156" s="153">
        <v>1</v>
      </c>
    </row>
    <row r="157" spans="1:149" s="154" customFormat="1" ht="14">
      <c r="A157" s="137" t="s">
        <v>1203</v>
      </c>
      <c r="B157" s="137" t="s">
        <v>1666</v>
      </c>
      <c r="C157" s="137">
        <v>14</v>
      </c>
      <c r="D157" s="137">
        <v>5</v>
      </c>
      <c r="E157" s="137">
        <v>33913423</v>
      </c>
      <c r="F157" s="137" t="s">
        <v>91</v>
      </c>
      <c r="G157" s="138" t="s">
        <v>1206</v>
      </c>
      <c r="H157" s="161" t="s">
        <v>95</v>
      </c>
      <c r="I157" s="138">
        <v>0</v>
      </c>
      <c r="J157" s="137">
        <v>153.4</v>
      </c>
      <c r="K157" s="137">
        <v>46.2</v>
      </c>
      <c r="L157" s="137" t="s">
        <v>167</v>
      </c>
      <c r="M157" s="137"/>
      <c r="N157" s="137" t="s">
        <v>99</v>
      </c>
      <c r="O157" s="137" t="s">
        <v>358</v>
      </c>
      <c r="P157" s="142" t="s">
        <v>6</v>
      </c>
      <c r="Q157" s="142">
        <v>30</v>
      </c>
      <c r="R157" s="137">
        <v>39</v>
      </c>
      <c r="S157" s="137">
        <v>25</v>
      </c>
      <c r="T157" s="140"/>
      <c r="U157" s="140"/>
      <c r="V157" s="140"/>
      <c r="W157" s="140"/>
      <c r="X157" s="142" t="s">
        <v>6</v>
      </c>
      <c r="Y157" s="142">
        <v>30</v>
      </c>
      <c r="Z157" s="137">
        <v>39</v>
      </c>
      <c r="AA157" s="137">
        <v>25</v>
      </c>
      <c r="AB157" s="137" t="s">
        <v>1205</v>
      </c>
      <c r="AC157" s="141"/>
      <c r="AD157" s="142" t="s">
        <v>137</v>
      </c>
      <c r="AE157" s="142">
        <v>60</v>
      </c>
      <c r="AF157" s="137">
        <v>49</v>
      </c>
      <c r="AG157" s="137">
        <v>39</v>
      </c>
      <c r="AH157" s="137"/>
      <c r="AI157" s="141" t="s">
        <v>443</v>
      </c>
      <c r="AJ157" s="150" t="s">
        <v>116</v>
      </c>
      <c r="AK157" s="150">
        <v>41</v>
      </c>
      <c r="AL157" s="155">
        <v>39</v>
      </c>
      <c r="AM157" s="155">
        <v>22</v>
      </c>
      <c r="AN157" s="155"/>
      <c r="AO157" s="159" t="s">
        <v>197</v>
      </c>
      <c r="AP157" s="137" t="s">
        <v>218</v>
      </c>
      <c r="AQ157" s="137" t="s">
        <v>248</v>
      </c>
      <c r="AR157" s="137" t="s">
        <v>226</v>
      </c>
      <c r="AS157" s="137" t="s">
        <v>519</v>
      </c>
      <c r="AT157" s="137" t="s">
        <v>87</v>
      </c>
      <c r="AU157" s="138" t="s">
        <v>90</v>
      </c>
      <c r="AV157" s="137" t="s">
        <v>89</v>
      </c>
      <c r="AW157" s="138" t="s">
        <v>108</v>
      </c>
      <c r="AX157" s="137" t="s">
        <v>93</v>
      </c>
      <c r="AY157" s="139" t="s">
        <v>1207</v>
      </c>
      <c r="AZ157" s="139">
        <v>2</v>
      </c>
      <c r="BA157" s="142" t="s">
        <v>6</v>
      </c>
      <c r="BB157" s="142">
        <v>30</v>
      </c>
      <c r="BC157" s="137">
        <v>39</v>
      </c>
      <c r="BD157" s="137">
        <v>25</v>
      </c>
      <c r="BE157" s="137" t="s">
        <v>1666</v>
      </c>
      <c r="BF157" s="137">
        <v>14</v>
      </c>
      <c r="BG157" s="137">
        <v>5</v>
      </c>
      <c r="BH157" s="143">
        <v>4.1500000000000004</v>
      </c>
      <c r="BI157" s="144">
        <v>3.93</v>
      </c>
      <c r="BJ157" s="145">
        <v>3.38</v>
      </c>
      <c r="BK157" s="144">
        <v>2.13</v>
      </c>
      <c r="BL157" s="145">
        <v>2.44</v>
      </c>
      <c r="BM157" s="143">
        <v>2.2400000000000002</v>
      </c>
      <c r="BN157" s="145">
        <v>1.9</v>
      </c>
      <c r="BO157" s="143">
        <v>2.38</v>
      </c>
      <c r="BP157" s="144">
        <v>2.63</v>
      </c>
      <c r="BQ157" s="145">
        <v>3.52</v>
      </c>
      <c r="BR157" s="145">
        <v>5.1100000000000003</v>
      </c>
      <c r="BS157" s="145">
        <v>6.98</v>
      </c>
      <c r="BT157" s="145">
        <v>4.7300000000000004</v>
      </c>
      <c r="BU157" s="146">
        <v>3.62</v>
      </c>
      <c r="BV157" s="147">
        <v>4.76</v>
      </c>
      <c r="BW157" s="147">
        <v>6.66</v>
      </c>
      <c r="BX157" s="146">
        <v>11.72</v>
      </c>
      <c r="BY157" s="146">
        <v>13.9</v>
      </c>
      <c r="BZ157" s="146">
        <v>4.7699999999999996</v>
      </c>
      <c r="CA157" s="162">
        <v>3.33</v>
      </c>
      <c r="CB157" s="147">
        <v>0.95</v>
      </c>
      <c r="CC157" s="147">
        <v>1.34</v>
      </c>
      <c r="CD157" s="147">
        <v>1.42</v>
      </c>
      <c r="CE157" s="146">
        <v>2.37</v>
      </c>
      <c r="CF157" s="147">
        <v>2.2000000000000002</v>
      </c>
      <c r="CG157" s="146">
        <v>2.95</v>
      </c>
      <c r="CH157" s="162">
        <v>3.07</v>
      </c>
      <c r="CI157" s="147">
        <v>4.49</v>
      </c>
      <c r="CJ157" s="147">
        <v>3.85</v>
      </c>
      <c r="CK157" s="147">
        <v>6.8</v>
      </c>
      <c r="CL157" s="147">
        <v>4.72</v>
      </c>
      <c r="CM157" s="146">
        <v>4.1100000000000003</v>
      </c>
      <c r="CN157" s="147">
        <v>5.66</v>
      </c>
      <c r="CO157" s="147">
        <v>7.48</v>
      </c>
      <c r="CP157" s="146">
        <v>11.88</v>
      </c>
      <c r="CQ157" s="146">
        <v>13.68</v>
      </c>
      <c r="CR157" s="151">
        <v>25.89</v>
      </c>
      <c r="CS157" s="152">
        <v>28.92</v>
      </c>
      <c r="CT157" s="153">
        <v>30.14</v>
      </c>
      <c r="CU157" s="152">
        <v>32.130000000000003</v>
      </c>
      <c r="CV157" s="153">
        <v>32.229999999999997</v>
      </c>
      <c r="CW157" s="151">
        <v>34.61</v>
      </c>
      <c r="CX157" s="153">
        <v>36.17</v>
      </c>
      <c r="CY157" s="151">
        <v>36.14</v>
      </c>
      <c r="CZ157" s="152">
        <v>36.799999999999997</v>
      </c>
      <c r="DA157" s="153">
        <v>38.08</v>
      </c>
      <c r="DB157" s="153">
        <v>37.57</v>
      </c>
      <c r="DC157" s="153">
        <v>37.700000000000003</v>
      </c>
      <c r="DD157" s="153">
        <v>41.41</v>
      </c>
      <c r="DE157" s="151">
        <v>44.17</v>
      </c>
      <c r="DF157" s="153">
        <v>41.68</v>
      </c>
      <c r="DG157" s="153">
        <v>41.74</v>
      </c>
      <c r="DH157" s="151">
        <v>38.25</v>
      </c>
      <c r="DI157" s="151">
        <v>37.619999999999997</v>
      </c>
      <c r="DJ157" s="151">
        <v>24.78</v>
      </c>
      <c r="DK157" s="152">
        <v>27.48</v>
      </c>
      <c r="DL157" s="153">
        <v>30.29</v>
      </c>
      <c r="DM157" s="153">
        <v>32.880000000000003</v>
      </c>
      <c r="DN157" s="153">
        <v>32.92</v>
      </c>
      <c r="DO157" s="151">
        <v>35.549999999999997</v>
      </c>
      <c r="DP157" s="153">
        <v>36.840000000000003</v>
      </c>
      <c r="DQ157" s="151">
        <v>36.74</v>
      </c>
      <c r="DR157" s="152">
        <v>37.36</v>
      </c>
      <c r="DS157" s="153">
        <v>38.520000000000003</v>
      </c>
      <c r="DT157" s="153">
        <v>37.869999999999997</v>
      </c>
      <c r="DU157" s="153">
        <v>38.53</v>
      </c>
      <c r="DV157" s="153">
        <v>40.89</v>
      </c>
      <c r="DW157" s="151">
        <v>45.24</v>
      </c>
      <c r="DX157" s="153">
        <v>42.04</v>
      </c>
      <c r="DY157" s="153">
        <v>42.85</v>
      </c>
      <c r="DZ157" s="151">
        <v>36.14</v>
      </c>
      <c r="EA157" s="151">
        <v>37.18</v>
      </c>
      <c r="EB157" s="151">
        <v>4</v>
      </c>
      <c r="EC157" s="153">
        <v>6</v>
      </c>
      <c r="ED157" s="153">
        <v>8</v>
      </c>
      <c r="EE157" s="153">
        <v>4</v>
      </c>
      <c r="EF157" s="153">
        <v>-1</v>
      </c>
      <c r="EG157" s="153">
        <v>-7</v>
      </c>
      <c r="EH157" s="153">
        <v>-13</v>
      </c>
      <c r="EI157" s="153">
        <v>-19</v>
      </c>
      <c r="EJ157" s="153">
        <v>-18</v>
      </c>
      <c r="EK157" s="153">
        <v>-13</v>
      </c>
      <c r="EL157" s="153">
        <v>-4</v>
      </c>
      <c r="EM157" s="153">
        <v>5</v>
      </c>
      <c r="EN157" s="153">
        <v>11</v>
      </c>
      <c r="EO157" s="153">
        <v>14</v>
      </c>
      <c r="EP157" s="153">
        <v>14</v>
      </c>
      <c r="EQ157" s="153">
        <v>14</v>
      </c>
      <c r="ER157" s="153">
        <v>12</v>
      </c>
      <c r="ES157" s="153">
        <v>12</v>
      </c>
    </row>
    <row r="158" spans="1:149" s="154" customFormat="1" ht="14">
      <c r="A158" s="137" t="s">
        <v>1622</v>
      </c>
      <c r="B158" s="137" t="s">
        <v>1666</v>
      </c>
      <c r="C158" s="137">
        <v>12</v>
      </c>
      <c r="D158" s="137">
        <v>5</v>
      </c>
      <c r="E158" s="137">
        <v>42745345</v>
      </c>
      <c r="F158" s="137" t="s">
        <v>91</v>
      </c>
      <c r="G158" s="138" t="s">
        <v>782</v>
      </c>
      <c r="H158" s="139"/>
      <c r="I158" s="138"/>
      <c r="J158" s="137">
        <v>154.19999999999999</v>
      </c>
      <c r="K158" s="137">
        <v>42.7</v>
      </c>
      <c r="L158" s="137" t="s">
        <v>167</v>
      </c>
      <c r="M158" s="137"/>
      <c r="N158" s="137" t="s">
        <v>99</v>
      </c>
      <c r="O158" s="137" t="s">
        <v>414</v>
      </c>
      <c r="P158" s="142" t="s">
        <v>48</v>
      </c>
      <c r="Q158" s="142">
        <v>32</v>
      </c>
      <c r="R158" s="137">
        <v>33</v>
      </c>
      <c r="S158" s="137">
        <v>25</v>
      </c>
      <c r="T158" s="140" t="s">
        <v>860</v>
      </c>
      <c r="U158" s="140"/>
      <c r="V158" s="140"/>
      <c r="W158" s="140"/>
      <c r="X158" s="142" t="s">
        <v>48</v>
      </c>
      <c r="Y158" s="142">
        <v>32</v>
      </c>
      <c r="Z158" s="137">
        <v>33</v>
      </c>
      <c r="AA158" s="137">
        <v>25</v>
      </c>
      <c r="AB158" s="137" t="s">
        <v>280</v>
      </c>
      <c r="AC158" s="141"/>
      <c r="AD158" s="142" t="s">
        <v>115</v>
      </c>
      <c r="AE158" s="142">
        <v>82</v>
      </c>
      <c r="AF158" s="137">
        <v>65</v>
      </c>
      <c r="AG158" s="137">
        <v>63</v>
      </c>
      <c r="AH158" s="137"/>
      <c r="AI158" s="141" t="s">
        <v>443</v>
      </c>
      <c r="AJ158" s="150" t="s">
        <v>116</v>
      </c>
      <c r="AK158" s="150">
        <v>61</v>
      </c>
      <c r="AL158" s="155">
        <v>45</v>
      </c>
      <c r="AM158" s="155">
        <v>39</v>
      </c>
      <c r="AN158" s="155"/>
      <c r="AO158" s="159" t="s">
        <v>180</v>
      </c>
      <c r="AP158" s="137" t="s">
        <v>177</v>
      </c>
      <c r="AQ158" s="137" t="s">
        <v>323</v>
      </c>
      <c r="AR158" s="137" t="s">
        <v>429</v>
      </c>
      <c r="AS158" s="137" t="s">
        <v>775</v>
      </c>
      <c r="AT158" s="137" t="s">
        <v>87</v>
      </c>
      <c r="AU158" s="138"/>
      <c r="AV158" s="137" t="s">
        <v>89</v>
      </c>
      <c r="AW158" s="138"/>
      <c r="AX158" s="137" t="s">
        <v>93</v>
      </c>
      <c r="AY158" s="139" t="s">
        <v>1625</v>
      </c>
      <c r="AZ158" s="139">
        <v>2</v>
      </c>
      <c r="BA158" s="142" t="s">
        <v>48</v>
      </c>
      <c r="BB158" s="142">
        <v>32</v>
      </c>
      <c r="BC158" s="137">
        <v>33</v>
      </c>
      <c r="BD158" s="137">
        <v>25</v>
      </c>
      <c r="BE158" s="137" t="s">
        <v>1666</v>
      </c>
      <c r="BF158" s="137">
        <v>12</v>
      </c>
      <c r="BG158" s="137">
        <v>5</v>
      </c>
      <c r="BH158" s="143">
        <v>3.56</v>
      </c>
      <c r="BI158" s="144">
        <v>1.9</v>
      </c>
      <c r="BJ158" s="145">
        <v>1.51</v>
      </c>
      <c r="BK158" s="144">
        <v>1.45</v>
      </c>
      <c r="BL158" s="145">
        <v>1.1100000000000001</v>
      </c>
      <c r="BM158" s="143">
        <v>0.8</v>
      </c>
      <c r="BN158" s="145">
        <v>0.35</v>
      </c>
      <c r="BO158" s="143">
        <v>0.45</v>
      </c>
      <c r="BP158" s="144">
        <v>2.99</v>
      </c>
      <c r="BQ158" s="145">
        <v>3.07</v>
      </c>
      <c r="BR158" s="145">
        <v>4.7300000000000004</v>
      </c>
      <c r="BS158" s="145">
        <v>5.35</v>
      </c>
      <c r="BT158" s="145">
        <v>2.61</v>
      </c>
      <c r="BU158" s="146">
        <v>3.23</v>
      </c>
      <c r="BV158" s="147">
        <v>5.99</v>
      </c>
      <c r="BW158" s="147">
        <v>9.6300000000000008</v>
      </c>
      <c r="BX158" s="146">
        <v>13.8</v>
      </c>
      <c r="BY158" s="146">
        <v>18.329999999999998</v>
      </c>
      <c r="BZ158" s="146">
        <v>2.5499999999999998</v>
      </c>
      <c r="CA158" s="148">
        <v>0.97</v>
      </c>
      <c r="CB158" s="149">
        <v>0</v>
      </c>
      <c r="CC158" s="149">
        <v>0.37</v>
      </c>
      <c r="CD158" s="149">
        <v>1.57</v>
      </c>
      <c r="CE158" s="150">
        <v>1.83</v>
      </c>
      <c r="CF158" s="149">
        <v>2.06</v>
      </c>
      <c r="CG158" s="150">
        <v>2.4500000000000002</v>
      </c>
      <c r="CH158" s="148">
        <v>2.66</v>
      </c>
      <c r="CI158" s="149">
        <v>3.39</v>
      </c>
      <c r="CJ158" s="149">
        <v>5.0199999999999996</v>
      </c>
      <c r="CK158" s="149">
        <v>5.46</v>
      </c>
      <c r="CL158" s="147">
        <v>4.72</v>
      </c>
      <c r="CM158" s="146">
        <v>5.86</v>
      </c>
      <c r="CN158" s="147">
        <v>7.63</v>
      </c>
      <c r="CO158" s="147">
        <v>8.7899999999999991</v>
      </c>
      <c r="CP158" s="146">
        <v>11.77</v>
      </c>
      <c r="CQ158" s="146">
        <v>17.420000000000002</v>
      </c>
      <c r="CR158" s="151">
        <v>27.2</v>
      </c>
      <c r="CS158" s="152">
        <v>29.62</v>
      </c>
      <c r="CT158" s="153">
        <v>30.55</v>
      </c>
      <c r="CU158" s="152">
        <v>32.18</v>
      </c>
      <c r="CV158" s="153">
        <v>33.630000000000003</v>
      </c>
      <c r="CW158" s="151">
        <v>34.590000000000003</v>
      </c>
      <c r="CX158" s="153">
        <v>36.28</v>
      </c>
      <c r="CY158" s="151">
        <v>36.19</v>
      </c>
      <c r="CZ158" s="152">
        <v>36.840000000000003</v>
      </c>
      <c r="DA158" s="153">
        <v>36.74</v>
      </c>
      <c r="DB158" s="153">
        <v>37.96</v>
      </c>
      <c r="DC158" s="153">
        <v>38.5</v>
      </c>
      <c r="DD158" s="153">
        <v>41.39</v>
      </c>
      <c r="DE158" s="151">
        <v>43.23</v>
      </c>
      <c r="DF158" s="153">
        <v>45.1</v>
      </c>
      <c r="DG158" s="153">
        <v>43.44</v>
      </c>
      <c r="DH158" s="151">
        <v>42.32</v>
      </c>
      <c r="DI158" s="151">
        <v>35.869999999999997</v>
      </c>
      <c r="DJ158" s="151">
        <v>27.83</v>
      </c>
      <c r="DK158" s="152">
        <v>30.23</v>
      </c>
      <c r="DL158" s="153">
        <v>30.34</v>
      </c>
      <c r="DM158" s="153">
        <v>32.18</v>
      </c>
      <c r="DN158" s="153">
        <v>33.03</v>
      </c>
      <c r="DO158" s="151">
        <v>34.31</v>
      </c>
      <c r="DP158" s="153">
        <v>35.83</v>
      </c>
      <c r="DQ158" s="151">
        <v>36.24</v>
      </c>
      <c r="DR158" s="152">
        <v>36.24</v>
      </c>
      <c r="DS158" s="153">
        <v>36.520000000000003</v>
      </c>
      <c r="DT158" s="153">
        <v>38.51</v>
      </c>
      <c r="DU158" s="153">
        <v>38.08</v>
      </c>
      <c r="DV158" s="153">
        <v>42.11</v>
      </c>
      <c r="DW158" s="151">
        <v>43.92</v>
      </c>
      <c r="DX158" s="153">
        <v>45.2</v>
      </c>
      <c r="DY158" s="153">
        <v>44.03</v>
      </c>
      <c r="DZ158" s="151">
        <v>41.71</v>
      </c>
      <c r="EA158" s="151">
        <v>36.25</v>
      </c>
      <c r="EB158" s="151">
        <v>7</v>
      </c>
      <c r="EC158" s="153">
        <v>5</v>
      </c>
      <c r="ED158" s="153">
        <v>0</v>
      </c>
      <c r="EE158" s="153">
        <v>-6</v>
      </c>
      <c r="EF158" s="153">
        <v>-13</v>
      </c>
      <c r="EG158" s="153">
        <v>-22</v>
      </c>
      <c r="EH158" s="153">
        <v>-26</v>
      </c>
      <c r="EI158" s="153">
        <v>-28</v>
      </c>
      <c r="EJ158" s="153">
        <v>-24</v>
      </c>
      <c r="EK158" s="153">
        <v>-13</v>
      </c>
      <c r="EL158" s="153">
        <v>-1</v>
      </c>
      <c r="EM158" s="153">
        <v>-5</v>
      </c>
      <c r="EN158" s="153">
        <v>11</v>
      </c>
      <c r="EO158" s="153">
        <v>14</v>
      </c>
      <c r="EP158" s="153">
        <v>14</v>
      </c>
      <c r="EQ158" s="153">
        <v>12</v>
      </c>
      <c r="ER158" s="153">
        <v>11</v>
      </c>
      <c r="ES158" s="153">
        <v>8</v>
      </c>
    </row>
    <row r="159" spans="1:149" s="154" customFormat="1" ht="14">
      <c r="A159" s="137" t="s">
        <v>1483</v>
      </c>
      <c r="B159" s="137" t="s">
        <v>1666</v>
      </c>
      <c r="C159" s="137">
        <v>16</v>
      </c>
      <c r="D159" s="137">
        <v>5</v>
      </c>
      <c r="E159" s="137">
        <v>43375220</v>
      </c>
      <c r="F159" s="137" t="s">
        <v>91</v>
      </c>
      <c r="G159" s="138" t="s">
        <v>881</v>
      </c>
      <c r="H159" s="139"/>
      <c r="I159" s="138"/>
      <c r="J159" s="137">
        <v>164.4</v>
      </c>
      <c r="K159" s="137">
        <v>60.4</v>
      </c>
      <c r="L159" s="137" t="s">
        <v>167</v>
      </c>
      <c r="M159" s="137"/>
      <c r="N159" s="137" t="s">
        <v>147</v>
      </c>
      <c r="O159" s="137" t="s">
        <v>420</v>
      </c>
      <c r="P159" s="142" t="s">
        <v>6</v>
      </c>
      <c r="Q159" s="142">
        <v>28</v>
      </c>
      <c r="R159" s="137">
        <v>27</v>
      </c>
      <c r="S159" s="137">
        <v>25</v>
      </c>
      <c r="T159" s="140" t="s">
        <v>168</v>
      </c>
      <c r="U159" s="140" t="s">
        <v>538</v>
      </c>
      <c r="V159" s="140" t="s">
        <v>1486</v>
      </c>
      <c r="W159" s="140"/>
      <c r="X159" s="142" t="s">
        <v>6</v>
      </c>
      <c r="Y159" s="142">
        <v>28</v>
      </c>
      <c r="Z159" s="137">
        <v>27</v>
      </c>
      <c r="AA159" s="137">
        <v>25</v>
      </c>
      <c r="AB159" s="137" t="s">
        <v>1487</v>
      </c>
      <c r="AC159" s="141"/>
      <c r="AD159" s="142" t="s">
        <v>137</v>
      </c>
      <c r="AE159" s="142">
        <v>61</v>
      </c>
      <c r="AF159" s="137">
        <v>46</v>
      </c>
      <c r="AG159" s="137">
        <v>36</v>
      </c>
      <c r="AH159" s="137"/>
      <c r="AI159" s="141" t="s">
        <v>443</v>
      </c>
      <c r="AJ159" s="150" t="s">
        <v>102</v>
      </c>
      <c r="AK159" s="150">
        <v>38</v>
      </c>
      <c r="AL159" s="155">
        <v>31</v>
      </c>
      <c r="AM159" s="155">
        <v>29</v>
      </c>
      <c r="AN159" s="155"/>
      <c r="AO159" s="159" t="s">
        <v>197</v>
      </c>
      <c r="AP159" s="137" t="s">
        <v>117</v>
      </c>
      <c r="AQ159" s="137" t="s">
        <v>248</v>
      </c>
      <c r="AR159" s="137" t="s">
        <v>429</v>
      </c>
      <c r="AS159" s="137" t="s">
        <v>841</v>
      </c>
      <c r="AT159" s="137" t="s">
        <v>87</v>
      </c>
      <c r="AU159" s="138"/>
      <c r="AV159" s="137" t="s">
        <v>89</v>
      </c>
      <c r="AW159" s="138"/>
      <c r="AX159" s="137" t="s">
        <v>93</v>
      </c>
      <c r="AY159" s="139" t="s">
        <v>1488</v>
      </c>
      <c r="AZ159" s="139">
        <v>2</v>
      </c>
      <c r="BA159" s="142" t="s">
        <v>6</v>
      </c>
      <c r="BB159" s="142">
        <v>28</v>
      </c>
      <c r="BC159" s="137">
        <v>27</v>
      </c>
      <c r="BD159" s="137">
        <v>25</v>
      </c>
      <c r="BE159" s="137" t="s">
        <v>1666</v>
      </c>
      <c r="BF159" s="137">
        <v>16</v>
      </c>
      <c r="BG159" s="137">
        <v>5</v>
      </c>
      <c r="BH159" s="143">
        <v>3.44</v>
      </c>
      <c r="BI159" s="144">
        <v>3.28</v>
      </c>
      <c r="BJ159" s="145">
        <v>2.92</v>
      </c>
      <c r="BK159" s="144">
        <v>2.12</v>
      </c>
      <c r="BL159" s="145">
        <v>2.17</v>
      </c>
      <c r="BM159" s="143">
        <v>0.9</v>
      </c>
      <c r="BN159" s="145">
        <v>0</v>
      </c>
      <c r="BO159" s="143">
        <v>0</v>
      </c>
      <c r="BP159" s="144">
        <v>1.86</v>
      </c>
      <c r="BQ159" s="145">
        <v>1.69</v>
      </c>
      <c r="BR159" s="145">
        <v>4.72</v>
      </c>
      <c r="BS159" s="145">
        <v>3.23</v>
      </c>
      <c r="BT159" s="145">
        <v>3.86</v>
      </c>
      <c r="BU159" s="146">
        <v>4.6399999999999997</v>
      </c>
      <c r="BV159" s="147">
        <v>4.1500000000000004</v>
      </c>
      <c r="BW159" s="147">
        <v>7.83</v>
      </c>
      <c r="BX159" s="146">
        <v>12.68</v>
      </c>
      <c r="BY159" s="156"/>
      <c r="BZ159" s="146">
        <v>2.52</v>
      </c>
      <c r="CA159" s="148">
        <v>0</v>
      </c>
      <c r="CB159" s="149">
        <v>0</v>
      </c>
      <c r="CC159" s="149">
        <v>0.37</v>
      </c>
      <c r="CD159" s="149">
        <v>0.5</v>
      </c>
      <c r="CE159" s="150">
        <v>2.2200000000000002</v>
      </c>
      <c r="CF159" s="149">
        <v>2.12</v>
      </c>
      <c r="CG159" s="150">
        <v>1.78</v>
      </c>
      <c r="CH159" s="148">
        <v>2.37</v>
      </c>
      <c r="CI159" s="149">
        <v>2.17</v>
      </c>
      <c r="CJ159" s="149">
        <v>4.8499999999999996</v>
      </c>
      <c r="CK159" s="149">
        <v>4.09</v>
      </c>
      <c r="CL159" s="147">
        <v>2.2799999999999998</v>
      </c>
      <c r="CM159" s="146">
        <v>5.07</v>
      </c>
      <c r="CN159" s="147">
        <v>4.49</v>
      </c>
      <c r="CO159" s="147">
        <v>7.7</v>
      </c>
      <c r="CP159" s="146">
        <v>11.37</v>
      </c>
      <c r="CQ159" s="156"/>
      <c r="CR159" s="151">
        <v>28.34</v>
      </c>
      <c r="CS159" s="152">
        <v>32.96</v>
      </c>
      <c r="CT159" s="153">
        <v>34.5</v>
      </c>
      <c r="CU159" s="152">
        <v>35.4</v>
      </c>
      <c r="CV159" s="153">
        <v>35.07</v>
      </c>
      <c r="CW159" s="151">
        <v>37.659999999999997</v>
      </c>
      <c r="CX159" s="153">
        <v>37.700000000000003</v>
      </c>
      <c r="CY159" s="151">
        <v>38.69</v>
      </c>
      <c r="CZ159" s="152">
        <v>38.33</v>
      </c>
      <c r="DA159" s="153">
        <v>38.479999999999997</v>
      </c>
      <c r="DB159" s="153">
        <v>40.26</v>
      </c>
      <c r="DC159" s="153">
        <v>39.75</v>
      </c>
      <c r="DD159" s="153">
        <v>42.29</v>
      </c>
      <c r="DE159" s="151">
        <v>42.52</v>
      </c>
      <c r="DF159" s="153">
        <v>41.73</v>
      </c>
      <c r="DG159" s="153">
        <v>46.45</v>
      </c>
      <c r="DH159" s="151">
        <v>46.99</v>
      </c>
      <c r="DI159" s="157"/>
      <c r="DJ159" s="151">
        <v>28.05</v>
      </c>
      <c r="DK159" s="152">
        <v>33.96</v>
      </c>
      <c r="DL159" s="153">
        <v>34.99</v>
      </c>
      <c r="DM159" s="153">
        <v>35.270000000000003</v>
      </c>
      <c r="DN159" s="153">
        <v>35.82</v>
      </c>
      <c r="DO159" s="151">
        <v>37.28</v>
      </c>
      <c r="DP159" s="153">
        <v>37.04</v>
      </c>
      <c r="DQ159" s="151">
        <v>38.76</v>
      </c>
      <c r="DR159" s="152">
        <v>38.15</v>
      </c>
      <c r="DS159" s="153">
        <v>38.61</v>
      </c>
      <c r="DT159" s="153">
        <v>40.06</v>
      </c>
      <c r="DU159" s="153">
        <v>40.39</v>
      </c>
      <c r="DV159" s="153">
        <v>42.08</v>
      </c>
      <c r="DW159" s="151">
        <v>42.61</v>
      </c>
      <c r="DX159" s="153">
        <v>41.08</v>
      </c>
      <c r="DY159" s="153">
        <v>46.17</v>
      </c>
      <c r="DZ159" s="151">
        <v>46.39</v>
      </c>
      <c r="EA159" s="157"/>
      <c r="EB159" s="151">
        <v>4</v>
      </c>
      <c r="EC159" s="153">
        <v>3</v>
      </c>
      <c r="ED159" s="153">
        <v>3</v>
      </c>
      <c r="EE159" s="153">
        <v>0</v>
      </c>
      <c r="EF159" s="153">
        <v>-8</v>
      </c>
      <c r="EG159" s="153">
        <v>-16</v>
      </c>
      <c r="EH159" s="153">
        <v>-19</v>
      </c>
      <c r="EI159" s="153">
        <v>-21</v>
      </c>
      <c r="EJ159" s="153">
        <v>-15</v>
      </c>
      <c r="EK159" s="153">
        <v>-10</v>
      </c>
      <c r="EL159" s="153">
        <v>1</v>
      </c>
      <c r="EM159" s="153">
        <v>5</v>
      </c>
      <c r="EN159" s="153">
        <v>13</v>
      </c>
      <c r="EO159" s="153">
        <v>14</v>
      </c>
      <c r="EP159" s="153">
        <v>14</v>
      </c>
      <c r="EQ159" s="153">
        <v>12</v>
      </c>
      <c r="ER159" s="153">
        <v>12</v>
      </c>
      <c r="ES159" s="158"/>
    </row>
    <row r="160" spans="1:149" s="154" customFormat="1" ht="14">
      <c r="A160" s="137" t="s">
        <v>1501</v>
      </c>
      <c r="B160" s="137" t="s">
        <v>1666</v>
      </c>
      <c r="C160" s="137">
        <v>13</v>
      </c>
      <c r="D160" s="137">
        <v>8</v>
      </c>
      <c r="E160" s="137">
        <v>51498489</v>
      </c>
      <c r="F160" s="137" t="s">
        <v>91</v>
      </c>
      <c r="G160" s="138" t="s">
        <v>1503</v>
      </c>
      <c r="H160" s="139"/>
      <c r="I160" s="138"/>
      <c r="J160" s="137">
        <v>146.69999999999999</v>
      </c>
      <c r="K160" s="137">
        <v>39.6</v>
      </c>
      <c r="L160" s="137" t="s">
        <v>167</v>
      </c>
      <c r="M160" s="137"/>
      <c r="N160" s="137" t="s">
        <v>147</v>
      </c>
      <c r="O160" s="137" t="s">
        <v>259</v>
      </c>
      <c r="P160" s="142" t="s">
        <v>17</v>
      </c>
      <c r="Q160" s="142">
        <v>33</v>
      </c>
      <c r="R160" s="137">
        <v>26</v>
      </c>
      <c r="S160" s="137">
        <v>26</v>
      </c>
      <c r="T160" s="140" t="s">
        <v>860</v>
      </c>
      <c r="U160" s="140" t="s">
        <v>168</v>
      </c>
      <c r="V160" s="140"/>
      <c r="W160" s="140"/>
      <c r="X160" s="142" t="s">
        <v>17</v>
      </c>
      <c r="Y160" s="142">
        <v>33</v>
      </c>
      <c r="Z160" s="137">
        <v>26</v>
      </c>
      <c r="AA160" s="137">
        <v>26</v>
      </c>
      <c r="AB160" s="137" t="s">
        <v>280</v>
      </c>
      <c r="AC160" s="141"/>
      <c r="AD160" s="142" t="s">
        <v>318</v>
      </c>
      <c r="AE160" s="142">
        <v>52</v>
      </c>
      <c r="AF160" s="137">
        <v>37</v>
      </c>
      <c r="AG160" s="137">
        <v>32</v>
      </c>
      <c r="AH160" s="137"/>
      <c r="AI160" s="141" t="s">
        <v>242</v>
      </c>
      <c r="AJ160" s="150" t="s">
        <v>473</v>
      </c>
      <c r="AK160" s="150">
        <v>21</v>
      </c>
      <c r="AL160" s="155">
        <v>8</v>
      </c>
      <c r="AM160" s="155">
        <v>7</v>
      </c>
      <c r="AN160" s="155"/>
      <c r="AO160" s="159"/>
      <c r="AP160" s="137" t="s">
        <v>272</v>
      </c>
      <c r="AQ160" s="137" t="s">
        <v>612</v>
      </c>
      <c r="AR160" s="137" t="s">
        <v>744</v>
      </c>
      <c r="AS160" s="137" t="s">
        <v>841</v>
      </c>
      <c r="AT160" s="137" t="s">
        <v>87</v>
      </c>
      <c r="AU160" s="138"/>
      <c r="AV160" s="137" t="s">
        <v>89</v>
      </c>
      <c r="AW160" s="138"/>
      <c r="AX160" s="137" t="s">
        <v>93</v>
      </c>
      <c r="AY160" s="139" t="s">
        <v>438</v>
      </c>
      <c r="AZ160" s="139">
        <v>2</v>
      </c>
      <c r="BA160" s="142" t="s">
        <v>17</v>
      </c>
      <c r="BB160" s="142">
        <v>33</v>
      </c>
      <c r="BC160" s="137">
        <v>26</v>
      </c>
      <c r="BD160" s="137">
        <v>26</v>
      </c>
      <c r="BE160" s="137" t="s">
        <v>1666</v>
      </c>
      <c r="BF160" s="137">
        <v>13</v>
      </c>
      <c r="BG160" s="137">
        <v>8</v>
      </c>
      <c r="BH160" s="143">
        <v>2.39</v>
      </c>
      <c r="BI160" s="144">
        <v>3.12</v>
      </c>
      <c r="BJ160" s="145">
        <v>1.73</v>
      </c>
      <c r="BK160" s="144">
        <v>1.37</v>
      </c>
      <c r="BL160" s="145">
        <v>1.37</v>
      </c>
      <c r="BM160" s="143">
        <v>1.18</v>
      </c>
      <c r="BN160" s="145">
        <v>0.28000000000000003</v>
      </c>
      <c r="BO160" s="143">
        <v>0.37</v>
      </c>
      <c r="BP160" s="144">
        <v>1.1200000000000001</v>
      </c>
      <c r="BQ160" s="145">
        <v>1.67</v>
      </c>
      <c r="BR160" s="145">
        <v>1.76</v>
      </c>
      <c r="BS160" s="145">
        <v>1.99</v>
      </c>
      <c r="BT160" s="145">
        <v>3.29</v>
      </c>
      <c r="BU160" s="146">
        <v>4.0199999999999996</v>
      </c>
      <c r="BV160" s="147">
        <v>5.09</v>
      </c>
      <c r="BW160" s="147">
        <v>8.07</v>
      </c>
      <c r="BX160" s="146">
        <v>12.22</v>
      </c>
      <c r="BY160" s="156"/>
      <c r="BZ160" s="146">
        <v>3.79</v>
      </c>
      <c r="CA160" s="148">
        <v>1.45</v>
      </c>
      <c r="CB160" s="149">
        <v>0.28000000000000003</v>
      </c>
      <c r="CC160" s="149">
        <v>0</v>
      </c>
      <c r="CD160" s="149">
        <v>0</v>
      </c>
      <c r="CE160" s="150">
        <v>0.28000000000000003</v>
      </c>
      <c r="CF160" s="149">
        <v>0.12</v>
      </c>
      <c r="CG160" s="150">
        <v>1.1200000000000001</v>
      </c>
      <c r="CH160" s="148">
        <v>1.85</v>
      </c>
      <c r="CI160" s="149">
        <v>1.99</v>
      </c>
      <c r="CJ160" s="149">
        <v>2.74</v>
      </c>
      <c r="CK160" s="149">
        <v>1.66</v>
      </c>
      <c r="CL160" s="147">
        <v>2.5299999999999998</v>
      </c>
      <c r="CM160" s="146">
        <v>4.46</v>
      </c>
      <c r="CN160" s="147">
        <v>5.18</v>
      </c>
      <c r="CO160" s="147">
        <v>8.34</v>
      </c>
      <c r="CP160" s="146">
        <v>12.51</v>
      </c>
      <c r="CQ160" s="156"/>
      <c r="CR160" s="151">
        <v>25.76</v>
      </c>
      <c r="CS160" s="152">
        <v>29.56</v>
      </c>
      <c r="CT160" s="153">
        <v>31.13</v>
      </c>
      <c r="CU160" s="152">
        <v>31.29</v>
      </c>
      <c r="CV160" s="153">
        <v>32.700000000000003</v>
      </c>
      <c r="CW160" s="151">
        <v>33.020000000000003</v>
      </c>
      <c r="CX160" s="153">
        <v>34.35</v>
      </c>
      <c r="CY160" s="151">
        <v>35.24</v>
      </c>
      <c r="CZ160" s="152">
        <v>35.01</v>
      </c>
      <c r="DA160" s="153">
        <v>35.520000000000003</v>
      </c>
      <c r="DB160" s="153">
        <v>36.33</v>
      </c>
      <c r="DC160" s="153">
        <v>38.299999999999997</v>
      </c>
      <c r="DD160" s="153">
        <v>39.89</v>
      </c>
      <c r="DE160" s="151">
        <v>40.51</v>
      </c>
      <c r="DF160" s="153">
        <v>42.07</v>
      </c>
      <c r="DG160" s="153">
        <v>41.96</v>
      </c>
      <c r="DH160" s="151">
        <v>41.46</v>
      </c>
      <c r="DI160" s="157"/>
      <c r="DJ160" s="151">
        <v>25.99</v>
      </c>
      <c r="DK160" s="152">
        <v>30.22</v>
      </c>
      <c r="DL160" s="153">
        <v>31.22</v>
      </c>
      <c r="DM160" s="153">
        <v>31.97</v>
      </c>
      <c r="DN160" s="153">
        <v>32.799999999999997</v>
      </c>
      <c r="DO160" s="151">
        <v>33.659999999999997</v>
      </c>
      <c r="DP160" s="153">
        <v>34.340000000000003</v>
      </c>
      <c r="DQ160" s="151">
        <v>34.78</v>
      </c>
      <c r="DR160" s="152">
        <v>35.03</v>
      </c>
      <c r="DS160" s="153">
        <v>35.04</v>
      </c>
      <c r="DT160" s="153">
        <v>36.119999999999997</v>
      </c>
      <c r="DU160" s="153">
        <v>38.53</v>
      </c>
      <c r="DV160" s="153">
        <v>39.200000000000003</v>
      </c>
      <c r="DW160" s="151">
        <v>40.76</v>
      </c>
      <c r="DX160" s="153">
        <v>42.11</v>
      </c>
      <c r="DY160" s="153">
        <v>41.67</v>
      </c>
      <c r="DZ160" s="151">
        <v>41.66</v>
      </c>
      <c r="EA160" s="157"/>
      <c r="EB160" s="151">
        <v>1</v>
      </c>
      <c r="EC160" s="153">
        <v>2</v>
      </c>
      <c r="ED160" s="153">
        <v>4</v>
      </c>
      <c r="EE160" s="153">
        <v>5</v>
      </c>
      <c r="EF160" s="153">
        <v>1</v>
      </c>
      <c r="EG160" s="153">
        <v>0</v>
      </c>
      <c r="EH160" s="153">
        <v>-6</v>
      </c>
      <c r="EI160" s="153">
        <v>-9</v>
      </c>
      <c r="EJ160" s="153">
        <v>-11</v>
      </c>
      <c r="EK160" s="153">
        <v>-9</v>
      </c>
      <c r="EL160" s="153">
        <v>-6</v>
      </c>
      <c r="EM160" s="153">
        <v>-4</v>
      </c>
      <c r="EN160" s="153">
        <v>0</v>
      </c>
      <c r="EO160" s="153">
        <v>2</v>
      </c>
      <c r="EP160" s="153">
        <v>4</v>
      </c>
      <c r="EQ160" s="153">
        <v>3</v>
      </c>
      <c r="ER160" s="153">
        <v>3</v>
      </c>
      <c r="ES160" s="158"/>
    </row>
    <row r="161" spans="1:149" s="154" customFormat="1" ht="14">
      <c r="A161" s="137" t="s">
        <v>1582</v>
      </c>
      <c r="B161" s="137" t="s">
        <v>1666</v>
      </c>
      <c r="C161" s="137">
        <v>16</v>
      </c>
      <c r="D161" s="137">
        <v>1</v>
      </c>
      <c r="E161" s="137">
        <v>50999004</v>
      </c>
      <c r="F161" s="137" t="s">
        <v>91</v>
      </c>
      <c r="G161" s="138" t="s">
        <v>1586</v>
      </c>
      <c r="H161" s="139"/>
      <c r="I161" s="138"/>
      <c r="J161" s="137">
        <v>162.30000000000001</v>
      </c>
      <c r="K161" s="137">
        <v>42.1</v>
      </c>
      <c r="L161" s="137" t="s">
        <v>167</v>
      </c>
      <c r="M161" s="137"/>
      <c r="N161" s="137" t="s">
        <v>147</v>
      </c>
      <c r="O161" s="137" t="s">
        <v>148</v>
      </c>
      <c r="P161" s="142" t="s">
        <v>6</v>
      </c>
      <c r="Q161" s="142">
        <v>31</v>
      </c>
      <c r="R161" s="137">
        <v>29</v>
      </c>
      <c r="S161" s="137">
        <v>26</v>
      </c>
      <c r="T161" s="140"/>
      <c r="U161" s="140"/>
      <c r="V161" s="140"/>
      <c r="W161" s="140"/>
      <c r="X161" s="142" t="s">
        <v>6</v>
      </c>
      <c r="Y161" s="142">
        <v>31</v>
      </c>
      <c r="Z161" s="137">
        <v>29</v>
      </c>
      <c r="AA161" s="137">
        <v>26</v>
      </c>
      <c r="AB161" s="137" t="s">
        <v>280</v>
      </c>
      <c r="AC161" s="141"/>
      <c r="AD161" s="142" t="s">
        <v>232</v>
      </c>
      <c r="AE161" s="142">
        <v>62</v>
      </c>
      <c r="AF161" s="137">
        <v>42</v>
      </c>
      <c r="AG161" s="137">
        <v>37</v>
      </c>
      <c r="AH161" s="137"/>
      <c r="AI161" s="141" t="s">
        <v>242</v>
      </c>
      <c r="AJ161" s="150" t="s">
        <v>301</v>
      </c>
      <c r="AK161" s="150">
        <v>32</v>
      </c>
      <c r="AL161" s="155">
        <v>27</v>
      </c>
      <c r="AM161" s="155">
        <v>20</v>
      </c>
      <c r="AN161" s="155"/>
      <c r="AO161" s="159" t="s">
        <v>197</v>
      </c>
      <c r="AP161" s="137" t="s">
        <v>149</v>
      </c>
      <c r="AQ161" s="137" t="s">
        <v>118</v>
      </c>
      <c r="AR161" s="137" t="s">
        <v>1585</v>
      </c>
      <c r="AS161" s="137" t="s">
        <v>775</v>
      </c>
      <c r="AT161" s="137" t="s">
        <v>87</v>
      </c>
      <c r="AU161" s="138"/>
      <c r="AV161" s="137" t="s">
        <v>89</v>
      </c>
      <c r="AW161" s="138"/>
      <c r="AX161" s="137" t="s">
        <v>93</v>
      </c>
      <c r="AY161" s="139" t="s">
        <v>710</v>
      </c>
      <c r="AZ161" s="139">
        <v>2</v>
      </c>
      <c r="BA161" s="142" t="s">
        <v>6</v>
      </c>
      <c r="BB161" s="142">
        <v>31</v>
      </c>
      <c r="BC161" s="137">
        <v>29</v>
      </c>
      <c r="BD161" s="137">
        <v>26</v>
      </c>
      <c r="BE161" s="137" t="s">
        <v>1666</v>
      </c>
      <c r="BF161" s="137">
        <v>16</v>
      </c>
      <c r="BG161" s="137">
        <v>1</v>
      </c>
      <c r="BH161" s="143">
        <v>4.0999999999999996</v>
      </c>
      <c r="BI161" s="144">
        <v>3.78</v>
      </c>
      <c r="BJ161" s="145">
        <v>2.88</v>
      </c>
      <c r="BK161" s="144">
        <v>2.25</v>
      </c>
      <c r="BL161" s="145">
        <v>1.51</v>
      </c>
      <c r="BM161" s="143">
        <v>1.22</v>
      </c>
      <c r="BN161" s="145">
        <v>0.72</v>
      </c>
      <c r="BO161" s="143">
        <v>0</v>
      </c>
      <c r="BP161" s="144">
        <v>0.12</v>
      </c>
      <c r="BQ161" s="145">
        <v>1.27</v>
      </c>
      <c r="BR161" s="145">
        <v>2.86</v>
      </c>
      <c r="BS161" s="145">
        <v>7.15</v>
      </c>
      <c r="BT161" s="145">
        <v>3.88</v>
      </c>
      <c r="BU161" s="146">
        <v>3.62</v>
      </c>
      <c r="BV161" s="147">
        <v>5.31</v>
      </c>
      <c r="BW161" s="147">
        <v>6.99</v>
      </c>
      <c r="BX161" s="146">
        <v>10.79</v>
      </c>
      <c r="BY161" s="146">
        <v>17.239999999999998</v>
      </c>
      <c r="BZ161" s="146">
        <v>3.33</v>
      </c>
      <c r="CA161" s="148">
        <v>2.4500000000000002</v>
      </c>
      <c r="CB161" s="149">
        <v>0</v>
      </c>
      <c r="CC161" s="149">
        <v>0</v>
      </c>
      <c r="CD161" s="149">
        <v>0.39</v>
      </c>
      <c r="CE161" s="150">
        <v>1.02</v>
      </c>
      <c r="CF161" s="149">
        <v>2.36</v>
      </c>
      <c r="CG161" s="150">
        <v>2.4</v>
      </c>
      <c r="CH161" s="148">
        <v>1.45</v>
      </c>
      <c r="CI161" s="149">
        <v>2.71</v>
      </c>
      <c r="CJ161" s="149">
        <v>3.74</v>
      </c>
      <c r="CK161" s="149">
        <v>7.82</v>
      </c>
      <c r="CL161" s="147">
        <v>2.61</v>
      </c>
      <c r="CM161" s="146">
        <v>3.86</v>
      </c>
      <c r="CN161" s="147">
        <v>6.74</v>
      </c>
      <c r="CO161" s="147">
        <v>6.78</v>
      </c>
      <c r="CP161" s="146">
        <v>11.38</v>
      </c>
      <c r="CQ161" s="146">
        <v>16.600000000000001</v>
      </c>
      <c r="CR161" s="151">
        <v>27.94</v>
      </c>
      <c r="CS161" s="152">
        <v>31.9</v>
      </c>
      <c r="CT161" s="153">
        <v>32.99</v>
      </c>
      <c r="CU161" s="152">
        <v>34.020000000000003</v>
      </c>
      <c r="CV161" s="153">
        <v>34.93</v>
      </c>
      <c r="CW161" s="151">
        <v>35.39</v>
      </c>
      <c r="CX161" s="153">
        <v>35.11</v>
      </c>
      <c r="CY161" s="151">
        <v>35.49</v>
      </c>
      <c r="CZ161" s="152">
        <v>37.22</v>
      </c>
      <c r="DA161" s="153">
        <v>37.51</v>
      </c>
      <c r="DB161" s="153">
        <v>38.1</v>
      </c>
      <c r="DC161" s="153">
        <v>39.46</v>
      </c>
      <c r="DD161" s="153">
        <v>41.12</v>
      </c>
      <c r="DE161" s="151">
        <v>43.5</v>
      </c>
      <c r="DF161" s="153">
        <v>46.17</v>
      </c>
      <c r="DG161" s="153">
        <v>42.71</v>
      </c>
      <c r="DH161" s="151">
        <v>45.39</v>
      </c>
      <c r="DI161" s="151">
        <v>42.87</v>
      </c>
      <c r="DJ161" s="151">
        <v>27.67</v>
      </c>
      <c r="DK161" s="152">
        <v>31.45</v>
      </c>
      <c r="DL161" s="153">
        <v>33.130000000000003</v>
      </c>
      <c r="DM161" s="153">
        <v>34.17</v>
      </c>
      <c r="DN161" s="153">
        <v>35.479999999999997</v>
      </c>
      <c r="DO161" s="151">
        <v>34.93</v>
      </c>
      <c r="DP161" s="153">
        <v>35.119999999999997</v>
      </c>
      <c r="DQ161" s="151">
        <v>35.979999999999997</v>
      </c>
      <c r="DR161" s="152">
        <v>36.659999999999997</v>
      </c>
      <c r="DS161" s="153">
        <v>37.65</v>
      </c>
      <c r="DT161" s="153">
        <v>38.24</v>
      </c>
      <c r="DU161" s="153">
        <v>40.42</v>
      </c>
      <c r="DV161" s="153">
        <v>41.95</v>
      </c>
      <c r="DW161" s="151">
        <v>43.39</v>
      </c>
      <c r="DX161" s="153">
        <v>46.19</v>
      </c>
      <c r="DY161" s="153">
        <v>42.53</v>
      </c>
      <c r="DZ161" s="151">
        <v>45.11</v>
      </c>
      <c r="EA161" s="151">
        <v>43.17</v>
      </c>
      <c r="EB161" s="151">
        <v>1</v>
      </c>
      <c r="EC161" s="153">
        <v>3</v>
      </c>
      <c r="ED161" s="153">
        <v>3</v>
      </c>
      <c r="EE161" s="153">
        <v>2</v>
      </c>
      <c r="EF161" s="153">
        <v>-3</v>
      </c>
      <c r="EG161" s="153">
        <v>-14</v>
      </c>
      <c r="EH161" s="153">
        <v>-22</v>
      </c>
      <c r="EI161" s="153">
        <v>-24</v>
      </c>
      <c r="EJ161" s="153">
        <v>-20</v>
      </c>
      <c r="EK161" s="153">
        <v>-12</v>
      </c>
      <c r="EL161" s="153">
        <v>-7</v>
      </c>
      <c r="EM161" s="153">
        <v>-2</v>
      </c>
      <c r="EN161" s="153">
        <v>2</v>
      </c>
      <c r="EO161" s="153">
        <v>4</v>
      </c>
      <c r="EP161" s="153">
        <v>3</v>
      </c>
      <c r="EQ161" s="153">
        <v>2</v>
      </c>
      <c r="ER161" s="153">
        <v>0</v>
      </c>
      <c r="ES161" s="153">
        <v>0</v>
      </c>
    </row>
    <row r="162" spans="1:149" s="154" customFormat="1" ht="14">
      <c r="A162" s="137" t="s">
        <v>1347</v>
      </c>
      <c r="B162" s="137" t="s">
        <v>1667</v>
      </c>
      <c r="C162" s="137">
        <v>14</v>
      </c>
      <c r="D162" s="137">
        <v>6</v>
      </c>
      <c r="E162" s="137">
        <v>50877111</v>
      </c>
      <c r="F162" s="137" t="s">
        <v>91</v>
      </c>
      <c r="G162" s="138" t="s">
        <v>410</v>
      </c>
      <c r="H162" s="161" t="s">
        <v>95</v>
      </c>
      <c r="I162" s="138">
        <v>-9</v>
      </c>
      <c r="J162" s="137">
        <v>166.5</v>
      </c>
      <c r="K162" s="137">
        <v>44.6</v>
      </c>
      <c r="L162" s="137" t="s">
        <v>167</v>
      </c>
      <c r="M162" s="137"/>
      <c r="N162" s="137" t="s">
        <v>147</v>
      </c>
      <c r="O162" s="137" t="s">
        <v>148</v>
      </c>
      <c r="P162" s="142" t="s">
        <v>17</v>
      </c>
      <c r="Q162" s="142">
        <v>38</v>
      </c>
      <c r="R162" s="137">
        <v>41</v>
      </c>
      <c r="S162" s="137">
        <v>26</v>
      </c>
      <c r="T162" s="140" t="s">
        <v>168</v>
      </c>
      <c r="U162" s="140"/>
      <c r="V162" s="140"/>
      <c r="W162" s="140"/>
      <c r="X162" s="142" t="s">
        <v>17</v>
      </c>
      <c r="Y162" s="142">
        <v>38</v>
      </c>
      <c r="Z162" s="137">
        <v>41</v>
      </c>
      <c r="AA162" s="137">
        <v>26</v>
      </c>
      <c r="AB162" s="137" t="s">
        <v>1348</v>
      </c>
      <c r="AC162" s="141"/>
      <c r="AD162" s="142" t="s">
        <v>216</v>
      </c>
      <c r="AE162" s="142">
        <v>52</v>
      </c>
      <c r="AF162" s="137">
        <v>47</v>
      </c>
      <c r="AG162" s="137">
        <v>21</v>
      </c>
      <c r="AH162" s="137"/>
      <c r="AI162" s="141" t="s">
        <v>88</v>
      </c>
      <c r="AJ162" s="150" t="s">
        <v>217</v>
      </c>
      <c r="AK162" s="150">
        <v>22</v>
      </c>
      <c r="AL162" s="155">
        <v>24</v>
      </c>
      <c r="AM162" s="155">
        <v>12</v>
      </c>
      <c r="AN162" s="155"/>
      <c r="AO162" s="159"/>
      <c r="AP162" s="137" t="s">
        <v>311</v>
      </c>
      <c r="AQ162" s="137" t="s">
        <v>409</v>
      </c>
      <c r="AR162" s="137" t="s">
        <v>226</v>
      </c>
      <c r="AS162" s="137" t="s">
        <v>204</v>
      </c>
      <c r="AT162" s="137" t="s">
        <v>87</v>
      </c>
      <c r="AU162" s="138" t="s">
        <v>152</v>
      </c>
      <c r="AV162" s="137" t="s">
        <v>89</v>
      </c>
      <c r="AW162" s="138" t="s">
        <v>197</v>
      </c>
      <c r="AX162" s="137" t="s">
        <v>93</v>
      </c>
      <c r="AY162" s="139" t="s">
        <v>229</v>
      </c>
      <c r="AZ162" s="139">
        <v>2</v>
      </c>
      <c r="BA162" s="142" t="s">
        <v>17</v>
      </c>
      <c r="BB162" s="142">
        <v>38</v>
      </c>
      <c r="BC162" s="137">
        <v>41</v>
      </c>
      <c r="BD162" s="137">
        <v>26</v>
      </c>
      <c r="BE162" s="137" t="s">
        <v>1667</v>
      </c>
      <c r="BF162" s="137">
        <v>14</v>
      </c>
      <c r="BG162" s="137">
        <v>6</v>
      </c>
      <c r="BH162" s="143">
        <v>5.99</v>
      </c>
      <c r="BI162" s="144">
        <v>3.62</v>
      </c>
      <c r="BJ162" s="145">
        <v>3.73</v>
      </c>
      <c r="BK162" s="144">
        <v>3.6</v>
      </c>
      <c r="BL162" s="145">
        <v>3.13</v>
      </c>
      <c r="BM162" s="143">
        <v>3.35</v>
      </c>
      <c r="BN162" s="145">
        <v>3.23</v>
      </c>
      <c r="BO162" s="143">
        <v>2.56</v>
      </c>
      <c r="BP162" s="144">
        <v>2.9</v>
      </c>
      <c r="BQ162" s="145">
        <v>4.13</v>
      </c>
      <c r="BR162" s="145">
        <v>5.83</v>
      </c>
      <c r="BS162" s="145">
        <v>6.24</v>
      </c>
      <c r="BT162" s="145">
        <v>4.34</v>
      </c>
      <c r="BU162" s="146">
        <v>4.99</v>
      </c>
      <c r="BV162" s="147">
        <v>8.07</v>
      </c>
      <c r="BW162" s="147">
        <v>7.75</v>
      </c>
      <c r="BX162" s="146">
        <v>13.31</v>
      </c>
      <c r="BY162" s="146">
        <v>22.54</v>
      </c>
      <c r="BZ162" s="146">
        <v>4.92</v>
      </c>
      <c r="CA162" s="162">
        <v>3.48</v>
      </c>
      <c r="CB162" s="147">
        <v>2.4500000000000002</v>
      </c>
      <c r="CC162" s="147">
        <v>0.9</v>
      </c>
      <c r="CD162" s="147">
        <v>1.96</v>
      </c>
      <c r="CE162" s="146">
        <v>2.17</v>
      </c>
      <c r="CF162" s="147">
        <v>2.36</v>
      </c>
      <c r="CG162" s="146">
        <v>3.13</v>
      </c>
      <c r="CH162" s="162">
        <v>3.53</v>
      </c>
      <c r="CI162" s="147">
        <v>5.03</v>
      </c>
      <c r="CJ162" s="147">
        <v>5.18</v>
      </c>
      <c r="CK162" s="147">
        <v>4.76</v>
      </c>
      <c r="CL162" s="147">
        <v>4.4800000000000004</v>
      </c>
      <c r="CM162" s="146">
        <v>6.53</v>
      </c>
      <c r="CN162" s="147">
        <v>8.33</v>
      </c>
      <c r="CO162" s="147">
        <v>9.2799999999999994</v>
      </c>
      <c r="CP162" s="146">
        <v>13.81</v>
      </c>
      <c r="CQ162" s="146">
        <v>21.17</v>
      </c>
      <c r="CR162" s="151">
        <v>28.2</v>
      </c>
      <c r="CS162" s="152">
        <v>32.549999999999997</v>
      </c>
      <c r="CT162" s="153">
        <v>34.17</v>
      </c>
      <c r="CU162" s="152">
        <v>36.78</v>
      </c>
      <c r="CV162" s="153">
        <v>36.1</v>
      </c>
      <c r="CW162" s="151">
        <v>37.590000000000003</v>
      </c>
      <c r="CX162" s="153">
        <v>38.659999999999997</v>
      </c>
      <c r="CY162" s="151">
        <v>39.44</v>
      </c>
      <c r="CZ162" s="152">
        <v>39.65</v>
      </c>
      <c r="DA162" s="153">
        <v>41.49</v>
      </c>
      <c r="DB162" s="153">
        <v>42.47</v>
      </c>
      <c r="DC162" s="153">
        <v>42.94</v>
      </c>
      <c r="DD162" s="153">
        <v>49.02</v>
      </c>
      <c r="DE162" s="151">
        <v>47.95</v>
      </c>
      <c r="DF162" s="153">
        <v>48.05</v>
      </c>
      <c r="DG162" s="153">
        <v>45.19</v>
      </c>
      <c r="DH162" s="151">
        <v>44.2</v>
      </c>
      <c r="DI162" s="151">
        <v>42.17</v>
      </c>
      <c r="DJ162" s="151">
        <v>27.91</v>
      </c>
      <c r="DK162" s="152">
        <v>32.08</v>
      </c>
      <c r="DL162" s="153">
        <v>34.46</v>
      </c>
      <c r="DM162" s="153">
        <v>36.409999999999997</v>
      </c>
      <c r="DN162" s="153">
        <v>36.67</v>
      </c>
      <c r="DO162" s="151">
        <v>37.69</v>
      </c>
      <c r="DP162" s="153">
        <v>39.28</v>
      </c>
      <c r="DQ162" s="151">
        <v>40.78</v>
      </c>
      <c r="DR162" s="152">
        <v>41.43</v>
      </c>
      <c r="DS162" s="153">
        <v>41.62</v>
      </c>
      <c r="DT162" s="153">
        <v>41.95</v>
      </c>
      <c r="DU162" s="153">
        <v>43.48</v>
      </c>
      <c r="DV162" s="153">
        <v>48.79</v>
      </c>
      <c r="DW162" s="151">
        <v>48.43</v>
      </c>
      <c r="DX162" s="153">
        <v>48.25</v>
      </c>
      <c r="DY162" s="153">
        <v>44.98</v>
      </c>
      <c r="DZ162" s="151">
        <v>46.27</v>
      </c>
      <c r="EA162" s="151">
        <v>41.4</v>
      </c>
      <c r="EB162" s="151">
        <v>0</v>
      </c>
      <c r="EC162" s="153">
        <v>5</v>
      </c>
      <c r="ED162" s="153">
        <v>6</v>
      </c>
      <c r="EE162" s="153">
        <v>6</v>
      </c>
      <c r="EF162" s="153">
        <v>7</v>
      </c>
      <c r="EG162" s="153">
        <v>1</v>
      </c>
      <c r="EH162" s="153">
        <v>-3</v>
      </c>
      <c r="EI162" s="153">
        <v>-9</v>
      </c>
      <c r="EJ162" s="153">
        <v>-13</v>
      </c>
      <c r="EK162" s="153">
        <v>-15</v>
      </c>
      <c r="EL162" s="153">
        <v>-13</v>
      </c>
      <c r="EM162" s="153">
        <v>-12</v>
      </c>
      <c r="EN162" s="153">
        <v>-8</v>
      </c>
      <c r="EO162" s="153">
        <v>-4</v>
      </c>
      <c r="EP162" s="153">
        <v>-3</v>
      </c>
      <c r="EQ162" s="153">
        <v>0</v>
      </c>
      <c r="ER162" s="153">
        <v>0</v>
      </c>
      <c r="ES162" s="153">
        <v>0</v>
      </c>
    </row>
    <row r="163" spans="1:149" s="154" customFormat="1" ht="14">
      <c r="A163" s="137" t="s">
        <v>1360</v>
      </c>
      <c r="B163" s="137" t="s">
        <v>1666</v>
      </c>
      <c r="C163" s="137">
        <v>13</v>
      </c>
      <c r="D163" s="137">
        <v>11</v>
      </c>
      <c r="E163" s="137">
        <v>52601714</v>
      </c>
      <c r="F163" s="137" t="s">
        <v>91</v>
      </c>
      <c r="G163" s="138" t="s">
        <v>467</v>
      </c>
      <c r="H163" s="161" t="s">
        <v>95</v>
      </c>
      <c r="I163" s="138">
        <v>-3</v>
      </c>
      <c r="J163" s="137">
        <v>154.6</v>
      </c>
      <c r="K163" s="137">
        <v>46.5</v>
      </c>
      <c r="L163" s="137" t="s">
        <v>167</v>
      </c>
      <c r="M163" s="137"/>
      <c r="N163" s="137" t="s">
        <v>147</v>
      </c>
      <c r="O163" s="137" t="s">
        <v>414</v>
      </c>
      <c r="P163" s="142" t="s">
        <v>6</v>
      </c>
      <c r="Q163" s="142">
        <v>37</v>
      </c>
      <c r="R163" s="137">
        <v>36</v>
      </c>
      <c r="S163" s="137">
        <v>26</v>
      </c>
      <c r="T163" s="140"/>
      <c r="U163" s="140"/>
      <c r="V163" s="140"/>
      <c r="W163" s="140"/>
      <c r="X163" s="142" t="s">
        <v>6</v>
      </c>
      <c r="Y163" s="142">
        <v>37</v>
      </c>
      <c r="Z163" s="137">
        <v>36</v>
      </c>
      <c r="AA163" s="137">
        <v>26</v>
      </c>
      <c r="AB163" s="137" t="s">
        <v>142</v>
      </c>
      <c r="AC163" s="141"/>
      <c r="AD163" s="142" t="s">
        <v>137</v>
      </c>
      <c r="AE163" s="142">
        <v>60</v>
      </c>
      <c r="AF163" s="137">
        <v>49</v>
      </c>
      <c r="AG163" s="137">
        <v>39</v>
      </c>
      <c r="AH163" s="137"/>
      <c r="AI163" s="141" t="s">
        <v>443</v>
      </c>
      <c r="AJ163" s="150" t="s">
        <v>116</v>
      </c>
      <c r="AK163" s="150">
        <v>43</v>
      </c>
      <c r="AL163" s="155">
        <v>36</v>
      </c>
      <c r="AM163" s="155">
        <v>35</v>
      </c>
      <c r="AN163" s="155"/>
      <c r="AO163" s="159" t="s">
        <v>180</v>
      </c>
      <c r="AP163" s="137" t="s">
        <v>250</v>
      </c>
      <c r="AQ163" s="137" t="s">
        <v>288</v>
      </c>
      <c r="AR163" s="137" t="s">
        <v>257</v>
      </c>
      <c r="AS163" s="137" t="s">
        <v>151</v>
      </c>
      <c r="AT163" s="137" t="s">
        <v>87</v>
      </c>
      <c r="AU163" s="138" t="s">
        <v>176</v>
      </c>
      <c r="AV163" s="137" t="s">
        <v>89</v>
      </c>
      <c r="AW163" s="138" t="s">
        <v>108</v>
      </c>
      <c r="AX163" s="137" t="s">
        <v>93</v>
      </c>
      <c r="AY163" s="139" t="s">
        <v>468</v>
      </c>
      <c r="AZ163" s="139">
        <v>2</v>
      </c>
      <c r="BA163" s="142" t="s">
        <v>6</v>
      </c>
      <c r="BB163" s="142">
        <v>37</v>
      </c>
      <c r="BC163" s="137">
        <v>36</v>
      </c>
      <c r="BD163" s="137">
        <v>26</v>
      </c>
      <c r="BE163" s="137" t="s">
        <v>1666</v>
      </c>
      <c r="BF163" s="137">
        <v>13</v>
      </c>
      <c r="BG163" s="137">
        <v>11</v>
      </c>
      <c r="BH163" s="143">
        <v>2.2000000000000002</v>
      </c>
      <c r="BI163" s="144">
        <v>3.56</v>
      </c>
      <c r="BJ163" s="145">
        <v>2.74</v>
      </c>
      <c r="BK163" s="144">
        <v>2.4900000000000002</v>
      </c>
      <c r="BL163" s="145">
        <v>1.87</v>
      </c>
      <c r="BM163" s="143">
        <v>1.93</v>
      </c>
      <c r="BN163" s="145">
        <v>1.17</v>
      </c>
      <c r="BO163" s="143">
        <v>1.45</v>
      </c>
      <c r="BP163" s="144">
        <v>1.39</v>
      </c>
      <c r="BQ163" s="145">
        <v>2.2400000000000002</v>
      </c>
      <c r="BR163" s="145">
        <v>6.29</v>
      </c>
      <c r="BS163" s="145">
        <v>6.43</v>
      </c>
      <c r="BT163" s="145">
        <v>4.3600000000000003</v>
      </c>
      <c r="BU163" s="146">
        <v>3.12</v>
      </c>
      <c r="BV163" s="147">
        <v>5.09</v>
      </c>
      <c r="BW163" s="147">
        <v>5.5</v>
      </c>
      <c r="BX163" s="146">
        <v>9.5500000000000007</v>
      </c>
      <c r="BY163" s="146">
        <v>16</v>
      </c>
      <c r="BZ163" s="146">
        <v>3.13</v>
      </c>
      <c r="CA163" s="162">
        <v>3.34</v>
      </c>
      <c r="CB163" s="147">
        <v>2.4700000000000002</v>
      </c>
      <c r="CC163" s="147">
        <v>0.97</v>
      </c>
      <c r="CD163" s="147">
        <v>0.72</v>
      </c>
      <c r="CE163" s="146">
        <v>3.02</v>
      </c>
      <c r="CF163" s="147">
        <v>2.8</v>
      </c>
      <c r="CG163" s="146">
        <v>2.74</v>
      </c>
      <c r="CH163" s="162">
        <v>2.73</v>
      </c>
      <c r="CI163" s="147">
        <v>2.86</v>
      </c>
      <c r="CJ163" s="147">
        <v>7.06</v>
      </c>
      <c r="CK163" s="147">
        <v>6.21</v>
      </c>
      <c r="CL163" s="147">
        <v>4.7300000000000004</v>
      </c>
      <c r="CM163" s="146">
        <v>3.33</v>
      </c>
      <c r="CN163" s="147">
        <v>4.9000000000000004</v>
      </c>
      <c r="CO163" s="147">
        <v>6.45</v>
      </c>
      <c r="CP163" s="146">
        <v>9.6199999999999992</v>
      </c>
      <c r="CQ163" s="146">
        <v>14.47</v>
      </c>
      <c r="CR163" s="151">
        <v>26.84</v>
      </c>
      <c r="CS163" s="152">
        <v>30.13</v>
      </c>
      <c r="CT163" s="153">
        <v>32.49</v>
      </c>
      <c r="CU163" s="152">
        <v>33.44</v>
      </c>
      <c r="CV163" s="153">
        <v>37.270000000000003</v>
      </c>
      <c r="CW163" s="151">
        <v>38.5</v>
      </c>
      <c r="CX163" s="153">
        <v>38.24</v>
      </c>
      <c r="CY163" s="151">
        <v>38.08</v>
      </c>
      <c r="CZ163" s="152">
        <v>38.54</v>
      </c>
      <c r="DA163" s="153">
        <v>37.54</v>
      </c>
      <c r="DB163" s="153">
        <v>37.86</v>
      </c>
      <c r="DC163" s="153">
        <v>38.14</v>
      </c>
      <c r="DD163" s="153">
        <v>41.92</v>
      </c>
      <c r="DE163" s="151">
        <v>44.03</v>
      </c>
      <c r="DF163" s="153">
        <v>44.12</v>
      </c>
      <c r="DG163" s="153">
        <v>45.29</v>
      </c>
      <c r="DH163" s="151">
        <v>43.53</v>
      </c>
      <c r="DI163" s="151">
        <v>38.61</v>
      </c>
      <c r="DJ163" s="151">
        <v>25.48</v>
      </c>
      <c r="DK163" s="152">
        <v>29.06</v>
      </c>
      <c r="DL163" s="153">
        <v>32</v>
      </c>
      <c r="DM163" s="153">
        <v>35.119999999999997</v>
      </c>
      <c r="DN163" s="153">
        <v>37.97</v>
      </c>
      <c r="DO163" s="151">
        <v>38.1</v>
      </c>
      <c r="DP163" s="153">
        <v>38.4</v>
      </c>
      <c r="DQ163" s="151">
        <v>38.770000000000003</v>
      </c>
      <c r="DR163" s="152">
        <v>38.700000000000003</v>
      </c>
      <c r="DS163" s="153">
        <v>37.47</v>
      </c>
      <c r="DT163" s="153">
        <v>37.78</v>
      </c>
      <c r="DU163" s="153">
        <v>38.78</v>
      </c>
      <c r="DV163" s="153">
        <v>41.72</v>
      </c>
      <c r="DW163" s="151">
        <v>44.03</v>
      </c>
      <c r="DX163" s="153">
        <v>44.12</v>
      </c>
      <c r="DY163" s="153">
        <v>45.29</v>
      </c>
      <c r="DZ163" s="151">
        <v>43.53</v>
      </c>
      <c r="EA163" s="151">
        <v>38.61</v>
      </c>
      <c r="EB163" s="151">
        <v>12</v>
      </c>
      <c r="EC163" s="153">
        <v>13</v>
      </c>
      <c r="ED163" s="153">
        <v>12</v>
      </c>
      <c r="EE163" s="153">
        <v>12</v>
      </c>
      <c r="EF163" s="153">
        <v>10</v>
      </c>
      <c r="EG163" s="153">
        <v>0</v>
      </c>
      <c r="EH163" s="153">
        <v>-6</v>
      </c>
      <c r="EI163" s="153">
        <v>-8</v>
      </c>
      <c r="EJ163" s="153">
        <v>-5</v>
      </c>
      <c r="EK163" s="153">
        <v>-3</v>
      </c>
      <c r="EL163" s="153">
        <v>0</v>
      </c>
      <c r="EM163" s="153">
        <v>5</v>
      </c>
      <c r="EN163" s="153">
        <v>9</v>
      </c>
      <c r="EO163" s="153">
        <v>10</v>
      </c>
      <c r="EP163" s="153">
        <v>11</v>
      </c>
      <c r="EQ163" s="153">
        <v>9</v>
      </c>
      <c r="ER163" s="153">
        <v>5</v>
      </c>
      <c r="ES163" s="153">
        <v>5</v>
      </c>
    </row>
    <row r="164" spans="1:149" s="154" customFormat="1" ht="14">
      <c r="A164" s="137" t="s">
        <v>808</v>
      </c>
      <c r="B164" s="137" t="s">
        <v>1666</v>
      </c>
      <c r="C164" s="137">
        <v>19</v>
      </c>
      <c r="D164" s="137">
        <v>9</v>
      </c>
      <c r="E164" s="137">
        <v>49765566</v>
      </c>
      <c r="F164" s="137" t="s">
        <v>91</v>
      </c>
      <c r="G164" s="138" t="s">
        <v>1658</v>
      </c>
      <c r="H164" s="139"/>
      <c r="I164" s="138"/>
      <c r="J164" s="137">
        <v>164.4</v>
      </c>
      <c r="K164" s="137">
        <v>51.5</v>
      </c>
      <c r="L164" s="137" t="s">
        <v>167</v>
      </c>
      <c r="M164" s="137"/>
      <c r="N164" s="137" t="s">
        <v>147</v>
      </c>
      <c r="O164" s="137" t="s">
        <v>420</v>
      </c>
      <c r="P164" s="137" t="s">
        <v>13</v>
      </c>
      <c r="Q164" s="137">
        <v>31</v>
      </c>
      <c r="R164" s="137">
        <v>30</v>
      </c>
      <c r="S164" s="137">
        <v>26</v>
      </c>
      <c r="T164" s="140" t="s">
        <v>168</v>
      </c>
      <c r="U164" s="140"/>
      <c r="V164" s="140"/>
      <c r="W164" s="140"/>
      <c r="X164" s="137" t="s">
        <v>13</v>
      </c>
      <c r="Y164" s="137">
        <v>31</v>
      </c>
      <c r="Z164" s="137">
        <v>30</v>
      </c>
      <c r="AA164" s="137">
        <v>26</v>
      </c>
      <c r="AB164" s="137" t="s">
        <v>1656</v>
      </c>
      <c r="AC164" s="137"/>
      <c r="AD164" s="142" t="s">
        <v>1657</v>
      </c>
      <c r="AE164" s="142">
        <v>50</v>
      </c>
      <c r="AF164" s="137">
        <v>43</v>
      </c>
      <c r="AG164" s="137">
        <v>31</v>
      </c>
      <c r="AH164" s="137"/>
      <c r="AI164" s="141" t="s">
        <v>242</v>
      </c>
      <c r="AJ164" s="142" t="s">
        <v>217</v>
      </c>
      <c r="AK164" s="142">
        <v>53</v>
      </c>
      <c r="AL164" s="137">
        <v>38</v>
      </c>
      <c r="AM164" s="137">
        <v>31</v>
      </c>
      <c r="AN164" s="137"/>
      <c r="AO164" s="141" t="s">
        <v>180</v>
      </c>
      <c r="AP164" s="137" t="s">
        <v>869</v>
      </c>
      <c r="AQ164" s="137" t="s">
        <v>421</v>
      </c>
      <c r="AR164" s="137" t="s">
        <v>281</v>
      </c>
      <c r="AS164" s="137" t="s">
        <v>775</v>
      </c>
      <c r="AT164" s="137" t="s">
        <v>87</v>
      </c>
      <c r="AU164" s="138"/>
      <c r="AV164" s="137" t="s">
        <v>89</v>
      </c>
      <c r="AW164" s="138"/>
      <c r="AX164" s="137" t="s">
        <v>93</v>
      </c>
      <c r="AY164" s="139" t="s">
        <v>666</v>
      </c>
      <c r="AZ164" s="139">
        <v>2</v>
      </c>
      <c r="BA164" s="137" t="s">
        <v>13</v>
      </c>
      <c r="BB164" s="137">
        <v>31</v>
      </c>
      <c r="BC164" s="137">
        <v>30</v>
      </c>
      <c r="BD164" s="137">
        <v>26</v>
      </c>
      <c r="BE164" s="137" t="s">
        <v>1666</v>
      </c>
      <c r="BF164" s="137">
        <v>19</v>
      </c>
      <c r="BG164" s="137">
        <v>9</v>
      </c>
      <c r="BH164" s="143">
        <v>3.09</v>
      </c>
      <c r="BI164" s="144">
        <v>1.42</v>
      </c>
      <c r="BJ164" s="145">
        <v>1.99</v>
      </c>
      <c r="BK164" s="144">
        <v>1.98</v>
      </c>
      <c r="BL164" s="145">
        <v>2.13</v>
      </c>
      <c r="BM164" s="143">
        <v>2.86</v>
      </c>
      <c r="BN164" s="145">
        <v>3.37</v>
      </c>
      <c r="BO164" s="143">
        <v>2.74</v>
      </c>
      <c r="BP164" s="144">
        <v>2.92</v>
      </c>
      <c r="BQ164" s="145">
        <v>3.35</v>
      </c>
      <c r="BR164" s="145">
        <v>3.14</v>
      </c>
      <c r="BS164" s="145">
        <v>2.74</v>
      </c>
      <c r="BT164" s="145">
        <v>1.81</v>
      </c>
      <c r="BU164" s="146">
        <v>2.25</v>
      </c>
      <c r="BV164" s="147">
        <v>3.25</v>
      </c>
      <c r="BW164" s="147">
        <v>5.82</v>
      </c>
      <c r="BX164" s="146">
        <v>10.41</v>
      </c>
      <c r="BY164" s="146">
        <v>15.18</v>
      </c>
      <c r="BZ164" s="146">
        <v>3.19</v>
      </c>
      <c r="CA164" s="148">
        <v>1.78</v>
      </c>
      <c r="CB164" s="149">
        <v>0</v>
      </c>
      <c r="CC164" s="149">
        <v>0.25</v>
      </c>
      <c r="CD164" s="149">
        <v>0.45</v>
      </c>
      <c r="CE164" s="150">
        <v>1.34</v>
      </c>
      <c r="CF164" s="149">
        <v>1.87</v>
      </c>
      <c r="CG164" s="150">
        <v>2.98</v>
      </c>
      <c r="CH164" s="148">
        <v>2.87</v>
      </c>
      <c r="CI164" s="149">
        <v>4.38</v>
      </c>
      <c r="CJ164" s="149">
        <v>4.0199999999999996</v>
      </c>
      <c r="CK164" s="149">
        <v>2.78</v>
      </c>
      <c r="CL164" s="147">
        <v>1.07</v>
      </c>
      <c r="CM164" s="146">
        <v>2.62</v>
      </c>
      <c r="CN164" s="147">
        <v>4.72</v>
      </c>
      <c r="CO164" s="147">
        <v>6.51</v>
      </c>
      <c r="CP164" s="146">
        <v>9.27</v>
      </c>
      <c r="CQ164" s="146">
        <v>15.54</v>
      </c>
      <c r="CR164" s="151">
        <v>29.27</v>
      </c>
      <c r="CS164" s="152">
        <v>31.88</v>
      </c>
      <c r="CT164" s="153">
        <v>34.72</v>
      </c>
      <c r="CU164" s="152">
        <v>35.880000000000003</v>
      </c>
      <c r="CV164" s="153">
        <v>36.61</v>
      </c>
      <c r="CW164" s="151">
        <v>37.4</v>
      </c>
      <c r="CX164" s="153">
        <v>37.67</v>
      </c>
      <c r="CY164" s="151">
        <v>38.11</v>
      </c>
      <c r="CZ164" s="152">
        <v>38.85</v>
      </c>
      <c r="DA164" s="153">
        <v>40.299999999999997</v>
      </c>
      <c r="DB164" s="153">
        <v>41.5</v>
      </c>
      <c r="DC164" s="153">
        <v>43.24</v>
      </c>
      <c r="DD164" s="153">
        <v>46.54</v>
      </c>
      <c r="DE164" s="151">
        <v>45.54</v>
      </c>
      <c r="DF164" s="153">
        <v>47.45</v>
      </c>
      <c r="DG164" s="153">
        <v>45.34</v>
      </c>
      <c r="DH164" s="151">
        <v>43.5</v>
      </c>
      <c r="DI164" s="151">
        <v>41.22</v>
      </c>
      <c r="DJ164" s="151">
        <v>29.09</v>
      </c>
      <c r="DK164" s="152">
        <v>32.17</v>
      </c>
      <c r="DL164" s="153">
        <v>34.97</v>
      </c>
      <c r="DM164" s="153">
        <v>35.04</v>
      </c>
      <c r="DN164" s="153">
        <v>36.65</v>
      </c>
      <c r="DO164" s="151">
        <v>37.72</v>
      </c>
      <c r="DP164" s="153">
        <v>37.54</v>
      </c>
      <c r="DQ164" s="151">
        <v>38.94</v>
      </c>
      <c r="DR164" s="152">
        <v>38.44</v>
      </c>
      <c r="DS164" s="153">
        <v>40.03</v>
      </c>
      <c r="DT164" s="153">
        <v>42.03</v>
      </c>
      <c r="DU164" s="153">
        <v>43.23</v>
      </c>
      <c r="DV164" s="153">
        <v>46.86</v>
      </c>
      <c r="DW164" s="151">
        <v>45.04</v>
      </c>
      <c r="DX164" s="153">
        <v>47.19</v>
      </c>
      <c r="DY164" s="153">
        <v>45.46</v>
      </c>
      <c r="DZ164" s="151">
        <v>43.32</v>
      </c>
      <c r="EA164" s="151">
        <v>40.450000000000003</v>
      </c>
      <c r="EB164" s="151">
        <v>-6</v>
      </c>
      <c r="EC164" s="153">
        <v>-3</v>
      </c>
      <c r="ED164" s="153">
        <v>2</v>
      </c>
      <c r="EE164" s="153">
        <v>6</v>
      </c>
      <c r="EF164" s="153">
        <v>4</v>
      </c>
      <c r="EG164" s="153">
        <v>1</v>
      </c>
      <c r="EH164" s="153">
        <v>-1</v>
      </c>
      <c r="EI164" s="153">
        <v>-4</v>
      </c>
      <c r="EJ164" s="153">
        <v>-7</v>
      </c>
      <c r="EK164" s="153">
        <v>-3</v>
      </c>
      <c r="EL164" s="153">
        <v>2</v>
      </c>
      <c r="EM164" s="153">
        <v>9</v>
      </c>
      <c r="EN164" s="153">
        <v>16</v>
      </c>
      <c r="EO164" s="153">
        <v>18</v>
      </c>
      <c r="EP164" s="153">
        <v>14</v>
      </c>
      <c r="EQ164" s="153">
        <v>7</v>
      </c>
      <c r="ER164" s="153">
        <v>4</v>
      </c>
      <c r="ES164" s="153">
        <v>4</v>
      </c>
    </row>
    <row r="165" spans="1:149" s="154" customFormat="1" ht="14">
      <c r="A165" s="137" t="s">
        <v>1152</v>
      </c>
      <c r="B165" s="137" t="s">
        <v>1666</v>
      </c>
      <c r="C165" s="137">
        <v>20</v>
      </c>
      <c r="D165" s="137">
        <v>3</v>
      </c>
      <c r="E165" s="137">
        <v>53387097</v>
      </c>
      <c r="F165" s="137" t="s">
        <v>91</v>
      </c>
      <c r="G165" s="138" t="s">
        <v>835</v>
      </c>
      <c r="H165" s="161" t="s">
        <v>95</v>
      </c>
      <c r="I165" s="138">
        <v>-4</v>
      </c>
      <c r="J165" s="137">
        <v>166.2</v>
      </c>
      <c r="K165" s="137">
        <v>57.4</v>
      </c>
      <c r="L165" s="137" t="s">
        <v>167</v>
      </c>
      <c r="M165" s="137"/>
      <c r="N165" s="137" t="s">
        <v>147</v>
      </c>
      <c r="O165" s="137" t="s">
        <v>420</v>
      </c>
      <c r="P165" s="142" t="s">
        <v>50</v>
      </c>
      <c r="Q165" s="142">
        <v>36</v>
      </c>
      <c r="R165" s="137">
        <v>23</v>
      </c>
      <c r="S165" s="137">
        <v>26</v>
      </c>
      <c r="T165" s="140" t="s">
        <v>168</v>
      </c>
      <c r="U165" s="140"/>
      <c r="V165" s="140"/>
      <c r="W165" s="140"/>
      <c r="X165" s="142" t="s">
        <v>50</v>
      </c>
      <c r="Y165" s="142">
        <v>36</v>
      </c>
      <c r="Z165" s="137">
        <v>23</v>
      </c>
      <c r="AA165" s="137">
        <v>26</v>
      </c>
      <c r="AB165" s="137" t="s">
        <v>1155</v>
      </c>
      <c r="AC165" s="141"/>
      <c r="AD165" s="142" t="s">
        <v>101</v>
      </c>
      <c r="AE165" s="142">
        <v>61</v>
      </c>
      <c r="AF165" s="137">
        <v>50</v>
      </c>
      <c r="AG165" s="137">
        <v>37</v>
      </c>
      <c r="AH165" s="137"/>
      <c r="AI165" s="141" t="s">
        <v>242</v>
      </c>
      <c r="AJ165" s="150" t="s">
        <v>116</v>
      </c>
      <c r="AK165" s="150">
        <v>48</v>
      </c>
      <c r="AL165" s="155">
        <v>41</v>
      </c>
      <c r="AM165" s="155">
        <v>27</v>
      </c>
      <c r="AN165" s="155"/>
      <c r="AO165" s="159" t="s">
        <v>180</v>
      </c>
      <c r="AP165" s="137" t="s">
        <v>1156</v>
      </c>
      <c r="AQ165" s="137" t="s">
        <v>202</v>
      </c>
      <c r="AR165" s="137" t="s">
        <v>105</v>
      </c>
      <c r="AS165" s="137" t="s">
        <v>626</v>
      </c>
      <c r="AT165" s="137" t="s">
        <v>87</v>
      </c>
      <c r="AU165" s="138" t="s">
        <v>176</v>
      </c>
      <c r="AV165" s="137" t="s">
        <v>89</v>
      </c>
      <c r="AW165" s="138" t="s">
        <v>108</v>
      </c>
      <c r="AX165" s="137" t="s">
        <v>93</v>
      </c>
      <c r="AY165" s="139" t="s">
        <v>1157</v>
      </c>
      <c r="AZ165" s="139">
        <v>2</v>
      </c>
      <c r="BA165" s="142" t="s">
        <v>50</v>
      </c>
      <c r="BB165" s="142">
        <v>36</v>
      </c>
      <c r="BC165" s="137">
        <v>23</v>
      </c>
      <c r="BD165" s="137">
        <v>26</v>
      </c>
      <c r="BE165" s="137" t="s">
        <v>1666</v>
      </c>
      <c r="BF165" s="137">
        <v>20</v>
      </c>
      <c r="BG165" s="137">
        <v>3</v>
      </c>
      <c r="BH165" s="143">
        <v>5.27</v>
      </c>
      <c r="BI165" s="144">
        <v>3.56</v>
      </c>
      <c r="BJ165" s="145">
        <v>2.75</v>
      </c>
      <c r="BK165" s="144">
        <v>2.61</v>
      </c>
      <c r="BL165" s="145">
        <v>2.78</v>
      </c>
      <c r="BM165" s="143">
        <v>2.62</v>
      </c>
      <c r="BN165" s="145">
        <v>1.69</v>
      </c>
      <c r="BO165" s="143">
        <v>2.56</v>
      </c>
      <c r="BP165" s="144">
        <v>1.81</v>
      </c>
      <c r="BQ165" s="145">
        <v>4.5599999999999996</v>
      </c>
      <c r="BR165" s="145">
        <v>4.5599999999999996</v>
      </c>
      <c r="BS165" s="145">
        <v>9.5299999999999994</v>
      </c>
      <c r="BT165" s="145">
        <v>5.55</v>
      </c>
      <c r="BU165" s="146">
        <v>4.07</v>
      </c>
      <c r="BV165" s="147">
        <v>4.9000000000000004</v>
      </c>
      <c r="BW165" s="147">
        <v>6.83</v>
      </c>
      <c r="BX165" s="146">
        <v>13.89</v>
      </c>
      <c r="BY165" s="146">
        <v>15.38</v>
      </c>
      <c r="BZ165" s="146">
        <v>5.34</v>
      </c>
      <c r="CA165" s="162">
        <v>4.01</v>
      </c>
      <c r="CB165" s="147">
        <v>1.73</v>
      </c>
      <c r="CC165" s="147">
        <v>0.83</v>
      </c>
      <c r="CD165" s="147">
        <v>0</v>
      </c>
      <c r="CE165" s="146">
        <v>0.81</v>
      </c>
      <c r="CF165" s="147">
        <v>1.86</v>
      </c>
      <c r="CG165" s="146">
        <v>3.31</v>
      </c>
      <c r="CH165" s="162">
        <v>3.98</v>
      </c>
      <c r="CI165" s="147">
        <v>5.1100000000000003</v>
      </c>
      <c r="CJ165" s="147">
        <v>5.22</v>
      </c>
      <c r="CK165" s="147">
        <v>8.3699999999999992</v>
      </c>
      <c r="CL165" s="147">
        <v>3.11</v>
      </c>
      <c r="CM165" s="146">
        <v>2.66</v>
      </c>
      <c r="CN165" s="147">
        <v>5.0599999999999996</v>
      </c>
      <c r="CO165" s="147">
        <v>6.04</v>
      </c>
      <c r="CP165" s="146">
        <v>12.38</v>
      </c>
      <c r="CQ165" s="146">
        <v>16.079999999999998</v>
      </c>
      <c r="CR165" s="151">
        <v>26.3</v>
      </c>
      <c r="CS165" s="152">
        <v>31.04</v>
      </c>
      <c r="CT165" s="153">
        <v>31.99</v>
      </c>
      <c r="CU165" s="152">
        <v>36.380000000000003</v>
      </c>
      <c r="CV165" s="153">
        <v>38.54</v>
      </c>
      <c r="CW165" s="151">
        <v>38.6</v>
      </c>
      <c r="CX165" s="153">
        <v>39.799999999999997</v>
      </c>
      <c r="CY165" s="151">
        <v>41.64</v>
      </c>
      <c r="CZ165" s="152">
        <v>41.1</v>
      </c>
      <c r="DA165" s="153">
        <v>41.58</v>
      </c>
      <c r="DB165" s="153">
        <v>40.33</v>
      </c>
      <c r="DC165" s="153">
        <v>41.38</v>
      </c>
      <c r="DD165" s="153">
        <v>45.92</v>
      </c>
      <c r="DE165" s="151">
        <v>48.82</v>
      </c>
      <c r="DF165" s="153">
        <v>49.32</v>
      </c>
      <c r="DG165" s="153">
        <v>46.76</v>
      </c>
      <c r="DH165" s="151">
        <v>45.87</v>
      </c>
      <c r="DI165" s="151">
        <v>43.32</v>
      </c>
      <c r="DJ165" s="151">
        <v>26.5</v>
      </c>
      <c r="DK165" s="152">
        <v>30.44</v>
      </c>
      <c r="DL165" s="153">
        <v>31.03</v>
      </c>
      <c r="DM165" s="153">
        <v>36.75</v>
      </c>
      <c r="DN165" s="153">
        <v>39.520000000000003</v>
      </c>
      <c r="DO165" s="151">
        <v>38.92</v>
      </c>
      <c r="DP165" s="153">
        <v>39.29</v>
      </c>
      <c r="DQ165" s="151">
        <v>41.11</v>
      </c>
      <c r="DR165" s="152">
        <v>40.630000000000003</v>
      </c>
      <c r="DS165" s="153">
        <v>41.93</v>
      </c>
      <c r="DT165" s="153">
        <v>40.04</v>
      </c>
      <c r="DU165" s="153">
        <v>41.15</v>
      </c>
      <c r="DV165" s="153">
        <v>44.96</v>
      </c>
      <c r="DW165" s="151">
        <v>47.45</v>
      </c>
      <c r="DX165" s="153">
        <v>49.77</v>
      </c>
      <c r="DY165" s="153">
        <v>46.52</v>
      </c>
      <c r="DZ165" s="151">
        <v>45.65</v>
      </c>
      <c r="EA165" s="151">
        <v>41.83</v>
      </c>
      <c r="EB165" s="151">
        <v>0</v>
      </c>
      <c r="EC165" s="153">
        <v>0</v>
      </c>
      <c r="ED165" s="153">
        <v>2</v>
      </c>
      <c r="EE165" s="153">
        <v>5</v>
      </c>
      <c r="EF165" s="153">
        <v>3</v>
      </c>
      <c r="EG165" s="153">
        <v>0</v>
      </c>
      <c r="EH165" s="153">
        <v>-2</v>
      </c>
      <c r="EI165" s="153">
        <v>-6</v>
      </c>
      <c r="EJ165" s="153">
        <v>-6</v>
      </c>
      <c r="EK165" s="153">
        <v>-3</v>
      </c>
      <c r="EL165" s="153">
        <v>1</v>
      </c>
      <c r="EM165" s="153">
        <v>11</v>
      </c>
      <c r="EN165" s="153">
        <v>18</v>
      </c>
      <c r="EO165" s="153">
        <v>20</v>
      </c>
      <c r="EP165" s="153">
        <v>18</v>
      </c>
      <c r="EQ165" s="153">
        <v>13</v>
      </c>
      <c r="ER165" s="153">
        <v>10</v>
      </c>
      <c r="ES165" s="153">
        <v>10</v>
      </c>
    </row>
    <row r="166" spans="1:149" s="154" customFormat="1" ht="14">
      <c r="A166" s="137" t="s">
        <v>1626</v>
      </c>
      <c r="B166" s="137" t="s">
        <v>1666</v>
      </c>
      <c r="C166" s="137">
        <v>19</v>
      </c>
      <c r="D166" s="137">
        <v>2</v>
      </c>
      <c r="E166" s="137">
        <v>50108125</v>
      </c>
      <c r="F166" s="137" t="s">
        <v>91</v>
      </c>
      <c r="G166" s="138" t="s">
        <v>1631</v>
      </c>
      <c r="H166" s="139"/>
      <c r="I166" s="138"/>
      <c r="J166" s="137">
        <v>160.19999999999999</v>
      </c>
      <c r="K166" s="137">
        <v>54.9</v>
      </c>
      <c r="L166" s="137" t="s">
        <v>167</v>
      </c>
      <c r="M166" s="137"/>
      <c r="N166" s="137" t="s">
        <v>158</v>
      </c>
      <c r="O166" s="137" t="s">
        <v>259</v>
      </c>
      <c r="P166" s="142" t="s">
        <v>6</v>
      </c>
      <c r="Q166" s="142">
        <v>35</v>
      </c>
      <c r="R166" s="137">
        <v>30</v>
      </c>
      <c r="S166" s="137">
        <v>27</v>
      </c>
      <c r="T166" s="140" t="s">
        <v>1630</v>
      </c>
      <c r="U166" s="140"/>
      <c r="V166" s="140"/>
      <c r="W166" s="140"/>
      <c r="X166" s="142" t="s">
        <v>6</v>
      </c>
      <c r="Y166" s="142">
        <v>35</v>
      </c>
      <c r="Z166" s="137">
        <v>30</v>
      </c>
      <c r="AA166" s="137">
        <v>27</v>
      </c>
      <c r="AB166" s="137" t="s">
        <v>935</v>
      </c>
      <c r="AC166" s="141"/>
      <c r="AD166" s="142" t="s">
        <v>260</v>
      </c>
      <c r="AE166" s="142">
        <v>66</v>
      </c>
      <c r="AF166" s="137">
        <v>37</v>
      </c>
      <c r="AG166" s="137">
        <v>36</v>
      </c>
      <c r="AH166" s="137"/>
      <c r="AI166" s="141" t="s">
        <v>242</v>
      </c>
      <c r="AJ166" s="150" t="s">
        <v>473</v>
      </c>
      <c r="AK166" s="150">
        <v>28</v>
      </c>
      <c r="AL166" s="155">
        <v>15</v>
      </c>
      <c r="AM166" s="155">
        <v>7</v>
      </c>
      <c r="AN166" s="155"/>
      <c r="AO166" s="159" t="s">
        <v>108</v>
      </c>
      <c r="AP166" s="137" t="s">
        <v>239</v>
      </c>
      <c r="AQ166" s="137" t="s">
        <v>128</v>
      </c>
      <c r="AR166" s="137" t="s">
        <v>766</v>
      </c>
      <c r="AS166" s="137" t="s">
        <v>359</v>
      </c>
      <c r="AT166" s="137" t="s">
        <v>87</v>
      </c>
      <c r="AU166" s="138"/>
      <c r="AV166" s="137" t="s">
        <v>89</v>
      </c>
      <c r="AW166" s="138"/>
      <c r="AX166" s="137" t="s">
        <v>93</v>
      </c>
      <c r="AY166" s="139" t="s">
        <v>782</v>
      </c>
      <c r="AZ166" s="139">
        <v>2</v>
      </c>
      <c r="BA166" s="142" t="s">
        <v>6</v>
      </c>
      <c r="BB166" s="142">
        <v>35</v>
      </c>
      <c r="BC166" s="137">
        <v>30</v>
      </c>
      <c r="BD166" s="137">
        <v>27</v>
      </c>
      <c r="BE166" s="137" t="s">
        <v>1666</v>
      </c>
      <c r="BF166" s="137">
        <v>19</v>
      </c>
      <c r="BG166" s="137">
        <v>2</v>
      </c>
      <c r="BH166" s="143">
        <v>2.95</v>
      </c>
      <c r="BI166" s="144">
        <v>2.76</v>
      </c>
      <c r="BJ166" s="145">
        <v>2.4900000000000002</v>
      </c>
      <c r="BK166" s="144">
        <v>1.78</v>
      </c>
      <c r="BL166" s="145">
        <v>0.72</v>
      </c>
      <c r="BM166" s="143">
        <v>0.69</v>
      </c>
      <c r="BN166" s="145">
        <v>0.83</v>
      </c>
      <c r="BO166" s="143">
        <v>0.62</v>
      </c>
      <c r="BP166" s="144">
        <v>0.45</v>
      </c>
      <c r="BQ166" s="145">
        <v>1.28</v>
      </c>
      <c r="BR166" s="145">
        <v>4.8899999999999997</v>
      </c>
      <c r="BS166" s="145">
        <v>5.69</v>
      </c>
      <c r="BT166" s="145">
        <v>3.84</v>
      </c>
      <c r="BU166" s="146">
        <v>4.4000000000000004</v>
      </c>
      <c r="BV166" s="147">
        <v>4.83</v>
      </c>
      <c r="BW166" s="147">
        <v>7.96</v>
      </c>
      <c r="BX166" s="146">
        <v>13.19</v>
      </c>
      <c r="BY166" s="146">
        <v>17.32</v>
      </c>
      <c r="BZ166" s="146">
        <v>3.26</v>
      </c>
      <c r="CA166" s="148">
        <v>0.45</v>
      </c>
      <c r="CB166" s="149">
        <v>0</v>
      </c>
      <c r="CC166" s="149">
        <v>0</v>
      </c>
      <c r="CD166" s="149">
        <v>0.62</v>
      </c>
      <c r="CE166" s="150">
        <v>0.63</v>
      </c>
      <c r="CF166" s="149">
        <v>1.88</v>
      </c>
      <c r="CG166" s="150">
        <v>1.62</v>
      </c>
      <c r="CH166" s="148">
        <v>1.37</v>
      </c>
      <c r="CI166" s="149">
        <v>1.37</v>
      </c>
      <c r="CJ166" s="149">
        <v>4.8600000000000003</v>
      </c>
      <c r="CK166" s="149">
        <v>4.75</v>
      </c>
      <c r="CL166" s="147">
        <v>4.3099999999999996</v>
      </c>
      <c r="CM166" s="146">
        <v>3.86</v>
      </c>
      <c r="CN166" s="147">
        <v>6.62</v>
      </c>
      <c r="CO166" s="147">
        <v>9.67</v>
      </c>
      <c r="CP166" s="146">
        <v>13.87</v>
      </c>
      <c r="CQ166" s="146">
        <v>17.940000000000001</v>
      </c>
      <c r="CR166" s="151">
        <v>27.21</v>
      </c>
      <c r="CS166" s="152">
        <v>32.229999999999997</v>
      </c>
      <c r="CT166" s="153">
        <v>34.11</v>
      </c>
      <c r="CU166" s="152">
        <v>33.04</v>
      </c>
      <c r="CV166" s="153">
        <v>34.44</v>
      </c>
      <c r="CW166" s="151">
        <v>35.909999999999997</v>
      </c>
      <c r="CX166" s="153">
        <v>36.299999999999997</v>
      </c>
      <c r="CY166" s="151">
        <v>37.03</v>
      </c>
      <c r="CZ166" s="152">
        <v>36.880000000000003</v>
      </c>
      <c r="DA166" s="153">
        <v>37.5</v>
      </c>
      <c r="DB166" s="153">
        <v>38.83</v>
      </c>
      <c r="DC166" s="153">
        <v>40.67</v>
      </c>
      <c r="DD166" s="153">
        <v>43.69</v>
      </c>
      <c r="DE166" s="151">
        <v>44.39</v>
      </c>
      <c r="DF166" s="153">
        <v>48.71</v>
      </c>
      <c r="DG166" s="153">
        <v>45.48</v>
      </c>
      <c r="DH166" s="151">
        <v>45.52</v>
      </c>
      <c r="DI166" s="151">
        <v>44.71</v>
      </c>
      <c r="DJ166" s="151">
        <v>26.71</v>
      </c>
      <c r="DK166" s="152">
        <v>32.200000000000003</v>
      </c>
      <c r="DL166" s="153">
        <v>33.6</v>
      </c>
      <c r="DM166" s="153">
        <v>33.25</v>
      </c>
      <c r="DN166" s="153">
        <v>34.61</v>
      </c>
      <c r="DO166" s="151">
        <v>35.43</v>
      </c>
      <c r="DP166" s="153">
        <v>35.880000000000003</v>
      </c>
      <c r="DQ166" s="151">
        <v>36.42</v>
      </c>
      <c r="DR166" s="152">
        <v>36.869999999999997</v>
      </c>
      <c r="DS166" s="153">
        <v>37.31</v>
      </c>
      <c r="DT166" s="153">
        <v>39.25</v>
      </c>
      <c r="DU166" s="153">
        <v>40.159999999999997</v>
      </c>
      <c r="DV166" s="153">
        <v>43.54</v>
      </c>
      <c r="DW166" s="151">
        <v>45.26</v>
      </c>
      <c r="DX166" s="153">
        <v>48.95</v>
      </c>
      <c r="DY166" s="153">
        <v>44.43</v>
      </c>
      <c r="DZ166" s="151">
        <v>44.72</v>
      </c>
      <c r="EA166" s="151">
        <v>45.75</v>
      </c>
      <c r="EB166" s="151">
        <v>14</v>
      </c>
      <c r="EC166" s="153">
        <v>12</v>
      </c>
      <c r="ED166" s="153">
        <v>10</v>
      </c>
      <c r="EE166" s="153">
        <v>6</v>
      </c>
      <c r="EF166" s="153">
        <v>2</v>
      </c>
      <c r="EG166" s="153">
        <v>-4</v>
      </c>
      <c r="EH166" s="153">
        <v>-8</v>
      </c>
      <c r="EI166" s="153">
        <v>-11</v>
      </c>
      <c r="EJ166" s="153">
        <v>-12</v>
      </c>
      <c r="EK166" s="153">
        <v>-13</v>
      </c>
      <c r="EL166" s="153">
        <v>-12</v>
      </c>
      <c r="EM166" s="153">
        <v>-10</v>
      </c>
      <c r="EN166" s="153">
        <v>-5</v>
      </c>
      <c r="EO166" s="153">
        <v>-3</v>
      </c>
      <c r="EP166" s="153">
        <v>-2</v>
      </c>
      <c r="EQ166" s="153">
        <v>-4</v>
      </c>
      <c r="ER166" s="153">
        <v>-5</v>
      </c>
      <c r="ES166" s="153">
        <v>-2</v>
      </c>
    </row>
    <row r="167" spans="1:149" s="154" customFormat="1" ht="14">
      <c r="A167" s="137" t="s">
        <v>1511</v>
      </c>
      <c r="B167" s="137" t="s">
        <v>1666</v>
      </c>
      <c r="C167" s="137">
        <v>13</v>
      </c>
      <c r="D167" s="137">
        <v>9</v>
      </c>
      <c r="E167" s="137">
        <v>50250723</v>
      </c>
      <c r="F167" s="137" t="s">
        <v>91</v>
      </c>
      <c r="G167" s="138" t="s">
        <v>847</v>
      </c>
      <c r="H167" s="139"/>
      <c r="I167" s="138"/>
      <c r="J167" s="137">
        <v>152.19999999999999</v>
      </c>
      <c r="K167" s="137">
        <v>49.2</v>
      </c>
      <c r="L167" s="137" t="s">
        <v>167</v>
      </c>
      <c r="M167" s="137"/>
      <c r="N167" s="137" t="s">
        <v>147</v>
      </c>
      <c r="O167" s="137" t="s">
        <v>259</v>
      </c>
      <c r="P167" s="137" t="s">
        <v>6</v>
      </c>
      <c r="Q167" s="137">
        <v>31</v>
      </c>
      <c r="R167" s="137">
        <v>27</v>
      </c>
      <c r="S167" s="137">
        <v>27</v>
      </c>
      <c r="T167" s="140" t="s">
        <v>1513</v>
      </c>
      <c r="U167" s="140"/>
      <c r="V167" s="140"/>
      <c r="W167" s="140"/>
      <c r="X167" s="137" t="s">
        <v>6</v>
      </c>
      <c r="Y167" s="137">
        <v>31</v>
      </c>
      <c r="Z167" s="137">
        <v>27</v>
      </c>
      <c r="AA167" s="137">
        <v>27</v>
      </c>
      <c r="AB167" s="137" t="s">
        <v>280</v>
      </c>
      <c r="AC167" s="141"/>
      <c r="AD167" s="142" t="s">
        <v>137</v>
      </c>
      <c r="AE167" s="142">
        <v>47</v>
      </c>
      <c r="AF167" s="137">
        <v>36</v>
      </c>
      <c r="AG167" s="137">
        <v>29</v>
      </c>
      <c r="AH167" s="137"/>
      <c r="AI167" s="137" t="s">
        <v>443</v>
      </c>
      <c r="AJ167" s="142" t="s">
        <v>138</v>
      </c>
      <c r="AK167" s="142">
        <v>30</v>
      </c>
      <c r="AL167" s="137">
        <v>21</v>
      </c>
      <c r="AM167" s="137">
        <v>14</v>
      </c>
      <c r="AN167" s="137"/>
      <c r="AO167" s="141" t="s">
        <v>180</v>
      </c>
      <c r="AP167" s="137" t="s">
        <v>272</v>
      </c>
      <c r="AQ167" s="137" t="s">
        <v>219</v>
      </c>
      <c r="AR167" s="137" t="s">
        <v>800</v>
      </c>
      <c r="AS167" s="137" t="s">
        <v>141</v>
      </c>
      <c r="AT167" s="137" t="s">
        <v>87</v>
      </c>
      <c r="AU167" s="138"/>
      <c r="AV167" s="137" t="s">
        <v>89</v>
      </c>
      <c r="AW167" s="138"/>
      <c r="AX167" s="137" t="s">
        <v>93</v>
      </c>
      <c r="AY167" s="139" t="s">
        <v>1514</v>
      </c>
      <c r="AZ167" s="139">
        <v>2</v>
      </c>
      <c r="BA167" s="137" t="s">
        <v>6</v>
      </c>
      <c r="BB167" s="137">
        <v>31</v>
      </c>
      <c r="BC167" s="137">
        <v>27</v>
      </c>
      <c r="BD167" s="137">
        <v>27</v>
      </c>
      <c r="BE167" s="137" t="s">
        <v>1666</v>
      </c>
      <c r="BF167" s="137">
        <v>13</v>
      </c>
      <c r="BG167" s="137">
        <v>9</v>
      </c>
      <c r="BH167" s="143">
        <v>2.2400000000000002</v>
      </c>
      <c r="BI167" s="144">
        <v>1.27</v>
      </c>
      <c r="BJ167" s="145">
        <v>1.99</v>
      </c>
      <c r="BK167" s="144">
        <v>2.02</v>
      </c>
      <c r="BL167" s="145">
        <v>1.86</v>
      </c>
      <c r="BM167" s="143">
        <v>1.96</v>
      </c>
      <c r="BN167" s="145">
        <v>0.95</v>
      </c>
      <c r="BO167" s="143">
        <v>1.34</v>
      </c>
      <c r="BP167" s="144">
        <v>1.96</v>
      </c>
      <c r="BQ167" s="145">
        <v>2.5</v>
      </c>
      <c r="BR167" s="145">
        <v>2.29</v>
      </c>
      <c r="BS167" s="145">
        <v>4.8600000000000003</v>
      </c>
      <c r="BT167" s="145">
        <v>1.93</v>
      </c>
      <c r="BU167" s="146">
        <v>3.92</v>
      </c>
      <c r="BV167" s="147">
        <v>4.4800000000000004</v>
      </c>
      <c r="BW167" s="147">
        <v>9.8699999999999992</v>
      </c>
      <c r="BX167" s="146">
        <v>17.22</v>
      </c>
      <c r="BY167" s="156"/>
      <c r="BZ167" s="146">
        <v>3.34</v>
      </c>
      <c r="CA167" s="148">
        <v>1.28</v>
      </c>
      <c r="CB167" s="149">
        <v>0.12</v>
      </c>
      <c r="CC167" s="149">
        <v>0.45</v>
      </c>
      <c r="CD167" s="149">
        <v>1.78</v>
      </c>
      <c r="CE167" s="150">
        <v>1.61</v>
      </c>
      <c r="CF167" s="149">
        <v>1.54</v>
      </c>
      <c r="CG167" s="150">
        <v>1.96</v>
      </c>
      <c r="CH167" s="148">
        <v>2.02</v>
      </c>
      <c r="CI167" s="149">
        <v>2.84</v>
      </c>
      <c r="CJ167" s="149">
        <v>5.04</v>
      </c>
      <c r="CK167" s="149">
        <v>5.46</v>
      </c>
      <c r="CL167" s="147">
        <v>2.2599999999999998</v>
      </c>
      <c r="CM167" s="146">
        <v>4.41</v>
      </c>
      <c r="CN167" s="147">
        <v>5.88</v>
      </c>
      <c r="CO167" s="147">
        <v>10.08</v>
      </c>
      <c r="CP167" s="146">
        <v>16.03</v>
      </c>
      <c r="CQ167" s="156"/>
      <c r="CR167" s="151">
        <v>27.97</v>
      </c>
      <c r="CS167" s="152">
        <v>31.24</v>
      </c>
      <c r="CT167" s="153">
        <v>35.450000000000003</v>
      </c>
      <c r="CU167" s="152">
        <v>36.29</v>
      </c>
      <c r="CV167" s="153">
        <v>37.159999999999997</v>
      </c>
      <c r="CW167" s="151">
        <v>38.71</v>
      </c>
      <c r="CX167" s="153">
        <v>38.049999999999997</v>
      </c>
      <c r="CY167" s="151">
        <v>38.79</v>
      </c>
      <c r="CZ167" s="152">
        <v>40.22</v>
      </c>
      <c r="DA167" s="153">
        <v>40.97</v>
      </c>
      <c r="DB167" s="153">
        <v>40.840000000000003</v>
      </c>
      <c r="DC167" s="153">
        <v>41.51</v>
      </c>
      <c r="DD167" s="153">
        <v>43.41</v>
      </c>
      <c r="DE167" s="151">
        <v>45.84</v>
      </c>
      <c r="DF167" s="153">
        <v>46.14</v>
      </c>
      <c r="DG167" s="153">
        <v>47.01</v>
      </c>
      <c r="DH167" s="151">
        <v>47.18</v>
      </c>
      <c r="DI167" s="157"/>
      <c r="DJ167" s="151">
        <v>27.75</v>
      </c>
      <c r="DK167" s="152">
        <v>32.08</v>
      </c>
      <c r="DL167" s="153">
        <v>35.71</v>
      </c>
      <c r="DM167" s="153">
        <v>36.770000000000003</v>
      </c>
      <c r="DN167" s="153">
        <v>37.19</v>
      </c>
      <c r="DO167" s="151">
        <v>37.97</v>
      </c>
      <c r="DP167" s="153">
        <v>38.299999999999997</v>
      </c>
      <c r="DQ167" s="151">
        <v>38.33</v>
      </c>
      <c r="DR167" s="152">
        <v>40.6</v>
      </c>
      <c r="DS167" s="153">
        <v>40.74</v>
      </c>
      <c r="DT167" s="153">
        <v>41.64</v>
      </c>
      <c r="DU167" s="153">
        <v>42.36</v>
      </c>
      <c r="DV167" s="153">
        <v>43.96</v>
      </c>
      <c r="DW167" s="151">
        <v>45.41</v>
      </c>
      <c r="DX167" s="153">
        <v>46.4</v>
      </c>
      <c r="DY167" s="153">
        <v>47.41</v>
      </c>
      <c r="DZ167" s="151">
        <v>48.79</v>
      </c>
      <c r="EA167" s="157"/>
      <c r="EB167" s="151">
        <v>3</v>
      </c>
      <c r="EC167" s="153">
        <v>5</v>
      </c>
      <c r="ED167" s="153">
        <v>6</v>
      </c>
      <c r="EE167" s="153">
        <v>2</v>
      </c>
      <c r="EF167" s="153">
        <v>0</v>
      </c>
      <c r="EG167" s="153">
        <v>-6</v>
      </c>
      <c r="EH167" s="153">
        <v>-13</v>
      </c>
      <c r="EI167" s="153">
        <v>-15</v>
      </c>
      <c r="EJ167" s="153">
        <v>-13</v>
      </c>
      <c r="EK167" s="153">
        <v>-9</v>
      </c>
      <c r="EL167" s="153">
        <v>-6</v>
      </c>
      <c r="EM167" s="153">
        <v>0</v>
      </c>
      <c r="EN167" s="153">
        <v>2</v>
      </c>
      <c r="EO167" s="153">
        <v>3</v>
      </c>
      <c r="EP167" s="153">
        <v>2</v>
      </c>
      <c r="EQ167" s="153">
        <v>0</v>
      </c>
      <c r="ER167" s="153">
        <v>0</v>
      </c>
      <c r="ES167" s="158"/>
    </row>
    <row r="168" spans="1:149" s="154" customFormat="1" ht="14">
      <c r="A168" s="137" t="s">
        <v>1462</v>
      </c>
      <c r="B168" s="137" t="s">
        <v>1666</v>
      </c>
      <c r="C168" s="137">
        <v>23</v>
      </c>
      <c r="D168" s="137">
        <v>0</v>
      </c>
      <c r="E168" s="137">
        <v>51356965</v>
      </c>
      <c r="F168" s="137" t="s">
        <v>91</v>
      </c>
      <c r="G168" s="138" t="s">
        <v>1466</v>
      </c>
      <c r="H168" s="139"/>
      <c r="I168" s="138"/>
      <c r="J168" s="137">
        <v>165.2</v>
      </c>
      <c r="K168" s="137">
        <v>46.3</v>
      </c>
      <c r="L168" s="137" t="s">
        <v>167</v>
      </c>
      <c r="M168" s="137"/>
      <c r="N168" s="137" t="s">
        <v>147</v>
      </c>
      <c r="O168" s="137" t="s">
        <v>259</v>
      </c>
      <c r="P168" s="137" t="s">
        <v>6</v>
      </c>
      <c r="Q168" s="137">
        <v>32</v>
      </c>
      <c r="R168" s="137">
        <v>27</v>
      </c>
      <c r="S168" s="137">
        <v>27</v>
      </c>
      <c r="T168" s="140"/>
      <c r="U168" s="140" t="s">
        <v>927</v>
      </c>
      <c r="V168" s="140"/>
      <c r="W168" s="140"/>
      <c r="X168" s="137" t="s">
        <v>6</v>
      </c>
      <c r="Y168" s="137">
        <v>32</v>
      </c>
      <c r="Z168" s="137">
        <v>27</v>
      </c>
      <c r="AA168" s="137">
        <v>27</v>
      </c>
      <c r="AB168" s="137" t="s">
        <v>1465</v>
      </c>
      <c r="AC168" s="141"/>
      <c r="AD168" s="142" t="s">
        <v>260</v>
      </c>
      <c r="AE168" s="142">
        <v>51</v>
      </c>
      <c r="AF168" s="137">
        <v>36</v>
      </c>
      <c r="AG168" s="137">
        <v>25</v>
      </c>
      <c r="AH168" s="137"/>
      <c r="AI168" s="137" t="s">
        <v>242</v>
      </c>
      <c r="AJ168" s="142" t="s">
        <v>473</v>
      </c>
      <c r="AK168" s="142">
        <v>23</v>
      </c>
      <c r="AL168" s="137">
        <v>10</v>
      </c>
      <c r="AM168" s="137">
        <v>5</v>
      </c>
      <c r="AN168" s="137"/>
      <c r="AO168" s="141" t="s">
        <v>197</v>
      </c>
      <c r="AP168" s="137" t="s">
        <v>127</v>
      </c>
      <c r="AQ168" s="137" t="s">
        <v>265</v>
      </c>
      <c r="AR168" s="137" t="s">
        <v>342</v>
      </c>
      <c r="AS168" s="137" t="s">
        <v>245</v>
      </c>
      <c r="AT168" s="137" t="s">
        <v>87</v>
      </c>
      <c r="AU168" s="138"/>
      <c r="AV168" s="137" t="s">
        <v>89</v>
      </c>
      <c r="AW168" s="138"/>
      <c r="AX168" s="137" t="s">
        <v>93</v>
      </c>
      <c r="AY168" s="139" t="s">
        <v>1212</v>
      </c>
      <c r="AZ168" s="139">
        <v>2</v>
      </c>
      <c r="BA168" s="137" t="s">
        <v>6</v>
      </c>
      <c r="BB168" s="137">
        <v>32</v>
      </c>
      <c r="BC168" s="137">
        <v>27</v>
      </c>
      <c r="BD168" s="137">
        <v>27</v>
      </c>
      <c r="BE168" s="137" t="s">
        <v>1666</v>
      </c>
      <c r="BF168" s="137">
        <v>23</v>
      </c>
      <c r="BG168" s="137">
        <v>0</v>
      </c>
      <c r="BH168" s="143">
        <v>3.73</v>
      </c>
      <c r="BI168" s="144">
        <v>3.41</v>
      </c>
      <c r="BJ168" s="145">
        <v>2.86</v>
      </c>
      <c r="BK168" s="144">
        <v>2.39</v>
      </c>
      <c r="BL168" s="145">
        <v>2.48</v>
      </c>
      <c r="BM168" s="143">
        <v>3.31</v>
      </c>
      <c r="BN168" s="145">
        <v>2.95</v>
      </c>
      <c r="BO168" s="143">
        <v>3.61</v>
      </c>
      <c r="BP168" s="144">
        <v>4.41</v>
      </c>
      <c r="BQ168" s="145">
        <v>6.56</v>
      </c>
      <c r="BR168" s="145">
        <v>9.23</v>
      </c>
      <c r="BS168" s="145">
        <v>7.65</v>
      </c>
      <c r="BT168" s="145">
        <v>3.84</v>
      </c>
      <c r="BU168" s="146">
        <v>4.0599999999999996</v>
      </c>
      <c r="BV168" s="147">
        <v>6.21</v>
      </c>
      <c r="BW168" s="147">
        <v>7.74</v>
      </c>
      <c r="BX168" s="146">
        <v>10.61</v>
      </c>
      <c r="BY168" s="146">
        <v>19.73</v>
      </c>
      <c r="BZ168" s="146">
        <v>3.58</v>
      </c>
      <c r="CA168" s="148">
        <v>2.0699999999999998</v>
      </c>
      <c r="CB168" s="149">
        <v>1.06</v>
      </c>
      <c r="CC168" s="149">
        <v>0.12</v>
      </c>
      <c r="CD168" s="149">
        <v>1.1200000000000001</v>
      </c>
      <c r="CE168" s="150">
        <v>2.95</v>
      </c>
      <c r="CF168" s="149">
        <v>2.76</v>
      </c>
      <c r="CG168" s="150">
        <v>3.5</v>
      </c>
      <c r="CH168" s="148">
        <v>3.62</v>
      </c>
      <c r="CI168" s="149">
        <v>4.57</v>
      </c>
      <c r="CJ168" s="149">
        <v>7.33</v>
      </c>
      <c r="CK168" s="149">
        <v>7.63</v>
      </c>
      <c r="CL168" s="147">
        <v>3.99</v>
      </c>
      <c r="CM168" s="146">
        <v>4.6399999999999997</v>
      </c>
      <c r="CN168" s="147">
        <v>7.4</v>
      </c>
      <c r="CO168" s="147">
        <v>7.54</v>
      </c>
      <c r="CP168" s="146">
        <v>10.5</v>
      </c>
      <c r="CQ168" s="146">
        <v>20.3</v>
      </c>
      <c r="CR168" s="151">
        <v>27.2</v>
      </c>
      <c r="CS168" s="152">
        <v>31.82</v>
      </c>
      <c r="CT168" s="153">
        <v>34.43</v>
      </c>
      <c r="CU168" s="152">
        <v>35.78</v>
      </c>
      <c r="CV168" s="153">
        <v>35.64</v>
      </c>
      <c r="CW168" s="151">
        <v>36.31</v>
      </c>
      <c r="CX168" s="153">
        <v>36.049999999999997</v>
      </c>
      <c r="CY168" s="151">
        <v>37.76</v>
      </c>
      <c r="CZ168" s="152">
        <v>38.44</v>
      </c>
      <c r="DA168" s="153">
        <v>39.549999999999997</v>
      </c>
      <c r="DB168" s="153">
        <v>40.36</v>
      </c>
      <c r="DC168" s="153">
        <v>43.99</v>
      </c>
      <c r="DD168" s="153">
        <v>46.94</v>
      </c>
      <c r="DE168" s="151">
        <v>47.54</v>
      </c>
      <c r="DF168" s="153">
        <v>48.63</v>
      </c>
      <c r="DG168" s="153">
        <v>46.67</v>
      </c>
      <c r="DH168" s="151">
        <v>44.59</v>
      </c>
      <c r="DI168" s="151">
        <v>43.55</v>
      </c>
      <c r="DJ168" s="151">
        <v>27.72</v>
      </c>
      <c r="DK168" s="152">
        <v>32.19</v>
      </c>
      <c r="DL168" s="153">
        <v>34.58</v>
      </c>
      <c r="DM168" s="153">
        <v>35.51</v>
      </c>
      <c r="DN168" s="153">
        <v>35.840000000000003</v>
      </c>
      <c r="DO168" s="151">
        <v>35.409999999999997</v>
      </c>
      <c r="DP168" s="153">
        <v>36.03</v>
      </c>
      <c r="DQ168" s="151">
        <v>37.380000000000003</v>
      </c>
      <c r="DR168" s="152">
        <v>38.61</v>
      </c>
      <c r="DS168" s="153">
        <v>39.049999999999997</v>
      </c>
      <c r="DT168" s="153">
        <v>40.24</v>
      </c>
      <c r="DU168" s="153">
        <v>43.5</v>
      </c>
      <c r="DV168" s="153">
        <v>45.4</v>
      </c>
      <c r="DW168" s="151">
        <v>47.67</v>
      </c>
      <c r="DX168" s="153">
        <v>48.13</v>
      </c>
      <c r="DY168" s="153">
        <v>46.43</v>
      </c>
      <c r="DZ168" s="151">
        <v>44.79</v>
      </c>
      <c r="EA168" s="151">
        <v>44.11</v>
      </c>
      <c r="EB168" s="151">
        <v>2</v>
      </c>
      <c r="EC168" s="153">
        <v>3</v>
      </c>
      <c r="ED168" s="153">
        <v>1</v>
      </c>
      <c r="EE168" s="153">
        <v>1</v>
      </c>
      <c r="EF168" s="153">
        <v>-1</v>
      </c>
      <c r="EG168" s="153">
        <v>-9</v>
      </c>
      <c r="EH168" s="153">
        <v>-16</v>
      </c>
      <c r="EI168" s="153">
        <v>-19</v>
      </c>
      <c r="EJ168" s="153">
        <v>-20</v>
      </c>
      <c r="EK168" s="153">
        <v>-19</v>
      </c>
      <c r="EL168" s="153">
        <v>-15</v>
      </c>
      <c r="EM168" s="153">
        <v>-12</v>
      </c>
      <c r="EN168" s="153">
        <v>-8</v>
      </c>
      <c r="EO168" s="153">
        <v>-1</v>
      </c>
      <c r="EP168" s="153">
        <v>0</v>
      </c>
      <c r="EQ168" s="153">
        <v>-2</v>
      </c>
      <c r="ER168" s="153">
        <v>-2</v>
      </c>
      <c r="ES168" s="153">
        <v>-4</v>
      </c>
    </row>
    <row r="169" spans="1:149" s="154" customFormat="1" ht="14">
      <c r="A169" s="137" t="s">
        <v>715</v>
      </c>
      <c r="B169" s="137" t="s">
        <v>1666</v>
      </c>
      <c r="C169" s="137">
        <v>17</v>
      </c>
      <c r="D169" s="137">
        <v>1</v>
      </c>
      <c r="E169" s="137">
        <v>51706166</v>
      </c>
      <c r="F169" s="137" t="s">
        <v>91</v>
      </c>
      <c r="G169" s="138" t="s">
        <v>719</v>
      </c>
      <c r="H169" s="155" t="s">
        <v>95</v>
      </c>
      <c r="I169" s="138">
        <v>2</v>
      </c>
      <c r="J169" s="137">
        <v>170.7</v>
      </c>
      <c r="K169" s="137">
        <v>53.5</v>
      </c>
      <c r="L169" s="137" t="s">
        <v>167</v>
      </c>
      <c r="M169" s="137"/>
      <c r="N169" s="137" t="s">
        <v>79</v>
      </c>
      <c r="O169" s="137" t="s">
        <v>259</v>
      </c>
      <c r="P169" s="142" t="s">
        <v>6</v>
      </c>
      <c r="Q169" s="142">
        <v>29</v>
      </c>
      <c r="R169" s="137">
        <v>26</v>
      </c>
      <c r="S169" s="137">
        <v>27</v>
      </c>
      <c r="T169" s="140"/>
      <c r="U169" s="140"/>
      <c r="V169" s="140"/>
      <c r="W169" s="140"/>
      <c r="X169" s="142" t="s">
        <v>6</v>
      </c>
      <c r="Y169" s="142">
        <v>29</v>
      </c>
      <c r="Z169" s="137">
        <v>26</v>
      </c>
      <c r="AA169" s="137">
        <v>27</v>
      </c>
      <c r="AB169" s="137" t="s">
        <v>280</v>
      </c>
      <c r="AC169" s="141"/>
      <c r="AD169" s="142" t="s">
        <v>232</v>
      </c>
      <c r="AE169" s="142">
        <v>51</v>
      </c>
      <c r="AF169" s="137">
        <v>35</v>
      </c>
      <c r="AG169" s="137">
        <v>39</v>
      </c>
      <c r="AH169" s="137"/>
      <c r="AI169" s="141" t="s">
        <v>443</v>
      </c>
      <c r="AJ169" s="150" t="s">
        <v>217</v>
      </c>
      <c r="AK169" s="150">
        <v>25</v>
      </c>
      <c r="AL169" s="155">
        <v>14</v>
      </c>
      <c r="AM169" s="155">
        <v>12</v>
      </c>
      <c r="AN169" s="155"/>
      <c r="AO169" s="159"/>
      <c r="AP169" s="137" t="s">
        <v>177</v>
      </c>
      <c r="AQ169" s="137" t="s">
        <v>262</v>
      </c>
      <c r="AR169" s="137" t="s">
        <v>281</v>
      </c>
      <c r="AS169" s="137" t="s">
        <v>359</v>
      </c>
      <c r="AT169" s="137" t="s">
        <v>87</v>
      </c>
      <c r="AU169" s="138" t="s">
        <v>197</v>
      </c>
      <c r="AV169" s="137" t="s">
        <v>89</v>
      </c>
      <c r="AW169" s="138" t="s">
        <v>180</v>
      </c>
      <c r="AX169" s="137" t="s">
        <v>93</v>
      </c>
      <c r="AY169" s="139" t="s">
        <v>720</v>
      </c>
      <c r="AZ169" s="139">
        <v>2</v>
      </c>
      <c r="BA169" s="142" t="s">
        <v>6</v>
      </c>
      <c r="BB169" s="142">
        <v>29</v>
      </c>
      <c r="BC169" s="137">
        <v>26</v>
      </c>
      <c r="BD169" s="137">
        <v>27</v>
      </c>
      <c r="BE169" s="137" t="s">
        <v>1666</v>
      </c>
      <c r="BF169" s="137">
        <v>17</v>
      </c>
      <c r="BG169" s="137">
        <v>1</v>
      </c>
      <c r="BH169" s="143">
        <v>3.92</v>
      </c>
      <c r="BI169" s="144">
        <v>4.17</v>
      </c>
      <c r="BJ169" s="145">
        <v>3.37</v>
      </c>
      <c r="BK169" s="144">
        <v>4.0199999999999996</v>
      </c>
      <c r="BL169" s="145">
        <v>3.68</v>
      </c>
      <c r="BM169" s="143">
        <v>3.06</v>
      </c>
      <c r="BN169" s="145">
        <v>3.07</v>
      </c>
      <c r="BO169" s="143">
        <v>3.06</v>
      </c>
      <c r="BP169" s="144">
        <v>4.2</v>
      </c>
      <c r="BQ169" s="145">
        <v>4.01</v>
      </c>
      <c r="BR169" s="145">
        <v>6.48</v>
      </c>
      <c r="BS169" s="145">
        <v>7.31</v>
      </c>
      <c r="BT169" s="143">
        <v>3.05</v>
      </c>
      <c r="BU169" s="147">
        <v>5</v>
      </c>
      <c r="BV169" s="147">
        <v>6.57</v>
      </c>
      <c r="BW169" s="146">
        <v>7.02</v>
      </c>
      <c r="BX169" s="146">
        <v>11.99</v>
      </c>
      <c r="BY169" s="160">
        <v>17.37</v>
      </c>
      <c r="BZ169" s="146">
        <v>3.36</v>
      </c>
      <c r="CA169" s="148">
        <v>2.69</v>
      </c>
      <c r="CB169" s="149">
        <v>1.69</v>
      </c>
      <c r="CC169" s="149">
        <v>2.44</v>
      </c>
      <c r="CD169" s="149">
        <v>3.39</v>
      </c>
      <c r="CE169" s="150">
        <v>4.72</v>
      </c>
      <c r="CF169" s="149">
        <v>3.74</v>
      </c>
      <c r="CG169" s="150">
        <v>4.8499999999999996</v>
      </c>
      <c r="CH169" s="148">
        <v>4.62</v>
      </c>
      <c r="CI169" s="149">
        <v>5.47</v>
      </c>
      <c r="CJ169" s="149">
        <v>7.15</v>
      </c>
      <c r="CK169" s="149">
        <v>8.32</v>
      </c>
      <c r="CL169" s="146">
        <v>2.99</v>
      </c>
      <c r="CM169" s="147">
        <v>4.87</v>
      </c>
      <c r="CN169" s="147">
        <v>7.15</v>
      </c>
      <c r="CO169" s="146">
        <v>8.4700000000000006</v>
      </c>
      <c r="CP169" s="146">
        <v>12.61</v>
      </c>
      <c r="CQ169" s="160">
        <v>18.54</v>
      </c>
      <c r="CR169" s="151">
        <v>27.43</v>
      </c>
      <c r="CS169" s="152">
        <v>32.479999999999997</v>
      </c>
      <c r="CT169" s="153">
        <v>31.83</v>
      </c>
      <c r="CU169" s="152">
        <v>32.58</v>
      </c>
      <c r="CV169" s="153">
        <v>34.950000000000003</v>
      </c>
      <c r="CW169" s="151">
        <v>35.270000000000003</v>
      </c>
      <c r="CX169" s="153">
        <v>36.880000000000003</v>
      </c>
      <c r="CY169" s="151">
        <v>37.090000000000003</v>
      </c>
      <c r="CZ169" s="152">
        <v>38.06</v>
      </c>
      <c r="DA169" s="153">
        <v>37.380000000000003</v>
      </c>
      <c r="DB169" s="153">
        <v>37.99</v>
      </c>
      <c r="DC169" s="153">
        <v>38.9</v>
      </c>
      <c r="DD169" s="151">
        <v>44.07</v>
      </c>
      <c r="DE169" s="153">
        <v>45.28</v>
      </c>
      <c r="DF169" s="153">
        <v>47.33</v>
      </c>
      <c r="DG169" s="151">
        <v>43.9</v>
      </c>
      <c r="DH169" s="151">
        <v>43.17</v>
      </c>
      <c r="DI169" s="160">
        <v>37.17</v>
      </c>
      <c r="DJ169" s="151">
        <v>26.56</v>
      </c>
      <c r="DK169" s="152">
        <v>30.73</v>
      </c>
      <c r="DL169" s="153">
        <v>31.28</v>
      </c>
      <c r="DM169" s="153">
        <v>31.11</v>
      </c>
      <c r="DN169" s="153">
        <v>33.35</v>
      </c>
      <c r="DO169" s="151">
        <v>36.85</v>
      </c>
      <c r="DP169" s="153">
        <v>37.18</v>
      </c>
      <c r="DQ169" s="151">
        <v>36.03</v>
      </c>
      <c r="DR169" s="152">
        <v>37.28</v>
      </c>
      <c r="DS169" s="153">
        <v>37.520000000000003</v>
      </c>
      <c r="DT169" s="153">
        <v>39.130000000000003</v>
      </c>
      <c r="DU169" s="153">
        <v>39.200000000000003</v>
      </c>
      <c r="DV169" s="151">
        <v>43.66</v>
      </c>
      <c r="DW169" s="153">
        <v>44.53</v>
      </c>
      <c r="DX169" s="153">
        <v>47.99</v>
      </c>
      <c r="DY169" s="151">
        <v>44.12</v>
      </c>
      <c r="DZ169" s="151">
        <v>43.65</v>
      </c>
      <c r="EA169" s="160">
        <v>38.33</v>
      </c>
      <c r="EB169" s="151">
        <v>12</v>
      </c>
      <c r="EC169" s="153">
        <v>12</v>
      </c>
      <c r="ED169" s="153">
        <v>13</v>
      </c>
      <c r="EE169" s="153">
        <v>11</v>
      </c>
      <c r="EF169" s="153">
        <v>8</v>
      </c>
      <c r="EG169" s="153">
        <v>0</v>
      </c>
      <c r="EH169" s="153">
        <v>-6</v>
      </c>
      <c r="EI169" s="153">
        <v>-13</v>
      </c>
      <c r="EJ169" s="153">
        <v>-16</v>
      </c>
      <c r="EK169" s="153">
        <v>-16</v>
      </c>
      <c r="EL169" s="153">
        <v>-11</v>
      </c>
      <c r="EM169" s="153">
        <v>-8</v>
      </c>
      <c r="EN169" s="153">
        <v>-1</v>
      </c>
      <c r="EO169" s="153">
        <v>1</v>
      </c>
      <c r="EP169" s="153">
        <v>5</v>
      </c>
      <c r="EQ169" s="153">
        <v>4</v>
      </c>
      <c r="ER169" s="153">
        <v>2</v>
      </c>
      <c r="ES169" s="160">
        <v>5</v>
      </c>
    </row>
    <row r="170" spans="1:149" s="154" customFormat="1" ht="14">
      <c r="A170" s="137" t="s">
        <v>1099</v>
      </c>
      <c r="B170" s="137" t="s">
        <v>1666</v>
      </c>
      <c r="C170" s="137">
        <v>16</v>
      </c>
      <c r="D170" s="137">
        <v>7</v>
      </c>
      <c r="E170" s="137">
        <v>28162829</v>
      </c>
      <c r="F170" s="137" t="s">
        <v>91</v>
      </c>
      <c r="G170" s="138" t="s">
        <v>806</v>
      </c>
      <c r="H170" s="139"/>
      <c r="I170" s="138"/>
      <c r="J170" s="137">
        <v>159</v>
      </c>
      <c r="K170" s="137">
        <v>49.9</v>
      </c>
      <c r="L170" s="137" t="s">
        <v>167</v>
      </c>
      <c r="M170" s="137"/>
      <c r="N170" s="137" t="s">
        <v>147</v>
      </c>
      <c r="O170" s="137" t="s">
        <v>148</v>
      </c>
      <c r="P170" s="142" t="s">
        <v>6</v>
      </c>
      <c r="Q170" s="142">
        <v>37</v>
      </c>
      <c r="R170" s="137">
        <v>29</v>
      </c>
      <c r="S170" s="137">
        <v>27</v>
      </c>
      <c r="T170" s="140"/>
      <c r="U170" s="140"/>
      <c r="V170" s="140"/>
      <c r="W170" s="140"/>
      <c r="X170" s="142" t="s">
        <v>6</v>
      </c>
      <c r="Y170" s="142">
        <v>37</v>
      </c>
      <c r="Z170" s="137">
        <v>29</v>
      </c>
      <c r="AA170" s="137">
        <v>27</v>
      </c>
      <c r="AB170" s="137" t="s">
        <v>280</v>
      </c>
      <c r="AC170" s="141"/>
      <c r="AD170" s="142" t="s">
        <v>232</v>
      </c>
      <c r="AE170" s="142">
        <v>51</v>
      </c>
      <c r="AF170" s="137">
        <v>37</v>
      </c>
      <c r="AG170" s="137">
        <v>18</v>
      </c>
      <c r="AH170" s="137"/>
      <c r="AI170" s="141" t="s">
        <v>443</v>
      </c>
      <c r="AJ170" s="150" t="s">
        <v>217</v>
      </c>
      <c r="AK170" s="150">
        <v>27</v>
      </c>
      <c r="AL170" s="155">
        <v>19</v>
      </c>
      <c r="AM170" s="155">
        <v>5</v>
      </c>
      <c r="AN170" s="155"/>
      <c r="AO170" s="159" t="s">
        <v>197</v>
      </c>
      <c r="AP170" s="137" t="s">
        <v>247</v>
      </c>
      <c r="AQ170" s="137" t="s">
        <v>383</v>
      </c>
      <c r="AR170" s="137" t="s">
        <v>429</v>
      </c>
      <c r="AS170" s="137" t="s">
        <v>353</v>
      </c>
      <c r="AT170" s="137" t="s">
        <v>87</v>
      </c>
      <c r="AU170" s="138"/>
      <c r="AV170" s="137" t="s">
        <v>89</v>
      </c>
      <c r="AW170" s="138"/>
      <c r="AX170" s="137" t="s">
        <v>93</v>
      </c>
      <c r="AY170" s="139" t="s">
        <v>1101</v>
      </c>
      <c r="AZ170" s="139">
        <v>2</v>
      </c>
      <c r="BA170" s="142" t="s">
        <v>6</v>
      </c>
      <c r="BB170" s="142">
        <v>37</v>
      </c>
      <c r="BC170" s="137">
        <v>29</v>
      </c>
      <c r="BD170" s="137">
        <v>27</v>
      </c>
      <c r="BE170" s="137" t="s">
        <v>1666</v>
      </c>
      <c r="BF170" s="137">
        <v>16</v>
      </c>
      <c r="BG170" s="137">
        <v>7</v>
      </c>
      <c r="BH170" s="143">
        <v>2.83</v>
      </c>
      <c r="BI170" s="144">
        <v>2.92</v>
      </c>
      <c r="BJ170" s="145">
        <v>1.74</v>
      </c>
      <c r="BK170" s="144">
        <v>1.74</v>
      </c>
      <c r="BL170" s="145">
        <v>1.99</v>
      </c>
      <c r="BM170" s="143">
        <v>1.24</v>
      </c>
      <c r="BN170" s="145">
        <v>0.76</v>
      </c>
      <c r="BO170" s="143">
        <v>1.18</v>
      </c>
      <c r="BP170" s="144">
        <v>1.81</v>
      </c>
      <c r="BQ170" s="145">
        <v>3.42</v>
      </c>
      <c r="BR170" s="145">
        <v>4.22</v>
      </c>
      <c r="BS170" s="145">
        <v>5.35</v>
      </c>
      <c r="BT170" s="145">
        <v>5.15</v>
      </c>
      <c r="BU170" s="146">
        <v>4.01</v>
      </c>
      <c r="BV170" s="147">
        <v>6.27</v>
      </c>
      <c r="BW170" s="147">
        <v>7.94</v>
      </c>
      <c r="BX170" s="146">
        <v>11.74</v>
      </c>
      <c r="BY170" s="146">
        <v>17.89</v>
      </c>
      <c r="BZ170" s="146">
        <v>2.56</v>
      </c>
      <c r="CA170" s="148">
        <v>1.9</v>
      </c>
      <c r="CB170" s="149">
        <v>0</v>
      </c>
      <c r="CC170" s="149">
        <v>0</v>
      </c>
      <c r="CD170" s="149">
        <v>0.75</v>
      </c>
      <c r="CE170" s="150">
        <v>2.13</v>
      </c>
      <c r="CF170" s="149">
        <v>2.17</v>
      </c>
      <c r="CG170" s="150">
        <v>2.39</v>
      </c>
      <c r="CH170" s="148">
        <v>3.07</v>
      </c>
      <c r="CI170" s="149">
        <v>3.54</v>
      </c>
      <c r="CJ170" s="149">
        <v>4.7300000000000004</v>
      </c>
      <c r="CK170" s="149">
        <v>5.52</v>
      </c>
      <c r="CL170" s="147">
        <v>3.53</v>
      </c>
      <c r="CM170" s="146">
        <v>3.5</v>
      </c>
      <c r="CN170" s="147">
        <v>5.7</v>
      </c>
      <c r="CO170" s="147">
        <v>7.3</v>
      </c>
      <c r="CP170" s="146">
        <v>11.52</v>
      </c>
      <c r="CQ170" s="146">
        <v>17.489999999999998</v>
      </c>
      <c r="CR170" s="151">
        <v>25.56</v>
      </c>
      <c r="CS170" s="152">
        <v>30.91</v>
      </c>
      <c r="CT170" s="153">
        <v>32.33</v>
      </c>
      <c r="CU170" s="152">
        <v>32.33</v>
      </c>
      <c r="CV170" s="153">
        <v>33.659999999999997</v>
      </c>
      <c r="CW170" s="151">
        <v>34.82</v>
      </c>
      <c r="CX170" s="153">
        <v>35.61</v>
      </c>
      <c r="CY170" s="151">
        <v>36.119999999999997</v>
      </c>
      <c r="CZ170" s="152">
        <v>37.659999999999997</v>
      </c>
      <c r="DA170" s="153">
        <v>37.36</v>
      </c>
      <c r="DB170" s="153">
        <v>39.29</v>
      </c>
      <c r="DC170" s="153">
        <v>40.97</v>
      </c>
      <c r="DD170" s="153">
        <v>42.97</v>
      </c>
      <c r="DE170" s="151">
        <v>43.48</v>
      </c>
      <c r="DF170" s="153">
        <v>44.51</v>
      </c>
      <c r="DG170" s="153">
        <v>44.29</v>
      </c>
      <c r="DH170" s="151">
        <v>42.23</v>
      </c>
      <c r="DI170" s="151">
        <v>39.76</v>
      </c>
      <c r="DJ170" s="151">
        <v>26.22</v>
      </c>
      <c r="DK170" s="152">
        <v>30.34</v>
      </c>
      <c r="DL170" s="153">
        <v>32.39</v>
      </c>
      <c r="DM170" s="153">
        <v>32.479999999999997</v>
      </c>
      <c r="DN170" s="153">
        <v>33.450000000000003</v>
      </c>
      <c r="DO170" s="151">
        <v>34.299999999999997</v>
      </c>
      <c r="DP170" s="153">
        <v>35.659999999999997</v>
      </c>
      <c r="DQ170" s="151">
        <v>36.76</v>
      </c>
      <c r="DR170" s="152">
        <v>37.299999999999997</v>
      </c>
      <c r="DS170" s="153">
        <v>37.39</v>
      </c>
      <c r="DT170" s="153">
        <v>39.07</v>
      </c>
      <c r="DU170" s="153">
        <v>40.619999999999997</v>
      </c>
      <c r="DV170" s="153">
        <v>43.38</v>
      </c>
      <c r="DW170" s="151">
        <v>42.91</v>
      </c>
      <c r="DX170" s="153">
        <v>44.27</v>
      </c>
      <c r="DY170" s="153">
        <v>44.46</v>
      </c>
      <c r="DZ170" s="151">
        <v>42.03</v>
      </c>
      <c r="EA170" s="151">
        <v>40.29</v>
      </c>
      <c r="EB170" s="151">
        <v>2</v>
      </c>
      <c r="EC170" s="153">
        <v>5</v>
      </c>
      <c r="ED170" s="153">
        <v>5</v>
      </c>
      <c r="EE170" s="153">
        <v>2</v>
      </c>
      <c r="EF170" s="153">
        <v>-1</v>
      </c>
      <c r="EG170" s="153">
        <v>-8</v>
      </c>
      <c r="EH170" s="153">
        <v>-14</v>
      </c>
      <c r="EI170" s="153">
        <v>-16</v>
      </c>
      <c r="EJ170" s="153">
        <v>-14</v>
      </c>
      <c r="EK170" s="153">
        <v>-11</v>
      </c>
      <c r="EL170" s="153">
        <v>-3</v>
      </c>
      <c r="EM170" s="153">
        <v>0</v>
      </c>
      <c r="EN170" s="153">
        <v>2</v>
      </c>
      <c r="EO170" s="153">
        <v>4</v>
      </c>
      <c r="EP170" s="153">
        <v>4</v>
      </c>
      <c r="EQ170" s="153">
        <v>2</v>
      </c>
      <c r="ER170" s="153">
        <v>2</v>
      </c>
      <c r="ES170" s="153">
        <v>0</v>
      </c>
    </row>
    <row r="171" spans="1:149" s="154" customFormat="1" ht="14">
      <c r="A171" s="137" t="s">
        <v>1174</v>
      </c>
      <c r="B171" s="137" t="s">
        <v>1666</v>
      </c>
      <c r="C171" s="137">
        <v>18</v>
      </c>
      <c r="D171" s="137">
        <v>7</v>
      </c>
      <c r="E171" s="137">
        <v>53034216</v>
      </c>
      <c r="F171" s="137" t="s">
        <v>91</v>
      </c>
      <c r="G171" s="138" t="s">
        <v>321</v>
      </c>
      <c r="H171" s="161" t="s">
        <v>95</v>
      </c>
      <c r="I171" s="138">
        <v>0</v>
      </c>
      <c r="J171" s="137">
        <v>166</v>
      </c>
      <c r="K171" s="137">
        <v>55.6</v>
      </c>
      <c r="L171" s="137" t="s">
        <v>167</v>
      </c>
      <c r="M171" s="137"/>
      <c r="N171" s="137" t="s">
        <v>79</v>
      </c>
      <c r="O171" s="137" t="s">
        <v>148</v>
      </c>
      <c r="P171" s="137" t="s">
        <v>6</v>
      </c>
      <c r="Q171" s="137">
        <v>32</v>
      </c>
      <c r="R171" s="137">
        <v>31</v>
      </c>
      <c r="S171" s="137">
        <v>27</v>
      </c>
      <c r="T171" s="140"/>
      <c r="U171" s="140"/>
      <c r="V171" s="140"/>
      <c r="W171" s="140"/>
      <c r="X171" s="137" t="s">
        <v>6</v>
      </c>
      <c r="Y171" s="137">
        <v>32</v>
      </c>
      <c r="Z171" s="137">
        <v>31</v>
      </c>
      <c r="AA171" s="137">
        <v>27</v>
      </c>
      <c r="AB171" s="137" t="s">
        <v>1176</v>
      </c>
      <c r="AC171" s="141"/>
      <c r="AD171" s="142" t="s">
        <v>232</v>
      </c>
      <c r="AE171" s="142">
        <v>60</v>
      </c>
      <c r="AF171" s="137">
        <v>50</v>
      </c>
      <c r="AG171" s="137">
        <v>32</v>
      </c>
      <c r="AH171" s="137"/>
      <c r="AI171" s="137" t="s">
        <v>443</v>
      </c>
      <c r="AJ171" s="142" t="s">
        <v>301</v>
      </c>
      <c r="AK171" s="142">
        <v>29</v>
      </c>
      <c r="AL171" s="137">
        <v>28</v>
      </c>
      <c r="AM171" s="137">
        <v>16</v>
      </c>
      <c r="AN171" s="137"/>
      <c r="AO171" s="141"/>
      <c r="AP171" s="137" t="s">
        <v>177</v>
      </c>
      <c r="AQ171" s="137" t="s">
        <v>421</v>
      </c>
      <c r="AR171" s="137" t="s">
        <v>295</v>
      </c>
      <c r="AS171" s="137" t="s">
        <v>919</v>
      </c>
      <c r="AT171" s="137" t="s">
        <v>87</v>
      </c>
      <c r="AU171" s="138" t="s">
        <v>180</v>
      </c>
      <c r="AV171" s="137" t="s">
        <v>89</v>
      </c>
      <c r="AW171" s="138" t="s">
        <v>197</v>
      </c>
      <c r="AX171" s="137" t="s">
        <v>93</v>
      </c>
      <c r="AY171" s="139" t="s">
        <v>1177</v>
      </c>
      <c r="AZ171" s="139">
        <v>2</v>
      </c>
      <c r="BA171" s="137" t="s">
        <v>6</v>
      </c>
      <c r="BB171" s="137">
        <v>32</v>
      </c>
      <c r="BC171" s="137">
        <v>31</v>
      </c>
      <c r="BD171" s="137">
        <v>27</v>
      </c>
      <c r="BE171" s="137" t="s">
        <v>1666</v>
      </c>
      <c r="BF171" s="137">
        <v>18</v>
      </c>
      <c r="BG171" s="137">
        <v>7</v>
      </c>
      <c r="BH171" s="143">
        <v>5.73</v>
      </c>
      <c r="BI171" s="144">
        <v>4.79</v>
      </c>
      <c r="BJ171" s="145">
        <v>3.41</v>
      </c>
      <c r="BK171" s="144">
        <v>2.41</v>
      </c>
      <c r="BL171" s="145">
        <v>2.27</v>
      </c>
      <c r="BM171" s="143">
        <v>1.67</v>
      </c>
      <c r="BN171" s="145">
        <v>0</v>
      </c>
      <c r="BO171" s="143">
        <v>0.97</v>
      </c>
      <c r="BP171" s="144">
        <v>1.59</v>
      </c>
      <c r="BQ171" s="145">
        <v>2.14</v>
      </c>
      <c r="BR171" s="145">
        <v>3.74</v>
      </c>
      <c r="BS171" s="145">
        <v>6.23</v>
      </c>
      <c r="BT171" s="145">
        <v>3.74</v>
      </c>
      <c r="BU171" s="146">
        <v>5.31</v>
      </c>
      <c r="BV171" s="147">
        <v>6.24</v>
      </c>
      <c r="BW171" s="147">
        <v>8.27</v>
      </c>
      <c r="BX171" s="146">
        <v>11.01</v>
      </c>
      <c r="BY171" s="146">
        <v>19.03</v>
      </c>
      <c r="BZ171" s="146">
        <v>4.57</v>
      </c>
      <c r="CA171" s="162">
        <v>2.83</v>
      </c>
      <c r="CB171" s="147">
        <v>0</v>
      </c>
      <c r="CC171" s="147">
        <v>0</v>
      </c>
      <c r="CD171" s="147">
        <v>0</v>
      </c>
      <c r="CE171" s="146">
        <v>1.74</v>
      </c>
      <c r="CF171" s="147">
        <v>2.78</v>
      </c>
      <c r="CG171" s="146">
        <v>3.05</v>
      </c>
      <c r="CH171" s="162">
        <v>3.25</v>
      </c>
      <c r="CI171" s="147">
        <v>2.88</v>
      </c>
      <c r="CJ171" s="147">
        <v>2.9</v>
      </c>
      <c r="CK171" s="147">
        <v>4.22</v>
      </c>
      <c r="CL171" s="147">
        <v>4.38</v>
      </c>
      <c r="CM171" s="146">
        <v>4.07</v>
      </c>
      <c r="CN171" s="147">
        <v>6.72</v>
      </c>
      <c r="CO171" s="147">
        <v>8.8000000000000007</v>
      </c>
      <c r="CP171" s="146">
        <v>11.61</v>
      </c>
      <c r="CQ171" s="146">
        <v>19.260000000000002</v>
      </c>
      <c r="CR171" s="151">
        <v>29.13</v>
      </c>
      <c r="CS171" s="152">
        <v>31.01</v>
      </c>
      <c r="CT171" s="153">
        <v>35.659999999999997</v>
      </c>
      <c r="CU171" s="152">
        <v>37.9</v>
      </c>
      <c r="CV171" s="153">
        <v>38.08</v>
      </c>
      <c r="CW171" s="151">
        <v>38.93</v>
      </c>
      <c r="CX171" s="153">
        <v>39.49</v>
      </c>
      <c r="CY171" s="151">
        <v>39.380000000000003</v>
      </c>
      <c r="CZ171" s="152">
        <v>39.380000000000003</v>
      </c>
      <c r="DA171" s="153">
        <v>39.19</v>
      </c>
      <c r="DB171" s="153">
        <v>41.56</v>
      </c>
      <c r="DC171" s="153">
        <v>43.64</v>
      </c>
      <c r="DD171" s="153">
        <v>45.68</v>
      </c>
      <c r="DE171" s="151">
        <v>45.88</v>
      </c>
      <c r="DF171" s="153">
        <v>46.99</v>
      </c>
      <c r="DG171" s="153">
        <v>44.45</v>
      </c>
      <c r="DH171" s="151">
        <v>41.15</v>
      </c>
      <c r="DI171" s="151">
        <v>38.86</v>
      </c>
      <c r="DJ171" s="151">
        <v>28.45</v>
      </c>
      <c r="DK171" s="152">
        <v>31.16</v>
      </c>
      <c r="DL171" s="153">
        <v>35.06</v>
      </c>
      <c r="DM171" s="153">
        <v>38.11</v>
      </c>
      <c r="DN171" s="153">
        <v>38.9</v>
      </c>
      <c r="DO171" s="151">
        <v>38.380000000000003</v>
      </c>
      <c r="DP171" s="153">
        <v>39.520000000000003</v>
      </c>
      <c r="DQ171" s="151">
        <v>40.65</v>
      </c>
      <c r="DR171" s="152">
        <v>39.119999999999997</v>
      </c>
      <c r="DS171" s="153">
        <v>39.65</v>
      </c>
      <c r="DT171" s="153">
        <v>42</v>
      </c>
      <c r="DU171" s="153">
        <v>43.48</v>
      </c>
      <c r="DV171" s="153">
        <v>45.76</v>
      </c>
      <c r="DW171" s="151">
        <v>46.6</v>
      </c>
      <c r="DX171" s="153">
        <v>46.64</v>
      </c>
      <c r="DY171" s="153">
        <v>44.43</v>
      </c>
      <c r="DZ171" s="151">
        <v>41.74</v>
      </c>
      <c r="EA171" s="151">
        <v>38.72</v>
      </c>
      <c r="EB171" s="151">
        <v>9</v>
      </c>
      <c r="EC171" s="153">
        <v>10</v>
      </c>
      <c r="ED171" s="153">
        <v>11</v>
      </c>
      <c r="EE171" s="153">
        <v>9</v>
      </c>
      <c r="EF171" s="153">
        <v>4</v>
      </c>
      <c r="EG171" s="153">
        <v>-5</v>
      </c>
      <c r="EH171" s="153">
        <v>-12</v>
      </c>
      <c r="EI171" s="153">
        <v>-18</v>
      </c>
      <c r="EJ171" s="153">
        <v>-17</v>
      </c>
      <c r="EK171" s="153">
        <v>-14</v>
      </c>
      <c r="EL171" s="153">
        <v>-9</v>
      </c>
      <c r="EM171" s="153">
        <v>-6</v>
      </c>
      <c r="EN171" s="153">
        <v>0</v>
      </c>
      <c r="EO171" s="153">
        <v>3</v>
      </c>
      <c r="EP171" s="153">
        <v>6</v>
      </c>
      <c r="EQ171" s="153">
        <v>6</v>
      </c>
      <c r="ER171" s="153">
        <v>5</v>
      </c>
      <c r="ES171" s="153">
        <v>5</v>
      </c>
    </row>
    <row r="172" spans="1:149" s="154" customFormat="1" ht="14">
      <c r="A172" s="137" t="s">
        <v>1346</v>
      </c>
      <c r="B172" s="137" t="s">
        <v>1666</v>
      </c>
      <c r="C172" s="137">
        <v>15</v>
      </c>
      <c r="D172" s="137">
        <v>8</v>
      </c>
      <c r="E172" s="137">
        <v>37023618</v>
      </c>
      <c r="F172" s="137" t="s">
        <v>91</v>
      </c>
      <c r="G172" s="138" t="s">
        <v>404</v>
      </c>
      <c r="H172" s="161" t="s">
        <v>95</v>
      </c>
      <c r="I172" s="138">
        <v>-14</v>
      </c>
      <c r="J172" s="137">
        <v>164</v>
      </c>
      <c r="K172" s="137">
        <v>64</v>
      </c>
      <c r="L172" s="137" t="s">
        <v>167</v>
      </c>
      <c r="M172" s="137"/>
      <c r="N172" s="137" t="s">
        <v>147</v>
      </c>
      <c r="O172" s="137" t="s">
        <v>231</v>
      </c>
      <c r="P172" s="137" t="s">
        <v>17</v>
      </c>
      <c r="Q172" s="137">
        <v>40</v>
      </c>
      <c r="R172" s="137">
        <v>36</v>
      </c>
      <c r="S172" s="137">
        <v>27</v>
      </c>
      <c r="T172" s="140" t="s">
        <v>402</v>
      </c>
      <c r="U172" s="140"/>
      <c r="V172" s="140"/>
      <c r="W172" s="140"/>
      <c r="X172" s="137" t="s">
        <v>17</v>
      </c>
      <c r="Y172" s="137">
        <v>40</v>
      </c>
      <c r="Z172" s="137">
        <v>36</v>
      </c>
      <c r="AA172" s="137">
        <v>27</v>
      </c>
      <c r="AB172" s="137" t="s">
        <v>1140</v>
      </c>
      <c r="AC172" s="141"/>
      <c r="AD172" s="142" t="s">
        <v>216</v>
      </c>
      <c r="AE172" s="142">
        <v>49</v>
      </c>
      <c r="AF172" s="137">
        <v>38</v>
      </c>
      <c r="AG172" s="137">
        <v>15</v>
      </c>
      <c r="AH172" s="137"/>
      <c r="AI172" s="137" t="s">
        <v>242</v>
      </c>
      <c r="AJ172" s="142" t="s">
        <v>217</v>
      </c>
      <c r="AK172" s="142">
        <v>29</v>
      </c>
      <c r="AL172" s="137">
        <v>15</v>
      </c>
      <c r="AM172" s="137">
        <v>6</v>
      </c>
      <c r="AN172" s="137"/>
      <c r="AO172" s="141"/>
      <c r="AP172" s="137" t="s">
        <v>117</v>
      </c>
      <c r="AQ172" s="137" t="s">
        <v>403</v>
      </c>
      <c r="AR172" s="137" t="s">
        <v>226</v>
      </c>
      <c r="AS172" s="137" t="s">
        <v>141</v>
      </c>
      <c r="AT172" s="137" t="s">
        <v>87</v>
      </c>
      <c r="AU172" s="138" t="s">
        <v>90</v>
      </c>
      <c r="AV172" s="137" t="s">
        <v>89</v>
      </c>
      <c r="AW172" s="138" t="s">
        <v>152</v>
      </c>
      <c r="AX172" s="137" t="s">
        <v>93</v>
      </c>
      <c r="AY172" s="139" t="s">
        <v>405</v>
      </c>
      <c r="AZ172" s="139">
        <v>2</v>
      </c>
      <c r="BA172" s="137" t="s">
        <v>17</v>
      </c>
      <c r="BB172" s="137">
        <v>40</v>
      </c>
      <c r="BC172" s="137">
        <v>36</v>
      </c>
      <c r="BD172" s="137">
        <v>27</v>
      </c>
      <c r="BE172" s="137" t="s">
        <v>1666</v>
      </c>
      <c r="BF172" s="137">
        <v>15</v>
      </c>
      <c r="BG172" s="137">
        <v>8</v>
      </c>
      <c r="BH172" s="143">
        <v>2.69</v>
      </c>
      <c r="BI172" s="144">
        <v>2.91</v>
      </c>
      <c r="BJ172" s="145">
        <v>2.98</v>
      </c>
      <c r="BK172" s="144">
        <v>2.5</v>
      </c>
      <c r="BL172" s="145">
        <v>2.17</v>
      </c>
      <c r="BM172" s="143">
        <v>1.1499999999999999</v>
      </c>
      <c r="BN172" s="145">
        <v>0</v>
      </c>
      <c r="BO172" s="143">
        <v>1.1200000000000001</v>
      </c>
      <c r="BP172" s="144">
        <v>1.81</v>
      </c>
      <c r="BQ172" s="145">
        <v>2.11</v>
      </c>
      <c r="BR172" s="145">
        <v>2.36</v>
      </c>
      <c r="BS172" s="145">
        <v>2.48</v>
      </c>
      <c r="BT172" s="145">
        <v>2.39</v>
      </c>
      <c r="BU172" s="146">
        <v>3.88</v>
      </c>
      <c r="BV172" s="147">
        <v>4.6399999999999997</v>
      </c>
      <c r="BW172" s="147">
        <v>6.75</v>
      </c>
      <c r="BX172" s="146">
        <v>12.84</v>
      </c>
      <c r="BY172" s="146">
        <v>20.49</v>
      </c>
      <c r="BZ172" s="146">
        <v>3.48</v>
      </c>
      <c r="CA172" s="162">
        <v>0.9</v>
      </c>
      <c r="CB172" s="147">
        <v>0</v>
      </c>
      <c r="CC172" s="147">
        <v>0</v>
      </c>
      <c r="CD172" s="147">
        <v>0</v>
      </c>
      <c r="CE172" s="146">
        <v>1.74</v>
      </c>
      <c r="CF172" s="147">
        <v>1.99</v>
      </c>
      <c r="CG172" s="146">
        <v>1.99</v>
      </c>
      <c r="CH172" s="162">
        <v>1.93</v>
      </c>
      <c r="CI172" s="147">
        <v>2.02</v>
      </c>
      <c r="CJ172" s="147">
        <v>2.98</v>
      </c>
      <c r="CK172" s="147">
        <v>2.25</v>
      </c>
      <c r="CL172" s="147">
        <v>3.42</v>
      </c>
      <c r="CM172" s="146">
        <v>3.62</v>
      </c>
      <c r="CN172" s="147">
        <v>5.22</v>
      </c>
      <c r="CO172" s="147">
        <v>7.23</v>
      </c>
      <c r="CP172" s="146">
        <v>11.56</v>
      </c>
      <c r="CQ172" s="146">
        <v>20.07</v>
      </c>
      <c r="CR172" s="151">
        <v>27.18</v>
      </c>
      <c r="CS172" s="152">
        <v>29.57</v>
      </c>
      <c r="CT172" s="153">
        <v>31.22</v>
      </c>
      <c r="CU172" s="152">
        <v>31.68</v>
      </c>
      <c r="CV172" s="153">
        <v>32.68</v>
      </c>
      <c r="CW172" s="151">
        <v>32.700000000000003</v>
      </c>
      <c r="CX172" s="153">
        <v>34.89</v>
      </c>
      <c r="CY172" s="151">
        <v>36.380000000000003</v>
      </c>
      <c r="CZ172" s="152">
        <v>36.75</v>
      </c>
      <c r="DA172" s="153">
        <v>38.630000000000003</v>
      </c>
      <c r="DB172" s="153">
        <v>37.950000000000003</v>
      </c>
      <c r="DC172" s="153">
        <v>38.840000000000003</v>
      </c>
      <c r="DD172" s="153">
        <v>44.01</v>
      </c>
      <c r="DE172" s="151">
        <v>43.27</v>
      </c>
      <c r="DF172" s="153">
        <v>45.4</v>
      </c>
      <c r="DG172" s="153">
        <v>42.48</v>
      </c>
      <c r="DH172" s="151">
        <v>42.67</v>
      </c>
      <c r="DI172" s="151">
        <v>40.44</v>
      </c>
      <c r="DJ172" s="151">
        <v>26.76</v>
      </c>
      <c r="DK172" s="152">
        <v>28.75</v>
      </c>
      <c r="DL172" s="153">
        <v>31.23</v>
      </c>
      <c r="DM172" s="153">
        <v>32.840000000000003</v>
      </c>
      <c r="DN172" s="153">
        <v>34.1</v>
      </c>
      <c r="DO172" s="151">
        <v>33.799999999999997</v>
      </c>
      <c r="DP172" s="153">
        <v>35.18</v>
      </c>
      <c r="DQ172" s="151">
        <v>37.04</v>
      </c>
      <c r="DR172" s="152">
        <v>36.270000000000003</v>
      </c>
      <c r="DS172" s="153">
        <v>37.39</v>
      </c>
      <c r="DT172" s="153">
        <v>36.29</v>
      </c>
      <c r="DU172" s="153">
        <v>38.21</v>
      </c>
      <c r="DV172" s="153">
        <v>44.9</v>
      </c>
      <c r="DW172" s="151">
        <v>43.9</v>
      </c>
      <c r="DX172" s="153">
        <v>45.08</v>
      </c>
      <c r="DY172" s="153">
        <v>42.72</v>
      </c>
      <c r="DZ172" s="151">
        <v>42.53</v>
      </c>
      <c r="EA172" s="151">
        <v>39.83</v>
      </c>
      <c r="EB172" s="151">
        <v>6</v>
      </c>
      <c r="EC172" s="153">
        <v>6</v>
      </c>
      <c r="ED172" s="153">
        <v>9</v>
      </c>
      <c r="EE172" s="153">
        <v>9</v>
      </c>
      <c r="EF172" s="153">
        <v>3</v>
      </c>
      <c r="EG172" s="153">
        <v>0</v>
      </c>
      <c r="EH172" s="153">
        <v>-7</v>
      </c>
      <c r="EI172" s="153">
        <v>-10</v>
      </c>
      <c r="EJ172" s="153">
        <v>-11</v>
      </c>
      <c r="EK172" s="153">
        <v>-8</v>
      </c>
      <c r="EL172" s="153">
        <v>-6</v>
      </c>
      <c r="EM172" s="153">
        <v>-1</v>
      </c>
      <c r="EN172" s="153">
        <v>3</v>
      </c>
      <c r="EO172" s="153">
        <v>4</v>
      </c>
      <c r="EP172" s="153">
        <v>5</v>
      </c>
      <c r="EQ172" s="153">
        <v>5</v>
      </c>
      <c r="ER172" s="153">
        <v>7</v>
      </c>
      <c r="ES172" s="153">
        <v>6</v>
      </c>
    </row>
    <row r="173" spans="1:149" s="154" customFormat="1" ht="14">
      <c r="A173" s="137" t="s">
        <v>1295</v>
      </c>
      <c r="B173" s="137" t="s">
        <v>1666</v>
      </c>
      <c r="C173" s="137">
        <v>13</v>
      </c>
      <c r="D173" s="137">
        <v>5</v>
      </c>
      <c r="E173" s="137">
        <v>53157119</v>
      </c>
      <c r="F173" s="137" t="s">
        <v>91</v>
      </c>
      <c r="G173" s="138" t="s">
        <v>221</v>
      </c>
      <c r="H173" s="161" t="s">
        <v>95</v>
      </c>
      <c r="I173" s="138">
        <v>0</v>
      </c>
      <c r="J173" s="137">
        <v>162.9</v>
      </c>
      <c r="K173" s="137">
        <v>48.6</v>
      </c>
      <c r="L173" s="137" t="s">
        <v>167</v>
      </c>
      <c r="M173" s="137"/>
      <c r="N173" s="137" t="s">
        <v>99</v>
      </c>
      <c r="O173" s="137" t="s">
        <v>215</v>
      </c>
      <c r="P173" s="142" t="s">
        <v>17</v>
      </c>
      <c r="Q173" s="142">
        <v>30</v>
      </c>
      <c r="R173" s="137">
        <v>29</v>
      </c>
      <c r="S173" s="137">
        <v>27</v>
      </c>
      <c r="T173" s="140" t="s">
        <v>168</v>
      </c>
      <c r="U173" s="140"/>
      <c r="V173" s="140"/>
      <c r="W173" s="140"/>
      <c r="X173" s="142" t="s">
        <v>17</v>
      </c>
      <c r="Y173" s="142">
        <v>30</v>
      </c>
      <c r="Z173" s="137">
        <v>29</v>
      </c>
      <c r="AA173" s="137">
        <v>27</v>
      </c>
      <c r="AB173" s="137" t="s">
        <v>271</v>
      </c>
      <c r="AC173" s="141"/>
      <c r="AD173" s="142" t="s">
        <v>216</v>
      </c>
      <c r="AE173" s="142">
        <v>61</v>
      </c>
      <c r="AF173" s="137">
        <v>41</v>
      </c>
      <c r="AG173" s="137">
        <v>35</v>
      </c>
      <c r="AH173" s="137"/>
      <c r="AI173" s="141" t="s">
        <v>242</v>
      </c>
      <c r="AJ173" s="150" t="s">
        <v>217</v>
      </c>
      <c r="AK173" s="150">
        <v>49</v>
      </c>
      <c r="AL173" s="155">
        <v>28</v>
      </c>
      <c r="AM173" s="155">
        <v>23</v>
      </c>
      <c r="AN173" s="155"/>
      <c r="AO173" s="159" t="s">
        <v>197</v>
      </c>
      <c r="AP173" s="137" t="s">
        <v>218</v>
      </c>
      <c r="AQ173" s="137" t="s">
        <v>219</v>
      </c>
      <c r="AR173" s="137" t="s">
        <v>140</v>
      </c>
      <c r="AS173" s="137" t="s">
        <v>220</v>
      </c>
      <c r="AT173" s="137" t="s">
        <v>87</v>
      </c>
      <c r="AU173" s="138" t="s">
        <v>176</v>
      </c>
      <c r="AV173" s="137" t="s">
        <v>89</v>
      </c>
      <c r="AW173" s="138" t="s">
        <v>108</v>
      </c>
      <c r="AX173" s="137" t="s">
        <v>93</v>
      </c>
      <c r="AY173" s="139" t="s">
        <v>222</v>
      </c>
      <c r="AZ173" s="139">
        <v>2</v>
      </c>
      <c r="BA173" s="142" t="s">
        <v>17</v>
      </c>
      <c r="BB173" s="142">
        <v>30</v>
      </c>
      <c r="BC173" s="137">
        <v>29</v>
      </c>
      <c r="BD173" s="137">
        <v>27</v>
      </c>
      <c r="BE173" s="137" t="s">
        <v>1666</v>
      </c>
      <c r="BF173" s="137">
        <v>13</v>
      </c>
      <c r="BG173" s="137">
        <v>5</v>
      </c>
      <c r="BH173" s="143">
        <v>3.34</v>
      </c>
      <c r="BI173" s="144">
        <v>3.22</v>
      </c>
      <c r="BJ173" s="145">
        <v>3.38</v>
      </c>
      <c r="BK173" s="144">
        <v>3.25</v>
      </c>
      <c r="BL173" s="145">
        <v>2.74</v>
      </c>
      <c r="BM173" s="143">
        <v>2.74</v>
      </c>
      <c r="BN173" s="145">
        <v>3.29</v>
      </c>
      <c r="BO173" s="143">
        <v>3.19</v>
      </c>
      <c r="BP173" s="144">
        <v>3.58</v>
      </c>
      <c r="BQ173" s="145">
        <v>4.76</v>
      </c>
      <c r="BR173" s="145">
        <v>5.89</v>
      </c>
      <c r="BS173" s="145">
        <v>6.09</v>
      </c>
      <c r="BT173" s="145">
        <v>3.49</v>
      </c>
      <c r="BU173" s="146">
        <v>4.3499999999999996</v>
      </c>
      <c r="BV173" s="147">
        <v>5.92</v>
      </c>
      <c r="BW173" s="147">
        <v>7.07</v>
      </c>
      <c r="BX173" s="146">
        <v>13.96</v>
      </c>
      <c r="BY173" s="146">
        <v>16.600000000000001</v>
      </c>
      <c r="BZ173" s="146">
        <v>2.91</v>
      </c>
      <c r="CA173" s="162">
        <v>2.95</v>
      </c>
      <c r="CB173" s="147">
        <v>0</v>
      </c>
      <c r="CC173" s="147">
        <v>0</v>
      </c>
      <c r="CD173" s="147">
        <v>1.54</v>
      </c>
      <c r="CE173" s="146">
        <v>2.61</v>
      </c>
      <c r="CF173" s="147">
        <v>2.48</v>
      </c>
      <c r="CG173" s="146">
        <v>3.11</v>
      </c>
      <c r="CH173" s="162">
        <v>3.12</v>
      </c>
      <c r="CI173" s="147">
        <v>4.38</v>
      </c>
      <c r="CJ173" s="147">
        <v>6.34</v>
      </c>
      <c r="CK173" s="147">
        <v>7.7</v>
      </c>
      <c r="CL173" s="147">
        <v>4.25</v>
      </c>
      <c r="CM173" s="146">
        <v>4.28</v>
      </c>
      <c r="CN173" s="147">
        <v>6.58</v>
      </c>
      <c r="CO173" s="147">
        <v>7.79</v>
      </c>
      <c r="CP173" s="146">
        <v>10.55</v>
      </c>
      <c r="CQ173" s="146">
        <v>15.73</v>
      </c>
      <c r="CR173" s="151">
        <v>27.82</v>
      </c>
      <c r="CS173" s="152">
        <v>29.58</v>
      </c>
      <c r="CT173" s="153">
        <v>31.89</v>
      </c>
      <c r="CU173" s="152">
        <v>33.08</v>
      </c>
      <c r="CV173" s="153">
        <v>35.590000000000003</v>
      </c>
      <c r="CW173" s="151">
        <v>35.47</v>
      </c>
      <c r="CX173" s="153">
        <v>35.049999999999997</v>
      </c>
      <c r="CY173" s="151">
        <v>36.92</v>
      </c>
      <c r="CZ173" s="152">
        <v>37.26</v>
      </c>
      <c r="DA173" s="153">
        <v>37.44</v>
      </c>
      <c r="DB173" s="153">
        <v>38.89</v>
      </c>
      <c r="DC173" s="153">
        <v>40.32</v>
      </c>
      <c r="DD173" s="153">
        <v>43.52</v>
      </c>
      <c r="DE173" s="151">
        <v>43.03</v>
      </c>
      <c r="DF173" s="153">
        <v>41.86</v>
      </c>
      <c r="DG173" s="153">
        <v>42.82</v>
      </c>
      <c r="DH173" s="151">
        <v>41.62</v>
      </c>
      <c r="DI173" s="151">
        <v>37.5</v>
      </c>
      <c r="DJ173" s="151">
        <v>27.08</v>
      </c>
      <c r="DK173" s="152">
        <v>29.42</v>
      </c>
      <c r="DL173" s="153">
        <v>31.08</v>
      </c>
      <c r="DM173" s="153">
        <v>33.72</v>
      </c>
      <c r="DN173" s="153">
        <v>36.24</v>
      </c>
      <c r="DO173" s="151">
        <v>36.299999999999997</v>
      </c>
      <c r="DP173" s="153">
        <v>36.01</v>
      </c>
      <c r="DQ173" s="151">
        <v>36.32</v>
      </c>
      <c r="DR173" s="152">
        <v>37.770000000000003</v>
      </c>
      <c r="DS173" s="153">
        <v>37.159999999999997</v>
      </c>
      <c r="DT173" s="153">
        <v>38.020000000000003</v>
      </c>
      <c r="DU173" s="153">
        <v>40.950000000000003</v>
      </c>
      <c r="DV173" s="153">
        <v>42.16</v>
      </c>
      <c r="DW173" s="151">
        <v>43.41</v>
      </c>
      <c r="DX173" s="153">
        <v>41.07</v>
      </c>
      <c r="DY173" s="153">
        <v>42.65</v>
      </c>
      <c r="DZ173" s="151">
        <v>42.81</v>
      </c>
      <c r="EA173" s="151">
        <v>37.24</v>
      </c>
      <c r="EB173" s="151">
        <v>1</v>
      </c>
      <c r="EC173" s="153">
        <v>0</v>
      </c>
      <c r="ED173" s="153">
        <v>1</v>
      </c>
      <c r="EE173" s="153">
        <v>1</v>
      </c>
      <c r="EF173" s="153">
        <v>0</v>
      </c>
      <c r="EG173" s="153">
        <v>0</v>
      </c>
      <c r="EH173" s="153">
        <v>-2</v>
      </c>
      <c r="EI173" s="153">
        <v>-5</v>
      </c>
      <c r="EJ173" s="153">
        <v>-5</v>
      </c>
      <c r="EK173" s="153">
        <v>-5</v>
      </c>
      <c r="EL173" s="153">
        <v>0</v>
      </c>
      <c r="EM173" s="153">
        <v>3</v>
      </c>
      <c r="EN173" s="153">
        <v>8</v>
      </c>
      <c r="EO173" s="153">
        <v>10</v>
      </c>
      <c r="EP173" s="153">
        <v>11</v>
      </c>
      <c r="EQ173" s="153">
        <v>8</v>
      </c>
      <c r="ER173" s="153">
        <v>3</v>
      </c>
      <c r="ES173" s="153">
        <v>2</v>
      </c>
    </row>
    <row r="174" spans="1:149" s="154" customFormat="1" ht="14">
      <c r="A174" s="137" t="s">
        <v>961</v>
      </c>
      <c r="B174" s="137" t="s">
        <v>1666</v>
      </c>
      <c r="C174" s="137">
        <v>18</v>
      </c>
      <c r="D174" s="137">
        <v>0</v>
      </c>
      <c r="E174" s="137">
        <v>50061365</v>
      </c>
      <c r="F174" s="137" t="s">
        <v>91</v>
      </c>
      <c r="G174" s="138" t="s">
        <v>773</v>
      </c>
      <c r="H174" s="139"/>
      <c r="I174" s="138"/>
      <c r="J174" s="137">
        <v>154.80000000000001</v>
      </c>
      <c r="K174" s="137">
        <v>48.4</v>
      </c>
      <c r="L174" s="137" t="s">
        <v>167</v>
      </c>
      <c r="M174" s="137"/>
      <c r="N174" s="137" t="s">
        <v>147</v>
      </c>
      <c r="O174" s="137" t="s">
        <v>414</v>
      </c>
      <c r="P174" s="142" t="s">
        <v>6</v>
      </c>
      <c r="Q174" s="142">
        <v>30</v>
      </c>
      <c r="R174" s="137">
        <v>28</v>
      </c>
      <c r="S174" s="137">
        <v>27</v>
      </c>
      <c r="T174" s="140" t="s">
        <v>168</v>
      </c>
      <c r="U174" s="140" t="s">
        <v>917</v>
      </c>
      <c r="V174" s="140"/>
      <c r="W174" s="140"/>
      <c r="X174" s="142" t="s">
        <v>6</v>
      </c>
      <c r="Y174" s="142">
        <v>30</v>
      </c>
      <c r="Z174" s="137">
        <v>28</v>
      </c>
      <c r="AA174" s="137">
        <v>27</v>
      </c>
      <c r="AB174" s="137" t="s">
        <v>280</v>
      </c>
      <c r="AC174" s="141"/>
      <c r="AD174" s="142" t="s">
        <v>137</v>
      </c>
      <c r="AE174" s="142">
        <v>57</v>
      </c>
      <c r="AF174" s="137">
        <v>37</v>
      </c>
      <c r="AG174" s="137">
        <v>28</v>
      </c>
      <c r="AH174" s="137"/>
      <c r="AI174" s="141" t="s">
        <v>443</v>
      </c>
      <c r="AJ174" s="150" t="s">
        <v>116</v>
      </c>
      <c r="AK174" s="150">
        <v>45</v>
      </c>
      <c r="AL174" s="155">
        <v>28</v>
      </c>
      <c r="AM174" s="155">
        <v>25</v>
      </c>
      <c r="AN174" s="155"/>
      <c r="AO174" s="159" t="s">
        <v>180</v>
      </c>
      <c r="AP174" s="137" t="s">
        <v>117</v>
      </c>
      <c r="AQ174" s="137" t="s">
        <v>265</v>
      </c>
      <c r="AR174" s="137" t="s">
        <v>281</v>
      </c>
      <c r="AS174" s="137" t="s">
        <v>353</v>
      </c>
      <c r="AT174" s="137" t="s">
        <v>87</v>
      </c>
      <c r="AU174" s="138"/>
      <c r="AV174" s="137" t="s">
        <v>89</v>
      </c>
      <c r="AW174" s="138"/>
      <c r="AX174" s="137" t="s">
        <v>93</v>
      </c>
      <c r="AY174" s="139" t="s">
        <v>782</v>
      </c>
      <c r="AZ174" s="139">
        <v>2</v>
      </c>
      <c r="BA174" s="142" t="s">
        <v>6</v>
      </c>
      <c r="BB174" s="142">
        <v>30</v>
      </c>
      <c r="BC174" s="137">
        <v>28</v>
      </c>
      <c r="BD174" s="137">
        <v>27</v>
      </c>
      <c r="BE174" s="137" t="s">
        <v>1666</v>
      </c>
      <c r="BF174" s="137">
        <v>18</v>
      </c>
      <c r="BG174" s="137">
        <v>0</v>
      </c>
      <c r="BH174" s="143">
        <v>2.78</v>
      </c>
      <c r="BI174" s="144">
        <v>2.25</v>
      </c>
      <c r="BJ174" s="145">
        <v>1.87</v>
      </c>
      <c r="BK174" s="144">
        <v>2.17</v>
      </c>
      <c r="BL174" s="145">
        <v>3.23</v>
      </c>
      <c r="BM174" s="143">
        <v>3.29</v>
      </c>
      <c r="BN174" s="145">
        <v>2.66</v>
      </c>
      <c r="BO174" s="143">
        <v>2.14</v>
      </c>
      <c r="BP174" s="144">
        <v>3.11</v>
      </c>
      <c r="BQ174" s="145">
        <v>3.73</v>
      </c>
      <c r="BR174" s="145">
        <v>5.09</v>
      </c>
      <c r="BS174" s="145">
        <v>3.6</v>
      </c>
      <c r="BT174" s="145">
        <v>3.37</v>
      </c>
      <c r="BU174" s="146">
        <v>4.82</v>
      </c>
      <c r="BV174" s="147">
        <v>6.67</v>
      </c>
      <c r="BW174" s="147">
        <v>10.93</v>
      </c>
      <c r="BX174" s="146">
        <v>13.56</v>
      </c>
      <c r="BY174" s="138"/>
      <c r="BZ174" s="146">
        <v>2.84</v>
      </c>
      <c r="CA174" s="148">
        <v>1.57</v>
      </c>
      <c r="CB174" s="149">
        <v>0.12</v>
      </c>
      <c r="CC174" s="149">
        <v>1.69</v>
      </c>
      <c r="CD174" s="149">
        <v>2.74</v>
      </c>
      <c r="CE174" s="150">
        <v>3.11</v>
      </c>
      <c r="CF174" s="149">
        <v>2.08</v>
      </c>
      <c r="CG174" s="150">
        <v>1.1200000000000001</v>
      </c>
      <c r="CH174" s="148">
        <v>2.88</v>
      </c>
      <c r="CI174" s="149">
        <v>5.07</v>
      </c>
      <c r="CJ174" s="149">
        <v>4.97</v>
      </c>
      <c r="CK174" s="147">
        <v>4.01</v>
      </c>
      <c r="CL174" s="147">
        <v>3.06</v>
      </c>
      <c r="CM174" s="146">
        <v>5.33</v>
      </c>
      <c r="CN174" s="147">
        <v>6.56</v>
      </c>
      <c r="CO174" s="147">
        <v>11.1</v>
      </c>
      <c r="CP174" s="146">
        <v>14.93</v>
      </c>
      <c r="CQ174" s="138"/>
      <c r="CR174" s="151">
        <v>29.48</v>
      </c>
      <c r="CS174" s="152">
        <v>31.86</v>
      </c>
      <c r="CT174" s="153">
        <v>33.229999999999997</v>
      </c>
      <c r="CU174" s="152">
        <v>35.840000000000003</v>
      </c>
      <c r="CV174" s="153">
        <v>35.74</v>
      </c>
      <c r="CW174" s="151">
        <v>36.96</v>
      </c>
      <c r="CX174" s="153">
        <v>36.68</v>
      </c>
      <c r="CY174" s="151">
        <v>37.75</v>
      </c>
      <c r="CZ174" s="152">
        <v>37.549999999999997</v>
      </c>
      <c r="DA174" s="153">
        <v>38.299999999999997</v>
      </c>
      <c r="DB174" s="153">
        <v>40.26</v>
      </c>
      <c r="DC174" s="153">
        <v>41.92</v>
      </c>
      <c r="DD174" s="153">
        <v>42.68</v>
      </c>
      <c r="DE174" s="151">
        <v>45.82</v>
      </c>
      <c r="DF174" s="153">
        <v>45.29</v>
      </c>
      <c r="DG174" s="153">
        <v>43.03</v>
      </c>
      <c r="DH174" s="151">
        <v>45.32</v>
      </c>
      <c r="DI174" s="138"/>
      <c r="DJ174" s="151">
        <v>29.05</v>
      </c>
      <c r="DK174" s="152">
        <v>32.06</v>
      </c>
      <c r="DL174" s="153">
        <v>34.07</v>
      </c>
      <c r="DM174" s="153">
        <v>35.049999999999997</v>
      </c>
      <c r="DN174" s="153">
        <v>35.549999999999997</v>
      </c>
      <c r="DO174" s="151">
        <v>36.69</v>
      </c>
      <c r="DP174" s="153">
        <v>36.56</v>
      </c>
      <c r="DQ174" s="151">
        <v>37.369999999999997</v>
      </c>
      <c r="DR174" s="152">
        <v>37.76</v>
      </c>
      <c r="DS174" s="153">
        <v>38.840000000000003</v>
      </c>
      <c r="DT174" s="153">
        <v>40.299999999999997</v>
      </c>
      <c r="DU174" s="153">
        <v>42.37</v>
      </c>
      <c r="DV174" s="153">
        <v>43.23</v>
      </c>
      <c r="DW174" s="151">
        <v>45.72</v>
      </c>
      <c r="DX174" s="153">
        <v>45.39</v>
      </c>
      <c r="DY174" s="153">
        <v>44.33</v>
      </c>
      <c r="DZ174" s="151">
        <v>45.82</v>
      </c>
      <c r="EA174" s="138"/>
      <c r="EB174" s="151">
        <v>3</v>
      </c>
      <c r="EC174" s="153">
        <v>3</v>
      </c>
      <c r="ED174" s="153">
        <v>4</v>
      </c>
      <c r="EE174" s="153">
        <v>4</v>
      </c>
      <c r="EF174" s="153">
        <v>-3</v>
      </c>
      <c r="EG174" s="153">
        <v>-8</v>
      </c>
      <c r="EH174" s="153">
        <v>-11</v>
      </c>
      <c r="EI174" s="153">
        <v>-14</v>
      </c>
      <c r="EJ174" s="153">
        <v>-7</v>
      </c>
      <c r="EK174" s="153">
        <v>0</v>
      </c>
      <c r="EL174" s="153">
        <v>5</v>
      </c>
      <c r="EM174" s="153">
        <v>10</v>
      </c>
      <c r="EN174" s="153">
        <v>11</v>
      </c>
      <c r="EO174" s="153">
        <v>8</v>
      </c>
      <c r="EP174" s="153">
        <v>3</v>
      </c>
      <c r="EQ174" s="153">
        <v>6</v>
      </c>
      <c r="ER174" s="153">
        <v>6</v>
      </c>
      <c r="ES174" s="138"/>
    </row>
    <row r="175" spans="1:149" s="154" customFormat="1" ht="14">
      <c r="A175" s="137" t="s">
        <v>1163</v>
      </c>
      <c r="B175" s="137" t="s">
        <v>1666</v>
      </c>
      <c r="C175" s="137">
        <v>14</v>
      </c>
      <c r="D175" s="137">
        <v>3</v>
      </c>
      <c r="E175" s="137">
        <v>53855499</v>
      </c>
      <c r="F175" s="137" t="s">
        <v>91</v>
      </c>
      <c r="G175" s="138" t="s">
        <v>349</v>
      </c>
      <c r="H175" s="161" t="s">
        <v>95</v>
      </c>
      <c r="I175" s="138">
        <v>11</v>
      </c>
      <c r="J175" s="137">
        <v>162.1</v>
      </c>
      <c r="K175" s="137">
        <v>51.8</v>
      </c>
      <c r="L175" s="137" t="s">
        <v>167</v>
      </c>
      <c r="M175" s="137"/>
      <c r="N175" s="137" t="s">
        <v>99</v>
      </c>
      <c r="O175" s="137" t="s">
        <v>420</v>
      </c>
      <c r="P175" s="142" t="s">
        <v>17</v>
      </c>
      <c r="Q175" s="142">
        <v>31</v>
      </c>
      <c r="R175" s="137">
        <v>34</v>
      </c>
      <c r="S175" s="137">
        <v>27</v>
      </c>
      <c r="T175" s="140" t="s">
        <v>168</v>
      </c>
      <c r="U175" s="140"/>
      <c r="V175" s="140"/>
      <c r="W175" s="140"/>
      <c r="X175" s="142" t="s">
        <v>17</v>
      </c>
      <c r="Y175" s="142">
        <v>31</v>
      </c>
      <c r="Z175" s="137">
        <v>34</v>
      </c>
      <c r="AA175" s="137">
        <v>27</v>
      </c>
      <c r="AB175" s="137" t="s">
        <v>1164</v>
      </c>
      <c r="AC175" s="141"/>
      <c r="AD175" s="142" t="s">
        <v>216</v>
      </c>
      <c r="AE175" s="142">
        <v>93</v>
      </c>
      <c r="AF175" s="137">
        <v>66</v>
      </c>
      <c r="AG175" s="137">
        <v>49</v>
      </c>
      <c r="AH175" s="137"/>
      <c r="AI175" s="141" t="s">
        <v>242</v>
      </c>
      <c r="AJ175" s="150" t="s">
        <v>217</v>
      </c>
      <c r="AK175" s="150">
        <v>58</v>
      </c>
      <c r="AL175" s="155">
        <v>43</v>
      </c>
      <c r="AM175" s="155">
        <v>43</v>
      </c>
      <c r="AN175" s="155"/>
      <c r="AO175" s="159" t="s">
        <v>131</v>
      </c>
      <c r="AP175" s="137" t="s">
        <v>127</v>
      </c>
      <c r="AQ175" s="137" t="s">
        <v>118</v>
      </c>
      <c r="AR175" s="137" t="s">
        <v>257</v>
      </c>
      <c r="AS175" s="137" t="s">
        <v>106</v>
      </c>
      <c r="AT175" s="137" t="s">
        <v>87</v>
      </c>
      <c r="AU175" s="138" t="s">
        <v>90</v>
      </c>
      <c r="AV175" s="137" t="s">
        <v>89</v>
      </c>
      <c r="AW175" s="138" t="s">
        <v>108</v>
      </c>
      <c r="AX175" s="137" t="s">
        <v>93</v>
      </c>
      <c r="AY175" s="139" t="s">
        <v>1165</v>
      </c>
      <c r="AZ175" s="139">
        <v>2</v>
      </c>
      <c r="BA175" s="142" t="s">
        <v>17</v>
      </c>
      <c r="BB175" s="142">
        <v>31</v>
      </c>
      <c r="BC175" s="137">
        <v>34</v>
      </c>
      <c r="BD175" s="137">
        <v>27</v>
      </c>
      <c r="BE175" s="137" t="s">
        <v>1666</v>
      </c>
      <c r="BF175" s="137">
        <v>14</v>
      </c>
      <c r="BG175" s="137">
        <v>3</v>
      </c>
      <c r="BH175" s="143">
        <v>3.74</v>
      </c>
      <c r="BI175" s="144">
        <v>3.85</v>
      </c>
      <c r="BJ175" s="145">
        <v>2.08</v>
      </c>
      <c r="BK175" s="144">
        <v>3.12</v>
      </c>
      <c r="BL175" s="145">
        <v>2.2400000000000002</v>
      </c>
      <c r="BM175" s="143">
        <v>2.88</v>
      </c>
      <c r="BN175" s="145">
        <v>0.95</v>
      </c>
      <c r="BO175" s="143">
        <v>0</v>
      </c>
      <c r="BP175" s="144">
        <v>0.7</v>
      </c>
      <c r="BQ175" s="145">
        <v>1.1499999999999999</v>
      </c>
      <c r="BR175" s="145">
        <v>3.58</v>
      </c>
      <c r="BS175" s="145">
        <v>5.6</v>
      </c>
      <c r="BT175" s="145">
        <v>3.29</v>
      </c>
      <c r="BU175" s="146">
        <v>3.11</v>
      </c>
      <c r="BV175" s="147">
        <v>4.3499999999999996</v>
      </c>
      <c r="BW175" s="147">
        <v>5.99</v>
      </c>
      <c r="BX175" s="146">
        <v>11.74</v>
      </c>
      <c r="BY175" s="146">
        <v>13.19</v>
      </c>
      <c r="BZ175" s="146">
        <v>4.9000000000000004</v>
      </c>
      <c r="CA175" s="162">
        <v>4.38</v>
      </c>
      <c r="CB175" s="147">
        <v>2.17</v>
      </c>
      <c r="CC175" s="147">
        <v>1.73</v>
      </c>
      <c r="CD175" s="147">
        <v>1.54</v>
      </c>
      <c r="CE175" s="146">
        <v>1.9</v>
      </c>
      <c r="CF175" s="147">
        <v>1.88</v>
      </c>
      <c r="CG175" s="146">
        <v>1.34</v>
      </c>
      <c r="CH175" s="162">
        <v>1.1499999999999999</v>
      </c>
      <c r="CI175" s="147">
        <v>2.17</v>
      </c>
      <c r="CJ175" s="147">
        <v>0.97</v>
      </c>
      <c r="CK175" s="147">
        <v>5.35</v>
      </c>
      <c r="CL175" s="147">
        <v>3.54</v>
      </c>
      <c r="CM175" s="146">
        <v>4.2</v>
      </c>
      <c r="CN175" s="147">
        <v>5.07</v>
      </c>
      <c r="CO175" s="147">
        <v>6.29</v>
      </c>
      <c r="CP175" s="146">
        <v>10.98</v>
      </c>
      <c r="CQ175" s="146">
        <v>13.25</v>
      </c>
      <c r="CR175" s="151">
        <v>26.05</v>
      </c>
      <c r="CS175" s="152">
        <v>30.96</v>
      </c>
      <c r="CT175" s="153">
        <v>31.93</v>
      </c>
      <c r="CU175" s="152">
        <v>32.340000000000003</v>
      </c>
      <c r="CV175" s="153">
        <v>33.1</v>
      </c>
      <c r="CW175" s="151">
        <v>34.93</v>
      </c>
      <c r="CX175" s="153">
        <v>35.25</v>
      </c>
      <c r="CY175" s="151">
        <v>37.840000000000003</v>
      </c>
      <c r="CZ175" s="152">
        <v>38.340000000000003</v>
      </c>
      <c r="DA175" s="153">
        <v>38.22</v>
      </c>
      <c r="DB175" s="153">
        <v>38.19</v>
      </c>
      <c r="DC175" s="153">
        <v>41.21</v>
      </c>
      <c r="DD175" s="153">
        <v>44.23</v>
      </c>
      <c r="DE175" s="151">
        <v>44.76</v>
      </c>
      <c r="DF175" s="153">
        <v>46.95</v>
      </c>
      <c r="DG175" s="153">
        <v>44.97</v>
      </c>
      <c r="DH175" s="151">
        <v>42.85</v>
      </c>
      <c r="DI175" s="151">
        <v>44.34</v>
      </c>
      <c r="DJ175" s="151">
        <v>26.01</v>
      </c>
      <c r="DK175" s="152">
        <v>29.62</v>
      </c>
      <c r="DL175" s="153">
        <v>32.54</v>
      </c>
      <c r="DM175" s="153">
        <v>34.19</v>
      </c>
      <c r="DN175" s="153">
        <v>35.409999999999997</v>
      </c>
      <c r="DO175" s="151">
        <v>34.92</v>
      </c>
      <c r="DP175" s="153">
        <v>36.909999999999997</v>
      </c>
      <c r="DQ175" s="151">
        <v>38.42</v>
      </c>
      <c r="DR175" s="152">
        <v>38.57</v>
      </c>
      <c r="DS175" s="153">
        <v>37.96</v>
      </c>
      <c r="DT175" s="153">
        <v>38.200000000000003</v>
      </c>
      <c r="DU175" s="153">
        <v>40.729999999999997</v>
      </c>
      <c r="DV175" s="153">
        <v>44.32</v>
      </c>
      <c r="DW175" s="151">
        <v>45.13</v>
      </c>
      <c r="DX175" s="153">
        <v>48.44</v>
      </c>
      <c r="DY175" s="153">
        <v>46.18</v>
      </c>
      <c r="DZ175" s="151">
        <v>42.42</v>
      </c>
      <c r="EA175" s="151">
        <v>43.48</v>
      </c>
      <c r="EB175" s="151">
        <v>5</v>
      </c>
      <c r="EC175" s="153">
        <v>5</v>
      </c>
      <c r="ED175" s="153">
        <v>7</v>
      </c>
      <c r="EE175" s="153">
        <v>6</v>
      </c>
      <c r="EF175" s="153">
        <v>3</v>
      </c>
      <c r="EG175" s="153">
        <v>-2</v>
      </c>
      <c r="EH175" s="153">
        <v>-13</v>
      </c>
      <c r="EI175" s="153">
        <v>-19</v>
      </c>
      <c r="EJ175" s="153">
        <v>-18</v>
      </c>
      <c r="EK175" s="153">
        <v>-16</v>
      </c>
      <c r="EL175" s="153">
        <v>-8</v>
      </c>
      <c r="EM175" s="153">
        <v>-3</v>
      </c>
      <c r="EN175" s="153">
        <v>4</v>
      </c>
      <c r="EO175" s="153">
        <v>12</v>
      </c>
      <c r="EP175" s="153">
        <v>15</v>
      </c>
      <c r="EQ175" s="153">
        <v>15</v>
      </c>
      <c r="ER175" s="153">
        <v>15</v>
      </c>
      <c r="ES175" s="153">
        <v>15</v>
      </c>
    </row>
    <row r="176" spans="1:149" s="154" customFormat="1" ht="14">
      <c r="A176" s="137" t="s">
        <v>903</v>
      </c>
      <c r="B176" s="137" t="s">
        <v>1666</v>
      </c>
      <c r="C176" s="137">
        <v>17</v>
      </c>
      <c r="D176" s="137">
        <v>9</v>
      </c>
      <c r="E176" s="137">
        <v>25943238</v>
      </c>
      <c r="F176" s="137" t="s">
        <v>91</v>
      </c>
      <c r="G176" s="138" t="s">
        <v>904</v>
      </c>
      <c r="H176" s="155" t="s">
        <v>95</v>
      </c>
      <c r="I176" s="138">
        <v>-3</v>
      </c>
      <c r="J176" s="137">
        <v>158.6</v>
      </c>
      <c r="K176" s="137">
        <v>44</v>
      </c>
      <c r="L176" s="137" t="s">
        <v>167</v>
      </c>
      <c r="M176" s="137"/>
      <c r="N176" s="137" t="s">
        <v>147</v>
      </c>
      <c r="O176" s="137" t="s">
        <v>259</v>
      </c>
      <c r="P176" s="142" t="s">
        <v>6</v>
      </c>
      <c r="Q176" s="142">
        <v>31</v>
      </c>
      <c r="R176" s="137">
        <v>28</v>
      </c>
      <c r="S176" s="137">
        <v>28</v>
      </c>
      <c r="T176" s="140"/>
      <c r="U176" s="140"/>
      <c r="V176" s="140"/>
      <c r="W176" s="140"/>
      <c r="X176" s="142" t="s">
        <v>6</v>
      </c>
      <c r="Y176" s="142">
        <v>31</v>
      </c>
      <c r="Z176" s="137">
        <v>28</v>
      </c>
      <c r="AA176" s="137">
        <v>28</v>
      </c>
      <c r="AB176" s="137" t="s">
        <v>280</v>
      </c>
      <c r="AC176" s="141"/>
      <c r="AD176" s="142" t="s">
        <v>232</v>
      </c>
      <c r="AE176" s="142">
        <v>51</v>
      </c>
      <c r="AF176" s="137">
        <v>36</v>
      </c>
      <c r="AG176" s="137">
        <v>29</v>
      </c>
      <c r="AH176" s="137"/>
      <c r="AI176" s="141" t="s">
        <v>242</v>
      </c>
      <c r="AJ176" s="150" t="s">
        <v>217</v>
      </c>
      <c r="AK176" s="150">
        <v>30</v>
      </c>
      <c r="AL176" s="155">
        <v>24</v>
      </c>
      <c r="AM176" s="155">
        <v>6</v>
      </c>
      <c r="AN176" s="155"/>
      <c r="AO176" s="159" t="s">
        <v>197</v>
      </c>
      <c r="AP176" s="137" t="s">
        <v>177</v>
      </c>
      <c r="AQ176" s="137" t="s">
        <v>262</v>
      </c>
      <c r="AR176" s="137" t="s">
        <v>140</v>
      </c>
      <c r="AS176" s="137" t="s">
        <v>151</v>
      </c>
      <c r="AT176" s="137" t="s">
        <v>87</v>
      </c>
      <c r="AU176" s="138"/>
      <c r="AV176" s="137" t="s">
        <v>89</v>
      </c>
      <c r="AW176" s="138"/>
      <c r="AX176" s="137" t="s">
        <v>93</v>
      </c>
      <c r="AY176" s="139" t="s">
        <v>308</v>
      </c>
      <c r="AZ176" s="139">
        <v>2</v>
      </c>
      <c r="BA176" s="142" t="s">
        <v>6</v>
      </c>
      <c r="BB176" s="142">
        <v>31</v>
      </c>
      <c r="BC176" s="137">
        <v>28</v>
      </c>
      <c r="BD176" s="137">
        <v>28</v>
      </c>
      <c r="BE176" s="137" t="s">
        <v>1666</v>
      </c>
      <c r="BF176" s="137">
        <v>17</v>
      </c>
      <c r="BG176" s="137">
        <v>9</v>
      </c>
      <c r="BH176" s="143">
        <v>4.95</v>
      </c>
      <c r="BI176" s="144">
        <v>5.42</v>
      </c>
      <c r="BJ176" s="145">
        <v>4.66</v>
      </c>
      <c r="BK176" s="144">
        <v>4.53</v>
      </c>
      <c r="BL176" s="145">
        <v>3.77</v>
      </c>
      <c r="BM176" s="143">
        <v>3.12</v>
      </c>
      <c r="BN176" s="145">
        <v>3.89</v>
      </c>
      <c r="BO176" s="143">
        <v>2.79</v>
      </c>
      <c r="BP176" s="144">
        <v>3.31</v>
      </c>
      <c r="BQ176" s="145">
        <v>5.54</v>
      </c>
      <c r="BR176" s="145">
        <v>4.99</v>
      </c>
      <c r="BS176" s="145">
        <v>6.59</v>
      </c>
      <c r="BT176" s="145">
        <v>4.43</v>
      </c>
      <c r="BU176" s="146">
        <v>5.31</v>
      </c>
      <c r="BV176" s="147">
        <v>6.29</v>
      </c>
      <c r="BW176" s="147">
        <v>7.75</v>
      </c>
      <c r="BX176" s="146">
        <v>14.53</v>
      </c>
      <c r="BY176" s="146">
        <v>19.32</v>
      </c>
      <c r="BZ176" s="146">
        <v>2.29</v>
      </c>
      <c r="CA176" s="148">
        <v>2.4700000000000002</v>
      </c>
      <c r="CB176" s="149">
        <v>2.12</v>
      </c>
      <c r="CC176" s="149">
        <v>1.51</v>
      </c>
      <c r="CD176" s="149">
        <v>1.39</v>
      </c>
      <c r="CE176" s="150">
        <v>2.76</v>
      </c>
      <c r="CF176" s="149">
        <v>3.73</v>
      </c>
      <c r="CG176" s="150">
        <v>3.9</v>
      </c>
      <c r="CH176" s="148">
        <v>4.34</v>
      </c>
      <c r="CI176" s="149">
        <v>5.77</v>
      </c>
      <c r="CJ176" s="149">
        <v>5.22</v>
      </c>
      <c r="CK176" s="149">
        <v>5.94</v>
      </c>
      <c r="CL176" s="147">
        <v>4.41</v>
      </c>
      <c r="CM176" s="146">
        <v>5.85</v>
      </c>
      <c r="CN176" s="147">
        <v>7.22</v>
      </c>
      <c r="CO176" s="147">
        <v>7.27</v>
      </c>
      <c r="CP176" s="146">
        <v>13.28</v>
      </c>
      <c r="CQ176" s="146">
        <v>19.5</v>
      </c>
      <c r="CR176" s="151">
        <v>26.05</v>
      </c>
      <c r="CS176" s="152">
        <v>30.8</v>
      </c>
      <c r="CT176" s="153">
        <v>33.01</v>
      </c>
      <c r="CU176" s="152">
        <v>33.96</v>
      </c>
      <c r="CV176" s="153">
        <v>34.26</v>
      </c>
      <c r="CW176" s="151">
        <v>35.479999999999997</v>
      </c>
      <c r="CX176" s="153">
        <v>36.33</v>
      </c>
      <c r="CY176" s="151">
        <v>38.299999999999997</v>
      </c>
      <c r="CZ176" s="152">
        <v>39.270000000000003</v>
      </c>
      <c r="DA176" s="153">
        <v>40.61</v>
      </c>
      <c r="DB176" s="153">
        <v>40.32</v>
      </c>
      <c r="DC176" s="153">
        <v>42.72</v>
      </c>
      <c r="DD176" s="153">
        <v>42.84</v>
      </c>
      <c r="DE176" s="151">
        <v>43.99</v>
      </c>
      <c r="DF176" s="153">
        <v>44.17</v>
      </c>
      <c r="DG176" s="153">
        <v>46.75</v>
      </c>
      <c r="DH176" s="151">
        <v>44.51</v>
      </c>
      <c r="DI176" s="151">
        <v>41.88</v>
      </c>
      <c r="DJ176" s="151">
        <v>26.15</v>
      </c>
      <c r="DK176" s="152">
        <v>30.02</v>
      </c>
      <c r="DL176" s="153">
        <v>33.51</v>
      </c>
      <c r="DM176" s="153">
        <v>34.590000000000003</v>
      </c>
      <c r="DN176" s="153">
        <v>34.64</v>
      </c>
      <c r="DO176" s="151">
        <v>35.43</v>
      </c>
      <c r="DP176" s="153">
        <v>36.35</v>
      </c>
      <c r="DQ176" s="151">
        <v>37.82</v>
      </c>
      <c r="DR176" s="152">
        <v>39.04</v>
      </c>
      <c r="DS176" s="153">
        <v>40.799999999999997</v>
      </c>
      <c r="DT176" s="153">
        <v>40.9</v>
      </c>
      <c r="DU176" s="153">
        <v>42.48</v>
      </c>
      <c r="DV176" s="153">
        <v>43.59</v>
      </c>
      <c r="DW176" s="151">
        <v>43.84</v>
      </c>
      <c r="DX176" s="153">
        <v>44.29</v>
      </c>
      <c r="DY176" s="153">
        <v>46.26</v>
      </c>
      <c r="DZ176" s="151">
        <v>44.85</v>
      </c>
      <c r="EA176" s="151">
        <v>41.89</v>
      </c>
      <c r="EB176" s="151">
        <v>3</v>
      </c>
      <c r="EC176" s="153">
        <v>6</v>
      </c>
      <c r="ED176" s="153">
        <v>6</v>
      </c>
      <c r="EE176" s="153">
        <v>3</v>
      </c>
      <c r="EF176" s="153">
        <v>0</v>
      </c>
      <c r="EG176" s="153">
        <v>-7</v>
      </c>
      <c r="EH176" s="153">
        <v>-14</v>
      </c>
      <c r="EI176" s="153">
        <v>-19</v>
      </c>
      <c r="EJ176" s="153">
        <v>-19</v>
      </c>
      <c r="EK176" s="153">
        <v>-16</v>
      </c>
      <c r="EL176" s="153">
        <v>-11</v>
      </c>
      <c r="EM176" s="153">
        <v>-5</v>
      </c>
      <c r="EN176" s="153">
        <v>1</v>
      </c>
      <c r="EO176" s="153">
        <v>2</v>
      </c>
      <c r="EP176" s="153">
        <v>3</v>
      </c>
      <c r="EQ176" s="153">
        <v>3</v>
      </c>
      <c r="ER176" s="153">
        <v>1</v>
      </c>
      <c r="ES176" s="153">
        <v>0</v>
      </c>
    </row>
    <row r="177" spans="1:149" s="154" customFormat="1" ht="14">
      <c r="A177" s="137" t="s">
        <v>999</v>
      </c>
      <c r="B177" s="137" t="s">
        <v>1667</v>
      </c>
      <c r="C177" s="137">
        <v>15</v>
      </c>
      <c r="D177" s="137">
        <v>1</v>
      </c>
      <c r="E177" s="137">
        <v>51318545</v>
      </c>
      <c r="F177" s="137" t="s">
        <v>91</v>
      </c>
      <c r="G177" s="138" t="s">
        <v>1005</v>
      </c>
      <c r="H177" s="139"/>
      <c r="I177" s="138"/>
      <c r="J177" s="137">
        <v>177.4</v>
      </c>
      <c r="K177" s="137">
        <v>61.6</v>
      </c>
      <c r="L177" s="137" t="s">
        <v>167</v>
      </c>
      <c r="M177" s="137"/>
      <c r="N177" s="137" t="s">
        <v>147</v>
      </c>
      <c r="O177" s="137" t="s">
        <v>148</v>
      </c>
      <c r="P177" s="142" t="s">
        <v>15</v>
      </c>
      <c r="Q177" s="142">
        <v>40</v>
      </c>
      <c r="R177" s="137">
        <v>30</v>
      </c>
      <c r="S177" s="137">
        <v>28</v>
      </c>
      <c r="T177" s="140" t="s">
        <v>1003</v>
      </c>
      <c r="U177" s="140"/>
      <c r="V177" s="140"/>
      <c r="W177" s="140"/>
      <c r="X177" s="142" t="s">
        <v>15</v>
      </c>
      <c r="Y177" s="142">
        <v>40</v>
      </c>
      <c r="Z177" s="137">
        <v>30</v>
      </c>
      <c r="AA177" s="137">
        <v>28</v>
      </c>
      <c r="AB177" s="137" t="s">
        <v>280</v>
      </c>
      <c r="AC177" s="141"/>
      <c r="AD177" s="142" t="s">
        <v>159</v>
      </c>
      <c r="AE177" s="142">
        <v>56</v>
      </c>
      <c r="AF177" s="137">
        <v>43</v>
      </c>
      <c r="AG177" s="137">
        <v>34</v>
      </c>
      <c r="AH177" s="137"/>
      <c r="AI177" s="141" t="s">
        <v>1004</v>
      </c>
      <c r="AJ177" s="150" t="s">
        <v>160</v>
      </c>
      <c r="AK177" s="150">
        <v>27</v>
      </c>
      <c r="AL177" s="155">
        <v>22</v>
      </c>
      <c r="AM177" s="155">
        <v>14</v>
      </c>
      <c r="AN177" s="155"/>
      <c r="AO177" s="159" t="s">
        <v>131</v>
      </c>
      <c r="AP177" s="137" t="s">
        <v>311</v>
      </c>
      <c r="AQ177" s="137" t="s">
        <v>248</v>
      </c>
      <c r="AR177" s="137" t="s">
        <v>226</v>
      </c>
      <c r="AS177" s="137" t="s">
        <v>130</v>
      </c>
      <c r="AT177" s="137" t="s">
        <v>87</v>
      </c>
      <c r="AU177" s="138"/>
      <c r="AV177" s="137" t="s">
        <v>89</v>
      </c>
      <c r="AW177" s="138"/>
      <c r="AX177" s="137" t="s">
        <v>93</v>
      </c>
      <c r="AY177" s="139" t="s">
        <v>1006</v>
      </c>
      <c r="AZ177" s="139">
        <v>2</v>
      </c>
      <c r="BA177" s="142" t="s">
        <v>15</v>
      </c>
      <c r="BB177" s="142">
        <v>40</v>
      </c>
      <c r="BC177" s="137">
        <v>30</v>
      </c>
      <c r="BD177" s="137">
        <v>28</v>
      </c>
      <c r="BE177" s="137" t="s">
        <v>1667</v>
      </c>
      <c r="BF177" s="137">
        <v>15</v>
      </c>
      <c r="BG177" s="137">
        <v>1</v>
      </c>
      <c r="BH177" s="143">
        <v>3.61</v>
      </c>
      <c r="BI177" s="144">
        <v>3.78</v>
      </c>
      <c r="BJ177" s="145">
        <v>3.46</v>
      </c>
      <c r="BK177" s="144">
        <v>3.98</v>
      </c>
      <c r="BL177" s="145">
        <v>4.01</v>
      </c>
      <c r="BM177" s="143">
        <v>3.87</v>
      </c>
      <c r="BN177" s="145">
        <v>3.17</v>
      </c>
      <c r="BO177" s="143">
        <v>4.1900000000000004</v>
      </c>
      <c r="BP177" s="144">
        <v>5.0599999999999996</v>
      </c>
      <c r="BQ177" s="145">
        <v>6.07</v>
      </c>
      <c r="BR177" s="145">
        <v>7.35</v>
      </c>
      <c r="BS177" s="145">
        <v>6.28</v>
      </c>
      <c r="BT177" s="145">
        <v>5.1100000000000003</v>
      </c>
      <c r="BU177" s="146">
        <v>5.63</v>
      </c>
      <c r="BV177" s="147">
        <v>6.9</v>
      </c>
      <c r="BW177" s="147">
        <v>7.89</v>
      </c>
      <c r="BX177" s="146">
        <v>11.68</v>
      </c>
      <c r="BY177" s="146">
        <v>19.79</v>
      </c>
      <c r="BZ177" s="146">
        <v>3.73</v>
      </c>
      <c r="CA177" s="148">
        <v>3.45</v>
      </c>
      <c r="CB177" s="149">
        <v>1.56</v>
      </c>
      <c r="CC177" s="149">
        <v>1.45</v>
      </c>
      <c r="CD177" s="149">
        <v>1.28</v>
      </c>
      <c r="CE177" s="150">
        <v>2.06</v>
      </c>
      <c r="CF177" s="149">
        <v>2.5099999999999998</v>
      </c>
      <c r="CG177" s="150">
        <v>3.62</v>
      </c>
      <c r="CH177" s="148">
        <v>4.3499999999999996</v>
      </c>
      <c r="CI177" s="149">
        <v>5.22</v>
      </c>
      <c r="CJ177" s="149">
        <v>7.17</v>
      </c>
      <c r="CK177" s="149">
        <v>4.1100000000000003</v>
      </c>
      <c r="CL177" s="147">
        <v>5.34</v>
      </c>
      <c r="CM177" s="146">
        <v>6.09</v>
      </c>
      <c r="CN177" s="147">
        <v>7.71</v>
      </c>
      <c r="CO177" s="147">
        <v>8.2100000000000009</v>
      </c>
      <c r="CP177" s="146">
        <v>12.06</v>
      </c>
      <c r="CQ177" s="146">
        <v>19.21</v>
      </c>
      <c r="CR177" s="151">
        <v>31.06</v>
      </c>
      <c r="CS177" s="152">
        <v>34.770000000000003</v>
      </c>
      <c r="CT177" s="153">
        <v>36.86</v>
      </c>
      <c r="CU177" s="152">
        <v>38.200000000000003</v>
      </c>
      <c r="CV177" s="153">
        <v>38.42</v>
      </c>
      <c r="CW177" s="151">
        <v>38.869999999999997</v>
      </c>
      <c r="CX177" s="153">
        <v>39.39</v>
      </c>
      <c r="CY177" s="151">
        <v>40.380000000000003</v>
      </c>
      <c r="CZ177" s="152">
        <v>40.11</v>
      </c>
      <c r="DA177" s="153">
        <v>41.8</v>
      </c>
      <c r="DB177" s="153">
        <v>43.97</v>
      </c>
      <c r="DC177" s="153">
        <v>46.48</v>
      </c>
      <c r="DD177" s="153">
        <v>49.23</v>
      </c>
      <c r="DE177" s="151">
        <v>50.08</v>
      </c>
      <c r="DF177" s="153">
        <v>51.73</v>
      </c>
      <c r="DG177" s="153">
        <v>50.9</v>
      </c>
      <c r="DH177" s="151">
        <v>49.85</v>
      </c>
      <c r="DI177" s="151">
        <v>46.9</v>
      </c>
      <c r="DJ177" s="151">
        <v>30.55</v>
      </c>
      <c r="DK177" s="152">
        <v>34.880000000000003</v>
      </c>
      <c r="DL177" s="153">
        <v>36.86</v>
      </c>
      <c r="DM177" s="153">
        <v>38.82</v>
      </c>
      <c r="DN177" s="153">
        <v>39.33</v>
      </c>
      <c r="DO177" s="151">
        <v>39.130000000000003</v>
      </c>
      <c r="DP177" s="153">
        <v>39.06</v>
      </c>
      <c r="DQ177" s="151">
        <v>40.06</v>
      </c>
      <c r="DR177" s="152">
        <v>39.58</v>
      </c>
      <c r="DS177" s="153">
        <v>41.25</v>
      </c>
      <c r="DT177" s="153">
        <v>43.1</v>
      </c>
      <c r="DU177" s="153">
        <v>46.28</v>
      </c>
      <c r="DV177" s="153">
        <v>49.2</v>
      </c>
      <c r="DW177" s="151">
        <v>51.41</v>
      </c>
      <c r="DX177" s="153">
        <v>51.48</v>
      </c>
      <c r="DY177" s="153">
        <v>50.34</v>
      </c>
      <c r="DZ177" s="151">
        <v>49.95</v>
      </c>
      <c r="EA177" s="151">
        <v>46.86</v>
      </c>
      <c r="EB177" s="151">
        <v>0</v>
      </c>
      <c r="EC177" s="153">
        <v>1</v>
      </c>
      <c r="ED177" s="153">
        <v>4</v>
      </c>
      <c r="EE177" s="153">
        <v>7</v>
      </c>
      <c r="EF177" s="153">
        <v>5</v>
      </c>
      <c r="EG177" s="153">
        <v>2</v>
      </c>
      <c r="EH177" s="153">
        <v>-1</v>
      </c>
      <c r="EI177" s="153">
        <v>-5</v>
      </c>
      <c r="EJ177" s="153">
        <v>-8</v>
      </c>
      <c r="EK177" s="153">
        <v>-10</v>
      </c>
      <c r="EL177" s="153">
        <v>-14</v>
      </c>
      <c r="EM177" s="153">
        <v>-14</v>
      </c>
      <c r="EN177" s="153">
        <v>-8</v>
      </c>
      <c r="EO177" s="153">
        <v>-5</v>
      </c>
      <c r="EP177" s="153">
        <v>0</v>
      </c>
      <c r="EQ177" s="153">
        <v>0</v>
      </c>
      <c r="ER177" s="153">
        <v>3</v>
      </c>
      <c r="ES177" s="153">
        <v>4</v>
      </c>
    </row>
    <row r="178" spans="1:149" s="154" customFormat="1" ht="14">
      <c r="A178" s="137" t="s">
        <v>670</v>
      </c>
      <c r="B178" s="137" t="s">
        <v>1666</v>
      </c>
      <c r="C178" s="137">
        <v>24</v>
      </c>
      <c r="D178" s="137">
        <v>7</v>
      </c>
      <c r="E178" s="137">
        <v>51287090</v>
      </c>
      <c r="F178" s="137" t="s">
        <v>91</v>
      </c>
      <c r="G178" s="138" t="s">
        <v>679</v>
      </c>
      <c r="H178" s="155" t="s">
        <v>95</v>
      </c>
      <c r="I178" s="138">
        <v>-2</v>
      </c>
      <c r="J178" s="137">
        <v>160</v>
      </c>
      <c r="K178" s="137">
        <v>52.6</v>
      </c>
      <c r="L178" s="137" t="s">
        <v>167</v>
      </c>
      <c r="M178" s="137"/>
      <c r="N178" s="137" t="s">
        <v>147</v>
      </c>
      <c r="O178" s="137" t="s">
        <v>231</v>
      </c>
      <c r="P178" s="142" t="s">
        <v>17</v>
      </c>
      <c r="Q178" s="142">
        <v>32</v>
      </c>
      <c r="R178" s="137">
        <v>28</v>
      </c>
      <c r="S178" s="137">
        <v>28</v>
      </c>
      <c r="T178" s="140" t="s">
        <v>168</v>
      </c>
      <c r="U178" s="140" t="s">
        <v>674</v>
      </c>
      <c r="V178" s="140"/>
      <c r="W178" s="140"/>
      <c r="X178" s="142" t="s">
        <v>17</v>
      </c>
      <c r="Y178" s="142">
        <v>32</v>
      </c>
      <c r="Z178" s="137">
        <v>28</v>
      </c>
      <c r="AA178" s="137">
        <v>28</v>
      </c>
      <c r="AB178" s="137" t="s">
        <v>675</v>
      </c>
      <c r="AC178" s="141"/>
      <c r="AD178" s="142" t="s">
        <v>676</v>
      </c>
      <c r="AE178" s="142">
        <v>53</v>
      </c>
      <c r="AF178" s="137">
        <v>39</v>
      </c>
      <c r="AG178" s="137">
        <v>29</v>
      </c>
      <c r="AH178" s="137"/>
      <c r="AI178" s="141" t="s">
        <v>242</v>
      </c>
      <c r="AJ178" s="150"/>
      <c r="AK178" s="150"/>
      <c r="AL178" s="155"/>
      <c r="AM178" s="155"/>
      <c r="AN178" s="155"/>
      <c r="AO178" s="159"/>
      <c r="AP178" s="137" t="s">
        <v>677</v>
      </c>
      <c r="AQ178" s="137" t="s">
        <v>128</v>
      </c>
      <c r="AR178" s="137" t="s">
        <v>342</v>
      </c>
      <c r="AS178" s="137" t="s">
        <v>678</v>
      </c>
      <c r="AT178" s="137" t="s">
        <v>87</v>
      </c>
      <c r="AU178" s="138" t="s">
        <v>131</v>
      </c>
      <c r="AV178" s="137" t="s">
        <v>89</v>
      </c>
      <c r="AW178" s="138" t="s">
        <v>131</v>
      </c>
      <c r="AX178" s="137" t="s">
        <v>93</v>
      </c>
      <c r="AY178" s="139" t="s">
        <v>679</v>
      </c>
      <c r="AZ178" s="139">
        <v>2</v>
      </c>
      <c r="BA178" s="142" t="s">
        <v>17</v>
      </c>
      <c r="BB178" s="142">
        <v>32</v>
      </c>
      <c r="BC178" s="137">
        <v>28</v>
      </c>
      <c r="BD178" s="137">
        <v>28</v>
      </c>
      <c r="BE178" s="137" t="s">
        <v>1666</v>
      </c>
      <c r="BF178" s="137">
        <v>24</v>
      </c>
      <c r="BG178" s="137">
        <v>7</v>
      </c>
      <c r="BH178" s="143">
        <v>3.61</v>
      </c>
      <c r="BI178" s="144">
        <v>2.72</v>
      </c>
      <c r="BJ178" s="145">
        <v>2.44</v>
      </c>
      <c r="BK178" s="144">
        <v>2.39</v>
      </c>
      <c r="BL178" s="145">
        <v>2.29</v>
      </c>
      <c r="BM178" s="143">
        <v>2.08</v>
      </c>
      <c r="BN178" s="145">
        <v>2.34</v>
      </c>
      <c r="BO178" s="143">
        <v>1.69</v>
      </c>
      <c r="BP178" s="144">
        <v>2.64</v>
      </c>
      <c r="BQ178" s="145">
        <v>4.3499999999999996</v>
      </c>
      <c r="BR178" s="145">
        <v>3.56</v>
      </c>
      <c r="BS178" s="145">
        <v>4.3499999999999996</v>
      </c>
      <c r="BT178" s="145">
        <v>3.44</v>
      </c>
      <c r="BU178" s="146">
        <v>4.7300000000000004</v>
      </c>
      <c r="BV178" s="147">
        <v>6.72</v>
      </c>
      <c r="BW178" s="147">
        <v>8.6300000000000008</v>
      </c>
      <c r="BX178" s="146">
        <v>14.32</v>
      </c>
      <c r="BY178" s="156"/>
      <c r="BZ178" s="146">
        <v>3.78</v>
      </c>
      <c r="CA178" s="148">
        <v>2.84</v>
      </c>
      <c r="CB178" s="149">
        <v>1.1100000000000001</v>
      </c>
      <c r="CC178" s="149">
        <v>0</v>
      </c>
      <c r="CD178" s="149">
        <v>2.5299999999999998</v>
      </c>
      <c r="CE178" s="150">
        <v>3</v>
      </c>
      <c r="CF178" s="149">
        <v>3.22</v>
      </c>
      <c r="CG178" s="150">
        <v>2.95</v>
      </c>
      <c r="CH178" s="148">
        <v>3.78</v>
      </c>
      <c r="CI178" s="149">
        <v>5.0599999999999996</v>
      </c>
      <c r="CJ178" s="149">
        <v>4.78</v>
      </c>
      <c r="CK178" s="147">
        <v>3.88</v>
      </c>
      <c r="CL178" s="147">
        <v>4.01</v>
      </c>
      <c r="CM178" s="146">
        <v>3.69</v>
      </c>
      <c r="CN178" s="147">
        <v>6.54</v>
      </c>
      <c r="CO178" s="147">
        <v>9.84</v>
      </c>
      <c r="CP178" s="146">
        <v>15.43</v>
      </c>
      <c r="CQ178" s="156"/>
      <c r="CR178" s="151">
        <v>29.8</v>
      </c>
      <c r="CS178" s="152">
        <v>32.94</v>
      </c>
      <c r="CT178" s="153">
        <v>34.450000000000003</v>
      </c>
      <c r="CU178" s="152">
        <v>39.33</v>
      </c>
      <c r="CV178" s="153">
        <v>38.36</v>
      </c>
      <c r="CW178" s="151">
        <v>39.119999999999997</v>
      </c>
      <c r="CX178" s="153">
        <v>39.21</v>
      </c>
      <c r="CY178" s="151">
        <v>42.68</v>
      </c>
      <c r="CZ178" s="152">
        <v>41.42</v>
      </c>
      <c r="DA178" s="153">
        <v>41.14</v>
      </c>
      <c r="DB178" s="153">
        <v>40.4</v>
      </c>
      <c r="DC178" s="153">
        <v>47.82</v>
      </c>
      <c r="DD178" s="153">
        <v>49.16</v>
      </c>
      <c r="DE178" s="151">
        <v>48.19</v>
      </c>
      <c r="DF178" s="153">
        <v>49.12</v>
      </c>
      <c r="DG178" s="153">
        <v>49.17</v>
      </c>
      <c r="DH178" s="151">
        <v>47.33</v>
      </c>
      <c r="DI178" s="157"/>
      <c r="DJ178" s="151">
        <v>29.06</v>
      </c>
      <c r="DK178" s="152">
        <v>31.9</v>
      </c>
      <c r="DL178" s="153">
        <v>34.97</v>
      </c>
      <c r="DM178" s="153">
        <v>39.33</v>
      </c>
      <c r="DN178" s="153">
        <v>38.86</v>
      </c>
      <c r="DO178" s="151">
        <v>39.799999999999997</v>
      </c>
      <c r="DP178" s="153">
        <v>40.229999999999997</v>
      </c>
      <c r="DQ178" s="151">
        <v>41.91</v>
      </c>
      <c r="DR178" s="152">
        <v>42.65</v>
      </c>
      <c r="DS178" s="153">
        <v>41.79</v>
      </c>
      <c r="DT178" s="153">
        <v>40.46</v>
      </c>
      <c r="DU178" s="153">
        <v>49.84</v>
      </c>
      <c r="DV178" s="153">
        <v>49.33</v>
      </c>
      <c r="DW178" s="151">
        <v>50.62</v>
      </c>
      <c r="DX178" s="153">
        <v>50.06</v>
      </c>
      <c r="DY178" s="153">
        <v>48.77</v>
      </c>
      <c r="DZ178" s="151">
        <v>44.69</v>
      </c>
      <c r="EA178" s="157"/>
      <c r="EB178" s="151">
        <v>7</v>
      </c>
      <c r="EC178" s="153">
        <v>6</v>
      </c>
      <c r="ED178" s="153">
        <v>4</v>
      </c>
      <c r="EE178" s="153">
        <v>4</v>
      </c>
      <c r="EF178" s="153">
        <v>-3</v>
      </c>
      <c r="EG178" s="153">
        <v>-18</v>
      </c>
      <c r="EH178" s="153">
        <v>-21</v>
      </c>
      <c r="EI178" s="153">
        <v>-28</v>
      </c>
      <c r="EJ178" s="153">
        <v>-27</v>
      </c>
      <c r="EK178" s="153">
        <v>-24</v>
      </c>
      <c r="EL178" s="153">
        <v>-20</v>
      </c>
      <c r="EM178" s="153">
        <v>-15</v>
      </c>
      <c r="EN178" s="153">
        <v>-13</v>
      </c>
      <c r="EO178" s="153">
        <v>-11</v>
      </c>
      <c r="EP178" s="153">
        <v>-6</v>
      </c>
      <c r="EQ178" s="153">
        <v>-6</v>
      </c>
      <c r="ER178" s="153">
        <v>-5</v>
      </c>
      <c r="ES178" s="158"/>
    </row>
    <row r="179" spans="1:149" s="154" customFormat="1" ht="14">
      <c r="A179" s="137" t="s">
        <v>721</v>
      </c>
      <c r="B179" s="137" t="s">
        <v>1666</v>
      </c>
      <c r="C179" s="137">
        <v>21</v>
      </c>
      <c r="D179" s="137">
        <v>4</v>
      </c>
      <c r="E179" s="137">
        <v>52370825</v>
      </c>
      <c r="F179" s="137" t="s">
        <v>91</v>
      </c>
      <c r="G179" s="138" t="s">
        <v>725</v>
      </c>
      <c r="H179" s="155" t="s">
        <v>95</v>
      </c>
      <c r="I179" s="138">
        <v>0</v>
      </c>
      <c r="J179" s="137">
        <v>151.69999999999999</v>
      </c>
      <c r="K179" s="137">
        <v>53.45</v>
      </c>
      <c r="L179" s="137" t="s">
        <v>167</v>
      </c>
      <c r="M179" s="137"/>
      <c r="N179" s="137" t="s">
        <v>79</v>
      </c>
      <c r="O179" s="137" t="s">
        <v>255</v>
      </c>
      <c r="P179" s="142" t="s">
        <v>6</v>
      </c>
      <c r="Q179" s="142">
        <v>31</v>
      </c>
      <c r="R179" s="137">
        <v>30</v>
      </c>
      <c r="S179" s="137">
        <v>28</v>
      </c>
      <c r="T179" s="140"/>
      <c r="U179" s="140"/>
      <c r="V179" s="140"/>
      <c r="W179" s="140"/>
      <c r="X179" s="142" t="s">
        <v>6</v>
      </c>
      <c r="Y179" s="142">
        <v>31</v>
      </c>
      <c r="Z179" s="137">
        <v>30</v>
      </c>
      <c r="AA179" s="137">
        <v>28</v>
      </c>
      <c r="AB179" s="137" t="s">
        <v>280</v>
      </c>
      <c r="AC179" s="141"/>
      <c r="AD179" s="142" t="s">
        <v>137</v>
      </c>
      <c r="AE179" s="142">
        <v>65</v>
      </c>
      <c r="AF179" s="137">
        <v>49</v>
      </c>
      <c r="AG179" s="137">
        <v>54</v>
      </c>
      <c r="AH179" s="137"/>
      <c r="AI179" s="141" t="s">
        <v>209</v>
      </c>
      <c r="AJ179" s="150" t="s">
        <v>116</v>
      </c>
      <c r="AK179" s="150">
        <v>42</v>
      </c>
      <c r="AL179" s="155">
        <v>35</v>
      </c>
      <c r="AM179" s="155">
        <v>20</v>
      </c>
      <c r="AN179" s="155"/>
      <c r="AO179" s="159" t="s">
        <v>197</v>
      </c>
      <c r="AP179" s="137" t="s">
        <v>341</v>
      </c>
      <c r="AQ179" s="137" t="s">
        <v>323</v>
      </c>
      <c r="AR179" s="137" t="s">
        <v>281</v>
      </c>
      <c r="AS179" s="137" t="s">
        <v>106</v>
      </c>
      <c r="AT179" s="137" t="s">
        <v>87</v>
      </c>
      <c r="AU179" s="138" t="s">
        <v>131</v>
      </c>
      <c r="AV179" s="137" t="s">
        <v>89</v>
      </c>
      <c r="AW179" s="138" t="s">
        <v>197</v>
      </c>
      <c r="AX179" s="137" t="s">
        <v>93</v>
      </c>
      <c r="AY179" s="139" t="s">
        <v>726</v>
      </c>
      <c r="AZ179" s="139">
        <v>2</v>
      </c>
      <c r="BA179" s="142" t="s">
        <v>6</v>
      </c>
      <c r="BB179" s="142">
        <v>31</v>
      </c>
      <c r="BC179" s="137">
        <v>30</v>
      </c>
      <c r="BD179" s="137">
        <v>28</v>
      </c>
      <c r="BE179" s="137" t="s">
        <v>1666</v>
      </c>
      <c r="BF179" s="137">
        <v>21</v>
      </c>
      <c r="BG179" s="137">
        <v>4</v>
      </c>
      <c r="BH179" s="143">
        <v>4.93</v>
      </c>
      <c r="BI179" s="144">
        <v>2.5</v>
      </c>
      <c r="BJ179" s="145">
        <v>2.2000000000000002</v>
      </c>
      <c r="BK179" s="144">
        <v>2.5299999999999998</v>
      </c>
      <c r="BL179" s="145">
        <v>0.82</v>
      </c>
      <c r="BM179" s="143">
        <v>0</v>
      </c>
      <c r="BN179" s="145">
        <v>0</v>
      </c>
      <c r="BO179" s="143">
        <v>0</v>
      </c>
      <c r="BP179" s="144">
        <v>1.77</v>
      </c>
      <c r="BQ179" s="145">
        <v>3.81</v>
      </c>
      <c r="BR179" s="145">
        <v>5.97</v>
      </c>
      <c r="BS179" s="145">
        <v>6.99</v>
      </c>
      <c r="BT179" s="145">
        <v>4.12</v>
      </c>
      <c r="BU179" s="146">
        <v>2.76</v>
      </c>
      <c r="BV179" s="147">
        <v>4.04</v>
      </c>
      <c r="BW179" s="147">
        <v>6.69</v>
      </c>
      <c r="BX179" s="146">
        <v>11</v>
      </c>
      <c r="BY179" s="146">
        <v>14.2</v>
      </c>
      <c r="BZ179" s="146">
        <v>4.3499999999999996</v>
      </c>
      <c r="CA179" s="148">
        <v>3.11</v>
      </c>
      <c r="CB179" s="149">
        <v>0</v>
      </c>
      <c r="CC179" s="149">
        <v>1.42</v>
      </c>
      <c r="CD179" s="149">
        <v>2.14</v>
      </c>
      <c r="CE179" s="150">
        <v>2.89</v>
      </c>
      <c r="CF179" s="149">
        <v>4.07</v>
      </c>
      <c r="CG179" s="150">
        <v>3.02</v>
      </c>
      <c r="CH179" s="148">
        <v>3</v>
      </c>
      <c r="CI179" s="149">
        <v>3.9</v>
      </c>
      <c r="CJ179" s="149">
        <v>5.19</v>
      </c>
      <c r="CK179" s="149">
        <v>6.46</v>
      </c>
      <c r="CL179" s="147">
        <v>3.62</v>
      </c>
      <c r="CM179" s="146">
        <v>3.81</v>
      </c>
      <c r="CN179" s="147">
        <v>4.8</v>
      </c>
      <c r="CO179" s="147">
        <v>7.94</v>
      </c>
      <c r="CP179" s="146">
        <v>11.42</v>
      </c>
      <c r="CQ179" s="146">
        <v>14.55</v>
      </c>
      <c r="CR179" s="151">
        <v>21.57</v>
      </c>
      <c r="CS179" s="152">
        <v>24.9</v>
      </c>
      <c r="CT179" s="153">
        <v>28.53</v>
      </c>
      <c r="CU179" s="152">
        <v>29.24</v>
      </c>
      <c r="CV179" s="153">
        <v>28.96</v>
      </c>
      <c r="CW179" s="151">
        <v>29.51</v>
      </c>
      <c r="CX179" s="153">
        <v>29.14</v>
      </c>
      <c r="CY179" s="151">
        <v>31.71</v>
      </c>
      <c r="CZ179" s="152">
        <v>29.67</v>
      </c>
      <c r="DA179" s="153">
        <v>30.86</v>
      </c>
      <c r="DB179" s="153">
        <v>33.35</v>
      </c>
      <c r="DC179" s="153">
        <v>33.119999999999997</v>
      </c>
      <c r="DD179" s="153">
        <v>39.26</v>
      </c>
      <c r="DE179" s="151">
        <v>47.17</v>
      </c>
      <c r="DF179" s="153">
        <v>47.68</v>
      </c>
      <c r="DG179" s="153">
        <v>47.73</v>
      </c>
      <c r="DH179" s="151">
        <v>40.68</v>
      </c>
      <c r="DI179" s="151">
        <v>44</v>
      </c>
      <c r="DJ179" s="151">
        <v>21.12</v>
      </c>
      <c r="DK179" s="152">
        <v>25.91</v>
      </c>
      <c r="DL179" s="153">
        <v>29.71</v>
      </c>
      <c r="DM179" s="153">
        <v>31.03</v>
      </c>
      <c r="DN179" s="153">
        <v>31.06</v>
      </c>
      <c r="DO179" s="151">
        <v>29.44</v>
      </c>
      <c r="DP179" s="153">
        <v>29.41</v>
      </c>
      <c r="DQ179" s="151">
        <v>30.56</v>
      </c>
      <c r="DR179" s="152">
        <v>29.28</v>
      </c>
      <c r="DS179" s="153">
        <v>30.55</v>
      </c>
      <c r="DT179" s="153">
        <v>30.82</v>
      </c>
      <c r="DU179" s="153">
        <v>31.44</v>
      </c>
      <c r="DV179" s="153">
        <v>38.049999999999997</v>
      </c>
      <c r="DW179" s="151">
        <v>46.91</v>
      </c>
      <c r="DX179" s="153">
        <v>47.35</v>
      </c>
      <c r="DY179" s="153">
        <v>45.68</v>
      </c>
      <c r="DZ179" s="151">
        <v>38.26</v>
      </c>
      <c r="EA179" s="151">
        <v>40.200000000000003</v>
      </c>
      <c r="EB179" s="151">
        <v>7</v>
      </c>
      <c r="EC179" s="153">
        <v>7</v>
      </c>
      <c r="ED179" s="153">
        <v>7</v>
      </c>
      <c r="EE179" s="153">
        <v>-7</v>
      </c>
      <c r="EF179" s="153">
        <v>-16</v>
      </c>
      <c r="EG179" s="153">
        <v>-25</v>
      </c>
      <c r="EH179" s="153">
        <v>-23</v>
      </c>
      <c r="EI179" s="153">
        <v>-26</v>
      </c>
      <c r="EJ179" s="153">
        <v>-24</v>
      </c>
      <c r="EK179" s="153">
        <v>-14</v>
      </c>
      <c r="EL179" s="153">
        <v>-5</v>
      </c>
      <c r="EM179" s="153">
        <v>2</v>
      </c>
      <c r="EN179" s="153">
        <v>10</v>
      </c>
      <c r="EO179" s="153">
        <v>11</v>
      </c>
      <c r="EP179" s="153">
        <v>6</v>
      </c>
      <c r="EQ179" s="153">
        <v>2</v>
      </c>
      <c r="ER179" s="153">
        <v>6</v>
      </c>
      <c r="ES179" s="153">
        <v>5</v>
      </c>
    </row>
    <row r="180" spans="1:149" s="154" customFormat="1" ht="14">
      <c r="A180" s="137" t="s">
        <v>1116</v>
      </c>
      <c r="B180" s="137" t="s">
        <v>1666</v>
      </c>
      <c r="C180" s="137">
        <v>14</v>
      </c>
      <c r="D180" s="137">
        <v>8</v>
      </c>
      <c r="E180" s="137">
        <v>54009181</v>
      </c>
      <c r="F180" s="137" t="s">
        <v>91</v>
      </c>
      <c r="G180" s="138" t="s">
        <v>1120</v>
      </c>
      <c r="H180" s="161" t="s">
        <v>95</v>
      </c>
      <c r="I180" s="138">
        <v>-4</v>
      </c>
      <c r="J180" s="137">
        <v>165.3</v>
      </c>
      <c r="K180" s="137">
        <v>62.8</v>
      </c>
      <c r="L180" s="137" t="s">
        <v>167</v>
      </c>
      <c r="M180" s="137"/>
      <c r="N180" s="137" t="s">
        <v>147</v>
      </c>
      <c r="O180" s="137" t="s">
        <v>215</v>
      </c>
      <c r="P180" s="142" t="s">
        <v>6</v>
      </c>
      <c r="Q180" s="142">
        <v>41</v>
      </c>
      <c r="R180" s="137">
        <v>33</v>
      </c>
      <c r="S180" s="137">
        <v>28</v>
      </c>
      <c r="T180" s="140" t="s">
        <v>168</v>
      </c>
      <c r="U180" s="140"/>
      <c r="V180" s="140"/>
      <c r="W180" s="140"/>
      <c r="X180" s="142" t="s">
        <v>6</v>
      </c>
      <c r="Y180" s="142">
        <v>41</v>
      </c>
      <c r="Z180" s="137">
        <v>33</v>
      </c>
      <c r="AA180" s="137">
        <v>28</v>
      </c>
      <c r="AB180" s="137" t="s">
        <v>1119</v>
      </c>
      <c r="AC180" s="141"/>
      <c r="AD180" s="142" t="s">
        <v>232</v>
      </c>
      <c r="AE180" s="142">
        <v>63</v>
      </c>
      <c r="AF180" s="137">
        <v>41</v>
      </c>
      <c r="AG180" s="137">
        <v>33</v>
      </c>
      <c r="AH180" s="137"/>
      <c r="AI180" s="141" t="s">
        <v>443</v>
      </c>
      <c r="AJ180" s="150" t="s">
        <v>217</v>
      </c>
      <c r="AK180" s="150">
        <v>45</v>
      </c>
      <c r="AL180" s="155">
        <v>37</v>
      </c>
      <c r="AM180" s="155">
        <v>19</v>
      </c>
      <c r="AN180" s="155"/>
      <c r="AO180" s="159" t="s">
        <v>197</v>
      </c>
      <c r="AP180" s="137" t="s">
        <v>250</v>
      </c>
      <c r="AQ180" s="137" t="s">
        <v>323</v>
      </c>
      <c r="AR180" s="137" t="s">
        <v>257</v>
      </c>
      <c r="AS180" s="137" t="s">
        <v>151</v>
      </c>
      <c r="AT180" s="137" t="s">
        <v>87</v>
      </c>
      <c r="AU180" s="138" t="s">
        <v>176</v>
      </c>
      <c r="AV180" s="137" t="s">
        <v>89</v>
      </c>
      <c r="AW180" s="138" t="s">
        <v>131</v>
      </c>
      <c r="AX180" s="137" t="s">
        <v>93</v>
      </c>
      <c r="AY180" s="139" t="s">
        <v>133</v>
      </c>
      <c r="AZ180" s="139">
        <v>2</v>
      </c>
      <c r="BA180" s="142" t="s">
        <v>6</v>
      </c>
      <c r="BB180" s="142">
        <v>41</v>
      </c>
      <c r="BC180" s="137">
        <v>33</v>
      </c>
      <c r="BD180" s="137">
        <v>28</v>
      </c>
      <c r="BE180" s="137" t="s">
        <v>1666</v>
      </c>
      <c r="BF180" s="137">
        <v>14</v>
      </c>
      <c r="BG180" s="137">
        <v>8</v>
      </c>
      <c r="BH180" s="143">
        <v>3.28</v>
      </c>
      <c r="BI180" s="144">
        <v>2.87</v>
      </c>
      <c r="BJ180" s="145">
        <v>2.37</v>
      </c>
      <c r="BK180" s="144">
        <v>2.62</v>
      </c>
      <c r="BL180" s="145">
        <v>1.74</v>
      </c>
      <c r="BM180" s="143">
        <v>1.3</v>
      </c>
      <c r="BN180" s="145">
        <v>0</v>
      </c>
      <c r="BO180" s="143">
        <v>0</v>
      </c>
      <c r="BP180" s="144">
        <v>1.66</v>
      </c>
      <c r="BQ180" s="145">
        <v>2.29</v>
      </c>
      <c r="BR180" s="145">
        <v>3.68</v>
      </c>
      <c r="BS180" s="145">
        <v>3.83</v>
      </c>
      <c r="BT180" s="145">
        <v>3.87</v>
      </c>
      <c r="BU180" s="146">
        <v>3.44</v>
      </c>
      <c r="BV180" s="147">
        <v>4.7300000000000004</v>
      </c>
      <c r="BW180" s="147">
        <v>6.73</v>
      </c>
      <c r="BX180" s="146">
        <v>11.12</v>
      </c>
      <c r="BY180" s="146">
        <v>15.35</v>
      </c>
      <c r="BZ180" s="146">
        <v>3.63</v>
      </c>
      <c r="CA180" s="162">
        <v>1.94</v>
      </c>
      <c r="CB180" s="147">
        <v>0</v>
      </c>
      <c r="CC180" s="147">
        <v>0</v>
      </c>
      <c r="CD180" s="147">
        <v>0.84</v>
      </c>
      <c r="CE180" s="146">
        <v>3.25</v>
      </c>
      <c r="CF180" s="147">
        <v>2.8</v>
      </c>
      <c r="CG180" s="146">
        <v>3.88</v>
      </c>
      <c r="CH180" s="162">
        <v>3.65</v>
      </c>
      <c r="CI180" s="147">
        <v>4.22</v>
      </c>
      <c r="CJ180" s="147">
        <v>3.11</v>
      </c>
      <c r="CK180" s="147">
        <v>3.34</v>
      </c>
      <c r="CL180" s="147">
        <v>3.13</v>
      </c>
      <c r="CM180" s="146">
        <v>3.93</v>
      </c>
      <c r="CN180" s="147">
        <v>5.32</v>
      </c>
      <c r="CO180" s="147">
        <v>6.93</v>
      </c>
      <c r="CP180" s="146">
        <v>10.28</v>
      </c>
      <c r="CQ180" s="146">
        <v>14.14</v>
      </c>
      <c r="CR180" s="151">
        <v>26.98</v>
      </c>
      <c r="CS180" s="152">
        <v>31.62</v>
      </c>
      <c r="CT180" s="153">
        <v>34.42</v>
      </c>
      <c r="CU180" s="152">
        <v>34.99</v>
      </c>
      <c r="CV180" s="153">
        <v>36.380000000000003</v>
      </c>
      <c r="CW180" s="151">
        <v>38.659999999999997</v>
      </c>
      <c r="CX180" s="153">
        <v>39.47</v>
      </c>
      <c r="CY180" s="151">
        <v>40.08</v>
      </c>
      <c r="CZ180" s="152">
        <v>39.92</v>
      </c>
      <c r="DA180" s="153">
        <v>39.840000000000003</v>
      </c>
      <c r="DB180" s="153">
        <v>40.049999999999997</v>
      </c>
      <c r="DC180" s="153">
        <v>42.9</v>
      </c>
      <c r="DD180" s="153">
        <v>44.87</v>
      </c>
      <c r="DE180" s="151">
        <v>48.21</v>
      </c>
      <c r="DF180" s="153">
        <v>48.41</v>
      </c>
      <c r="DG180" s="153">
        <v>43.78</v>
      </c>
      <c r="DH180" s="151">
        <v>42.42</v>
      </c>
      <c r="DI180" s="151">
        <v>37.49</v>
      </c>
      <c r="DJ180" s="151">
        <v>26.39</v>
      </c>
      <c r="DK180" s="152">
        <v>31.22</v>
      </c>
      <c r="DL180" s="153">
        <v>35.229999999999997</v>
      </c>
      <c r="DM180" s="153">
        <v>36.42</v>
      </c>
      <c r="DN180" s="153">
        <v>36.82</v>
      </c>
      <c r="DO180" s="151">
        <v>38.53</v>
      </c>
      <c r="DP180" s="153">
        <v>39.01</v>
      </c>
      <c r="DQ180" s="151">
        <v>39.75</v>
      </c>
      <c r="DR180" s="152">
        <v>39.01</v>
      </c>
      <c r="DS180" s="153">
        <v>39.69</v>
      </c>
      <c r="DT180" s="153">
        <v>39.96</v>
      </c>
      <c r="DU180" s="153">
        <v>42.62</v>
      </c>
      <c r="DV180" s="153">
        <v>45.11</v>
      </c>
      <c r="DW180" s="151">
        <v>48.68</v>
      </c>
      <c r="DX180" s="153">
        <v>49.2</v>
      </c>
      <c r="DY180" s="153">
        <v>44.19</v>
      </c>
      <c r="DZ180" s="151">
        <v>42.35</v>
      </c>
      <c r="EA180" s="151">
        <v>36.04</v>
      </c>
      <c r="EB180" s="151">
        <v>7</v>
      </c>
      <c r="EC180" s="153">
        <v>10</v>
      </c>
      <c r="ED180" s="153">
        <v>10</v>
      </c>
      <c r="EE180" s="153">
        <v>8</v>
      </c>
      <c r="EF180" s="153">
        <v>4</v>
      </c>
      <c r="EG180" s="153">
        <v>-4</v>
      </c>
      <c r="EH180" s="153">
        <v>-9</v>
      </c>
      <c r="EI180" s="153">
        <v>-8</v>
      </c>
      <c r="EJ180" s="153">
        <v>-7</v>
      </c>
      <c r="EK180" s="153">
        <v>-2</v>
      </c>
      <c r="EL180" s="153">
        <v>5</v>
      </c>
      <c r="EM180" s="153">
        <v>7</v>
      </c>
      <c r="EN180" s="153">
        <v>12</v>
      </c>
      <c r="EO180" s="153">
        <v>18</v>
      </c>
      <c r="EP180" s="153">
        <v>16</v>
      </c>
      <c r="EQ180" s="153">
        <v>13</v>
      </c>
      <c r="ER180" s="153">
        <v>6</v>
      </c>
      <c r="ES180" s="153">
        <v>6</v>
      </c>
    </row>
    <row r="181" spans="1:149" s="154" customFormat="1" ht="14">
      <c r="A181" s="137" t="s">
        <v>628</v>
      </c>
      <c r="B181" s="137" t="s">
        <v>1667</v>
      </c>
      <c r="C181" s="137">
        <v>14</v>
      </c>
      <c r="D181" s="137">
        <v>6</v>
      </c>
      <c r="E181" s="137">
        <v>52322484</v>
      </c>
      <c r="F181" s="137" t="s">
        <v>91</v>
      </c>
      <c r="G181" s="138" t="s">
        <v>632</v>
      </c>
      <c r="H181" s="155" t="s">
        <v>95</v>
      </c>
      <c r="I181" s="138">
        <v>-2</v>
      </c>
      <c r="J181" s="137">
        <v>177</v>
      </c>
      <c r="K181" s="137">
        <v>57.8</v>
      </c>
      <c r="L181" s="137" t="s">
        <v>167</v>
      </c>
      <c r="M181" s="137"/>
      <c r="N181" s="137" t="s">
        <v>147</v>
      </c>
      <c r="O181" s="137" t="s">
        <v>259</v>
      </c>
      <c r="P181" s="142" t="s">
        <v>17</v>
      </c>
      <c r="Q181" s="142">
        <v>37</v>
      </c>
      <c r="R181" s="137">
        <v>32</v>
      </c>
      <c r="S181" s="137">
        <v>29</v>
      </c>
      <c r="T181" s="140"/>
      <c r="U181" s="140"/>
      <c r="V181" s="140"/>
      <c r="W181" s="140"/>
      <c r="X181" s="142" t="s">
        <v>17</v>
      </c>
      <c r="Y181" s="142">
        <v>37</v>
      </c>
      <c r="Z181" s="137">
        <v>32</v>
      </c>
      <c r="AA181" s="137">
        <v>29</v>
      </c>
      <c r="AB181" s="137" t="s">
        <v>121</v>
      </c>
      <c r="AC181" s="141"/>
      <c r="AD181" s="142" t="s">
        <v>318</v>
      </c>
      <c r="AE181" s="142">
        <v>55</v>
      </c>
      <c r="AF181" s="137">
        <v>39</v>
      </c>
      <c r="AG181" s="137">
        <v>32</v>
      </c>
      <c r="AH181" s="137"/>
      <c r="AI181" s="141" t="s">
        <v>242</v>
      </c>
      <c r="AJ181" s="150" t="s">
        <v>261</v>
      </c>
      <c r="AK181" s="150">
        <v>22</v>
      </c>
      <c r="AL181" s="155">
        <v>12</v>
      </c>
      <c r="AM181" s="155">
        <v>6</v>
      </c>
      <c r="AN181" s="155"/>
      <c r="AO181" s="159"/>
      <c r="AP181" s="137" t="s">
        <v>210</v>
      </c>
      <c r="AQ181" s="137" t="s">
        <v>323</v>
      </c>
      <c r="AR181" s="137" t="s">
        <v>606</v>
      </c>
      <c r="AS181" s="137" t="s">
        <v>151</v>
      </c>
      <c r="AT181" s="137" t="s">
        <v>87</v>
      </c>
      <c r="AU181" s="138" t="s">
        <v>152</v>
      </c>
      <c r="AV181" s="137" t="s">
        <v>89</v>
      </c>
      <c r="AW181" s="138" t="s">
        <v>197</v>
      </c>
      <c r="AX181" s="137" t="s">
        <v>93</v>
      </c>
      <c r="AY181" s="139" t="s">
        <v>633</v>
      </c>
      <c r="AZ181" s="139">
        <v>2</v>
      </c>
      <c r="BA181" s="142" t="s">
        <v>17</v>
      </c>
      <c r="BB181" s="142">
        <v>37</v>
      </c>
      <c r="BC181" s="137">
        <v>32</v>
      </c>
      <c r="BD181" s="137">
        <v>29</v>
      </c>
      <c r="BE181" s="137" t="s">
        <v>1667</v>
      </c>
      <c r="BF181" s="137">
        <v>14</v>
      </c>
      <c r="BG181" s="137">
        <v>6</v>
      </c>
      <c r="BH181" s="143">
        <v>3.65</v>
      </c>
      <c r="BI181" s="144">
        <v>4.95</v>
      </c>
      <c r="BJ181" s="145">
        <v>4.91</v>
      </c>
      <c r="BK181" s="144">
        <v>4.91</v>
      </c>
      <c r="BL181" s="145">
        <v>4.01</v>
      </c>
      <c r="BM181" s="143">
        <v>4.43</v>
      </c>
      <c r="BN181" s="145">
        <v>3.39</v>
      </c>
      <c r="BO181" s="143">
        <v>3.8</v>
      </c>
      <c r="BP181" s="144">
        <v>3.93</v>
      </c>
      <c r="BQ181" s="145">
        <v>3.89</v>
      </c>
      <c r="BR181" s="145">
        <v>5.34</v>
      </c>
      <c r="BS181" s="145">
        <v>9.9600000000000009</v>
      </c>
      <c r="BT181" s="145">
        <v>7.75</v>
      </c>
      <c r="BU181" s="146">
        <v>7.35</v>
      </c>
      <c r="BV181" s="147">
        <v>9.07</v>
      </c>
      <c r="BW181" s="147">
        <v>11.79</v>
      </c>
      <c r="BX181" s="146">
        <v>17.510000000000002</v>
      </c>
      <c r="BY181" s="146">
        <v>22.85</v>
      </c>
      <c r="BZ181" s="146">
        <v>3.96</v>
      </c>
      <c r="CA181" s="148">
        <v>4.21</v>
      </c>
      <c r="CB181" s="149">
        <v>3.12</v>
      </c>
      <c r="CC181" s="149">
        <v>2.33</v>
      </c>
      <c r="CD181" s="149">
        <v>2.17</v>
      </c>
      <c r="CE181" s="150">
        <v>3.49</v>
      </c>
      <c r="CF181" s="149">
        <v>3.62</v>
      </c>
      <c r="CG181" s="150">
        <v>4.68</v>
      </c>
      <c r="CH181" s="148">
        <v>4.1100000000000003</v>
      </c>
      <c r="CI181" s="149">
        <v>4.7</v>
      </c>
      <c r="CJ181" s="149">
        <v>5.8</v>
      </c>
      <c r="CK181" s="149">
        <v>8.4</v>
      </c>
      <c r="CL181" s="147">
        <v>8.56</v>
      </c>
      <c r="CM181" s="146">
        <v>7.66</v>
      </c>
      <c r="CN181" s="147">
        <v>9.74</v>
      </c>
      <c r="CO181" s="147">
        <v>11.46</v>
      </c>
      <c r="CP181" s="146">
        <v>17.18</v>
      </c>
      <c r="CQ181" s="146">
        <v>23.78</v>
      </c>
      <c r="CR181" s="151">
        <v>31.8</v>
      </c>
      <c r="CS181" s="152">
        <v>35.78</v>
      </c>
      <c r="CT181" s="153">
        <v>38.04</v>
      </c>
      <c r="CU181" s="152">
        <v>42.09</v>
      </c>
      <c r="CV181" s="153">
        <v>42.39</v>
      </c>
      <c r="CW181" s="151">
        <v>44.27</v>
      </c>
      <c r="CX181" s="153">
        <v>48.24</v>
      </c>
      <c r="CY181" s="151">
        <v>47.93</v>
      </c>
      <c r="CZ181" s="152">
        <v>46.57</v>
      </c>
      <c r="DA181" s="153">
        <v>46.57</v>
      </c>
      <c r="DB181" s="153">
        <v>47.61</v>
      </c>
      <c r="DC181" s="153">
        <v>48.19</v>
      </c>
      <c r="DD181" s="153">
        <v>52.2</v>
      </c>
      <c r="DE181" s="151">
        <v>55.05</v>
      </c>
      <c r="DF181" s="153">
        <v>56.25</v>
      </c>
      <c r="DG181" s="153">
        <v>54.17</v>
      </c>
      <c r="DH181" s="151">
        <v>53.4</v>
      </c>
      <c r="DI181" s="151">
        <v>46.7</v>
      </c>
      <c r="DJ181" s="151">
        <v>30.13</v>
      </c>
      <c r="DK181" s="152">
        <v>34.76</v>
      </c>
      <c r="DL181" s="153">
        <v>38.57</v>
      </c>
      <c r="DM181" s="153">
        <v>42.24</v>
      </c>
      <c r="DN181" s="153">
        <v>43.92</v>
      </c>
      <c r="DO181" s="151">
        <v>44.5</v>
      </c>
      <c r="DP181" s="153">
        <v>48.39</v>
      </c>
      <c r="DQ181" s="151">
        <v>49.57</v>
      </c>
      <c r="DR181" s="152">
        <v>46.63</v>
      </c>
      <c r="DS181" s="153">
        <v>46.07</v>
      </c>
      <c r="DT181" s="153">
        <v>47.92</v>
      </c>
      <c r="DU181" s="153">
        <v>48.81</v>
      </c>
      <c r="DV181" s="153">
        <v>52.79</v>
      </c>
      <c r="DW181" s="151">
        <v>55.64</v>
      </c>
      <c r="DX181" s="153">
        <v>56.15</v>
      </c>
      <c r="DY181" s="153">
        <v>53.73</v>
      </c>
      <c r="DZ181" s="151">
        <v>53.4</v>
      </c>
      <c r="EA181" s="151">
        <v>45.82</v>
      </c>
      <c r="EB181" s="151">
        <v>6</v>
      </c>
      <c r="EC181" s="153">
        <v>6</v>
      </c>
      <c r="ED181" s="153">
        <v>8</v>
      </c>
      <c r="EE181" s="153">
        <v>2</v>
      </c>
      <c r="EF181" s="153">
        <v>0</v>
      </c>
      <c r="EG181" s="153">
        <v>-7</v>
      </c>
      <c r="EH181" s="153">
        <v>-16</v>
      </c>
      <c r="EI181" s="153">
        <v>-21</v>
      </c>
      <c r="EJ181" s="153">
        <v>-23</v>
      </c>
      <c r="EK181" s="153">
        <v>-20</v>
      </c>
      <c r="EL181" s="153">
        <v>-16</v>
      </c>
      <c r="EM181" s="153">
        <v>-11</v>
      </c>
      <c r="EN181" s="153">
        <v>-8</v>
      </c>
      <c r="EO181" s="153">
        <v>-8</v>
      </c>
      <c r="EP181" s="153">
        <v>-4</v>
      </c>
      <c r="EQ181" s="153">
        <v>-3</v>
      </c>
      <c r="ER181" s="153">
        <v>-2</v>
      </c>
      <c r="ES181" s="153">
        <v>-2</v>
      </c>
    </row>
    <row r="182" spans="1:149" s="154" customFormat="1" ht="14">
      <c r="A182" s="137" t="s">
        <v>1025</v>
      </c>
      <c r="B182" s="137" t="s">
        <v>1666</v>
      </c>
      <c r="C182" s="137">
        <v>18</v>
      </c>
      <c r="D182" s="137">
        <v>7</v>
      </c>
      <c r="E182" s="137">
        <v>40783536</v>
      </c>
      <c r="F182" s="137" t="s">
        <v>91</v>
      </c>
      <c r="G182" s="138" t="s">
        <v>862</v>
      </c>
      <c r="H182" s="139"/>
      <c r="I182" s="138"/>
      <c r="J182" s="137">
        <v>173</v>
      </c>
      <c r="K182" s="137">
        <v>49</v>
      </c>
      <c r="L182" s="137" t="s">
        <v>167</v>
      </c>
      <c r="M182" s="137"/>
      <c r="N182" s="137" t="s">
        <v>147</v>
      </c>
      <c r="O182" s="137" t="s">
        <v>148</v>
      </c>
      <c r="P182" s="137" t="s">
        <v>6</v>
      </c>
      <c r="Q182" s="137">
        <v>35</v>
      </c>
      <c r="R182" s="137">
        <v>32</v>
      </c>
      <c r="S182" s="137">
        <v>29</v>
      </c>
      <c r="T182" s="140"/>
      <c r="U182" s="140"/>
      <c r="V182" s="140"/>
      <c r="W182" s="140"/>
      <c r="X182" s="137" t="s">
        <v>6</v>
      </c>
      <c r="Y182" s="137">
        <v>35</v>
      </c>
      <c r="Z182" s="137">
        <v>32</v>
      </c>
      <c r="AA182" s="137">
        <v>29</v>
      </c>
      <c r="AB182" s="137" t="s">
        <v>280</v>
      </c>
      <c r="AC182" s="137"/>
      <c r="AD182" s="142" t="s">
        <v>232</v>
      </c>
      <c r="AE182" s="142">
        <v>60</v>
      </c>
      <c r="AF182" s="137">
        <v>56</v>
      </c>
      <c r="AG182" s="137">
        <v>35</v>
      </c>
      <c r="AH182" s="137"/>
      <c r="AI182" s="141" t="s">
        <v>443</v>
      </c>
      <c r="AJ182" s="142" t="s">
        <v>217</v>
      </c>
      <c r="AK182" s="142">
        <v>22</v>
      </c>
      <c r="AL182" s="137">
        <v>16</v>
      </c>
      <c r="AM182" s="137">
        <v>3</v>
      </c>
      <c r="AN182" s="137"/>
      <c r="AO182" s="141"/>
      <c r="AP182" s="137" t="s">
        <v>869</v>
      </c>
      <c r="AQ182" s="137" t="s">
        <v>1029</v>
      </c>
      <c r="AR182" s="137" t="s">
        <v>140</v>
      </c>
      <c r="AS182" s="137" t="s">
        <v>513</v>
      </c>
      <c r="AT182" s="137" t="s">
        <v>87</v>
      </c>
      <c r="AU182" s="138"/>
      <c r="AV182" s="137" t="s">
        <v>89</v>
      </c>
      <c r="AW182" s="138"/>
      <c r="AX182" s="137" t="s">
        <v>93</v>
      </c>
      <c r="AY182" s="139" t="s">
        <v>1030</v>
      </c>
      <c r="AZ182" s="139">
        <v>2</v>
      </c>
      <c r="BA182" s="137" t="s">
        <v>6</v>
      </c>
      <c r="BB182" s="137">
        <v>35</v>
      </c>
      <c r="BC182" s="137">
        <v>32</v>
      </c>
      <c r="BD182" s="137">
        <v>29</v>
      </c>
      <c r="BE182" s="137" t="s">
        <v>1666</v>
      </c>
      <c r="BF182" s="137">
        <v>18</v>
      </c>
      <c r="BG182" s="137">
        <v>7</v>
      </c>
      <c r="BH182" s="143">
        <v>4.4800000000000004</v>
      </c>
      <c r="BI182" s="144">
        <v>3.98</v>
      </c>
      <c r="BJ182" s="145">
        <v>2.98</v>
      </c>
      <c r="BK182" s="144">
        <v>1.93</v>
      </c>
      <c r="BL182" s="145">
        <v>1.42</v>
      </c>
      <c r="BM182" s="143">
        <v>0.88</v>
      </c>
      <c r="BN182" s="145">
        <v>0.45</v>
      </c>
      <c r="BO182" s="143">
        <v>1.27</v>
      </c>
      <c r="BP182" s="144">
        <v>2.9</v>
      </c>
      <c r="BQ182" s="145">
        <v>5.09</v>
      </c>
      <c r="BR182" s="145">
        <v>4.97</v>
      </c>
      <c r="BS182" s="145">
        <v>5.91</v>
      </c>
      <c r="BT182" s="145">
        <v>3.86</v>
      </c>
      <c r="BU182" s="146">
        <v>3.64</v>
      </c>
      <c r="BV182" s="147">
        <v>6.13</v>
      </c>
      <c r="BW182" s="147">
        <v>8.64</v>
      </c>
      <c r="BX182" s="146">
        <v>12.16</v>
      </c>
      <c r="BY182" s="146">
        <v>19.68</v>
      </c>
      <c r="BZ182" s="146">
        <v>4.58</v>
      </c>
      <c r="CA182" s="148">
        <v>2.66</v>
      </c>
      <c r="CB182" s="149">
        <v>0</v>
      </c>
      <c r="CC182" s="149">
        <v>0.8</v>
      </c>
      <c r="CD182" s="149">
        <v>1.51</v>
      </c>
      <c r="CE182" s="150">
        <v>2.3199999999999998</v>
      </c>
      <c r="CF182" s="149">
        <v>2.68</v>
      </c>
      <c r="CG182" s="150">
        <v>2.59</v>
      </c>
      <c r="CH182" s="148">
        <v>2.74</v>
      </c>
      <c r="CI182" s="149">
        <v>3.68</v>
      </c>
      <c r="CJ182" s="149">
        <v>5.15</v>
      </c>
      <c r="CK182" s="149">
        <v>6.82</v>
      </c>
      <c r="CL182" s="147">
        <v>4.5999999999999996</v>
      </c>
      <c r="CM182" s="146">
        <v>4.51</v>
      </c>
      <c r="CN182" s="147">
        <v>7.74</v>
      </c>
      <c r="CO182" s="147">
        <v>9.2100000000000009</v>
      </c>
      <c r="CP182" s="146">
        <v>13.74</v>
      </c>
      <c r="CQ182" s="146">
        <v>21.38</v>
      </c>
      <c r="CR182" s="151">
        <v>26.45</v>
      </c>
      <c r="CS182" s="152">
        <v>32.979999999999997</v>
      </c>
      <c r="CT182" s="153">
        <v>34.19</v>
      </c>
      <c r="CU182" s="152">
        <v>35.549999999999997</v>
      </c>
      <c r="CV182" s="153">
        <v>35.01</v>
      </c>
      <c r="CW182" s="151">
        <v>35.74</v>
      </c>
      <c r="CX182" s="153">
        <v>37.71</v>
      </c>
      <c r="CY182" s="151">
        <v>37.049999999999997</v>
      </c>
      <c r="CZ182" s="152">
        <v>39.56</v>
      </c>
      <c r="DA182" s="153">
        <v>40.54</v>
      </c>
      <c r="DB182" s="153">
        <v>42.13</v>
      </c>
      <c r="DC182" s="153">
        <v>43.33</v>
      </c>
      <c r="DD182" s="153">
        <v>45.8</v>
      </c>
      <c r="DE182" s="151">
        <v>45.02</v>
      </c>
      <c r="DF182" s="153">
        <v>47.89</v>
      </c>
      <c r="DG182" s="153">
        <v>47.19</v>
      </c>
      <c r="DH182" s="151">
        <v>46.71</v>
      </c>
      <c r="DI182" s="151">
        <v>44.61</v>
      </c>
      <c r="DJ182" s="151">
        <v>26.65</v>
      </c>
      <c r="DK182" s="152">
        <v>33.130000000000003</v>
      </c>
      <c r="DL182" s="153">
        <v>34.54</v>
      </c>
      <c r="DM182" s="153">
        <v>36.26</v>
      </c>
      <c r="DN182" s="153">
        <v>35.520000000000003</v>
      </c>
      <c r="DO182" s="151">
        <v>35.44</v>
      </c>
      <c r="DP182" s="153">
        <v>37.04</v>
      </c>
      <c r="DQ182" s="151">
        <v>37.96</v>
      </c>
      <c r="DR182" s="152">
        <v>39.369999999999997</v>
      </c>
      <c r="DS182" s="153">
        <v>40.5</v>
      </c>
      <c r="DT182" s="153">
        <v>42.41</v>
      </c>
      <c r="DU182" s="153">
        <v>43.77</v>
      </c>
      <c r="DV182" s="153">
        <v>45.49</v>
      </c>
      <c r="DW182" s="151">
        <v>46.29</v>
      </c>
      <c r="DX182" s="153">
        <v>48.11</v>
      </c>
      <c r="DY182" s="153">
        <v>48.11</v>
      </c>
      <c r="DZ182" s="151">
        <v>46.68</v>
      </c>
      <c r="EA182" s="151">
        <v>44.72</v>
      </c>
      <c r="EB182" s="151">
        <v>6</v>
      </c>
      <c r="EC182" s="153">
        <v>6</v>
      </c>
      <c r="ED182" s="153">
        <v>8</v>
      </c>
      <c r="EE182" s="153">
        <v>7</v>
      </c>
      <c r="EF182" s="153">
        <v>0</v>
      </c>
      <c r="EG182" s="153">
        <v>-7</v>
      </c>
      <c r="EH182" s="153">
        <v>-9</v>
      </c>
      <c r="EI182" s="153">
        <v>-13</v>
      </c>
      <c r="EJ182" s="153">
        <v>-10</v>
      </c>
      <c r="EK182" s="153">
        <v>-9</v>
      </c>
      <c r="EL182" s="153">
        <v>-6</v>
      </c>
      <c r="EM182" s="153">
        <v>-6</v>
      </c>
      <c r="EN182" s="153">
        <v>-3</v>
      </c>
      <c r="EO182" s="153">
        <v>-2</v>
      </c>
      <c r="EP182" s="153">
        <v>1</v>
      </c>
      <c r="EQ182" s="153">
        <v>1</v>
      </c>
      <c r="ER182" s="153">
        <v>1</v>
      </c>
      <c r="ES182" s="153">
        <v>0</v>
      </c>
    </row>
    <row r="183" spans="1:149" s="154" customFormat="1" ht="14">
      <c r="A183" s="137" t="s">
        <v>892</v>
      </c>
      <c r="B183" s="137" t="s">
        <v>1666</v>
      </c>
      <c r="C183" s="137">
        <v>16</v>
      </c>
      <c r="D183" s="137">
        <v>7</v>
      </c>
      <c r="E183" s="137">
        <v>46863029</v>
      </c>
      <c r="F183" s="137" t="s">
        <v>91</v>
      </c>
      <c r="G183" s="138" t="s">
        <v>525</v>
      </c>
      <c r="H183" s="155" t="s">
        <v>95</v>
      </c>
      <c r="I183" s="138">
        <v>-7</v>
      </c>
      <c r="J183" s="137">
        <v>167.3</v>
      </c>
      <c r="K183" s="137">
        <v>55.4</v>
      </c>
      <c r="L183" s="137" t="s">
        <v>167</v>
      </c>
      <c r="M183" s="137"/>
      <c r="N183" s="137" t="s">
        <v>147</v>
      </c>
      <c r="O183" s="137" t="s">
        <v>148</v>
      </c>
      <c r="P183" s="142" t="s">
        <v>13</v>
      </c>
      <c r="Q183" s="142">
        <v>37</v>
      </c>
      <c r="R183" s="137">
        <v>29</v>
      </c>
      <c r="S183" s="137">
        <v>29</v>
      </c>
      <c r="T183" s="140" t="s">
        <v>168</v>
      </c>
      <c r="U183" s="140"/>
      <c r="V183" s="140"/>
      <c r="W183" s="140"/>
      <c r="X183" s="142" t="s">
        <v>13</v>
      </c>
      <c r="Y183" s="142">
        <v>37</v>
      </c>
      <c r="Z183" s="137">
        <v>29</v>
      </c>
      <c r="AA183" s="137">
        <v>29</v>
      </c>
      <c r="AB183" s="137" t="s">
        <v>280</v>
      </c>
      <c r="AC183" s="141" t="s">
        <v>487</v>
      </c>
      <c r="AD183" s="142" t="s">
        <v>159</v>
      </c>
      <c r="AE183" s="142">
        <v>53</v>
      </c>
      <c r="AF183" s="137">
        <v>33</v>
      </c>
      <c r="AG183" s="137">
        <v>31</v>
      </c>
      <c r="AH183" s="137"/>
      <c r="AI183" s="141" t="s">
        <v>90</v>
      </c>
      <c r="AJ183" s="150" t="s">
        <v>160</v>
      </c>
      <c r="AK183" s="150">
        <v>21</v>
      </c>
      <c r="AL183" s="155">
        <v>13</v>
      </c>
      <c r="AM183" s="155">
        <v>9</v>
      </c>
      <c r="AN183" s="155"/>
      <c r="AO183" s="159"/>
      <c r="AP183" s="137" t="s">
        <v>117</v>
      </c>
      <c r="AQ183" s="137" t="s">
        <v>251</v>
      </c>
      <c r="AR183" s="137" t="s">
        <v>85</v>
      </c>
      <c r="AS183" s="137" t="s">
        <v>282</v>
      </c>
      <c r="AT183" s="137" t="s">
        <v>87</v>
      </c>
      <c r="AU183" s="138"/>
      <c r="AV183" s="137" t="s">
        <v>89</v>
      </c>
      <c r="AW183" s="138"/>
      <c r="AX183" s="137" t="s">
        <v>93</v>
      </c>
      <c r="AY183" s="139" t="s">
        <v>343</v>
      </c>
      <c r="AZ183" s="139">
        <v>2</v>
      </c>
      <c r="BA183" s="142" t="s">
        <v>13</v>
      </c>
      <c r="BB183" s="142">
        <v>37</v>
      </c>
      <c r="BC183" s="137">
        <v>29</v>
      </c>
      <c r="BD183" s="137">
        <v>29</v>
      </c>
      <c r="BE183" s="137" t="s">
        <v>1666</v>
      </c>
      <c r="BF183" s="137">
        <v>16</v>
      </c>
      <c r="BG183" s="137">
        <v>7</v>
      </c>
      <c r="BH183" s="143">
        <v>3.76</v>
      </c>
      <c r="BI183" s="144">
        <v>3.62</v>
      </c>
      <c r="BJ183" s="145">
        <v>2.99</v>
      </c>
      <c r="BK183" s="144">
        <v>3.11</v>
      </c>
      <c r="BL183" s="145">
        <v>2.36</v>
      </c>
      <c r="BM183" s="143">
        <v>2.5299999999999998</v>
      </c>
      <c r="BN183" s="145">
        <v>2.2400000000000002</v>
      </c>
      <c r="BO183" s="143">
        <v>1.49</v>
      </c>
      <c r="BP183" s="144">
        <v>1.1100000000000001</v>
      </c>
      <c r="BQ183" s="145">
        <v>1.28</v>
      </c>
      <c r="BR183" s="145">
        <v>2.17</v>
      </c>
      <c r="BS183" s="145">
        <v>3.28</v>
      </c>
      <c r="BT183" s="145">
        <v>0</v>
      </c>
      <c r="BU183" s="146">
        <v>1.24</v>
      </c>
      <c r="BV183" s="147">
        <v>4.1100000000000003</v>
      </c>
      <c r="BW183" s="147">
        <v>5.56</v>
      </c>
      <c r="BX183" s="146">
        <v>8.8800000000000008</v>
      </c>
      <c r="BY183" s="146">
        <v>15.88</v>
      </c>
      <c r="BZ183" s="146">
        <v>3.48</v>
      </c>
      <c r="CA183" s="148">
        <v>3.28</v>
      </c>
      <c r="CB183" s="149">
        <v>1.56</v>
      </c>
      <c r="CC183" s="149">
        <v>1.07</v>
      </c>
      <c r="CD183" s="149">
        <v>0.25</v>
      </c>
      <c r="CE183" s="150">
        <v>1.17</v>
      </c>
      <c r="CF183" s="149">
        <v>1.02</v>
      </c>
      <c r="CG183" s="150">
        <v>1.74</v>
      </c>
      <c r="CH183" s="148">
        <v>2.13</v>
      </c>
      <c r="CI183" s="149">
        <v>3.37</v>
      </c>
      <c r="CJ183" s="149">
        <v>2.61</v>
      </c>
      <c r="CK183" s="149">
        <v>3.21</v>
      </c>
      <c r="CL183" s="147">
        <v>1.51</v>
      </c>
      <c r="CM183" s="146">
        <v>2.4900000000000002</v>
      </c>
      <c r="CN183" s="147">
        <v>4.3099999999999996</v>
      </c>
      <c r="CO183" s="147">
        <v>5.13</v>
      </c>
      <c r="CP183" s="146">
        <v>9.74</v>
      </c>
      <c r="CQ183" s="146">
        <v>17.600000000000001</v>
      </c>
      <c r="CR183" s="151">
        <v>27.11</v>
      </c>
      <c r="CS183" s="152">
        <v>32.54</v>
      </c>
      <c r="CT183" s="153">
        <v>34.049999999999997</v>
      </c>
      <c r="CU183" s="152">
        <v>35.49</v>
      </c>
      <c r="CV183" s="153">
        <v>37.03</v>
      </c>
      <c r="CW183" s="151">
        <v>38.17</v>
      </c>
      <c r="CX183" s="153">
        <v>38.32</v>
      </c>
      <c r="CY183" s="151">
        <v>39.64</v>
      </c>
      <c r="CZ183" s="152">
        <v>40.89</v>
      </c>
      <c r="DA183" s="153">
        <v>40.44</v>
      </c>
      <c r="DB183" s="153">
        <v>41.83</v>
      </c>
      <c r="DC183" s="153">
        <v>41.65</v>
      </c>
      <c r="DD183" s="153">
        <v>44.78</v>
      </c>
      <c r="DE183" s="151">
        <v>46.39</v>
      </c>
      <c r="DF183" s="153">
        <v>46.33</v>
      </c>
      <c r="DG183" s="153">
        <v>47.07</v>
      </c>
      <c r="DH183" s="151">
        <v>45.63</v>
      </c>
      <c r="DI183" s="151">
        <v>47.67</v>
      </c>
      <c r="DJ183" s="151">
        <v>27.72</v>
      </c>
      <c r="DK183" s="152">
        <v>32.46</v>
      </c>
      <c r="DL183" s="153">
        <v>34.28</v>
      </c>
      <c r="DM183" s="153">
        <v>35.770000000000003</v>
      </c>
      <c r="DN183" s="153">
        <v>37.97</v>
      </c>
      <c r="DO183" s="151">
        <v>37.049999999999997</v>
      </c>
      <c r="DP183" s="153">
        <v>37.68</v>
      </c>
      <c r="DQ183" s="151">
        <v>38.94</v>
      </c>
      <c r="DR183" s="152">
        <v>39.979999999999997</v>
      </c>
      <c r="DS183" s="153">
        <v>40.85</v>
      </c>
      <c r="DT183" s="153">
        <v>41.31</v>
      </c>
      <c r="DU183" s="153">
        <v>41.03</v>
      </c>
      <c r="DV183" s="153">
        <v>44.68</v>
      </c>
      <c r="DW183" s="151">
        <v>46.13</v>
      </c>
      <c r="DX183" s="153">
        <v>45.6</v>
      </c>
      <c r="DY183" s="153">
        <v>48.03</v>
      </c>
      <c r="DZ183" s="151">
        <v>45.05</v>
      </c>
      <c r="EA183" s="151">
        <v>47.77</v>
      </c>
      <c r="EB183" s="151">
        <v>0</v>
      </c>
      <c r="EC183" s="153">
        <v>1</v>
      </c>
      <c r="ED183" s="153">
        <v>4</v>
      </c>
      <c r="EE183" s="153">
        <v>4</v>
      </c>
      <c r="EF183" s="153">
        <v>5</v>
      </c>
      <c r="EG183" s="153">
        <v>1</v>
      </c>
      <c r="EH183" s="153">
        <v>-1</v>
      </c>
      <c r="EI183" s="153">
        <v>-11</v>
      </c>
      <c r="EJ183" s="153">
        <v>-18</v>
      </c>
      <c r="EK183" s="153">
        <v>-22</v>
      </c>
      <c r="EL183" s="153">
        <v>-25</v>
      </c>
      <c r="EM183" s="153">
        <v>-27</v>
      </c>
      <c r="EN183" s="153">
        <v>-22</v>
      </c>
      <c r="EO183" s="153">
        <v>-15</v>
      </c>
      <c r="EP183" s="153">
        <v>-11</v>
      </c>
      <c r="EQ183" s="153">
        <v>-7</v>
      </c>
      <c r="ER183" s="153">
        <v>-5</v>
      </c>
      <c r="ES183" s="153">
        <v>-2</v>
      </c>
    </row>
    <row r="184" spans="1:149" s="154" customFormat="1" ht="14">
      <c r="A184" s="137" t="s">
        <v>1305</v>
      </c>
      <c r="B184" s="137" t="s">
        <v>1666</v>
      </c>
      <c r="C184" s="137">
        <v>13</v>
      </c>
      <c r="D184" s="137">
        <v>5</v>
      </c>
      <c r="E184" s="137">
        <v>53157203</v>
      </c>
      <c r="F184" s="137" t="s">
        <v>91</v>
      </c>
      <c r="G184" s="138" t="s">
        <v>303</v>
      </c>
      <c r="H184" s="161" t="s">
        <v>95</v>
      </c>
      <c r="I184" s="138">
        <v>-7</v>
      </c>
      <c r="J184" s="137">
        <v>156.30000000000001</v>
      </c>
      <c r="K184" s="137">
        <v>45.7</v>
      </c>
      <c r="L184" s="137" t="s">
        <v>167</v>
      </c>
      <c r="M184" s="137"/>
      <c r="N184" s="137" t="s">
        <v>147</v>
      </c>
      <c r="O184" s="137" t="s">
        <v>255</v>
      </c>
      <c r="P184" s="142" t="s">
        <v>17</v>
      </c>
      <c r="Q184" s="142">
        <v>43</v>
      </c>
      <c r="R184" s="137">
        <v>34</v>
      </c>
      <c r="S184" s="137">
        <v>29</v>
      </c>
      <c r="T184" s="140" t="s">
        <v>168</v>
      </c>
      <c r="U184" s="140"/>
      <c r="V184" s="140"/>
      <c r="W184" s="140"/>
      <c r="X184" s="142" t="s">
        <v>17</v>
      </c>
      <c r="Y184" s="142">
        <v>43</v>
      </c>
      <c r="Z184" s="137">
        <v>34</v>
      </c>
      <c r="AA184" s="137">
        <v>29</v>
      </c>
      <c r="AB184" s="137" t="s">
        <v>280</v>
      </c>
      <c r="AC184" s="141"/>
      <c r="AD184" s="142" t="s">
        <v>216</v>
      </c>
      <c r="AE184" s="142">
        <v>67</v>
      </c>
      <c r="AF184" s="137">
        <v>47</v>
      </c>
      <c r="AG184" s="137">
        <v>28</v>
      </c>
      <c r="AH184" s="137"/>
      <c r="AI184" s="141" t="s">
        <v>242</v>
      </c>
      <c r="AJ184" s="150" t="s">
        <v>301</v>
      </c>
      <c r="AK184" s="150">
        <v>41</v>
      </c>
      <c r="AL184" s="155">
        <v>31</v>
      </c>
      <c r="AM184" s="155">
        <v>22</v>
      </c>
      <c r="AN184" s="155"/>
      <c r="AO184" s="159"/>
      <c r="AP184" s="137" t="s">
        <v>239</v>
      </c>
      <c r="AQ184" s="137" t="s">
        <v>118</v>
      </c>
      <c r="AR184" s="137" t="s">
        <v>105</v>
      </c>
      <c r="AS184" s="137" t="s">
        <v>302</v>
      </c>
      <c r="AT184" s="137" t="s">
        <v>87</v>
      </c>
      <c r="AU184" s="138" t="s">
        <v>90</v>
      </c>
      <c r="AV184" s="137" t="s">
        <v>89</v>
      </c>
      <c r="AW184" s="138" t="s">
        <v>180</v>
      </c>
      <c r="AX184" s="137" t="s">
        <v>93</v>
      </c>
      <c r="AY184" s="139" t="s">
        <v>304</v>
      </c>
      <c r="AZ184" s="139">
        <v>2</v>
      </c>
      <c r="BA184" s="142" t="s">
        <v>17</v>
      </c>
      <c r="BB184" s="142">
        <v>43</v>
      </c>
      <c r="BC184" s="137">
        <v>34</v>
      </c>
      <c r="BD184" s="137">
        <v>29</v>
      </c>
      <c r="BE184" s="137" t="s">
        <v>1666</v>
      </c>
      <c r="BF184" s="137">
        <v>13</v>
      </c>
      <c r="BG184" s="137">
        <v>5</v>
      </c>
      <c r="BH184" s="143">
        <v>3.93</v>
      </c>
      <c r="BI184" s="144">
        <v>2.9</v>
      </c>
      <c r="BJ184" s="145">
        <v>2.2799999999999998</v>
      </c>
      <c r="BK184" s="144">
        <v>2.2000000000000002</v>
      </c>
      <c r="BL184" s="145">
        <v>2.2799999999999998</v>
      </c>
      <c r="BM184" s="143">
        <v>2.99</v>
      </c>
      <c r="BN184" s="145">
        <v>2.41</v>
      </c>
      <c r="BO184" s="143">
        <v>2.02</v>
      </c>
      <c r="BP184" s="144">
        <v>2.2000000000000002</v>
      </c>
      <c r="BQ184" s="145">
        <v>2.04</v>
      </c>
      <c r="BR184" s="145">
        <v>3.62</v>
      </c>
      <c r="BS184" s="145">
        <v>4.95</v>
      </c>
      <c r="BT184" s="145">
        <v>2.36</v>
      </c>
      <c r="BU184" s="146">
        <v>2.86</v>
      </c>
      <c r="BV184" s="147">
        <v>4.2</v>
      </c>
      <c r="BW184" s="147">
        <v>5.99</v>
      </c>
      <c r="BX184" s="146">
        <v>8.16</v>
      </c>
      <c r="BY184" s="146">
        <v>14.43</v>
      </c>
      <c r="BZ184" s="146">
        <v>4.3099999999999996</v>
      </c>
      <c r="CA184" s="162">
        <v>2.66</v>
      </c>
      <c r="CB184" s="147">
        <v>1.45</v>
      </c>
      <c r="CC184" s="147">
        <v>0</v>
      </c>
      <c r="CD184" s="147">
        <v>0</v>
      </c>
      <c r="CE184" s="146">
        <v>1.27</v>
      </c>
      <c r="CF184" s="147">
        <v>1.99</v>
      </c>
      <c r="CG184" s="146">
        <v>2.36</v>
      </c>
      <c r="CH184" s="162">
        <v>2.68</v>
      </c>
      <c r="CI184" s="147">
        <v>2.62</v>
      </c>
      <c r="CJ184" s="147">
        <v>3.62</v>
      </c>
      <c r="CK184" s="147">
        <v>4.43</v>
      </c>
      <c r="CL184" s="147">
        <v>3.61</v>
      </c>
      <c r="CM184" s="146">
        <v>4.04</v>
      </c>
      <c r="CN184" s="147">
        <v>4.79</v>
      </c>
      <c r="CO184" s="147">
        <v>6.6</v>
      </c>
      <c r="CP184" s="146">
        <v>9.23</v>
      </c>
      <c r="CQ184" s="146">
        <v>15.6</v>
      </c>
      <c r="CR184" s="151">
        <v>25.84</v>
      </c>
      <c r="CS184" s="152">
        <v>29.9</v>
      </c>
      <c r="CT184" s="153">
        <v>32.96</v>
      </c>
      <c r="CU184" s="152">
        <v>34.79</v>
      </c>
      <c r="CV184" s="153">
        <v>36.61</v>
      </c>
      <c r="CW184" s="151">
        <v>36.53</v>
      </c>
      <c r="CX184" s="153">
        <v>38.85</v>
      </c>
      <c r="CY184" s="151">
        <v>40.14</v>
      </c>
      <c r="CZ184" s="152">
        <v>40.049999999999997</v>
      </c>
      <c r="DA184" s="153">
        <v>40.1</v>
      </c>
      <c r="DB184" s="153">
        <v>40.96</v>
      </c>
      <c r="DC184" s="153">
        <v>41.46</v>
      </c>
      <c r="DD184" s="153">
        <v>45.8</v>
      </c>
      <c r="DE184" s="151">
        <v>49.48</v>
      </c>
      <c r="DF184" s="153">
        <v>48.31</v>
      </c>
      <c r="DG184" s="153">
        <v>48.45</v>
      </c>
      <c r="DH184" s="151">
        <v>45.58</v>
      </c>
      <c r="DI184" s="151">
        <v>42.49</v>
      </c>
      <c r="DJ184" s="151">
        <v>25.11</v>
      </c>
      <c r="DK184" s="152">
        <v>28.77</v>
      </c>
      <c r="DL184" s="153">
        <v>32.369999999999997</v>
      </c>
      <c r="DM184" s="153">
        <v>36.71</v>
      </c>
      <c r="DN184" s="153">
        <v>37.43</v>
      </c>
      <c r="DO184" s="151">
        <v>37.270000000000003</v>
      </c>
      <c r="DP184" s="153">
        <v>39.17</v>
      </c>
      <c r="DQ184" s="151">
        <v>40.6</v>
      </c>
      <c r="DR184" s="152">
        <v>41.95</v>
      </c>
      <c r="DS184" s="153">
        <v>40.880000000000003</v>
      </c>
      <c r="DT184" s="153">
        <v>40.840000000000003</v>
      </c>
      <c r="DU184" s="153">
        <v>40.9</v>
      </c>
      <c r="DV184" s="153">
        <v>45.09</v>
      </c>
      <c r="DW184" s="151">
        <v>49.15</v>
      </c>
      <c r="DX184" s="153">
        <v>49.94</v>
      </c>
      <c r="DY184" s="153">
        <v>48.11</v>
      </c>
      <c r="DZ184" s="151">
        <v>45.2</v>
      </c>
      <c r="EA184" s="151">
        <v>42.13</v>
      </c>
      <c r="EB184" s="151">
        <v>3</v>
      </c>
      <c r="EC184" s="153">
        <v>4</v>
      </c>
      <c r="ED184" s="153">
        <v>3</v>
      </c>
      <c r="EE184" s="153">
        <v>0</v>
      </c>
      <c r="EF184" s="153">
        <v>-1</v>
      </c>
      <c r="EG184" s="153">
        <v>-7</v>
      </c>
      <c r="EH184" s="153">
        <v>-14</v>
      </c>
      <c r="EI184" s="153">
        <v>-20</v>
      </c>
      <c r="EJ184" s="153">
        <v>-24</v>
      </c>
      <c r="EK184" s="153">
        <v>-22</v>
      </c>
      <c r="EL184" s="153">
        <v>-15</v>
      </c>
      <c r="EM184" s="153">
        <v>-10</v>
      </c>
      <c r="EN184" s="153">
        <v>-1</v>
      </c>
      <c r="EO184" s="153">
        <v>4</v>
      </c>
      <c r="EP184" s="153">
        <v>4</v>
      </c>
      <c r="EQ184" s="153">
        <v>3</v>
      </c>
      <c r="ER184" s="153">
        <v>0</v>
      </c>
      <c r="ES184" s="153">
        <v>0</v>
      </c>
    </row>
    <row r="185" spans="1:149" s="154" customFormat="1" ht="14">
      <c r="A185" s="137" t="s">
        <v>1088</v>
      </c>
      <c r="B185" s="137" t="s">
        <v>1667</v>
      </c>
      <c r="C185" s="137">
        <v>14</v>
      </c>
      <c r="D185" s="137">
        <v>3</v>
      </c>
      <c r="E185" s="137">
        <v>51502263</v>
      </c>
      <c r="F185" s="137" t="s">
        <v>91</v>
      </c>
      <c r="G185" s="138" t="s">
        <v>234</v>
      </c>
      <c r="H185" s="139"/>
      <c r="I185" s="138"/>
      <c r="J185" s="137">
        <v>150.80000000000001</v>
      </c>
      <c r="K185" s="137">
        <v>54.3</v>
      </c>
      <c r="L185" s="137" t="s">
        <v>480</v>
      </c>
      <c r="M185" s="137"/>
      <c r="N185" s="137" t="s">
        <v>147</v>
      </c>
      <c r="O185" s="137" t="s">
        <v>471</v>
      </c>
      <c r="P185" s="142" t="s">
        <v>48</v>
      </c>
      <c r="Q185" s="142">
        <v>33</v>
      </c>
      <c r="R185" s="137">
        <v>34</v>
      </c>
      <c r="S185" s="137">
        <v>29</v>
      </c>
      <c r="T185" s="140"/>
      <c r="U185" s="140"/>
      <c r="V185" s="140"/>
      <c r="W185" s="140"/>
      <c r="X185" s="142" t="s">
        <v>48</v>
      </c>
      <c r="Y185" s="142">
        <v>33</v>
      </c>
      <c r="Z185" s="137">
        <v>34</v>
      </c>
      <c r="AA185" s="137">
        <v>29</v>
      </c>
      <c r="AB185" s="137" t="s">
        <v>280</v>
      </c>
      <c r="AC185" s="141"/>
      <c r="AD185" s="142" t="s">
        <v>848</v>
      </c>
      <c r="AE185" s="142">
        <v>78</v>
      </c>
      <c r="AF185" s="137">
        <v>59</v>
      </c>
      <c r="AG185" s="137">
        <v>55</v>
      </c>
      <c r="AH185" s="137"/>
      <c r="AI185" s="141" t="s">
        <v>242</v>
      </c>
      <c r="AJ185" s="150" t="s">
        <v>217</v>
      </c>
      <c r="AK185" s="150">
        <v>46</v>
      </c>
      <c r="AL185" s="155">
        <v>36</v>
      </c>
      <c r="AM185" s="155">
        <v>26</v>
      </c>
      <c r="AN185" s="155"/>
      <c r="AO185" s="159" t="s">
        <v>197</v>
      </c>
      <c r="AP185" s="137" t="s">
        <v>177</v>
      </c>
      <c r="AQ185" s="137" t="s">
        <v>262</v>
      </c>
      <c r="AR185" s="137" t="s">
        <v>712</v>
      </c>
      <c r="AS185" s="137" t="s">
        <v>658</v>
      </c>
      <c r="AT185" s="137" t="s">
        <v>87</v>
      </c>
      <c r="AU185" s="138"/>
      <c r="AV185" s="137" t="s">
        <v>89</v>
      </c>
      <c r="AW185" s="138"/>
      <c r="AX185" s="137" t="s">
        <v>93</v>
      </c>
      <c r="AY185" s="139" t="s">
        <v>782</v>
      </c>
      <c r="AZ185" s="139">
        <v>2</v>
      </c>
      <c r="BA185" s="142" t="s">
        <v>48</v>
      </c>
      <c r="BB185" s="142">
        <v>33</v>
      </c>
      <c r="BC185" s="137">
        <v>34</v>
      </c>
      <c r="BD185" s="137">
        <v>29</v>
      </c>
      <c r="BE185" s="137" t="s">
        <v>1667</v>
      </c>
      <c r="BF185" s="137">
        <v>14</v>
      </c>
      <c r="BG185" s="137">
        <v>3</v>
      </c>
      <c r="BH185" s="143">
        <v>3.17</v>
      </c>
      <c r="BI185" s="144">
        <v>2.2400000000000002</v>
      </c>
      <c r="BJ185" s="145">
        <v>2.14</v>
      </c>
      <c r="BK185" s="144">
        <v>1.51</v>
      </c>
      <c r="BL185" s="145">
        <v>2.3199999999999998</v>
      </c>
      <c r="BM185" s="143">
        <v>2.5</v>
      </c>
      <c r="BN185" s="145">
        <v>0</v>
      </c>
      <c r="BO185" s="143">
        <v>1.67</v>
      </c>
      <c r="BP185" s="144">
        <v>5.63</v>
      </c>
      <c r="BQ185" s="145">
        <v>3.9</v>
      </c>
      <c r="BR185" s="145">
        <v>3.56</v>
      </c>
      <c r="BS185" s="145">
        <v>6.09</v>
      </c>
      <c r="BT185" s="145">
        <v>3.8</v>
      </c>
      <c r="BU185" s="146">
        <v>3.74</v>
      </c>
      <c r="BV185" s="147">
        <v>6.24</v>
      </c>
      <c r="BW185" s="147">
        <v>4.9800000000000004</v>
      </c>
      <c r="BX185" s="146">
        <v>9.2799999999999994</v>
      </c>
      <c r="BY185" s="146">
        <v>17.989999999999998</v>
      </c>
      <c r="BZ185" s="146">
        <v>1.94</v>
      </c>
      <c r="CA185" s="162">
        <v>2.12</v>
      </c>
      <c r="CB185" s="147">
        <v>0</v>
      </c>
      <c r="CC185" s="147">
        <v>1.3</v>
      </c>
      <c r="CD185" s="147">
        <v>2.11</v>
      </c>
      <c r="CE185" s="146">
        <v>2.17</v>
      </c>
      <c r="CF185" s="147">
        <v>0</v>
      </c>
      <c r="CG185" s="146">
        <v>1.94</v>
      </c>
      <c r="CH185" s="162">
        <v>4.93</v>
      </c>
      <c r="CI185" s="147">
        <v>5.18</v>
      </c>
      <c r="CJ185" s="147">
        <v>6.79</v>
      </c>
      <c r="CK185" s="147">
        <v>5.0999999999999996</v>
      </c>
      <c r="CL185" s="147">
        <v>3.65</v>
      </c>
      <c r="CM185" s="146">
        <v>4.57</v>
      </c>
      <c r="CN185" s="147">
        <v>5.9</v>
      </c>
      <c r="CO185" s="147">
        <v>4.68</v>
      </c>
      <c r="CP185" s="146">
        <v>8.44</v>
      </c>
      <c r="CQ185" s="146">
        <v>17.170000000000002</v>
      </c>
      <c r="CR185" s="151">
        <v>25.77</v>
      </c>
      <c r="CS185" s="152">
        <v>27.35</v>
      </c>
      <c r="CT185" s="153">
        <v>28.87</v>
      </c>
      <c r="CU185" s="152">
        <v>29.3</v>
      </c>
      <c r="CV185" s="153">
        <v>31.83</v>
      </c>
      <c r="CW185" s="151">
        <v>31.94</v>
      </c>
      <c r="CX185" s="153">
        <v>26.64</v>
      </c>
      <c r="CY185" s="151">
        <v>29.86</v>
      </c>
      <c r="CZ185" s="152">
        <v>30.73</v>
      </c>
      <c r="DA185" s="153">
        <v>32.119999999999997</v>
      </c>
      <c r="DB185" s="153">
        <v>34.24</v>
      </c>
      <c r="DC185" s="153">
        <v>35.15</v>
      </c>
      <c r="DD185" s="153">
        <v>36.159999999999997</v>
      </c>
      <c r="DE185" s="151">
        <v>39.33</v>
      </c>
      <c r="DF185" s="153">
        <v>39.22</v>
      </c>
      <c r="DG185" s="153">
        <v>39.78</v>
      </c>
      <c r="DH185" s="151">
        <v>36.409999999999997</v>
      </c>
      <c r="DI185" s="151">
        <v>33.229999999999997</v>
      </c>
      <c r="DJ185" s="151">
        <v>25.64</v>
      </c>
      <c r="DK185" s="163">
        <v>26.99</v>
      </c>
      <c r="DL185" s="164">
        <v>28.17</v>
      </c>
      <c r="DM185" s="164">
        <v>29.57</v>
      </c>
      <c r="DN185" s="164">
        <v>32.32</v>
      </c>
      <c r="DO185" s="159">
        <v>31.54</v>
      </c>
      <c r="DP185" s="164">
        <v>27.4</v>
      </c>
      <c r="DQ185" s="159">
        <v>29.13</v>
      </c>
      <c r="DR185" s="163">
        <v>30.7</v>
      </c>
      <c r="DS185" s="164">
        <v>33.29</v>
      </c>
      <c r="DT185" s="164">
        <v>34.94</v>
      </c>
      <c r="DU185" s="164">
        <v>35.799999999999997</v>
      </c>
      <c r="DV185" s="153">
        <v>37.68</v>
      </c>
      <c r="DW185" s="151">
        <v>40.83</v>
      </c>
      <c r="DX185" s="153">
        <v>39.979999999999997</v>
      </c>
      <c r="DY185" s="153">
        <v>39.4</v>
      </c>
      <c r="DZ185" s="151">
        <v>36.119999999999997</v>
      </c>
      <c r="EA185" s="151">
        <v>33.950000000000003</v>
      </c>
      <c r="EB185" s="151">
        <v>5</v>
      </c>
      <c r="EC185" s="153">
        <v>5</v>
      </c>
      <c r="ED185" s="153">
        <v>6</v>
      </c>
      <c r="EE185" s="153">
        <v>2</v>
      </c>
      <c r="EF185" s="153">
        <v>-14</v>
      </c>
      <c r="EG185" s="153">
        <v>-23</v>
      </c>
      <c r="EH185" s="153">
        <v>-29</v>
      </c>
      <c r="EI185" s="153">
        <v>-30</v>
      </c>
      <c r="EJ185" s="153">
        <v>-30</v>
      </c>
      <c r="EK185" s="153">
        <v>-28</v>
      </c>
      <c r="EL185" s="153">
        <v>-20</v>
      </c>
      <c r="EM185" s="153">
        <v>-3</v>
      </c>
      <c r="EN185" s="153">
        <v>4</v>
      </c>
      <c r="EO185" s="153">
        <v>9</v>
      </c>
      <c r="EP185" s="153">
        <v>11</v>
      </c>
      <c r="EQ185" s="153">
        <v>6</v>
      </c>
      <c r="ER185" s="153">
        <v>3</v>
      </c>
      <c r="ES185" s="153">
        <v>1</v>
      </c>
    </row>
    <row r="186" spans="1:149" s="154" customFormat="1" ht="14">
      <c r="A186" s="137" t="s">
        <v>1480</v>
      </c>
      <c r="B186" s="137" t="s">
        <v>1666</v>
      </c>
      <c r="C186" s="137">
        <v>22</v>
      </c>
      <c r="D186" s="137">
        <v>0</v>
      </c>
      <c r="E186" s="137">
        <v>51068509</v>
      </c>
      <c r="F186" s="137" t="s">
        <v>91</v>
      </c>
      <c r="G186" s="138" t="s">
        <v>1481</v>
      </c>
      <c r="H186" s="139"/>
      <c r="I186" s="138"/>
      <c r="J186" s="137">
        <v>162.6</v>
      </c>
      <c r="K186" s="137">
        <v>47</v>
      </c>
      <c r="L186" s="137" t="s">
        <v>167</v>
      </c>
      <c r="M186" s="137"/>
      <c r="N186" s="137" t="s">
        <v>147</v>
      </c>
      <c r="O186" s="165" t="s">
        <v>420</v>
      </c>
      <c r="P186" s="137" t="s">
        <v>17</v>
      </c>
      <c r="Q186" s="137">
        <v>40</v>
      </c>
      <c r="R186" s="137">
        <v>32</v>
      </c>
      <c r="S186" s="137">
        <v>29</v>
      </c>
      <c r="T186" s="140" t="s">
        <v>168</v>
      </c>
      <c r="U186" s="140"/>
      <c r="V186" s="140"/>
      <c r="W186" s="140"/>
      <c r="X186" s="137" t="s">
        <v>17</v>
      </c>
      <c r="Y186" s="137">
        <v>40</v>
      </c>
      <c r="Z186" s="137">
        <v>32</v>
      </c>
      <c r="AA186" s="137">
        <v>29</v>
      </c>
      <c r="AB186" s="137" t="s">
        <v>1038</v>
      </c>
      <c r="AC186" s="137"/>
      <c r="AD186" s="142" t="s">
        <v>216</v>
      </c>
      <c r="AE186" s="142">
        <v>67</v>
      </c>
      <c r="AF186" s="137">
        <v>56</v>
      </c>
      <c r="AG186" s="137">
        <v>54</v>
      </c>
      <c r="AH186" s="137"/>
      <c r="AI186" s="141" t="s">
        <v>443</v>
      </c>
      <c r="AJ186" s="142" t="s">
        <v>217</v>
      </c>
      <c r="AK186" s="142">
        <v>50</v>
      </c>
      <c r="AL186" s="137">
        <v>34</v>
      </c>
      <c r="AM186" s="137">
        <v>32</v>
      </c>
      <c r="AN186" s="137"/>
      <c r="AO186" s="141" t="s">
        <v>180</v>
      </c>
      <c r="AP186" s="137" t="s">
        <v>83</v>
      </c>
      <c r="AQ186" s="137" t="s">
        <v>352</v>
      </c>
      <c r="AR186" s="137" t="s">
        <v>281</v>
      </c>
      <c r="AS186" s="137" t="s">
        <v>353</v>
      </c>
      <c r="AT186" s="137" t="s">
        <v>87</v>
      </c>
      <c r="AU186" s="138"/>
      <c r="AV186" s="137" t="s">
        <v>89</v>
      </c>
      <c r="AW186" s="138"/>
      <c r="AX186" s="137" t="s">
        <v>93</v>
      </c>
      <c r="AY186" s="139" t="s">
        <v>1482</v>
      </c>
      <c r="AZ186" s="139">
        <v>2</v>
      </c>
      <c r="BA186" s="137" t="s">
        <v>17</v>
      </c>
      <c r="BB186" s="137">
        <v>40</v>
      </c>
      <c r="BC186" s="137">
        <v>32</v>
      </c>
      <c r="BD186" s="137">
        <v>29</v>
      </c>
      <c r="BE186" s="137" t="s">
        <v>1666</v>
      </c>
      <c r="BF186" s="137">
        <v>22</v>
      </c>
      <c r="BG186" s="137">
        <v>0</v>
      </c>
      <c r="BH186" s="143">
        <v>3.65</v>
      </c>
      <c r="BI186" s="144">
        <v>2.83</v>
      </c>
      <c r="BJ186" s="145">
        <v>3.23</v>
      </c>
      <c r="BK186" s="144">
        <v>2.5299999999999998</v>
      </c>
      <c r="BL186" s="145">
        <v>2.76</v>
      </c>
      <c r="BM186" s="143">
        <v>1.1200000000000001</v>
      </c>
      <c r="BN186" s="145">
        <v>0.37</v>
      </c>
      <c r="BO186" s="143">
        <v>1.74</v>
      </c>
      <c r="BP186" s="144">
        <v>1.74</v>
      </c>
      <c r="BQ186" s="145">
        <v>4.47</v>
      </c>
      <c r="BR186" s="145">
        <v>6.46</v>
      </c>
      <c r="BS186" s="145">
        <v>6.06</v>
      </c>
      <c r="BT186" s="145">
        <v>4.51</v>
      </c>
      <c r="BU186" s="146">
        <v>4.3600000000000003</v>
      </c>
      <c r="BV186" s="147">
        <v>6.96</v>
      </c>
      <c r="BW186" s="147">
        <v>7.71</v>
      </c>
      <c r="BX186" s="146">
        <v>12.07</v>
      </c>
      <c r="BY186" s="146">
        <v>18.37</v>
      </c>
      <c r="BZ186" s="146">
        <v>4.33</v>
      </c>
      <c r="CA186" s="148">
        <v>2.56</v>
      </c>
      <c r="CB186" s="149">
        <v>0</v>
      </c>
      <c r="CC186" s="149">
        <v>0</v>
      </c>
      <c r="CD186" s="149">
        <v>0.35</v>
      </c>
      <c r="CE186" s="150">
        <v>2.98</v>
      </c>
      <c r="CF186" s="149">
        <v>2.88</v>
      </c>
      <c r="CG186" s="150">
        <v>3.85</v>
      </c>
      <c r="CH186" s="148">
        <v>3.77</v>
      </c>
      <c r="CI186" s="149">
        <v>5.09</v>
      </c>
      <c r="CJ186" s="149">
        <v>6.19</v>
      </c>
      <c r="CK186" s="149">
        <v>4.75</v>
      </c>
      <c r="CL186" s="147">
        <v>2.48</v>
      </c>
      <c r="CM186" s="146">
        <v>3.78</v>
      </c>
      <c r="CN186" s="147">
        <v>4.97</v>
      </c>
      <c r="CO186" s="147">
        <v>7.17</v>
      </c>
      <c r="CP186" s="146">
        <v>12.78</v>
      </c>
      <c r="CQ186" s="146">
        <v>18.55</v>
      </c>
      <c r="CR186" s="151">
        <v>27.73</v>
      </c>
      <c r="CS186" s="152">
        <v>32.270000000000003</v>
      </c>
      <c r="CT186" s="153">
        <v>35.32</v>
      </c>
      <c r="CU186" s="152">
        <v>37.46</v>
      </c>
      <c r="CV186" s="153">
        <v>37.21</v>
      </c>
      <c r="CW186" s="151">
        <v>38.86</v>
      </c>
      <c r="CX186" s="153">
        <v>39.659999999999997</v>
      </c>
      <c r="CY186" s="151">
        <v>40.11</v>
      </c>
      <c r="CZ186" s="152">
        <v>39.83</v>
      </c>
      <c r="DA186" s="153">
        <v>40.46</v>
      </c>
      <c r="DB186" s="153">
        <v>42.23</v>
      </c>
      <c r="DC186" s="153">
        <v>42.5</v>
      </c>
      <c r="DD186" s="153">
        <v>47.47</v>
      </c>
      <c r="DE186" s="151">
        <v>46.39</v>
      </c>
      <c r="DF186" s="153">
        <v>48.22</v>
      </c>
      <c r="DG186" s="153">
        <v>48.05</v>
      </c>
      <c r="DH186" s="151">
        <v>46.15</v>
      </c>
      <c r="DI186" s="151">
        <v>40.32</v>
      </c>
      <c r="DJ186" s="151">
        <v>27.94</v>
      </c>
      <c r="DK186" s="152">
        <v>32.39</v>
      </c>
      <c r="DL186" s="153">
        <v>35.46</v>
      </c>
      <c r="DM186" s="153">
        <v>37.69</v>
      </c>
      <c r="DN186" s="153">
        <v>37.869999999999997</v>
      </c>
      <c r="DO186" s="151">
        <v>38.15</v>
      </c>
      <c r="DP186" s="153">
        <v>39.26</v>
      </c>
      <c r="DQ186" s="151">
        <v>39.51</v>
      </c>
      <c r="DR186" s="152">
        <v>39.75</v>
      </c>
      <c r="DS186" s="153">
        <v>40.49</v>
      </c>
      <c r="DT186" s="153">
        <v>42.59</v>
      </c>
      <c r="DU186" s="153">
        <v>42.94</v>
      </c>
      <c r="DV186" s="153">
        <v>48.75</v>
      </c>
      <c r="DW186" s="151">
        <v>46.38</v>
      </c>
      <c r="DX186" s="153">
        <v>48.89</v>
      </c>
      <c r="DY186" s="153">
        <v>48.61</v>
      </c>
      <c r="DZ186" s="151">
        <v>46.38</v>
      </c>
      <c r="EA186" s="151">
        <v>40.770000000000003</v>
      </c>
      <c r="EB186" s="151">
        <v>2</v>
      </c>
      <c r="EC186" s="153">
        <v>3</v>
      </c>
      <c r="ED186" s="153">
        <v>5</v>
      </c>
      <c r="EE186" s="153">
        <v>6</v>
      </c>
      <c r="EF186" s="153">
        <v>4</v>
      </c>
      <c r="EG186" s="153">
        <v>0</v>
      </c>
      <c r="EH186" s="153">
        <v>-4</v>
      </c>
      <c r="EI186" s="153">
        <v>-8</v>
      </c>
      <c r="EJ186" s="153">
        <v>-10</v>
      </c>
      <c r="EK186" s="153">
        <v>-6</v>
      </c>
      <c r="EL186" s="153">
        <v>4</v>
      </c>
      <c r="EM186" s="153">
        <v>12</v>
      </c>
      <c r="EN186" s="153">
        <v>17</v>
      </c>
      <c r="EO186" s="153">
        <v>18</v>
      </c>
      <c r="EP186" s="153">
        <v>15</v>
      </c>
      <c r="EQ186" s="153">
        <v>8</v>
      </c>
      <c r="ER186" s="153">
        <v>7</v>
      </c>
      <c r="ES186" s="153">
        <v>8</v>
      </c>
    </row>
    <row r="187" spans="1:149" s="154" customFormat="1" ht="14">
      <c r="A187" s="137" t="s">
        <v>1571</v>
      </c>
      <c r="B187" s="137" t="s">
        <v>1666</v>
      </c>
      <c r="C187" s="137">
        <v>14</v>
      </c>
      <c r="D187" s="137">
        <v>4</v>
      </c>
      <c r="E187" s="137">
        <v>48219109</v>
      </c>
      <c r="F187" s="137" t="s">
        <v>91</v>
      </c>
      <c r="G187" s="138" t="s">
        <v>1573</v>
      </c>
      <c r="H187" s="139"/>
      <c r="I187" s="138"/>
      <c r="J187" s="137"/>
      <c r="K187" s="137" t="s">
        <v>1672</v>
      </c>
      <c r="L187" s="137" t="s">
        <v>167</v>
      </c>
      <c r="M187" s="137"/>
      <c r="N187" s="137" t="s">
        <v>147</v>
      </c>
      <c r="O187" s="137" t="s">
        <v>148</v>
      </c>
      <c r="P187" s="142" t="s">
        <v>17</v>
      </c>
      <c r="Q187" s="142">
        <v>38</v>
      </c>
      <c r="R187" s="137">
        <v>34</v>
      </c>
      <c r="S187" s="137">
        <v>30</v>
      </c>
      <c r="T187" s="140"/>
      <c r="U187" s="140"/>
      <c r="V187" s="140"/>
      <c r="W187" s="140"/>
      <c r="X187" s="142" t="s">
        <v>17</v>
      </c>
      <c r="Y187" s="142">
        <v>38</v>
      </c>
      <c r="Z187" s="137">
        <v>34</v>
      </c>
      <c r="AA187" s="137">
        <v>30</v>
      </c>
      <c r="AB187" s="137" t="s">
        <v>935</v>
      </c>
      <c r="AC187" s="141"/>
      <c r="AD187" s="142" t="s">
        <v>175</v>
      </c>
      <c r="AE187" s="142">
        <v>64</v>
      </c>
      <c r="AF187" s="137">
        <v>50</v>
      </c>
      <c r="AG187" s="137">
        <v>25</v>
      </c>
      <c r="AH187" s="137"/>
      <c r="AI187" s="141" t="s">
        <v>88</v>
      </c>
      <c r="AJ187" s="150" t="s">
        <v>160</v>
      </c>
      <c r="AK187" s="150">
        <v>29</v>
      </c>
      <c r="AL187" s="155">
        <v>24</v>
      </c>
      <c r="AM187" s="155">
        <v>12</v>
      </c>
      <c r="AN187" s="155"/>
      <c r="AO187" s="159" t="s">
        <v>131</v>
      </c>
      <c r="AP187" s="137" t="s">
        <v>239</v>
      </c>
      <c r="AQ187" s="137" t="s">
        <v>336</v>
      </c>
      <c r="AR187" s="137" t="s">
        <v>559</v>
      </c>
      <c r="AS187" s="137" t="s">
        <v>658</v>
      </c>
      <c r="AT187" s="137" t="s">
        <v>87</v>
      </c>
      <c r="AU187" s="138"/>
      <c r="AV187" s="137" t="s">
        <v>89</v>
      </c>
      <c r="AW187" s="138"/>
      <c r="AX187" s="137" t="s">
        <v>93</v>
      </c>
      <c r="AY187" s="139" t="s">
        <v>1574</v>
      </c>
      <c r="AZ187" s="139">
        <v>2</v>
      </c>
      <c r="BA187" s="142" t="s">
        <v>17</v>
      </c>
      <c r="BB187" s="142">
        <v>38</v>
      </c>
      <c r="BC187" s="137">
        <v>34</v>
      </c>
      <c r="BD187" s="137">
        <v>30</v>
      </c>
      <c r="BE187" s="137" t="s">
        <v>1666</v>
      </c>
      <c r="BF187" s="137">
        <v>14</v>
      </c>
      <c r="BG187" s="137">
        <v>4</v>
      </c>
      <c r="BH187" s="143">
        <v>3.15</v>
      </c>
      <c r="BI187" s="144">
        <v>1.86</v>
      </c>
      <c r="BJ187" s="145">
        <v>1.39</v>
      </c>
      <c r="BK187" s="144">
        <v>1.52</v>
      </c>
      <c r="BL187" s="145">
        <v>1.94</v>
      </c>
      <c r="BM187" s="143">
        <v>1.52</v>
      </c>
      <c r="BN187" s="145">
        <v>1.02</v>
      </c>
      <c r="BO187" s="143">
        <v>2.4500000000000002</v>
      </c>
      <c r="BP187" s="144">
        <v>3.53</v>
      </c>
      <c r="BQ187" s="145">
        <v>3.61</v>
      </c>
      <c r="BR187" s="145">
        <v>4.49</v>
      </c>
      <c r="BS187" s="145">
        <v>6.93</v>
      </c>
      <c r="BT187" s="145">
        <v>4.0599999999999996</v>
      </c>
      <c r="BU187" s="146">
        <v>4.9400000000000004</v>
      </c>
      <c r="BV187" s="147">
        <v>5.33</v>
      </c>
      <c r="BW187" s="147">
        <v>5.87</v>
      </c>
      <c r="BX187" s="146">
        <v>10.81</v>
      </c>
      <c r="BY187" s="146">
        <v>15.63</v>
      </c>
      <c r="BZ187" s="146">
        <v>4.46</v>
      </c>
      <c r="CA187" s="148">
        <v>1.34</v>
      </c>
      <c r="CB187" s="149">
        <v>0.86</v>
      </c>
      <c r="CC187" s="149">
        <v>0</v>
      </c>
      <c r="CD187" s="149">
        <v>0.42</v>
      </c>
      <c r="CE187" s="150">
        <v>0.94</v>
      </c>
      <c r="CF187" s="149">
        <v>1.47</v>
      </c>
      <c r="CG187" s="150">
        <v>2.46</v>
      </c>
      <c r="CH187" s="148">
        <v>2.62</v>
      </c>
      <c r="CI187" s="149">
        <v>2.27</v>
      </c>
      <c r="CJ187" s="149">
        <v>4.0999999999999996</v>
      </c>
      <c r="CK187" s="149">
        <v>5.82</v>
      </c>
      <c r="CL187" s="147">
        <v>5.5</v>
      </c>
      <c r="CM187" s="146">
        <v>5.76</v>
      </c>
      <c r="CN187" s="147">
        <v>6.04</v>
      </c>
      <c r="CO187" s="147">
        <v>8.11</v>
      </c>
      <c r="CP187" s="146">
        <v>12.91</v>
      </c>
      <c r="CQ187" s="146">
        <v>17.95</v>
      </c>
      <c r="CR187" s="151">
        <v>27.48</v>
      </c>
      <c r="CS187" s="152">
        <v>32.06</v>
      </c>
      <c r="CT187" s="153">
        <v>34.32</v>
      </c>
      <c r="CU187" s="152">
        <v>34.590000000000003</v>
      </c>
      <c r="CV187" s="153">
        <v>35.869999999999997</v>
      </c>
      <c r="CW187" s="151">
        <v>35.61</v>
      </c>
      <c r="CX187" s="153">
        <v>35.82</v>
      </c>
      <c r="CY187" s="151">
        <v>35.86</v>
      </c>
      <c r="CZ187" s="152">
        <v>35.97</v>
      </c>
      <c r="DA187" s="153">
        <v>36.380000000000003</v>
      </c>
      <c r="DB187" s="153">
        <v>37.51</v>
      </c>
      <c r="DC187" s="153">
        <v>39.18</v>
      </c>
      <c r="DD187" s="153">
        <v>44.39</v>
      </c>
      <c r="DE187" s="151">
        <v>45.16</v>
      </c>
      <c r="DF187" s="153">
        <v>45.36</v>
      </c>
      <c r="DG187" s="153">
        <v>43.81</v>
      </c>
      <c r="DH187" s="151">
        <v>42.49</v>
      </c>
      <c r="DI187" s="151">
        <v>43.27</v>
      </c>
      <c r="DJ187" s="151">
        <v>27.65</v>
      </c>
      <c r="DK187" s="152">
        <v>32.47</v>
      </c>
      <c r="DL187" s="153">
        <v>33.69</v>
      </c>
      <c r="DM187" s="153">
        <v>35.380000000000003</v>
      </c>
      <c r="DN187" s="153">
        <v>35.76</v>
      </c>
      <c r="DO187" s="151">
        <v>35.21</v>
      </c>
      <c r="DP187" s="153">
        <v>34.869999999999997</v>
      </c>
      <c r="DQ187" s="151">
        <v>34.49</v>
      </c>
      <c r="DR187" s="152">
        <v>35.15</v>
      </c>
      <c r="DS187" s="153">
        <v>36.01</v>
      </c>
      <c r="DT187" s="153">
        <v>36.42</v>
      </c>
      <c r="DU187" s="153">
        <v>38.450000000000003</v>
      </c>
      <c r="DV187" s="153">
        <v>44.34</v>
      </c>
      <c r="DW187" s="151">
        <v>44.61</v>
      </c>
      <c r="DX187" s="153">
        <v>45.42</v>
      </c>
      <c r="DY187" s="153">
        <v>44.94</v>
      </c>
      <c r="DZ187" s="151">
        <v>42.53</v>
      </c>
      <c r="EA187" s="151">
        <v>43.68</v>
      </c>
      <c r="EB187" s="151">
        <v>1</v>
      </c>
      <c r="EC187" s="153">
        <v>2</v>
      </c>
      <c r="ED187" s="153">
        <v>4</v>
      </c>
      <c r="EE187" s="153">
        <v>4</v>
      </c>
      <c r="EF187" s="153">
        <v>1</v>
      </c>
      <c r="EG187" s="153">
        <v>-3</v>
      </c>
      <c r="EH187" s="153">
        <v>-5</v>
      </c>
      <c r="EI187" s="153">
        <v>-12</v>
      </c>
      <c r="EJ187" s="153">
        <v>-16</v>
      </c>
      <c r="EK187" s="153">
        <v>-16</v>
      </c>
      <c r="EL187" s="153">
        <v>-15</v>
      </c>
      <c r="EM187" s="153">
        <v>-14</v>
      </c>
      <c r="EN187" s="153">
        <v>-9</v>
      </c>
      <c r="EO187" s="153">
        <v>-6</v>
      </c>
      <c r="EP187" s="153">
        <v>-3</v>
      </c>
      <c r="EQ187" s="153">
        <v>0</v>
      </c>
      <c r="ER187" s="153">
        <v>1</v>
      </c>
      <c r="ES187" s="153">
        <v>0</v>
      </c>
    </row>
    <row r="188" spans="1:149" s="154" customFormat="1" ht="14">
      <c r="A188" s="137" t="s">
        <v>1545</v>
      </c>
      <c r="B188" s="137" t="s">
        <v>1666</v>
      </c>
      <c r="C188" s="137">
        <v>13</v>
      </c>
      <c r="D188" s="137">
        <v>4</v>
      </c>
      <c r="E188" s="137">
        <v>50402199</v>
      </c>
      <c r="F188" s="137" t="s">
        <v>91</v>
      </c>
      <c r="G188" s="138" t="s">
        <v>1549</v>
      </c>
      <c r="H188" s="139"/>
      <c r="I188" s="138"/>
      <c r="J188" s="137">
        <v>151.1</v>
      </c>
      <c r="K188" s="137">
        <v>35.5</v>
      </c>
      <c r="L188" s="137" t="s">
        <v>167</v>
      </c>
      <c r="M188" s="137"/>
      <c r="N188" s="137" t="s">
        <v>147</v>
      </c>
      <c r="O188" s="137" t="s">
        <v>414</v>
      </c>
      <c r="P188" s="142" t="s">
        <v>6</v>
      </c>
      <c r="Q188" s="142">
        <v>38</v>
      </c>
      <c r="R188" s="137">
        <v>31</v>
      </c>
      <c r="S188" s="137">
        <v>30</v>
      </c>
      <c r="T188" s="140" t="s">
        <v>168</v>
      </c>
      <c r="U188" s="140" t="s">
        <v>1548</v>
      </c>
      <c r="V188" s="140"/>
      <c r="W188" s="140"/>
      <c r="X188" s="142" t="s">
        <v>6</v>
      </c>
      <c r="Y188" s="142">
        <v>38</v>
      </c>
      <c r="Z188" s="137">
        <v>31</v>
      </c>
      <c r="AA188" s="137">
        <v>30</v>
      </c>
      <c r="AB188" s="137" t="s">
        <v>1465</v>
      </c>
      <c r="AC188" s="141"/>
      <c r="AD188" s="142" t="s">
        <v>232</v>
      </c>
      <c r="AE188" s="142">
        <v>71</v>
      </c>
      <c r="AF188" s="137">
        <v>51</v>
      </c>
      <c r="AG188" s="137">
        <v>42</v>
      </c>
      <c r="AH188" s="137"/>
      <c r="AI188" s="141" t="s">
        <v>443</v>
      </c>
      <c r="AJ188" s="150" t="s">
        <v>217</v>
      </c>
      <c r="AK188" s="150">
        <v>45</v>
      </c>
      <c r="AL188" s="155">
        <v>36</v>
      </c>
      <c r="AM188" s="155">
        <v>30</v>
      </c>
      <c r="AN188" s="155"/>
      <c r="AO188" s="159" t="s">
        <v>197</v>
      </c>
      <c r="AP188" s="137" t="s">
        <v>1456</v>
      </c>
      <c r="AQ188" s="137" t="s">
        <v>1457</v>
      </c>
      <c r="AR188" s="137" t="s">
        <v>1458</v>
      </c>
      <c r="AS188" s="137" t="s">
        <v>1459</v>
      </c>
      <c r="AT188" s="137" t="s">
        <v>87</v>
      </c>
      <c r="AU188" s="138"/>
      <c r="AV188" s="137" t="s">
        <v>89</v>
      </c>
      <c r="AW188" s="138"/>
      <c r="AX188" s="137" t="s">
        <v>93</v>
      </c>
      <c r="AY188" s="139" t="s">
        <v>762</v>
      </c>
      <c r="AZ188" s="139">
        <v>2</v>
      </c>
      <c r="BA188" s="142" t="s">
        <v>6</v>
      </c>
      <c r="BB188" s="142">
        <v>38</v>
      </c>
      <c r="BC188" s="137">
        <v>31</v>
      </c>
      <c r="BD188" s="137">
        <v>30</v>
      </c>
      <c r="BE188" s="137" t="s">
        <v>1666</v>
      </c>
      <c r="BF188" s="137">
        <v>13</v>
      </c>
      <c r="BG188" s="137">
        <v>4</v>
      </c>
      <c r="BH188" s="143">
        <v>3.04</v>
      </c>
      <c r="BI188" s="144">
        <v>2.5299999999999998</v>
      </c>
      <c r="BJ188" s="145">
        <v>1.62</v>
      </c>
      <c r="BK188" s="144">
        <v>1.5</v>
      </c>
      <c r="BL188" s="145">
        <v>1.49</v>
      </c>
      <c r="BM188" s="143">
        <v>1.63</v>
      </c>
      <c r="BN188" s="145">
        <v>1.1100000000000001</v>
      </c>
      <c r="BO188" s="143">
        <v>1.78</v>
      </c>
      <c r="BP188" s="144">
        <v>1.73</v>
      </c>
      <c r="BQ188" s="145">
        <v>2.76</v>
      </c>
      <c r="BR188" s="145">
        <v>3.76</v>
      </c>
      <c r="BS188" s="145">
        <v>4.3499999999999996</v>
      </c>
      <c r="BT188" s="145">
        <v>2.12</v>
      </c>
      <c r="BU188" s="146">
        <v>2.99</v>
      </c>
      <c r="BV188" s="147">
        <v>3.24</v>
      </c>
      <c r="BW188" s="147">
        <v>5.21</v>
      </c>
      <c r="BX188" s="146">
        <v>11.43</v>
      </c>
      <c r="BY188" s="146">
        <v>17.38</v>
      </c>
      <c r="BZ188" s="146">
        <v>4.17</v>
      </c>
      <c r="CA188" s="148">
        <v>1.69</v>
      </c>
      <c r="CB188" s="149">
        <v>0.85</v>
      </c>
      <c r="CC188" s="149">
        <v>1.45</v>
      </c>
      <c r="CD188" s="149">
        <v>1.66</v>
      </c>
      <c r="CE188" s="150">
        <v>1.5</v>
      </c>
      <c r="CF188" s="149">
        <v>1.1499999999999999</v>
      </c>
      <c r="CG188" s="150">
        <v>1.96</v>
      </c>
      <c r="CH188" s="148">
        <v>2.39</v>
      </c>
      <c r="CI188" s="149">
        <v>2.71</v>
      </c>
      <c r="CJ188" s="149">
        <v>3.99</v>
      </c>
      <c r="CK188" s="149">
        <v>3.23</v>
      </c>
      <c r="CL188" s="147">
        <v>4.32</v>
      </c>
      <c r="CM188" s="146">
        <v>3.69</v>
      </c>
      <c r="CN188" s="147">
        <v>5.1100000000000003</v>
      </c>
      <c r="CO188" s="147">
        <v>7.01</v>
      </c>
      <c r="CP188" s="146">
        <v>10.83</v>
      </c>
      <c r="CQ188" s="146">
        <v>18.670000000000002</v>
      </c>
      <c r="CR188" s="151">
        <v>26.9</v>
      </c>
      <c r="CS188" s="152">
        <v>31.37</v>
      </c>
      <c r="CT188" s="153">
        <v>32.29</v>
      </c>
      <c r="CU188" s="152">
        <v>33.86</v>
      </c>
      <c r="CV188" s="153">
        <v>35.86</v>
      </c>
      <c r="CW188" s="151">
        <v>36.700000000000003</v>
      </c>
      <c r="CX188" s="153">
        <v>37.200000000000003</v>
      </c>
      <c r="CY188" s="151">
        <v>36.28</v>
      </c>
      <c r="CZ188" s="152">
        <v>37.35</v>
      </c>
      <c r="DA188" s="153">
        <v>37.770000000000003</v>
      </c>
      <c r="DB188" s="153">
        <v>39.049999999999997</v>
      </c>
      <c r="DC188" s="153">
        <v>40.08</v>
      </c>
      <c r="DD188" s="153">
        <v>42.09</v>
      </c>
      <c r="DE188" s="151">
        <v>42.98</v>
      </c>
      <c r="DF188" s="153">
        <v>44.77</v>
      </c>
      <c r="DG188" s="153">
        <v>43.34</v>
      </c>
      <c r="DH188" s="151">
        <v>41.25</v>
      </c>
      <c r="DI188" s="151">
        <v>39.43</v>
      </c>
      <c r="DJ188" s="151">
        <v>25.87</v>
      </c>
      <c r="DK188" s="152">
        <v>30.96</v>
      </c>
      <c r="DL188" s="153">
        <v>32.75</v>
      </c>
      <c r="DM188" s="153">
        <v>34.92</v>
      </c>
      <c r="DN188" s="153">
        <v>35.46</v>
      </c>
      <c r="DO188" s="151">
        <v>36.369999999999997</v>
      </c>
      <c r="DP188" s="153">
        <v>36.659999999999997</v>
      </c>
      <c r="DQ188" s="151">
        <v>36.1</v>
      </c>
      <c r="DR188" s="152">
        <v>36.4</v>
      </c>
      <c r="DS188" s="153">
        <v>37.53</v>
      </c>
      <c r="DT188" s="153">
        <v>39.270000000000003</v>
      </c>
      <c r="DU188" s="153">
        <v>39.99</v>
      </c>
      <c r="DV188" s="153">
        <v>41.75</v>
      </c>
      <c r="DW188" s="151">
        <v>43.28</v>
      </c>
      <c r="DX188" s="153">
        <v>45.92</v>
      </c>
      <c r="DY188" s="153">
        <v>44.96</v>
      </c>
      <c r="DZ188" s="151">
        <v>41.18</v>
      </c>
      <c r="EA188" s="151">
        <v>38.01</v>
      </c>
      <c r="EB188" s="151">
        <v>3</v>
      </c>
      <c r="EC188" s="153">
        <v>4</v>
      </c>
      <c r="ED188" s="153">
        <v>4</v>
      </c>
      <c r="EE188" s="153">
        <v>2</v>
      </c>
      <c r="EF188" s="153">
        <v>0</v>
      </c>
      <c r="EG188" s="153">
        <v>-7</v>
      </c>
      <c r="EH188" s="153">
        <v>-12</v>
      </c>
      <c r="EI188" s="153">
        <v>-16</v>
      </c>
      <c r="EJ188" s="153">
        <v>-17</v>
      </c>
      <c r="EK188" s="153">
        <v>-14</v>
      </c>
      <c r="EL188" s="153">
        <v>-6</v>
      </c>
      <c r="EM188" s="153">
        <v>0</v>
      </c>
      <c r="EN188" s="153">
        <v>4</v>
      </c>
      <c r="EO188" s="153">
        <v>9</v>
      </c>
      <c r="EP188" s="153">
        <v>11</v>
      </c>
      <c r="EQ188" s="153">
        <v>9</v>
      </c>
      <c r="ER188" s="153">
        <v>6</v>
      </c>
      <c r="ES188" s="153">
        <v>8</v>
      </c>
    </row>
    <row r="189" spans="1:149" s="154" customFormat="1" ht="14">
      <c r="A189" s="137" t="s">
        <v>1429</v>
      </c>
      <c r="B189" s="137" t="s">
        <v>1666</v>
      </c>
      <c r="C189" s="137">
        <v>13</v>
      </c>
      <c r="D189" s="137">
        <v>1</v>
      </c>
      <c r="E189" s="137">
        <v>51631659</v>
      </c>
      <c r="F189" s="137" t="s">
        <v>91</v>
      </c>
      <c r="G189" s="138" t="s">
        <v>1432</v>
      </c>
      <c r="H189" s="139"/>
      <c r="I189" s="138"/>
      <c r="J189" s="137">
        <v>161</v>
      </c>
      <c r="K189" s="137">
        <v>57</v>
      </c>
      <c r="L189" s="137" t="s">
        <v>167</v>
      </c>
      <c r="M189" s="137"/>
      <c r="N189" s="137" t="s">
        <v>147</v>
      </c>
      <c r="O189" s="137" t="s">
        <v>420</v>
      </c>
      <c r="P189" s="142" t="s">
        <v>6</v>
      </c>
      <c r="Q189" s="142">
        <v>36</v>
      </c>
      <c r="R189" s="137">
        <v>30</v>
      </c>
      <c r="S189" s="137">
        <v>30</v>
      </c>
      <c r="T189" s="140" t="s">
        <v>168</v>
      </c>
      <c r="U189" s="140"/>
      <c r="V189" s="140"/>
      <c r="W189" s="140"/>
      <c r="X189" s="142" t="s">
        <v>6</v>
      </c>
      <c r="Y189" s="142">
        <v>36</v>
      </c>
      <c r="Z189" s="137">
        <v>30</v>
      </c>
      <c r="AA189" s="137">
        <v>30</v>
      </c>
      <c r="AB189" s="137" t="s">
        <v>1431</v>
      </c>
      <c r="AC189" s="141"/>
      <c r="AD189" s="142" t="s">
        <v>137</v>
      </c>
      <c r="AE189" s="142">
        <v>64</v>
      </c>
      <c r="AF189" s="137">
        <v>51</v>
      </c>
      <c r="AG189" s="137">
        <v>29</v>
      </c>
      <c r="AH189" s="137"/>
      <c r="AI189" s="141" t="s">
        <v>443</v>
      </c>
      <c r="AJ189" s="150" t="s">
        <v>116</v>
      </c>
      <c r="AK189" s="150">
        <v>50</v>
      </c>
      <c r="AL189" s="155">
        <v>41</v>
      </c>
      <c r="AM189" s="155">
        <v>33</v>
      </c>
      <c r="AN189" s="155"/>
      <c r="AO189" s="159" t="s">
        <v>180</v>
      </c>
      <c r="AP189" s="137" t="s">
        <v>239</v>
      </c>
      <c r="AQ189" s="137" t="s">
        <v>936</v>
      </c>
      <c r="AR189" s="137" t="s">
        <v>342</v>
      </c>
      <c r="AS189" s="137" t="s">
        <v>519</v>
      </c>
      <c r="AT189" s="137" t="s">
        <v>87</v>
      </c>
      <c r="AU189" s="138"/>
      <c r="AV189" s="137" t="s">
        <v>89</v>
      </c>
      <c r="AW189" s="138"/>
      <c r="AX189" s="137" t="s">
        <v>855</v>
      </c>
      <c r="AY189" s="139" t="s">
        <v>762</v>
      </c>
      <c r="AZ189" s="139">
        <v>2</v>
      </c>
      <c r="BA189" s="142" t="s">
        <v>6</v>
      </c>
      <c r="BB189" s="142">
        <v>36</v>
      </c>
      <c r="BC189" s="137">
        <v>30</v>
      </c>
      <c r="BD189" s="137">
        <v>30</v>
      </c>
      <c r="BE189" s="137" t="s">
        <v>1666</v>
      </c>
      <c r="BF189" s="137">
        <v>13</v>
      </c>
      <c r="BG189" s="137">
        <v>1</v>
      </c>
      <c r="BH189" s="143">
        <v>3.61</v>
      </c>
      <c r="BI189" s="144">
        <v>2.62</v>
      </c>
      <c r="BJ189" s="145">
        <v>2.44</v>
      </c>
      <c r="BK189" s="144">
        <v>2.56</v>
      </c>
      <c r="BL189" s="145">
        <v>1.76</v>
      </c>
      <c r="BM189" s="143">
        <v>2.17</v>
      </c>
      <c r="BN189" s="145">
        <v>1.07</v>
      </c>
      <c r="BO189" s="143">
        <v>1.28</v>
      </c>
      <c r="BP189" s="144">
        <v>2.78</v>
      </c>
      <c r="BQ189" s="145">
        <v>1.78</v>
      </c>
      <c r="BR189" s="145">
        <v>3.39</v>
      </c>
      <c r="BS189" s="145">
        <v>3.51</v>
      </c>
      <c r="BT189" s="145">
        <v>1.27</v>
      </c>
      <c r="BU189" s="146">
        <v>2.5</v>
      </c>
      <c r="BV189" s="147">
        <v>4.51</v>
      </c>
      <c r="BW189" s="147">
        <v>4.82</v>
      </c>
      <c r="BX189" s="146">
        <v>10.56</v>
      </c>
      <c r="BY189" s="146">
        <v>18.260000000000002</v>
      </c>
      <c r="BZ189" s="146">
        <v>2.2799999999999998</v>
      </c>
      <c r="CA189" s="148">
        <v>1.86</v>
      </c>
      <c r="CB189" s="149">
        <v>1.89</v>
      </c>
      <c r="CC189" s="149">
        <v>1.3</v>
      </c>
      <c r="CD189" s="149">
        <v>1.66</v>
      </c>
      <c r="CE189" s="150">
        <v>1.1200000000000001</v>
      </c>
      <c r="CF189" s="149">
        <v>1.87</v>
      </c>
      <c r="CG189" s="150">
        <v>2.74</v>
      </c>
      <c r="CH189" s="148">
        <v>2.17</v>
      </c>
      <c r="CI189" s="149">
        <v>3.22</v>
      </c>
      <c r="CJ189" s="149">
        <v>5.39</v>
      </c>
      <c r="CK189" s="149">
        <v>0.95</v>
      </c>
      <c r="CL189" s="147">
        <v>3.22</v>
      </c>
      <c r="CM189" s="146">
        <v>3.38</v>
      </c>
      <c r="CN189" s="147">
        <v>4.79</v>
      </c>
      <c r="CO189" s="147">
        <v>4.95</v>
      </c>
      <c r="CP189" s="146">
        <v>9.34</v>
      </c>
      <c r="CQ189" s="146">
        <v>17.77</v>
      </c>
      <c r="CR189" s="151">
        <v>29.26</v>
      </c>
      <c r="CS189" s="152">
        <v>32.299999999999997</v>
      </c>
      <c r="CT189" s="153">
        <v>35.49</v>
      </c>
      <c r="CU189" s="152">
        <v>35.53</v>
      </c>
      <c r="CV189" s="153">
        <v>35.78</v>
      </c>
      <c r="CW189" s="151">
        <v>37.049999999999997</v>
      </c>
      <c r="CX189" s="153">
        <v>38.770000000000003</v>
      </c>
      <c r="CY189" s="151">
        <v>38.409999999999997</v>
      </c>
      <c r="CZ189" s="152">
        <v>39.19</v>
      </c>
      <c r="DA189" s="153">
        <v>39.119999999999997</v>
      </c>
      <c r="DB189" s="153">
        <v>41.44</v>
      </c>
      <c r="DC189" s="153">
        <v>40.99</v>
      </c>
      <c r="DD189" s="153">
        <v>45.73</v>
      </c>
      <c r="DE189" s="151">
        <v>46.33</v>
      </c>
      <c r="DF189" s="153">
        <v>46.24</v>
      </c>
      <c r="DG189" s="153">
        <v>42.83</v>
      </c>
      <c r="DH189" s="151">
        <v>41.13</v>
      </c>
      <c r="DI189" s="151">
        <v>39.909999999999997</v>
      </c>
      <c r="DJ189" s="151">
        <v>29.12</v>
      </c>
      <c r="DK189" s="152">
        <v>33.56</v>
      </c>
      <c r="DL189" s="153">
        <v>35.549999999999997</v>
      </c>
      <c r="DM189" s="153">
        <v>35.549999999999997</v>
      </c>
      <c r="DN189" s="153">
        <v>36.26</v>
      </c>
      <c r="DO189" s="151">
        <v>36.909999999999997</v>
      </c>
      <c r="DP189" s="153">
        <v>38.76</v>
      </c>
      <c r="DQ189" s="151">
        <v>38.08</v>
      </c>
      <c r="DR189" s="152">
        <v>39.450000000000003</v>
      </c>
      <c r="DS189" s="153">
        <v>40.020000000000003</v>
      </c>
      <c r="DT189" s="153">
        <v>41.24</v>
      </c>
      <c r="DU189" s="153">
        <v>41.48</v>
      </c>
      <c r="DV189" s="153">
        <v>45.67</v>
      </c>
      <c r="DW189" s="151">
        <v>46.47</v>
      </c>
      <c r="DX189" s="153">
        <v>46.39</v>
      </c>
      <c r="DY189" s="153">
        <v>42.65</v>
      </c>
      <c r="DZ189" s="151">
        <v>41.67</v>
      </c>
      <c r="EA189" s="151">
        <v>39.83</v>
      </c>
      <c r="EB189" s="151">
        <v>1</v>
      </c>
      <c r="EC189" s="153">
        <v>3</v>
      </c>
      <c r="ED189" s="153">
        <v>1</v>
      </c>
      <c r="EE189" s="153">
        <v>-1</v>
      </c>
      <c r="EF189" s="153">
        <v>-6</v>
      </c>
      <c r="EG189" s="153">
        <v>-12</v>
      </c>
      <c r="EH189" s="153">
        <v>-12</v>
      </c>
      <c r="EI189" s="153">
        <v>-14</v>
      </c>
      <c r="EJ189" s="153">
        <v>-14</v>
      </c>
      <c r="EK189" s="153">
        <v>-8</v>
      </c>
      <c r="EL189" s="153">
        <v>0</v>
      </c>
      <c r="EM189" s="153">
        <v>3</v>
      </c>
      <c r="EN189" s="153">
        <v>6</v>
      </c>
      <c r="EO189" s="153">
        <v>8</v>
      </c>
      <c r="EP189" s="153">
        <v>6</v>
      </c>
      <c r="EQ189" s="153">
        <v>4</v>
      </c>
      <c r="ER189" s="153">
        <v>1</v>
      </c>
      <c r="ES189" s="153">
        <v>2</v>
      </c>
    </row>
    <row r="190" spans="1:149" s="154" customFormat="1" ht="14">
      <c r="A190" s="137" t="s">
        <v>1412</v>
      </c>
      <c r="B190" s="137" t="s">
        <v>1666</v>
      </c>
      <c r="C190" s="137">
        <v>15</v>
      </c>
      <c r="D190" s="137">
        <v>4</v>
      </c>
      <c r="E190" s="137">
        <v>51443225</v>
      </c>
      <c r="F190" s="137" t="s">
        <v>91</v>
      </c>
      <c r="G190" s="138" t="s">
        <v>1096</v>
      </c>
      <c r="H190" s="139"/>
      <c r="I190" s="138"/>
      <c r="J190" s="137">
        <v>150.5</v>
      </c>
      <c r="K190" s="137">
        <v>46.6</v>
      </c>
      <c r="L190" s="137" t="s">
        <v>167</v>
      </c>
      <c r="M190" s="137"/>
      <c r="N190" s="137" t="s">
        <v>158</v>
      </c>
      <c r="O190" s="137" t="s">
        <v>259</v>
      </c>
      <c r="P190" s="142" t="s">
        <v>15</v>
      </c>
      <c r="Q190" s="142">
        <v>39</v>
      </c>
      <c r="R190" s="137">
        <v>32</v>
      </c>
      <c r="S190" s="137">
        <v>31</v>
      </c>
      <c r="T190" s="140" t="s">
        <v>1053</v>
      </c>
      <c r="U190" s="140" t="s">
        <v>584</v>
      </c>
      <c r="V190" s="140"/>
      <c r="W190" s="140"/>
      <c r="X190" s="142" t="s">
        <v>15</v>
      </c>
      <c r="Y190" s="142">
        <v>39</v>
      </c>
      <c r="Z190" s="137">
        <v>32</v>
      </c>
      <c r="AA190" s="137">
        <v>31</v>
      </c>
      <c r="AB190" s="137" t="s">
        <v>280</v>
      </c>
      <c r="AC190" s="141" t="s">
        <v>703</v>
      </c>
      <c r="AD190" s="142" t="s">
        <v>1054</v>
      </c>
      <c r="AE190" s="142">
        <v>77</v>
      </c>
      <c r="AF190" s="137">
        <v>57</v>
      </c>
      <c r="AG190" s="137">
        <v>42</v>
      </c>
      <c r="AH190" s="137"/>
      <c r="AI190" s="141" t="s">
        <v>176</v>
      </c>
      <c r="AJ190" s="150" t="s">
        <v>1414</v>
      </c>
      <c r="AK190" s="150">
        <v>32</v>
      </c>
      <c r="AL190" s="155">
        <v>21</v>
      </c>
      <c r="AM190" s="155">
        <v>11</v>
      </c>
      <c r="AN190" s="155"/>
      <c r="AO190" s="159"/>
      <c r="AP190" s="137" t="s">
        <v>239</v>
      </c>
      <c r="AQ190" s="137" t="s">
        <v>128</v>
      </c>
      <c r="AR190" s="137" t="s">
        <v>642</v>
      </c>
      <c r="AS190" s="137" t="s">
        <v>313</v>
      </c>
      <c r="AT190" s="137" t="s">
        <v>87</v>
      </c>
      <c r="AU190" s="138"/>
      <c r="AV190" s="137" t="s">
        <v>89</v>
      </c>
      <c r="AW190" s="138"/>
      <c r="AX190" s="137" t="s">
        <v>93</v>
      </c>
      <c r="AY190" s="139" t="s">
        <v>1433</v>
      </c>
      <c r="AZ190" s="139">
        <v>2</v>
      </c>
      <c r="BA190" s="142" t="s">
        <v>15</v>
      </c>
      <c r="BB190" s="142">
        <v>39</v>
      </c>
      <c r="BC190" s="137">
        <v>32</v>
      </c>
      <c r="BD190" s="137">
        <v>31</v>
      </c>
      <c r="BE190" s="137" t="s">
        <v>1666</v>
      </c>
      <c r="BF190" s="137">
        <v>15</v>
      </c>
      <c r="BG190" s="137">
        <v>4</v>
      </c>
      <c r="BH190" s="143">
        <v>3.44</v>
      </c>
      <c r="BI190" s="144">
        <v>2.12</v>
      </c>
      <c r="BJ190" s="145">
        <v>1.9</v>
      </c>
      <c r="BK190" s="144">
        <v>1.61</v>
      </c>
      <c r="BL190" s="145">
        <v>1.99</v>
      </c>
      <c r="BM190" s="143">
        <v>1.81</v>
      </c>
      <c r="BN190" s="145">
        <v>1.69</v>
      </c>
      <c r="BO190" s="143">
        <v>1.78</v>
      </c>
      <c r="BP190" s="144">
        <v>2.34</v>
      </c>
      <c r="BQ190" s="145">
        <v>2.2000000000000002</v>
      </c>
      <c r="BR190" s="145">
        <v>4.92</v>
      </c>
      <c r="BS190" s="145">
        <v>4.18</v>
      </c>
      <c r="BT190" s="145">
        <v>1.58</v>
      </c>
      <c r="BU190" s="146">
        <v>3.17</v>
      </c>
      <c r="BV190" s="147">
        <v>4.7</v>
      </c>
      <c r="BW190" s="147">
        <v>6.07</v>
      </c>
      <c r="BX190" s="146">
        <v>6.27</v>
      </c>
      <c r="BY190" s="146">
        <v>10.53</v>
      </c>
      <c r="BZ190" s="146">
        <v>3.34</v>
      </c>
      <c r="CA190" s="148">
        <v>1.94</v>
      </c>
      <c r="CB190" s="149">
        <v>0.53</v>
      </c>
      <c r="CC190" s="149">
        <v>0</v>
      </c>
      <c r="CD190" s="149">
        <v>0</v>
      </c>
      <c r="CE190" s="150">
        <v>0.39</v>
      </c>
      <c r="CF190" s="149">
        <v>0</v>
      </c>
      <c r="CG190" s="150">
        <v>1.65</v>
      </c>
      <c r="CH190" s="148">
        <v>1.1499999999999999</v>
      </c>
      <c r="CI190" s="149">
        <v>1.32</v>
      </c>
      <c r="CJ190" s="149">
        <v>2.12</v>
      </c>
      <c r="CK190" s="149">
        <v>6.71</v>
      </c>
      <c r="CL190" s="147">
        <v>3.38</v>
      </c>
      <c r="CM190" s="146">
        <v>2.78</v>
      </c>
      <c r="CN190" s="147">
        <v>4.4800000000000004</v>
      </c>
      <c r="CO190" s="147">
        <v>6.13</v>
      </c>
      <c r="CP190" s="146">
        <v>6.98</v>
      </c>
      <c r="CQ190" s="146">
        <v>11.67</v>
      </c>
      <c r="CR190" s="151">
        <v>26.44</v>
      </c>
      <c r="CS190" s="152">
        <v>29.04</v>
      </c>
      <c r="CT190" s="153">
        <v>30.85</v>
      </c>
      <c r="CU190" s="152">
        <v>33.29</v>
      </c>
      <c r="CV190" s="153">
        <v>33.79</v>
      </c>
      <c r="CW190" s="151">
        <v>34.82</v>
      </c>
      <c r="CX190" s="153">
        <v>34.56</v>
      </c>
      <c r="CY190" s="151">
        <v>34.299999999999997</v>
      </c>
      <c r="CZ190" s="152">
        <v>35.71</v>
      </c>
      <c r="DA190" s="153">
        <v>35.72</v>
      </c>
      <c r="DB190" s="153">
        <v>36.03</v>
      </c>
      <c r="DC190" s="153">
        <v>37.01</v>
      </c>
      <c r="DD190" s="153">
        <v>40.86</v>
      </c>
      <c r="DE190" s="151">
        <v>41.4</v>
      </c>
      <c r="DF190" s="153">
        <v>43.18</v>
      </c>
      <c r="DG190" s="153">
        <v>41.42</v>
      </c>
      <c r="DH190" s="151">
        <v>41.36</v>
      </c>
      <c r="DI190" s="151">
        <v>38.880000000000003</v>
      </c>
      <c r="DJ190" s="151">
        <v>26.72</v>
      </c>
      <c r="DK190" s="152">
        <v>28.98</v>
      </c>
      <c r="DL190" s="153">
        <v>30.83</v>
      </c>
      <c r="DM190" s="153">
        <v>33.68</v>
      </c>
      <c r="DN190" s="153">
        <v>33.840000000000003</v>
      </c>
      <c r="DO190" s="151">
        <v>34.32</v>
      </c>
      <c r="DP190" s="153">
        <v>34.15</v>
      </c>
      <c r="DQ190" s="151">
        <v>34.979999999999997</v>
      </c>
      <c r="DR190" s="152">
        <v>35.049999999999997</v>
      </c>
      <c r="DS190" s="153">
        <v>35.79</v>
      </c>
      <c r="DT190" s="153">
        <v>36.29</v>
      </c>
      <c r="DU190" s="153">
        <v>37.119999999999997</v>
      </c>
      <c r="DV190" s="153">
        <v>40.42</v>
      </c>
      <c r="DW190" s="151">
        <v>41.33</v>
      </c>
      <c r="DX190" s="153">
        <v>43.19</v>
      </c>
      <c r="DY190" s="153">
        <v>41.62</v>
      </c>
      <c r="DZ190" s="151">
        <v>41.97</v>
      </c>
      <c r="EA190" s="151">
        <v>38.840000000000003</v>
      </c>
      <c r="EB190" s="151">
        <v>0</v>
      </c>
      <c r="EC190" s="153">
        <v>1</v>
      </c>
      <c r="ED190" s="153">
        <v>4</v>
      </c>
      <c r="EE190" s="153">
        <v>3</v>
      </c>
      <c r="EF190" s="153">
        <v>0</v>
      </c>
      <c r="EG190" s="153">
        <v>-4</v>
      </c>
      <c r="EH190" s="153">
        <v>-12</v>
      </c>
      <c r="EI190" s="153">
        <v>-18</v>
      </c>
      <c r="EJ190" s="153">
        <v>-25</v>
      </c>
      <c r="EK190" s="153">
        <v>-30</v>
      </c>
      <c r="EL190" s="153">
        <v>-34</v>
      </c>
      <c r="EM190" s="153">
        <v>-34</v>
      </c>
      <c r="EN190" s="153">
        <v>-31</v>
      </c>
      <c r="EO190" s="153">
        <v>-25</v>
      </c>
      <c r="EP190" s="153">
        <v>-19</v>
      </c>
      <c r="EQ190" s="153">
        <v>-13</v>
      </c>
      <c r="ER190" s="153">
        <v>-11</v>
      </c>
      <c r="ES190" s="153">
        <v>-8</v>
      </c>
    </row>
    <row r="191" spans="1:149" s="154" customFormat="1" ht="14">
      <c r="A191" s="137" t="s">
        <v>609</v>
      </c>
      <c r="B191" s="137" t="s">
        <v>1666</v>
      </c>
      <c r="C191" s="137">
        <v>13</v>
      </c>
      <c r="D191" s="137">
        <v>2</v>
      </c>
      <c r="E191" s="137">
        <v>50787155</v>
      </c>
      <c r="F191" s="137" t="s">
        <v>91</v>
      </c>
      <c r="G191" s="138" t="s">
        <v>613</v>
      </c>
      <c r="H191" s="155" t="s">
        <v>95</v>
      </c>
      <c r="I191" s="138">
        <v>-3</v>
      </c>
      <c r="J191" s="137">
        <v>161.30000000000001</v>
      </c>
      <c r="K191" s="137">
        <v>53.9</v>
      </c>
      <c r="L191" s="137" t="s">
        <v>167</v>
      </c>
      <c r="M191" s="137"/>
      <c r="N191" s="137" t="s">
        <v>147</v>
      </c>
      <c r="O191" s="137" t="s">
        <v>259</v>
      </c>
      <c r="P191" s="142" t="s">
        <v>6</v>
      </c>
      <c r="Q191" s="142">
        <v>39</v>
      </c>
      <c r="R191" s="137">
        <v>34</v>
      </c>
      <c r="S191" s="137">
        <v>31</v>
      </c>
      <c r="T191" s="140" t="s">
        <v>168</v>
      </c>
      <c r="U191" s="140" t="s">
        <v>492</v>
      </c>
      <c r="V191" s="140"/>
      <c r="W191" s="140"/>
      <c r="X191" s="142" t="s">
        <v>6</v>
      </c>
      <c r="Y191" s="142">
        <v>39</v>
      </c>
      <c r="Z191" s="137">
        <v>34</v>
      </c>
      <c r="AA191" s="137">
        <v>31</v>
      </c>
      <c r="AB191" s="137" t="s">
        <v>611</v>
      </c>
      <c r="AC191" s="141"/>
      <c r="AD191" s="142" t="s">
        <v>260</v>
      </c>
      <c r="AE191" s="142">
        <v>61</v>
      </c>
      <c r="AF191" s="137">
        <v>34</v>
      </c>
      <c r="AG191" s="137">
        <v>18</v>
      </c>
      <c r="AH191" s="137"/>
      <c r="AI191" s="141" t="s">
        <v>242</v>
      </c>
      <c r="AJ191" s="150" t="s">
        <v>261</v>
      </c>
      <c r="AK191" s="150">
        <v>31</v>
      </c>
      <c r="AL191" s="155">
        <v>19</v>
      </c>
      <c r="AM191" s="155">
        <v>9</v>
      </c>
      <c r="AN191" s="155"/>
      <c r="AO191" s="159"/>
      <c r="AP191" s="137" t="s">
        <v>247</v>
      </c>
      <c r="AQ191" s="137" t="s">
        <v>612</v>
      </c>
      <c r="AR191" s="137" t="s">
        <v>226</v>
      </c>
      <c r="AS191" s="137" t="s">
        <v>359</v>
      </c>
      <c r="AT191" s="137" t="s">
        <v>87</v>
      </c>
      <c r="AU191" s="138" t="s">
        <v>180</v>
      </c>
      <c r="AV191" s="137" t="s">
        <v>89</v>
      </c>
      <c r="AW191" s="138" t="s">
        <v>197</v>
      </c>
      <c r="AX191" s="137" t="s">
        <v>93</v>
      </c>
      <c r="AY191" s="139" t="s">
        <v>614</v>
      </c>
      <c r="AZ191" s="139">
        <v>2</v>
      </c>
      <c r="BA191" s="142" t="s">
        <v>6</v>
      </c>
      <c r="BB191" s="142">
        <v>39</v>
      </c>
      <c r="BC191" s="137">
        <v>34</v>
      </c>
      <c r="BD191" s="137">
        <v>31</v>
      </c>
      <c r="BE191" s="137" t="s">
        <v>1666</v>
      </c>
      <c r="BF191" s="137">
        <v>13</v>
      </c>
      <c r="BG191" s="137">
        <v>2</v>
      </c>
      <c r="BH191" s="143">
        <v>4.7699999999999996</v>
      </c>
      <c r="BI191" s="144">
        <v>2.8</v>
      </c>
      <c r="BJ191" s="145">
        <v>2.87</v>
      </c>
      <c r="BK191" s="144">
        <v>2.36</v>
      </c>
      <c r="BL191" s="145">
        <v>2.36</v>
      </c>
      <c r="BM191" s="143">
        <v>2.75</v>
      </c>
      <c r="BN191" s="145">
        <v>2.2799999999999998</v>
      </c>
      <c r="BO191" s="143">
        <v>1.89</v>
      </c>
      <c r="BP191" s="144">
        <v>1.94</v>
      </c>
      <c r="BQ191" s="145">
        <v>1.89</v>
      </c>
      <c r="BR191" s="145">
        <v>2.71</v>
      </c>
      <c r="BS191" s="145">
        <v>3.81</v>
      </c>
      <c r="BT191" s="145">
        <v>3.26</v>
      </c>
      <c r="BU191" s="146">
        <v>3.5</v>
      </c>
      <c r="BV191" s="147">
        <v>3.53</v>
      </c>
      <c r="BW191" s="147">
        <v>5.64</v>
      </c>
      <c r="BX191" s="146">
        <v>11.37</v>
      </c>
      <c r="BY191" s="146">
        <v>11.27</v>
      </c>
      <c r="BZ191" s="146">
        <v>4.4800000000000004</v>
      </c>
      <c r="CA191" s="148">
        <v>2.2400000000000002</v>
      </c>
      <c r="CB191" s="149">
        <v>0</v>
      </c>
      <c r="CC191" s="149">
        <v>0.53</v>
      </c>
      <c r="CD191" s="149">
        <v>0.9</v>
      </c>
      <c r="CE191" s="150">
        <v>1.78</v>
      </c>
      <c r="CF191" s="149">
        <v>1.49</v>
      </c>
      <c r="CG191" s="150">
        <v>1.86</v>
      </c>
      <c r="CH191" s="148">
        <v>2.27</v>
      </c>
      <c r="CI191" s="149">
        <v>2.08</v>
      </c>
      <c r="CJ191" s="149">
        <v>3.88</v>
      </c>
      <c r="CK191" s="149">
        <v>5.12</v>
      </c>
      <c r="CL191" s="147">
        <v>3.5</v>
      </c>
      <c r="CM191" s="146">
        <v>3.74</v>
      </c>
      <c r="CN191" s="147">
        <v>4.83</v>
      </c>
      <c r="CO191" s="147">
        <v>6</v>
      </c>
      <c r="CP191" s="146">
        <v>11.17</v>
      </c>
      <c r="CQ191" s="146">
        <v>11.48</v>
      </c>
      <c r="CR191" s="151">
        <v>24.26</v>
      </c>
      <c r="CS191" s="152">
        <v>30.17</v>
      </c>
      <c r="CT191" s="153">
        <v>32.67</v>
      </c>
      <c r="CU191" s="152">
        <v>33.799999999999997</v>
      </c>
      <c r="CV191" s="153">
        <v>34.15</v>
      </c>
      <c r="CW191" s="151">
        <v>37.28</v>
      </c>
      <c r="CX191" s="153">
        <v>40.06</v>
      </c>
      <c r="CY191" s="151">
        <v>39.049999999999997</v>
      </c>
      <c r="CZ191" s="152">
        <v>39.01</v>
      </c>
      <c r="DA191" s="153">
        <v>39.700000000000003</v>
      </c>
      <c r="DB191" s="153">
        <v>38.299999999999997</v>
      </c>
      <c r="DC191" s="153">
        <v>39.35</v>
      </c>
      <c r="DD191" s="153">
        <v>45.13</v>
      </c>
      <c r="DE191" s="151">
        <v>45.52</v>
      </c>
      <c r="DF191" s="153">
        <v>46.89</v>
      </c>
      <c r="DG191" s="153">
        <v>46.55</v>
      </c>
      <c r="DH191" s="151">
        <v>46.16</v>
      </c>
      <c r="DI191" s="151">
        <v>45.53</v>
      </c>
      <c r="DJ191" s="151">
        <v>23.48</v>
      </c>
      <c r="DK191" s="152">
        <v>29.31</v>
      </c>
      <c r="DL191" s="153">
        <v>33.6</v>
      </c>
      <c r="DM191" s="153">
        <v>33.840000000000003</v>
      </c>
      <c r="DN191" s="153">
        <v>35.39</v>
      </c>
      <c r="DO191" s="151">
        <v>38.630000000000003</v>
      </c>
      <c r="DP191" s="153">
        <v>40.18</v>
      </c>
      <c r="DQ191" s="151">
        <v>40.119999999999997</v>
      </c>
      <c r="DR191" s="152">
        <v>39.25</v>
      </c>
      <c r="DS191" s="153">
        <v>39.67</v>
      </c>
      <c r="DT191" s="153">
        <v>38.68</v>
      </c>
      <c r="DU191" s="153">
        <v>39.21</v>
      </c>
      <c r="DV191" s="153">
        <v>44.92</v>
      </c>
      <c r="DW191" s="151">
        <v>45.12</v>
      </c>
      <c r="DX191" s="153">
        <v>47.62</v>
      </c>
      <c r="DY191" s="153">
        <v>46.14</v>
      </c>
      <c r="DZ191" s="151">
        <v>46.93</v>
      </c>
      <c r="EA191" s="151">
        <v>44.2</v>
      </c>
      <c r="EB191" s="151">
        <v>4</v>
      </c>
      <c r="EC191" s="153">
        <v>10</v>
      </c>
      <c r="ED191" s="153">
        <v>12</v>
      </c>
      <c r="EE191" s="153">
        <v>9</v>
      </c>
      <c r="EF191" s="153">
        <v>5</v>
      </c>
      <c r="EG191" s="153">
        <v>-3</v>
      </c>
      <c r="EH191" s="153">
        <v>-10</v>
      </c>
      <c r="EI191" s="153">
        <v>-13</v>
      </c>
      <c r="EJ191" s="153">
        <v>-15</v>
      </c>
      <c r="EK191" s="153">
        <v>-11</v>
      </c>
      <c r="EL191" s="153">
        <v>-5</v>
      </c>
      <c r="EM191" s="153">
        <v>-5</v>
      </c>
      <c r="EN191" s="153">
        <v>-2</v>
      </c>
      <c r="EO191" s="153">
        <v>5</v>
      </c>
      <c r="EP191" s="153">
        <v>5</v>
      </c>
      <c r="EQ191" s="153">
        <v>7</v>
      </c>
      <c r="ER191" s="153">
        <v>8</v>
      </c>
      <c r="ES191" s="153">
        <v>5</v>
      </c>
    </row>
    <row r="192" spans="1:149" s="154" customFormat="1" ht="14">
      <c r="A192" s="137" t="s">
        <v>1494</v>
      </c>
      <c r="B192" s="137" t="s">
        <v>1666</v>
      </c>
      <c r="C192" s="137">
        <v>23</v>
      </c>
      <c r="D192" s="137">
        <v>0</v>
      </c>
      <c r="E192" s="137">
        <v>51069348</v>
      </c>
      <c r="F192" s="137" t="s">
        <v>91</v>
      </c>
      <c r="G192" s="138" t="s">
        <v>959</v>
      </c>
      <c r="H192" s="139"/>
      <c r="I192" s="138"/>
      <c r="J192" s="137">
        <v>161.19999999999999</v>
      </c>
      <c r="K192" s="137">
        <v>34</v>
      </c>
      <c r="L192" s="137" t="s">
        <v>167</v>
      </c>
      <c r="M192" s="137"/>
      <c r="N192" s="137" t="s">
        <v>147</v>
      </c>
      <c r="O192" s="137" t="s">
        <v>259</v>
      </c>
      <c r="P192" s="142" t="s">
        <v>17</v>
      </c>
      <c r="Q192" s="142">
        <v>37</v>
      </c>
      <c r="R192" s="137">
        <v>34</v>
      </c>
      <c r="S192" s="137">
        <v>32</v>
      </c>
      <c r="T192" s="140"/>
      <c r="U192" s="140"/>
      <c r="V192" s="140"/>
      <c r="W192" s="140"/>
      <c r="X192" s="142" t="s">
        <v>17</v>
      </c>
      <c r="Y192" s="142">
        <v>37</v>
      </c>
      <c r="Z192" s="137">
        <v>34</v>
      </c>
      <c r="AA192" s="137">
        <v>32</v>
      </c>
      <c r="AB192" s="137" t="s">
        <v>280</v>
      </c>
      <c r="AC192" s="141"/>
      <c r="AD192" s="142" t="s">
        <v>175</v>
      </c>
      <c r="AE192" s="142">
        <v>77</v>
      </c>
      <c r="AF192" s="137">
        <v>60</v>
      </c>
      <c r="AG192" s="137">
        <v>46</v>
      </c>
      <c r="AH192" s="137"/>
      <c r="AI192" s="141" t="s">
        <v>88</v>
      </c>
      <c r="AJ192" s="150" t="s">
        <v>160</v>
      </c>
      <c r="AK192" s="150">
        <v>31</v>
      </c>
      <c r="AL192" s="155">
        <v>29</v>
      </c>
      <c r="AM192" s="155">
        <v>20</v>
      </c>
      <c r="AN192" s="155"/>
      <c r="AO192" s="159"/>
      <c r="AP192" s="137" t="s">
        <v>210</v>
      </c>
      <c r="AQ192" s="137" t="s">
        <v>612</v>
      </c>
      <c r="AR192" s="137" t="s">
        <v>712</v>
      </c>
      <c r="AS192" s="137" t="s">
        <v>390</v>
      </c>
      <c r="AT192" s="137" t="s">
        <v>87</v>
      </c>
      <c r="AU192" s="138"/>
      <c r="AV192" s="137" t="s">
        <v>89</v>
      </c>
      <c r="AW192" s="138"/>
      <c r="AX192" s="137" t="s">
        <v>93</v>
      </c>
      <c r="AY192" s="139" t="s">
        <v>753</v>
      </c>
      <c r="AZ192" s="139">
        <v>2</v>
      </c>
      <c r="BA192" s="142" t="s">
        <v>17</v>
      </c>
      <c r="BB192" s="142">
        <v>37</v>
      </c>
      <c r="BC192" s="137">
        <v>34</v>
      </c>
      <c r="BD192" s="137">
        <v>32</v>
      </c>
      <c r="BE192" s="137" t="s">
        <v>1666</v>
      </c>
      <c r="BF192" s="137">
        <v>23</v>
      </c>
      <c r="BG192" s="137">
        <v>0</v>
      </c>
      <c r="BH192" s="143">
        <v>2.89</v>
      </c>
      <c r="BI192" s="144">
        <v>2.73</v>
      </c>
      <c r="BJ192" s="145">
        <v>2.4900000000000002</v>
      </c>
      <c r="BK192" s="144">
        <v>1.59</v>
      </c>
      <c r="BL192" s="145">
        <v>0.7</v>
      </c>
      <c r="BM192" s="143">
        <v>0.57999999999999996</v>
      </c>
      <c r="BN192" s="145">
        <v>0</v>
      </c>
      <c r="BO192" s="143">
        <v>0</v>
      </c>
      <c r="BP192" s="144">
        <v>0</v>
      </c>
      <c r="BQ192" s="145">
        <v>0.81</v>
      </c>
      <c r="BR192" s="145">
        <v>2.52</v>
      </c>
      <c r="BS192" s="145">
        <v>2.0499999999999998</v>
      </c>
      <c r="BT192" s="145">
        <v>1.08</v>
      </c>
      <c r="BU192" s="146">
        <v>0.89</v>
      </c>
      <c r="BV192" s="147">
        <v>1.79</v>
      </c>
      <c r="BW192" s="147">
        <v>2.72</v>
      </c>
      <c r="BX192" s="146">
        <v>6.17</v>
      </c>
      <c r="BY192" s="146">
        <v>9.07</v>
      </c>
      <c r="BZ192" s="146">
        <v>2.3199999999999998</v>
      </c>
      <c r="CA192" s="148">
        <v>1.62</v>
      </c>
      <c r="CB192" s="149">
        <v>0</v>
      </c>
      <c r="CC192" s="149">
        <v>0</v>
      </c>
      <c r="CD192" s="149">
        <v>0</v>
      </c>
      <c r="CE192" s="150">
        <v>0.1</v>
      </c>
      <c r="CF192" s="149">
        <v>0.36</v>
      </c>
      <c r="CG192" s="150">
        <v>0</v>
      </c>
      <c r="CH192" s="148">
        <v>1.04</v>
      </c>
      <c r="CI192" s="149">
        <v>1.48</v>
      </c>
      <c r="CJ192" s="149">
        <v>3.01</v>
      </c>
      <c r="CK192" s="149">
        <v>4.5</v>
      </c>
      <c r="CL192" s="147">
        <v>0.92</v>
      </c>
      <c r="CM192" s="146">
        <v>0.51</v>
      </c>
      <c r="CN192" s="147">
        <v>1.8</v>
      </c>
      <c r="CO192" s="147">
        <v>2.2000000000000002</v>
      </c>
      <c r="CP192" s="146">
        <v>6.06</v>
      </c>
      <c r="CQ192" s="146">
        <v>8.3000000000000007</v>
      </c>
      <c r="CR192" s="151">
        <v>26.27</v>
      </c>
      <c r="CS192" s="152">
        <v>32.06</v>
      </c>
      <c r="CT192" s="153">
        <v>33.08</v>
      </c>
      <c r="CU192" s="152">
        <v>34.47</v>
      </c>
      <c r="CV192" s="153">
        <v>35.03</v>
      </c>
      <c r="CW192" s="151">
        <v>35.78</v>
      </c>
      <c r="CX192" s="153">
        <v>36.549999999999997</v>
      </c>
      <c r="CY192" s="151">
        <v>37.979999999999997</v>
      </c>
      <c r="CZ192" s="152">
        <v>37.409999999999997</v>
      </c>
      <c r="DA192" s="153">
        <v>37.86</v>
      </c>
      <c r="DB192" s="153">
        <v>38.97</v>
      </c>
      <c r="DC192" s="153">
        <v>40.07</v>
      </c>
      <c r="DD192" s="153">
        <v>43.64</v>
      </c>
      <c r="DE192" s="151">
        <v>45.16</v>
      </c>
      <c r="DF192" s="153">
        <v>46.67</v>
      </c>
      <c r="DG192" s="153">
        <v>45.01</v>
      </c>
      <c r="DH192" s="151">
        <v>43.25</v>
      </c>
      <c r="DI192" s="151">
        <v>46.11</v>
      </c>
      <c r="DJ192" s="151">
        <v>26.43</v>
      </c>
      <c r="DK192" s="152">
        <v>32.64</v>
      </c>
      <c r="DL192" s="153">
        <v>33.04</v>
      </c>
      <c r="DM192" s="153">
        <v>34.82</v>
      </c>
      <c r="DN192" s="153">
        <v>35.72</v>
      </c>
      <c r="DO192" s="151">
        <v>35.729999999999997</v>
      </c>
      <c r="DP192" s="153">
        <v>36.07</v>
      </c>
      <c r="DQ192" s="151">
        <v>37.76</v>
      </c>
      <c r="DR192" s="152">
        <v>37.01</v>
      </c>
      <c r="DS192" s="153">
        <v>38.840000000000003</v>
      </c>
      <c r="DT192" s="153">
        <v>38.229999999999997</v>
      </c>
      <c r="DU192" s="153">
        <v>40.880000000000003</v>
      </c>
      <c r="DV192" s="153">
        <v>44.02</v>
      </c>
      <c r="DW192" s="151">
        <v>45.4</v>
      </c>
      <c r="DX192" s="153">
        <v>47.24</v>
      </c>
      <c r="DY192" s="153">
        <v>46.43</v>
      </c>
      <c r="DZ192" s="151">
        <v>44.35</v>
      </c>
      <c r="EA192" s="151">
        <v>47.08</v>
      </c>
      <c r="EB192" s="151">
        <v>6</v>
      </c>
      <c r="EC192" s="153">
        <v>7</v>
      </c>
      <c r="ED192" s="153">
        <v>10</v>
      </c>
      <c r="EE192" s="153">
        <v>7</v>
      </c>
      <c r="EF192" s="153">
        <v>4</v>
      </c>
      <c r="EG192" s="153">
        <v>-1</v>
      </c>
      <c r="EH192" s="153">
        <v>-9</v>
      </c>
      <c r="EI192" s="153">
        <v>-14</v>
      </c>
      <c r="EJ192" s="153">
        <v>-17</v>
      </c>
      <c r="EK192" s="153">
        <v>-22</v>
      </c>
      <c r="EL192" s="153">
        <v>-23</v>
      </c>
      <c r="EM192" s="153">
        <v>-22</v>
      </c>
      <c r="EN192" s="153">
        <v>-16</v>
      </c>
      <c r="EO192" s="153">
        <v>-11</v>
      </c>
      <c r="EP192" s="153">
        <v>-6</v>
      </c>
      <c r="EQ192" s="153">
        <v>-5</v>
      </c>
      <c r="ER192" s="153">
        <v>-3</v>
      </c>
      <c r="ES192" s="153">
        <v>-4</v>
      </c>
    </row>
    <row r="193" spans="1:149" s="154" customFormat="1" ht="14">
      <c r="A193" s="137" t="s">
        <v>733</v>
      </c>
      <c r="B193" s="137" t="s">
        <v>1666</v>
      </c>
      <c r="C193" s="137">
        <v>15</v>
      </c>
      <c r="D193" s="137">
        <v>9</v>
      </c>
      <c r="E193" s="137">
        <v>52288159</v>
      </c>
      <c r="F193" s="137" t="s">
        <v>91</v>
      </c>
      <c r="G193" s="138" t="s">
        <v>731</v>
      </c>
      <c r="H193" s="155" t="s">
        <v>95</v>
      </c>
      <c r="I193" s="138">
        <v>1</v>
      </c>
      <c r="J193" s="137">
        <v>155.80000000000001</v>
      </c>
      <c r="K193" s="137">
        <v>47.4</v>
      </c>
      <c r="L193" s="137" t="s">
        <v>167</v>
      </c>
      <c r="M193" s="137"/>
      <c r="N193" s="137" t="s">
        <v>99</v>
      </c>
      <c r="O193" s="137" t="s">
        <v>420</v>
      </c>
      <c r="P193" s="142" t="s">
        <v>17</v>
      </c>
      <c r="Q193" s="142">
        <v>41</v>
      </c>
      <c r="R193" s="137">
        <v>42</v>
      </c>
      <c r="S193" s="137">
        <v>32</v>
      </c>
      <c r="T193" s="140" t="s">
        <v>168</v>
      </c>
      <c r="U193" s="140"/>
      <c r="V193" s="140"/>
      <c r="W193" s="140"/>
      <c r="X193" s="142" t="s">
        <v>17</v>
      </c>
      <c r="Y193" s="142">
        <v>41</v>
      </c>
      <c r="Z193" s="137">
        <v>42</v>
      </c>
      <c r="AA193" s="137">
        <v>32</v>
      </c>
      <c r="AB193" s="137" t="s">
        <v>730</v>
      </c>
      <c r="AC193" s="141"/>
      <c r="AD193" s="142" t="s">
        <v>216</v>
      </c>
      <c r="AE193" s="142">
        <v>108</v>
      </c>
      <c r="AF193" s="137">
        <v>92</v>
      </c>
      <c r="AG193" s="137">
        <v>85</v>
      </c>
      <c r="AH193" s="137"/>
      <c r="AI193" s="141" t="s">
        <v>242</v>
      </c>
      <c r="AJ193" s="150" t="s">
        <v>217</v>
      </c>
      <c r="AK193" s="150">
        <v>84</v>
      </c>
      <c r="AL193" s="155">
        <v>68</v>
      </c>
      <c r="AM193" s="155">
        <v>67</v>
      </c>
      <c r="AN193" s="155"/>
      <c r="AO193" s="159" t="s">
        <v>197</v>
      </c>
      <c r="AP193" s="137" t="s">
        <v>103</v>
      </c>
      <c r="AQ193" s="137" t="s">
        <v>202</v>
      </c>
      <c r="AR193" s="137" t="s">
        <v>342</v>
      </c>
      <c r="AS193" s="137" t="s">
        <v>220</v>
      </c>
      <c r="AT193" s="137" t="s">
        <v>87</v>
      </c>
      <c r="AU193" s="138"/>
      <c r="AV193" s="137" t="s">
        <v>89</v>
      </c>
      <c r="AW193" s="138"/>
      <c r="AX193" s="137" t="s">
        <v>93</v>
      </c>
      <c r="AY193" s="139" t="s">
        <v>732</v>
      </c>
      <c r="AZ193" s="139">
        <v>2</v>
      </c>
      <c r="BA193" s="142" t="s">
        <v>17</v>
      </c>
      <c r="BB193" s="142">
        <v>41</v>
      </c>
      <c r="BC193" s="137">
        <v>42</v>
      </c>
      <c r="BD193" s="137">
        <v>32</v>
      </c>
      <c r="BE193" s="137" t="s">
        <v>1666</v>
      </c>
      <c r="BF193" s="137">
        <v>15</v>
      </c>
      <c r="BG193" s="137">
        <v>9</v>
      </c>
      <c r="BH193" s="143">
        <v>3.11</v>
      </c>
      <c r="BI193" s="144">
        <v>2.33</v>
      </c>
      <c r="BJ193" s="145">
        <v>1.3</v>
      </c>
      <c r="BK193" s="144">
        <v>2.17</v>
      </c>
      <c r="BL193" s="145">
        <v>1.83</v>
      </c>
      <c r="BM193" s="143">
        <v>1.17</v>
      </c>
      <c r="BN193" s="145">
        <v>0</v>
      </c>
      <c r="BO193" s="143">
        <v>0</v>
      </c>
      <c r="BP193" s="144">
        <v>1.94</v>
      </c>
      <c r="BQ193" s="145">
        <v>2.02</v>
      </c>
      <c r="BR193" s="145">
        <v>1.1200000000000001</v>
      </c>
      <c r="BS193" s="145">
        <v>3.97</v>
      </c>
      <c r="BT193" s="145">
        <v>4.5</v>
      </c>
      <c r="BU193" s="146">
        <v>1.28</v>
      </c>
      <c r="BV193" s="147">
        <v>2.83</v>
      </c>
      <c r="BW193" s="147">
        <v>5.19</v>
      </c>
      <c r="BX193" s="146">
        <v>9.84</v>
      </c>
      <c r="BY193" s="146">
        <v>16.04</v>
      </c>
      <c r="BZ193" s="146">
        <v>2.4700000000000002</v>
      </c>
      <c r="CA193" s="148">
        <v>2.2000000000000002</v>
      </c>
      <c r="CB193" s="149">
        <v>0</v>
      </c>
      <c r="CC193" s="149">
        <v>0</v>
      </c>
      <c r="CD193" s="149">
        <v>0.87</v>
      </c>
      <c r="CE193" s="150">
        <v>1.45</v>
      </c>
      <c r="CF193" s="149">
        <v>1.34</v>
      </c>
      <c r="CG193" s="150">
        <v>2.0099999999999998</v>
      </c>
      <c r="CH193" s="148">
        <v>3.24</v>
      </c>
      <c r="CI193" s="149">
        <v>2.99</v>
      </c>
      <c r="CJ193" s="149">
        <v>4.3499999999999996</v>
      </c>
      <c r="CK193" s="149">
        <v>3.62</v>
      </c>
      <c r="CL193" s="147">
        <v>1.62</v>
      </c>
      <c r="CM193" s="146">
        <v>3.08</v>
      </c>
      <c r="CN193" s="147">
        <v>5.55</v>
      </c>
      <c r="CO193" s="147">
        <v>7.29</v>
      </c>
      <c r="CP193" s="146">
        <v>9.5399999999999991</v>
      </c>
      <c r="CQ193" s="146">
        <v>13.09</v>
      </c>
      <c r="CR193" s="151">
        <v>24.25</v>
      </c>
      <c r="CS193" s="152">
        <v>28.38</v>
      </c>
      <c r="CT193" s="153">
        <v>30.67</v>
      </c>
      <c r="CU193" s="152">
        <v>33.380000000000003</v>
      </c>
      <c r="CV193" s="153">
        <v>30.1</v>
      </c>
      <c r="CW193" s="151">
        <v>32.89</v>
      </c>
      <c r="CX193" s="153">
        <v>34.19</v>
      </c>
      <c r="CY193" s="151">
        <v>35.479999999999997</v>
      </c>
      <c r="CZ193" s="152">
        <v>36.520000000000003</v>
      </c>
      <c r="DA193" s="153">
        <v>36.86</v>
      </c>
      <c r="DB193" s="153">
        <v>35.01</v>
      </c>
      <c r="DC193" s="153">
        <v>35.9</v>
      </c>
      <c r="DD193" s="153">
        <v>44.87</v>
      </c>
      <c r="DE193" s="151">
        <v>46.06</v>
      </c>
      <c r="DF193" s="153">
        <v>44.02</v>
      </c>
      <c r="DG193" s="153">
        <v>45.25</v>
      </c>
      <c r="DH193" s="151">
        <v>41.4</v>
      </c>
      <c r="DI193" s="151">
        <v>44.28</v>
      </c>
      <c r="DJ193" s="151">
        <v>25.23</v>
      </c>
      <c r="DK193" s="152">
        <v>28.78</v>
      </c>
      <c r="DL193" s="153">
        <v>29.46</v>
      </c>
      <c r="DM193" s="153">
        <v>33.39</v>
      </c>
      <c r="DN193" s="153">
        <v>31.69</v>
      </c>
      <c r="DO193" s="151">
        <v>32.729999999999997</v>
      </c>
      <c r="DP193" s="153">
        <v>36</v>
      </c>
      <c r="DQ193" s="151">
        <v>37.200000000000003</v>
      </c>
      <c r="DR193" s="152">
        <v>34.42</v>
      </c>
      <c r="DS193" s="153">
        <v>35.86</v>
      </c>
      <c r="DT193" s="153">
        <v>34.659999999999997</v>
      </c>
      <c r="DU193" s="153">
        <v>36.49</v>
      </c>
      <c r="DV193" s="153">
        <v>45.61</v>
      </c>
      <c r="DW193" s="151">
        <v>47.18</v>
      </c>
      <c r="DX193" s="153">
        <v>41.68</v>
      </c>
      <c r="DY193" s="153">
        <v>42.24</v>
      </c>
      <c r="DZ193" s="151">
        <v>40.1</v>
      </c>
      <c r="EA193" s="151">
        <v>45.63</v>
      </c>
      <c r="EB193" s="151">
        <v>13</v>
      </c>
      <c r="EC193" s="153">
        <v>10</v>
      </c>
      <c r="ED193" s="153">
        <v>7</v>
      </c>
      <c r="EE193" s="153">
        <v>0</v>
      </c>
      <c r="EF193" s="153">
        <v>-16</v>
      </c>
      <c r="EG193" s="153">
        <v>-24</v>
      </c>
      <c r="EH193" s="153">
        <v>-32</v>
      </c>
      <c r="EI193" s="153">
        <v>-36</v>
      </c>
      <c r="EJ193" s="153">
        <v>-30</v>
      </c>
      <c r="EK193" s="153">
        <v>-16</v>
      </c>
      <c r="EL193" s="153">
        <v>-9</v>
      </c>
      <c r="EM193" s="153">
        <v>4</v>
      </c>
      <c r="EN193" s="153">
        <v>22</v>
      </c>
      <c r="EO193" s="153">
        <v>28</v>
      </c>
      <c r="EP193" s="153">
        <v>27</v>
      </c>
      <c r="EQ193" s="153">
        <v>23</v>
      </c>
      <c r="ER193" s="153">
        <v>20</v>
      </c>
      <c r="ES193" s="153">
        <v>16</v>
      </c>
    </row>
    <row r="194" spans="1:149" s="154" customFormat="1" ht="14">
      <c r="A194" s="137" t="s">
        <v>1397</v>
      </c>
      <c r="B194" s="137" t="s">
        <v>1666</v>
      </c>
      <c r="C194" s="137">
        <v>12</v>
      </c>
      <c r="D194" s="137">
        <v>1</v>
      </c>
      <c r="E194" s="137">
        <v>51560803</v>
      </c>
      <c r="F194" s="137" t="s">
        <v>91</v>
      </c>
      <c r="G194" s="138" t="s">
        <v>1401</v>
      </c>
      <c r="H194" s="139"/>
      <c r="I194" s="138"/>
      <c r="J194" s="137">
        <v>150</v>
      </c>
      <c r="K194" s="137">
        <v>39.6</v>
      </c>
      <c r="L194" s="137" t="s">
        <v>167</v>
      </c>
      <c r="M194" s="137"/>
      <c r="N194" s="137" t="s">
        <v>147</v>
      </c>
      <c r="O194" s="137" t="s">
        <v>259</v>
      </c>
      <c r="P194" s="142" t="s">
        <v>6</v>
      </c>
      <c r="Q194" s="142">
        <v>37</v>
      </c>
      <c r="R194" s="137">
        <v>37</v>
      </c>
      <c r="S194" s="137">
        <v>33</v>
      </c>
      <c r="T194" s="140"/>
      <c r="U194" s="140"/>
      <c r="V194" s="140"/>
      <c r="W194" s="140"/>
      <c r="X194" s="142" t="s">
        <v>6</v>
      </c>
      <c r="Y194" s="142">
        <v>37</v>
      </c>
      <c r="Z194" s="137">
        <v>37</v>
      </c>
      <c r="AA194" s="137">
        <v>33</v>
      </c>
      <c r="AB194" s="137" t="s">
        <v>1400</v>
      </c>
      <c r="AC194" s="141"/>
      <c r="AD194" s="142" t="s">
        <v>232</v>
      </c>
      <c r="AE194" s="142">
        <v>62</v>
      </c>
      <c r="AF194" s="137">
        <v>49</v>
      </c>
      <c r="AG194" s="137">
        <v>39</v>
      </c>
      <c r="AH194" s="137"/>
      <c r="AI194" s="141" t="s">
        <v>242</v>
      </c>
      <c r="AJ194" s="150" t="s">
        <v>301</v>
      </c>
      <c r="AK194" s="150">
        <v>32</v>
      </c>
      <c r="AL194" s="155">
        <v>25</v>
      </c>
      <c r="AM194" s="155">
        <v>19</v>
      </c>
      <c r="AN194" s="155"/>
      <c r="AO194" s="159" t="s">
        <v>131</v>
      </c>
      <c r="AP194" s="137" t="s">
        <v>117</v>
      </c>
      <c r="AQ194" s="137" t="s">
        <v>323</v>
      </c>
      <c r="AR194" s="137" t="s">
        <v>800</v>
      </c>
      <c r="AS194" s="137" t="s">
        <v>263</v>
      </c>
      <c r="AT194" s="137" t="s">
        <v>87</v>
      </c>
      <c r="AU194" s="138"/>
      <c r="AV194" s="137" t="s">
        <v>89</v>
      </c>
      <c r="AW194" s="138"/>
      <c r="AX194" s="137" t="s">
        <v>93</v>
      </c>
      <c r="AY194" s="139" t="s">
        <v>1402</v>
      </c>
      <c r="AZ194" s="139">
        <v>2</v>
      </c>
      <c r="BA194" s="142" t="s">
        <v>6</v>
      </c>
      <c r="BB194" s="142">
        <v>37</v>
      </c>
      <c r="BC194" s="137">
        <v>37</v>
      </c>
      <c r="BD194" s="137">
        <v>33</v>
      </c>
      <c r="BE194" s="137" t="s">
        <v>1666</v>
      </c>
      <c r="BF194" s="137">
        <v>12</v>
      </c>
      <c r="BG194" s="137">
        <v>1</v>
      </c>
      <c r="BH194" s="143">
        <v>2.86</v>
      </c>
      <c r="BI194" s="144">
        <v>3.34</v>
      </c>
      <c r="BJ194" s="145">
        <v>3.05</v>
      </c>
      <c r="BK194" s="144">
        <v>1.69</v>
      </c>
      <c r="BL194" s="145">
        <v>2.06</v>
      </c>
      <c r="BM194" s="143">
        <v>2.34</v>
      </c>
      <c r="BN194" s="145">
        <v>2.73</v>
      </c>
      <c r="BO194" s="143">
        <v>2.83</v>
      </c>
      <c r="BP194" s="144">
        <v>1.85</v>
      </c>
      <c r="BQ194" s="145">
        <v>3.56</v>
      </c>
      <c r="BR194" s="145">
        <v>5.58</v>
      </c>
      <c r="BS194" s="145">
        <v>5.0599999999999996</v>
      </c>
      <c r="BT194" s="145">
        <v>1.73</v>
      </c>
      <c r="BU194" s="146">
        <v>4.0599999999999996</v>
      </c>
      <c r="BV194" s="147">
        <v>6.39</v>
      </c>
      <c r="BW194" s="147">
        <v>8.07</v>
      </c>
      <c r="BX194" s="146">
        <v>10.72</v>
      </c>
      <c r="BY194" s="146">
        <v>19.79</v>
      </c>
      <c r="BZ194" s="146">
        <v>3.71</v>
      </c>
      <c r="CA194" s="148">
        <v>1.05</v>
      </c>
      <c r="CB194" s="149">
        <v>0.12</v>
      </c>
      <c r="CC194" s="149">
        <v>0</v>
      </c>
      <c r="CD194" s="149">
        <v>0.51</v>
      </c>
      <c r="CE194" s="150">
        <v>0.87</v>
      </c>
      <c r="CF194" s="149">
        <v>2.67</v>
      </c>
      <c r="CG194" s="150">
        <v>2.33</v>
      </c>
      <c r="CH194" s="148">
        <v>2.72</v>
      </c>
      <c r="CI194" s="149">
        <v>1.89</v>
      </c>
      <c r="CJ194" s="149">
        <v>5.58</v>
      </c>
      <c r="CK194" s="149">
        <v>5.01</v>
      </c>
      <c r="CL194" s="147">
        <v>4.1100000000000003</v>
      </c>
      <c r="CM194" s="146">
        <v>5.28</v>
      </c>
      <c r="CN194" s="147">
        <v>7.12</v>
      </c>
      <c r="CO194" s="147">
        <v>8.11</v>
      </c>
      <c r="CP194" s="146">
        <v>10.54</v>
      </c>
      <c r="CQ194" s="146">
        <v>17.940000000000001</v>
      </c>
      <c r="CR194" s="151">
        <v>25.39</v>
      </c>
      <c r="CS194" s="152">
        <v>31.12</v>
      </c>
      <c r="CT194" s="153">
        <v>33.14</v>
      </c>
      <c r="CU194" s="152">
        <v>34.68</v>
      </c>
      <c r="CV194" s="153">
        <v>35.770000000000003</v>
      </c>
      <c r="CW194" s="151">
        <v>38.24</v>
      </c>
      <c r="CX194" s="153">
        <v>38.159999999999997</v>
      </c>
      <c r="CY194" s="151">
        <v>38.409999999999997</v>
      </c>
      <c r="CZ194" s="152">
        <v>38.450000000000003</v>
      </c>
      <c r="DA194" s="153">
        <v>39.92</v>
      </c>
      <c r="DB194" s="153">
        <v>39.119999999999997</v>
      </c>
      <c r="DC194" s="153">
        <v>40.01</v>
      </c>
      <c r="DD194" s="153">
        <v>43.01</v>
      </c>
      <c r="DE194" s="151">
        <v>43.05</v>
      </c>
      <c r="DF194" s="153">
        <v>45.66</v>
      </c>
      <c r="DG194" s="153">
        <v>43.52</v>
      </c>
      <c r="DH194" s="151">
        <v>41.17</v>
      </c>
      <c r="DI194" s="151">
        <v>38.21</v>
      </c>
      <c r="DJ194" s="151">
        <v>25.31</v>
      </c>
      <c r="DK194" s="152">
        <v>31.44</v>
      </c>
      <c r="DL194" s="153">
        <v>33.619999999999997</v>
      </c>
      <c r="DM194" s="153">
        <v>34.619999999999997</v>
      </c>
      <c r="DN194" s="153">
        <v>35.51</v>
      </c>
      <c r="DO194" s="151">
        <v>37.21</v>
      </c>
      <c r="DP194" s="153">
        <v>36.35</v>
      </c>
      <c r="DQ194" s="151">
        <v>37.92</v>
      </c>
      <c r="DR194" s="152">
        <v>38.54</v>
      </c>
      <c r="DS194" s="153">
        <v>38.700000000000003</v>
      </c>
      <c r="DT194" s="153">
        <v>39.74</v>
      </c>
      <c r="DU194" s="153">
        <v>40.18</v>
      </c>
      <c r="DV194" s="153">
        <v>43.23</v>
      </c>
      <c r="DW194" s="151">
        <v>44.65</v>
      </c>
      <c r="DX194" s="153">
        <v>44.66</v>
      </c>
      <c r="DY194" s="153">
        <v>44.46</v>
      </c>
      <c r="DZ194" s="151">
        <v>40.1</v>
      </c>
      <c r="EA194" s="151">
        <v>39.03</v>
      </c>
      <c r="EB194" s="151">
        <v>2</v>
      </c>
      <c r="EC194" s="153">
        <v>4</v>
      </c>
      <c r="ED194" s="153">
        <v>2</v>
      </c>
      <c r="EE194" s="153">
        <v>0</v>
      </c>
      <c r="EF194" s="153">
        <v>-9</v>
      </c>
      <c r="EG194" s="153">
        <v>-15</v>
      </c>
      <c r="EH194" s="153">
        <v>-20</v>
      </c>
      <c r="EI194" s="153">
        <v>-20</v>
      </c>
      <c r="EJ194" s="153">
        <v>-22</v>
      </c>
      <c r="EK194" s="153">
        <v>-19</v>
      </c>
      <c r="EL194" s="153">
        <v>-15</v>
      </c>
      <c r="EM194" s="153">
        <v>-12</v>
      </c>
      <c r="EN194" s="153">
        <v>-8</v>
      </c>
      <c r="EO194" s="153">
        <v>-2</v>
      </c>
      <c r="EP194" s="153">
        <v>0</v>
      </c>
      <c r="EQ194" s="153">
        <v>0</v>
      </c>
      <c r="ER194" s="153">
        <v>2</v>
      </c>
      <c r="ES194" s="153">
        <v>1</v>
      </c>
    </row>
    <row r="195" spans="1:149" s="154" customFormat="1" ht="14">
      <c r="A195" s="137" t="s">
        <v>944</v>
      </c>
      <c r="B195" s="137" t="s">
        <v>1666</v>
      </c>
      <c r="C195" s="137">
        <v>15</v>
      </c>
      <c r="D195" s="137">
        <v>1</v>
      </c>
      <c r="E195" s="137">
        <v>49624494</v>
      </c>
      <c r="F195" s="137" t="s">
        <v>91</v>
      </c>
      <c r="G195" s="138" t="s">
        <v>948</v>
      </c>
      <c r="H195" s="139"/>
      <c r="I195" s="138"/>
      <c r="J195" s="137">
        <v>164.7</v>
      </c>
      <c r="K195" s="137">
        <v>59.6</v>
      </c>
      <c r="L195" s="137" t="s">
        <v>167</v>
      </c>
      <c r="M195" s="137"/>
      <c r="N195" s="137" t="s">
        <v>147</v>
      </c>
      <c r="O195" s="137" t="s">
        <v>148</v>
      </c>
      <c r="P195" s="142" t="s">
        <v>17</v>
      </c>
      <c r="Q195" s="142">
        <v>45</v>
      </c>
      <c r="R195" s="137">
        <v>32</v>
      </c>
      <c r="S195" s="137">
        <v>34</v>
      </c>
      <c r="T195" s="140"/>
      <c r="U195" s="140"/>
      <c r="V195" s="140"/>
      <c r="W195" s="140"/>
      <c r="X195" s="142" t="s">
        <v>17</v>
      </c>
      <c r="Y195" s="142">
        <v>45</v>
      </c>
      <c r="Z195" s="137">
        <v>32</v>
      </c>
      <c r="AA195" s="137">
        <v>34</v>
      </c>
      <c r="AB195" s="137" t="s">
        <v>280</v>
      </c>
      <c r="AC195" s="141"/>
      <c r="AD195" s="142" t="s">
        <v>101</v>
      </c>
      <c r="AE195" s="142">
        <v>55</v>
      </c>
      <c r="AF195" s="137">
        <v>33</v>
      </c>
      <c r="AG195" s="137">
        <v>23</v>
      </c>
      <c r="AH195" s="137"/>
      <c r="AI195" s="141" t="s">
        <v>443</v>
      </c>
      <c r="AJ195" s="150" t="s">
        <v>138</v>
      </c>
      <c r="AK195" s="150">
        <v>32</v>
      </c>
      <c r="AL195" s="155">
        <v>18</v>
      </c>
      <c r="AM195" s="155">
        <v>6</v>
      </c>
      <c r="AN195" s="155"/>
      <c r="AO195" s="159" t="s">
        <v>180</v>
      </c>
      <c r="AP195" s="137" t="s">
        <v>869</v>
      </c>
      <c r="AQ195" s="137" t="s">
        <v>409</v>
      </c>
      <c r="AR195" s="137" t="s">
        <v>744</v>
      </c>
      <c r="AS195" s="137" t="s">
        <v>324</v>
      </c>
      <c r="AT195" s="137" t="s">
        <v>87</v>
      </c>
      <c r="AU195" s="138"/>
      <c r="AV195" s="137" t="s">
        <v>89</v>
      </c>
      <c r="AW195" s="138"/>
      <c r="AX195" s="137" t="s">
        <v>93</v>
      </c>
      <c r="AY195" s="139" t="s">
        <v>258</v>
      </c>
      <c r="AZ195" s="139">
        <v>2</v>
      </c>
      <c r="BA195" s="142" t="s">
        <v>17</v>
      </c>
      <c r="BB195" s="142">
        <v>45</v>
      </c>
      <c r="BC195" s="137">
        <v>32</v>
      </c>
      <c r="BD195" s="137">
        <v>34</v>
      </c>
      <c r="BE195" s="137" t="s">
        <v>1666</v>
      </c>
      <c r="BF195" s="137">
        <v>15</v>
      </c>
      <c r="BG195" s="137">
        <v>1</v>
      </c>
      <c r="BH195" s="143">
        <v>5.14</v>
      </c>
      <c r="BI195" s="144">
        <v>3.11</v>
      </c>
      <c r="BJ195" s="145">
        <v>4.0999999999999996</v>
      </c>
      <c r="BK195" s="144">
        <v>3.99</v>
      </c>
      <c r="BL195" s="145">
        <v>3.23</v>
      </c>
      <c r="BM195" s="143">
        <v>3.36</v>
      </c>
      <c r="BN195" s="145">
        <v>2.06</v>
      </c>
      <c r="BO195" s="143">
        <v>1.96</v>
      </c>
      <c r="BP195" s="144">
        <v>3.68</v>
      </c>
      <c r="BQ195" s="145">
        <v>3.85</v>
      </c>
      <c r="BR195" s="145">
        <v>4.46</v>
      </c>
      <c r="BS195" s="145">
        <v>6.18</v>
      </c>
      <c r="BT195" s="145">
        <v>3.11</v>
      </c>
      <c r="BU195" s="146">
        <v>3.48</v>
      </c>
      <c r="BV195" s="147">
        <v>4.47</v>
      </c>
      <c r="BW195" s="147">
        <v>5.85</v>
      </c>
      <c r="BX195" s="146">
        <v>11.73</v>
      </c>
      <c r="BY195" s="146">
        <v>15.87</v>
      </c>
      <c r="BZ195" s="146">
        <v>5.17</v>
      </c>
      <c r="CA195" s="148">
        <v>2.96</v>
      </c>
      <c r="CB195" s="149">
        <v>0.12</v>
      </c>
      <c r="CC195" s="149">
        <v>0</v>
      </c>
      <c r="CD195" s="149">
        <v>0.37</v>
      </c>
      <c r="CE195" s="150">
        <v>2.66</v>
      </c>
      <c r="CF195" s="149">
        <v>2.2400000000000002</v>
      </c>
      <c r="CG195" s="150">
        <v>3.66</v>
      </c>
      <c r="CH195" s="148">
        <v>4.7300000000000004</v>
      </c>
      <c r="CI195" s="149">
        <v>3.5</v>
      </c>
      <c r="CJ195" s="149">
        <v>4.4800000000000004</v>
      </c>
      <c r="CK195" s="149">
        <v>4.37</v>
      </c>
      <c r="CL195" s="147">
        <v>2.2400000000000002</v>
      </c>
      <c r="CM195" s="146">
        <v>2.67</v>
      </c>
      <c r="CN195" s="147">
        <v>4.29</v>
      </c>
      <c r="CO195" s="147">
        <v>5.78</v>
      </c>
      <c r="CP195" s="146">
        <v>11.72</v>
      </c>
      <c r="CQ195" s="146">
        <v>15.9</v>
      </c>
      <c r="CR195" s="151">
        <v>26.9</v>
      </c>
      <c r="CS195" s="152">
        <v>31.57</v>
      </c>
      <c r="CT195" s="153">
        <v>36.53</v>
      </c>
      <c r="CU195" s="152">
        <v>37.56</v>
      </c>
      <c r="CV195" s="153">
        <v>39.07</v>
      </c>
      <c r="CW195" s="151">
        <v>40.880000000000003</v>
      </c>
      <c r="CX195" s="153">
        <v>41.29</v>
      </c>
      <c r="CY195" s="151">
        <v>40.54</v>
      </c>
      <c r="CZ195" s="152">
        <v>41.63</v>
      </c>
      <c r="DA195" s="153">
        <v>42.65</v>
      </c>
      <c r="DB195" s="153">
        <v>42.23</v>
      </c>
      <c r="DC195" s="153">
        <v>42.32</v>
      </c>
      <c r="DD195" s="153">
        <v>45.98</v>
      </c>
      <c r="DE195" s="151">
        <v>48.78</v>
      </c>
      <c r="DF195" s="153">
        <v>48.34</v>
      </c>
      <c r="DG195" s="153">
        <v>44.74</v>
      </c>
      <c r="DH195" s="151">
        <v>44.01</v>
      </c>
      <c r="DI195" s="151">
        <v>46.91</v>
      </c>
      <c r="DJ195" s="151">
        <v>26.5</v>
      </c>
      <c r="DK195" s="152">
        <v>31.56</v>
      </c>
      <c r="DL195" s="153">
        <v>37.97</v>
      </c>
      <c r="DM195" s="153">
        <v>38.93</v>
      </c>
      <c r="DN195" s="153">
        <v>40.36</v>
      </c>
      <c r="DO195" s="151">
        <v>40.68</v>
      </c>
      <c r="DP195" s="153">
        <v>40.26</v>
      </c>
      <c r="DQ195" s="151">
        <v>40.57</v>
      </c>
      <c r="DR195" s="152">
        <v>41.12</v>
      </c>
      <c r="DS195" s="153">
        <v>42.32</v>
      </c>
      <c r="DT195" s="153">
        <v>43.68</v>
      </c>
      <c r="DU195" s="153">
        <v>42.83</v>
      </c>
      <c r="DV195" s="153">
        <v>46.19</v>
      </c>
      <c r="DW195" s="151">
        <v>48.29</v>
      </c>
      <c r="DX195" s="153">
        <v>48.42</v>
      </c>
      <c r="DY195" s="153">
        <v>45.45</v>
      </c>
      <c r="DZ195" s="151">
        <v>43.73</v>
      </c>
      <c r="EA195" s="151">
        <v>46.7</v>
      </c>
      <c r="EB195" s="151">
        <v>0</v>
      </c>
      <c r="EC195" s="153">
        <v>2</v>
      </c>
      <c r="ED195" s="153">
        <v>6</v>
      </c>
      <c r="EE195" s="153">
        <v>6</v>
      </c>
      <c r="EF195" s="153">
        <v>4</v>
      </c>
      <c r="EG195" s="153">
        <v>-2</v>
      </c>
      <c r="EH195" s="153">
        <v>-7</v>
      </c>
      <c r="EI195" s="153">
        <v>-10</v>
      </c>
      <c r="EJ195" s="153">
        <v>-3</v>
      </c>
      <c r="EK195" s="153">
        <v>-1</v>
      </c>
      <c r="EL195" s="153">
        <v>2</v>
      </c>
      <c r="EM195" s="153">
        <v>6</v>
      </c>
      <c r="EN195" s="153">
        <v>8</v>
      </c>
      <c r="EO195" s="153">
        <v>8</v>
      </c>
      <c r="EP195" s="153">
        <v>6</v>
      </c>
      <c r="EQ195" s="153">
        <v>3</v>
      </c>
      <c r="ER195" s="153">
        <v>2</v>
      </c>
      <c r="ES195" s="153">
        <v>4</v>
      </c>
    </row>
    <row r="196" spans="1:149" s="154" customFormat="1" ht="14">
      <c r="A196" s="137" t="s">
        <v>1550</v>
      </c>
      <c r="B196" s="137" t="s">
        <v>1666</v>
      </c>
      <c r="C196" s="137">
        <v>17</v>
      </c>
      <c r="D196" s="137">
        <v>4</v>
      </c>
      <c r="E196" s="137">
        <v>51187316</v>
      </c>
      <c r="F196" s="137" t="s">
        <v>91</v>
      </c>
      <c r="G196" s="138" t="s">
        <v>1554</v>
      </c>
      <c r="H196" s="139"/>
      <c r="I196" s="138"/>
      <c r="J196" s="137">
        <v>156.6</v>
      </c>
      <c r="K196" s="137">
        <v>39.700000000000003</v>
      </c>
      <c r="L196" s="137" t="s">
        <v>167</v>
      </c>
      <c r="M196" s="137"/>
      <c r="N196" s="137" t="s">
        <v>147</v>
      </c>
      <c r="O196" s="137" t="s">
        <v>148</v>
      </c>
      <c r="P196" s="142" t="s">
        <v>17</v>
      </c>
      <c r="Q196" s="142">
        <v>42</v>
      </c>
      <c r="R196" s="137">
        <v>36</v>
      </c>
      <c r="S196" s="137">
        <v>35</v>
      </c>
      <c r="T196" s="140"/>
      <c r="U196" s="140"/>
      <c r="V196" s="140"/>
      <c r="W196" s="140"/>
      <c r="X196" s="142" t="s">
        <v>17</v>
      </c>
      <c r="Y196" s="142">
        <v>42</v>
      </c>
      <c r="Z196" s="137">
        <v>36</v>
      </c>
      <c r="AA196" s="137">
        <v>35</v>
      </c>
      <c r="AB196" s="137" t="s">
        <v>1553</v>
      </c>
      <c r="AC196" s="141"/>
      <c r="AD196" s="142" t="s">
        <v>175</v>
      </c>
      <c r="AE196" s="142">
        <v>53</v>
      </c>
      <c r="AF196" s="137">
        <v>35</v>
      </c>
      <c r="AG196" s="137">
        <v>29</v>
      </c>
      <c r="AH196" s="137"/>
      <c r="AI196" s="141" t="s">
        <v>88</v>
      </c>
      <c r="AJ196" s="150" t="s">
        <v>160</v>
      </c>
      <c r="AK196" s="150">
        <v>21</v>
      </c>
      <c r="AL196" s="155">
        <v>18</v>
      </c>
      <c r="AM196" s="155">
        <v>12</v>
      </c>
      <c r="AN196" s="155"/>
      <c r="AO196" s="159"/>
      <c r="AP196" s="137" t="s">
        <v>311</v>
      </c>
      <c r="AQ196" s="137" t="s">
        <v>118</v>
      </c>
      <c r="AR196" s="137" t="s">
        <v>766</v>
      </c>
      <c r="AS196" s="137" t="s">
        <v>204</v>
      </c>
      <c r="AT196" s="137" t="s">
        <v>87</v>
      </c>
      <c r="AU196" s="138"/>
      <c r="AV196" s="137" t="s">
        <v>89</v>
      </c>
      <c r="AW196" s="138"/>
      <c r="AX196" s="137" t="s">
        <v>93</v>
      </c>
      <c r="AY196" s="139" t="s">
        <v>773</v>
      </c>
      <c r="AZ196" s="139">
        <v>2</v>
      </c>
      <c r="BA196" s="142" t="s">
        <v>17</v>
      </c>
      <c r="BB196" s="142">
        <v>42</v>
      </c>
      <c r="BC196" s="137">
        <v>36</v>
      </c>
      <c r="BD196" s="137">
        <v>35</v>
      </c>
      <c r="BE196" s="137" t="s">
        <v>1666</v>
      </c>
      <c r="BF196" s="137">
        <v>17</v>
      </c>
      <c r="BG196" s="137">
        <v>4</v>
      </c>
      <c r="BH196" s="143">
        <v>1.96</v>
      </c>
      <c r="BI196" s="144">
        <v>1.06</v>
      </c>
      <c r="BJ196" s="145">
        <v>1.54</v>
      </c>
      <c r="BK196" s="144">
        <v>1.25</v>
      </c>
      <c r="BL196" s="145">
        <v>1.5</v>
      </c>
      <c r="BM196" s="143">
        <v>1.1200000000000001</v>
      </c>
      <c r="BN196" s="145">
        <v>1.1200000000000001</v>
      </c>
      <c r="BO196" s="143">
        <v>0</v>
      </c>
      <c r="BP196" s="144">
        <v>0</v>
      </c>
      <c r="BQ196" s="145">
        <v>0</v>
      </c>
      <c r="BR196" s="145">
        <v>4.32</v>
      </c>
      <c r="BS196" s="145">
        <v>4.8</v>
      </c>
      <c r="BT196" s="145">
        <v>1.1100000000000001</v>
      </c>
      <c r="BU196" s="146">
        <v>1.39</v>
      </c>
      <c r="BV196" s="147">
        <v>2.4700000000000002</v>
      </c>
      <c r="BW196" s="147">
        <v>3.49</v>
      </c>
      <c r="BX196" s="146">
        <v>9.67</v>
      </c>
      <c r="BY196" s="146">
        <v>14.35</v>
      </c>
      <c r="BZ196" s="146">
        <v>2.89</v>
      </c>
      <c r="CA196" s="148">
        <v>0.88</v>
      </c>
      <c r="CB196" s="149">
        <v>0</v>
      </c>
      <c r="CC196" s="149">
        <v>0</v>
      </c>
      <c r="CD196" s="149">
        <v>0</v>
      </c>
      <c r="CE196" s="150">
        <v>0.12</v>
      </c>
      <c r="CF196" s="149">
        <v>1.1200000000000001</v>
      </c>
      <c r="CG196" s="150">
        <v>1.02</v>
      </c>
      <c r="CH196" s="148">
        <v>1.73</v>
      </c>
      <c r="CI196" s="149">
        <v>1.28</v>
      </c>
      <c r="CJ196" s="149">
        <v>5.12</v>
      </c>
      <c r="CK196" s="149">
        <v>2.94</v>
      </c>
      <c r="CL196" s="147">
        <v>0.12</v>
      </c>
      <c r="CM196" s="146">
        <v>0.76</v>
      </c>
      <c r="CN196" s="147">
        <v>1.27</v>
      </c>
      <c r="CO196" s="147">
        <v>3.86</v>
      </c>
      <c r="CP196" s="146">
        <v>8.7200000000000006</v>
      </c>
      <c r="CQ196" s="146">
        <v>15.64</v>
      </c>
      <c r="CR196" s="151">
        <v>28.39</v>
      </c>
      <c r="CS196" s="152">
        <v>32.799999999999997</v>
      </c>
      <c r="CT196" s="153">
        <v>34.29</v>
      </c>
      <c r="CU196" s="152">
        <v>37.450000000000003</v>
      </c>
      <c r="CV196" s="153">
        <v>38.4</v>
      </c>
      <c r="CW196" s="151">
        <v>38.96</v>
      </c>
      <c r="CX196" s="153">
        <v>40.11</v>
      </c>
      <c r="CY196" s="151">
        <v>40.89</v>
      </c>
      <c r="CZ196" s="152">
        <v>41.92</v>
      </c>
      <c r="DA196" s="153">
        <v>40.96</v>
      </c>
      <c r="DB196" s="153">
        <v>41.9</v>
      </c>
      <c r="DC196" s="153">
        <v>40.770000000000003</v>
      </c>
      <c r="DD196" s="153">
        <v>42.97</v>
      </c>
      <c r="DE196" s="151">
        <v>42.93</v>
      </c>
      <c r="DF196" s="153">
        <v>47.02</v>
      </c>
      <c r="DG196" s="153">
        <v>43.51</v>
      </c>
      <c r="DH196" s="151">
        <v>39.4</v>
      </c>
      <c r="DI196" s="151">
        <v>39.81</v>
      </c>
      <c r="DJ196" s="151">
        <v>28.78</v>
      </c>
      <c r="DK196" s="152">
        <v>32.130000000000003</v>
      </c>
      <c r="DL196" s="153">
        <v>34.94</v>
      </c>
      <c r="DM196" s="153">
        <v>37.94</v>
      </c>
      <c r="DN196" s="153">
        <v>39.17</v>
      </c>
      <c r="DO196" s="151">
        <v>39.979999999999997</v>
      </c>
      <c r="DP196" s="153">
        <v>39.28</v>
      </c>
      <c r="DQ196" s="151">
        <v>39.51</v>
      </c>
      <c r="DR196" s="152">
        <v>39.200000000000003</v>
      </c>
      <c r="DS196" s="153">
        <v>39.799999999999997</v>
      </c>
      <c r="DT196" s="153">
        <v>40.28</v>
      </c>
      <c r="DU196" s="153">
        <v>39.450000000000003</v>
      </c>
      <c r="DV196" s="153">
        <v>43.2</v>
      </c>
      <c r="DW196" s="151">
        <v>43.27</v>
      </c>
      <c r="DX196" s="153">
        <v>46.21</v>
      </c>
      <c r="DY196" s="153">
        <v>42.85</v>
      </c>
      <c r="DZ196" s="151">
        <v>40.229999999999997</v>
      </c>
      <c r="EA196" s="151">
        <v>39.409999999999997</v>
      </c>
      <c r="EB196" s="151">
        <v>-2</v>
      </c>
      <c r="EC196" s="153">
        <v>-2</v>
      </c>
      <c r="ED196" s="153">
        <v>3</v>
      </c>
      <c r="EE196" s="153">
        <v>9</v>
      </c>
      <c r="EF196" s="153">
        <v>8</v>
      </c>
      <c r="EG196" s="153">
        <v>0</v>
      </c>
      <c r="EH196" s="153">
        <v>-6</v>
      </c>
      <c r="EI196" s="153">
        <v>-14</v>
      </c>
      <c r="EJ196" s="153">
        <v>-20</v>
      </c>
      <c r="EK196" s="153">
        <v>-21</v>
      </c>
      <c r="EL196" s="153">
        <v>-18</v>
      </c>
      <c r="EM196" s="153">
        <v>-14</v>
      </c>
      <c r="EN196" s="153">
        <v>-9</v>
      </c>
      <c r="EO196" s="153">
        <v>-6</v>
      </c>
      <c r="EP196" s="153">
        <v>-2</v>
      </c>
      <c r="EQ196" s="153">
        <v>-1</v>
      </c>
      <c r="ER196" s="153">
        <v>0</v>
      </c>
      <c r="ES196" s="153">
        <v>0</v>
      </c>
    </row>
    <row r="197" spans="1:149" s="154" customFormat="1" ht="14">
      <c r="A197" s="137" t="s">
        <v>963</v>
      </c>
      <c r="B197" s="137" t="s">
        <v>1666</v>
      </c>
      <c r="C197" s="137">
        <v>19</v>
      </c>
      <c r="D197" s="137">
        <v>0</v>
      </c>
      <c r="E197" s="137">
        <v>50501490</v>
      </c>
      <c r="F197" s="137" t="s">
        <v>91</v>
      </c>
      <c r="G197" s="138" t="s">
        <v>878</v>
      </c>
      <c r="H197" s="139"/>
      <c r="I197" s="138"/>
      <c r="J197" s="137">
        <v>153.80000000000001</v>
      </c>
      <c r="K197" s="137">
        <v>56.3</v>
      </c>
      <c r="L197" s="137" t="s">
        <v>167</v>
      </c>
      <c r="M197" s="137"/>
      <c r="N197" s="137" t="s">
        <v>147</v>
      </c>
      <c r="O197" s="137" t="s">
        <v>148</v>
      </c>
      <c r="P197" s="142" t="s">
        <v>17</v>
      </c>
      <c r="Q197" s="142">
        <v>39</v>
      </c>
      <c r="R197" s="137">
        <v>41</v>
      </c>
      <c r="S197" s="137">
        <v>35</v>
      </c>
      <c r="T197" s="140"/>
      <c r="U197" s="140"/>
      <c r="V197" s="140"/>
      <c r="W197" s="140"/>
      <c r="X197" s="142" t="s">
        <v>17</v>
      </c>
      <c r="Y197" s="142">
        <v>39</v>
      </c>
      <c r="Z197" s="137">
        <v>41</v>
      </c>
      <c r="AA197" s="137">
        <v>35</v>
      </c>
      <c r="AB197" s="137" t="s">
        <v>965</v>
      </c>
      <c r="AC197" s="141" t="s">
        <v>703</v>
      </c>
      <c r="AD197" s="142" t="s">
        <v>318</v>
      </c>
      <c r="AE197" s="142">
        <v>53</v>
      </c>
      <c r="AF197" s="137">
        <v>49</v>
      </c>
      <c r="AG197" s="137">
        <v>35</v>
      </c>
      <c r="AH197" s="137"/>
      <c r="AI197" s="141" t="s">
        <v>242</v>
      </c>
      <c r="AJ197" s="150" t="s">
        <v>261</v>
      </c>
      <c r="AK197" s="150">
        <v>15</v>
      </c>
      <c r="AL197" s="155">
        <v>11</v>
      </c>
      <c r="AM197" s="155">
        <v>7</v>
      </c>
      <c r="AN197" s="155"/>
      <c r="AO197" s="159"/>
      <c r="AP197" s="137" t="s">
        <v>869</v>
      </c>
      <c r="AQ197" s="137" t="s">
        <v>760</v>
      </c>
      <c r="AR197" s="137" t="s">
        <v>289</v>
      </c>
      <c r="AS197" s="137" t="s">
        <v>353</v>
      </c>
      <c r="AT197" s="137" t="s">
        <v>87</v>
      </c>
      <c r="AU197" s="138"/>
      <c r="AV197" s="137" t="s">
        <v>89</v>
      </c>
      <c r="AW197" s="138"/>
      <c r="AX197" s="137" t="s">
        <v>93</v>
      </c>
      <c r="AY197" s="139" t="s">
        <v>966</v>
      </c>
      <c r="AZ197" s="139">
        <v>2</v>
      </c>
      <c r="BA197" s="142" t="s">
        <v>17</v>
      </c>
      <c r="BB197" s="142">
        <v>39</v>
      </c>
      <c r="BC197" s="137">
        <v>41</v>
      </c>
      <c r="BD197" s="137">
        <v>35</v>
      </c>
      <c r="BE197" s="137" t="s">
        <v>1666</v>
      </c>
      <c r="BF197" s="137">
        <v>19</v>
      </c>
      <c r="BG197" s="137">
        <v>0</v>
      </c>
      <c r="BH197" s="143">
        <v>2.4700000000000002</v>
      </c>
      <c r="BI197" s="144">
        <v>3.17</v>
      </c>
      <c r="BJ197" s="145">
        <v>2.5</v>
      </c>
      <c r="BK197" s="144">
        <v>2.74</v>
      </c>
      <c r="BL197" s="145">
        <v>2.12</v>
      </c>
      <c r="BM197" s="143">
        <v>1.87</v>
      </c>
      <c r="BN197" s="145">
        <v>2.21</v>
      </c>
      <c r="BO197" s="143">
        <v>1.42</v>
      </c>
      <c r="BP197" s="144">
        <v>0</v>
      </c>
      <c r="BQ197" s="145">
        <v>0.67</v>
      </c>
      <c r="BR197" s="145">
        <v>2.39</v>
      </c>
      <c r="BS197" s="145">
        <v>4.47</v>
      </c>
      <c r="BT197" s="145">
        <v>2.34</v>
      </c>
      <c r="BU197" s="146">
        <v>2.4700000000000002</v>
      </c>
      <c r="BV197" s="147">
        <v>4.3600000000000003</v>
      </c>
      <c r="BW197" s="147">
        <v>5.5</v>
      </c>
      <c r="BX197" s="146">
        <v>9.1300000000000008</v>
      </c>
      <c r="BY197" s="146">
        <v>15.52</v>
      </c>
      <c r="BZ197" s="146">
        <v>2.46</v>
      </c>
      <c r="CA197" s="148">
        <v>1.79</v>
      </c>
      <c r="CB197" s="149">
        <v>0</v>
      </c>
      <c r="CC197" s="149">
        <v>0</v>
      </c>
      <c r="CD197" s="149">
        <v>0.37</v>
      </c>
      <c r="CE197" s="150">
        <v>2.2400000000000002</v>
      </c>
      <c r="CF197" s="149">
        <v>0.87</v>
      </c>
      <c r="CG197" s="150">
        <v>2.06</v>
      </c>
      <c r="CH197" s="148">
        <v>2.4</v>
      </c>
      <c r="CI197" s="149">
        <v>1.45</v>
      </c>
      <c r="CJ197" s="149">
        <v>2.72</v>
      </c>
      <c r="CK197" s="149">
        <v>5.51</v>
      </c>
      <c r="CL197" s="147">
        <v>2.2400000000000002</v>
      </c>
      <c r="CM197" s="146">
        <v>2.74</v>
      </c>
      <c r="CN197" s="147">
        <v>3.99</v>
      </c>
      <c r="CO197" s="147">
        <v>5.12</v>
      </c>
      <c r="CP197" s="146">
        <v>9.91</v>
      </c>
      <c r="CQ197" s="146">
        <v>16.079999999999998</v>
      </c>
      <c r="CR197" s="151">
        <v>27.54</v>
      </c>
      <c r="CS197" s="152">
        <v>31.57</v>
      </c>
      <c r="CT197" s="153">
        <v>34.04</v>
      </c>
      <c r="CU197" s="152">
        <v>35.67</v>
      </c>
      <c r="CV197" s="153">
        <v>35.32</v>
      </c>
      <c r="CW197" s="151">
        <v>35.94</v>
      </c>
      <c r="CX197" s="153">
        <v>36.57</v>
      </c>
      <c r="CY197" s="151">
        <v>36.42</v>
      </c>
      <c r="CZ197" s="152">
        <v>37.04</v>
      </c>
      <c r="DA197" s="153">
        <v>37.76</v>
      </c>
      <c r="DB197" s="153">
        <v>38.119999999999997</v>
      </c>
      <c r="DC197" s="153">
        <v>40.67</v>
      </c>
      <c r="DD197" s="153">
        <v>42.37</v>
      </c>
      <c r="DE197" s="151">
        <v>45.36</v>
      </c>
      <c r="DF197" s="153">
        <v>46.15</v>
      </c>
      <c r="DG197" s="153">
        <v>46.29</v>
      </c>
      <c r="DH197" s="151">
        <v>43.57</v>
      </c>
      <c r="DI197" s="151">
        <v>45.42</v>
      </c>
      <c r="DJ197" s="151">
        <v>27.46</v>
      </c>
      <c r="DK197" s="152">
        <v>31.11</v>
      </c>
      <c r="DL197" s="153">
        <v>34.79</v>
      </c>
      <c r="DM197" s="153">
        <v>35.770000000000003</v>
      </c>
      <c r="DN197" s="153">
        <v>35.28</v>
      </c>
      <c r="DO197" s="151">
        <v>35.97</v>
      </c>
      <c r="DP197" s="153">
        <v>36.770000000000003</v>
      </c>
      <c r="DQ197" s="151">
        <v>36.79</v>
      </c>
      <c r="DR197" s="152">
        <v>36.33</v>
      </c>
      <c r="DS197" s="153">
        <v>36.64</v>
      </c>
      <c r="DT197" s="153">
        <v>38.07</v>
      </c>
      <c r="DU197" s="153">
        <v>40.409999999999997</v>
      </c>
      <c r="DV197" s="153">
        <v>42.36</v>
      </c>
      <c r="DW197" s="151">
        <v>44.88</v>
      </c>
      <c r="DX197" s="153">
        <v>46.23</v>
      </c>
      <c r="DY197" s="153">
        <v>46.41</v>
      </c>
      <c r="DZ197" s="151">
        <v>44.49</v>
      </c>
      <c r="EA197" s="151">
        <v>45.62</v>
      </c>
      <c r="EB197" s="151">
        <v>4</v>
      </c>
      <c r="EC197" s="153">
        <v>6</v>
      </c>
      <c r="ED197" s="153">
        <v>7</v>
      </c>
      <c r="EE197" s="153">
        <v>4</v>
      </c>
      <c r="EF197" s="153">
        <v>0</v>
      </c>
      <c r="EG197" s="153">
        <v>-8</v>
      </c>
      <c r="EH197" s="153">
        <v>-16</v>
      </c>
      <c r="EI197" s="153">
        <v>-21</v>
      </c>
      <c r="EJ197" s="153">
        <v>-24</v>
      </c>
      <c r="EK197" s="153">
        <v>-20</v>
      </c>
      <c r="EL197" s="153">
        <v>-17</v>
      </c>
      <c r="EM197" s="153">
        <v>-13</v>
      </c>
      <c r="EN197" s="153">
        <v>-10</v>
      </c>
      <c r="EO197" s="153">
        <v>-6</v>
      </c>
      <c r="EP197" s="153">
        <v>-5</v>
      </c>
      <c r="EQ197" s="153">
        <v>-4</v>
      </c>
      <c r="ER197" s="153">
        <v>0</v>
      </c>
      <c r="ES197" s="153">
        <v>0</v>
      </c>
    </row>
    <row r="198" spans="1:149" s="154" customFormat="1" ht="14">
      <c r="A198" s="137" t="s">
        <v>882</v>
      </c>
      <c r="B198" s="137" t="s">
        <v>1667</v>
      </c>
      <c r="C198" s="137">
        <v>14</v>
      </c>
      <c r="D198" s="137">
        <v>8</v>
      </c>
      <c r="E198" s="137">
        <v>51491008</v>
      </c>
      <c r="F198" s="137" t="s">
        <v>91</v>
      </c>
      <c r="G198" s="138" t="s">
        <v>886</v>
      </c>
      <c r="H198" s="155" t="s">
        <v>95</v>
      </c>
      <c r="I198" s="138">
        <v>2</v>
      </c>
      <c r="J198" s="137">
        <v>172</v>
      </c>
      <c r="K198" s="137">
        <v>52.5</v>
      </c>
      <c r="L198" s="137" t="s">
        <v>167</v>
      </c>
      <c r="M198" s="137"/>
      <c r="N198" s="137" t="s">
        <v>158</v>
      </c>
      <c r="O198" s="137" t="s">
        <v>148</v>
      </c>
      <c r="P198" s="142" t="s">
        <v>6</v>
      </c>
      <c r="Q198" s="142">
        <v>37</v>
      </c>
      <c r="R198" s="137">
        <v>35</v>
      </c>
      <c r="S198" s="137">
        <v>35</v>
      </c>
      <c r="T198" s="140" t="s">
        <v>598</v>
      </c>
      <c r="U198" s="140"/>
      <c r="V198" s="140"/>
      <c r="W198" s="140"/>
      <c r="X198" s="142" t="s">
        <v>6</v>
      </c>
      <c r="Y198" s="142">
        <v>37</v>
      </c>
      <c r="Z198" s="137">
        <v>35</v>
      </c>
      <c r="AA198" s="137">
        <v>35</v>
      </c>
      <c r="AB198" s="137" t="s">
        <v>885</v>
      </c>
      <c r="AC198" s="141"/>
      <c r="AD198" s="142" t="s">
        <v>260</v>
      </c>
      <c r="AE198" s="142">
        <v>70</v>
      </c>
      <c r="AF198" s="137">
        <v>42</v>
      </c>
      <c r="AG198" s="137">
        <v>34</v>
      </c>
      <c r="AH198" s="137"/>
      <c r="AI198" s="141" t="s">
        <v>242</v>
      </c>
      <c r="AJ198" s="150" t="s">
        <v>261</v>
      </c>
      <c r="AK198" s="150">
        <v>29</v>
      </c>
      <c r="AL198" s="155">
        <v>17</v>
      </c>
      <c r="AM198" s="155">
        <v>16</v>
      </c>
      <c r="AN198" s="155"/>
      <c r="AO198" s="159"/>
      <c r="AP198" s="137" t="s">
        <v>311</v>
      </c>
      <c r="AQ198" s="137" t="s">
        <v>251</v>
      </c>
      <c r="AR198" s="137" t="s">
        <v>870</v>
      </c>
      <c r="AS198" s="137" t="s">
        <v>106</v>
      </c>
      <c r="AT198" s="137" t="s">
        <v>87</v>
      </c>
      <c r="AU198" s="138"/>
      <c r="AV198" s="137" t="s">
        <v>89</v>
      </c>
      <c r="AW198" s="138"/>
      <c r="AX198" s="137" t="s">
        <v>93</v>
      </c>
      <c r="AY198" s="139" t="s">
        <v>782</v>
      </c>
      <c r="AZ198" s="139">
        <v>2</v>
      </c>
      <c r="BA198" s="142" t="s">
        <v>6</v>
      </c>
      <c r="BB198" s="142">
        <v>37</v>
      </c>
      <c r="BC198" s="137">
        <v>35</v>
      </c>
      <c r="BD198" s="137">
        <v>35</v>
      </c>
      <c r="BE198" s="137" t="s">
        <v>1667</v>
      </c>
      <c r="BF198" s="137">
        <v>14</v>
      </c>
      <c r="BG198" s="137">
        <v>8</v>
      </c>
      <c r="BH198" s="143">
        <v>5.57</v>
      </c>
      <c r="BI198" s="144">
        <v>4.68</v>
      </c>
      <c r="BJ198" s="145">
        <v>4.29</v>
      </c>
      <c r="BK198" s="144">
        <v>3.37</v>
      </c>
      <c r="BL198" s="145">
        <v>3.27</v>
      </c>
      <c r="BM198" s="143">
        <v>3.56</v>
      </c>
      <c r="BN198" s="145">
        <v>2.2400000000000002</v>
      </c>
      <c r="BO198" s="143">
        <v>3.17</v>
      </c>
      <c r="BP198" s="144">
        <v>3.45</v>
      </c>
      <c r="BQ198" s="145">
        <v>4.38</v>
      </c>
      <c r="BR198" s="145">
        <v>9.33</v>
      </c>
      <c r="BS198" s="145">
        <v>7.63</v>
      </c>
      <c r="BT198" s="145">
        <v>5.41</v>
      </c>
      <c r="BU198" s="146">
        <v>6.06</v>
      </c>
      <c r="BV198" s="147">
        <v>6.34</v>
      </c>
      <c r="BW198" s="147">
        <v>9.16</v>
      </c>
      <c r="BX198" s="146">
        <v>14.86</v>
      </c>
      <c r="BY198" s="146">
        <v>19.61</v>
      </c>
      <c r="BZ198" s="146">
        <v>5.86</v>
      </c>
      <c r="CA198" s="148">
        <v>3.67</v>
      </c>
      <c r="CB198" s="149">
        <v>1.54</v>
      </c>
      <c r="CC198" s="149">
        <v>1.79</v>
      </c>
      <c r="CD198" s="149">
        <v>2.25</v>
      </c>
      <c r="CE198" s="150">
        <v>2.86</v>
      </c>
      <c r="CF198" s="149">
        <v>1.27</v>
      </c>
      <c r="CG198" s="150">
        <v>3.11</v>
      </c>
      <c r="CH198" s="148">
        <v>3.67</v>
      </c>
      <c r="CI198" s="149">
        <v>3.83</v>
      </c>
      <c r="CJ198" s="149">
        <v>7.66</v>
      </c>
      <c r="CK198" s="149">
        <v>7.82</v>
      </c>
      <c r="CL198" s="147">
        <v>6.33</v>
      </c>
      <c r="CM198" s="146">
        <v>6.46</v>
      </c>
      <c r="CN198" s="147">
        <v>8.5299999999999994</v>
      </c>
      <c r="CO198" s="147">
        <v>11.63</v>
      </c>
      <c r="CP198" s="146">
        <v>14.73</v>
      </c>
      <c r="CQ198" s="146">
        <v>20.88</v>
      </c>
      <c r="CR198" s="151">
        <v>27.73</v>
      </c>
      <c r="CS198" s="152">
        <v>34.299999999999997</v>
      </c>
      <c r="CT198" s="153">
        <v>36.15</v>
      </c>
      <c r="CU198" s="152">
        <v>36.049999999999997</v>
      </c>
      <c r="CV198" s="153">
        <v>36.729999999999997</v>
      </c>
      <c r="CW198" s="151">
        <v>38.85</v>
      </c>
      <c r="CX198" s="153">
        <v>41.55</v>
      </c>
      <c r="CY198" s="151">
        <v>40.409999999999997</v>
      </c>
      <c r="CZ198" s="152">
        <v>41.99</v>
      </c>
      <c r="DA198" s="153">
        <v>42.78</v>
      </c>
      <c r="DB198" s="153">
        <v>44.48</v>
      </c>
      <c r="DC198" s="153">
        <v>44.39</v>
      </c>
      <c r="DD198" s="153">
        <v>47.88</v>
      </c>
      <c r="DE198" s="151">
        <v>49.61</v>
      </c>
      <c r="DF198" s="153">
        <v>50.79</v>
      </c>
      <c r="DG198" s="153">
        <v>48.29</v>
      </c>
      <c r="DH198" s="151">
        <v>45.35</v>
      </c>
      <c r="DI198" s="151">
        <v>38.11</v>
      </c>
      <c r="DJ198" s="151">
        <v>27.96</v>
      </c>
      <c r="DK198" s="152">
        <v>34.020000000000003</v>
      </c>
      <c r="DL198" s="153">
        <v>36.18</v>
      </c>
      <c r="DM198" s="153">
        <v>36.93</v>
      </c>
      <c r="DN198" s="153">
        <v>37.65</v>
      </c>
      <c r="DO198" s="151">
        <v>38.700000000000003</v>
      </c>
      <c r="DP198" s="153">
        <v>40.130000000000003</v>
      </c>
      <c r="DQ198" s="151">
        <v>40.200000000000003</v>
      </c>
      <c r="DR198" s="152">
        <v>41.16</v>
      </c>
      <c r="DS198" s="153">
        <v>42.04</v>
      </c>
      <c r="DT198" s="153">
        <v>43.08</v>
      </c>
      <c r="DU198" s="153">
        <v>43.6</v>
      </c>
      <c r="DV198" s="153">
        <v>46.98</v>
      </c>
      <c r="DW198" s="151">
        <v>49.08</v>
      </c>
      <c r="DX198" s="153">
        <v>50.79</v>
      </c>
      <c r="DY198" s="153">
        <v>49.85</v>
      </c>
      <c r="DZ198" s="151">
        <v>46.51</v>
      </c>
      <c r="EA198" s="151">
        <v>39.46</v>
      </c>
      <c r="EB198" s="151">
        <v>1</v>
      </c>
      <c r="EC198" s="153">
        <v>2</v>
      </c>
      <c r="ED198" s="153">
        <v>1</v>
      </c>
      <c r="EE198" s="153">
        <v>-1</v>
      </c>
      <c r="EF198" s="153">
        <v>-8</v>
      </c>
      <c r="EG198" s="153">
        <v>-17</v>
      </c>
      <c r="EH198" s="153">
        <v>-25</v>
      </c>
      <c r="EI198" s="153">
        <v>-26</v>
      </c>
      <c r="EJ198" s="153">
        <v>-29</v>
      </c>
      <c r="EK198" s="153">
        <v>-26</v>
      </c>
      <c r="EL198" s="153">
        <v>-23</v>
      </c>
      <c r="EM198" s="153">
        <v>-19</v>
      </c>
      <c r="EN198" s="153">
        <v>-15</v>
      </c>
      <c r="EO198" s="153">
        <v>-10</v>
      </c>
      <c r="EP198" s="153">
        <v>-6</v>
      </c>
      <c r="EQ198" s="153">
        <v>-5</v>
      </c>
      <c r="ER198" s="153">
        <v>-3</v>
      </c>
      <c r="ES198" s="153">
        <v>-2</v>
      </c>
    </row>
    <row r="199" spans="1:149" s="154" customFormat="1" ht="14">
      <c r="A199" s="137" t="s">
        <v>778</v>
      </c>
      <c r="B199" s="137" t="s">
        <v>1666</v>
      </c>
      <c r="C199" s="137">
        <v>13</v>
      </c>
      <c r="D199" s="137">
        <v>9</v>
      </c>
      <c r="E199" s="137">
        <v>51942380</v>
      </c>
      <c r="F199" s="137" t="s">
        <v>91</v>
      </c>
      <c r="G199" s="138" t="s">
        <v>229</v>
      </c>
      <c r="H199" s="155" t="s">
        <v>95</v>
      </c>
      <c r="I199" s="138">
        <v>-3</v>
      </c>
      <c r="J199" s="137">
        <v>152.30000000000001</v>
      </c>
      <c r="K199" s="137">
        <v>43.6</v>
      </c>
      <c r="L199" s="137" t="s">
        <v>167</v>
      </c>
      <c r="M199" s="137"/>
      <c r="N199" s="137" t="s">
        <v>147</v>
      </c>
      <c r="O199" s="137" t="s">
        <v>148</v>
      </c>
      <c r="P199" s="142" t="s">
        <v>6</v>
      </c>
      <c r="Q199" s="142">
        <v>40</v>
      </c>
      <c r="R199" s="137">
        <v>31</v>
      </c>
      <c r="S199" s="137">
        <v>35</v>
      </c>
      <c r="T199" s="140"/>
      <c r="U199" s="140"/>
      <c r="V199" s="140"/>
      <c r="W199" s="140"/>
      <c r="X199" s="142" t="s">
        <v>6</v>
      </c>
      <c r="Y199" s="142">
        <v>40</v>
      </c>
      <c r="Z199" s="137">
        <v>31</v>
      </c>
      <c r="AA199" s="137">
        <v>35</v>
      </c>
      <c r="AB199" s="137" t="s">
        <v>781</v>
      </c>
      <c r="AC199" s="141"/>
      <c r="AD199" s="142" t="s">
        <v>232</v>
      </c>
      <c r="AE199" s="142">
        <v>63</v>
      </c>
      <c r="AF199" s="137">
        <v>41</v>
      </c>
      <c r="AG199" s="137">
        <v>40</v>
      </c>
      <c r="AH199" s="137"/>
      <c r="AI199" s="141" t="s">
        <v>242</v>
      </c>
      <c r="AJ199" s="150" t="s">
        <v>217</v>
      </c>
      <c r="AK199" s="150">
        <v>34</v>
      </c>
      <c r="AL199" s="155">
        <v>26</v>
      </c>
      <c r="AM199" s="155">
        <v>20</v>
      </c>
      <c r="AN199" s="155"/>
      <c r="AO199" s="159" t="s">
        <v>197</v>
      </c>
      <c r="AP199" s="137" t="s">
        <v>117</v>
      </c>
      <c r="AQ199" s="137" t="s">
        <v>202</v>
      </c>
      <c r="AR199" s="137" t="s">
        <v>429</v>
      </c>
      <c r="AS199" s="137" t="s">
        <v>245</v>
      </c>
      <c r="AT199" s="137" t="s">
        <v>87</v>
      </c>
      <c r="AU199" s="138"/>
      <c r="AV199" s="137" t="s">
        <v>89</v>
      </c>
      <c r="AW199" s="138"/>
      <c r="AX199" s="137" t="s">
        <v>93</v>
      </c>
      <c r="AY199" s="139" t="s">
        <v>782</v>
      </c>
      <c r="AZ199" s="139">
        <v>2</v>
      </c>
      <c r="BA199" s="142" t="s">
        <v>6</v>
      </c>
      <c r="BB199" s="142">
        <v>40</v>
      </c>
      <c r="BC199" s="137">
        <v>31</v>
      </c>
      <c r="BD199" s="137">
        <v>35</v>
      </c>
      <c r="BE199" s="137" t="s">
        <v>1666</v>
      </c>
      <c r="BF199" s="137">
        <v>13</v>
      </c>
      <c r="BG199" s="137">
        <v>9</v>
      </c>
      <c r="BH199" s="143">
        <v>3.95</v>
      </c>
      <c r="BI199" s="144">
        <v>3.07</v>
      </c>
      <c r="BJ199" s="145">
        <v>3.48</v>
      </c>
      <c r="BK199" s="144">
        <v>3.05</v>
      </c>
      <c r="BL199" s="145">
        <v>2.14</v>
      </c>
      <c r="BM199" s="143">
        <v>0.87</v>
      </c>
      <c r="BN199" s="145">
        <v>0.75</v>
      </c>
      <c r="BO199" s="143">
        <v>0.79</v>
      </c>
      <c r="BP199" s="144">
        <v>2.08</v>
      </c>
      <c r="BQ199" s="145">
        <v>3.11</v>
      </c>
      <c r="BR199" s="145">
        <v>4.84</v>
      </c>
      <c r="BS199" s="145">
        <v>6.72</v>
      </c>
      <c r="BT199" s="145">
        <v>3.24</v>
      </c>
      <c r="BU199" s="146">
        <v>4.2300000000000004</v>
      </c>
      <c r="BV199" s="147">
        <v>4.47</v>
      </c>
      <c r="BW199" s="147">
        <v>8.74</v>
      </c>
      <c r="BX199" s="146">
        <v>11.6</v>
      </c>
      <c r="BY199" s="160">
        <v>15.02</v>
      </c>
      <c r="BZ199" s="146">
        <v>4.0599999999999996</v>
      </c>
      <c r="CA199" s="148">
        <v>4.07</v>
      </c>
      <c r="CB199" s="149">
        <v>2.11</v>
      </c>
      <c r="CC199" s="149">
        <v>0</v>
      </c>
      <c r="CD199" s="149">
        <v>0</v>
      </c>
      <c r="CE199" s="150">
        <v>1.51</v>
      </c>
      <c r="CF199" s="149">
        <v>2.62</v>
      </c>
      <c r="CG199" s="150">
        <v>2.52</v>
      </c>
      <c r="CH199" s="148">
        <v>2.78</v>
      </c>
      <c r="CI199" s="149">
        <v>3.52</v>
      </c>
      <c r="CJ199" s="149">
        <v>6.13</v>
      </c>
      <c r="CK199" s="149">
        <v>6.04</v>
      </c>
      <c r="CL199" s="147">
        <v>4.68</v>
      </c>
      <c r="CM199" s="146">
        <v>4.29</v>
      </c>
      <c r="CN199" s="147">
        <v>6.5</v>
      </c>
      <c r="CO199" s="147">
        <v>8.4700000000000006</v>
      </c>
      <c r="CP199" s="146">
        <v>11.68</v>
      </c>
      <c r="CQ199" s="160">
        <v>16.600000000000001</v>
      </c>
      <c r="CR199" s="151">
        <v>26.19</v>
      </c>
      <c r="CS199" s="152">
        <v>29.62</v>
      </c>
      <c r="CT199" s="153">
        <v>34.700000000000003</v>
      </c>
      <c r="CU199" s="152">
        <v>36.71</v>
      </c>
      <c r="CV199" s="153">
        <v>36.42</v>
      </c>
      <c r="CW199" s="151">
        <v>36.880000000000003</v>
      </c>
      <c r="CX199" s="153">
        <v>37.950000000000003</v>
      </c>
      <c r="CY199" s="151">
        <v>37.5</v>
      </c>
      <c r="CZ199" s="152">
        <v>37.43</v>
      </c>
      <c r="DA199" s="153">
        <v>38.130000000000003</v>
      </c>
      <c r="DB199" s="153">
        <v>39.130000000000003</v>
      </c>
      <c r="DC199" s="153">
        <v>40.42</v>
      </c>
      <c r="DD199" s="153">
        <v>42.68</v>
      </c>
      <c r="DE199" s="151">
        <v>43.37</v>
      </c>
      <c r="DF199" s="153">
        <v>48.82</v>
      </c>
      <c r="DG199" s="153">
        <v>47.29</v>
      </c>
      <c r="DH199" s="151">
        <v>44.36</v>
      </c>
      <c r="DI199" s="160">
        <v>45.94</v>
      </c>
      <c r="DJ199" s="151">
        <v>25.87</v>
      </c>
      <c r="DK199" s="152">
        <v>29.88</v>
      </c>
      <c r="DL199" s="153">
        <v>34.76</v>
      </c>
      <c r="DM199" s="153">
        <v>36.47</v>
      </c>
      <c r="DN199" s="153">
        <v>36.520000000000003</v>
      </c>
      <c r="DO199" s="151">
        <v>36.76</v>
      </c>
      <c r="DP199" s="153">
        <v>36.81</v>
      </c>
      <c r="DQ199" s="151">
        <v>37.39</v>
      </c>
      <c r="DR199" s="152">
        <v>37.4</v>
      </c>
      <c r="DS199" s="153">
        <v>37.76</v>
      </c>
      <c r="DT199" s="153">
        <v>39.619999999999997</v>
      </c>
      <c r="DU199" s="153">
        <v>40.47</v>
      </c>
      <c r="DV199" s="153">
        <v>42.5</v>
      </c>
      <c r="DW199" s="151">
        <v>43.96</v>
      </c>
      <c r="DX199" s="153">
        <v>49.06</v>
      </c>
      <c r="DY199" s="153">
        <v>47.85</v>
      </c>
      <c r="DZ199" s="151">
        <v>45.39</v>
      </c>
      <c r="EA199" s="160">
        <v>45.58</v>
      </c>
      <c r="EB199" s="151">
        <v>3</v>
      </c>
      <c r="EC199" s="153">
        <v>7</v>
      </c>
      <c r="ED199" s="153">
        <v>9</v>
      </c>
      <c r="EE199" s="153">
        <v>6</v>
      </c>
      <c r="EF199" s="153">
        <v>6</v>
      </c>
      <c r="EG199" s="153">
        <v>0</v>
      </c>
      <c r="EH199" s="153">
        <v>-8</v>
      </c>
      <c r="EI199" s="153">
        <v>-11</v>
      </c>
      <c r="EJ199" s="153">
        <v>-13</v>
      </c>
      <c r="EK199" s="153">
        <v>-11</v>
      </c>
      <c r="EL199" s="153">
        <v>-6</v>
      </c>
      <c r="EM199" s="153">
        <v>0</v>
      </c>
      <c r="EN199" s="153">
        <v>6</v>
      </c>
      <c r="EO199" s="153">
        <v>9</v>
      </c>
      <c r="EP199" s="153">
        <v>10</v>
      </c>
      <c r="EQ199" s="153">
        <v>6</v>
      </c>
      <c r="ER199" s="153">
        <v>6</v>
      </c>
      <c r="ES199" s="160">
        <v>4</v>
      </c>
    </row>
    <row r="200" spans="1:149" s="154" customFormat="1" ht="14">
      <c r="A200" s="137" t="s">
        <v>1298</v>
      </c>
      <c r="B200" s="137" t="s">
        <v>1666</v>
      </c>
      <c r="C200" s="137">
        <v>13</v>
      </c>
      <c r="D200" s="137">
        <v>1</v>
      </c>
      <c r="E200" s="137">
        <v>53248527</v>
      </c>
      <c r="F200" s="137" t="s">
        <v>91</v>
      </c>
      <c r="G200" s="138" t="s">
        <v>233</v>
      </c>
      <c r="H200" s="161" t="s">
        <v>95</v>
      </c>
      <c r="I200" s="138">
        <v>-1</v>
      </c>
      <c r="J200" s="137">
        <v>155.69999999999999</v>
      </c>
      <c r="K200" s="137">
        <v>44</v>
      </c>
      <c r="L200" s="137" t="s">
        <v>167</v>
      </c>
      <c r="M200" s="137"/>
      <c r="N200" s="137" t="s">
        <v>147</v>
      </c>
      <c r="O200" s="137" t="s">
        <v>231</v>
      </c>
      <c r="P200" s="142" t="s">
        <v>6</v>
      </c>
      <c r="Q200" s="142">
        <v>37</v>
      </c>
      <c r="R200" s="137">
        <v>38</v>
      </c>
      <c r="S200" s="137">
        <v>35</v>
      </c>
      <c r="T200" s="140" t="s">
        <v>168</v>
      </c>
      <c r="U200" s="140" t="s">
        <v>1264</v>
      </c>
      <c r="V200" s="140"/>
      <c r="W200" s="140"/>
      <c r="X200" s="142" t="s">
        <v>6</v>
      </c>
      <c r="Y200" s="142">
        <v>37</v>
      </c>
      <c r="Z200" s="137">
        <v>38</v>
      </c>
      <c r="AA200" s="137">
        <v>35</v>
      </c>
      <c r="AB200" s="137" t="s">
        <v>1187</v>
      </c>
      <c r="AC200" s="141"/>
      <c r="AD200" s="142" t="s">
        <v>232</v>
      </c>
      <c r="AE200" s="142">
        <v>69</v>
      </c>
      <c r="AF200" s="137">
        <v>59</v>
      </c>
      <c r="AG200" s="137">
        <v>39</v>
      </c>
      <c r="AH200" s="137"/>
      <c r="AI200" s="141" t="s">
        <v>443</v>
      </c>
      <c r="AJ200" s="150" t="s">
        <v>217</v>
      </c>
      <c r="AK200" s="150">
        <v>42</v>
      </c>
      <c r="AL200" s="155">
        <v>30</v>
      </c>
      <c r="AM200" s="155">
        <v>23</v>
      </c>
      <c r="AN200" s="155"/>
      <c r="AO200" s="159" t="s">
        <v>197</v>
      </c>
      <c r="AP200" s="137" t="s">
        <v>149</v>
      </c>
      <c r="AQ200" s="137" t="s">
        <v>128</v>
      </c>
      <c r="AR200" s="137" t="s">
        <v>140</v>
      </c>
      <c r="AS200" s="137" t="s">
        <v>106</v>
      </c>
      <c r="AT200" s="137" t="s">
        <v>87</v>
      </c>
      <c r="AU200" s="138" t="s">
        <v>176</v>
      </c>
      <c r="AV200" s="137" t="s">
        <v>89</v>
      </c>
      <c r="AW200" s="138" t="s">
        <v>152</v>
      </c>
      <c r="AX200" s="137" t="s">
        <v>93</v>
      </c>
      <c r="AY200" s="139" t="s">
        <v>234</v>
      </c>
      <c r="AZ200" s="139">
        <v>2</v>
      </c>
      <c r="BA200" s="142" t="s">
        <v>6</v>
      </c>
      <c r="BB200" s="142">
        <v>37</v>
      </c>
      <c r="BC200" s="137">
        <v>38</v>
      </c>
      <c r="BD200" s="137">
        <v>35</v>
      </c>
      <c r="BE200" s="137" t="s">
        <v>1666</v>
      </c>
      <c r="BF200" s="137">
        <v>13</v>
      </c>
      <c r="BG200" s="137">
        <v>1</v>
      </c>
      <c r="BH200" s="143">
        <v>3.13</v>
      </c>
      <c r="BI200" s="144">
        <v>2.9</v>
      </c>
      <c r="BJ200" s="145">
        <v>1.87</v>
      </c>
      <c r="BK200" s="144">
        <v>1.39</v>
      </c>
      <c r="BL200" s="145">
        <v>1.74</v>
      </c>
      <c r="BM200" s="143">
        <v>0</v>
      </c>
      <c r="BN200" s="145">
        <v>0</v>
      </c>
      <c r="BO200" s="143">
        <v>0</v>
      </c>
      <c r="BP200" s="144">
        <v>0</v>
      </c>
      <c r="BQ200" s="145">
        <v>1.86</v>
      </c>
      <c r="BR200" s="145">
        <v>3.51</v>
      </c>
      <c r="BS200" s="145">
        <v>3.66</v>
      </c>
      <c r="BT200" s="145">
        <v>2.12</v>
      </c>
      <c r="BU200" s="146">
        <v>1.78</v>
      </c>
      <c r="BV200" s="147">
        <v>3.23</v>
      </c>
      <c r="BW200" s="147">
        <v>5.23</v>
      </c>
      <c r="BX200" s="146">
        <v>12.32</v>
      </c>
      <c r="BY200" s="146">
        <v>13.05</v>
      </c>
      <c r="BZ200" s="146">
        <v>4.1399999999999997</v>
      </c>
      <c r="CA200" s="162">
        <v>2.12</v>
      </c>
      <c r="CB200" s="147">
        <v>0</v>
      </c>
      <c r="CC200" s="147">
        <v>0</v>
      </c>
      <c r="CD200" s="147">
        <v>0</v>
      </c>
      <c r="CE200" s="146">
        <v>1.24</v>
      </c>
      <c r="CF200" s="147">
        <v>1.37</v>
      </c>
      <c r="CG200" s="146">
        <v>0.63</v>
      </c>
      <c r="CH200" s="162">
        <v>0</v>
      </c>
      <c r="CI200" s="147">
        <v>0</v>
      </c>
      <c r="CJ200" s="147">
        <v>3.22</v>
      </c>
      <c r="CK200" s="147">
        <v>4.5199999999999996</v>
      </c>
      <c r="CL200" s="147">
        <v>2.86</v>
      </c>
      <c r="CM200" s="146">
        <v>2.39</v>
      </c>
      <c r="CN200" s="147">
        <v>4.7300000000000004</v>
      </c>
      <c r="CO200" s="147">
        <v>6.44</v>
      </c>
      <c r="CP200" s="146">
        <v>9.11</v>
      </c>
      <c r="CQ200" s="146">
        <v>12.39</v>
      </c>
      <c r="CR200" s="151">
        <v>27.02</v>
      </c>
      <c r="CS200" s="152">
        <v>29.97</v>
      </c>
      <c r="CT200" s="153">
        <v>30.94</v>
      </c>
      <c r="CU200" s="152">
        <v>30.31</v>
      </c>
      <c r="CV200" s="153">
        <v>31.36</v>
      </c>
      <c r="CW200" s="151">
        <v>32.450000000000003</v>
      </c>
      <c r="CX200" s="153">
        <v>32.81</v>
      </c>
      <c r="CY200" s="151">
        <v>34.21</v>
      </c>
      <c r="CZ200" s="152">
        <v>35.159999999999997</v>
      </c>
      <c r="DA200" s="153">
        <v>35.08</v>
      </c>
      <c r="DB200" s="153">
        <v>36.54</v>
      </c>
      <c r="DC200" s="153">
        <v>39.380000000000003</v>
      </c>
      <c r="DD200" s="153">
        <v>43.41</v>
      </c>
      <c r="DE200" s="151">
        <v>44.96</v>
      </c>
      <c r="DF200" s="153">
        <v>45.09</v>
      </c>
      <c r="DG200" s="153">
        <v>44.9</v>
      </c>
      <c r="DH200" s="151">
        <v>44.38</v>
      </c>
      <c r="DI200" s="151">
        <v>42.66</v>
      </c>
      <c r="DJ200" s="151">
        <v>26.44</v>
      </c>
      <c r="DK200" s="152">
        <v>29.83</v>
      </c>
      <c r="DL200" s="153">
        <v>30.95</v>
      </c>
      <c r="DM200" s="153">
        <v>30.97</v>
      </c>
      <c r="DN200" s="153">
        <v>32.49</v>
      </c>
      <c r="DO200" s="151">
        <v>32.54</v>
      </c>
      <c r="DP200" s="153">
        <v>33.409999999999997</v>
      </c>
      <c r="DQ200" s="151">
        <v>34.67</v>
      </c>
      <c r="DR200" s="152">
        <v>35.15</v>
      </c>
      <c r="DS200" s="153">
        <v>35.51</v>
      </c>
      <c r="DT200" s="153">
        <v>37.369999999999997</v>
      </c>
      <c r="DU200" s="153">
        <v>39.29</v>
      </c>
      <c r="DV200" s="153">
        <v>42.59</v>
      </c>
      <c r="DW200" s="151">
        <v>44.52</v>
      </c>
      <c r="DX200" s="153">
        <v>45.92</v>
      </c>
      <c r="DY200" s="153">
        <v>44.82</v>
      </c>
      <c r="DZ200" s="151">
        <v>44.23</v>
      </c>
      <c r="EA200" s="151">
        <v>42.13</v>
      </c>
      <c r="EB200" s="151">
        <v>6</v>
      </c>
      <c r="EC200" s="153">
        <v>11</v>
      </c>
      <c r="ED200" s="153">
        <v>14</v>
      </c>
      <c r="EE200" s="153">
        <v>8</v>
      </c>
      <c r="EF200" s="153">
        <v>5</v>
      </c>
      <c r="EG200" s="153">
        <v>0</v>
      </c>
      <c r="EH200" s="153">
        <v>-5</v>
      </c>
      <c r="EI200" s="153">
        <v>-9</v>
      </c>
      <c r="EJ200" s="153">
        <v>-7</v>
      </c>
      <c r="EK200" s="153">
        <v>0</v>
      </c>
      <c r="EL200" s="153">
        <v>4</v>
      </c>
      <c r="EM200" s="153">
        <v>11</v>
      </c>
      <c r="EN200" s="153">
        <v>15</v>
      </c>
      <c r="EO200" s="153">
        <v>14</v>
      </c>
      <c r="EP200" s="153">
        <v>13</v>
      </c>
      <c r="EQ200" s="153">
        <v>9</v>
      </c>
      <c r="ER200" s="153">
        <v>7</v>
      </c>
      <c r="ES200" s="153">
        <v>6</v>
      </c>
    </row>
    <row r="201" spans="1:149" s="154" customFormat="1" ht="14">
      <c r="A201" s="137" t="s">
        <v>911</v>
      </c>
      <c r="B201" s="137" t="s">
        <v>1666</v>
      </c>
      <c r="C201" s="137">
        <v>19</v>
      </c>
      <c r="D201" s="137">
        <v>0</v>
      </c>
      <c r="E201" s="137">
        <v>44212137</v>
      </c>
      <c r="F201" s="137" t="s">
        <v>91</v>
      </c>
      <c r="G201" s="138" t="s">
        <v>485</v>
      </c>
      <c r="H201" s="155" t="s">
        <v>95</v>
      </c>
      <c r="I201" s="138">
        <v>-13</v>
      </c>
      <c r="J201" s="137">
        <v>161</v>
      </c>
      <c r="K201" s="137">
        <v>51.2</v>
      </c>
      <c r="L201" s="137" t="s">
        <v>167</v>
      </c>
      <c r="M201" s="137"/>
      <c r="N201" s="137" t="s">
        <v>147</v>
      </c>
      <c r="O201" s="137" t="s">
        <v>148</v>
      </c>
      <c r="P201" s="142" t="s">
        <v>15</v>
      </c>
      <c r="Q201" s="142">
        <v>46</v>
      </c>
      <c r="R201" s="137">
        <v>38</v>
      </c>
      <c r="S201" s="137">
        <v>40</v>
      </c>
      <c r="T201" s="140"/>
      <c r="U201" s="140"/>
      <c r="V201" s="140"/>
      <c r="W201" s="140"/>
      <c r="X201" s="142" t="s">
        <v>15</v>
      </c>
      <c r="Y201" s="142">
        <v>46</v>
      </c>
      <c r="Z201" s="137">
        <v>38</v>
      </c>
      <c r="AA201" s="137">
        <v>40</v>
      </c>
      <c r="AB201" s="137" t="s">
        <v>280</v>
      </c>
      <c r="AC201" s="141" t="s">
        <v>487</v>
      </c>
      <c r="AD201" s="142" t="s">
        <v>159</v>
      </c>
      <c r="AE201" s="142">
        <v>60</v>
      </c>
      <c r="AF201" s="137">
        <v>41</v>
      </c>
      <c r="AG201" s="137">
        <v>32</v>
      </c>
      <c r="AH201" s="137"/>
      <c r="AI201" s="141" t="s">
        <v>88</v>
      </c>
      <c r="AJ201" s="150" t="s">
        <v>160</v>
      </c>
      <c r="AK201" s="150">
        <v>24</v>
      </c>
      <c r="AL201" s="155">
        <v>18</v>
      </c>
      <c r="AM201" s="155">
        <v>15</v>
      </c>
      <c r="AN201" s="155"/>
      <c r="AO201" s="159"/>
      <c r="AP201" s="137" t="s">
        <v>250</v>
      </c>
      <c r="AQ201" s="137" t="s">
        <v>240</v>
      </c>
      <c r="AR201" s="137" t="s">
        <v>140</v>
      </c>
      <c r="AS201" s="137" t="s">
        <v>106</v>
      </c>
      <c r="AT201" s="137" t="s">
        <v>87</v>
      </c>
      <c r="AU201" s="138"/>
      <c r="AV201" s="137" t="s">
        <v>89</v>
      </c>
      <c r="AW201" s="138"/>
      <c r="AX201" s="137" t="s">
        <v>93</v>
      </c>
      <c r="AY201" s="139" t="s">
        <v>500</v>
      </c>
      <c r="AZ201" s="139">
        <v>2</v>
      </c>
      <c r="BA201" s="142" t="s">
        <v>15</v>
      </c>
      <c r="BB201" s="142">
        <v>46</v>
      </c>
      <c r="BC201" s="137">
        <v>38</v>
      </c>
      <c r="BD201" s="137">
        <v>40</v>
      </c>
      <c r="BE201" s="137" t="s">
        <v>1666</v>
      </c>
      <c r="BF201" s="137">
        <v>19</v>
      </c>
      <c r="BG201" s="137">
        <v>0</v>
      </c>
      <c r="BH201" s="143">
        <v>4.3499999999999996</v>
      </c>
      <c r="BI201" s="144">
        <v>3.41</v>
      </c>
      <c r="BJ201" s="145">
        <v>2.73</v>
      </c>
      <c r="BK201" s="144">
        <v>3.11</v>
      </c>
      <c r="BL201" s="145">
        <v>2.87</v>
      </c>
      <c r="BM201" s="143">
        <v>2.66</v>
      </c>
      <c r="BN201" s="145">
        <v>3.13</v>
      </c>
      <c r="BO201" s="143">
        <v>2.8</v>
      </c>
      <c r="BP201" s="144">
        <v>4.13</v>
      </c>
      <c r="BQ201" s="145">
        <v>2.73</v>
      </c>
      <c r="BR201" s="145">
        <v>2.91</v>
      </c>
      <c r="BS201" s="145">
        <v>4.29</v>
      </c>
      <c r="BT201" s="145">
        <v>3.56</v>
      </c>
      <c r="BU201" s="146">
        <v>5.03</v>
      </c>
      <c r="BV201" s="147">
        <v>5.26</v>
      </c>
      <c r="BW201" s="147">
        <v>6.94</v>
      </c>
      <c r="BX201" s="146">
        <v>12.51</v>
      </c>
      <c r="BY201" s="146">
        <v>16.07</v>
      </c>
      <c r="BZ201" s="146">
        <v>3.83</v>
      </c>
      <c r="CA201" s="148">
        <v>3.02</v>
      </c>
      <c r="CB201" s="149">
        <v>1.1100000000000001</v>
      </c>
      <c r="CC201" s="149">
        <v>0.8</v>
      </c>
      <c r="CD201" s="149">
        <v>1.34</v>
      </c>
      <c r="CE201" s="150">
        <v>2.92</v>
      </c>
      <c r="CF201" s="149">
        <v>3.35</v>
      </c>
      <c r="CG201" s="150">
        <v>3.14</v>
      </c>
      <c r="CH201" s="148">
        <v>3.98</v>
      </c>
      <c r="CI201" s="149">
        <v>4.6100000000000003</v>
      </c>
      <c r="CJ201" s="149">
        <v>6.29</v>
      </c>
      <c r="CK201" s="149">
        <v>4.28</v>
      </c>
      <c r="CL201" s="147">
        <v>3.23</v>
      </c>
      <c r="CM201" s="146">
        <v>5.04</v>
      </c>
      <c r="CN201" s="147">
        <v>5.75</v>
      </c>
      <c r="CO201" s="147">
        <v>6.83</v>
      </c>
      <c r="CP201" s="146">
        <v>12.36</v>
      </c>
      <c r="CQ201" s="146">
        <v>16.48</v>
      </c>
      <c r="CR201" s="151">
        <v>27.27</v>
      </c>
      <c r="CS201" s="152">
        <v>31.65</v>
      </c>
      <c r="CT201" s="153">
        <v>33.42</v>
      </c>
      <c r="CU201" s="152">
        <v>36.17</v>
      </c>
      <c r="CV201" s="153">
        <v>38.020000000000003</v>
      </c>
      <c r="CW201" s="151">
        <v>38.92</v>
      </c>
      <c r="CX201" s="153">
        <v>38.78</v>
      </c>
      <c r="CY201" s="151">
        <v>38.75</v>
      </c>
      <c r="CZ201" s="152">
        <v>38.67</v>
      </c>
      <c r="DA201" s="153">
        <v>39.82</v>
      </c>
      <c r="DB201" s="153">
        <v>40.97</v>
      </c>
      <c r="DC201" s="153">
        <v>43.17</v>
      </c>
      <c r="DD201" s="153">
        <v>46.27</v>
      </c>
      <c r="DE201" s="151">
        <v>46.12</v>
      </c>
      <c r="DF201" s="153">
        <v>46.94</v>
      </c>
      <c r="DG201" s="153">
        <v>45.35</v>
      </c>
      <c r="DH201" s="151">
        <v>43.99</v>
      </c>
      <c r="DI201" s="151">
        <v>41.43</v>
      </c>
      <c r="DJ201" s="151">
        <v>27.39</v>
      </c>
      <c r="DK201" s="152">
        <v>31.88</v>
      </c>
      <c r="DL201" s="153">
        <v>34.4</v>
      </c>
      <c r="DM201" s="153">
        <v>36.75</v>
      </c>
      <c r="DN201" s="153">
        <v>37.46</v>
      </c>
      <c r="DO201" s="151">
        <v>37.270000000000003</v>
      </c>
      <c r="DP201" s="153">
        <v>38.729999999999997</v>
      </c>
      <c r="DQ201" s="151">
        <v>37.159999999999997</v>
      </c>
      <c r="DR201" s="152">
        <v>37.35</v>
      </c>
      <c r="DS201" s="153">
        <v>38.729999999999997</v>
      </c>
      <c r="DT201" s="153">
        <v>39.32</v>
      </c>
      <c r="DU201" s="153">
        <v>42.09</v>
      </c>
      <c r="DV201" s="153">
        <v>46.21</v>
      </c>
      <c r="DW201" s="151">
        <v>46.43</v>
      </c>
      <c r="DX201" s="153">
        <v>47.33</v>
      </c>
      <c r="DY201" s="153">
        <v>45.02</v>
      </c>
      <c r="DZ201" s="151">
        <v>44.86</v>
      </c>
      <c r="EA201" s="151">
        <v>40.44</v>
      </c>
      <c r="EB201" s="151">
        <v>0</v>
      </c>
      <c r="EC201" s="153">
        <v>3</v>
      </c>
      <c r="ED201" s="153">
        <v>5</v>
      </c>
      <c r="EE201" s="153">
        <v>5</v>
      </c>
      <c r="EF201" s="153">
        <v>9</v>
      </c>
      <c r="EG201" s="153">
        <v>5</v>
      </c>
      <c r="EH201" s="153">
        <v>-3</v>
      </c>
      <c r="EI201" s="153">
        <v>-12</v>
      </c>
      <c r="EJ201" s="153">
        <v>-18</v>
      </c>
      <c r="EK201" s="153">
        <v>-22</v>
      </c>
      <c r="EL201" s="153">
        <v>-22</v>
      </c>
      <c r="EM201" s="153">
        <v>-21</v>
      </c>
      <c r="EN201" s="153">
        <v>-14</v>
      </c>
      <c r="EO201" s="153">
        <v>-6</v>
      </c>
      <c r="EP201" s="153">
        <v>-3</v>
      </c>
      <c r="EQ201" s="153">
        <v>-1</v>
      </c>
      <c r="ER201" s="153">
        <v>0</v>
      </c>
      <c r="ES201" s="153">
        <v>1</v>
      </c>
    </row>
    <row r="202" spans="1:149" s="154" customFormat="1" ht="14">
      <c r="A202" s="137" t="s">
        <v>1284</v>
      </c>
      <c r="B202" s="137" t="s">
        <v>1666</v>
      </c>
      <c r="C202" s="137">
        <v>12</v>
      </c>
      <c r="D202" s="137">
        <v>9</v>
      </c>
      <c r="E202" s="137">
        <v>52703393</v>
      </c>
      <c r="F202" s="137" t="s">
        <v>91</v>
      </c>
      <c r="G202" s="138" t="s">
        <v>153</v>
      </c>
      <c r="H202" s="161" t="s">
        <v>95</v>
      </c>
      <c r="I202" s="138">
        <v>-2</v>
      </c>
      <c r="J202" s="137">
        <v>159.6</v>
      </c>
      <c r="K202" s="137">
        <v>42.4</v>
      </c>
      <c r="L202" s="137" t="s">
        <v>167</v>
      </c>
      <c r="M202" s="137"/>
      <c r="N202" s="137" t="s">
        <v>147</v>
      </c>
      <c r="O202" s="137" t="s">
        <v>148</v>
      </c>
      <c r="P202" s="142" t="s">
        <v>6</v>
      </c>
      <c r="Q202" s="142">
        <v>42</v>
      </c>
      <c r="R202" s="137">
        <v>40</v>
      </c>
      <c r="S202" s="137">
        <v>40</v>
      </c>
      <c r="T202" s="140" t="s">
        <v>927</v>
      </c>
      <c r="U202" s="140" t="s">
        <v>1264</v>
      </c>
      <c r="V202" s="140"/>
      <c r="W202" s="140"/>
      <c r="X202" s="142" t="s">
        <v>6</v>
      </c>
      <c r="Y202" s="142">
        <v>42</v>
      </c>
      <c r="Z202" s="137">
        <v>40</v>
      </c>
      <c r="AA202" s="137">
        <v>40</v>
      </c>
      <c r="AB202" s="137" t="s">
        <v>442</v>
      </c>
      <c r="AC202" s="141"/>
      <c r="AD202" s="142" t="s">
        <v>137</v>
      </c>
      <c r="AE202" s="142">
        <v>68</v>
      </c>
      <c r="AF202" s="137">
        <v>53</v>
      </c>
      <c r="AG202" s="137">
        <v>45</v>
      </c>
      <c r="AH202" s="137"/>
      <c r="AI202" s="141" t="s">
        <v>443</v>
      </c>
      <c r="AJ202" s="150" t="s">
        <v>116</v>
      </c>
      <c r="AK202" s="150">
        <v>36</v>
      </c>
      <c r="AL202" s="155">
        <v>24</v>
      </c>
      <c r="AM202" s="155">
        <v>19</v>
      </c>
      <c r="AN202" s="155"/>
      <c r="AO202" s="159"/>
      <c r="AP202" s="137" t="s">
        <v>149</v>
      </c>
      <c r="AQ202" s="137" t="s">
        <v>150</v>
      </c>
      <c r="AR202" s="137" t="s">
        <v>105</v>
      </c>
      <c r="AS202" s="137" t="s">
        <v>151</v>
      </c>
      <c r="AT202" s="137" t="s">
        <v>87</v>
      </c>
      <c r="AU202" s="138" t="s">
        <v>152</v>
      </c>
      <c r="AV202" s="137" t="s">
        <v>89</v>
      </c>
      <c r="AW202" s="138" t="s">
        <v>152</v>
      </c>
      <c r="AX202" s="137" t="s">
        <v>93</v>
      </c>
      <c r="AY202" s="139" t="s">
        <v>154</v>
      </c>
      <c r="AZ202" s="139">
        <v>2</v>
      </c>
      <c r="BA202" s="142" t="s">
        <v>6</v>
      </c>
      <c r="BB202" s="142">
        <v>42</v>
      </c>
      <c r="BC202" s="137">
        <v>40</v>
      </c>
      <c r="BD202" s="137">
        <v>40</v>
      </c>
      <c r="BE202" s="137" t="s">
        <v>1666</v>
      </c>
      <c r="BF202" s="137">
        <v>12</v>
      </c>
      <c r="BG202" s="137">
        <v>9</v>
      </c>
      <c r="BH202" s="143">
        <v>3.55</v>
      </c>
      <c r="BI202" s="144">
        <v>4.0999999999999996</v>
      </c>
      <c r="BJ202" s="145">
        <v>3.8</v>
      </c>
      <c r="BK202" s="144">
        <v>3.53</v>
      </c>
      <c r="BL202" s="145">
        <v>3.39</v>
      </c>
      <c r="BM202" s="143">
        <v>3.18</v>
      </c>
      <c r="BN202" s="145">
        <v>1.83</v>
      </c>
      <c r="BO202" s="143">
        <v>1.94</v>
      </c>
      <c r="BP202" s="144">
        <v>2.56</v>
      </c>
      <c r="BQ202" s="145">
        <v>2.5</v>
      </c>
      <c r="BR202" s="145">
        <v>2.88</v>
      </c>
      <c r="BS202" s="145">
        <v>4.09</v>
      </c>
      <c r="BT202" s="145">
        <v>3.26</v>
      </c>
      <c r="BU202" s="146">
        <v>5.12</v>
      </c>
      <c r="BV202" s="147">
        <v>7.44</v>
      </c>
      <c r="BW202" s="147">
        <v>14.16</v>
      </c>
      <c r="BX202" s="146">
        <v>15.92</v>
      </c>
      <c r="BY202" s="156"/>
      <c r="BZ202" s="146">
        <v>4.01</v>
      </c>
      <c r="CA202" s="162">
        <v>2.84</v>
      </c>
      <c r="CB202" s="147">
        <v>2.0099999999999998</v>
      </c>
      <c r="CC202" s="147">
        <v>1.81</v>
      </c>
      <c r="CD202" s="147">
        <v>1.74</v>
      </c>
      <c r="CE202" s="146">
        <v>1.98</v>
      </c>
      <c r="CF202" s="147">
        <v>2.25</v>
      </c>
      <c r="CG202" s="146">
        <v>2.66</v>
      </c>
      <c r="CH202" s="162">
        <v>3.62</v>
      </c>
      <c r="CI202" s="147">
        <v>3.42</v>
      </c>
      <c r="CJ202" s="147">
        <v>5.55</v>
      </c>
      <c r="CK202" s="147">
        <v>7.15</v>
      </c>
      <c r="CL202" s="147">
        <v>4.95</v>
      </c>
      <c r="CM202" s="146">
        <v>7.12</v>
      </c>
      <c r="CN202" s="147">
        <v>8.48</v>
      </c>
      <c r="CO202" s="147">
        <v>12.45</v>
      </c>
      <c r="CP202" s="146">
        <v>15.68</v>
      </c>
      <c r="CQ202" s="156"/>
      <c r="CR202" s="151">
        <v>27.48</v>
      </c>
      <c r="CS202" s="152">
        <v>30.88</v>
      </c>
      <c r="CT202" s="153">
        <v>34.17</v>
      </c>
      <c r="CU202" s="152">
        <v>36.35</v>
      </c>
      <c r="CV202" s="153">
        <v>37.909999999999997</v>
      </c>
      <c r="CW202" s="151">
        <v>40.21</v>
      </c>
      <c r="CX202" s="153">
        <v>38.270000000000003</v>
      </c>
      <c r="CY202" s="151">
        <v>38.94</v>
      </c>
      <c r="CZ202" s="152">
        <v>37.33</v>
      </c>
      <c r="DA202" s="153">
        <v>38.82</v>
      </c>
      <c r="DB202" s="153">
        <v>40.200000000000003</v>
      </c>
      <c r="DC202" s="153">
        <v>43.68</v>
      </c>
      <c r="DD202" s="153">
        <v>44.03</v>
      </c>
      <c r="DE202" s="151">
        <v>45.88</v>
      </c>
      <c r="DF202" s="153">
        <v>46.75</v>
      </c>
      <c r="DG202" s="153">
        <v>46.22</v>
      </c>
      <c r="DH202" s="151">
        <v>41.95</v>
      </c>
      <c r="DI202" s="157"/>
      <c r="DJ202" s="151">
        <v>27.81</v>
      </c>
      <c r="DK202" s="152">
        <v>31.82</v>
      </c>
      <c r="DL202" s="153">
        <v>35.08</v>
      </c>
      <c r="DM202" s="153">
        <v>36.15</v>
      </c>
      <c r="DN202" s="153">
        <v>37.94</v>
      </c>
      <c r="DO202" s="151">
        <v>40.020000000000003</v>
      </c>
      <c r="DP202" s="153">
        <v>38.43</v>
      </c>
      <c r="DQ202" s="151">
        <v>37.78</v>
      </c>
      <c r="DR202" s="152">
        <v>38.340000000000003</v>
      </c>
      <c r="DS202" s="153">
        <v>37.78</v>
      </c>
      <c r="DT202" s="153">
        <v>40.17</v>
      </c>
      <c r="DU202" s="153">
        <v>43.07</v>
      </c>
      <c r="DV202" s="153">
        <v>44.12</v>
      </c>
      <c r="DW202" s="151">
        <v>46.75</v>
      </c>
      <c r="DX202" s="153">
        <v>46.55</v>
      </c>
      <c r="DY202" s="153">
        <v>46.02</v>
      </c>
      <c r="DZ202" s="151">
        <v>40.83</v>
      </c>
      <c r="EA202" s="157"/>
      <c r="EB202" s="151">
        <v>5</v>
      </c>
      <c r="EC202" s="153">
        <v>6</v>
      </c>
      <c r="ED202" s="153">
        <v>5</v>
      </c>
      <c r="EE202" s="153">
        <v>5</v>
      </c>
      <c r="EF202" s="153">
        <v>1</v>
      </c>
      <c r="EG202" s="153">
        <v>-4</v>
      </c>
      <c r="EH202" s="153">
        <v>-11</v>
      </c>
      <c r="EI202" s="153">
        <v>-16</v>
      </c>
      <c r="EJ202" s="153">
        <v>-16</v>
      </c>
      <c r="EK202" s="153">
        <v>-13</v>
      </c>
      <c r="EL202" s="153">
        <v>-10</v>
      </c>
      <c r="EM202" s="153">
        <v>0</v>
      </c>
      <c r="EN202" s="153">
        <v>5</v>
      </c>
      <c r="EO202" s="153">
        <v>5</v>
      </c>
      <c r="EP202" s="153">
        <v>5</v>
      </c>
      <c r="EQ202" s="153">
        <v>3</v>
      </c>
      <c r="ER202" s="153">
        <v>3</v>
      </c>
      <c r="ES202" s="158"/>
    </row>
    <row r="203" spans="1:149" s="154" customFormat="1" ht="14">
      <c r="A203" s="137" t="s">
        <v>653</v>
      </c>
      <c r="B203" s="137" t="s">
        <v>1666</v>
      </c>
      <c r="C203" s="137">
        <v>14</v>
      </c>
      <c r="D203" s="137">
        <v>8</v>
      </c>
      <c r="E203" s="137">
        <v>51539986</v>
      </c>
      <c r="F203" s="137" t="s">
        <v>91</v>
      </c>
      <c r="G203" s="138" t="s">
        <v>659</v>
      </c>
      <c r="H203" s="155" t="s">
        <v>95</v>
      </c>
      <c r="I203" s="138">
        <v>-15</v>
      </c>
      <c r="J203" s="137">
        <v>156.6</v>
      </c>
      <c r="K203" s="137">
        <v>43.3</v>
      </c>
      <c r="L203" s="137" t="s">
        <v>167</v>
      </c>
      <c r="M203" s="137"/>
      <c r="N203" s="137" t="s">
        <v>147</v>
      </c>
      <c r="O203" s="137" t="s">
        <v>231</v>
      </c>
      <c r="P203" s="142" t="s">
        <v>557</v>
      </c>
      <c r="Q203" s="142">
        <v>48</v>
      </c>
      <c r="R203" s="137">
        <v>44</v>
      </c>
      <c r="S203" s="137">
        <v>41</v>
      </c>
      <c r="T203" s="140"/>
      <c r="U203" s="140"/>
      <c r="V203" s="140"/>
      <c r="W203" s="140"/>
      <c r="X203" s="142" t="s">
        <v>557</v>
      </c>
      <c r="Y203" s="142">
        <v>48</v>
      </c>
      <c r="Z203" s="137">
        <v>44</v>
      </c>
      <c r="AA203" s="137">
        <v>41</v>
      </c>
      <c r="AB203" s="137" t="s">
        <v>656</v>
      </c>
      <c r="AC203" s="141" t="s">
        <v>487</v>
      </c>
      <c r="AD203" s="142" t="s">
        <v>657</v>
      </c>
      <c r="AE203" s="142">
        <v>62</v>
      </c>
      <c r="AF203" s="137">
        <v>53</v>
      </c>
      <c r="AG203" s="137">
        <v>36</v>
      </c>
      <c r="AH203" s="137"/>
      <c r="AI203" s="141" t="s">
        <v>176</v>
      </c>
      <c r="AJ203" s="150"/>
      <c r="AK203" s="150"/>
      <c r="AL203" s="155"/>
      <c r="AM203" s="155"/>
      <c r="AN203" s="155"/>
      <c r="AO203" s="159"/>
      <c r="AP203" s="137" t="s">
        <v>272</v>
      </c>
      <c r="AQ203" s="137" t="s">
        <v>403</v>
      </c>
      <c r="AR203" s="137" t="s">
        <v>281</v>
      </c>
      <c r="AS203" s="137" t="s">
        <v>658</v>
      </c>
      <c r="AT203" s="137" t="s">
        <v>87</v>
      </c>
      <c r="AU203" s="138" t="s">
        <v>131</v>
      </c>
      <c r="AV203" s="137" t="s">
        <v>89</v>
      </c>
      <c r="AW203" s="138" t="s">
        <v>131</v>
      </c>
      <c r="AX203" s="137" t="s">
        <v>93</v>
      </c>
      <c r="AY203" s="139" t="s">
        <v>660</v>
      </c>
      <c r="AZ203" s="139">
        <v>2</v>
      </c>
      <c r="BA203" s="142" t="s">
        <v>557</v>
      </c>
      <c r="BB203" s="142">
        <v>48</v>
      </c>
      <c r="BC203" s="137">
        <v>44</v>
      </c>
      <c r="BD203" s="137">
        <v>41</v>
      </c>
      <c r="BE203" s="137" t="s">
        <v>1666</v>
      </c>
      <c r="BF203" s="137">
        <v>14</v>
      </c>
      <c r="BG203" s="137">
        <v>8</v>
      </c>
      <c r="BH203" s="143">
        <v>3.83</v>
      </c>
      <c r="BI203" s="144">
        <v>3.62</v>
      </c>
      <c r="BJ203" s="145">
        <v>4.22</v>
      </c>
      <c r="BK203" s="144">
        <v>2.88</v>
      </c>
      <c r="BL203" s="145">
        <v>3.13</v>
      </c>
      <c r="BM203" s="143">
        <v>4.8600000000000003</v>
      </c>
      <c r="BN203" s="145">
        <v>2.5299999999999998</v>
      </c>
      <c r="BO203" s="143">
        <v>3.3</v>
      </c>
      <c r="BP203" s="144">
        <v>3.5</v>
      </c>
      <c r="BQ203" s="145">
        <v>3.62</v>
      </c>
      <c r="BR203" s="145">
        <v>5.22</v>
      </c>
      <c r="BS203" s="145">
        <v>5.12</v>
      </c>
      <c r="BT203" s="145">
        <v>3.56</v>
      </c>
      <c r="BU203" s="146">
        <v>4.2</v>
      </c>
      <c r="BV203" s="147">
        <v>5.55</v>
      </c>
      <c r="BW203" s="147">
        <v>6.55</v>
      </c>
      <c r="BX203" s="146">
        <v>12.42</v>
      </c>
      <c r="BY203" s="146">
        <v>16.45</v>
      </c>
      <c r="BZ203" s="146">
        <v>3.28</v>
      </c>
      <c r="CA203" s="148">
        <v>3.07</v>
      </c>
      <c r="CB203" s="149">
        <v>1.39</v>
      </c>
      <c r="CC203" s="149">
        <v>0</v>
      </c>
      <c r="CD203" s="149">
        <v>0</v>
      </c>
      <c r="CE203" s="150">
        <v>0.95</v>
      </c>
      <c r="CF203" s="149">
        <v>0.87</v>
      </c>
      <c r="CG203" s="150">
        <v>1.87</v>
      </c>
      <c r="CH203" s="148">
        <v>2.2400000000000002</v>
      </c>
      <c r="CI203" s="149">
        <v>3.13</v>
      </c>
      <c r="CJ203" s="149">
        <v>5.89</v>
      </c>
      <c r="CK203" s="149">
        <v>4.37</v>
      </c>
      <c r="CL203" s="147">
        <v>4.5999999999999996</v>
      </c>
      <c r="CM203" s="146">
        <v>4.75</v>
      </c>
      <c r="CN203" s="147">
        <v>6.88</v>
      </c>
      <c r="CO203" s="147">
        <v>7.55</v>
      </c>
      <c r="CP203" s="146">
        <v>11.89</v>
      </c>
      <c r="CQ203" s="146">
        <v>16.940000000000001</v>
      </c>
      <c r="CR203" s="151">
        <v>28.75</v>
      </c>
      <c r="CS203" s="152">
        <v>30.51</v>
      </c>
      <c r="CT203" s="153">
        <v>35.39</v>
      </c>
      <c r="CU203" s="152">
        <v>37.619999999999997</v>
      </c>
      <c r="CV203" s="153">
        <v>37.200000000000003</v>
      </c>
      <c r="CW203" s="151">
        <v>38.590000000000003</v>
      </c>
      <c r="CX203" s="153">
        <v>38.19</v>
      </c>
      <c r="CY203" s="151">
        <v>40.42</v>
      </c>
      <c r="CZ203" s="152">
        <v>39.770000000000003</v>
      </c>
      <c r="DA203" s="153">
        <v>41.29</v>
      </c>
      <c r="DB203" s="153">
        <v>39.4</v>
      </c>
      <c r="DC203" s="153">
        <v>39.49</v>
      </c>
      <c r="DD203" s="153">
        <v>49.27</v>
      </c>
      <c r="DE203" s="151">
        <v>50.12</v>
      </c>
      <c r="DF203" s="153">
        <v>49.61</v>
      </c>
      <c r="DG203" s="153">
        <v>50.14</v>
      </c>
      <c r="DH203" s="151">
        <v>45.72</v>
      </c>
      <c r="DI203" s="151">
        <v>37.159999999999997</v>
      </c>
      <c r="DJ203" s="151">
        <v>28.95</v>
      </c>
      <c r="DK203" s="152">
        <v>30.42</v>
      </c>
      <c r="DL203" s="153">
        <v>35.28</v>
      </c>
      <c r="DM203" s="153">
        <v>38.83</v>
      </c>
      <c r="DN203" s="153">
        <v>37.81</v>
      </c>
      <c r="DO203" s="151">
        <v>36.72</v>
      </c>
      <c r="DP203" s="153">
        <v>39.049999999999997</v>
      </c>
      <c r="DQ203" s="151">
        <v>40.409999999999997</v>
      </c>
      <c r="DR203" s="152">
        <v>40.67</v>
      </c>
      <c r="DS203" s="153">
        <v>42.33</v>
      </c>
      <c r="DT203" s="153">
        <v>39.729999999999997</v>
      </c>
      <c r="DU203" s="153">
        <v>39.96</v>
      </c>
      <c r="DV203" s="153">
        <v>48.95</v>
      </c>
      <c r="DW203" s="151">
        <v>50.83</v>
      </c>
      <c r="DX203" s="153">
        <v>50.48</v>
      </c>
      <c r="DY203" s="153">
        <v>50.64</v>
      </c>
      <c r="DZ203" s="151">
        <v>44.63</v>
      </c>
      <c r="EA203" s="151">
        <v>35.56</v>
      </c>
      <c r="EB203" s="151">
        <v>4</v>
      </c>
      <c r="EC203" s="153">
        <v>10</v>
      </c>
      <c r="ED203" s="153">
        <v>12</v>
      </c>
      <c r="EE203" s="153">
        <v>12</v>
      </c>
      <c r="EF203" s="153">
        <v>9</v>
      </c>
      <c r="EG203" s="153">
        <v>5</v>
      </c>
      <c r="EH203" s="153">
        <v>-1</v>
      </c>
      <c r="EI203" s="153">
        <v>-9</v>
      </c>
      <c r="EJ203" s="153">
        <v>-14</v>
      </c>
      <c r="EK203" s="153">
        <v>-19</v>
      </c>
      <c r="EL203" s="153">
        <v>-16</v>
      </c>
      <c r="EM203" s="153">
        <v>-14</v>
      </c>
      <c r="EN203" s="153">
        <v>-10</v>
      </c>
      <c r="EO203" s="153">
        <v>-8</v>
      </c>
      <c r="EP203" s="153">
        <v>0</v>
      </c>
      <c r="EQ203" s="153">
        <v>4</v>
      </c>
      <c r="ER203" s="153">
        <v>3</v>
      </c>
      <c r="ES203" s="153">
        <v>3</v>
      </c>
    </row>
    <row r="204" spans="1:149" s="154" customFormat="1" ht="14">
      <c r="A204" s="137" t="s">
        <v>1215</v>
      </c>
      <c r="B204" s="137" t="s">
        <v>1666</v>
      </c>
      <c r="C204" s="137">
        <v>16</v>
      </c>
      <c r="D204" s="137">
        <v>8</v>
      </c>
      <c r="E204" s="137">
        <v>51608882</v>
      </c>
      <c r="F204" s="137" t="s">
        <v>91</v>
      </c>
      <c r="G204" s="138" t="s">
        <v>782</v>
      </c>
      <c r="H204" s="139"/>
      <c r="I204" s="138"/>
      <c r="J204" s="137">
        <v>159.69999999999999</v>
      </c>
      <c r="K204" s="137">
        <v>44.5</v>
      </c>
      <c r="L204" s="137" t="s">
        <v>167</v>
      </c>
      <c r="M204" s="137"/>
      <c r="N204" s="137" t="s">
        <v>147</v>
      </c>
      <c r="O204" s="137" t="s">
        <v>420</v>
      </c>
      <c r="P204" s="142" t="s">
        <v>17</v>
      </c>
      <c r="Q204" s="142">
        <v>51</v>
      </c>
      <c r="R204" s="137">
        <v>40</v>
      </c>
      <c r="S204" s="137">
        <v>42</v>
      </c>
      <c r="T204" s="140" t="s">
        <v>168</v>
      </c>
      <c r="U204" s="140"/>
      <c r="V204" s="140"/>
      <c r="W204" s="140"/>
      <c r="X204" s="142" t="s">
        <v>17</v>
      </c>
      <c r="Y204" s="142">
        <v>51</v>
      </c>
      <c r="Z204" s="137">
        <v>40</v>
      </c>
      <c r="AA204" s="137">
        <v>42</v>
      </c>
      <c r="AB204" s="137" t="s">
        <v>1392</v>
      </c>
      <c r="AC204" s="141"/>
      <c r="AD204" s="142" t="s">
        <v>318</v>
      </c>
      <c r="AE204" s="142">
        <v>76</v>
      </c>
      <c r="AF204" s="137">
        <v>59</v>
      </c>
      <c r="AG204" s="137">
        <v>41</v>
      </c>
      <c r="AH204" s="137"/>
      <c r="AI204" s="141" t="s">
        <v>88</v>
      </c>
      <c r="AJ204" s="150" t="s">
        <v>261</v>
      </c>
      <c r="AK204" s="150">
        <v>45</v>
      </c>
      <c r="AL204" s="155">
        <v>38</v>
      </c>
      <c r="AM204" s="155">
        <v>27</v>
      </c>
      <c r="AN204" s="155"/>
      <c r="AO204" s="159" t="s">
        <v>197</v>
      </c>
      <c r="AP204" s="137" t="s">
        <v>272</v>
      </c>
      <c r="AQ204" s="137" t="s">
        <v>323</v>
      </c>
      <c r="AR204" s="137" t="s">
        <v>667</v>
      </c>
      <c r="AS204" s="137" t="s">
        <v>841</v>
      </c>
      <c r="AT204" s="137" t="s">
        <v>87</v>
      </c>
      <c r="AU204" s="138"/>
      <c r="AV204" s="137" t="s">
        <v>89</v>
      </c>
      <c r="AW204" s="138"/>
      <c r="AX204" s="137" t="s">
        <v>93</v>
      </c>
      <c r="AY204" s="139" t="s">
        <v>1393</v>
      </c>
      <c r="AZ204" s="139">
        <v>2</v>
      </c>
      <c r="BA204" s="142" t="s">
        <v>17</v>
      </c>
      <c r="BB204" s="142">
        <v>51</v>
      </c>
      <c r="BC204" s="137">
        <v>40</v>
      </c>
      <c r="BD204" s="137">
        <v>42</v>
      </c>
      <c r="BE204" s="137" t="s">
        <v>1666</v>
      </c>
      <c r="BF204" s="137">
        <v>16</v>
      </c>
      <c r="BG204" s="137">
        <v>8</v>
      </c>
      <c r="BH204" s="143">
        <v>3.69</v>
      </c>
      <c r="BI204" s="144">
        <v>2.5299999999999998</v>
      </c>
      <c r="BJ204" s="145">
        <v>2.5099999999999998</v>
      </c>
      <c r="BK204" s="144">
        <v>2.68</v>
      </c>
      <c r="BL204" s="145">
        <v>2.74</v>
      </c>
      <c r="BM204" s="143">
        <v>2.12</v>
      </c>
      <c r="BN204" s="145">
        <v>2.66</v>
      </c>
      <c r="BO204" s="143">
        <v>1.62</v>
      </c>
      <c r="BP204" s="144">
        <v>1.1499999999999999</v>
      </c>
      <c r="BQ204" s="145">
        <v>0.97</v>
      </c>
      <c r="BR204" s="145">
        <v>1.41</v>
      </c>
      <c r="BS204" s="145">
        <v>5.72</v>
      </c>
      <c r="BT204" s="145">
        <v>4.99</v>
      </c>
      <c r="BU204" s="146">
        <v>3.49</v>
      </c>
      <c r="BV204" s="147">
        <v>5.76</v>
      </c>
      <c r="BW204" s="147">
        <v>7.34</v>
      </c>
      <c r="BX204" s="146">
        <v>11.46</v>
      </c>
      <c r="BY204" s="146">
        <v>17.940000000000001</v>
      </c>
      <c r="BZ204" s="146">
        <v>4.0599999999999996</v>
      </c>
      <c r="CA204" s="148">
        <v>1.3</v>
      </c>
      <c r="CB204" s="149">
        <v>0</v>
      </c>
      <c r="CC204" s="149">
        <v>0</v>
      </c>
      <c r="CD204" s="149">
        <v>0.25</v>
      </c>
      <c r="CE204" s="150">
        <v>1.02</v>
      </c>
      <c r="CF204" s="149">
        <v>1.37</v>
      </c>
      <c r="CG204" s="150">
        <v>2.14</v>
      </c>
      <c r="CH204" s="148">
        <v>2.44</v>
      </c>
      <c r="CI204" s="149">
        <v>2.39</v>
      </c>
      <c r="CJ204" s="149">
        <v>3.11</v>
      </c>
      <c r="CK204" s="149">
        <v>4.1900000000000004</v>
      </c>
      <c r="CL204" s="147">
        <v>5.49</v>
      </c>
      <c r="CM204" s="146">
        <v>4.0599999999999996</v>
      </c>
      <c r="CN204" s="147">
        <v>5.89</v>
      </c>
      <c r="CO204" s="147">
        <v>8.18</v>
      </c>
      <c r="CP204" s="146">
        <v>12.16</v>
      </c>
      <c r="CQ204" s="146">
        <v>17.87</v>
      </c>
      <c r="CR204" s="151">
        <v>27.13</v>
      </c>
      <c r="CS204" s="152">
        <v>31.33</v>
      </c>
      <c r="CT204" s="153">
        <v>32.51</v>
      </c>
      <c r="CU204" s="152">
        <v>32.93</v>
      </c>
      <c r="CV204" s="153">
        <v>33.6</v>
      </c>
      <c r="CW204" s="151">
        <v>34.25</v>
      </c>
      <c r="CX204" s="153">
        <v>34.33</v>
      </c>
      <c r="CY204" s="151">
        <v>35.090000000000003</v>
      </c>
      <c r="CZ204" s="152">
        <v>36.380000000000003</v>
      </c>
      <c r="DA204" s="153">
        <v>37.21</v>
      </c>
      <c r="DB204" s="153">
        <v>39.270000000000003</v>
      </c>
      <c r="DC204" s="153">
        <v>39.4</v>
      </c>
      <c r="DD204" s="153">
        <v>42.86</v>
      </c>
      <c r="DE204" s="151">
        <v>44.23</v>
      </c>
      <c r="DF204" s="153">
        <v>46.17</v>
      </c>
      <c r="DG204" s="153">
        <v>43.76</v>
      </c>
      <c r="DH204" s="151">
        <v>42.13</v>
      </c>
      <c r="DI204" s="151">
        <v>35.86</v>
      </c>
      <c r="DJ204" s="151">
        <v>27.39</v>
      </c>
      <c r="DK204" s="152">
        <v>31.49</v>
      </c>
      <c r="DL204" s="153">
        <v>32.94</v>
      </c>
      <c r="DM204" s="153">
        <v>33.94</v>
      </c>
      <c r="DN204" s="153">
        <v>34.130000000000003</v>
      </c>
      <c r="DO204" s="151">
        <v>34.619999999999997</v>
      </c>
      <c r="DP204" s="153">
        <v>34.049999999999997</v>
      </c>
      <c r="DQ204" s="151">
        <v>35.770000000000003</v>
      </c>
      <c r="DR204" s="152">
        <v>36.520000000000003</v>
      </c>
      <c r="DS204" s="153">
        <v>37.4</v>
      </c>
      <c r="DT204" s="153">
        <v>39.81</v>
      </c>
      <c r="DU204" s="153">
        <v>39.39</v>
      </c>
      <c r="DV204" s="153">
        <v>42.68</v>
      </c>
      <c r="DW204" s="151">
        <v>44.77</v>
      </c>
      <c r="DX204" s="153">
        <v>46.84</v>
      </c>
      <c r="DY204" s="153">
        <v>43.88</v>
      </c>
      <c r="DZ204" s="151">
        <v>42.14</v>
      </c>
      <c r="EA204" s="151">
        <v>36.159999999999997</v>
      </c>
      <c r="EB204" s="151">
        <v>0</v>
      </c>
      <c r="EC204" s="153">
        <v>4</v>
      </c>
      <c r="ED204" s="153">
        <v>8</v>
      </c>
      <c r="EE204" s="153">
        <v>10</v>
      </c>
      <c r="EF204" s="153">
        <v>6</v>
      </c>
      <c r="EG204" s="153">
        <v>0</v>
      </c>
      <c r="EH204" s="153">
        <v>-8</v>
      </c>
      <c r="EI204" s="153">
        <v>-15</v>
      </c>
      <c r="EJ204" s="153">
        <v>-19</v>
      </c>
      <c r="EK204" s="153">
        <v>-22</v>
      </c>
      <c r="EL204" s="153">
        <v>-17</v>
      </c>
      <c r="EM204" s="153">
        <v>-13</v>
      </c>
      <c r="EN204" s="153">
        <v>-2</v>
      </c>
      <c r="EO204" s="153">
        <v>7</v>
      </c>
      <c r="EP204" s="153">
        <v>11</v>
      </c>
      <c r="EQ204" s="153">
        <v>11</v>
      </c>
      <c r="ER204" s="153">
        <v>7</v>
      </c>
      <c r="ES204" s="153">
        <v>8</v>
      </c>
    </row>
    <row r="205" spans="1:149" s="154" customFormat="1" ht="14">
      <c r="A205" s="137" t="s">
        <v>1575</v>
      </c>
      <c r="B205" s="137" t="s">
        <v>1666</v>
      </c>
      <c r="C205" s="137">
        <v>13</v>
      </c>
      <c r="D205" s="137">
        <v>7</v>
      </c>
      <c r="E205" s="137">
        <v>49754597</v>
      </c>
      <c r="F205" s="137" t="s">
        <v>91</v>
      </c>
      <c r="G205" s="138" t="s">
        <v>753</v>
      </c>
      <c r="H205" s="139"/>
      <c r="I205" s="138"/>
      <c r="J205" s="137">
        <v>154.9</v>
      </c>
      <c r="K205" s="137">
        <v>45.5</v>
      </c>
      <c r="L205" s="137" t="s">
        <v>167</v>
      </c>
      <c r="M205" s="137"/>
      <c r="N205" s="137" t="s">
        <v>147</v>
      </c>
      <c r="O205" s="137" t="s">
        <v>148</v>
      </c>
      <c r="P205" s="142" t="s">
        <v>13</v>
      </c>
      <c r="Q205" s="142">
        <v>60</v>
      </c>
      <c r="R205" s="137">
        <v>47</v>
      </c>
      <c r="S205" s="137">
        <v>43</v>
      </c>
      <c r="T205" s="140" t="s">
        <v>168</v>
      </c>
      <c r="U205" s="140" t="s">
        <v>927</v>
      </c>
      <c r="V205" s="140"/>
      <c r="W205" s="140"/>
      <c r="X205" s="142" t="s">
        <v>13</v>
      </c>
      <c r="Y205" s="142">
        <v>60</v>
      </c>
      <c r="Z205" s="137">
        <v>47</v>
      </c>
      <c r="AA205" s="137">
        <v>43</v>
      </c>
      <c r="AB205" s="137" t="s">
        <v>280</v>
      </c>
      <c r="AC205" s="141" t="s">
        <v>839</v>
      </c>
      <c r="AD205" s="142" t="s">
        <v>1054</v>
      </c>
      <c r="AE205" s="142">
        <v>63</v>
      </c>
      <c r="AF205" s="137">
        <v>49</v>
      </c>
      <c r="AG205" s="137">
        <v>23</v>
      </c>
      <c r="AH205" s="137"/>
      <c r="AI205" s="141" t="s">
        <v>176</v>
      </c>
      <c r="AJ205" s="150"/>
      <c r="AK205" s="150"/>
      <c r="AL205" s="155"/>
      <c r="AM205" s="155"/>
      <c r="AN205" s="155"/>
      <c r="AO205" s="159"/>
      <c r="AP205" s="137" t="s">
        <v>83</v>
      </c>
      <c r="AQ205" s="137" t="s">
        <v>383</v>
      </c>
      <c r="AR205" s="137" t="s">
        <v>800</v>
      </c>
      <c r="AS205" s="137" t="s">
        <v>1577</v>
      </c>
      <c r="AT205" s="137" t="s">
        <v>87</v>
      </c>
      <c r="AU205" s="138"/>
      <c r="AV205" s="137" t="s">
        <v>89</v>
      </c>
      <c r="AW205" s="138"/>
      <c r="AX205" s="137" t="s">
        <v>93</v>
      </c>
      <c r="AY205" s="139" t="s">
        <v>1578</v>
      </c>
      <c r="AZ205" s="139">
        <v>2</v>
      </c>
      <c r="BA205" s="142" t="s">
        <v>13</v>
      </c>
      <c r="BB205" s="142">
        <v>60</v>
      </c>
      <c r="BC205" s="137">
        <v>47</v>
      </c>
      <c r="BD205" s="137">
        <v>43</v>
      </c>
      <c r="BE205" s="137" t="s">
        <v>1666</v>
      </c>
      <c r="BF205" s="137">
        <v>13</v>
      </c>
      <c r="BG205" s="137">
        <v>7</v>
      </c>
      <c r="BH205" s="143">
        <v>3.61</v>
      </c>
      <c r="BI205" s="144">
        <v>3.71</v>
      </c>
      <c r="BJ205" s="145">
        <v>3.55</v>
      </c>
      <c r="BK205" s="144">
        <v>3.36</v>
      </c>
      <c r="BL205" s="145">
        <v>2.67</v>
      </c>
      <c r="BM205" s="143">
        <v>2.61</v>
      </c>
      <c r="BN205" s="145">
        <v>2.5</v>
      </c>
      <c r="BO205" s="143">
        <v>0.72</v>
      </c>
      <c r="BP205" s="144">
        <v>1.92</v>
      </c>
      <c r="BQ205" s="145">
        <v>1.91</v>
      </c>
      <c r="BR205" s="145">
        <v>4.4800000000000004</v>
      </c>
      <c r="BS205" s="145">
        <v>4.3099999999999996</v>
      </c>
      <c r="BT205" s="145">
        <v>3.6</v>
      </c>
      <c r="BU205" s="146">
        <v>4.3600000000000003</v>
      </c>
      <c r="BV205" s="147">
        <v>6.28</v>
      </c>
      <c r="BW205" s="147">
        <v>9.3000000000000007</v>
      </c>
      <c r="BX205" s="146">
        <v>13.39</v>
      </c>
      <c r="BY205" s="156"/>
      <c r="BZ205" s="146">
        <v>5.3</v>
      </c>
      <c r="CA205" s="148">
        <v>3.05</v>
      </c>
      <c r="CB205" s="149">
        <v>2.58</v>
      </c>
      <c r="CC205" s="149">
        <v>1.42</v>
      </c>
      <c r="CD205" s="149">
        <v>0</v>
      </c>
      <c r="CE205" s="150">
        <v>0.27</v>
      </c>
      <c r="CF205" s="149">
        <v>1.47</v>
      </c>
      <c r="CG205" s="150">
        <v>2.99</v>
      </c>
      <c r="CH205" s="148">
        <v>3.14</v>
      </c>
      <c r="CI205" s="149">
        <v>2.93</v>
      </c>
      <c r="CJ205" s="149">
        <v>3.85</v>
      </c>
      <c r="CK205" s="149">
        <v>4.18</v>
      </c>
      <c r="CL205" s="147">
        <v>3.87</v>
      </c>
      <c r="CM205" s="146">
        <v>4.59</v>
      </c>
      <c r="CN205" s="147">
        <v>6.68</v>
      </c>
      <c r="CO205" s="147">
        <v>10.96</v>
      </c>
      <c r="CP205" s="146">
        <v>15.19</v>
      </c>
      <c r="CQ205" s="156"/>
      <c r="CR205" s="151">
        <v>26.48</v>
      </c>
      <c r="CS205" s="152">
        <v>31.18</v>
      </c>
      <c r="CT205" s="153">
        <v>33.270000000000003</v>
      </c>
      <c r="CU205" s="152">
        <v>35.76</v>
      </c>
      <c r="CV205" s="153">
        <v>35.56</v>
      </c>
      <c r="CW205" s="151">
        <v>37.82</v>
      </c>
      <c r="CX205" s="153">
        <v>37.159999999999997</v>
      </c>
      <c r="CY205" s="151">
        <v>38.01</v>
      </c>
      <c r="CZ205" s="152">
        <v>37.729999999999997</v>
      </c>
      <c r="DA205" s="153">
        <v>37.93</v>
      </c>
      <c r="DB205" s="153">
        <v>37.33</v>
      </c>
      <c r="DC205" s="153">
        <v>40.159999999999997</v>
      </c>
      <c r="DD205" s="153">
        <v>43.29</v>
      </c>
      <c r="DE205" s="151">
        <v>46.68</v>
      </c>
      <c r="DF205" s="153">
        <v>45.6</v>
      </c>
      <c r="DG205" s="153">
        <v>44.27</v>
      </c>
      <c r="DH205" s="151">
        <v>41.51</v>
      </c>
      <c r="DI205" s="157"/>
      <c r="DJ205" s="151">
        <v>26.7</v>
      </c>
      <c r="DK205" s="152">
        <v>31.39</v>
      </c>
      <c r="DL205" s="153">
        <v>33.78</v>
      </c>
      <c r="DM205" s="153">
        <v>36.14</v>
      </c>
      <c r="DN205" s="153">
        <v>37.369999999999997</v>
      </c>
      <c r="DO205" s="151">
        <v>37.81</v>
      </c>
      <c r="DP205" s="153">
        <v>37.04</v>
      </c>
      <c r="DQ205" s="151">
        <v>36.200000000000003</v>
      </c>
      <c r="DR205" s="152">
        <v>37.119999999999997</v>
      </c>
      <c r="DS205" s="153">
        <v>36.72</v>
      </c>
      <c r="DT205" s="153">
        <v>37.71</v>
      </c>
      <c r="DU205" s="153">
        <v>39.020000000000003</v>
      </c>
      <c r="DV205" s="153">
        <v>42.37</v>
      </c>
      <c r="DW205" s="151">
        <v>45.94</v>
      </c>
      <c r="DX205" s="153">
        <v>44.52</v>
      </c>
      <c r="DY205" s="153">
        <v>45.03</v>
      </c>
      <c r="DZ205" s="151">
        <v>41.81</v>
      </c>
      <c r="EA205" s="157"/>
      <c r="EB205" s="151">
        <v>-2</v>
      </c>
      <c r="EC205" s="153">
        <v>0</v>
      </c>
      <c r="ED205" s="153">
        <v>2</v>
      </c>
      <c r="EE205" s="153">
        <v>3</v>
      </c>
      <c r="EF205" s="153">
        <v>3</v>
      </c>
      <c r="EG205" s="153">
        <v>2</v>
      </c>
      <c r="EH205" s="153">
        <v>-2</v>
      </c>
      <c r="EI205" s="153">
        <v>-10</v>
      </c>
      <c r="EJ205" s="153">
        <v>-14</v>
      </c>
      <c r="EK205" s="153">
        <v>-14</v>
      </c>
      <c r="EL205" s="153">
        <v>-15</v>
      </c>
      <c r="EM205" s="153">
        <v>-15</v>
      </c>
      <c r="EN205" s="153">
        <v>-13</v>
      </c>
      <c r="EO205" s="153">
        <v>-11</v>
      </c>
      <c r="EP205" s="153">
        <v>-9</v>
      </c>
      <c r="EQ205" s="153">
        <v>-3</v>
      </c>
      <c r="ER205" s="153">
        <v>0</v>
      </c>
      <c r="ES205" s="158"/>
    </row>
    <row r="206" spans="1:149" s="154" customFormat="1" ht="14">
      <c r="A206" s="137" t="s">
        <v>795</v>
      </c>
      <c r="B206" s="137" t="s">
        <v>1666</v>
      </c>
      <c r="C206" s="137">
        <v>19</v>
      </c>
      <c r="D206" s="137">
        <v>0</v>
      </c>
      <c r="E206" s="137">
        <v>51637594</v>
      </c>
      <c r="F206" s="137" t="s">
        <v>91</v>
      </c>
      <c r="G206" s="138" t="s">
        <v>801</v>
      </c>
      <c r="H206" s="155" t="s">
        <v>95</v>
      </c>
      <c r="I206" s="138">
        <v>-2</v>
      </c>
      <c r="J206" s="137">
        <v>158.69999999999999</v>
      </c>
      <c r="K206" s="137">
        <v>43.2</v>
      </c>
      <c r="L206" s="137" t="s">
        <v>167</v>
      </c>
      <c r="M206" s="137"/>
      <c r="N206" s="137" t="s">
        <v>147</v>
      </c>
      <c r="O206" s="137" t="s">
        <v>148</v>
      </c>
      <c r="P206" s="142" t="s">
        <v>17</v>
      </c>
      <c r="Q206" s="142">
        <v>51</v>
      </c>
      <c r="R206" s="137">
        <v>50</v>
      </c>
      <c r="S206" s="137">
        <v>50</v>
      </c>
      <c r="T206" s="140" t="s">
        <v>168</v>
      </c>
      <c r="U206" s="140" t="s">
        <v>798</v>
      </c>
      <c r="V206" s="140"/>
      <c r="W206" s="140"/>
      <c r="X206" s="142" t="s">
        <v>17</v>
      </c>
      <c r="Y206" s="142">
        <v>51</v>
      </c>
      <c r="Z206" s="137">
        <v>50</v>
      </c>
      <c r="AA206" s="137">
        <v>50</v>
      </c>
      <c r="AB206" s="137" t="s">
        <v>280</v>
      </c>
      <c r="AC206" s="141"/>
      <c r="AD206" s="142" t="s">
        <v>318</v>
      </c>
      <c r="AE206" s="142">
        <v>91</v>
      </c>
      <c r="AF206" s="137">
        <v>70</v>
      </c>
      <c r="AG206" s="137">
        <v>56</v>
      </c>
      <c r="AH206" s="137"/>
      <c r="AI206" s="141" t="s">
        <v>242</v>
      </c>
      <c r="AJ206" s="150" t="s">
        <v>261</v>
      </c>
      <c r="AK206" s="150">
        <v>41</v>
      </c>
      <c r="AL206" s="155">
        <v>23</v>
      </c>
      <c r="AM206" s="155">
        <v>13</v>
      </c>
      <c r="AN206" s="155"/>
      <c r="AO206" s="159"/>
      <c r="AP206" s="137" t="s">
        <v>799</v>
      </c>
      <c r="AQ206" s="137" t="s">
        <v>352</v>
      </c>
      <c r="AR206" s="137" t="s">
        <v>800</v>
      </c>
      <c r="AS206" s="137" t="s">
        <v>106</v>
      </c>
      <c r="AT206" s="137" t="s">
        <v>87</v>
      </c>
      <c r="AU206" s="138"/>
      <c r="AV206" s="137" t="s">
        <v>89</v>
      </c>
      <c r="AW206" s="138"/>
      <c r="AX206" s="137" t="s">
        <v>93</v>
      </c>
      <c r="AY206" s="139" t="s">
        <v>754</v>
      </c>
      <c r="AZ206" s="139">
        <v>2</v>
      </c>
      <c r="BA206" s="142" t="s">
        <v>17</v>
      </c>
      <c r="BB206" s="142">
        <v>51</v>
      </c>
      <c r="BC206" s="137">
        <v>50</v>
      </c>
      <c r="BD206" s="137">
        <v>50</v>
      </c>
      <c r="BE206" s="137" t="s">
        <v>1666</v>
      </c>
      <c r="BF206" s="137">
        <v>19</v>
      </c>
      <c r="BG206" s="137">
        <v>0</v>
      </c>
      <c r="BH206" s="143">
        <v>4.2</v>
      </c>
      <c r="BI206" s="144">
        <v>4.41</v>
      </c>
      <c r="BJ206" s="145">
        <v>3.9</v>
      </c>
      <c r="BK206" s="144">
        <v>3.65</v>
      </c>
      <c r="BL206" s="145">
        <v>3.19</v>
      </c>
      <c r="BM206" s="143">
        <v>3.31</v>
      </c>
      <c r="BN206" s="145">
        <v>1.78</v>
      </c>
      <c r="BO206" s="143">
        <v>2.15</v>
      </c>
      <c r="BP206" s="144">
        <v>1.79</v>
      </c>
      <c r="BQ206" s="145">
        <v>3.11</v>
      </c>
      <c r="BR206" s="145">
        <v>4.0599999999999996</v>
      </c>
      <c r="BS206" s="145">
        <v>5.07</v>
      </c>
      <c r="BT206" s="143">
        <v>4.18</v>
      </c>
      <c r="BU206" s="147">
        <v>3</v>
      </c>
      <c r="BV206" s="147">
        <v>3.78</v>
      </c>
      <c r="BW206" s="146">
        <v>6.07</v>
      </c>
      <c r="BX206" s="146">
        <v>8.7799999999999994</v>
      </c>
      <c r="BY206" s="160">
        <v>15.05</v>
      </c>
      <c r="BZ206" s="146">
        <v>3.34</v>
      </c>
      <c r="CA206" s="148">
        <v>3.26</v>
      </c>
      <c r="CB206" s="149">
        <v>1.85</v>
      </c>
      <c r="CC206" s="149">
        <v>0</v>
      </c>
      <c r="CD206" s="149">
        <v>0</v>
      </c>
      <c r="CE206" s="150">
        <v>1.96</v>
      </c>
      <c r="CF206" s="149">
        <v>3.29</v>
      </c>
      <c r="CG206" s="150">
        <v>3.51</v>
      </c>
      <c r="CH206" s="148">
        <v>3.73</v>
      </c>
      <c r="CI206" s="149">
        <v>3.62</v>
      </c>
      <c r="CJ206" s="149">
        <v>4.03</v>
      </c>
      <c r="CK206" s="149">
        <v>5.83</v>
      </c>
      <c r="CL206" s="146">
        <v>4.5199999999999996</v>
      </c>
      <c r="CM206" s="147">
        <v>2.48</v>
      </c>
      <c r="CN206" s="147">
        <v>4.01</v>
      </c>
      <c r="CO206" s="146">
        <v>4.95</v>
      </c>
      <c r="CP206" s="146">
        <v>10.220000000000001</v>
      </c>
      <c r="CQ206" s="160">
        <v>15.14</v>
      </c>
      <c r="CR206" s="151">
        <v>24.68</v>
      </c>
      <c r="CS206" s="152">
        <v>30.6</v>
      </c>
      <c r="CT206" s="153">
        <v>31</v>
      </c>
      <c r="CU206" s="152">
        <v>35.01</v>
      </c>
      <c r="CV206" s="153">
        <v>32.89</v>
      </c>
      <c r="CW206" s="151">
        <v>33.39</v>
      </c>
      <c r="CX206" s="153">
        <v>33.49</v>
      </c>
      <c r="CY206" s="151">
        <v>32.56</v>
      </c>
      <c r="CZ206" s="152">
        <v>32.380000000000003</v>
      </c>
      <c r="DA206" s="153">
        <v>34.4</v>
      </c>
      <c r="DB206" s="153">
        <v>33.729999999999997</v>
      </c>
      <c r="DC206" s="153">
        <v>33.03</v>
      </c>
      <c r="DD206" s="151">
        <v>33.26</v>
      </c>
      <c r="DE206" s="153">
        <v>38.14</v>
      </c>
      <c r="DF206" s="153">
        <v>36.82</v>
      </c>
      <c r="DG206" s="151">
        <v>40.51</v>
      </c>
      <c r="DH206" s="151">
        <v>36</v>
      </c>
      <c r="DI206" s="160">
        <v>32.01</v>
      </c>
      <c r="DJ206" s="151">
        <v>23.12</v>
      </c>
      <c r="DK206" s="152">
        <v>24.72</v>
      </c>
      <c r="DL206" s="153">
        <v>29.03</v>
      </c>
      <c r="DM206" s="153">
        <v>34.31</v>
      </c>
      <c r="DN206" s="153">
        <v>33.159999999999997</v>
      </c>
      <c r="DO206" s="151">
        <v>33.020000000000003</v>
      </c>
      <c r="DP206" s="153">
        <v>35.06</v>
      </c>
      <c r="DQ206" s="151">
        <v>34.36</v>
      </c>
      <c r="DR206" s="152">
        <v>37.47</v>
      </c>
      <c r="DS206" s="153">
        <v>34.619999999999997</v>
      </c>
      <c r="DT206" s="153">
        <v>34.4</v>
      </c>
      <c r="DU206" s="153">
        <v>34.24</v>
      </c>
      <c r="DV206" s="151">
        <v>33.25</v>
      </c>
      <c r="DW206" s="153">
        <v>40.44</v>
      </c>
      <c r="DX206" s="153">
        <v>36.54</v>
      </c>
      <c r="DY206" s="151">
        <v>39.32</v>
      </c>
      <c r="DZ206" s="151">
        <v>34.64</v>
      </c>
      <c r="EA206" s="160">
        <v>31.56</v>
      </c>
      <c r="EB206" s="151">
        <v>5</v>
      </c>
      <c r="EC206" s="153">
        <v>6</v>
      </c>
      <c r="ED206" s="153">
        <v>12</v>
      </c>
      <c r="EE206" s="153">
        <v>25</v>
      </c>
      <c r="EF206" s="153">
        <v>16</v>
      </c>
      <c r="EG206" s="153">
        <v>0</v>
      </c>
      <c r="EH206" s="153">
        <v>-13</v>
      </c>
      <c r="EI206" s="153">
        <v>-18</v>
      </c>
      <c r="EJ206" s="153">
        <v>-24</v>
      </c>
      <c r="EK206" s="153">
        <v>-21</v>
      </c>
      <c r="EL206" s="153">
        <v>-23</v>
      </c>
      <c r="EM206" s="153">
        <v>-22</v>
      </c>
      <c r="EN206" s="153">
        <v>-14</v>
      </c>
      <c r="EO206" s="153">
        <v>-11</v>
      </c>
      <c r="EP206" s="153">
        <v>-4</v>
      </c>
      <c r="EQ206" s="153">
        <v>0</v>
      </c>
      <c r="ER206" s="153">
        <v>1</v>
      </c>
      <c r="ES206" s="160">
        <v>6</v>
      </c>
    </row>
    <row r="207" spans="1:149" s="154" customFormat="1" ht="14">
      <c r="A207" s="137" t="s">
        <v>1561</v>
      </c>
      <c r="B207" s="137" t="s">
        <v>1666</v>
      </c>
      <c r="C207" s="137">
        <v>17</v>
      </c>
      <c r="D207" s="137">
        <v>3</v>
      </c>
      <c r="E207" s="137">
        <v>45414936</v>
      </c>
      <c r="F207" s="137" t="s">
        <v>91</v>
      </c>
      <c r="G207" s="138" t="s">
        <v>877</v>
      </c>
      <c r="H207" s="139"/>
      <c r="I207" s="138"/>
      <c r="J207" s="137">
        <v>157.1</v>
      </c>
      <c r="K207" s="137">
        <v>57.3</v>
      </c>
      <c r="L207" s="137" t="s">
        <v>167</v>
      </c>
      <c r="M207" s="137"/>
      <c r="N207" s="137" t="s">
        <v>147</v>
      </c>
      <c r="O207" s="137" t="s">
        <v>148</v>
      </c>
      <c r="P207" s="142" t="s">
        <v>15</v>
      </c>
      <c r="Q207" s="142">
        <v>70</v>
      </c>
      <c r="R207" s="137">
        <v>62</v>
      </c>
      <c r="S207" s="137">
        <v>52</v>
      </c>
      <c r="T207" s="140"/>
      <c r="U207" s="140"/>
      <c r="V207" s="140"/>
      <c r="W207" s="140"/>
      <c r="X207" s="142" t="s">
        <v>15</v>
      </c>
      <c r="Y207" s="142">
        <v>70</v>
      </c>
      <c r="Z207" s="137">
        <v>62</v>
      </c>
      <c r="AA207" s="137">
        <v>52</v>
      </c>
      <c r="AB207" s="137" t="s">
        <v>308</v>
      </c>
      <c r="AC207" s="141" t="s">
        <v>703</v>
      </c>
      <c r="AD207" s="142" t="s">
        <v>472</v>
      </c>
      <c r="AE207" s="142">
        <v>92</v>
      </c>
      <c r="AF207" s="137">
        <v>64</v>
      </c>
      <c r="AG207" s="137">
        <v>56</v>
      </c>
      <c r="AH207" s="137"/>
      <c r="AI207" s="141" t="s">
        <v>88</v>
      </c>
      <c r="AJ207" s="150" t="s">
        <v>261</v>
      </c>
      <c r="AK207" s="150">
        <v>31</v>
      </c>
      <c r="AL207" s="155">
        <v>26</v>
      </c>
      <c r="AM207" s="155">
        <v>16</v>
      </c>
      <c r="AN207" s="155"/>
      <c r="AO207" s="159"/>
      <c r="AP207" s="137" t="s">
        <v>247</v>
      </c>
      <c r="AQ207" s="137" t="s">
        <v>760</v>
      </c>
      <c r="AR207" s="137" t="s">
        <v>667</v>
      </c>
      <c r="AS207" s="137" t="s">
        <v>86</v>
      </c>
      <c r="AT207" s="137" t="s">
        <v>87</v>
      </c>
      <c r="AU207" s="138"/>
      <c r="AV207" s="137" t="s">
        <v>89</v>
      </c>
      <c r="AW207" s="138"/>
      <c r="AX207" s="137" t="s">
        <v>93</v>
      </c>
      <c r="AY207" s="139" t="s">
        <v>938</v>
      </c>
      <c r="AZ207" s="139">
        <v>2</v>
      </c>
      <c r="BA207" s="142" t="s">
        <v>15</v>
      </c>
      <c r="BB207" s="142">
        <v>70</v>
      </c>
      <c r="BC207" s="137">
        <v>62</v>
      </c>
      <c r="BD207" s="137">
        <v>52</v>
      </c>
      <c r="BE207" s="137" t="s">
        <v>1666</v>
      </c>
      <c r="BF207" s="137">
        <v>17</v>
      </c>
      <c r="BG207" s="137">
        <v>3</v>
      </c>
      <c r="BH207" s="143">
        <v>3.6</v>
      </c>
      <c r="BI207" s="144">
        <v>2.63</v>
      </c>
      <c r="BJ207" s="145">
        <v>2.29</v>
      </c>
      <c r="BK207" s="144">
        <v>2.25</v>
      </c>
      <c r="BL207" s="145">
        <v>2.4900000000000002</v>
      </c>
      <c r="BM207" s="143">
        <v>1.63</v>
      </c>
      <c r="BN207" s="145">
        <v>1.39</v>
      </c>
      <c r="BO207" s="143">
        <v>0.97</v>
      </c>
      <c r="BP207" s="144">
        <v>0</v>
      </c>
      <c r="BQ207" s="145">
        <v>1.96</v>
      </c>
      <c r="BR207" s="145">
        <v>4.99</v>
      </c>
      <c r="BS207" s="145">
        <v>3.57</v>
      </c>
      <c r="BT207" s="145">
        <v>4.6399999999999997</v>
      </c>
      <c r="BU207" s="146">
        <v>4.32</v>
      </c>
      <c r="BV207" s="147">
        <v>5.13</v>
      </c>
      <c r="BW207" s="147">
        <v>6.76</v>
      </c>
      <c r="BX207" s="146">
        <v>11.79</v>
      </c>
      <c r="BY207" s="146">
        <v>19.510000000000002</v>
      </c>
      <c r="BZ207" s="146">
        <v>3.17</v>
      </c>
      <c r="CA207" s="148">
        <v>1.62</v>
      </c>
      <c r="CB207" s="149">
        <v>0</v>
      </c>
      <c r="CC207" s="149">
        <v>0</v>
      </c>
      <c r="CD207" s="149">
        <v>0</v>
      </c>
      <c r="CE207" s="150">
        <v>0.56000000000000005</v>
      </c>
      <c r="CF207" s="149">
        <v>1.94</v>
      </c>
      <c r="CG207" s="150">
        <v>2.0699999999999998</v>
      </c>
      <c r="CH207" s="148">
        <v>2.89</v>
      </c>
      <c r="CI207" s="149">
        <v>3.07</v>
      </c>
      <c r="CJ207" s="149">
        <v>3.93</v>
      </c>
      <c r="CK207" s="149">
        <v>4.01</v>
      </c>
      <c r="CL207" s="147">
        <v>4.72</v>
      </c>
      <c r="CM207" s="146">
        <v>3.88</v>
      </c>
      <c r="CN207" s="147">
        <v>4.88</v>
      </c>
      <c r="CO207" s="147">
        <v>7.41</v>
      </c>
      <c r="CP207" s="146">
        <v>12.96</v>
      </c>
      <c r="CQ207" s="146">
        <v>18.23</v>
      </c>
      <c r="CR207" s="151">
        <v>26.34</v>
      </c>
      <c r="CS207" s="152">
        <v>28.8</v>
      </c>
      <c r="CT207" s="153">
        <v>36.17</v>
      </c>
      <c r="CU207" s="152">
        <v>36.83</v>
      </c>
      <c r="CV207" s="153">
        <v>37.979999999999997</v>
      </c>
      <c r="CW207" s="151">
        <v>38.58</v>
      </c>
      <c r="CX207" s="153">
        <v>37.840000000000003</v>
      </c>
      <c r="CY207" s="151">
        <v>39.78</v>
      </c>
      <c r="CZ207" s="152">
        <v>41.93</v>
      </c>
      <c r="DA207" s="153">
        <v>39.549999999999997</v>
      </c>
      <c r="DB207" s="153">
        <v>39.520000000000003</v>
      </c>
      <c r="DC207" s="153">
        <v>40.590000000000003</v>
      </c>
      <c r="DD207" s="153">
        <v>43.68</v>
      </c>
      <c r="DE207" s="151">
        <v>43.75</v>
      </c>
      <c r="DF207" s="153">
        <v>46.83</v>
      </c>
      <c r="DG207" s="153">
        <v>44.45</v>
      </c>
      <c r="DH207" s="151">
        <v>41.89</v>
      </c>
      <c r="DI207" s="151">
        <v>43.05</v>
      </c>
      <c r="DJ207" s="151">
        <v>26.29</v>
      </c>
      <c r="DK207" s="152">
        <v>28.47</v>
      </c>
      <c r="DL207" s="153">
        <v>36.11</v>
      </c>
      <c r="DM207" s="153">
        <v>37.020000000000003</v>
      </c>
      <c r="DN207" s="153">
        <v>37.74</v>
      </c>
      <c r="DO207" s="151">
        <v>38.18</v>
      </c>
      <c r="DP207" s="153">
        <v>37.14</v>
      </c>
      <c r="DQ207" s="151">
        <v>39.35</v>
      </c>
      <c r="DR207" s="152">
        <v>40.74</v>
      </c>
      <c r="DS207" s="153">
        <v>39.979999999999997</v>
      </c>
      <c r="DT207" s="153">
        <v>39.950000000000003</v>
      </c>
      <c r="DU207" s="153">
        <v>40.229999999999997</v>
      </c>
      <c r="DV207" s="153">
        <v>42.48</v>
      </c>
      <c r="DW207" s="151">
        <v>43.77</v>
      </c>
      <c r="DX207" s="153">
        <v>46.25</v>
      </c>
      <c r="DY207" s="153">
        <v>46.16</v>
      </c>
      <c r="DZ207" s="151">
        <v>42.16</v>
      </c>
      <c r="EA207" s="151">
        <v>43.27</v>
      </c>
      <c r="EB207" s="151">
        <v>0</v>
      </c>
      <c r="EC207" s="153">
        <v>1</v>
      </c>
      <c r="ED207" s="153">
        <v>10</v>
      </c>
      <c r="EE207" s="153">
        <v>7</v>
      </c>
      <c r="EF207" s="153">
        <v>0</v>
      </c>
      <c r="EG207" s="153">
        <v>-13</v>
      </c>
      <c r="EH207" s="153">
        <v>-24</v>
      </c>
      <c r="EI207" s="153">
        <v>-29</v>
      </c>
      <c r="EJ207" s="153">
        <v>-31</v>
      </c>
      <c r="EK207" s="153">
        <v>-26</v>
      </c>
      <c r="EL207" s="153">
        <v>-20</v>
      </c>
      <c r="EM207" s="153">
        <v>-15</v>
      </c>
      <c r="EN207" s="153">
        <v>-8</v>
      </c>
      <c r="EO207" s="153">
        <v>-2</v>
      </c>
      <c r="EP207" s="153">
        <v>0</v>
      </c>
      <c r="EQ207" s="153">
        <v>0</v>
      </c>
      <c r="ER207" s="153">
        <v>-2</v>
      </c>
      <c r="ES207" s="153">
        <v>-2</v>
      </c>
    </row>
    <row r="208" spans="1:149" s="154" customFormat="1" ht="14">
      <c r="A208" s="137" t="s">
        <v>1365</v>
      </c>
      <c r="B208" s="137" t="s">
        <v>1666</v>
      </c>
      <c r="C208" s="137">
        <v>13</v>
      </c>
      <c r="D208" s="137">
        <v>3</v>
      </c>
      <c r="E208" s="137">
        <v>51402642</v>
      </c>
      <c r="F208" s="137" t="s">
        <v>91</v>
      </c>
      <c r="G208" s="138" t="s">
        <v>320</v>
      </c>
      <c r="H208" s="161" t="s">
        <v>95</v>
      </c>
      <c r="I208" s="138">
        <v>-7</v>
      </c>
      <c r="J208" s="137">
        <v>145</v>
      </c>
      <c r="K208" s="137">
        <v>31.85</v>
      </c>
      <c r="L208" s="137" t="s">
        <v>167</v>
      </c>
      <c r="M208" s="137"/>
      <c r="N208" s="137" t="s">
        <v>147</v>
      </c>
      <c r="O208" s="137" t="s">
        <v>493</v>
      </c>
      <c r="P208" s="142" t="s">
        <v>17</v>
      </c>
      <c r="Q208" s="142">
        <v>71</v>
      </c>
      <c r="R208" s="137">
        <v>63</v>
      </c>
      <c r="S208" s="137">
        <v>62</v>
      </c>
      <c r="T208" s="140" t="s">
        <v>492</v>
      </c>
      <c r="U208" s="140"/>
      <c r="V208" s="140"/>
      <c r="W208" s="140"/>
      <c r="X208" s="142" t="s">
        <v>17</v>
      </c>
      <c r="Y208" s="142">
        <v>71</v>
      </c>
      <c r="Z208" s="137">
        <v>63</v>
      </c>
      <c r="AA208" s="137">
        <v>62</v>
      </c>
      <c r="AB208" s="137" t="s">
        <v>1366</v>
      </c>
      <c r="AC208" s="141"/>
      <c r="AD208" s="142" t="s">
        <v>101</v>
      </c>
      <c r="AE208" s="142">
        <v>104</v>
      </c>
      <c r="AF208" s="137">
        <v>91</v>
      </c>
      <c r="AG208" s="137">
        <v>95</v>
      </c>
      <c r="AH208" s="137"/>
      <c r="AI208" s="141" t="s">
        <v>242</v>
      </c>
      <c r="AJ208" s="150" t="s">
        <v>116</v>
      </c>
      <c r="AK208" s="150">
        <v>41</v>
      </c>
      <c r="AL208" s="155">
        <v>38</v>
      </c>
      <c r="AM208" s="155">
        <v>40</v>
      </c>
      <c r="AN208" s="155"/>
      <c r="AO208" s="159"/>
      <c r="AP208" s="137" t="s">
        <v>210</v>
      </c>
      <c r="AQ208" s="137" t="s">
        <v>494</v>
      </c>
      <c r="AR208" s="137" t="s">
        <v>105</v>
      </c>
      <c r="AS208" s="137" t="s">
        <v>141</v>
      </c>
      <c r="AT208" s="137" t="s">
        <v>87</v>
      </c>
      <c r="AU208" s="138" t="s">
        <v>176</v>
      </c>
      <c r="AV208" s="137" t="s">
        <v>89</v>
      </c>
      <c r="AW208" s="138" t="s">
        <v>180</v>
      </c>
      <c r="AX208" s="137" t="s">
        <v>93</v>
      </c>
      <c r="AY208" s="139" t="s">
        <v>495</v>
      </c>
      <c r="AZ208" s="139">
        <v>2</v>
      </c>
      <c r="BA208" s="142" t="s">
        <v>17</v>
      </c>
      <c r="BB208" s="142">
        <v>71</v>
      </c>
      <c r="BC208" s="137">
        <v>63</v>
      </c>
      <c r="BD208" s="137">
        <v>62</v>
      </c>
      <c r="BE208" s="137" t="s">
        <v>1666</v>
      </c>
      <c r="BF208" s="137">
        <v>13</v>
      </c>
      <c r="BG208" s="137">
        <v>3</v>
      </c>
      <c r="BH208" s="143">
        <v>2.96</v>
      </c>
      <c r="BI208" s="144">
        <v>2.63</v>
      </c>
      <c r="BJ208" s="145">
        <v>2.25</v>
      </c>
      <c r="BK208" s="144">
        <v>1.76</v>
      </c>
      <c r="BL208" s="145">
        <v>1.96</v>
      </c>
      <c r="BM208" s="143">
        <v>1.5</v>
      </c>
      <c r="BN208" s="145">
        <v>0</v>
      </c>
      <c r="BO208" s="143">
        <v>0.72</v>
      </c>
      <c r="BP208" s="144">
        <v>1.94</v>
      </c>
      <c r="BQ208" s="145">
        <v>2.14</v>
      </c>
      <c r="BR208" s="145">
        <v>2.3199999999999998</v>
      </c>
      <c r="BS208" s="145">
        <v>2.39</v>
      </c>
      <c r="BT208" s="145">
        <v>3.25</v>
      </c>
      <c r="BU208" s="146">
        <v>3.35</v>
      </c>
      <c r="BV208" s="147">
        <v>3.49</v>
      </c>
      <c r="BW208" s="147">
        <v>5.34</v>
      </c>
      <c r="BX208" s="146">
        <v>9.25</v>
      </c>
      <c r="BY208" s="146">
        <v>10.84</v>
      </c>
      <c r="BZ208" s="146">
        <v>2.81</v>
      </c>
      <c r="CA208" s="162">
        <v>2.04</v>
      </c>
      <c r="CB208" s="147">
        <v>0.83</v>
      </c>
      <c r="CC208" s="147">
        <v>0</v>
      </c>
      <c r="CD208" s="147">
        <v>0</v>
      </c>
      <c r="CE208" s="146">
        <v>2.08</v>
      </c>
      <c r="CF208" s="147">
        <v>1.99</v>
      </c>
      <c r="CG208" s="146">
        <v>1.24</v>
      </c>
      <c r="CH208" s="162">
        <v>1.62</v>
      </c>
      <c r="CI208" s="147">
        <v>2.86</v>
      </c>
      <c r="CJ208" s="147">
        <v>4.13</v>
      </c>
      <c r="CK208" s="147">
        <v>3.78</v>
      </c>
      <c r="CL208" s="147">
        <v>4.0599999999999996</v>
      </c>
      <c r="CM208" s="146">
        <v>2.89</v>
      </c>
      <c r="CN208" s="147">
        <v>4.6399999999999997</v>
      </c>
      <c r="CO208" s="147">
        <v>5.31</v>
      </c>
      <c r="CP208" s="146">
        <v>8.5500000000000007</v>
      </c>
      <c r="CQ208" s="146">
        <v>10.99</v>
      </c>
      <c r="CR208" s="151">
        <v>26.61</v>
      </c>
      <c r="CS208" s="152">
        <v>28.11</v>
      </c>
      <c r="CT208" s="153">
        <v>31.68</v>
      </c>
      <c r="CU208" s="152">
        <v>33.020000000000003</v>
      </c>
      <c r="CV208" s="153">
        <v>33.869999999999997</v>
      </c>
      <c r="CW208" s="151">
        <v>35.67</v>
      </c>
      <c r="CX208" s="153">
        <v>36.049999999999997</v>
      </c>
      <c r="CY208" s="151">
        <v>36.01</v>
      </c>
      <c r="CZ208" s="152">
        <v>37.130000000000003</v>
      </c>
      <c r="DA208" s="153">
        <v>36.04</v>
      </c>
      <c r="DB208" s="153">
        <v>37.33</v>
      </c>
      <c r="DC208" s="153">
        <v>39.42</v>
      </c>
      <c r="DD208" s="153">
        <v>41.44</v>
      </c>
      <c r="DE208" s="151">
        <v>41.71</v>
      </c>
      <c r="DF208" s="153">
        <v>42.11</v>
      </c>
      <c r="DG208" s="153">
        <v>40.76</v>
      </c>
      <c r="DH208" s="151">
        <v>37.78</v>
      </c>
      <c r="DI208" s="151">
        <v>37.909999999999997</v>
      </c>
      <c r="DJ208" s="151">
        <v>26.29</v>
      </c>
      <c r="DK208" s="152">
        <v>27.9</v>
      </c>
      <c r="DL208" s="153">
        <v>31.14</v>
      </c>
      <c r="DM208" s="153">
        <v>34.840000000000003</v>
      </c>
      <c r="DN208" s="153">
        <v>36.94</v>
      </c>
      <c r="DO208" s="151">
        <v>36.659999999999997</v>
      </c>
      <c r="DP208" s="153">
        <v>35.81</v>
      </c>
      <c r="DQ208" s="151">
        <v>36.840000000000003</v>
      </c>
      <c r="DR208" s="152">
        <v>36.42</v>
      </c>
      <c r="DS208" s="153">
        <v>36.68</v>
      </c>
      <c r="DT208" s="153">
        <v>37.29</v>
      </c>
      <c r="DU208" s="153">
        <v>39.159999999999997</v>
      </c>
      <c r="DV208" s="153">
        <v>41.66</v>
      </c>
      <c r="DW208" s="151">
        <v>40.19</v>
      </c>
      <c r="DX208" s="153">
        <v>41.45</v>
      </c>
      <c r="DY208" s="153">
        <v>40.06</v>
      </c>
      <c r="DZ208" s="151">
        <v>37.43</v>
      </c>
      <c r="EA208" s="151">
        <v>37.11</v>
      </c>
      <c r="EB208" s="151">
        <v>6</v>
      </c>
      <c r="EC208" s="153">
        <v>6</v>
      </c>
      <c r="ED208" s="153">
        <v>9</v>
      </c>
      <c r="EE208" s="153">
        <v>4</v>
      </c>
      <c r="EF208" s="153">
        <v>1</v>
      </c>
      <c r="EG208" s="153">
        <v>1</v>
      </c>
      <c r="EH208" s="153">
        <v>-13</v>
      </c>
      <c r="EI208" s="153">
        <v>-20</v>
      </c>
      <c r="EJ208" s="153">
        <v>-20</v>
      </c>
      <c r="EK208" s="153">
        <v>-10</v>
      </c>
      <c r="EL208" s="153">
        <v>-3</v>
      </c>
      <c r="EM208" s="153">
        <v>4</v>
      </c>
      <c r="EN208" s="153">
        <v>7</v>
      </c>
      <c r="EO208" s="153">
        <v>7</v>
      </c>
      <c r="EP208" s="153">
        <v>7</v>
      </c>
      <c r="EQ208" s="153">
        <v>5</v>
      </c>
      <c r="ER208" s="153">
        <v>4</v>
      </c>
      <c r="ES208" s="153">
        <v>3</v>
      </c>
    </row>
    <row r="209" spans="3:131" s="1" customFormat="1" ht="14">
      <c r="C209" s="1" t="s">
        <v>1668</v>
      </c>
      <c r="D209" s="1" t="s">
        <v>1669</v>
      </c>
      <c r="J209" s="1" t="s">
        <v>1670</v>
      </c>
      <c r="K209" s="1" t="s">
        <v>1671</v>
      </c>
      <c r="AZ209" s="1" t="s">
        <v>1686</v>
      </c>
      <c r="BF209" s="1" t="s">
        <v>1668</v>
      </c>
      <c r="BG209" s="1" t="s">
        <v>1669</v>
      </c>
      <c r="BH209" s="128" t="s">
        <v>1662</v>
      </c>
      <c r="BI209" s="128" t="s">
        <v>0</v>
      </c>
      <c r="BJ209" s="128" t="s">
        <v>1</v>
      </c>
      <c r="BK209" s="128" t="s">
        <v>2</v>
      </c>
      <c r="BL209" s="128" t="s">
        <v>3</v>
      </c>
      <c r="BM209" s="128" t="s">
        <v>4</v>
      </c>
      <c r="BN209" s="128" t="s">
        <v>5</v>
      </c>
      <c r="BO209" s="128" t="s">
        <v>18</v>
      </c>
      <c r="BP209" s="128" t="s">
        <v>19</v>
      </c>
      <c r="BQ209" s="128" t="s">
        <v>20</v>
      </c>
      <c r="BR209" s="128" t="s">
        <v>21</v>
      </c>
      <c r="BS209" s="128" t="s">
        <v>22</v>
      </c>
      <c r="BT209" s="128" t="s">
        <v>1663</v>
      </c>
      <c r="BU209" s="1" t="s">
        <v>23</v>
      </c>
      <c r="BV209" s="1" t="s">
        <v>24</v>
      </c>
      <c r="BW209" s="1" t="s">
        <v>25</v>
      </c>
      <c r="BX209" s="1" t="s">
        <v>26</v>
      </c>
      <c r="BZ209" s="1" t="s">
        <v>1664</v>
      </c>
      <c r="CA209" s="1" t="s">
        <v>7</v>
      </c>
      <c r="CB209" s="1" t="s">
        <v>8</v>
      </c>
      <c r="CC209" s="1" t="s">
        <v>9</v>
      </c>
      <c r="CD209" s="1" t="s">
        <v>10</v>
      </c>
      <c r="CE209" s="1" t="s">
        <v>11</v>
      </c>
      <c r="CF209" s="1" t="s">
        <v>12</v>
      </c>
      <c r="CG209" s="1" t="s">
        <v>27</v>
      </c>
      <c r="CH209" s="1" t="s">
        <v>28</v>
      </c>
      <c r="CI209" s="1" t="s">
        <v>29</v>
      </c>
      <c r="CJ209" s="1" t="s">
        <v>30</v>
      </c>
      <c r="CK209" s="1" t="s">
        <v>31</v>
      </c>
      <c r="CL209" s="1" t="s">
        <v>1665</v>
      </c>
      <c r="CM209" s="1" t="s">
        <v>32</v>
      </c>
      <c r="CN209" s="1" t="s">
        <v>33</v>
      </c>
      <c r="CO209" s="1" t="s">
        <v>34</v>
      </c>
      <c r="CP209" s="1" t="s">
        <v>35</v>
      </c>
      <c r="CR209" s="1" t="s">
        <v>1662</v>
      </c>
      <c r="CS209" s="1" t="s">
        <v>0</v>
      </c>
      <c r="CT209" s="1" t="s">
        <v>1</v>
      </c>
      <c r="CU209" s="1" t="s">
        <v>2</v>
      </c>
      <c r="CV209" s="1" t="s">
        <v>3</v>
      </c>
      <c r="CW209" s="1" t="s">
        <v>4</v>
      </c>
      <c r="CX209" s="1" t="s">
        <v>5</v>
      </c>
      <c r="CY209" s="1" t="s">
        <v>18</v>
      </c>
      <c r="CZ209" s="1" t="s">
        <v>19</v>
      </c>
      <c r="DA209" s="1" t="s">
        <v>20</v>
      </c>
      <c r="DB209" s="1" t="s">
        <v>21</v>
      </c>
      <c r="DC209" s="1" t="s">
        <v>22</v>
      </c>
      <c r="DD209" s="1" t="s">
        <v>1663</v>
      </c>
      <c r="DE209" s="1" t="s">
        <v>23</v>
      </c>
      <c r="DF209" s="1" t="s">
        <v>24</v>
      </c>
      <c r="DG209" s="1" t="s">
        <v>25</v>
      </c>
      <c r="DH209" s="1" t="s">
        <v>26</v>
      </c>
      <c r="DJ209" s="1" t="s">
        <v>1664</v>
      </c>
      <c r="DK209" s="1" t="s">
        <v>7</v>
      </c>
      <c r="DL209" s="1" t="s">
        <v>8</v>
      </c>
      <c r="DM209" s="1" t="s">
        <v>9</v>
      </c>
      <c r="DN209" s="1" t="s">
        <v>10</v>
      </c>
      <c r="DO209" s="1" t="s">
        <v>11</v>
      </c>
      <c r="DP209" s="1" t="s">
        <v>12</v>
      </c>
      <c r="DQ209" s="1" t="s">
        <v>27</v>
      </c>
      <c r="DR209" s="1" t="s">
        <v>28</v>
      </c>
      <c r="DS209" s="1" t="s">
        <v>29</v>
      </c>
      <c r="DT209" s="1" t="s">
        <v>30</v>
      </c>
      <c r="DU209" s="1" t="s">
        <v>31</v>
      </c>
      <c r="DV209" s="1" t="s">
        <v>1665</v>
      </c>
      <c r="DW209" s="1" t="s">
        <v>32</v>
      </c>
      <c r="DX209" s="1" t="s">
        <v>33</v>
      </c>
      <c r="DY209" s="1" t="s">
        <v>34</v>
      </c>
      <c r="DZ209" s="1" t="s">
        <v>35</v>
      </c>
    </row>
    <row r="210" spans="3:131" s="1" customFormat="1" ht="14">
      <c r="C210" s="1">
        <f>AVERAGE(C1:C209)</f>
        <v>15.951923076923077</v>
      </c>
      <c r="D210" s="1">
        <f>AVERAGE(D1:D209)</f>
        <v>5.1826923076923075</v>
      </c>
      <c r="J210" s="1">
        <f>AVERAGE(J1:J209)</f>
        <v>160.05314009661828</v>
      </c>
      <c r="K210" s="1">
        <f>AVERAGE(K1:K209)</f>
        <v>50.329468599033831</v>
      </c>
      <c r="O210" s="1">
        <f>70+53+28+16+27+14</f>
        <v>208</v>
      </c>
      <c r="BF210" s="1">
        <f>AVERAGE(BF1:BF209)</f>
        <v>15.951923076923077</v>
      </c>
      <c r="BG210" s="1">
        <f>AVERAGE(BG1:BG209)</f>
        <v>5.1826923076923075</v>
      </c>
      <c r="BH210" s="128">
        <f>AVERAGE(BH1:BH139)</f>
        <v>3.8158273381294969</v>
      </c>
      <c r="BI210" s="128">
        <f t="shared" ref="BI210:DT210" si="0">AVERAGE(BI1:BI139)</f>
        <v>3.0628057553956833</v>
      </c>
      <c r="BJ210" s="128">
        <f t="shared" si="0"/>
        <v>2.4951798561151088</v>
      </c>
      <c r="BK210" s="128">
        <f t="shared" si="0"/>
        <v>2.1079856115107933</v>
      </c>
      <c r="BL210" s="128">
        <f t="shared" si="0"/>
        <v>1.971726618705038</v>
      </c>
      <c r="BM210" s="128">
        <f t="shared" si="0"/>
        <v>1.6898561151079134</v>
      </c>
      <c r="BN210" s="128">
        <f t="shared" si="0"/>
        <v>1.3037410071942446</v>
      </c>
      <c r="BO210" s="128">
        <f t="shared" si="0"/>
        <v>1.4170503597122299</v>
      </c>
      <c r="BP210" s="128">
        <f t="shared" si="0"/>
        <v>1.8867625899280571</v>
      </c>
      <c r="BQ210" s="128">
        <f t="shared" si="0"/>
        <v>3.0923741007194248</v>
      </c>
      <c r="BR210" s="128">
        <f t="shared" si="0"/>
        <v>4.8491366906474838</v>
      </c>
      <c r="BS210" s="128">
        <f t="shared" si="0"/>
        <v>5.1609352517985601</v>
      </c>
      <c r="BT210" s="128">
        <f t="shared" si="0"/>
        <v>3.0899999999999994</v>
      </c>
      <c r="BU210" s="128">
        <f t="shared" si="0"/>
        <v>3.5479136690647484</v>
      </c>
      <c r="BV210" s="128">
        <f t="shared" si="0"/>
        <v>5.0015107913669059</v>
      </c>
      <c r="BW210" s="128">
        <f t="shared" si="0"/>
        <v>6.8307913669064746</v>
      </c>
      <c r="BX210" s="128">
        <f t="shared" si="0"/>
        <v>11.130287769784168</v>
      </c>
      <c r="BY210" s="128">
        <f t="shared" si="0"/>
        <v>16.134263565891473</v>
      </c>
      <c r="BZ210" s="128">
        <f t="shared" si="0"/>
        <v>3.7943165467625906</v>
      </c>
      <c r="CA210" s="128">
        <f t="shared" si="0"/>
        <v>2.5287769784172665</v>
      </c>
      <c r="CB210" s="128">
        <f t="shared" si="0"/>
        <v>1.3728057553956843</v>
      </c>
      <c r="CC210" s="128">
        <f t="shared" si="0"/>
        <v>1.0184172661870508</v>
      </c>
      <c r="CD210" s="128">
        <f t="shared" si="0"/>
        <v>1.511942446043165</v>
      </c>
      <c r="CE210" s="128">
        <f t="shared" si="0"/>
        <v>2.0057553956834537</v>
      </c>
      <c r="CF210" s="128">
        <f t="shared" si="0"/>
        <v>2.1854676258992822</v>
      </c>
      <c r="CG210" s="128">
        <f t="shared" si="0"/>
        <v>2.5319424460431676</v>
      </c>
      <c r="CH210" s="128">
        <f t="shared" si="0"/>
        <v>2.8922302158273392</v>
      </c>
      <c r="CI210" s="128">
        <f t="shared" si="0"/>
        <v>3.7430935251798583</v>
      </c>
      <c r="CJ210" s="128">
        <f t="shared" si="0"/>
        <v>4.9692805755395701</v>
      </c>
      <c r="CK210" s="128">
        <f t="shared" si="0"/>
        <v>4.912158273381297</v>
      </c>
      <c r="CL210" s="128">
        <f t="shared" si="0"/>
        <v>3.0423741007194249</v>
      </c>
      <c r="CM210" s="128">
        <f t="shared" si="0"/>
        <v>3.7544604316546746</v>
      </c>
      <c r="CN210" s="128">
        <f t="shared" si="0"/>
        <v>5.3658992805755394</v>
      </c>
      <c r="CO210" s="128">
        <f t="shared" si="0"/>
        <v>6.9979856115107903</v>
      </c>
      <c r="CP210" s="128">
        <f t="shared" si="0"/>
        <v>10.698129496402874</v>
      </c>
      <c r="CQ210" s="128">
        <f t="shared" si="0"/>
        <v>15.785038759689925</v>
      </c>
      <c r="CR210" s="128">
        <f t="shared" si="0"/>
        <v>27.078417266187039</v>
      </c>
      <c r="CS210" s="128">
        <f t="shared" si="0"/>
        <v>30.64496402877699</v>
      </c>
      <c r="CT210" s="128">
        <f t="shared" si="0"/>
        <v>32.701510791366914</v>
      </c>
      <c r="CU210" s="128">
        <f t="shared" si="0"/>
        <v>34.258129496402887</v>
      </c>
      <c r="CV210" s="128">
        <f t="shared" si="0"/>
        <v>35.359136690647496</v>
      </c>
      <c r="CW210" s="128">
        <f t="shared" si="0"/>
        <v>36.498705035971234</v>
      </c>
      <c r="CX210" s="128">
        <f t="shared" si="0"/>
        <v>37.448705035971216</v>
      </c>
      <c r="CY210" s="128">
        <f t="shared" si="0"/>
        <v>37.975683453237416</v>
      </c>
      <c r="CZ210" s="128">
        <f t="shared" si="0"/>
        <v>38.451726618705038</v>
      </c>
      <c r="DA210" s="128">
        <f t="shared" si="0"/>
        <v>38.959424460431663</v>
      </c>
      <c r="DB210" s="128">
        <f t="shared" si="0"/>
        <v>39.951079136690616</v>
      </c>
      <c r="DC210" s="128">
        <f t="shared" si="0"/>
        <v>41.130431654676244</v>
      </c>
      <c r="DD210" s="128">
        <f t="shared" si="0"/>
        <v>44.208776978417262</v>
      </c>
      <c r="DE210" s="128">
        <f t="shared" si="0"/>
        <v>45.663381294964019</v>
      </c>
      <c r="DF210" s="128">
        <f t="shared" si="0"/>
        <v>46.780935251798553</v>
      </c>
      <c r="DG210" s="128">
        <f t="shared" si="0"/>
        <v>45.167122302158269</v>
      </c>
      <c r="DH210" s="128">
        <f t="shared" si="0"/>
        <v>43.5973381294964</v>
      </c>
      <c r="DI210" s="128">
        <f t="shared" si="0"/>
        <v>40.553255813953506</v>
      </c>
      <c r="DJ210" s="128">
        <f t="shared" si="0"/>
        <v>27.07726618705037</v>
      </c>
      <c r="DK210" s="128">
        <f t="shared" si="0"/>
        <v>30.59719424460431</v>
      </c>
      <c r="DL210" s="128">
        <f t="shared" si="0"/>
        <v>32.828920863309357</v>
      </c>
      <c r="DM210" s="128">
        <f t="shared" si="0"/>
        <v>34.515467625899284</v>
      </c>
      <c r="DN210" s="128">
        <f t="shared" si="0"/>
        <v>35.440935251798571</v>
      </c>
      <c r="DO210" s="128">
        <f t="shared" si="0"/>
        <v>36.431079136690641</v>
      </c>
      <c r="DP210" s="128">
        <f t="shared" si="0"/>
        <v>37.275611510791371</v>
      </c>
      <c r="DQ210" s="128">
        <f t="shared" si="0"/>
        <v>37.901223021582744</v>
      </c>
      <c r="DR210" s="128">
        <f t="shared" si="0"/>
        <v>38.452589928057549</v>
      </c>
      <c r="DS210" s="128">
        <f t="shared" si="0"/>
        <v>38.976762589928065</v>
      </c>
      <c r="DT210" s="128">
        <f t="shared" si="0"/>
        <v>39.968345323741019</v>
      </c>
      <c r="DU210" s="128">
        <f t="shared" ref="DU210:EA210" si="1">AVERAGE(DU1:DU139)</f>
        <v>41.235683453237407</v>
      </c>
      <c r="DV210" s="128">
        <f t="shared" si="1"/>
        <v>44.460575539568339</v>
      </c>
      <c r="DW210" s="128">
        <f t="shared" si="1"/>
        <v>45.804244604316544</v>
      </c>
      <c r="DX210" s="128">
        <f t="shared" si="1"/>
        <v>46.918273381294973</v>
      </c>
      <c r="DY210" s="128">
        <f t="shared" si="1"/>
        <v>45.244604316546763</v>
      </c>
      <c r="DZ210" s="128">
        <f t="shared" si="1"/>
        <v>43.561798561151051</v>
      </c>
      <c r="EA210" s="128">
        <f t="shared" si="1"/>
        <v>40.341162790697688</v>
      </c>
    </row>
    <row r="211" spans="3:131" s="1" customFormat="1" ht="14">
      <c r="C211" s="1">
        <f>STDEV(C1:C208)</f>
        <v>3.1619104103895217</v>
      </c>
      <c r="D211" s="1">
        <f>STDEV(D1:D208)</f>
        <v>3.5352317106327344</v>
      </c>
      <c r="J211" s="1">
        <f>STDEV(J1:J208)</f>
        <v>6.5092299885151128</v>
      </c>
      <c r="K211" s="1">
        <f>STDEV(K1:K208)</f>
        <v>8.3287183717688933</v>
      </c>
      <c r="AY211" s="1">
        <f>66+57+27+18+26+15</f>
        <v>209</v>
      </c>
      <c r="BF211" s="1">
        <f>STDEV(BF1:BF208)</f>
        <v>3.1619104103895217</v>
      </c>
      <c r="BG211" s="1">
        <f>STDEV(BG1:BG208)</f>
        <v>3.5352317106327344</v>
      </c>
      <c r="BH211" s="128">
        <f>STDEV(BH1:BH139)</f>
        <v>0.89541173371270866</v>
      </c>
      <c r="BI211" s="128">
        <f t="shared" ref="BI211:DT211" si="2">STDEV(BI1:BI139)</f>
        <v>0.75836784005929203</v>
      </c>
      <c r="BJ211" s="128">
        <f t="shared" si="2"/>
        <v>0.78016846240809201</v>
      </c>
      <c r="BK211" s="128">
        <f t="shared" si="2"/>
        <v>0.72008069179086776</v>
      </c>
      <c r="BL211" s="128">
        <f t="shared" si="2"/>
        <v>0.86666019623355262</v>
      </c>
      <c r="BM211" s="128">
        <f t="shared" si="2"/>
        <v>0.94135424003616919</v>
      </c>
      <c r="BN211" s="128">
        <f t="shared" si="2"/>
        <v>1.0444132069872607</v>
      </c>
      <c r="BO211" s="128">
        <f t="shared" si="2"/>
        <v>1.0698431777516535</v>
      </c>
      <c r="BP211" s="128">
        <f t="shared" si="2"/>
        <v>1.1590852314057025</v>
      </c>
      <c r="BQ211" s="128">
        <f t="shared" si="2"/>
        <v>1.3539547991587266</v>
      </c>
      <c r="BR211" s="128">
        <f t="shared" si="2"/>
        <v>1.7303440564361825</v>
      </c>
      <c r="BS211" s="128">
        <f t="shared" si="2"/>
        <v>1.3727059345445445</v>
      </c>
      <c r="BT211" s="128">
        <f t="shared" si="2"/>
        <v>1.1153474794878941</v>
      </c>
      <c r="BU211" s="128">
        <f t="shared" si="2"/>
        <v>1.1815553951945104</v>
      </c>
      <c r="BV211" s="128">
        <f t="shared" si="2"/>
        <v>1.3097028724153998</v>
      </c>
      <c r="BW211" s="128">
        <f t="shared" si="2"/>
        <v>1.5882622281702066</v>
      </c>
      <c r="BX211" s="128">
        <f t="shared" si="2"/>
        <v>2.0280585927726547</v>
      </c>
      <c r="BY211" s="128">
        <f t="shared" si="2"/>
        <v>2.7721206275593877</v>
      </c>
      <c r="BZ211" s="128">
        <f t="shared" si="2"/>
        <v>0.96545780261866398</v>
      </c>
      <c r="CA211" s="128">
        <f t="shared" si="2"/>
        <v>0.96245192647244271</v>
      </c>
      <c r="CB211" s="128">
        <f t="shared" si="2"/>
        <v>0.96166901170962971</v>
      </c>
      <c r="CC211" s="128">
        <f t="shared" si="2"/>
        <v>0.88229958022484323</v>
      </c>
      <c r="CD211" s="128">
        <f t="shared" si="2"/>
        <v>0.86089680044205386</v>
      </c>
      <c r="CE211" s="128">
        <f t="shared" si="2"/>
        <v>0.93913541677412926</v>
      </c>
      <c r="CF211" s="128">
        <f t="shared" si="2"/>
        <v>0.92870427347326523</v>
      </c>
      <c r="CG211" s="128">
        <f t="shared" si="2"/>
        <v>0.91125481068517045</v>
      </c>
      <c r="CH211" s="128">
        <f t="shared" si="2"/>
        <v>1.0675096599810447</v>
      </c>
      <c r="CI211" s="128">
        <f t="shared" si="2"/>
        <v>1.2160442217126222</v>
      </c>
      <c r="CJ211" s="128">
        <f t="shared" si="2"/>
        <v>1.6248547940866311</v>
      </c>
      <c r="CK211" s="128">
        <f t="shared" si="2"/>
        <v>1.7006378865428105</v>
      </c>
      <c r="CL211" s="128">
        <f t="shared" si="2"/>
        <v>1.5758703979732658</v>
      </c>
      <c r="CM211" s="128">
        <f t="shared" si="2"/>
        <v>1.4761594178970643</v>
      </c>
      <c r="CN211" s="128">
        <f t="shared" si="2"/>
        <v>1.4638329738359255</v>
      </c>
      <c r="CO211" s="128">
        <f t="shared" si="2"/>
        <v>1.7053790346915316</v>
      </c>
      <c r="CP211" s="128">
        <f t="shared" si="2"/>
        <v>1.9259007184463379</v>
      </c>
      <c r="CQ211" s="128">
        <f t="shared" si="2"/>
        <v>2.8423079101846667</v>
      </c>
      <c r="CR211" s="128">
        <f t="shared" si="2"/>
        <v>1.5520151738915358</v>
      </c>
      <c r="CS211" s="128">
        <f t="shared" si="2"/>
        <v>1.589806922057309</v>
      </c>
      <c r="CT211" s="128">
        <f t="shared" si="2"/>
        <v>1.8091013517682362</v>
      </c>
      <c r="CU211" s="128">
        <f t="shared" si="2"/>
        <v>2.3164924035215253</v>
      </c>
      <c r="CV211" s="128">
        <f t="shared" si="2"/>
        <v>1.7747698287238227</v>
      </c>
      <c r="CW211" s="128">
        <f t="shared" si="2"/>
        <v>1.7994853670643738</v>
      </c>
      <c r="CX211" s="128">
        <f t="shared" si="2"/>
        <v>1.9086712255253302</v>
      </c>
      <c r="CY211" s="128">
        <f t="shared" si="2"/>
        <v>1.8608456276103842</v>
      </c>
      <c r="CZ211" s="128">
        <f t="shared" si="2"/>
        <v>1.9557206789305206</v>
      </c>
      <c r="DA211" s="128">
        <f t="shared" si="2"/>
        <v>1.982244654237318</v>
      </c>
      <c r="DB211" s="128">
        <f t="shared" si="2"/>
        <v>2.0322243438033794</v>
      </c>
      <c r="DC211" s="128">
        <f t="shared" si="2"/>
        <v>2.1634703973362193</v>
      </c>
      <c r="DD211" s="128">
        <f t="shared" si="2"/>
        <v>3.224346346617315</v>
      </c>
      <c r="DE211" s="128">
        <f t="shared" si="2"/>
        <v>2.5476649024174884</v>
      </c>
      <c r="DF211" s="128">
        <f t="shared" si="2"/>
        <v>2.8186737276126537</v>
      </c>
      <c r="DG211" s="128">
        <f t="shared" si="2"/>
        <v>2.6431369276424426</v>
      </c>
      <c r="DH211" s="128">
        <f t="shared" si="2"/>
        <v>2.8961309962014483</v>
      </c>
      <c r="DI211" s="128">
        <f t="shared" si="2"/>
        <v>3.7074157447419442</v>
      </c>
      <c r="DJ211" s="128">
        <f t="shared" si="2"/>
        <v>1.5699966794737323</v>
      </c>
      <c r="DK211" s="128">
        <f t="shared" si="2"/>
        <v>1.7340887548858932</v>
      </c>
      <c r="DL211" s="128">
        <f t="shared" si="2"/>
        <v>2.1547896399051871</v>
      </c>
      <c r="DM211" s="128">
        <f t="shared" si="2"/>
        <v>1.9694445707921269</v>
      </c>
      <c r="DN211" s="128">
        <f t="shared" si="2"/>
        <v>1.7062952036105152</v>
      </c>
      <c r="DO211" s="128">
        <f t="shared" si="2"/>
        <v>2.0628205295590467</v>
      </c>
      <c r="DP211" s="128">
        <f t="shared" si="2"/>
        <v>1.8541204075419815</v>
      </c>
      <c r="DQ211" s="128">
        <f t="shared" si="2"/>
        <v>1.9041843552021434</v>
      </c>
      <c r="DR211" s="128">
        <f t="shared" si="2"/>
        <v>2.0017084507806837</v>
      </c>
      <c r="DS211" s="128">
        <f t="shared" si="2"/>
        <v>2.0236970099685285</v>
      </c>
      <c r="DT211" s="128">
        <f t="shared" si="2"/>
        <v>2.1333930914826609</v>
      </c>
      <c r="DU211" s="128">
        <f t="shared" ref="DU211:EA211" si="3">STDEV(DU1:DU139)</f>
        <v>2.2083504403033478</v>
      </c>
      <c r="DV211" s="128">
        <f t="shared" si="3"/>
        <v>2.4225542783539984</v>
      </c>
      <c r="DW211" s="128">
        <f t="shared" si="3"/>
        <v>2.5902856365400329</v>
      </c>
      <c r="DX211" s="128">
        <f t="shared" si="3"/>
        <v>2.8070684403963004</v>
      </c>
      <c r="DY211" s="128">
        <f t="shared" si="3"/>
        <v>2.7327234030125584</v>
      </c>
      <c r="DZ211" s="128">
        <f t="shared" si="3"/>
        <v>2.8805087744542739</v>
      </c>
      <c r="EA211" s="128">
        <f t="shared" si="3"/>
        <v>3.8056669561464065</v>
      </c>
    </row>
    <row r="212" spans="3:131" ht="14">
      <c r="C212" s="50">
        <f>MAX(C1:C208)</f>
        <v>29</v>
      </c>
      <c r="O212" s="50">
        <f>53+16</f>
        <v>69</v>
      </c>
      <c r="AZ212" s="50"/>
      <c r="BF212" s="50">
        <f>MAX(BF1:BF208)</f>
        <v>29</v>
      </c>
      <c r="BH212" s="128">
        <f>AVERAGE(BH140:BH208)</f>
        <v>3.6524637681159424</v>
      </c>
      <c r="BI212" s="128">
        <f t="shared" ref="BI212:DT212" si="4">AVERAGE(BI140:BI208)</f>
        <v>3.1211594202898558</v>
      </c>
      <c r="BJ212" s="128">
        <f t="shared" si="4"/>
        <v>2.6652173913043478</v>
      </c>
      <c r="BK212" s="128">
        <f t="shared" si="4"/>
        <v>2.4837681159420297</v>
      </c>
      <c r="BL212" s="128">
        <f t="shared" si="4"/>
        <v>2.2884057971014489</v>
      </c>
      <c r="BM212" s="128">
        <f t="shared" si="4"/>
        <v>2.0236231884057978</v>
      </c>
      <c r="BN212" s="128">
        <f t="shared" si="4"/>
        <v>1.5133333333333332</v>
      </c>
      <c r="BO212" s="128">
        <f t="shared" si="4"/>
        <v>1.580869565217391</v>
      </c>
      <c r="BP212" s="128">
        <f t="shared" si="4"/>
        <v>2.1631884057971016</v>
      </c>
      <c r="BQ212" s="128">
        <f t="shared" si="4"/>
        <v>3.0892753623188405</v>
      </c>
      <c r="BR212" s="128">
        <f t="shared" si="4"/>
        <v>4.6631884057971016</v>
      </c>
      <c r="BS212" s="128">
        <f t="shared" si="4"/>
        <v>5.3298550724637703</v>
      </c>
      <c r="BT212" s="128">
        <f t="shared" si="4"/>
        <v>3.4582608695652195</v>
      </c>
      <c r="BU212" s="128">
        <f t="shared" si="4"/>
        <v>3.7530434782608695</v>
      </c>
      <c r="BV212" s="128">
        <f t="shared" si="4"/>
        <v>5.1268115942028976</v>
      </c>
      <c r="BW212" s="128">
        <f t="shared" si="4"/>
        <v>7.0572463768115954</v>
      </c>
      <c r="BX212" s="128">
        <f t="shared" si="4"/>
        <v>11.589999999999998</v>
      </c>
      <c r="BY212" s="128">
        <f t="shared" si="4"/>
        <v>16.422166666666666</v>
      </c>
      <c r="BZ212" s="128">
        <f t="shared" si="4"/>
        <v>3.632173913043478</v>
      </c>
      <c r="CA212" s="128">
        <f t="shared" si="4"/>
        <v>2.3224637681159419</v>
      </c>
      <c r="CB212" s="128">
        <f t="shared" si="4"/>
        <v>0.75913043478260867</v>
      </c>
      <c r="CC212" s="128">
        <f t="shared" si="4"/>
        <v>0.50028985507246382</v>
      </c>
      <c r="CD212" s="128">
        <f t="shared" si="4"/>
        <v>0.9050724637681159</v>
      </c>
      <c r="CE212" s="128">
        <f t="shared" si="4"/>
        <v>1.7971014492753628</v>
      </c>
      <c r="CF212" s="128">
        <f t="shared" si="4"/>
        <v>2.036811594202899</v>
      </c>
      <c r="CG212" s="128">
        <f t="shared" si="4"/>
        <v>2.4488405797101453</v>
      </c>
      <c r="CH212" s="128">
        <f t="shared" si="4"/>
        <v>2.7484057971014488</v>
      </c>
      <c r="CI212" s="128">
        <f t="shared" si="4"/>
        <v>3.4046376811594206</v>
      </c>
      <c r="CJ212" s="128">
        <f t="shared" si="4"/>
        <v>5.0056521739130462</v>
      </c>
      <c r="CK212" s="128">
        <f t="shared" si="4"/>
        <v>5.2214492753623167</v>
      </c>
      <c r="CL212" s="128">
        <f t="shared" si="4"/>
        <v>3.6959420289855078</v>
      </c>
      <c r="CM212" s="128">
        <f t="shared" si="4"/>
        <v>4.0963768115942019</v>
      </c>
      <c r="CN212" s="128">
        <f t="shared" si="4"/>
        <v>5.6689855072463784</v>
      </c>
      <c r="CO212" s="128">
        <f t="shared" si="4"/>
        <v>7.4533333333333331</v>
      </c>
      <c r="CP212" s="128">
        <f t="shared" si="4"/>
        <v>11.439565217391303</v>
      </c>
      <c r="CQ212" s="128">
        <f t="shared" si="4"/>
        <v>16.487000000000002</v>
      </c>
      <c r="CR212" s="128">
        <f t="shared" si="4"/>
        <v>27.272608695652178</v>
      </c>
      <c r="CS212" s="128">
        <f t="shared" si="4"/>
        <v>31.293333333333322</v>
      </c>
      <c r="CT212" s="128">
        <f t="shared" si="4"/>
        <v>33.233188405797101</v>
      </c>
      <c r="CU212" s="128">
        <f t="shared" si="4"/>
        <v>34.897101449275354</v>
      </c>
      <c r="CV212" s="128">
        <f t="shared" si="4"/>
        <v>35.65101449275361</v>
      </c>
      <c r="CW212" s="128">
        <f t="shared" si="4"/>
        <v>36.793913043478263</v>
      </c>
      <c r="CX212" s="128">
        <f t="shared" si="4"/>
        <v>37.41434782608696</v>
      </c>
      <c r="CY212" s="128">
        <f t="shared" si="4"/>
        <v>38.065652173913051</v>
      </c>
      <c r="CZ212" s="128">
        <f t="shared" si="4"/>
        <v>38.441014492753631</v>
      </c>
      <c r="DA212" s="128">
        <f t="shared" si="4"/>
        <v>38.909275362318859</v>
      </c>
      <c r="DB212" s="128">
        <f t="shared" si="4"/>
        <v>39.72260869565217</v>
      </c>
      <c r="DC212" s="128">
        <f t="shared" si="4"/>
        <v>41.170434782608709</v>
      </c>
      <c r="DD212" s="128">
        <f t="shared" si="4"/>
        <v>43.714927536231883</v>
      </c>
      <c r="DE212" s="128">
        <f t="shared" si="4"/>
        <v>45.427391304347815</v>
      </c>
      <c r="DF212" s="128">
        <f t="shared" si="4"/>
        <v>46.339275362318844</v>
      </c>
      <c r="DG212" s="128">
        <f t="shared" si="4"/>
        <v>45.283913043478279</v>
      </c>
      <c r="DH212" s="128">
        <f t="shared" si="4"/>
        <v>43.628985507246384</v>
      </c>
      <c r="DI212" s="128">
        <f t="shared" si="4"/>
        <v>41.381000000000007</v>
      </c>
      <c r="DJ212" s="128">
        <f t="shared" si="4"/>
        <v>27.156956521739136</v>
      </c>
      <c r="DK212" s="128">
        <f t="shared" si="4"/>
        <v>31.046086956521751</v>
      </c>
      <c r="DL212" s="128">
        <f t="shared" si="4"/>
        <v>33.470144927536239</v>
      </c>
      <c r="DM212" s="128">
        <f t="shared" si="4"/>
        <v>35.266231884057966</v>
      </c>
      <c r="DN212" s="128">
        <f t="shared" si="4"/>
        <v>36.126521739130432</v>
      </c>
      <c r="DO212" s="128">
        <f t="shared" si="4"/>
        <v>36.715072463768102</v>
      </c>
      <c r="DP212" s="128">
        <f t="shared" si="4"/>
        <v>37.377101449275372</v>
      </c>
      <c r="DQ212" s="128">
        <f t="shared" si="4"/>
        <v>38.042753623188396</v>
      </c>
      <c r="DR212" s="128">
        <f t="shared" si="4"/>
        <v>38.329710144927525</v>
      </c>
      <c r="DS212" s="128">
        <f t="shared" si="4"/>
        <v>38.798405797101452</v>
      </c>
      <c r="DT212" s="128">
        <f t="shared" si="4"/>
        <v>39.71811594202898</v>
      </c>
      <c r="DU212" s="128">
        <f t="shared" ref="DU212:EA212" si="5">AVERAGE(DU140:DU208)</f>
        <v>41.152318840579689</v>
      </c>
      <c r="DV212" s="128">
        <f t="shared" si="5"/>
        <v>44.139710144927541</v>
      </c>
      <c r="DW212" s="128">
        <f t="shared" si="5"/>
        <v>45.66855072463769</v>
      </c>
      <c r="DX212" s="128">
        <f t="shared" si="5"/>
        <v>46.448405797101451</v>
      </c>
      <c r="DY212" s="128">
        <f t="shared" si="5"/>
        <v>45.405507246376807</v>
      </c>
      <c r="DZ212" s="128">
        <f t="shared" si="5"/>
        <v>43.545942028985493</v>
      </c>
      <c r="EA212" s="128">
        <f t="shared" si="5"/>
        <v>41.140499999999996</v>
      </c>
    </row>
    <row r="213" spans="3:131" ht="14">
      <c r="C213" s="50">
        <f>MIN(C1:C208)</f>
        <v>12</v>
      </c>
      <c r="O213" s="50">
        <f>70+28+27+14</f>
        <v>139</v>
      </c>
      <c r="AZ213" s="50"/>
      <c r="BF213" s="50">
        <f>MIN(BF1:BF208)</f>
        <v>12</v>
      </c>
      <c r="BH213" s="128">
        <f>STDEV(BH140:BH208)</f>
        <v>0.88856031242397815</v>
      </c>
      <c r="BI213" s="128">
        <f t="shared" ref="BI213:DT213" si="6">STDEV(BI140:BI208)</f>
        <v>0.84015148534598616</v>
      </c>
      <c r="BJ213" s="128">
        <f t="shared" si="6"/>
        <v>0.80841822442065836</v>
      </c>
      <c r="BK213" s="128">
        <f t="shared" si="6"/>
        <v>0.83489538169774047</v>
      </c>
      <c r="BL213" s="128">
        <f t="shared" si="6"/>
        <v>0.83248674815173707</v>
      </c>
      <c r="BM213" s="128">
        <f t="shared" si="6"/>
        <v>1.058247678968691</v>
      </c>
      <c r="BN213" s="128">
        <f t="shared" si="6"/>
        <v>1.1032474346042158</v>
      </c>
      <c r="BO213" s="128">
        <f t="shared" si="6"/>
        <v>1.0936148089632076</v>
      </c>
      <c r="BP213" s="128">
        <f t="shared" si="6"/>
        <v>1.2533384744865619</v>
      </c>
      <c r="BQ213" s="128">
        <f t="shared" si="6"/>
        <v>1.4306850671254765</v>
      </c>
      <c r="BR213" s="128">
        <f t="shared" si="6"/>
        <v>1.7949483793606698</v>
      </c>
      <c r="BS213" s="128">
        <f t="shared" si="6"/>
        <v>1.651492633911386</v>
      </c>
      <c r="BT213" s="128">
        <f t="shared" si="6"/>
        <v>1.3678965781788233</v>
      </c>
      <c r="BU213" s="128">
        <f t="shared" si="6"/>
        <v>1.2163122958447088</v>
      </c>
      <c r="BV213" s="128">
        <f t="shared" si="6"/>
        <v>1.3320621924555494</v>
      </c>
      <c r="BW213" s="128">
        <f t="shared" si="6"/>
        <v>1.9626953885933938</v>
      </c>
      <c r="BX213" s="128">
        <f t="shared" si="6"/>
        <v>2.3328775465203724</v>
      </c>
      <c r="BY213" s="128">
        <f t="shared" si="6"/>
        <v>2.9808280567578409</v>
      </c>
      <c r="BZ213" s="128">
        <f t="shared" si="6"/>
        <v>0.92366416988060884</v>
      </c>
      <c r="CA213" s="128">
        <f t="shared" si="6"/>
        <v>0.96643585009270883</v>
      </c>
      <c r="CB213" s="128">
        <f t="shared" si="6"/>
        <v>0.92068826417816185</v>
      </c>
      <c r="CC213" s="128">
        <f t="shared" si="6"/>
        <v>0.68692616910941118</v>
      </c>
      <c r="CD213" s="128">
        <f t="shared" si="6"/>
        <v>0.85384187678640766</v>
      </c>
      <c r="CE213" s="128">
        <f t="shared" si="6"/>
        <v>0.92977242859124076</v>
      </c>
      <c r="CF213" s="128">
        <f t="shared" si="6"/>
        <v>0.89794453640067917</v>
      </c>
      <c r="CG213" s="128">
        <f t="shared" si="6"/>
        <v>0.97092668929025161</v>
      </c>
      <c r="CH213" s="128">
        <f t="shared" si="6"/>
        <v>1.0762347535142081</v>
      </c>
      <c r="CI213" s="128">
        <f t="shared" si="6"/>
        <v>1.216315046879358</v>
      </c>
      <c r="CJ213" s="128">
        <f t="shared" si="6"/>
        <v>1.5903537141344894</v>
      </c>
      <c r="CK213" s="128">
        <f t="shared" si="6"/>
        <v>1.6562921695961925</v>
      </c>
      <c r="CL213" s="128">
        <f t="shared" si="6"/>
        <v>1.3368414473726731</v>
      </c>
      <c r="CM213" s="128">
        <f t="shared" si="6"/>
        <v>1.3497690118448982</v>
      </c>
      <c r="CN213" s="128">
        <f t="shared" si="6"/>
        <v>1.5293137108708146</v>
      </c>
      <c r="CO213" s="128">
        <f t="shared" si="6"/>
        <v>2.0981943684614044</v>
      </c>
      <c r="CP213" s="128">
        <f t="shared" si="6"/>
        <v>2.3174970237829755</v>
      </c>
      <c r="CQ213" s="128">
        <f t="shared" si="6"/>
        <v>2.9080725167560257</v>
      </c>
      <c r="CR213" s="128">
        <f t="shared" si="6"/>
        <v>1.7465239866104407</v>
      </c>
      <c r="CS213" s="128">
        <f t="shared" si="6"/>
        <v>1.7482072049309683</v>
      </c>
      <c r="CT213" s="128">
        <f t="shared" si="6"/>
        <v>2.2447327187634447</v>
      </c>
      <c r="CU213" s="128">
        <f t="shared" si="6"/>
        <v>2.2153469396656833</v>
      </c>
      <c r="CV213" s="128">
        <f t="shared" si="6"/>
        <v>2.2524784682182579</v>
      </c>
      <c r="CW213" s="128">
        <f t="shared" si="6"/>
        <v>2.3193851983251337</v>
      </c>
      <c r="CX213" s="128">
        <f t="shared" si="6"/>
        <v>2.8545981886097951</v>
      </c>
      <c r="CY213" s="128">
        <f t="shared" si="6"/>
        <v>2.6685017156917126</v>
      </c>
      <c r="CZ213" s="128">
        <f t="shared" si="6"/>
        <v>2.5332652405933809</v>
      </c>
      <c r="DA213" s="128">
        <f t="shared" si="6"/>
        <v>2.465342309390786</v>
      </c>
      <c r="DB213" s="128">
        <f t="shared" si="6"/>
        <v>2.5597998842820373</v>
      </c>
      <c r="DC213" s="128">
        <f t="shared" si="6"/>
        <v>3.0109127181669413</v>
      </c>
      <c r="DD213" s="128">
        <f t="shared" si="6"/>
        <v>4.5042250176226171</v>
      </c>
      <c r="DE213" s="128">
        <f t="shared" si="6"/>
        <v>2.8269671194814334</v>
      </c>
      <c r="DF213" s="128">
        <f t="shared" si="6"/>
        <v>2.8790308412424546</v>
      </c>
      <c r="DG213" s="128">
        <f t="shared" si="6"/>
        <v>2.6611149904367837</v>
      </c>
      <c r="DH213" s="128">
        <f t="shared" si="6"/>
        <v>2.956873420736414</v>
      </c>
      <c r="DI213" s="128">
        <f t="shared" si="6"/>
        <v>3.3865284960025495</v>
      </c>
      <c r="DJ213" s="128">
        <f t="shared" si="6"/>
        <v>1.7582304810668108</v>
      </c>
      <c r="DK213" s="128">
        <f t="shared" si="6"/>
        <v>1.9291343817670148</v>
      </c>
      <c r="DL213" s="128">
        <f t="shared" si="6"/>
        <v>2.0743499993645234</v>
      </c>
      <c r="DM213" s="128">
        <f t="shared" si="6"/>
        <v>2.1627515844468319</v>
      </c>
      <c r="DN213" s="128">
        <f t="shared" si="6"/>
        <v>2.2008960916267961</v>
      </c>
      <c r="DO213" s="128">
        <f t="shared" si="6"/>
        <v>2.3062980415454741</v>
      </c>
      <c r="DP213" s="128">
        <f t="shared" si="6"/>
        <v>2.7794567293168875</v>
      </c>
      <c r="DQ213" s="128">
        <f t="shared" si="6"/>
        <v>2.7718818645026593</v>
      </c>
      <c r="DR213" s="128">
        <f t="shared" si="6"/>
        <v>2.5396363629317054</v>
      </c>
      <c r="DS213" s="128">
        <f t="shared" si="6"/>
        <v>2.4425195665351538</v>
      </c>
      <c r="DT213" s="128">
        <f t="shared" si="6"/>
        <v>2.6506987288384258</v>
      </c>
      <c r="DU213" s="128">
        <f t="shared" ref="DU213:EA213" si="7">STDEV(DU140:DU208)</f>
        <v>3.0708703235246708</v>
      </c>
      <c r="DV213" s="128">
        <f t="shared" si="7"/>
        <v>3.1442907977206658</v>
      </c>
      <c r="DW213" s="128">
        <f t="shared" si="7"/>
        <v>2.8106406404749031</v>
      </c>
      <c r="DX213" s="128">
        <f t="shared" si="7"/>
        <v>3.0740611303139493</v>
      </c>
      <c r="DY213" s="128">
        <f t="shared" si="7"/>
        <v>2.7604696617827895</v>
      </c>
      <c r="DZ213" s="128">
        <f t="shared" si="7"/>
        <v>3.1692991054994084</v>
      </c>
      <c r="EA213" s="128">
        <f t="shared" si="7"/>
        <v>3.4814191656247968</v>
      </c>
    </row>
    <row r="215" spans="3:131" ht="13" thickBot="1"/>
    <row r="216" spans="3:131" ht="17">
      <c r="AY216" s="130"/>
      <c r="AZ216" s="273" t="s">
        <v>1687</v>
      </c>
      <c r="BA216" s="273"/>
      <c r="BB216" s="273"/>
      <c r="BC216" s="273"/>
      <c r="BD216" s="273"/>
      <c r="BE216" s="273"/>
      <c r="BF216" s="273"/>
      <c r="BG216" s="273"/>
      <c r="BH216" s="274"/>
      <c r="BI216" s="274"/>
      <c r="BJ216" s="273" t="s">
        <v>1688</v>
      </c>
      <c r="BK216" s="274"/>
      <c r="BL216" s="274"/>
      <c r="BM216" s="273" t="s">
        <v>1689</v>
      </c>
      <c r="BN216" s="274"/>
      <c r="BO216" s="274"/>
      <c r="BP216" s="273" t="s">
        <v>1690</v>
      </c>
      <c r="BQ216" s="274"/>
      <c r="BR216" s="274"/>
      <c r="BT216" s="130"/>
      <c r="BU216" s="273" t="s">
        <v>1687</v>
      </c>
      <c r="BV216" s="274"/>
      <c r="BW216" s="274"/>
      <c r="BX216" s="273" t="s">
        <v>1688</v>
      </c>
      <c r="BY216" s="274"/>
      <c r="BZ216" s="274"/>
      <c r="CA216" s="273" t="s">
        <v>1689</v>
      </c>
      <c r="CB216" s="274"/>
      <c r="CC216" s="274"/>
      <c r="CD216" s="273" t="s">
        <v>1690</v>
      </c>
      <c r="CE216" s="274"/>
      <c r="CF216" s="274"/>
    </row>
    <row r="217" spans="3:131" ht="14">
      <c r="AY217" s="129" t="s">
        <v>187</v>
      </c>
      <c r="AZ217" s="129">
        <v>3.8158273381294969</v>
      </c>
      <c r="BH217" s="131" t="s">
        <v>1673</v>
      </c>
      <c r="BI217" s="129">
        <v>0.89541173371270677</v>
      </c>
      <c r="BJ217" s="50">
        <v>3.7943165467625914</v>
      </c>
      <c r="BK217" s="131" t="s">
        <v>1673</v>
      </c>
      <c r="BL217" s="50">
        <v>0.96545780261866065</v>
      </c>
      <c r="BM217" s="129">
        <v>3.6524637681159424</v>
      </c>
      <c r="BN217" s="131" t="s">
        <v>1673</v>
      </c>
      <c r="BO217" s="129">
        <v>0.88856031242397815</v>
      </c>
      <c r="BP217" s="129">
        <v>3.632173913043478</v>
      </c>
      <c r="BQ217" s="131" t="s">
        <v>1673</v>
      </c>
      <c r="BR217" s="129">
        <v>0.92366416988060884</v>
      </c>
      <c r="BT217" s="129" t="s">
        <v>187</v>
      </c>
      <c r="BU217" s="129">
        <v>27.078417266187049</v>
      </c>
      <c r="BV217" s="131" t="s">
        <v>1673</v>
      </c>
      <c r="BW217" s="129">
        <v>1.5520151738915358</v>
      </c>
      <c r="BX217" s="129">
        <v>27.077266187050373</v>
      </c>
      <c r="BY217" s="131" t="s">
        <v>1673</v>
      </c>
      <c r="BZ217" s="129">
        <v>1.5699966794737321</v>
      </c>
      <c r="CA217" s="129">
        <v>27.272608695652178</v>
      </c>
      <c r="CB217" s="131" t="s">
        <v>1673</v>
      </c>
      <c r="CC217" s="129">
        <v>1.7465239866104407</v>
      </c>
      <c r="CD217" s="129">
        <v>27.156956521739136</v>
      </c>
      <c r="CE217" s="131" t="s">
        <v>1673</v>
      </c>
      <c r="CF217" s="129">
        <v>1.7582304810668108</v>
      </c>
    </row>
    <row r="218" spans="3:131" ht="14">
      <c r="AY218" s="129" t="s">
        <v>188</v>
      </c>
      <c r="AZ218" s="129">
        <v>3.0628057553956838</v>
      </c>
      <c r="BH218" s="131" t="s">
        <v>1673</v>
      </c>
      <c r="BI218" s="129">
        <v>0.75836784005929203</v>
      </c>
      <c r="BJ218" s="50">
        <v>2.5287769784172665</v>
      </c>
      <c r="BK218" s="131" t="s">
        <v>1673</v>
      </c>
      <c r="BL218" s="50">
        <v>0.96245192647244149</v>
      </c>
      <c r="BM218" s="129">
        <v>3.1211594202898558</v>
      </c>
      <c r="BN218" s="131" t="s">
        <v>1673</v>
      </c>
      <c r="BO218" s="129">
        <v>0.84015148534598616</v>
      </c>
      <c r="BP218" s="129">
        <v>2.3224637681159419</v>
      </c>
      <c r="BQ218" s="131" t="s">
        <v>1673</v>
      </c>
      <c r="BR218" s="129">
        <v>0.96643585009270883</v>
      </c>
      <c r="BT218" s="129" t="s">
        <v>188</v>
      </c>
      <c r="BU218" s="129">
        <v>30.644964028776982</v>
      </c>
      <c r="BV218" s="131" t="s">
        <v>1673</v>
      </c>
      <c r="BW218" s="129">
        <v>1.5898069220573081</v>
      </c>
      <c r="BX218" s="129">
        <v>30.597194244604324</v>
      </c>
      <c r="BY218" s="131" t="s">
        <v>1673</v>
      </c>
      <c r="BZ218" s="129">
        <v>1.7340887548858932</v>
      </c>
      <c r="CA218" s="129">
        <v>31.293333333333322</v>
      </c>
      <c r="CB218" s="131" t="s">
        <v>1673</v>
      </c>
      <c r="CC218" s="129">
        <v>1.7482072049309683</v>
      </c>
      <c r="CD218" s="129">
        <v>31.046086956521751</v>
      </c>
      <c r="CE218" s="131" t="s">
        <v>1673</v>
      </c>
      <c r="CF218" s="129">
        <v>1.9291343817670148</v>
      </c>
    </row>
    <row r="219" spans="3:131" ht="14">
      <c r="AY219" s="129" t="s">
        <v>189</v>
      </c>
      <c r="AZ219" s="129">
        <v>2.4951798561151084</v>
      </c>
      <c r="BH219" s="131" t="s">
        <v>1673</v>
      </c>
      <c r="BI219" s="129">
        <v>0.78016846240809368</v>
      </c>
      <c r="BJ219" s="50">
        <v>1.3728057553956843</v>
      </c>
      <c r="BK219" s="131" t="s">
        <v>1673</v>
      </c>
      <c r="BL219" s="50">
        <v>0.96166901170962948</v>
      </c>
      <c r="BM219" s="129">
        <v>2.6652173913043478</v>
      </c>
      <c r="BN219" s="131" t="s">
        <v>1673</v>
      </c>
      <c r="BO219" s="129">
        <v>0.80841822442065836</v>
      </c>
      <c r="BP219" s="129">
        <v>0.75913043478260867</v>
      </c>
      <c r="BQ219" s="131" t="s">
        <v>1673</v>
      </c>
      <c r="BR219" s="129">
        <v>0.92068826417816185</v>
      </c>
      <c r="BT219" s="129" t="s">
        <v>189</v>
      </c>
      <c r="BU219" s="129">
        <v>32.701510791366893</v>
      </c>
      <c r="BV219" s="131" t="s">
        <v>1673</v>
      </c>
      <c r="BW219" s="129">
        <v>1.8091013517682366</v>
      </c>
      <c r="BX219" s="129">
        <v>32.828920863309342</v>
      </c>
      <c r="BY219" s="131" t="s">
        <v>1673</v>
      </c>
      <c r="BZ219" s="129">
        <v>2.1547896399051871</v>
      </c>
      <c r="CA219" s="129">
        <v>33.233188405797101</v>
      </c>
      <c r="CB219" s="131" t="s">
        <v>1673</v>
      </c>
      <c r="CC219" s="129">
        <v>2.2447327187634447</v>
      </c>
      <c r="CD219" s="129">
        <v>33.470144927536239</v>
      </c>
      <c r="CE219" s="131" t="s">
        <v>1673</v>
      </c>
      <c r="CF219" s="129">
        <v>2.0743499993645234</v>
      </c>
    </row>
    <row r="220" spans="3:131" ht="14">
      <c r="AY220" s="129" t="s">
        <v>190</v>
      </c>
      <c r="AZ220" s="129">
        <v>2.1079856115107929</v>
      </c>
      <c r="BH220" s="131" t="s">
        <v>1673</v>
      </c>
      <c r="BI220" s="129">
        <v>0.72008069179087064</v>
      </c>
      <c r="BJ220" s="50">
        <v>1.0184172661870503</v>
      </c>
      <c r="BK220" s="131" t="s">
        <v>1673</v>
      </c>
      <c r="BL220" s="50">
        <v>0.88229958022484412</v>
      </c>
      <c r="BM220" s="129">
        <v>2.4837681159420297</v>
      </c>
      <c r="BN220" s="131" t="s">
        <v>1673</v>
      </c>
      <c r="BO220" s="129">
        <v>0.83489538169774047</v>
      </c>
      <c r="BP220" s="129">
        <v>0.50028985507246382</v>
      </c>
      <c r="BQ220" s="131" t="s">
        <v>1673</v>
      </c>
      <c r="BR220" s="129">
        <v>0.68692616910941118</v>
      </c>
      <c r="BT220" s="129" t="s">
        <v>190</v>
      </c>
      <c r="BU220" s="129">
        <v>34.258129496402901</v>
      </c>
      <c r="BV220" s="131" t="s">
        <v>1673</v>
      </c>
      <c r="BW220" s="129">
        <v>2.3164924035215253</v>
      </c>
      <c r="BX220" s="129">
        <v>34.515467625899262</v>
      </c>
      <c r="BY220" s="131" t="s">
        <v>1673</v>
      </c>
      <c r="BZ220" s="129">
        <v>1.9694445707921266</v>
      </c>
      <c r="CA220" s="129">
        <v>34.897101449275354</v>
      </c>
      <c r="CB220" s="131" t="s">
        <v>1673</v>
      </c>
      <c r="CC220" s="129">
        <v>2.2153469396656833</v>
      </c>
      <c r="CD220" s="129">
        <v>35.266231884057966</v>
      </c>
      <c r="CE220" s="131" t="s">
        <v>1673</v>
      </c>
      <c r="CF220" s="129">
        <v>2.1627515844468319</v>
      </c>
    </row>
    <row r="221" spans="3:131" ht="14">
      <c r="AY221" s="129" t="s">
        <v>191</v>
      </c>
      <c r="AZ221" s="129">
        <v>1.9717266187050371</v>
      </c>
      <c r="BH221" s="131" t="s">
        <v>1673</v>
      </c>
      <c r="BI221" s="129">
        <v>0.86666019623355306</v>
      </c>
      <c r="BJ221" s="50">
        <v>1.5119424460431654</v>
      </c>
      <c r="BK221" s="131" t="s">
        <v>1673</v>
      </c>
      <c r="BL221" s="50">
        <v>0.86089680044205319</v>
      </c>
      <c r="BM221" s="129">
        <v>2.2884057971014489</v>
      </c>
      <c r="BN221" s="131" t="s">
        <v>1673</v>
      </c>
      <c r="BO221" s="129">
        <v>0.83248674815173707</v>
      </c>
      <c r="BP221" s="129">
        <v>0.9050724637681159</v>
      </c>
      <c r="BQ221" s="131" t="s">
        <v>1673</v>
      </c>
      <c r="BR221" s="129">
        <v>0.85384187678640766</v>
      </c>
      <c r="BT221" s="129" t="s">
        <v>191</v>
      </c>
      <c r="BU221" s="129">
        <v>35.359136690647496</v>
      </c>
      <c r="BV221" s="131" t="s">
        <v>1673</v>
      </c>
      <c r="BW221" s="129">
        <v>1.7747698287238232</v>
      </c>
      <c r="BX221" s="129">
        <v>35.440935251798571</v>
      </c>
      <c r="BY221" s="131" t="s">
        <v>1673</v>
      </c>
      <c r="BZ221" s="129">
        <v>1.706295203610515</v>
      </c>
      <c r="CA221" s="129">
        <v>35.65101449275361</v>
      </c>
      <c r="CB221" s="131" t="s">
        <v>1673</v>
      </c>
      <c r="CC221" s="129">
        <v>2.2524784682182579</v>
      </c>
      <c r="CD221" s="129">
        <v>36.126521739130432</v>
      </c>
      <c r="CE221" s="131" t="s">
        <v>1673</v>
      </c>
      <c r="CF221" s="129">
        <v>2.2008960916267961</v>
      </c>
    </row>
    <row r="222" spans="3:131" ht="14">
      <c r="AY222" s="129" t="s">
        <v>192</v>
      </c>
      <c r="AZ222" s="129">
        <v>1.6898561151079137</v>
      </c>
      <c r="BH222" s="131" t="s">
        <v>1673</v>
      </c>
      <c r="BI222" s="129">
        <v>0.94135424003616941</v>
      </c>
      <c r="BJ222" s="50">
        <v>2.0057553956834537</v>
      </c>
      <c r="BK222" s="131" t="s">
        <v>1673</v>
      </c>
      <c r="BL222" s="50">
        <v>0.93913541677412748</v>
      </c>
      <c r="BM222" s="129">
        <v>2.0236231884057978</v>
      </c>
      <c r="BN222" s="131" t="s">
        <v>1673</v>
      </c>
      <c r="BO222" s="129">
        <v>1.058247678968691</v>
      </c>
      <c r="BP222" s="129">
        <v>1.7971014492753628</v>
      </c>
      <c r="BQ222" s="131" t="s">
        <v>1673</v>
      </c>
      <c r="BR222" s="129">
        <v>0.92977242859124076</v>
      </c>
      <c r="BT222" s="129" t="s">
        <v>192</v>
      </c>
      <c r="BU222" s="129">
        <v>36.498705035971227</v>
      </c>
      <c r="BV222" s="131" t="s">
        <v>1673</v>
      </c>
      <c r="BW222" s="129">
        <v>1.7994853670643738</v>
      </c>
      <c r="BX222" s="129">
        <v>36.431079136690663</v>
      </c>
      <c r="BY222" s="131" t="s">
        <v>1673</v>
      </c>
      <c r="BZ222" s="129">
        <v>2.0628205295590463</v>
      </c>
      <c r="CA222" s="129">
        <v>36.793913043478263</v>
      </c>
      <c r="CB222" s="131" t="s">
        <v>1673</v>
      </c>
      <c r="CC222" s="129">
        <v>2.3193851983251337</v>
      </c>
      <c r="CD222" s="129">
        <v>36.715072463768102</v>
      </c>
      <c r="CE222" s="131" t="s">
        <v>1673</v>
      </c>
      <c r="CF222" s="129">
        <v>2.3062980415454741</v>
      </c>
    </row>
    <row r="223" spans="3:131" ht="14">
      <c r="AY223" s="129" t="s">
        <v>193</v>
      </c>
      <c r="AZ223" s="129">
        <v>1.3037410071942448</v>
      </c>
      <c r="BH223" s="131" t="s">
        <v>1673</v>
      </c>
      <c r="BI223" s="129">
        <v>1.0444132069872598</v>
      </c>
      <c r="BJ223" s="50">
        <v>2.1854676258992818</v>
      </c>
      <c r="BK223" s="131" t="s">
        <v>1673</v>
      </c>
      <c r="BL223" s="50">
        <v>0.92870427347326567</v>
      </c>
      <c r="BM223" s="129">
        <v>1.5133333333333332</v>
      </c>
      <c r="BN223" s="131" t="s">
        <v>1673</v>
      </c>
      <c r="BO223" s="129">
        <v>1.1032474346042158</v>
      </c>
      <c r="BP223" s="129">
        <v>2.036811594202899</v>
      </c>
      <c r="BQ223" s="131" t="s">
        <v>1673</v>
      </c>
      <c r="BR223" s="129">
        <v>0.89794453640067917</v>
      </c>
      <c r="BT223" s="129" t="s">
        <v>193</v>
      </c>
      <c r="BU223" s="129">
        <v>37.448705035971209</v>
      </c>
      <c r="BV223" s="131" t="s">
        <v>1673</v>
      </c>
      <c r="BW223" s="129">
        <v>1.9086712255253309</v>
      </c>
      <c r="BX223" s="129">
        <v>37.275611510791379</v>
      </c>
      <c r="BY223" s="131" t="s">
        <v>1673</v>
      </c>
      <c r="BZ223" s="129">
        <v>1.8541204075419817</v>
      </c>
      <c r="CA223" s="129">
        <v>37.41434782608696</v>
      </c>
      <c r="CB223" s="131" t="s">
        <v>1673</v>
      </c>
      <c r="CC223" s="129">
        <v>2.8545981886097951</v>
      </c>
      <c r="CD223" s="129">
        <v>37.377101449275372</v>
      </c>
      <c r="CE223" s="131" t="s">
        <v>1673</v>
      </c>
      <c r="CF223" s="129">
        <v>2.7794567293168875</v>
      </c>
    </row>
    <row r="224" spans="3:131" ht="14">
      <c r="AY224" s="129" t="s">
        <v>194</v>
      </c>
      <c r="AZ224" s="129">
        <v>1.4170503597122299</v>
      </c>
      <c r="BH224" s="131" t="s">
        <v>1673</v>
      </c>
      <c r="BI224" s="129">
        <v>1.0698431777516531</v>
      </c>
      <c r="BJ224" s="50">
        <v>2.5319424460431672</v>
      </c>
      <c r="BK224" s="131" t="s">
        <v>1673</v>
      </c>
      <c r="BL224" s="50">
        <v>0.91125481068517178</v>
      </c>
      <c r="BM224" s="129">
        <v>1.580869565217391</v>
      </c>
      <c r="BN224" s="131" t="s">
        <v>1673</v>
      </c>
      <c r="BO224" s="129">
        <v>1.0936148089632076</v>
      </c>
      <c r="BP224" s="129">
        <v>2.4488405797101453</v>
      </c>
      <c r="BQ224" s="131" t="s">
        <v>1673</v>
      </c>
      <c r="BR224" s="129">
        <v>0.97092668929025161</v>
      </c>
      <c r="BT224" s="129" t="s">
        <v>194</v>
      </c>
      <c r="BU224" s="129">
        <v>37.975683453237416</v>
      </c>
      <c r="BV224" s="131" t="s">
        <v>1673</v>
      </c>
      <c r="BW224" s="129">
        <v>1.8608456276103842</v>
      </c>
      <c r="BX224" s="129">
        <v>37.901223021582737</v>
      </c>
      <c r="BY224" s="131" t="s">
        <v>1673</v>
      </c>
      <c r="BZ224" s="129">
        <v>1.9041843552021425</v>
      </c>
      <c r="CA224" s="129">
        <v>38.065652173913051</v>
      </c>
      <c r="CB224" s="131" t="s">
        <v>1673</v>
      </c>
      <c r="CC224" s="129">
        <v>2.6685017156917126</v>
      </c>
      <c r="CD224" s="129">
        <v>38.042753623188396</v>
      </c>
      <c r="CE224" s="131" t="s">
        <v>1673</v>
      </c>
      <c r="CF224" s="129">
        <v>2.7718818645026593</v>
      </c>
    </row>
    <row r="225" spans="51:84" ht="14">
      <c r="AY225" s="129" t="s">
        <v>195</v>
      </c>
      <c r="AZ225" s="129">
        <v>1.8867625899280571</v>
      </c>
      <c r="BH225" s="131" t="s">
        <v>1673</v>
      </c>
      <c r="BI225" s="129">
        <v>1.1590852314057025</v>
      </c>
      <c r="BJ225" s="50">
        <v>2.8922302158273383</v>
      </c>
      <c r="BK225" s="131" t="s">
        <v>1673</v>
      </c>
      <c r="BL225" s="50">
        <v>1.0675096599810485</v>
      </c>
      <c r="BM225" s="129">
        <v>2.1631884057971016</v>
      </c>
      <c r="BN225" s="131" t="s">
        <v>1673</v>
      </c>
      <c r="BO225" s="129">
        <v>1.2533384744865619</v>
      </c>
      <c r="BP225" s="129">
        <v>2.7484057971014488</v>
      </c>
      <c r="BQ225" s="131" t="s">
        <v>1673</v>
      </c>
      <c r="BR225" s="129">
        <v>1.0762347535142081</v>
      </c>
      <c r="BT225" s="129" t="s">
        <v>195</v>
      </c>
      <c r="BU225" s="129">
        <v>38.451726618705024</v>
      </c>
      <c r="BV225" s="131" t="s">
        <v>1673</v>
      </c>
      <c r="BW225" s="129">
        <v>1.9557206789305204</v>
      </c>
      <c r="BX225" s="129">
        <v>38.452589928057556</v>
      </c>
      <c r="BY225" s="131" t="s">
        <v>1673</v>
      </c>
      <c r="BZ225" s="129">
        <v>2.0017084507806837</v>
      </c>
      <c r="CA225" s="129">
        <v>38.441014492753631</v>
      </c>
      <c r="CB225" s="131" t="s">
        <v>1673</v>
      </c>
      <c r="CC225" s="129">
        <v>2.5332652405933809</v>
      </c>
      <c r="CD225" s="129">
        <v>38.329710144927525</v>
      </c>
      <c r="CE225" s="131" t="s">
        <v>1673</v>
      </c>
      <c r="CF225" s="129">
        <v>2.5396363629317054</v>
      </c>
    </row>
    <row r="226" spans="51:84" ht="14">
      <c r="AY226" s="129" t="s">
        <v>196</v>
      </c>
      <c r="AZ226" s="129">
        <v>3.0923741007194252</v>
      </c>
      <c r="BH226" s="131" t="s">
        <v>1673</v>
      </c>
      <c r="BI226" s="129">
        <v>1.3539547991587242</v>
      </c>
      <c r="BJ226" s="50">
        <v>3.7430935251798583</v>
      </c>
      <c r="BK226" s="131" t="s">
        <v>1673</v>
      </c>
      <c r="BL226" s="50">
        <v>1.2160442217126222</v>
      </c>
      <c r="BM226" s="129">
        <v>3.0892753623188405</v>
      </c>
      <c r="BN226" s="131" t="s">
        <v>1673</v>
      </c>
      <c r="BO226" s="129">
        <v>1.4306850671254765</v>
      </c>
      <c r="BP226" s="129">
        <v>3.4046376811594206</v>
      </c>
      <c r="BQ226" s="131" t="s">
        <v>1673</v>
      </c>
      <c r="BR226" s="129">
        <v>1.216315046879358</v>
      </c>
      <c r="BT226" s="129" t="s">
        <v>196</v>
      </c>
      <c r="BU226" s="129">
        <v>38.959424460431656</v>
      </c>
      <c r="BV226" s="131" t="s">
        <v>1673</v>
      </c>
      <c r="BW226" s="129">
        <v>1.9822446542373178</v>
      </c>
      <c r="BX226" s="129">
        <v>38.976762589928072</v>
      </c>
      <c r="BY226" s="131" t="s">
        <v>1673</v>
      </c>
      <c r="BZ226" s="129">
        <v>2.0236970099685281</v>
      </c>
      <c r="CA226" s="129">
        <v>38.909275362318859</v>
      </c>
      <c r="CB226" s="131" t="s">
        <v>1673</v>
      </c>
      <c r="CC226" s="129">
        <v>2.465342309390786</v>
      </c>
      <c r="CD226" s="129">
        <v>38.798405797101452</v>
      </c>
      <c r="CE226" s="131" t="s">
        <v>1673</v>
      </c>
      <c r="CF226" s="129">
        <v>2.4425195665351538</v>
      </c>
    </row>
    <row r="227" spans="51:84" ht="14">
      <c r="AY227" s="129" t="s">
        <v>1678</v>
      </c>
      <c r="AZ227" s="129">
        <v>4.8491366906474838</v>
      </c>
      <c r="BH227" s="131" t="s">
        <v>1673</v>
      </c>
      <c r="BI227" s="129">
        <v>1.7303440564361814</v>
      </c>
      <c r="BJ227" s="50">
        <v>4.9692805755395675</v>
      </c>
      <c r="BK227" s="131" t="s">
        <v>1673</v>
      </c>
      <c r="BL227" s="50">
        <v>1.6248547940866382</v>
      </c>
      <c r="BM227" s="129">
        <v>4.6631884057971016</v>
      </c>
      <c r="BN227" s="131" t="s">
        <v>1673</v>
      </c>
      <c r="BO227" s="129">
        <v>1.7949483793606698</v>
      </c>
      <c r="BP227" s="129">
        <v>5.0056521739130462</v>
      </c>
      <c r="BQ227" s="131" t="s">
        <v>1673</v>
      </c>
      <c r="BR227" s="129">
        <v>1.5903537141344894</v>
      </c>
      <c r="BT227" s="129" t="s">
        <v>1678</v>
      </c>
      <c r="BU227" s="129">
        <v>39.951079136690645</v>
      </c>
      <c r="BV227" s="131" t="s">
        <v>1673</v>
      </c>
      <c r="BW227" s="129">
        <v>2.0322243438033794</v>
      </c>
      <c r="BX227" s="129">
        <v>39.968345323741012</v>
      </c>
      <c r="BY227" s="131" t="s">
        <v>1673</v>
      </c>
      <c r="BZ227" s="129">
        <v>2.1333930914826609</v>
      </c>
      <c r="CA227" s="129">
        <v>39.72260869565217</v>
      </c>
      <c r="CB227" s="131" t="s">
        <v>1673</v>
      </c>
      <c r="CC227" s="129">
        <v>2.5597998842820373</v>
      </c>
      <c r="CD227" s="129">
        <v>39.71811594202898</v>
      </c>
      <c r="CE227" s="131" t="s">
        <v>1673</v>
      </c>
      <c r="CF227" s="129">
        <v>2.6506987288384258</v>
      </c>
    </row>
    <row r="228" spans="51:84" ht="14">
      <c r="AY228" s="129" t="s">
        <v>1679</v>
      </c>
      <c r="AZ228" s="129">
        <v>5.1609352517985592</v>
      </c>
      <c r="BH228" s="131" t="s">
        <v>1673</v>
      </c>
      <c r="BI228" s="129">
        <v>1.3727059345445529</v>
      </c>
      <c r="BJ228" s="50">
        <v>4.9121582733812987</v>
      </c>
      <c r="BK228" s="131" t="s">
        <v>1673</v>
      </c>
      <c r="BL228" s="50">
        <v>1.7006378865428076</v>
      </c>
      <c r="BM228" s="129">
        <v>5.3298550724637703</v>
      </c>
      <c r="BN228" s="131" t="s">
        <v>1673</v>
      </c>
      <c r="BO228" s="129">
        <v>1.651492633911386</v>
      </c>
      <c r="BP228" s="129">
        <v>5.2214492753623167</v>
      </c>
      <c r="BQ228" s="131" t="s">
        <v>1673</v>
      </c>
      <c r="BR228" s="129">
        <v>1.6562921695961925</v>
      </c>
      <c r="BT228" s="129" t="s">
        <v>1679</v>
      </c>
      <c r="BU228" s="129">
        <v>41.130431654676251</v>
      </c>
      <c r="BV228" s="131" t="s">
        <v>1673</v>
      </c>
      <c r="BW228" s="129">
        <v>2.1634703973362188</v>
      </c>
      <c r="BX228" s="129">
        <v>41.235683453237421</v>
      </c>
      <c r="BY228" s="131" t="s">
        <v>1673</v>
      </c>
      <c r="BZ228" s="129">
        <v>2.2083504403033478</v>
      </c>
      <c r="CA228" s="129">
        <v>41.170434782608709</v>
      </c>
      <c r="CB228" s="131" t="s">
        <v>1673</v>
      </c>
      <c r="CC228" s="129">
        <v>3.0109127181669413</v>
      </c>
      <c r="CD228" s="129">
        <v>41.152318840579689</v>
      </c>
      <c r="CE228" s="131" t="s">
        <v>1673</v>
      </c>
      <c r="CF228" s="129">
        <v>3.0708703235246708</v>
      </c>
    </row>
    <row r="229" spans="51:84" ht="14">
      <c r="AY229" s="129" t="s">
        <v>1680</v>
      </c>
      <c r="AZ229" s="129">
        <v>3.089999999999999</v>
      </c>
      <c r="BH229" s="131" t="s">
        <v>1673</v>
      </c>
      <c r="BI229" s="129">
        <v>1.115347479487895</v>
      </c>
      <c r="BJ229" s="50">
        <v>3.0423741007194249</v>
      </c>
      <c r="BK229" s="131" t="s">
        <v>1673</v>
      </c>
      <c r="BL229" s="50">
        <v>1.5758703979732662</v>
      </c>
      <c r="BM229" s="129">
        <v>3.4582608695652195</v>
      </c>
      <c r="BN229" s="131" t="s">
        <v>1673</v>
      </c>
      <c r="BO229" s="129">
        <v>1.3678965781788233</v>
      </c>
      <c r="BP229" s="129">
        <v>3.6959420289855078</v>
      </c>
      <c r="BQ229" s="131" t="s">
        <v>1673</v>
      </c>
      <c r="BR229" s="129">
        <v>1.3368414473726731</v>
      </c>
      <c r="BT229" s="129" t="s">
        <v>1680</v>
      </c>
      <c r="BU229" s="129">
        <v>44.208776978417255</v>
      </c>
      <c r="BV229" s="131" t="s">
        <v>1673</v>
      </c>
      <c r="BW229" s="129">
        <v>3.2243463466173146</v>
      </c>
      <c r="BX229" s="129">
        <v>44.460575539568339</v>
      </c>
      <c r="BY229" s="131" t="s">
        <v>1673</v>
      </c>
      <c r="BZ229" s="129">
        <v>2.4225542783539984</v>
      </c>
      <c r="CA229" s="129">
        <v>43.714927536231883</v>
      </c>
      <c r="CB229" s="131" t="s">
        <v>1673</v>
      </c>
      <c r="CC229" s="129">
        <v>4.5042250176226171</v>
      </c>
      <c r="CD229" s="129">
        <v>44.139710144927541</v>
      </c>
      <c r="CE229" s="131" t="s">
        <v>1673</v>
      </c>
      <c r="CF229" s="129">
        <v>3.1442907977206658</v>
      </c>
    </row>
    <row r="230" spans="51:84" ht="14">
      <c r="AY230" s="129" t="s">
        <v>1681</v>
      </c>
      <c r="AZ230" s="129">
        <v>3.5479136690647479</v>
      </c>
      <c r="BH230" s="131" t="s">
        <v>1673</v>
      </c>
      <c r="BI230" s="129">
        <v>1.181555395194511</v>
      </c>
      <c r="BJ230" s="50">
        <v>3.7544604316546728</v>
      </c>
      <c r="BK230" s="131" t="s">
        <v>1673</v>
      </c>
      <c r="BL230" s="50">
        <v>1.4761594178970661</v>
      </c>
      <c r="BM230" s="129">
        <v>3.7530434782608695</v>
      </c>
      <c r="BN230" s="131" t="s">
        <v>1673</v>
      </c>
      <c r="BO230" s="129">
        <v>1.2163122958447088</v>
      </c>
      <c r="BP230" s="129">
        <v>4.0963768115942019</v>
      </c>
      <c r="BQ230" s="131" t="s">
        <v>1673</v>
      </c>
      <c r="BR230" s="129">
        <v>1.3497690118448982</v>
      </c>
      <c r="BT230" s="129" t="s">
        <v>1681</v>
      </c>
      <c r="BU230" s="129">
        <v>45.663381294964026</v>
      </c>
      <c r="BV230" s="131" t="s">
        <v>1673</v>
      </c>
      <c r="BW230" s="129">
        <v>2.5476649024174884</v>
      </c>
      <c r="BX230" s="129">
        <v>45.804244604316551</v>
      </c>
      <c r="BY230" s="131" t="s">
        <v>1673</v>
      </c>
      <c r="BZ230" s="129">
        <v>2.5902856365400333</v>
      </c>
      <c r="CA230" s="129">
        <v>45.427391304347815</v>
      </c>
      <c r="CB230" s="131" t="s">
        <v>1673</v>
      </c>
      <c r="CC230" s="129">
        <v>2.8269671194814334</v>
      </c>
      <c r="CD230" s="129">
        <v>45.66855072463769</v>
      </c>
      <c r="CE230" s="131" t="s">
        <v>1673</v>
      </c>
      <c r="CF230" s="129">
        <v>2.8106406404749031</v>
      </c>
    </row>
    <row r="231" spans="51:84" ht="14">
      <c r="AY231" s="129" t="s">
        <v>1682</v>
      </c>
      <c r="AZ231" s="129">
        <v>5.0015107913669086</v>
      </c>
      <c r="BH231" s="131" t="s">
        <v>1673</v>
      </c>
      <c r="BI231" s="129">
        <v>1.3097028724153885</v>
      </c>
      <c r="BJ231" s="50">
        <v>5.3658992805755377</v>
      </c>
      <c r="BK231" s="131" t="s">
        <v>1673</v>
      </c>
      <c r="BL231" s="50">
        <v>1.4638329738359321</v>
      </c>
      <c r="BM231" s="129">
        <v>5.1268115942028976</v>
      </c>
      <c r="BN231" s="131" t="s">
        <v>1673</v>
      </c>
      <c r="BO231" s="129">
        <v>1.3320621924555494</v>
      </c>
      <c r="BP231" s="129">
        <v>5.6689855072463784</v>
      </c>
      <c r="BQ231" s="131" t="s">
        <v>1673</v>
      </c>
      <c r="BR231" s="129">
        <v>1.5293137108708146</v>
      </c>
      <c r="BT231" s="129" t="s">
        <v>1682</v>
      </c>
      <c r="BU231" s="129">
        <v>46.780935251798539</v>
      </c>
      <c r="BV231" s="131" t="s">
        <v>1673</v>
      </c>
      <c r="BW231" s="129">
        <v>2.8186737276126532</v>
      </c>
      <c r="BX231" s="129">
        <v>46.918273381294995</v>
      </c>
      <c r="BY231" s="131" t="s">
        <v>1673</v>
      </c>
      <c r="BZ231" s="129">
        <v>2.8070684403963009</v>
      </c>
      <c r="CA231" s="129">
        <v>46.339275362318844</v>
      </c>
      <c r="CB231" s="131" t="s">
        <v>1673</v>
      </c>
      <c r="CC231" s="129">
        <v>2.8790308412424546</v>
      </c>
      <c r="CD231" s="129">
        <v>46.448405797101451</v>
      </c>
      <c r="CE231" s="131" t="s">
        <v>1673</v>
      </c>
      <c r="CF231" s="129">
        <v>3.0740611303139493</v>
      </c>
    </row>
    <row r="232" spans="51:84" ht="14">
      <c r="AY232" s="129" t="s">
        <v>1683</v>
      </c>
      <c r="AZ232" s="129">
        <v>6.8307913669064755</v>
      </c>
      <c r="BH232" s="131" t="s">
        <v>1673</v>
      </c>
      <c r="BI232" s="129">
        <v>1.5882622281702046</v>
      </c>
      <c r="BJ232" s="50">
        <v>6.9979856115107903</v>
      </c>
      <c r="BK232" s="131" t="s">
        <v>1673</v>
      </c>
      <c r="BL232" s="50">
        <v>1.7053790346915316</v>
      </c>
      <c r="BM232" s="129">
        <v>7.0572463768115954</v>
      </c>
      <c r="BN232" s="131" t="s">
        <v>1673</v>
      </c>
      <c r="BO232" s="129">
        <v>1.9626953885933938</v>
      </c>
      <c r="BP232" s="129">
        <v>7.4533333333333331</v>
      </c>
      <c r="BQ232" s="131" t="s">
        <v>1673</v>
      </c>
      <c r="BR232" s="129">
        <v>2.0981943684614044</v>
      </c>
      <c r="BT232" s="129" t="s">
        <v>1683</v>
      </c>
      <c r="BU232" s="129">
        <v>45.167122302158283</v>
      </c>
      <c r="BV232" s="131" t="s">
        <v>1673</v>
      </c>
      <c r="BW232" s="129">
        <v>2.6431369276424417</v>
      </c>
      <c r="BX232" s="129">
        <v>45.24460431654677</v>
      </c>
      <c r="BY232" s="131" t="s">
        <v>1673</v>
      </c>
      <c r="BZ232" s="129">
        <v>2.7327234030125589</v>
      </c>
      <c r="CA232" s="129">
        <v>45.283913043478279</v>
      </c>
      <c r="CB232" s="131" t="s">
        <v>1673</v>
      </c>
      <c r="CC232" s="129">
        <v>2.6611149904367837</v>
      </c>
      <c r="CD232" s="129">
        <v>45.405507246376807</v>
      </c>
      <c r="CE232" s="131" t="s">
        <v>1673</v>
      </c>
      <c r="CF232" s="129">
        <v>2.7604696617827895</v>
      </c>
    </row>
    <row r="233" spans="51:84" ht="15" thickBot="1">
      <c r="AY233" s="132" t="s">
        <v>1684</v>
      </c>
      <c r="AZ233" s="129">
        <v>11.130287769784166</v>
      </c>
      <c r="BH233" s="133" t="s">
        <v>1673</v>
      </c>
      <c r="BI233" s="129">
        <v>2.0280585927726804</v>
      </c>
      <c r="BJ233" s="50">
        <v>10.698129496402876</v>
      </c>
      <c r="BK233" s="133" t="s">
        <v>1673</v>
      </c>
      <c r="BL233" s="50">
        <v>1.9259007184463344</v>
      </c>
      <c r="BM233" s="129">
        <v>11.589999999999998</v>
      </c>
      <c r="BN233" s="133" t="s">
        <v>1673</v>
      </c>
      <c r="BO233" s="129">
        <v>2.3328775465203724</v>
      </c>
      <c r="BP233" s="129">
        <v>11.439565217391303</v>
      </c>
      <c r="BQ233" s="133" t="s">
        <v>1673</v>
      </c>
      <c r="BR233" s="129">
        <v>2.3174970237829755</v>
      </c>
      <c r="BT233" s="132" t="s">
        <v>1684</v>
      </c>
      <c r="BU233" s="129">
        <v>43.5973381294964</v>
      </c>
      <c r="BV233" s="133" t="s">
        <v>1673</v>
      </c>
      <c r="BW233" s="129">
        <v>2.8961309962014483</v>
      </c>
      <c r="BX233" s="129">
        <v>43.561798561151065</v>
      </c>
      <c r="BY233" s="133" t="s">
        <v>1673</v>
      </c>
      <c r="BZ233" s="129">
        <v>2.8805087744542739</v>
      </c>
      <c r="CA233" s="129">
        <v>43.628985507246384</v>
      </c>
      <c r="CB233" s="133" t="s">
        <v>1673</v>
      </c>
      <c r="CC233" s="129">
        <v>2.956873420736414</v>
      </c>
      <c r="CD233" s="129">
        <v>43.545942028985493</v>
      </c>
      <c r="CE233" s="133" t="s">
        <v>1673</v>
      </c>
      <c r="CF233" s="129">
        <v>3.1692991054994084</v>
      </c>
    </row>
    <row r="234" spans="51:84" ht="14">
      <c r="AY234" s="1"/>
      <c r="AZ234" s="129">
        <v>16.134263565891477</v>
      </c>
      <c r="BI234" s="129">
        <v>2.7721206275593571</v>
      </c>
      <c r="BJ234" s="50">
        <v>15.785038759689931</v>
      </c>
      <c r="BL234" s="50">
        <v>2.8423079101846267</v>
      </c>
      <c r="BM234" s="129">
        <v>16.422166666666666</v>
      </c>
      <c r="BO234" s="129">
        <v>2.9808280567578409</v>
      </c>
      <c r="BP234" s="129">
        <v>16.487000000000002</v>
      </c>
      <c r="BR234" s="129">
        <v>2.9080725167560257</v>
      </c>
      <c r="BT234" s="1"/>
      <c r="BU234" s="129">
        <v>40.553255813953498</v>
      </c>
      <c r="BV234" s="129"/>
      <c r="BW234" s="129">
        <v>3.7074157447419447</v>
      </c>
      <c r="BX234" s="129"/>
      <c r="BY234" s="129"/>
      <c r="BZ234" s="129">
        <v>3.805666956146406</v>
      </c>
      <c r="CA234" s="129">
        <v>41.381000000000007</v>
      </c>
      <c r="CB234" s="129"/>
      <c r="CC234" s="129">
        <v>3.3865284960025495</v>
      </c>
      <c r="CD234" s="129">
        <v>41.140499999999996</v>
      </c>
      <c r="CE234" s="129"/>
      <c r="CF234" s="129">
        <v>3.4814191656247968</v>
      </c>
    </row>
    <row r="235" spans="51:84">
      <c r="AZ235" s="50"/>
      <c r="BH235" s="50"/>
      <c r="BI235" s="50"/>
      <c r="BJ235" s="50"/>
      <c r="BL235" s="50"/>
      <c r="BM235" s="50"/>
      <c r="BO235" s="50"/>
      <c r="BP235" s="50"/>
      <c r="BQ235" s="50"/>
      <c r="BR235" s="50"/>
      <c r="BS235" s="50"/>
      <c r="BZ235" s="129"/>
      <c r="CF235" s="129"/>
    </row>
    <row r="236" spans="51:84">
      <c r="AZ236" s="50"/>
      <c r="BH236" s="50"/>
      <c r="BI236" s="50"/>
      <c r="BJ236" s="50"/>
      <c r="BL236" s="50"/>
      <c r="BM236" s="50"/>
      <c r="BO236" s="50"/>
      <c r="BP236" s="50"/>
      <c r="BQ236" s="50"/>
      <c r="BR236" s="50"/>
      <c r="BS236" s="50"/>
    </row>
    <row r="237" spans="51:84">
      <c r="AZ237" s="50"/>
      <c r="BH237" s="50"/>
      <c r="BI237" s="50"/>
      <c r="BJ237" s="50"/>
      <c r="BL237" s="50"/>
      <c r="BM237" s="50"/>
      <c r="BO237" s="50"/>
      <c r="BP237" s="50"/>
      <c r="BQ237" s="50"/>
      <c r="BR237" s="50"/>
      <c r="BS237" s="50"/>
    </row>
    <row r="238" spans="51:84">
      <c r="AZ238" s="50"/>
      <c r="BH238" s="50"/>
      <c r="BI238" s="50"/>
      <c r="BJ238" s="50"/>
      <c r="BL238" s="50"/>
      <c r="BM238" s="50"/>
      <c r="BO238" s="50"/>
      <c r="BP238" s="50"/>
      <c r="BQ238" s="50"/>
      <c r="BR238" s="50"/>
      <c r="BS238" s="50"/>
    </row>
    <row r="239" spans="51:84">
      <c r="AZ239" s="50"/>
      <c r="BH239" s="50"/>
      <c r="BI239" s="50"/>
      <c r="BJ239" s="50"/>
      <c r="BL239" s="50"/>
      <c r="BM239" s="50"/>
      <c r="BO239" s="50"/>
      <c r="BP239" s="50"/>
      <c r="BQ239" s="50"/>
      <c r="BR239" s="50"/>
      <c r="BS239" s="50"/>
      <c r="BT239" s="50">
        <f>16/69</f>
        <v>0.2318840579710145</v>
      </c>
      <c r="BV239" s="50">
        <f>24/69</f>
        <v>0.34782608695652173</v>
      </c>
      <c r="BX239" s="50">
        <f>27/69</f>
        <v>0.39130434782608697</v>
      </c>
    </row>
    <row r="240" spans="51:84">
      <c r="AZ240" s="50"/>
      <c r="BH240" s="50"/>
      <c r="BI240" s="50"/>
      <c r="BJ240" s="50"/>
      <c r="BL240" s="50"/>
      <c r="BM240" s="50"/>
      <c r="BO240" s="50"/>
      <c r="BP240" s="50"/>
      <c r="BQ240" s="50"/>
      <c r="BR240" s="50"/>
      <c r="BS240" s="50">
        <f>69-17</f>
        <v>52</v>
      </c>
      <c r="BT240" s="50">
        <f>52/69</f>
        <v>0.75362318840579712</v>
      </c>
      <c r="BU240" s="50">
        <f>69-24</f>
        <v>45</v>
      </c>
      <c r="BV240" s="50">
        <f>45/69</f>
        <v>0.65217391304347827</v>
      </c>
      <c r="BW240" s="50">
        <f>69-27</f>
        <v>42</v>
      </c>
      <c r="BX240" s="50">
        <f>42/69</f>
        <v>0.60869565217391308</v>
      </c>
    </row>
    <row r="241" spans="52:81">
      <c r="AZ241" s="50"/>
      <c r="BH241" s="50"/>
      <c r="BI241" s="50"/>
      <c r="BJ241" s="50"/>
      <c r="BL241" s="50"/>
      <c r="BM241" s="50"/>
      <c r="BO241" s="50"/>
      <c r="BP241" s="50"/>
      <c r="BQ241" s="50"/>
      <c r="BR241" s="50"/>
      <c r="BS241" s="50"/>
    </row>
    <row r="242" spans="52:81">
      <c r="AZ242" s="50"/>
      <c r="BH242" s="50"/>
      <c r="BI242" s="50"/>
      <c r="BJ242" s="50"/>
      <c r="BL242" s="50"/>
      <c r="BM242" s="50"/>
      <c r="BO242" s="50"/>
      <c r="BP242" s="50"/>
      <c r="BQ242" s="50"/>
      <c r="BR242" s="50"/>
      <c r="BS242" s="50"/>
    </row>
    <row r="243" spans="52:81">
      <c r="AZ243" s="50"/>
      <c r="BH243" s="50"/>
      <c r="BI243" s="50"/>
      <c r="BJ243" s="50"/>
      <c r="BL243" s="50"/>
      <c r="BM243" s="50"/>
      <c r="BO243" s="50"/>
      <c r="BP243" s="50"/>
      <c r="BQ243" s="50"/>
      <c r="BR243" s="50"/>
      <c r="BS243" s="50"/>
    </row>
    <row r="244" spans="52:81">
      <c r="AZ244" s="50"/>
      <c r="BH244" s="50"/>
      <c r="BI244" s="50"/>
      <c r="BJ244" s="50"/>
      <c r="BL244" s="50"/>
      <c r="BM244" s="50"/>
      <c r="BO244" s="50"/>
      <c r="BP244" s="50"/>
      <c r="BQ244" s="50"/>
      <c r="BR244" s="50"/>
      <c r="BS244" s="50"/>
    </row>
    <row r="245" spans="52:81">
      <c r="AZ245" s="50"/>
      <c r="BH245" s="50"/>
      <c r="BI245" s="50"/>
      <c r="BJ245" s="50"/>
      <c r="BL245" s="50"/>
      <c r="BM245" s="50"/>
      <c r="BO245" s="50"/>
      <c r="BP245" s="50"/>
      <c r="BQ245" s="50"/>
      <c r="BR245" s="50"/>
      <c r="BS245" s="50"/>
    </row>
    <row r="246" spans="52:81">
      <c r="AZ246" s="50"/>
      <c r="BH246" s="50"/>
      <c r="BI246" s="50"/>
      <c r="BJ246" s="50"/>
      <c r="BL246" s="50"/>
      <c r="BM246" s="50"/>
      <c r="BO246" s="50"/>
      <c r="BP246" s="50"/>
      <c r="BQ246" s="50"/>
      <c r="BR246" s="50"/>
      <c r="BS246" s="50"/>
    </row>
    <row r="247" spans="52:81">
      <c r="AZ247" s="50"/>
      <c r="BH247" s="50"/>
      <c r="BI247" s="50"/>
      <c r="BJ247" s="50"/>
      <c r="BL247" s="50"/>
      <c r="BM247" s="50"/>
      <c r="BO247" s="50"/>
      <c r="BP247" s="50"/>
      <c r="BQ247" s="50"/>
      <c r="BR247" s="50"/>
      <c r="BS247" s="50"/>
    </row>
    <row r="248" spans="52:81">
      <c r="AZ248" s="50"/>
      <c r="BH248" s="50"/>
      <c r="BI248" s="50"/>
      <c r="BJ248" s="50"/>
      <c r="BL248" s="50"/>
      <c r="BM248" s="50"/>
      <c r="BO248" s="50"/>
      <c r="BP248" s="50"/>
      <c r="BQ248" s="50"/>
      <c r="BR248" s="50"/>
      <c r="BS248" s="50"/>
    </row>
    <row r="249" spans="52:81">
      <c r="AZ249" s="50"/>
      <c r="BH249" s="50"/>
      <c r="BI249" s="50"/>
      <c r="BJ249" s="50"/>
      <c r="BL249" s="50"/>
      <c r="BM249" s="50"/>
      <c r="BO249" s="50"/>
      <c r="BP249" s="50"/>
      <c r="BQ249" s="50"/>
      <c r="BR249" s="50"/>
      <c r="BS249" s="50"/>
    </row>
    <row r="250" spans="52:81">
      <c r="AZ250" s="50"/>
      <c r="BH250" s="50"/>
      <c r="BI250" s="50"/>
      <c r="BJ250" s="50"/>
      <c r="BL250" s="50"/>
      <c r="BM250" s="50"/>
      <c r="BO250" s="50"/>
      <c r="BP250" s="50"/>
      <c r="BQ250" s="50"/>
      <c r="BR250" s="50"/>
      <c r="BS250" s="50"/>
    </row>
    <row r="251" spans="52:81">
      <c r="AZ251" s="50"/>
      <c r="BH251" s="50"/>
      <c r="BI251" s="50"/>
      <c r="BJ251" s="50"/>
      <c r="BL251" s="50"/>
      <c r="BM251" s="50"/>
      <c r="BO251" s="50"/>
      <c r="BP251" s="50"/>
      <c r="BQ251" s="50"/>
      <c r="BR251" s="50"/>
      <c r="BS251" s="50"/>
    </row>
    <row r="252" spans="52:81">
      <c r="AZ252" s="50"/>
      <c r="BH252" s="50"/>
      <c r="BI252" s="50"/>
      <c r="BJ252" s="50"/>
      <c r="BL252" s="50"/>
      <c r="BM252" s="50"/>
      <c r="BO252" s="50"/>
      <c r="BP252" s="50"/>
      <c r="BQ252" s="50"/>
      <c r="BR252" s="50"/>
      <c r="BS252" s="50"/>
    </row>
    <row r="253" spans="52:81">
      <c r="AZ253" s="50"/>
      <c r="BH253" s="50"/>
      <c r="BI253" s="50"/>
      <c r="BJ253" s="50"/>
      <c r="BL253" s="50"/>
      <c r="BM253" s="50"/>
      <c r="BO253" s="50"/>
      <c r="BP253" s="50"/>
      <c r="BR253" s="50"/>
    </row>
    <row r="254" spans="52:81">
      <c r="AZ254" s="50"/>
      <c r="BH254" s="50"/>
      <c r="BI254" s="50"/>
      <c r="BJ254" s="50"/>
      <c r="BL254" s="50"/>
      <c r="BM254" s="50"/>
      <c r="BO254" s="50"/>
      <c r="BP254" s="50"/>
      <c r="BR254" s="50"/>
      <c r="BW254" s="129"/>
      <c r="CC254" s="129"/>
    </row>
    <row r="255" spans="52:81">
      <c r="AZ255" s="50"/>
      <c r="BH255" s="50"/>
      <c r="BI255" s="50"/>
      <c r="BJ255" s="50"/>
      <c r="BL255" s="50"/>
      <c r="BM255" s="50"/>
      <c r="BO255" s="50"/>
      <c r="BP255" s="50"/>
      <c r="BR255" s="50"/>
      <c r="BW255" s="129"/>
    </row>
    <row r="256" spans="52:81">
      <c r="AZ256" s="50"/>
      <c r="BH256" s="50"/>
      <c r="BI256" s="50"/>
      <c r="BJ256" s="50"/>
      <c r="BL256" s="50"/>
      <c r="BM256" s="50"/>
      <c r="BO256" s="50"/>
      <c r="BP256" s="50"/>
      <c r="BR256" s="50"/>
      <c r="BW256" s="129"/>
    </row>
    <row r="257" spans="52:75">
      <c r="AZ257" s="50"/>
      <c r="BH257" s="50"/>
      <c r="BI257" s="50"/>
      <c r="BJ257" s="50"/>
      <c r="BL257" s="50"/>
      <c r="BM257" s="50"/>
      <c r="BO257" s="50"/>
      <c r="BP257" s="50"/>
      <c r="BR257" s="50"/>
      <c r="BW257" s="129"/>
    </row>
    <row r="258" spans="52:75">
      <c r="AZ258" s="50"/>
      <c r="BH258" s="50"/>
      <c r="BI258" s="50"/>
      <c r="BJ258" s="50"/>
      <c r="BL258" s="50"/>
      <c r="BM258" s="50"/>
      <c r="BO258" s="50"/>
      <c r="BP258" s="50"/>
      <c r="BR258" s="50"/>
      <c r="BW258" s="129"/>
    </row>
    <row r="259" spans="52:75">
      <c r="AZ259" s="50"/>
      <c r="BH259" s="50"/>
      <c r="BI259" s="50"/>
      <c r="BJ259" s="50"/>
      <c r="BL259" s="50"/>
      <c r="BM259" s="50"/>
      <c r="BO259" s="50"/>
      <c r="BP259" s="50"/>
      <c r="BR259" s="50"/>
    </row>
    <row r="260" spans="52:75">
      <c r="AZ260" s="50"/>
      <c r="BH260" s="50"/>
      <c r="BI260" s="50"/>
      <c r="BJ260" s="50"/>
      <c r="BL260" s="50"/>
      <c r="BM260" s="50"/>
      <c r="BO260" s="50"/>
      <c r="BP260" s="50"/>
      <c r="BR260" s="50"/>
    </row>
    <row r="261" spans="52:75">
      <c r="AZ261" s="50"/>
      <c r="BH261" s="50"/>
      <c r="BI261" s="50"/>
      <c r="BJ261" s="50"/>
      <c r="BL261" s="50"/>
      <c r="BM261" s="50"/>
      <c r="BO261" s="50"/>
      <c r="BP261" s="50"/>
      <c r="BR261" s="50"/>
    </row>
    <row r="262" spans="52:75">
      <c r="AZ262" s="50"/>
      <c r="BH262" s="50"/>
      <c r="BI262" s="50"/>
      <c r="BJ262" s="50"/>
      <c r="BL262" s="50"/>
      <c r="BM262" s="50"/>
      <c r="BO262" s="50"/>
      <c r="BP262" s="50"/>
      <c r="BR262" s="50"/>
    </row>
    <row r="263" spans="52:75">
      <c r="AZ263" s="50"/>
      <c r="BH263" s="50"/>
      <c r="BI263" s="50"/>
      <c r="BJ263" s="50"/>
      <c r="BL263" s="50"/>
      <c r="BM263" s="50"/>
      <c r="BO263" s="50"/>
      <c r="BP263" s="50"/>
      <c r="BR263" s="50"/>
    </row>
    <row r="264" spans="52:75">
      <c r="AZ264" s="50"/>
      <c r="BH264" s="50"/>
      <c r="BI264" s="50"/>
      <c r="BJ264" s="50"/>
      <c r="BL264" s="50"/>
      <c r="BM264" s="50"/>
      <c r="BO264" s="50"/>
      <c r="BP264" s="50"/>
      <c r="BR264" s="50"/>
    </row>
    <row r="265" spans="52:75">
      <c r="AZ265" s="50"/>
      <c r="BH265" s="50"/>
      <c r="BI265" s="50"/>
      <c r="BJ265" s="50"/>
      <c r="BL265" s="50"/>
      <c r="BM265" s="50"/>
      <c r="BO265" s="50"/>
      <c r="BP265" s="50"/>
      <c r="BR265" s="50"/>
    </row>
    <row r="266" spans="52:75">
      <c r="AZ266" s="50"/>
      <c r="BH266" s="50"/>
      <c r="BI266" s="50"/>
      <c r="BJ266" s="50"/>
      <c r="BL266" s="50"/>
      <c r="BM266" s="50"/>
      <c r="BO266" s="50"/>
      <c r="BP266" s="50"/>
      <c r="BR266" s="50"/>
    </row>
    <row r="267" spans="52:75">
      <c r="AZ267" s="50"/>
      <c r="BH267" s="50"/>
      <c r="BI267" s="50"/>
      <c r="BJ267" s="50"/>
      <c r="BL267" s="50"/>
      <c r="BM267" s="50"/>
      <c r="BO267" s="50"/>
      <c r="BP267" s="50"/>
      <c r="BR267" s="50"/>
    </row>
    <row r="268" spans="52:75">
      <c r="AZ268" s="50"/>
      <c r="BH268" s="50"/>
      <c r="BI268" s="50"/>
      <c r="BJ268" s="50"/>
      <c r="BL268" s="50"/>
      <c r="BM268" s="50"/>
      <c r="BO268" s="50"/>
      <c r="BP268" s="50"/>
      <c r="BR268" s="50"/>
    </row>
    <row r="269" spans="52:75">
      <c r="AZ269" s="50"/>
      <c r="BH269" s="50"/>
      <c r="BI269" s="50"/>
      <c r="BJ269" s="50"/>
      <c r="BL269" s="50"/>
      <c r="BM269" s="50"/>
      <c r="BO269" s="50"/>
      <c r="BP269" s="50"/>
      <c r="BR269" s="50"/>
    </row>
    <row r="270" spans="52:75">
      <c r="AZ270" s="50"/>
      <c r="BH270" s="50"/>
      <c r="BI270" s="50"/>
      <c r="BL270" s="50"/>
      <c r="BM270" s="50"/>
      <c r="BO270" s="50"/>
      <c r="BP270" s="50"/>
      <c r="BR270" s="50"/>
    </row>
    <row r="271" spans="52:75">
      <c r="AZ271" s="50"/>
      <c r="BH271" s="50"/>
      <c r="BI271" s="50"/>
      <c r="BJ271" s="50"/>
      <c r="BL271" s="50"/>
      <c r="BM271" s="50"/>
      <c r="BO271" s="50"/>
      <c r="BR271" s="50"/>
    </row>
    <row r="272" spans="52:75">
      <c r="AZ272" s="50"/>
      <c r="BH272" s="50"/>
      <c r="BI272" s="50"/>
      <c r="BJ272" s="50"/>
      <c r="BL272" s="50"/>
      <c r="BM272" s="50"/>
      <c r="BO272" s="50"/>
      <c r="BR272" s="50"/>
    </row>
    <row r="273" spans="52:67">
      <c r="AZ273" s="50"/>
      <c r="BH273" s="50"/>
      <c r="BI273" s="50"/>
      <c r="BJ273" s="50"/>
      <c r="BL273" s="50"/>
      <c r="BM273" s="50"/>
      <c r="BO273" s="50"/>
    </row>
    <row r="274" spans="52:67">
      <c r="AZ274" s="50"/>
      <c r="BH274" s="50"/>
      <c r="BI274" s="50"/>
      <c r="BJ274" s="50"/>
      <c r="BL274" s="50"/>
      <c r="BM274" s="50"/>
      <c r="BO274" s="50"/>
    </row>
    <row r="275" spans="52:67">
      <c r="AZ275" s="50"/>
      <c r="BH275" s="50"/>
      <c r="BI275" s="50"/>
      <c r="BJ275" s="50"/>
      <c r="BL275" s="50"/>
      <c r="BM275" s="50"/>
      <c r="BO275" s="50"/>
    </row>
    <row r="276" spans="52:67">
      <c r="AZ276" s="50"/>
      <c r="BH276" s="50"/>
      <c r="BI276" s="50"/>
      <c r="BJ276" s="50"/>
      <c r="BL276" s="50"/>
      <c r="BM276" s="50"/>
      <c r="BO276" s="50"/>
    </row>
    <row r="277" spans="52:67">
      <c r="AZ277" s="50"/>
      <c r="BH277" s="50"/>
      <c r="BI277" s="50"/>
      <c r="BJ277" s="50"/>
      <c r="BM277" s="50"/>
      <c r="BO277" s="50"/>
    </row>
    <row r="278" spans="52:67">
      <c r="AZ278" s="50"/>
      <c r="BH278" s="50"/>
      <c r="BI278" s="50"/>
      <c r="BJ278" s="50"/>
      <c r="BM278" s="50"/>
      <c r="BO278" s="50"/>
    </row>
    <row r="279" spans="52:67">
      <c r="AZ279" s="50"/>
      <c r="BH279" s="50"/>
      <c r="BI279" s="50"/>
      <c r="BJ279" s="50"/>
      <c r="BM279" s="50"/>
      <c r="BO279" s="50"/>
    </row>
    <row r="280" spans="52:67">
      <c r="AZ280" s="50"/>
      <c r="BI280" s="50"/>
      <c r="BM280" s="50"/>
      <c r="BO280" s="50"/>
    </row>
    <row r="281" spans="52:67">
      <c r="AZ281" s="50"/>
      <c r="BI281" s="50"/>
      <c r="BM281" s="50"/>
      <c r="BO281" s="50"/>
    </row>
    <row r="282" spans="52:67">
      <c r="AZ282" s="50"/>
      <c r="BI282" s="50"/>
      <c r="BM282" s="50"/>
      <c r="BO282" s="50"/>
    </row>
    <row r="283" spans="52:67">
      <c r="AZ283" s="50"/>
      <c r="BI283" s="50"/>
      <c r="BM283" s="50"/>
      <c r="BO283" s="50"/>
    </row>
    <row r="284" spans="52:67">
      <c r="AZ284" s="50"/>
      <c r="BI284" s="50"/>
      <c r="BM284" s="50"/>
      <c r="BO284" s="50"/>
    </row>
    <row r="285" spans="52:67">
      <c r="AZ285" s="50"/>
      <c r="BI285" s="50"/>
      <c r="BM285" s="50"/>
      <c r="BO285" s="50"/>
    </row>
    <row r="286" spans="52:67">
      <c r="AZ286" s="50"/>
      <c r="BI286" s="50"/>
      <c r="BM286" s="50"/>
      <c r="BO286" s="50"/>
    </row>
    <row r="287" spans="52:67">
      <c r="AZ287" s="50"/>
      <c r="BI287" s="50"/>
      <c r="BM287" s="50"/>
      <c r="BO287" s="50"/>
    </row>
    <row r="288" spans="52:67">
      <c r="AZ288" s="50"/>
      <c r="BI288" s="50"/>
      <c r="BM288" s="50"/>
      <c r="BO288" s="50"/>
    </row>
    <row r="289" spans="65:67">
      <c r="BM289" s="50"/>
      <c r="BO289" s="50"/>
    </row>
  </sheetData>
  <sortState xmlns:xlrd2="http://schemas.microsoft.com/office/spreadsheetml/2017/richdata2" ref="A1:EV139">
    <sortCondition ref="S1:S139"/>
  </sortState>
  <mergeCells count="8">
    <mergeCell ref="CA216:CC216"/>
    <mergeCell ref="CD216:CF216"/>
    <mergeCell ref="AZ216:BI216"/>
    <mergeCell ref="BJ216:BL216"/>
    <mergeCell ref="BM216:BO216"/>
    <mergeCell ref="BP216:BR216"/>
    <mergeCell ref="BU216:BW216"/>
    <mergeCell ref="BX216:BZ21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D582D-9B14-4567-B086-522478ACEEFC}">
  <dimension ref="A1:EV263"/>
  <sheetViews>
    <sheetView topLeftCell="BD142" workbookViewId="0">
      <selection activeCell="CB182" sqref="CB152:CC182"/>
    </sheetView>
  </sheetViews>
  <sheetFormatPr baseColWidth="10" defaultColWidth="9" defaultRowHeight="12"/>
  <cols>
    <col min="1" max="1" width="6.5" style="50" bestFit="1" customWidth="1"/>
    <col min="2" max="2" width="3" style="50" bestFit="1" customWidth="1"/>
    <col min="3" max="4" width="3.1640625" style="50" bestFit="1" customWidth="1"/>
    <col min="5" max="5" width="8.5" style="50" customWidth="1"/>
    <col min="6" max="6" width="4.6640625" style="50" bestFit="1" customWidth="1"/>
    <col min="7" max="7" width="11.1640625" style="50" bestFit="1" customWidth="1"/>
    <col min="8" max="8" width="5.6640625" style="50" bestFit="1" customWidth="1"/>
    <col min="9" max="9" width="5.33203125" style="50" bestFit="1" customWidth="1"/>
    <col min="10" max="11" width="5.83203125" style="50" bestFit="1" customWidth="1"/>
    <col min="12" max="12" width="15.33203125" style="50" bestFit="1" customWidth="1"/>
    <col min="13" max="13" width="9" style="50"/>
    <col min="14" max="14" width="6.1640625" style="50" bestFit="1" customWidth="1"/>
    <col min="15" max="15" width="4.6640625" style="50" bestFit="1" customWidth="1"/>
    <col min="16" max="16" width="9.6640625" style="50" bestFit="1" customWidth="1"/>
    <col min="17" max="18" width="3.1640625" style="50" bestFit="1" customWidth="1"/>
    <col min="19" max="19" width="6.1640625" style="50" bestFit="1" customWidth="1"/>
    <col min="20" max="20" width="20.6640625" style="50" bestFit="1" customWidth="1"/>
    <col min="21" max="21" width="24.6640625" style="50" bestFit="1" customWidth="1"/>
    <col min="22" max="22" width="9.1640625" style="50" customWidth="1"/>
    <col min="23" max="23" width="6.1640625" style="50" bestFit="1" customWidth="1"/>
    <col min="24" max="24" width="9.6640625" style="50" bestFit="1" customWidth="1"/>
    <col min="25" max="26" width="3.1640625" style="50" bestFit="1" customWidth="1"/>
    <col min="27" max="27" width="6.1640625" style="50" bestFit="1" customWidth="1"/>
    <col min="28" max="28" width="10.1640625" style="50" bestFit="1" customWidth="1"/>
    <col min="29" max="29" width="4.1640625" style="50" bestFit="1" customWidth="1"/>
    <col min="30" max="30" width="6.5" style="50" bestFit="1" customWidth="1"/>
    <col min="31" max="31" width="8.33203125" style="50" bestFit="1" customWidth="1"/>
    <col min="32" max="32" width="9.1640625" style="50" bestFit="1" customWidth="1"/>
    <col min="33" max="33" width="9.5" style="50" bestFit="1" customWidth="1"/>
    <col min="34" max="34" width="9.33203125" style="50" bestFit="1" customWidth="1"/>
    <col min="35" max="35" width="6" style="50" bestFit="1" customWidth="1"/>
    <col min="36" max="36" width="6.33203125" style="50" bestFit="1" customWidth="1"/>
    <col min="37" max="37" width="5.1640625" style="50" bestFit="1" customWidth="1"/>
    <col min="38" max="38" width="4" style="50" bestFit="1" customWidth="1"/>
    <col min="39" max="39" width="4.33203125" style="50" bestFit="1" customWidth="1"/>
    <col min="40" max="40" width="9.83203125" style="50" bestFit="1" customWidth="1"/>
    <col min="41" max="41" width="7.33203125" style="50" bestFit="1" customWidth="1"/>
    <col min="42" max="42" width="9.83203125" style="50" bestFit="1" customWidth="1"/>
    <col min="43" max="44" width="9.6640625" style="50" bestFit="1" customWidth="1"/>
    <col min="45" max="45" width="10.33203125" style="50" bestFit="1" customWidth="1"/>
    <col min="46" max="46" width="7" style="50" bestFit="1" customWidth="1"/>
    <col min="47" max="48" width="9.6640625" style="50" bestFit="1" customWidth="1"/>
    <col min="49" max="49" width="4.6640625" style="50" bestFit="1" customWidth="1"/>
    <col min="50" max="50" width="7.6640625" style="50" bestFit="1" customWidth="1"/>
    <col min="51" max="51" width="12.1640625" style="50" bestFit="1" customWidth="1"/>
    <col min="52" max="52" width="5" style="129" bestFit="1" customWidth="1"/>
    <col min="53" max="53" width="9.6640625" style="50" bestFit="1" customWidth="1"/>
    <col min="54" max="55" width="3.1640625" style="50" bestFit="1" customWidth="1"/>
    <col min="56" max="56" width="6.1640625" style="50" bestFit="1" customWidth="1"/>
    <col min="57" max="57" width="3" style="50" bestFit="1" customWidth="1"/>
    <col min="58" max="59" width="3.1640625" style="50" bestFit="1" customWidth="1"/>
    <col min="60" max="60" width="5.1640625" style="129" bestFit="1" customWidth="1"/>
    <col min="61" max="62" width="5" style="129" bestFit="1" customWidth="1"/>
    <col min="63" max="63" width="5.1640625" style="129" bestFit="1" customWidth="1"/>
    <col min="64" max="65" width="5" style="129" bestFit="1" customWidth="1"/>
    <col min="66" max="66" width="5.1640625" style="129" bestFit="1" customWidth="1"/>
    <col min="67" max="67" width="5" style="129" bestFit="1" customWidth="1"/>
    <col min="68" max="70" width="5.1640625" style="129" bestFit="1" customWidth="1"/>
    <col min="71" max="71" width="5" style="129" bestFit="1" customWidth="1"/>
    <col min="72" max="72" width="5" style="50" bestFit="1" customWidth="1"/>
    <col min="73" max="73" width="5.1640625" style="50" bestFit="1" customWidth="1"/>
    <col min="74" max="74" width="5.83203125" style="50" bestFit="1" customWidth="1"/>
    <col min="75" max="76" width="6" style="50" bestFit="1" customWidth="1"/>
    <col min="77" max="77" width="5" style="50" bestFit="1" customWidth="1"/>
    <col min="78" max="80" width="5.1640625" style="50" bestFit="1" customWidth="1"/>
    <col min="81" max="82" width="5.33203125" style="50" bestFit="1" customWidth="1"/>
    <col min="83" max="83" width="5.1640625" style="50" bestFit="1" customWidth="1"/>
    <col min="84" max="84" width="5.33203125" style="50" bestFit="1" customWidth="1"/>
    <col min="85" max="90" width="5.1640625" style="50" bestFit="1" customWidth="1"/>
    <col min="91" max="91" width="5.33203125" style="50" bestFit="1" customWidth="1"/>
    <col min="92" max="130" width="5.83203125" style="50" bestFit="1" customWidth="1"/>
    <col min="131" max="134" width="3.5" style="50" bestFit="1" customWidth="1"/>
    <col min="135" max="135" width="4" style="50" bestFit="1" customWidth="1"/>
    <col min="136" max="148" width="3.83203125" style="50" bestFit="1" customWidth="1"/>
    <col min="149" max="149" width="12.6640625" style="50" bestFit="1" customWidth="1"/>
    <col min="150" max="150" width="11" style="50" bestFit="1" customWidth="1"/>
    <col min="151" max="151" width="13.6640625" style="50" bestFit="1" customWidth="1"/>
    <col min="152" max="16384" width="9" style="50"/>
  </cols>
  <sheetData>
    <row r="1" spans="1:149" ht="14">
      <c r="A1" s="2" t="s">
        <v>1449</v>
      </c>
      <c r="B1" s="2" t="s">
        <v>1666</v>
      </c>
      <c r="C1" s="2">
        <v>15</v>
      </c>
      <c r="D1" s="2">
        <v>0</v>
      </c>
      <c r="E1" s="2">
        <v>46829492</v>
      </c>
      <c r="F1" s="2" t="s">
        <v>91</v>
      </c>
      <c r="G1" s="1" t="s">
        <v>1407</v>
      </c>
      <c r="H1" s="14"/>
      <c r="I1" s="1"/>
      <c r="J1" s="2">
        <v>160</v>
      </c>
      <c r="K1" s="2">
        <v>51.25</v>
      </c>
      <c r="L1" s="2" t="s">
        <v>167</v>
      </c>
      <c r="M1" s="2"/>
      <c r="N1" s="2" t="s">
        <v>79</v>
      </c>
      <c r="O1" s="2" t="s">
        <v>329</v>
      </c>
      <c r="P1" s="3" t="s">
        <v>48</v>
      </c>
      <c r="Q1" s="3">
        <v>20</v>
      </c>
      <c r="R1" s="2">
        <v>22</v>
      </c>
      <c r="S1" s="2">
        <v>13</v>
      </c>
      <c r="T1" s="30"/>
      <c r="U1" s="30"/>
      <c r="V1" s="30"/>
      <c r="W1" s="30"/>
      <c r="X1" s="3" t="s">
        <v>48</v>
      </c>
      <c r="Y1" s="3">
        <v>20</v>
      </c>
      <c r="Z1" s="2">
        <v>22</v>
      </c>
      <c r="AA1" s="2">
        <v>13</v>
      </c>
      <c r="AB1" s="2" t="s">
        <v>280</v>
      </c>
      <c r="AC1" s="33"/>
      <c r="AD1" s="3" t="s">
        <v>848</v>
      </c>
      <c r="AE1" s="3">
        <v>70</v>
      </c>
      <c r="AF1" s="2">
        <v>52</v>
      </c>
      <c r="AG1" s="2">
        <v>40</v>
      </c>
      <c r="AH1" s="2"/>
      <c r="AI1" s="33" t="s">
        <v>443</v>
      </c>
      <c r="AJ1" s="12" t="s">
        <v>301</v>
      </c>
      <c r="AK1" s="12">
        <v>41</v>
      </c>
      <c r="AL1" s="13">
        <v>32</v>
      </c>
      <c r="AM1" s="13">
        <v>22</v>
      </c>
      <c r="AN1" s="13"/>
      <c r="AO1" s="34" t="s">
        <v>197</v>
      </c>
      <c r="AP1" s="2" t="s">
        <v>272</v>
      </c>
      <c r="AQ1" s="2" t="s">
        <v>265</v>
      </c>
      <c r="AR1" s="2" t="s">
        <v>460</v>
      </c>
      <c r="AS1" s="2" t="s">
        <v>422</v>
      </c>
      <c r="AT1" s="2" t="s">
        <v>87</v>
      </c>
      <c r="AU1" s="1"/>
      <c r="AV1" s="2" t="s">
        <v>89</v>
      </c>
      <c r="AW1" s="1"/>
      <c r="AX1" s="2" t="s">
        <v>93</v>
      </c>
      <c r="AY1" s="14" t="s">
        <v>719</v>
      </c>
      <c r="AZ1" s="14">
        <v>1</v>
      </c>
      <c r="BA1" s="3" t="s">
        <v>48</v>
      </c>
      <c r="BB1" s="3">
        <v>20</v>
      </c>
      <c r="BC1" s="2">
        <v>22</v>
      </c>
      <c r="BD1" s="2">
        <v>13</v>
      </c>
      <c r="BE1" s="2" t="s">
        <v>1666</v>
      </c>
      <c r="BF1" s="2">
        <v>15</v>
      </c>
      <c r="BG1" s="2">
        <v>0</v>
      </c>
      <c r="BH1" s="104">
        <v>2.12</v>
      </c>
      <c r="BI1" s="105">
        <v>2.87</v>
      </c>
      <c r="BJ1" s="106">
        <v>1.78</v>
      </c>
      <c r="BK1" s="107">
        <v>1.63</v>
      </c>
      <c r="BL1" s="106">
        <v>1.69</v>
      </c>
      <c r="BM1" s="108">
        <v>0</v>
      </c>
      <c r="BN1" s="106">
        <v>0.25</v>
      </c>
      <c r="BO1" s="108">
        <v>0</v>
      </c>
      <c r="BP1" s="107">
        <v>1.45</v>
      </c>
      <c r="BQ1" s="106">
        <v>5.39</v>
      </c>
      <c r="BR1" s="106">
        <v>8.6199999999999992</v>
      </c>
      <c r="BS1" s="106">
        <v>7.17</v>
      </c>
      <c r="BT1" s="106">
        <v>3.34</v>
      </c>
      <c r="BU1" s="8">
        <v>2.74</v>
      </c>
      <c r="BV1" s="9">
        <v>5.78</v>
      </c>
      <c r="BW1" s="9">
        <v>8.17</v>
      </c>
      <c r="BX1" s="4">
        <v>11.2</v>
      </c>
      <c r="BY1" s="4">
        <v>19.72</v>
      </c>
      <c r="BZ1" s="4">
        <v>1.69</v>
      </c>
      <c r="CA1" s="26">
        <v>2.04</v>
      </c>
      <c r="CB1" s="53">
        <v>1.01</v>
      </c>
      <c r="CC1" s="53">
        <v>1.1100000000000001</v>
      </c>
      <c r="CD1" s="53">
        <v>0.63</v>
      </c>
      <c r="CE1" s="54">
        <v>1.1499999999999999</v>
      </c>
      <c r="CF1" s="53">
        <v>1.37</v>
      </c>
      <c r="CG1" s="54">
        <v>1.66</v>
      </c>
      <c r="CH1" s="55">
        <v>1.37</v>
      </c>
      <c r="CI1" s="53">
        <v>4.8499999999999996</v>
      </c>
      <c r="CJ1" s="53">
        <v>7.03</v>
      </c>
      <c r="CK1" s="53">
        <v>7.52</v>
      </c>
      <c r="CL1" s="7">
        <v>3.34</v>
      </c>
      <c r="CM1" s="8">
        <v>4.32</v>
      </c>
      <c r="CN1" s="9">
        <v>5.51</v>
      </c>
      <c r="CO1" s="9">
        <v>9.57</v>
      </c>
      <c r="CP1" s="4">
        <v>11.12</v>
      </c>
      <c r="CQ1" s="4">
        <v>20.03</v>
      </c>
      <c r="CR1" s="16">
        <v>26.58</v>
      </c>
      <c r="CS1" s="38">
        <v>30.76</v>
      </c>
      <c r="CT1" s="17">
        <v>33.11</v>
      </c>
      <c r="CU1" s="18">
        <v>33.92</v>
      </c>
      <c r="CV1" s="17">
        <v>34.35</v>
      </c>
      <c r="CW1" s="19">
        <v>36.04</v>
      </c>
      <c r="CX1" s="17">
        <v>36.74</v>
      </c>
      <c r="CY1" s="19">
        <v>36.54</v>
      </c>
      <c r="CZ1" s="18">
        <v>37.520000000000003</v>
      </c>
      <c r="DA1" s="17">
        <v>40.22</v>
      </c>
      <c r="DB1" s="17">
        <v>42.81</v>
      </c>
      <c r="DC1" s="17">
        <v>43.12</v>
      </c>
      <c r="DD1" s="17">
        <v>44.97</v>
      </c>
      <c r="DE1" s="19">
        <v>46.94</v>
      </c>
      <c r="DF1" s="20">
        <v>48.24</v>
      </c>
      <c r="DG1" s="20">
        <v>43.97</v>
      </c>
      <c r="DH1" s="16">
        <v>46.41</v>
      </c>
      <c r="DI1" s="16">
        <v>37.409999999999997</v>
      </c>
      <c r="DJ1" s="16">
        <v>26.34</v>
      </c>
      <c r="DK1" s="38">
        <v>30.65</v>
      </c>
      <c r="DL1" s="17">
        <v>33.04</v>
      </c>
      <c r="DM1" s="17">
        <v>34.99</v>
      </c>
      <c r="DN1" s="17">
        <v>34.619999999999997</v>
      </c>
      <c r="DO1" s="19">
        <v>36.35</v>
      </c>
      <c r="DP1" s="17">
        <v>36.35</v>
      </c>
      <c r="DQ1" s="19">
        <v>36.78</v>
      </c>
      <c r="DR1" s="18">
        <v>37.380000000000003</v>
      </c>
      <c r="DS1" s="17">
        <v>40.93</v>
      </c>
      <c r="DT1" s="17">
        <v>43.13</v>
      </c>
      <c r="DU1" s="17">
        <v>43.68</v>
      </c>
      <c r="DV1" s="17">
        <v>44.83</v>
      </c>
      <c r="DW1" s="19">
        <v>46.86</v>
      </c>
      <c r="DX1" s="20">
        <v>48.23</v>
      </c>
      <c r="DY1" s="20">
        <v>42.72</v>
      </c>
      <c r="DZ1" s="16">
        <v>45.76</v>
      </c>
      <c r="EA1" s="16">
        <v>37.950000000000003</v>
      </c>
      <c r="EB1" s="16">
        <v>10</v>
      </c>
      <c r="EC1" s="20">
        <v>10</v>
      </c>
      <c r="ED1" s="17">
        <v>7</v>
      </c>
      <c r="EE1" s="17">
        <v>3</v>
      </c>
      <c r="EF1" s="17">
        <v>-1</v>
      </c>
      <c r="EG1" s="17">
        <v>-8</v>
      </c>
      <c r="EH1" s="17">
        <v>-11</v>
      </c>
      <c r="EI1" s="17">
        <v>-15</v>
      </c>
      <c r="EJ1" s="17">
        <v>-14</v>
      </c>
      <c r="EK1" s="17">
        <v>-13</v>
      </c>
      <c r="EL1" s="17">
        <v>-7</v>
      </c>
      <c r="EM1" s="17">
        <v>-3</v>
      </c>
      <c r="EN1" s="17">
        <v>1</v>
      </c>
      <c r="EO1" s="17">
        <v>6</v>
      </c>
      <c r="EP1" s="20">
        <v>7</v>
      </c>
      <c r="EQ1" s="20">
        <v>5</v>
      </c>
      <c r="ER1" s="20">
        <v>5</v>
      </c>
      <c r="ES1" s="20">
        <v>2</v>
      </c>
    </row>
    <row r="2" spans="1:149" ht="14">
      <c r="A2" s="2" t="s">
        <v>1519</v>
      </c>
      <c r="B2" s="2" t="s">
        <v>1666</v>
      </c>
      <c r="C2" s="2">
        <v>15</v>
      </c>
      <c r="D2" s="2">
        <v>9</v>
      </c>
      <c r="E2" s="2">
        <v>50444566</v>
      </c>
      <c r="F2" s="2" t="s">
        <v>91</v>
      </c>
      <c r="G2" s="1" t="s">
        <v>1188</v>
      </c>
      <c r="H2" s="14"/>
      <c r="I2" s="1"/>
      <c r="J2" s="2">
        <v>157.5</v>
      </c>
      <c r="K2" s="2">
        <v>53.4</v>
      </c>
      <c r="L2" s="2" t="s">
        <v>167</v>
      </c>
      <c r="M2" s="2"/>
      <c r="N2" s="2" t="s">
        <v>79</v>
      </c>
      <c r="O2" s="2" t="s">
        <v>329</v>
      </c>
      <c r="P2" s="3" t="s">
        <v>48</v>
      </c>
      <c r="Q2" s="3">
        <v>23</v>
      </c>
      <c r="R2" s="2">
        <v>22</v>
      </c>
      <c r="S2" s="2">
        <v>20</v>
      </c>
      <c r="T2" s="30" t="s">
        <v>168</v>
      </c>
      <c r="U2" s="30" t="s">
        <v>538</v>
      </c>
      <c r="V2" s="30"/>
      <c r="W2" s="30"/>
      <c r="X2" s="3" t="s">
        <v>48</v>
      </c>
      <c r="Y2" s="3">
        <v>23</v>
      </c>
      <c r="Z2" s="2">
        <v>22</v>
      </c>
      <c r="AA2" s="2">
        <v>20</v>
      </c>
      <c r="AB2" s="2" t="s">
        <v>965</v>
      </c>
      <c r="AC2" s="33"/>
      <c r="AD2" s="3" t="s">
        <v>115</v>
      </c>
      <c r="AE2" s="3">
        <v>52</v>
      </c>
      <c r="AF2" s="2">
        <v>39</v>
      </c>
      <c r="AG2" s="2">
        <v>31</v>
      </c>
      <c r="AH2" s="2"/>
      <c r="AI2" s="33" t="s">
        <v>209</v>
      </c>
      <c r="AJ2" s="12" t="s">
        <v>116</v>
      </c>
      <c r="AK2" s="12">
        <v>29</v>
      </c>
      <c r="AL2" s="13">
        <v>17</v>
      </c>
      <c r="AM2" s="13">
        <v>12</v>
      </c>
      <c r="AN2" s="13"/>
      <c r="AO2" s="34" t="s">
        <v>180</v>
      </c>
      <c r="AP2" s="2" t="s">
        <v>272</v>
      </c>
      <c r="AQ2" s="2" t="s">
        <v>288</v>
      </c>
      <c r="AR2" s="2" t="s">
        <v>1521</v>
      </c>
      <c r="AS2" s="2" t="s">
        <v>397</v>
      </c>
      <c r="AT2" s="2" t="s">
        <v>87</v>
      </c>
      <c r="AU2" s="1"/>
      <c r="AV2" s="2" t="s">
        <v>89</v>
      </c>
      <c r="AW2" s="1"/>
      <c r="AX2" s="2" t="s">
        <v>93</v>
      </c>
      <c r="AY2" s="14" t="s">
        <v>1522</v>
      </c>
      <c r="AZ2" s="14">
        <v>1</v>
      </c>
      <c r="BA2" s="3" t="s">
        <v>48</v>
      </c>
      <c r="BB2" s="3">
        <v>23</v>
      </c>
      <c r="BC2" s="2">
        <v>22</v>
      </c>
      <c r="BD2" s="2">
        <v>20</v>
      </c>
      <c r="BE2" s="2" t="s">
        <v>1666</v>
      </c>
      <c r="BF2" s="2">
        <v>15</v>
      </c>
      <c r="BG2" s="2">
        <v>9</v>
      </c>
      <c r="BH2" s="104">
        <v>2.84</v>
      </c>
      <c r="BI2" s="105">
        <v>2.0099999999999998</v>
      </c>
      <c r="BJ2" s="106">
        <v>1.3</v>
      </c>
      <c r="BK2" s="107">
        <v>0.51</v>
      </c>
      <c r="BL2" s="106">
        <v>0</v>
      </c>
      <c r="BM2" s="108">
        <v>0</v>
      </c>
      <c r="BN2" s="106">
        <v>0</v>
      </c>
      <c r="BO2" s="108">
        <v>0.51</v>
      </c>
      <c r="BP2" s="107">
        <v>2.2400000000000002</v>
      </c>
      <c r="BQ2" s="106">
        <v>4.43</v>
      </c>
      <c r="BR2" s="106">
        <v>5.09</v>
      </c>
      <c r="BS2" s="106">
        <v>4.16</v>
      </c>
      <c r="BT2" s="109">
        <v>2.44</v>
      </c>
      <c r="BU2" s="4">
        <v>3.46</v>
      </c>
      <c r="BV2" s="9">
        <v>4.91</v>
      </c>
      <c r="BW2" s="9">
        <v>7.35</v>
      </c>
      <c r="BX2" s="4">
        <v>11.58</v>
      </c>
      <c r="BY2" s="1"/>
      <c r="BZ2" s="4">
        <v>1.67</v>
      </c>
      <c r="CA2" s="26">
        <v>0</v>
      </c>
      <c r="CB2" s="53">
        <v>0</v>
      </c>
      <c r="CC2" s="53">
        <v>0.12</v>
      </c>
      <c r="CD2" s="53">
        <v>1.37</v>
      </c>
      <c r="CE2" s="54">
        <v>1.69</v>
      </c>
      <c r="CF2" s="53">
        <v>1.45</v>
      </c>
      <c r="CG2" s="54">
        <v>1.45</v>
      </c>
      <c r="CH2" s="55">
        <v>2.31</v>
      </c>
      <c r="CI2" s="53">
        <v>4.4800000000000004</v>
      </c>
      <c r="CJ2" s="53">
        <v>5.73</v>
      </c>
      <c r="CK2" s="53">
        <v>4.62</v>
      </c>
      <c r="CL2" s="9">
        <v>2.52</v>
      </c>
      <c r="CM2" s="4">
        <v>3.65</v>
      </c>
      <c r="CN2" s="9">
        <v>4.6399999999999997</v>
      </c>
      <c r="CO2" s="9">
        <v>7.45</v>
      </c>
      <c r="CP2" s="4">
        <v>10.72</v>
      </c>
      <c r="CQ2" s="1"/>
      <c r="CR2" s="16">
        <v>27.35</v>
      </c>
      <c r="CS2" s="38">
        <v>31.9</v>
      </c>
      <c r="CT2" s="17">
        <v>33.21</v>
      </c>
      <c r="CU2" s="18">
        <v>33.020000000000003</v>
      </c>
      <c r="CV2" s="17">
        <v>34.75</v>
      </c>
      <c r="CW2" s="19">
        <v>35.21</v>
      </c>
      <c r="CX2" s="17">
        <v>35.94</v>
      </c>
      <c r="CY2" s="19">
        <v>35.47</v>
      </c>
      <c r="CZ2" s="18">
        <v>35.75</v>
      </c>
      <c r="DA2" s="17">
        <v>37.659999999999997</v>
      </c>
      <c r="DB2" s="17">
        <v>38.659999999999997</v>
      </c>
      <c r="DC2" s="17">
        <v>39.340000000000003</v>
      </c>
      <c r="DD2" s="20">
        <v>41.6</v>
      </c>
      <c r="DE2" s="16">
        <v>42.25</v>
      </c>
      <c r="DF2" s="20">
        <v>43.17</v>
      </c>
      <c r="DG2" s="20">
        <v>42.33</v>
      </c>
      <c r="DH2" s="16">
        <v>42.93</v>
      </c>
      <c r="DI2" s="1"/>
      <c r="DJ2" s="16">
        <v>27.36</v>
      </c>
      <c r="DK2" s="38">
        <v>31.71</v>
      </c>
      <c r="DL2" s="17">
        <v>33.380000000000003</v>
      </c>
      <c r="DM2" s="17">
        <v>33.94</v>
      </c>
      <c r="DN2" s="17">
        <v>34.04</v>
      </c>
      <c r="DO2" s="19">
        <v>35.97</v>
      </c>
      <c r="DP2" s="17">
        <v>35.51</v>
      </c>
      <c r="DQ2" s="19">
        <v>34.619999999999997</v>
      </c>
      <c r="DR2" s="18">
        <v>35.950000000000003</v>
      </c>
      <c r="DS2" s="17">
        <v>37.299999999999997</v>
      </c>
      <c r="DT2" s="17">
        <v>38.369999999999997</v>
      </c>
      <c r="DU2" s="17">
        <v>39.46</v>
      </c>
      <c r="DV2" s="20">
        <v>42.09</v>
      </c>
      <c r="DW2" s="16">
        <v>42.95</v>
      </c>
      <c r="DX2" s="20">
        <v>43.9</v>
      </c>
      <c r="DY2" s="20">
        <v>42.86</v>
      </c>
      <c r="DZ2" s="16">
        <v>43.78</v>
      </c>
      <c r="EA2" s="1"/>
      <c r="EB2" s="16">
        <v>3</v>
      </c>
      <c r="EC2" s="20">
        <v>1</v>
      </c>
      <c r="ED2" s="17">
        <v>-1</v>
      </c>
      <c r="EE2" s="17">
        <v>-8</v>
      </c>
      <c r="EF2" s="17">
        <v>-13</v>
      </c>
      <c r="EG2" s="17">
        <v>-18</v>
      </c>
      <c r="EH2" s="17">
        <v>-20</v>
      </c>
      <c r="EI2" s="17">
        <v>-19</v>
      </c>
      <c r="EJ2" s="17">
        <v>-17</v>
      </c>
      <c r="EK2" s="17">
        <v>-12</v>
      </c>
      <c r="EL2" s="17">
        <v>-6</v>
      </c>
      <c r="EM2" s="17">
        <v>0</v>
      </c>
      <c r="EN2" s="20">
        <v>1</v>
      </c>
      <c r="EO2" s="20">
        <v>3</v>
      </c>
      <c r="EP2" s="20">
        <v>2</v>
      </c>
      <c r="EQ2" s="20">
        <v>2</v>
      </c>
      <c r="ER2" s="20">
        <v>1</v>
      </c>
      <c r="ES2" s="1"/>
    </row>
    <row r="3" spans="1:149" ht="14">
      <c r="A3" s="2" t="s">
        <v>808</v>
      </c>
      <c r="B3" s="2" t="s">
        <v>1666</v>
      </c>
      <c r="C3" s="2">
        <v>17</v>
      </c>
      <c r="D3" s="2">
        <v>9</v>
      </c>
      <c r="E3" s="2">
        <v>52160686</v>
      </c>
      <c r="F3" s="2" t="s">
        <v>91</v>
      </c>
      <c r="G3" s="1" t="s">
        <v>813</v>
      </c>
      <c r="H3" s="13" t="s">
        <v>95</v>
      </c>
      <c r="I3" s="1">
        <v>0</v>
      </c>
      <c r="J3" s="2">
        <v>153.30000000000001</v>
      </c>
      <c r="K3" s="2">
        <v>43.5</v>
      </c>
      <c r="L3" s="2" t="s">
        <v>167</v>
      </c>
      <c r="M3" s="2"/>
      <c r="N3" s="2" t="s">
        <v>79</v>
      </c>
      <c r="O3" s="2" t="s">
        <v>329</v>
      </c>
      <c r="P3" s="3" t="s">
        <v>17</v>
      </c>
      <c r="Q3" s="3">
        <v>27</v>
      </c>
      <c r="R3" s="2">
        <v>26</v>
      </c>
      <c r="S3" s="2">
        <v>22</v>
      </c>
      <c r="T3" s="30"/>
      <c r="U3" s="30"/>
      <c r="V3" s="30"/>
      <c r="W3" s="30"/>
      <c r="X3" s="3" t="s">
        <v>17</v>
      </c>
      <c r="Y3" s="3">
        <v>27</v>
      </c>
      <c r="Z3" s="2">
        <v>26</v>
      </c>
      <c r="AA3" s="2">
        <v>22</v>
      </c>
      <c r="AB3" s="2" t="s">
        <v>280</v>
      </c>
      <c r="AC3" s="33"/>
      <c r="AD3" s="3" t="s">
        <v>216</v>
      </c>
      <c r="AE3" s="3">
        <v>56</v>
      </c>
      <c r="AF3" s="2">
        <v>38</v>
      </c>
      <c r="AG3" s="2">
        <v>30</v>
      </c>
      <c r="AH3" s="2"/>
      <c r="AI3" s="33" t="s">
        <v>242</v>
      </c>
      <c r="AJ3" s="12" t="s">
        <v>217</v>
      </c>
      <c r="AK3" s="12">
        <v>32</v>
      </c>
      <c r="AL3" s="13">
        <v>30</v>
      </c>
      <c r="AM3" s="13">
        <v>22</v>
      </c>
      <c r="AN3" s="13"/>
      <c r="AO3" s="34" t="s">
        <v>197</v>
      </c>
      <c r="AP3" s="2" t="s">
        <v>117</v>
      </c>
      <c r="AQ3" s="2" t="s">
        <v>403</v>
      </c>
      <c r="AR3" s="2" t="s">
        <v>812</v>
      </c>
      <c r="AS3" s="2" t="s">
        <v>422</v>
      </c>
      <c r="AT3" s="2" t="s">
        <v>87</v>
      </c>
      <c r="AU3" s="1"/>
      <c r="AV3" s="2" t="s">
        <v>89</v>
      </c>
      <c r="AW3" s="1"/>
      <c r="AX3" s="2" t="s">
        <v>93</v>
      </c>
      <c r="AY3" s="14" t="s">
        <v>814</v>
      </c>
      <c r="AZ3" s="14">
        <v>1</v>
      </c>
      <c r="BA3" s="3" t="s">
        <v>17</v>
      </c>
      <c r="BB3" s="3">
        <v>27</v>
      </c>
      <c r="BC3" s="2">
        <v>26</v>
      </c>
      <c r="BD3" s="2">
        <v>22</v>
      </c>
      <c r="BE3" s="2" t="s">
        <v>1666</v>
      </c>
      <c r="BF3" s="2">
        <v>17</v>
      </c>
      <c r="BG3" s="2">
        <v>9</v>
      </c>
      <c r="BH3" s="104">
        <v>4.0599999999999996</v>
      </c>
      <c r="BI3" s="105">
        <v>3.27</v>
      </c>
      <c r="BJ3" s="109">
        <v>3.25</v>
      </c>
      <c r="BK3" s="107">
        <v>3.36</v>
      </c>
      <c r="BL3" s="106">
        <v>3.25</v>
      </c>
      <c r="BM3" s="108">
        <v>2.13</v>
      </c>
      <c r="BN3" s="106">
        <v>1.18</v>
      </c>
      <c r="BO3" s="108">
        <v>0.88</v>
      </c>
      <c r="BP3" s="107">
        <v>2.74</v>
      </c>
      <c r="BQ3" s="106">
        <v>4.18</v>
      </c>
      <c r="BR3" s="106">
        <v>4.4800000000000004</v>
      </c>
      <c r="BS3" s="106">
        <v>6.87</v>
      </c>
      <c r="BT3" s="106">
        <v>5.73</v>
      </c>
      <c r="BU3" s="8">
        <v>3.71</v>
      </c>
      <c r="BV3" s="9">
        <v>5.75</v>
      </c>
      <c r="BW3" s="9">
        <v>7.29</v>
      </c>
      <c r="BX3" s="4">
        <v>10.5</v>
      </c>
      <c r="BY3" s="4">
        <v>16.03</v>
      </c>
      <c r="BZ3" s="4">
        <v>3.24</v>
      </c>
      <c r="CA3" s="26">
        <v>3.56</v>
      </c>
      <c r="CB3" s="25">
        <v>1.49</v>
      </c>
      <c r="CC3" s="53">
        <v>0.18</v>
      </c>
      <c r="CD3" s="53">
        <v>1.37</v>
      </c>
      <c r="CE3" s="54">
        <v>1.24</v>
      </c>
      <c r="CF3" s="53">
        <v>1.42</v>
      </c>
      <c r="CG3" s="54">
        <v>2.44</v>
      </c>
      <c r="CH3" s="55">
        <v>3.28</v>
      </c>
      <c r="CI3" s="53">
        <v>5.58</v>
      </c>
      <c r="CJ3" s="53">
        <v>5.96</v>
      </c>
      <c r="CK3" s="53">
        <v>7.19</v>
      </c>
      <c r="CL3" s="7">
        <v>6.48</v>
      </c>
      <c r="CM3" s="8">
        <v>4.09</v>
      </c>
      <c r="CN3" s="9">
        <v>5.58</v>
      </c>
      <c r="CO3" s="9">
        <v>7.82</v>
      </c>
      <c r="CP3" s="4">
        <v>10.34</v>
      </c>
      <c r="CQ3" s="4">
        <v>14.96</v>
      </c>
      <c r="CR3" s="16">
        <v>27.35</v>
      </c>
      <c r="CS3" s="38">
        <v>30.78</v>
      </c>
      <c r="CT3" s="20">
        <v>32.93</v>
      </c>
      <c r="CU3" s="18">
        <v>33.22</v>
      </c>
      <c r="CV3" s="17">
        <v>34.54</v>
      </c>
      <c r="CW3" s="19">
        <v>34.1</v>
      </c>
      <c r="CX3" s="17">
        <v>34.21</v>
      </c>
      <c r="CY3" s="19">
        <v>35.159999999999997</v>
      </c>
      <c r="CZ3" s="18">
        <v>35.19</v>
      </c>
      <c r="DA3" s="17">
        <v>36.24</v>
      </c>
      <c r="DB3" s="17">
        <v>37.76</v>
      </c>
      <c r="DC3" s="17">
        <v>39.15</v>
      </c>
      <c r="DD3" s="17">
        <v>41.51</v>
      </c>
      <c r="DE3" s="19">
        <v>40.93</v>
      </c>
      <c r="DF3" s="20">
        <v>42.1</v>
      </c>
      <c r="DG3" s="20">
        <v>41.84</v>
      </c>
      <c r="DH3" s="16">
        <v>38.85</v>
      </c>
      <c r="DI3" s="16">
        <v>39.67</v>
      </c>
      <c r="DJ3" s="16">
        <v>27.01</v>
      </c>
      <c r="DK3" s="38">
        <v>30.96</v>
      </c>
      <c r="DL3" s="20">
        <v>32.65</v>
      </c>
      <c r="DM3" s="17">
        <v>33.840000000000003</v>
      </c>
      <c r="DN3" s="17">
        <v>34.14</v>
      </c>
      <c r="DO3" s="19">
        <v>34.51</v>
      </c>
      <c r="DP3" s="17">
        <v>34.07</v>
      </c>
      <c r="DQ3" s="19">
        <v>35.39</v>
      </c>
      <c r="DR3" s="18">
        <v>35.9</v>
      </c>
      <c r="DS3" s="17">
        <v>36.21</v>
      </c>
      <c r="DT3" s="17">
        <v>37.64</v>
      </c>
      <c r="DU3" s="17">
        <v>39.19</v>
      </c>
      <c r="DV3" s="17">
        <v>41.03</v>
      </c>
      <c r="DW3" s="19">
        <v>40.01</v>
      </c>
      <c r="DX3" s="20">
        <v>43.18</v>
      </c>
      <c r="DY3" s="20">
        <v>41.44</v>
      </c>
      <c r="DZ3" s="16">
        <v>41.61</v>
      </c>
      <c r="EA3" s="16">
        <v>38.85</v>
      </c>
      <c r="EB3" s="16">
        <v>3</v>
      </c>
      <c r="EC3" s="20">
        <v>3</v>
      </c>
      <c r="ED3" s="20">
        <v>5</v>
      </c>
      <c r="EE3" s="17">
        <v>2</v>
      </c>
      <c r="EF3" s="17">
        <v>0</v>
      </c>
      <c r="EG3" s="17">
        <v>-7</v>
      </c>
      <c r="EH3" s="17">
        <v>-15</v>
      </c>
      <c r="EI3" s="17">
        <v>-17</v>
      </c>
      <c r="EJ3" s="17">
        <v>-17</v>
      </c>
      <c r="EK3" s="17">
        <v>-13</v>
      </c>
      <c r="EL3" s="17">
        <v>-10</v>
      </c>
      <c r="EM3" s="17">
        <v>-6</v>
      </c>
      <c r="EN3" s="17">
        <v>-3</v>
      </c>
      <c r="EO3" s="17">
        <v>0</v>
      </c>
      <c r="EP3" s="20">
        <v>1</v>
      </c>
      <c r="EQ3" s="20">
        <v>2</v>
      </c>
      <c r="ER3" s="20">
        <v>0</v>
      </c>
      <c r="ES3" s="20">
        <v>1</v>
      </c>
    </row>
    <row r="4" spans="1:149" ht="14">
      <c r="A4" s="2" t="s">
        <v>949</v>
      </c>
      <c r="B4" s="2" t="s">
        <v>1666</v>
      </c>
      <c r="C4" s="2">
        <v>15</v>
      </c>
      <c r="D4" s="2">
        <v>8</v>
      </c>
      <c r="E4" s="2">
        <v>49647118</v>
      </c>
      <c r="F4" s="2" t="s">
        <v>91</v>
      </c>
      <c r="G4" s="1" t="s">
        <v>320</v>
      </c>
      <c r="H4" s="14"/>
      <c r="I4" s="1"/>
      <c r="J4" s="2">
        <v>165.2</v>
      </c>
      <c r="K4" s="2">
        <v>51.4</v>
      </c>
      <c r="L4" s="2" t="s">
        <v>167</v>
      </c>
      <c r="M4" s="2"/>
      <c r="N4" s="2" t="s">
        <v>79</v>
      </c>
      <c r="O4" s="2" t="s">
        <v>329</v>
      </c>
      <c r="P4" s="3" t="s">
        <v>17</v>
      </c>
      <c r="Q4" s="3">
        <v>28</v>
      </c>
      <c r="R4" s="2">
        <v>19</v>
      </c>
      <c r="S4" s="2">
        <v>15</v>
      </c>
      <c r="T4" s="30"/>
      <c r="U4" s="30"/>
      <c r="V4" s="30"/>
      <c r="W4" s="30"/>
      <c r="X4" s="3" t="s">
        <v>17</v>
      </c>
      <c r="Y4" s="3">
        <v>28</v>
      </c>
      <c r="Z4" s="2">
        <v>19</v>
      </c>
      <c r="AA4" s="2">
        <v>15</v>
      </c>
      <c r="AB4" s="2" t="s">
        <v>280</v>
      </c>
      <c r="AC4" s="33"/>
      <c r="AD4" s="3" t="s">
        <v>318</v>
      </c>
      <c r="AE4" s="3">
        <v>45</v>
      </c>
      <c r="AF4" s="2">
        <v>32</v>
      </c>
      <c r="AG4" s="2">
        <v>23</v>
      </c>
      <c r="AH4" s="2"/>
      <c r="AI4" s="33" t="s">
        <v>88</v>
      </c>
      <c r="AJ4" s="12" t="s">
        <v>261</v>
      </c>
      <c r="AK4" s="12">
        <v>29</v>
      </c>
      <c r="AL4" s="13">
        <v>21</v>
      </c>
      <c r="AM4" s="13">
        <v>7</v>
      </c>
      <c r="AN4" s="13"/>
      <c r="AO4" s="34" t="s">
        <v>131</v>
      </c>
      <c r="AP4" s="2" t="s">
        <v>272</v>
      </c>
      <c r="AQ4" s="2" t="s">
        <v>265</v>
      </c>
      <c r="AR4" s="2" t="s">
        <v>342</v>
      </c>
      <c r="AS4" s="2" t="s">
        <v>953</v>
      </c>
      <c r="AT4" s="2" t="s">
        <v>87</v>
      </c>
      <c r="AU4" s="1"/>
      <c r="AV4" s="2" t="s">
        <v>89</v>
      </c>
      <c r="AW4" s="1"/>
      <c r="AX4" s="2" t="s">
        <v>93</v>
      </c>
      <c r="AY4" s="14" t="s">
        <v>283</v>
      </c>
      <c r="AZ4" s="14">
        <v>1</v>
      </c>
      <c r="BA4" s="3" t="s">
        <v>17</v>
      </c>
      <c r="BB4" s="3">
        <v>28</v>
      </c>
      <c r="BC4" s="2">
        <v>19</v>
      </c>
      <c r="BD4" s="2">
        <v>15</v>
      </c>
      <c r="BE4" s="2" t="s">
        <v>1666</v>
      </c>
      <c r="BF4" s="2">
        <v>15</v>
      </c>
      <c r="BG4" s="2">
        <v>8</v>
      </c>
      <c r="BH4" s="104">
        <v>4.13</v>
      </c>
      <c r="BI4" s="105">
        <v>2.75</v>
      </c>
      <c r="BJ4" s="109">
        <v>1.99</v>
      </c>
      <c r="BK4" s="107">
        <v>1.39</v>
      </c>
      <c r="BL4" s="106">
        <v>2.2400000000000002</v>
      </c>
      <c r="BM4" s="108">
        <v>1.1200000000000001</v>
      </c>
      <c r="BN4" s="106">
        <v>1.42</v>
      </c>
      <c r="BO4" s="108">
        <v>1.18</v>
      </c>
      <c r="BP4" s="107">
        <v>2.14</v>
      </c>
      <c r="BQ4" s="106">
        <v>3.88</v>
      </c>
      <c r="BR4" s="106">
        <v>7.38</v>
      </c>
      <c r="BS4" s="106">
        <v>7.26</v>
      </c>
      <c r="BT4" s="106">
        <v>2.89</v>
      </c>
      <c r="BU4" s="8">
        <v>4.41</v>
      </c>
      <c r="BV4" s="9">
        <v>5.78</v>
      </c>
      <c r="BW4" s="9">
        <v>6.97</v>
      </c>
      <c r="BX4" s="4">
        <v>10.78</v>
      </c>
      <c r="BY4" s="4">
        <v>18.82</v>
      </c>
      <c r="BZ4" s="4">
        <v>3.78</v>
      </c>
      <c r="CA4" s="26">
        <v>2.2200000000000002</v>
      </c>
      <c r="CB4" s="25">
        <v>1.1100000000000001</v>
      </c>
      <c r="CC4" s="53">
        <v>0.62</v>
      </c>
      <c r="CD4" s="53">
        <v>0.9</v>
      </c>
      <c r="CE4" s="54">
        <v>1.25</v>
      </c>
      <c r="CF4" s="53">
        <v>1.86</v>
      </c>
      <c r="CG4" s="54">
        <v>2.27</v>
      </c>
      <c r="CH4" s="55">
        <v>1.9</v>
      </c>
      <c r="CI4" s="53">
        <v>3.07</v>
      </c>
      <c r="CJ4" s="53">
        <v>6.93</v>
      </c>
      <c r="CK4" s="53">
        <v>7.94</v>
      </c>
      <c r="CL4" s="7">
        <v>3.64</v>
      </c>
      <c r="CM4" s="8">
        <v>4.34</v>
      </c>
      <c r="CN4" s="9">
        <v>5.66</v>
      </c>
      <c r="CO4" s="9">
        <v>7.78</v>
      </c>
      <c r="CP4" s="4">
        <v>11.63</v>
      </c>
      <c r="CQ4" s="4">
        <v>17.190000000000001</v>
      </c>
      <c r="CR4" s="16">
        <v>26.32</v>
      </c>
      <c r="CS4" s="38">
        <v>33.08</v>
      </c>
      <c r="CT4" s="20">
        <v>34.770000000000003</v>
      </c>
      <c r="CU4" s="18">
        <v>35.43</v>
      </c>
      <c r="CV4" s="17">
        <v>36.1</v>
      </c>
      <c r="CW4" s="19">
        <v>36.17</v>
      </c>
      <c r="CX4" s="17">
        <v>37.28</v>
      </c>
      <c r="CY4" s="19">
        <v>38.409999999999997</v>
      </c>
      <c r="CZ4" s="18">
        <v>39.729999999999997</v>
      </c>
      <c r="DA4" s="17">
        <v>39.57</v>
      </c>
      <c r="DB4" s="17">
        <v>39.36</v>
      </c>
      <c r="DC4" s="17">
        <v>40.25</v>
      </c>
      <c r="DD4" s="17">
        <v>41.99</v>
      </c>
      <c r="DE4" s="19">
        <v>43.4</v>
      </c>
      <c r="DF4" s="20">
        <v>45.58</v>
      </c>
      <c r="DG4" s="20">
        <v>43.39</v>
      </c>
      <c r="DH4" s="16">
        <v>43.07</v>
      </c>
      <c r="DI4" s="16">
        <v>41.67</v>
      </c>
      <c r="DJ4" s="16">
        <v>26.78</v>
      </c>
      <c r="DK4" s="38">
        <v>33.54</v>
      </c>
      <c r="DL4" s="20">
        <v>34.75</v>
      </c>
      <c r="DM4" s="17">
        <v>35.36</v>
      </c>
      <c r="DN4" s="17">
        <v>36.19</v>
      </c>
      <c r="DO4" s="19">
        <v>35.29</v>
      </c>
      <c r="DP4" s="17">
        <v>37.020000000000003</v>
      </c>
      <c r="DQ4" s="19">
        <v>37.64</v>
      </c>
      <c r="DR4" s="18">
        <v>38.28</v>
      </c>
      <c r="DS4" s="17">
        <v>38.659999999999997</v>
      </c>
      <c r="DT4" s="17">
        <v>39.799999999999997</v>
      </c>
      <c r="DU4" s="17">
        <v>40.869999999999997</v>
      </c>
      <c r="DV4" s="17">
        <v>41.92</v>
      </c>
      <c r="DW4" s="19">
        <v>44.29</v>
      </c>
      <c r="DX4" s="20">
        <v>45.9</v>
      </c>
      <c r="DY4" s="20">
        <v>43.25</v>
      </c>
      <c r="DZ4" s="16">
        <v>42.57</v>
      </c>
      <c r="EA4" s="16">
        <v>40.89</v>
      </c>
      <c r="EB4" s="16">
        <v>0</v>
      </c>
      <c r="EC4" s="20">
        <v>1</v>
      </c>
      <c r="ED4" s="20">
        <v>1</v>
      </c>
      <c r="EE4" s="17">
        <v>0</v>
      </c>
      <c r="EF4" s="17">
        <v>-2</v>
      </c>
      <c r="EG4" s="17">
        <v>-7</v>
      </c>
      <c r="EH4" s="17">
        <v>-10</v>
      </c>
      <c r="EI4" s="17">
        <v>-10</v>
      </c>
      <c r="EJ4" s="17">
        <v>-12</v>
      </c>
      <c r="EK4" s="17">
        <v>-13</v>
      </c>
      <c r="EL4" s="17">
        <v>-13</v>
      </c>
      <c r="EM4" s="17">
        <v>-10</v>
      </c>
      <c r="EN4" s="17">
        <v>-4</v>
      </c>
      <c r="EO4" s="17">
        <v>-2</v>
      </c>
      <c r="EP4" s="20">
        <v>2</v>
      </c>
      <c r="EQ4" s="20">
        <v>1</v>
      </c>
      <c r="ER4" s="20">
        <v>0</v>
      </c>
      <c r="ES4" s="20">
        <v>0</v>
      </c>
    </row>
    <row r="5" spans="1:149" ht="14">
      <c r="A5" s="2" t="s">
        <v>1158</v>
      </c>
      <c r="B5" s="2" t="s">
        <v>1666</v>
      </c>
      <c r="C5" s="2">
        <v>15</v>
      </c>
      <c r="D5" s="2">
        <v>1</v>
      </c>
      <c r="E5" s="2">
        <v>52274299</v>
      </c>
      <c r="F5" s="2" t="s">
        <v>91</v>
      </c>
      <c r="G5" s="1" t="s">
        <v>1161</v>
      </c>
      <c r="H5" s="15" t="s">
        <v>95</v>
      </c>
      <c r="I5" s="1">
        <v>2</v>
      </c>
      <c r="J5" s="2">
        <v>160.6</v>
      </c>
      <c r="K5" s="2">
        <v>52.1</v>
      </c>
      <c r="L5" s="2" t="s">
        <v>167</v>
      </c>
      <c r="M5" s="2"/>
      <c r="N5" s="2" t="s">
        <v>79</v>
      </c>
      <c r="O5" s="2" t="s">
        <v>329</v>
      </c>
      <c r="P5" s="3" t="s">
        <v>48</v>
      </c>
      <c r="Q5" s="3">
        <v>29</v>
      </c>
      <c r="R5" s="2">
        <v>24</v>
      </c>
      <c r="S5" s="2">
        <v>21</v>
      </c>
      <c r="T5" s="30" t="s">
        <v>1129</v>
      </c>
      <c r="U5" s="30"/>
      <c r="V5" s="30"/>
      <c r="W5" s="30"/>
      <c r="X5" s="3" t="s">
        <v>48</v>
      </c>
      <c r="Y5" s="3">
        <v>29</v>
      </c>
      <c r="Z5" s="2">
        <v>24</v>
      </c>
      <c r="AA5" s="2">
        <v>21</v>
      </c>
      <c r="AB5" s="2" t="s">
        <v>1160</v>
      </c>
      <c r="AC5" s="33"/>
      <c r="AD5" s="3" t="s">
        <v>848</v>
      </c>
      <c r="AE5" s="3">
        <v>54</v>
      </c>
      <c r="AF5" s="2">
        <v>44</v>
      </c>
      <c r="AG5" s="2">
        <v>34</v>
      </c>
      <c r="AH5" s="2"/>
      <c r="AI5" s="33" t="s">
        <v>443</v>
      </c>
      <c r="AJ5" s="12" t="s">
        <v>217</v>
      </c>
      <c r="AK5" s="12">
        <v>29</v>
      </c>
      <c r="AL5" s="13">
        <v>29</v>
      </c>
      <c r="AM5" s="13">
        <v>14</v>
      </c>
      <c r="AN5" s="13"/>
      <c r="AO5" s="34" t="s">
        <v>180</v>
      </c>
      <c r="AP5" s="2" t="s">
        <v>177</v>
      </c>
      <c r="AQ5" s="2" t="s">
        <v>403</v>
      </c>
      <c r="AR5" s="2" t="s">
        <v>226</v>
      </c>
      <c r="AS5" s="2" t="s">
        <v>626</v>
      </c>
      <c r="AT5" s="2" t="s">
        <v>87</v>
      </c>
      <c r="AU5" s="1" t="s">
        <v>180</v>
      </c>
      <c r="AV5" s="2" t="s">
        <v>89</v>
      </c>
      <c r="AW5" s="1" t="s">
        <v>152</v>
      </c>
      <c r="AX5" s="2" t="s">
        <v>93</v>
      </c>
      <c r="AY5" s="14" t="s">
        <v>1162</v>
      </c>
      <c r="AZ5" s="14">
        <v>1</v>
      </c>
      <c r="BA5" s="3" t="s">
        <v>48</v>
      </c>
      <c r="BB5" s="3">
        <v>29</v>
      </c>
      <c r="BC5" s="2">
        <v>24</v>
      </c>
      <c r="BD5" s="2">
        <v>21</v>
      </c>
      <c r="BE5" s="2" t="s">
        <v>1666</v>
      </c>
      <c r="BF5" s="2">
        <v>15</v>
      </c>
      <c r="BG5" s="2">
        <v>1</v>
      </c>
      <c r="BH5" s="104">
        <v>4.1100000000000003</v>
      </c>
      <c r="BI5" s="107">
        <v>4.25</v>
      </c>
      <c r="BJ5" s="106">
        <v>3.37</v>
      </c>
      <c r="BK5" s="107">
        <v>2.83</v>
      </c>
      <c r="BL5" s="106">
        <v>2.52</v>
      </c>
      <c r="BM5" s="108">
        <v>2.17</v>
      </c>
      <c r="BN5" s="106">
        <v>2.76</v>
      </c>
      <c r="BO5" s="108">
        <v>3.03</v>
      </c>
      <c r="BP5" s="107">
        <v>3.28</v>
      </c>
      <c r="BQ5" s="106">
        <v>4.29</v>
      </c>
      <c r="BR5" s="106">
        <v>4.76</v>
      </c>
      <c r="BS5" s="106">
        <v>5.49</v>
      </c>
      <c r="BT5" s="106">
        <v>4.28</v>
      </c>
      <c r="BU5" s="41">
        <v>5.41</v>
      </c>
      <c r="BV5" s="5">
        <v>9.09</v>
      </c>
      <c r="BW5" s="9">
        <v>11.12</v>
      </c>
      <c r="BX5" s="4">
        <v>14.47</v>
      </c>
      <c r="BY5" s="4">
        <v>19.059999999999999</v>
      </c>
      <c r="BZ5" s="4">
        <v>5.12</v>
      </c>
      <c r="CA5" s="6">
        <v>3.56</v>
      </c>
      <c r="CB5" s="7">
        <v>0.88</v>
      </c>
      <c r="CC5" s="7">
        <v>2.02</v>
      </c>
      <c r="CD5" s="7">
        <v>2.27</v>
      </c>
      <c r="CE5" s="8">
        <v>2.78</v>
      </c>
      <c r="CF5" s="7">
        <v>2.78</v>
      </c>
      <c r="CG5" s="8">
        <v>3.11</v>
      </c>
      <c r="CH5" s="6">
        <v>3.98</v>
      </c>
      <c r="CI5" s="7">
        <v>4.97</v>
      </c>
      <c r="CJ5" s="7">
        <v>4.43</v>
      </c>
      <c r="CK5" s="7">
        <v>6.59</v>
      </c>
      <c r="CL5" s="7">
        <v>5.82</v>
      </c>
      <c r="CM5" s="41">
        <v>5.7</v>
      </c>
      <c r="CN5" s="5">
        <v>9.32</v>
      </c>
      <c r="CO5" s="9">
        <v>10.220000000000001</v>
      </c>
      <c r="CP5" s="4">
        <v>14.11</v>
      </c>
      <c r="CQ5" s="4">
        <v>16.72</v>
      </c>
      <c r="CR5" s="16">
        <v>26.28</v>
      </c>
      <c r="CS5" s="18">
        <v>29.45</v>
      </c>
      <c r="CT5" s="17">
        <v>31.2</v>
      </c>
      <c r="CU5" s="18">
        <v>31.58</v>
      </c>
      <c r="CV5" s="17">
        <v>34.369999999999997</v>
      </c>
      <c r="CW5" s="19">
        <v>35.299999999999997</v>
      </c>
      <c r="CX5" s="17">
        <v>36.89</v>
      </c>
      <c r="CY5" s="19">
        <v>37.119999999999997</v>
      </c>
      <c r="CZ5" s="18">
        <v>37.71</v>
      </c>
      <c r="DA5" s="17">
        <v>36.450000000000003</v>
      </c>
      <c r="DB5" s="17">
        <v>38.99</v>
      </c>
      <c r="DC5" s="17">
        <v>39.71</v>
      </c>
      <c r="DD5" s="17">
        <v>43.47</v>
      </c>
      <c r="DE5" s="42">
        <v>44.55</v>
      </c>
      <c r="DF5" s="23">
        <v>43.58</v>
      </c>
      <c r="DG5" s="20">
        <v>44.03</v>
      </c>
      <c r="DH5" s="16">
        <v>40.85</v>
      </c>
      <c r="DI5" s="16">
        <v>32.51</v>
      </c>
      <c r="DJ5" s="16">
        <v>27.17</v>
      </c>
      <c r="DK5" s="18">
        <v>30.15</v>
      </c>
      <c r="DL5" s="17">
        <v>32.33</v>
      </c>
      <c r="DM5" s="17">
        <v>32.82</v>
      </c>
      <c r="DN5" s="17">
        <v>34.18</v>
      </c>
      <c r="DO5" s="19">
        <v>35.4</v>
      </c>
      <c r="DP5" s="17">
        <v>36.83</v>
      </c>
      <c r="DQ5" s="19">
        <v>37.08</v>
      </c>
      <c r="DR5" s="18">
        <v>37.14</v>
      </c>
      <c r="DS5" s="17">
        <v>36.409999999999997</v>
      </c>
      <c r="DT5" s="17">
        <v>39.520000000000003</v>
      </c>
      <c r="DU5" s="17">
        <v>40.85</v>
      </c>
      <c r="DV5" s="17">
        <v>43.41</v>
      </c>
      <c r="DW5" s="42">
        <v>44.54</v>
      </c>
      <c r="DX5" s="23">
        <v>42.57</v>
      </c>
      <c r="DY5" s="20">
        <v>44.67</v>
      </c>
      <c r="DZ5" s="16">
        <v>40.53</v>
      </c>
      <c r="EA5" s="16">
        <v>33.06</v>
      </c>
      <c r="EB5" s="16">
        <v>6</v>
      </c>
      <c r="EC5" s="17">
        <v>7</v>
      </c>
      <c r="ED5" s="17">
        <v>4</v>
      </c>
      <c r="EE5" s="17">
        <v>0</v>
      </c>
      <c r="EF5" s="17">
        <v>-7</v>
      </c>
      <c r="EG5" s="17">
        <v>-11</v>
      </c>
      <c r="EH5" s="17">
        <v>-14</v>
      </c>
      <c r="EI5" s="17">
        <v>-15</v>
      </c>
      <c r="EJ5" s="17">
        <v>-13</v>
      </c>
      <c r="EK5" s="17">
        <v>-9</v>
      </c>
      <c r="EL5" s="17">
        <v>-6</v>
      </c>
      <c r="EM5" s="17">
        <v>0</v>
      </c>
      <c r="EN5" s="17">
        <v>3</v>
      </c>
      <c r="EO5" s="23">
        <v>5</v>
      </c>
      <c r="EP5" s="23">
        <v>4</v>
      </c>
      <c r="EQ5" s="20">
        <v>1</v>
      </c>
      <c r="ER5" s="20">
        <v>1</v>
      </c>
      <c r="ES5" s="20">
        <v>0</v>
      </c>
    </row>
    <row r="6" spans="1:149" ht="14">
      <c r="A6" s="2" t="s">
        <v>887</v>
      </c>
      <c r="B6" s="2" t="s">
        <v>1666</v>
      </c>
      <c r="C6" s="2">
        <v>15</v>
      </c>
      <c r="D6" s="2">
        <v>8</v>
      </c>
      <c r="E6" s="2">
        <v>51225054</v>
      </c>
      <c r="F6" s="2" t="s">
        <v>91</v>
      </c>
      <c r="G6" s="1" t="s">
        <v>891</v>
      </c>
      <c r="H6" s="13" t="s">
        <v>95</v>
      </c>
      <c r="I6" s="1">
        <v>3</v>
      </c>
      <c r="J6" s="2">
        <v>160.30000000000001</v>
      </c>
      <c r="K6" s="2">
        <v>43.4</v>
      </c>
      <c r="L6" s="2" t="s">
        <v>167</v>
      </c>
      <c r="M6" s="2"/>
      <c r="N6" s="2" t="s">
        <v>158</v>
      </c>
      <c r="O6" s="2" t="s">
        <v>329</v>
      </c>
      <c r="P6" s="3" t="s">
        <v>17</v>
      </c>
      <c r="Q6" s="3">
        <v>16</v>
      </c>
      <c r="R6" s="2">
        <v>13</v>
      </c>
      <c r="S6" s="2">
        <v>11</v>
      </c>
      <c r="T6" s="30"/>
      <c r="U6" s="30"/>
      <c r="V6" s="30"/>
      <c r="W6" s="30"/>
      <c r="X6" s="3" t="s">
        <v>17</v>
      </c>
      <c r="Y6" s="3">
        <v>16</v>
      </c>
      <c r="Z6" s="2">
        <v>13</v>
      </c>
      <c r="AA6" s="2">
        <v>11</v>
      </c>
      <c r="AB6" s="2" t="s">
        <v>280</v>
      </c>
      <c r="AC6" s="33"/>
      <c r="AD6" s="3" t="s">
        <v>175</v>
      </c>
      <c r="AE6" s="3">
        <v>47</v>
      </c>
      <c r="AF6" s="2">
        <v>28</v>
      </c>
      <c r="AG6" s="2">
        <v>30</v>
      </c>
      <c r="AH6" s="2"/>
      <c r="AI6" s="33" t="s">
        <v>88</v>
      </c>
      <c r="AJ6" s="12" t="s">
        <v>160</v>
      </c>
      <c r="AK6" s="12">
        <v>24</v>
      </c>
      <c r="AL6" s="13">
        <v>18</v>
      </c>
      <c r="AM6" s="13">
        <v>18</v>
      </c>
      <c r="AN6" s="13"/>
      <c r="AO6" s="34"/>
      <c r="AP6" s="2" t="s">
        <v>311</v>
      </c>
      <c r="AQ6" s="2" t="s">
        <v>265</v>
      </c>
      <c r="AR6" s="2" t="s">
        <v>606</v>
      </c>
      <c r="AS6" s="2" t="s">
        <v>227</v>
      </c>
      <c r="AT6" s="2" t="s">
        <v>87</v>
      </c>
      <c r="AU6" s="1"/>
      <c r="AV6" s="2" t="s">
        <v>89</v>
      </c>
      <c r="AW6" s="1"/>
      <c r="AX6" s="2" t="s">
        <v>93</v>
      </c>
      <c r="AY6" s="14" t="s">
        <v>753</v>
      </c>
      <c r="AZ6" s="14">
        <v>1</v>
      </c>
      <c r="BA6" s="3" t="s">
        <v>17</v>
      </c>
      <c r="BB6" s="3">
        <v>16</v>
      </c>
      <c r="BC6" s="2">
        <v>13</v>
      </c>
      <c r="BD6" s="2">
        <v>11</v>
      </c>
      <c r="BE6" s="2" t="s">
        <v>1666</v>
      </c>
      <c r="BF6" s="2">
        <v>15</v>
      </c>
      <c r="BG6" s="2">
        <v>8</v>
      </c>
      <c r="BH6" s="104">
        <v>4.07</v>
      </c>
      <c r="BI6" s="105">
        <v>2.71</v>
      </c>
      <c r="BJ6" s="109">
        <v>1.78</v>
      </c>
      <c r="BK6" s="105">
        <v>1.42</v>
      </c>
      <c r="BL6" s="106">
        <v>1.62</v>
      </c>
      <c r="BM6" s="108">
        <v>1.39</v>
      </c>
      <c r="BN6" s="106">
        <v>0.45</v>
      </c>
      <c r="BO6" s="108">
        <v>1.88</v>
      </c>
      <c r="BP6" s="107">
        <v>1.66</v>
      </c>
      <c r="BQ6" s="106">
        <v>2.5299999999999998</v>
      </c>
      <c r="BR6" s="106">
        <v>2.9</v>
      </c>
      <c r="BS6" s="106">
        <v>5.47</v>
      </c>
      <c r="BT6" s="106">
        <v>2.02</v>
      </c>
      <c r="BU6" s="8">
        <v>2.11</v>
      </c>
      <c r="BV6" s="7">
        <v>3.66</v>
      </c>
      <c r="BW6" s="9">
        <v>5.09</v>
      </c>
      <c r="BX6" s="4">
        <v>9.19</v>
      </c>
      <c r="BY6" s="4">
        <v>12.61</v>
      </c>
      <c r="BZ6" s="4">
        <v>3.16</v>
      </c>
      <c r="CA6" s="26">
        <v>2.79</v>
      </c>
      <c r="CB6" s="25">
        <v>1.5</v>
      </c>
      <c r="CC6" s="25">
        <v>0.83</v>
      </c>
      <c r="CD6" s="53">
        <v>0.25</v>
      </c>
      <c r="CE6" s="54">
        <v>1.62</v>
      </c>
      <c r="CF6" s="53">
        <v>0.32</v>
      </c>
      <c r="CG6" s="54">
        <v>1.27</v>
      </c>
      <c r="CH6" s="55">
        <v>1.57</v>
      </c>
      <c r="CI6" s="53">
        <v>2.91</v>
      </c>
      <c r="CJ6" s="53">
        <v>7.35</v>
      </c>
      <c r="CK6" s="53">
        <v>8.17</v>
      </c>
      <c r="CL6" s="7">
        <v>3.24</v>
      </c>
      <c r="CM6" s="8">
        <v>3.51</v>
      </c>
      <c r="CN6" s="7">
        <v>3.38</v>
      </c>
      <c r="CO6" s="9">
        <v>5.15</v>
      </c>
      <c r="CP6" s="4">
        <v>9.5299999999999994</v>
      </c>
      <c r="CQ6" s="4">
        <v>11.46</v>
      </c>
      <c r="CR6" s="16">
        <v>28.39</v>
      </c>
      <c r="CS6" s="38">
        <v>31.34</v>
      </c>
      <c r="CT6" s="20">
        <v>34.159999999999997</v>
      </c>
      <c r="CU6" s="38">
        <v>36.729999999999997</v>
      </c>
      <c r="CV6" s="17">
        <v>35.14</v>
      </c>
      <c r="CW6" s="19">
        <v>36.1</v>
      </c>
      <c r="CX6" s="17">
        <v>38.799999999999997</v>
      </c>
      <c r="CY6" s="19">
        <v>38.979999999999997</v>
      </c>
      <c r="CZ6" s="18">
        <v>39.72</v>
      </c>
      <c r="DA6" s="17">
        <v>40.36</v>
      </c>
      <c r="DB6" s="17">
        <v>41.38</v>
      </c>
      <c r="DC6" s="17">
        <v>41.14</v>
      </c>
      <c r="DD6" s="17">
        <v>43.29</v>
      </c>
      <c r="DE6" s="19">
        <v>45.1</v>
      </c>
      <c r="DF6" s="17">
        <v>48.78</v>
      </c>
      <c r="DG6" s="20">
        <v>48.22</v>
      </c>
      <c r="DH6" s="16">
        <v>43.81</v>
      </c>
      <c r="DI6" s="16">
        <v>46.09</v>
      </c>
      <c r="DJ6" s="16">
        <v>28.29</v>
      </c>
      <c r="DK6" s="38">
        <v>31.61</v>
      </c>
      <c r="DL6" s="20">
        <v>34.61</v>
      </c>
      <c r="DM6" s="20">
        <v>36.57</v>
      </c>
      <c r="DN6" s="17">
        <v>35.43</v>
      </c>
      <c r="DO6" s="19">
        <v>36.24</v>
      </c>
      <c r="DP6" s="17">
        <v>37.17</v>
      </c>
      <c r="DQ6" s="19">
        <v>37.42</v>
      </c>
      <c r="DR6" s="18">
        <v>39.67</v>
      </c>
      <c r="DS6" s="17">
        <v>40.380000000000003</v>
      </c>
      <c r="DT6" s="17">
        <v>41.23</v>
      </c>
      <c r="DU6" s="17">
        <v>41.68</v>
      </c>
      <c r="DV6" s="17">
        <v>43.27</v>
      </c>
      <c r="DW6" s="19">
        <v>45.89</v>
      </c>
      <c r="DX6" s="17">
        <v>48.62</v>
      </c>
      <c r="DY6" s="20">
        <v>49.44</v>
      </c>
      <c r="DZ6" s="16">
        <v>43.44</v>
      </c>
      <c r="EA6" s="16">
        <v>45.96</v>
      </c>
      <c r="EB6" s="16">
        <v>0</v>
      </c>
      <c r="EC6" s="20">
        <v>0</v>
      </c>
      <c r="ED6" s="20">
        <v>2</v>
      </c>
      <c r="EE6" s="20">
        <v>1</v>
      </c>
      <c r="EF6" s="17">
        <v>-1</v>
      </c>
      <c r="EG6" s="17">
        <v>-5</v>
      </c>
      <c r="EH6" s="17">
        <v>-9</v>
      </c>
      <c r="EI6" s="17">
        <v>-12</v>
      </c>
      <c r="EJ6" s="17">
        <v>-17</v>
      </c>
      <c r="EK6" s="17">
        <v>-18</v>
      </c>
      <c r="EL6" s="17">
        <v>-17</v>
      </c>
      <c r="EM6" s="17">
        <v>-16</v>
      </c>
      <c r="EN6" s="17">
        <v>-11</v>
      </c>
      <c r="EO6" s="17">
        <v>-5</v>
      </c>
      <c r="EP6" s="17">
        <v>-1</v>
      </c>
      <c r="EQ6" s="20">
        <v>0</v>
      </c>
      <c r="ER6" s="20">
        <v>1</v>
      </c>
      <c r="ES6" s="20">
        <v>1</v>
      </c>
    </row>
    <row r="7" spans="1:149" ht="14">
      <c r="A7" s="2" t="s">
        <v>615</v>
      </c>
      <c r="B7" s="2" t="s">
        <v>1666</v>
      </c>
      <c r="C7" s="2">
        <v>13</v>
      </c>
      <c r="D7" s="2">
        <v>9</v>
      </c>
      <c r="E7" s="2">
        <v>52363492</v>
      </c>
      <c r="F7" s="2" t="s">
        <v>91</v>
      </c>
      <c r="G7" s="1" t="s">
        <v>620</v>
      </c>
      <c r="H7" s="13" t="s">
        <v>95</v>
      </c>
      <c r="I7" s="1">
        <v>13</v>
      </c>
      <c r="J7" s="2">
        <v>154.69999999999999</v>
      </c>
      <c r="K7" s="2">
        <v>46</v>
      </c>
      <c r="L7" s="2" t="s">
        <v>167</v>
      </c>
      <c r="M7" s="2"/>
      <c r="N7" s="2" t="s">
        <v>158</v>
      </c>
      <c r="O7" s="2" t="s">
        <v>329</v>
      </c>
      <c r="P7" s="3" t="s">
        <v>48</v>
      </c>
      <c r="Q7" s="3">
        <v>18</v>
      </c>
      <c r="R7" s="2">
        <v>12</v>
      </c>
      <c r="S7" s="2">
        <v>12</v>
      </c>
      <c r="T7" s="30" t="s">
        <v>168</v>
      </c>
      <c r="U7" s="30"/>
      <c r="V7" s="30"/>
      <c r="W7" s="30"/>
      <c r="X7" s="3" t="s">
        <v>48</v>
      </c>
      <c r="Y7" s="3">
        <v>18</v>
      </c>
      <c r="Z7" s="2">
        <v>12</v>
      </c>
      <c r="AA7" s="2">
        <v>12</v>
      </c>
      <c r="AB7" s="2" t="s">
        <v>618</v>
      </c>
      <c r="AC7" s="33"/>
      <c r="AD7" s="3" t="s">
        <v>619</v>
      </c>
      <c r="AE7" s="3">
        <v>66</v>
      </c>
      <c r="AF7" s="2">
        <v>38</v>
      </c>
      <c r="AG7" s="2">
        <v>29</v>
      </c>
      <c r="AH7" s="2"/>
      <c r="AI7" s="33" t="s">
        <v>443</v>
      </c>
      <c r="AJ7" s="12" t="s">
        <v>261</v>
      </c>
      <c r="AK7" s="12">
        <v>42</v>
      </c>
      <c r="AL7" s="13">
        <v>30</v>
      </c>
      <c r="AM7" s="13">
        <v>10</v>
      </c>
      <c r="AN7" s="13"/>
      <c r="AO7" s="34"/>
      <c r="AP7" s="2" t="s">
        <v>103</v>
      </c>
      <c r="AQ7" s="2" t="s">
        <v>403</v>
      </c>
      <c r="AR7" s="2" t="s">
        <v>140</v>
      </c>
      <c r="AS7" s="2" t="s">
        <v>353</v>
      </c>
      <c r="AT7" s="2" t="s">
        <v>87</v>
      </c>
      <c r="AU7" s="1" t="s">
        <v>197</v>
      </c>
      <c r="AV7" s="2" t="s">
        <v>89</v>
      </c>
      <c r="AW7" s="1" t="s">
        <v>131</v>
      </c>
      <c r="AX7" s="2" t="s">
        <v>93</v>
      </c>
      <c r="AY7" s="14" t="s">
        <v>621</v>
      </c>
      <c r="AZ7" s="14">
        <v>1</v>
      </c>
      <c r="BA7" s="3" t="s">
        <v>48</v>
      </c>
      <c r="BB7" s="3">
        <v>18</v>
      </c>
      <c r="BC7" s="2">
        <v>12</v>
      </c>
      <c r="BD7" s="2">
        <v>12</v>
      </c>
      <c r="BE7" s="2" t="s">
        <v>1666</v>
      </c>
      <c r="BF7" s="2">
        <v>13</v>
      </c>
      <c r="BG7" s="2">
        <v>9</v>
      </c>
      <c r="BH7" s="104">
        <v>3.79</v>
      </c>
      <c r="BI7" s="105">
        <v>3.34</v>
      </c>
      <c r="BJ7" s="110">
        <v>2.92</v>
      </c>
      <c r="BK7" s="111">
        <v>1.57</v>
      </c>
      <c r="BL7" s="112">
        <v>1.42</v>
      </c>
      <c r="BM7" s="113">
        <v>1.49</v>
      </c>
      <c r="BN7" s="112">
        <v>1.39</v>
      </c>
      <c r="BO7" s="113">
        <v>1.1100000000000001</v>
      </c>
      <c r="BP7" s="111">
        <v>0.71</v>
      </c>
      <c r="BQ7" s="112">
        <v>3.89</v>
      </c>
      <c r="BR7" s="112">
        <v>2.79</v>
      </c>
      <c r="BS7" s="112">
        <v>4.5999999999999996</v>
      </c>
      <c r="BT7" s="112">
        <v>3.02</v>
      </c>
      <c r="BU7" s="54">
        <v>2.63</v>
      </c>
      <c r="BV7" s="53">
        <v>3.27</v>
      </c>
      <c r="BW7" s="9">
        <v>5.6</v>
      </c>
      <c r="BX7" s="4">
        <v>10.61</v>
      </c>
      <c r="BY7" s="4">
        <v>10.46</v>
      </c>
      <c r="BZ7" s="4">
        <v>3.52</v>
      </c>
      <c r="CA7" s="26">
        <v>2.72</v>
      </c>
      <c r="CB7" s="47">
        <v>0.56000000000000005</v>
      </c>
      <c r="CC7" s="53">
        <v>0.5</v>
      </c>
      <c r="CD7" s="53">
        <v>1.37</v>
      </c>
      <c r="CE7" s="54">
        <v>1.74</v>
      </c>
      <c r="CF7" s="53">
        <v>1.54</v>
      </c>
      <c r="CG7" s="54">
        <v>1.89</v>
      </c>
      <c r="CH7" s="55">
        <v>2.12</v>
      </c>
      <c r="CI7" s="53">
        <v>3.74</v>
      </c>
      <c r="CJ7" s="53">
        <v>5.04</v>
      </c>
      <c r="CK7" s="53">
        <v>5.34</v>
      </c>
      <c r="CL7" s="53">
        <v>2.98</v>
      </c>
      <c r="CM7" s="54">
        <v>2.59</v>
      </c>
      <c r="CN7" s="53">
        <v>3.83</v>
      </c>
      <c r="CO7" s="9">
        <v>7.11</v>
      </c>
      <c r="CP7" s="4">
        <v>10.89</v>
      </c>
      <c r="CQ7" s="4">
        <v>11.79</v>
      </c>
      <c r="CR7" s="16">
        <v>24.2</v>
      </c>
      <c r="CS7" s="38">
        <v>27.61</v>
      </c>
      <c r="CT7" s="52">
        <v>28.04</v>
      </c>
      <c r="CU7" s="56">
        <v>30.1</v>
      </c>
      <c r="CV7" s="57">
        <v>30.68</v>
      </c>
      <c r="CW7" s="58">
        <v>31.35</v>
      </c>
      <c r="CX7" s="57">
        <v>33.549999999999997</v>
      </c>
      <c r="CY7" s="58">
        <v>34.89</v>
      </c>
      <c r="CZ7" s="56">
        <v>37.090000000000003</v>
      </c>
      <c r="DA7" s="57">
        <v>36.409999999999997</v>
      </c>
      <c r="DB7" s="57">
        <v>37.119999999999997</v>
      </c>
      <c r="DC7" s="57">
        <v>36.72</v>
      </c>
      <c r="DD7" s="57">
        <v>41.95</v>
      </c>
      <c r="DE7" s="58">
        <v>45.02</v>
      </c>
      <c r="DF7" s="57">
        <v>48.92</v>
      </c>
      <c r="DG7" s="20">
        <v>46.34</v>
      </c>
      <c r="DH7" s="16">
        <v>43.24</v>
      </c>
      <c r="DI7" s="16">
        <v>41.8</v>
      </c>
      <c r="DJ7" s="16">
        <v>23</v>
      </c>
      <c r="DK7" s="38">
        <v>27.1</v>
      </c>
      <c r="DL7" s="52">
        <v>27.97</v>
      </c>
      <c r="DM7" s="57">
        <v>30.47</v>
      </c>
      <c r="DN7" s="57">
        <v>31</v>
      </c>
      <c r="DO7" s="58">
        <v>32.17</v>
      </c>
      <c r="DP7" s="57">
        <v>34.31</v>
      </c>
      <c r="DQ7" s="58">
        <v>35.4</v>
      </c>
      <c r="DR7" s="56">
        <v>37.72</v>
      </c>
      <c r="DS7" s="57">
        <v>37.270000000000003</v>
      </c>
      <c r="DT7" s="57">
        <v>37.07</v>
      </c>
      <c r="DU7" s="57">
        <v>37.18</v>
      </c>
      <c r="DV7" s="57">
        <v>43.47</v>
      </c>
      <c r="DW7" s="58">
        <v>45.61</v>
      </c>
      <c r="DX7" s="57">
        <v>48</v>
      </c>
      <c r="DY7" s="20">
        <v>46.22</v>
      </c>
      <c r="DZ7" s="16">
        <v>44.08</v>
      </c>
      <c r="EA7" s="16">
        <v>40.81</v>
      </c>
      <c r="EB7" s="16">
        <v>7</v>
      </c>
      <c r="EC7" s="20">
        <v>6</v>
      </c>
      <c r="ED7" s="52">
        <v>3</v>
      </c>
      <c r="EE7" s="57">
        <v>-4</v>
      </c>
      <c r="EF7" s="57">
        <v>-7</v>
      </c>
      <c r="EG7" s="57">
        <v>-15</v>
      </c>
      <c r="EH7" s="57">
        <v>-19</v>
      </c>
      <c r="EI7" s="57">
        <v>-20</v>
      </c>
      <c r="EJ7" s="57">
        <v>-23</v>
      </c>
      <c r="EK7" s="57">
        <v>-23</v>
      </c>
      <c r="EL7" s="57">
        <v>-16</v>
      </c>
      <c r="EM7" s="57">
        <v>-13</v>
      </c>
      <c r="EN7" s="57">
        <v>-6</v>
      </c>
      <c r="EO7" s="57">
        <v>-1</v>
      </c>
      <c r="EP7" s="57">
        <v>2</v>
      </c>
      <c r="EQ7" s="20">
        <v>3</v>
      </c>
      <c r="ER7" s="20">
        <v>2</v>
      </c>
      <c r="ES7" s="20">
        <v>2</v>
      </c>
    </row>
    <row r="8" spans="1:149" ht="14">
      <c r="A8" s="2" t="s">
        <v>1221</v>
      </c>
      <c r="B8" s="2" t="s">
        <v>1666</v>
      </c>
      <c r="C8" s="2">
        <v>17</v>
      </c>
      <c r="D8" s="2">
        <v>4</v>
      </c>
      <c r="E8" s="2">
        <v>53628130</v>
      </c>
      <c r="F8" s="2" t="s">
        <v>91</v>
      </c>
      <c r="G8" s="1" t="s">
        <v>244</v>
      </c>
      <c r="H8" s="15" t="s">
        <v>95</v>
      </c>
      <c r="I8" s="1">
        <v>10</v>
      </c>
      <c r="J8" s="2">
        <v>152.6</v>
      </c>
      <c r="K8" s="2">
        <v>41.75</v>
      </c>
      <c r="L8" s="2" t="s">
        <v>167</v>
      </c>
      <c r="M8" s="2"/>
      <c r="N8" s="2" t="s">
        <v>158</v>
      </c>
      <c r="O8" s="2" t="s">
        <v>329</v>
      </c>
      <c r="P8" s="3" t="s">
        <v>6</v>
      </c>
      <c r="Q8" s="3">
        <v>28</v>
      </c>
      <c r="R8" s="2">
        <v>25</v>
      </c>
      <c r="S8" s="2">
        <v>17</v>
      </c>
      <c r="T8" s="30" t="s">
        <v>1224</v>
      </c>
      <c r="U8" s="30" t="s">
        <v>1225</v>
      </c>
      <c r="V8" s="30"/>
      <c r="W8" s="30"/>
      <c r="X8" s="3" t="s">
        <v>6</v>
      </c>
      <c r="Y8" s="3">
        <v>28</v>
      </c>
      <c r="Z8" s="2">
        <v>25</v>
      </c>
      <c r="AA8" s="2">
        <v>17</v>
      </c>
      <c r="AB8" s="2" t="s">
        <v>442</v>
      </c>
      <c r="AC8" s="33"/>
      <c r="AD8" s="3" t="s">
        <v>260</v>
      </c>
      <c r="AE8" s="3">
        <v>83</v>
      </c>
      <c r="AF8" s="2">
        <v>66</v>
      </c>
      <c r="AG8" s="2">
        <v>34</v>
      </c>
      <c r="AH8" s="2"/>
      <c r="AI8" s="33" t="s">
        <v>242</v>
      </c>
      <c r="AJ8" s="12" t="s">
        <v>261</v>
      </c>
      <c r="AK8" s="12">
        <v>42</v>
      </c>
      <c r="AL8" s="13">
        <v>27</v>
      </c>
      <c r="AM8" s="13">
        <v>15</v>
      </c>
      <c r="AN8" s="13"/>
      <c r="AO8" s="34"/>
      <c r="AP8" s="2" t="s">
        <v>272</v>
      </c>
      <c r="AQ8" s="2" t="s">
        <v>265</v>
      </c>
      <c r="AR8" s="2" t="s">
        <v>342</v>
      </c>
      <c r="AS8" s="2" t="s">
        <v>331</v>
      </c>
      <c r="AT8" s="2" t="s">
        <v>87</v>
      </c>
      <c r="AU8" s="1" t="s">
        <v>180</v>
      </c>
      <c r="AV8" s="2" t="s">
        <v>89</v>
      </c>
      <c r="AW8" s="1" t="s">
        <v>131</v>
      </c>
      <c r="AX8" s="2" t="s">
        <v>93</v>
      </c>
      <c r="AY8" s="14" t="s">
        <v>1226</v>
      </c>
      <c r="AZ8" s="14">
        <v>1</v>
      </c>
      <c r="BA8" s="3" t="s">
        <v>6</v>
      </c>
      <c r="BB8" s="3">
        <v>28</v>
      </c>
      <c r="BC8" s="2">
        <v>25</v>
      </c>
      <c r="BD8" s="2">
        <v>17</v>
      </c>
      <c r="BE8" s="2" t="s">
        <v>1666</v>
      </c>
      <c r="BF8" s="2">
        <v>17</v>
      </c>
      <c r="BG8" s="2">
        <v>4</v>
      </c>
      <c r="BH8" s="104">
        <v>4.28</v>
      </c>
      <c r="BI8" s="114">
        <v>2.91</v>
      </c>
      <c r="BJ8" s="115">
        <v>1.74</v>
      </c>
      <c r="BK8" s="107">
        <v>1.5</v>
      </c>
      <c r="BL8" s="106">
        <v>1.1100000000000001</v>
      </c>
      <c r="BM8" s="108">
        <v>0</v>
      </c>
      <c r="BN8" s="106">
        <v>0</v>
      </c>
      <c r="BO8" s="108">
        <v>0</v>
      </c>
      <c r="BP8" s="107">
        <v>0</v>
      </c>
      <c r="BQ8" s="106">
        <v>1.42</v>
      </c>
      <c r="BR8" s="106">
        <v>2.33</v>
      </c>
      <c r="BS8" s="106">
        <v>7.1</v>
      </c>
      <c r="BT8" s="106">
        <v>2.2400000000000002</v>
      </c>
      <c r="BU8" s="8">
        <v>3.74</v>
      </c>
      <c r="BV8" s="7">
        <v>5.82</v>
      </c>
      <c r="BW8" s="9">
        <v>5.97</v>
      </c>
      <c r="BX8" s="4">
        <v>9.3000000000000007</v>
      </c>
      <c r="BY8" s="4">
        <v>12.69</v>
      </c>
      <c r="BZ8" s="4">
        <v>4.58</v>
      </c>
      <c r="CA8" s="39">
        <v>1.62</v>
      </c>
      <c r="CB8" s="5">
        <v>0.72</v>
      </c>
      <c r="CC8" s="7">
        <v>0</v>
      </c>
      <c r="CD8" s="7">
        <v>0.87</v>
      </c>
      <c r="CE8" s="8">
        <v>1.57</v>
      </c>
      <c r="CF8" s="7">
        <v>1.69</v>
      </c>
      <c r="CG8" s="8">
        <v>1.73</v>
      </c>
      <c r="CH8" s="6">
        <v>2.11</v>
      </c>
      <c r="CI8" s="7">
        <v>3.28</v>
      </c>
      <c r="CJ8" s="7">
        <v>4.22</v>
      </c>
      <c r="CK8" s="7">
        <v>4.3600000000000003</v>
      </c>
      <c r="CL8" s="7">
        <v>1.74</v>
      </c>
      <c r="CM8" s="8">
        <v>2.88</v>
      </c>
      <c r="CN8" s="7">
        <v>5.07</v>
      </c>
      <c r="CO8" s="9">
        <v>5.87</v>
      </c>
      <c r="CP8" s="4">
        <v>9.11</v>
      </c>
      <c r="CQ8" s="4">
        <v>12.3</v>
      </c>
      <c r="CR8" s="16">
        <v>26.92</v>
      </c>
      <c r="CS8" s="40">
        <v>28.41</v>
      </c>
      <c r="CT8" s="23">
        <v>28.65</v>
      </c>
      <c r="CU8" s="18">
        <v>30.07</v>
      </c>
      <c r="CV8" s="17">
        <v>32.549999999999997</v>
      </c>
      <c r="CW8" s="19">
        <v>33.89</v>
      </c>
      <c r="CX8" s="17">
        <v>34.43</v>
      </c>
      <c r="CY8" s="19">
        <v>34.17</v>
      </c>
      <c r="CZ8" s="18">
        <v>34.869999999999997</v>
      </c>
      <c r="DA8" s="17">
        <v>35.31</v>
      </c>
      <c r="DB8" s="17">
        <v>36.78</v>
      </c>
      <c r="DC8" s="17">
        <v>37.11</v>
      </c>
      <c r="DD8" s="17">
        <v>42.62</v>
      </c>
      <c r="DE8" s="19">
        <v>41.78</v>
      </c>
      <c r="DF8" s="17">
        <v>42.56</v>
      </c>
      <c r="DG8" s="20">
        <v>42.34</v>
      </c>
      <c r="DH8" s="16">
        <v>38.89</v>
      </c>
      <c r="DI8" s="16">
        <v>32.11</v>
      </c>
      <c r="DJ8" s="16">
        <v>27.47</v>
      </c>
      <c r="DK8" s="40">
        <v>29.13</v>
      </c>
      <c r="DL8" s="23">
        <v>18.95</v>
      </c>
      <c r="DM8" s="17">
        <v>31.06</v>
      </c>
      <c r="DN8" s="17">
        <v>32.659999999999997</v>
      </c>
      <c r="DO8" s="19">
        <v>34.840000000000003</v>
      </c>
      <c r="DP8" s="17">
        <v>35.25</v>
      </c>
      <c r="DQ8" s="19">
        <v>34.119999999999997</v>
      </c>
      <c r="DR8" s="18">
        <v>34.67</v>
      </c>
      <c r="DS8" s="17">
        <v>35.200000000000003</v>
      </c>
      <c r="DT8" s="17">
        <v>36.700000000000003</v>
      </c>
      <c r="DU8" s="17">
        <v>36.840000000000003</v>
      </c>
      <c r="DV8" s="17">
        <v>42.17</v>
      </c>
      <c r="DW8" s="19">
        <v>41.84</v>
      </c>
      <c r="DX8" s="17">
        <v>43.92</v>
      </c>
      <c r="DY8" s="20">
        <v>43.59</v>
      </c>
      <c r="DZ8" s="16">
        <v>39.67</v>
      </c>
      <c r="EA8" s="16">
        <v>32.18</v>
      </c>
      <c r="EB8" s="16">
        <v>7</v>
      </c>
      <c r="EC8" s="23">
        <v>6</v>
      </c>
      <c r="ED8" s="23">
        <v>6</v>
      </c>
      <c r="EE8" s="17">
        <v>2</v>
      </c>
      <c r="EF8" s="17">
        <v>-5</v>
      </c>
      <c r="EG8" s="17">
        <v>-16</v>
      </c>
      <c r="EH8" s="17">
        <v>-21</v>
      </c>
      <c r="EI8" s="17">
        <v>-26</v>
      </c>
      <c r="EJ8" s="17">
        <v>-25</v>
      </c>
      <c r="EK8" s="17">
        <v>-25</v>
      </c>
      <c r="EL8" s="17">
        <v>-22</v>
      </c>
      <c r="EM8" s="17">
        <v>-15</v>
      </c>
      <c r="EN8" s="17">
        <v>-8</v>
      </c>
      <c r="EO8" s="17">
        <v>-5</v>
      </c>
      <c r="EP8" s="17">
        <v>1</v>
      </c>
      <c r="EQ8" s="20">
        <v>2</v>
      </c>
      <c r="ER8" s="20">
        <v>1</v>
      </c>
      <c r="ES8" s="20">
        <v>0</v>
      </c>
    </row>
    <row r="9" spans="1:149" ht="14">
      <c r="A9" s="2" t="s">
        <v>1376</v>
      </c>
      <c r="B9" s="2" t="s">
        <v>1666</v>
      </c>
      <c r="C9" s="2">
        <v>19</v>
      </c>
      <c r="D9" s="2">
        <v>10</v>
      </c>
      <c r="E9" s="2">
        <v>52340987</v>
      </c>
      <c r="F9" s="2" t="s">
        <v>91</v>
      </c>
      <c r="G9" s="1" t="s">
        <v>533</v>
      </c>
      <c r="H9" s="15" t="s">
        <v>95</v>
      </c>
      <c r="I9" s="1">
        <v>-7</v>
      </c>
      <c r="J9" s="2">
        <v>170.5</v>
      </c>
      <c r="K9" s="2">
        <v>62</v>
      </c>
      <c r="L9" s="2" t="s">
        <v>167</v>
      </c>
      <c r="M9" s="2"/>
      <c r="N9" s="2" t="s">
        <v>147</v>
      </c>
      <c r="O9" s="2" t="s">
        <v>329</v>
      </c>
      <c r="P9" s="3" t="s">
        <v>15</v>
      </c>
      <c r="Q9" s="3">
        <v>29</v>
      </c>
      <c r="R9" s="2">
        <v>22</v>
      </c>
      <c r="S9" s="2">
        <v>19</v>
      </c>
      <c r="T9" s="30"/>
      <c r="U9" s="30"/>
      <c r="V9" s="30"/>
      <c r="W9" s="30"/>
      <c r="X9" s="3" t="s">
        <v>15</v>
      </c>
      <c r="Y9" s="3">
        <v>29</v>
      </c>
      <c r="Z9" s="2">
        <v>22</v>
      </c>
      <c r="AA9" s="2">
        <v>19</v>
      </c>
      <c r="AB9" s="2" t="s">
        <v>1377</v>
      </c>
      <c r="AC9" s="33" t="s">
        <v>487</v>
      </c>
      <c r="AD9" s="3" t="s">
        <v>472</v>
      </c>
      <c r="AE9" s="3">
        <v>45</v>
      </c>
      <c r="AF9" s="2">
        <v>28</v>
      </c>
      <c r="AG9" s="2">
        <v>32</v>
      </c>
      <c r="AH9" s="2"/>
      <c r="AI9" s="33" t="s">
        <v>88</v>
      </c>
      <c r="AJ9" s="12" t="s">
        <v>473</v>
      </c>
      <c r="AK9" s="12">
        <v>27</v>
      </c>
      <c r="AL9" s="13">
        <v>14</v>
      </c>
      <c r="AM9" s="13">
        <v>9</v>
      </c>
      <c r="AN9" s="13"/>
      <c r="AO9" s="34"/>
      <c r="AP9" s="2" t="s">
        <v>218</v>
      </c>
      <c r="AQ9" s="2" t="s">
        <v>128</v>
      </c>
      <c r="AR9" s="2" t="s">
        <v>85</v>
      </c>
      <c r="AS9" s="2" t="s">
        <v>532</v>
      </c>
      <c r="AT9" s="2" t="s">
        <v>87</v>
      </c>
      <c r="AU9" s="1" t="s">
        <v>197</v>
      </c>
      <c r="AV9" s="2" t="s">
        <v>89</v>
      </c>
      <c r="AW9" s="1" t="s">
        <v>197</v>
      </c>
      <c r="AX9" s="2" t="s">
        <v>93</v>
      </c>
      <c r="AY9" s="14" t="s">
        <v>534</v>
      </c>
      <c r="AZ9" s="14">
        <v>2</v>
      </c>
      <c r="BA9" s="3" t="s">
        <v>15</v>
      </c>
      <c r="BB9" s="3">
        <v>29</v>
      </c>
      <c r="BC9" s="2">
        <v>22</v>
      </c>
      <c r="BD9" s="2">
        <v>19</v>
      </c>
      <c r="BE9" s="2" t="s">
        <v>1666</v>
      </c>
      <c r="BF9" s="2">
        <v>19</v>
      </c>
      <c r="BG9" s="2">
        <v>10</v>
      </c>
      <c r="BH9" s="104">
        <v>4.13</v>
      </c>
      <c r="BI9" s="105">
        <v>3.86</v>
      </c>
      <c r="BJ9" s="109">
        <v>3.62</v>
      </c>
      <c r="BK9" s="105">
        <v>3.05</v>
      </c>
      <c r="BL9" s="109">
        <v>3</v>
      </c>
      <c r="BM9" s="104">
        <v>3.23</v>
      </c>
      <c r="BN9" s="109">
        <v>2.59</v>
      </c>
      <c r="BO9" s="104">
        <v>2.0099999999999998</v>
      </c>
      <c r="BP9" s="105">
        <v>1.62</v>
      </c>
      <c r="BQ9" s="109">
        <v>3.39</v>
      </c>
      <c r="BR9" s="109">
        <v>6.89</v>
      </c>
      <c r="BS9" s="109">
        <v>5.74</v>
      </c>
      <c r="BT9" s="109">
        <v>3.84</v>
      </c>
      <c r="BU9" s="4">
        <v>4.62</v>
      </c>
      <c r="BV9" s="9">
        <v>6.72</v>
      </c>
      <c r="BW9" s="9">
        <v>8.42</v>
      </c>
      <c r="BX9" s="4">
        <v>10.86</v>
      </c>
      <c r="BY9" s="4">
        <v>18.54</v>
      </c>
      <c r="BZ9" s="4">
        <v>4.93</v>
      </c>
      <c r="CA9" s="37">
        <v>4.01</v>
      </c>
      <c r="CB9" s="9">
        <v>2.94</v>
      </c>
      <c r="CC9" s="9">
        <v>1.34</v>
      </c>
      <c r="CD9" s="9">
        <v>1.5</v>
      </c>
      <c r="CE9" s="4">
        <v>1.45</v>
      </c>
      <c r="CF9" s="9">
        <v>2.29</v>
      </c>
      <c r="CG9" s="4">
        <v>2.78</v>
      </c>
      <c r="CH9" s="37">
        <v>1.87</v>
      </c>
      <c r="CI9" s="9">
        <v>3.36</v>
      </c>
      <c r="CJ9" s="9">
        <v>4.76</v>
      </c>
      <c r="CK9" s="9">
        <v>5.09</v>
      </c>
      <c r="CL9" s="9">
        <v>4.3499999999999996</v>
      </c>
      <c r="CM9" s="4">
        <v>4.8</v>
      </c>
      <c r="CN9" s="9">
        <v>8.06</v>
      </c>
      <c r="CO9" s="9">
        <v>8.17</v>
      </c>
      <c r="CP9" s="4">
        <v>11.35</v>
      </c>
      <c r="CQ9" s="4">
        <v>16.34</v>
      </c>
      <c r="CR9" s="16">
        <v>28.56</v>
      </c>
      <c r="CS9" s="38">
        <v>31.49</v>
      </c>
      <c r="CT9" s="20">
        <v>31.86</v>
      </c>
      <c r="CU9" s="38">
        <v>32.049999999999997</v>
      </c>
      <c r="CV9" s="20">
        <v>35.700000000000003</v>
      </c>
      <c r="CW9" s="16">
        <v>38.86</v>
      </c>
      <c r="CX9" s="20">
        <v>38.020000000000003</v>
      </c>
      <c r="CY9" s="16">
        <v>39.06</v>
      </c>
      <c r="CZ9" s="38">
        <v>41.17</v>
      </c>
      <c r="DA9" s="20">
        <v>41.13</v>
      </c>
      <c r="DB9" s="20">
        <v>42.22</v>
      </c>
      <c r="DC9" s="20">
        <v>42.06</v>
      </c>
      <c r="DD9" s="20">
        <v>45.52</v>
      </c>
      <c r="DE9" s="16">
        <v>49.92</v>
      </c>
      <c r="DF9" s="20">
        <v>50.91</v>
      </c>
      <c r="DG9" s="20">
        <v>49.89</v>
      </c>
      <c r="DH9" s="16">
        <v>49.55</v>
      </c>
      <c r="DI9" s="16">
        <v>44.39</v>
      </c>
      <c r="DJ9" s="16">
        <v>29.36</v>
      </c>
      <c r="DK9" s="38">
        <v>30.53</v>
      </c>
      <c r="DL9" s="20">
        <v>31.53</v>
      </c>
      <c r="DM9" s="20">
        <v>32.369999999999997</v>
      </c>
      <c r="DN9" s="20">
        <v>36.340000000000003</v>
      </c>
      <c r="DO9" s="16">
        <v>38.79</v>
      </c>
      <c r="DP9" s="20">
        <v>39.4</v>
      </c>
      <c r="DQ9" s="16">
        <v>39.869999999999997</v>
      </c>
      <c r="DR9" s="38">
        <v>42.23</v>
      </c>
      <c r="DS9" s="20">
        <v>42.8</v>
      </c>
      <c r="DT9" s="20">
        <v>42.12</v>
      </c>
      <c r="DU9" s="20">
        <v>42.96</v>
      </c>
      <c r="DV9" s="20">
        <v>46.04</v>
      </c>
      <c r="DW9" s="16">
        <v>49.45</v>
      </c>
      <c r="DX9" s="20">
        <v>49.89</v>
      </c>
      <c r="DY9" s="20">
        <v>49.97</v>
      </c>
      <c r="DZ9" s="16">
        <v>49.45</v>
      </c>
      <c r="EA9" s="16">
        <v>43.37</v>
      </c>
      <c r="EB9" s="16">
        <v>0</v>
      </c>
      <c r="EC9" s="20">
        <v>3</v>
      </c>
      <c r="ED9" s="20">
        <v>6</v>
      </c>
      <c r="EE9" s="20">
        <v>6</v>
      </c>
      <c r="EF9" s="20">
        <v>4</v>
      </c>
      <c r="EG9" s="20">
        <v>0</v>
      </c>
      <c r="EH9" s="20">
        <v>-4</v>
      </c>
      <c r="EI9" s="20">
        <v>-8</v>
      </c>
      <c r="EJ9" s="20">
        <v>-15</v>
      </c>
      <c r="EK9" s="20">
        <v>-13</v>
      </c>
      <c r="EL9" s="20">
        <v>-13</v>
      </c>
      <c r="EM9" s="20">
        <v>-13</v>
      </c>
      <c r="EN9" s="20">
        <v>-10</v>
      </c>
      <c r="EO9" s="20">
        <v>-6</v>
      </c>
      <c r="EP9" s="20">
        <v>0</v>
      </c>
      <c r="EQ9" s="20">
        <v>0</v>
      </c>
      <c r="ER9" s="20">
        <v>0</v>
      </c>
      <c r="ES9" s="20">
        <v>0</v>
      </c>
    </row>
    <row r="10" spans="1:149" ht="14">
      <c r="A10" s="2" t="s">
        <v>1312</v>
      </c>
      <c r="B10" s="2" t="s">
        <v>1666</v>
      </c>
      <c r="C10" s="2">
        <v>15</v>
      </c>
      <c r="D10" s="2">
        <v>3</v>
      </c>
      <c r="E10" s="2">
        <v>52361371</v>
      </c>
      <c r="F10" s="2" t="s">
        <v>91</v>
      </c>
      <c r="G10" s="1" t="s">
        <v>271</v>
      </c>
      <c r="H10" s="15" t="s">
        <v>95</v>
      </c>
      <c r="I10" s="1">
        <v>-6</v>
      </c>
      <c r="J10" s="2">
        <v>161.1</v>
      </c>
      <c r="K10" s="2">
        <v>47.65</v>
      </c>
      <c r="L10" s="2" t="s">
        <v>167</v>
      </c>
      <c r="M10" s="2"/>
      <c r="N10" s="2" t="s">
        <v>147</v>
      </c>
      <c r="O10" s="2" t="s">
        <v>329</v>
      </c>
      <c r="P10" s="2" t="s">
        <v>15</v>
      </c>
      <c r="Q10" s="2">
        <v>32</v>
      </c>
      <c r="R10" s="2">
        <v>32</v>
      </c>
      <c r="S10" s="2">
        <v>12</v>
      </c>
      <c r="T10" s="30"/>
      <c r="U10" s="30"/>
      <c r="V10" s="30"/>
      <c r="W10" s="30"/>
      <c r="X10" s="2" t="s">
        <v>15</v>
      </c>
      <c r="Y10" s="2">
        <v>32</v>
      </c>
      <c r="Z10" s="2">
        <v>32</v>
      </c>
      <c r="AA10" s="2">
        <v>12</v>
      </c>
      <c r="AB10" s="2" t="s">
        <v>271</v>
      </c>
      <c r="AC10" s="2" t="s">
        <v>487</v>
      </c>
      <c r="AD10" s="3" t="s">
        <v>330</v>
      </c>
      <c r="AE10" s="3">
        <v>48</v>
      </c>
      <c r="AF10" s="2">
        <v>32</v>
      </c>
      <c r="AG10" s="2">
        <v>30</v>
      </c>
      <c r="AH10" s="2"/>
      <c r="AI10" s="33" t="s">
        <v>88</v>
      </c>
      <c r="AJ10" s="3" t="s">
        <v>160</v>
      </c>
      <c r="AK10" s="3">
        <v>17</v>
      </c>
      <c r="AL10" s="2">
        <v>11</v>
      </c>
      <c r="AM10" s="2">
        <v>9</v>
      </c>
      <c r="AN10" s="2"/>
      <c r="AO10" s="34"/>
      <c r="AP10" s="2" t="s">
        <v>103</v>
      </c>
      <c r="AQ10" s="2" t="s">
        <v>323</v>
      </c>
      <c r="AR10" s="2" t="s">
        <v>257</v>
      </c>
      <c r="AS10" s="2" t="s">
        <v>331</v>
      </c>
      <c r="AT10" s="2" t="s">
        <v>87</v>
      </c>
      <c r="AU10" s="1" t="s">
        <v>131</v>
      </c>
      <c r="AV10" s="2" t="s">
        <v>89</v>
      </c>
      <c r="AW10" s="1" t="s">
        <v>131</v>
      </c>
      <c r="AX10" s="2" t="s">
        <v>93</v>
      </c>
      <c r="AY10" s="14" t="s">
        <v>332</v>
      </c>
      <c r="AZ10" s="14">
        <v>2</v>
      </c>
      <c r="BA10" s="2" t="s">
        <v>15</v>
      </c>
      <c r="BB10" s="2">
        <v>32</v>
      </c>
      <c r="BC10" s="2">
        <v>32</v>
      </c>
      <c r="BD10" s="2">
        <v>12</v>
      </c>
      <c r="BE10" s="2" t="s">
        <v>1666</v>
      </c>
      <c r="BF10" s="2">
        <v>15</v>
      </c>
      <c r="BG10" s="2">
        <v>3</v>
      </c>
      <c r="BH10" s="104">
        <v>3.95</v>
      </c>
      <c r="BI10" s="105">
        <v>2.91</v>
      </c>
      <c r="BJ10" s="109">
        <v>2.39</v>
      </c>
      <c r="BK10" s="105">
        <v>2.12</v>
      </c>
      <c r="BL10" s="109">
        <v>2.27</v>
      </c>
      <c r="BM10" s="104">
        <v>1.74</v>
      </c>
      <c r="BN10" s="109">
        <v>1.9</v>
      </c>
      <c r="BO10" s="104">
        <v>1.81</v>
      </c>
      <c r="BP10" s="105">
        <v>2.11</v>
      </c>
      <c r="BQ10" s="109">
        <v>2.68</v>
      </c>
      <c r="BR10" s="109">
        <v>4.13</v>
      </c>
      <c r="BS10" s="109">
        <v>5.1100000000000003</v>
      </c>
      <c r="BT10" s="109">
        <v>3.12</v>
      </c>
      <c r="BU10" s="4">
        <v>3.5</v>
      </c>
      <c r="BV10" s="9">
        <v>4.79</v>
      </c>
      <c r="BW10" s="9">
        <v>5.39</v>
      </c>
      <c r="BX10" s="4">
        <v>8.5</v>
      </c>
      <c r="BY10" s="97">
        <v>13.89</v>
      </c>
      <c r="BZ10" s="4">
        <v>4.33</v>
      </c>
      <c r="CA10" s="37">
        <v>2.95</v>
      </c>
      <c r="CB10" s="9">
        <v>0</v>
      </c>
      <c r="CC10" s="9">
        <v>0</v>
      </c>
      <c r="CD10" s="9">
        <v>0</v>
      </c>
      <c r="CE10" s="4">
        <v>0</v>
      </c>
      <c r="CF10" s="9">
        <v>2.12</v>
      </c>
      <c r="CG10" s="4">
        <v>2.98</v>
      </c>
      <c r="CH10" s="37">
        <v>3.51</v>
      </c>
      <c r="CI10" s="9">
        <v>3.12</v>
      </c>
      <c r="CJ10" s="9">
        <v>5.35</v>
      </c>
      <c r="CK10" s="9">
        <v>6.09</v>
      </c>
      <c r="CL10" s="9">
        <v>3.5</v>
      </c>
      <c r="CM10" s="4">
        <v>4.34</v>
      </c>
      <c r="CN10" s="9">
        <v>5.63</v>
      </c>
      <c r="CO10" s="9">
        <v>5.74</v>
      </c>
      <c r="CP10" s="4">
        <v>8.7799999999999994</v>
      </c>
      <c r="CQ10" s="97">
        <v>14.15</v>
      </c>
      <c r="CR10" s="16">
        <v>26.46</v>
      </c>
      <c r="CS10" s="38">
        <v>30.62</v>
      </c>
      <c r="CT10" s="20">
        <v>31.15</v>
      </c>
      <c r="CU10" s="38">
        <v>32.43</v>
      </c>
      <c r="CV10" s="20">
        <v>33.17</v>
      </c>
      <c r="CW10" s="16">
        <v>33.799999999999997</v>
      </c>
      <c r="CX10" s="20">
        <v>35.03</v>
      </c>
      <c r="CY10" s="16">
        <v>35.29</v>
      </c>
      <c r="CZ10" s="38">
        <v>35.07</v>
      </c>
      <c r="DA10" s="20">
        <v>36.130000000000003</v>
      </c>
      <c r="DB10" s="20">
        <v>38.03</v>
      </c>
      <c r="DC10" s="20">
        <v>39.56</v>
      </c>
      <c r="DD10" s="20">
        <v>42.57</v>
      </c>
      <c r="DE10" s="16">
        <v>43.37</v>
      </c>
      <c r="DF10" s="20">
        <v>45.7</v>
      </c>
      <c r="DG10" s="20">
        <v>43.84</v>
      </c>
      <c r="DH10" s="16">
        <v>42.15</v>
      </c>
      <c r="DI10" s="97">
        <v>37.78</v>
      </c>
      <c r="DJ10" s="16">
        <v>26.39</v>
      </c>
      <c r="DK10" s="38">
        <v>29.27</v>
      </c>
      <c r="DL10" s="20">
        <v>31.38</v>
      </c>
      <c r="DM10" s="20">
        <v>33.43</v>
      </c>
      <c r="DN10" s="20">
        <v>34.380000000000003</v>
      </c>
      <c r="DO10" s="16">
        <v>34.67</v>
      </c>
      <c r="DP10" s="20">
        <v>34.1</v>
      </c>
      <c r="DQ10" s="16">
        <v>36.44</v>
      </c>
      <c r="DR10" s="38">
        <v>35.31</v>
      </c>
      <c r="DS10" s="20">
        <v>36.43</v>
      </c>
      <c r="DT10" s="20">
        <v>37.28</v>
      </c>
      <c r="DU10" s="20">
        <v>38.96</v>
      </c>
      <c r="DV10" s="20">
        <v>44.08</v>
      </c>
      <c r="DW10" s="16">
        <v>43.58</v>
      </c>
      <c r="DX10" s="20">
        <v>47.41</v>
      </c>
      <c r="DY10" s="20">
        <v>43.02</v>
      </c>
      <c r="DZ10" s="16">
        <v>42.06</v>
      </c>
      <c r="EA10" s="97">
        <v>36.36</v>
      </c>
      <c r="EB10" s="16">
        <v>2</v>
      </c>
      <c r="EC10" s="20">
        <v>2</v>
      </c>
      <c r="ED10" s="20">
        <v>6</v>
      </c>
      <c r="EE10" s="20">
        <v>8</v>
      </c>
      <c r="EF10" s="20">
        <v>6</v>
      </c>
      <c r="EG10" s="20">
        <v>0</v>
      </c>
      <c r="EH10" s="20">
        <v>-4</v>
      </c>
      <c r="EI10" s="20">
        <v>-6</v>
      </c>
      <c r="EJ10" s="20">
        <v>-11</v>
      </c>
      <c r="EK10" s="20">
        <v>-12</v>
      </c>
      <c r="EL10" s="20">
        <v>-7</v>
      </c>
      <c r="EM10" s="20">
        <v>-6</v>
      </c>
      <c r="EN10" s="20">
        <v>-2</v>
      </c>
      <c r="EO10" s="20">
        <v>1</v>
      </c>
      <c r="EP10" s="20">
        <v>1</v>
      </c>
      <c r="EQ10" s="20">
        <v>3</v>
      </c>
      <c r="ER10" s="20">
        <v>3</v>
      </c>
      <c r="ES10" s="97">
        <v>5</v>
      </c>
    </row>
    <row r="11" spans="1:149" ht="14">
      <c r="A11" s="2" t="s">
        <v>1387</v>
      </c>
      <c r="B11" s="2" t="s">
        <v>1666</v>
      </c>
      <c r="C11" s="2">
        <v>13</v>
      </c>
      <c r="D11" s="2">
        <v>4</v>
      </c>
      <c r="E11" s="2">
        <v>49550478</v>
      </c>
      <c r="F11" s="2" t="s">
        <v>91</v>
      </c>
      <c r="G11" s="1" t="s">
        <v>1389</v>
      </c>
      <c r="H11" s="14"/>
      <c r="I11" s="1"/>
      <c r="J11" s="2">
        <v>160.6</v>
      </c>
      <c r="K11" s="2">
        <v>48.5</v>
      </c>
      <c r="L11" s="2" t="s">
        <v>167</v>
      </c>
      <c r="M11" s="2"/>
      <c r="N11" s="2" t="s">
        <v>79</v>
      </c>
      <c r="O11" s="2" t="s">
        <v>80</v>
      </c>
      <c r="P11" s="3" t="s">
        <v>6</v>
      </c>
      <c r="Q11" s="3">
        <v>16</v>
      </c>
      <c r="R11" s="2">
        <v>12</v>
      </c>
      <c r="S11" s="2">
        <v>8</v>
      </c>
      <c r="T11" s="30"/>
      <c r="U11" s="30"/>
      <c r="V11" s="30"/>
      <c r="W11" s="30"/>
      <c r="X11" s="3" t="s">
        <v>6</v>
      </c>
      <c r="Y11" s="3">
        <v>16</v>
      </c>
      <c r="Z11" s="2">
        <v>12</v>
      </c>
      <c r="AA11" s="2">
        <v>8</v>
      </c>
      <c r="AB11" s="2" t="s">
        <v>363</v>
      </c>
      <c r="AC11" s="33"/>
      <c r="AD11" s="3" t="s">
        <v>137</v>
      </c>
      <c r="AE11" s="3">
        <v>47</v>
      </c>
      <c r="AF11" s="2">
        <v>35</v>
      </c>
      <c r="AG11" s="2">
        <v>29</v>
      </c>
      <c r="AH11" s="2"/>
      <c r="AI11" s="33" t="s">
        <v>443</v>
      </c>
      <c r="AJ11" s="12" t="s">
        <v>116</v>
      </c>
      <c r="AK11" s="12">
        <v>29</v>
      </c>
      <c r="AL11" s="13">
        <v>18</v>
      </c>
      <c r="AM11" s="13">
        <v>10</v>
      </c>
      <c r="AN11" s="13"/>
      <c r="AO11" s="34" t="s">
        <v>180</v>
      </c>
      <c r="AP11" s="2" t="s">
        <v>117</v>
      </c>
      <c r="AQ11" s="2" t="s">
        <v>248</v>
      </c>
      <c r="AR11" s="2" t="s">
        <v>342</v>
      </c>
      <c r="AS11" s="2" t="s">
        <v>422</v>
      </c>
      <c r="AT11" s="2" t="s">
        <v>87</v>
      </c>
      <c r="AU11" s="1"/>
      <c r="AV11" s="2" t="s">
        <v>89</v>
      </c>
      <c r="AW11" s="1"/>
      <c r="AX11" s="2" t="s">
        <v>93</v>
      </c>
      <c r="AY11" s="14" t="s">
        <v>1320</v>
      </c>
      <c r="AZ11" s="14">
        <v>1</v>
      </c>
      <c r="BA11" s="3" t="s">
        <v>6</v>
      </c>
      <c r="BB11" s="3">
        <v>16</v>
      </c>
      <c r="BC11" s="2">
        <v>12</v>
      </c>
      <c r="BD11" s="2">
        <v>8</v>
      </c>
      <c r="BE11" s="2" t="s">
        <v>1666</v>
      </c>
      <c r="BF11" s="2">
        <v>13</v>
      </c>
      <c r="BG11" s="2">
        <v>4</v>
      </c>
      <c r="BH11" s="104">
        <v>3.79</v>
      </c>
      <c r="BI11" s="105">
        <v>3.06</v>
      </c>
      <c r="BJ11" s="109">
        <v>3.11</v>
      </c>
      <c r="BK11" s="107">
        <v>2.5</v>
      </c>
      <c r="BL11" s="106">
        <v>3.34</v>
      </c>
      <c r="BM11" s="108">
        <v>2.06</v>
      </c>
      <c r="BN11" s="106">
        <v>2.0099999999999998</v>
      </c>
      <c r="BO11" s="108">
        <v>2.61</v>
      </c>
      <c r="BP11" s="107">
        <v>3.11</v>
      </c>
      <c r="BQ11" s="106">
        <v>4.17</v>
      </c>
      <c r="BR11" s="106">
        <v>5.15</v>
      </c>
      <c r="BS11" s="106">
        <v>5.53</v>
      </c>
      <c r="BT11" s="106">
        <v>3.31</v>
      </c>
      <c r="BU11" s="4">
        <v>3.51</v>
      </c>
      <c r="BV11" s="9">
        <v>4.4400000000000004</v>
      </c>
      <c r="BW11" s="9">
        <v>6.99</v>
      </c>
      <c r="BX11" s="4">
        <v>10.78</v>
      </c>
      <c r="BY11" s="4">
        <v>16.34</v>
      </c>
      <c r="BZ11" s="4">
        <v>3.34</v>
      </c>
      <c r="CA11" s="26">
        <v>2.9</v>
      </c>
      <c r="CB11" s="25">
        <v>2.2400000000000002</v>
      </c>
      <c r="CC11" s="53">
        <v>0.95</v>
      </c>
      <c r="CD11" s="53">
        <v>1.62</v>
      </c>
      <c r="CE11" s="54">
        <v>1.99</v>
      </c>
      <c r="CF11" s="53">
        <v>2.37</v>
      </c>
      <c r="CG11" s="54">
        <v>2.25</v>
      </c>
      <c r="CH11" s="55">
        <v>3.17</v>
      </c>
      <c r="CI11" s="53">
        <v>4.6100000000000003</v>
      </c>
      <c r="CJ11" s="53">
        <v>5.9</v>
      </c>
      <c r="CK11" s="53">
        <v>4.7300000000000004</v>
      </c>
      <c r="CL11" s="7">
        <v>3.77</v>
      </c>
      <c r="CM11" s="4">
        <v>3.51</v>
      </c>
      <c r="CN11" s="9">
        <v>5.89</v>
      </c>
      <c r="CO11" s="9">
        <v>8.2200000000000006</v>
      </c>
      <c r="CP11" s="4">
        <v>10.91</v>
      </c>
      <c r="CQ11" s="4">
        <v>16.96</v>
      </c>
      <c r="CR11" s="16">
        <v>24.78</v>
      </c>
      <c r="CS11" s="38">
        <v>29.98</v>
      </c>
      <c r="CT11" s="20">
        <v>32.06</v>
      </c>
      <c r="CU11" s="18">
        <v>34.57</v>
      </c>
      <c r="CV11" s="17">
        <v>35.299999999999997</v>
      </c>
      <c r="CW11" s="19">
        <v>36.03</v>
      </c>
      <c r="CX11" s="17">
        <v>36.119999999999997</v>
      </c>
      <c r="CY11" s="19">
        <v>37.450000000000003</v>
      </c>
      <c r="CZ11" s="18">
        <v>38.119999999999997</v>
      </c>
      <c r="DA11" s="17">
        <v>38.44</v>
      </c>
      <c r="DB11" s="17">
        <v>40.03</v>
      </c>
      <c r="DC11" s="17">
        <v>41.52</v>
      </c>
      <c r="DD11" s="17">
        <v>42.9</v>
      </c>
      <c r="DE11" s="16">
        <v>44.16</v>
      </c>
      <c r="DF11" s="20">
        <v>48.41</v>
      </c>
      <c r="DG11" s="20">
        <v>45.49</v>
      </c>
      <c r="DH11" s="16">
        <v>42.58</v>
      </c>
      <c r="DI11" s="16">
        <v>43.55</v>
      </c>
      <c r="DJ11" s="16">
        <v>25.08</v>
      </c>
      <c r="DK11" s="38">
        <v>29.62</v>
      </c>
      <c r="DL11" s="20">
        <v>33.04</v>
      </c>
      <c r="DM11" s="17">
        <v>34.01</v>
      </c>
      <c r="DN11" s="17">
        <v>35.03</v>
      </c>
      <c r="DO11" s="19">
        <v>36.94</v>
      </c>
      <c r="DP11" s="17">
        <v>36.409999999999997</v>
      </c>
      <c r="DQ11" s="19">
        <v>37.56</v>
      </c>
      <c r="DR11" s="18">
        <v>38.67</v>
      </c>
      <c r="DS11" s="17">
        <v>39.5</v>
      </c>
      <c r="DT11" s="17">
        <v>40.51</v>
      </c>
      <c r="DU11" s="17">
        <v>41.61</v>
      </c>
      <c r="DV11" s="17">
        <v>43.98</v>
      </c>
      <c r="DW11" s="16">
        <v>44.03</v>
      </c>
      <c r="DX11" s="20">
        <v>48.43</v>
      </c>
      <c r="DY11" s="20">
        <v>45.15</v>
      </c>
      <c r="DZ11" s="16">
        <v>42.89</v>
      </c>
      <c r="EA11" s="16">
        <v>43.05</v>
      </c>
      <c r="EB11" s="16">
        <v>3</v>
      </c>
      <c r="EC11" s="20">
        <v>4</v>
      </c>
      <c r="ED11" s="20">
        <v>4</v>
      </c>
      <c r="EE11" s="17">
        <v>0</v>
      </c>
      <c r="EF11" s="17">
        <v>-6</v>
      </c>
      <c r="EG11" s="17">
        <v>-11</v>
      </c>
      <c r="EH11" s="17">
        <v>-13</v>
      </c>
      <c r="EI11" s="17">
        <v>-15</v>
      </c>
      <c r="EJ11" s="17">
        <v>-15</v>
      </c>
      <c r="EK11" s="17">
        <v>-13</v>
      </c>
      <c r="EL11" s="17">
        <v>-9</v>
      </c>
      <c r="EM11" s="17">
        <v>-4</v>
      </c>
      <c r="EN11" s="17">
        <v>0</v>
      </c>
      <c r="EO11" s="20">
        <v>2</v>
      </c>
      <c r="EP11" s="20">
        <v>2</v>
      </c>
      <c r="EQ11" s="20">
        <v>0</v>
      </c>
      <c r="ER11" s="20">
        <v>1</v>
      </c>
      <c r="ES11" s="20">
        <v>2</v>
      </c>
    </row>
    <row r="12" spans="1:149" ht="14">
      <c r="A12" s="2" t="s">
        <v>913</v>
      </c>
      <c r="B12" s="2" t="s">
        <v>1666</v>
      </c>
      <c r="C12" s="2">
        <v>17</v>
      </c>
      <c r="D12" s="2">
        <v>5</v>
      </c>
      <c r="E12" s="2">
        <v>50832473</v>
      </c>
      <c r="F12" s="2" t="s">
        <v>91</v>
      </c>
      <c r="G12" s="1" t="s">
        <v>290</v>
      </c>
      <c r="H12" s="14"/>
      <c r="I12" s="1"/>
      <c r="J12" s="2">
        <v>154.80000000000001</v>
      </c>
      <c r="K12" s="2">
        <v>51.5</v>
      </c>
      <c r="L12" s="2" t="s">
        <v>167</v>
      </c>
      <c r="M12" s="2"/>
      <c r="N12" s="2" t="s">
        <v>79</v>
      </c>
      <c r="O12" s="2" t="s">
        <v>80</v>
      </c>
      <c r="P12" s="3" t="s">
        <v>6</v>
      </c>
      <c r="Q12" s="3">
        <v>20</v>
      </c>
      <c r="R12" s="2">
        <v>18</v>
      </c>
      <c r="S12" s="2">
        <v>10</v>
      </c>
      <c r="T12" s="30" t="s">
        <v>917</v>
      </c>
      <c r="U12" s="30"/>
      <c r="V12" s="30"/>
      <c r="W12" s="30"/>
      <c r="X12" s="3" t="s">
        <v>6</v>
      </c>
      <c r="Y12" s="3">
        <v>20</v>
      </c>
      <c r="Z12" s="2">
        <v>18</v>
      </c>
      <c r="AA12" s="2">
        <v>10</v>
      </c>
      <c r="AB12" s="2" t="s">
        <v>918</v>
      </c>
      <c r="AC12" s="33"/>
      <c r="AD12" s="3" t="s">
        <v>137</v>
      </c>
      <c r="AE12" s="3">
        <v>56</v>
      </c>
      <c r="AF12" s="2">
        <v>41</v>
      </c>
      <c r="AG12" s="2">
        <v>25</v>
      </c>
      <c r="AH12" s="2"/>
      <c r="AI12" s="33" t="s">
        <v>443</v>
      </c>
      <c r="AJ12" s="12" t="s">
        <v>116</v>
      </c>
      <c r="AK12" s="12">
        <v>27</v>
      </c>
      <c r="AL12" s="13">
        <v>18</v>
      </c>
      <c r="AM12" s="13">
        <v>6</v>
      </c>
      <c r="AN12" s="13"/>
      <c r="AO12" s="34" t="s">
        <v>197</v>
      </c>
      <c r="AP12" s="2" t="s">
        <v>239</v>
      </c>
      <c r="AQ12" s="2" t="s">
        <v>118</v>
      </c>
      <c r="AR12" s="2" t="s">
        <v>870</v>
      </c>
      <c r="AS12" s="2" t="s">
        <v>919</v>
      </c>
      <c r="AT12" s="2" t="s">
        <v>87</v>
      </c>
      <c r="AU12" s="1"/>
      <c r="AV12" s="2" t="s">
        <v>89</v>
      </c>
      <c r="AW12" s="1"/>
      <c r="AX12" s="2" t="s">
        <v>93</v>
      </c>
      <c r="AY12" s="14" t="s">
        <v>920</v>
      </c>
      <c r="AZ12" s="14">
        <v>1</v>
      </c>
      <c r="BA12" s="3" t="s">
        <v>6</v>
      </c>
      <c r="BB12" s="3">
        <v>20</v>
      </c>
      <c r="BC12" s="2">
        <v>18</v>
      </c>
      <c r="BD12" s="2">
        <v>10</v>
      </c>
      <c r="BE12" s="2" t="s">
        <v>1666</v>
      </c>
      <c r="BF12" s="2">
        <v>17</v>
      </c>
      <c r="BG12" s="2">
        <v>5</v>
      </c>
      <c r="BH12" s="104">
        <v>2.94</v>
      </c>
      <c r="BI12" s="105">
        <v>2.14</v>
      </c>
      <c r="BJ12" s="109">
        <v>1.1499999999999999</v>
      </c>
      <c r="BK12" s="107">
        <v>1.1200000000000001</v>
      </c>
      <c r="BL12" s="106">
        <v>1.28</v>
      </c>
      <c r="BM12" s="108">
        <v>0.72</v>
      </c>
      <c r="BN12" s="106">
        <v>0.39</v>
      </c>
      <c r="BO12" s="108">
        <v>0.8</v>
      </c>
      <c r="BP12" s="107">
        <v>1.45</v>
      </c>
      <c r="BQ12" s="106">
        <v>0.28000000000000003</v>
      </c>
      <c r="BR12" s="106">
        <v>5.35</v>
      </c>
      <c r="BS12" s="106">
        <v>4.95</v>
      </c>
      <c r="BT12" s="109">
        <v>3.05</v>
      </c>
      <c r="BU12" s="4">
        <v>3.98</v>
      </c>
      <c r="BV12" s="9">
        <v>6.25</v>
      </c>
      <c r="BW12" s="9">
        <v>9.83</v>
      </c>
      <c r="BX12" s="4">
        <v>13.51</v>
      </c>
      <c r="BY12" s="98"/>
      <c r="BZ12" s="4">
        <v>2.4700000000000002</v>
      </c>
      <c r="CA12" s="26">
        <v>0.9</v>
      </c>
      <c r="CB12" s="25">
        <v>0.35</v>
      </c>
      <c r="CC12" s="53">
        <v>0.45</v>
      </c>
      <c r="CD12" s="53">
        <v>1.39</v>
      </c>
      <c r="CE12" s="54">
        <v>1.1200000000000001</v>
      </c>
      <c r="CF12" s="53">
        <v>1.18</v>
      </c>
      <c r="CG12" s="54">
        <v>1.76</v>
      </c>
      <c r="CH12" s="55">
        <v>2.27</v>
      </c>
      <c r="CI12" s="53">
        <v>2.56</v>
      </c>
      <c r="CJ12" s="53">
        <v>4.9800000000000004</v>
      </c>
      <c r="CK12" s="53">
        <v>5.01</v>
      </c>
      <c r="CL12" s="9">
        <v>3.67</v>
      </c>
      <c r="CM12" s="4">
        <v>5.0599999999999996</v>
      </c>
      <c r="CN12" s="9">
        <v>7.07</v>
      </c>
      <c r="CO12" s="9">
        <v>10.72</v>
      </c>
      <c r="CP12" s="4">
        <v>12.52</v>
      </c>
      <c r="CQ12" s="98"/>
      <c r="CR12" s="16">
        <v>27.3</v>
      </c>
      <c r="CS12" s="38">
        <v>31.65</v>
      </c>
      <c r="CT12" s="20">
        <v>33.64</v>
      </c>
      <c r="CU12" s="18">
        <v>33.19</v>
      </c>
      <c r="CV12" s="17">
        <v>33.79</v>
      </c>
      <c r="CW12" s="19">
        <v>35.56</v>
      </c>
      <c r="CX12" s="17">
        <v>35.659999999999997</v>
      </c>
      <c r="CY12" s="19">
        <v>36.450000000000003</v>
      </c>
      <c r="CZ12" s="18">
        <v>37.61</v>
      </c>
      <c r="DA12" s="17">
        <v>38.61</v>
      </c>
      <c r="DB12" s="17">
        <v>39.36</v>
      </c>
      <c r="DC12" s="17">
        <v>43.12</v>
      </c>
      <c r="DD12" s="20">
        <v>44.29</v>
      </c>
      <c r="DE12" s="16">
        <v>44.25</v>
      </c>
      <c r="DF12" s="20">
        <v>42.34</v>
      </c>
      <c r="DG12" s="20">
        <v>42.2</v>
      </c>
      <c r="DH12" s="16">
        <v>40.729999999999997</v>
      </c>
      <c r="DI12" s="100"/>
      <c r="DJ12" s="16">
        <v>27.36</v>
      </c>
      <c r="DK12" s="38">
        <v>32.26</v>
      </c>
      <c r="DL12" s="20">
        <v>33.22</v>
      </c>
      <c r="DM12" s="17">
        <v>33.700000000000003</v>
      </c>
      <c r="DN12" s="17">
        <v>34.51</v>
      </c>
      <c r="DO12" s="19">
        <v>35.81</v>
      </c>
      <c r="DP12" s="17">
        <v>35.53</v>
      </c>
      <c r="DQ12" s="19">
        <v>36.840000000000003</v>
      </c>
      <c r="DR12" s="18">
        <v>38.26</v>
      </c>
      <c r="DS12" s="17">
        <v>39.26</v>
      </c>
      <c r="DT12" s="17">
        <v>40.340000000000003</v>
      </c>
      <c r="DU12" s="17">
        <v>43.76</v>
      </c>
      <c r="DV12" s="20">
        <v>45.06</v>
      </c>
      <c r="DW12" s="16">
        <v>45.11</v>
      </c>
      <c r="DX12" s="20">
        <v>43.34</v>
      </c>
      <c r="DY12" s="20">
        <v>42.67</v>
      </c>
      <c r="DZ12" s="16">
        <v>40.799999999999997</v>
      </c>
      <c r="EA12" s="100"/>
      <c r="EB12" s="16">
        <v>2</v>
      </c>
      <c r="EC12" s="20">
        <v>3</v>
      </c>
      <c r="ED12" s="20">
        <v>0</v>
      </c>
      <c r="EE12" s="17">
        <v>-4</v>
      </c>
      <c r="EF12" s="17">
        <v>-8</v>
      </c>
      <c r="EG12" s="17">
        <v>-13</v>
      </c>
      <c r="EH12" s="17">
        <v>-18</v>
      </c>
      <c r="EI12" s="17">
        <v>-18</v>
      </c>
      <c r="EJ12" s="17">
        <v>-17</v>
      </c>
      <c r="EK12" s="17">
        <v>-8</v>
      </c>
      <c r="EL12" s="17">
        <v>-1</v>
      </c>
      <c r="EM12" s="17">
        <v>2</v>
      </c>
      <c r="EN12" s="20">
        <v>3</v>
      </c>
      <c r="EO12" s="20">
        <v>4</v>
      </c>
      <c r="EP12" s="20">
        <v>4</v>
      </c>
      <c r="EQ12" s="20">
        <v>3</v>
      </c>
      <c r="ER12" s="20">
        <v>2</v>
      </c>
      <c r="ES12" s="101"/>
    </row>
    <row r="13" spans="1:149" ht="14">
      <c r="A13" s="2" t="s">
        <v>1319</v>
      </c>
      <c r="B13" s="2" t="s">
        <v>1666</v>
      </c>
      <c r="C13" s="2">
        <v>15</v>
      </c>
      <c r="D13" s="2">
        <v>3</v>
      </c>
      <c r="E13" s="2">
        <v>43503241</v>
      </c>
      <c r="F13" s="2" t="s">
        <v>91</v>
      </c>
      <c r="G13" s="1" t="s">
        <v>354</v>
      </c>
      <c r="H13" s="15" t="s">
        <v>95</v>
      </c>
      <c r="I13" s="1">
        <v>1</v>
      </c>
      <c r="J13" s="2">
        <v>166.4</v>
      </c>
      <c r="K13" s="2">
        <v>59.3</v>
      </c>
      <c r="L13" s="2" t="s">
        <v>167</v>
      </c>
      <c r="M13" s="2"/>
      <c r="N13" s="2" t="s">
        <v>79</v>
      </c>
      <c r="O13" s="2" t="s">
        <v>80</v>
      </c>
      <c r="P13" s="3" t="s">
        <v>6</v>
      </c>
      <c r="Q13" s="3">
        <v>21</v>
      </c>
      <c r="R13" s="2">
        <v>19</v>
      </c>
      <c r="S13" s="2">
        <v>16</v>
      </c>
      <c r="T13" s="30"/>
      <c r="U13" s="30"/>
      <c r="V13" s="30"/>
      <c r="W13" s="30"/>
      <c r="X13" s="3" t="s">
        <v>6</v>
      </c>
      <c r="Y13" s="3">
        <v>21</v>
      </c>
      <c r="Z13" s="2">
        <v>19</v>
      </c>
      <c r="AA13" s="2">
        <v>16</v>
      </c>
      <c r="AB13" s="2" t="s">
        <v>1320</v>
      </c>
      <c r="AC13" s="33"/>
      <c r="AD13" s="3" t="s">
        <v>232</v>
      </c>
      <c r="AE13" s="3">
        <v>45</v>
      </c>
      <c r="AF13" s="2">
        <v>32</v>
      </c>
      <c r="AG13" s="2">
        <v>22</v>
      </c>
      <c r="AH13" s="2"/>
      <c r="AI13" s="33" t="s">
        <v>242</v>
      </c>
      <c r="AJ13" s="12" t="s">
        <v>217</v>
      </c>
      <c r="AK13" s="12">
        <v>28</v>
      </c>
      <c r="AL13" s="13">
        <v>26</v>
      </c>
      <c r="AM13" s="13">
        <v>9</v>
      </c>
      <c r="AN13" s="13"/>
      <c r="AO13" s="34"/>
      <c r="AP13" s="2" t="s">
        <v>177</v>
      </c>
      <c r="AQ13" s="2" t="s">
        <v>352</v>
      </c>
      <c r="AR13" s="2" t="s">
        <v>119</v>
      </c>
      <c r="AS13" s="2" t="s">
        <v>353</v>
      </c>
      <c r="AT13" s="2" t="s">
        <v>87</v>
      </c>
      <c r="AU13" s="1" t="s">
        <v>176</v>
      </c>
      <c r="AV13" s="2" t="s">
        <v>89</v>
      </c>
      <c r="AW13" s="1" t="s">
        <v>180</v>
      </c>
      <c r="AX13" s="2" t="s">
        <v>93</v>
      </c>
      <c r="AY13" s="14" t="s">
        <v>355</v>
      </c>
      <c r="AZ13" s="14">
        <v>1</v>
      </c>
      <c r="BA13" s="3" t="s">
        <v>6</v>
      </c>
      <c r="BB13" s="3">
        <v>21</v>
      </c>
      <c r="BC13" s="2">
        <v>19</v>
      </c>
      <c r="BD13" s="2">
        <v>16</v>
      </c>
      <c r="BE13" s="2" t="s">
        <v>1666</v>
      </c>
      <c r="BF13" s="2">
        <v>15</v>
      </c>
      <c r="BG13" s="2">
        <v>3</v>
      </c>
      <c r="BH13" s="104">
        <v>5.52</v>
      </c>
      <c r="BI13" s="114">
        <v>4.4000000000000004</v>
      </c>
      <c r="BJ13" s="115">
        <v>3.8</v>
      </c>
      <c r="BK13" s="114">
        <v>2.2400000000000002</v>
      </c>
      <c r="BL13" s="106">
        <v>2.84</v>
      </c>
      <c r="BM13" s="108">
        <v>2.72</v>
      </c>
      <c r="BN13" s="106">
        <v>3.17</v>
      </c>
      <c r="BO13" s="108">
        <v>3.79</v>
      </c>
      <c r="BP13" s="107">
        <v>4.13</v>
      </c>
      <c r="BQ13" s="106">
        <v>4.0199999999999996</v>
      </c>
      <c r="BR13" s="106">
        <v>8.58</v>
      </c>
      <c r="BS13" s="106">
        <v>6.86</v>
      </c>
      <c r="BT13" s="106">
        <v>5.89</v>
      </c>
      <c r="BU13" s="8">
        <v>6.03</v>
      </c>
      <c r="BV13" s="5">
        <v>6.9</v>
      </c>
      <c r="BW13" s="9">
        <v>7.5</v>
      </c>
      <c r="BX13" s="4">
        <v>13.11</v>
      </c>
      <c r="BY13" s="97">
        <v>18.18</v>
      </c>
      <c r="BZ13" s="4">
        <v>5.04</v>
      </c>
      <c r="CA13" s="39">
        <v>3.45</v>
      </c>
      <c r="CB13" s="5">
        <v>2.33</v>
      </c>
      <c r="CC13" s="5">
        <v>2.2400000000000002</v>
      </c>
      <c r="CD13" s="7">
        <v>2.36</v>
      </c>
      <c r="CE13" s="8">
        <v>3.53</v>
      </c>
      <c r="CF13" s="7">
        <v>3.6</v>
      </c>
      <c r="CG13" s="8">
        <v>4.24</v>
      </c>
      <c r="CH13" s="6">
        <v>3.98</v>
      </c>
      <c r="CI13" s="7">
        <v>4.5</v>
      </c>
      <c r="CJ13" s="7">
        <v>8.48</v>
      </c>
      <c r="CK13" s="7">
        <v>6.48</v>
      </c>
      <c r="CL13" s="7">
        <v>5.63</v>
      </c>
      <c r="CM13" s="8">
        <v>7.34</v>
      </c>
      <c r="CN13" s="5">
        <v>7.27</v>
      </c>
      <c r="CO13" s="9">
        <v>8.9499999999999993</v>
      </c>
      <c r="CP13" s="4">
        <v>13.44</v>
      </c>
      <c r="CQ13" s="97">
        <v>16.78</v>
      </c>
      <c r="CR13" s="16">
        <v>26.17</v>
      </c>
      <c r="CS13" s="40">
        <v>31.14</v>
      </c>
      <c r="CT13" s="23">
        <v>33.92</v>
      </c>
      <c r="CU13" s="40">
        <v>33.69</v>
      </c>
      <c r="CV13" s="17">
        <v>35.79</v>
      </c>
      <c r="CW13" s="19">
        <v>38.299999999999997</v>
      </c>
      <c r="CX13" s="17">
        <v>39.119999999999997</v>
      </c>
      <c r="CY13" s="19">
        <v>40.28</v>
      </c>
      <c r="CZ13" s="18">
        <v>40.07</v>
      </c>
      <c r="DA13" s="17">
        <v>41.34</v>
      </c>
      <c r="DB13" s="17">
        <v>43.63</v>
      </c>
      <c r="DC13" s="17">
        <v>43.34</v>
      </c>
      <c r="DD13" s="17">
        <v>48.15</v>
      </c>
      <c r="DE13" s="19">
        <v>50.68</v>
      </c>
      <c r="DF13" s="23">
        <v>50.98</v>
      </c>
      <c r="DG13" s="20">
        <v>49.56</v>
      </c>
      <c r="DH13" s="16">
        <v>49.29</v>
      </c>
      <c r="DI13" s="97">
        <v>42.8</v>
      </c>
      <c r="DJ13" s="16">
        <v>27.41</v>
      </c>
      <c r="DK13" s="40">
        <v>31.47</v>
      </c>
      <c r="DL13" s="23">
        <v>32.72</v>
      </c>
      <c r="DM13" s="23">
        <v>33.630000000000003</v>
      </c>
      <c r="DN13" s="17">
        <v>35.619999999999997</v>
      </c>
      <c r="DO13" s="19">
        <v>38.22</v>
      </c>
      <c r="DP13" s="17">
        <v>39.03</v>
      </c>
      <c r="DQ13" s="19">
        <v>40.49</v>
      </c>
      <c r="DR13" s="18">
        <v>40.44</v>
      </c>
      <c r="DS13" s="17">
        <v>41.36</v>
      </c>
      <c r="DT13" s="17">
        <v>43.32</v>
      </c>
      <c r="DU13" s="17">
        <v>42.25</v>
      </c>
      <c r="DV13" s="17">
        <v>47.5</v>
      </c>
      <c r="DW13" s="19">
        <v>50.4</v>
      </c>
      <c r="DX13" s="23">
        <v>51.53</v>
      </c>
      <c r="DY13" s="20">
        <v>49.99</v>
      </c>
      <c r="DZ13" s="16">
        <v>48.38</v>
      </c>
      <c r="EA13" s="97">
        <v>41.73</v>
      </c>
      <c r="EB13" s="16">
        <v>3</v>
      </c>
      <c r="EC13" s="23">
        <v>5</v>
      </c>
      <c r="ED13" s="23">
        <v>6</v>
      </c>
      <c r="EE13" s="23">
        <v>3</v>
      </c>
      <c r="EF13" s="17">
        <v>1</v>
      </c>
      <c r="EG13" s="17">
        <v>-2</v>
      </c>
      <c r="EH13" s="17">
        <v>-7</v>
      </c>
      <c r="EI13" s="17">
        <v>-10</v>
      </c>
      <c r="EJ13" s="17">
        <v>-10</v>
      </c>
      <c r="EK13" s="17">
        <v>-8</v>
      </c>
      <c r="EL13" s="17">
        <v>0</v>
      </c>
      <c r="EM13" s="17">
        <v>1</v>
      </c>
      <c r="EN13" s="17">
        <v>3</v>
      </c>
      <c r="EO13" s="17">
        <v>4</v>
      </c>
      <c r="EP13" s="23">
        <v>7</v>
      </c>
      <c r="EQ13" s="20">
        <v>5</v>
      </c>
      <c r="ER13" s="20">
        <v>4</v>
      </c>
      <c r="ES13" s="97">
        <v>4</v>
      </c>
    </row>
    <row r="14" spans="1:149" ht="14">
      <c r="A14" s="2" t="s">
        <v>1042</v>
      </c>
      <c r="B14" s="2" t="s">
        <v>1666</v>
      </c>
      <c r="C14" s="2">
        <v>15</v>
      </c>
      <c r="D14" s="2">
        <v>1</v>
      </c>
      <c r="E14" s="2">
        <v>51622237</v>
      </c>
      <c r="F14" s="2" t="s">
        <v>91</v>
      </c>
      <c r="G14" s="1" t="s">
        <v>1047</v>
      </c>
      <c r="H14" s="14"/>
      <c r="I14" s="1"/>
      <c r="J14" s="2">
        <v>159</v>
      </c>
      <c r="K14" s="2">
        <v>55.8</v>
      </c>
      <c r="L14" s="2" t="s">
        <v>167</v>
      </c>
      <c r="M14" s="2"/>
      <c r="N14" s="2" t="s">
        <v>79</v>
      </c>
      <c r="O14" s="2" t="s">
        <v>80</v>
      </c>
      <c r="P14" s="3" t="s">
        <v>17</v>
      </c>
      <c r="Q14" s="3">
        <v>23</v>
      </c>
      <c r="R14" s="2">
        <v>21</v>
      </c>
      <c r="S14" s="2">
        <v>15</v>
      </c>
      <c r="T14" s="30"/>
      <c r="U14" s="30"/>
      <c r="V14" s="30"/>
      <c r="W14" s="30"/>
      <c r="X14" s="3" t="s">
        <v>17</v>
      </c>
      <c r="Y14" s="3">
        <v>23</v>
      </c>
      <c r="Z14" s="2">
        <v>21</v>
      </c>
      <c r="AA14" s="2">
        <v>15</v>
      </c>
      <c r="AB14" s="2" t="s">
        <v>1045</v>
      </c>
      <c r="AC14" s="33"/>
      <c r="AD14" s="3" t="s">
        <v>318</v>
      </c>
      <c r="AE14" s="3">
        <v>49</v>
      </c>
      <c r="AF14" s="2">
        <v>31</v>
      </c>
      <c r="AG14" s="2">
        <v>17</v>
      </c>
      <c r="AH14" s="2"/>
      <c r="AI14" s="33" t="s">
        <v>443</v>
      </c>
      <c r="AJ14" s="12" t="s">
        <v>473</v>
      </c>
      <c r="AK14" s="12">
        <v>29</v>
      </c>
      <c r="AL14" s="13">
        <v>22</v>
      </c>
      <c r="AM14" s="13">
        <v>5</v>
      </c>
      <c r="AN14" s="13"/>
      <c r="AO14" s="34" t="s">
        <v>197</v>
      </c>
      <c r="AP14" s="2" t="s">
        <v>1046</v>
      </c>
      <c r="AQ14" s="2" t="s">
        <v>336</v>
      </c>
      <c r="AR14" s="2" t="s">
        <v>812</v>
      </c>
      <c r="AS14" s="2" t="s">
        <v>313</v>
      </c>
      <c r="AT14" s="2" t="s">
        <v>87</v>
      </c>
      <c r="AU14" s="1"/>
      <c r="AV14" s="2" t="s">
        <v>89</v>
      </c>
      <c r="AW14" s="1"/>
      <c r="AX14" s="2" t="s">
        <v>93</v>
      </c>
      <c r="AY14" s="14" t="s">
        <v>477</v>
      </c>
      <c r="AZ14" s="14">
        <v>1</v>
      </c>
      <c r="BA14" s="3" t="s">
        <v>17</v>
      </c>
      <c r="BB14" s="3">
        <v>23</v>
      </c>
      <c r="BC14" s="2">
        <v>21</v>
      </c>
      <c r="BD14" s="2">
        <v>15</v>
      </c>
      <c r="BE14" s="2" t="s">
        <v>1666</v>
      </c>
      <c r="BF14" s="2">
        <v>15</v>
      </c>
      <c r="BG14" s="2">
        <v>1</v>
      </c>
      <c r="BH14" s="104">
        <v>4.24</v>
      </c>
      <c r="BI14" s="105">
        <v>2.62</v>
      </c>
      <c r="BJ14" s="109">
        <v>3.05</v>
      </c>
      <c r="BK14" s="107">
        <v>3.24</v>
      </c>
      <c r="BL14" s="106">
        <v>2.76</v>
      </c>
      <c r="BM14" s="108">
        <v>2.8</v>
      </c>
      <c r="BN14" s="106">
        <v>2.2799999999999998</v>
      </c>
      <c r="BO14" s="108">
        <v>0</v>
      </c>
      <c r="BP14" s="107">
        <v>1.57</v>
      </c>
      <c r="BQ14" s="106">
        <v>3.02</v>
      </c>
      <c r="BR14" s="106">
        <v>6.95</v>
      </c>
      <c r="BS14" s="106">
        <v>5.7</v>
      </c>
      <c r="BT14" s="106">
        <v>3.56</v>
      </c>
      <c r="BU14" s="4">
        <v>3.8</v>
      </c>
      <c r="BV14" s="9">
        <v>4.91</v>
      </c>
      <c r="BW14" s="9">
        <v>6.21</v>
      </c>
      <c r="BX14" s="4">
        <v>13.55</v>
      </c>
      <c r="BY14" s="4">
        <v>17.989999999999998</v>
      </c>
      <c r="BZ14" s="4">
        <v>3.62</v>
      </c>
      <c r="CA14" s="26">
        <v>2.52</v>
      </c>
      <c r="CB14" s="25">
        <v>1.78</v>
      </c>
      <c r="CC14" s="53">
        <v>1.96</v>
      </c>
      <c r="CD14" s="53">
        <v>1.88</v>
      </c>
      <c r="CE14" s="54">
        <v>1.87</v>
      </c>
      <c r="CF14" s="53">
        <v>2.13</v>
      </c>
      <c r="CG14" s="54">
        <v>2.4900000000000002</v>
      </c>
      <c r="CH14" s="55">
        <v>2.66</v>
      </c>
      <c r="CI14" s="53">
        <v>2.3199999999999998</v>
      </c>
      <c r="CJ14" s="53">
        <v>5.6</v>
      </c>
      <c r="CK14" s="53">
        <v>4.91</v>
      </c>
      <c r="CL14" s="7">
        <v>3.3</v>
      </c>
      <c r="CM14" s="4">
        <v>2.63</v>
      </c>
      <c r="CN14" s="9">
        <v>5.17</v>
      </c>
      <c r="CO14" s="9">
        <v>6.95</v>
      </c>
      <c r="CP14" s="4">
        <v>12.51</v>
      </c>
      <c r="CQ14" s="4">
        <v>19.43</v>
      </c>
      <c r="CR14" s="16">
        <v>27.73</v>
      </c>
      <c r="CS14" s="38">
        <v>31.03</v>
      </c>
      <c r="CT14" s="20">
        <v>35.19</v>
      </c>
      <c r="CU14" s="18">
        <v>37.14</v>
      </c>
      <c r="CV14" s="17">
        <v>38.130000000000003</v>
      </c>
      <c r="CW14" s="19">
        <v>38.89</v>
      </c>
      <c r="CX14" s="17">
        <v>39.64</v>
      </c>
      <c r="CY14" s="19">
        <v>40.21</v>
      </c>
      <c r="CZ14" s="18">
        <v>39.880000000000003</v>
      </c>
      <c r="DA14" s="17">
        <v>39.6</v>
      </c>
      <c r="DB14" s="17">
        <v>39.46</v>
      </c>
      <c r="DC14" s="17">
        <v>41.05</v>
      </c>
      <c r="DD14" s="17">
        <v>44.8</v>
      </c>
      <c r="DE14" s="16">
        <v>44.23</v>
      </c>
      <c r="DF14" s="20">
        <v>45.71</v>
      </c>
      <c r="DG14" s="20">
        <v>43.85</v>
      </c>
      <c r="DH14" s="16">
        <v>41.66</v>
      </c>
      <c r="DI14" s="16">
        <v>39.24</v>
      </c>
      <c r="DJ14" s="16">
        <v>28.56</v>
      </c>
      <c r="DK14" s="38">
        <v>30.94</v>
      </c>
      <c r="DL14" s="20">
        <v>35.08</v>
      </c>
      <c r="DM14" s="17">
        <v>37.590000000000003</v>
      </c>
      <c r="DN14" s="17">
        <v>38.11</v>
      </c>
      <c r="DO14" s="19">
        <v>38.44</v>
      </c>
      <c r="DP14" s="17">
        <v>39.5</v>
      </c>
      <c r="DQ14" s="19">
        <v>40.57</v>
      </c>
      <c r="DR14" s="18">
        <v>39.36</v>
      </c>
      <c r="DS14" s="17">
        <v>39.270000000000003</v>
      </c>
      <c r="DT14" s="17">
        <v>39.54</v>
      </c>
      <c r="DU14" s="17">
        <v>42.29</v>
      </c>
      <c r="DV14" s="17">
        <v>44.17</v>
      </c>
      <c r="DW14" s="16">
        <v>45.92</v>
      </c>
      <c r="DX14" s="20">
        <v>44.27</v>
      </c>
      <c r="DY14" s="20">
        <v>44.27</v>
      </c>
      <c r="DZ14" s="16">
        <v>41.77</v>
      </c>
      <c r="EA14" s="16">
        <v>39.39</v>
      </c>
      <c r="EB14" s="16">
        <v>0</v>
      </c>
      <c r="EC14" s="20">
        <v>2</v>
      </c>
      <c r="ED14" s="20">
        <v>3</v>
      </c>
      <c r="EE14" s="17">
        <v>3</v>
      </c>
      <c r="EF14" s="17">
        <v>0</v>
      </c>
      <c r="EG14" s="17">
        <v>-6</v>
      </c>
      <c r="EH14" s="17">
        <v>-12</v>
      </c>
      <c r="EI14" s="17">
        <v>-14</v>
      </c>
      <c r="EJ14" s="17">
        <v>-13</v>
      </c>
      <c r="EK14" s="17">
        <v>-13</v>
      </c>
      <c r="EL14" s="17">
        <v>-12</v>
      </c>
      <c r="EM14" s="17">
        <v>-7</v>
      </c>
      <c r="EN14" s="17">
        <v>0</v>
      </c>
      <c r="EO14" s="20">
        <v>1</v>
      </c>
      <c r="EP14" s="20">
        <v>3</v>
      </c>
      <c r="EQ14" s="20">
        <v>1</v>
      </c>
      <c r="ER14" s="20">
        <v>1</v>
      </c>
      <c r="ES14" s="20">
        <v>4</v>
      </c>
    </row>
    <row r="15" spans="1:149" ht="14">
      <c r="A15" s="2" t="s">
        <v>924</v>
      </c>
      <c r="B15" s="2" t="s">
        <v>1666</v>
      </c>
      <c r="C15" s="2">
        <v>17</v>
      </c>
      <c r="D15" s="2">
        <v>10</v>
      </c>
      <c r="E15" s="2">
        <v>39852052</v>
      </c>
      <c r="F15" s="2" t="s">
        <v>91</v>
      </c>
      <c r="G15" s="1" t="s">
        <v>132</v>
      </c>
      <c r="H15" s="14"/>
      <c r="I15" s="1"/>
      <c r="J15" s="2">
        <v>163.1</v>
      </c>
      <c r="K15" s="2">
        <v>58.1</v>
      </c>
      <c r="L15" s="2" t="s">
        <v>167</v>
      </c>
      <c r="M15" s="2"/>
      <c r="N15" s="2" t="s">
        <v>79</v>
      </c>
      <c r="O15" s="2" t="s">
        <v>80</v>
      </c>
      <c r="P15" s="3" t="s">
        <v>6</v>
      </c>
      <c r="Q15" s="3">
        <v>23</v>
      </c>
      <c r="R15" s="2">
        <v>23</v>
      </c>
      <c r="S15" s="2">
        <v>21</v>
      </c>
      <c r="T15" s="30" t="s">
        <v>927</v>
      </c>
      <c r="U15" s="30"/>
      <c r="V15" s="30"/>
      <c r="W15" s="30"/>
      <c r="X15" s="3" t="s">
        <v>6</v>
      </c>
      <c r="Y15" s="3">
        <v>23</v>
      </c>
      <c r="Z15" s="2">
        <v>23</v>
      </c>
      <c r="AA15" s="2">
        <v>21</v>
      </c>
      <c r="AB15" s="2" t="s">
        <v>446</v>
      </c>
      <c r="AC15" s="33"/>
      <c r="AD15" s="3" t="s">
        <v>137</v>
      </c>
      <c r="AE15" s="3">
        <v>46</v>
      </c>
      <c r="AF15" s="2">
        <v>38</v>
      </c>
      <c r="AG15" s="2">
        <v>25</v>
      </c>
      <c r="AH15" s="2"/>
      <c r="AI15" s="33" t="s">
        <v>443</v>
      </c>
      <c r="AJ15" s="12" t="s">
        <v>138</v>
      </c>
      <c r="AK15" s="12">
        <v>29</v>
      </c>
      <c r="AL15" s="13">
        <v>22</v>
      </c>
      <c r="AM15" s="13">
        <v>10</v>
      </c>
      <c r="AN15" s="13"/>
      <c r="AO15" s="34" t="s">
        <v>180</v>
      </c>
      <c r="AP15" s="2" t="s">
        <v>272</v>
      </c>
      <c r="AQ15" s="2" t="s">
        <v>118</v>
      </c>
      <c r="AR15" s="2" t="s">
        <v>281</v>
      </c>
      <c r="AS15" s="2" t="s">
        <v>151</v>
      </c>
      <c r="AT15" s="2" t="s">
        <v>87</v>
      </c>
      <c r="AU15" s="1"/>
      <c r="AV15" s="2" t="s">
        <v>89</v>
      </c>
      <c r="AW15" s="1"/>
      <c r="AX15" s="2" t="s">
        <v>93</v>
      </c>
      <c r="AY15" s="14" t="s">
        <v>835</v>
      </c>
      <c r="AZ15" s="14">
        <v>1</v>
      </c>
      <c r="BA15" s="3" t="s">
        <v>6</v>
      </c>
      <c r="BB15" s="3">
        <v>23</v>
      </c>
      <c r="BC15" s="2">
        <v>23</v>
      </c>
      <c r="BD15" s="2">
        <v>21</v>
      </c>
      <c r="BE15" s="2" t="s">
        <v>1666</v>
      </c>
      <c r="BF15" s="2">
        <v>17</v>
      </c>
      <c r="BG15" s="2">
        <v>10</v>
      </c>
      <c r="BH15" s="104">
        <v>3.24</v>
      </c>
      <c r="BI15" s="105">
        <v>3.11</v>
      </c>
      <c r="BJ15" s="109">
        <v>3.07</v>
      </c>
      <c r="BK15" s="107">
        <v>2.88</v>
      </c>
      <c r="BL15" s="106">
        <v>1.93</v>
      </c>
      <c r="BM15" s="108">
        <v>1.22</v>
      </c>
      <c r="BN15" s="106">
        <v>0.25</v>
      </c>
      <c r="BO15" s="108">
        <v>1.22</v>
      </c>
      <c r="BP15" s="107">
        <v>3.17</v>
      </c>
      <c r="BQ15" s="106">
        <v>2.95</v>
      </c>
      <c r="BR15" s="106">
        <v>4.78</v>
      </c>
      <c r="BS15" s="106">
        <v>7.31</v>
      </c>
      <c r="BT15" s="106">
        <v>4.5199999999999996</v>
      </c>
      <c r="BU15" s="4">
        <v>5.15</v>
      </c>
      <c r="BV15" s="9">
        <v>7.84</v>
      </c>
      <c r="BW15" s="9">
        <v>7.98</v>
      </c>
      <c r="BX15" s="4">
        <v>11.37</v>
      </c>
      <c r="BY15" s="4">
        <v>20.66</v>
      </c>
      <c r="BZ15" s="4">
        <v>3.17</v>
      </c>
      <c r="CA15" s="26">
        <v>1.79</v>
      </c>
      <c r="CB15" s="25">
        <v>0.72</v>
      </c>
      <c r="CC15" s="53">
        <v>0.5</v>
      </c>
      <c r="CD15" s="53">
        <v>1.25</v>
      </c>
      <c r="CE15" s="54">
        <v>1.88</v>
      </c>
      <c r="CF15" s="53">
        <v>1.88</v>
      </c>
      <c r="CG15" s="54">
        <v>3.22</v>
      </c>
      <c r="CH15" s="55">
        <v>3.98</v>
      </c>
      <c r="CI15" s="53">
        <v>4.01</v>
      </c>
      <c r="CJ15" s="53">
        <v>4.13</v>
      </c>
      <c r="CK15" s="53">
        <v>6.21</v>
      </c>
      <c r="CL15" s="7">
        <v>4.72</v>
      </c>
      <c r="CM15" s="4">
        <v>5.67</v>
      </c>
      <c r="CN15" s="9">
        <v>6.56</v>
      </c>
      <c r="CO15" s="9">
        <v>7.8</v>
      </c>
      <c r="CP15" s="4">
        <v>10.28</v>
      </c>
      <c r="CQ15" s="4">
        <v>20.309999999999999</v>
      </c>
      <c r="CR15" s="16">
        <v>29.11</v>
      </c>
      <c r="CS15" s="38">
        <v>34.71</v>
      </c>
      <c r="CT15" s="20">
        <v>36.630000000000003</v>
      </c>
      <c r="CU15" s="18">
        <v>37.54</v>
      </c>
      <c r="CV15" s="17">
        <v>38.119999999999997</v>
      </c>
      <c r="CW15" s="19">
        <v>39.28</v>
      </c>
      <c r="CX15" s="17">
        <v>41.36</v>
      </c>
      <c r="CY15" s="19">
        <v>41.33</v>
      </c>
      <c r="CZ15" s="18">
        <v>41.32</v>
      </c>
      <c r="DA15" s="17">
        <v>41.6</v>
      </c>
      <c r="DB15" s="17">
        <v>43.25</v>
      </c>
      <c r="DC15" s="17">
        <v>44.37</v>
      </c>
      <c r="DD15" s="17">
        <v>47.24</v>
      </c>
      <c r="DE15" s="16">
        <v>47.82</v>
      </c>
      <c r="DF15" s="20">
        <v>48.06</v>
      </c>
      <c r="DG15" s="20">
        <v>48.47</v>
      </c>
      <c r="DH15" s="16">
        <v>48.55</v>
      </c>
      <c r="DI15" s="16">
        <v>42.27</v>
      </c>
      <c r="DJ15" s="16">
        <v>28.12</v>
      </c>
      <c r="DK15" s="38">
        <v>34.71</v>
      </c>
      <c r="DL15" s="20">
        <v>36.49</v>
      </c>
      <c r="DM15" s="17">
        <v>37.380000000000003</v>
      </c>
      <c r="DN15" s="17">
        <v>38.17</v>
      </c>
      <c r="DO15" s="19">
        <v>39.270000000000003</v>
      </c>
      <c r="DP15" s="17">
        <v>40.98</v>
      </c>
      <c r="DQ15" s="19">
        <v>40.35</v>
      </c>
      <c r="DR15" s="18">
        <v>41.15</v>
      </c>
      <c r="DS15" s="17">
        <v>42.43</v>
      </c>
      <c r="DT15" s="17">
        <v>43.26</v>
      </c>
      <c r="DU15" s="17">
        <v>45.58</v>
      </c>
      <c r="DV15" s="17">
        <v>47.74</v>
      </c>
      <c r="DW15" s="16">
        <v>47.25</v>
      </c>
      <c r="DX15" s="20">
        <v>47.6</v>
      </c>
      <c r="DY15" s="20">
        <v>49.24</v>
      </c>
      <c r="DZ15" s="16">
        <v>47.61</v>
      </c>
      <c r="EA15" s="16">
        <v>42.61</v>
      </c>
      <c r="EB15" s="16">
        <v>3</v>
      </c>
      <c r="EC15" s="20">
        <v>4</v>
      </c>
      <c r="ED15" s="20">
        <v>5</v>
      </c>
      <c r="EE15" s="17">
        <v>2</v>
      </c>
      <c r="EF15" s="17">
        <v>-4</v>
      </c>
      <c r="EG15" s="17">
        <v>-10</v>
      </c>
      <c r="EH15" s="17">
        <v>-15</v>
      </c>
      <c r="EI15" s="17">
        <v>-16</v>
      </c>
      <c r="EJ15" s="17">
        <v>-12</v>
      </c>
      <c r="EK15" s="17">
        <v>-8</v>
      </c>
      <c r="EL15" s="17">
        <v>-3</v>
      </c>
      <c r="EM15" s="17">
        <v>0</v>
      </c>
      <c r="EN15" s="17">
        <v>2</v>
      </c>
      <c r="EO15" s="20">
        <v>4</v>
      </c>
      <c r="EP15" s="20">
        <v>4</v>
      </c>
      <c r="EQ15" s="20">
        <v>1</v>
      </c>
      <c r="ER15" s="20">
        <v>2</v>
      </c>
      <c r="ES15" s="20">
        <v>-2</v>
      </c>
    </row>
    <row r="16" spans="1:149" ht="14">
      <c r="A16" s="2" t="s">
        <v>789</v>
      </c>
      <c r="B16" s="2" t="s">
        <v>1666</v>
      </c>
      <c r="C16" s="2">
        <v>14</v>
      </c>
      <c r="D16" s="2">
        <v>11</v>
      </c>
      <c r="E16" s="2">
        <v>52263631</v>
      </c>
      <c r="F16" s="2" t="s">
        <v>91</v>
      </c>
      <c r="G16" s="1" t="s">
        <v>793</v>
      </c>
      <c r="H16" s="13" t="s">
        <v>95</v>
      </c>
      <c r="I16" s="1">
        <v>-1</v>
      </c>
      <c r="J16" s="2">
        <v>163.9</v>
      </c>
      <c r="K16" s="2">
        <v>54</v>
      </c>
      <c r="L16" s="2" t="s">
        <v>167</v>
      </c>
      <c r="M16" s="2"/>
      <c r="N16" s="2" t="s">
        <v>79</v>
      </c>
      <c r="O16" s="2" t="s">
        <v>80</v>
      </c>
      <c r="P16" s="3" t="s">
        <v>17</v>
      </c>
      <c r="Q16" s="3">
        <v>25</v>
      </c>
      <c r="R16" s="2">
        <v>21</v>
      </c>
      <c r="S16" s="2">
        <v>16</v>
      </c>
      <c r="T16" s="30"/>
      <c r="U16" s="30"/>
      <c r="V16" s="30"/>
      <c r="W16" s="30"/>
      <c r="X16" s="3" t="s">
        <v>17</v>
      </c>
      <c r="Y16" s="3">
        <v>25</v>
      </c>
      <c r="Z16" s="2">
        <v>21</v>
      </c>
      <c r="AA16" s="2">
        <v>16</v>
      </c>
      <c r="AB16" s="2" t="s">
        <v>280</v>
      </c>
      <c r="AC16" s="33"/>
      <c r="AD16" s="3" t="s">
        <v>101</v>
      </c>
      <c r="AE16" s="3">
        <v>50</v>
      </c>
      <c r="AF16" s="2">
        <v>37</v>
      </c>
      <c r="AG16" s="2">
        <v>25</v>
      </c>
      <c r="AH16" s="2"/>
      <c r="AI16" s="33" t="s">
        <v>443</v>
      </c>
      <c r="AJ16" s="12" t="s">
        <v>116</v>
      </c>
      <c r="AK16" s="12">
        <v>35</v>
      </c>
      <c r="AL16" s="13">
        <v>22</v>
      </c>
      <c r="AM16" s="13">
        <v>10</v>
      </c>
      <c r="AN16" s="13"/>
      <c r="AO16" s="34" t="s">
        <v>197</v>
      </c>
      <c r="AP16" s="2" t="s">
        <v>117</v>
      </c>
      <c r="AQ16" s="2" t="s">
        <v>273</v>
      </c>
      <c r="AR16" s="2" t="s">
        <v>792</v>
      </c>
      <c r="AS16" s="2" t="s">
        <v>313</v>
      </c>
      <c r="AT16" s="2" t="s">
        <v>87</v>
      </c>
      <c r="AU16" s="1"/>
      <c r="AV16" s="2" t="s">
        <v>89</v>
      </c>
      <c r="AW16" s="1"/>
      <c r="AX16" s="2" t="s">
        <v>93</v>
      </c>
      <c r="AY16" s="14" t="s">
        <v>794</v>
      </c>
      <c r="AZ16" s="14">
        <v>2</v>
      </c>
      <c r="BA16" s="3" t="s">
        <v>17</v>
      </c>
      <c r="BB16" s="3">
        <v>25</v>
      </c>
      <c r="BC16" s="2">
        <v>21</v>
      </c>
      <c r="BD16" s="2">
        <v>16</v>
      </c>
      <c r="BE16" s="2" t="s">
        <v>1666</v>
      </c>
      <c r="BF16" s="2">
        <v>14</v>
      </c>
      <c r="BG16" s="2">
        <v>11</v>
      </c>
      <c r="BH16" s="104">
        <v>2.96</v>
      </c>
      <c r="BI16" s="105">
        <v>1.61</v>
      </c>
      <c r="BJ16" s="109">
        <v>2.71</v>
      </c>
      <c r="BK16" s="105">
        <v>1.78</v>
      </c>
      <c r="BL16" s="109">
        <v>1.24</v>
      </c>
      <c r="BM16" s="104">
        <v>1.27</v>
      </c>
      <c r="BN16" s="109">
        <v>0</v>
      </c>
      <c r="BO16" s="104">
        <v>0.25</v>
      </c>
      <c r="BP16" s="105">
        <v>1.73</v>
      </c>
      <c r="BQ16" s="109">
        <v>2.2200000000000002</v>
      </c>
      <c r="BR16" s="109">
        <v>4.4800000000000004</v>
      </c>
      <c r="BS16" s="109">
        <v>3.85</v>
      </c>
      <c r="BT16" s="109">
        <v>3.17</v>
      </c>
      <c r="BU16" s="4">
        <v>2.68</v>
      </c>
      <c r="BV16" s="9">
        <v>5.74</v>
      </c>
      <c r="BW16" s="9">
        <v>6.72</v>
      </c>
      <c r="BX16" s="4">
        <v>8.02</v>
      </c>
      <c r="BY16" s="4">
        <v>12.67</v>
      </c>
      <c r="BZ16" s="4">
        <v>2.74</v>
      </c>
      <c r="CA16" s="26">
        <v>1.69</v>
      </c>
      <c r="CB16" s="25">
        <v>0</v>
      </c>
      <c r="CC16" s="25">
        <v>0.67</v>
      </c>
      <c r="CD16" s="25">
        <v>1.02</v>
      </c>
      <c r="CE16" s="12">
        <v>1.25</v>
      </c>
      <c r="CF16" s="25">
        <v>2.17</v>
      </c>
      <c r="CG16" s="12">
        <v>1.9</v>
      </c>
      <c r="CH16" s="26">
        <v>2.78</v>
      </c>
      <c r="CI16" s="25">
        <v>3.86</v>
      </c>
      <c r="CJ16" s="25">
        <v>3.17</v>
      </c>
      <c r="CK16" s="25">
        <v>3.38</v>
      </c>
      <c r="CL16" s="9">
        <v>2.95</v>
      </c>
      <c r="CM16" s="4">
        <v>3.07</v>
      </c>
      <c r="CN16" s="9">
        <v>5.84</v>
      </c>
      <c r="CO16" s="9">
        <v>6.94</v>
      </c>
      <c r="CP16" s="4">
        <v>9.61</v>
      </c>
      <c r="CQ16" s="4">
        <v>12.23</v>
      </c>
      <c r="CR16" s="16">
        <v>28.53</v>
      </c>
      <c r="CS16" s="38">
        <v>32.450000000000003</v>
      </c>
      <c r="CT16" s="20">
        <v>35.25</v>
      </c>
      <c r="CU16" s="38">
        <v>36.01</v>
      </c>
      <c r="CV16" s="20">
        <v>37.44</v>
      </c>
      <c r="CW16" s="16">
        <v>38.1</v>
      </c>
      <c r="CX16" s="20">
        <v>38.71</v>
      </c>
      <c r="CY16" s="16">
        <v>40.21</v>
      </c>
      <c r="CZ16" s="38">
        <v>39.74</v>
      </c>
      <c r="DA16" s="20">
        <v>40.53</v>
      </c>
      <c r="DB16" s="20">
        <v>40.909999999999997</v>
      </c>
      <c r="DC16" s="20">
        <v>43.72</v>
      </c>
      <c r="DD16" s="20">
        <v>47.44</v>
      </c>
      <c r="DE16" s="16">
        <v>46.79</v>
      </c>
      <c r="DF16" s="20">
        <v>44.83</v>
      </c>
      <c r="DG16" s="20">
        <v>43.63</v>
      </c>
      <c r="DH16" s="16">
        <v>43.29</v>
      </c>
      <c r="DI16" s="16">
        <v>41.58</v>
      </c>
      <c r="DJ16" s="16">
        <v>28.45</v>
      </c>
      <c r="DK16" s="38">
        <v>32.33</v>
      </c>
      <c r="DL16" s="20">
        <v>35.46</v>
      </c>
      <c r="DM16" s="20">
        <v>36.659999999999997</v>
      </c>
      <c r="DN16" s="20">
        <v>37.26</v>
      </c>
      <c r="DO16" s="16">
        <v>37.5</v>
      </c>
      <c r="DP16" s="20">
        <v>38.020000000000003</v>
      </c>
      <c r="DQ16" s="16">
        <v>39.409999999999997</v>
      </c>
      <c r="DR16" s="38">
        <v>39.08</v>
      </c>
      <c r="DS16" s="20">
        <v>40.369999999999997</v>
      </c>
      <c r="DT16" s="20">
        <v>40.01</v>
      </c>
      <c r="DU16" s="20">
        <v>43.68</v>
      </c>
      <c r="DV16" s="20">
        <v>48.08</v>
      </c>
      <c r="DW16" s="16">
        <v>47.29</v>
      </c>
      <c r="DX16" s="20">
        <v>45.72</v>
      </c>
      <c r="DY16" s="20">
        <v>43.14</v>
      </c>
      <c r="DZ16" s="16">
        <v>44.18</v>
      </c>
      <c r="EA16" s="16">
        <v>41.66</v>
      </c>
      <c r="EB16" s="16">
        <v>2</v>
      </c>
      <c r="EC16" s="20">
        <v>5</v>
      </c>
      <c r="ED16" s="20">
        <v>5</v>
      </c>
      <c r="EE16" s="20">
        <v>4</v>
      </c>
      <c r="EF16" s="20">
        <v>1</v>
      </c>
      <c r="EG16" s="20">
        <v>-5</v>
      </c>
      <c r="EH16" s="20">
        <v>-11</v>
      </c>
      <c r="EI16" s="20">
        <v>-12</v>
      </c>
      <c r="EJ16" s="20">
        <v>-11</v>
      </c>
      <c r="EK16" s="20">
        <v>-10</v>
      </c>
      <c r="EL16" s="20">
        <v>-5</v>
      </c>
      <c r="EM16" s="20">
        <v>0</v>
      </c>
      <c r="EN16" s="20">
        <v>4</v>
      </c>
      <c r="EO16" s="20">
        <v>6</v>
      </c>
      <c r="EP16" s="20">
        <v>7</v>
      </c>
      <c r="EQ16" s="20">
        <v>5</v>
      </c>
      <c r="ER16" s="20">
        <v>3</v>
      </c>
      <c r="ES16" s="20">
        <v>3</v>
      </c>
    </row>
    <row r="17" spans="1:149" ht="14">
      <c r="A17" s="2" t="s">
        <v>1357</v>
      </c>
      <c r="B17" s="2" t="s">
        <v>1666</v>
      </c>
      <c r="C17" s="2">
        <v>22</v>
      </c>
      <c r="D17" s="2">
        <v>6</v>
      </c>
      <c r="E17" s="2">
        <v>52253968</v>
      </c>
      <c r="F17" s="2" t="s">
        <v>91</v>
      </c>
      <c r="G17" s="1" t="s">
        <v>451</v>
      </c>
      <c r="H17" s="15" t="s">
        <v>95</v>
      </c>
      <c r="I17" s="1">
        <v>-1</v>
      </c>
      <c r="J17" s="2">
        <v>163.4</v>
      </c>
      <c r="K17" s="2">
        <v>54.3</v>
      </c>
      <c r="L17" s="2" t="s">
        <v>167</v>
      </c>
      <c r="M17" s="2"/>
      <c r="N17" s="2" t="s">
        <v>79</v>
      </c>
      <c r="O17" s="2" t="s">
        <v>80</v>
      </c>
      <c r="P17" s="3" t="s">
        <v>6</v>
      </c>
      <c r="Q17" s="3">
        <v>26</v>
      </c>
      <c r="R17" s="2">
        <v>24</v>
      </c>
      <c r="S17" s="2">
        <v>20</v>
      </c>
      <c r="T17" s="30"/>
      <c r="U17" s="30"/>
      <c r="V17" s="30"/>
      <c r="W17" s="30"/>
      <c r="X17" s="3" t="s">
        <v>6</v>
      </c>
      <c r="Y17" s="3">
        <v>26</v>
      </c>
      <c r="Z17" s="2">
        <v>24</v>
      </c>
      <c r="AA17" s="2">
        <v>20</v>
      </c>
      <c r="AB17" s="2" t="s">
        <v>450</v>
      </c>
      <c r="AC17" s="33"/>
      <c r="AD17" s="3" t="s">
        <v>232</v>
      </c>
      <c r="AE17" s="3">
        <v>56</v>
      </c>
      <c r="AF17" s="2">
        <v>43</v>
      </c>
      <c r="AG17" s="2">
        <v>34</v>
      </c>
      <c r="AH17" s="2"/>
      <c r="AI17" s="33" t="s">
        <v>242</v>
      </c>
      <c r="AJ17" s="12" t="s">
        <v>217</v>
      </c>
      <c r="AK17" s="12">
        <v>33</v>
      </c>
      <c r="AL17" s="13">
        <v>22</v>
      </c>
      <c r="AM17" s="13">
        <v>20</v>
      </c>
      <c r="AN17" s="13"/>
      <c r="AO17" s="34"/>
      <c r="AP17" s="2" t="s">
        <v>272</v>
      </c>
      <c r="AQ17" s="2" t="s">
        <v>336</v>
      </c>
      <c r="AR17" s="2" t="s">
        <v>257</v>
      </c>
      <c r="AS17" s="2" t="s">
        <v>86</v>
      </c>
      <c r="AT17" s="2" t="s">
        <v>87</v>
      </c>
      <c r="AU17" s="1" t="s">
        <v>90</v>
      </c>
      <c r="AV17" s="2" t="s">
        <v>89</v>
      </c>
      <c r="AW17" s="1" t="s">
        <v>180</v>
      </c>
      <c r="AX17" s="2" t="s">
        <v>93</v>
      </c>
      <c r="AY17" s="14" t="s">
        <v>450</v>
      </c>
      <c r="AZ17" s="14">
        <v>2</v>
      </c>
      <c r="BA17" s="3" t="s">
        <v>6</v>
      </c>
      <c r="BB17" s="3">
        <v>26</v>
      </c>
      <c r="BC17" s="2">
        <v>24</v>
      </c>
      <c r="BD17" s="2">
        <v>20</v>
      </c>
      <c r="BE17" s="2" t="s">
        <v>1666</v>
      </c>
      <c r="BF17" s="2">
        <v>22</v>
      </c>
      <c r="BG17" s="2">
        <v>6</v>
      </c>
      <c r="BH17" s="104">
        <v>4.6900000000000004</v>
      </c>
      <c r="BI17" s="105">
        <v>2.5299999999999998</v>
      </c>
      <c r="BJ17" s="109">
        <v>2.44</v>
      </c>
      <c r="BK17" s="105">
        <v>1.39</v>
      </c>
      <c r="BL17" s="109">
        <v>1.1499999999999999</v>
      </c>
      <c r="BM17" s="104">
        <v>1.63</v>
      </c>
      <c r="BN17" s="109">
        <v>0</v>
      </c>
      <c r="BO17" s="104">
        <v>0</v>
      </c>
      <c r="BP17" s="105">
        <v>0</v>
      </c>
      <c r="BQ17" s="109">
        <v>0.95</v>
      </c>
      <c r="BR17" s="109">
        <v>2.61</v>
      </c>
      <c r="BS17" s="109">
        <v>5.55</v>
      </c>
      <c r="BT17" s="109">
        <v>4.53</v>
      </c>
      <c r="BU17" s="4">
        <v>4.46</v>
      </c>
      <c r="BV17" s="9">
        <v>7.27</v>
      </c>
      <c r="BW17" s="9">
        <v>9.31</v>
      </c>
      <c r="BX17" s="4">
        <v>13.35</v>
      </c>
      <c r="BY17" s="4">
        <v>22.15</v>
      </c>
      <c r="BZ17" s="4">
        <v>3.79</v>
      </c>
      <c r="CA17" s="37">
        <v>3.12</v>
      </c>
      <c r="CB17" s="9">
        <v>2.17</v>
      </c>
      <c r="CC17" s="9">
        <v>0.9</v>
      </c>
      <c r="CD17" s="9">
        <v>1.54</v>
      </c>
      <c r="CE17" s="4">
        <v>2.13</v>
      </c>
      <c r="CF17" s="9">
        <v>2.17</v>
      </c>
      <c r="CG17" s="4">
        <v>2.25</v>
      </c>
      <c r="CH17" s="37">
        <v>3.05</v>
      </c>
      <c r="CI17" s="9">
        <v>4.22</v>
      </c>
      <c r="CJ17" s="9">
        <v>4.0199999999999996</v>
      </c>
      <c r="CK17" s="9">
        <v>4.5999999999999996</v>
      </c>
      <c r="CL17" s="9">
        <v>5.0199999999999996</v>
      </c>
      <c r="CM17" s="4">
        <v>5.7</v>
      </c>
      <c r="CN17" s="9">
        <v>8.19</v>
      </c>
      <c r="CO17" s="9">
        <v>9.56</v>
      </c>
      <c r="CP17" s="4">
        <v>12.85</v>
      </c>
      <c r="CQ17" s="4">
        <v>22.06</v>
      </c>
      <c r="CR17" s="16">
        <v>28.35</v>
      </c>
      <c r="CS17" s="38">
        <v>32.03</v>
      </c>
      <c r="CT17" s="20">
        <v>35.619999999999997</v>
      </c>
      <c r="CU17" s="38">
        <v>37.93</v>
      </c>
      <c r="CV17" s="20">
        <v>38.64</v>
      </c>
      <c r="CW17" s="16">
        <v>40.549999999999997</v>
      </c>
      <c r="CX17" s="20">
        <v>41.41</v>
      </c>
      <c r="CY17" s="16">
        <v>42.53</v>
      </c>
      <c r="CZ17" s="38">
        <v>43.45</v>
      </c>
      <c r="DA17" s="20">
        <v>42.73</v>
      </c>
      <c r="DB17" s="20">
        <v>43.25</v>
      </c>
      <c r="DC17" s="20">
        <v>42.57</v>
      </c>
      <c r="DD17" s="20">
        <v>49.82</v>
      </c>
      <c r="DE17" s="16">
        <v>48.57</v>
      </c>
      <c r="DF17" s="20">
        <v>51.42</v>
      </c>
      <c r="DG17" s="20">
        <v>50.83</v>
      </c>
      <c r="DH17" s="16">
        <v>48.56</v>
      </c>
      <c r="DI17" s="16">
        <v>38.47</v>
      </c>
      <c r="DJ17" s="16">
        <v>29.08</v>
      </c>
      <c r="DK17" s="38">
        <v>31.26</v>
      </c>
      <c r="DL17" s="20">
        <v>34.54</v>
      </c>
      <c r="DM17" s="20">
        <v>36.729999999999997</v>
      </c>
      <c r="DN17" s="20">
        <v>37.43</v>
      </c>
      <c r="DO17" s="16">
        <v>40.81</v>
      </c>
      <c r="DP17" s="20">
        <v>41.76</v>
      </c>
      <c r="DQ17" s="16">
        <v>43.08</v>
      </c>
      <c r="DR17" s="38">
        <v>44.63</v>
      </c>
      <c r="DS17" s="20">
        <v>42.6</v>
      </c>
      <c r="DT17" s="20">
        <v>44.12</v>
      </c>
      <c r="DU17" s="20">
        <v>43.91</v>
      </c>
      <c r="DV17" s="20">
        <v>50.11</v>
      </c>
      <c r="DW17" s="16">
        <v>49.5</v>
      </c>
      <c r="DX17" s="20">
        <v>51.77</v>
      </c>
      <c r="DY17" s="20">
        <v>49.61</v>
      </c>
      <c r="DZ17" s="16">
        <v>49.26</v>
      </c>
      <c r="EA17" s="16">
        <v>39.130000000000003</v>
      </c>
      <c r="EB17" s="16">
        <v>4</v>
      </c>
      <c r="EC17" s="20">
        <v>4</v>
      </c>
      <c r="ED17" s="20">
        <v>4</v>
      </c>
      <c r="EE17" s="20">
        <v>3</v>
      </c>
      <c r="EF17" s="20">
        <v>0</v>
      </c>
      <c r="EG17" s="20">
        <v>-3</v>
      </c>
      <c r="EH17" s="20">
        <v>-9</v>
      </c>
      <c r="EI17" s="20">
        <v>-12</v>
      </c>
      <c r="EJ17" s="20">
        <v>-17</v>
      </c>
      <c r="EK17" s="20">
        <v>-15</v>
      </c>
      <c r="EL17" s="20">
        <v>-10</v>
      </c>
      <c r="EM17" s="20">
        <v>-7</v>
      </c>
      <c r="EN17" s="20">
        <v>-1</v>
      </c>
      <c r="EO17" s="20">
        <v>4</v>
      </c>
      <c r="EP17" s="20">
        <v>5</v>
      </c>
      <c r="EQ17" s="20">
        <v>2</v>
      </c>
      <c r="ER17" s="20">
        <v>0</v>
      </c>
      <c r="ES17" s="20">
        <v>1</v>
      </c>
    </row>
    <row r="18" spans="1:149" ht="14">
      <c r="A18" s="2" t="s">
        <v>850</v>
      </c>
      <c r="B18" s="2" t="s">
        <v>1666</v>
      </c>
      <c r="C18" s="2">
        <v>14</v>
      </c>
      <c r="D18" s="2">
        <v>10</v>
      </c>
      <c r="E18" s="2">
        <v>36911109</v>
      </c>
      <c r="F18" s="2" t="s">
        <v>91</v>
      </c>
      <c r="G18" s="1" t="s">
        <v>854</v>
      </c>
      <c r="H18" s="13" t="s">
        <v>95</v>
      </c>
      <c r="I18" s="1">
        <v>-5</v>
      </c>
      <c r="J18" s="2">
        <v>155.1</v>
      </c>
      <c r="K18" s="2">
        <v>43.9</v>
      </c>
      <c r="L18" s="2" t="s">
        <v>167</v>
      </c>
      <c r="M18" s="2"/>
      <c r="N18" s="2" t="s">
        <v>79</v>
      </c>
      <c r="O18" s="2" t="s">
        <v>80</v>
      </c>
      <c r="P18" s="3" t="s">
        <v>15</v>
      </c>
      <c r="Q18" s="3">
        <v>27</v>
      </c>
      <c r="R18" s="2">
        <v>23</v>
      </c>
      <c r="S18" s="2">
        <v>19</v>
      </c>
      <c r="T18" s="30"/>
      <c r="U18" s="30"/>
      <c r="V18" s="30"/>
      <c r="W18" s="30"/>
      <c r="X18" s="3" t="s">
        <v>15</v>
      </c>
      <c r="Y18" s="3">
        <v>27</v>
      </c>
      <c r="Z18" s="2">
        <v>23</v>
      </c>
      <c r="AA18" s="2">
        <v>19</v>
      </c>
      <c r="AB18" s="2" t="s">
        <v>280</v>
      </c>
      <c r="AC18" s="33" t="s">
        <v>487</v>
      </c>
      <c r="AD18" s="3" t="s">
        <v>472</v>
      </c>
      <c r="AE18" s="3">
        <v>53</v>
      </c>
      <c r="AF18" s="2">
        <v>35</v>
      </c>
      <c r="AG18" s="2">
        <v>34</v>
      </c>
      <c r="AH18" s="2"/>
      <c r="AI18" s="33" t="s">
        <v>176</v>
      </c>
      <c r="AJ18" s="12" t="s">
        <v>261</v>
      </c>
      <c r="AK18" s="12">
        <v>31</v>
      </c>
      <c r="AL18" s="13">
        <v>19</v>
      </c>
      <c r="AM18" s="13">
        <v>15</v>
      </c>
      <c r="AN18" s="13"/>
      <c r="AO18" s="34"/>
      <c r="AP18" s="2" t="s">
        <v>117</v>
      </c>
      <c r="AQ18" s="2" t="s">
        <v>202</v>
      </c>
      <c r="AR18" s="2" t="s">
        <v>766</v>
      </c>
      <c r="AS18" s="2" t="s">
        <v>353</v>
      </c>
      <c r="AT18" s="2" t="s">
        <v>87</v>
      </c>
      <c r="AU18" s="1"/>
      <c r="AV18" s="2" t="s">
        <v>89</v>
      </c>
      <c r="AW18" s="1"/>
      <c r="AX18" s="2" t="s">
        <v>855</v>
      </c>
      <c r="AY18" s="14" t="s">
        <v>806</v>
      </c>
      <c r="AZ18" s="14">
        <v>2</v>
      </c>
      <c r="BA18" s="3" t="s">
        <v>15</v>
      </c>
      <c r="BB18" s="3">
        <v>27</v>
      </c>
      <c r="BC18" s="2">
        <v>23</v>
      </c>
      <c r="BD18" s="2">
        <v>19</v>
      </c>
      <c r="BE18" s="2" t="s">
        <v>1666</v>
      </c>
      <c r="BF18" s="2">
        <v>14</v>
      </c>
      <c r="BG18" s="2">
        <v>10</v>
      </c>
      <c r="BH18" s="104">
        <v>3.78</v>
      </c>
      <c r="BI18" s="105">
        <v>2.52</v>
      </c>
      <c r="BJ18" s="109">
        <v>2.68</v>
      </c>
      <c r="BK18" s="105">
        <v>2.74</v>
      </c>
      <c r="BL18" s="109">
        <v>3.05</v>
      </c>
      <c r="BM18" s="104">
        <v>2.88</v>
      </c>
      <c r="BN18" s="109">
        <v>2.68</v>
      </c>
      <c r="BO18" s="104">
        <v>2.72</v>
      </c>
      <c r="BP18" s="105">
        <v>3.24</v>
      </c>
      <c r="BQ18" s="109">
        <v>2.2799999999999998</v>
      </c>
      <c r="BR18" s="109">
        <v>2.91</v>
      </c>
      <c r="BS18" s="109">
        <v>4.92</v>
      </c>
      <c r="BT18" s="109">
        <v>2.62</v>
      </c>
      <c r="BU18" s="4">
        <v>3.22</v>
      </c>
      <c r="BV18" s="9">
        <v>4.6100000000000003</v>
      </c>
      <c r="BW18" s="9">
        <v>6.23</v>
      </c>
      <c r="BX18" s="4">
        <v>11.98</v>
      </c>
      <c r="BY18" s="4">
        <v>16.420000000000002</v>
      </c>
      <c r="BZ18" s="4">
        <v>3.14</v>
      </c>
      <c r="CA18" s="26">
        <v>2.27</v>
      </c>
      <c r="CB18" s="25">
        <v>1.39</v>
      </c>
      <c r="CC18" s="25">
        <v>1.5</v>
      </c>
      <c r="CD18" s="25">
        <v>1.62</v>
      </c>
      <c r="CE18" s="12">
        <v>1.61</v>
      </c>
      <c r="CF18" s="25">
        <v>2.61</v>
      </c>
      <c r="CG18" s="12">
        <v>2.56</v>
      </c>
      <c r="CH18" s="26">
        <v>3.02</v>
      </c>
      <c r="CI18" s="25">
        <v>2.5</v>
      </c>
      <c r="CJ18" s="25">
        <v>6.67</v>
      </c>
      <c r="CK18" s="25">
        <v>5.22</v>
      </c>
      <c r="CL18" s="9">
        <v>3.23</v>
      </c>
      <c r="CM18" s="4">
        <v>3.39</v>
      </c>
      <c r="CN18" s="9">
        <v>4.92</v>
      </c>
      <c r="CO18" s="9">
        <v>6.92</v>
      </c>
      <c r="CP18" s="4">
        <v>11.17</v>
      </c>
      <c r="CQ18" s="4">
        <v>16.989999999999998</v>
      </c>
      <c r="CR18" s="16">
        <v>26.75</v>
      </c>
      <c r="CS18" s="38">
        <v>29.9</v>
      </c>
      <c r="CT18" s="20">
        <v>33.5</v>
      </c>
      <c r="CU18" s="38">
        <v>33.14</v>
      </c>
      <c r="CV18" s="20">
        <v>34.6</v>
      </c>
      <c r="CW18" s="16">
        <v>34.61</v>
      </c>
      <c r="CX18" s="20">
        <v>36.03</v>
      </c>
      <c r="CY18" s="16">
        <v>36.659999999999997</v>
      </c>
      <c r="CZ18" s="38">
        <v>35.33</v>
      </c>
      <c r="DA18" s="20">
        <v>36.04</v>
      </c>
      <c r="DB18" s="20">
        <v>36.22</v>
      </c>
      <c r="DC18" s="20">
        <v>37.979999999999997</v>
      </c>
      <c r="DD18" s="20">
        <v>40.83</v>
      </c>
      <c r="DE18" s="16">
        <v>43.58</v>
      </c>
      <c r="DF18" s="20">
        <v>45.69</v>
      </c>
      <c r="DG18" s="20">
        <v>44.16</v>
      </c>
      <c r="DH18" s="16">
        <v>42.44</v>
      </c>
      <c r="DI18" s="16">
        <v>37.299999999999997</v>
      </c>
      <c r="DJ18" s="16">
        <v>26.29</v>
      </c>
      <c r="DK18" s="38">
        <v>29.89</v>
      </c>
      <c r="DL18" s="20">
        <v>33.4</v>
      </c>
      <c r="DM18" s="20">
        <v>33.35</v>
      </c>
      <c r="DN18" s="20">
        <v>34.89</v>
      </c>
      <c r="DO18" s="16">
        <v>34.369999999999997</v>
      </c>
      <c r="DP18" s="20">
        <v>35.44</v>
      </c>
      <c r="DQ18" s="16">
        <v>35.450000000000003</v>
      </c>
      <c r="DR18" s="38">
        <v>35.020000000000003</v>
      </c>
      <c r="DS18" s="20">
        <v>35.43</v>
      </c>
      <c r="DT18" s="20">
        <v>36.03</v>
      </c>
      <c r="DU18" s="20">
        <v>36.08</v>
      </c>
      <c r="DV18" s="20">
        <v>40.380000000000003</v>
      </c>
      <c r="DW18" s="16">
        <v>44.51</v>
      </c>
      <c r="DX18" s="20">
        <v>45.99</v>
      </c>
      <c r="DY18" s="20">
        <v>45.07</v>
      </c>
      <c r="DZ18" s="16">
        <v>42.79</v>
      </c>
      <c r="EA18" s="16">
        <v>37.380000000000003</v>
      </c>
      <c r="EB18" s="16">
        <v>0</v>
      </c>
      <c r="EC18" s="20">
        <v>0</v>
      </c>
      <c r="ED18" s="20">
        <v>1</v>
      </c>
      <c r="EE18" s="20">
        <v>1</v>
      </c>
      <c r="EF18" s="20">
        <v>0</v>
      </c>
      <c r="EG18" s="20">
        <v>-2</v>
      </c>
      <c r="EH18" s="20">
        <v>-7</v>
      </c>
      <c r="EI18" s="20">
        <v>-13</v>
      </c>
      <c r="EJ18" s="20">
        <v>-19</v>
      </c>
      <c r="EK18" s="20">
        <v>-21</v>
      </c>
      <c r="EL18" s="20">
        <v>-24</v>
      </c>
      <c r="EM18" s="20">
        <v>-22</v>
      </c>
      <c r="EN18" s="20">
        <v>-15</v>
      </c>
      <c r="EO18" s="20">
        <v>-11</v>
      </c>
      <c r="EP18" s="20">
        <v>-5</v>
      </c>
      <c r="EQ18" s="20">
        <v>-4</v>
      </c>
      <c r="ER18" s="20">
        <v>-5</v>
      </c>
      <c r="ES18" s="20">
        <v>-5</v>
      </c>
    </row>
    <row r="19" spans="1:149" ht="14">
      <c r="A19" s="2" t="s">
        <v>974</v>
      </c>
      <c r="B19" s="2" t="s">
        <v>1667</v>
      </c>
      <c r="C19" s="2">
        <v>17</v>
      </c>
      <c r="D19" s="2">
        <v>11</v>
      </c>
      <c r="E19" s="2">
        <v>52017054</v>
      </c>
      <c r="F19" s="2" t="s">
        <v>91</v>
      </c>
      <c r="G19" s="1" t="s">
        <v>320</v>
      </c>
      <c r="H19" s="14"/>
      <c r="I19" s="1"/>
      <c r="J19" s="2">
        <v>165.5</v>
      </c>
      <c r="K19" s="2">
        <v>53</v>
      </c>
      <c r="L19" s="2" t="s">
        <v>167</v>
      </c>
      <c r="M19" s="2"/>
      <c r="N19" s="2" t="s">
        <v>79</v>
      </c>
      <c r="O19" s="2" t="s">
        <v>80</v>
      </c>
      <c r="P19" s="3" t="s">
        <v>6</v>
      </c>
      <c r="Q19" s="3">
        <v>27</v>
      </c>
      <c r="R19" s="2">
        <v>21</v>
      </c>
      <c r="S19" s="2">
        <v>22</v>
      </c>
      <c r="T19" s="30"/>
      <c r="U19" s="30"/>
      <c r="V19" s="30"/>
      <c r="W19" s="30"/>
      <c r="X19" s="3" t="s">
        <v>6</v>
      </c>
      <c r="Y19" s="3">
        <v>27</v>
      </c>
      <c r="Z19" s="2">
        <v>21</v>
      </c>
      <c r="AA19" s="2">
        <v>22</v>
      </c>
      <c r="AB19" s="2" t="s">
        <v>978</v>
      </c>
      <c r="AC19" s="33"/>
      <c r="AD19" s="3" t="s">
        <v>232</v>
      </c>
      <c r="AE19" s="3">
        <v>47</v>
      </c>
      <c r="AF19" s="2">
        <v>32</v>
      </c>
      <c r="AG19" s="2">
        <v>22</v>
      </c>
      <c r="AH19" s="2"/>
      <c r="AI19" s="33" t="s">
        <v>443</v>
      </c>
      <c r="AJ19" s="12" t="s">
        <v>217</v>
      </c>
      <c r="AK19" s="12">
        <v>23</v>
      </c>
      <c r="AL19" s="13">
        <v>15</v>
      </c>
      <c r="AM19" s="13">
        <v>4</v>
      </c>
      <c r="AN19" s="13"/>
      <c r="AO19" s="34" t="s">
        <v>131</v>
      </c>
      <c r="AP19" s="2" t="s">
        <v>869</v>
      </c>
      <c r="AQ19" s="2" t="s">
        <v>118</v>
      </c>
      <c r="AR19" s="2" t="s">
        <v>712</v>
      </c>
      <c r="AS19" s="2" t="s">
        <v>444</v>
      </c>
      <c r="AT19" s="2" t="s">
        <v>87</v>
      </c>
      <c r="AU19" s="1"/>
      <c r="AV19" s="2" t="s">
        <v>89</v>
      </c>
      <c r="AW19" s="1"/>
      <c r="AX19" s="2" t="s">
        <v>93</v>
      </c>
      <c r="AY19" s="14" t="s">
        <v>979</v>
      </c>
      <c r="AZ19" s="14">
        <v>1</v>
      </c>
      <c r="BA19" s="3" t="s">
        <v>6</v>
      </c>
      <c r="BB19" s="3">
        <v>27</v>
      </c>
      <c r="BC19" s="2">
        <v>21</v>
      </c>
      <c r="BD19" s="2">
        <v>22</v>
      </c>
      <c r="BE19" s="2" t="s">
        <v>1667</v>
      </c>
      <c r="BF19" s="2">
        <v>17</v>
      </c>
      <c r="BG19" s="2">
        <v>11</v>
      </c>
      <c r="BH19" s="104">
        <v>4.3099999999999996</v>
      </c>
      <c r="BI19" s="105">
        <v>4.78</v>
      </c>
      <c r="BJ19" s="106">
        <v>3.85</v>
      </c>
      <c r="BK19" s="107">
        <v>2.12</v>
      </c>
      <c r="BL19" s="106">
        <v>1.61</v>
      </c>
      <c r="BM19" s="108">
        <v>1.61</v>
      </c>
      <c r="BN19" s="106">
        <v>1.24</v>
      </c>
      <c r="BO19" s="108">
        <v>1.69</v>
      </c>
      <c r="BP19" s="107">
        <v>1.78</v>
      </c>
      <c r="BQ19" s="106">
        <v>2.5299999999999998</v>
      </c>
      <c r="BR19" s="106">
        <v>4.7300000000000004</v>
      </c>
      <c r="BS19" s="106">
        <v>6.59</v>
      </c>
      <c r="BT19" s="106">
        <v>4.6399999999999997</v>
      </c>
      <c r="BU19" s="4">
        <v>5.17</v>
      </c>
      <c r="BV19" s="9">
        <v>5.68</v>
      </c>
      <c r="BW19" s="9">
        <v>6.92</v>
      </c>
      <c r="BX19" s="4">
        <v>8.81</v>
      </c>
      <c r="BY19" s="4">
        <v>15.72</v>
      </c>
      <c r="BZ19" s="4">
        <v>3.01</v>
      </c>
      <c r="CA19" s="26">
        <v>2.12</v>
      </c>
      <c r="CB19" s="53">
        <v>1.1499999999999999</v>
      </c>
      <c r="CC19" s="53">
        <v>0.12</v>
      </c>
      <c r="CD19" s="53">
        <v>0.39</v>
      </c>
      <c r="CE19" s="54">
        <v>1.37</v>
      </c>
      <c r="CF19" s="53">
        <v>2.12</v>
      </c>
      <c r="CG19" s="54">
        <v>2.5299999999999998</v>
      </c>
      <c r="CH19" s="55">
        <v>2.74</v>
      </c>
      <c r="CI19" s="53">
        <v>2.61</v>
      </c>
      <c r="CJ19" s="53">
        <v>2.74</v>
      </c>
      <c r="CK19" s="53">
        <v>4.12</v>
      </c>
      <c r="CL19" s="7">
        <v>4.01</v>
      </c>
      <c r="CM19" s="4">
        <v>5.07</v>
      </c>
      <c r="CN19" s="9">
        <v>6.18</v>
      </c>
      <c r="CO19" s="9">
        <v>7.08</v>
      </c>
      <c r="CP19" s="4">
        <v>9.08</v>
      </c>
      <c r="CQ19" s="4">
        <v>15.22</v>
      </c>
      <c r="CR19" s="16">
        <v>26.49</v>
      </c>
      <c r="CS19" s="38">
        <v>32.92</v>
      </c>
      <c r="CT19" s="17">
        <v>35.590000000000003</v>
      </c>
      <c r="CU19" s="18">
        <v>36.29</v>
      </c>
      <c r="CV19" s="17">
        <v>36.450000000000003</v>
      </c>
      <c r="CW19" s="19">
        <v>37.21</v>
      </c>
      <c r="CX19" s="17">
        <v>39.06</v>
      </c>
      <c r="CY19" s="19">
        <v>39.49</v>
      </c>
      <c r="CZ19" s="18">
        <v>40.380000000000003</v>
      </c>
      <c r="DA19" s="17">
        <v>41.34</v>
      </c>
      <c r="DB19" s="17">
        <v>40.82</v>
      </c>
      <c r="DC19" s="17">
        <v>41.91</v>
      </c>
      <c r="DD19" s="17">
        <v>46.21</v>
      </c>
      <c r="DE19" s="16">
        <v>48.49</v>
      </c>
      <c r="DF19" s="20">
        <v>48.34</v>
      </c>
      <c r="DG19" s="20">
        <v>46.9</v>
      </c>
      <c r="DH19" s="16">
        <v>46.45</v>
      </c>
      <c r="DI19" s="16">
        <v>42.71</v>
      </c>
      <c r="DJ19" s="16">
        <v>27.6</v>
      </c>
      <c r="DK19" s="38">
        <v>33.53</v>
      </c>
      <c r="DL19" s="17">
        <v>35.229999999999997</v>
      </c>
      <c r="DM19" s="17">
        <v>36.619999999999997</v>
      </c>
      <c r="DN19" s="17">
        <v>36.82</v>
      </c>
      <c r="DO19" s="19">
        <v>36.15</v>
      </c>
      <c r="DP19" s="17">
        <v>38.51</v>
      </c>
      <c r="DQ19" s="19">
        <v>39.25</v>
      </c>
      <c r="DR19" s="18">
        <v>40.369999999999997</v>
      </c>
      <c r="DS19" s="17">
        <v>40.78</v>
      </c>
      <c r="DT19" s="17">
        <v>40.81</v>
      </c>
      <c r="DU19" s="17">
        <v>41.15</v>
      </c>
      <c r="DV19" s="17">
        <v>46.75</v>
      </c>
      <c r="DW19" s="16">
        <v>48.54</v>
      </c>
      <c r="DX19" s="20">
        <v>48.74</v>
      </c>
      <c r="DY19" s="20">
        <v>46.94</v>
      </c>
      <c r="DZ19" s="16">
        <v>46.25</v>
      </c>
      <c r="EA19" s="16">
        <v>42.42</v>
      </c>
      <c r="EB19" s="16">
        <v>1</v>
      </c>
      <c r="EC19" s="20">
        <v>2</v>
      </c>
      <c r="ED19" s="17">
        <v>3</v>
      </c>
      <c r="EE19" s="17">
        <v>1</v>
      </c>
      <c r="EF19" s="17">
        <v>-2</v>
      </c>
      <c r="EG19" s="17">
        <v>-8</v>
      </c>
      <c r="EH19" s="17">
        <v>-10</v>
      </c>
      <c r="EI19" s="17">
        <v>-11</v>
      </c>
      <c r="EJ19" s="17">
        <v>-11</v>
      </c>
      <c r="EK19" s="17">
        <v>-10</v>
      </c>
      <c r="EL19" s="17">
        <v>-6</v>
      </c>
      <c r="EM19" s="17">
        <v>-2</v>
      </c>
      <c r="EN19" s="17">
        <v>1</v>
      </c>
      <c r="EO19" s="20">
        <v>1</v>
      </c>
      <c r="EP19" s="20">
        <v>0</v>
      </c>
      <c r="EQ19" s="20">
        <v>-1</v>
      </c>
      <c r="ER19" s="20">
        <v>-4</v>
      </c>
      <c r="ES19" s="20">
        <v>-3</v>
      </c>
    </row>
    <row r="20" spans="1:149" ht="14">
      <c r="A20" s="2" t="s">
        <v>1039</v>
      </c>
      <c r="B20" s="2" t="s">
        <v>1666</v>
      </c>
      <c r="C20" s="2">
        <v>15</v>
      </c>
      <c r="D20" s="2">
        <v>10</v>
      </c>
      <c r="E20" s="2">
        <v>50099841</v>
      </c>
      <c r="F20" s="2" t="s">
        <v>91</v>
      </c>
      <c r="G20" s="1" t="s">
        <v>1041</v>
      </c>
      <c r="H20" s="14"/>
      <c r="I20" s="1"/>
      <c r="J20" s="2">
        <v>161.30000000000001</v>
      </c>
      <c r="K20" s="2">
        <v>43.4</v>
      </c>
      <c r="L20" s="2" t="s">
        <v>167</v>
      </c>
      <c r="M20" s="2"/>
      <c r="N20" s="2" t="s">
        <v>79</v>
      </c>
      <c r="O20" s="2" t="s">
        <v>80</v>
      </c>
      <c r="P20" s="3" t="s">
        <v>6</v>
      </c>
      <c r="Q20" s="3">
        <v>29</v>
      </c>
      <c r="R20" s="2">
        <v>24</v>
      </c>
      <c r="S20" s="2">
        <v>14</v>
      </c>
      <c r="T20" s="30"/>
      <c r="U20" s="30"/>
      <c r="V20" s="30"/>
      <c r="W20" s="30"/>
      <c r="X20" s="3" t="s">
        <v>6</v>
      </c>
      <c r="Y20" s="3">
        <v>29</v>
      </c>
      <c r="Z20" s="2">
        <v>24</v>
      </c>
      <c r="AA20" s="2">
        <v>14</v>
      </c>
      <c r="AB20" s="2" t="s">
        <v>280</v>
      </c>
      <c r="AC20" s="33"/>
      <c r="AD20" s="3" t="s">
        <v>137</v>
      </c>
      <c r="AE20" s="3">
        <v>62</v>
      </c>
      <c r="AF20" s="2">
        <v>49</v>
      </c>
      <c r="AG20" s="2">
        <v>37</v>
      </c>
      <c r="AH20" s="2"/>
      <c r="AI20" s="33" t="s">
        <v>443</v>
      </c>
      <c r="AJ20" s="12" t="s">
        <v>116</v>
      </c>
      <c r="AK20" s="12">
        <v>31</v>
      </c>
      <c r="AL20" s="13">
        <v>23</v>
      </c>
      <c r="AM20" s="13">
        <v>9</v>
      </c>
      <c r="AN20" s="13"/>
      <c r="AO20" s="34" t="s">
        <v>197</v>
      </c>
      <c r="AP20" s="2" t="s">
        <v>117</v>
      </c>
      <c r="AQ20" s="2" t="s">
        <v>240</v>
      </c>
      <c r="AR20" s="2" t="s">
        <v>342</v>
      </c>
      <c r="AS20" s="2" t="s">
        <v>444</v>
      </c>
      <c r="AT20" s="2" t="s">
        <v>87</v>
      </c>
      <c r="AU20" s="1"/>
      <c r="AV20" s="2" t="s">
        <v>89</v>
      </c>
      <c r="AW20" s="1"/>
      <c r="AX20" s="2" t="s">
        <v>93</v>
      </c>
      <c r="AY20" s="14" t="s">
        <v>998</v>
      </c>
      <c r="AZ20" s="14">
        <v>1</v>
      </c>
      <c r="BA20" s="3" t="s">
        <v>6</v>
      </c>
      <c r="BB20" s="3">
        <v>29</v>
      </c>
      <c r="BC20" s="2">
        <v>24</v>
      </c>
      <c r="BD20" s="2">
        <v>14</v>
      </c>
      <c r="BE20" s="2" t="s">
        <v>1666</v>
      </c>
      <c r="BF20" s="2">
        <v>15</v>
      </c>
      <c r="BG20" s="2">
        <v>10</v>
      </c>
      <c r="BH20" s="104">
        <v>5.94</v>
      </c>
      <c r="BI20" s="105">
        <v>3.97</v>
      </c>
      <c r="BJ20" s="109">
        <v>2.68</v>
      </c>
      <c r="BK20" s="107">
        <v>1.88</v>
      </c>
      <c r="BL20" s="106">
        <v>1.3</v>
      </c>
      <c r="BM20" s="108">
        <v>0.39</v>
      </c>
      <c r="BN20" s="106">
        <v>0</v>
      </c>
      <c r="BO20" s="108">
        <v>0.37</v>
      </c>
      <c r="BP20" s="107">
        <v>1.24</v>
      </c>
      <c r="BQ20" s="106">
        <v>3.06</v>
      </c>
      <c r="BR20" s="106">
        <v>3.14</v>
      </c>
      <c r="BS20" s="106">
        <v>5.07</v>
      </c>
      <c r="BT20" s="106">
        <v>4.29</v>
      </c>
      <c r="BU20" s="4">
        <v>4.3099999999999996</v>
      </c>
      <c r="BV20" s="9">
        <v>6.18</v>
      </c>
      <c r="BW20" s="9">
        <v>6.83</v>
      </c>
      <c r="BX20" s="4">
        <v>11.11</v>
      </c>
      <c r="BY20" s="4">
        <v>17.989999999999998</v>
      </c>
      <c r="BZ20" s="4">
        <v>5.17</v>
      </c>
      <c r="CA20" s="26">
        <v>2.56</v>
      </c>
      <c r="CB20" s="25">
        <v>0.72</v>
      </c>
      <c r="CC20" s="53">
        <v>0.67</v>
      </c>
      <c r="CD20" s="53">
        <v>2.36</v>
      </c>
      <c r="CE20" s="54">
        <v>2.86</v>
      </c>
      <c r="CF20" s="53">
        <v>2.27</v>
      </c>
      <c r="CG20" s="54">
        <v>2.48</v>
      </c>
      <c r="CH20" s="55">
        <v>2.61</v>
      </c>
      <c r="CI20" s="53">
        <v>3.19</v>
      </c>
      <c r="CJ20" s="53">
        <v>3.23</v>
      </c>
      <c r="CK20" s="53">
        <v>4.95</v>
      </c>
      <c r="CL20" s="7">
        <v>3.85</v>
      </c>
      <c r="CM20" s="4">
        <v>3.89</v>
      </c>
      <c r="CN20" s="9">
        <v>6.07</v>
      </c>
      <c r="CO20" s="9">
        <v>7.2</v>
      </c>
      <c r="CP20" s="4">
        <v>11.53</v>
      </c>
      <c r="CQ20" s="4">
        <v>19.12</v>
      </c>
      <c r="CR20" s="16">
        <v>26.84</v>
      </c>
      <c r="CS20" s="38">
        <v>32.450000000000003</v>
      </c>
      <c r="CT20" s="20">
        <v>33.92</v>
      </c>
      <c r="CU20" s="18">
        <v>35.380000000000003</v>
      </c>
      <c r="CV20" s="17">
        <v>36.06</v>
      </c>
      <c r="CW20" s="19">
        <v>37.229999999999997</v>
      </c>
      <c r="CX20" s="17">
        <v>37.11</v>
      </c>
      <c r="CY20" s="19">
        <v>38.33</v>
      </c>
      <c r="CZ20" s="18">
        <v>38.770000000000003</v>
      </c>
      <c r="DA20" s="17">
        <v>38.69</v>
      </c>
      <c r="DB20" s="17">
        <v>40.49</v>
      </c>
      <c r="DC20" s="17">
        <v>41.23</v>
      </c>
      <c r="DD20" s="17">
        <v>43.91</v>
      </c>
      <c r="DE20" s="16">
        <v>44.58</v>
      </c>
      <c r="DF20" s="20">
        <v>46.76</v>
      </c>
      <c r="DG20" s="20">
        <v>48.02</v>
      </c>
      <c r="DH20" s="16">
        <v>46.33</v>
      </c>
      <c r="DI20" s="16">
        <v>39.43</v>
      </c>
      <c r="DJ20" s="16">
        <v>26.95</v>
      </c>
      <c r="DK20" s="38">
        <v>33.28</v>
      </c>
      <c r="DL20" s="20">
        <v>34.299999999999997</v>
      </c>
      <c r="DM20" s="17">
        <v>35.14</v>
      </c>
      <c r="DN20" s="17">
        <v>35.89</v>
      </c>
      <c r="DO20" s="19">
        <v>36.200000000000003</v>
      </c>
      <c r="DP20" s="17">
        <v>36.729999999999997</v>
      </c>
      <c r="DQ20" s="19">
        <v>37.700000000000003</v>
      </c>
      <c r="DR20" s="18">
        <v>37.590000000000003</v>
      </c>
      <c r="DS20" s="17">
        <v>39.409999999999997</v>
      </c>
      <c r="DT20" s="17">
        <v>40.200000000000003</v>
      </c>
      <c r="DU20" s="17">
        <v>41.77</v>
      </c>
      <c r="DV20" s="17">
        <v>44.21</v>
      </c>
      <c r="DW20" s="16">
        <v>44.21</v>
      </c>
      <c r="DX20" s="20">
        <v>45.47</v>
      </c>
      <c r="DY20" s="20">
        <v>47.65</v>
      </c>
      <c r="DZ20" s="16">
        <v>45.92</v>
      </c>
      <c r="EA20" s="16">
        <v>39.049999999999997</v>
      </c>
      <c r="EB20" s="16">
        <v>1</v>
      </c>
      <c r="EC20" s="20">
        <v>4</v>
      </c>
      <c r="ED20" s="20">
        <v>2</v>
      </c>
      <c r="EE20" s="17">
        <v>2</v>
      </c>
      <c r="EF20" s="17">
        <v>-4</v>
      </c>
      <c r="EG20" s="17">
        <v>-8</v>
      </c>
      <c r="EH20" s="17">
        <v>-13</v>
      </c>
      <c r="EI20" s="17">
        <v>-15</v>
      </c>
      <c r="EJ20" s="17">
        <v>-13</v>
      </c>
      <c r="EK20" s="17">
        <v>-8</v>
      </c>
      <c r="EL20" s="17">
        <v>-2</v>
      </c>
      <c r="EM20" s="17">
        <v>1</v>
      </c>
      <c r="EN20" s="17">
        <v>2</v>
      </c>
      <c r="EO20" s="20">
        <v>4</v>
      </c>
      <c r="EP20" s="20">
        <v>2</v>
      </c>
      <c r="EQ20" s="20">
        <v>1</v>
      </c>
      <c r="ER20" s="20">
        <v>0</v>
      </c>
      <c r="ES20" s="20">
        <v>0</v>
      </c>
    </row>
    <row r="21" spans="1:149" ht="14">
      <c r="A21" s="2" t="s">
        <v>1659</v>
      </c>
      <c r="B21" s="2" t="s">
        <v>1666</v>
      </c>
      <c r="C21" s="2">
        <v>20</v>
      </c>
      <c r="D21" s="2">
        <v>1</v>
      </c>
      <c r="E21" s="2">
        <v>44764188</v>
      </c>
      <c r="F21" s="2" t="s">
        <v>91</v>
      </c>
      <c r="G21" s="1" t="s">
        <v>1220</v>
      </c>
      <c r="H21" s="14"/>
      <c r="I21" s="1"/>
      <c r="J21" s="2">
        <v>165.1</v>
      </c>
      <c r="K21" s="2">
        <v>62.8</v>
      </c>
      <c r="L21" s="2" t="s">
        <v>167</v>
      </c>
      <c r="M21" s="2"/>
      <c r="N21" s="2" t="s">
        <v>79</v>
      </c>
      <c r="O21" s="2" t="s">
        <v>80</v>
      </c>
      <c r="P21" s="3" t="s">
        <v>6</v>
      </c>
      <c r="Q21" s="3">
        <v>29</v>
      </c>
      <c r="R21" s="2">
        <v>25</v>
      </c>
      <c r="S21" s="2">
        <v>16</v>
      </c>
      <c r="T21" s="30"/>
      <c r="U21" s="30"/>
      <c r="V21" s="30"/>
      <c r="W21" s="30"/>
      <c r="X21" s="3" t="s">
        <v>6</v>
      </c>
      <c r="Y21" s="3">
        <v>29</v>
      </c>
      <c r="Z21" s="2">
        <v>25</v>
      </c>
      <c r="AA21" s="2">
        <v>16</v>
      </c>
      <c r="AB21" s="2" t="s">
        <v>1465</v>
      </c>
      <c r="AC21" s="33"/>
      <c r="AD21" s="3" t="s">
        <v>232</v>
      </c>
      <c r="AE21" s="3">
        <v>45</v>
      </c>
      <c r="AF21" s="2">
        <v>31</v>
      </c>
      <c r="AG21" s="2">
        <v>22</v>
      </c>
      <c r="AH21" s="2"/>
      <c r="AI21" s="33" t="s">
        <v>443</v>
      </c>
      <c r="AJ21" s="12" t="s">
        <v>217</v>
      </c>
      <c r="AK21" s="12">
        <v>24</v>
      </c>
      <c r="AL21" s="13">
        <v>17</v>
      </c>
      <c r="AM21" s="13">
        <v>8</v>
      </c>
      <c r="AN21" s="13"/>
      <c r="AO21" s="34" t="s">
        <v>197</v>
      </c>
      <c r="AP21" s="2" t="s">
        <v>127</v>
      </c>
      <c r="AQ21" s="2" t="s">
        <v>128</v>
      </c>
      <c r="AR21" s="2" t="s">
        <v>800</v>
      </c>
      <c r="AS21" s="2" t="s">
        <v>513</v>
      </c>
      <c r="AT21" s="2" t="s">
        <v>87</v>
      </c>
      <c r="AU21" s="1"/>
      <c r="AV21" s="2" t="s">
        <v>89</v>
      </c>
      <c r="AW21" s="1"/>
      <c r="AX21" s="2" t="s">
        <v>93</v>
      </c>
      <c r="AY21" s="14">
        <v>0</v>
      </c>
      <c r="AZ21" s="14">
        <v>1</v>
      </c>
      <c r="BA21" s="3" t="s">
        <v>6</v>
      </c>
      <c r="BB21" s="3">
        <v>29</v>
      </c>
      <c r="BC21" s="2">
        <v>25</v>
      </c>
      <c r="BD21" s="2">
        <v>16</v>
      </c>
      <c r="BE21" s="2" t="s">
        <v>1666</v>
      </c>
      <c r="BF21" s="2">
        <v>20</v>
      </c>
      <c r="BG21" s="2">
        <v>1</v>
      </c>
      <c r="BH21" s="104">
        <v>2.83</v>
      </c>
      <c r="BI21" s="105">
        <v>3.06</v>
      </c>
      <c r="BJ21" s="106">
        <v>2.83</v>
      </c>
      <c r="BK21" s="107">
        <v>1.96</v>
      </c>
      <c r="BL21" s="106">
        <v>2.5299999999999998</v>
      </c>
      <c r="BM21" s="108">
        <v>2.89</v>
      </c>
      <c r="BN21" s="106">
        <v>1.85</v>
      </c>
      <c r="BO21" s="108">
        <v>2.17</v>
      </c>
      <c r="BP21" s="107">
        <v>1.88</v>
      </c>
      <c r="BQ21" s="106">
        <v>4.5999999999999996</v>
      </c>
      <c r="BR21" s="106">
        <v>5.98</v>
      </c>
      <c r="BS21" s="106">
        <v>5.47</v>
      </c>
      <c r="BT21" s="106">
        <v>4.07</v>
      </c>
      <c r="BU21" s="8">
        <v>4.38</v>
      </c>
      <c r="BV21" s="9">
        <v>6.39</v>
      </c>
      <c r="BW21" s="9">
        <v>7.55</v>
      </c>
      <c r="BX21" s="4">
        <v>13.17</v>
      </c>
      <c r="BY21" s="4">
        <v>18.7</v>
      </c>
      <c r="BZ21" s="4">
        <v>3.21</v>
      </c>
      <c r="CA21" s="26">
        <v>2.29</v>
      </c>
      <c r="CB21" s="53">
        <v>0.39</v>
      </c>
      <c r="CC21" s="53">
        <v>0.76</v>
      </c>
      <c r="CD21" s="53">
        <v>2.2400000000000002</v>
      </c>
      <c r="CE21" s="54">
        <v>2.2400000000000002</v>
      </c>
      <c r="CF21" s="53">
        <v>2.31</v>
      </c>
      <c r="CG21" s="54">
        <v>2.78</v>
      </c>
      <c r="CH21" s="55">
        <v>3.51</v>
      </c>
      <c r="CI21" s="53">
        <v>4.5999999999999996</v>
      </c>
      <c r="CJ21" s="53">
        <v>5.19</v>
      </c>
      <c r="CK21" s="53">
        <v>4.1900000000000004</v>
      </c>
      <c r="CL21" s="7">
        <v>4.37</v>
      </c>
      <c r="CM21" s="8">
        <v>4.5199999999999996</v>
      </c>
      <c r="CN21" s="9">
        <v>7.23</v>
      </c>
      <c r="CO21" s="9">
        <v>7.78</v>
      </c>
      <c r="CP21" s="4">
        <v>12.34</v>
      </c>
      <c r="CQ21" s="4">
        <v>17.34</v>
      </c>
      <c r="CR21" s="16">
        <v>29.22</v>
      </c>
      <c r="CS21" s="38">
        <v>31.43</v>
      </c>
      <c r="CT21" s="17">
        <v>33.25</v>
      </c>
      <c r="CU21" s="18">
        <v>34.56</v>
      </c>
      <c r="CV21" s="17">
        <v>35.49</v>
      </c>
      <c r="CW21" s="19">
        <v>36.26</v>
      </c>
      <c r="CX21" s="17">
        <v>37.5</v>
      </c>
      <c r="CY21" s="19">
        <v>37.22</v>
      </c>
      <c r="CZ21" s="18">
        <v>38.19</v>
      </c>
      <c r="DA21" s="17">
        <v>40.18</v>
      </c>
      <c r="DB21" s="17">
        <v>40.659999999999997</v>
      </c>
      <c r="DC21" s="17">
        <v>41.16</v>
      </c>
      <c r="DD21" s="17">
        <v>44.03</v>
      </c>
      <c r="DE21" s="19">
        <v>45.96</v>
      </c>
      <c r="DF21" s="20">
        <v>47.08</v>
      </c>
      <c r="DG21" s="20">
        <v>47.6</v>
      </c>
      <c r="DH21" s="16">
        <v>43.99</v>
      </c>
      <c r="DI21" s="16">
        <v>42.35</v>
      </c>
      <c r="DJ21" s="16">
        <v>29.52</v>
      </c>
      <c r="DK21" s="38">
        <v>31.34</v>
      </c>
      <c r="DL21" s="17">
        <v>33.549999999999997</v>
      </c>
      <c r="DM21" s="17">
        <v>34.659999999999997</v>
      </c>
      <c r="DN21" s="17">
        <v>35.700000000000003</v>
      </c>
      <c r="DO21" s="19">
        <v>36.14</v>
      </c>
      <c r="DP21" s="17">
        <v>37.159999999999997</v>
      </c>
      <c r="DQ21" s="19">
        <v>37.39</v>
      </c>
      <c r="DR21" s="18">
        <v>38.28</v>
      </c>
      <c r="DS21" s="17">
        <v>40.83</v>
      </c>
      <c r="DT21" s="17">
        <v>40.69</v>
      </c>
      <c r="DU21" s="17">
        <v>41.01</v>
      </c>
      <c r="DV21" s="17">
        <v>44.76</v>
      </c>
      <c r="DW21" s="19">
        <v>45.66</v>
      </c>
      <c r="DX21" s="20">
        <v>47.82</v>
      </c>
      <c r="DY21" s="20">
        <v>47.07</v>
      </c>
      <c r="DZ21" s="16">
        <v>43.66</v>
      </c>
      <c r="EA21" s="16">
        <v>42.2</v>
      </c>
      <c r="EB21" s="16">
        <v>5</v>
      </c>
      <c r="EC21" s="20">
        <v>5</v>
      </c>
      <c r="ED21" s="17">
        <v>6</v>
      </c>
      <c r="EE21" s="17">
        <v>4</v>
      </c>
      <c r="EF21" s="17">
        <v>0</v>
      </c>
      <c r="EG21" s="17">
        <v>-6</v>
      </c>
      <c r="EH21" s="17">
        <v>-11</v>
      </c>
      <c r="EI21" s="17">
        <v>-13</v>
      </c>
      <c r="EJ21" s="17">
        <v>-13</v>
      </c>
      <c r="EK21" s="17">
        <v>-9</v>
      </c>
      <c r="EL21" s="17">
        <v>-5</v>
      </c>
      <c r="EM21" s="17">
        <v>0</v>
      </c>
      <c r="EN21" s="17">
        <v>1</v>
      </c>
      <c r="EO21" s="17">
        <v>4</v>
      </c>
      <c r="EP21" s="20">
        <v>6</v>
      </c>
      <c r="EQ21" s="20">
        <v>3</v>
      </c>
      <c r="ER21" s="20">
        <v>3</v>
      </c>
      <c r="ES21" s="20">
        <v>4</v>
      </c>
    </row>
    <row r="22" spans="1:149" ht="14">
      <c r="A22" s="2" t="s">
        <v>1472</v>
      </c>
      <c r="B22" s="2" t="s">
        <v>1666</v>
      </c>
      <c r="C22" s="2">
        <v>15</v>
      </c>
      <c r="D22" s="2">
        <v>1</v>
      </c>
      <c r="E22" s="2">
        <v>51333722</v>
      </c>
      <c r="F22" s="2" t="s">
        <v>91</v>
      </c>
      <c r="G22" s="1" t="s">
        <v>1474</v>
      </c>
      <c r="H22" s="14"/>
      <c r="I22" s="1"/>
      <c r="J22" s="2">
        <v>163.4</v>
      </c>
      <c r="K22" s="2">
        <v>49</v>
      </c>
      <c r="L22" s="2" t="s">
        <v>167</v>
      </c>
      <c r="M22" s="2"/>
      <c r="N22" s="2" t="s">
        <v>158</v>
      </c>
      <c r="O22" s="2" t="s">
        <v>80</v>
      </c>
      <c r="P22" s="2" t="s">
        <v>6</v>
      </c>
      <c r="Q22" s="2">
        <v>14</v>
      </c>
      <c r="R22" s="2">
        <v>10</v>
      </c>
      <c r="S22" s="2">
        <v>8</v>
      </c>
      <c r="T22" s="30"/>
      <c r="U22" s="30"/>
      <c r="V22" s="30"/>
      <c r="W22" s="30"/>
      <c r="X22" s="2" t="s">
        <v>6</v>
      </c>
      <c r="Y22" s="2">
        <v>14</v>
      </c>
      <c r="Z22" s="2">
        <v>10</v>
      </c>
      <c r="AA22" s="2">
        <v>8</v>
      </c>
      <c r="AB22" s="2" t="s">
        <v>1473</v>
      </c>
      <c r="AC22" s="2"/>
      <c r="AD22" s="3" t="s">
        <v>260</v>
      </c>
      <c r="AE22" s="3">
        <v>54</v>
      </c>
      <c r="AF22" s="2">
        <v>25</v>
      </c>
      <c r="AG22" s="2">
        <v>12</v>
      </c>
      <c r="AH22" s="2"/>
      <c r="AI22" s="33" t="s">
        <v>242</v>
      </c>
      <c r="AJ22" s="3" t="s">
        <v>261</v>
      </c>
      <c r="AK22" s="3">
        <v>28</v>
      </c>
      <c r="AL22" s="2">
        <v>19</v>
      </c>
      <c r="AM22" s="2">
        <v>9</v>
      </c>
      <c r="AN22" s="2"/>
      <c r="AO22" s="33" t="s">
        <v>131</v>
      </c>
      <c r="AP22" s="2" t="s">
        <v>247</v>
      </c>
      <c r="AQ22" s="2" t="s">
        <v>760</v>
      </c>
      <c r="AR22" s="2" t="s">
        <v>606</v>
      </c>
      <c r="AS22" s="2" t="s">
        <v>313</v>
      </c>
      <c r="AT22" s="2" t="s">
        <v>87</v>
      </c>
      <c r="AU22" s="1"/>
      <c r="AV22" s="2" t="s">
        <v>89</v>
      </c>
      <c r="AW22" s="1"/>
      <c r="AX22" s="2" t="s">
        <v>93</v>
      </c>
      <c r="AY22" s="14" t="s">
        <v>258</v>
      </c>
      <c r="AZ22" s="14">
        <v>1</v>
      </c>
      <c r="BA22" s="2" t="s">
        <v>6</v>
      </c>
      <c r="BB22" s="2">
        <v>14</v>
      </c>
      <c r="BC22" s="2">
        <v>10</v>
      </c>
      <c r="BD22" s="2">
        <v>8</v>
      </c>
      <c r="BE22" s="2" t="s">
        <v>1666</v>
      </c>
      <c r="BF22" s="2">
        <v>15</v>
      </c>
      <c r="BG22" s="2">
        <v>1</v>
      </c>
      <c r="BH22" s="104">
        <v>4.5599999999999996</v>
      </c>
      <c r="BI22" s="105">
        <v>4.62</v>
      </c>
      <c r="BJ22" s="109">
        <v>2.71</v>
      </c>
      <c r="BK22" s="107">
        <v>2.14</v>
      </c>
      <c r="BL22" s="106">
        <v>2.29</v>
      </c>
      <c r="BM22" s="108">
        <v>1.27</v>
      </c>
      <c r="BN22" s="106">
        <v>1.81</v>
      </c>
      <c r="BO22" s="108">
        <v>1.06</v>
      </c>
      <c r="BP22" s="107">
        <v>1.69</v>
      </c>
      <c r="BQ22" s="106">
        <v>3.25</v>
      </c>
      <c r="BR22" s="106">
        <v>5.82</v>
      </c>
      <c r="BS22" s="106">
        <v>5.62</v>
      </c>
      <c r="BT22" s="106">
        <v>3.78</v>
      </c>
      <c r="BU22" s="8">
        <v>4.5199999999999996</v>
      </c>
      <c r="BV22" s="9">
        <v>4.6100000000000003</v>
      </c>
      <c r="BW22" s="9">
        <v>4.8499999999999996</v>
      </c>
      <c r="BX22" s="4">
        <v>8.6300000000000008</v>
      </c>
      <c r="BY22" s="4">
        <v>13.29</v>
      </c>
      <c r="BZ22" s="4">
        <v>4.8499999999999996</v>
      </c>
      <c r="CA22" s="26">
        <v>3.76</v>
      </c>
      <c r="CB22" s="25">
        <v>2.79</v>
      </c>
      <c r="CC22" s="53">
        <v>1.76</v>
      </c>
      <c r="CD22" s="53">
        <v>1.37</v>
      </c>
      <c r="CE22" s="54">
        <v>2.13</v>
      </c>
      <c r="CF22" s="53">
        <v>2.0499999999999998</v>
      </c>
      <c r="CG22" s="54">
        <v>2.4700000000000002</v>
      </c>
      <c r="CH22" s="55">
        <v>2.29</v>
      </c>
      <c r="CI22" s="53">
        <v>5.87</v>
      </c>
      <c r="CJ22" s="53">
        <v>6.74</v>
      </c>
      <c r="CK22" s="53">
        <v>5.78</v>
      </c>
      <c r="CL22" s="7">
        <v>3.65</v>
      </c>
      <c r="CM22" s="8">
        <v>3.62</v>
      </c>
      <c r="CN22" s="9">
        <v>4.83</v>
      </c>
      <c r="CO22" s="9">
        <v>5.61</v>
      </c>
      <c r="CP22" s="4">
        <v>8.84</v>
      </c>
      <c r="CQ22" s="4">
        <v>13.27</v>
      </c>
      <c r="CR22" s="16">
        <v>26.67</v>
      </c>
      <c r="CS22" s="38">
        <v>30.84</v>
      </c>
      <c r="CT22" s="20">
        <v>33.409999999999997</v>
      </c>
      <c r="CU22" s="18">
        <v>33.6</v>
      </c>
      <c r="CV22" s="17">
        <v>34.14</v>
      </c>
      <c r="CW22" s="19">
        <v>35.89</v>
      </c>
      <c r="CX22" s="17">
        <v>35.770000000000003</v>
      </c>
      <c r="CY22" s="19">
        <v>37.9</v>
      </c>
      <c r="CZ22" s="18">
        <v>38.44</v>
      </c>
      <c r="DA22" s="17">
        <v>39.29</v>
      </c>
      <c r="DB22" s="17">
        <v>40.770000000000003</v>
      </c>
      <c r="DC22" s="17">
        <v>40.549999999999997</v>
      </c>
      <c r="DD22" s="17">
        <v>43.97</v>
      </c>
      <c r="DE22" s="19">
        <v>46.43</v>
      </c>
      <c r="DF22" s="20">
        <v>47.76</v>
      </c>
      <c r="DG22" s="20">
        <v>45.85</v>
      </c>
      <c r="DH22" s="16">
        <v>43.93</v>
      </c>
      <c r="DI22" s="16">
        <v>38.11</v>
      </c>
      <c r="DJ22" s="16">
        <v>26.9</v>
      </c>
      <c r="DK22" s="38">
        <v>30.89</v>
      </c>
      <c r="DL22" s="20">
        <v>33.090000000000003</v>
      </c>
      <c r="DM22" s="17">
        <v>33.82</v>
      </c>
      <c r="DN22" s="17">
        <v>34.380000000000003</v>
      </c>
      <c r="DO22" s="19">
        <v>35.799999999999997</v>
      </c>
      <c r="DP22" s="17">
        <v>35.79</v>
      </c>
      <c r="DQ22" s="19">
        <v>37.15</v>
      </c>
      <c r="DR22" s="18">
        <v>38.67</v>
      </c>
      <c r="DS22" s="17">
        <v>39.01</v>
      </c>
      <c r="DT22" s="17">
        <v>41.01</v>
      </c>
      <c r="DU22" s="17">
        <v>40.53</v>
      </c>
      <c r="DV22" s="17">
        <v>44.07</v>
      </c>
      <c r="DW22" s="19">
        <v>46.8</v>
      </c>
      <c r="DX22" s="20">
        <v>47.18</v>
      </c>
      <c r="DY22" s="20">
        <v>45.23</v>
      </c>
      <c r="DZ22" s="16">
        <v>43.76</v>
      </c>
      <c r="EA22" s="16">
        <v>38.69</v>
      </c>
      <c r="EB22" s="16">
        <v>3</v>
      </c>
      <c r="EC22" s="20">
        <v>2</v>
      </c>
      <c r="ED22" s="20">
        <v>1</v>
      </c>
      <c r="EE22" s="17">
        <v>0</v>
      </c>
      <c r="EF22" s="17">
        <v>-2</v>
      </c>
      <c r="EG22" s="17">
        <v>-6</v>
      </c>
      <c r="EH22" s="17">
        <v>-10</v>
      </c>
      <c r="EI22" s="17">
        <v>-12</v>
      </c>
      <c r="EJ22" s="17">
        <v>-14</v>
      </c>
      <c r="EK22" s="17">
        <v>-12</v>
      </c>
      <c r="EL22" s="17">
        <v>-10</v>
      </c>
      <c r="EM22" s="17">
        <v>-7</v>
      </c>
      <c r="EN22" s="17">
        <v>-2</v>
      </c>
      <c r="EO22" s="17">
        <v>-2</v>
      </c>
      <c r="EP22" s="20">
        <v>0</v>
      </c>
      <c r="EQ22" s="20">
        <v>3</v>
      </c>
      <c r="ER22" s="20">
        <v>1</v>
      </c>
      <c r="ES22" s="20">
        <v>0</v>
      </c>
    </row>
    <row r="23" spans="1:149" ht="14">
      <c r="A23" s="2" t="s">
        <v>1367</v>
      </c>
      <c r="B23" s="2" t="s">
        <v>1666</v>
      </c>
      <c r="C23" s="2">
        <v>14</v>
      </c>
      <c r="D23" s="2">
        <v>2</v>
      </c>
      <c r="E23" s="2">
        <v>52943247</v>
      </c>
      <c r="F23" s="2" t="s">
        <v>91</v>
      </c>
      <c r="G23" s="1" t="s">
        <v>499</v>
      </c>
      <c r="H23" s="15" t="s">
        <v>95</v>
      </c>
      <c r="I23" s="1">
        <v>5</v>
      </c>
      <c r="J23" s="2">
        <v>139.9</v>
      </c>
      <c r="K23" s="2">
        <v>31.3</v>
      </c>
      <c r="L23" s="2" t="s">
        <v>167</v>
      </c>
      <c r="M23" s="2"/>
      <c r="N23" s="2" t="s">
        <v>158</v>
      </c>
      <c r="O23" s="2" t="s">
        <v>80</v>
      </c>
      <c r="P23" s="3" t="s">
        <v>6</v>
      </c>
      <c r="Q23" s="3">
        <v>19</v>
      </c>
      <c r="R23" s="2">
        <v>16</v>
      </c>
      <c r="S23" s="2">
        <v>14</v>
      </c>
      <c r="T23" s="30" t="s">
        <v>168</v>
      </c>
      <c r="U23" s="30" t="s">
        <v>498</v>
      </c>
      <c r="V23" s="30"/>
      <c r="W23" s="30"/>
      <c r="X23" s="3" t="s">
        <v>6</v>
      </c>
      <c r="Y23" s="3">
        <v>19</v>
      </c>
      <c r="Z23" s="2">
        <v>16</v>
      </c>
      <c r="AA23" s="2">
        <v>14</v>
      </c>
      <c r="AB23" s="2" t="s">
        <v>1368</v>
      </c>
      <c r="AC23" s="33"/>
      <c r="AD23" s="3" t="s">
        <v>232</v>
      </c>
      <c r="AE23" s="3">
        <v>53</v>
      </c>
      <c r="AF23" s="2">
        <v>31</v>
      </c>
      <c r="AG23" s="2">
        <v>31</v>
      </c>
      <c r="AH23" s="2"/>
      <c r="AI23" s="33" t="s">
        <v>242</v>
      </c>
      <c r="AJ23" s="12" t="s">
        <v>217</v>
      </c>
      <c r="AK23" s="12">
        <v>32</v>
      </c>
      <c r="AL23" s="13">
        <v>20</v>
      </c>
      <c r="AM23" s="13">
        <v>13</v>
      </c>
      <c r="AN23" s="13"/>
      <c r="AO23" s="34" t="s">
        <v>197</v>
      </c>
      <c r="AP23" s="2" t="s">
        <v>272</v>
      </c>
      <c r="AQ23" s="2" t="s">
        <v>118</v>
      </c>
      <c r="AR23" s="2" t="s">
        <v>85</v>
      </c>
      <c r="AS23" s="2" t="s">
        <v>313</v>
      </c>
      <c r="AT23" s="2" t="s">
        <v>87</v>
      </c>
      <c r="AU23" s="1" t="s">
        <v>152</v>
      </c>
      <c r="AV23" s="2" t="s">
        <v>89</v>
      </c>
      <c r="AW23" s="1" t="s">
        <v>180</v>
      </c>
      <c r="AX23" s="2" t="s">
        <v>93</v>
      </c>
      <c r="AY23" s="14" t="s">
        <v>500</v>
      </c>
      <c r="AZ23" s="14">
        <v>1</v>
      </c>
      <c r="BA23" s="3" t="s">
        <v>6</v>
      </c>
      <c r="BB23" s="3">
        <v>19</v>
      </c>
      <c r="BC23" s="2">
        <v>16</v>
      </c>
      <c r="BD23" s="2">
        <v>14</v>
      </c>
      <c r="BE23" s="2" t="s">
        <v>1666</v>
      </c>
      <c r="BF23" s="2">
        <v>14</v>
      </c>
      <c r="BG23" s="2">
        <v>2</v>
      </c>
      <c r="BH23" s="104">
        <v>2.34</v>
      </c>
      <c r="BI23" s="114">
        <v>2.2000000000000002</v>
      </c>
      <c r="BJ23" s="115">
        <v>1.81</v>
      </c>
      <c r="BK23" s="107">
        <v>1.54</v>
      </c>
      <c r="BL23" s="106">
        <v>2</v>
      </c>
      <c r="BM23" s="108">
        <v>1.54</v>
      </c>
      <c r="BN23" s="106">
        <v>1.67</v>
      </c>
      <c r="BO23" s="108">
        <v>2.56</v>
      </c>
      <c r="BP23" s="107">
        <v>2</v>
      </c>
      <c r="BQ23" s="106">
        <v>3.17</v>
      </c>
      <c r="BR23" s="106">
        <v>5.48</v>
      </c>
      <c r="BS23" s="106">
        <v>3.06</v>
      </c>
      <c r="BT23" s="106">
        <v>2.61</v>
      </c>
      <c r="BU23" s="8">
        <v>3</v>
      </c>
      <c r="BV23" s="5">
        <v>4.38</v>
      </c>
      <c r="BW23" s="9">
        <v>5.72</v>
      </c>
      <c r="BX23" s="4">
        <v>10.86</v>
      </c>
      <c r="BY23" s="4">
        <v>17.77</v>
      </c>
      <c r="BZ23" s="4">
        <v>3.11</v>
      </c>
      <c r="CA23" s="39">
        <v>2.17</v>
      </c>
      <c r="CB23" s="5">
        <v>2.2799999999999998</v>
      </c>
      <c r="CC23" s="7">
        <v>1.85</v>
      </c>
      <c r="CD23" s="7">
        <v>0</v>
      </c>
      <c r="CE23" s="8">
        <v>1.74</v>
      </c>
      <c r="CF23" s="7">
        <v>1.47</v>
      </c>
      <c r="CG23" s="8">
        <v>1.5</v>
      </c>
      <c r="CH23" s="6">
        <v>2.8</v>
      </c>
      <c r="CI23" s="7">
        <v>5.5</v>
      </c>
      <c r="CJ23" s="7">
        <v>4.18</v>
      </c>
      <c r="CK23" s="7">
        <v>2.98</v>
      </c>
      <c r="CL23" s="7">
        <v>3.53</v>
      </c>
      <c r="CM23" s="8">
        <v>4.37</v>
      </c>
      <c r="CN23" s="5">
        <v>6.46</v>
      </c>
      <c r="CO23" s="9">
        <v>6.41</v>
      </c>
      <c r="CP23" s="4">
        <v>10.53</v>
      </c>
      <c r="CQ23" s="4">
        <v>15.36</v>
      </c>
      <c r="CR23" s="16">
        <v>25.73</v>
      </c>
      <c r="CS23" s="40">
        <v>28.31</v>
      </c>
      <c r="CT23" s="23">
        <v>28.85</v>
      </c>
      <c r="CU23" s="18">
        <v>31.22</v>
      </c>
      <c r="CV23" s="17">
        <v>32.520000000000003</v>
      </c>
      <c r="CW23" s="19">
        <v>33.25</v>
      </c>
      <c r="CX23" s="17">
        <v>34.03</v>
      </c>
      <c r="CY23" s="19">
        <v>35.83</v>
      </c>
      <c r="CZ23" s="18">
        <v>34.130000000000003</v>
      </c>
      <c r="DA23" s="17">
        <v>34.11</v>
      </c>
      <c r="DB23" s="17">
        <v>32.31</v>
      </c>
      <c r="DC23" s="17">
        <v>36.409999999999997</v>
      </c>
      <c r="DD23" s="17">
        <v>39.92</v>
      </c>
      <c r="DE23" s="19">
        <v>40.43</v>
      </c>
      <c r="DF23" s="23">
        <v>41.78</v>
      </c>
      <c r="DG23" s="20">
        <v>40.74</v>
      </c>
      <c r="DH23" s="16">
        <v>38.5</v>
      </c>
      <c r="DI23" s="16">
        <v>38.83</v>
      </c>
      <c r="DJ23" s="16">
        <v>26.76</v>
      </c>
      <c r="DK23" s="40">
        <v>28.56</v>
      </c>
      <c r="DL23" s="23">
        <v>29.23</v>
      </c>
      <c r="DM23" s="17">
        <v>31.84</v>
      </c>
      <c r="DN23" s="17">
        <v>31.91</v>
      </c>
      <c r="DO23" s="19">
        <v>33.729999999999997</v>
      </c>
      <c r="DP23" s="17">
        <v>34.54</v>
      </c>
      <c r="DQ23" s="19">
        <v>35.270000000000003</v>
      </c>
      <c r="DR23" s="18">
        <v>35.07</v>
      </c>
      <c r="DS23" s="17">
        <v>34.159999999999997</v>
      </c>
      <c r="DT23" s="17">
        <v>32.19</v>
      </c>
      <c r="DU23" s="17">
        <v>36.36</v>
      </c>
      <c r="DV23" s="17">
        <v>38.56</v>
      </c>
      <c r="DW23" s="19">
        <v>40.01</v>
      </c>
      <c r="DX23" s="23">
        <v>40.770000000000003</v>
      </c>
      <c r="DY23" s="20">
        <v>40.15</v>
      </c>
      <c r="DZ23" s="16">
        <v>36.869999999999997</v>
      </c>
      <c r="EA23" s="16">
        <v>36.729999999999997</v>
      </c>
      <c r="EB23" s="16">
        <v>5</v>
      </c>
      <c r="EC23" s="23">
        <v>5</v>
      </c>
      <c r="ED23" s="23">
        <v>5</v>
      </c>
      <c r="EE23" s="17">
        <v>3</v>
      </c>
      <c r="EF23" s="17">
        <v>1</v>
      </c>
      <c r="EG23" s="17">
        <v>-4</v>
      </c>
      <c r="EH23" s="17">
        <v>-9</v>
      </c>
      <c r="EI23" s="17">
        <v>-15</v>
      </c>
      <c r="EJ23" s="17">
        <v>-14</v>
      </c>
      <c r="EK23" s="17">
        <v>-12</v>
      </c>
      <c r="EL23" s="17">
        <v>-12</v>
      </c>
      <c r="EM23" s="17">
        <v>-5</v>
      </c>
      <c r="EN23" s="17">
        <v>0</v>
      </c>
      <c r="EO23" s="17">
        <v>3</v>
      </c>
      <c r="EP23" s="23">
        <v>7</v>
      </c>
      <c r="EQ23" s="20">
        <v>8</v>
      </c>
      <c r="ER23" s="20">
        <v>9</v>
      </c>
      <c r="ES23" s="20">
        <v>8</v>
      </c>
    </row>
    <row r="24" spans="1:149" ht="14">
      <c r="A24" s="2" t="s">
        <v>1647</v>
      </c>
      <c r="B24" s="2" t="s">
        <v>1666</v>
      </c>
      <c r="C24" s="2">
        <v>19</v>
      </c>
      <c r="D24" s="2">
        <v>1</v>
      </c>
      <c r="E24" s="2">
        <v>40543257</v>
      </c>
      <c r="F24" s="2" t="s">
        <v>91</v>
      </c>
      <c r="G24" s="1" t="s">
        <v>1650</v>
      </c>
      <c r="H24" s="14"/>
      <c r="I24" s="1"/>
      <c r="J24" s="2">
        <v>168</v>
      </c>
      <c r="K24" s="2">
        <v>61.3</v>
      </c>
      <c r="L24" s="2" t="s">
        <v>167</v>
      </c>
      <c r="M24" s="2"/>
      <c r="N24" s="2" t="s">
        <v>158</v>
      </c>
      <c r="O24" s="2" t="s">
        <v>80</v>
      </c>
      <c r="P24" s="3" t="s">
        <v>48</v>
      </c>
      <c r="Q24" s="3">
        <v>23</v>
      </c>
      <c r="R24" s="2">
        <v>23</v>
      </c>
      <c r="S24" s="2">
        <v>17</v>
      </c>
      <c r="T24" s="30" t="s">
        <v>860</v>
      </c>
      <c r="U24" s="30" t="s">
        <v>772</v>
      </c>
      <c r="V24" s="30"/>
      <c r="W24" s="30"/>
      <c r="X24" s="3" t="s">
        <v>48</v>
      </c>
      <c r="Y24" s="3">
        <v>23</v>
      </c>
      <c r="Z24" s="2">
        <v>23</v>
      </c>
      <c r="AA24" s="2">
        <v>17</v>
      </c>
      <c r="AB24" s="2" t="s">
        <v>1038</v>
      </c>
      <c r="AC24" s="33"/>
      <c r="AD24" s="3" t="s">
        <v>848</v>
      </c>
      <c r="AE24" s="3">
        <v>47</v>
      </c>
      <c r="AF24" s="2">
        <v>30</v>
      </c>
      <c r="AG24" s="2">
        <v>25</v>
      </c>
      <c r="AH24" s="2"/>
      <c r="AI24" s="33" t="s">
        <v>443</v>
      </c>
      <c r="AJ24" s="12" t="s">
        <v>217</v>
      </c>
      <c r="AK24" s="12">
        <v>25</v>
      </c>
      <c r="AL24" s="13">
        <v>17</v>
      </c>
      <c r="AM24" s="13">
        <v>10</v>
      </c>
      <c r="AN24" s="13"/>
      <c r="AO24" s="34" t="s">
        <v>131</v>
      </c>
      <c r="AP24" s="2" t="s">
        <v>759</v>
      </c>
      <c r="AQ24" s="2" t="s">
        <v>840</v>
      </c>
      <c r="AR24" s="2" t="s">
        <v>642</v>
      </c>
      <c r="AS24" s="2" t="s">
        <v>151</v>
      </c>
      <c r="AT24" s="2" t="s">
        <v>87</v>
      </c>
      <c r="AU24" s="1"/>
      <c r="AV24" s="2" t="s">
        <v>89</v>
      </c>
      <c r="AW24" s="1"/>
      <c r="AX24" s="2" t="s">
        <v>93</v>
      </c>
      <c r="AY24" s="14" t="s">
        <v>776</v>
      </c>
      <c r="AZ24" s="14">
        <v>1</v>
      </c>
      <c r="BA24" s="3" t="s">
        <v>48</v>
      </c>
      <c r="BB24" s="3">
        <v>23</v>
      </c>
      <c r="BC24" s="2">
        <v>23</v>
      </c>
      <c r="BD24" s="2">
        <v>17</v>
      </c>
      <c r="BE24" s="2" t="s">
        <v>1666</v>
      </c>
      <c r="BF24" s="2">
        <v>19</v>
      </c>
      <c r="BG24" s="2">
        <v>1</v>
      </c>
      <c r="BH24" s="104">
        <v>3.56</v>
      </c>
      <c r="BI24" s="105">
        <v>2.66</v>
      </c>
      <c r="BJ24" s="106">
        <v>2.61</v>
      </c>
      <c r="BK24" s="107">
        <v>2.95</v>
      </c>
      <c r="BL24" s="106">
        <v>3.61</v>
      </c>
      <c r="BM24" s="108">
        <v>3.61</v>
      </c>
      <c r="BN24" s="106">
        <v>3.86</v>
      </c>
      <c r="BO24" s="108">
        <v>4.24</v>
      </c>
      <c r="BP24" s="107">
        <v>5.31</v>
      </c>
      <c r="BQ24" s="106">
        <v>7.72</v>
      </c>
      <c r="BR24" s="106">
        <v>7.84</v>
      </c>
      <c r="BS24" s="106">
        <v>6.26</v>
      </c>
      <c r="BT24" s="106">
        <v>5.7</v>
      </c>
      <c r="BU24" s="4">
        <v>6.48</v>
      </c>
      <c r="BV24" s="9">
        <v>7.94</v>
      </c>
      <c r="BW24" s="9">
        <v>11.4</v>
      </c>
      <c r="BX24" s="4">
        <v>13.87</v>
      </c>
      <c r="BY24" s="1"/>
      <c r="BZ24" s="4">
        <v>4.22</v>
      </c>
      <c r="CA24" s="26">
        <v>2.56</v>
      </c>
      <c r="CB24" s="53">
        <v>2.63</v>
      </c>
      <c r="CC24" s="53">
        <v>2.48</v>
      </c>
      <c r="CD24" s="53">
        <v>3.73</v>
      </c>
      <c r="CE24" s="54">
        <v>3.56</v>
      </c>
      <c r="CF24" s="53">
        <v>3.18</v>
      </c>
      <c r="CG24" s="54">
        <v>4.6399999999999997</v>
      </c>
      <c r="CH24" s="55">
        <v>6.07</v>
      </c>
      <c r="CI24" s="53">
        <v>7.94</v>
      </c>
      <c r="CJ24" s="53">
        <v>7.72</v>
      </c>
      <c r="CK24" s="53">
        <v>7.26</v>
      </c>
      <c r="CL24" s="7">
        <v>5.78</v>
      </c>
      <c r="CM24" s="4">
        <v>6.78</v>
      </c>
      <c r="CN24" s="9">
        <v>8.26</v>
      </c>
      <c r="CO24" s="9">
        <v>12.56</v>
      </c>
      <c r="CP24" s="4">
        <v>14.41</v>
      </c>
      <c r="CQ24" s="1"/>
      <c r="CR24" s="16">
        <v>28.67</v>
      </c>
      <c r="CS24" s="38">
        <v>32.04</v>
      </c>
      <c r="CT24" s="17">
        <v>34.200000000000003</v>
      </c>
      <c r="CU24" s="18">
        <v>34.590000000000003</v>
      </c>
      <c r="CV24" s="17">
        <v>35.72</v>
      </c>
      <c r="CW24" s="19">
        <v>36.090000000000003</v>
      </c>
      <c r="CX24" s="17">
        <v>37.64</v>
      </c>
      <c r="CY24" s="19">
        <v>37.69</v>
      </c>
      <c r="CZ24" s="18">
        <v>40.22</v>
      </c>
      <c r="DA24" s="17">
        <v>39.69</v>
      </c>
      <c r="DB24" s="17">
        <v>41.05</v>
      </c>
      <c r="DC24" s="17">
        <v>44.79</v>
      </c>
      <c r="DD24" s="17">
        <v>45.97</v>
      </c>
      <c r="DE24" s="16">
        <v>47.54</v>
      </c>
      <c r="DF24" s="20">
        <v>46.58</v>
      </c>
      <c r="DG24" s="20">
        <v>47.71</v>
      </c>
      <c r="DH24" s="16">
        <v>48.74</v>
      </c>
      <c r="DI24" s="1"/>
      <c r="DJ24" s="16">
        <v>28.41</v>
      </c>
      <c r="DK24" s="38">
        <v>32.69</v>
      </c>
      <c r="DL24" s="17">
        <v>34.11</v>
      </c>
      <c r="DM24" s="17">
        <v>34.96</v>
      </c>
      <c r="DN24" s="17">
        <v>35.33</v>
      </c>
      <c r="DO24" s="19">
        <v>36.520000000000003</v>
      </c>
      <c r="DP24" s="17">
        <v>37.020000000000003</v>
      </c>
      <c r="DQ24" s="19">
        <v>37.049999999999997</v>
      </c>
      <c r="DR24" s="18">
        <v>39.18</v>
      </c>
      <c r="DS24" s="17">
        <v>39.520000000000003</v>
      </c>
      <c r="DT24" s="17">
        <v>41.22</v>
      </c>
      <c r="DU24" s="17">
        <v>45.39</v>
      </c>
      <c r="DV24" s="17">
        <v>45.79</v>
      </c>
      <c r="DW24" s="16">
        <v>47.84</v>
      </c>
      <c r="DX24" s="20">
        <v>46.76</v>
      </c>
      <c r="DY24" s="20">
        <v>47.72</v>
      </c>
      <c r="DZ24" s="16">
        <v>48.97</v>
      </c>
      <c r="EA24" s="1"/>
      <c r="EB24" s="16">
        <v>0</v>
      </c>
      <c r="EC24" s="20">
        <v>1</v>
      </c>
      <c r="ED24" s="17">
        <v>1</v>
      </c>
      <c r="EE24" s="17">
        <v>0</v>
      </c>
      <c r="EF24" s="17">
        <v>-2</v>
      </c>
      <c r="EG24" s="17">
        <v>-5</v>
      </c>
      <c r="EH24" s="17">
        <v>-10</v>
      </c>
      <c r="EI24" s="17">
        <v>-14</v>
      </c>
      <c r="EJ24" s="17">
        <v>-12</v>
      </c>
      <c r="EK24" s="17">
        <v>-11</v>
      </c>
      <c r="EL24" s="17">
        <v>-10</v>
      </c>
      <c r="EM24" s="17">
        <v>-4</v>
      </c>
      <c r="EN24" s="17">
        <v>0</v>
      </c>
      <c r="EO24" s="20">
        <v>1</v>
      </c>
      <c r="EP24" s="20">
        <v>1</v>
      </c>
      <c r="EQ24" s="20">
        <v>1</v>
      </c>
      <c r="ER24" s="20">
        <v>0</v>
      </c>
      <c r="ES24" s="1"/>
    </row>
    <row r="25" spans="1:149" ht="14">
      <c r="A25" s="2" t="s">
        <v>622</v>
      </c>
      <c r="B25" s="2" t="s">
        <v>1666</v>
      </c>
      <c r="C25" s="2">
        <v>12</v>
      </c>
      <c r="D25" s="2">
        <v>7</v>
      </c>
      <c r="E25" s="2">
        <v>52481686</v>
      </c>
      <c r="F25" s="2" t="s">
        <v>91</v>
      </c>
      <c r="G25" s="1" t="s">
        <v>627</v>
      </c>
      <c r="H25" s="13" t="s">
        <v>95</v>
      </c>
      <c r="I25" s="1">
        <v>3</v>
      </c>
      <c r="J25" s="2">
        <v>167.7</v>
      </c>
      <c r="K25" s="2">
        <v>47</v>
      </c>
      <c r="L25" s="2" t="s">
        <v>167</v>
      </c>
      <c r="M25" s="2"/>
      <c r="N25" s="2" t="s">
        <v>158</v>
      </c>
      <c r="O25" s="2" t="s">
        <v>80</v>
      </c>
      <c r="P25" s="3" t="s">
        <v>6</v>
      </c>
      <c r="Q25" s="3">
        <v>24</v>
      </c>
      <c r="R25" s="2">
        <v>21</v>
      </c>
      <c r="S25" s="2">
        <v>13</v>
      </c>
      <c r="T25" s="30"/>
      <c r="U25" s="30" t="s">
        <v>625</v>
      </c>
      <c r="V25" s="30"/>
      <c r="W25" s="30"/>
      <c r="X25" s="3" t="s">
        <v>6</v>
      </c>
      <c r="Y25" s="3">
        <v>24</v>
      </c>
      <c r="Z25" s="2">
        <v>21</v>
      </c>
      <c r="AA25" s="2">
        <v>13</v>
      </c>
      <c r="AB25" s="2" t="s">
        <v>586</v>
      </c>
      <c r="AC25" s="33"/>
      <c r="AD25" s="3" t="s">
        <v>232</v>
      </c>
      <c r="AE25" s="3">
        <v>47</v>
      </c>
      <c r="AF25" s="2">
        <v>34</v>
      </c>
      <c r="AG25" s="2">
        <v>26</v>
      </c>
      <c r="AH25" s="2"/>
      <c r="AI25" s="33" t="s">
        <v>443</v>
      </c>
      <c r="AJ25" s="12" t="s">
        <v>301</v>
      </c>
      <c r="AK25" s="12">
        <v>19</v>
      </c>
      <c r="AL25" s="13">
        <v>19</v>
      </c>
      <c r="AM25" s="13">
        <v>3</v>
      </c>
      <c r="AN25" s="13"/>
      <c r="AO25" s="34"/>
      <c r="AP25" s="2" t="s">
        <v>127</v>
      </c>
      <c r="AQ25" s="2" t="s">
        <v>336</v>
      </c>
      <c r="AR25" s="2" t="s">
        <v>312</v>
      </c>
      <c r="AS25" s="2" t="s">
        <v>626</v>
      </c>
      <c r="AT25" s="2" t="s">
        <v>87</v>
      </c>
      <c r="AU25" s="1" t="s">
        <v>180</v>
      </c>
      <c r="AV25" s="2" t="s">
        <v>89</v>
      </c>
      <c r="AW25" s="1" t="s">
        <v>180</v>
      </c>
      <c r="AX25" s="2" t="s">
        <v>93</v>
      </c>
      <c r="AY25" s="14" t="s">
        <v>442</v>
      </c>
      <c r="AZ25" s="14">
        <v>1</v>
      </c>
      <c r="BA25" s="3" t="s">
        <v>6</v>
      </c>
      <c r="BB25" s="3">
        <v>24</v>
      </c>
      <c r="BC25" s="2">
        <v>21</v>
      </c>
      <c r="BD25" s="2">
        <v>13</v>
      </c>
      <c r="BE25" s="2" t="s">
        <v>1666</v>
      </c>
      <c r="BF25" s="2">
        <v>12</v>
      </c>
      <c r="BG25" s="2">
        <v>7</v>
      </c>
      <c r="BH25" s="104">
        <v>2.69</v>
      </c>
      <c r="BI25" s="105">
        <v>2.3199999999999998</v>
      </c>
      <c r="BJ25" s="115">
        <v>2.76</v>
      </c>
      <c r="BK25" s="107">
        <v>0</v>
      </c>
      <c r="BL25" s="106">
        <v>0</v>
      </c>
      <c r="BM25" s="108">
        <v>0.9</v>
      </c>
      <c r="BN25" s="106">
        <v>0</v>
      </c>
      <c r="BO25" s="108">
        <v>0.9</v>
      </c>
      <c r="BP25" s="107">
        <v>1.1200000000000001</v>
      </c>
      <c r="BQ25" s="106">
        <v>2.4900000000000002</v>
      </c>
      <c r="BR25" s="106">
        <v>6.07</v>
      </c>
      <c r="BS25" s="106">
        <v>5.1100000000000003</v>
      </c>
      <c r="BT25" s="106">
        <v>2.41</v>
      </c>
      <c r="BU25" s="41">
        <v>2.31</v>
      </c>
      <c r="BV25" s="5">
        <v>4.6399999999999997</v>
      </c>
      <c r="BW25" s="9">
        <v>5.34</v>
      </c>
      <c r="BX25" s="4">
        <v>8.23</v>
      </c>
      <c r="BY25" s="4">
        <v>13.99</v>
      </c>
      <c r="BZ25" s="4">
        <v>4.1399999999999997</v>
      </c>
      <c r="CA25" s="26">
        <v>2.17</v>
      </c>
      <c r="CB25" s="47">
        <v>0</v>
      </c>
      <c r="CC25" s="53">
        <v>0</v>
      </c>
      <c r="CD25" s="53">
        <v>0</v>
      </c>
      <c r="CE25" s="54">
        <v>1.24</v>
      </c>
      <c r="CF25" s="53">
        <v>1.88</v>
      </c>
      <c r="CG25" s="54">
        <v>1.74</v>
      </c>
      <c r="CH25" s="55">
        <v>2.4900000000000002</v>
      </c>
      <c r="CI25" s="53">
        <v>2.25</v>
      </c>
      <c r="CJ25" s="53">
        <v>7.01</v>
      </c>
      <c r="CK25" s="53">
        <v>6.03</v>
      </c>
      <c r="CL25" s="7">
        <v>2.74</v>
      </c>
      <c r="CM25" s="41">
        <v>2.36</v>
      </c>
      <c r="CN25" s="5">
        <v>4.41</v>
      </c>
      <c r="CO25" s="9">
        <v>5.79</v>
      </c>
      <c r="CP25" s="4">
        <v>9.1999999999999993</v>
      </c>
      <c r="CQ25" s="4">
        <v>13.45</v>
      </c>
      <c r="CR25" s="16">
        <v>28.12</v>
      </c>
      <c r="CS25" s="38">
        <v>31.66</v>
      </c>
      <c r="CT25" s="23">
        <v>33.840000000000003</v>
      </c>
      <c r="CU25" s="18">
        <v>34.409999999999997</v>
      </c>
      <c r="CV25" s="17">
        <v>36.97</v>
      </c>
      <c r="CW25" s="19">
        <v>37.9</v>
      </c>
      <c r="CX25" s="17">
        <v>39.049999999999997</v>
      </c>
      <c r="CY25" s="19">
        <v>39.64</v>
      </c>
      <c r="CZ25" s="18">
        <v>39.01</v>
      </c>
      <c r="DA25" s="17">
        <v>40.11</v>
      </c>
      <c r="DB25" s="17">
        <v>41.1</v>
      </c>
      <c r="DC25" s="17">
        <v>41.83</v>
      </c>
      <c r="DD25" s="17">
        <v>44.65</v>
      </c>
      <c r="DE25" s="42">
        <v>46.21</v>
      </c>
      <c r="DF25" s="23">
        <v>48.14</v>
      </c>
      <c r="DG25" s="20">
        <v>49.14</v>
      </c>
      <c r="DH25" s="16">
        <v>47.65</v>
      </c>
      <c r="DI25" s="16">
        <v>41.44</v>
      </c>
      <c r="DJ25" s="16">
        <v>28.08</v>
      </c>
      <c r="DK25" s="38">
        <v>31.27</v>
      </c>
      <c r="DL25" s="23">
        <v>32.51</v>
      </c>
      <c r="DM25" s="17">
        <v>34.590000000000003</v>
      </c>
      <c r="DN25" s="17">
        <v>35.64</v>
      </c>
      <c r="DO25" s="19">
        <v>37.96</v>
      </c>
      <c r="DP25" s="17">
        <v>38.78</v>
      </c>
      <c r="DQ25" s="19">
        <v>39.770000000000003</v>
      </c>
      <c r="DR25" s="18">
        <v>39.04</v>
      </c>
      <c r="DS25" s="17">
        <v>40.28</v>
      </c>
      <c r="DT25" s="17">
        <v>40.86</v>
      </c>
      <c r="DU25" s="17">
        <v>40.700000000000003</v>
      </c>
      <c r="DV25" s="17">
        <v>46.09</v>
      </c>
      <c r="DW25" s="42">
        <v>46.51</v>
      </c>
      <c r="DX25" s="23">
        <v>49.23</v>
      </c>
      <c r="DY25" s="20">
        <v>50.3</v>
      </c>
      <c r="DZ25" s="16">
        <v>47.41</v>
      </c>
      <c r="EA25" s="16">
        <v>40.700000000000003</v>
      </c>
      <c r="EB25" s="16">
        <v>9</v>
      </c>
      <c r="EC25" s="20">
        <v>9</v>
      </c>
      <c r="ED25" s="23">
        <v>9</v>
      </c>
      <c r="EE25" s="17">
        <v>5</v>
      </c>
      <c r="EF25" s="17">
        <v>2</v>
      </c>
      <c r="EG25" s="17">
        <v>-5</v>
      </c>
      <c r="EH25" s="17">
        <v>-6</v>
      </c>
      <c r="EI25" s="17">
        <v>-8</v>
      </c>
      <c r="EJ25" s="17">
        <v>-6</v>
      </c>
      <c r="EK25" s="17">
        <v>-6</v>
      </c>
      <c r="EL25" s="17">
        <v>0</v>
      </c>
      <c r="EM25" s="17">
        <v>3</v>
      </c>
      <c r="EN25" s="17">
        <v>4</v>
      </c>
      <c r="EO25" s="23">
        <v>5</v>
      </c>
      <c r="EP25" s="23">
        <v>6</v>
      </c>
      <c r="EQ25" s="20">
        <v>7</v>
      </c>
      <c r="ER25" s="20">
        <v>7</v>
      </c>
      <c r="ES25" s="20">
        <v>8</v>
      </c>
    </row>
    <row r="26" spans="1:149" ht="14">
      <c r="A26" s="2" t="s">
        <v>1532</v>
      </c>
      <c r="B26" s="2" t="s">
        <v>1666</v>
      </c>
      <c r="C26" s="2">
        <v>14</v>
      </c>
      <c r="D26" s="2">
        <v>5</v>
      </c>
      <c r="E26" s="2">
        <v>50202685</v>
      </c>
      <c r="F26" s="2" t="s">
        <v>91</v>
      </c>
      <c r="G26" s="1" t="s">
        <v>1537</v>
      </c>
      <c r="H26" s="14"/>
      <c r="I26" s="1"/>
      <c r="J26" s="2">
        <v>157.1</v>
      </c>
      <c r="K26" s="2">
        <v>46.9</v>
      </c>
      <c r="L26" s="2" t="s">
        <v>167</v>
      </c>
      <c r="M26" s="2"/>
      <c r="N26" s="2" t="s">
        <v>158</v>
      </c>
      <c r="O26" s="2" t="s">
        <v>80</v>
      </c>
      <c r="P26" s="3" t="s">
        <v>15</v>
      </c>
      <c r="Q26" s="3">
        <v>24</v>
      </c>
      <c r="R26" s="2">
        <v>23</v>
      </c>
      <c r="S26" s="2">
        <v>16</v>
      </c>
      <c r="T26" s="30"/>
      <c r="U26" s="30"/>
      <c r="V26" s="30"/>
      <c r="W26" s="30"/>
      <c r="X26" s="3" t="s">
        <v>15</v>
      </c>
      <c r="Y26" s="3">
        <v>24</v>
      </c>
      <c r="Z26" s="2">
        <v>23</v>
      </c>
      <c r="AA26" s="2">
        <v>16</v>
      </c>
      <c r="AB26" s="2" t="s">
        <v>280</v>
      </c>
      <c r="AC26" s="33"/>
      <c r="AD26" s="3" t="s">
        <v>159</v>
      </c>
      <c r="AE26" s="3">
        <v>51</v>
      </c>
      <c r="AF26" s="2">
        <v>34</v>
      </c>
      <c r="AG26" s="2">
        <v>28</v>
      </c>
      <c r="AH26" s="2"/>
      <c r="AI26" s="33" t="s">
        <v>88</v>
      </c>
      <c r="AJ26" s="12"/>
      <c r="AK26" s="12"/>
      <c r="AL26" s="13"/>
      <c r="AM26" s="13"/>
      <c r="AN26" s="13"/>
      <c r="AO26" s="34"/>
      <c r="AP26" s="2" t="s">
        <v>247</v>
      </c>
      <c r="AQ26" s="2" t="s">
        <v>118</v>
      </c>
      <c r="AR26" s="2" t="s">
        <v>744</v>
      </c>
      <c r="AS26" s="2" t="s">
        <v>1536</v>
      </c>
      <c r="AT26" s="2" t="s">
        <v>87</v>
      </c>
      <c r="AU26" s="1"/>
      <c r="AV26" s="2" t="s">
        <v>89</v>
      </c>
      <c r="AW26" s="1"/>
      <c r="AX26" s="2" t="s">
        <v>93</v>
      </c>
      <c r="AY26" s="14" t="s">
        <v>1538</v>
      </c>
      <c r="AZ26" s="14">
        <v>1</v>
      </c>
      <c r="BA26" s="3" t="s">
        <v>15</v>
      </c>
      <c r="BB26" s="3">
        <v>24</v>
      </c>
      <c r="BC26" s="2">
        <v>23</v>
      </c>
      <c r="BD26" s="2">
        <v>16</v>
      </c>
      <c r="BE26" s="2" t="s">
        <v>1666</v>
      </c>
      <c r="BF26" s="2">
        <v>14</v>
      </c>
      <c r="BG26" s="2">
        <v>5</v>
      </c>
      <c r="BH26" s="104">
        <v>3.63</v>
      </c>
      <c r="BI26" s="105">
        <v>3.62</v>
      </c>
      <c r="BJ26" s="106">
        <v>3.14</v>
      </c>
      <c r="BK26" s="107">
        <v>2.61</v>
      </c>
      <c r="BL26" s="106">
        <v>2.5</v>
      </c>
      <c r="BM26" s="108">
        <v>2.88</v>
      </c>
      <c r="BN26" s="106">
        <v>2.36</v>
      </c>
      <c r="BO26" s="108">
        <v>1.34</v>
      </c>
      <c r="BP26" s="107">
        <v>0.8</v>
      </c>
      <c r="BQ26" s="106">
        <v>1.62</v>
      </c>
      <c r="BR26" s="106">
        <v>1.93</v>
      </c>
      <c r="BS26" s="106">
        <v>3.62</v>
      </c>
      <c r="BT26" s="106">
        <v>2.89</v>
      </c>
      <c r="BU26" s="8">
        <v>3.72</v>
      </c>
      <c r="BV26" s="7">
        <v>5.26</v>
      </c>
      <c r="BW26" s="9">
        <v>6.48</v>
      </c>
      <c r="BX26" s="4">
        <v>11.68</v>
      </c>
      <c r="BY26" s="97">
        <v>16.010000000000002</v>
      </c>
      <c r="BZ26" s="4">
        <v>3.71</v>
      </c>
      <c r="CA26" s="26">
        <v>3.31</v>
      </c>
      <c r="CB26" s="53">
        <v>0.67</v>
      </c>
      <c r="CC26" s="53">
        <v>0.25</v>
      </c>
      <c r="CD26" s="53">
        <v>0.18</v>
      </c>
      <c r="CE26" s="54">
        <v>0.88</v>
      </c>
      <c r="CF26" s="53">
        <v>0.99</v>
      </c>
      <c r="CG26" s="54">
        <v>1.54</v>
      </c>
      <c r="CH26" s="55">
        <v>2.0499999999999998</v>
      </c>
      <c r="CI26" s="53">
        <v>2.66</v>
      </c>
      <c r="CJ26" s="53">
        <v>2.89</v>
      </c>
      <c r="CK26" s="53">
        <v>4.87</v>
      </c>
      <c r="CL26" s="7">
        <v>3.12</v>
      </c>
      <c r="CM26" s="8">
        <v>4.22</v>
      </c>
      <c r="CN26" s="7">
        <v>5.87</v>
      </c>
      <c r="CO26" s="9">
        <v>6.38</v>
      </c>
      <c r="CP26" s="4">
        <v>10.65</v>
      </c>
      <c r="CQ26" s="97">
        <v>15.44</v>
      </c>
      <c r="CR26" s="16">
        <v>26.33</v>
      </c>
      <c r="CS26" s="38">
        <v>30.66</v>
      </c>
      <c r="CT26" s="17">
        <v>31.36</v>
      </c>
      <c r="CU26" s="18">
        <v>32.9</v>
      </c>
      <c r="CV26" s="17">
        <v>33.340000000000003</v>
      </c>
      <c r="CW26" s="19">
        <v>34.61</v>
      </c>
      <c r="CX26" s="17">
        <v>36.17</v>
      </c>
      <c r="CY26" s="19">
        <v>36.72</v>
      </c>
      <c r="CZ26" s="18">
        <v>36.47</v>
      </c>
      <c r="DA26" s="17">
        <v>37.69</v>
      </c>
      <c r="DB26" s="17">
        <v>38.33</v>
      </c>
      <c r="DC26" s="17">
        <v>39.5</v>
      </c>
      <c r="DD26" s="17">
        <v>43.55</v>
      </c>
      <c r="DE26" s="19">
        <v>43.64</v>
      </c>
      <c r="DF26" s="17">
        <v>46.62</v>
      </c>
      <c r="DG26" s="20">
        <v>44.46</v>
      </c>
      <c r="DH26" s="16">
        <v>42.07</v>
      </c>
      <c r="DI26" s="97">
        <v>42.9</v>
      </c>
      <c r="DJ26" s="16">
        <v>26.06</v>
      </c>
      <c r="DK26" s="38">
        <v>30.03</v>
      </c>
      <c r="DL26" s="17">
        <v>31.03</v>
      </c>
      <c r="DM26" s="17">
        <v>32.270000000000003</v>
      </c>
      <c r="DN26" s="17">
        <v>33.76</v>
      </c>
      <c r="DO26" s="19">
        <v>35.25</v>
      </c>
      <c r="DP26" s="17">
        <v>36.1</v>
      </c>
      <c r="DQ26" s="19">
        <v>36.049999999999997</v>
      </c>
      <c r="DR26" s="18">
        <v>35.51</v>
      </c>
      <c r="DS26" s="17">
        <v>37.299999999999997</v>
      </c>
      <c r="DT26" s="17">
        <v>38.49</v>
      </c>
      <c r="DU26" s="17">
        <v>39.61</v>
      </c>
      <c r="DV26" s="17">
        <v>43.1</v>
      </c>
      <c r="DW26" s="19">
        <v>44.13</v>
      </c>
      <c r="DX26" s="17">
        <v>46.13</v>
      </c>
      <c r="DY26" s="20">
        <v>45.86</v>
      </c>
      <c r="DZ26" s="16">
        <v>42.56</v>
      </c>
      <c r="EA26" s="97">
        <v>42.68</v>
      </c>
      <c r="EB26" s="16">
        <v>0</v>
      </c>
      <c r="EC26" s="20">
        <v>1</v>
      </c>
      <c r="ED26" s="17">
        <v>2</v>
      </c>
      <c r="EE26" s="17">
        <v>1</v>
      </c>
      <c r="EF26" s="17">
        <v>-1</v>
      </c>
      <c r="EG26" s="17">
        <v>-4</v>
      </c>
      <c r="EH26" s="17">
        <v>-10</v>
      </c>
      <c r="EI26" s="17">
        <v>-16</v>
      </c>
      <c r="EJ26" s="17">
        <v>-18</v>
      </c>
      <c r="EK26" s="17">
        <v>-21</v>
      </c>
      <c r="EL26" s="17">
        <v>-21</v>
      </c>
      <c r="EM26" s="17">
        <v>-19</v>
      </c>
      <c r="EN26" s="17">
        <v>-13</v>
      </c>
      <c r="EO26" s="17">
        <v>-8</v>
      </c>
      <c r="EP26" s="17">
        <v>-1</v>
      </c>
      <c r="EQ26" s="20">
        <v>-1</v>
      </c>
      <c r="ER26" s="20">
        <v>0</v>
      </c>
      <c r="ES26" s="97">
        <v>0</v>
      </c>
    </row>
    <row r="27" spans="1:149" ht="14">
      <c r="A27" s="2" t="s">
        <v>783</v>
      </c>
      <c r="B27" s="2" t="s">
        <v>1666</v>
      </c>
      <c r="C27" s="2">
        <v>12</v>
      </c>
      <c r="D27" s="2">
        <v>9</v>
      </c>
      <c r="E27" s="2">
        <v>51955557</v>
      </c>
      <c r="F27" s="2" t="s">
        <v>91</v>
      </c>
      <c r="G27" s="1" t="s">
        <v>787</v>
      </c>
      <c r="H27" s="13" t="s">
        <v>95</v>
      </c>
      <c r="I27" s="1">
        <v>0</v>
      </c>
      <c r="J27" s="2">
        <v>150.19999999999999</v>
      </c>
      <c r="K27" s="2">
        <v>50.4</v>
      </c>
      <c r="L27" s="2" t="s">
        <v>167</v>
      </c>
      <c r="M27" s="2"/>
      <c r="N27" s="2" t="s">
        <v>158</v>
      </c>
      <c r="O27" s="2" t="s">
        <v>80</v>
      </c>
      <c r="P27" s="2" t="s">
        <v>17</v>
      </c>
      <c r="Q27" s="2">
        <v>26</v>
      </c>
      <c r="R27" s="2">
        <v>22</v>
      </c>
      <c r="S27" s="2">
        <v>12</v>
      </c>
      <c r="T27" s="30"/>
      <c r="U27" s="30" t="s">
        <v>786</v>
      </c>
      <c r="V27" s="30"/>
      <c r="W27" s="30"/>
      <c r="X27" s="2" t="s">
        <v>17</v>
      </c>
      <c r="Y27" s="2">
        <v>26</v>
      </c>
      <c r="Z27" s="2">
        <v>22</v>
      </c>
      <c r="AA27" s="2">
        <v>12</v>
      </c>
      <c r="AB27" s="2" t="s">
        <v>280</v>
      </c>
      <c r="AC27" s="2"/>
      <c r="AD27" s="3" t="s">
        <v>318</v>
      </c>
      <c r="AE27" s="3">
        <v>49</v>
      </c>
      <c r="AF27" s="2">
        <v>33</v>
      </c>
      <c r="AG27" s="2">
        <v>31</v>
      </c>
      <c r="AH27" s="2"/>
      <c r="AI27" s="33" t="s">
        <v>242</v>
      </c>
      <c r="AJ27" s="3" t="s">
        <v>473</v>
      </c>
      <c r="AK27" s="3">
        <v>21</v>
      </c>
      <c r="AL27" s="2">
        <v>16</v>
      </c>
      <c r="AM27" s="2">
        <v>6</v>
      </c>
      <c r="AN27" s="2"/>
      <c r="AO27" s="33"/>
      <c r="AP27" s="2" t="s">
        <v>149</v>
      </c>
      <c r="AQ27" s="2" t="s">
        <v>178</v>
      </c>
      <c r="AR27" s="2" t="s">
        <v>257</v>
      </c>
      <c r="AS27" s="2" t="s">
        <v>775</v>
      </c>
      <c r="AT27" s="2" t="s">
        <v>87</v>
      </c>
      <c r="AU27" s="1"/>
      <c r="AV27" s="2" t="s">
        <v>89</v>
      </c>
      <c r="AW27" s="1"/>
      <c r="AX27" s="2" t="s">
        <v>93</v>
      </c>
      <c r="AY27" s="14" t="s">
        <v>788</v>
      </c>
      <c r="AZ27" s="14">
        <v>1</v>
      </c>
      <c r="BA27" s="2" t="s">
        <v>17</v>
      </c>
      <c r="BB27" s="2">
        <v>26</v>
      </c>
      <c r="BC27" s="2">
        <v>22</v>
      </c>
      <c r="BD27" s="2">
        <v>12</v>
      </c>
      <c r="BE27" s="2" t="s">
        <v>1666</v>
      </c>
      <c r="BF27" s="2">
        <v>12</v>
      </c>
      <c r="BG27" s="2">
        <v>9</v>
      </c>
      <c r="BH27" s="104">
        <v>2.78</v>
      </c>
      <c r="BI27" s="105">
        <v>3.11</v>
      </c>
      <c r="BJ27" s="109">
        <v>1.62</v>
      </c>
      <c r="BK27" s="105">
        <v>1.74</v>
      </c>
      <c r="BL27" s="106">
        <v>1.88</v>
      </c>
      <c r="BM27" s="108">
        <v>1.74</v>
      </c>
      <c r="BN27" s="106">
        <v>0.76</v>
      </c>
      <c r="BO27" s="108">
        <v>1.06</v>
      </c>
      <c r="BP27" s="107">
        <v>1.66</v>
      </c>
      <c r="BQ27" s="106">
        <v>2.17</v>
      </c>
      <c r="BR27" s="106">
        <v>2.41</v>
      </c>
      <c r="BS27" s="106">
        <v>3.86</v>
      </c>
      <c r="BT27" s="106">
        <v>3.62</v>
      </c>
      <c r="BU27" s="8">
        <v>3.53</v>
      </c>
      <c r="BV27" s="9">
        <v>4.97</v>
      </c>
      <c r="BW27" s="9">
        <v>7.47</v>
      </c>
      <c r="BX27" s="4">
        <v>10.38</v>
      </c>
      <c r="BY27" s="4">
        <v>16.170000000000002</v>
      </c>
      <c r="BZ27" s="4">
        <v>2.39</v>
      </c>
      <c r="CA27" s="26">
        <v>2.48</v>
      </c>
      <c r="CB27" s="25">
        <v>1.56</v>
      </c>
      <c r="CC27" s="25">
        <v>1.1100000000000001</v>
      </c>
      <c r="CD27" s="53">
        <v>0.62</v>
      </c>
      <c r="CE27" s="54">
        <v>1.1200000000000001</v>
      </c>
      <c r="CF27" s="53">
        <v>2.13</v>
      </c>
      <c r="CG27" s="54">
        <v>1.96</v>
      </c>
      <c r="CH27" s="55">
        <v>2.68</v>
      </c>
      <c r="CI27" s="53">
        <v>3.02</v>
      </c>
      <c r="CJ27" s="53">
        <v>2.17</v>
      </c>
      <c r="CK27" s="53">
        <v>2.62</v>
      </c>
      <c r="CL27" s="7">
        <v>4.17</v>
      </c>
      <c r="CM27" s="8">
        <v>3.97</v>
      </c>
      <c r="CN27" s="9">
        <v>5.67</v>
      </c>
      <c r="CO27" s="9">
        <v>9.1999999999999993</v>
      </c>
      <c r="CP27" s="4">
        <v>10.63</v>
      </c>
      <c r="CQ27" s="4">
        <v>14.58</v>
      </c>
      <c r="CR27" s="16">
        <v>24.63</v>
      </c>
      <c r="CS27" s="38">
        <v>31.42</v>
      </c>
      <c r="CT27" s="20">
        <v>32.4</v>
      </c>
      <c r="CU27" s="38">
        <v>34.76</v>
      </c>
      <c r="CV27" s="17">
        <v>35.619999999999997</v>
      </c>
      <c r="CW27" s="19">
        <v>36.24</v>
      </c>
      <c r="CX27" s="17">
        <v>37.75</v>
      </c>
      <c r="CY27" s="19">
        <v>37.840000000000003</v>
      </c>
      <c r="CZ27" s="18">
        <v>37.36</v>
      </c>
      <c r="DA27" s="17">
        <v>38.85</v>
      </c>
      <c r="DB27" s="17">
        <v>39.25</v>
      </c>
      <c r="DC27" s="17">
        <v>39.979999999999997</v>
      </c>
      <c r="DD27" s="17">
        <v>41.54</v>
      </c>
      <c r="DE27" s="19">
        <v>44.71</v>
      </c>
      <c r="DF27" s="20">
        <v>43.94</v>
      </c>
      <c r="DG27" s="20">
        <v>43.17</v>
      </c>
      <c r="DH27" s="16">
        <v>41.68</v>
      </c>
      <c r="DI27" s="16">
        <v>38.82</v>
      </c>
      <c r="DJ27" s="16">
        <v>24.03</v>
      </c>
      <c r="DK27" s="38">
        <v>31.13</v>
      </c>
      <c r="DL27" s="20">
        <v>32.99</v>
      </c>
      <c r="DM27" s="20">
        <v>34.56</v>
      </c>
      <c r="DN27" s="17">
        <v>36.14</v>
      </c>
      <c r="DO27" s="19">
        <v>36.47</v>
      </c>
      <c r="DP27" s="17">
        <v>37.19</v>
      </c>
      <c r="DQ27" s="19">
        <v>37.14</v>
      </c>
      <c r="DR27" s="18">
        <v>37.89</v>
      </c>
      <c r="DS27" s="17">
        <v>38.630000000000003</v>
      </c>
      <c r="DT27" s="17">
        <v>39.479999999999997</v>
      </c>
      <c r="DU27" s="17">
        <v>39.56</v>
      </c>
      <c r="DV27" s="17">
        <v>41.79</v>
      </c>
      <c r="DW27" s="19">
        <v>44.34</v>
      </c>
      <c r="DX27" s="20">
        <v>43.96</v>
      </c>
      <c r="DY27" s="20">
        <v>43.85</v>
      </c>
      <c r="DZ27" s="16">
        <v>41.5</v>
      </c>
      <c r="EA27" s="16">
        <v>38.369999999999997</v>
      </c>
      <c r="EB27" s="16">
        <v>4</v>
      </c>
      <c r="EC27" s="20">
        <v>5</v>
      </c>
      <c r="ED27" s="20">
        <v>4</v>
      </c>
      <c r="EE27" s="20">
        <v>4</v>
      </c>
      <c r="EF27" s="17">
        <v>2</v>
      </c>
      <c r="EG27" s="17">
        <v>-1</v>
      </c>
      <c r="EH27" s="17">
        <v>-7</v>
      </c>
      <c r="EI27" s="17">
        <v>-10</v>
      </c>
      <c r="EJ27" s="17">
        <v>-14</v>
      </c>
      <c r="EK27" s="17">
        <v>-11</v>
      </c>
      <c r="EL27" s="17">
        <v>-5</v>
      </c>
      <c r="EM27" s="17">
        <v>-2</v>
      </c>
      <c r="EN27" s="17">
        <v>1</v>
      </c>
      <c r="EO27" s="17">
        <v>4</v>
      </c>
      <c r="EP27" s="20">
        <v>6</v>
      </c>
      <c r="EQ27" s="20">
        <v>6</v>
      </c>
      <c r="ER27" s="20">
        <v>7</v>
      </c>
      <c r="ES27" s="20">
        <v>8</v>
      </c>
    </row>
    <row r="28" spans="1:149" ht="14">
      <c r="A28" s="2" t="s">
        <v>1618</v>
      </c>
      <c r="B28" s="2" t="s">
        <v>1666</v>
      </c>
      <c r="C28" s="2">
        <v>15</v>
      </c>
      <c r="D28" s="2">
        <v>9</v>
      </c>
      <c r="E28" s="2">
        <v>51280354</v>
      </c>
      <c r="F28" s="2" t="s">
        <v>91</v>
      </c>
      <c r="G28" s="1" t="s">
        <v>814</v>
      </c>
      <c r="H28" s="14"/>
      <c r="I28" s="1"/>
      <c r="J28" s="2">
        <v>165.7</v>
      </c>
      <c r="K28" s="2">
        <v>45.4</v>
      </c>
      <c r="L28" s="2" t="s">
        <v>167</v>
      </c>
      <c r="M28" s="2"/>
      <c r="N28" s="2" t="s">
        <v>158</v>
      </c>
      <c r="O28" s="2" t="s">
        <v>80</v>
      </c>
      <c r="P28" s="3" t="s">
        <v>6</v>
      </c>
      <c r="Q28" s="3">
        <v>26</v>
      </c>
      <c r="R28" s="2">
        <v>22</v>
      </c>
      <c r="S28" s="2">
        <v>19</v>
      </c>
      <c r="T28" s="30"/>
      <c r="U28" s="30"/>
      <c r="V28" s="30"/>
      <c r="W28" s="30"/>
      <c r="X28" s="3" t="s">
        <v>6</v>
      </c>
      <c r="Y28" s="3">
        <v>26</v>
      </c>
      <c r="Z28" s="2">
        <v>22</v>
      </c>
      <c r="AA28" s="2">
        <v>19</v>
      </c>
      <c r="AB28" s="2" t="s">
        <v>1162</v>
      </c>
      <c r="AC28" s="33"/>
      <c r="AD28" s="3" t="s">
        <v>260</v>
      </c>
      <c r="AE28" s="3">
        <v>53</v>
      </c>
      <c r="AF28" s="2">
        <v>33</v>
      </c>
      <c r="AG28" s="2">
        <v>23</v>
      </c>
      <c r="AH28" s="2"/>
      <c r="AI28" s="33" t="s">
        <v>88</v>
      </c>
      <c r="AJ28" s="12" t="s">
        <v>261</v>
      </c>
      <c r="AK28" s="12">
        <v>22</v>
      </c>
      <c r="AL28" s="13">
        <v>14</v>
      </c>
      <c r="AM28" s="13">
        <v>10</v>
      </c>
      <c r="AN28" s="13"/>
      <c r="AO28" s="34" t="s">
        <v>108</v>
      </c>
      <c r="AP28" s="2" t="s">
        <v>247</v>
      </c>
      <c r="AQ28" s="2" t="s">
        <v>409</v>
      </c>
      <c r="AR28" s="2" t="s">
        <v>429</v>
      </c>
      <c r="AS28" s="2" t="s">
        <v>302</v>
      </c>
      <c r="AT28" s="2" t="s">
        <v>87</v>
      </c>
      <c r="AU28" s="1"/>
      <c r="AV28" s="2" t="s">
        <v>89</v>
      </c>
      <c r="AW28" s="1"/>
      <c r="AX28" s="2" t="s">
        <v>93</v>
      </c>
      <c r="AY28" s="14" t="s">
        <v>1621</v>
      </c>
      <c r="AZ28" s="14">
        <v>1</v>
      </c>
      <c r="BA28" s="3" t="s">
        <v>6</v>
      </c>
      <c r="BB28" s="3">
        <v>26</v>
      </c>
      <c r="BC28" s="2">
        <v>22</v>
      </c>
      <c r="BD28" s="2">
        <v>19</v>
      </c>
      <c r="BE28" s="2" t="s">
        <v>1666</v>
      </c>
      <c r="BF28" s="2">
        <v>15</v>
      </c>
      <c r="BG28" s="2">
        <v>9</v>
      </c>
      <c r="BH28" s="104">
        <v>3.78</v>
      </c>
      <c r="BI28" s="105">
        <v>1.83</v>
      </c>
      <c r="BJ28" s="109">
        <v>2.17</v>
      </c>
      <c r="BK28" s="107">
        <v>1.66</v>
      </c>
      <c r="BL28" s="106">
        <v>1.66</v>
      </c>
      <c r="BM28" s="108">
        <v>1.39</v>
      </c>
      <c r="BN28" s="106">
        <v>1.07</v>
      </c>
      <c r="BO28" s="108">
        <v>1.67</v>
      </c>
      <c r="BP28" s="107">
        <v>1.28</v>
      </c>
      <c r="BQ28" s="106">
        <v>3.74</v>
      </c>
      <c r="BR28" s="106">
        <v>6.44</v>
      </c>
      <c r="BS28" s="106">
        <v>7.08</v>
      </c>
      <c r="BT28" s="106">
        <v>3.17</v>
      </c>
      <c r="BU28" s="8">
        <v>4.1100000000000003</v>
      </c>
      <c r="BV28" s="9">
        <v>4.13</v>
      </c>
      <c r="BW28" s="9">
        <v>5.44</v>
      </c>
      <c r="BX28" s="4">
        <v>8.48</v>
      </c>
      <c r="BY28" s="4">
        <v>15.61</v>
      </c>
      <c r="BZ28" s="4">
        <v>3.69</v>
      </c>
      <c r="CA28" s="26">
        <v>2.0099999999999998</v>
      </c>
      <c r="CB28" s="25">
        <v>1.54</v>
      </c>
      <c r="CC28" s="53">
        <v>0.35</v>
      </c>
      <c r="CD28" s="53">
        <v>1.69</v>
      </c>
      <c r="CE28" s="54">
        <v>1.25</v>
      </c>
      <c r="CF28" s="53">
        <v>1.25</v>
      </c>
      <c r="CG28" s="54">
        <v>1.45</v>
      </c>
      <c r="CH28" s="55">
        <v>1.78</v>
      </c>
      <c r="CI28" s="53">
        <v>2.89</v>
      </c>
      <c r="CJ28" s="53">
        <v>6.32</v>
      </c>
      <c r="CK28" s="53">
        <v>5.85</v>
      </c>
      <c r="CL28" s="7">
        <v>3.12</v>
      </c>
      <c r="CM28" s="8">
        <v>3.62</v>
      </c>
      <c r="CN28" s="9">
        <v>4.78</v>
      </c>
      <c r="CO28" s="9">
        <v>6.51</v>
      </c>
      <c r="CP28" s="4">
        <v>9.7799999999999994</v>
      </c>
      <c r="CQ28" s="4">
        <v>15.81</v>
      </c>
      <c r="CR28" s="16">
        <v>25.89</v>
      </c>
      <c r="CS28" s="38">
        <v>28.52</v>
      </c>
      <c r="CT28" s="20">
        <v>30.25</v>
      </c>
      <c r="CU28" s="18">
        <v>32.06</v>
      </c>
      <c r="CV28" s="17">
        <v>33.42</v>
      </c>
      <c r="CW28" s="19">
        <v>33.24</v>
      </c>
      <c r="CX28" s="17">
        <v>33.880000000000003</v>
      </c>
      <c r="CY28" s="19">
        <v>33.549999999999997</v>
      </c>
      <c r="CZ28" s="18">
        <v>32.94</v>
      </c>
      <c r="DA28" s="17">
        <v>35.15</v>
      </c>
      <c r="DB28" s="17">
        <v>36.770000000000003</v>
      </c>
      <c r="DC28" s="17">
        <v>37.39</v>
      </c>
      <c r="DD28" s="17">
        <v>40.44</v>
      </c>
      <c r="DE28" s="19">
        <v>42.24</v>
      </c>
      <c r="DF28" s="20">
        <v>42.96</v>
      </c>
      <c r="DG28" s="20">
        <v>41.5</v>
      </c>
      <c r="DH28" s="16">
        <v>40.520000000000003</v>
      </c>
      <c r="DI28" s="16">
        <v>37.97</v>
      </c>
      <c r="DJ28" s="16">
        <v>25.76</v>
      </c>
      <c r="DK28" s="38">
        <v>28.05</v>
      </c>
      <c r="DL28" s="20">
        <v>30.36</v>
      </c>
      <c r="DM28" s="17">
        <v>33.21</v>
      </c>
      <c r="DN28" s="17">
        <v>33.619999999999997</v>
      </c>
      <c r="DO28" s="19">
        <v>33.81</v>
      </c>
      <c r="DP28" s="17">
        <v>33.24</v>
      </c>
      <c r="DQ28" s="19">
        <v>32.590000000000003</v>
      </c>
      <c r="DR28" s="18">
        <v>32.21</v>
      </c>
      <c r="DS28" s="17">
        <v>34.92</v>
      </c>
      <c r="DT28" s="17">
        <v>36.270000000000003</v>
      </c>
      <c r="DU28" s="17">
        <v>37.42</v>
      </c>
      <c r="DV28" s="17">
        <v>40.43</v>
      </c>
      <c r="DW28" s="19">
        <v>42.05</v>
      </c>
      <c r="DX28" s="20">
        <v>43.7</v>
      </c>
      <c r="DY28" s="20">
        <v>41.78</v>
      </c>
      <c r="DZ28" s="16">
        <v>40.85</v>
      </c>
      <c r="EA28" s="16">
        <v>38.1</v>
      </c>
      <c r="EB28" s="16">
        <v>4</v>
      </c>
      <c r="EC28" s="20">
        <v>4</v>
      </c>
      <c r="ED28" s="20">
        <v>3</v>
      </c>
      <c r="EE28" s="17">
        <v>2</v>
      </c>
      <c r="EF28" s="17">
        <v>-2</v>
      </c>
      <c r="EG28" s="17">
        <v>-8</v>
      </c>
      <c r="EH28" s="17">
        <v>-14</v>
      </c>
      <c r="EI28" s="17">
        <v>-18</v>
      </c>
      <c r="EJ28" s="17">
        <v>-23</v>
      </c>
      <c r="EK28" s="17">
        <v>-21</v>
      </c>
      <c r="EL28" s="17">
        <v>-17</v>
      </c>
      <c r="EM28" s="17">
        <v>-17</v>
      </c>
      <c r="EN28" s="17">
        <v>-14</v>
      </c>
      <c r="EO28" s="17">
        <v>-11</v>
      </c>
      <c r="EP28" s="20">
        <v>-7</v>
      </c>
      <c r="EQ28" s="20">
        <v>-7</v>
      </c>
      <c r="ER28" s="20">
        <v>-9</v>
      </c>
      <c r="ES28" s="20">
        <v>-12</v>
      </c>
    </row>
    <row r="29" spans="1:149" ht="14">
      <c r="A29" s="2" t="s">
        <v>1640</v>
      </c>
      <c r="B29" s="2" t="s">
        <v>1666</v>
      </c>
      <c r="C29" s="2">
        <v>20</v>
      </c>
      <c r="D29" s="2">
        <v>5</v>
      </c>
      <c r="E29" s="2">
        <v>41700914</v>
      </c>
      <c r="F29" s="2" t="s">
        <v>91</v>
      </c>
      <c r="G29" s="1" t="s">
        <v>849</v>
      </c>
      <c r="H29" s="14"/>
      <c r="I29" s="1"/>
      <c r="J29" s="2">
        <v>158.4</v>
      </c>
      <c r="K29" s="2">
        <v>42.5</v>
      </c>
      <c r="L29" s="2" t="s">
        <v>167</v>
      </c>
      <c r="M29" s="2"/>
      <c r="N29" s="2" t="s">
        <v>158</v>
      </c>
      <c r="O29" s="2" t="s">
        <v>80</v>
      </c>
      <c r="P29" s="3" t="s">
        <v>6</v>
      </c>
      <c r="Q29" s="3">
        <v>27</v>
      </c>
      <c r="R29" s="2">
        <v>21</v>
      </c>
      <c r="S29" s="2">
        <v>18</v>
      </c>
      <c r="T29" s="30" t="s">
        <v>168</v>
      </c>
      <c r="U29" s="30"/>
      <c r="V29" s="30"/>
      <c r="W29" s="30"/>
      <c r="X29" s="3" t="s">
        <v>6</v>
      </c>
      <c r="Y29" s="3">
        <v>27</v>
      </c>
      <c r="Z29" s="2">
        <v>21</v>
      </c>
      <c r="AA29" s="2">
        <v>18</v>
      </c>
      <c r="AB29" s="2" t="s">
        <v>1643</v>
      </c>
      <c r="AC29" s="33"/>
      <c r="AD29" s="3" t="s">
        <v>486</v>
      </c>
      <c r="AE29" s="3">
        <v>46</v>
      </c>
      <c r="AF29" s="2">
        <v>34</v>
      </c>
      <c r="AG29" s="2">
        <v>20</v>
      </c>
      <c r="AH29" s="2"/>
      <c r="AI29" s="33" t="s">
        <v>242</v>
      </c>
      <c r="AJ29" s="12" t="s">
        <v>160</v>
      </c>
      <c r="AK29" s="12">
        <v>12</v>
      </c>
      <c r="AL29" s="13">
        <v>13</v>
      </c>
      <c r="AM29" s="13">
        <v>7</v>
      </c>
      <c r="AN29" s="13"/>
      <c r="AO29" s="34" t="s">
        <v>108</v>
      </c>
      <c r="AP29" s="2" t="s">
        <v>311</v>
      </c>
      <c r="AQ29" s="2" t="s">
        <v>383</v>
      </c>
      <c r="AR29" s="2" t="s">
        <v>429</v>
      </c>
      <c r="AS29" s="2" t="s">
        <v>313</v>
      </c>
      <c r="AT29" s="2" t="s">
        <v>87</v>
      </c>
      <c r="AU29" s="1"/>
      <c r="AV29" s="2" t="s">
        <v>89</v>
      </c>
      <c r="AW29" s="1"/>
      <c r="AX29" s="2" t="s">
        <v>93</v>
      </c>
      <c r="AY29" s="14" t="s">
        <v>938</v>
      </c>
      <c r="AZ29" s="14">
        <v>1</v>
      </c>
      <c r="BA29" s="3" t="s">
        <v>6</v>
      </c>
      <c r="BB29" s="3">
        <v>27</v>
      </c>
      <c r="BC29" s="2">
        <v>21</v>
      </c>
      <c r="BD29" s="2">
        <v>18</v>
      </c>
      <c r="BE29" s="2" t="s">
        <v>1666</v>
      </c>
      <c r="BF29" s="2">
        <v>20</v>
      </c>
      <c r="BG29" s="2">
        <v>5</v>
      </c>
      <c r="BH29" s="104">
        <v>3.51</v>
      </c>
      <c r="BI29" s="105">
        <v>2.68</v>
      </c>
      <c r="BJ29" s="109">
        <v>1.78</v>
      </c>
      <c r="BK29" s="107">
        <v>2.12</v>
      </c>
      <c r="BL29" s="106">
        <v>1.59</v>
      </c>
      <c r="BM29" s="108">
        <v>0.87</v>
      </c>
      <c r="BN29" s="106">
        <v>0.72</v>
      </c>
      <c r="BO29" s="108">
        <v>0.39</v>
      </c>
      <c r="BP29" s="107">
        <v>1.34</v>
      </c>
      <c r="BQ29" s="106">
        <v>3.88</v>
      </c>
      <c r="BR29" s="106">
        <v>7.31</v>
      </c>
      <c r="BS29" s="106">
        <v>8.3800000000000008</v>
      </c>
      <c r="BT29" s="106">
        <v>4.33</v>
      </c>
      <c r="BU29" s="8">
        <v>5.01</v>
      </c>
      <c r="BV29" s="7">
        <v>6.18</v>
      </c>
      <c r="BW29" s="9">
        <v>7.11</v>
      </c>
      <c r="BX29" s="4">
        <v>11.35</v>
      </c>
      <c r="BY29" s="97">
        <v>14.85</v>
      </c>
      <c r="BZ29" s="4">
        <v>3.16</v>
      </c>
      <c r="CA29" s="26">
        <v>1.77</v>
      </c>
      <c r="CB29" s="25">
        <v>0.33</v>
      </c>
      <c r="CC29" s="53">
        <v>0.83</v>
      </c>
      <c r="CD29" s="53">
        <v>1.27</v>
      </c>
      <c r="CE29" s="54">
        <v>1.51</v>
      </c>
      <c r="CF29" s="53">
        <v>1.1499999999999999</v>
      </c>
      <c r="CG29" s="54">
        <v>1.39</v>
      </c>
      <c r="CH29" s="55">
        <v>1.74</v>
      </c>
      <c r="CI29" s="53">
        <v>3.29</v>
      </c>
      <c r="CJ29" s="53">
        <v>7.33</v>
      </c>
      <c r="CK29" s="53">
        <v>8.41</v>
      </c>
      <c r="CL29" s="7">
        <v>3.53</v>
      </c>
      <c r="CM29" s="8">
        <v>4.3899999999999997</v>
      </c>
      <c r="CN29" s="7">
        <v>5.91</v>
      </c>
      <c r="CO29" s="9">
        <v>7.43</v>
      </c>
      <c r="CP29" s="4">
        <v>11.22</v>
      </c>
      <c r="CQ29" s="97">
        <v>14.85</v>
      </c>
      <c r="CR29" s="16">
        <v>24.91</v>
      </c>
      <c r="CS29" s="38">
        <v>30.64</v>
      </c>
      <c r="CT29" s="20">
        <v>31.21</v>
      </c>
      <c r="CU29" s="18">
        <v>32.04</v>
      </c>
      <c r="CV29" s="17">
        <v>31.8</v>
      </c>
      <c r="CW29" s="19">
        <v>33.92</v>
      </c>
      <c r="CX29" s="17">
        <v>34.92</v>
      </c>
      <c r="CY29" s="19">
        <v>35.78</v>
      </c>
      <c r="CZ29" s="18">
        <v>37.159999999999997</v>
      </c>
      <c r="DA29" s="17">
        <v>37.53</v>
      </c>
      <c r="DB29" s="17">
        <v>38.33</v>
      </c>
      <c r="DC29" s="17">
        <v>42.02</v>
      </c>
      <c r="DD29" s="17">
        <v>45.51</v>
      </c>
      <c r="DE29" s="19">
        <v>47.1</v>
      </c>
      <c r="DF29" s="17">
        <v>46.57</v>
      </c>
      <c r="DG29" s="20">
        <v>44.52</v>
      </c>
      <c r="DH29" s="16">
        <v>44.24</v>
      </c>
      <c r="DI29" s="97">
        <v>42.71</v>
      </c>
      <c r="DJ29" s="16">
        <v>24.56</v>
      </c>
      <c r="DK29" s="38">
        <v>30.54</v>
      </c>
      <c r="DL29" s="20">
        <v>31.62</v>
      </c>
      <c r="DM29" s="17">
        <v>32.18</v>
      </c>
      <c r="DN29" s="17">
        <v>31.72</v>
      </c>
      <c r="DO29" s="19">
        <v>33.5</v>
      </c>
      <c r="DP29" s="17">
        <v>34.54</v>
      </c>
      <c r="DQ29" s="19">
        <v>35.4</v>
      </c>
      <c r="DR29" s="18">
        <v>37.03</v>
      </c>
      <c r="DS29" s="17">
        <v>37.1</v>
      </c>
      <c r="DT29" s="17">
        <v>38.049999999999997</v>
      </c>
      <c r="DU29" s="17">
        <v>42.22</v>
      </c>
      <c r="DV29" s="17">
        <v>45.79</v>
      </c>
      <c r="DW29" s="19">
        <v>48.27</v>
      </c>
      <c r="DX29" s="17">
        <v>47.73</v>
      </c>
      <c r="DY29" s="20">
        <v>44.01</v>
      </c>
      <c r="DZ29" s="16">
        <v>44.22</v>
      </c>
      <c r="EA29" s="97">
        <v>42.01</v>
      </c>
      <c r="EB29" s="16">
        <v>5</v>
      </c>
      <c r="EC29" s="20">
        <v>4</v>
      </c>
      <c r="ED29" s="20">
        <v>5</v>
      </c>
      <c r="EE29" s="17">
        <v>3</v>
      </c>
      <c r="EF29" s="17">
        <v>0</v>
      </c>
      <c r="EG29" s="17">
        <v>-4</v>
      </c>
      <c r="EH29" s="17">
        <v>-7</v>
      </c>
      <c r="EI29" s="17">
        <v>-8</v>
      </c>
      <c r="EJ29" s="17">
        <v>-8</v>
      </c>
      <c r="EK29" s="17">
        <v>-10</v>
      </c>
      <c r="EL29" s="17">
        <v>-9</v>
      </c>
      <c r="EM29" s="17">
        <v>-6</v>
      </c>
      <c r="EN29" s="17">
        <v>-6</v>
      </c>
      <c r="EO29" s="17">
        <v>-5</v>
      </c>
      <c r="EP29" s="17">
        <v>-4</v>
      </c>
      <c r="EQ29" s="20">
        <v>0</v>
      </c>
      <c r="ER29" s="20">
        <v>0</v>
      </c>
      <c r="ES29" s="97">
        <v>0</v>
      </c>
    </row>
    <row r="30" spans="1:149" ht="14">
      <c r="A30" s="2" t="s">
        <v>1257</v>
      </c>
      <c r="B30" s="2" t="s">
        <v>1666</v>
      </c>
      <c r="C30" s="2">
        <v>21</v>
      </c>
      <c r="D30" s="2">
        <v>11</v>
      </c>
      <c r="E30" s="2">
        <v>38175891</v>
      </c>
      <c r="F30" s="2" t="s">
        <v>91</v>
      </c>
      <c r="G30" s="1" t="s">
        <v>1261</v>
      </c>
      <c r="H30" s="15" t="s">
        <v>95</v>
      </c>
      <c r="I30" s="1">
        <v>1</v>
      </c>
      <c r="J30" s="2">
        <v>153</v>
      </c>
      <c r="K30" s="2">
        <v>35.299999999999997</v>
      </c>
      <c r="L30" s="2" t="s">
        <v>167</v>
      </c>
      <c r="M30" s="2"/>
      <c r="N30" s="2" t="s">
        <v>158</v>
      </c>
      <c r="O30" s="2" t="s">
        <v>80</v>
      </c>
      <c r="P30" s="3" t="s">
        <v>6</v>
      </c>
      <c r="Q30" s="3">
        <v>27</v>
      </c>
      <c r="R30" s="2">
        <v>26</v>
      </c>
      <c r="S30" s="2">
        <v>21</v>
      </c>
      <c r="T30" s="30" t="s">
        <v>1258</v>
      </c>
      <c r="U30" s="30"/>
      <c r="V30" s="30"/>
      <c r="W30" s="30"/>
      <c r="X30" s="3" t="s">
        <v>6</v>
      </c>
      <c r="Y30" s="3">
        <v>27</v>
      </c>
      <c r="Z30" s="2">
        <v>26</v>
      </c>
      <c r="AA30" s="2">
        <v>21</v>
      </c>
      <c r="AB30" s="2" t="s">
        <v>1259</v>
      </c>
      <c r="AC30" s="33"/>
      <c r="AD30" s="3" t="s">
        <v>232</v>
      </c>
      <c r="AE30" s="3">
        <v>55</v>
      </c>
      <c r="AF30" s="2">
        <v>42</v>
      </c>
      <c r="AG30" s="2">
        <v>26</v>
      </c>
      <c r="AH30" s="2"/>
      <c r="AI30" s="33" t="s">
        <v>242</v>
      </c>
      <c r="AJ30" s="12" t="s">
        <v>217</v>
      </c>
      <c r="AK30" s="12">
        <v>21</v>
      </c>
      <c r="AL30" s="13">
        <v>14</v>
      </c>
      <c r="AM30" s="13">
        <v>4</v>
      </c>
      <c r="AN30" s="13"/>
      <c r="AO30" s="34"/>
      <c r="AP30" s="2" t="s">
        <v>149</v>
      </c>
      <c r="AQ30" s="2" t="s">
        <v>409</v>
      </c>
      <c r="AR30" s="2" t="s">
        <v>1260</v>
      </c>
      <c r="AS30" s="2" t="s">
        <v>353</v>
      </c>
      <c r="AT30" s="2" t="s">
        <v>87</v>
      </c>
      <c r="AU30" s="1" t="s">
        <v>839</v>
      </c>
      <c r="AV30" s="2" t="s">
        <v>89</v>
      </c>
      <c r="AW30" s="1" t="s">
        <v>197</v>
      </c>
      <c r="AX30" s="2" t="s">
        <v>93</v>
      </c>
      <c r="AY30" s="14" t="s">
        <v>1262</v>
      </c>
      <c r="AZ30" s="14">
        <v>1</v>
      </c>
      <c r="BA30" s="3" t="s">
        <v>6</v>
      </c>
      <c r="BB30" s="3">
        <v>27</v>
      </c>
      <c r="BC30" s="2">
        <v>26</v>
      </c>
      <c r="BD30" s="2">
        <v>21</v>
      </c>
      <c r="BE30" s="2" t="s">
        <v>1666</v>
      </c>
      <c r="BF30" s="2">
        <v>21</v>
      </c>
      <c r="BG30" s="2">
        <v>11</v>
      </c>
      <c r="BH30" s="104">
        <v>3.93</v>
      </c>
      <c r="BI30" s="107">
        <v>2.92</v>
      </c>
      <c r="BJ30" s="106">
        <v>1.87</v>
      </c>
      <c r="BK30" s="107">
        <v>1.87</v>
      </c>
      <c r="BL30" s="106">
        <v>1.74</v>
      </c>
      <c r="BM30" s="108">
        <v>1.94</v>
      </c>
      <c r="BN30" s="106">
        <v>1.45</v>
      </c>
      <c r="BO30" s="108">
        <v>2.04</v>
      </c>
      <c r="BP30" s="107">
        <v>2.31</v>
      </c>
      <c r="BQ30" s="106">
        <v>5.72</v>
      </c>
      <c r="BR30" s="106">
        <v>6.14</v>
      </c>
      <c r="BS30" s="106">
        <v>3.69</v>
      </c>
      <c r="BT30" s="106">
        <v>2.2400000000000002</v>
      </c>
      <c r="BU30" s="8">
        <v>2.11</v>
      </c>
      <c r="BV30" s="5">
        <v>3.9</v>
      </c>
      <c r="BW30" s="9">
        <v>6.17</v>
      </c>
      <c r="BX30" s="4">
        <v>8.91</v>
      </c>
      <c r="BY30" s="98"/>
      <c r="BZ30" s="4">
        <v>3.63</v>
      </c>
      <c r="CA30" s="6">
        <v>2.11</v>
      </c>
      <c r="CB30" s="7">
        <v>0.95</v>
      </c>
      <c r="CC30" s="7">
        <v>0</v>
      </c>
      <c r="CD30" s="7">
        <v>1.62</v>
      </c>
      <c r="CE30" s="8">
        <v>1.73</v>
      </c>
      <c r="CF30" s="7">
        <v>2.4</v>
      </c>
      <c r="CG30" s="8">
        <v>2.56</v>
      </c>
      <c r="CH30" s="6">
        <v>2.5</v>
      </c>
      <c r="CI30" s="7">
        <v>4.34</v>
      </c>
      <c r="CJ30" s="7">
        <v>6.84</v>
      </c>
      <c r="CK30" s="7">
        <v>4.66</v>
      </c>
      <c r="CL30" s="7">
        <v>1.74</v>
      </c>
      <c r="CM30" s="8">
        <v>2.95</v>
      </c>
      <c r="CN30" s="5">
        <v>4.71</v>
      </c>
      <c r="CO30" s="9">
        <v>6.85</v>
      </c>
      <c r="CP30" s="4">
        <v>9.74</v>
      </c>
      <c r="CQ30" s="98"/>
      <c r="CR30" s="16">
        <v>26.26</v>
      </c>
      <c r="CS30" s="18">
        <v>28.56</v>
      </c>
      <c r="CT30" s="17">
        <v>30.89</v>
      </c>
      <c r="CU30" s="18">
        <v>33.04</v>
      </c>
      <c r="CV30" s="17">
        <v>35.04</v>
      </c>
      <c r="CW30" s="19">
        <v>35.85</v>
      </c>
      <c r="CX30" s="17">
        <v>37.22</v>
      </c>
      <c r="CY30" s="19">
        <v>37.01</v>
      </c>
      <c r="CZ30" s="18">
        <v>38.770000000000003</v>
      </c>
      <c r="DA30" s="17">
        <v>38.58</v>
      </c>
      <c r="DB30" s="17">
        <v>38.159999999999997</v>
      </c>
      <c r="DC30" s="17">
        <v>42.07</v>
      </c>
      <c r="DD30" s="17">
        <v>41.47</v>
      </c>
      <c r="DE30" s="19">
        <v>44.46</v>
      </c>
      <c r="DF30" s="23">
        <v>45.29</v>
      </c>
      <c r="DG30" s="20">
        <v>45.44</v>
      </c>
      <c r="DH30" s="16">
        <v>44.74</v>
      </c>
      <c r="DI30" s="100"/>
      <c r="DJ30" s="16">
        <v>25.86</v>
      </c>
      <c r="DK30" s="18">
        <v>28.6</v>
      </c>
      <c r="DL30" s="17">
        <v>31.9</v>
      </c>
      <c r="DM30" s="17">
        <v>33.590000000000003</v>
      </c>
      <c r="DN30" s="17">
        <v>35.229999999999997</v>
      </c>
      <c r="DO30" s="19">
        <v>36.32</v>
      </c>
      <c r="DP30" s="17">
        <v>37.1</v>
      </c>
      <c r="DQ30" s="19">
        <v>37.81</v>
      </c>
      <c r="DR30" s="18">
        <v>39.22</v>
      </c>
      <c r="DS30" s="17">
        <v>38.57</v>
      </c>
      <c r="DT30" s="17">
        <v>38.71</v>
      </c>
      <c r="DU30" s="17">
        <v>41.96</v>
      </c>
      <c r="DV30" s="17">
        <v>41.11</v>
      </c>
      <c r="DW30" s="19">
        <v>44.95</v>
      </c>
      <c r="DX30" s="23">
        <v>45.13</v>
      </c>
      <c r="DY30" s="20">
        <v>46.25</v>
      </c>
      <c r="DZ30" s="16">
        <v>43.39</v>
      </c>
      <c r="EA30" s="100"/>
      <c r="EB30" s="16">
        <v>4</v>
      </c>
      <c r="EC30" s="17">
        <v>6</v>
      </c>
      <c r="ED30" s="17">
        <v>6</v>
      </c>
      <c r="EE30" s="17">
        <v>3</v>
      </c>
      <c r="EF30" s="17">
        <v>0</v>
      </c>
      <c r="EG30" s="17">
        <v>-9</v>
      </c>
      <c r="EH30" s="17">
        <v>-14</v>
      </c>
      <c r="EI30" s="17">
        <v>-22</v>
      </c>
      <c r="EJ30" s="17">
        <v>-23</v>
      </c>
      <c r="EK30" s="17">
        <v>-21</v>
      </c>
      <c r="EL30" s="17">
        <v>-18</v>
      </c>
      <c r="EM30" s="17">
        <v>-11</v>
      </c>
      <c r="EN30" s="17">
        <v>-8</v>
      </c>
      <c r="EO30" s="17">
        <v>-3</v>
      </c>
      <c r="EP30" s="23">
        <v>0</v>
      </c>
      <c r="EQ30" s="20">
        <v>0</v>
      </c>
      <c r="ER30" s="20">
        <v>0</v>
      </c>
      <c r="ES30" s="101"/>
    </row>
    <row r="31" spans="1:149" ht="14">
      <c r="A31" s="2" t="s">
        <v>1408</v>
      </c>
      <c r="B31" s="2" t="s">
        <v>1666</v>
      </c>
      <c r="C31" s="2">
        <v>24</v>
      </c>
      <c r="D31" s="2">
        <v>0</v>
      </c>
      <c r="E31" s="2">
        <v>51124579</v>
      </c>
      <c r="F31" s="2" t="s">
        <v>91</v>
      </c>
      <c r="G31" s="1" t="s">
        <v>782</v>
      </c>
      <c r="H31" s="14"/>
      <c r="I31" s="1"/>
      <c r="J31" s="2">
        <v>152</v>
      </c>
      <c r="K31" s="2">
        <v>36.6</v>
      </c>
      <c r="L31" s="2" t="s">
        <v>167</v>
      </c>
      <c r="M31" s="2"/>
      <c r="N31" s="2" t="s">
        <v>158</v>
      </c>
      <c r="O31" s="2" t="s">
        <v>80</v>
      </c>
      <c r="P31" s="3" t="s">
        <v>6</v>
      </c>
      <c r="Q31" s="3">
        <v>28</v>
      </c>
      <c r="R31" s="2">
        <v>24</v>
      </c>
      <c r="S31" s="2">
        <v>21</v>
      </c>
      <c r="T31" s="30" t="s">
        <v>860</v>
      </c>
      <c r="U31" s="30" t="s">
        <v>772</v>
      </c>
      <c r="V31" s="30"/>
      <c r="W31" s="30"/>
      <c r="X31" s="3" t="s">
        <v>6</v>
      </c>
      <c r="Y31" s="3">
        <v>28</v>
      </c>
      <c r="Z31" s="2">
        <v>24</v>
      </c>
      <c r="AA31" s="2">
        <v>21</v>
      </c>
      <c r="AB31" s="2" t="s">
        <v>280</v>
      </c>
      <c r="AC31" s="33"/>
      <c r="AD31" s="3" t="s">
        <v>232</v>
      </c>
      <c r="AE31" s="3">
        <v>53</v>
      </c>
      <c r="AF31" s="2">
        <v>51</v>
      </c>
      <c r="AG31" s="2">
        <v>26</v>
      </c>
      <c r="AH31" s="2"/>
      <c r="AI31" s="33" t="s">
        <v>443</v>
      </c>
      <c r="AJ31" s="12" t="s">
        <v>217</v>
      </c>
      <c r="AK31" s="12">
        <v>25</v>
      </c>
      <c r="AL31" s="13">
        <v>24</v>
      </c>
      <c r="AM31" s="13">
        <v>18</v>
      </c>
      <c r="AN31" s="13"/>
      <c r="AO31" s="34" t="s">
        <v>131</v>
      </c>
      <c r="AP31" s="2" t="s">
        <v>759</v>
      </c>
      <c r="AQ31" s="2" t="s">
        <v>240</v>
      </c>
      <c r="AR31" s="2" t="s">
        <v>642</v>
      </c>
      <c r="AS31" s="2" t="s">
        <v>302</v>
      </c>
      <c r="AT31" s="2" t="s">
        <v>87</v>
      </c>
      <c r="AU31" s="1"/>
      <c r="AV31" s="2" t="s">
        <v>89</v>
      </c>
      <c r="AW31" s="1"/>
      <c r="AX31" s="2" t="s">
        <v>93</v>
      </c>
      <c r="AY31" s="14" t="s">
        <v>1402</v>
      </c>
      <c r="AZ31" s="14">
        <v>1</v>
      </c>
      <c r="BA31" s="3" t="s">
        <v>6</v>
      </c>
      <c r="BB31" s="3">
        <v>28</v>
      </c>
      <c r="BC31" s="2">
        <v>24</v>
      </c>
      <c r="BD31" s="2">
        <v>21</v>
      </c>
      <c r="BE31" s="2" t="s">
        <v>1666</v>
      </c>
      <c r="BF31" s="2">
        <v>24</v>
      </c>
      <c r="BG31" s="2">
        <v>0</v>
      </c>
      <c r="BH31" s="104">
        <v>3.17</v>
      </c>
      <c r="BI31" s="105">
        <v>2.36</v>
      </c>
      <c r="BJ31" s="106">
        <v>2.25</v>
      </c>
      <c r="BK31" s="107">
        <v>2.12</v>
      </c>
      <c r="BL31" s="106">
        <v>2.74</v>
      </c>
      <c r="BM31" s="108">
        <v>1.42</v>
      </c>
      <c r="BN31" s="106">
        <v>1.34</v>
      </c>
      <c r="BO31" s="108">
        <v>0</v>
      </c>
      <c r="BP31" s="107">
        <v>0.28000000000000003</v>
      </c>
      <c r="BQ31" s="106">
        <v>2.06</v>
      </c>
      <c r="BR31" s="106">
        <v>5.01</v>
      </c>
      <c r="BS31" s="106">
        <v>3.96</v>
      </c>
      <c r="BT31" s="106">
        <v>1.67</v>
      </c>
      <c r="BU31" s="8">
        <v>1.93</v>
      </c>
      <c r="BV31" s="9">
        <v>3.93</v>
      </c>
      <c r="BW31" s="9">
        <v>7.06</v>
      </c>
      <c r="BX31" s="4">
        <v>11.11</v>
      </c>
      <c r="BY31" s="98"/>
      <c r="BZ31" s="4">
        <v>2.72</v>
      </c>
      <c r="CA31" s="26">
        <v>1.78</v>
      </c>
      <c r="CB31" s="53">
        <v>1.1200000000000001</v>
      </c>
      <c r="CC31" s="53">
        <v>0.28000000000000003</v>
      </c>
      <c r="CD31" s="53">
        <v>1.1200000000000001</v>
      </c>
      <c r="CE31" s="54">
        <v>1.39</v>
      </c>
      <c r="CF31" s="53">
        <v>1.69</v>
      </c>
      <c r="CG31" s="54">
        <v>1.67</v>
      </c>
      <c r="CH31" s="55">
        <v>1.81</v>
      </c>
      <c r="CI31" s="53">
        <v>2.68</v>
      </c>
      <c r="CJ31" s="53">
        <v>4.6900000000000004</v>
      </c>
      <c r="CK31" s="53">
        <v>3.83</v>
      </c>
      <c r="CL31" s="7">
        <v>1.5</v>
      </c>
      <c r="CM31" s="8">
        <v>2.02</v>
      </c>
      <c r="CN31" s="9">
        <v>3.34</v>
      </c>
      <c r="CO31" s="9">
        <v>7.07</v>
      </c>
      <c r="CP31" s="4">
        <v>10.56</v>
      </c>
      <c r="CQ31" s="98"/>
      <c r="CR31" s="16">
        <v>26.1</v>
      </c>
      <c r="CS31" s="38">
        <v>30.91</v>
      </c>
      <c r="CT31" s="17">
        <v>32.67</v>
      </c>
      <c r="CU31" s="18">
        <v>33.799999999999997</v>
      </c>
      <c r="CV31" s="17">
        <v>34.32</v>
      </c>
      <c r="CW31" s="19">
        <v>36.06</v>
      </c>
      <c r="CX31" s="17">
        <v>36.5</v>
      </c>
      <c r="CY31" s="19">
        <v>35.9</v>
      </c>
      <c r="CZ31" s="18">
        <v>36.56</v>
      </c>
      <c r="DA31" s="17">
        <v>36.19</v>
      </c>
      <c r="DB31" s="17">
        <v>37.049999999999997</v>
      </c>
      <c r="DC31" s="17">
        <v>38.770000000000003</v>
      </c>
      <c r="DD31" s="17">
        <v>42.54</v>
      </c>
      <c r="DE31" s="19">
        <v>42.28</v>
      </c>
      <c r="DF31" s="20">
        <v>40.520000000000003</v>
      </c>
      <c r="DG31" s="20">
        <v>42.37</v>
      </c>
      <c r="DH31" s="16">
        <v>43.43</v>
      </c>
      <c r="DI31" s="100"/>
      <c r="DJ31" s="16">
        <v>26.25</v>
      </c>
      <c r="DK31" s="38">
        <v>31.07</v>
      </c>
      <c r="DL31" s="17">
        <v>32.97</v>
      </c>
      <c r="DM31" s="17">
        <v>33.96</v>
      </c>
      <c r="DN31" s="17">
        <v>34.08</v>
      </c>
      <c r="DO31" s="19">
        <v>35.049999999999997</v>
      </c>
      <c r="DP31" s="17">
        <v>35.25</v>
      </c>
      <c r="DQ31" s="19">
        <v>35.159999999999997</v>
      </c>
      <c r="DR31" s="18">
        <v>36.57</v>
      </c>
      <c r="DS31" s="17">
        <v>36.22</v>
      </c>
      <c r="DT31" s="17">
        <v>37.01</v>
      </c>
      <c r="DU31" s="17">
        <v>38.51</v>
      </c>
      <c r="DV31" s="17">
        <v>42.8</v>
      </c>
      <c r="DW31" s="19">
        <v>42.56</v>
      </c>
      <c r="DX31" s="20">
        <v>40.78</v>
      </c>
      <c r="DY31" s="20">
        <v>42.85</v>
      </c>
      <c r="DZ31" s="16">
        <v>43.78</v>
      </c>
      <c r="EA31" s="100"/>
      <c r="EB31" s="16">
        <v>1</v>
      </c>
      <c r="EC31" s="20">
        <v>2</v>
      </c>
      <c r="ED31" s="17">
        <v>4</v>
      </c>
      <c r="EE31" s="17">
        <v>2</v>
      </c>
      <c r="EF31" s="17">
        <v>0</v>
      </c>
      <c r="EG31" s="17">
        <v>-8</v>
      </c>
      <c r="EH31" s="17">
        <v>-18</v>
      </c>
      <c r="EI31" s="17">
        <v>-22</v>
      </c>
      <c r="EJ31" s="17">
        <v>-22</v>
      </c>
      <c r="EK31" s="17">
        <v>-21</v>
      </c>
      <c r="EL31" s="17">
        <v>-17</v>
      </c>
      <c r="EM31" s="17">
        <v>-9</v>
      </c>
      <c r="EN31" s="17">
        <v>-5</v>
      </c>
      <c r="EO31" s="17">
        <v>-4</v>
      </c>
      <c r="EP31" s="20">
        <v>-1</v>
      </c>
      <c r="EQ31" s="20">
        <v>-2</v>
      </c>
      <c r="ER31" s="20">
        <v>0</v>
      </c>
      <c r="ES31" s="101"/>
    </row>
    <row r="32" spans="1:149" ht="14">
      <c r="A32" s="2" t="s">
        <v>1644</v>
      </c>
      <c r="B32" s="2" t="s">
        <v>1666</v>
      </c>
      <c r="C32" s="2">
        <v>14</v>
      </c>
      <c r="D32" s="2">
        <v>7</v>
      </c>
      <c r="E32" s="2">
        <v>49930980</v>
      </c>
      <c r="F32" s="2" t="s">
        <v>91</v>
      </c>
      <c r="G32" s="1" t="s">
        <v>1140</v>
      </c>
      <c r="H32" s="14"/>
      <c r="I32" s="1"/>
      <c r="J32" s="2">
        <v>153.69999999999999</v>
      </c>
      <c r="K32" s="2">
        <v>72.5</v>
      </c>
      <c r="L32" s="2" t="s">
        <v>167</v>
      </c>
      <c r="M32" s="2"/>
      <c r="N32" s="2" t="s">
        <v>158</v>
      </c>
      <c r="O32" s="2" t="s">
        <v>80</v>
      </c>
      <c r="P32" s="3" t="s">
        <v>17</v>
      </c>
      <c r="Q32" s="3">
        <v>36</v>
      </c>
      <c r="R32" s="2">
        <v>26</v>
      </c>
      <c r="S32" s="2">
        <v>18</v>
      </c>
      <c r="T32" s="30"/>
      <c r="U32" s="30"/>
      <c r="V32" s="30"/>
      <c r="W32" s="30"/>
      <c r="X32" s="3" t="s">
        <v>17</v>
      </c>
      <c r="Y32" s="3">
        <v>36</v>
      </c>
      <c r="Z32" s="2">
        <v>26</v>
      </c>
      <c r="AA32" s="2">
        <v>18</v>
      </c>
      <c r="AB32" s="2" t="s">
        <v>1646</v>
      </c>
      <c r="AC32" s="33"/>
      <c r="AD32" s="3" t="s">
        <v>216</v>
      </c>
      <c r="AE32" s="3">
        <v>53</v>
      </c>
      <c r="AF32" s="2">
        <v>35</v>
      </c>
      <c r="AG32" s="2">
        <v>21</v>
      </c>
      <c r="AH32" s="2"/>
      <c r="AI32" s="33" t="s">
        <v>242</v>
      </c>
      <c r="AJ32" s="12" t="s">
        <v>217</v>
      </c>
      <c r="AK32" s="12">
        <v>24</v>
      </c>
      <c r="AL32" s="13">
        <v>17</v>
      </c>
      <c r="AM32" s="13">
        <v>12</v>
      </c>
      <c r="AN32" s="13"/>
      <c r="AO32" s="34" t="s">
        <v>131</v>
      </c>
      <c r="AP32" s="2" t="s">
        <v>869</v>
      </c>
      <c r="AQ32" s="2" t="s">
        <v>421</v>
      </c>
      <c r="AR32" s="2" t="s">
        <v>870</v>
      </c>
      <c r="AS32" s="2" t="s">
        <v>120</v>
      </c>
      <c r="AT32" s="2" t="s">
        <v>87</v>
      </c>
      <c r="AU32" s="1"/>
      <c r="AV32" s="2" t="s">
        <v>89</v>
      </c>
      <c r="AW32" s="1"/>
      <c r="AX32" s="2" t="s">
        <v>93</v>
      </c>
      <c r="AY32" s="14">
        <v>0</v>
      </c>
      <c r="AZ32" s="14">
        <v>1</v>
      </c>
      <c r="BA32" s="3" t="s">
        <v>17</v>
      </c>
      <c r="BB32" s="3">
        <v>36</v>
      </c>
      <c r="BC32" s="2">
        <v>26</v>
      </c>
      <c r="BD32" s="2">
        <v>18</v>
      </c>
      <c r="BE32" s="2" t="s">
        <v>1666</v>
      </c>
      <c r="BF32" s="2">
        <v>14</v>
      </c>
      <c r="BG32" s="2">
        <v>7</v>
      </c>
      <c r="BH32" s="104">
        <v>2.69</v>
      </c>
      <c r="BI32" s="105">
        <v>2.79</v>
      </c>
      <c r="BJ32" s="106">
        <v>3.11</v>
      </c>
      <c r="BK32" s="107">
        <v>1.88</v>
      </c>
      <c r="BL32" s="106">
        <v>2.74</v>
      </c>
      <c r="BM32" s="108">
        <v>2.02</v>
      </c>
      <c r="BN32" s="106">
        <v>1.42</v>
      </c>
      <c r="BO32" s="108">
        <v>1.32</v>
      </c>
      <c r="BP32" s="107">
        <v>1.42</v>
      </c>
      <c r="BQ32" s="106">
        <v>0.73</v>
      </c>
      <c r="BR32" s="106">
        <v>2.84</v>
      </c>
      <c r="BS32" s="106">
        <v>4.5999999999999996</v>
      </c>
      <c r="BT32" s="106">
        <v>2.29</v>
      </c>
      <c r="BU32" s="8">
        <v>2.88</v>
      </c>
      <c r="BV32" s="9">
        <v>2.4700000000000002</v>
      </c>
      <c r="BW32" s="9">
        <v>6.12</v>
      </c>
      <c r="BX32" s="4">
        <v>11.07</v>
      </c>
      <c r="BY32" s="97">
        <v>15.75</v>
      </c>
      <c r="BZ32" s="4">
        <v>2.2799999999999998</v>
      </c>
      <c r="CA32" s="26">
        <v>2.02</v>
      </c>
      <c r="CB32" s="53">
        <v>1.24</v>
      </c>
      <c r="CC32" s="53">
        <v>0.62</v>
      </c>
      <c r="CD32" s="53">
        <v>0.45</v>
      </c>
      <c r="CE32" s="54">
        <v>1.93</v>
      </c>
      <c r="CF32" s="53">
        <v>1.74</v>
      </c>
      <c r="CG32" s="54">
        <v>2.37</v>
      </c>
      <c r="CH32" s="55">
        <v>2.63</v>
      </c>
      <c r="CI32" s="53">
        <v>3.37</v>
      </c>
      <c r="CJ32" s="53">
        <v>4.1100000000000003</v>
      </c>
      <c r="CK32" s="53">
        <v>4.6100000000000003</v>
      </c>
      <c r="CL32" s="7">
        <v>3.58</v>
      </c>
      <c r="CM32" s="8">
        <v>3.39</v>
      </c>
      <c r="CN32" s="9">
        <v>6.44</v>
      </c>
      <c r="CO32" s="9">
        <v>6.65</v>
      </c>
      <c r="CP32" s="4">
        <v>10.61</v>
      </c>
      <c r="CQ32" s="97">
        <v>14.31</v>
      </c>
      <c r="CR32" s="16">
        <v>23.56</v>
      </c>
      <c r="CS32" s="38">
        <v>27.69</v>
      </c>
      <c r="CT32" s="17">
        <v>29.9</v>
      </c>
      <c r="CU32" s="18">
        <v>32.33</v>
      </c>
      <c r="CV32" s="17">
        <v>33.840000000000003</v>
      </c>
      <c r="CW32" s="19">
        <v>35.549999999999997</v>
      </c>
      <c r="CX32" s="17">
        <v>36.11</v>
      </c>
      <c r="CY32" s="19">
        <v>36.89</v>
      </c>
      <c r="CZ32" s="18">
        <v>36.47</v>
      </c>
      <c r="DA32" s="17">
        <v>37.5</v>
      </c>
      <c r="DB32" s="17">
        <v>38.64</v>
      </c>
      <c r="DC32" s="17">
        <v>39.119999999999997</v>
      </c>
      <c r="DD32" s="17">
        <v>41.31</v>
      </c>
      <c r="DE32" s="19">
        <v>43.23</v>
      </c>
      <c r="DF32" s="20">
        <v>42.49</v>
      </c>
      <c r="DG32" s="20">
        <v>42.44</v>
      </c>
      <c r="DH32" s="16">
        <v>40.32</v>
      </c>
      <c r="DI32" s="97">
        <v>38.35</v>
      </c>
      <c r="DJ32" s="16">
        <v>24.45</v>
      </c>
      <c r="DK32" s="38">
        <v>27.74</v>
      </c>
      <c r="DL32" s="17">
        <v>30.72</v>
      </c>
      <c r="DM32" s="17">
        <v>32.700000000000003</v>
      </c>
      <c r="DN32" s="17">
        <v>33.07</v>
      </c>
      <c r="DO32" s="19">
        <v>35.229999999999997</v>
      </c>
      <c r="DP32" s="17">
        <v>36.15</v>
      </c>
      <c r="DQ32" s="19">
        <v>36.270000000000003</v>
      </c>
      <c r="DR32" s="18">
        <v>36.909999999999997</v>
      </c>
      <c r="DS32" s="17">
        <v>37.76</v>
      </c>
      <c r="DT32" s="17">
        <v>38.17</v>
      </c>
      <c r="DU32" s="17">
        <v>39.299999999999997</v>
      </c>
      <c r="DV32" s="17">
        <v>41.24</v>
      </c>
      <c r="DW32" s="19">
        <v>43.27</v>
      </c>
      <c r="DX32" s="20">
        <v>42.57</v>
      </c>
      <c r="DY32" s="20">
        <v>42.47</v>
      </c>
      <c r="DZ32" s="16">
        <v>40.229999999999997</v>
      </c>
      <c r="EA32" s="97">
        <v>38.950000000000003</v>
      </c>
      <c r="EB32" s="16">
        <v>3</v>
      </c>
      <c r="EC32" s="20">
        <v>4</v>
      </c>
      <c r="ED32" s="17">
        <v>6</v>
      </c>
      <c r="EE32" s="17">
        <v>6</v>
      </c>
      <c r="EF32" s="17">
        <v>3</v>
      </c>
      <c r="EG32" s="17">
        <v>0</v>
      </c>
      <c r="EH32" s="17">
        <v>-7</v>
      </c>
      <c r="EI32" s="17">
        <v>-12</v>
      </c>
      <c r="EJ32" s="17">
        <v>-14</v>
      </c>
      <c r="EK32" s="17">
        <v>-12</v>
      </c>
      <c r="EL32" s="17">
        <v>-8</v>
      </c>
      <c r="EM32" s="17">
        <v>-4</v>
      </c>
      <c r="EN32" s="17">
        <v>-1</v>
      </c>
      <c r="EO32" s="17">
        <v>5</v>
      </c>
      <c r="EP32" s="20">
        <v>9</v>
      </c>
      <c r="EQ32" s="20">
        <v>10</v>
      </c>
      <c r="ER32" s="20">
        <v>10</v>
      </c>
      <c r="ES32" s="97">
        <v>12</v>
      </c>
    </row>
    <row r="33" spans="1:149" ht="14">
      <c r="A33" s="2" t="s">
        <v>887</v>
      </c>
      <c r="B33" s="2" t="s">
        <v>1666</v>
      </c>
      <c r="C33" s="2">
        <v>16</v>
      </c>
      <c r="D33" s="2">
        <v>2</v>
      </c>
      <c r="E33" s="2">
        <v>47844300</v>
      </c>
      <c r="F33" s="2" t="s">
        <v>91</v>
      </c>
      <c r="G33" s="1" t="s">
        <v>337</v>
      </c>
      <c r="H33" s="15" t="s">
        <v>95</v>
      </c>
      <c r="I33" s="1">
        <v>-3</v>
      </c>
      <c r="J33" s="2">
        <v>157</v>
      </c>
      <c r="K33" s="2">
        <v>51</v>
      </c>
      <c r="L33" s="2" t="s">
        <v>167</v>
      </c>
      <c r="M33" s="2"/>
      <c r="N33" s="2" t="s">
        <v>147</v>
      </c>
      <c r="O33" s="2" t="s">
        <v>80</v>
      </c>
      <c r="P33" s="3" t="s">
        <v>15</v>
      </c>
      <c r="Q33" s="3">
        <v>30</v>
      </c>
      <c r="R33" s="2">
        <v>21</v>
      </c>
      <c r="S33" s="2">
        <v>20</v>
      </c>
      <c r="T33" s="30" t="s">
        <v>168</v>
      </c>
      <c r="U33" s="30"/>
      <c r="V33" s="30"/>
      <c r="W33" s="30"/>
      <c r="X33" s="3" t="s">
        <v>15</v>
      </c>
      <c r="Y33" s="3">
        <v>30</v>
      </c>
      <c r="Z33" s="2">
        <v>21</v>
      </c>
      <c r="AA33" s="2">
        <v>20</v>
      </c>
      <c r="AB33" s="2" t="s">
        <v>275</v>
      </c>
      <c r="AC33" s="33"/>
      <c r="AD33" s="3" t="s">
        <v>159</v>
      </c>
      <c r="AE33" s="3">
        <v>49</v>
      </c>
      <c r="AF33" s="2">
        <v>32</v>
      </c>
      <c r="AG33" s="2">
        <v>32</v>
      </c>
      <c r="AH33" s="2"/>
      <c r="AI33" s="33" t="s">
        <v>176</v>
      </c>
      <c r="AJ33" s="12" t="s">
        <v>160</v>
      </c>
      <c r="AK33" s="12">
        <v>20</v>
      </c>
      <c r="AL33" s="13">
        <v>11</v>
      </c>
      <c r="AM33" s="13">
        <v>9</v>
      </c>
      <c r="AN33" s="13"/>
      <c r="AO33" s="34"/>
      <c r="AP33" s="2" t="s">
        <v>177</v>
      </c>
      <c r="AQ33" s="2" t="s">
        <v>936</v>
      </c>
      <c r="AR33" s="2" t="s">
        <v>559</v>
      </c>
      <c r="AS33" s="2" t="s">
        <v>658</v>
      </c>
      <c r="AT33" s="2" t="s">
        <v>87</v>
      </c>
      <c r="AU33" s="1" t="s">
        <v>131</v>
      </c>
      <c r="AV33" s="2" t="s">
        <v>89</v>
      </c>
      <c r="AW33" s="1" t="s">
        <v>108</v>
      </c>
      <c r="AX33" s="2" t="s">
        <v>93</v>
      </c>
      <c r="AY33" s="14" t="s">
        <v>1167</v>
      </c>
      <c r="AZ33" s="14">
        <v>2</v>
      </c>
      <c r="BA33" s="3" t="s">
        <v>15</v>
      </c>
      <c r="BB33" s="3">
        <v>30</v>
      </c>
      <c r="BC33" s="2">
        <v>21</v>
      </c>
      <c r="BD33" s="2">
        <v>20</v>
      </c>
      <c r="BE33" s="2" t="s">
        <v>1666</v>
      </c>
      <c r="BF33" s="2">
        <v>16</v>
      </c>
      <c r="BG33" s="2">
        <v>2</v>
      </c>
      <c r="BH33" s="104">
        <v>3.38</v>
      </c>
      <c r="BI33" s="105">
        <v>3.56</v>
      </c>
      <c r="BJ33" s="109">
        <v>2.17</v>
      </c>
      <c r="BK33" s="105">
        <v>2.36</v>
      </c>
      <c r="BL33" s="109">
        <v>2.5</v>
      </c>
      <c r="BM33" s="104">
        <v>2.5</v>
      </c>
      <c r="BN33" s="109">
        <v>3.9</v>
      </c>
      <c r="BO33" s="104">
        <v>1.34</v>
      </c>
      <c r="BP33" s="105">
        <v>1.94</v>
      </c>
      <c r="BQ33" s="109">
        <v>3.13</v>
      </c>
      <c r="BR33" s="109">
        <v>3.12</v>
      </c>
      <c r="BS33" s="109">
        <v>5.89</v>
      </c>
      <c r="BT33" s="109">
        <v>0.9</v>
      </c>
      <c r="BU33" s="4">
        <v>2.33</v>
      </c>
      <c r="BV33" s="9">
        <v>3.69</v>
      </c>
      <c r="BW33" s="9">
        <v>5.43</v>
      </c>
      <c r="BX33" s="4">
        <v>11.85</v>
      </c>
      <c r="BY33" s="4">
        <v>16.7</v>
      </c>
      <c r="BZ33" s="4">
        <v>3.87</v>
      </c>
      <c r="CA33" s="37">
        <v>2.87</v>
      </c>
      <c r="CB33" s="9">
        <v>1.5</v>
      </c>
      <c r="CC33" s="9">
        <v>0</v>
      </c>
      <c r="CD33" s="9">
        <v>0</v>
      </c>
      <c r="CE33" s="4">
        <v>0</v>
      </c>
      <c r="CF33" s="9">
        <v>0.88</v>
      </c>
      <c r="CG33" s="4">
        <v>1.51</v>
      </c>
      <c r="CH33" s="37">
        <v>2.4700000000000002</v>
      </c>
      <c r="CI33" s="9">
        <v>3.89</v>
      </c>
      <c r="CJ33" s="9">
        <v>4.13</v>
      </c>
      <c r="CK33" s="9">
        <v>5.78</v>
      </c>
      <c r="CL33" s="9">
        <v>0</v>
      </c>
      <c r="CM33" s="4">
        <v>0.99</v>
      </c>
      <c r="CN33" s="9">
        <v>3.49</v>
      </c>
      <c r="CO33" s="9">
        <v>5.52</v>
      </c>
      <c r="CP33" s="4">
        <v>11.73</v>
      </c>
      <c r="CQ33" s="4">
        <v>16.13</v>
      </c>
      <c r="CR33" s="16">
        <v>26.45</v>
      </c>
      <c r="CS33" s="38">
        <v>29.59</v>
      </c>
      <c r="CT33" s="20">
        <v>30.85</v>
      </c>
      <c r="CU33" s="38">
        <v>31.93</v>
      </c>
      <c r="CV33" s="20">
        <v>33.94</v>
      </c>
      <c r="CW33" s="16">
        <v>34.630000000000003</v>
      </c>
      <c r="CX33" s="20">
        <v>35.76</v>
      </c>
      <c r="CY33" s="16">
        <v>36.49</v>
      </c>
      <c r="CZ33" s="38">
        <v>36.19</v>
      </c>
      <c r="DA33" s="20">
        <v>38.049999999999997</v>
      </c>
      <c r="DB33" s="20">
        <v>39.049999999999997</v>
      </c>
      <c r="DC33" s="20">
        <v>38.659999999999997</v>
      </c>
      <c r="DD33" s="20">
        <v>40.770000000000003</v>
      </c>
      <c r="DE33" s="16">
        <v>44.59</v>
      </c>
      <c r="DF33" s="20">
        <v>45.09</v>
      </c>
      <c r="DG33" s="20">
        <v>43.46</v>
      </c>
      <c r="DH33" s="16">
        <v>39.700000000000003</v>
      </c>
      <c r="DI33" s="16">
        <v>35.979999999999997</v>
      </c>
      <c r="DJ33" s="16">
        <v>26.61</v>
      </c>
      <c r="DK33" s="38">
        <v>29.2</v>
      </c>
      <c r="DL33" s="20">
        <v>30.87</v>
      </c>
      <c r="DM33" s="20">
        <v>31.94</v>
      </c>
      <c r="DN33" s="20">
        <v>34.69</v>
      </c>
      <c r="DO33" s="16">
        <v>34.9</v>
      </c>
      <c r="DP33" s="20">
        <v>36.21</v>
      </c>
      <c r="DQ33" s="16">
        <v>36.770000000000003</v>
      </c>
      <c r="DR33" s="38">
        <v>36.15</v>
      </c>
      <c r="DS33" s="20">
        <v>38.020000000000003</v>
      </c>
      <c r="DT33" s="20">
        <v>39.53</v>
      </c>
      <c r="DU33" s="20">
        <v>37.89</v>
      </c>
      <c r="DV33" s="20">
        <v>41.51</v>
      </c>
      <c r="DW33" s="16">
        <v>44.21</v>
      </c>
      <c r="DX33" s="20">
        <v>45.11</v>
      </c>
      <c r="DY33" s="20">
        <v>44.07</v>
      </c>
      <c r="DZ33" s="16">
        <v>39.07</v>
      </c>
      <c r="EA33" s="16">
        <v>36.22</v>
      </c>
      <c r="EB33" s="16">
        <v>3</v>
      </c>
      <c r="EC33" s="20">
        <v>3</v>
      </c>
      <c r="ED33" s="20">
        <v>6</v>
      </c>
      <c r="EE33" s="20">
        <v>6</v>
      </c>
      <c r="EF33" s="20">
        <v>5</v>
      </c>
      <c r="EG33" s="20">
        <v>2</v>
      </c>
      <c r="EH33" s="20">
        <v>0</v>
      </c>
      <c r="EI33" s="20">
        <v>-6</v>
      </c>
      <c r="EJ33" s="20">
        <v>-14</v>
      </c>
      <c r="EK33" s="20">
        <v>-14</v>
      </c>
      <c r="EL33" s="20">
        <v>-15</v>
      </c>
      <c r="EM33" s="20">
        <v>-18</v>
      </c>
      <c r="EN33" s="20">
        <v>-15</v>
      </c>
      <c r="EO33" s="20">
        <v>-10</v>
      </c>
      <c r="EP33" s="20">
        <v>-4</v>
      </c>
      <c r="EQ33" s="20">
        <v>0</v>
      </c>
      <c r="ER33" s="20">
        <v>0</v>
      </c>
      <c r="ES33" s="20">
        <v>0</v>
      </c>
    </row>
    <row r="34" spans="1:149" ht="14">
      <c r="A34" s="2" t="s">
        <v>1215</v>
      </c>
      <c r="B34" s="2" t="s">
        <v>1666</v>
      </c>
      <c r="C34" s="2">
        <v>17</v>
      </c>
      <c r="D34" s="2">
        <v>10</v>
      </c>
      <c r="E34" s="2">
        <v>53737320</v>
      </c>
      <c r="F34" s="2" t="s">
        <v>91</v>
      </c>
      <c r="G34" s="1" t="s">
        <v>1217</v>
      </c>
      <c r="H34" s="15" t="s">
        <v>95</v>
      </c>
      <c r="I34" s="1">
        <v>1</v>
      </c>
      <c r="J34" s="2">
        <v>168.5</v>
      </c>
      <c r="K34" s="2">
        <v>58.8</v>
      </c>
      <c r="L34" s="2" t="s">
        <v>167</v>
      </c>
      <c r="M34" s="2"/>
      <c r="N34" s="2" t="s">
        <v>99</v>
      </c>
      <c r="O34" s="2" t="s">
        <v>819</v>
      </c>
      <c r="P34" s="2" t="s">
        <v>6</v>
      </c>
      <c r="Q34" s="2">
        <v>28</v>
      </c>
      <c r="R34" s="2">
        <v>25</v>
      </c>
      <c r="S34" s="2">
        <v>22</v>
      </c>
      <c r="T34" s="30" t="s">
        <v>168</v>
      </c>
      <c r="U34" s="30" t="s">
        <v>1129</v>
      </c>
      <c r="V34" s="30"/>
      <c r="W34" s="30"/>
      <c r="X34" s="2" t="s">
        <v>6</v>
      </c>
      <c r="Y34" s="2">
        <v>28</v>
      </c>
      <c r="Z34" s="2">
        <v>25</v>
      </c>
      <c r="AA34" s="2">
        <v>22</v>
      </c>
      <c r="AB34" s="2" t="s">
        <v>280</v>
      </c>
      <c r="AC34" s="33"/>
      <c r="AD34" s="3" t="s">
        <v>137</v>
      </c>
      <c r="AE34" s="3">
        <v>64</v>
      </c>
      <c r="AF34" s="2">
        <v>48</v>
      </c>
      <c r="AG34" s="2">
        <v>39</v>
      </c>
      <c r="AH34" s="2"/>
      <c r="AI34" s="33" t="s">
        <v>443</v>
      </c>
      <c r="AJ34" s="3" t="s">
        <v>116</v>
      </c>
      <c r="AK34" s="3">
        <v>38</v>
      </c>
      <c r="AL34" s="2">
        <v>29</v>
      </c>
      <c r="AM34" s="2">
        <v>19</v>
      </c>
      <c r="AN34" s="13"/>
      <c r="AO34" s="34" t="s">
        <v>197</v>
      </c>
      <c r="AP34" s="2" t="s">
        <v>117</v>
      </c>
      <c r="AQ34" s="2" t="s">
        <v>403</v>
      </c>
      <c r="AR34" s="2" t="s">
        <v>460</v>
      </c>
      <c r="AS34" s="2" t="s">
        <v>106</v>
      </c>
      <c r="AT34" s="2" t="s">
        <v>87</v>
      </c>
      <c r="AU34" s="1" t="s">
        <v>176</v>
      </c>
      <c r="AV34" s="2" t="s">
        <v>89</v>
      </c>
      <c r="AW34" s="1" t="s">
        <v>131</v>
      </c>
      <c r="AX34" s="2" t="s">
        <v>93</v>
      </c>
      <c r="AY34" s="14" t="s">
        <v>959</v>
      </c>
      <c r="AZ34" s="14">
        <v>1</v>
      </c>
      <c r="BA34" s="2" t="s">
        <v>6</v>
      </c>
      <c r="BB34" s="2">
        <v>28</v>
      </c>
      <c r="BC34" s="2">
        <v>25</v>
      </c>
      <c r="BD34" s="2">
        <v>22</v>
      </c>
      <c r="BE34" s="2" t="s">
        <v>1666</v>
      </c>
      <c r="BF34" s="2">
        <v>17</v>
      </c>
      <c r="BG34" s="2">
        <v>10</v>
      </c>
      <c r="BH34" s="104">
        <v>4.4800000000000004</v>
      </c>
      <c r="BI34" s="114">
        <v>3.87</v>
      </c>
      <c r="BJ34" s="106">
        <v>2.4900000000000002</v>
      </c>
      <c r="BK34" s="107">
        <v>3.05</v>
      </c>
      <c r="BL34" s="106">
        <v>3.83</v>
      </c>
      <c r="BM34" s="108">
        <v>3.44</v>
      </c>
      <c r="BN34" s="106">
        <v>3.17</v>
      </c>
      <c r="BO34" s="108">
        <v>1.34</v>
      </c>
      <c r="BP34" s="107">
        <v>1.5</v>
      </c>
      <c r="BQ34" s="106">
        <v>5.01</v>
      </c>
      <c r="BR34" s="106">
        <v>6.78</v>
      </c>
      <c r="BS34" s="106">
        <v>6.41</v>
      </c>
      <c r="BT34" s="106">
        <v>3.13</v>
      </c>
      <c r="BU34" s="41">
        <v>4.53</v>
      </c>
      <c r="BV34" s="5">
        <v>5.12</v>
      </c>
      <c r="BW34" s="9">
        <v>6.98</v>
      </c>
      <c r="BX34" s="4">
        <v>11.45</v>
      </c>
      <c r="BY34" s="4">
        <v>19.510000000000002</v>
      </c>
      <c r="BZ34" s="4">
        <v>4.13</v>
      </c>
      <c r="CA34" s="39">
        <v>1.86</v>
      </c>
      <c r="CB34" s="7">
        <v>0</v>
      </c>
      <c r="CC34" s="7">
        <v>0.87</v>
      </c>
      <c r="CD34" s="7">
        <v>1.92</v>
      </c>
      <c r="CE34" s="8">
        <v>3.5</v>
      </c>
      <c r="CF34" s="7">
        <v>2.87</v>
      </c>
      <c r="CG34" s="8">
        <v>2.72</v>
      </c>
      <c r="CH34" s="6">
        <v>3.5</v>
      </c>
      <c r="CI34" s="7">
        <v>3.07</v>
      </c>
      <c r="CJ34" s="7">
        <v>4.68</v>
      </c>
      <c r="CK34" s="7">
        <v>5.47</v>
      </c>
      <c r="CL34" s="7">
        <v>2.2799999999999998</v>
      </c>
      <c r="CM34" s="41">
        <v>3.74</v>
      </c>
      <c r="CN34" s="5">
        <v>6.48</v>
      </c>
      <c r="CO34" s="9">
        <v>7.73</v>
      </c>
      <c r="CP34" s="4">
        <v>9.9700000000000006</v>
      </c>
      <c r="CQ34" s="4">
        <v>19.420000000000002</v>
      </c>
      <c r="CR34" s="16">
        <v>29.85</v>
      </c>
      <c r="CS34" s="40">
        <v>32.39</v>
      </c>
      <c r="CT34" s="17">
        <v>32.619999999999997</v>
      </c>
      <c r="CU34" s="18">
        <v>34.06</v>
      </c>
      <c r="CV34" s="17">
        <v>34.6</v>
      </c>
      <c r="CW34" s="19">
        <v>37.44</v>
      </c>
      <c r="CX34" s="17">
        <v>37.299999999999997</v>
      </c>
      <c r="CY34" s="19">
        <v>38.340000000000003</v>
      </c>
      <c r="CZ34" s="18">
        <v>38.729999999999997</v>
      </c>
      <c r="DA34" s="17">
        <v>39.520000000000003</v>
      </c>
      <c r="DB34" s="17">
        <v>41.85</v>
      </c>
      <c r="DC34" s="17">
        <v>42.26</v>
      </c>
      <c r="DD34" s="17">
        <v>46.73</v>
      </c>
      <c r="DE34" s="42">
        <v>49.79</v>
      </c>
      <c r="DF34" s="23">
        <v>49.29</v>
      </c>
      <c r="DG34" s="20">
        <v>47.7</v>
      </c>
      <c r="DH34" s="16">
        <v>41.89</v>
      </c>
      <c r="DI34" s="16">
        <v>38.46</v>
      </c>
      <c r="DJ34" s="16">
        <v>29.12</v>
      </c>
      <c r="DK34" s="40">
        <v>33.03</v>
      </c>
      <c r="DL34" s="17">
        <v>33.28</v>
      </c>
      <c r="DM34" s="17">
        <v>34.89</v>
      </c>
      <c r="DN34" s="17">
        <v>35.54</v>
      </c>
      <c r="DO34" s="19">
        <v>38.79</v>
      </c>
      <c r="DP34" s="17">
        <v>37.630000000000003</v>
      </c>
      <c r="DQ34" s="19">
        <v>37.130000000000003</v>
      </c>
      <c r="DR34" s="18">
        <v>37.840000000000003</v>
      </c>
      <c r="DS34" s="17">
        <v>38.79</v>
      </c>
      <c r="DT34" s="17">
        <v>42.13</v>
      </c>
      <c r="DU34" s="17">
        <v>43.36</v>
      </c>
      <c r="DV34" s="17">
        <v>45.85</v>
      </c>
      <c r="DW34" s="42">
        <v>49.29</v>
      </c>
      <c r="DX34" s="23">
        <v>48.05</v>
      </c>
      <c r="DY34" s="20">
        <v>48.61</v>
      </c>
      <c r="DZ34" s="16">
        <v>39.47</v>
      </c>
      <c r="EA34" s="16">
        <v>39.76</v>
      </c>
      <c r="EB34" s="16">
        <v>10</v>
      </c>
      <c r="EC34" s="23">
        <v>10</v>
      </c>
      <c r="ED34" s="17">
        <v>5</v>
      </c>
      <c r="EE34" s="17">
        <v>0</v>
      </c>
      <c r="EF34" s="17">
        <v>-3</v>
      </c>
      <c r="EG34" s="17">
        <v>-11</v>
      </c>
      <c r="EH34" s="17">
        <v>-18</v>
      </c>
      <c r="EI34" s="17">
        <v>-19</v>
      </c>
      <c r="EJ34" s="17">
        <v>-17</v>
      </c>
      <c r="EK34" s="17">
        <v>-11</v>
      </c>
      <c r="EL34" s="17">
        <v>-2</v>
      </c>
      <c r="EM34" s="17">
        <v>2</v>
      </c>
      <c r="EN34" s="17">
        <v>6</v>
      </c>
      <c r="EO34" s="23">
        <v>8</v>
      </c>
      <c r="EP34" s="23">
        <v>9</v>
      </c>
      <c r="EQ34" s="20">
        <v>8</v>
      </c>
      <c r="ER34" s="20">
        <v>7</v>
      </c>
      <c r="ES34" s="20">
        <v>0</v>
      </c>
    </row>
    <row r="35" spans="1:149" ht="14">
      <c r="A35" s="2" t="s">
        <v>815</v>
      </c>
      <c r="B35" s="2" t="s">
        <v>1666</v>
      </c>
      <c r="C35" s="2">
        <v>15</v>
      </c>
      <c r="D35" s="2">
        <v>11</v>
      </c>
      <c r="E35" s="2">
        <v>49606674</v>
      </c>
      <c r="F35" s="2" t="s">
        <v>91</v>
      </c>
      <c r="G35" s="1" t="s">
        <v>821</v>
      </c>
      <c r="H35" s="13" t="s">
        <v>95</v>
      </c>
      <c r="I35" s="1">
        <v>-3</v>
      </c>
      <c r="J35" s="2">
        <v>153.69999999999999</v>
      </c>
      <c r="K35" s="2">
        <v>53.4</v>
      </c>
      <c r="L35" s="2" t="s">
        <v>167</v>
      </c>
      <c r="M35" s="2"/>
      <c r="N35" s="2" t="s">
        <v>99</v>
      </c>
      <c r="O35" s="2" t="s">
        <v>819</v>
      </c>
      <c r="P35" s="3" t="s">
        <v>17</v>
      </c>
      <c r="Q35" s="3">
        <v>30</v>
      </c>
      <c r="R35" s="2">
        <v>19</v>
      </c>
      <c r="S35" s="2">
        <v>20</v>
      </c>
      <c r="T35" s="30"/>
      <c r="U35" s="30"/>
      <c r="V35" s="30"/>
      <c r="W35" s="30"/>
      <c r="X35" s="3" t="s">
        <v>17</v>
      </c>
      <c r="Y35" s="3">
        <v>30</v>
      </c>
      <c r="Z35" s="2">
        <v>19</v>
      </c>
      <c r="AA35" s="2">
        <v>20</v>
      </c>
      <c r="AB35" s="2" t="s">
        <v>280</v>
      </c>
      <c r="AC35" s="33"/>
      <c r="AD35" s="3" t="s">
        <v>216</v>
      </c>
      <c r="AE35" s="3">
        <v>52</v>
      </c>
      <c r="AF35" s="2">
        <v>30</v>
      </c>
      <c r="AG35" s="2">
        <v>30</v>
      </c>
      <c r="AH35" s="2"/>
      <c r="AI35" s="33" t="s">
        <v>242</v>
      </c>
      <c r="AJ35" s="12" t="s">
        <v>217</v>
      </c>
      <c r="AK35" s="12">
        <v>41</v>
      </c>
      <c r="AL35" s="13">
        <v>19</v>
      </c>
      <c r="AM35" s="13">
        <v>16</v>
      </c>
      <c r="AN35" s="13"/>
      <c r="AO35" s="34" t="s">
        <v>197</v>
      </c>
      <c r="AP35" s="2" t="s">
        <v>272</v>
      </c>
      <c r="AQ35" s="2" t="s">
        <v>820</v>
      </c>
      <c r="AR35" s="2" t="s">
        <v>667</v>
      </c>
      <c r="AS35" s="2" t="s">
        <v>220</v>
      </c>
      <c r="AT35" s="2" t="s">
        <v>87</v>
      </c>
      <c r="AU35" s="1"/>
      <c r="AV35" s="2" t="s">
        <v>89</v>
      </c>
      <c r="AW35" s="1"/>
      <c r="AX35" s="2" t="s">
        <v>93</v>
      </c>
      <c r="AY35" s="14" t="s">
        <v>753</v>
      </c>
      <c r="AZ35" s="14">
        <v>2</v>
      </c>
      <c r="BA35" s="3" t="s">
        <v>17</v>
      </c>
      <c r="BB35" s="3">
        <v>30</v>
      </c>
      <c r="BC35" s="2">
        <v>19</v>
      </c>
      <c r="BD35" s="2">
        <v>20</v>
      </c>
      <c r="BE35" s="2" t="s">
        <v>1666</v>
      </c>
      <c r="BF35" s="2">
        <v>15</v>
      </c>
      <c r="BG35" s="2">
        <v>11</v>
      </c>
      <c r="BH35" s="104">
        <v>3.34</v>
      </c>
      <c r="BI35" s="105">
        <v>3.11</v>
      </c>
      <c r="BJ35" s="109">
        <v>2.13</v>
      </c>
      <c r="BK35" s="105">
        <v>2.4900000000000002</v>
      </c>
      <c r="BL35" s="109">
        <v>2.37</v>
      </c>
      <c r="BM35" s="104">
        <v>2.2799999999999998</v>
      </c>
      <c r="BN35" s="109">
        <v>1.45</v>
      </c>
      <c r="BO35" s="104">
        <v>1.45</v>
      </c>
      <c r="BP35" s="105">
        <v>2.04</v>
      </c>
      <c r="BQ35" s="109">
        <v>3.62</v>
      </c>
      <c r="BR35" s="109">
        <v>4.8600000000000003</v>
      </c>
      <c r="BS35" s="109">
        <v>6.31</v>
      </c>
      <c r="BT35" s="109">
        <v>3.56</v>
      </c>
      <c r="BU35" s="4">
        <v>3.88</v>
      </c>
      <c r="BV35" s="9">
        <v>5.09</v>
      </c>
      <c r="BW35" s="9">
        <v>7.23</v>
      </c>
      <c r="BX35" s="4">
        <v>11.01</v>
      </c>
      <c r="BY35" s="4">
        <v>14.34</v>
      </c>
      <c r="BZ35" s="4">
        <v>2.83</v>
      </c>
      <c r="CA35" s="26">
        <v>2.2400000000000002</v>
      </c>
      <c r="CB35" s="25">
        <v>0.67</v>
      </c>
      <c r="CC35" s="25">
        <v>0.45</v>
      </c>
      <c r="CD35" s="25">
        <v>1.9</v>
      </c>
      <c r="CE35" s="12">
        <v>2.48</v>
      </c>
      <c r="CF35" s="25">
        <v>2.74</v>
      </c>
      <c r="CG35" s="12">
        <v>3.22</v>
      </c>
      <c r="CH35" s="26">
        <v>2.44</v>
      </c>
      <c r="CI35" s="25">
        <v>4.1100000000000003</v>
      </c>
      <c r="CJ35" s="25">
        <v>5.09</v>
      </c>
      <c r="CK35" s="25">
        <v>6.6</v>
      </c>
      <c r="CL35" s="9">
        <v>3.53</v>
      </c>
      <c r="CM35" s="4">
        <v>3.46</v>
      </c>
      <c r="CN35" s="9">
        <v>5.77</v>
      </c>
      <c r="CO35" s="9">
        <v>7.78</v>
      </c>
      <c r="CP35" s="4">
        <v>11.27</v>
      </c>
      <c r="CQ35" s="4">
        <v>14.61</v>
      </c>
      <c r="CR35" s="16">
        <v>26.61</v>
      </c>
      <c r="CS35" s="38">
        <v>31.72</v>
      </c>
      <c r="CT35" s="20">
        <v>34.06</v>
      </c>
      <c r="CU35" s="38">
        <v>35.130000000000003</v>
      </c>
      <c r="CV35" s="20">
        <v>36.82</v>
      </c>
      <c r="CW35" s="16">
        <v>37.28</v>
      </c>
      <c r="CX35" s="20">
        <v>37.83</v>
      </c>
      <c r="CY35" s="16">
        <v>37.97</v>
      </c>
      <c r="CZ35" s="38">
        <v>38.19</v>
      </c>
      <c r="DA35" s="20">
        <v>38.090000000000003</v>
      </c>
      <c r="DB35" s="20">
        <v>39.5</v>
      </c>
      <c r="DC35" s="20">
        <v>40.78</v>
      </c>
      <c r="DD35" s="20">
        <v>42.68</v>
      </c>
      <c r="DE35" s="16">
        <v>43.59</v>
      </c>
      <c r="DF35" s="20">
        <v>45.24</v>
      </c>
      <c r="DG35" s="20">
        <v>43.69</v>
      </c>
      <c r="DH35" s="16">
        <v>41.85</v>
      </c>
      <c r="DI35" s="16">
        <v>41.14</v>
      </c>
      <c r="DJ35" s="16">
        <v>26.19</v>
      </c>
      <c r="DK35" s="38">
        <v>31.3</v>
      </c>
      <c r="DL35" s="20">
        <v>34.119999999999997</v>
      </c>
      <c r="DM35" s="20">
        <v>35.520000000000003</v>
      </c>
      <c r="DN35" s="20">
        <v>36.01</v>
      </c>
      <c r="DO35" s="16">
        <v>37.14</v>
      </c>
      <c r="DP35" s="20">
        <v>36.869999999999997</v>
      </c>
      <c r="DQ35" s="16">
        <v>37.590000000000003</v>
      </c>
      <c r="DR35" s="38">
        <v>37.58</v>
      </c>
      <c r="DS35" s="20">
        <v>38.15</v>
      </c>
      <c r="DT35" s="20">
        <v>39.78</v>
      </c>
      <c r="DU35" s="20">
        <v>40.869999999999997</v>
      </c>
      <c r="DV35" s="20">
        <v>43.26</v>
      </c>
      <c r="DW35" s="16">
        <v>44.95</v>
      </c>
      <c r="DX35" s="20">
        <v>45.96</v>
      </c>
      <c r="DY35" s="20">
        <v>43.41</v>
      </c>
      <c r="DZ35" s="16">
        <v>41.24</v>
      </c>
      <c r="EA35" s="16">
        <v>42.15</v>
      </c>
      <c r="EB35" s="16">
        <v>2</v>
      </c>
      <c r="EC35" s="20">
        <v>3</v>
      </c>
      <c r="ED35" s="20">
        <v>2</v>
      </c>
      <c r="EE35" s="20">
        <v>0</v>
      </c>
      <c r="EF35" s="20">
        <v>-6</v>
      </c>
      <c r="EG35" s="20">
        <v>-10</v>
      </c>
      <c r="EH35" s="20">
        <v>-16</v>
      </c>
      <c r="EI35" s="20">
        <v>-19</v>
      </c>
      <c r="EJ35" s="20">
        <v>-16</v>
      </c>
      <c r="EK35" s="20">
        <v>-14</v>
      </c>
      <c r="EL35" s="20">
        <v>-9</v>
      </c>
      <c r="EM35" s="20">
        <v>-5</v>
      </c>
      <c r="EN35" s="20">
        <v>1</v>
      </c>
      <c r="EO35" s="20">
        <v>4</v>
      </c>
      <c r="EP35" s="20">
        <v>5</v>
      </c>
      <c r="EQ35" s="20">
        <v>5</v>
      </c>
      <c r="ER35" s="20">
        <v>4</v>
      </c>
      <c r="ES35" s="20">
        <v>3</v>
      </c>
    </row>
    <row r="36" spans="1:149" ht="14">
      <c r="A36" s="2" t="s">
        <v>1185</v>
      </c>
      <c r="B36" s="2" t="s">
        <v>1666</v>
      </c>
      <c r="C36" s="2">
        <v>13</v>
      </c>
      <c r="D36" s="2">
        <v>7</v>
      </c>
      <c r="E36" s="2">
        <v>53151546</v>
      </c>
      <c r="F36" s="2" t="s">
        <v>91</v>
      </c>
      <c r="G36" s="1" t="s">
        <v>1188</v>
      </c>
      <c r="H36" s="15" t="s">
        <v>95</v>
      </c>
      <c r="I36" s="1">
        <v>7</v>
      </c>
      <c r="J36" s="2">
        <v>155.80000000000001</v>
      </c>
      <c r="K36" s="2">
        <v>55.3</v>
      </c>
      <c r="L36" s="2" t="s">
        <v>167</v>
      </c>
      <c r="M36" s="2"/>
      <c r="N36" s="2" t="s">
        <v>79</v>
      </c>
      <c r="O36" s="2" t="s">
        <v>819</v>
      </c>
      <c r="P36" s="3" t="s">
        <v>6</v>
      </c>
      <c r="Q36" s="3">
        <v>17</v>
      </c>
      <c r="R36" s="2">
        <v>11</v>
      </c>
      <c r="S36" s="2">
        <v>10</v>
      </c>
      <c r="T36" s="30" t="s">
        <v>168</v>
      </c>
      <c r="U36" s="30"/>
      <c r="V36" s="30"/>
      <c r="W36" s="30"/>
      <c r="X36" s="3" t="s">
        <v>6</v>
      </c>
      <c r="Y36" s="3">
        <v>17</v>
      </c>
      <c r="Z36" s="2">
        <v>11</v>
      </c>
      <c r="AA36" s="2">
        <v>10</v>
      </c>
      <c r="AB36" s="2" t="s">
        <v>1187</v>
      </c>
      <c r="AC36" s="33"/>
      <c r="AD36" s="3" t="s">
        <v>137</v>
      </c>
      <c r="AE36" s="3">
        <v>50</v>
      </c>
      <c r="AF36" s="2">
        <v>32</v>
      </c>
      <c r="AG36" s="2">
        <v>25</v>
      </c>
      <c r="AH36" s="2"/>
      <c r="AI36" s="33" t="s">
        <v>443</v>
      </c>
      <c r="AJ36" s="12" t="s">
        <v>116</v>
      </c>
      <c r="AK36" s="12">
        <v>33</v>
      </c>
      <c r="AL36" s="13">
        <v>22</v>
      </c>
      <c r="AM36" s="13">
        <v>10</v>
      </c>
      <c r="AN36" s="13"/>
      <c r="AO36" s="34" t="s">
        <v>180</v>
      </c>
      <c r="AP36" s="2" t="s">
        <v>177</v>
      </c>
      <c r="AQ36" s="2" t="s">
        <v>403</v>
      </c>
      <c r="AR36" s="2" t="s">
        <v>312</v>
      </c>
      <c r="AS36" s="2" t="s">
        <v>397</v>
      </c>
      <c r="AT36" s="2" t="s">
        <v>87</v>
      </c>
      <c r="AU36" s="1" t="s">
        <v>90</v>
      </c>
      <c r="AV36" s="2" t="s">
        <v>89</v>
      </c>
      <c r="AW36" s="1" t="s">
        <v>131</v>
      </c>
      <c r="AX36" s="2" t="s">
        <v>93</v>
      </c>
      <c r="AY36" s="14" t="s">
        <v>1189</v>
      </c>
      <c r="AZ36" s="14">
        <v>1</v>
      </c>
      <c r="BA36" s="3" t="s">
        <v>6</v>
      </c>
      <c r="BB36" s="3">
        <v>17</v>
      </c>
      <c r="BC36" s="2">
        <v>11</v>
      </c>
      <c r="BD36" s="2">
        <v>10</v>
      </c>
      <c r="BE36" s="2" t="s">
        <v>1666</v>
      </c>
      <c r="BF36" s="2">
        <v>13</v>
      </c>
      <c r="BG36" s="2">
        <v>7</v>
      </c>
      <c r="BH36" s="104">
        <v>3.26</v>
      </c>
      <c r="BI36" s="107">
        <v>3.22</v>
      </c>
      <c r="BJ36" s="106">
        <v>2.17</v>
      </c>
      <c r="BK36" s="107">
        <v>2.17</v>
      </c>
      <c r="BL36" s="106">
        <v>2.2200000000000002</v>
      </c>
      <c r="BM36" s="108">
        <v>1.83</v>
      </c>
      <c r="BN36" s="106">
        <v>1.86</v>
      </c>
      <c r="BO36" s="108">
        <v>1.9</v>
      </c>
      <c r="BP36" s="107">
        <v>2.62</v>
      </c>
      <c r="BQ36" s="106">
        <v>2.4500000000000002</v>
      </c>
      <c r="BR36" s="106">
        <v>6.22</v>
      </c>
      <c r="BS36" s="106">
        <v>5.75</v>
      </c>
      <c r="BT36" s="106">
        <v>3.97</v>
      </c>
      <c r="BU36" s="8">
        <v>3.48</v>
      </c>
      <c r="BV36" s="7">
        <v>4.38</v>
      </c>
      <c r="BW36" s="9">
        <v>7.73</v>
      </c>
      <c r="BX36" s="4">
        <v>12.67</v>
      </c>
      <c r="BY36" s="4">
        <v>18.57</v>
      </c>
      <c r="BZ36" s="4">
        <v>4.1500000000000004</v>
      </c>
      <c r="CA36" s="6">
        <v>3.34</v>
      </c>
      <c r="CB36" s="7">
        <v>2.2400000000000002</v>
      </c>
      <c r="CC36" s="7">
        <v>1.45</v>
      </c>
      <c r="CD36" s="7">
        <v>1.61</v>
      </c>
      <c r="CE36" s="8">
        <v>1.76</v>
      </c>
      <c r="CF36" s="7">
        <v>1.5</v>
      </c>
      <c r="CG36" s="8">
        <v>2.2400000000000002</v>
      </c>
      <c r="CH36" s="6">
        <v>2.95</v>
      </c>
      <c r="CI36" s="7">
        <v>3.34</v>
      </c>
      <c r="CJ36" s="7">
        <v>7.09</v>
      </c>
      <c r="CK36" s="7">
        <v>7.56</v>
      </c>
      <c r="CL36" s="7">
        <v>4.28</v>
      </c>
      <c r="CM36" s="8">
        <v>3.74</v>
      </c>
      <c r="CN36" s="7">
        <v>6.22</v>
      </c>
      <c r="CO36" s="9">
        <v>9.1999999999999993</v>
      </c>
      <c r="CP36" s="4">
        <v>12.07</v>
      </c>
      <c r="CQ36" s="4">
        <v>18.21</v>
      </c>
      <c r="CR36" s="16">
        <v>27.62</v>
      </c>
      <c r="CS36" s="18">
        <v>28.02</v>
      </c>
      <c r="CT36" s="17">
        <v>30.98</v>
      </c>
      <c r="CU36" s="18">
        <v>33.049999999999997</v>
      </c>
      <c r="CV36" s="17">
        <v>34.31</v>
      </c>
      <c r="CW36" s="19">
        <v>34.729999999999997</v>
      </c>
      <c r="CX36" s="17">
        <v>36.72</v>
      </c>
      <c r="CY36" s="19">
        <v>38.61</v>
      </c>
      <c r="CZ36" s="18">
        <v>39.24</v>
      </c>
      <c r="DA36" s="17">
        <v>39.47</v>
      </c>
      <c r="DB36" s="17">
        <v>39.49</v>
      </c>
      <c r="DC36" s="17">
        <v>41.25</v>
      </c>
      <c r="DD36" s="17">
        <v>44.67</v>
      </c>
      <c r="DE36" s="19">
        <v>44.74</v>
      </c>
      <c r="DF36" s="17">
        <v>44.72</v>
      </c>
      <c r="DG36" s="20">
        <v>43.75</v>
      </c>
      <c r="DH36" s="16">
        <v>44.24</v>
      </c>
      <c r="DI36" s="16">
        <v>40.299999999999997</v>
      </c>
      <c r="DJ36" s="16">
        <v>27.02</v>
      </c>
      <c r="DK36" s="18">
        <v>28.29</v>
      </c>
      <c r="DL36" s="17">
        <v>32.049999999999997</v>
      </c>
      <c r="DM36" s="17">
        <v>33.479999999999997</v>
      </c>
      <c r="DN36" s="17">
        <v>35.35</v>
      </c>
      <c r="DO36" s="19">
        <v>35.54</v>
      </c>
      <c r="DP36" s="17">
        <v>36.83</v>
      </c>
      <c r="DQ36" s="19">
        <v>39.42</v>
      </c>
      <c r="DR36" s="18">
        <v>39.39</v>
      </c>
      <c r="DS36" s="17">
        <v>38.880000000000003</v>
      </c>
      <c r="DT36" s="17">
        <v>39.369999999999997</v>
      </c>
      <c r="DU36" s="17">
        <v>41.13</v>
      </c>
      <c r="DV36" s="17">
        <v>44.75</v>
      </c>
      <c r="DW36" s="19">
        <v>44.83</v>
      </c>
      <c r="DX36" s="17">
        <v>44.77</v>
      </c>
      <c r="DY36" s="20">
        <v>43.86</v>
      </c>
      <c r="DZ36" s="16">
        <v>44.05</v>
      </c>
      <c r="EA36" s="16">
        <v>40.21</v>
      </c>
      <c r="EB36" s="16">
        <v>3</v>
      </c>
      <c r="EC36" s="17">
        <v>4</v>
      </c>
      <c r="ED36" s="17">
        <v>3</v>
      </c>
      <c r="EE36" s="17">
        <v>1</v>
      </c>
      <c r="EF36" s="17">
        <v>-2</v>
      </c>
      <c r="EG36" s="17">
        <v>-8</v>
      </c>
      <c r="EH36" s="17">
        <v>-11</v>
      </c>
      <c r="EI36" s="17">
        <v>-12</v>
      </c>
      <c r="EJ36" s="17">
        <v>-11</v>
      </c>
      <c r="EK36" s="17">
        <v>-7</v>
      </c>
      <c r="EL36" s="17">
        <v>0</v>
      </c>
      <c r="EM36" s="17">
        <v>6</v>
      </c>
      <c r="EN36" s="17">
        <v>11</v>
      </c>
      <c r="EO36" s="17">
        <v>11</v>
      </c>
      <c r="EP36" s="17">
        <v>11</v>
      </c>
      <c r="EQ36" s="20">
        <v>11</v>
      </c>
      <c r="ER36" s="20">
        <v>9</v>
      </c>
      <c r="ES36" s="20">
        <v>9</v>
      </c>
    </row>
    <row r="37" spans="1:149" ht="14">
      <c r="A37" s="2" t="s">
        <v>1403</v>
      </c>
      <c r="B37" s="2" t="s">
        <v>1666</v>
      </c>
      <c r="C37" s="2">
        <v>14</v>
      </c>
      <c r="D37" s="2">
        <v>6</v>
      </c>
      <c r="E37" s="2">
        <v>51640576</v>
      </c>
      <c r="F37" s="2" t="s">
        <v>91</v>
      </c>
      <c r="G37" s="1" t="s">
        <v>1407</v>
      </c>
      <c r="H37" s="14"/>
      <c r="I37" s="1"/>
      <c r="J37" s="2">
        <v>161.80000000000001</v>
      </c>
      <c r="K37" s="2">
        <v>46.6</v>
      </c>
      <c r="L37" s="2" t="s">
        <v>167</v>
      </c>
      <c r="M37" s="2"/>
      <c r="N37" s="2" t="s">
        <v>79</v>
      </c>
      <c r="O37" s="2" t="s">
        <v>819</v>
      </c>
      <c r="P37" s="3" t="s">
        <v>6</v>
      </c>
      <c r="Q37" s="3">
        <v>29</v>
      </c>
      <c r="R37" s="2">
        <v>21</v>
      </c>
      <c r="S37" s="2">
        <v>21</v>
      </c>
      <c r="T37" s="30" t="s">
        <v>859</v>
      </c>
      <c r="U37" s="30"/>
      <c r="V37" s="30"/>
      <c r="W37" s="30"/>
      <c r="X37" s="3" t="s">
        <v>6</v>
      </c>
      <c r="Y37" s="3">
        <v>29</v>
      </c>
      <c r="Z37" s="2">
        <v>21</v>
      </c>
      <c r="AA37" s="2">
        <v>21</v>
      </c>
      <c r="AB37" s="2" t="s">
        <v>1406</v>
      </c>
      <c r="AC37" s="33"/>
      <c r="AD37" s="3" t="s">
        <v>232</v>
      </c>
      <c r="AE37" s="3">
        <v>50</v>
      </c>
      <c r="AF37" s="2">
        <v>29</v>
      </c>
      <c r="AG37" s="2">
        <v>28</v>
      </c>
      <c r="AH37" s="2"/>
      <c r="AI37" s="33" t="s">
        <v>443</v>
      </c>
      <c r="AJ37" s="12" t="s">
        <v>217</v>
      </c>
      <c r="AK37" s="12">
        <v>31</v>
      </c>
      <c r="AL37" s="13">
        <v>21</v>
      </c>
      <c r="AM37" s="13">
        <v>18</v>
      </c>
      <c r="AN37" s="13"/>
      <c r="AO37" s="34" t="s">
        <v>180</v>
      </c>
      <c r="AP37" s="2" t="s">
        <v>250</v>
      </c>
      <c r="AQ37" s="2" t="s">
        <v>128</v>
      </c>
      <c r="AR37" s="2" t="s">
        <v>606</v>
      </c>
      <c r="AS37" s="2" t="s">
        <v>841</v>
      </c>
      <c r="AT37" s="2" t="s">
        <v>87</v>
      </c>
      <c r="AU37" s="1"/>
      <c r="AV37" s="2" t="s">
        <v>89</v>
      </c>
      <c r="AW37" s="1"/>
      <c r="AX37" s="2" t="s">
        <v>93</v>
      </c>
      <c r="AY37" s="14" t="s">
        <v>854</v>
      </c>
      <c r="AZ37" s="14">
        <v>1</v>
      </c>
      <c r="BA37" s="3" t="s">
        <v>6</v>
      </c>
      <c r="BB37" s="3">
        <v>29</v>
      </c>
      <c r="BC37" s="2">
        <v>21</v>
      </c>
      <c r="BD37" s="2">
        <v>21</v>
      </c>
      <c r="BE37" s="2" t="s">
        <v>1666</v>
      </c>
      <c r="BF37" s="2">
        <v>14</v>
      </c>
      <c r="BG37" s="2">
        <v>6</v>
      </c>
      <c r="BH37" s="104">
        <v>4.07</v>
      </c>
      <c r="BI37" s="105">
        <v>4.43</v>
      </c>
      <c r="BJ37" s="109">
        <v>3.95</v>
      </c>
      <c r="BK37" s="107">
        <v>3.5</v>
      </c>
      <c r="BL37" s="106">
        <v>2.25</v>
      </c>
      <c r="BM37" s="108">
        <v>3.44</v>
      </c>
      <c r="BN37" s="106">
        <v>1.86</v>
      </c>
      <c r="BO37" s="108">
        <v>2.13</v>
      </c>
      <c r="BP37" s="107">
        <v>2.8</v>
      </c>
      <c r="BQ37" s="106">
        <v>4.4800000000000004</v>
      </c>
      <c r="BR37" s="106">
        <v>7.4</v>
      </c>
      <c r="BS37" s="106">
        <v>3.98</v>
      </c>
      <c r="BT37" s="106">
        <v>3.25</v>
      </c>
      <c r="BU37" s="4">
        <v>4.37</v>
      </c>
      <c r="BV37" s="9">
        <v>5.82</v>
      </c>
      <c r="BW37" s="9">
        <v>6.23</v>
      </c>
      <c r="BX37" s="4">
        <v>12.61</v>
      </c>
      <c r="BY37" s="4">
        <v>17.36</v>
      </c>
      <c r="BZ37" s="4">
        <v>4.92</v>
      </c>
      <c r="CA37" s="26">
        <v>2.61</v>
      </c>
      <c r="CB37" s="25">
        <v>0.87</v>
      </c>
      <c r="CC37" s="53">
        <v>1.1200000000000001</v>
      </c>
      <c r="CD37" s="53">
        <v>2.08</v>
      </c>
      <c r="CE37" s="54">
        <v>2.37</v>
      </c>
      <c r="CF37" s="53">
        <v>4.49</v>
      </c>
      <c r="CG37" s="54">
        <v>2.62</v>
      </c>
      <c r="CH37" s="55">
        <v>3.71</v>
      </c>
      <c r="CI37" s="53">
        <v>3.98</v>
      </c>
      <c r="CJ37" s="53">
        <v>5.21</v>
      </c>
      <c r="CK37" s="53">
        <v>3.9</v>
      </c>
      <c r="CL37" s="7">
        <v>3.86</v>
      </c>
      <c r="CM37" s="4">
        <v>4.3899999999999997</v>
      </c>
      <c r="CN37" s="9">
        <v>6.12</v>
      </c>
      <c r="CO37" s="9">
        <v>6.6</v>
      </c>
      <c r="CP37" s="4">
        <v>10.38</v>
      </c>
      <c r="CQ37" s="4">
        <v>17.43</v>
      </c>
      <c r="CR37" s="16">
        <v>26.65</v>
      </c>
      <c r="CS37" s="38">
        <v>31.82</v>
      </c>
      <c r="CT37" s="20">
        <v>35.33</v>
      </c>
      <c r="CU37" s="18">
        <v>36.340000000000003</v>
      </c>
      <c r="CV37" s="17">
        <v>36.24</v>
      </c>
      <c r="CW37" s="19">
        <v>37.42</v>
      </c>
      <c r="CX37" s="17">
        <v>37.409999999999997</v>
      </c>
      <c r="CY37" s="19">
        <v>39.29</v>
      </c>
      <c r="CZ37" s="18">
        <v>38.42</v>
      </c>
      <c r="DA37" s="17">
        <v>39.06</v>
      </c>
      <c r="DB37" s="17">
        <v>40.28</v>
      </c>
      <c r="DC37" s="17">
        <v>42.03</v>
      </c>
      <c r="DD37" s="17">
        <v>45.26</v>
      </c>
      <c r="DE37" s="16">
        <v>45.32</v>
      </c>
      <c r="DF37" s="20">
        <v>46.86</v>
      </c>
      <c r="DG37" s="20">
        <v>45.53</v>
      </c>
      <c r="DH37" s="16">
        <v>41.77</v>
      </c>
      <c r="DI37" s="16">
        <v>37.6</v>
      </c>
      <c r="DJ37" s="16">
        <v>26.62</v>
      </c>
      <c r="DK37" s="38">
        <v>31.33</v>
      </c>
      <c r="DL37" s="20">
        <v>35.090000000000003</v>
      </c>
      <c r="DM37" s="17">
        <v>36.450000000000003</v>
      </c>
      <c r="DN37" s="17">
        <v>36.81</v>
      </c>
      <c r="DO37" s="19">
        <v>36.94</v>
      </c>
      <c r="DP37" s="17">
        <v>36.99</v>
      </c>
      <c r="DQ37" s="19">
        <v>38.130000000000003</v>
      </c>
      <c r="DR37" s="18">
        <v>38.090000000000003</v>
      </c>
      <c r="DS37" s="17">
        <v>39.44</v>
      </c>
      <c r="DT37" s="17">
        <v>40.33</v>
      </c>
      <c r="DU37" s="17">
        <v>42.57</v>
      </c>
      <c r="DV37" s="17">
        <v>45.58</v>
      </c>
      <c r="DW37" s="16">
        <v>45.37</v>
      </c>
      <c r="DX37" s="20">
        <v>46.35</v>
      </c>
      <c r="DY37" s="20">
        <v>44.75</v>
      </c>
      <c r="DZ37" s="16">
        <v>41.02</v>
      </c>
      <c r="EA37" s="16">
        <v>38.53</v>
      </c>
      <c r="EB37" s="16">
        <v>4</v>
      </c>
      <c r="EC37" s="20">
        <v>7</v>
      </c>
      <c r="ED37" s="20">
        <v>8</v>
      </c>
      <c r="EE37" s="17">
        <v>6</v>
      </c>
      <c r="EF37" s="17">
        <v>3</v>
      </c>
      <c r="EG37" s="17">
        <v>0</v>
      </c>
      <c r="EH37" s="17">
        <v>-3</v>
      </c>
      <c r="EI37" s="17">
        <v>-8</v>
      </c>
      <c r="EJ37" s="17">
        <v>-7</v>
      </c>
      <c r="EK37" s="17">
        <v>-5</v>
      </c>
      <c r="EL37" s="17">
        <v>-1</v>
      </c>
      <c r="EM37" s="17">
        <v>2</v>
      </c>
      <c r="EN37" s="17">
        <v>4</v>
      </c>
      <c r="EO37" s="20">
        <v>6</v>
      </c>
      <c r="EP37" s="20">
        <v>6</v>
      </c>
      <c r="EQ37" s="20">
        <v>3</v>
      </c>
      <c r="ER37" s="20">
        <v>0</v>
      </c>
      <c r="ES37" s="20">
        <v>-3</v>
      </c>
    </row>
    <row r="38" spans="1:149" ht="14">
      <c r="A38" s="2" t="s">
        <v>843</v>
      </c>
      <c r="B38" s="2" t="s">
        <v>1666</v>
      </c>
      <c r="C38" s="2">
        <v>13</v>
      </c>
      <c r="D38" s="2">
        <v>1</v>
      </c>
      <c r="E38" s="2">
        <v>49958818</v>
      </c>
      <c r="F38" s="2" t="s">
        <v>91</v>
      </c>
      <c r="G38" s="1" t="s">
        <v>849</v>
      </c>
      <c r="H38" s="13" t="s">
        <v>95</v>
      </c>
      <c r="I38" s="1">
        <v>2</v>
      </c>
      <c r="J38" s="2">
        <v>155.9</v>
      </c>
      <c r="K38" s="2">
        <v>40.6</v>
      </c>
      <c r="L38" s="2" t="s">
        <v>167</v>
      </c>
      <c r="M38" s="2"/>
      <c r="N38" s="2" t="s">
        <v>79</v>
      </c>
      <c r="O38" s="2" t="s">
        <v>819</v>
      </c>
      <c r="P38" s="3" t="s">
        <v>48</v>
      </c>
      <c r="Q38" s="3">
        <v>30</v>
      </c>
      <c r="R38" s="2">
        <v>20</v>
      </c>
      <c r="S38" s="2">
        <v>20</v>
      </c>
      <c r="T38" s="30" t="s">
        <v>168</v>
      </c>
      <c r="U38" s="30"/>
      <c r="V38" s="30" t="s">
        <v>798</v>
      </c>
      <c r="W38" s="30"/>
      <c r="X38" s="3" t="s">
        <v>48</v>
      </c>
      <c r="Y38" s="3">
        <v>30</v>
      </c>
      <c r="Z38" s="2">
        <v>20</v>
      </c>
      <c r="AA38" s="2">
        <v>20</v>
      </c>
      <c r="AB38" s="2" t="s">
        <v>847</v>
      </c>
      <c r="AC38" s="33"/>
      <c r="AD38" s="3" t="s">
        <v>848</v>
      </c>
      <c r="AE38" s="3">
        <v>61</v>
      </c>
      <c r="AF38" s="2">
        <v>31</v>
      </c>
      <c r="AG38" s="2">
        <v>29</v>
      </c>
      <c r="AH38" s="2"/>
      <c r="AI38" s="33" t="s">
        <v>443</v>
      </c>
      <c r="AJ38" s="12" t="s">
        <v>217</v>
      </c>
      <c r="AK38" s="12">
        <v>39</v>
      </c>
      <c r="AL38" s="13">
        <v>22</v>
      </c>
      <c r="AM38" s="13">
        <v>21</v>
      </c>
      <c r="AN38" s="13"/>
      <c r="AO38" s="34" t="s">
        <v>197</v>
      </c>
      <c r="AP38" s="2" t="s">
        <v>239</v>
      </c>
      <c r="AQ38" s="2" t="s">
        <v>262</v>
      </c>
      <c r="AR38" s="2" t="s">
        <v>342</v>
      </c>
      <c r="AS38" s="2" t="s">
        <v>444</v>
      </c>
      <c r="AT38" s="2" t="s">
        <v>87</v>
      </c>
      <c r="AU38" s="1"/>
      <c r="AV38" s="2" t="s">
        <v>89</v>
      </c>
      <c r="AW38" s="1"/>
      <c r="AX38" s="2" t="s">
        <v>93</v>
      </c>
      <c r="AY38" s="14" t="s">
        <v>753</v>
      </c>
      <c r="AZ38" s="14">
        <v>1</v>
      </c>
      <c r="BA38" s="3" t="s">
        <v>48</v>
      </c>
      <c r="BB38" s="3">
        <v>30</v>
      </c>
      <c r="BC38" s="2">
        <v>20</v>
      </c>
      <c r="BD38" s="2">
        <v>20</v>
      </c>
      <c r="BE38" s="2" t="s">
        <v>1666</v>
      </c>
      <c r="BF38" s="2">
        <v>13</v>
      </c>
      <c r="BG38" s="2">
        <v>1</v>
      </c>
      <c r="BH38" s="104">
        <v>3.03</v>
      </c>
      <c r="BI38" s="105">
        <v>2.79</v>
      </c>
      <c r="BJ38" s="106">
        <v>2.63</v>
      </c>
      <c r="BK38" s="107">
        <v>1.27</v>
      </c>
      <c r="BL38" s="106">
        <v>1.61</v>
      </c>
      <c r="BM38" s="108">
        <v>1.52</v>
      </c>
      <c r="BN38" s="106">
        <v>0.45</v>
      </c>
      <c r="BO38" s="108">
        <v>0.45</v>
      </c>
      <c r="BP38" s="107">
        <v>1.69</v>
      </c>
      <c r="BQ38" s="106">
        <v>1.65</v>
      </c>
      <c r="BR38" s="106">
        <v>2.95</v>
      </c>
      <c r="BS38" s="106">
        <v>3.66</v>
      </c>
      <c r="BT38" s="106">
        <v>0.45</v>
      </c>
      <c r="BU38" s="7">
        <v>0.56000000000000005</v>
      </c>
      <c r="BV38" s="7">
        <v>2.87</v>
      </c>
      <c r="BW38" s="9">
        <v>5.27</v>
      </c>
      <c r="BX38" s="4">
        <v>10.14</v>
      </c>
      <c r="BY38" s="4">
        <v>13.79</v>
      </c>
      <c r="BZ38" s="4">
        <v>2.99</v>
      </c>
      <c r="CA38" s="26">
        <v>2.12</v>
      </c>
      <c r="CB38" s="53">
        <v>1.17</v>
      </c>
      <c r="CC38" s="53">
        <v>1.39</v>
      </c>
      <c r="CD38" s="53">
        <v>1.39</v>
      </c>
      <c r="CE38" s="54">
        <v>1.5</v>
      </c>
      <c r="CF38" s="53">
        <v>1.37</v>
      </c>
      <c r="CG38" s="54">
        <v>1.63</v>
      </c>
      <c r="CH38" s="55">
        <v>1.57</v>
      </c>
      <c r="CI38" s="53">
        <v>1.9</v>
      </c>
      <c r="CJ38" s="53">
        <v>3.64</v>
      </c>
      <c r="CK38" s="53">
        <v>4.04</v>
      </c>
      <c r="CL38" s="7">
        <v>0.67</v>
      </c>
      <c r="CM38" s="7">
        <v>1.69</v>
      </c>
      <c r="CN38" s="7">
        <v>4.7300000000000004</v>
      </c>
      <c r="CO38" s="9">
        <v>6.06</v>
      </c>
      <c r="CP38" s="4">
        <v>9.66</v>
      </c>
      <c r="CQ38" s="4">
        <v>12.93</v>
      </c>
      <c r="CR38" s="16">
        <v>27.38</v>
      </c>
      <c r="CS38" s="38">
        <v>30.56</v>
      </c>
      <c r="CT38" s="7">
        <v>34.479999999999997</v>
      </c>
      <c r="CU38" s="7">
        <v>35.32</v>
      </c>
      <c r="CV38" s="17">
        <v>35.19</v>
      </c>
      <c r="CW38" s="19">
        <v>36.049999999999997</v>
      </c>
      <c r="CX38" s="17">
        <v>36.9</v>
      </c>
      <c r="CY38" s="19">
        <v>36.909999999999997</v>
      </c>
      <c r="CZ38" s="18">
        <v>36.94</v>
      </c>
      <c r="DA38" s="17">
        <v>37.22</v>
      </c>
      <c r="DB38" s="17">
        <v>38.979999999999997</v>
      </c>
      <c r="DC38" s="17">
        <v>39.299999999999997</v>
      </c>
      <c r="DD38" s="7">
        <v>42.03</v>
      </c>
      <c r="DE38" s="7">
        <v>42.66</v>
      </c>
      <c r="DF38" s="17">
        <v>44.32</v>
      </c>
      <c r="DG38" s="20">
        <v>43.52</v>
      </c>
      <c r="DH38" s="16">
        <v>39.46</v>
      </c>
      <c r="DI38" s="16">
        <v>37.32</v>
      </c>
      <c r="DJ38" s="16">
        <v>27.75</v>
      </c>
      <c r="DK38" s="38">
        <v>30.67</v>
      </c>
      <c r="DL38" s="7">
        <v>34.94</v>
      </c>
      <c r="DM38" s="7">
        <v>35.57</v>
      </c>
      <c r="DN38" s="17">
        <v>35.549999999999997</v>
      </c>
      <c r="DO38" s="19">
        <v>36.770000000000003</v>
      </c>
      <c r="DP38" s="17">
        <v>36.549999999999997</v>
      </c>
      <c r="DQ38" s="19">
        <v>36.9</v>
      </c>
      <c r="DR38" s="18">
        <v>36.770000000000003</v>
      </c>
      <c r="DS38" s="17">
        <v>37.85</v>
      </c>
      <c r="DT38" s="17">
        <v>38.82</v>
      </c>
      <c r="DU38" s="17">
        <v>40.1</v>
      </c>
      <c r="DV38" s="7">
        <v>42.46</v>
      </c>
      <c r="DW38" s="7">
        <v>43.88</v>
      </c>
      <c r="DX38" s="17">
        <v>44.65</v>
      </c>
      <c r="DY38" s="20">
        <v>43.61</v>
      </c>
      <c r="DZ38" s="16">
        <v>39.74</v>
      </c>
      <c r="EA38" s="16">
        <v>37.21</v>
      </c>
      <c r="EB38" s="16">
        <v>6</v>
      </c>
      <c r="EC38" s="38">
        <v>6</v>
      </c>
      <c r="ED38" s="17">
        <v>5</v>
      </c>
      <c r="EE38" s="17">
        <v>1</v>
      </c>
      <c r="EF38" s="17">
        <v>-7</v>
      </c>
      <c r="EG38" s="19">
        <v>-15</v>
      </c>
      <c r="EH38" s="17">
        <v>-17</v>
      </c>
      <c r="EI38" s="19">
        <v>-19</v>
      </c>
      <c r="EJ38" s="18">
        <v>-14</v>
      </c>
      <c r="EK38" s="17">
        <v>-12</v>
      </c>
      <c r="EL38" s="17">
        <v>-7</v>
      </c>
      <c r="EM38" s="17">
        <v>-1</v>
      </c>
      <c r="EN38" s="17">
        <v>1</v>
      </c>
      <c r="EO38" s="19">
        <v>4</v>
      </c>
      <c r="EP38" s="17">
        <v>7</v>
      </c>
      <c r="EQ38" s="20">
        <v>6</v>
      </c>
      <c r="ER38" s="16">
        <v>5</v>
      </c>
      <c r="ES38" s="16">
        <v>8</v>
      </c>
    </row>
    <row r="39" spans="1:149" ht="14">
      <c r="A39" s="2" t="s">
        <v>1084</v>
      </c>
      <c r="B39" s="2" t="s">
        <v>1666</v>
      </c>
      <c r="C39" s="2">
        <v>16</v>
      </c>
      <c r="D39" s="2">
        <v>4</v>
      </c>
      <c r="E39" s="2">
        <v>50905061</v>
      </c>
      <c r="F39" s="2" t="s">
        <v>91</v>
      </c>
      <c r="G39" s="1" t="s">
        <v>787</v>
      </c>
      <c r="H39" s="14"/>
      <c r="I39" s="1"/>
      <c r="J39" s="2">
        <v>164</v>
      </c>
      <c r="K39" s="2">
        <v>52.7</v>
      </c>
      <c r="L39" s="2" t="s">
        <v>167</v>
      </c>
      <c r="M39" s="2"/>
      <c r="N39" s="2" t="s">
        <v>79</v>
      </c>
      <c r="O39" s="2" t="s">
        <v>819</v>
      </c>
      <c r="P39" s="3" t="s">
        <v>17</v>
      </c>
      <c r="Q39" s="3">
        <v>31</v>
      </c>
      <c r="R39" s="2">
        <v>26</v>
      </c>
      <c r="S39" s="2">
        <v>16</v>
      </c>
      <c r="T39" s="30"/>
      <c r="U39" s="30"/>
      <c r="V39" s="30"/>
      <c r="W39" s="30"/>
      <c r="X39" s="3" t="s">
        <v>17</v>
      </c>
      <c r="Y39" s="3">
        <v>31</v>
      </c>
      <c r="Z39" s="2">
        <v>26</v>
      </c>
      <c r="AA39" s="2">
        <v>16</v>
      </c>
      <c r="AB39" s="2" t="s">
        <v>280</v>
      </c>
      <c r="AC39" s="33"/>
      <c r="AD39" s="3" t="s">
        <v>216</v>
      </c>
      <c r="AE39" s="3">
        <v>52</v>
      </c>
      <c r="AF39" s="2">
        <v>34</v>
      </c>
      <c r="AG39" s="2">
        <v>14</v>
      </c>
      <c r="AH39" s="2"/>
      <c r="AI39" s="33" t="s">
        <v>242</v>
      </c>
      <c r="AJ39" s="12" t="s">
        <v>217</v>
      </c>
      <c r="AK39" s="12">
        <v>39</v>
      </c>
      <c r="AL39" s="13">
        <v>20</v>
      </c>
      <c r="AM39" s="13">
        <v>10</v>
      </c>
      <c r="AN39" s="13"/>
      <c r="AO39" s="34" t="s">
        <v>197</v>
      </c>
      <c r="AP39" s="2" t="s">
        <v>177</v>
      </c>
      <c r="AQ39" s="2" t="s">
        <v>403</v>
      </c>
      <c r="AR39" s="2" t="s">
        <v>606</v>
      </c>
      <c r="AS39" s="2" t="s">
        <v>422</v>
      </c>
      <c r="AT39" s="2" t="s">
        <v>87</v>
      </c>
      <c r="AU39" s="1"/>
      <c r="AV39" s="2" t="s">
        <v>89</v>
      </c>
      <c r="AW39" s="1"/>
      <c r="AX39" s="2" t="s">
        <v>93</v>
      </c>
      <c r="AY39" s="14" t="s">
        <v>1087</v>
      </c>
      <c r="AZ39" s="14">
        <v>1</v>
      </c>
      <c r="BA39" s="3" t="s">
        <v>17</v>
      </c>
      <c r="BB39" s="3">
        <v>31</v>
      </c>
      <c r="BC39" s="2">
        <v>26</v>
      </c>
      <c r="BD39" s="2">
        <v>16</v>
      </c>
      <c r="BE39" s="2" t="s">
        <v>1666</v>
      </c>
      <c r="BF39" s="2">
        <v>16</v>
      </c>
      <c r="BG39" s="2">
        <v>4</v>
      </c>
      <c r="BH39" s="104">
        <v>4.49</v>
      </c>
      <c r="BI39" s="105">
        <v>3.95</v>
      </c>
      <c r="BJ39" s="109">
        <v>3.38</v>
      </c>
      <c r="BK39" s="107">
        <v>2.41</v>
      </c>
      <c r="BL39" s="106">
        <v>1.83</v>
      </c>
      <c r="BM39" s="108">
        <v>1.34</v>
      </c>
      <c r="BN39" s="106">
        <v>0.39</v>
      </c>
      <c r="BO39" s="108">
        <v>0.8</v>
      </c>
      <c r="BP39" s="107">
        <v>1.62</v>
      </c>
      <c r="BQ39" s="106">
        <v>1.69</v>
      </c>
      <c r="BR39" s="106">
        <v>1.87</v>
      </c>
      <c r="BS39" s="106">
        <v>3.9</v>
      </c>
      <c r="BT39" s="106">
        <v>5.04</v>
      </c>
      <c r="BU39" s="4">
        <v>7.15</v>
      </c>
      <c r="BV39" s="9">
        <v>7.12</v>
      </c>
      <c r="BW39" s="9">
        <v>8.7799999999999994</v>
      </c>
      <c r="BX39" s="4">
        <v>11.74</v>
      </c>
      <c r="BY39" s="4">
        <v>15.31</v>
      </c>
      <c r="BZ39" s="4">
        <v>4.41</v>
      </c>
      <c r="CA39" s="26">
        <v>3.9</v>
      </c>
      <c r="CB39" s="25">
        <v>1.45</v>
      </c>
      <c r="CC39" s="53">
        <v>0.97</v>
      </c>
      <c r="CD39" s="53">
        <v>0.45</v>
      </c>
      <c r="CE39" s="54">
        <v>1.22</v>
      </c>
      <c r="CF39" s="53">
        <v>1.37</v>
      </c>
      <c r="CG39" s="54">
        <v>1.49</v>
      </c>
      <c r="CH39" s="55">
        <v>1.66</v>
      </c>
      <c r="CI39" s="53">
        <v>1.99</v>
      </c>
      <c r="CJ39" s="53">
        <v>3.76</v>
      </c>
      <c r="CK39" s="53">
        <v>3.73</v>
      </c>
      <c r="CL39" s="7">
        <v>7.15</v>
      </c>
      <c r="CM39" s="4">
        <v>7.07</v>
      </c>
      <c r="CN39" s="9">
        <v>8.2200000000000006</v>
      </c>
      <c r="CO39" s="9">
        <v>9.9499999999999993</v>
      </c>
      <c r="CP39" s="4">
        <v>12.44</v>
      </c>
      <c r="CQ39" s="4">
        <v>14.23</v>
      </c>
      <c r="CR39" s="16">
        <v>27.41</v>
      </c>
      <c r="CS39" s="38">
        <v>32.33</v>
      </c>
      <c r="CT39" s="20">
        <v>35.08</v>
      </c>
      <c r="CU39" s="18">
        <v>35.06</v>
      </c>
      <c r="CV39" s="17">
        <v>36.44</v>
      </c>
      <c r="CW39" s="19">
        <v>37.119999999999997</v>
      </c>
      <c r="CX39" s="17">
        <v>37.020000000000003</v>
      </c>
      <c r="CY39" s="19">
        <v>37.090000000000003</v>
      </c>
      <c r="CZ39" s="18">
        <v>38.549999999999997</v>
      </c>
      <c r="DA39" s="17">
        <v>40.04</v>
      </c>
      <c r="DB39" s="17">
        <v>40.369999999999997</v>
      </c>
      <c r="DC39" s="17">
        <v>42.33</v>
      </c>
      <c r="DD39" s="17">
        <v>45.42</v>
      </c>
      <c r="DE39" s="16">
        <v>45.63</v>
      </c>
      <c r="DF39" s="20">
        <v>50.55</v>
      </c>
      <c r="DG39" s="20">
        <v>48.48</v>
      </c>
      <c r="DH39" s="16">
        <v>47.3</v>
      </c>
      <c r="DI39" s="16">
        <v>39.97</v>
      </c>
      <c r="DJ39" s="16">
        <v>27.46</v>
      </c>
      <c r="DK39" s="38">
        <v>32.729999999999997</v>
      </c>
      <c r="DL39" s="20">
        <v>35.33</v>
      </c>
      <c r="DM39" s="17">
        <v>35.75</v>
      </c>
      <c r="DN39" s="17">
        <v>36.78</v>
      </c>
      <c r="DO39" s="19">
        <v>36.68</v>
      </c>
      <c r="DP39" s="17">
        <v>36.9</v>
      </c>
      <c r="DQ39" s="19">
        <v>37.75</v>
      </c>
      <c r="DR39" s="18">
        <v>38.159999999999997</v>
      </c>
      <c r="DS39" s="17">
        <v>40.25</v>
      </c>
      <c r="DT39" s="17">
        <v>41.21</v>
      </c>
      <c r="DU39" s="17">
        <v>42.87</v>
      </c>
      <c r="DV39" s="17">
        <v>45.9</v>
      </c>
      <c r="DW39" s="16">
        <v>45.44</v>
      </c>
      <c r="DX39" s="20">
        <v>51.02</v>
      </c>
      <c r="DY39" s="20">
        <v>48.78</v>
      </c>
      <c r="DZ39" s="16">
        <v>47.68</v>
      </c>
      <c r="EA39" s="16">
        <v>39.11</v>
      </c>
      <c r="EB39" s="16">
        <v>0</v>
      </c>
      <c r="EC39" s="20">
        <v>2</v>
      </c>
      <c r="ED39" s="20">
        <v>5</v>
      </c>
      <c r="EE39" s="17">
        <v>3</v>
      </c>
      <c r="EF39" s="17">
        <v>-2</v>
      </c>
      <c r="EG39" s="17">
        <v>-8</v>
      </c>
      <c r="EH39" s="17">
        <v>-11</v>
      </c>
      <c r="EI39" s="17">
        <v>-14</v>
      </c>
      <c r="EJ39" s="17">
        <v>-15</v>
      </c>
      <c r="EK39" s="17">
        <v>-15</v>
      </c>
      <c r="EL39" s="17">
        <v>-6</v>
      </c>
      <c r="EM39" s="17">
        <v>-1</v>
      </c>
      <c r="EN39" s="17">
        <v>3</v>
      </c>
      <c r="EO39" s="20">
        <v>5</v>
      </c>
      <c r="EP39" s="20">
        <v>5</v>
      </c>
      <c r="EQ39" s="20">
        <v>4</v>
      </c>
      <c r="ER39" s="20">
        <v>0</v>
      </c>
      <c r="ES39" s="20">
        <v>2</v>
      </c>
    </row>
    <row r="40" spans="1:149" ht="14">
      <c r="A40" s="2" t="s">
        <v>1243</v>
      </c>
      <c r="B40" s="2" t="s">
        <v>1666</v>
      </c>
      <c r="C40" s="2">
        <v>13</v>
      </c>
      <c r="D40" s="2">
        <v>1</v>
      </c>
      <c r="E40" s="2">
        <v>53612692</v>
      </c>
      <c r="F40" s="2" t="s">
        <v>91</v>
      </c>
      <c r="G40" s="1" t="s">
        <v>579</v>
      </c>
      <c r="H40" s="15" t="s">
        <v>95</v>
      </c>
      <c r="I40" s="1">
        <v>0</v>
      </c>
      <c r="J40" s="2">
        <v>160</v>
      </c>
      <c r="K40" s="2">
        <v>41.8</v>
      </c>
      <c r="L40" s="2" t="s">
        <v>167</v>
      </c>
      <c r="M40" s="2"/>
      <c r="N40" s="2" t="s">
        <v>99</v>
      </c>
      <c r="O40" s="2" t="s">
        <v>100</v>
      </c>
      <c r="P40" s="2" t="s">
        <v>17</v>
      </c>
      <c r="Q40" s="2">
        <v>28</v>
      </c>
      <c r="R40" s="2">
        <v>28</v>
      </c>
      <c r="S40" s="2">
        <v>16</v>
      </c>
      <c r="T40" s="30" t="s">
        <v>543</v>
      </c>
      <c r="U40" s="30"/>
      <c r="V40" s="30"/>
      <c r="W40" s="30"/>
      <c r="X40" s="2" t="s">
        <v>17</v>
      </c>
      <c r="Y40" s="2">
        <v>28</v>
      </c>
      <c r="Z40" s="2">
        <v>28</v>
      </c>
      <c r="AA40" s="2">
        <v>16</v>
      </c>
      <c r="AB40" s="2" t="s">
        <v>1045</v>
      </c>
      <c r="AC40" s="2"/>
      <c r="AD40" s="3" t="s">
        <v>216</v>
      </c>
      <c r="AE40" s="3">
        <v>55</v>
      </c>
      <c r="AF40" s="2">
        <v>40</v>
      </c>
      <c r="AG40" s="2">
        <v>21</v>
      </c>
      <c r="AH40" s="2"/>
      <c r="AI40" s="33" t="s">
        <v>242</v>
      </c>
      <c r="AJ40" s="3" t="s">
        <v>301</v>
      </c>
      <c r="AK40" s="3">
        <v>39</v>
      </c>
      <c r="AL40" s="2">
        <v>20</v>
      </c>
      <c r="AM40" s="2">
        <v>9</v>
      </c>
      <c r="AN40" s="2"/>
      <c r="AO40" s="33" t="s">
        <v>197</v>
      </c>
      <c r="AP40" s="2" t="s">
        <v>177</v>
      </c>
      <c r="AQ40" s="2" t="s">
        <v>118</v>
      </c>
      <c r="AR40" s="2" t="s">
        <v>342</v>
      </c>
      <c r="AS40" s="2" t="s">
        <v>267</v>
      </c>
      <c r="AT40" s="2" t="s">
        <v>87</v>
      </c>
      <c r="AU40" s="1" t="s">
        <v>90</v>
      </c>
      <c r="AV40" s="2" t="s">
        <v>89</v>
      </c>
      <c r="AW40" s="1" t="s">
        <v>108</v>
      </c>
      <c r="AX40" s="2" t="s">
        <v>93</v>
      </c>
      <c r="AY40" s="14" t="s">
        <v>572</v>
      </c>
      <c r="AZ40" s="14">
        <v>1</v>
      </c>
      <c r="BA40" s="2" t="s">
        <v>17</v>
      </c>
      <c r="BB40" s="2">
        <v>28</v>
      </c>
      <c r="BC40" s="2">
        <v>28</v>
      </c>
      <c r="BD40" s="2">
        <v>16</v>
      </c>
      <c r="BE40" s="2" t="s">
        <v>1666</v>
      </c>
      <c r="BF40" s="2">
        <v>13</v>
      </c>
      <c r="BG40" s="2">
        <v>1</v>
      </c>
      <c r="BH40" s="104">
        <v>5.03</v>
      </c>
      <c r="BI40" s="114">
        <v>3.77</v>
      </c>
      <c r="BJ40" s="115">
        <v>3.13</v>
      </c>
      <c r="BK40" s="114">
        <v>2.5099999999999998</v>
      </c>
      <c r="BL40" s="106">
        <v>1.9</v>
      </c>
      <c r="BM40" s="108">
        <v>1.69</v>
      </c>
      <c r="BN40" s="106">
        <v>0.95</v>
      </c>
      <c r="BO40" s="108">
        <v>1.52</v>
      </c>
      <c r="BP40" s="107">
        <v>2.34</v>
      </c>
      <c r="BQ40" s="106">
        <v>2.56</v>
      </c>
      <c r="BR40" s="106">
        <v>2.84</v>
      </c>
      <c r="BS40" s="106">
        <v>5.24</v>
      </c>
      <c r="BT40" s="106">
        <v>4.05</v>
      </c>
      <c r="BU40" s="5">
        <v>4.1900000000000004</v>
      </c>
      <c r="BV40" s="41">
        <v>4.8</v>
      </c>
      <c r="BW40" s="9">
        <v>5.75</v>
      </c>
      <c r="BX40" s="9">
        <v>8.0500000000000007</v>
      </c>
      <c r="BY40" s="4">
        <v>10.8</v>
      </c>
      <c r="BZ40" s="4">
        <v>4.5999999999999996</v>
      </c>
      <c r="CA40" s="39">
        <v>5.2</v>
      </c>
      <c r="CB40" s="5">
        <v>2.68</v>
      </c>
      <c r="CC40" s="5">
        <v>0</v>
      </c>
      <c r="CD40" s="7">
        <v>0</v>
      </c>
      <c r="CE40" s="8">
        <v>0</v>
      </c>
      <c r="CF40" s="7">
        <v>1.87</v>
      </c>
      <c r="CG40" s="8">
        <v>2.25</v>
      </c>
      <c r="CH40" s="6">
        <v>2.74</v>
      </c>
      <c r="CI40" s="7">
        <v>2.56</v>
      </c>
      <c r="CJ40" s="7">
        <v>2.83</v>
      </c>
      <c r="CK40" s="7">
        <v>4.05</v>
      </c>
      <c r="CL40" s="7">
        <v>3.5</v>
      </c>
      <c r="CM40" s="5">
        <v>3.38</v>
      </c>
      <c r="CN40" s="41">
        <v>4.7300000000000004</v>
      </c>
      <c r="CO40" s="9">
        <v>7.55</v>
      </c>
      <c r="CP40" s="9">
        <v>9.1300000000000008</v>
      </c>
      <c r="CQ40" s="4">
        <v>11.4</v>
      </c>
      <c r="CR40" s="16">
        <v>28.84</v>
      </c>
      <c r="CS40" s="40">
        <v>30.84</v>
      </c>
      <c r="CT40" s="23">
        <v>31.69</v>
      </c>
      <c r="CU40" s="40">
        <v>34.11</v>
      </c>
      <c r="CV40" s="17">
        <v>34.47</v>
      </c>
      <c r="CW40" s="19">
        <v>35.96</v>
      </c>
      <c r="CX40" s="17">
        <v>37.94</v>
      </c>
      <c r="CY40" s="19">
        <v>39.21</v>
      </c>
      <c r="CZ40" s="18">
        <v>40.479999999999997</v>
      </c>
      <c r="DA40" s="17">
        <v>40.61</v>
      </c>
      <c r="DB40" s="17">
        <v>40.44</v>
      </c>
      <c r="DC40" s="17">
        <v>42.98</v>
      </c>
      <c r="DD40" s="17">
        <v>43.82</v>
      </c>
      <c r="DE40" s="23">
        <v>44.51</v>
      </c>
      <c r="DF40" s="42">
        <v>46.39</v>
      </c>
      <c r="DG40" s="20">
        <v>46.51</v>
      </c>
      <c r="DH40" s="20">
        <v>44.79</v>
      </c>
      <c r="DI40" s="16">
        <v>41.33</v>
      </c>
      <c r="DJ40" s="16">
        <v>28.16</v>
      </c>
      <c r="DK40" s="40">
        <v>29.54</v>
      </c>
      <c r="DL40" s="23">
        <v>32.369999999999997</v>
      </c>
      <c r="DM40" s="23">
        <v>34.69</v>
      </c>
      <c r="DN40" s="17">
        <v>34.450000000000003</v>
      </c>
      <c r="DO40" s="19">
        <v>35.979999999999997</v>
      </c>
      <c r="DP40" s="17">
        <v>38.01</v>
      </c>
      <c r="DQ40" s="19">
        <v>39.409999999999997</v>
      </c>
      <c r="DR40" s="18">
        <v>41.29</v>
      </c>
      <c r="DS40" s="17">
        <v>40.409999999999997</v>
      </c>
      <c r="DT40" s="17">
        <v>40.619999999999997</v>
      </c>
      <c r="DU40" s="17">
        <v>43.2</v>
      </c>
      <c r="DV40" s="17">
        <v>44.04</v>
      </c>
      <c r="DW40" s="23">
        <v>45.34</v>
      </c>
      <c r="DX40" s="42">
        <v>47.33</v>
      </c>
      <c r="DY40" s="20">
        <v>47.02</v>
      </c>
      <c r="DZ40" s="20">
        <v>44.43</v>
      </c>
      <c r="EA40" s="16">
        <v>40.57</v>
      </c>
      <c r="EB40" s="16">
        <v>0</v>
      </c>
      <c r="EC40" s="23">
        <v>2</v>
      </c>
      <c r="ED40" s="23">
        <v>3</v>
      </c>
      <c r="EE40" s="23">
        <v>3</v>
      </c>
      <c r="EF40" s="17">
        <v>1</v>
      </c>
      <c r="EG40" s="17">
        <v>0</v>
      </c>
      <c r="EH40" s="17">
        <v>-7</v>
      </c>
      <c r="EI40" s="17">
        <v>-12</v>
      </c>
      <c r="EJ40" s="17">
        <v>-13</v>
      </c>
      <c r="EK40" s="17">
        <v>-15</v>
      </c>
      <c r="EL40" s="17">
        <v>-10</v>
      </c>
      <c r="EM40" s="17">
        <v>-6</v>
      </c>
      <c r="EN40" s="17">
        <v>0</v>
      </c>
      <c r="EO40" s="23">
        <v>2</v>
      </c>
      <c r="EP40" s="23">
        <v>3</v>
      </c>
      <c r="EQ40" s="20">
        <v>1</v>
      </c>
      <c r="ER40" s="20">
        <v>0</v>
      </c>
      <c r="ES40" s="20">
        <v>0</v>
      </c>
    </row>
    <row r="41" spans="1:149" ht="14">
      <c r="A41" s="2" t="s">
        <v>1007</v>
      </c>
      <c r="B41" s="2" t="s">
        <v>1666</v>
      </c>
      <c r="C41" s="2">
        <v>15</v>
      </c>
      <c r="D41" s="2">
        <v>3</v>
      </c>
      <c r="E41" s="2">
        <v>45810534</v>
      </c>
      <c r="F41" s="2" t="s">
        <v>91</v>
      </c>
      <c r="G41" s="1" t="s">
        <v>1011</v>
      </c>
      <c r="H41" s="14"/>
      <c r="I41" s="1"/>
      <c r="J41" s="2">
        <v>152.80000000000001</v>
      </c>
      <c r="K41" s="2">
        <v>54.1</v>
      </c>
      <c r="L41" s="2" t="s">
        <v>167</v>
      </c>
      <c r="M41" s="2"/>
      <c r="N41" s="2" t="s">
        <v>79</v>
      </c>
      <c r="O41" s="2" t="s">
        <v>100</v>
      </c>
      <c r="P41" s="3" t="s">
        <v>6</v>
      </c>
      <c r="Q41" s="3">
        <v>18</v>
      </c>
      <c r="R41" s="2">
        <v>20</v>
      </c>
      <c r="S41" s="2">
        <v>13</v>
      </c>
      <c r="T41" s="30" t="s">
        <v>538</v>
      </c>
      <c r="U41" s="30"/>
      <c r="V41" s="30"/>
      <c r="W41" s="30"/>
      <c r="X41" s="3" t="s">
        <v>6</v>
      </c>
      <c r="Y41" s="3">
        <v>18</v>
      </c>
      <c r="Z41" s="2">
        <v>20</v>
      </c>
      <c r="AA41" s="2">
        <v>13</v>
      </c>
      <c r="AB41" s="2" t="s">
        <v>280</v>
      </c>
      <c r="AC41" s="33"/>
      <c r="AD41" s="3" t="s">
        <v>137</v>
      </c>
      <c r="AE41" s="3">
        <v>54</v>
      </c>
      <c r="AF41" s="2">
        <v>45</v>
      </c>
      <c r="AG41" s="2">
        <v>37</v>
      </c>
      <c r="AH41" s="2"/>
      <c r="AI41" s="33" t="s">
        <v>443</v>
      </c>
      <c r="AJ41" s="12" t="s">
        <v>116</v>
      </c>
      <c r="AK41" s="12">
        <v>38</v>
      </c>
      <c r="AL41" s="13">
        <v>29</v>
      </c>
      <c r="AM41" s="13">
        <v>20</v>
      </c>
      <c r="AN41" s="13"/>
      <c r="AO41" s="34" t="s">
        <v>197</v>
      </c>
      <c r="AP41" s="2" t="s">
        <v>759</v>
      </c>
      <c r="AQ41" s="2" t="s">
        <v>251</v>
      </c>
      <c r="AR41" s="2" t="s">
        <v>257</v>
      </c>
      <c r="AS41" s="2" t="s">
        <v>513</v>
      </c>
      <c r="AT41" s="2" t="s">
        <v>87</v>
      </c>
      <c r="AU41" s="1"/>
      <c r="AV41" s="2" t="s">
        <v>89</v>
      </c>
      <c r="AW41" s="1"/>
      <c r="AX41" s="2" t="s">
        <v>93</v>
      </c>
      <c r="AY41" s="14" t="s">
        <v>1012</v>
      </c>
      <c r="AZ41" s="14">
        <v>1</v>
      </c>
      <c r="BA41" s="3" t="s">
        <v>6</v>
      </c>
      <c r="BB41" s="3">
        <v>18</v>
      </c>
      <c r="BC41" s="2">
        <v>20</v>
      </c>
      <c r="BD41" s="2">
        <v>13</v>
      </c>
      <c r="BE41" s="2" t="s">
        <v>1666</v>
      </c>
      <c r="BF41" s="2">
        <v>15</v>
      </c>
      <c r="BG41" s="2">
        <v>3</v>
      </c>
      <c r="BH41" s="104">
        <v>3.28</v>
      </c>
      <c r="BI41" s="105">
        <v>1.74</v>
      </c>
      <c r="BJ41" s="109">
        <v>3.46</v>
      </c>
      <c r="BK41" s="107">
        <v>2.99</v>
      </c>
      <c r="BL41" s="106">
        <v>3.23</v>
      </c>
      <c r="BM41" s="108">
        <v>1.1200000000000001</v>
      </c>
      <c r="BN41" s="106">
        <v>0.56000000000000005</v>
      </c>
      <c r="BO41" s="108">
        <v>0.95</v>
      </c>
      <c r="BP41" s="107">
        <v>2.08</v>
      </c>
      <c r="BQ41" s="106">
        <v>5.84</v>
      </c>
      <c r="BR41" s="106">
        <v>6.24</v>
      </c>
      <c r="BS41" s="106">
        <v>3.85</v>
      </c>
      <c r="BT41" s="106">
        <v>3.49</v>
      </c>
      <c r="BU41" s="4">
        <v>3.76</v>
      </c>
      <c r="BV41" s="9">
        <v>6.33</v>
      </c>
      <c r="BW41" s="9">
        <v>9.67</v>
      </c>
      <c r="BX41" s="4">
        <v>11.19</v>
      </c>
      <c r="BY41" s="98"/>
      <c r="BZ41" s="4">
        <v>3.08</v>
      </c>
      <c r="CA41" s="26">
        <v>1.45</v>
      </c>
      <c r="CB41" s="25">
        <v>0.88</v>
      </c>
      <c r="CC41" s="53">
        <v>1.3</v>
      </c>
      <c r="CD41" s="53">
        <v>2.25</v>
      </c>
      <c r="CE41" s="54">
        <v>2.2400000000000002</v>
      </c>
      <c r="CF41" s="53">
        <v>1.74</v>
      </c>
      <c r="CG41" s="54">
        <v>2.3199999999999998</v>
      </c>
      <c r="CH41" s="55">
        <v>3.46</v>
      </c>
      <c r="CI41" s="53">
        <v>6.34</v>
      </c>
      <c r="CJ41" s="53">
        <v>6.61</v>
      </c>
      <c r="CK41" s="53">
        <v>2.78</v>
      </c>
      <c r="CL41" s="7">
        <v>1.96</v>
      </c>
      <c r="CM41" s="4">
        <v>4.18</v>
      </c>
      <c r="CN41" s="9">
        <v>6.11</v>
      </c>
      <c r="CO41" s="9">
        <v>9.69</v>
      </c>
      <c r="CP41" s="4">
        <v>12.98</v>
      </c>
      <c r="CQ41" s="98"/>
      <c r="CR41" s="16">
        <v>30.41</v>
      </c>
      <c r="CS41" s="38">
        <v>34.020000000000003</v>
      </c>
      <c r="CT41" s="20">
        <v>35.35</v>
      </c>
      <c r="CU41" s="18">
        <v>35.61</v>
      </c>
      <c r="CV41" s="17">
        <v>36.880000000000003</v>
      </c>
      <c r="CW41" s="19">
        <v>38.76</v>
      </c>
      <c r="CX41" s="17">
        <v>39.92</v>
      </c>
      <c r="CY41" s="19">
        <v>39.29</v>
      </c>
      <c r="CZ41" s="18">
        <v>40.82</v>
      </c>
      <c r="DA41" s="17">
        <v>41.71</v>
      </c>
      <c r="DB41" s="17">
        <v>42.85</v>
      </c>
      <c r="DC41" s="17">
        <v>45.03</v>
      </c>
      <c r="DD41" s="17">
        <v>46.16</v>
      </c>
      <c r="DE41" s="16">
        <v>46.7</v>
      </c>
      <c r="DF41" s="20">
        <v>46.25</v>
      </c>
      <c r="DG41" s="20">
        <v>44.29</v>
      </c>
      <c r="DH41" s="16">
        <v>45.22</v>
      </c>
      <c r="DI41" s="100"/>
      <c r="DJ41" s="16">
        <v>30.23</v>
      </c>
      <c r="DK41" s="38">
        <v>34.229999999999997</v>
      </c>
      <c r="DL41" s="20">
        <v>35.64</v>
      </c>
      <c r="DM41" s="17">
        <v>35.75</v>
      </c>
      <c r="DN41" s="17">
        <v>36.54</v>
      </c>
      <c r="DO41" s="19">
        <v>38.43</v>
      </c>
      <c r="DP41" s="17">
        <v>39.07</v>
      </c>
      <c r="DQ41" s="19">
        <v>39.619999999999997</v>
      </c>
      <c r="DR41" s="18">
        <v>40.4</v>
      </c>
      <c r="DS41" s="17">
        <v>42.19</v>
      </c>
      <c r="DT41" s="17">
        <v>42.16</v>
      </c>
      <c r="DU41" s="17">
        <v>45.46</v>
      </c>
      <c r="DV41" s="17">
        <v>45.14</v>
      </c>
      <c r="DW41" s="16">
        <v>46.88</v>
      </c>
      <c r="DX41" s="20">
        <v>46.04</v>
      </c>
      <c r="DY41" s="20">
        <v>44.3</v>
      </c>
      <c r="DZ41" s="16">
        <v>45.48</v>
      </c>
      <c r="EA41" s="100"/>
      <c r="EB41" s="16">
        <v>3</v>
      </c>
      <c r="EC41" s="20">
        <v>5</v>
      </c>
      <c r="ED41" s="20">
        <v>6</v>
      </c>
      <c r="EE41" s="17">
        <v>5</v>
      </c>
      <c r="EF41" s="17">
        <v>0</v>
      </c>
      <c r="EG41" s="17">
        <v>-3</v>
      </c>
      <c r="EH41" s="17">
        <v>-7</v>
      </c>
      <c r="EI41" s="17">
        <v>-8</v>
      </c>
      <c r="EJ41" s="17">
        <v>-8</v>
      </c>
      <c r="EK41" s="17">
        <v>-1</v>
      </c>
      <c r="EL41" s="17">
        <v>7</v>
      </c>
      <c r="EM41" s="17">
        <v>10</v>
      </c>
      <c r="EN41" s="17">
        <v>12</v>
      </c>
      <c r="EO41" s="20">
        <v>8</v>
      </c>
      <c r="EP41" s="20">
        <v>5</v>
      </c>
      <c r="EQ41" s="20">
        <v>2</v>
      </c>
      <c r="ER41" s="20">
        <v>4</v>
      </c>
      <c r="ES41" s="101"/>
    </row>
    <row r="42" spans="1:149" ht="14">
      <c r="A42" s="2" t="s">
        <v>939</v>
      </c>
      <c r="B42" s="2" t="s">
        <v>1666</v>
      </c>
      <c r="C42" s="2">
        <v>20</v>
      </c>
      <c r="D42" s="2">
        <v>0</v>
      </c>
      <c r="E42" s="2">
        <v>40958316</v>
      </c>
      <c r="F42" s="2" t="s">
        <v>91</v>
      </c>
      <c r="G42" s="1" t="s">
        <v>943</v>
      </c>
      <c r="H42" s="14"/>
      <c r="I42" s="1"/>
      <c r="J42" s="2">
        <v>157.4</v>
      </c>
      <c r="K42" s="2">
        <v>48</v>
      </c>
      <c r="L42" s="2" t="s">
        <v>167</v>
      </c>
      <c r="M42" s="2"/>
      <c r="N42" s="2" t="s">
        <v>79</v>
      </c>
      <c r="O42" s="2" t="s">
        <v>100</v>
      </c>
      <c r="P42" s="3" t="s">
        <v>6</v>
      </c>
      <c r="Q42" s="3">
        <v>33</v>
      </c>
      <c r="R42" s="2">
        <v>25</v>
      </c>
      <c r="S42" s="2">
        <v>20</v>
      </c>
      <c r="T42" s="30" t="s">
        <v>168</v>
      </c>
      <c r="U42" s="30"/>
      <c r="V42" s="30"/>
      <c r="W42" s="30"/>
      <c r="X42" s="3" t="s">
        <v>6</v>
      </c>
      <c r="Y42" s="3">
        <v>33</v>
      </c>
      <c r="Z42" s="2">
        <v>25</v>
      </c>
      <c r="AA42" s="2">
        <v>20</v>
      </c>
      <c r="AB42" s="2" t="s">
        <v>773</v>
      </c>
      <c r="AC42" s="33"/>
      <c r="AD42" s="3" t="s">
        <v>232</v>
      </c>
      <c r="AE42" s="3">
        <v>50</v>
      </c>
      <c r="AF42" s="2">
        <v>33</v>
      </c>
      <c r="AG42" s="2">
        <v>24</v>
      </c>
      <c r="AH42" s="2"/>
      <c r="AI42" s="33" t="s">
        <v>443</v>
      </c>
      <c r="AJ42" s="12" t="s">
        <v>217</v>
      </c>
      <c r="AK42" s="12">
        <v>32</v>
      </c>
      <c r="AL42" s="13">
        <v>26</v>
      </c>
      <c r="AM42" s="13">
        <v>9</v>
      </c>
      <c r="AN42" s="13"/>
      <c r="AO42" s="34" t="s">
        <v>197</v>
      </c>
      <c r="AP42" s="2" t="s">
        <v>239</v>
      </c>
      <c r="AQ42" s="2" t="s">
        <v>118</v>
      </c>
      <c r="AR42" s="2" t="s">
        <v>667</v>
      </c>
      <c r="AS42" s="2" t="s">
        <v>151</v>
      </c>
      <c r="AT42" s="2" t="s">
        <v>87</v>
      </c>
      <c r="AU42" s="1"/>
      <c r="AV42" s="2" t="s">
        <v>89</v>
      </c>
      <c r="AW42" s="1"/>
      <c r="AX42" s="2" t="s">
        <v>93</v>
      </c>
      <c r="AY42" s="14" t="s">
        <v>782</v>
      </c>
      <c r="AZ42" s="14">
        <v>1</v>
      </c>
      <c r="BA42" s="3" t="s">
        <v>6</v>
      </c>
      <c r="BB42" s="3">
        <v>33</v>
      </c>
      <c r="BC42" s="2">
        <v>25</v>
      </c>
      <c r="BD42" s="2">
        <v>20</v>
      </c>
      <c r="BE42" s="2" t="s">
        <v>1666</v>
      </c>
      <c r="BF42" s="2">
        <v>20</v>
      </c>
      <c r="BG42" s="2">
        <v>0</v>
      </c>
      <c r="BH42" s="104">
        <v>3.11</v>
      </c>
      <c r="BI42" s="105">
        <v>2.59</v>
      </c>
      <c r="BJ42" s="106">
        <v>2.41</v>
      </c>
      <c r="BK42" s="107">
        <v>2.11</v>
      </c>
      <c r="BL42" s="106">
        <v>1.49</v>
      </c>
      <c r="BM42" s="108">
        <v>1.24</v>
      </c>
      <c r="BN42" s="106">
        <v>0.88</v>
      </c>
      <c r="BO42" s="108">
        <v>0</v>
      </c>
      <c r="BP42" s="107">
        <v>0.25</v>
      </c>
      <c r="BQ42" s="106">
        <v>1.63</v>
      </c>
      <c r="BR42" s="106">
        <v>3.73</v>
      </c>
      <c r="BS42" s="106">
        <v>5.39</v>
      </c>
      <c r="BT42" s="106">
        <v>1.74</v>
      </c>
      <c r="BU42" s="4">
        <v>2.88</v>
      </c>
      <c r="BV42" s="9">
        <v>3.34</v>
      </c>
      <c r="BW42" s="9">
        <v>3.66</v>
      </c>
      <c r="BX42" s="4">
        <v>8.34</v>
      </c>
      <c r="BY42" s="4">
        <v>16.34</v>
      </c>
      <c r="BZ42" s="4">
        <v>3.09</v>
      </c>
      <c r="CA42" s="26">
        <v>2.2400000000000002</v>
      </c>
      <c r="CB42" s="53">
        <v>0</v>
      </c>
      <c r="CC42" s="53">
        <v>0.5</v>
      </c>
      <c r="CD42" s="53">
        <v>1.25</v>
      </c>
      <c r="CE42" s="54">
        <v>1.37</v>
      </c>
      <c r="CF42" s="53">
        <v>1.74</v>
      </c>
      <c r="CG42" s="54">
        <v>2.36</v>
      </c>
      <c r="CH42" s="55">
        <v>2.39</v>
      </c>
      <c r="CI42" s="53">
        <v>1.87</v>
      </c>
      <c r="CJ42" s="53">
        <v>3.23</v>
      </c>
      <c r="CK42" s="53">
        <v>5.09</v>
      </c>
      <c r="CL42" s="7">
        <v>1.69</v>
      </c>
      <c r="CM42" s="4">
        <v>2.2799999999999998</v>
      </c>
      <c r="CN42" s="9">
        <v>4.29</v>
      </c>
      <c r="CO42" s="9">
        <v>5.54</v>
      </c>
      <c r="CP42" s="4">
        <v>7.73</v>
      </c>
      <c r="CQ42" s="4">
        <v>18.12</v>
      </c>
      <c r="CR42" s="16">
        <v>26.89</v>
      </c>
      <c r="CS42" s="38">
        <v>28.44</v>
      </c>
      <c r="CT42" s="17">
        <v>32.29</v>
      </c>
      <c r="CU42" s="18">
        <v>34.57</v>
      </c>
      <c r="CV42" s="17">
        <v>35.659999999999997</v>
      </c>
      <c r="CW42" s="19">
        <v>36.33</v>
      </c>
      <c r="CX42" s="17">
        <v>36.57</v>
      </c>
      <c r="CY42" s="19">
        <v>37.9</v>
      </c>
      <c r="CZ42" s="18">
        <v>38.549999999999997</v>
      </c>
      <c r="DA42" s="17">
        <v>38.92</v>
      </c>
      <c r="DB42" s="17">
        <v>40.880000000000003</v>
      </c>
      <c r="DC42" s="17">
        <v>41.14</v>
      </c>
      <c r="DD42" s="17">
        <v>42.66</v>
      </c>
      <c r="DE42" s="16">
        <v>45.78</v>
      </c>
      <c r="DF42" s="20">
        <v>46.24</v>
      </c>
      <c r="DG42" s="20">
        <v>45.43</v>
      </c>
      <c r="DH42" s="16">
        <v>42.32</v>
      </c>
      <c r="DI42" s="16">
        <v>38.520000000000003</v>
      </c>
      <c r="DJ42" s="16">
        <v>26.64</v>
      </c>
      <c r="DK42" s="38">
        <v>28.91</v>
      </c>
      <c r="DL42" s="17">
        <v>32.36</v>
      </c>
      <c r="DM42" s="17">
        <v>35.340000000000003</v>
      </c>
      <c r="DN42" s="17">
        <v>35.11</v>
      </c>
      <c r="DO42" s="19">
        <v>36.979999999999997</v>
      </c>
      <c r="DP42" s="17">
        <v>36.619999999999997</v>
      </c>
      <c r="DQ42" s="19">
        <v>37.01</v>
      </c>
      <c r="DR42" s="18">
        <v>38.01</v>
      </c>
      <c r="DS42" s="17">
        <v>38.81</v>
      </c>
      <c r="DT42" s="17">
        <v>41.29</v>
      </c>
      <c r="DU42" s="17">
        <v>41.31</v>
      </c>
      <c r="DV42" s="17">
        <v>43.99</v>
      </c>
      <c r="DW42" s="16">
        <v>46.59</v>
      </c>
      <c r="DX42" s="20">
        <v>46.98</v>
      </c>
      <c r="DY42" s="20">
        <v>45.18</v>
      </c>
      <c r="DZ42" s="16">
        <v>42.5</v>
      </c>
      <c r="EA42" s="16">
        <v>38.880000000000003</v>
      </c>
      <c r="EB42" s="16">
        <v>1</v>
      </c>
      <c r="EC42" s="20">
        <v>4</v>
      </c>
      <c r="ED42" s="17">
        <v>5</v>
      </c>
      <c r="EE42" s="17">
        <v>5</v>
      </c>
      <c r="EF42" s="17">
        <v>0</v>
      </c>
      <c r="EG42" s="17">
        <v>-2</v>
      </c>
      <c r="EH42" s="17">
        <v>-7</v>
      </c>
      <c r="EI42" s="17">
        <v>-10</v>
      </c>
      <c r="EJ42" s="17">
        <v>-8</v>
      </c>
      <c r="EK42" s="17">
        <v>-6</v>
      </c>
      <c r="EL42" s="17">
        <v>-2</v>
      </c>
      <c r="EM42" s="17">
        <v>1</v>
      </c>
      <c r="EN42" s="17">
        <v>5</v>
      </c>
      <c r="EO42" s="20">
        <v>7</v>
      </c>
      <c r="EP42" s="20">
        <v>5</v>
      </c>
      <c r="EQ42" s="20">
        <v>4</v>
      </c>
      <c r="ER42" s="20">
        <v>3</v>
      </c>
      <c r="ES42" s="20">
        <v>2</v>
      </c>
    </row>
    <row r="43" spans="1:149" ht="14">
      <c r="A43" s="2" t="s">
        <v>1316</v>
      </c>
      <c r="B43" s="2" t="s">
        <v>1666</v>
      </c>
      <c r="C43" s="2">
        <v>13</v>
      </c>
      <c r="D43" s="2">
        <v>8</v>
      </c>
      <c r="E43" s="2">
        <v>51084563</v>
      </c>
      <c r="F43" s="2" t="s">
        <v>91</v>
      </c>
      <c r="G43" s="1" t="s">
        <v>343</v>
      </c>
      <c r="H43" s="15" t="s">
        <v>95</v>
      </c>
      <c r="I43" s="1">
        <v>-3</v>
      </c>
      <c r="J43" s="2">
        <v>149.5</v>
      </c>
      <c r="K43" s="2">
        <v>45.5</v>
      </c>
      <c r="L43" s="2" t="s">
        <v>167</v>
      </c>
      <c r="M43" s="2"/>
      <c r="N43" s="2" t="s">
        <v>147</v>
      </c>
      <c r="O43" s="2" t="s">
        <v>100</v>
      </c>
      <c r="P43" s="3" t="s">
        <v>6</v>
      </c>
      <c r="Q43" s="3">
        <v>28</v>
      </c>
      <c r="R43" s="2">
        <v>25</v>
      </c>
      <c r="S43" s="2">
        <v>18</v>
      </c>
      <c r="T43" s="30" t="s">
        <v>168</v>
      </c>
      <c r="U43" s="30" t="s">
        <v>1129</v>
      </c>
      <c r="V43" s="30"/>
      <c r="W43" s="30"/>
      <c r="X43" s="3" t="s">
        <v>6</v>
      </c>
      <c r="Y43" s="3">
        <v>28</v>
      </c>
      <c r="Z43" s="2">
        <v>25</v>
      </c>
      <c r="AA43" s="2">
        <v>18</v>
      </c>
      <c r="AB43" s="2" t="s">
        <v>965</v>
      </c>
      <c r="AC43" s="33"/>
      <c r="AD43" s="3" t="s">
        <v>137</v>
      </c>
      <c r="AE43" s="3">
        <v>54</v>
      </c>
      <c r="AF43" s="2">
        <v>40</v>
      </c>
      <c r="AG43" s="2">
        <v>22</v>
      </c>
      <c r="AH43" s="2"/>
      <c r="AI43" s="33" t="s">
        <v>443</v>
      </c>
      <c r="AJ43" s="12" t="s">
        <v>116</v>
      </c>
      <c r="AK43" s="12">
        <v>40</v>
      </c>
      <c r="AL43" s="13">
        <v>30</v>
      </c>
      <c r="AM43" s="13">
        <v>20</v>
      </c>
      <c r="AN43" s="13"/>
      <c r="AO43" s="34" t="s">
        <v>180</v>
      </c>
      <c r="AP43" s="2" t="s">
        <v>341</v>
      </c>
      <c r="AQ43" s="2" t="s">
        <v>118</v>
      </c>
      <c r="AR43" s="2" t="s">
        <v>342</v>
      </c>
      <c r="AS43" s="2" t="s">
        <v>120</v>
      </c>
      <c r="AT43" s="2" t="s">
        <v>87</v>
      </c>
      <c r="AU43" s="1" t="s">
        <v>176</v>
      </c>
      <c r="AV43" s="2" t="s">
        <v>89</v>
      </c>
      <c r="AW43" s="1" t="s">
        <v>131</v>
      </c>
      <c r="AX43" s="2" t="s">
        <v>93</v>
      </c>
      <c r="AY43" s="14" t="s">
        <v>344</v>
      </c>
      <c r="AZ43" s="14">
        <v>2</v>
      </c>
      <c r="BA43" s="3" t="s">
        <v>6</v>
      </c>
      <c r="BB43" s="3">
        <v>28</v>
      </c>
      <c r="BC43" s="2">
        <v>25</v>
      </c>
      <c r="BD43" s="2">
        <v>18</v>
      </c>
      <c r="BE43" s="2" t="s">
        <v>1666</v>
      </c>
      <c r="BF43" s="2">
        <v>13</v>
      </c>
      <c r="BG43" s="2">
        <v>8</v>
      </c>
      <c r="BH43" s="104">
        <v>3.93</v>
      </c>
      <c r="BI43" s="105">
        <v>3.98</v>
      </c>
      <c r="BJ43" s="109">
        <v>2.8</v>
      </c>
      <c r="BK43" s="105">
        <v>3.24</v>
      </c>
      <c r="BL43" s="109">
        <v>3.05</v>
      </c>
      <c r="BM43" s="104">
        <v>2.36</v>
      </c>
      <c r="BN43" s="109">
        <v>0.97</v>
      </c>
      <c r="BO43" s="104">
        <v>2.29</v>
      </c>
      <c r="BP43" s="105">
        <v>3.03</v>
      </c>
      <c r="BQ43" s="109">
        <v>2.68</v>
      </c>
      <c r="BR43" s="109">
        <v>5.59</v>
      </c>
      <c r="BS43" s="109">
        <v>7.17</v>
      </c>
      <c r="BT43" s="109">
        <v>3.83</v>
      </c>
      <c r="BU43" s="4">
        <v>4.8600000000000003</v>
      </c>
      <c r="BV43" s="9">
        <v>5.24</v>
      </c>
      <c r="BW43" s="9">
        <v>8.59</v>
      </c>
      <c r="BX43" s="4">
        <v>13.11</v>
      </c>
      <c r="BY43" s="4">
        <v>17.260000000000002</v>
      </c>
      <c r="BZ43" s="4">
        <v>4.2300000000000004</v>
      </c>
      <c r="CA43" s="37">
        <v>3.06</v>
      </c>
      <c r="CB43" s="9">
        <v>0.9</v>
      </c>
      <c r="CC43" s="9">
        <v>0</v>
      </c>
      <c r="CD43" s="9">
        <v>1.39</v>
      </c>
      <c r="CE43" s="4">
        <v>2.98</v>
      </c>
      <c r="CF43" s="9">
        <v>3.12</v>
      </c>
      <c r="CG43" s="4">
        <v>3.39</v>
      </c>
      <c r="CH43" s="37">
        <v>2.5099999999999998</v>
      </c>
      <c r="CI43" s="9">
        <v>2.86</v>
      </c>
      <c r="CJ43" s="9">
        <v>3.99</v>
      </c>
      <c r="CK43" s="9">
        <v>6.03</v>
      </c>
      <c r="CL43" s="9">
        <v>4.01</v>
      </c>
      <c r="CM43" s="4">
        <v>4.95</v>
      </c>
      <c r="CN43" s="9">
        <v>5.5</v>
      </c>
      <c r="CO43" s="9">
        <v>7.01</v>
      </c>
      <c r="CP43" s="4">
        <v>12.65</v>
      </c>
      <c r="CQ43" s="4">
        <v>16.72</v>
      </c>
      <c r="CR43" s="16">
        <v>26.72</v>
      </c>
      <c r="CS43" s="38">
        <v>28.87</v>
      </c>
      <c r="CT43" s="20">
        <v>28.98</v>
      </c>
      <c r="CU43" s="38">
        <v>31.38</v>
      </c>
      <c r="CV43" s="20">
        <v>32.6</v>
      </c>
      <c r="CW43" s="16">
        <v>38.76</v>
      </c>
      <c r="CX43" s="20">
        <v>37.42</v>
      </c>
      <c r="CY43" s="16">
        <v>36.01</v>
      </c>
      <c r="CZ43" s="38">
        <v>35.75</v>
      </c>
      <c r="DA43" s="20">
        <v>38.880000000000003</v>
      </c>
      <c r="DB43" s="20">
        <v>41.6</v>
      </c>
      <c r="DC43" s="20">
        <v>44.36</v>
      </c>
      <c r="DD43" s="20">
        <v>46.23</v>
      </c>
      <c r="DE43" s="16">
        <v>44.36</v>
      </c>
      <c r="DF43" s="20">
        <v>45.1</v>
      </c>
      <c r="DG43" s="20">
        <v>44.71</v>
      </c>
      <c r="DH43" s="16">
        <v>42.12</v>
      </c>
      <c r="DI43" s="16">
        <v>29.72</v>
      </c>
      <c r="DJ43" s="16">
        <v>27.55</v>
      </c>
      <c r="DK43" s="38">
        <v>29.06</v>
      </c>
      <c r="DL43" s="20">
        <v>29.09</v>
      </c>
      <c r="DM43" s="20">
        <v>32.33</v>
      </c>
      <c r="DN43" s="20">
        <v>33.17</v>
      </c>
      <c r="DO43" s="16">
        <v>34.049999999999997</v>
      </c>
      <c r="DP43" s="20">
        <v>36.770000000000003</v>
      </c>
      <c r="DQ43" s="16">
        <v>37.54</v>
      </c>
      <c r="DR43" s="38">
        <v>36.64</v>
      </c>
      <c r="DS43" s="20">
        <v>34.54</v>
      </c>
      <c r="DT43" s="20">
        <v>39.28</v>
      </c>
      <c r="DU43" s="20">
        <v>41.52</v>
      </c>
      <c r="DV43" s="20">
        <v>44.75</v>
      </c>
      <c r="DW43" s="16">
        <v>45.22</v>
      </c>
      <c r="DX43" s="20">
        <v>45.18</v>
      </c>
      <c r="DY43" s="20">
        <v>44.12</v>
      </c>
      <c r="DZ43" s="16">
        <v>40.72</v>
      </c>
      <c r="EA43" s="16">
        <v>28.81</v>
      </c>
      <c r="EB43" s="16">
        <v>6</v>
      </c>
      <c r="EC43" s="20">
        <v>6</v>
      </c>
      <c r="ED43" s="20">
        <v>7</v>
      </c>
      <c r="EE43" s="20">
        <v>6</v>
      </c>
      <c r="EF43" s="20">
        <v>2</v>
      </c>
      <c r="EG43" s="20">
        <v>-7</v>
      </c>
      <c r="EH43" s="20">
        <v>-14</v>
      </c>
      <c r="EI43" s="20">
        <v>-17</v>
      </c>
      <c r="EJ43" s="20">
        <v>-17</v>
      </c>
      <c r="EK43" s="20">
        <v>-9</v>
      </c>
      <c r="EL43" s="20">
        <v>0</v>
      </c>
      <c r="EM43" s="20">
        <v>4</v>
      </c>
      <c r="EN43" s="20">
        <v>9</v>
      </c>
      <c r="EO43" s="20">
        <v>9</v>
      </c>
      <c r="EP43" s="20">
        <v>9</v>
      </c>
      <c r="EQ43" s="20">
        <v>7</v>
      </c>
      <c r="ER43" s="20">
        <v>7</v>
      </c>
      <c r="ES43" s="20">
        <v>5</v>
      </c>
    </row>
    <row r="44" spans="1:149" ht="14">
      <c r="A44" s="2" t="s">
        <v>1371</v>
      </c>
      <c r="B44" s="2" t="s">
        <v>1666</v>
      </c>
      <c r="C44" s="2">
        <v>17</v>
      </c>
      <c r="D44" s="2">
        <v>2</v>
      </c>
      <c r="E44" s="2">
        <v>52915280</v>
      </c>
      <c r="F44" s="2" t="s">
        <v>91</v>
      </c>
      <c r="G44" s="1" t="s">
        <v>514</v>
      </c>
      <c r="H44" s="15" t="s">
        <v>95</v>
      </c>
      <c r="I44" s="1">
        <v>0</v>
      </c>
      <c r="J44" s="2">
        <v>160.1</v>
      </c>
      <c r="K44" s="2">
        <v>54.8</v>
      </c>
      <c r="L44" s="2" t="s">
        <v>167</v>
      </c>
      <c r="M44" s="2"/>
      <c r="N44" s="2" t="s">
        <v>147</v>
      </c>
      <c r="O44" s="2" t="s">
        <v>100</v>
      </c>
      <c r="P44" s="3" t="s">
        <v>6</v>
      </c>
      <c r="Q44" s="3">
        <v>30</v>
      </c>
      <c r="R44" s="2">
        <v>30</v>
      </c>
      <c r="S44" s="2">
        <v>21</v>
      </c>
      <c r="T44" s="30" t="s">
        <v>168</v>
      </c>
      <c r="U44" s="30"/>
      <c r="V44" s="30"/>
      <c r="W44" s="30"/>
      <c r="X44" s="3" t="s">
        <v>6</v>
      </c>
      <c r="Y44" s="3">
        <v>30</v>
      </c>
      <c r="Z44" s="2">
        <v>30</v>
      </c>
      <c r="AA44" s="2">
        <v>21</v>
      </c>
      <c r="AB44" s="2" t="s">
        <v>1372</v>
      </c>
      <c r="AC44" s="33"/>
      <c r="AD44" s="3" t="s">
        <v>232</v>
      </c>
      <c r="AE44" s="3">
        <v>48</v>
      </c>
      <c r="AF44" s="2">
        <v>32</v>
      </c>
      <c r="AG44" s="2">
        <v>30</v>
      </c>
      <c r="AH44" s="2"/>
      <c r="AI44" s="33" t="s">
        <v>443</v>
      </c>
      <c r="AJ44" s="12" t="s">
        <v>217</v>
      </c>
      <c r="AK44" s="12">
        <v>33</v>
      </c>
      <c r="AL44" s="13">
        <v>27</v>
      </c>
      <c r="AM44" s="13">
        <v>22</v>
      </c>
      <c r="AN44" s="13"/>
      <c r="AO44" s="34" t="s">
        <v>197</v>
      </c>
      <c r="AP44" s="2" t="s">
        <v>149</v>
      </c>
      <c r="AQ44" s="2" t="s">
        <v>336</v>
      </c>
      <c r="AR44" s="2" t="s">
        <v>266</v>
      </c>
      <c r="AS44" s="2" t="s">
        <v>513</v>
      </c>
      <c r="AT44" s="2" t="s">
        <v>87</v>
      </c>
      <c r="AU44" s="1" t="s">
        <v>176</v>
      </c>
      <c r="AV44" s="2" t="s">
        <v>89</v>
      </c>
      <c r="AW44" s="1" t="s">
        <v>176</v>
      </c>
      <c r="AX44" s="2" t="s">
        <v>93</v>
      </c>
      <c r="AY44" s="14" t="s">
        <v>515</v>
      </c>
      <c r="AZ44" s="14">
        <v>1</v>
      </c>
      <c r="BA44" s="3" t="s">
        <v>6</v>
      </c>
      <c r="BB44" s="3">
        <v>30</v>
      </c>
      <c r="BC44" s="2">
        <v>30</v>
      </c>
      <c r="BD44" s="2">
        <v>21</v>
      </c>
      <c r="BE44" s="2" t="s">
        <v>1666</v>
      </c>
      <c r="BF44" s="2">
        <v>17</v>
      </c>
      <c r="BG44" s="2">
        <v>2</v>
      </c>
      <c r="BH44" s="104">
        <v>3.61</v>
      </c>
      <c r="BI44" s="107">
        <v>3.3</v>
      </c>
      <c r="BJ44" s="106">
        <v>2.83</v>
      </c>
      <c r="BK44" s="107">
        <v>3</v>
      </c>
      <c r="BL44" s="106">
        <v>2.02</v>
      </c>
      <c r="BM44" s="108">
        <v>0.83</v>
      </c>
      <c r="BN44" s="106">
        <v>0</v>
      </c>
      <c r="BO44" s="108">
        <v>0</v>
      </c>
      <c r="BP44" s="107">
        <v>0.42</v>
      </c>
      <c r="BQ44" s="106">
        <v>1.89</v>
      </c>
      <c r="BR44" s="106">
        <v>7.05</v>
      </c>
      <c r="BS44" s="106">
        <v>3.73</v>
      </c>
      <c r="BT44" s="106">
        <v>1.76</v>
      </c>
      <c r="BU44" s="41">
        <v>3.98</v>
      </c>
      <c r="BV44" s="9">
        <v>4.1500000000000004</v>
      </c>
      <c r="BW44" s="9">
        <v>5.54</v>
      </c>
      <c r="BX44" s="4">
        <v>13.51</v>
      </c>
      <c r="BY44" s="4">
        <v>21.56</v>
      </c>
      <c r="BZ44" s="4">
        <v>4.3099999999999996</v>
      </c>
      <c r="CA44" s="6">
        <v>2.2400000000000002</v>
      </c>
      <c r="CB44" s="7">
        <v>0</v>
      </c>
      <c r="CC44" s="7">
        <v>0</v>
      </c>
      <c r="CD44" s="7">
        <v>1.54</v>
      </c>
      <c r="CE44" s="8">
        <v>2.14</v>
      </c>
      <c r="CF44" s="7">
        <v>1.76</v>
      </c>
      <c r="CG44" s="8">
        <v>1.99</v>
      </c>
      <c r="CH44" s="6">
        <v>2.86</v>
      </c>
      <c r="CI44" s="7">
        <v>3.66</v>
      </c>
      <c r="CJ44" s="7">
        <v>4.8600000000000003</v>
      </c>
      <c r="CK44" s="7">
        <v>7.39</v>
      </c>
      <c r="CL44" s="7">
        <v>2.72</v>
      </c>
      <c r="CM44" s="41">
        <v>5.07</v>
      </c>
      <c r="CN44" s="9">
        <v>6.65</v>
      </c>
      <c r="CO44" s="9">
        <v>5.55</v>
      </c>
      <c r="CP44" s="4">
        <v>13.33</v>
      </c>
      <c r="CQ44" s="4">
        <v>20.309999999999999</v>
      </c>
      <c r="CR44" s="16">
        <v>26.8</v>
      </c>
      <c r="CS44" s="18">
        <v>29.67</v>
      </c>
      <c r="CT44" s="17">
        <v>32.659999999999997</v>
      </c>
      <c r="CU44" s="18">
        <v>33.090000000000003</v>
      </c>
      <c r="CV44" s="17">
        <v>34.82</v>
      </c>
      <c r="CW44" s="19">
        <v>36.31</v>
      </c>
      <c r="CX44" s="17">
        <v>36.46</v>
      </c>
      <c r="CY44" s="19">
        <v>37.479999999999997</v>
      </c>
      <c r="CZ44" s="18">
        <v>38.24</v>
      </c>
      <c r="DA44" s="17">
        <v>37.29</v>
      </c>
      <c r="DB44" s="17">
        <v>37.78</v>
      </c>
      <c r="DC44" s="17">
        <v>39.270000000000003</v>
      </c>
      <c r="DD44" s="17">
        <v>46.45</v>
      </c>
      <c r="DE44" s="42">
        <v>47.14</v>
      </c>
      <c r="DF44" s="20">
        <v>49.33</v>
      </c>
      <c r="DG44" s="20">
        <v>44.27</v>
      </c>
      <c r="DH44" s="16">
        <v>43.69</v>
      </c>
      <c r="DI44" s="16">
        <v>36.39</v>
      </c>
      <c r="DJ44" s="16">
        <v>26.59</v>
      </c>
      <c r="DK44" s="18">
        <v>28.66</v>
      </c>
      <c r="DL44" s="17">
        <v>32.130000000000003</v>
      </c>
      <c r="DM44" s="17">
        <v>33.35</v>
      </c>
      <c r="DN44" s="17">
        <v>35.770000000000003</v>
      </c>
      <c r="DO44" s="19">
        <v>36.28</v>
      </c>
      <c r="DP44" s="17">
        <v>36.28</v>
      </c>
      <c r="DQ44" s="19">
        <v>36.770000000000003</v>
      </c>
      <c r="DR44" s="18">
        <v>37.909999999999997</v>
      </c>
      <c r="DS44" s="17">
        <v>37.76</v>
      </c>
      <c r="DT44" s="17">
        <v>37.39</v>
      </c>
      <c r="DU44" s="17">
        <v>39.65</v>
      </c>
      <c r="DV44" s="17">
        <v>45.93</v>
      </c>
      <c r="DW44" s="42">
        <v>47.05</v>
      </c>
      <c r="DX44" s="20">
        <v>49.61</v>
      </c>
      <c r="DY44" s="20">
        <v>44.03</v>
      </c>
      <c r="DZ44" s="16">
        <v>44.55</v>
      </c>
      <c r="EA44" s="16">
        <v>36.19</v>
      </c>
      <c r="EB44" s="16">
        <v>1</v>
      </c>
      <c r="EC44" s="17">
        <v>3</v>
      </c>
      <c r="ED44" s="17">
        <v>6</v>
      </c>
      <c r="EE44" s="17">
        <v>6</v>
      </c>
      <c r="EF44" s="17">
        <v>2</v>
      </c>
      <c r="EG44" s="17">
        <v>-5</v>
      </c>
      <c r="EH44" s="17">
        <v>-10</v>
      </c>
      <c r="EI44" s="17">
        <v>-12</v>
      </c>
      <c r="EJ44" s="17">
        <v>-10</v>
      </c>
      <c r="EK44" s="17">
        <v>-7</v>
      </c>
      <c r="EL44" s="17">
        <v>0</v>
      </c>
      <c r="EM44" s="17">
        <v>2</v>
      </c>
      <c r="EN44" s="17">
        <v>8</v>
      </c>
      <c r="EO44" s="23">
        <v>13</v>
      </c>
      <c r="EP44" s="20">
        <v>14</v>
      </c>
      <c r="EQ44" s="20">
        <v>10</v>
      </c>
      <c r="ER44" s="20">
        <v>5</v>
      </c>
      <c r="ES44" s="20">
        <v>5</v>
      </c>
    </row>
    <row r="45" spans="1:149" ht="14">
      <c r="A45" s="2" t="s">
        <v>1317</v>
      </c>
      <c r="B45" s="2" t="s">
        <v>1666</v>
      </c>
      <c r="C45" s="2">
        <v>14</v>
      </c>
      <c r="D45" s="2">
        <v>6</v>
      </c>
      <c r="E45" s="2">
        <v>51983521</v>
      </c>
      <c r="F45" s="2" t="s">
        <v>91</v>
      </c>
      <c r="G45" s="1" t="s">
        <v>349</v>
      </c>
      <c r="H45" s="15" t="s">
        <v>95</v>
      </c>
      <c r="I45" s="1">
        <v>-5</v>
      </c>
      <c r="J45" s="2">
        <v>160.6</v>
      </c>
      <c r="K45" s="2">
        <v>92.6</v>
      </c>
      <c r="L45" s="2" t="s">
        <v>167</v>
      </c>
      <c r="M45" s="2"/>
      <c r="N45" s="2" t="s">
        <v>147</v>
      </c>
      <c r="O45" s="2" t="s">
        <v>100</v>
      </c>
      <c r="P45" s="3" t="s">
        <v>17</v>
      </c>
      <c r="Q45" s="3">
        <v>33</v>
      </c>
      <c r="R45" s="2">
        <v>24</v>
      </c>
      <c r="S45" s="2">
        <v>21</v>
      </c>
      <c r="T45" s="30"/>
      <c r="U45" s="30"/>
      <c r="V45" s="30"/>
      <c r="W45" s="30"/>
      <c r="X45" s="3" t="s">
        <v>17</v>
      </c>
      <c r="Y45" s="3">
        <v>33</v>
      </c>
      <c r="Z45" s="2">
        <v>24</v>
      </c>
      <c r="AA45" s="2">
        <v>21</v>
      </c>
      <c r="AB45" s="2" t="s">
        <v>1318</v>
      </c>
      <c r="AC45" s="33"/>
      <c r="AD45" s="3" t="s">
        <v>101</v>
      </c>
      <c r="AE45" s="3">
        <v>55</v>
      </c>
      <c r="AF45" s="2">
        <v>34</v>
      </c>
      <c r="AG45" s="2">
        <v>25</v>
      </c>
      <c r="AH45" s="2"/>
      <c r="AI45" s="33" t="s">
        <v>443</v>
      </c>
      <c r="AJ45" s="12" t="s">
        <v>116</v>
      </c>
      <c r="AK45" s="12">
        <v>41</v>
      </c>
      <c r="AL45" s="13">
        <v>19</v>
      </c>
      <c r="AM45" s="13">
        <v>10</v>
      </c>
      <c r="AN45" s="13"/>
      <c r="AO45" s="34" t="s">
        <v>180</v>
      </c>
      <c r="AP45" s="2" t="s">
        <v>149</v>
      </c>
      <c r="AQ45" s="2" t="s">
        <v>348</v>
      </c>
      <c r="AR45" s="2" t="s">
        <v>342</v>
      </c>
      <c r="AS45" s="2" t="s">
        <v>302</v>
      </c>
      <c r="AT45" s="2" t="s">
        <v>87</v>
      </c>
      <c r="AU45" s="1" t="s">
        <v>176</v>
      </c>
      <c r="AV45" s="2" t="s">
        <v>89</v>
      </c>
      <c r="AW45" s="1" t="s">
        <v>131</v>
      </c>
      <c r="AX45" s="2" t="s">
        <v>93</v>
      </c>
      <c r="AY45" s="14" t="s">
        <v>271</v>
      </c>
      <c r="AZ45" s="14">
        <v>2</v>
      </c>
      <c r="BA45" s="3" t="s">
        <v>17</v>
      </c>
      <c r="BB45" s="3">
        <v>33</v>
      </c>
      <c r="BC45" s="2">
        <v>24</v>
      </c>
      <c r="BD45" s="2">
        <v>21</v>
      </c>
      <c r="BE45" s="2" t="s">
        <v>1666</v>
      </c>
      <c r="BF45" s="2">
        <v>14</v>
      </c>
      <c r="BG45" s="2">
        <v>6</v>
      </c>
      <c r="BH45" s="104">
        <v>3.48</v>
      </c>
      <c r="BI45" s="105">
        <v>3.19</v>
      </c>
      <c r="BJ45" s="109">
        <v>2.86</v>
      </c>
      <c r="BK45" s="105">
        <v>2.61</v>
      </c>
      <c r="BL45" s="109">
        <v>2.63</v>
      </c>
      <c r="BM45" s="104">
        <v>1.85</v>
      </c>
      <c r="BN45" s="109">
        <v>0.95</v>
      </c>
      <c r="BO45" s="104">
        <v>1.5</v>
      </c>
      <c r="BP45" s="105">
        <v>2.12</v>
      </c>
      <c r="BQ45" s="109">
        <v>2.68</v>
      </c>
      <c r="BR45" s="109">
        <v>4.7300000000000004</v>
      </c>
      <c r="BS45" s="109">
        <v>6.09</v>
      </c>
      <c r="BT45" s="109">
        <v>3.34</v>
      </c>
      <c r="BU45" s="4">
        <v>3.76</v>
      </c>
      <c r="BV45" s="9">
        <v>4.72</v>
      </c>
      <c r="BW45" s="9">
        <v>5.97</v>
      </c>
      <c r="BX45" s="4">
        <v>11.46</v>
      </c>
      <c r="BY45" s="97">
        <v>17.73</v>
      </c>
      <c r="BZ45" s="4">
        <v>4.68</v>
      </c>
      <c r="CA45" s="37">
        <v>2.76</v>
      </c>
      <c r="CB45" s="9">
        <v>1.34</v>
      </c>
      <c r="CC45" s="9">
        <v>0</v>
      </c>
      <c r="CD45" s="9">
        <v>0.95</v>
      </c>
      <c r="CE45" s="4">
        <v>2.37</v>
      </c>
      <c r="CF45" s="9">
        <v>2.36</v>
      </c>
      <c r="CG45" s="4">
        <v>2.98</v>
      </c>
      <c r="CH45" s="37">
        <v>3.11</v>
      </c>
      <c r="CI45" s="9">
        <v>3.86</v>
      </c>
      <c r="CJ45" s="9">
        <v>4.78</v>
      </c>
      <c r="CK45" s="9">
        <v>7.41</v>
      </c>
      <c r="CL45" s="9">
        <v>3.62</v>
      </c>
      <c r="CM45" s="4">
        <v>3.62</v>
      </c>
      <c r="CN45" s="9">
        <v>5.98</v>
      </c>
      <c r="CO45" s="9">
        <v>6.62</v>
      </c>
      <c r="CP45" s="4">
        <v>10.15</v>
      </c>
      <c r="CQ45" s="97">
        <v>17.05</v>
      </c>
      <c r="CR45" s="16">
        <v>28.62</v>
      </c>
      <c r="CS45" s="38">
        <v>31.39</v>
      </c>
      <c r="CT45" s="20">
        <v>33.33</v>
      </c>
      <c r="CU45" s="38">
        <v>32.93</v>
      </c>
      <c r="CV45" s="20">
        <v>34.57</v>
      </c>
      <c r="CW45" s="16">
        <v>35.21</v>
      </c>
      <c r="CX45" s="20">
        <v>37.65</v>
      </c>
      <c r="CY45" s="16">
        <v>39.19</v>
      </c>
      <c r="CZ45" s="38">
        <v>38.14</v>
      </c>
      <c r="DA45" s="20">
        <v>38.270000000000003</v>
      </c>
      <c r="DB45" s="20">
        <v>38.86</v>
      </c>
      <c r="DC45" s="20">
        <v>40.42</v>
      </c>
      <c r="DD45" s="20">
        <v>45.48</v>
      </c>
      <c r="DE45" s="16">
        <v>49.07</v>
      </c>
      <c r="DF45" s="20">
        <v>50.48</v>
      </c>
      <c r="DG45" s="20">
        <v>48.76</v>
      </c>
      <c r="DH45" s="16">
        <v>47.67</v>
      </c>
      <c r="DI45" s="97">
        <v>47.17</v>
      </c>
      <c r="DJ45" s="16">
        <v>28.62</v>
      </c>
      <c r="DK45" s="38">
        <v>31.72</v>
      </c>
      <c r="DL45" s="20">
        <v>32.64</v>
      </c>
      <c r="DM45" s="20">
        <v>33.47</v>
      </c>
      <c r="DN45" s="20">
        <v>34.520000000000003</v>
      </c>
      <c r="DO45" s="16">
        <v>34.85</v>
      </c>
      <c r="DP45" s="20">
        <v>35.53</v>
      </c>
      <c r="DQ45" s="16">
        <v>38.299999999999997</v>
      </c>
      <c r="DR45" s="38">
        <v>38.64</v>
      </c>
      <c r="DS45" s="20">
        <v>37.9</v>
      </c>
      <c r="DT45" s="20">
        <v>39.54</v>
      </c>
      <c r="DU45" s="20">
        <v>40.22</v>
      </c>
      <c r="DV45" s="20">
        <v>44.76</v>
      </c>
      <c r="DW45" s="16">
        <v>49.59</v>
      </c>
      <c r="DX45" s="20">
        <v>50.72</v>
      </c>
      <c r="DY45" s="20">
        <v>48.8</v>
      </c>
      <c r="DZ45" s="16">
        <v>47.11</v>
      </c>
      <c r="EA45" s="97">
        <v>47.17</v>
      </c>
      <c r="EB45" s="16">
        <v>14</v>
      </c>
      <c r="EC45" s="20">
        <v>13</v>
      </c>
      <c r="ED45" s="20">
        <v>11</v>
      </c>
      <c r="EE45" s="20">
        <v>8</v>
      </c>
      <c r="EF45" s="20">
        <v>4</v>
      </c>
      <c r="EG45" s="20">
        <v>0</v>
      </c>
      <c r="EH45" s="20">
        <v>-4</v>
      </c>
      <c r="EI45" s="20">
        <v>-7</v>
      </c>
      <c r="EJ45" s="20">
        <v>-4</v>
      </c>
      <c r="EK45" s="20">
        <v>-3</v>
      </c>
      <c r="EL45" s="20">
        <v>1</v>
      </c>
      <c r="EM45" s="20">
        <v>7</v>
      </c>
      <c r="EN45" s="20">
        <v>14</v>
      </c>
      <c r="EO45" s="20">
        <v>13</v>
      </c>
      <c r="EP45" s="20">
        <v>13</v>
      </c>
      <c r="EQ45" s="20">
        <v>9</v>
      </c>
      <c r="ER45" s="20">
        <v>8</v>
      </c>
      <c r="ES45" s="97">
        <v>8</v>
      </c>
    </row>
    <row r="46" spans="1:149" ht="14">
      <c r="A46" s="2" t="s">
        <v>896</v>
      </c>
      <c r="B46" s="2" t="s">
        <v>1666</v>
      </c>
      <c r="C46" s="2">
        <v>16</v>
      </c>
      <c r="D46" s="2">
        <v>10</v>
      </c>
      <c r="E46" s="2">
        <v>50321928</v>
      </c>
      <c r="F46" s="2" t="s">
        <v>91</v>
      </c>
      <c r="G46" s="1" t="s">
        <v>901</v>
      </c>
      <c r="H46" s="13" t="s">
        <v>95</v>
      </c>
      <c r="I46" s="1">
        <v>8</v>
      </c>
      <c r="J46" s="2">
        <v>168.6</v>
      </c>
      <c r="K46" s="2">
        <v>62.5</v>
      </c>
      <c r="L46" s="2" t="s">
        <v>167</v>
      </c>
      <c r="M46" s="2"/>
      <c r="N46" s="2" t="s">
        <v>99</v>
      </c>
      <c r="O46" s="2" t="s">
        <v>287</v>
      </c>
      <c r="P46" s="3" t="s">
        <v>6</v>
      </c>
      <c r="Q46" s="3">
        <v>13</v>
      </c>
      <c r="R46" s="2">
        <v>11</v>
      </c>
      <c r="S46" s="2">
        <v>10</v>
      </c>
      <c r="T46" s="30"/>
      <c r="U46" s="30"/>
      <c r="V46" s="30"/>
      <c r="W46" s="30"/>
      <c r="X46" s="3" t="s">
        <v>6</v>
      </c>
      <c r="Y46" s="3">
        <v>13</v>
      </c>
      <c r="Z46" s="2">
        <v>11</v>
      </c>
      <c r="AA46" s="2">
        <v>10</v>
      </c>
      <c r="AB46" s="2" t="s">
        <v>900</v>
      </c>
      <c r="AC46" s="33"/>
      <c r="AD46" s="3" t="s">
        <v>137</v>
      </c>
      <c r="AE46" s="3">
        <v>49</v>
      </c>
      <c r="AF46" s="2">
        <v>38</v>
      </c>
      <c r="AG46" s="2">
        <v>32</v>
      </c>
      <c r="AH46" s="2"/>
      <c r="AI46" s="33" t="s">
        <v>443</v>
      </c>
      <c r="AJ46" s="12" t="s">
        <v>102</v>
      </c>
      <c r="AK46" s="12">
        <v>40</v>
      </c>
      <c r="AL46" s="13">
        <v>33</v>
      </c>
      <c r="AM46" s="13">
        <v>17</v>
      </c>
      <c r="AN46" s="13"/>
      <c r="AO46" s="34" t="s">
        <v>180</v>
      </c>
      <c r="AP46" s="2" t="s">
        <v>218</v>
      </c>
      <c r="AQ46" s="2" t="s">
        <v>323</v>
      </c>
      <c r="AR46" s="2" t="s">
        <v>342</v>
      </c>
      <c r="AS46" s="2" t="s">
        <v>513</v>
      </c>
      <c r="AT46" s="2" t="s">
        <v>87</v>
      </c>
      <c r="AU46" s="1"/>
      <c r="AV46" s="2" t="s">
        <v>89</v>
      </c>
      <c r="AW46" s="1"/>
      <c r="AX46" s="2" t="s">
        <v>93</v>
      </c>
      <c r="AY46" s="14" t="s">
        <v>902</v>
      </c>
      <c r="AZ46" s="14">
        <v>1</v>
      </c>
      <c r="BA46" s="3" t="s">
        <v>6</v>
      </c>
      <c r="BB46" s="3">
        <v>13</v>
      </c>
      <c r="BC46" s="2">
        <v>11</v>
      </c>
      <c r="BD46" s="2">
        <v>10</v>
      </c>
      <c r="BE46" s="2" t="s">
        <v>1666</v>
      </c>
      <c r="BF46" s="2">
        <v>16</v>
      </c>
      <c r="BG46" s="2">
        <v>10</v>
      </c>
      <c r="BH46" s="104">
        <v>2.39</v>
      </c>
      <c r="BI46" s="105">
        <v>1.59</v>
      </c>
      <c r="BJ46" s="109">
        <v>0</v>
      </c>
      <c r="BK46" s="107">
        <v>1.08</v>
      </c>
      <c r="BL46" s="106">
        <v>1.02</v>
      </c>
      <c r="BM46" s="108">
        <v>0.88</v>
      </c>
      <c r="BN46" s="106">
        <v>0</v>
      </c>
      <c r="BO46" s="108">
        <v>0</v>
      </c>
      <c r="BP46" s="107">
        <v>0</v>
      </c>
      <c r="BQ46" s="106">
        <v>4.75</v>
      </c>
      <c r="BR46" s="106">
        <v>4.78</v>
      </c>
      <c r="BS46" s="106">
        <v>3.24</v>
      </c>
      <c r="BT46" s="106">
        <v>1.61</v>
      </c>
      <c r="BU46" s="8">
        <v>2.66</v>
      </c>
      <c r="BV46" s="7">
        <v>4.1100000000000003</v>
      </c>
      <c r="BW46" s="9">
        <v>6.71</v>
      </c>
      <c r="BX46" s="4">
        <v>11.63</v>
      </c>
      <c r="BY46" s="4">
        <v>15.33</v>
      </c>
      <c r="BZ46" s="4">
        <v>2.29</v>
      </c>
      <c r="CA46" s="26">
        <v>0.51</v>
      </c>
      <c r="CB46" s="25">
        <v>0</v>
      </c>
      <c r="CC46" s="53">
        <v>1.1200000000000001</v>
      </c>
      <c r="CD46" s="53">
        <v>1.1499999999999999</v>
      </c>
      <c r="CE46" s="54">
        <v>0.87</v>
      </c>
      <c r="CF46" s="53">
        <v>1.62</v>
      </c>
      <c r="CG46" s="54">
        <v>1.25</v>
      </c>
      <c r="CH46" s="55">
        <v>2.68</v>
      </c>
      <c r="CI46" s="53">
        <v>3.95</v>
      </c>
      <c r="CJ46" s="53">
        <v>4.72</v>
      </c>
      <c r="CK46" s="53">
        <v>2.73</v>
      </c>
      <c r="CL46" s="7">
        <v>1.39</v>
      </c>
      <c r="CM46" s="8">
        <v>2.0699999999999998</v>
      </c>
      <c r="CN46" s="7">
        <v>5.78</v>
      </c>
      <c r="CO46" s="9">
        <v>6.39</v>
      </c>
      <c r="CP46" s="4">
        <v>10.74</v>
      </c>
      <c r="CQ46" s="4">
        <v>14.94</v>
      </c>
      <c r="CR46" s="16">
        <v>31.47</v>
      </c>
      <c r="CS46" s="38">
        <v>33.659999999999997</v>
      </c>
      <c r="CT46" s="20">
        <v>34.369999999999997</v>
      </c>
      <c r="CU46" s="18">
        <v>35.49</v>
      </c>
      <c r="CV46" s="17">
        <v>37.15</v>
      </c>
      <c r="CW46" s="19">
        <v>38.18</v>
      </c>
      <c r="CX46" s="17">
        <v>39.47</v>
      </c>
      <c r="CY46" s="19">
        <v>40.299999999999997</v>
      </c>
      <c r="CZ46" s="18">
        <v>40.270000000000003</v>
      </c>
      <c r="DA46" s="17">
        <v>41.44</v>
      </c>
      <c r="DB46" s="17">
        <v>42.24</v>
      </c>
      <c r="DC46" s="17">
        <v>43.62</v>
      </c>
      <c r="DD46" s="17">
        <v>48.97</v>
      </c>
      <c r="DE46" s="19">
        <v>49.68</v>
      </c>
      <c r="DF46" s="17">
        <v>49.29</v>
      </c>
      <c r="DG46" s="20">
        <v>47.61</v>
      </c>
      <c r="DH46" s="16">
        <v>45.61</v>
      </c>
      <c r="DI46" s="16">
        <v>43.83</v>
      </c>
      <c r="DJ46" s="16">
        <v>31.49</v>
      </c>
      <c r="DK46" s="38">
        <v>33.56</v>
      </c>
      <c r="DL46" s="20">
        <v>34.76</v>
      </c>
      <c r="DM46" s="17">
        <v>35.200000000000003</v>
      </c>
      <c r="DN46" s="17">
        <v>37.229999999999997</v>
      </c>
      <c r="DO46" s="19">
        <v>38.25</v>
      </c>
      <c r="DP46" s="17">
        <v>39.03</v>
      </c>
      <c r="DQ46" s="19">
        <v>40.85</v>
      </c>
      <c r="DR46" s="18">
        <v>40.19</v>
      </c>
      <c r="DS46" s="17">
        <v>41.32</v>
      </c>
      <c r="DT46" s="17">
        <v>42.86</v>
      </c>
      <c r="DU46" s="17">
        <v>43.55</v>
      </c>
      <c r="DV46" s="17">
        <v>48.61</v>
      </c>
      <c r="DW46" s="19">
        <v>50.89</v>
      </c>
      <c r="DX46" s="17">
        <v>49.67</v>
      </c>
      <c r="DY46" s="20">
        <v>48.05</v>
      </c>
      <c r="DZ46" s="16">
        <v>45.01</v>
      </c>
      <c r="EA46" s="16">
        <v>44.11</v>
      </c>
      <c r="EB46" s="16">
        <v>0</v>
      </c>
      <c r="EC46" s="20">
        <v>1</v>
      </c>
      <c r="ED46" s="20">
        <v>2</v>
      </c>
      <c r="EE46" s="17">
        <v>2</v>
      </c>
      <c r="EF46" s="17">
        <v>0</v>
      </c>
      <c r="EG46" s="17">
        <v>-2</v>
      </c>
      <c r="EH46" s="17">
        <v>-6</v>
      </c>
      <c r="EI46" s="17">
        <v>-8</v>
      </c>
      <c r="EJ46" s="17">
        <v>-6</v>
      </c>
      <c r="EK46" s="17">
        <v>-2</v>
      </c>
      <c r="EL46" s="17">
        <v>6</v>
      </c>
      <c r="EM46" s="17">
        <v>13</v>
      </c>
      <c r="EN46" s="17">
        <v>15</v>
      </c>
      <c r="EO46" s="17">
        <v>15</v>
      </c>
      <c r="EP46" s="17">
        <v>11</v>
      </c>
      <c r="EQ46" s="20">
        <v>8</v>
      </c>
      <c r="ER46" s="20">
        <v>6</v>
      </c>
      <c r="ES46" s="20">
        <v>10</v>
      </c>
    </row>
    <row r="47" spans="1:149" ht="14">
      <c r="A47" s="2" t="s">
        <v>829</v>
      </c>
      <c r="B47" s="2" t="s">
        <v>1666</v>
      </c>
      <c r="C47" s="2">
        <v>18</v>
      </c>
      <c r="D47" s="2">
        <v>0</v>
      </c>
      <c r="E47" s="2">
        <v>38594074</v>
      </c>
      <c r="F47" s="2" t="s">
        <v>91</v>
      </c>
      <c r="G47" s="1" t="s">
        <v>834</v>
      </c>
      <c r="H47" s="13" t="s">
        <v>95</v>
      </c>
      <c r="I47" s="1">
        <v>4</v>
      </c>
      <c r="J47" s="2">
        <v>163.1</v>
      </c>
      <c r="K47" s="2">
        <v>50.7</v>
      </c>
      <c r="L47" s="2" t="s">
        <v>167</v>
      </c>
      <c r="M47" s="2"/>
      <c r="N47" s="2" t="s">
        <v>99</v>
      </c>
      <c r="O47" s="2" t="s">
        <v>287</v>
      </c>
      <c r="P47" s="3" t="s">
        <v>6</v>
      </c>
      <c r="Q47" s="3">
        <v>15</v>
      </c>
      <c r="R47" s="2">
        <v>16</v>
      </c>
      <c r="S47" s="2">
        <v>12</v>
      </c>
      <c r="T47" s="30" t="s">
        <v>168</v>
      </c>
      <c r="U47" s="30"/>
      <c r="V47" s="30"/>
      <c r="W47" s="30"/>
      <c r="X47" s="3" t="s">
        <v>6</v>
      </c>
      <c r="Y47" s="3">
        <v>15</v>
      </c>
      <c r="Z47" s="2">
        <v>16</v>
      </c>
      <c r="AA47" s="2">
        <v>12</v>
      </c>
      <c r="AB47" s="2" t="s">
        <v>833</v>
      </c>
      <c r="AC47" s="33"/>
      <c r="AD47" s="3" t="s">
        <v>137</v>
      </c>
      <c r="AE47" s="3">
        <v>47</v>
      </c>
      <c r="AF47" s="2">
        <v>34</v>
      </c>
      <c r="AG47" s="2">
        <v>27</v>
      </c>
      <c r="AH47" s="2"/>
      <c r="AI47" s="33" t="s">
        <v>209</v>
      </c>
      <c r="AJ47" s="12" t="s">
        <v>116</v>
      </c>
      <c r="AK47" s="12">
        <v>46</v>
      </c>
      <c r="AL47" s="13">
        <v>33</v>
      </c>
      <c r="AM47" s="13">
        <v>12</v>
      </c>
      <c r="AN47" s="13"/>
      <c r="AO47" s="34" t="s">
        <v>180</v>
      </c>
      <c r="AP47" s="2" t="s">
        <v>127</v>
      </c>
      <c r="AQ47" s="2" t="s">
        <v>288</v>
      </c>
      <c r="AR47" s="2" t="s">
        <v>342</v>
      </c>
      <c r="AS47" s="2" t="s">
        <v>263</v>
      </c>
      <c r="AT47" s="2" t="s">
        <v>87</v>
      </c>
      <c r="AU47" s="1"/>
      <c r="AV47" s="2" t="s">
        <v>89</v>
      </c>
      <c r="AW47" s="1"/>
      <c r="AX47" s="2" t="s">
        <v>93</v>
      </c>
      <c r="AY47" s="14" t="s">
        <v>835</v>
      </c>
      <c r="AZ47" s="14">
        <v>1</v>
      </c>
      <c r="BA47" s="3" t="s">
        <v>6</v>
      </c>
      <c r="BB47" s="3">
        <v>15</v>
      </c>
      <c r="BC47" s="2">
        <v>16</v>
      </c>
      <c r="BD47" s="2">
        <v>12</v>
      </c>
      <c r="BE47" s="2" t="s">
        <v>1666</v>
      </c>
      <c r="BF47" s="2">
        <v>18</v>
      </c>
      <c r="BG47" s="2">
        <v>0</v>
      </c>
      <c r="BH47" s="104">
        <v>4.83</v>
      </c>
      <c r="BI47" s="105">
        <v>2.78</v>
      </c>
      <c r="BJ47" s="109">
        <v>3.13</v>
      </c>
      <c r="BK47" s="107">
        <v>1.3</v>
      </c>
      <c r="BL47" s="106">
        <v>1.62</v>
      </c>
      <c r="BM47" s="108">
        <v>2.2400000000000002</v>
      </c>
      <c r="BN47" s="106">
        <v>1.51</v>
      </c>
      <c r="BO47" s="108">
        <v>3.11</v>
      </c>
      <c r="BP47" s="107">
        <v>4.2300000000000004</v>
      </c>
      <c r="BQ47" s="106">
        <v>6.13</v>
      </c>
      <c r="BR47" s="106">
        <v>8.11</v>
      </c>
      <c r="BS47" s="106">
        <v>6.22</v>
      </c>
      <c r="BT47" s="106">
        <v>3.99</v>
      </c>
      <c r="BU47" s="8">
        <v>4.13</v>
      </c>
      <c r="BV47" s="7">
        <v>5.85</v>
      </c>
      <c r="BW47" s="9">
        <v>7.71</v>
      </c>
      <c r="BX47" s="4">
        <v>13.24</v>
      </c>
      <c r="BY47" s="4">
        <v>18.16</v>
      </c>
      <c r="BZ47" s="4">
        <v>5.13</v>
      </c>
      <c r="CA47" s="26">
        <v>2.2799999999999998</v>
      </c>
      <c r="CB47" s="25">
        <v>1.63</v>
      </c>
      <c r="CC47" s="53">
        <v>0.9</v>
      </c>
      <c r="CD47" s="53">
        <v>2.12</v>
      </c>
      <c r="CE47" s="54">
        <v>2.98</v>
      </c>
      <c r="CF47" s="53">
        <v>3.44</v>
      </c>
      <c r="CG47" s="54">
        <v>3.27</v>
      </c>
      <c r="CH47" s="55">
        <v>3.97</v>
      </c>
      <c r="CI47" s="53">
        <v>5.59</v>
      </c>
      <c r="CJ47" s="53">
        <v>7.73</v>
      </c>
      <c r="CK47" s="53">
        <v>6.12</v>
      </c>
      <c r="CL47" s="7">
        <v>3.83</v>
      </c>
      <c r="CM47" s="8">
        <v>4.1500000000000004</v>
      </c>
      <c r="CN47" s="7">
        <v>6.71</v>
      </c>
      <c r="CO47" s="9">
        <v>7.56</v>
      </c>
      <c r="CP47" s="4">
        <v>11.21</v>
      </c>
      <c r="CQ47" s="4">
        <v>18.059999999999999</v>
      </c>
      <c r="CR47" s="16">
        <v>27.38</v>
      </c>
      <c r="CS47" s="38">
        <v>32.299999999999997</v>
      </c>
      <c r="CT47" s="20">
        <v>34.08</v>
      </c>
      <c r="CU47" s="18">
        <v>34.880000000000003</v>
      </c>
      <c r="CV47" s="17">
        <v>35.950000000000003</v>
      </c>
      <c r="CW47" s="19">
        <v>38.21</v>
      </c>
      <c r="CX47" s="17">
        <v>37.79</v>
      </c>
      <c r="CY47" s="19">
        <v>38.04</v>
      </c>
      <c r="CZ47" s="18">
        <v>39.18</v>
      </c>
      <c r="DA47" s="17">
        <v>40.68</v>
      </c>
      <c r="DB47" s="17">
        <v>41.02</v>
      </c>
      <c r="DC47" s="17">
        <v>42.36</v>
      </c>
      <c r="DD47" s="17">
        <v>44.74</v>
      </c>
      <c r="DE47" s="19">
        <v>46.91</v>
      </c>
      <c r="DF47" s="17">
        <v>49.15</v>
      </c>
      <c r="DG47" s="20">
        <v>47.2</v>
      </c>
      <c r="DH47" s="16">
        <v>45.29</v>
      </c>
      <c r="DI47" s="16">
        <v>40.46</v>
      </c>
      <c r="DJ47" s="16">
        <v>27.22</v>
      </c>
      <c r="DK47" s="38">
        <v>32.94</v>
      </c>
      <c r="DL47" s="20">
        <v>34.380000000000003</v>
      </c>
      <c r="DM47" s="17">
        <v>34.68</v>
      </c>
      <c r="DN47" s="17">
        <v>35.78</v>
      </c>
      <c r="DO47" s="19">
        <v>37.35</v>
      </c>
      <c r="DP47" s="17">
        <v>37.78</v>
      </c>
      <c r="DQ47" s="19">
        <v>38.36</v>
      </c>
      <c r="DR47" s="18">
        <v>39.86</v>
      </c>
      <c r="DS47" s="17">
        <v>40.51</v>
      </c>
      <c r="DT47" s="17">
        <v>41.07</v>
      </c>
      <c r="DU47" s="17">
        <v>43.55</v>
      </c>
      <c r="DV47" s="17">
        <v>44.74</v>
      </c>
      <c r="DW47" s="19">
        <v>46.71</v>
      </c>
      <c r="DX47" s="17">
        <v>49.81</v>
      </c>
      <c r="DY47" s="20">
        <v>47.73</v>
      </c>
      <c r="DZ47" s="16">
        <v>45.07</v>
      </c>
      <c r="EA47" s="16">
        <v>40.17</v>
      </c>
      <c r="EB47" s="16">
        <v>3</v>
      </c>
      <c r="EC47" s="20">
        <v>4</v>
      </c>
      <c r="ED47" s="20">
        <v>4</v>
      </c>
      <c r="EE47" s="17">
        <v>1</v>
      </c>
      <c r="EF47" s="17">
        <v>-2</v>
      </c>
      <c r="EG47" s="17">
        <v>-6</v>
      </c>
      <c r="EH47" s="17">
        <v>-7</v>
      </c>
      <c r="EI47" s="17">
        <v>-8</v>
      </c>
      <c r="EJ47" s="17">
        <v>-7</v>
      </c>
      <c r="EK47" s="17">
        <v>-1</v>
      </c>
      <c r="EL47" s="17">
        <v>6</v>
      </c>
      <c r="EM47" s="17">
        <v>10</v>
      </c>
      <c r="EN47" s="17">
        <v>14</v>
      </c>
      <c r="EO47" s="17">
        <v>18</v>
      </c>
      <c r="EP47" s="17">
        <v>16</v>
      </c>
      <c r="EQ47" s="20">
        <v>13</v>
      </c>
      <c r="ER47" s="20">
        <v>6</v>
      </c>
      <c r="ES47" s="20">
        <v>9</v>
      </c>
    </row>
    <row r="48" spans="1:149" ht="14">
      <c r="A48" s="2" t="s">
        <v>873</v>
      </c>
      <c r="B48" s="2" t="s">
        <v>1666</v>
      </c>
      <c r="C48" s="2">
        <v>14</v>
      </c>
      <c r="D48" s="2">
        <v>5</v>
      </c>
      <c r="E48" s="2">
        <v>50468625</v>
      </c>
      <c r="F48" s="2" t="s">
        <v>91</v>
      </c>
      <c r="G48" s="1" t="s">
        <v>878</v>
      </c>
      <c r="H48" s="13" t="s">
        <v>95</v>
      </c>
      <c r="I48" s="1">
        <v>2</v>
      </c>
      <c r="J48" s="2">
        <v>159.1</v>
      </c>
      <c r="K48" s="2">
        <v>54.6</v>
      </c>
      <c r="L48" s="2" t="s">
        <v>167</v>
      </c>
      <c r="M48" s="2"/>
      <c r="N48" s="2" t="s">
        <v>99</v>
      </c>
      <c r="O48" s="2" t="s">
        <v>287</v>
      </c>
      <c r="P48" s="3" t="s">
        <v>48</v>
      </c>
      <c r="Q48" s="3">
        <v>16</v>
      </c>
      <c r="R48" s="2">
        <v>14</v>
      </c>
      <c r="S48" s="2">
        <v>11</v>
      </c>
      <c r="T48" s="30" t="s">
        <v>168</v>
      </c>
      <c r="U48" s="30"/>
      <c r="V48" s="30"/>
      <c r="W48" s="30"/>
      <c r="X48" s="3" t="s">
        <v>48</v>
      </c>
      <c r="Y48" s="3">
        <v>16</v>
      </c>
      <c r="Z48" s="2">
        <v>14</v>
      </c>
      <c r="AA48" s="2">
        <v>11</v>
      </c>
      <c r="AB48" s="2" t="s">
        <v>877</v>
      </c>
      <c r="AC48" s="33"/>
      <c r="AD48" s="3" t="s">
        <v>115</v>
      </c>
      <c r="AE48" s="3">
        <v>50</v>
      </c>
      <c r="AF48" s="2">
        <v>37</v>
      </c>
      <c r="AG48" s="2">
        <v>22</v>
      </c>
      <c r="AH48" s="2"/>
      <c r="AI48" s="33" t="s">
        <v>209</v>
      </c>
      <c r="AJ48" s="12" t="s">
        <v>116</v>
      </c>
      <c r="AK48" s="12">
        <v>50</v>
      </c>
      <c r="AL48" s="13">
        <v>32</v>
      </c>
      <c r="AM48" s="13">
        <v>21</v>
      </c>
      <c r="AN48" s="13"/>
      <c r="AO48" s="34" t="s">
        <v>180</v>
      </c>
      <c r="AP48" s="2" t="s">
        <v>127</v>
      </c>
      <c r="AQ48" s="2" t="s">
        <v>265</v>
      </c>
      <c r="AR48" s="2" t="s">
        <v>507</v>
      </c>
      <c r="AS48" s="2" t="s">
        <v>658</v>
      </c>
      <c r="AT48" s="2" t="s">
        <v>87</v>
      </c>
      <c r="AU48" s="1"/>
      <c r="AV48" s="2" t="s">
        <v>89</v>
      </c>
      <c r="AW48" s="1"/>
      <c r="AX48" s="2" t="s">
        <v>93</v>
      </c>
      <c r="AY48" s="14" t="s">
        <v>710</v>
      </c>
      <c r="AZ48" s="14">
        <v>1</v>
      </c>
      <c r="BA48" s="3" t="s">
        <v>48</v>
      </c>
      <c r="BB48" s="3">
        <v>16</v>
      </c>
      <c r="BC48" s="2">
        <v>14</v>
      </c>
      <c r="BD48" s="2">
        <v>11</v>
      </c>
      <c r="BE48" s="2" t="s">
        <v>1666</v>
      </c>
      <c r="BF48" s="2">
        <v>14</v>
      </c>
      <c r="BG48" s="2">
        <v>5</v>
      </c>
      <c r="BH48" s="104">
        <v>4.0599999999999996</v>
      </c>
      <c r="BI48" s="105">
        <v>3.22</v>
      </c>
      <c r="BJ48" s="109">
        <v>2.25</v>
      </c>
      <c r="BK48" s="107">
        <v>1.74</v>
      </c>
      <c r="BL48" s="106">
        <v>1.66</v>
      </c>
      <c r="BM48" s="108">
        <v>1.93</v>
      </c>
      <c r="BN48" s="106">
        <v>1.5</v>
      </c>
      <c r="BO48" s="108">
        <v>2.27</v>
      </c>
      <c r="BP48" s="107">
        <v>3.64</v>
      </c>
      <c r="BQ48" s="106">
        <v>5.09</v>
      </c>
      <c r="BR48" s="106">
        <v>8.1</v>
      </c>
      <c r="BS48" s="106">
        <v>6.64</v>
      </c>
      <c r="BT48" s="106">
        <v>4.07</v>
      </c>
      <c r="BU48" s="8">
        <v>4.22</v>
      </c>
      <c r="BV48" s="7">
        <v>4.92</v>
      </c>
      <c r="BW48" s="9">
        <v>7.2</v>
      </c>
      <c r="BX48" s="4">
        <v>15.11</v>
      </c>
      <c r="BY48" s="4">
        <v>19.010000000000002</v>
      </c>
      <c r="BZ48" s="4">
        <v>3.08</v>
      </c>
      <c r="CA48" s="26">
        <v>2.39</v>
      </c>
      <c r="CB48" s="25">
        <v>0.76</v>
      </c>
      <c r="CC48" s="53">
        <v>1.56</v>
      </c>
      <c r="CD48" s="53">
        <v>1.76</v>
      </c>
      <c r="CE48" s="54">
        <v>1.66</v>
      </c>
      <c r="CF48" s="53">
        <v>2.9</v>
      </c>
      <c r="CG48" s="54">
        <v>3.29</v>
      </c>
      <c r="CH48" s="55">
        <v>3.37</v>
      </c>
      <c r="CI48" s="53">
        <v>5.04</v>
      </c>
      <c r="CJ48" s="53">
        <v>7.08</v>
      </c>
      <c r="CK48" s="53">
        <v>7.63</v>
      </c>
      <c r="CL48" s="7">
        <v>3.61</v>
      </c>
      <c r="CM48" s="8">
        <v>3.8</v>
      </c>
      <c r="CN48" s="7">
        <v>5.76</v>
      </c>
      <c r="CO48" s="9">
        <v>8.34</v>
      </c>
      <c r="CP48" s="4">
        <v>13.34</v>
      </c>
      <c r="CQ48" s="4">
        <v>18.510000000000002</v>
      </c>
      <c r="CR48" s="16">
        <v>26.36</v>
      </c>
      <c r="CS48" s="38">
        <v>31.24</v>
      </c>
      <c r="CT48" s="20">
        <v>33.130000000000003</v>
      </c>
      <c r="CU48" s="18">
        <v>34.619999999999997</v>
      </c>
      <c r="CV48" s="17">
        <v>35.409999999999997</v>
      </c>
      <c r="CW48" s="19">
        <v>36.35</v>
      </c>
      <c r="CX48" s="17">
        <v>36.93</v>
      </c>
      <c r="CY48" s="19">
        <v>37.44</v>
      </c>
      <c r="CZ48" s="18">
        <v>38.590000000000003</v>
      </c>
      <c r="DA48" s="17">
        <v>39.25</v>
      </c>
      <c r="DB48" s="17">
        <v>40.54</v>
      </c>
      <c r="DC48" s="17">
        <v>40.81</v>
      </c>
      <c r="DD48" s="17">
        <v>46.36</v>
      </c>
      <c r="DE48" s="19">
        <v>44.72</v>
      </c>
      <c r="DF48" s="17">
        <v>48.71</v>
      </c>
      <c r="DG48" s="20">
        <v>45.63</v>
      </c>
      <c r="DH48" s="16">
        <v>44.7</v>
      </c>
      <c r="DI48" s="16">
        <v>39.47</v>
      </c>
      <c r="DJ48" s="16">
        <v>26.39</v>
      </c>
      <c r="DK48" s="38">
        <v>31.31</v>
      </c>
      <c r="DL48" s="20">
        <v>33.44</v>
      </c>
      <c r="DM48" s="17">
        <v>34.46</v>
      </c>
      <c r="DN48" s="17">
        <v>35.97</v>
      </c>
      <c r="DO48" s="19">
        <v>36.61</v>
      </c>
      <c r="DP48" s="17">
        <v>36.590000000000003</v>
      </c>
      <c r="DQ48" s="19">
        <v>37.909999999999997</v>
      </c>
      <c r="DR48" s="18">
        <v>38.93</v>
      </c>
      <c r="DS48" s="17">
        <v>39.130000000000003</v>
      </c>
      <c r="DT48" s="17">
        <v>40.85</v>
      </c>
      <c r="DU48" s="17">
        <v>41.48</v>
      </c>
      <c r="DV48" s="17">
        <v>45.4</v>
      </c>
      <c r="DW48" s="19">
        <v>45.69</v>
      </c>
      <c r="DX48" s="17">
        <v>49.4</v>
      </c>
      <c r="DY48" s="20">
        <v>45.28</v>
      </c>
      <c r="DZ48" s="16">
        <v>44.31</v>
      </c>
      <c r="EA48" s="16">
        <v>39.19</v>
      </c>
      <c r="EB48" s="16">
        <v>3</v>
      </c>
      <c r="EC48" s="20">
        <v>4</v>
      </c>
      <c r="ED48" s="20">
        <v>4</v>
      </c>
      <c r="EE48" s="17">
        <v>5</v>
      </c>
      <c r="EF48" s="17">
        <v>1</v>
      </c>
      <c r="EG48" s="17">
        <v>-4</v>
      </c>
      <c r="EH48" s="17">
        <v>-9</v>
      </c>
      <c r="EI48" s="17">
        <v>-10</v>
      </c>
      <c r="EJ48" s="17">
        <v>-7</v>
      </c>
      <c r="EK48" s="17">
        <v>-4</v>
      </c>
      <c r="EL48" s="17">
        <v>3</v>
      </c>
      <c r="EM48" s="17">
        <v>9</v>
      </c>
      <c r="EN48" s="17">
        <v>12</v>
      </c>
      <c r="EO48" s="17">
        <v>13</v>
      </c>
      <c r="EP48" s="17">
        <v>11</v>
      </c>
      <c r="EQ48" s="20">
        <v>6</v>
      </c>
      <c r="ER48" s="20">
        <v>4</v>
      </c>
      <c r="ES48" s="20">
        <v>3</v>
      </c>
    </row>
    <row r="49" spans="1:149" ht="14">
      <c r="A49" s="2" t="s">
        <v>646</v>
      </c>
      <c r="B49" s="2" t="s">
        <v>1666</v>
      </c>
      <c r="C49" s="2">
        <v>13</v>
      </c>
      <c r="D49" s="2">
        <v>5</v>
      </c>
      <c r="E49" s="2">
        <v>40516200</v>
      </c>
      <c r="F49" s="2" t="s">
        <v>91</v>
      </c>
      <c r="G49" s="1" t="s">
        <v>651</v>
      </c>
      <c r="H49" s="13" t="s">
        <v>95</v>
      </c>
      <c r="I49" s="1">
        <v>0</v>
      </c>
      <c r="J49" s="2">
        <v>162.5</v>
      </c>
      <c r="K49" s="2">
        <v>55</v>
      </c>
      <c r="L49" s="2" t="s">
        <v>167</v>
      </c>
      <c r="M49" s="2"/>
      <c r="N49" s="2" t="s">
        <v>99</v>
      </c>
      <c r="O49" s="2" t="s">
        <v>287</v>
      </c>
      <c r="P49" s="3" t="s">
        <v>6</v>
      </c>
      <c r="Q49" s="3">
        <v>17</v>
      </c>
      <c r="R49" s="2">
        <v>21</v>
      </c>
      <c r="S49" s="2">
        <v>13</v>
      </c>
      <c r="T49" s="30" t="s">
        <v>649</v>
      </c>
      <c r="U49" s="30" t="s">
        <v>598</v>
      </c>
      <c r="V49" s="30"/>
      <c r="W49" s="30"/>
      <c r="X49" s="3" t="s">
        <v>6</v>
      </c>
      <c r="Y49" s="3">
        <v>17</v>
      </c>
      <c r="Z49" s="2">
        <v>21</v>
      </c>
      <c r="AA49" s="2">
        <v>13</v>
      </c>
      <c r="AB49" s="2" t="s">
        <v>650</v>
      </c>
      <c r="AC49" s="33"/>
      <c r="AD49" s="3" t="s">
        <v>137</v>
      </c>
      <c r="AE49" s="3">
        <v>44</v>
      </c>
      <c r="AF49" s="2">
        <v>35</v>
      </c>
      <c r="AG49" s="2">
        <v>28</v>
      </c>
      <c r="AH49" s="2"/>
      <c r="AI49" s="33" t="s">
        <v>209</v>
      </c>
      <c r="AJ49" s="12" t="s">
        <v>116</v>
      </c>
      <c r="AK49" s="12">
        <v>50</v>
      </c>
      <c r="AL49" s="13">
        <v>35</v>
      </c>
      <c r="AM49" s="13">
        <v>21</v>
      </c>
      <c r="AN49" s="13"/>
      <c r="AO49" s="34" t="s">
        <v>180</v>
      </c>
      <c r="AP49" s="2" t="s">
        <v>599</v>
      </c>
      <c r="AQ49" s="2" t="s">
        <v>128</v>
      </c>
      <c r="AR49" s="2" t="s">
        <v>606</v>
      </c>
      <c r="AS49" s="2" t="s">
        <v>204</v>
      </c>
      <c r="AT49" s="2" t="s">
        <v>87</v>
      </c>
      <c r="AU49" s="1" t="s">
        <v>176</v>
      </c>
      <c r="AV49" s="2" t="s">
        <v>89</v>
      </c>
      <c r="AW49" s="1" t="s">
        <v>108</v>
      </c>
      <c r="AX49" s="2" t="s">
        <v>93</v>
      </c>
      <c r="AY49" s="14" t="s">
        <v>652</v>
      </c>
      <c r="AZ49" s="14">
        <v>1</v>
      </c>
      <c r="BA49" s="3" t="s">
        <v>6</v>
      </c>
      <c r="BB49" s="3">
        <v>17</v>
      </c>
      <c r="BC49" s="2">
        <v>21</v>
      </c>
      <c r="BD49" s="2">
        <v>13</v>
      </c>
      <c r="BE49" s="2" t="s">
        <v>1666</v>
      </c>
      <c r="BF49" s="2">
        <v>13</v>
      </c>
      <c r="BG49" s="2">
        <v>5</v>
      </c>
      <c r="BH49" s="104">
        <v>3.31</v>
      </c>
      <c r="BI49" s="105">
        <v>3.22</v>
      </c>
      <c r="BJ49" s="115">
        <v>2.02</v>
      </c>
      <c r="BK49" s="111">
        <v>2.74</v>
      </c>
      <c r="BL49" s="112">
        <v>1.76</v>
      </c>
      <c r="BM49" s="113">
        <v>1.22</v>
      </c>
      <c r="BN49" s="112">
        <v>1.39</v>
      </c>
      <c r="BO49" s="113">
        <v>0</v>
      </c>
      <c r="BP49" s="111">
        <v>0.72</v>
      </c>
      <c r="BQ49" s="112">
        <v>1.39</v>
      </c>
      <c r="BR49" s="112">
        <v>4.51</v>
      </c>
      <c r="BS49" s="112">
        <v>5.84</v>
      </c>
      <c r="BT49" s="112">
        <v>2.88</v>
      </c>
      <c r="BU49" s="54">
        <v>4.8499999999999996</v>
      </c>
      <c r="BV49" s="53">
        <v>4.8</v>
      </c>
      <c r="BW49" s="9">
        <v>7.63</v>
      </c>
      <c r="BX49" s="4">
        <v>13.14</v>
      </c>
      <c r="BY49" s="4">
        <v>17.739999999999998</v>
      </c>
      <c r="BZ49" s="4">
        <v>3.51</v>
      </c>
      <c r="CA49" s="26">
        <v>3.33</v>
      </c>
      <c r="CB49" s="47">
        <v>2.0099999999999998</v>
      </c>
      <c r="CC49" s="53">
        <v>1.96</v>
      </c>
      <c r="CD49" s="53">
        <v>0</v>
      </c>
      <c r="CE49" s="54">
        <v>1.81</v>
      </c>
      <c r="CF49" s="53">
        <v>2.68</v>
      </c>
      <c r="CG49" s="54">
        <v>2.76</v>
      </c>
      <c r="CH49" s="55">
        <v>2.4900000000000002</v>
      </c>
      <c r="CI49" s="53">
        <v>3.23</v>
      </c>
      <c r="CJ49" s="53">
        <v>4.49</v>
      </c>
      <c r="CK49" s="53">
        <v>5.35</v>
      </c>
      <c r="CL49" s="53">
        <v>2.76</v>
      </c>
      <c r="CM49" s="54">
        <v>6.24</v>
      </c>
      <c r="CN49" s="53">
        <v>4.84</v>
      </c>
      <c r="CO49" s="9">
        <v>7.17</v>
      </c>
      <c r="CP49" s="4">
        <v>13.25</v>
      </c>
      <c r="CQ49" s="4">
        <v>17.37</v>
      </c>
      <c r="CR49" s="16">
        <v>27.18</v>
      </c>
      <c r="CS49" s="38">
        <v>30.67</v>
      </c>
      <c r="CT49" s="23">
        <v>30.25</v>
      </c>
      <c r="CU49" s="56">
        <v>31.73</v>
      </c>
      <c r="CV49" s="57">
        <v>33.65</v>
      </c>
      <c r="CW49" s="58">
        <v>34.69</v>
      </c>
      <c r="CX49" s="57">
        <v>35.31</v>
      </c>
      <c r="CY49" s="58">
        <v>38.409999999999997</v>
      </c>
      <c r="CZ49" s="56">
        <v>39.08</v>
      </c>
      <c r="DA49" s="57">
        <v>38.22</v>
      </c>
      <c r="DB49" s="57">
        <v>37.22</v>
      </c>
      <c r="DC49" s="57">
        <v>37.67</v>
      </c>
      <c r="DD49" s="57">
        <v>47.04</v>
      </c>
      <c r="DE49" s="58">
        <v>51.02</v>
      </c>
      <c r="DF49" s="57">
        <v>49.23</v>
      </c>
      <c r="DG49" s="20">
        <v>48.12</v>
      </c>
      <c r="DH49" s="16">
        <v>47.35</v>
      </c>
      <c r="DI49" s="16">
        <v>47.17</v>
      </c>
      <c r="DJ49" s="16">
        <v>27.91</v>
      </c>
      <c r="DK49" s="38">
        <v>30.6</v>
      </c>
      <c r="DL49" s="23">
        <v>30.95</v>
      </c>
      <c r="DM49" s="57">
        <v>32.69</v>
      </c>
      <c r="DN49" s="57">
        <v>34.590000000000003</v>
      </c>
      <c r="DO49" s="58">
        <v>33.979999999999997</v>
      </c>
      <c r="DP49" s="57">
        <v>35.799999999999997</v>
      </c>
      <c r="DQ49" s="58">
        <v>37.69</v>
      </c>
      <c r="DR49" s="56">
        <v>39.5</v>
      </c>
      <c r="DS49" s="57">
        <v>38.659999999999997</v>
      </c>
      <c r="DT49" s="57">
        <v>36.21</v>
      </c>
      <c r="DU49" s="57">
        <v>37.47</v>
      </c>
      <c r="DV49" s="57">
        <v>47.57</v>
      </c>
      <c r="DW49" s="58">
        <v>51.54</v>
      </c>
      <c r="DX49" s="57">
        <v>49.77</v>
      </c>
      <c r="DY49" s="20">
        <v>49</v>
      </c>
      <c r="DZ49" s="16">
        <v>48.27</v>
      </c>
      <c r="EA49" s="16">
        <v>48.84</v>
      </c>
      <c r="EB49" s="16">
        <v>9</v>
      </c>
      <c r="EC49" s="20">
        <v>5</v>
      </c>
      <c r="ED49" s="23">
        <v>5</v>
      </c>
      <c r="EE49" s="57">
        <v>4</v>
      </c>
      <c r="EF49" s="57">
        <v>-4</v>
      </c>
      <c r="EG49" s="57">
        <v>-11</v>
      </c>
      <c r="EH49" s="57">
        <v>-11</v>
      </c>
      <c r="EI49" s="57">
        <v>-11</v>
      </c>
      <c r="EJ49" s="57">
        <v>-12</v>
      </c>
      <c r="EK49" s="57">
        <v>-6</v>
      </c>
      <c r="EL49" s="57">
        <v>1</v>
      </c>
      <c r="EM49" s="57">
        <v>5</v>
      </c>
      <c r="EN49" s="57">
        <v>7</v>
      </c>
      <c r="EO49" s="57">
        <v>12</v>
      </c>
      <c r="EP49" s="57">
        <v>10</v>
      </c>
      <c r="EQ49" s="20">
        <v>6</v>
      </c>
      <c r="ER49" s="20">
        <v>4</v>
      </c>
      <c r="ES49" s="20">
        <v>4</v>
      </c>
    </row>
    <row r="50" spans="1:149" ht="14">
      <c r="A50" s="2" t="s">
        <v>1303</v>
      </c>
      <c r="B50" s="2" t="s">
        <v>1666</v>
      </c>
      <c r="C50" s="2">
        <v>16</v>
      </c>
      <c r="D50" s="2">
        <v>4</v>
      </c>
      <c r="E50" s="2">
        <v>53135304</v>
      </c>
      <c r="F50" s="2" t="s">
        <v>91</v>
      </c>
      <c r="G50" s="1" t="s">
        <v>297</v>
      </c>
      <c r="H50" s="15" t="s">
        <v>95</v>
      </c>
      <c r="I50" s="1">
        <v>6</v>
      </c>
      <c r="J50" s="2">
        <v>150.9</v>
      </c>
      <c r="K50" s="2">
        <v>38</v>
      </c>
      <c r="L50" s="2" t="s">
        <v>167</v>
      </c>
      <c r="M50" s="2"/>
      <c r="N50" s="2" t="s">
        <v>99</v>
      </c>
      <c r="O50" s="2" t="s">
        <v>287</v>
      </c>
      <c r="P50" s="3" t="s">
        <v>6</v>
      </c>
      <c r="Q50" s="3">
        <v>18</v>
      </c>
      <c r="R50" s="2">
        <v>17</v>
      </c>
      <c r="S50" s="2">
        <v>13</v>
      </c>
      <c r="T50" s="30" t="s">
        <v>168</v>
      </c>
      <c r="U50" s="30" t="s">
        <v>503</v>
      </c>
      <c r="V50" s="30"/>
      <c r="W50" s="30"/>
      <c r="X50" s="3" t="s">
        <v>6</v>
      </c>
      <c r="Y50" s="3">
        <v>18</v>
      </c>
      <c r="Z50" s="2">
        <v>17</v>
      </c>
      <c r="AA50" s="2">
        <v>13</v>
      </c>
      <c r="AB50" s="2" t="s">
        <v>1304</v>
      </c>
      <c r="AC50" s="33"/>
      <c r="AD50" s="3" t="s">
        <v>137</v>
      </c>
      <c r="AE50" s="3">
        <v>60</v>
      </c>
      <c r="AF50" s="2">
        <v>49</v>
      </c>
      <c r="AG50" s="2">
        <v>30</v>
      </c>
      <c r="AH50" s="2"/>
      <c r="AI50" s="33" t="s">
        <v>242</v>
      </c>
      <c r="AJ50" s="12" t="s">
        <v>138</v>
      </c>
      <c r="AK50" s="12">
        <v>46</v>
      </c>
      <c r="AL50" s="13">
        <v>46</v>
      </c>
      <c r="AM50" s="13">
        <v>10</v>
      </c>
      <c r="AN50" s="13"/>
      <c r="AO50" s="34" t="s">
        <v>180</v>
      </c>
      <c r="AP50" s="2" t="s">
        <v>272</v>
      </c>
      <c r="AQ50" s="2" t="s">
        <v>288</v>
      </c>
      <c r="AR50" s="2" t="s">
        <v>295</v>
      </c>
      <c r="AS50" s="2" t="s">
        <v>296</v>
      </c>
      <c r="AT50" s="2" t="s">
        <v>87</v>
      </c>
      <c r="AU50" s="1" t="s">
        <v>88</v>
      </c>
      <c r="AV50" s="2" t="s">
        <v>89</v>
      </c>
      <c r="AW50" s="1" t="s">
        <v>131</v>
      </c>
      <c r="AX50" s="2" t="s">
        <v>93</v>
      </c>
      <c r="AY50" s="14" t="s">
        <v>298</v>
      </c>
      <c r="AZ50" s="14">
        <v>1</v>
      </c>
      <c r="BA50" s="3" t="s">
        <v>6</v>
      </c>
      <c r="BB50" s="3">
        <v>18</v>
      </c>
      <c r="BC50" s="2">
        <v>17</v>
      </c>
      <c r="BD50" s="2">
        <v>13</v>
      </c>
      <c r="BE50" s="2" t="s">
        <v>1666</v>
      </c>
      <c r="BF50" s="2">
        <v>16</v>
      </c>
      <c r="BG50" s="2">
        <v>4</v>
      </c>
      <c r="BH50" s="104">
        <v>4.5</v>
      </c>
      <c r="BI50" s="114">
        <v>3.46</v>
      </c>
      <c r="BJ50" s="115">
        <v>2.37</v>
      </c>
      <c r="BK50" s="107">
        <v>2.17</v>
      </c>
      <c r="BL50" s="106">
        <v>1.34</v>
      </c>
      <c r="BM50" s="108">
        <v>0</v>
      </c>
      <c r="BN50" s="106">
        <v>0.83</v>
      </c>
      <c r="BO50" s="108">
        <v>1.52</v>
      </c>
      <c r="BP50" s="107">
        <v>2.2799999999999998</v>
      </c>
      <c r="BQ50" s="106">
        <v>6.35</v>
      </c>
      <c r="BR50" s="106">
        <v>6.78</v>
      </c>
      <c r="BS50" s="106">
        <v>5.78</v>
      </c>
      <c r="BT50" s="106">
        <v>3.36</v>
      </c>
      <c r="BU50" s="8">
        <v>3.85</v>
      </c>
      <c r="BV50" s="7">
        <v>6.15</v>
      </c>
      <c r="BW50" s="9">
        <v>8.81</v>
      </c>
      <c r="BX50" s="4">
        <v>14.59</v>
      </c>
      <c r="BY50" s="98"/>
      <c r="BZ50" s="4">
        <v>4.03</v>
      </c>
      <c r="CA50" s="39">
        <v>3.02</v>
      </c>
      <c r="CB50" s="5">
        <v>0.88</v>
      </c>
      <c r="CC50" s="7">
        <v>0.88</v>
      </c>
      <c r="CD50" s="7">
        <v>3.11</v>
      </c>
      <c r="CE50" s="8">
        <v>3.25</v>
      </c>
      <c r="CF50" s="7">
        <v>2.66</v>
      </c>
      <c r="CG50" s="8">
        <v>3.85</v>
      </c>
      <c r="CH50" s="6">
        <v>4.51</v>
      </c>
      <c r="CI50" s="7">
        <v>5.98</v>
      </c>
      <c r="CJ50" s="7">
        <v>7.05</v>
      </c>
      <c r="CK50" s="7">
        <v>5.45</v>
      </c>
      <c r="CL50" s="7">
        <v>2.91</v>
      </c>
      <c r="CM50" s="8">
        <v>5.63</v>
      </c>
      <c r="CN50" s="7">
        <v>5.89</v>
      </c>
      <c r="CO50" s="9">
        <v>8.36</v>
      </c>
      <c r="CP50" s="4">
        <v>14.96</v>
      </c>
      <c r="CQ50" s="98"/>
      <c r="CR50" s="16">
        <v>25.93</v>
      </c>
      <c r="CS50" s="40">
        <v>28.6</v>
      </c>
      <c r="CT50" s="23">
        <v>30.12</v>
      </c>
      <c r="CU50" s="18">
        <v>51.28</v>
      </c>
      <c r="CV50" s="17">
        <v>32.369999999999997</v>
      </c>
      <c r="CW50" s="19">
        <v>34.42</v>
      </c>
      <c r="CX50" s="17">
        <v>34.159999999999997</v>
      </c>
      <c r="CY50" s="19">
        <v>35.43</v>
      </c>
      <c r="CZ50" s="18">
        <v>34.65</v>
      </c>
      <c r="DA50" s="17">
        <v>34.020000000000003</v>
      </c>
      <c r="DB50" s="17">
        <v>36.49</v>
      </c>
      <c r="DC50" s="17">
        <v>38.14</v>
      </c>
      <c r="DD50" s="17">
        <v>42.61</v>
      </c>
      <c r="DE50" s="19">
        <v>45.67</v>
      </c>
      <c r="DF50" s="17">
        <v>44.21</v>
      </c>
      <c r="DG50" s="20">
        <v>40.159999999999997</v>
      </c>
      <c r="DH50" s="16">
        <v>38.909999999999997</v>
      </c>
      <c r="DI50" s="100"/>
      <c r="DJ50" s="16">
        <v>26.63</v>
      </c>
      <c r="DK50" s="40">
        <v>27.57</v>
      </c>
      <c r="DL50" s="23">
        <v>29.83</v>
      </c>
      <c r="DM50" s="17">
        <v>32.35</v>
      </c>
      <c r="DN50" s="17">
        <v>32.89</v>
      </c>
      <c r="DO50" s="19">
        <v>33.79</v>
      </c>
      <c r="DP50" s="17">
        <v>34.119999999999997</v>
      </c>
      <c r="DQ50" s="19">
        <v>35.28</v>
      </c>
      <c r="DR50" s="18">
        <v>34.54</v>
      </c>
      <c r="DS50" s="17">
        <v>34.17</v>
      </c>
      <c r="DT50" s="17">
        <v>36.04</v>
      </c>
      <c r="DU50" s="17">
        <v>38.85</v>
      </c>
      <c r="DV50" s="17">
        <v>43.1</v>
      </c>
      <c r="DW50" s="19">
        <v>45.16</v>
      </c>
      <c r="DX50" s="17">
        <v>45.32</v>
      </c>
      <c r="DY50" s="20">
        <v>40.56</v>
      </c>
      <c r="DZ50" s="16">
        <v>37.94</v>
      </c>
      <c r="EA50" s="100"/>
      <c r="EB50" s="16">
        <v>3</v>
      </c>
      <c r="EC50" s="23">
        <v>6</v>
      </c>
      <c r="ED50" s="23">
        <v>3</v>
      </c>
      <c r="EE50" s="17">
        <v>0</v>
      </c>
      <c r="EF50" s="17">
        <v>-5</v>
      </c>
      <c r="EG50" s="17">
        <v>-10</v>
      </c>
      <c r="EH50" s="17">
        <v>-11</v>
      </c>
      <c r="EI50" s="17">
        <v>-8</v>
      </c>
      <c r="EJ50" s="17">
        <v>-6</v>
      </c>
      <c r="EK50" s="17">
        <v>0</v>
      </c>
      <c r="EL50" s="17">
        <v>7</v>
      </c>
      <c r="EM50" s="17">
        <v>14</v>
      </c>
      <c r="EN50" s="17">
        <v>19</v>
      </c>
      <c r="EO50" s="17">
        <v>17</v>
      </c>
      <c r="EP50" s="17">
        <v>14</v>
      </c>
      <c r="EQ50" s="20">
        <v>13</v>
      </c>
      <c r="ER50" s="20">
        <v>14</v>
      </c>
      <c r="ES50" s="101"/>
    </row>
    <row r="51" spans="1:149" ht="14">
      <c r="A51" s="2" t="s">
        <v>603</v>
      </c>
      <c r="B51" s="2" t="s">
        <v>1666</v>
      </c>
      <c r="C51" s="2">
        <v>13</v>
      </c>
      <c r="D51" s="2">
        <v>6</v>
      </c>
      <c r="E51" s="2">
        <v>49877870</v>
      </c>
      <c r="F51" s="2" t="s">
        <v>91</v>
      </c>
      <c r="G51" s="1" t="s">
        <v>607</v>
      </c>
      <c r="H51" s="13" t="s">
        <v>95</v>
      </c>
      <c r="I51" s="1">
        <v>0</v>
      </c>
      <c r="J51" s="2">
        <v>155.5</v>
      </c>
      <c r="K51" s="2">
        <v>45.2</v>
      </c>
      <c r="L51" s="2" t="s">
        <v>167</v>
      </c>
      <c r="M51" s="2"/>
      <c r="N51" s="2" t="s">
        <v>99</v>
      </c>
      <c r="O51" s="2" t="s">
        <v>287</v>
      </c>
      <c r="P51" s="3" t="s">
        <v>6</v>
      </c>
      <c r="Q51" s="3">
        <v>22</v>
      </c>
      <c r="R51" s="2">
        <v>17</v>
      </c>
      <c r="S51" s="2">
        <v>15</v>
      </c>
      <c r="T51" s="30"/>
      <c r="U51" s="30"/>
      <c r="V51" s="30"/>
      <c r="W51" s="30"/>
      <c r="X51" s="3" t="s">
        <v>6</v>
      </c>
      <c r="Y51" s="3">
        <v>22</v>
      </c>
      <c r="Z51" s="2">
        <v>17</v>
      </c>
      <c r="AA51" s="2">
        <v>15</v>
      </c>
      <c r="AB51" s="2" t="s">
        <v>605</v>
      </c>
      <c r="AC51" s="33"/>
      <c r="AD51" s="3" t="s">
        <v>232</v>
      </c>
      <c r="AE51" s="3">
        <v>56</v>
      </c>
      <c r="AF51" s="2">
        <v>32</v>
      </c>
      <c r="AG51" s="2">
        <v>33</v>
      </c>
      <c r="AH51" s="2"/>
      <c r="AI51" s="33" t="s">
        <v>242</v>
      </c>
      <c r="AJ51" s="12" t="s">
        <v>217</v>
      </c>
      <c r="AK51" s="12">
        <v>40</v>
      </c>
      <c r="AL51" s="13">
        <v>34</v>
      </c>
      <c r="AM51" s="13">
        <v>20</v>
      </c>
      <c r="AN51" s="13"/>
      <c r="AO51" s="34" t="s">
        <v>180</v>
      </c>
      <c r="AP51" s="2" t="s">
        <v>272</v>
      </c>
      <c r="AQ51" s="2" t="s">
        <v>323</v>
      </c>
      <c r="AR51" s="2" t="s">
        <v>606</v>
      </c>
      <c r="AS51" s="2" t="s">
        <v>245</v>
      </c>
      <c r="AT51" s="2" t="s">
        <v>87</v>
      </c>
      <c r="AU51" s="1" t="s">
        <v>88</v>
      </c>
      <c r="AV51" s="2" t="s">
        <v>89</v>
      </c>
      <c r="AW51" s="1" t="s">
        <v>108</v>
      </c>
      <c r="AX51" s="2" t="s">
        <v>93</v>
      </c>
      <c r="AY51" s="14" t="s">
        <v>608</v>
      </c>
      <c r="AZ51" s="14">
        <v>1</v>
      </c>
      <c r="BA51" s="3" t="s">
        <v>6</v>
      </c>
      <c r="BB51" s="3">
        <v>22</v>
      </c>
      <c r="BC51" s="2">
        <v>17</v>
      </c>
      <c r="BD51" s="2">
        <v>15</v>
      </c>
      <c r="BE51" s="2" t="s">
        <v>1666</v>
      </c>
      <c r="BF51" s="2">
        <v>13</v>
      </c>
      <c r="BG51" s="2">
        <v>6</v>
      </c>
      <c r="BH51" s="116">
        <v>3.09</v>
      </c>
      <c r="BI51" s="117">
        <v>2.31</v>
      </c>
      <c r="BJ51" s="136">
        <v>2.52</v>
      </c>
      <c r="BK51" s="121">
        <v>2.08</v>
      </c>
      <c r="BL51" s="119">
        <v>2.36</v>
      </c>
      <c r="BM51" s="120">
        <v>1.74</v>
      </c>
      <c r="BN51" s="119">
        <v>0.67</v>
      </c>
      <c r="BO51" s="120">
        <v>1.39</v>
      </c>
      <c r="BP51" s="121">
        <v>0.72</v>
      </c>
      <c r="BQ51" s="119">
        <v>0.67</v>
      </c>
      <c r="BR51" s="119">
        <v>1.25</v>
      </c>
      <c r="BS51" s="119">
        <v>4.38</v>
      </c>
      <c r="BT51" s="119">
        <v>1.25</v>
      </c>
      <c r="BU51" s="19">
        <v>0.99</v>
      </c>
      <c r="BV51" s="17">
        <v>1.49</v>
      </c>
      <c r="BW51" s="20">
        <v>3.11</v>
      </c>
      <c r="BX51" s="16">
        <v>9.64</v>
      </c>
      <c r="BY51" s="16">
        <v>11.62</v>
      </c>
      <c r="BZ51" s="16">
        <v>2.83</v>
      </c>
      <c r="CA51" s="102">
        <v>2.02</v>
      </c>
      <c r="CB51" s="52">
        <v>1.32</v>
      </c>
      <c r="CC51" s="57">
        <v>0.67</v>
      </c>
      <c r="CD51" s="57">
        <v>0.97</v>
      </c>
      <c r="CE51" s="58">
        <v>2.12</v>
      </c>
      <c r="CF51" s="57">
        <v>1.93</v>
      </c>
      <c r="CG51" s="58">
        <v>2.12</v>
      </c>
      <c r="CH51" s="56">
        <v>0.87</v>
      </c>
      <c r="CI51" s="57">
        <v>2.2400000000000002</v>
      </c>
      <c r="CJ51" s="57">
        <v>2.99</v>
      </c>
      <c r="CK51" s="57">
        <v>4.3899999999999997</v>
      </c>
      <c r="CL51" s="17">
        <v>1.1100000000000001</v>
      </c>
      <c r="CM51" s="19">
        <v>0.62</v>
      </c>
      <c r="CN51" s="17">
        <v>2.0699999999999998</v>
      </c>
      <c r="CO51" s="20">
        <v>3.33</v>
      </c>
      <c r="CP51" s="16">
        <v>8.41</v>
      </c>
      <c r="CQ51" s="16">
        <v>13.09</v>
      </c>
      <c r="CR51" s="4">
        <v>26.28</v>
      </c>
      <c r="CS51" s="37">
        <v>30.94</v>
      </c>
      <c r="CT51" s="5">
        <v>33.200000000000003</v>
      </c>
      <c r="CU51" s="6">
        <v>34.119999999999997</v>
      </c>
      <c r="CV51" s="7">
        <v>35.25</v>
      </c>
      <c r="CW51" s="8">
        <v>36.299999999999997</v>
      </c>
      <c r="CX51" s="7">
        <v>37.729999999999997</v>
      </c>
      <c r="CY51" s="8">
        <v>38.18</v>
      </c>
      <c r="CZ51" s="6">
        <v>39.01</v>
      </c>
      <c r="DA51" s="7">
        <v>38.93</v>
      </c>
      <c r="DB51" s="7">
        <v>41.51</v>
      </c>
      <c r="DC51" s="7">
        <v>37.26</v>
      </c>
      <c r="DD51" s="7">
        <v>45.13</v>
      </c>
      <c r="DE51" s="8">
        <v>46.93</v>
      </c>
      <c r="DF51" s="7">
        <v>47.95</v>
      </c>
      <c r="DG51" s="9">
        <v>48.72</v>
      </c>
      <c r="DH51" s="4">
        <v>45.73</v>
      </c>
      <c r="DI51" s="4">
        <v>39.11</v>
      </c>
      <c r="DJ51" s="4">
        <v>26.93</v>
      </c>
      <c r="DK51" s="37">
        <v>29.61</v>
      </c>
      <c r="DL51" s="5">
        <v>33.47</v>
      </c>
      <c r="DM51" s="7">
        <v>34.94</v>
      </c>
      <c r="DN51" s="7">
        <v>35.450000000000003</v>
      </c>
      <c r="DO51" s="8">
        <v>36.630000000000003</v>
      </c>
      <c r="DP51" s="7">
        <v>37.78</v>
      </c>
      <c r="DQ51" s="8">
        <v>38.450000000000003</v>
      </c>
      <c r="DR51" s="6">
        <v>38.159999999999997</v>
      </c>
      <c r="DS51" s="7">
        <v>38.53</v>
      </c>
      <c r="DT51" s="7">
        <v>40.07</v>
      </c>
      <c r="DU51" s="7">
        <v>36.18</v>
      </c>
      <c r="DV51" s="7">
        <v>45.65</v>
      </c>
      <c r="DW51" s="8">
        <v>46.71</v>
      </c>
      <c r="DX51" s="7">
        <v>48.29</v>
      </c>
      <c r="DY51" s="9">
        <v>47.42</v>
      </c>
      <c r="DZ51" s="4">
        <v>45.58</v>
      </c>
      <c r="EA51" s="4">
        <v>37.270000000000003</v>
      </c>
      <c r="EB51" s="16">
        <v>3</v>
      </c>
      <c r="EC51" s="20">
        <v>6</v>
      </c>
      <c r="ED51" s="23">
        <v>16</v>
      </c>
      <c r="EE51" s="17">
        <v>11</v>
      </c>
      <c r="EF51" s="17">
        <v>6</v>
      </c>
      <c r="EG51" s="17">
        <v>-2</v>
      </c>
      <c r="EH51" s="17">
        <v>-9</v>
      </c>
      <c r="EI51" s="17">
        <v>-12</v>
      </c>
      <c r="EJ51" s="17">
        <v>-12</v>
      </c>
      <c r="EK51" s="17">
        <v>-8</v>
      </c>
      <c r="EL51" s="17">
        <v>0</v>
      </c>
      <c r="EM51" s="17">
        <v>6</v>
      </c>
      <c r="EN51" s="17">
        <v>12</v>
      </c>
      <c r="EO51" s="17">
        <v>14</v>
      </c>
      <c r="EP51" s="17">
        <v>17</v>
      </c>
      <c r="EQ51" s="20">
        <v>12</v>
      </c>
      <c r="ER51" s="20">
        <v>10</v>
      </c>
      <c r="ES51" s="20">
        <v>8</v>
      </c>
    </row>
    <row r="52" spans="1:149" ht="14">
      <c r="A52" s="2" t="s">
        <v>1302</v>
      </c>
      <c r="B52" s="2" t="s">
        <v>1666</v>
      </c>
      <c r="C52" s="2">
        <v>13</v>
      </c>
      <c r="D52" s="2">
        <v>3</v>
      </c>
      <c r="E52" s="2">
        <v>51331997</v>
      </c>
      <c r="F52" s="2" t="s">
        <v>91</v>
      </c>
      <c r="G52" s="1" t="s">
        <v>290</v>
      </c>
      <c r="H52" s="15" t="s">
        <v>95</v>
      </c>
      <c r="I52" s="1">
        <v>0</v>
      </c>
      <c r="J52" s="2">
        <v>161.19999999999999</v>
      </c>
      <c r="K52" s="2">
        <v>52.9</v>
      </c>
      <c r="L52" s="2" t="s">
        <v>167</v>
      </c>
      <c r="M52" s="2"/>
      <c r="N52" s="2" t="s">
        <v>99</v>
      </c>
      <c r="O52" s="2" t="s">
        <v>287</v>
      </c>
      <c r="P52" s="3" t="s">
        <v>6</v>
      </c>
      <c r="Q52" s="3">
        <v>27</v>
      </c>
      <c r="R52" s="2">
        <v>23</v>
      </c>
      <c r="S52" s="2">
        <v>18</v>
      </c>
      <c r="T52" s="30" t="s">
        <v>168</v>
      </c>
      <c r="U52" s="30"/>
      <c r="V52" s="30"/>
      <c r="W52" s="30"/>
      <c r="X52" s="3" t="s">
        <v>6</v>
      </c>
      <c r="Y52" s="3">
        <v>27</v>
      </c>
      <c r="Z52" s="2">
        <v>23</v>
      </c>
      <c r="AA52" s="2">
        <v>18</v>
      </c>
      <c r="AB52" s="2" t="s">
        <v>710</v>
      </c>
      <c r="AC52" s="33"/>
      <c r="AD52" s="3" t="s">
        <v>137</v>
      </c>
      <c r="AE52" s="3">
        <v>56</v>
      </c>
      <c r="AF52" s="2">
        <v>35</v>
      </c>
      <c r="AG52" s="2">
        <v>19</v>
      </c>
      <c r="AH52" s="2"/>
      <c r="AI52" s="33" t="s">
        <v>443</v>
      </c>
      <c r="AJ52" s="12" t="s">
        <v>116</v>
      </c>
      <c r="AK52" s="12">
        <v>46</v>
      </c>
      <c r="AL52" s="13">
        <v>27</v>
      </c>
      <c r="AM52" s="13">
        <v>1</v>
      </c>
      <c r="AN52" s="13"/>
      <c r="AO52" s="34" t="s">
        <v>180</v>
      </c>
      <c r="AP52" s="2" t="s">
        <v>177</v>
      </c>
      <c r="AQ52" s="2" t="s">
        <v>288</v>
      </c>
      <c r="AR52" s="2" t="s">
        <v>289</v>
      </c>
      <c r="AS52" s="2" t="s">
        <v>141</v>
      </c>
      <c r="AT52" s="2" t="s">
        <v>87</v>
      </c>
      <c r="AU52" s="1" t="s">
        <v>90</v>
      </c>
      <c r="AV52" s="2" t="s">
        <v>89</v>
      </c>
      <c r="AW52" s="1" t="s">
        <v>131</v>
      </c>
      <c r="AX52" s="2" t="s">
        <v>93</v>
      </c>
      <c r="AY52" s="14" t="s">
        <v>291</v>
      </c>
      <c r="AZ52" s="14">
        <v>1</v>
      </c>
      <c r="BA52" s="3" t="s">
        <v>6</v>
      </c>
      <c r="BB52" s="3">
        <v>27</v>
      </c>
      <c r="BC52" s="2">
        <v>23</v>
      </c>
      <c r="BD52" s="2">
        <v>18</v>
      </c>
      <c r="BE52" s="2" t="s">
        <v>1666</v>
      </c>
      <c r="BF52" s="2">
        <v>13</v>
      </c>
      <c r="BG52" s="2">
        <v>3</v>
      </c>
      <c r="BH52" s="104">
        <v>3.09</v>
      </c>
      <c r="BI52" s="107">
        <v>2.12</v>
      </c>
      <c r="BJ52" s="106">
        <v>2.56</v>
      </c>
      <c r="BK52" s="107">
        <v>2.13</v>
      </c>
      <c r="BL52" s="106">
        <v>2.41</v>
      </c>
      <c r="BM52" s="108">
        <v>1.85</v>
      </c>
      <c r="BN52" s="106">
        <v>1.93</v>
      </c>
      <c r="BO52" s="108">
        <v>0</v>
      </c>
      <c r="BP52" s="107">
        <v>0.9</v>
      </c>
      <c r="BQ52" s="106">
        <v>2.39</v>
      </c>
      <c r="BR52" s="106">
        <v>3.49</v>
      </c>
      <c r="BS52" s="106">
        <v>3.51</v>
      </c>
      <c r="BT52" s="115">
        <v>2.4900000000000002</v>
      </c>
      <c r="BU52" s="41">
        <v>2.99</v>
      </c>
      <c r="BV52" s="5">
        <v>5.12</v>
      </c>
      <c r="BW52" s="9">
        <v>6.48</v>
      </c>
      <c r="BX52" s="4">
        <v>11.17</v>
      </c>
      <c r="BY52" s="4">
        <v>15.95</v>
      </c>
      <c r="BZ52" s="4">
        <v>2.91</v>
      </c>
      <c r="CA52" s="6">
        <v>1.62</v>
      </c>
      <c r="CB52" s="7">
        <v>0</v>
      </c>
      <c r="CC52" s="7">
        <v>0</v>
      </c>
      <c r="CD52" s="7">
        <v>0.88</v>
      </c>
      <c r="CE52" s="8">
        <v>1.37</v>
      </c>
      <c r="CF52" s="7">
        <v>1.25</v>
      </c>
      <c r="CG52" s="8">
        <v>1.62</v>
      </c>
      <c r="CH52" s="6">
        <v>3.25</v>
      </c>
      <c r="CI52" s="7">
        <v>3.36</v>
      </c>
      <c r="CJ52" s="7">
        <v>4.8600000000000003</v>
      </c>
      <c r="CK52" s="7">
        <v>4.47</v>
      </c>
      <c r="CL52" s="5">
        <v>2.56</v>
      </c>
      <c r="CM52" s="41">
        <v>3.07</v>
      </c>
      <c r="CN52" s="5">
        <v>5.1100000000000003</v>
      </c>
      <c r="CO52" s="9">
        <v>7.17</v>
      </c>
      <c r="CP52" s="4">
        <v>10.09</v>
      </c>
      <c r="CQ52" s="4">
        <v>14.84</v>
      </c>
      <c r="CR52" s="16">
        <v>28.89</v>
      </c>
      <c r="CS52" s="18">
        <v>31.11</v>
      </c>
      <c r="CT52" s="17">
        <v>32.43</v>
      </c>
      <c r="CU52" s="18">
        <v>33.11</v>
      </c>
      <c r="CV52" s="17">
        <v>35.03</v>
      </c>
      <c r="CW52" s="19">
        <v>36.729999999999997</v>
      </c>
      <c r="CX52" s="17">
        <v>37.72</v>
      </c>
      <c r="CY52" s="19">
        <v>37.71</v>
      </c>
      <c r="CZ52" s="18">
        <v>38.14</v>
      </c>
      <c r="DA52" s="17">
        <v>38.53</v>
      </c>
      <c r="DB52" s="17">
        <v>39.479999999999997</v>
      </c>
      <c r="DC52" s="17">
        <v>40.79</v>
      </c>
      <c r="DD52" s="23">
        <v>43.9</v>
      </c>
      <c r="DE52" s="42">
        <v>45.12</v>
      </c>
      <c r="DF52" s="23">
        <v>49.35</v>
      </c>
      <c r="DG52" s="20">
        <v>48.03</v>
      </c>
      <c r="DH52" s="16">
        <v>45.37</v>
      </c>
      <c r="DI52" s="16">
        <v>42.22</v>
      </c>
      <c r="DJ52" s="16">
        <v>27.34</v>
      </c>
      <c r="DK52" s="18">
        <v>31.01</v>
      </c>
      <c r="DL52" s="17">
        <v>33.64</v>
      </c>
      <c r="DM52" s="17">
        <v>34.770000000000003</v>
      </c>
      <c r="DN52" s="17">
        <v>35.950000000000003</v>
      </c>
      <c r="DO52" s="19">
        <v>36.770000000000003</v>
      </c>
      <c r="DP52" s="17">
        <v>37.64</v>
      </c>
      <c r="DQ52" s="19">
        <v>38.630000000000003</v>
      </c>
      <c r="DR52" s="18">
        <v>37.799999999999997</v>
      </c>
      <c r="DS52" s="17">
        <v>38.630000000000003</v>
      </c>
      <c r="DT52" s="17">
        <v>39.01</v>
      </c>
      <c r="DU52" s="17">
        <v>40.799999999999997</v>
      </c>
      <c r="DV52" s="23">
        <v>43.39</v>
      </c>
      <c r="DW52" s="42">
        <v>45.28</v>
      </c>
      <c r="DX52" s="23">
        <v>49.77</v>
      </c>
      <c r="DY52" s="20">
        <v>48.15</v>
      </c>
      <c r="DZ52" s="16">
        <v>45.77</v>
      </c>
      <c r="EA52" s="16">
        <v>42.17</v>
      </c>
      <c r="EB52" s="16">
        <v>3</v>
      </c>
      <c r="EC52" s="17">
        <v>4</v>
      </c>
      <c r="ED52" s="17">
        <v>4</v>
      </c>
      <c r="EE52" s="17">
        <v>1</v>
      </c>
      <c r="EF52" s="17">
        <v>0</v>
      </c>
      <c r="EG52" s="17">
        <v>-5</v>
      </c>
      <c r="EH52" s="17">
        <v>-9</v>
      </c>
      <c r="EI52" s="17">
        <v>-10</v>
      </c>
      <c r="EJ52" s="17">
        <v>-9</v>
      </c>
      <c r="EK52" s="17">
        <v>-4</v>
      </c>
      <c r="EL52" s="17">
        <v>0</v>
      </c>
      <c r="EM52" s="17">
        <v>5</v>
      </c>
      <c r="EN52" s="23">
        <v>6</v>
      </c>
      <c r="EO52" s="23">
        <v>6</v>
      </c>
      <c r="EP52" s="23">
        <v>6</v>
      </c>
      <c r="EQ52" s="20">
        <v>2</v>
      </c>
      <c r="ER52" s="20">
        <v>0</v>
      </c>
      <c r="ES52" s="20">
        <v>0</v>
      </c>
    </row>
    <row r="53" spans="1:149" ht="14">
      <c r="A53" s="2" t="s">
        <v>1475</v>
      </c>
      <c r="B53" s="2" t="s">
        <v>1666</v>
      </c>
      <c r="C53" s="2">
        <v>16</v>
      </c>
      <c r="D53" s="2">
        <v>8</v>
      </c>
      <c r="E53" s="2">
        <v>51465713</v>
      </c>
      <c r="F53" s="2" t="s">
        <v>91</v>
      </c>
      <c r="G53" s="1" t="s">
        <v>243</v>
      </c>
      <c r="H53" s="14"/>
      <c r="I53" s="1"/>
      <c r="J53" s="2">
        <v>163.9</v>
      </c>
      <c r="K53" s="2">
        <v>50</v>
      </c>
      <c r="L53" s="2" t="s">
        <v>167</v>
      </c>
      <c r="M53" s="2"/>
      <c r="N53" s="2" t="s">
        <v>99</v>
      </c>
      <c r="O53" s="2" t="s">
        <v>287</v>
      </c>
      <c r="P53" s="3" t="s">
        <v>6</v>
      </c>
      <c r="Q53" s="3">
        <v>29</v>
      </c>
      <c r="R53" s="2">
        <v>25</v>
      </c>
      <c r="S53" s="2">
        <v>22</v>
      </c>
      <c r="T53" s="30" t="s">
        <v>168</v>
      </c>
      <c r="U53" s="30"/>
      <c r="V53" s="30"/>
      <c r="W53" s="30"/>
      <c r="X53" s="3" t="s">
        <v>6</v>
      </c>
      <c r="Y53" s="3">
        <v>29</v>
      </c>
      <c r="Z53" s="2">
        <v>25</v>
      </c>
      <c r="AA53" s="2">
        <v>22</v>
      </c>
      <c r="AB53" s="2" t="s">
        <v>280</v>
      </c>
      <c r="AC53" s="33"/>
      <c r="AD53" s="3" t="s">
        <v>137</v>
      </c>
      <c r="AE53" s="3">
        <v>57</v>
      </c>
      <c r="AF53" s="2">
        <v>43</v>
      </c>
      <c r="AG53" s="2">
        <v>33</v>
      </c>
      <c r="AH53" s="2"/>
      <c r="AI53" s="33" t="s">
        <v>443</v>
      </c>
      <c r="AJ53" s="12" t="s">
        <v>116</v>
      </c>
      <c r="AK53" s="12">
        <v>43</v>
      </c>
      <c r="AL53" s="13">
        <v>32</v>
      </c>
      <c r="AM53" s="13">
        <v>19</v>
      </c>
      <c r="AN53" s="13"/>
      <c r="AO53" s="34" t="s">
        <v>180</v>
      </c>
      <c r="AP53" s="2" t="s">
        <v>250</v>
      </c>
      <c r="AQ53" s="2" t="s">
        <v>323</v>
      </c>
      <c r="AR53" s="2" t="s">
        <v>870</v>
      </c>
      <c r="AS53" s="2" t="s">
        <v>227</v>
      </c>
      <c r="AT53" s="2" t="s">
        <v>87</v>
      </c>
      <c r="AU53" s="1"/>
      <c r="AV53" s="2" t="s">
        <v>89</v>
      </c>
      <c r="AW53" s="1"/>
      <c r="AX53" s="2" t="s">
        <v>93</v>
      </c>
      <c r="AY53" s="14" t="s">
        <v>782</v>
      </c>
      <c r="AZ53" s="14">
        <v>1</v>
      </c>
      <c r="BA53" s="3" t="s">
        <v>6</v>
      </c>
      <c r="BB53" s="3">
        <v>29</v>
      </c>
      <c r="BC53" s="2">
        <v>25</v>
      </c>
      <c r="BD53" s="2">
        <v>22</v>
      </c>
      <c r="BE53" s="2" t="s">
        <v>1666</v>
      </c>
      <c r="BF53" s="2">
        <v>16</v>
      </c>
      <c r="BG53" s="2">
        <v>8</v>
      </c>
      <c r="BH53" s="104">
        <v>2.84</v>
      </c>
      <c r="BI53" s="105">
        <v>3.44</v>
      </c>
      <c r="BJ53" s="106">
        <v>2.48</v>
      </c>
      <c r="BK53" s="107">
        <v>2.4900000000000002</v>
      </c>
      <c r="BL53" s="106">
        <v>2.48</v>
      </c>
      <c r="BM53" s="108">
        <v>1.34</v>
      </c>
      <c r="BN53" s="106">
        <v>1.34</v>
      </c>
      <c r="BO53" s="108">
        <v>2.61</v>
      </c>
      <c r="BP53" s="107">
        <v>2.95</v>
      </c>
      <c r="BQ53" s="106">
        <v>3.76</v>
      </c>
      <c r="BR53" s="106">
        <v>4.3499999999999996</v>
      </c>
      <c r="BS53" s="106">
        <v>6.35</v>
      </c>
      <c r="BT53" s="106">
        <v>5.1100000000000003</v>
      </c>
      <c r="BU53" s="8">
        <v>4.01</v>
      </c>
      <c r="BV53" s="7">
        <v>5.68</v>
      </c>
      <c r="BW53" s="9">
        <v>6.04</v>
      </c>
      <c r="BX53" s="4">
        <v>10.68</v>
      </c>
      <c r="BY53" s="4">
        <v>9.75</v>
      </c>
      <c r="BZ53" s="4">
        <v>3.45</v>
      </c>
      <c r="CA53" s="26">
        <v>3.44</v>
      </c>
      <c r="CB53" s="53">
        <v>0.62</v>
      </c>
      <c r="CC53" s="53">
        <v>1.62</v>
      </c>
      <c r="CD53" s="53">
        <v>1.24</v>
      </c>
      <c r="CE53" s="54">
        <v>2.78</v>
      </c>
      <c r="CF53" s="53">
        <v>2.74</v>
      </c>
      <c r="CG53" s="54">
        <v>2.68</v>
      </c>
      <c r="CH53" s="55">
        <v>3.58</v>
      </c>
      <c r="CI53" s="53">
        <v>3.62</v>
      </c>
      <c r="CJ53" s="53">
        <v>2.86</v>
      </c>
      <c r="CK53" s="53">
        <v>3.98</v>
      </c>
      <c r="CL53" s="7">
        <v>5.14</v>
      </c>
      <c r="CM53" s="8">
        <v>5.57</v>
      </c>
      <c r="CN53" s="7">
        <v>6.44</v>
      </c>
      <c r="CO53" s="9">
        <v>6.52</v>
      </c>
      <c r="CP53" s="4">
        <v>10.4</v>
      </c>
      <c r="CQ53" s="4">
        <v>9.89</v>
      </c>
      <c r="CR53" s="16">
        <v>26.13</v>
      </c>
      <c r="CS53" s="38">
        <v>31.24</v>
      </c>
      <c r="CT53" s="17">
        <v>32.49</v>
      </c>
      <c r="CU53" s="18">
        <v>33.29</v>
      </c>
      <c r="CV53" s="17">
        <v>35.36</v>
      </c>
      <c r="CW53" s="19">
        <v>36.270000000000003</v>
      </c>
      <c r="CX53" s="17">
        <v>36.39</v>
      </c>
      <c r="CY53" s="19">
        <v>37.5</v>
      </c>
      <c r="CZ53" s="18">
        <v>38.01</v>
      </c>
      <c r="DA53" s="17">
        <v>38.729999999999997</v>
      </c>
      <c r="DB53" s="17">
        <v>39.619999999999997</v>
      </c>
      <c r="DC53" s="17">
        <v>40.090000000000003</v>
      </c>
      <c r="DD53" s="17">
        <v>45.47</v>
      </c>
      <c r="DE53" s="19">
        <v>45.09</v>
      </c>
      <c r="DF53" s="17">
        <v>44.73</v>
      </c>
      <c r="DG53" s="20">
        <v>45.6</v>
      </c>
      <c r="DH53" s="16">
        <v>43.39</v>
      </c>
      <c r="DI53" s="16">
        <v>42.97</v>
      </c>
      <c r="DJ53" s="16">
        <v>26.3</v>
      </c>
      <c r="DK53" s="38">
        <v>31.55</v>
      </c>
      <c r="DL53" s="17">
        <v>32.1</v>
      </c>
      <c r="DM53" s="17">
        <v>33.74</v>
      </c>
      <c r="DN53" s="17">
        <v>35.51</v>
      </c>
      <c r="DO53" s="19">
        <v>35.78</v>
      </c>
      <c r="DP53" s="17">
        <v>36.4</v>
      </c>
      <c r="DQ53" s="19">
        <v>37.28</v>
      </c>
      <c r="DR53" s="18">
        <v>38.01</v>
      </c>
      <c r="DS53" s="17">
        <v>38.85</v>
      </c>
      <c r="DT53" s="17">
        <v>39.46</v>
      </c>
      <c r="DU53" s="17">
        <v>41.25</v>
      </c>
      <c r="DV53" s="17">
        <v>44.25</v>
      </c>
      <c r="DW53" s="19">
        <v>44.08</v>
      </c>
      <c r="DX53" s="17">
        <v>44.66</v>
      </c>
      <c r="DY53" s="20">
        <v>45.53</v>
      </c>
      <c r="DZ53" s="16">
        <v>43.11</v>
      </c>
      <c r="EA53" s="16">
        <v>42.55</v>
      </c>
      <c r="EB53" s="16">
        <v>2</v>
      </c>
      <c r="EC53" s="20">
        <v>2</v>
      </c>
      <c r="ED53" s="17">
        <v>1</v>
      </c>
      <c r="EE53" s="17">
        <v>0</v>
      </c>
      <c r="EF53" s="17">
        <v>-4</v>
      </c>
      <c r="EG53" s="17">
        <v>-9</v>
      </c>
      <c r="EH53" s="17">
        <v>-11</v>
      </c>
      <c r="EI53" s="17">
        <v>-16</v>
      </c>
      <c r="EJ53" s="17">
        <v>-13</v>
      </c>
      <c r="EK53" s="17">
        <v>-6</v>
      </c>
      <c r="EL53" s="17">
        <v>0</v>
      </c>
      <c r="EM53" s="17">
        <v>5</v>
      </c>
      <c r="EN53" s="17">
        <v>10</v>
      </c>
      <c r="EO53" s="17">
        <v>11</v>
      </c>
      <c r="EP53" s="17">
        <v>7</v>
      </c>
      <c r="EQ53" s="20">
        <v>3</v>
      </c>
      <c r="ER53" s="20">
        <v>0</v>
      </c>
      <c r="ES53" s="20">
        <v>-1</v>
      </c>
    </row>
    <row r="54" spans="1:149" ht="14">
      <c r="A54" s="2" t="s">
        <v>1311</v>
      </c>
      <c r="B54" s="2" t="s">
        <v>1666</v>
      </c>
      <c r="C54" s="2">
        <v>14</v>
      </c>
      <c r="D54" s="2">
        <v>5</v>
      </c>
      <c r="E54" s="2">
        <v>52998557</v>
      </c>
      <c r="F54" s="2" t="s">
        <v>91</v>
      </c>
      <c r="G54" s="1" t="s">
        <v>325</v>
      </c>
      <c r="H54" s="15" t="s">
        <v>95</v>
      </c>
      <c r="I54" s="1">
        <v>0</v>
      </c>
      <c r="J54" s="2">
        <v>159</v>
      </c>
      <c r="K54" s="2">
        <v>49.5</v>
      </c>
      <c r="L54" s="2" t="s">
        <v>167</v>
      </c>
      <c r="M54" s="2"/>
      <c r="N54" s="2" t="s">
        <v>99</v>
      </c>
      <c r="O54" s="2" t="s">
        <v>287</v>
      </c>
      <c r="P54" s="3" t="s">
        <v>6</v>
      </c>
      <c r="Q54" s="3">
        <v>31</v>
      </c>
      <c r="R54" s="2">
        <v>28</v>
      </c>
      <c r="S54" s="2">
        <v>15</v>
      </c>
      <c r="T54" s="30"/>
      <c r="U54" s="30"/>
      <c r="V54" s="30"/>
      <c r="W54" s="30"/>
      <c r="X54" s="3" t="s">
        <v>6</v>
      </c>
      <c r="Y54" s="3">
        <v>31</v>
      </c>
      <c r="Z54" s="2">
        <v>28</v>
      </c>
      <c r="AA54" s="2">
        <v>15</v>
      </c>
      <c r="AB54" s="2" t="s">
        <v>666</v>
      </c>
      <c r="AC54" s="33"/>
      <c r="AD54" s="3" t="s">
        <v>137</v>
      </c>
      <c r="AE54" s="3">
        <v>53</v>
      </c>
      <c r="AF54" s="2">
        <v>48</v>
      </c>
      <c r="AG54" s="2">
        <v>25</v>
      </c>
      <c r="AH54" s="2"/>
      <c r="AI54" s="33" t="s">
        <v>443</v>
      </c>
      <c r="AJ54" s="12" t="s">
        <v>116</v>
      </c>
      <c r="AK54" s="12">
        <v>42</v>
      </c>
      <c r="AL54" s="13">
        <v>29</v>
      </c>
      <c r="AM54" s="13">
        <v>10</v>
      </c>
      <c r="AN54" s="13"/>
      <c r="AO54" s="34" t="s">
        <v>180</v>
      </c>
      <c r="AP54" s="2" t="s">
        <v>272</v>
      </c>
      <c r="AQ54" s="2" t="s">
        <v>323</v>
      </c>
      <c r="AR54" s="2" t="s">
        <v>105</v>
      </c>
      <c r="AS54" s="2" t="s">
        <v>324</v>
      </c>
      <c r="AT54" s="2" t="s">
        <v>87</v>
      </c>
      <c r="AU54" s="1" t="s">
        <v>176</v>
      </c>
      <c r="AV54" s="2" t="s">
        <v>89</v>
      </c>
      <c r="AW54" s="1" t="s">
        <v>108</v>
      </c>
      <c r="AX54" s="2" t="s">
        <v>93</v>
      </c>
      <c r="AY54" s="14" t="s">
        <v>326</v>
      </c>
      <c r="AZ54" s="14">
        <v>1</v>
      </c>
      <c r="BA54" s="3" t="s">
        <v>6</v>
      </c>
      <c r="BB54" s="3">
        <v>31</v>
      </c>
      <c r="BC54" s="2">
        <v>28</v>
      </c>
      <c r="BD54" s="2">
        <v>15</v>
      </c>
      <c r="BE54" s="2" t="s">
        <v>1666</v>
      </c>
      <c r="BF54" s="2">
        <v>14</v>
      </c>
      <c r="BG54" s="2">
        <v>5</v>
      </c>
      <c r="BH54" s="104">
        <v>5.1100000000000003</v>
      </c>
      <c r="BI54" s="107">
        <v>2.0499999999999998</v>
      </c>
      <c r="BJ54" s="106">
        <v>2.99</v>
      </c>
      <c r="BK54" s="107">
        <v>1.9</v>
      </c>
      <c r="BL54" s="106">
        <v>2.02</v>
      </c>
      <c r="BM54" s="108">
        <v>0.67</v>
      </c>
      <c r="BN54" s="106">
        <v>1.96</v>
      </c>
      <c r="BO54" s="108">
        <v>1.85</v>
      </c>
      <c r="BP54" s="107">
        <v>2.08</v>
      </c>
      <c r="BQ54" s="106">
        <v>3.51</v>
      </c>
      <c r="BR54" s="106">
        <v>5.47</v>
      </c>
      <c r="BS54" s="106">
        <v>5.23</v>
      </c>
      <c r="BT54" s="106">
        <v>2.41</v>
      </c>
      <c r="BU54" s="8">
        <v>3</v>
      </c>
      <c r="BV54" s="7">
        <v>4.2699999999999996</v>
      </c>
      <c r="BW54" s="9">
        <v>6.38</v>
      </c>
      <c r="BX54" s="4">
        <v>12.87</v>
      </c>
      <c r="BY54" s="4">
        <v>19.28</v>
      </c>
      <c r="BZ54" s="4">
        <v>4.83</v>
      </c>
      <c r="CA54" s="6">
        <v>2.63</v>
      </c>
      <c r="CB54" s="7">
        <v>1.22</v>
      </c>
      <c r="CC54" s="7">
        <v>0.72</v>
      </c>
      <c r="CD54" s="7">
        <v>1.5</v>
      </c>
      <c r="CE54" s="8">
        <v>1.93</v>
      </c>
      <c r="CF54" s="7">
        <v>2.4900000000000002</v>
      </c>
      <c r="CG54" s="8">
        <v>3.25</v>
      </c>
      <c r="CH54" s="6">
        <v>3.14</v>
      </c>
      <c r="CI54" s="7">
        <v>3.85</v>
      </c>
      <c r="CJ54" s="7">
        <v>6.1</v>
      </c>
      <c r="CK54" s="7">
        <v>4.16</v>
      </c>
      <c r="CL54" s="7">
        <v>3.8</v>
      </c>
      <c r="CM54" s="8">
        <v>3.97</v>
      </c>
      <c r="CN54" s="7">
        <v>5.79</v>
      </c>
      <c r="CO54" s="9">
        <v>7.45</v>
      </c>
      <c r="CP54" s="4">
        <v>11.02</v>
      </c>
      <c r="CQ54" s="4">
        <v>18.920000000000002</v>
      </c>
      <c r="CR54" s="16">
        <v>24.77</v>
      </c>
      <c r="CS54" s="18">
        <v>29.91</v>
      </c>
      <c r="CT54" s="17">
        <v>32.24</v>
      </c>
      <c r="CU54" s="18">
        <v>35.39</v>
      </c>
      <c r="CV54" s="17">
        <v>37.28</v>
      </c>
      <c r="CW54" s="19">
        <v>37.299999999999997</v>
      </c>
      <c r="CX54" s="17">
        <v>38.799999999999997</v>
      </c>
      <c r="CY54" s="19">
        <v>38.68</v>
      </c>
      <c r="CZ54" s="18">
        <v>37.6</v>
      </c>
      <c r="DA54" s="17">
        <v>37.76</v>
      </c>
      <c r="DB54" s="17">
        <v>39.75</v>
      </c>
      <c r="DC54" s="17">
        <v>40.25</v>
      </c>
      <c r="DD54" s="17">
        <v>45.71</v>
      </c>
      <c r="DE54" s="19">
        <v>47.95</v>
      </c>
      <c r="DF54" s="17">
        <v>46.47</v>
      </c>
      <c r="DG54" s="20">
        <v>47.13</v>
      </c>
      <c r="DH54" s="16">
        <v>45.76</v>
      </c>
      <c r="DI54" s="16">
        <v>42.52</v>
      </c>
      <c r="DJ54" s="16">
        <v>23.65</v>
      </c>
      <c r="DK54" s="18">
        <v>29.45</v>
      </c>
      <c r="DL54" s="17">
        <v>32.049999999999997</v>
      </c>
      <c r="DM54" s="17">
        <v>36.270000000000003</v>
      </c>
      <c r="DN54" s="17">
        <v>37.119999999999997</v>
      </c>
      <c r="DO54" s="19">
        <v>37.03</v>
      </c>
      <c r="DP54" s="17">
        <v>38.54</v>
      </c>
      <c r="DQ54" s="19">
        <v>38.4</v>
      </c>
      <c r="DR54" s="18">
        <v>38.32</v>
      </c>
      <c r="DS54" s="17">
        <v>38.44</v>
      </c>
      <c r="DT54" s="17">
        <v>38.799999999999997</v>
      </c>
      <c r="DU54" s="17">
        <v>40.07</v>
      </c>
      <c r="DV54" s="17">
        <v>46.32</v>
      </c>
      <c r="DW54" s="19">
        <v>47.61</v>
      </c>
      <c r="DX54" s="17">
        <v>45.65</v>
      </c>
      <c r="DY54" s="20">
        <v>47.22</v>
      </c>
      <c r="DZ54" s="16">
        <v>45.32</v>
      </c>
      <c r="EA54" s="16">
        <v>40.630000000000003</v>
      </c>
      <c r="EB54" s="16">
        <v>9</v>
      </c>
      <c r="EC54" s="17">
        <v>10</v>
      </c>
      <c r="ED54" s="17">
        <v>13</v>
      </c>
      <c r="EE54" s="17">
        <v>10</v>
      </c>
      <c r="EF54" s="17">
        <v>6</v>
      </c>
      <c r="EG54" s="17">
        <v>0</v>
      </c>
      <c r="EH54" s="17">
        <v>-5</v>
      </c>
      <c r="EI54" s="17">
        <v>-7</v>
      </c>
      <c r="EJ54" s="17">
        <v>-7</v>
      </c>
      <c r="EK54" s="17">
        <v>-2</v>
      </c>
      <c r="EL54" s="17">
        <v>2</v>
      </c>
      <c r="EM54" s="17">
        <v>8</v>
      </c>
      <c r="EN54" s="17">
        <v>8</v>
      </c>
      <c r="EO54" s="17">
        <v>10</v>
      </c>
      <c r="EP54" s="17">
        <v>10</v>
      </c>
      <c r="EQ54" s="20">
        <v>9</v>
      </c>
      <c r="ER54" s="20">
        <v>8</v>
      </c>
      <c r="ES54" s="20">
        <v>7</v>
      </c>
    </row>
    <row r="55" spans="1:149" ht="14">
      <c r="A55" s="2" t="s">
        <v>1273</v>
      </c>
      <c r="B55" s="2" t="s">
        <v>1666</v>
      </c>
      <c r="C55" s="2">
        <v>14</v>
      </c>
      <c r="D55" s="2">
        <v>7</v>
      </c>
      <c r="E55" s="2">
        <v>41966411</v>
      </c>
      <c r="F55" s="2" t="s">
        <v>91</v>
      </c>
      <c r="G55" s="1" t="s">
        <v>1277</v>
      </c>
      <c r="H55" s="15" t="s">
        <v>95</v>
      </c>
      <c r="I55" s="1">
        <v>7</v>
      </c>
      <c r="J55" s="2">
        <v>162.5</v>
      </c>
      <c r="K55" s="2">
        <v>44.1</v>
      </c>
      <c r="L55" s="2" t="s">
        <v>167</v>
      </c>
      <c r="M55" s="2"/>
      <c r="N55" s="2" t="s">
        <v>238</v>
      </c>
      <c r="O55" s="2" t="s">
        <v>335</v>
      </c>
      <c r="P55" s="3" t="s">
        <v>48</v>
      </c>
      <c r="Q55" s="3">
        <v>11</v>
      </c>
      <c r="R55" s="2">
        <v>13</v>
      </c>
      <c r="S55" s="2">
        <v>6</v>
      </c>
      <c r="T55" s="30"/>
      <c r="U55" s="30"/>
      <c r="V55" s="30"/>
      <c r="W55" s="30"/>
      <c r="X55" s="3" t="s">
        <v>48</v>
      </c>
      <c r="Y55" s="3">
        <v>11</v>
      </c>
      <c r="Z55" s="2">
        <v>13</v>
      </c>
      <c r="AA55" s="2">
        <v>6</v>
      </c>
      <c r="AB55" s="2" t="s">
        <v>1276</v>
      </c>
      <c r="AC55" s="33"/>
      <c r="AD55" s="3" t="s">
        <v>64</v>
      </c>
      <c r="AE55" s="3">
        <v>49</v>
      </c>
      <c r="AF55" s="2">
        <v>44</v>
      </c>
      <c r="AG55" s="2">
        <v>33</v>
      </c>
      <c r="AH55" s="2"/>
      <c r="AI55" s="33" t="s">
        <v>107</v>
      </c>
      <c r="AJ55" s="12" t="s">
        <v>526</v>
      </c>
      <c r="AK55" s="12">
        <v>51</v>
      </c>
      <c r="AL55" s="13">
        <v>43</v>
      </c>
      <c r="AM55" s="13">
        <v>26</v>
      </c>
      <c r="AN55" s="13"/>
      <c r="AO55" s="34" t="s">
        <v>152</v>
      </c>
      <c r="AP55" s="2" t="s">
        <v>127</v>
      </c>
      <c r="AQ55" s="2" t="s">
        <v>118</v>
      </c>
      <c r="AR55" s="2" t="s">
        <v>257</v>
      </c>
      <c r="AS55" s="2" t="s">
        <v>519</v>
      </c>
      <c r="AT55" s="2" t="s">
        <v>87</v>
      </c>
      <c r="AU55" s="1" t="s">
        <v>88</v>
      </c>
      <c r="AV55" s="2" t="s">
        <v>89</v>
      </c>
      <c r="AW55" s="1" t="s">
        <v>108</v>
      </c>
      <c r="AX55" s="2" t="s">
        <v>93</v>
      </c>
      <c r="AY55" s="14" t="s">
        <v>1278</v>
      </c>
      <c r="AZ55" s="14">
        <v>1</v>
      </c>
      <c r="BA55" s="3" t="s">
        <v>48</v>
      </c>
      <c r="BB55" s="3">
        <v>11</v>
      </c>
      <c r="BC55" s="2">
        <v>13</v>
      </c>
      <c r="BD55" s="2">
        <v>6</v>
      </c>
      <c r="BE55" s="2" t="s">
        <v>1666</v>
      </c>
      <c r="BF55" s="2">
        <v>14</v>
      </c>
      <c r="BG55" s="2">
        <v>7</v>
      </c>
      <c r="BH55" s="104">
        <v>4.5599999999999996</v>
      </c>
      <c r="BI55" s="114">
        <v>4.22</v>
      </c>
      <c r="BJ55" s="115">
        <v>3.9</v>
      </c>
      <c r="BK55" s="107">
        <v>2.2000000000000002</v>
      </c>
      <c r="BL55" s="106">
        <v>1.94</v>
      </c>
      <c r="BM55" s="108">
        <v>2.87</v>
      </c>
      <c r="BN55" s="106">
        <v>4.29</v>
      </c>
      <c r="BO55" s="108">
        <v>4.5599999999999996</v>
      </c>
      <c r="BP55" s="107">
        <v>5.23</v>
      </c>
      <c r="BQ55" s="106">
        <v>4.5</v>
      </c>
      <c r="BR55" s="106">
        <v>8.69</v>
      </c>
      <c r="BS55" s="106">
        <v>8.01</v>
      </c>
      <c r="BT55" s="106">
        <v>4.1900000000000004</v>
      </c>
      <c r="BU55" s="8">
        <v>4.4800000000000004</v>
      </c>
      <c r="BV55" s="7">
        <v>6.54</v>
      </c>
      <c r="BW55" s="9">
        <v>8.5</v>
      </c>
      <c r="BX55" s="4">
        <v>13.74</v>
      </c>
      <c r="BY55" s="4">
        <v>15.5</v>
      </c>
      <c r="BZ55" s="4">
        <v>4.03</v>
      </c>
      <c r="CA55" s="39">
        <v>4.76</v>
      </c>
      <c r="CB55" s="5">
        <v>3.37</v>
      </c>
      <c r="CC55" s="7">
        <v>2.86</v>
      </c>
      <c r="CD55" s="7">
        <v>3.9</v>
      </c>
      <c r="CE55" s="8">
        <v>4.92</v>
      </c>
      <c r="CF55" s="7">
        <v>6.58</v>
      </c>
      <c r="CG55" s="8">
        <v>5.77</v>
      </c>
      <c r="CH55" s="6">
        <v>6.03</v>
      </c>
      <c r="CI55" s="7">
        <v>7.03</v>
      </c>
      <c r="CJ55" s="7">
        <v>9.43</v>
      </c>
      <c r="CK55" s="7">
        <v>9.07</v>
      </c>
      <c r="CL55" s="7">
        <v>7.29</v>
      </c>
      <c r="CM55" s="8">
        <v>5.9</v>
      </c>
      <c r="CN55" s="7">
        <v>8.11</v>
      </c>
      <c r="CO55" s="9">
        <v>8.51</v>
      </c>
      <c r="CP55" s="4">
        <v>13.06</v>
      </c>
      <c r="CQ55" s="4">
        <v>16.72</v>
      </c>
      <c r="CR55" s="16">
        <v>27.11</v>
      </c>
      <c r="CS55" s="40">
        <v>30.28</v>
      </c>
      <c r="CT55" s="23">
        <v>30.92</v>
      </c>
      <c r="CU55" s="18">
        <v>30.97</v>
      </c>
      <c r="CV55" s="17">
        <v>32.83</v>
      </c>
      <c r="CW55" s="19">
        <v>33.630000000000003</v>
      </c>
      <c r="CX55" s="17">
        <v>35.08</v>
      </c>
      <c r="CY55" s="19">
        <v>36.119999999999997</v>
      </c>
      <c r="CZ55" s="18">
        <v>37.54</v>
      </c>
      <c r="DA55" s="17">
        <v>36.42</v>
      </c>
      <c r="DB55" s="17">
        <v>36.81</v>
      </c>
      <c r="DC55" s="17">
        <v>39.64</v>
      </c>
      <c r="DD55" s="17">
        <v>44.2</v>
      </c>
      <c r="DE55" s="19">
        <v>45.83</v>
      </c>
      <c r="DF55" s="17">
        <v>47.7</v>
      </c>
      <c r="DG55" s="20">
        <v>44.1</v>
      </c>
      <c r="DH55" s="16">
        <v>43.51</v>
      </c>
      <c r="DI55" s="16">
        <v>40.04</v>
      </c>
      <c r="DJ55" s="16">
        <v>27.78</v>
      </c>
      <c r="DK55" s="40">
        <v>31.44</v>
      </c>
      <c r="DL55" s="23">
        <v>31.81</v>
      </c>
      <c r="DM55" s="17">
        <v>31.48</v>
      </c>
      <c r="DN55" s="17">
        <v>33.729999999999997</v>
      </c>
      <c r="DO55" s="19">
        <v>33.799999999999997</v>
      </c>
      <c r="DP55" s="17">
        <v>35.96</v>
      </c>
      <c r="DQ55" s="19">
        <v>36.840000000000003</v>
      </c>
      <c r="DR55" s="18">
        <v>37.04</v>
      </c>
      <c r="DS55" s="17">
        <v>35.47</v>
      </c>
      <c r="DT55" s="17">
        <v>36.35</v>
      </c>
      <c r="DU55" s="17">
        <v>39.64</v>
      </c>
      <c r="DV55" s="17">
        <v>44.27</v>
      </c>
      <c r="DW55" s="19">
        <v>46.8</v>
      </c>
      <c r="DX55" s="17">
        <v>48.12</v>
      </c>
      <c r="DY55" s="20">
        <v>44.17</v>
      </c>
      <c r="DZ55" s="16">
        <v>43.27</v>
      </c>
      <c r="EA55" s="16">
        <v>40.01</v>
      </c>
      <c r="EB55" s="16">
        <v>9</v>
      </c>
      <c r="EC55" s="23">
        <v>4</v>
      </c>
      <c r="ED55" s="23">
        <v>0</v>
      </c>
      <c r="EE55" s="17">
        <v>0</v>
      </c>
      <c r="EF55" s="17">
        <v>-5</v>
      </c>
      <c r="EG55" s="17">
        <v>-8</v>
      </c>
      <c r="EH55" s="17">
        <v>-6</v>
      </c>
      <c r="EI55" s="17">
        <v>-5</v>
      </c>
      <c r="EJ55" s="17">
        <v>0</v>
      </c>
      <c r="EK55" s="17">
        <v>1</v>
      </c>
      <c r="EL55" s="17">
        <v>7</v>
      </c>
      <c r="EM55" s="17">
        <v>16</v>
      </c>
      <c r="EN55" s="17">
        <v>22</v>
      </c>
      <c r="EO55" s="17">
        <v>19</v>
      </c>
      <c r="EP55" s="17">
        <v>18</v>
      </c>
      <c r="EQ55" s="20">
        <v>13</v>
      </c>
      <c r="ER55" s="20">
        <v>12</v>
      </c>
      <c r="ES55" s="20">
        <v>9</v>
      </c>
    </row>
    <row r="56" spans="1:149" ht="14">
      <c r="A56" s="2" t="s">
        <v>1523</v>
      </c>
      <c r="B56" s="2" t="s">
        <v>1666</v>
      </c>
      <c r="C56" s="2">
        <v>15</v>
      </c>
      <c r="D56" s="2">
        <v>9</v>
      </c>
      <c r="E56" s="2">
        <v>50351664</v>
      </c>
      <c r="F56" s="2" t="s">
        <v>91</v>
      </c>
      <c r="G56" s="1" t="s">
        <v>1525</v>
      </c>
      <c r="H56" s="14"/>
      <c r="I56" s="1"/>
      <c r="J56" s="2">
        <v>160.69999999999999</v>
      </c>
      <c r="K56" s="2">
        <v>49.9</v>
      </c>
      <c r="L56" s="2" t="s">
        <v>167</v>
      </c>
      <c r="M56" s="2"/>
      <c r="N56" s="2" t="s">
        <v>99</v>
      </c>
      <c r="O56" s="2" t="s">
        <v>335</v>
      </c>
      <c r="P56" s="3" t="s">
        <v>6</v>
      </c>
      <c r="Q56" s="3">
        <v>15</v>
      </c>
      <c r="R56" s="2">
        <v>12</v>
      </c>
      <c r="S56" s="2">
        <v>5</v>
      </c>
      <c r="T56" s="30" t="s">
        <v>168</v>
      </c>
      <c r="U56" s="30"/>
      <c r="V56" s="30"/>
      <c r="W56" s="30"/>
      <c r="X56" s="3" t="s">
        <v>6</v>
      </c>
      <c r="Y56" s="3">
        <v>15</v>
      </c>
      <c r="Z56" s="2">
        <v>12</v>
      </c>
      <c r="AA56" s="2">
        <v>5</v>
      </c>
      <c r="AB56" s="2" t="s">
        <v>280</v>
      </c>
      <c r="AC56" s="33"/>
      <c r="AD56" s="3" t="s">
        <v>232</v>
      </c>
      <c r="AE56" s="3">
        <v>50</v>
      </c>
      <c r="AF56" s="2">
        <v>26</v>
      </c>
      <c r="AG56" s="2">
        <v>16</v>
      </c>
      <c r="AH56" s="2"/>
      <c r="AI56" s="33" t="s">
        <v>242</v>
      </c>
      <c r="AJ56" s="12" t="s">
        <v>217</v>
      </c>
      <c r="AK56" s="12">
        <v>37</v>
      </c>
      <c r="AL56" s="13">
        <v>23</v>
      </c>
      <c r="AM56" s="13">
        <v>14</v>
      </c>
      <c r="AN56" s="13"/>
      <c r="AO56" s="34" t="s">
        <v>180</v>
      </c>
      <c r="AP56" s="2" t="s">
        <v>83</v>
      </c>
      <c r="AQ56" s="2" t="s">
        <v>248</v>
      </c>
      <c r="AR56" s="2" t="s">
        <v>744</v>
      </c>
      <c r="AS56" s="2" t="s">
        <v>302</v>
      </c>
      <c r="AT56" s="2" t="s">
        <v>87</v>
      </c>
      <c r="AU56" s="1"/>
      <c r="AV56" s="2" t="s">
        <v>89</v>
      </c>
      <c r="AW56" s="1"/>
      <c r="AX56" s="2" t="s">
        <v>93</v>
      </c>
      <c r="AY56" s="14" t="s">
        <v>1526</v>
      </c>
      <c r="AZ56" s="14">
        <v>1</v>
      </c>
      <c r="BA56" s="3" t="s">
        <v>6</v>
      </c>
      <c r="BB56" s="3">
        <v>15</v>
      </c>
      <c r="BC56" s="2">
        <v>12</v>
      </c>
      <c r="BD56" s="2">
        <v>5</v>
      </c>
      <c r="BE56" s="2" t="s">
        <v>1666</v>
      </c>
      <c r="BF56" s="2">
        <v>15</v>
      </c>
      <c r="BG56" s="2">
        <v>9</v>
      </c>
      <c r="BH56" s="104">
        <v>3.17</v>
      </c>
      <c r="BI56" s="105">
        <v>2.78</v>
      </c>
      <c r="BJ56" s="109">
        <v>2.41</v>
      </c>
      <c r="BK56" s="107">
        <v>2.3199999999999998</v>
      </c>
      <c r="BL56" s="106">
        <v>1.78</v>
      </c>
      <c r="BM56" s="108">
        <v>1.78</v>
      </c>
      <c r="BN56" s="106">
        <v>0.12</v>
      </c>
      <c r="BO56" s="108">
        <v>0.28000000000000003</v>
      </c>
      <c r="BP56" s="107">
        <v>0.12</v>
      </c>
      <c r="BQ56" s="106">
        <v>1.34</v>
      </c>
      <c r="BR56" s="106">
        <v>4.66</v>
      </c>
      <c r="BS56" s="106">
        <v>4.78</v>
      </c>
      <c r="BT56" s="106">
        <v>2.74</v>
      </c>
      <c r="BU56" s="8">
        <v>3.98</v>
      </c>
      <c r="BV56" s="7">
        <v>4.5599999999999996</v>
      </c>
      <c r="BW56" s="9">
        <v>4.9000000000000004</v>
      </c>
      <c r="BX56" s="4">
        <v>9.74</v>
      </c>
      <c r="BY56" s="4">
        <v>14.89</v>
      </c>
      <c r="BZ56" s="4">
        <v>2.64</v>
      </c>
      <c r="CA56" s="26">
        <v>1.67</v>
      </c>
      <c r="CB56" s="25">
        <v>1.85</v>
      </c>
      <c r="CC56" s="53">
        <v>0.28000000000000003</v>
      </c>
      <c r="CD56" s="53">
        <v>0</v>
      </c>
      <c r="CE56" s="54">
        <v>0.88</v>
      </c>
      <c r="CF56" s="53">
        <v>0.37</v>
      </c>
      <c r="CG56" s="54">
        <v>1.1200000000000001</v>
      </c>
      <c r="CH56" s="55">
        <v>1.37</v>
      </c>
      <c r="CI56" s="53">
        <v>2.4900000000000002</v>
      </c>
      <c r="CJ56" s="53">
        <v>4.2300000000000004</v>
      </c>
      <c r="CK56" s="53">
        <v>3.61</v>
      </c>
      <c r="CL56" s="7">
        <v>2.2400000000000002</v>
      </c>
      <c r="CM56" s="8">
        <v>4.13</v>
      </c>
      <c r="CN56" s="7">
        <v>4.5</v>
      </c>
      <c r="CO56" s="9">
        <v>4.8899999999999997</v>
      </c>
      <c r="CP56" s="4">
        <v>8.7799999999999994</v>
      </c>
      <c r="CQ56" s="4">
        <v>15.79</v>
      </c>
      <c r="CR56" s="16">
        <v>25.84</v>
      </c>
      <c r="CS56" s="38">
        <v>28.37</v>
      </c>
      <c r="CT56" s="20">
        <v>32.06</v>
      </c>
      <c r="CU56" s="18">
        <v>33.630000000000003</v>
      </c>
      <c r="CV56" s="17">
        <v>35.369999999999997</v>
      </c>
      <c r="CW56" s="19">
        <v>36.06</v>
      </c>
      <c r="CX56" s="17">
        <v>36.630000000000003</v>
      </c>
      <c r="CY56" s="19">
        <v>37.299999999999997</v>
      </c>
      <c r="CZ56" s="18">
        <v>37.869999999999997</v>
      </c>
      <c r="DA56" s="17">
        <v>37.79</v>
      </c>
      <c r="DB56" s="17">
        <v>40.47</v>
      </c>
      <c r="DC56" s="17">
        <v>39.47</v>
      </c>
      <c r="DD56" s="17">
        <v>40.909999999999997</v>
      </c>
      <c r="DE56" s="19">
        <v>41.79</v>
      </c>
      <c r="DF56" s="17">
        <v>42.88</v>
      </c>
      <c r="DG56" s="20">
        <v>41.81</v>
      </c>
      <c r="DH56" s="16">
        <v>39.869999999999997</v>
      </c>
      <c r="DI56" s="16">
        <v>36.909999999999997</v>
      </c>
      <c r="DJ56" s="16">
        <v>25.97</v>
      </c>
      <c r="DK56" s="38">
        <v>28.52</v>
      </c>
      <c r="DL56" s="20">
        <v>32.450000000000003</v>
      </c>
      <c r="DM56" s="17">
        <v>34.83</v>
      </c>
      <c r="DN56" s="17">
        <v>35.659999999999997</v>
      </c>
      <c r="DO56" s="19">
        <v>36.18</v>
      </c>
      <c r="DP56" s="17">
        <v>36.869999999999997</v>
      </c>
      <c r="DQ56" s="19">
        <v>37.26</v>
      </c>
      <c r="DR56" s="18">
        <v>37.92</v>
      </c>
      <c r="DS56" s="17">
        <v>38.119999999999997</v>
      </c>
      <c r="DT56" s="17">
        <v>40.93</v>
      </c>
      <c r="DU56" s="17">
        <v>39.630000000000003</v>
      </c>
      <c r="DV56" s="17">
        <v>41.53</v>
      </c>
      <c r="DW56" s="19">
        <v>42.06</v>
      </c>
      <c r="DX56" s="17">
        <v>42.67</v>
      </c>
      <c r="DY56" s="20">
        <v>41.75</v>
      </c>
      <c r="DZ56" s="16">
        <v>39.409999999999997</v>
      </c>
      <c r="EA56" s="16">
        <v>37.01</v>
      </c>
      <c r="EB56" s="16">
        <v>2</v>
      </c>
      <c r="EC56" s="20">
        <v>4</v>
      </c>
      <c r="ED56" s="20">
        <v>3</v>
      </c>
      <c r="EE56" s="17">
        <v>3</v>
      </c>
      <c r="EF56" s="17">
        <v>0</v>
      </c>
      <c r="EG56" s="17">
        <v>-2</v>
      </c>
      <c r="EH56" s="17">
        <v>-6</v>
      </c>
      <c r="EI56" s="17">
        <v>-10</v>
      </c>
      <c r="EJ56" s="17">
        <v>-10</v>
      </c>
      <c r="EK56" s="17">
        <v>-6</v>
      </c>
      <c r="EL56" s="17">
        <v>0</v>
      </c>
      <c r="EM56" s="17">
        <v>2</v>
      </c>
      <c r="EN56" s="17">
        <v>4</v>
      </c>
      <c r="EO56" s="17">
        <v>7</v>
      </c>
      <c r="EP56" s="17">
        <v>6</v>
      </c>
      <c r="EQ56" s="20">
        <v>4</v>
      </c>
      <c r="ER56" s="20">
        <v>2</v>
      </c>
      <c r="ES56" s="20">
        <v>2</v>
      </c>
    </row>
    <row r="57" spans="1:149" ht="14">
      <c r="A57" s="2" t="s">
        <v>928</v>
      </c>
      <c r="B57" s="2" t="s">
        <v>1666</v>
      </c>
      <c r="C57" s="2">
        <v>19</v>
      </c>
      <c r="D57" s="2">
        <v>0</v>
      </c>
      <c r="E57" s="2">
        <v>50137534</v>
      </c>
      <c r="F57" s="2" t="s">
        <v>91</v>
      </c>
      <c r="G57" s="1" t="s">
        <v>814</v>
      </c>
      <c r="H57" s="14"/>
      <c r="I57" s="1"/>
      <c r="J57" s="2">
        <v>156.1</v>
      </c>
      <c r="K57" s="2">
        <v>48.6</v>
      </c>
      <c r="L57" s="2" t="s">
        <v>167</v>
      </c>
      <c r="M57" s="2"/>
      <c r="N57" s="2" t="s">
        <v>99</v>
      </c>
      <c r="O57" s="2" t="s">
        <v>335</v>
      </c>
      <c r="P57" s="3" t="s">
        <v>48</v>
      </c>
      <c r="Q57" s="3">
        <v>18</v>
      </c>
      <c r="R57" s="2">
        <v>18</v>
      </c>
      <c r="S57" s="2">
        <v>9</v>
      </c>
      <c r="T57" s="30" t="s">
        <v>168</v>
      </c>
      <c r="U57" s="30"/>
      <c r="V57" s="30"/>
      <c r="W57" s="30"/>
      <c r="X57" s="3" t="s">
        <v>48</v>
      </c>
      <c r="Y57" s="3">
        <v>18</v>
      </c>
      <c r="Z57" s="2">
        <v>18</v>
      </c>
      <c r="AA57" s="2">
        <v>9</v>
      </c>
      <c r="AB57" s="2" t="s">
        <v>280</v>
      </c>
      <c r="AC57" s="33"/>
      <c r="AD57" s="3" t="s">
        <v>115</v>
      </c>
      <c r="AE57" s="3">
        <v>47</v>
      </c>
      <c r="AF57" s="2">
        <v>38</v>
      </c>
      <c r="AG57" s="2">
        <v>28</v>
      </c>
      <c r="AH57" s="2"/>
      <c r="AI57" s="33" t="s">
        <v>443</v>
      </c>
      <c r="AJ57" s="12" t="s">
        <v>116</v>
      </c>
      <c r="AK57" s="12">
        <v>48</v>
      </c>
      <c r="AL57" s="13">
        <v>35</v>
      </c>
      <c r="AM57" s="13">
        <v>13</v>
      </c>
      <c r="AN57" s="13"/>
      <c r="AO57" s="34" t="s">
        <v>180</v>
      </c>
      <c r="AP57" s="2" t="s">
        <v>247</v>
      </c>
      <c r="AQ57" s="2" t="s">
        <v>240</v>
      </c>
      <c r="AR57" s="2" t="s">
        <v>342</v>
      </c>
      <c r="AS57" s="2" t="s">
        <v>151</v>
      </c>
      <c r="AT57" s="2" t="s">
        <v>87</v>
      </c>
      <c r="AU57" s="1"/>
      <c r="AV57" s="2" t="s">
        <v>89</v>
      </c>
      <c r="AW57" s="1"/>
      <c r="AX57" s="2" t="s">
        <v>93</v>
      </c>
      <c r="AY57" s="14" t="s">
        <v>931</v>
      </c>
      <c r="AZ57" s="14">
        <v>1</v>
      </c>
      <c r="BA57" s="3" t="s">
        <v>48</v>
      </c>
      <c r="BB57" s="3">
        <v>18</v>
      </c>
      <c r="BC57" s="2">
        <v>18</v>
      </c>
      <c r="BD57" s="2">
        <v>9</v>
      </c>
      <c r="BE57" s="2" t="s">
        <v>1666</v>
      </c>
      <c r="BF57" s="2">
        <v>19</v>
      </c>
      <c r="BG57" s="2">
        <v>0</v>
      </c>
      <c r="BH57" s="104">
        <v>3.26</v>
      </c>
      <c r="BI57" s="105">
        <v>3.56</v>
      </c>
      <c r="BJ57" s="109">
        <v>3.27</v>
      </c>
      <c r="BK57" s="107">
        <v>2.87</v>
      </c>
      <c r="BL57" s="106">
        <v>1.66</v>
      </c>
      <c r="BM57" s="108">
        <v>1.34</v>
      </c>
      <c r="BN57" s="106">
        <v>0.62</v>
      </c>
      <c r="BO57" s="108">
        <v>1.18</v>
      </c>
      <c r="BP57" s="107">
        <v>2.2799999999999998</v>
      </c>
      <c r="BQ57" s="106">
        <v>3.77</v>
      </c>
      <c r="BR57" s="106">
        <v>5.94</v>
      </c>
      <c r="BS57" s="106">
        <v>6.17</v>
      </c>
      <c r="BT57" s="106">
        <v>3.85</v>
      </c>
      <c r="BU57" s="8">
        <v>4.0999999999999996</v>
      </c>
      <c r="BV57" s="7">
        <v>5.13</v>
      </c>
      <c r="BW57" s="9">
        <v>7.51</v>
      </c>
      <c r="BX57" s="4">
        <v>11.19</v>
      </c>
      <c r="BY57" s="4">
        <v>14.34</v>
      </c>
      <c r="BZ57" s="4">
        <v>3.18</v>
      </c>
      <c r="CA57" s="26">
        <v>3.01</v>
      </c>
      <c r="CB57" s="25">
        <v>1.59</v>
      </c>
      <c r="CC57" s="53">
        <v>1.45</v>
      </c>
      <c r="CD57" s="53">
        <v>1.42</v>
      </c>
      <c r="CE57" s="54">
        <v>1.1100000000000001</v>
      </c>
      <c r="CF57" s="53">
        <v>0.51</v>
      </c>
      <c r="CG57" s="54">
        <v>2.2400000000000002</v>
      </c>
      <c r="CH57" s="55">
        <v>3.13</v>
      </c>
      <c r="CI57" s="53">
        <v>5.31</v>
      </c>
      <c r="CJ57" s="53">
        <v>4.75</v>
      </c>
      <c r="CK57" s="53">
        <v>3.14</v>
      </c>
      <c r="CL57" s="7">
        <v>2.94</v>
      </c>
      <c r="CM57" s="8">
        <v>3.52</v>
      </c>
      <c r="CN57" s="7">
        <v>5.69</v>
      </c>
      <c r="CO57" s="9">
        <v>8.2799999999999994</v>
      </c>
      <c r="CP57" s="4">
        <v>10.59</v>
      </c>
      <c r="CQ57" s="4">
        <v>15.39</v>
      </c>
      <c r="CR57" s="16">
        <v>25.47</v>
      </c>
      <c r="CS57" s="38">
        <v>28.2</v>
      </c>
      <c r="CT57" s="20">
        <v>32.76</v>
      </c>
      <c r="CU57" s="18">
        <v>33.61</v>
      </c>
      <c r="CV57" s="17">
        <v>35.92</v>
      </c>
      <c r="CW57" s="19">
        <v>36.19</v>
      </c>
      <c r="CX57" s="17">
        <v>36.71</v>
      </c>
      <c r="CY57" s="19">
        <v>37.01</v>
      </c>
      <c r="CZ57" s="18">
        <v>38.020000000000003</v>
      </c>
      <c r="DA57" s="17">
        <v>38.35</v>
      </c>
      <c r="DB57" s="17">
        <v>39.35</v>
      </c>
      <c r="DC57" s="17">
        <v>39.78</v>
      </c>
      <c r="DD57" s="17">
        <v>41.42</v>
      </c>
      <c r="DE57" s="19">
        <v>43.71</v>
      </c>
      <c r="DF57" s="17">
        <v>47.08</v>
      </c>
      <c r="DG57" s="20">
        <v>43.48</v>
      </c>
      <c r="DH57" s="16">
        <v>41.47</v>
      </c>
      <c r="DI57" s="16">
        <v>42.45</v>
      </c>
      <c r="DJ57" s="16">
        <v>25.43</v>
      </c>
      <c r="DK57" s="38">
        <v>29.5</v>
      </c>
      <c r="DL57" s="20">
        <v>33.22</v>
      </c>
      <c r="DM57" s="17">
        <v>33.71</v>
      </c>
      <c r="DN57" s="17">
        <v>35.9</v>
      </c>
      <c r="DO57" s="19">
        <v>35.409999999999997</v>
      </c>
      <c r="DP57" s="17">
        <v>36.57</v>
      </c>
      <c r="DQ57" s="19">
        <v>37.54</v>
      </c>
      <c r="DR57" s="18">
        <v>38.020000000000003</v>
      </c>
      <c r="DS57" s="17">
        <v>39.35</v>
      </c>
      <c r="DT57" s="17">
        <v>40.380000000000003</v>
      </c>
      <c r="DU57" s="17">
        <v>40.22</v>
      </c>
      <c r="DV57" s="17">
        <v>41.11</v>
      </c>
      <c r="DW57" s="19">
        <v>44.41</v>
      </c>
      <c r="DX57" s="17">
        <v>47.84</v>
      </c>
      <c r="DY57" s="20">
        <v>43.66</v>
      </c>
      <c r="DZ57" s="16">
        <v>41.11</v>
      </c>
      <c r="EA57" s="16">
        <v>42.65</v>
      </c>
      <c r="EB57" s="16">
        <v>0</v>
      </c>
      <c r="EC57" s="20">
        <v>2</v>
      </c>
      <c r="ED57" s="20">
        <v>2</v>
      </c>
      <c r="EE57" s="17">
        <v>0</v>
      </c>
      <c r="EF57" s="17">
        <v>-2</v>
      </c>
      <c r="EG57" s="17">
        <v>-7</v>
      </c>
      <c r="EH57" s="17">
        <v>-10</v>
      </c>
      <c r="EI57" s="17">
        <v>-10</v>
      </c>
      <c r="EJ57" s="17">
        <v>-7</v>
      </c>
      <c r="EK57" s="17">
        <v>-2</v>
      </c>
      <c r="EL57" s="17">
        <v>6</v>
      </c>
      <c r="EM57" s="17">
        <v>13</v>
      </c>
      <c r="EN57" s="17">
        <v>15</v>
      </c>
      <c r="EO57" s="17">
        <v>15</v>
      </c>
      <c r="EP57" s="17">
        <v>10</v>
      </c>
      <c r="EQ57" s="20">
        <v>7</v>
      </c>
      <c r="ER57" s="20">
        <v>4</v>
      </c>
      <c r="ES57" s="20">
        <v>3</v>
      </c>
    </row>
    <row r="58" spans="1:149" ht="14">
      <c r="A58" s="2" t="s">
        <v>1137</v>
      </c>
      <c r="B58" s="2" t="s">
        <v>1666</v>
      </c>
      <c r="C58" s="2">
        <v>17</v>
      </c>
      <c r="D58" s="2">
        <v>5</v>
      </c>
      <c r="E58" s="2">
        <v>52465420</v>
      </c>
      <c r="F58" s="2" t="s">
        <v>91</v>
      </c>
      <c r="G58" s="1" t="s">
        <v>1139</v>
      </c>
      <c r="H58" s="15" t="s">
        <v>95</v>
      </c>
      <c r="I58" s="1">
        <v>0</v>
      </c>
      <c r="J58" s="2">
        <v>160</v>
      </c>
      <c r="K58" s="2">
        <v>49.6</v>
      </c>
      <c r="L58" s="2" t="s">
        <v>167</v>
      </c>
      <c r="M58" s="2"/>
      <c r="N58" s="2" t="s">
        <v>99</v>
      </c>
      <c r="O58" s="2" t="s">
        <v>335</v>
      </c>
      <c r="P58" s="3" t="s">
        <v>17</v>
      </c>
      <c r="Q58" s="3">
        <v>22</v>
      </c>
      <c r="R58" s="2">
        <v>18</v>
      </c>
      <c r="S58" s="2">
        <v>17</v>
      </c>
      <c r="T58" s="30" t="s">
        <v>168</v>
      </c>
      <c r="U58" s="30"/>
      <c r="V58" s="30"/>
      <c r="W58" s="30"/>
      <c r="X58" s="3" t="s">
        <v>17</v>
      </c>
      <c r="Y58" s="3">
        <v>22</v>
      </c>
      <c r="Z58" s="2">
        <v>18</v>
      </c>
      <c r="AA58" s="2">
        <v>17</v>
      </c>
      <c r="AB58" s="2" t="s">
        <v>862</v>
      </c>
      <c r="AC58" s="33"/>
      <c r="AD58" s="3" t="s">
        <v>216</v>
      </c>
      <c r="AE58" s="3">
        <v>51</v>
      </c>
      <c r="AF58" s="2">
        <v>45</v>
      </c>
      <c r="AG58" s="2">
        <v>28</v>
      </c>
      <c r="AH58" s="2"/>
      <c r="AI58" s="33" t="s">
        <v>242</v>
      </c>
      <c r="AJ58" s="12" t="s">
        <v>217</v>
      </c>
      <c r="AK58" s="12">
        <v>45</v>
      </c>
      <c r="AL58" s="13">
        <v>40</v>
      </c>
      <c r="AM58" s="13">
        <v>22</v>
      </c>
      <c r="AN58" s="13"/>
      <c r="AO58" s="34" t="s">
        <v>197</v>
      </c>
      <c r="AP58" s="2" t="s">
        <v>341</v>
      </c>
      <c r="AQ58" s="2" t="s">
        <v>178</v>
      </c>
      <c r="AR58" s="2" t="s">
        <v>559</v>
      </c>
      <c r="AS58" s="2" t="s">
        <v>130</v>
      </c>
      <c r="AT58" s="2" t="s">
        <v>87</v>
      </c>
      <c r="AU58" s="1" t="s">
        <v>90</v>
      </c>
      <c r="AV58" s="2" t="s">
        <v>89</v>
      </c>
      <c r="AW58" s="1" t="s">
        <v>108</v>
      </c>
      <c r="AX58" s="2" t="s">
        <v>93</v>
      </c>
      <c r="AY58" s="14" t="s">
        <v>1140</v>
      </c>
      <c r="AZ58" s="14">
        <v>1</v>
      </c>
      <c r="BA58" s="3" t="s">
        <v>17</v>
      </c>
      <c r="BB58" s="3">
        <v>22</v>
      </c>
      <c r="BC58" s="2">
        <v>18</v>
      </c>
      <c r="BD58" s="2">
        <v>17</v>
      </c>
      <c r="BE58" s="2" t="s">
        <v>1666</v>
      </c>
      <c r="BF58" s="2">
        <v>17</v>
      </c>
      <c r="BG58" s="2">
        <v>5</v>
      </c>
      <c r="BH58" s="122">
        <v>4.13</v>
      </c>
      <c r="BI58" s="108">
        <v>2.67</v>
      </c>
      <c r="BJ58" s="107">
        <v>1.51</v>
      </c>
      <c r="BK58" s="106">
        <v>0.99</v>
      </c>
      <c r="BL58" s="107">
        <v>1.99</v>
      </c>
      <c r="BM58" s="106">
        <v>1.74</v>
      </c>
      <c r="BN58" s="108">
        <v>1.74</v>
      </c>
      <c r="BO58" s="106">
        <v>0</v>
      </c>
      <c r="BP58" s="108">
        <v>1.63</v>
      </c>
      <c r="BQ58" s="107">
        <v>2.92</v>
      </c>
      <c r="BR58" s="106">
        <v>2.98</v>
      </c>
      <c r="BS58" s="106">
        <v>4.51</v>
      </c>
      <c r="BT58" s="106">
        <v>1.9</v>
      </c>
      <c r="BU58" s="8">
        <v>2.62</v>
      </c>
      <c r="BV58" s="7">
        <v>2.56</v>
      </c>
      <c r="BW58" s="9">
        <v>4.62</v>
      </c>
      <c r="BX58" s="4">
        <v>10.220000000000001</v>
      </c>
      <c r="BY58" s="4">
        <v>11.75</v>
      </c>
      <c r="BZ58" s="96">
        <v>4.13</v>
      </c>
      <c r="CA58" s="8">
        <v>2.2799999999999998</v>
      </c>
      <c r="CB58" s="6">
        <v>0.9</v>
      </c>
      <c r="CC58" s="7">
        <v>0</v>
      </c>
      <c r="CD58" s="7">
        <v>0</v>
      </c>
      <c r="CE58" s="7">
        <v>0</v>
      </c>
      <c r="CF58" s="8">
        <v>1.87</v>
      </c>
      <c r="CG58" s="7">
        <v>2.25</v>
      </c>
      <c r="CH58" s="8">
        <v>2.41</v>
      </c>
      <c r="CI58" s="6">
        <v>3.6</v>
      </c>
      <c r="CJ58" s="7">
        <v>3.62</v>
      </c>
      <c r="CK58" s="7">
        <v>5.29</v>
      </c>
      <c r="CL58" s="7">
        <v>0</v>
      </c>
      <c r="CM58" s="8">
        <v>1.28</v>
      </c>
      <c r="CN58" s="7">
        <v>3.08</v>
      </c>
      <c r="CO58" s="9">
        <v>4.72</v>
      </c>
      <c r="CP58" s="4">
        <v>9.5</v>
      </c>
      <c r="CQ58" s="4">
        <v>9.24</v>
      </c>
      <c r="CR58" s="99">
        <v>29.55</v>
      </c>
      <c r="CS58" s="19">
        <v>31.27</v>
      </c>
      <c r="CT58" s="18">
        <v>33.82</v>
      </c>
      <c r="CU58" s="17">
        <v>35.380000000000003</v>
      </c>
      <c r="CV58" s="18">
        <v>36.270000000000003</v>
      </c>
      <c r="CW58" s="17">
        <v>38.33</v>
      </c>
      <c r="CX58" s="19">
        <v>37.65</v>
      </c>
      <c r="CY58" s="17">
        <v>37.65</v>
      </c>
      <c r="CZ58" s="19">
        <v>38.049999999999997</v>
      </c>
      <c r="DA58" s="18">
        <v>38.270000000000003</v>
      </c>
      <c r="DB58" s="17">
        <v>40.450000000000003</v>
      </c>
      <c r="DC58" s="17">
        <v>41.61</v>
      </c>
      <c r="DD58" s="17">
        <v>42.22</v>
      </c>
      <c r="DE58" s="19">
        <v>43.92</v>
      </c>
      <c r="DF58" s="17">
        <v>44.35</v>
      </c>
      <c r="DG58" s="20">
        <v>41.58</v>
      </c>
      <c r="DH58" s="16">
        <v>40.24</v>
      </c>
      <c r="DI58" s="16">
        <v>37.049999999999997</v>
      </c>
      <c r="DJ58" s="99">
        <v>28.55</v>
      </c>
      <c r="DK58" s="19">
        <v>30.15</v>
      </c>
      <c r="DL58" s="18">
        <v>33.03</v>
      </c>
      <c r="DM58" s="17">
        <v>34.96</v>
      </c>
      <c r="DN58" s="17">
        <v>37.090000000000003</v>
      </c>
      <c r="DO58" s="17">
        <v>38.770000000000003</v>
      </c>
      <c r="DP58" s="19">
        <v>38.14</v>
      </c>
      <c r="DQ58" s="17">
        <v>38.74</v>
      </c>
      <c r="DR58" s="19">
        <v>38.96</v>
      </c>
      <c r="DS58" s="18">
        <v>38.299999999999997</v>
      </c>
      <c r="DT58" s="17">
        <v>40.35</v>
      </c>
      <c r="DU58" s="17">
        <v>42.01</v>
      </c>
      <c r="DV58" s="17">
        <v>43.44</v>
      </c>
      <c r="DW58" s="19">
        <v>44.71</v>
      </c>
      <c r="DX58" s="17">
        <v>45.72</v>
      </c>
      <c r="DY58" s="20">
        <v>42.01</v>
      </c>
      <c r="DZ58" s="16">
        <v>41.04</v>
      </c>
      <c r="EA58" s="16">
        <v>37.67</v>
      </c>
      <c r="EB58" s="99">
        <v>0</v>
      </c>
      <c r="EC58" s="19">
        <v>1</v>
      </c>
      <c r="ED58" s="17">
        <v>3</v>
      </c>
      <c r="EE58" s="17">
        <v>4</v>
      </c>
      <c r="EF58" s="17">
        <v>7</v>
      </c>
      <c r="EG58" s="17">
        <v>3</v>
      </c>
      <c r="EH58" s="17">
        <v>0</v>
      </c>
      <c r="EI58" s="17">
        <v>-1</v>
      </c>
      <c r="EJ58" s="17">
        <v>-3</v>
      </c>
      <c r="EK58" s="17">
        <v>-2</v>
      </c>
      <c r="EL58" s="17">
        <v>0</v>
      </c>
      <c r="EM58" s="17">
        <v>9</v>
      </c>
      <c r="EN58" s="17">
        <v>17</v>
      </c>
      <c r="EO58" s="17">
        <v>21</v>
      </c>
      <c r="EP58" s="17">
        <v>21</v>
      </c>
      <c r="EQ58" s="20">
        <v>17</v>
      </c>
      <c r="ER58" s="20">
        <v>10</v>
      </c>
      <c r="ES58" s="20">
        <v>10</v>
      </c>
    </row>
    <row r="59" spans="1:149" ht="14">
      <c r="A59" s="2" t="s">
        <v>1321</v>
      </c>
      <c r="B59" s="2" t="s">
        <v>1666</v>
      </c>
      <c r="C59" s="2">
        <v>15</v>
      </c>
      <c r="D59" s="2">
        <v>8</v>
      </c>
      <c r="E59" s="2">
        <v>48053215</v>
      </c>
      <c r="F59" s="2" t="s">
        <v>91</v>
      </c>
      <c r="G59" s="1" t="s">
        <v>360</v>
      </c>
      <c r="H59" s="15" t="s">
        <v>95</v>
      </c>
      <c r="I59" s="1">
        <v>0</v>
      </c>
      <c r="J59" s="2">
        <v>161.30000000000001</v>
      </c>
      <c r="K59" s="2">
        <v>46.6</v>
      </c>
      <c r="L59" s="2" t="s">
        <v>167</v>
      </c>
      <c r="M59" s="2"/>
      <c r="N59" s="2" t="s">
        <v>99</v>
      </c>
      <c r="O59" s="2" t="s">
        <v>335</v>
      </c>
      <c r="P59" s="3" t="s">
        <v>6</v>
      </c>
      <c r="Q59" s="3">
        <v>25</v>
      </c>
      <c r="R59" s="2">
        <v>22</v>
      </c>
      <c r="S59" s="2">
        <v>17</v>
      </c>
      <c r="T59" s="30" t="s">
        <v>168</v>
      </c>
      <c r="U59" s="30"/>
      <c r="V59" s="30"/>
      <c r="W59" s="30"/>
      <c r="X59" s="3" t="s">
        <v>6</v>
      </c>
      <c r="Y59" s="3">
        <v>25</v>
      </c>
      <c r="Z59" s="2">
        <v>22</v>
      </c>
      <c r="AA59" s="2">
        <v>17</v>
      </c>
      <c r="AB59" s="2" t="s">
        <v>1322</v>
      </c>
      <c r="AC59" s="33"/>
      <c r="AD59" s="3" t="s">
        <v>137</v>
      </c>
      <c r="AE59" s="3">
        <v>52</v>
      </c>
      <c r="AF59" s="2">
        <v>36</v>
      </c>
      <c r="AG59" s="2">
        <v>29</v>
      </c>
      <c r="AH59" s="2"/>
      <c r="AI59" s="33" t="s">
        <v>443</v>
      </c>
      <c r="AJ59" s="12" t="s">
        <v>116</v>
      </c>
      <c r="AK59" s="12">
        <v>46</v>
      </c>
      <c r="AL59" s="13">
        <v>33</v>
      </c>
      <c r="AM59" s="13">
        <v>9</v>
      </c>
      <c r="AN59" s="13"/>
      <c r="AO59" s="34" t="s">
        <v>180</v>
      </c>
      <c r="AP59" s="2" t="s">
        <v>239</v>
      </c>
      <c r="AQ59" s="2" t="s">
        <v>118</v>
      </c>
      <c r="AR59" s="2" t="s">
        <v>226</v>
      </c>
      <c r="AS59" s="2" t="s">
        <v>359</v>
      </c>
      <c r="AT59" s="2" t="s">
        <v>87</v>
      </c>
      <c r="AU59" s="1" t="s">
        <v>176</v>
      </c>
      <c r="AV59" s="2" t="s">
        <v>89</v>
      </c>
      <c r="AW59" s="1" t="s">
        <v>131</v>
      </c>
      <c r="AX59" s="2" t="s">
        <v>93</v>
      </c>
      <c r="AY59" s="14" t="s">
        <v>361</v>
      </c>
      <c r="AZ59" s="14">
        <v>1</v>
      </c>
      <c r="BA59" s="3" t="s">
        <v>6</v>
      </c>
      <c r="BB59" s="3">
        <v>25</v>
      </c>
      <c r="BC59" s="2">
        <v>22</v>
      </c>
      <c r="BD59" s="2">
        <v>17</v>
      </c>
      <c r="BE59" s="2" t="s">
        <v>1666</v>
      </c>
      <c r="BF59" s="2">
        <v>15</v>
      </c>
      <c r="BG59" s="2">
        <v>8</v>
      </c>
      <c r="BH59" s="104">
        <v>5.61</v>
      </c>
      <c r="BI59" s="114">
        <v>3.71</v>
      </c>
      <c r="BJ59" s="115">
        <v>3.9</v>
      </c>
      <c r="BK59" s="107">
        <v>3.48</v>
      </c>
      <c r="BL59" s="106">
        <v>4.8</v>
      </c>
      <c r="BM59" s="108">
        <v>4.13</v>
      </c>
      <c r="BN59" s="106">
        <v>2.68</v>
      </c>
      <c r="BO59" s="108">
        <v>3.28</v>
      </c>
      <c r="BP59" s="107">
        <v>2.56</v>
      </c>
      <c r="BQ59" s="106">
        <v>4.1900000000000004</v>
      </c>
      <c r="BR59" s="106">
        <v>8.6999999999999993</v>
      </c>
      <c r="BS59" s="106">
        <v>5.73</v>
      </c>
      <c r="BT59" s="106">
        <v>3.5</v>
      </c>
      <c r="BU59" s="8">
        <v>3.64</v>
      </c>
      <c r="BV59" s="7">
        <v>3.39</v>
      </c>
      <c r="BW59" s="9">
        <v>6.11</v>
      </c>
      <c r="BX59" s="4">
        <v>10.65</v>
      </c>
      <c r="BY59" s="4">
        <v>15.21</v>
      </c>
      <c r="BZ59" s="4">
        <v>5.1100000000000003</v>
      </c>
      <c r="CA59" s="39">
        <v>1.1100000000000001</v>
      </c>
      <c r="CB59" s="5">
        <v>0</v>
      </c>
      <c r="CC59" s="7">
        <v>0</v>
      </c>
      <c r="CD59" s="7">
        <v>2.66</v>
      </c>
      <c r="CE59" s="8">
        <v>4.66</v>
      </c>
      <c r="CF59" s="7">
        <v>3.39</v>
      </c>
      <c r="CG59" s="8">
        <v>3.74</v>
      </c>
      <c r="CH59" s="6">
        <v>5.15</v>
      </c>
      <c r="CI59" s="7">
        <v>6.1</v>
      </c>
      <c r="CJ59" s="7">
        <v>7.96</v>
      </c>
      <c r="CK59" s="7">
        <v>4.87</v>
      </c>
      <c r="CL59" s="7">
        <v>2.58</v>
      </c>
      <c r="CM59" s="8">
        <v>3.28</v>
      </c>
      <c r="CN59" s="7">
        <v>3.76</v>
      </c>
      <c r="CO59" s="9">
        <v>6.78</v>
      </c>
      <c r="CP59" s="4">
        <v>8.75</v>
      </c>
      <c r="CQ59" s="4">
        <v>13.59</v>
      </c>
      <c r="CR59" s="16">
        <v>28.86</v>
      </c>
      <c r="CS59" s="40">
        <v>31.3</v>
      </c>
      <c r="CT59" s="23">
        <v>34.619999999999997</v>
      </c>
      <c r="CU59" s="18">
        <v>33.159999999999997</v>
      </c>
      <c r="CV59" s="17">
        <v>37.36</v>
      </c>
      <c r="CW59" s="19">
        <v>38.229999999999997</v>
      </c>
      <c r="CX59" s="17">
        <v>38.6</v>
      </c>
      <c r="CY59" s="19">
        <v>39.5</v>
      </c>
      <c r="CZ59" s="18">
        <v>38.61</v>
      </c>
      <c r="DA59" s="17">
        <v>39.950000000000003</v>
      </c>
      <c r="DB59" s="17">
        <v>39.11</v>
      </c>
      <c r="DC59" s="17">
        <v>42.12</v>
      </c>
      <c r="DD59" s="17">
        <v>48.22</v>
      </c>
      <c r="DE59" s="19">
        <v>50.18</v>
      </c>
      <c r="DF59" s="17">
        <v>50.31</v>
      </c>
      <c r="DG59" s="20">
        <v>48.33</v>
      </c>
      <c r="DH59" s="16">
        <v>46.89</v>
      </c>
      <c r="DI59" s="16">
        <v>40.43</v>
      </c>
      <c r="DJ59" s="16">
        <v>28.65</v>
      </c>
      <c r="DK59" s="40">
        <v>30.72</v>
      </c>
      <c r="DL59" s="23">
        <v>34.14</v>
      </c>
      <c r="DM59" s="17">
        <v>45.53</v>
      </c>
      <c r="DN59" s="17">
        <v>37.72</v>
      </c>
      <c r="DO59" s="19">
        <v>39.65</v>
      </c>
      <c r="DP59" s="17">
        <v>38.020000000000003</v>
      </c>
      <c r="DQ59" s="19">
        <v>39.880000000000003</v>
      </c>
      <c r="DR59" s="18">
        <v>39.75</v>
      </c>
      <c r="DS59" s="17">
        <v>39.44</v>
      </c>
      <c r="DT59" s="17">
        <v>38.5</v>
      </c>
      <c r="DU59" s="17">
        <v>41.12</v>
      </c>
      <c r="DV59" s="17">
        <v>48.52</v>
      </c>
      <c r="DW59" s="19">
        <v>51.57</v>
      </c>
      <c r="DX59" s="17">
        <v>51.35</v>
      </c>
      <c r="DY59" s="20">
        <v>49.07</v>
      </c>
      <c r="DZ59" s="16">
        <v>46.24</v>
      </c>
      <c r="EA59" s="16">
        <v>37.270000000000003</v>
      </c>
      <c r="EB59" s="16">
        <v>11</v>
      </c>
      <c r="EC59" s="23">
        <v>11</v>
      </c>
      <c r="ED59" s="23">
        <v>11</v>
      </c>
      <c r="EE59" s="17">
        <v>5</v>
      </c>
      <c r="EF59" s="17">
        <v>2</v>
      </c>
      <c r="EG59" s="17">
        <v>-3</v>
      </c>
      <c r="EH59" s="17">
        <v>-10</v>
      </c>
      <c r="EI59" s="17">
        <v>-14</v>
      </c>
      <c r="EJ59" s="17">
        <v>-9</v>
      </c>
      <c r="EK59" s="17">
        <v>-6</v>
      </c>
      <c r="EL59" s="17">
        <v>3</v>
      </c>
      <c r="EM59" s="17">
        <v>14</v>
      </c>
      <c r="EN59" s="17">
        <v>19</v>
      </c>
      <c r="EO59" s="17">
        <v>19</v>
      </c>
      <c r="EP59" s="17">
        <v>17</v>
      </c>
      <c r="EQ59" s="20">
        <v>12</v>
      </c>
      <c r="ER59" s="20">
        <v>8</v>
      </c>
      <c r="ES59" s="20">
        <v>8</v>
      </c>
    </row>
    <row r="60" spans="1:149" ht="14">
      <c r="A60" s="2" t="s">
        <v>595</v>
      </c>
      <c r="B60" s="2" t="s">
        <v>1666</v>
      </c>
      <c r="C60" s="2">
        <v>12</v>
      </c>
      <c r="D60" s="2">
        <v>11</v>
      </c>
      <c r="E60" s="2">
        <v>46818858</v>
      </c>
      <c r="F60" s="2" t="s">
        <v>91</v>
      </c>
      <c r="G60" s="1" t="s">
        <v>600</v>
      </c>
      <c r="H60" s="15" t="s">
        <v>602</v>
      </c>
      <c r="I60" s="1">
        <v>1</v>
      </c>
      <c r="J60" s="2">
        <v>155.69999999999999</v>
      </c>
      <c r="K60" s="2">
        <v>39.1</v>
      </c>
      <c r="L60" s="2" t="s">
        <v>167</v>
      </c>
      <c r="M60" s="2"/>
      <c r="N60" s="2" t="s">
        <v>99</v>
      </c>
      <c r="O60" s="2" t="s">
        <v>335</v>
      </c>
      <c r="P60" s="3" t="s">
        <v>48</v>
      </c>
      <c r="Q60" s="3">
        <v>26</v>
      </c>
      <c r="R60" s="2">
        <v>19</v>
      </c>
      <c r="S60" s="2">
        <v>16</v>
      </c>
      <c r="T60" s="30" t="s">
        <v>598</v>
      </c>
      <c r="U60" s="30"/>
      <c r="V60" s="30"/>
      <c r="W60" s="30"/>
      <c r="X60" s="3" t="s">
        <v>48</v>
      </c>
      <c r="Y60" s="3">
        <v>26</v>
      </c>
      <c r="Z60" s="2">
        <v>19</v>
      </c>
      <c r="AA60" s="2">
        <v>16</v>
      </c>
      <c r="AB60" s="2" t="s">
        <v>553</v>
      </c>
      <c r="AC60" s="33"/>
      <c r="AD60" s="3" t="s">
        <v>64</v>
      </c>
      <c r="AE60" s="3">
        <v>59</v>
      </c>
      <c r="AF60" s="2">
        <v>38</v>
      </c>
      <c r="AG60" s="2">
        <v>38</v>
      </c>
      <c r="AH60" s="2"/>
      <c r="AI60" s="33" t="s">
        <v>443</v>
      </c>
      <c r="AJ60" s="12" t="s">
        <v>526</v>
      </c>
      <c r="AK60" s="12">
        <v>48</v>
      </c>
      <c r="AL60" s="13">
        <v>31</v>
      </c>
      <c r="AM60" s="13">
        <v>22</v>
      </c>
      <c r="AN60" s="13"/>
      <c r="AO60" s="34" t="s">
        <v>180</v>
      </c>
      <c r="AP60" s="2" t="s">
        <v>599</v>
      </c>
      <c r="AQ60" s="2" t="s">
        <v>409</v>
      </c>
      <c r="AR60" s="2" t="s">
        <v>342</v>
      </c>
      <c r="AS60" s="2" t="s">
        <v>359</v>
      </c>
      <c r="AT60" s="2" t="s">
        <v>87</v>
      </c>
      <c r="AU60" s="1" t="s">
        <v>176</v>
      </c>
      <c r="AV60" s="2" t="s">
        <v>89</v>
      </c>
      <c r="AW60" s="1" t="s">
        <v>108</v>
      </c>
      <c r="AX60" s="2" t="s">
        <v>93</v>
      </c>
      <c r="AY60" s="14" t="s">
        <v>601</v>
      </c>
      <c r="AZ60" s="14">
        <v>1</v>
      </c>
      <c r="BA60" s="3" t="s">
        <v>48</v>
      </c>
      <c r="BB60" s="3">
        <v>26</v>
      </c>
      <c r="BC60" s="2">
        <v>19</v>
      </c>
      <c r="BD60" s="2">
        <v>16</v>
      </c>
      <c r="BE60" s="2" t="s">
        <v>1666</v>
      </c>
      <c r="BF60" s="2">
        <v>12</v>
      </c>
      <c r="BG60" s="2">
        <v>11</v>
      </c>
      <c r="BH60" s="104">
        <v>2.17</v>
      </c>
      <c r="BI60" s="105">
        <v>2.5299999999999998</v>
      </c>
      <c r="BJ60" s="115">
        <v>1.54</v>
      </c>
      <c r="BK60" s="107">
        <v>1.73</v>
      </c>
      <c r="BL60" s="106">
        <v>0.5</v>
      </c>
      <c r="BM60" s="108">
        <v>0.62</v>
      </c>
      <c r="BN60" s="106">
        <v>0</v>
      </c>
      <c r="BO60" s="108">
        <v>0.35</v>
      </c>
      <c r="BP60" s="107">
        <v>0</v>
      </c>
      <c r="BQ60" s="106">
        <v>2.12</v>
      </c>
      <c r="BR60" s="106">
        <v>2.88</v>
      </c>
      <c r="BS60" s="106">
        <v>4.5</v>
      </c>
      <c r="BT60" s="106">
        <v>2.14</v>
      </c>
      <c r="BU60" s="8">
        <v>2.0099999999999998</v>
      </c>
      <c r="BV60" s="7">
        <v>3.34</v>
      </c>
      <c r="BW60" s="9">
        <v>3.87</v>
      </c>
      <c r="BX60" s="4">
        <v>8.08</v>
      </c>
      <c r="BY60" s="4">
        <v>12.85</v>
      </c>
      <c r="BZ60" s="4">
        <v>2.63</v>
      </c>
      <c r="CA60" s="37">
        <v>0</v>
      </c>
      <c r="CB60" s="5">
        <v>0.32</v>
      </c>
      <c r="CC60" s="7">
        <v>0.41</v>
      </c>
      <c r="CD60" s="7">
        <v>1.57</v>
      </c>
      <c r="CE60" s="8">
        <v>2.14</v>
      </c>
      <c r="CF60" s="7">
        <v>2.11</v>
      </c>
      <c r="CG60" s="8">
        <v>2.4900000000000002</v>
      </c>
      <c r="CH60" s="6">
        <v>2.17</v>
      </c>
      <c r="CI60" s="7">
        <v>1.9</v>
      </c>
      <c r="CJ60" s="7">
        <v>3.54</v>
      </c>
      <c r="CK60" s="7">
        <v>3.41</v>
      </c>
      <c r="CL60" s="7">
        <v>2.12</v>
      </c>
      <c r="CM60" s="8">
        <v>2.04</v>
      </c>
      <c r="CN60" s="7">
        <v>4.07</v>
      </c>
      <c r="CO60" s="9">
        <v>5.98</v>
      </c>
      <c r="CP60" s="4">
        <v>7.06</v>
      </c>
      <c r="CQ60" s="4">
        <v>12.23</v>
      </c>
      <c r="CR60" s="16">
        <v>28.05</v>
      </c>
      <c r="CS60" s="38">
        <v>30.52</v>
      </c>
      <c r="CT60" s="23">
        <v>32.15</v>
      </c>
      <c r="CU60" s="18">
        <v>34.25</v>
      </c>
      <c r="CV60" s="17">
        <v>34.229999999999997</v>
      </c>
      <c r="CW60" s="19">
        <v>34.130000000000003</v>
      </c>
      <c r="CX60" s="17">
        <v>37.53</v>
      </c>
      <c r="CY60" s="19">
        <v>38.229999999999997</v>
      </c>
      <c r="CZ60" s="18">
        <v>37.97</v>
      </c>
      <c r="DA60" s="17">
        <v>36.42</v>
      </c>
      <c r="DB60" s="17">
        <v>37.9</v>
      </c>
      <c r="DC60" s="17">
        <v>35.78</v>
      </c>
      <c r="DD60" s="17">
        <v>43.24</v>
      </c>
      <c r="DE60" s="19">
        <v>45</v>
      </c>
      <c r="DF60" s="17">
        <v>46.46</v>
      </c>
      <c r="DG60" s="20">
        <v>44.26</v>
      </c>
      <c r="DH60" s="16">
        <v>42.44</v>
      </c>
      <c r="DI60" s="16">
        <v>38.880000000000003</v>
      </c>
      <c r="DJ60" s="16">
        <v>27.35</v>
      </c>
      <c r="DK60" s="38">
        <v>31.78</v>
      </c>
      <c r="DL60" s="23">
        <v>33.22</v>
      </c>
      <c r="DM60" s="17">
        <v>35.82</v>
      </c>
      <c r="DN60" s="17">
        <v>34.83</v>
      </c>
      <c r="DO60" s="19">
        <v>34.590000000000003</v>
      </c>
      <c r="DP60" s="17">
        <v>37.71</v>
      </c>
      <c r="DQ60" s="19">
        <v>38.14</v>
      </c>
      <c r="DR60" s="18">
        <v>37.79</v>
      </c>
      <c r="DS60" s="17">
        <v>36.33</v>
      </c>
      <c r="DT60" s="17">
        <v>38.85</v>
      </c>
      <c r="DU60" s="17">
        <v>35.880000000000003</v>
      </c>
      <c r="DV60" s="17">
        <v>43.48</v>
      </c>
      <c r="DW60" s="19">
        <v>45.92</v>
      </c>
      <c r="DX60" s="17">
        <v>46.58</v>
      </c>
      <c r="DY60" s="20">
        <v>43.11</v>
      </c>
      <c r="DZ60" s="16">
        <v>42.9</v>
      </c>
      <c r="EA60" s="16">
        <v>38.03</v>
      </c>
      <c r="EB60" s="16">
        <v>11</v>
      </c>
      <c r="EC60" s="20">
        <v>12</v>
      </c>
      <c r="ED60" s="23">
        <v>12</v>
      </c>
      <c r="EE60" s="17">
        <v>7</v>
      </c>
      <c r="EF60" s="17">
        <v>-2</v>
      </c>
      <c r="EG60" s="17">
        <v>-9</v>
      </c>
      <c r="EH60" s="17">
        <v>-11</v>
      </c>
      <c r="EI60" s="17">
        <v>-11</v>
      </c>
      <c r="EJ60" s="17">
        <v>-8</v>
      </c>
      <c r="EK60" s="17">
        <v>-5</v>
      </c>
      <c r="EL60" s="17">
        <v>6</v>
      </c>
      <c r="EM60" s="17">
        <v>14</v>
      </c>
      <c r="EN60" s="17">
        <v>22</v>
      </c>
      <c r="EO60" s="17">
        <v>22</v>
      </c>
      <c r="EP60" s="17">
        <v>22</v>
      </c>
      <c r="EQ60" s="20">
        <v>20</v>
      </c>
      <c r="ER60" s="20">
        <v>19</v>
      </c>
      <c r="ES60" s="20">
        <v>23</v>
      </c>
    </row>
    <row r="61" spans="1:149" ht="14">
      <c r="A61" s="2" t="s">
        <v>1061</v>
      </c>
      <c r="B61" s="2" t="s">
        <v>1666</v>
      </c>
      <c r="C61" s="2">
        <v>12</v>
      </c>
      <c r="D61" s="2">
        <v>10</v>
      </c>
      <c r="E61" s="2">
        <v>36085707</v>
      </c>
      <c r="F61" s="2" t="s">
        <v>91</v>
      </c>
      <c r="G61" s="1" t="s">
        <v>878</v>
      </c>
      <c r="H61" s="14"/>
      <c r="I61" s="1"/>
      <c r="J61" s="2">
        <v>151.9</v>
      </c>
      <c r="K61" s="2">
        <v>44</v>
      </c>
      <c r="L61" s="2" t="s">
        <v>167</v>
      </c>
      <c r="M61" s="2"/>
      <c r="N61" s="2" t="s">
        <v>99</v>
      </c>
      <c r="O61" s="2" t="s">
        <v>335</v>
      </c>
      <c r="P61" s="3" t="s">
        <v>6</v>
      </c>
      <c r="Q61" s="3">
        <v>29</v>
      </c>
      <c r="R61" s="2">
        <v>20</v>
      </c>
      <c r="S61" s="2">
        <v>14</v>
      </c>
      <c r="T61" s="30"/>
      <c r="U61" s="30"/>
      <c r="V61" s="30"/>
      <c r="W61" s="30"/>
      <c r="X61" s="3" t="s">
        <v>6</v>
      </c>
      <c r="Y61" s="3">
        <v>29</v>
      </c>
      <c r="Z61" s="2">
        <v>20</v>
      </c>
      <c r="AA61" s="2">
        <v>14</v>
      </c>
      <c r="AB61" s="2" t="s">
        <v>280</v>
      </c>
      <c r="AC61" s="33"/>
      <c r="AD61" s="3" t="s">
        <v>232</v>
      </c>
      <c r="AE61" s="3">
        <v>51</v>
      </c>
      <c r="AF61" s="2">
        <v>32</v>
      </c>
      <c r="AG61" s="2">
        <v>20</v>
      </c>
      <c r="AH61" s="2"/>
      <c r="AI61" s="33" t="s">
        <v>242</v>
      </c>
      <c r="AJ61" s="12" t="s">
        <v>217</v>
      </c>
      <c r="AK61" s="12">
        <v>39</v>
      </c>
      <c r="AL61" s="13">
        <v>31</v>
      </c>
      <c r="AM61" s="13">
        <v>18</v>
      </c>
      <c r="AN61" s="13"/>
      <c r="AO61" s="34" t="s">
        <v>197</v>
      </c>
      <c r="AP61" s="2" t="s">
        <v>311</v>
      </c>
      <c r="AQ61" s="2" t="s">
        <v>1063</v>
      </c>
      <c r="AR61" s="2" t="s">
        <v>507</v>
      </c>
      <c r="AS61" s="2" t="s">
        <v>1017</v>
      </c>
      <c r="AT61" s="2" t="s">
        <v>87</v>
      </c>
      <c r="AU61" s="1"/>
      <c r="AV61" s="2" t="s">
        <v>89</v>
      </c>
      <c r="AW61" s="1"/>
      <c r="AX61" s="2" t="s">
        <v>93</v>
      </c>
      <c r="AY61" s="14" t="s">
        <v>1064</v>
      </c>
      <c r="AZ61" s="14">
        <v>1</v>
      </c>
      <c r="BA61" s="3" t="s">
        <v>6</v>
      </c>
      <c r="BB61" s="3">
        <v>29</v>
      </c>
      <c r="BC61" s="2">
        <v>20</v>
      </c>
      <c r="BD61" s="2">
        <v>14</v>
      </c>
      <c r="BE61" s="2" t="s">
        <v>1666</v>
      </c>
      <c r="BF61" s="2">
        <v>12</v>
      </c>
      <c r="BG61" s="2">
        <v>10</v>
      </c>
      <c r="BH61" s="104">
        <v>4.6100000000000003</v>
      </c>
      <c r="BI61" s="105">
        <v>3.31</v>
      </c>
      <c r="BJ61" s="109">
        <v>2.48</v>
      </c>
      <c r="BK61" s="107">
        <v>2.76</v>
      </c>
      <c r="BL61" s="106">
        <v>2.98</v>
      </c>
      <c r="BM61" s="108">
        <v>2.99</v>
      </c>
      <c r="BN61" s="106">
        <v>3.05</v>
      </c>
      <c r="BO61" s="108">
        <v>2.78</v>
      </c>
      <c r="BP61" s="107">
        <v>3.13</v>
      </c>
      <c r="BQ61" s="106">
        <v>2.11</v>
      </c>
      <c r="BR61" s="106">
        <v>5.4</v>
      </c>
      <c r="BS61" s="106">
        <v>5.94</v>
      </c>
      <c r="BT61" s="106">
        <v>4.01</v>
      </c>
      <c r="BU61" s="4">
        <v>5.09</v>
      </c>
      <c r="BV61" s="9">
        <v>6.09</v>
      </c>
      <c r="BW61" s="9">
        <v>9.1999999999999993</v>
      </c>
      <c r="BX61" s="4">
        <v>11.81</v>
      </c>
      <c r="BY61" s="4">
        <v>17.66</v>
      </c>
      <c r="BZ61" s="4">
        <v>4.6500000000000004</v>
      </c>
      <c r="CA61" s="26">
        <v>3.38</v>
      </c>
      <c r="CB61" s="25">
        <v>1.06</v>
      </c>
      <c r="CC61" s="53">
        <v>0.63</v>
      </c>
      <c r="CD61" s="53">
        <v>2.13</v>
      </c>
      <c r="CE61" s="54">
        <v>2.87</v>
      </c>
      <c r="CF61" s="53">
        <v>2.98</v>
      </c>
      <c r="CG61" s="54">
        <v>3.37</v>
      </c>
      <c r="CH61" s="55">
        <v>3.9</v>
      </c>
      <c r="CI61" s="53">
        <v>4.16</v>
      </c>
      <c r="CJ61" s="53">
        <v>5.41</v>
      </c>
      <c r="CK61" s="53">
        <v>5.22</v>
      </c>
      <c r="CL61" s="7">
        <v>5.22</v>
      </c>
      <c r="CM61" s="4">
        <v>6.61</v>
      </c>
      <c r="CN61" s="9">
        <v>8.2899999999999991</v>
      </c>
      <c r="CO61" s="9">
        <v>8.84</v>
      </c>
      <c r="CP61" s="4">
        <v>10.9</v>
      </c>
      <c r="CQ61" s="4">
        <v>16.739999999999998</v>
      </c>
      <c r="CR61" s="16">
        <v>27.91</v>
      </c>
      <c r="CS61" s="38">
        <v>32.03</v>
      </c>
      <c r="CT61" s="20">
        <v>34.21</v>
      </c>
      <c r="CU61" s="18">
        <v>36.25</v>
      </c>
      <c r="CV61" s="17">
        <v>36.65</v>
      </c>
      <c r="CW61" s="19">
        <v>36.75</v>
      </c>
      <c r="CX61" s="17">
        <v>37.83</v>
      </c>
      <c r="CY61" s="19">
        <v>38.78</v>
      </c>
      <c r="CZ61" s="18">
        <v>38.200000000000003</v>
      </c>
      <c r="DA61" s="17">
        <v>39.14</v>
      </c>
      <c r="DB61" s="17">
        <v>40.369999999999997</v>
      </c>
      <c r="DC61" s="17">
        <v>45.09</v>
      </c>
      <c r="DD61" s="17">
        <v>44.99</v>
      </c>
      <c r="DE61" s="16">
        <v>46.58</v>
      </c>
      <c r="DF61" s="20">
        <v>46.49</v>
      </c>
      <c r="DG61" s="20">
        <v>43.23</v>
      </c>
      <c r="DH61" s="16">
        <v>43.32</v>
      </c>
      <c r="DI61" s="16">
        <v>42.93</v>
      </c>
      <c r="DJ61" s="16">
        <v>27.34</v>
      </c>
      <c r="DK61" s="38">
        <v>32.33</v>
      </c>
      <c r="DL61" s="20">
        <v>34.299999999999997</v>
      </c>
      <c r="DM61" s="17">
        <v>36.39</v>
      </c>
      <c r="DN61" s="17">
        <v>36.15</v>
      </c>
      <c r="DO61" s="19">
        <v>36.799999999999997</v>
      </c>
      <c r="DP61" s="17">
        <v>37.14</v>
      </c>
      <c r="DQ61" s="19">
        <v>38.69</v>
      </c>
      <c r="DR61" s="18">
        <v>38.42</v>
      </c>
      <c r="DS61" s="17">
        <v>39.880000000000003</v>
      </c>
      <c r="DT61" s="17">
        <v>40.729999999999997</v>
      </c>
      <c r="DU61" s="17">
        <v>44.43</v>
      </c>
      <c r="DV61" s="17">
        <v>45.53</v>
      </c>
      <c r="DW61" s="16">
        <v>46.67</v>
      </c>
      <c r="DX61" s="20">
        <v>46.4</v>
      </c>
      <c r="DY61" s="20">
        <v>43.45</v>
      </c>
      <c r="DZ61" s="16">
        <v>43.17</v>
      </c>
      <c r="EA61" s="16">
        <v>42.44</v>
      </c>
      <c r="EB61" s="16">
        <v>0</v>
      </c>
      <c r="EC61" s="20">
        <v>1</v>
      </c>
      <c r="ED61" s="20">
        <v>2</v>
      </c>
      <c r="EE61" s="17">
        <v>0</v>
      </c>
      <c r="EF61" s="17">
        <v>0</v>
      </c>
      <c r="EG61" s="17">
        <v>-3</v>
      </c>
      <c r="EH61" s="17">
        <v>-9</v>
      </c>
      <c r="EI61" s="17">
        <v>-14</v>
      </c>
      <c r="EJ61" s="17">
        <v>-16</v>
      </c>
      <c r="EK61" s="17">
        <v>-12</v>
      </c>
      <c r="EL61" s="17">
        <v>-8</v>
      </c>
      <c r="EM61" s="17">
        <v>-2</v>
      </c>
      <c r="EN61" s="17">
        <v>6</v>
      </c>
      <c r="EO61" s="20">
        <v>11</v>
      </c>
      <c r="EP61" s="20">
        <v>12</v>
      </c>
      <c r="EQ61" s="20">
        <v>9</v>
      </c>
      <c r="ER61" s="20">
        <v>8</v>
      </c>
      <c r="ES61" s="20">
        <v>8</v>
      </c>
    </row>
    <row r="62" spans="1:149" ht="14">
      <c r="A62" s="2" t="s">
        <v>1394</v>
      </c>
      <c r="B62" s="2" t="s">
        <v>1666</v>
      </c>
      <c r="C62" s="2">
        <v>13</v>
      </c>
      <c r="D62" s="2">
        <v>6</v>
      </c>
      <c r="E62" s="2">
        <v>51653875</v>
      </c>
      <c r="F62" s="2" t="s">
        <v>91</v>
      </c>
      <c r="G62" s="1" t="s">
        <v>1075</v>
      </c>
      <c r="H62" s="14"/>
      <c r="I62" s="1"/>
      <c r="J62" s="2">
        <v>150.4</v>
      </c>
      <c r="K62" s="2">
        <v>40.9</v>
      </c>
      <c r="L62" s="2" t="s">
        <v>167</v>
      </c>
      <c r="M62" s="2"/>
      <c r="N62" s="2" t="s">
        <v>99</v>
      </c>
      <c r="O62" s="2" t="s">
        <v>335</v>
      </c>
      <c r="P62" s="3" t="s">
        <v>17</v>
      </c>
      <c r="Q62" s="3">
        <v>29</v>
      </c>
      <c r="R62" s="2">
        <v>19</v>
      </c>
      <c r="S62" s="2">
        <v>18</v>
      </c>
      <c r="T62" s="30" t="s">
        <v>168</v>
      </c>
      <c r="U62" s="30"/>
      <c r="V62" s="30"/>
      <c r="W62" s="30"/>
      <c r="X62" s="3" t="s">
        <v>17</v>
      </c>
      <c r="Y62" s="3">
        <v>29</v>
      </c>
      <c r="Z62" s="2">
        <v>19</v>
      </c>
      <c r="AA62" s="2">
        <v>18</v>
      </c>
      <c r="AB62" s="2" t="s">
        <v>280</v>
      </c>
      <c r="AC62" s="33"/>
      <c r="AD62" s="3" t="s">
        <v>216</v>
      </c>
      <c r="AE62" s="3">
        <v>47</v>
      </c>
      <c r="AF62" s="2">
        <v>29</v>
      </c>
      <c r="AG62" s="2">
        <v>22</v>
      </c>
      <c r="AH62" s="2"/>
      <c r="AI62" s="33" t="s">
        <v>242</v>
      </c>
      <c r="AJ62" s="12" t="s">
        <v>217</v>
      </c>
      <c r="AK62" s="12">
        <v>43</v>
      </c>
      <c r="AL62" s="13">
        <v>26</v>
      </c>
      <c r="AM62" s="13">
        <v>16</v>
      </c>
      <c r="AN62" s="13"/>
      <c r="AO62" s="34" t="s">
        <v>180</v>
      </c>
      <c r="AP62" s="2" t="s">
        <v>239</v>
      </c>
      <c r="AQ62" s="2" t="s">
        <v>248</v>
      </c>
      <c r="AR62" s="2" t="s">
        <v>429</v>
      </c>
      <c r="AS62" s="2" t="s">
        <v>397</v>
      </c>
      <c r="AT62" s="2" t="s">
        <v>87</v>
      </c>
      <c r="AU62" s="1"/>
      <c r="AV62" s="2" t="s">
        <v>89</v>
      </c>
      <c r="AW62" s="1"/>
      <c r="AX62" s="2" t="s">
        <v>93</v>
      </c>
      <c r="AY62" s="14" t="s">
        <v>326</v>
      </c>
      <c r="AZ62" s="14">
        <v>1</v>
      </c>
      <c r="BA62" s="3" t="s">
        <v>17</v>
      </c>
      <c r="BB62" s="3">
        <v>29</v>
      </c>
      <c r="BC62" s="2">
        <v>19</v>
      </c>
      <c r="BD62" s="2">
        <v>18</v>
      </c>
      <c r="BE62" s="2" t="s">
        <v>1666</v>
      </c>
      <c r="BF62" s="2">
        <v>13</v>
      </c>
      <c r="BG62" s="2">
        <v>6</v>
      </c>
      <c r="BH62" s="104">
        <v>3.13</v>
      </c>
      <c r="BI62" s="105">
        <v>3.22</v>
      </c>
      <c r="BJ62" s="109">
        <v>2.87</v>
      </c>
      <c r="BK62" s="107">
        <v>2.13</v>
      </c>
      <c r="BL62" s="106">
        <v>2.36</v>
      </c>
      <c r="BM62" s="108">
        <v>2.27</v>
      </c>
      <c r="BN62" s="106">
        <v>2.5299999999999998</v>
      </c>
      <c r="BO62" s="108">
        <v>2.56</v>
      </c>
      <c r="BP62" s="107">
        <v>0.95</v>
      </c>
      <c r="BQ62" s="106">
        <v>1.9</v>
      </c>
      <c r="BR62" s="106">
        <v>2.62</v>
      </c>
      <c r="BS62" s="106">
        <v>5.39</v>
      </c>
      <c r="BT62" s="106">
        <v>2.39</v>
      </c>
      <c r="BU62" s="8">
        <v>3.02</v>
      </c>
      <c r="BV62" s="7">
        <v>5.01</v>
      </c>
      <c r="BW62" s="9">
        <v>6.11</v>
      </c>
      <c r="BX62" s="4">
        <v>8.64</v>
      </c>
      <c r="BY62" s="4">
        <v>13.85</v>
      </c>
      <c r="BZ62" s="4">
        <v>3.24</v>
      </c>
      <c r="CA62" s="26">
        <v>1.81</v>
      </c>
      <c r="CB62" s="25">
        <v>1.85</v>
      </c>
      <c r="CC62" s="53">
        <v>1.39</v>
      </c>
      <c r="CD62" s="53">
        <v>1.57</v>
      </c>
      <c r="CE62" s="54">
        <v>1.99</v>
      </c>
      <c r="CF62" s="53">
        <v>1.99</v>
      </c>
      <c r="CG62" s="54">
        <v>3.23</v>
      </c>
      <c r="CH62" s="55">
        <v>2.41</v>
      </c>
      <c r="CI62" s="53">
        <v>2.63</v>
      </c>
      <c r="CJ62" s="53">
        <v>2.25</v>
      </c>
      <c r="CK62" s="53">
        <v>5.74</v>
      </c>
      <c r="CL62" s="7">
        <v>3.06</v>
      </c>
      <c r="CM62" s="8">
        <v>2.36</v>
      </c>
      <c r="CN62" s="7">
        <v>3.52</v>
      </c>
      <c r="CO62" s="9">
        <v>5.15</v>
      </c>
      <c r="CP62" s="4">
        <v>8.61</v>
      </c>
      <c r="CQ62" s="4">
        <v>12.36</v>
      </c>
      <c r="CR62" s="16">
        <v>26.7</v>
      </c>
      <c r="CS62" s="38">
        <v>28.37</v>
      </c>
      <c r="CT62" s="20">
        <v>31.88</v>
      </c>
      <c r="CU62" s="18">
        <v>32.520000000000003</v>
      </c>
      <c r="CV62" s="17">
        <v>32.96</v>
      </c>
      <c r="CW62" s="19">
        <v>33.51</v>
      </c>
      <c r="CX62" s="17">
        <v>34.020000000000003</v>
      </c>
      <c r="CY62" s="19">
        <v>35.75</v>
      </c>
      <c r="CZ62" s="18">
        <v>36.18</v>
      </c>
      <c r="DA62" s="17">
        <v>36.29</v>
      </c>
      <c r="DB62" s="17">
        <v>36.880000000000003</v>
      </c>
      <c r="DC62" s="17">
        <v>38.56</v>
      </c>
      <c r="DD62" s="17">
        <v>40.76</v>
      </c>
      <c r="DE62" s="19">
        <v>43.48</v>
      </c>
      <c r="DF62" s="17">
        <v>43.22</v>
      </c>
      <c r="DG62" s="20">
        <v>40.840000000000003</v>
      </c>
      <c r="DH62" s="16">
        <v>39.630000000000003</v>
      </c>
      <c r="DI62" s="16">
        <v>37.14</v>
      </c>
      <c r="DJ62" s="16">
        <v>26.55</v>
      </c>
      <c r="DK62" s="38">
        <v>28.44</v>
      </c>
      <c r="DL62" s="20">
        <v>32.090000000000003</v>
      </c>
      <c r="DM62" s="17">
        <v>32.729999999999997</v>
      </c>
      <c r="DN62" s="17">
        <v>32.799999999999997</v>
      </c>
      <c r="DO62" s="19">
        <v>33.200000000000003</v>
      </c>
      <c r="DP62" s="17">
        <v>34.409999999999997</v>
      </c>
      <c r="DQ62" s="19">
        <v>35.53</v>
      </c>
      <c r="DR62" s="18">
        <v>35.65</v>
      </c>
      <c r="DS62" s="17">
        <v>36.08</v>
      </c>
      <c r="DT62" s="17">
        <v>36.630000000000003</v>
      </c>
      <c r="DU62" s="17">
        <v>39.31</v>
      </c>
      <c r="DV62" s="17">
        <v>40.29</v>
      </c>
      <c r="DW62" s="19">
        <v>42.77</v>
      </c>
      <c r="DX62" s="17">
        <v>42.88</v>
      </c>
      <c r="DY62" s="20">
        <v>40.98</v>
      </c>
      <c r="DZ62" s="16">
        <v>39.549999999999997</v>
      </c>
      <c r="EA62" s="16">
        <v>37.58</v>
      </c>
      <c r="EB62" s="16">
        <v>0</v>
      </c>
      <c r="EC62" s="20">
        <v>2</v>
      </c>
      <c r="ED62" s="20">
        <v>3</v>
      </c>
      <c r="EE62" s="17">
        <v>2</v>
      </c>
      <c r="EF62" s="17">
        <v>1</v>
      </c>
      <c r="EG62" s="17">
        <v>-3</v>
      </c>
      <c r="EH62" s="17">
        <v>-7</v>
      </c>
      <c r="EI62" s="17">
        <v>-9</v>
      </c>
      <c r="EJ62" s="17">
        <v>-11</v>
      </c>
      <c r="EK62" s="17">
        <v>-8</v>
      </c>
      <c r="EL62" s="17">
        <v>-4</v>
      </c>
      <c r="EM62" s="17">
        <v>1</v>
      </c>
      <c r="EN62" s="17">
        <v>9</v>
      </c>
      <c r="EO62" s="17">
        <v>11</v>
      </c>
      <c r="EP62" s="17">
        <v>10</v>
      </c>
      <c r="EQ62" s="20">
        <v>7</v>
      </c>
      <c r="ER62" s="20">
        <v>6</v>
      </c>
      <c r="ES62" s="20">
        <v>6</v>
      </c>
    </row>
    <row r="63" spans="1:149" ht="14">
      <c r="A63" s="2" t="s">
        <v>1082</v>
      </c>
      <c r="B63" s="2" t="s">
        <v>1666</v>
      </c>
      <c r="C63" s="2">
        <v>14</v>
      </c>
      <c r="D63" s="2">
        <v>10</v>
      </c>
      <c r="E63" s="2">
        <v>51490980</v>
      </c>
      <c r="F63" s="2" t="s">
        <v>91</v>
      </c>
      <c r="G63" s="1" t="s">
        <v>1083</v>
      </c>
      <c r="H63" s="14"/>
      <c r="I63" s="1"/>
      <c r="J63" s="2">
        <v>159.69999999999999</v>
      </c>
      <c r="K63" s="2">
        <v>59.3</v>
      </c>
      <c r="L63" s="2" t="s">
        <v>167</v>
      </c>
      <c r="M63" s="2"/>
      <c r="N63" s="2" t="s">
        <v>99</v>
      </c>
      <c r="O63" s="2" t="s">
        <v>335</v>
      </c>
      <c r="P63" s="3" t="s">
        <v>17</v>
      </c>
      <c r="Q63" s="3">
        <v>31</v>
      </c>
      <c r="R63" s="2">
        <v>23</v>
      </c>
      <c r="S63" s="2">
        <v>17</v>
      </c>
      <c r="T63" s="30" t="s">
        <v>168</v>
      </c>
      <c r="U63" s="30"/>
      <c r="V63" s="30"/>
      <c r="W63" s="30"/>
      <c r="X63" s="3" t="s">
        <v>17</v>
      </c>
      <c r="Y63" s="3">
        <v>31</v>
      </c>
      <c r="Z63" s="2">
        <v>23</v>
      </c>
      <c r="AA63" s="2">
        <v>17</v>
      </c>
      <c r="AB63" s="2" t="s">
        <v>1038</v>
      </c>
      <c r="AC63" s="33"/>
      <c r="AD63" s="3" t="s">
        <v>216</v>
      </c>
      <c r="AE63" s="3">
        <v>54</v>
      </c>
      <c r="AF63" s="2">
        <v>40</v>
      </c>
      <c r="AG63" s="2">
        <v>35</v>
      </c>
      <c r="AH63" s="2"/>
      <c r="AI63" s="33" t="s">
        <v>242</v>
      </c>
      <c r="AJ63" s="12" t="s">
        <v>217</v>
      </c>
      <c r="AK63" s="12">
        <v>48</v>
      </c>
      <c r="AL63" s="13">
        <v>31</v>
      </c>
      <c r="AM63" s="13">
        <v>20</v>
      </c>
      <c r="AN63" s="13"/>
      <c r="AO63" s="34" t="s">
        <v>197</v>
      </c>
      <c r="AP63" s="2" t="s">
        <v>149</v>
      </c>
      <c r="AQ63" s="2" t="s">
        <v>348</v>
      </c>
      <c r="AR63" s="2" t="s">
        <v>870</v>
      </c>
      <c r="AS63" s="2" t="s">
        <v>86</v>
      </c>
      <c r="AT63" s="2" t="s">
        <v>87</v>
      </c>
      <c r="AU63" s="1"/>
      <c r="AV63" s="2" t="s">
        <v>89</v>
      </c>
      <c r="AW63" s="1"/>
      <c r="AX63" s="2" t="s">
        <v>93</v>
      </c>
      <c r="AY63" s="14" t="s">
        <v>762</v>
      </c>
      <c r="AZ63" s="14">
        <v>1</v>
      </c>
      <c r="BA63" s="3" t="s">
        <v>17</v>
      </c>
      <c r="BB63" s="3">
        <v>31</v>
      </c>
      <c r="BC63" s="2">
        <v>23</v>
      </c>
      <c r="BD63" s="2">
        <v>17</v>
      </c>
      <c r="BE63" s="2" t="s">
        <v>1666</v>
      </c>
      <c r="BF63" s="2">
        <v>14</v>
      </c>
      <c r="BG63" s="2">
        <v>10</v>
      </c>
      <c r="BH63" s="104">
        <v>4.29</v>
      </c>
      <c r="BI63" s="105">
        <v>3.77</v>
      </c>
      <c r="BJ63" s="109">
        <v>2.78</v>
      </c>
      <c r="BK63" s="105">
        <v>2.4900000000000002</v>
      </c>
      <c r="BL63" s="106">
        <v>1.87</v>
      </c>
      <c r="BM63" s="108">
        <v>1.02</v>
      </c>
      <c r="BN63" s="106">
        <v>0.95</v>
      </c>
      <c r="BO63" s="108">
        <v>2.2400000000000002</v>
      </c>
      <c r="BP63" s="107">
        <v>2.62</v>
      </c>
      <c r="BQ63" s="106">
        <v>3.12</v>
      </c>
      <c r="BR63" s="106">
        <v>3.9</v>
      </c>
      <c r="BS63" s="106">
        <v>5.09</v>
      </c>
      <c r="BT63" s="106">
        <v>4.22</v>
      </c>
      <c r="BU63" s="8">
        <v>3.36</v>
      </c>
      <c r="BV63" s="7">
        <v>5.9</v>
      </c>
      <c r="BW63" s="9">
        <v>8.4499999999999993</v>
      </c>
      <c r="BX63" s="4">
        <v>11.44</v>
      </c>
      <c r="BY63" s="4">
        <v>14.15</v>
      </c>
      <c r="BZ63" s="4">
        <v>4.33</v>
      </c>
      <c r="CA63" s="26">
        <v>3.11</v>
      </c>
      <c r="CB63" s="25">
        <v>2.17</v>
      </c>
      <c r="CC63" s="25">
        <v>0.35</v>
      </c>
      <c r="CD63" s="53">
        <v>1.1499999999999999</v>
      </c>
      <c r="CE63" s="54">
        <v>1.39</v>
      </c>
      <c r="CF63" s="53">
        <v>1.78</v>
      </c>
      <c r="CG63" s="54">
        <v>2.37</v>
      </c>
      <c r="CH63" s="55">
        <v>3.29</v>
      </c>
      <c r="CI63" s="53">
        <v>3.58</v>
      </c>
      <c r="CJ63" s="53">
        <v>3.23</v>
      </c>
      <c r="CK63" s="53">
        <v>5.1100000000000003</v>
      </c>
      <c r="CL63" s="7">
        <v>5.33</v>
      </c>
      <c r="CM63" s="8">
        <v>5.66</v>
      </c>
      <c r="CN63" s="7">
        <v>6.94</v>
      </c>
      <c r="CO63" s="9">
        <v>8.74</v>
      </c>
      <c r="CP63" s="4">
        <v>11.61</v>
      </c>
      <c r="CQ63" s="4">
        <v>12.2</v>
      </c>
      <c r="CR63" s="16">
        <v>27.49</v>
      </c>
      <c r="CS63" s="38">
        <v>32.25</v>
      </c>
      <c r="CT63" s="20">
        <v>34.299999999999997</v>
      </c>
      <c r="CU63" s="38">
        <v>37.14</v>
      </c>
      <c r="CV63" s="17">
        <v>39.18</v>
      </c>
      <c r="CW63" s="19">
        <v>39.770000000000003</v>
      </c>
      <c r="CX63" s="17">
        <v>41.15</v>
      </c>
      <c r="CY63" s="19">
        <v>39.840000000000003</v>
      </c>
      <c r="CZ63" s="18">
        <v>39.17</v>
      </c>
      <c r="DA63" s="17">
        <v>40.1</v>
      </c>
      <c r="DB63" s="17">
        <v>40.69</v>
      </c>
      <c r="DC63" s="17">
        <v>42.62</v>
      </c>
      <c r="DD63" s="17">
        <v>44.68</v>
      </c>
      <c r="DE63" s="19">
        <v>46.62</v>
      </c>
      <c r="DF63" s="17">
        <v>47.94</v>
      </c>
      <c r="DG63" s="20">
        <v>48.24</v>
      </c>
      <c r="DH63" s="16">
        <v>47.73</v>
      </c>
      <c r="DI63" s="16">
        <v>45.95</v>
      </c>
      <c r="DJ63" s="16">
        <v>28.62</v>
      </c>
      <c r="DK63" s="38">
        <v>32.83</v>
      </c>
      <c r="DL63" s="20">
        <v>35.28</v>
      </c>
      <c r="DM63" s="20">
        <v>37.76</v>
      </c>
      <c r="DN63" s="17">
        <v>39.19</v>
      </c>
      <c r="DO63" s="19">
        <v>39.75</v>
      </c>
      <c r="DP63" s="17">
        <v>40.82</v>
      </c>
      <c r="DQ63" s="19">
        <v>39.44</v>
      </c>
      <c r="DR63" s="18">
        <v>39.49</v>
      </c>
      <c r="DS63" s="17">
        <v>41.62</v>
      </c>
      <c r="DT63" s="17">
        <v>40.32</v>
      </c>
      <c r="DU63" s="17">
        <v>43.05</v>
      </c>
      <c r="DV63" s="17">
        <v>45.3</v>
      </c>
      <c r="DW63" s="19">
        <v>46.86</v>
      </c>
      <c r="DX63" s="17">
        <v>47.55</v>
      </c>
      <c r="DY63" s="20">
        <v>48.82</v>
      </c>
      <c r="DZ63" s="16">
        <v>48.06</v>
      </c>
      <c r="EA63" s="16">
        <v>45.06</v>
      </c>
      <c r="EB63" s="16">
        <v>6</v>
      </c>
      <c r="EC63" s="20">
        <v>8</v>
      </c>
      <c r="ED63" s="20">
        <v>9</v>
      </c>
      <c r="EE63" s="20">
        <v>10</v>
      </c>
      <c r="EF63" s="17">
        <v>8</v>
      </c>
      <c r="EG63" s="17">
        <v>4</v>
      </c>
      <c r="EH63" s="17">
        <v>-1</v>
      </c>
      <c r="EI63" s="17">
        <v>-9</v>
      </c>
      <c r="EJ63" s="17">
        <v>-8</v>
      </c>
      <c r="EK63" s="17">
        <v>-7</v>
      </c>
      <c r="EL63" s="17">
        <v>-3</v>
      </c>
      <c r="EM63" s="17">
        <v>2</v>
      </c>
      <c r="EN63" s="17">
        <v>13</v>
      </c>
      <c r="EO63" s="17">
        <v>18</v>
      </c>
      <c r="EP63" s="17">
        <v>18</v>
      </c>
      <c r="EQ63" s="20">
        <v>16</v>
      </c>
      <c r="ER63" s="20">
        <v>13</v>
      </c>
      <c r="ES63" s="20">
        <v>13</v>
      </c>
    </row>
    <row r="64" spans="1:149" ht="14">
      <c r="A64" s="2" t="s">
        <v>1635</v>
      </c>
      <c r="B64" s="2" t="s">
        <v>1666</v>
      </c>
      <c r="C64" s="2">
        <v>19</v>
      </c>
      <c r="D64" s="2">
        <v>4</v>
      </c>
      <c r="E64" s="2">
        <v>50124420</v>
      </c>
      <c r="F64" s="2" t="s">
        <v>91</v>
      </c>
      <c r="G64" s="1" t="s">
        <v>1038</v>
      </c>
      <c r="H64" s="14"/>
      <c r="I64" s="1"/>
      <c r="J64" s="2">
        <v>162.30000000000001</v>
      </c>
      <c r="K64" s="2">
        <v>53.4</v>
      </c>
      <c r="L64" s="2" t="s">
        <v>167</v>
      </c>
      <c r="M64" s="2"/>
      <c r="N64" s="2" t="s">
        <v>99</v>
      </c>
      <c r="O64" s="2" t="s">
        <v>335</v>
      </c>
      <c r="P64" s="2" t="s">
        <v>6</v>
      </c>
      <c r="Q64" s="2">
        <v>33</v>
      </c>
      <c r="R64" s="2">
        <v>23</v>
      </c>
      <c r="S64" s="2">
        <v>17</v>
      </c>
      <c r="T64" s="30" t="s">
        <v>168</v>
      </c>
      <c r="U64" s="30"/>
      <c r="V64" s="30"/>
      <c r="W64" s="30"/>
      <c r="X64" s="2" t="s">
        <v>6</v>
      </c>
      <c r="Y64" s="2">
        <v>33</v>
      </c>
      <c r="Z64" s="2">
        <v>23</v>
      </c>
      <c r="AA64" s="2">
        <v>17</v>
      </c>
      <c r="AB64" s="2" t="s">
        <v>280</v>
      </c>
      <c r="AC64" s="2"/>
      <c r="AD64" s="3" t="s">
        <v>137</v>
      </c>
      <c r="AE64" s="3">
        <v>51</v>
      </c>
      <c r="AF64" s="2">
        <v>33</v>
      </c>
      <c r="AG64" s="2">
        <v>25</v>
      </c>
      <c r="AH64" s="2"/>
      <c r="AI64" s="33" t="s">
        <v>443</v>
      </c>
      <c r="AJ64" s="3" t="s">
        <v>116</v>
      </c>
      <c r="AK64" s="3">
        <v>40</v>
      </c>
      <c r="AL64" s="2">
        <v>26</v>
      </c>
      <c r="AM64" s="2">
        <v>13</v>
      </c>
      <c r="AN64" s="2"/>
      <c r="AO64" s="33" t="s">
        <v>180</v>
      </c>
      <c r="AP64" s="2" t="s">
        <v>117</v>
      </c>
      <c r="AQ64" s="2" t="s">
        <v>383</v>
      </c>
      <c r="AR64" s="2" t="s">
        <v>667</v>
      </c>
      <c r="AS64" s="2" t="s">
        <v>151</v>
      </c>
      <c r="AT64" s="2" t="s">
        <v>87</v>
      </c>
      <c r="AU64" s="1"/>
      <c r="AV64" s="2" t="s">
        <v>89</v>
      </c>
      <c r="AW64" s="1"/>
      <c r="AX64" s="2" t="s">
        <v>93</v>
      </c>
      <c r="AY64" s="14" t="s">
        <v>1207</v>
      </c>
      <c r="AZ64" s="14">
        <v>1</v>
      </c>
      <c r="BA64" s="2" t="s">
        <v>6</v>
      </c>
      <c r="BB64" s="2">
        <v>33</v>
      </c>
      <c r="BC64" s="2">
        <v>23</v>
      </c>
      <c r="BD64" s="2">
        <v>17</v>
      </c>
      <c r="BE64" s="2" t="s">
        <v>1666</v>
      </c>
      <c r="BF64" s="2">
        <v>19</v>
      </c>
      <c r="BG64" s="2">
        <v>4</v>
      </c>
      <c r="BH64" s="104">
        <v>3.22</v>
      </c>
      <c r="BI64" s="105">
        <v>3.54</v>
      </c>
      <c r="BJ64" s="106">
        <v>3.8</v>
      </c>
      <c r="BK64" s="107">
        <v>2.98</v>
      </c>
      <c r="BL64" s="106">
        <v>3.61</v>
      </c>
      <c r="BM64" s="108">
        <v>3.53</v>
      </c>
      <c r="BN64" s="106">
        <v>3.22</v>
      </c>
      <c r="BO64" s="108">
        <v>3.68</v>
      </c>
      <c r="BP64" s="107">
        <v>4.25</v>
      </c>
      <c r="BQ64" s="106">
        <v>5.01</v>
      </c>
      <c r="BR64" s="106">
        <v>5.59</v>
      </c>
      <c r="BS64" s="106">
        <v>4.9000000000000004</v>
      </c>
      <c r="BT64" s="106">
        <v>3.76</v>
      </c>
      <c r="BU64" s="8">
        <v>3.62</v>
      </c>
      <c r="BV64" s="7">
        <v>5.66</v>
      </c>
      <c r="BW64" s="9">
        <v>8.01</v>
      </c>
      <c r="BX64" s="4">
        <v>12.39</v>
      </c>
      <c r="BY64" s="4">
        <v>18.82</v>
      </c>
      <c r="BZ64" s="4">
        <v>3.34</v>
      </c>
      <c r="CA64" s="26">
        <v>3.07</v>
      </c>
      <c r="CB64" s="53">
        <v>1.81</v>
      </c>
      <c r="CC64" s="53">
        <v>1.39</v>
      </c>
      <c r="CD64" s="53">
        <v>3.37</v>
      </c>
      <c r="CE64" s="54">
        <v>3.76</v>
      </c>
      <c r="CF64" s="53">
        <v>3.81</v>
      </c>
      <c r="CG64" s="54">
        <v>4.28</v>
      </c>
      <c r="CH64" s="55">
        <v>4.29</v>
      </c>
      <c r="CI64" s="53">
        <v>5.74</v>
      </c>
      <c r="CJ64" s="53">
        <v>5.73</v>
      </c>
      <c r="CK64" s="53">
        <v>4.87</v>
      </c>
      <c r="CL64" s="7">
        <v>3.65</v>
      </c>
      <c r="CM64" s="8">
        <v>4.67</v>
      </c>
      <c r="CN64" s="7">
        <v>6.12</v>
      </c>
      <c r="CO64" s="9">
        <v>7.67</v>
      </c>
      <c r="CP64" s="4">
        <v>11.65</v>
      </c>
      <c r="CQ64" s="4">
        <v>17.5</v>
      </c>
      <c r="CR64" s="16">
        <v>24.68</v>
      </c>
      <c r="CS64" s="38">
        <v>28.99</v>
      </c>
      <c r="CT64" s="17">
        <v>30.4</v>
      </c>
      <c r="CU64" s="18">
        <v>32.01</v>
      </c>
      <c r="CV64" s="17">
        <v>33.229999999999997</v>
      </c>
      <c r="CW64" s="19">
        <v>34.97</v>
      </c>
      <c r="CX64" s="17">
        <v>36.119999999999997</v>
      </c>
      <c r="CY64" s="19">
        <v>37.229999999999997</v>
      </c>
      <c r="CZ64" s="18">
        <v>39.450000000000003</v>
      </c>
      <c r="DA64" s="17">
        <v>41.75</v>
      </c>
      <c r="DB64" s="17">
        <v>42.26</v>
      </c>
      <c r="DC64" s="17">
        <v>42.97</v>
      </c>
      <c r="DD64" s="17">
        <v>44.74</v>
      </c>
      <c r="DE64" s="19">
        <v>46.37</v>
      </c>
      <c r="DF64" s="17">
        <v>47.28</v>
      </c>
      <c r="DG64" s="20">
        <v>44.23</v>
      </c>
      <c r="DH64" s="16">
        <v>43.88</v>
      </c>
      <c r="DI64" s="16">
        <v>39.18</v>
      </c>
      <c r="DJ64" s="16">
        <v>24.29</v>
      </c>
      <c r="DK64" s="38">
        <v>28.72</v>
      </c>
      <c r="DL64" s="17">
        <v>30.2</v>
      </c>
      <c r="DM64" s="17">
        <v>32.21</v>
      </c>
      <c r="DN64" s="17">
        <v>33.200000000000003</v>
      </c>
      <c r="DO64" s="19">
        <v>34.33</v>
      </c>
      <c r="DP64" s="17">
        <v>35.909999999999997</v>
      </c>
      <c r="DQ64" s="19">
        <v>36.89</v>
      </c>
      <c r="DR64" s="18">
        <v>39.5</v>
      </c>
      <c r="DS64" s="17">
        <v>41.89</v>
      </c>
      <c r="DT64" s="17">
        <v>42.78</v>
      </c>
      <c r="DU64" s="17">
        <v>43.48</v>
      </c>
      <c r="DV64" s="17">
        <v>44.75</v>
      </c>
      <c r="DW64" s="19">
        <v>46.52</v>
      </c>
      <c r="DX64" s="17">
        <v>47.96</v>
      </c>
      <c r="DY64" s="20">
        <v>44.04</v>
      </c>
      <c r="DZ64" s="16">
        <v>43.73</v>
      </c>
      <c r="EA64" s="16">
        <v>39.71</v>
      </c>
      <c r="EB64" s="16">
        <v>1</v>
      </c>
      <c r="EC64" s="20">
        <v>1</v>
      </c>
      <c r="ED64" s="17">
        <v>1</v>
      </c>
      <c r="EE64" s="17">
        <v>0</v>
      </c>
      <c r="EF64" s="17">
        <v>-2</v>
      </c>
      <c r="EG64" s="17">
        <v>-6</v>
      </c>
      <c r="EH64" s="17">
        <v>-9</v>
      </c>
      <c r="EI64" s="17">
        <v>-12</v>
      </c>
      <c r="EJ64" s="17">
        <v>-15</v>
      </c>
      <c r="EK64" s="17">
        <v>-10</v>
      </c>
      <c r="EL64" s="17">
        <v>-4</v>
      </c>
      <c r="EM64" s="17">
        <v>-1</v>
      </c>
      <c r="EN64" s="17">
        <v>3</v>
      </c>
      <c r="EO64" s="17">
        <v>6</v>
      </c>
      <c r="EP64" s="17">
        <v>4</v>
      </c>
      <c r="EQ64" s="20">
        <v>3</v>
      </c>
      <c r="ER64" s="20">
        <v>2</v>
      </c>
      <c r="ES64" s="20">
        <v>0</v>
      </c>
    </row>
    <row r="65" spans="1:152" ht="14">
      <c r="A65" s="2" t="s">
        <v>1237</v>
      </c>
      <c r="B65" s="2" t="s">
        <v>1666</v>
      </c>
      <c r="C65" s="2">
        <v>14</v>
      </c>
      <c r="D65" s="2">
        <v>9</v>
      </c>
      <c r="E65" s="2">
        <v>51415035</v>
      </c>
      <c r="F65" s="2" t="s">
        <v>91</v>
      </c>
      <c r="G65" s="1" t="s">
        <v>1241</v>
      </c>
      <c r="H65" s="15" t="s">
        <v>95</v>
      </c>
      <c r="I65" s="1">
        <v>6</v>
      </c>
      <c r="J65" s="2">
        <v>160.5</v>
      </c>
      <c r="K65" s="2">
        <v>48.95</v>
      </c>
      <c r="L65" s="2" t="s">
        <v>167</v>
      </c>
      <c r="M65" s="2"/>
      <c r="N65" s="2" t="s">
        <v>99</v>
      </c>
      <c r="O65" s="2" t="s">
        <v>335</v>
      </c>
      <c r="P65" s="3" t="s">
        <v>6</v>
      </c>
      <c r="Q65" s="3">
        <v>33</v>
      </c>
      <c r="R65" s="2">
        <v>26</v>
      </c>
      <c r="S65" s="2">
        <v>22</v>
      </c>
      <c r="T65" s="30" t="s">
        <v>168</v>
      </c>
      <c r="U65" s="30"/>
      <c r="V65" s="30"/>
      <c r="W65" s="30"/>
      <c r="X65" s="3" t="s">
        <v>6</v>
      </c>
      <c r="Y65" s="3">
        <v>33</v>
      </c>
      <c r="Z65" s="2">
        <v>26</v>
      </c>
      <c r="AA65" s="2">
        <v>22</v>
      </c>
      <c r="AB65" s="2" t="s">
        <v>1240</v>
      </c>
      <c r="AC65" s="33"/>
      <c r="AD65" s="3" t="s">
        <v>137</v>
      </c>
      <c r="AE65" s="3">
        <v>70</v>
      </c>
      <c r="AF65" s="2">
        <v>54</v>
      </c>
      <c r="AG65" s="2">
        <v>35</v>
      </c>
      <c r="AH65" s="2"/>
      <c r="AI65" s="33" t="s">
        <v>443</v>
      </c>
      <c r="AJ65" s="12" t="s">
        <v>116</v>
      </c>
      <c r="AK65" s="12">
        <v>62</v>
      </c>
      <c r="AL65" s="13">
        <v>41</v>
      </c>
      <c r="AM65" s="13">
        <v>16</v>
      </c>
      <c r="AN65" s="13"/>
      <c r="AO65" s="34" t="s">
        <v>180</v>
      </c>
      <c r="AP65" s="2" t="s">
        <v>103</v>
      </c>
      <c r="AQ65" s="2" t="s">
        <v>383</v>
      </c>
      <c r="AR65" s="2" t="s">
        <v>85</v>
      </c>
      <c r="AS65" s="2" t="s">
        <v>296</v>
      </c>
      <c r="AT65" s="2" t="s">
        <v>87</v>
      </c>
      <c r="AU65" s="1" t="s">
        <v>90</v>
      </c>
      <c r="AV65" s="2" t="s">
        <v>89</v>
      </c>
      <c r="AW65" s="1" t="s">
        <v>108</v>
      </c>
      <c r="AX65" s="2" t="s">
        <v>93</v>
      </c>
      <c r="AY65" s="14" t="s">
        <v>1242</v>
      </c>
      <c r="AZ65" s="14">
        <v>1</v>
      </c>
      <c r="BA65" s="3" t="s">
        <v>6</v>
      </c>
      <c r="BB65" s="3">
        <v>33</v>
      </c>
      <c r="BC65" s="2">
        <v>26</v>
      </c>
      <c r="BD65" s="2">
        <v>22</v>
      </c>
      <c r="BE65" s="2" t="s">
        <v>1666</v>
      </c>
      <c r="BF65" s="2">
        <v>14</v>
      </c>
      <c r="BG65" s="2">
        <v>9</v>
      </c>
      <c r="BH65" s="104">
        <v>4.91</v>
      </c>
      <c r="BI65" s="107">
        <v>3.53</v>
      </c>
      <c r="BJ65" s="106">
        <v>2.86</v>
      </c>
      <c r="BK65" s="107">
        <v>2.99</v>
      </c>
      <c r="BL65" s="106">
        <v>2.08</v>
      </c>
      <c r="BM65" s="108">
        <v>1.89</v>
      </c>
      <c r="BN65" s="106">
        <v>0</v>
      </c>
      <c r="BO65" s="108">
        <v>0</v>
      </c>
      <c r="BP65" s="107">
        <v>0.83</v>
      </c>
      <c r="BQ65" s="106">
        <v>2.62</v>
      </c>
      <c r="BR65" s="106">
        <v>3.64</v>
      </c>
      <c r="BS65" s="106">
        <v>4.8899999999999997</v>
      </c>
      <c r="BT65" s="106">
        <v>2.2000000000000002</v>
      </c>
      <c r="BU65" s="8">
        <v>2.2000000000000002</v>
      </c>
      <c r="BV65" s="7">
        <v>4.72</v>
      </c>
      <c r="BW65" s="9">
        <v>6.33</v>
      </c>
      <c r="BX65" s="4">
        <v>8.77</v>
      </c>
      <c r="BY65" s="97">
        <v>15.65</v>
      </c>
      <c r="BZ65" s="4">
        <v>4.4800000000000004</v>
      </c>
      <c r="CA65" s="6">
        <v>1.96</v>
      </c>
      <c r="CB65" s="7">
        <v>0</v>
      </c>
      <c r="CC65" s="7">
        <v>1.3</v>
      </c>
      <c r="CD65" s="7">
        <v>1.1499999999999999</v>
      </c>
      <c r="CE65" s="8">
        <v>1.37</v>
      </c>
      <c r="CF65" s="7">
        <v>1.9</v>
      </c>
      <c r="CG65" s="8">
        <v>1.81</v>
      </c>
      <c r="CH65" s="6">
        <v>1.9</v>
      </c>
      <c r="CI65" s="7">
        <v>2.8</v>
      </c>
      <c r="CJ65" s="7">
        <v>5.62</v>
      </c>
      <c r="CK65" s="7">
        <v>4.7300000000000004</v>
      </c>
      <c r="CL65" s="7">
        <v>2.11</v>
      </c>
      <c r="CM65" s="8">
        <v>0.9</v>
      </c>
      <c r="CN65" s="7">
        <v>3.48</v>
      </c>
      <c r="CO65" s="9">
        <v>5.47</v>
      </c>
      <c r="CP65" s="4">
        <v>7.93</v>
      </c>
      <c r="CQ65" s="97">
        <v>14.38</v>
      </c>
      <c r="CR65" s="16">
        <v>25.49</v>
      </c>
      <c r="CS65" s="18">
        <v>30.51</v>
      </c>
      <c r="CT65" s="17">
        <v>31.35</v>
      </c>
      <c r="CU65" s="18">
        <v>32.07</v>
      </c>
      <c r="CV65" s="17">
        <v>35.04</v>
      </c>
      <c r="CW65" s="19">
        <v>35.31</v>
      </c>
      <c r="CX65" s="17">
        <v>36.67</v>
      </c>
      <c r="CY65" s="19">
        <v>37.619999999999997</v>
      </c>
      <c r="CZ65" s="18">
        <v>36.03</v>
      </c>
      <c r="DA65" s="17">
        <v>36.6</v>
      </c>
      <c r="DB65" s="17">
        <v>40.68</v>
      </c>
      <c r="DC65" s="17">
        <v>40.78</v>
      </c>
      <c r="DD65" s="17">
        <v>43.39</v>
      </c>
      <c r="DE65" s="19">
        <v>45.34</v>
      </c>
      <c r="DF65" s="17">
        <v>46.84</v>
      </c>
      <c r="DG65" s="20">
        <v>43.38</v>
      </c>
      <c r="DH65" s="16">
        <v>43.05</v>
      </c>
      <c r="DI65" s="97">
        <v>35.85</v>
      </c>
      <c r="DJ65" s="16">
        <v>25.91</v>
      </c>
      <c r="DK65" s="18">
        <v>30.07</v>
      </c>
      <c r="DL65" s="17">
        <v>32.380000000000003</v>
      </c>
      <c r="DM65" s="17">
        <v>32.880000000000003</v>
      </c>
      <c r="DN65" s="17">
        <v>35.049999999999997</v>
      </c>
      <c r="DO65" s="19">
        <v>35.18</v>
      </c>
      <c r="DP65" s="17">
        <v>36.549999999999997</v>
      </c>
      <c r="DQ65" s="19">
        <v>36.49</v>
      </c>
      <c r="DR65" s="18">
        <v>35.78</v>
      </c>
      <c r="DS65" s="17">
        <v>36.369999999999997</v>
      </c>
      <c r="DT65" s="17">
        <v>40.08</v>
      </c>
      <c r="DU65" s="17">
        <v>40.119999999999997</v>
      </c>
      <c r="DV65" s="17">
        <v>43.73</v>
      </c>
      <c r="DW65" s="19">
        <v>46.73</v>
      </c>
      <c r="DX65" s="17">
        <v>47.89</v>
      </c>
      <c r="DY65" s="20">
        <v>42.54</v>
      </c>
      <c r="DZ65" s="16">
        <v>43.62</v>
      </c>
      <c r="EA65" s="97">
        <v>35.869999999999997</v>
      </c>
      <c r="EB65" s="16">
        <v>8</v>
      </c>
      <c r="EC65" s="17">
        <v>11</v>
      </c>
      <c r="ED65" s="17">
        <v>8</v>
      </c>
      <c r="EE65" s="17">
        <v>4</v>
      </c>
      <c r="EF65" s="17">
        <v>0</v>
      </c>
      <c r="EG65" s="17">
        <v>-4</v>
      </c>
      <c r="EH65" s="17">
        <v>-9</v>
      </c>
      <c r="EI65" s="17">
        <v>-10</v>
      </c>
      <c r="EJ65" s="17">
        <v>-7</v>
      </c>
      <c r="EK65" s="17">
        <v>-1</v>
      </c>
      <c r="EL65" s="17">
        <v>4</v>
      </c>
      <c r="EM65" s="17">
        <v>13</v>
      </c>
      <c r="EN65" s="17">
        <v>20</v>
      </c>
      <c r="EO65" s="17">
        <v>20</v>
      </c>
      <c r="EP65" s="17">
        <v>18</v>
      </c>
      <c r="EQ65" s="20">
        <v>14</v>
      </c>
      <c r="ER65" s="20">
        <v>9</v>
      </c>
      <c r="ES65" s="97">
        <v>6</v>
      </c>
    </row>
    <row r="66" spans="1:152" ht="14">
      <c r="A66" s="2" t="s">
        <v>1178</v>
      </c>
      <c r="B66" s="2" t="s">
        <v>1666</v>
      </c>
      <c r="C66" s="2">
        <v>13</v>
      </c>
      <c r="D66" s="2">
        <v>2</v>
      </c>
      <c r="E66" s="2">
        <v>53848787</v>
      </c>
      <c r="F66" s="2" t="s">
        <v>91</v>
      </c>
      <c r="G66" s="1" t="s">
        <v>1180</v>
      </c>
      <c r="H66" s="15" t="s">
        <v>95</v>
      </c>
      <c r="I66" s="1">
        <v>0</v>
      </c>
      <c r="J66" s="2">
        <v>167.6</v>
      </c>
      <c r="K66" s="2">
        <v>45.3</v>
      </c>
      <c r="L66" s="2" t="s">
        <v>167</v>
      </c>
      <c r="M66" s="2"/>
      <c r="N66" s="2" t="s">
        <v>158</v>
      </c>
      <c r="O66" s="2" t="s">
        <v>335</v>
      </c>
      <c r="P66" s="3" t="s">
        <v>17</v>
      </c>
      <c r="Q66" s="3">
        <v>25</v>
      </c>
      <c r="R66" s="2">
        <v>20</v>
      </c>
      <c r="S66" s="2">
        <v>17</v>
      </c>
      <c r="T66" s="30" t="s">
        <v>168</v>
      </c>
      <c r="U66" s="30"/>
      <c r="V66" s="30"/>
      <c r="W66" s="30"/>
      <c r="X66" s="3" t="s">
        <v>17</v>
      </c>
      <c r="Y66" s="3">
        <v>25</v>
      </c>
      <c r="Z66" s="2">
        <v>20</v>
      </c>
      <c r="AA66" s="2">
        <v>17</v>
      </c>
      <c r="AB66" s="2" t="s">
        <v>280</v>
      </c>
      <c r="AC66" s="33"/>
      <c r="AD66" s="3" t="s">
        <v>175</v>
      </c>
      <c r="AE66" s="3">
        <v>48</v>
      </c>
      <c r="AF66" s="2">
        <v>32</v>
      </c>
      <c r="AG66" s="2">
        <v>6</v>
      </c>
      <c r="AH66" s="2"/>
      <c r="AI66" s="33" t="s">
        <v>88</v>
      </c>
      <c r="AJ66" s="12" t="s">
        <v>160</v>
      </c>
      <c r="AK66" s="12">
        <v>14</v>
      </c>
      <c r="AL66" s="13">
        <v>6</v>
      </c>
      <c r="AM66" s="13">
        <v>3</v>
      </c>
      <c r="AN66" s="13"/>
      <c r="AO66" s="34"/>
      <c r="AP66" s="2" t="s">
        <v>239</v>
      </c>
      <c r="AQ66" s="2" t="s">
        <v>178</v>
      </c>
      <c r="AR66" s="2" t="s">
        <v>140</v>
      </c>
      <c r="AS66" s="2" t="s">
        <v>519</v>
      </c>
      <c r="AT66" s="2" t="s">
        <v>87</v>
      </c>
      <c r="AU66" s="1" t="s">
        <v>839</v>
      </c>
      <c r="AV66" s="2" t="s">
        <v>89</v>
      </c>
      <c r="AW66" s="1" t="s">
        <v>131</v>
      </c>
      <c r="AX66" s="2" t="s">
        <v>93</v>
      </c>
      <c r="AY66" s="14" t="s">
        <v>1181</v>
      </c>
      <c r="AZ66" s="14">
        <v>1</v>
      </c>
      <c r="BA66" s="3" t="s">
        <v>17</v>
      </c>
      <c r="BB66" s="3">
        <v>25</v>
      </c>
      <c r="BC66" s="2">
        <v>20</v>
      </c>
      <c r="BD66" s="2">
        <v>17</v>
      </c>
      <c r="BE66" s="2" t="s">
        <v>1666</v>
      </c>
      <c r="BF66" s="2">
        <v>13</v>
      </c>
      <c r="BG66" s="2">
        <v>2</v>
      </c>
      <c r="BH66" s="104">
        <v>6.2</v>
      </c>
      <c r="BI66" s="114">
        <v>4.1900000000000004</v>
      </c>
      <c r="BJ66" s="115">
        <v>3.29</v>
      </c>
      <c r="BK66" s="114">
        <v>3.13</v>
      </c>
      <c r="BL66" s="106">
        <v>3.12</v>
      </c>
      <c r="BM66" s="108">
        <v>3.44</v>
      </c>
      <c r="BN66" s="106">
        <v>3.62</v>
      </c>
      <c r="BO66" s="108">
        <v>2.9</v>
      </c>
      <c r="BP66" s="107">
        <v>4.0599999999999996</v>
      </c>
      <c r="BQ66" s="106">
        <v>4.6100000000000003</v>
      </c>
      <c r="BR66" s="106">
        <v>7.67</v>
      </c>
      <c r="BS66" s="106">
        <v>7.17</v>
      </c>
      <c r="BT66" s="106">
        <v>4.72</v>
      </c>
      <c r="BU66" s="8">
        <v>4.8600000000000003</v>
      </c>
      <c r="BV66" s="7">
        <v>6.35</v>
      </c>
      <c r="BW66" s="9">
        <v>7.95</v>
      </c>
      <c r="BX66" s="4">
        <v>12.82</v>
      </c>
      <c r="BY66" s="4">
        <v>19.07</v>
      </c>
      <c r="BZ66" s="4">
        <v>5.71</v>
      </c>
      <c r="CA66" s="39">
        <v>3.13</v>
      </c>
      <c r="CB66" s="5">
        <v>2.2200000000000002</v>
      </c>
      <c r="CC66" s="5">
        <v>0</v>
      </c>
      <c r="CD66" s="7">
        <v>1.78</v>
      </c>
      <c r="CE66" s="8">
        <v>2.36</v>
      </c>
      <c r="CF66" s="7">
        <v>3.5</v>
      </c>
      <c r="CG66" s="8">
        <v>3.76</v>
      </c>
      <c r="CH66" s="6">
        <v>4.87</v>
      </c>
      <c r="CI66" s="7">
        <v>5.22</v>
      </c>
      <c r="CJ66" s="7">
        <v>8.68</v>
      </c>
      <c r="CK66" s="7">
        <v>4.68</v>
      </c>
      <c r="CL66" s="7">
        <v>4.17</v>
      </c>
      <c r="CM66" s="8">
        <v>4.9800000000000004</v>
      </c>
      <c r="CN66" s="7">
        <v>5.1100000000000003</v>
      </c>
      <c r="CO66" s="9">
        <v>8.84</v>
      </c>
      <c r="CP66" s="4">
        <v>15.25</v>
      </c>
      <c r="CQ66" s="4">
        <v>18.62</v>
      </c>
      <c r="CR66" s="16">
        <v>27.85</v>
      </c>
      <c r="CS66" s="40">
        <v>32.67</v>
      </c>
      <c r="CT66" s="23">
        <v>34.04</v>
      </c>
      <c r="CU66" s="40">
        <v>36.4</v>
      </c>
      <c r="CV66" s="17">
        <v>37.54</v>
      </c>
      <c r="CW66" s="19">
        <v>39.92</v>
      </c>
      <c r="CX66" s="17">
        <v>40.11</v>
      </c>
      <c r="CY66" s="19">
        <v>40.4</v>
      </c>
      <c r="CZ66" s="18">
        <v>40.99</v>
      </c>
      <c r="DA66" s="17">
        <v>40.270000000000003</v>
      </c>
      <c r="DB66" s="17">
        <v>41.05</v>
      </c>
      <c r="DC66" s="17">
        <v>43.23</v>
      </c>
      <c r="DD66" s="17">
        <v>45.03</v>
      </c>
      <c r="DE66" s="19">
        <v>46.81</v>
      </c>
      <c r="DF66" s="17">
        <v>49.11</v>
      </c>
      <c r="DG66" s="20">
        <v>46.22</v>
      </c>
      <c r="DH66" s="16">
        <v>46.99</v>
      </c>
      <c r="DI66" s="16">
        <v>41.33</v>
      </c>
      <c r="DJ66" s="16">
        <v>25.89</v>
      </c>
      <c r="DK66" s="40">
        <v>32</v>
      </c>
      <c r="DL66" s="23">
        <v>34.020000000000003</v>
      </c>
      <c r="DM66" s="23">
        <v>37.15</v>
      </c>
      <c r="DN66" s="17">
        <v>38.49</v>
      </c>
      <c r="DO66" s="19">
        <v>40.049999999999997</v>
      </c>
      <c r="DP66" s="17">
        <v>40.78</v>
      </c>
      <c r="DQ66" s="19">
        <v>40.200000000000003</v>
      </c>
      <c r="DR66" s="18">
        <v>41.7</v>
      </c>
      <c r="DS66" s="17">
        <v>40.35</v>
      </c>
      <c r="DT66" s="17">
        <v>41.94</v>
      </c>
      <c r="DU66" s="17">
        <v>42.99</v>
      </c>
      <c r="DV66" s="17">
        <v>45.96</v>
      </c>
      <c r="DW66" s="19">
        <v>46.19</v>
      </c>
      <c r="DX66" s="17">
        <v>49.07</v>
      </c>
      <c r="DY66" s="20">
        <v>47.22</v>
      </c>
      <c r="DZ66" s="16">
        <v>46.18</v>
      </c>
      <c r="EA66" s="16">
        <v>41.51</v>
      </c>
      <c r="EB66" s="16">
        <v>5</v>
      </c>
      <c r="EC66" s="23">
        <v>5</v>
      </c>
      <c r="ED66" s="23">
        <v>5</v>
      </c>
      <c r="EE66" s="23">
        <v>6</v>
      </c>
      <c r="EF66" s="17">
        <v>2</v>
      </c>
      <c r="EG66" s="17">
        <v>0</v>
      </c>
      <c r="EH66" s="17">
        <v>-7</v>
      </c>
      <c r="EI66" s="17">
        <v>-13</v>
      </c>
      <c r="EJ66" s="17">
        <v>-13</v>
      </c>
      <c r="EK66" s="17">
        <v>-15</v>
      </c>
      <c r="EL66" s="17">
        <v>-17</v>
      </c>
      <c r="EM66" s="17">
        <v>-17</v>
      </c>
      <c r="EN66" s="17">
        <v>-17</v>
      </c>
      <c r="EO66" s="17">
        <v>-14</v>
      </c>
      <c r="EP66" s="17">
        <v>-11</v>
      </c>
      <c r="EQ66" s="20">
        <v>-6</v>
      </c>
      <c r="ER66" s="20">
        <v>-6</v>
      </c>
      <c r="ES66" s="20">
        <v>-6</v>
      </c>
    </row>
    <row r="67" spans="1:152" ht="14">
      <c r="A67" s="2" t="s">
        <v>1122</v>
      </c>
      <c r="B67" s="2" t="s">
        <v>1666</v>
      </c>
      <c r="C67" s="2">
        <v>19</v>
      </c>
      <c r="D67" s="2">
        <v>9</v>
      </c>
      <c r="E67" s="2">
        <v>50108000</v>
      </c>
      <c r="F67" s="2" t="s">
        <v>91</v>
      </c>
      <c r="G67" s="1" t="s">
        <v>754</v>
      </c>
      <c r="H67" s="15" t="s">
        <v>95</v>
      </c>
      <c r="I67" s="1">
        <v>-6</v>
      </c>
      <c r="J67" s="2">
        <v>168.1</v>
      </c>
      <c r="K67" s="2">
        <v>53.8</v>
      </c>
      <c r="L67" s="2" t="s">
        <v>167</v>
      </c>
      <c r="M67" s="2"/>
      <c r="N67" s="2" t="s">
        <v>147</v>
      </c>
      <c r="O67" s="2" t="s">
        <v>335</v>
      </c>
      <c r="P67" s="3" t="s">
        <v>6</v>
      </c>
      <c r="Q67" s="3">
        <v>34</v>
      </c>
      <c r="R67" s="2">
        <v>30</v>
      </c>
      <c r="S67" s="2">
        <v>20</v>
      </c>
      <c r="T67" s="30" t="s">
        <v>168</v>
      </c>
      <c r="U67" s="30"/>
      <c r="V67" s="30"/>
      <c r="W67" s="30"/>
      <c r="X67" s="3" t="s">
        <v>6</v>
      </c>
      <c r="Y67" s="3">
        <v>34</v>
      </c>
      <c r="Z67" s="2">
        <v>30</v>
      </c>
      <c r="AA67" s="2">
        <v>20</v>
      </c>
      <c r="AB67" s="2" t="s">
        <v>275</v>
      </c>
      <c r="AC67" s="33"/>
      <c r="AD67" s="3" t="s">
        <v>137</v>
      </c>
      <c r="AE67" s="3">
        <v>46</v>
      </c>
      <c r="AF67" s="2">
        <v>41</v>
      </c>
      <c r="AG67" s="2">
        <v>31</v>
      </c>
      <c r="AH67" s="2"/>
      <c r="AI67" s="33" t="s">
        <v>443</v>
      </c>
      <c r="AJ67" s="12" t="s">
        <v>116</v>
      </c>
      <c r="AK67" s="12">
        <v>33</v>
      </c>
      <c r="AL67" s="13">
        <v>29</v>
      </c>
      <c r="AM67" s="13">
        <v>11</v>
      </c>
      <c r="AN67" s="13"/>
      <c r="AO67" s="34" t="s">
        <v>180</v>
      </c>
      <c r="AP67" s="2" t="s">
        <v>239</v>
      </c>
      <c r="AQ67" s="2" t="s">
        <v>178</v>
      </c>
      <c r="AR67" s="2" t="s">
        <v>266</v>
      </c>
      <c r="AS67" s="2" t="s">
        <v>397</v>
      </c>
      <c r="AT67" s="2" t="s">
        <v>87</v>
      </c>
      <c r="AU67" s="1" t="s">
        <v>108</v>
      </c>
      <c r="AV67" s="2" t="s">
        <v>89</v>
      </c>
      <c r="AW67" s="1" t="s">
        <v>131</v>
      </c>
      <c r="AX67" s="2" t="s">
        <v>93</v>
      </c>
      <c r="AY67" s="14" t="s">
        <v>1125</v>
      </c>
      <c r="AZ67" s="14">
        <v>2</v>
      </c>
      <c r="BA67" s="3" t="s">
        <v>6</v>
      </c>
      <c r="BB67" s="3">
        <v>34</v>
      </c>
      <c r="BC67" s="2">
        <v>30</v>
      </c>
      <c r="BD67" s="2">
        <v>20</v>
      </c>
      <c r="BE67" s="2" t="s">
        <v>1666</v>
      </c>
      <c r="BF67" s="2">
        <v>19</v>
      </c>
      <c r="BG67" s="2">
        <v>9</v>
      </c>
      <c r="BH67" s="104">
        <v>3.44</v>
      </c>
      <c r="BI67" s="105">
        <v>4.3899999999999997</v>
      </c>
      <c r="BJ67" s="109">
        <v>3.9</v>
      </c>
      <c r="BK67" s="105">
        <v>2.99</v>
      </c>
      <c r="BL67" s="109">
        <v>3.22</v>
      </c>
      <c r="BM67" s="104">
        <v>2.5299999999999998</v>
      </c>
      <c r="BN67" s="109">
        <v>2.56</v>
      </c>
      <c r="BO67" s="104">
        <v>3.12</v>
      </c>
      <c r="BP67" s="105">
        <v>3.51</v>
      </c>
      <c r="BQ67" s="109">
        <v>4.53</v>
      </c>
      <c r="BR67" s="109">
        <v>7.97</v>
      </c>
      <c r="BS67" s="109">
        <v>8.2100000000000009</v>
      </c>
      <c r="BT67" s="109">
        <v>3.23</v>
      </c>
      <c r="BU67" s="4">
        <v>4.29</v>
      </c>
      <c r="BV67" s="9">
        <v>5.7</v>
      </c>
      <c r="BW67" s="9">
        <v>7.5</v>
      </c>
      <c r="BX67" s="4">
        <v>11.97</v>
      </c>
      <c r="BY67" s="4">
        <v>17.75</v>
      </c>
      <c r="BZ67" s="4">
        <v>5.01</v>
      </c>
      <c r="CA67" s="37">
        <v>3.88</v>
      </c>
      <c r="CB67" s="9">
        <v>2.2799999999999998</v>
      </c>
      <c r="CC67" s="9">
        <v>1.67</v>
      </c>
      <c r="CD67" s="9">
        <v>2.36</v>
      </c>
      <c r="CE67" s="4">
        <v>2.61</v>
      </c>
      <c r="CF67" s="9">
        <v>3.11</v>
      </c>
      <c r="CG67" s="4">
        <v>3.87</v>
      </c>
      <c r="CH67" s="37">
        <v>5.25</v>
      </c>
      <c r="CI67" s="9">
        <v>5.98</v>
      </c>
      <c r="CJ67" s="9">
        <v>7.73</v>
      </c>
      <c r="CK67" s="9">
        <v>9.9600000000000009</v>
      </c>
      <c r="CL67" s="9">
        <v>2.08</v>
      </c>
      <c r="CM67" s="4">
        <v>3.97</v>
      </c>
      <c r="CN67" s="9">
        <v>4.91</v>
      </c>
      <c r="CO67" s="9">
        <v>7.47</v>
      </c>
      <c r="CP67" s="4">
        <v>11.12</v>
      </c>
      <c r="CQ67" s="4">
        <v>17.579999999999998</v>
      </c>
      <c r="CR67" s="16">
        <v>26.12</v>
      </c>
      <c r="CS67" s="38">
        <v>31.09</v>
      </c>
      <c r="CT67" s="20">
        <v>32.299999999999997</v>
      </c>
      <c r="CU67" s="38">
        <v>33.840000000000003</v>
      </c>
      <c r="CV67" s="20">
        <v>35.11</v>
      </c>
      <c r="CW67" s="16">
        <v>36.270000000000003</v>
      </c>
      <c r="CX67" s="20">
        <v>37.78</v>
      </c>
      <c r="CY67" s="16">
        <v>37.630000000000003</v>
      </c>
      <c r="CZ67" s="38">
        <v>38.69</v>
      </c>
      <c r="DA67" s="20">
        <v>37.72</v>
      </c>
      <c r="DB67" s="20">
        <v>38.85</v>
      </c>
      <c r="DC67" s="20">
        <v>42.44</v>
      </c>
      <c r="DD67" s="20">
        <v>45.78</v>
      </c>
      <c r="DE67" s="16">
        <v>43.65</v>
      </c>
      <c r="DF67" s="20">
        <v>46.62</v>
      </c>
      <c r="DG67" s="20">
        <v>47.96</v>
      </c>
      <c r="DH67" s="16">
        <v>42.68</v>
      </c>
      <c r="DI67" s="16">
        <v>39.76</v>
      </c>
      <c r="DJ67" s="16">
        <v>26.84</v>
      </c>
      <c r="DK67" s="38">
        <v>30.61</v>
      </c>
      <c r="DL67" s="20">
        <v>33.72</v>
      </c>
      <c r="DM67" s="20">
        <v>34.880000000000003</v>
      </c>
      <c r="DN67" s="20">
        <v>34.47</v>
      </c>
      <c r="DO67" s="16">
        <v>35.61</v>
      </c>
      <c r="DP67" s="20">
        <v>37.28</v>
      </c>
      <c r="DQ67" s="16">
        <v>37.53</v>
      </c>
      <c r="DR67" s="38">
        <v>37.83</v>
      </c>
      <c r="DS67" s="20">
        <v>38.53</v>
      </c>
      <c r="DT67" s="20">
        <v>39.880000000000003</v>
      </c>
      <c r="DU67" s="20">
        <v>42.42</v>
      </c>
      <c r="DV67" s="20">
        <v>46.01</v>
      </c>
      <c r="DW67" s="16">
        <v>43.12</v>
      </c>
      <c r="DX67" s="20">
        <v>45.42</v>
      </c>
      <c r="DY67" s="20">
        <v>46.99</v>
      </c>
      <c r="DZ67" s="16">
        <v>42.7</v>
      </c>
      <c r="EA67" s="16">
        <v>39.770000000000003</v>
      </c>
      <c r="EB67" s="16">
        <v>11</v>
      </c>
      <c r="EC67" s="20">
        <v>11</v>
      </c>
      <c r="ED67" s="20">
        <v>14</v>
      </c>
      <c r="EE67" s="20">
        <v>8</v>
      </c>
      <c r="EF67" s="20">
        <v>4</v>
      </c>
      <c r="EG67" s="20">
        <v>0</v>
      </c>
      <c r="EH67" s="20">
        <v>-6</v>
      </c>
      <c r="EI67" s="20">
        <v>-11</v>
      </c>
      <c r="EJ67" s="20">
        <v>-11</v>
      </c>
      <c r="EK67" s="20">
        <v>-6</v>
      </c>
      <c r="EL67" s="20">
        <v>1</v>
      </c>
      <c r="EM67" s="20">
        <v>11</v>
      </c>
      <c r="EN67" s="20">
        <v>9</v>
      </c>
      <c r="EO67" s="20">
        <v>8</v>
      </c>
      <c r="EP67" s="20">
        <v>7</v>
      </c>
      <c r="EQ67" s="20">
        <v>4</v>
      </c>
      <c r="ER67" s="20">
        <v>2</v>
      </c>
      <c r="ES67" s="20">
        <v>1</v>
      </c>
    </row>
    <row r="68" spans="1:152" ht="14">
      <c r="A68" s="137" t="s">
        <v>715</v>
      </c>
      <c r="B68" s="137" t="s">
        <v>1666</v>
      </c>
      <c r="C68" s="137">
        <v>17</v>
      </c>
      <c r="D68" s="137">
        <v>1</v>
      </c>
      <c r="E68" s="137">
        <v>51706166</v>
      </c>
      <c r="F68" s="137" t="s">
        <v>91</v>
      </c>
      <c r="G68" s="138" t="s">
        <v>719</v>
      </c>
      <c r="H68" s="155" t="s">
        <v>95</v>
      </c>
      <c r="I68" s="138">
        <v>2</v>
      </c>
      <c r="J68" s="137">
        <v>170.7</v>
      </c>
      <c r="K68" s="137">
        <v>53.5</v>
      </c>
      <c r="L68" s="137" t="s">
        <v>167</v>
      </c>
      <c r="M68" s="137"/>
      <c r="N68" s="137" t="s">
        <v>79</v>
      </c>
      <c r="O68" s="137" t="s">
        <v>259</v>
      </c>
      <c r="P68" s="142" t="s">
        <v>6</v>
      </c>
      <c r="Q68" s="142">
        <v>29</v>
      </c>
      <c r="R68" s="137">
        <v>26</v>
      </c>
      <c r="S68" s="137">
        <v>27</v>
      </c>
      <c r="T68" s="140"/>
      <c r="U68" s="140"/>
      <c r="V68" s="140"/>
      <c r="W68" s="140"/>
      <c r="X68" s="142" t="s">
        <v>6</v>
      </c>
      <c r="Y68" s="142">
        <v>29</v>
      </c>
      <c r="Z68" s="137">
        <v>26</v>
      </c>
      <c r="AA68" s="137">
        <v>27</v>
      </c>
      <c r="AB68" s="137" t="s">
        <v>280</v>
      </c>
      <c r="AC68" s="141"/>
      <c r="AD68" s="142" t="s">
        <v>232</v>
      </c>
      <c r="AE68" s="142">
        <v>51</v>
      </c>
      <c r="AF68" s="137">
        <v>35</v>
      </c>
      <c r="AG68" s="137">
        <v>39</v>
      </c>
      <c r="AH68" s="137"/>
      <c r="AI68" s="141" t="s">
        <v>443</v>
      </c>
      <c r="AJ68" s="150" t="s">
        <v>217</v>
      </c>
      <c r="AK68" s="150">
        <v>25</v>
      </c>
      <c r="AL68" s="155">
        <v>14</v>
      </c>
      <c r="AM68" s="155">
        <v>12</v>
      </c>
      <c r="AN68" s="155"/>
      <c r="AO68" s="159"/>
      <c r="AP68" s="137" t="s">
        <v>177</v>
      </c>
      <c r="AQ68" s="137" t="s">
        <v>262</v>
      </c>
      <c r="AR68" s="137" t="s">
        <v>281</v>
      </c>
      <c r="AS68" s="137" t="s">
        <v>359</v>
      </c>
      <c r="AT68" s="137" t="s">
        <v>87</v>
      </c>
      <c r="AU68" s="138" t="s">
        <v>197</v>
      </c>
      <c r="AV68" s="137" t="s">
        <v>89</v>
      </c>
      <c r="AW68" s="138" t="s">
        <v>180</v>
      </c>
      <c r="AX68" s="137" t="s">
        <v>93</v>
      </c>
      <c r="AY68" s="139" t="s">
        <v>720</v>
      </c>
      <c r="AZ68" s="139">
        <v>2</v>
      </c>
      <c r="BA68" s="142" t="s">
        <v>6</v>
      </c>
      <c r="BB68" s="142">
        <v>29</v>
      </c>
      <c r="BC68" s="137">
        <v>26</v>
      </c>
      <c r="BD68" s="137">
        <v>27</v>
      </c>
      <c r="BE68" s="137" t="s">
        <v>1666</v>
      </c>
      <c r="BF68" s="137">
        <v>17</v>
      </c>
      <c r="BG68" s="137">
        <v>1</v>
      </c>
      <c r="BH68" s="143">
        <v>3.92</v>
      </c>
      <c r="BI68" s="144">
        <v>4.17</v>
      </c>
      <c r="BJ68" s="145">
        <v>3.37</v>
      </c>
      <c r="BK68" s="144">
        <v>4.0199999999999996</v>
      </c>
      <c r="BL68" s="145">
        <v>3.68</v>
      </c>
      <c r="BM68" s="143">
        <v>3.06</v>
      </c>
      <c r="BN68" s="145">
        <v>3.07</v>
      </c>
      <c r="BO68" s="143">
        <v>3.06</v>
      </c>
      <c r="BP68" s="144">
        <v>4.2</v>
      </c>
      <c r="BQ68" s="145">
        <v>4.01</v>
      </c>
      <c r="BR68" s="145">
        <v>6.48</v>
      </c>
      <c r="BS68" s="145">
        <v>7.31</v>
      </c>
      <c r="BT68" s="145">
        <v>3.05</v>
      </c>
      <c r="BU68" s="146">
        <v>5</v>
      </c>
      <c r="BV68" s="147">
        <v>6.57</v>
      </c>
      <c r="BW68" s="147">
        <v>7.02</v>
      </c>
      <c r="BX68" s="146">
        <v>11.99</v>
      </c>
      <c r="BY68" s="146">
        <v>17.37</v>
      </c>
      <c r="BZ68" s="146">
        <v>3.36</v>
      </c>
      <c r="CA68" s="148">
        <v>2.69</v>
      </c>
      <c r="CB68" s="149">
        <v>1.69</v>
      </c>
      <c r="CC68" s="149">
        <v>2.44</v>
      </c>
      <c r="CD68" s="149">
        <v>3.39</v>
      </c>
      <c r="CE68" s="150">
        <v>4.72</v>
      </c>
      <c r="CF68" s="149">
        <v>3.74</v>
      </c>
      <c r="CG68" s="150">
        <v>4.8499999999999996</v>
      </c>
      <c r="CH68" s="148">
        <v>4.62</v>
      </c>
      <c r="CI68" s="149">
        <v>5.47</v>
      </c>
      <c r="CJ68" s="149">
        <v>7.15</v>
      </c>
      <c r="CK68" s="149">
        <v>8.32</v>
      </c>
      <c r="CL68" s="147">
        <v>2.99</v>
      </c>
      <c r="CM68" s="146">
        <v>4.87</v>
      </c>
      <c r="CN68" s="147">
        <v>7.15</v>
      </c>
      <c r="CO68" s="147">
        <v>8.4700000000000006</v>
      </c>
      <c r="CP68" s="146">
        <v>12.61</v>
      </c>
      <c r="CQ68" s="146">
        <v>18.54</v>
      </c>
      <c r="CR68" s="151">
        <v>27.43</v>
      </c>
      <c r="CS68" s="152">
        <v>32.479999999999997</v>
      </c>
      <c r="CT68" s="153">
        <v>31.83</v>
      </c>
      <c r="CU68" s="152">
        <v>32.58</v>
      </c>
      <c r="CV68" s="153">
        <v>34.950000000000003</v>
      </c>
      <c r="CW68" s="151">
        <v>35.270000000000003</v>
      </c>
      <c r="CX68" s="153">
        <v>36.880000000000003</v>
      </c>
      <c r="CY68" s="151">
        <v>37.090000000000003</v>
      </c>
      <c r="CZ68" s="152">
        <v>38.06</v>
      </c>
      <c r="DA68" s="153">
        <v>37.380000000000003</v>
      </c>
      <c r="DB68" s="153">
        <v>37.99</v>
      </c>
      <c r="DC68" s="153">
        <v>38.9</v>
      </c>
      <c r="DD68" s="153">
        <v>44.07</v>
      </c>
      <c r="DE68" s="151">
        <v>45.28</v>
      </c>
      <c r="DF68" s="153">
        <v>47.33</v>
      </c>
      <c r="DG68" s="153">
        <v>43.9</v>
      </c>
      <c r="DH68" s="151">
        <v>43.17</v>
      </c>
      <c r="DI68" s="151">
        <v>37.17</v>
      </c>
      <c r="DJ68" s="151">
        <v>26.56</v>
      </c>
      <c r="DK68" s="152">
        <v>30.73</v>
      </c>
      <c r="DL68" s="153">
        <v>31.28</v>
      </c>
      <c r="DM68" s="153">
        <v>31.11</v>
      </c>
      <c r="DN68" s="153">
        <v>33.35</v>
      </c>
      <c r="DO68" s="151">
        <v>36.85</v>
      </c>
      <c r="DP68" s="153">
        <v>37.18</v>
      </c>
      <c r="DQ68" s="151">
        <v>36.03</v>
      </c>
      <c r="DR68" s="152">
        <v>37.28</v>
      </c>
      <c r="DS68" s="153">
        <v>37.520000000000003</v>
      </c>
      <c r="DT68" s="153">
        <v>39.130000000000003</v>
      </c>
      <c r="DU68" s="153">
        <v>39.200000000000003</v>
      </c>
      <c r="DV68" s="153">
        <v>43.66</v>
      </c>
      <c r="DW68" s="151">
        <v>44.53</v>
      </c>
      <c r="DX68" s="153">
        <v>47.99</v>
      </c>
      <c r="DY68" s="153">
        <v>44.12</v>
      </c>
      <c r="DZ68" s="151">
        <v>43.65</v>
      </c>
      <c r="EA68" s="151">
        <v>38.33</v>
      </c>
      <c r="EB68" s="151">
        <v>12</v>
      </c>
      <c r="EC68" s="153">
        <v>12</v>
      </c>
      <c r="ED68" s="153">
        <v>13</v>
      </c>
      <c r="EE68" s="153">
        <v>11</v>
      </c>
      <c r="EF68" s="153">
        <v>8</v>
      </c>
      <c r="EG68" s="153">
        <v>0</v>
      </c>
      <c r="EH68" s="153">
        <v>-6</v>
      </c>
      <c r="EI68" s="153">
        <v>-13</v>
      </c>
      <c r="EJ68" s="153">
        <v>-16</v>
      </c>
      <c r="EK68" s="153">
        <v>-16</v>
      </c>
      <c r="EL68" s="153">
        <v>-11</v>
      </c>
      <c r="EM68" s="153">
        <v>-8</v>
      </c>
      <c r="EN68" s="153">
        <v>-1</v>
      </c>
      <c r="EO68" s="153">
        <v>1</v>
      </c>
      <c r="EP68" s="153">
        <v>5</v>
      </c>
      <c r="EQ68" s="153">
        <v>4</v>
      </c>
      <c r="ER68" s="153">
        <v>2</v>
      </c>
      <c r="ES68" s="153">
        <v>5</v>
      </c>
      <c r="ET68" s="154"/>
      <c r="EU68" s="154"/>
      <c r="EV68" s="154"/>
    </row>
    <row r="69" spans="1:152" ht="14">
      <c r="A69" s="137" t="s">
        <v>1048</v>
      </c>
      <c r="B69" s="137" t="s">
        <v>1666</v>
      </c>
      <c r="C69" s="137">
        <v>18</v>
      </c>
      <c r="D69" s="137">
        <v>1</v>
      </c>
      <c r="E69" s="137">
        <v>42130169</v>
      </c>
      <c r="F69" s="137" t="s">
        <v>91</v>
      </c>
      <c r="G69" s="138" t="s">
        <v>1056</v>
      </c>
      <c r="H69" s="139"/>
      <c r="I69" s="138"/>
      <c r="J69" s="137">
        <v>149.4</v>
      </c>
      <c r="K69" s="137">
        <v>45.3</v>
      </c>
      <c r="L69" s="137" t="s">
        <v>167</v>
      </c>
      <c r="M69" s="137"/>
      <c r="N69" s="137" t="s">
        <v>158</v>
      </c>
      <c r="O69" s="137" t="s">
        <v>259</v>
      </c>
      <c r="P69" s="142" t="s">
        <v>15</v>
      </c>
      <c r="Q69" s="142">
        <v>30</v>
      </c>
      <c r="R69" s="137">
        <v>30</v>
      </c>
      <c r="S69" s="137">
        <v>25</v>
      </c>
      <c r="T69" s="140" t="s">
        <v>1052</v>
      </c>
      <c r="U69" s="140" t="s">
        <v>1053</v>
      </c>
      <c r="V69" s="140"/>
      <c r="W69" s="140"/>
      <c r="X69" s="142" t="s">
        <v>15</v>
      </c>
      <c r="Y69" s="142">
        <v>30</v>
      </c>
      <c r="Z69" s="137">
        <v>30</v>
      </c>
      <c r="AA69" s="137">
        <v>23</v>
      </c>
      <c r="AB69" s="137" t="s">
        <v>280</v>
      </c>
      <c r="AC69" s="141"/>
      <c r="AD69" s="142" t="s">
        <v>1054</v>
      </c>
      <c r="AE69" s="142">
        <v>63</v>
      </c>
      <c r="AF69" s="137">
        <v>41</v>
      </c>
      <c r="AG69" s="137">
        <v>31</v>
      </c>
      <c r="AH69" s="137"/>
      <c r="AI69" s="141" t="s">
        <v>88</v>
      </c>
      <c r="AJ69" s="150"/>
      <c r="AK69" s="150"/>
      <c r="AL69" s="155"/>
      <c r="AM69" s="155"/>
      <c r="AN69" s="155"/>
      <c r="AO69" s="159"/>
      <c r="AP69" s="137" t="s">
        <v>149</v>
      </c>
      <c r="AQ69" s="137" t="s">
        <v>265</v>
      </c>
      <c r="AR69" s="137" t="s">
        <v>1055</v>
      </c>
      <c r="AS69" s="137" t="s">
        <v>919</v>
      </c>
      <c r="AT69" s="137" t="s">
        <v>87</v>
      </c>
      <c r="AU69" s="138" t="s">
        <v>108</v>
      </c>
      <c r="AV69" s="137" t="s">
        <v>89</v>
      </c>
      <c r="AW69" s="138" t="s">
        <v>108</v>
      </c>
      <c r="AX69" s="137" t="s">
        <v>93</v>
      </c>
      <c r="AY69" s="139" t="s">
        <v>753</v>
      </c>
      <c r="AZ69" s="139">
        <v>1</v>
      </c>
      <c r="BA69" s="142" t="s">
        <v>15</v>
      </c>
      <c r="BB69" s="142">
        <v>30</v>
      </c>
      <c r="BC69" s="137">
        <v>30</v>
      </c>
      <c r="BD69" s="137">
        <v>23</v>
      </c>
      <c r="BE69" s="137" t="s">
        <v>1666</v>
      </c>
      <c r="BF69" s="137">
        <v>18</v>
      </c>
      <c r="BG69" s="137">
        <v>1</v>
      </c>
      <c r="BH69" s="143">
        <v>4.83</v>
      </c>
      <c r="BI69" s="144">
        <v>4.6100000000000003</v>
      </c>
      <c r="BJ69" s="145">
        <v>3.31</v>
      </c>
      <c r="BK69" s="144">
        <v>3.25</v>
      </c>
      <c r="BL69" s="145">
        <v>3.25</v>
      </c>
      <c r="BM69" s="143">
        <v>1.85</v>
      </c>
      <c r="BN69" s="145">
        <v>1.5</v>
      </c>
      <c r="BO69" s="143">
        <v>0.56000000000000005</v>
      </c>
      <c r="BP69" s="144">
        <v>1.59</v>
      </c>
      <c r="BQ69" s="145">
        <v>2.84</v>
      </c>
      <c r="BR69" s="145">
        <v>5.78</v>
      </c>
      <c r="BS69" s="145">
        <v>6.86</v>
      </c>
      <c r="BT69" s="145">
        <v>6.29</v>
      </c>
      <c r="BU69" s="146">
        <v>3.28</v>
      </c>
      <c r="BV69" s="147">
        <v>4.3099999999999996</v>
      </c>
      <c r="BW69" s="147">
        <v>4.62</v>
      </c>
      <c r="BX69" s="146">
        <v>7.01</v>
      </c>
      <c r="BY69" s="146">
        <v>7.1</v>
      </c>
      <c r="BZ69" s="146">
        <v>4.5</v>
      </c>
      <c r="CA69" s="148">
        <v>3.62</v>
      </c>
      <c r="CB69" s="149">
        <v>2.88</v>
      </c>
      <c r="CC69" s="149">
        <v>0</v>
      </c>
      <c r="CD69" s="149">
        <v>0</v>
      </c>
      <c r="CE69" s="150">
        <v>0.75</v>
      </c>
      <c r="CF69" s="149">
        <v>1.39</v>
      </c>
      <c r="CG69" s="150">
        <v>2.41</v>
      </c>
      <c r="CH69" s="148">
        <v>2.2000000000000002</v>
      </c>
      <c r="CI69" s="149">
        <v>4.76</v>
      </c>
      <c r="CJ69" s="149">
        <v>6.51</v>
      </c>
      <c r="CK69" s="149">
        <v>6.41</v>
      </c>
      <c r="CL69" s="147">
        <v>5.48</v>
      </c>
      <c r="CM69" s="146">
        <v>3.98</v>
      </c>
      <c r="CN69" s="147">
        <v>3.76</v>
      </c>
      <c r="CO69" s="147">
        <v>4.49</v>
      </c>
      <c r="CP69" s="146">
        <v>8.48</v>
      </c>
      <c r="CQ69" s="146">
        <v>8.74</v>
      </c>
      <c r="CR69" s="151">
        <v>27.2</v>
      </c>
      <c r="CS69" s="152">
        <v>32.29</v>
      </c>
      <c r="CT69" s="153">
        <v>35.770000000000003</v>
      </c>
      <c r="CU69" s="152">
        <v>37.270000000000003</v>
      </c>
      <c r="CV69" s="153">
        <v>37.72</v>
      </c>
      <c r="CW69" s="151">
        <v>37.61</v>
      </c>
      <c r="CX69" s="153">
        <v>37.5</v>
      </c>
      <c r="CY69" s="151">
        <v>38.11</v>
      </c>
      <c r="CZ69" s="152">
        <v>37.43</v>
      </c>
      <c r="DA69" s="153">
        <v>38.299999999999997</v>
      </c>
      <c r="DB69" s="153">
        <v>38.43</v>
      </c>
      <c r="DC69" s="153">
        <v>40.83</v>
      </c>
      <c r="DD69" s="153">
        <v>40.69</v>
      </c>
      <c r="DE69" s="151">
        <v>41.38</v>
      </c>
      <c r="DF69" s="153">
        <v>45.53</v>
      </c>
      <c r="DG69" s="153">
        <v>46.52</v>
      </c>
      <c r="DH69" s="151">
        <v>45.11</v>
      </c>
      <c r="DI69" s="151">
        <v>41.53</v>
      </c>
      <c r="DJ69" s="151">
        <v>27.61</v>
      </c>
      <c r="DK69" s="152">
        <v>33.08</v>
      </c>
      <c r="DL69" s="153">
        <v>35.909999999999997</v>
      </c>
      <c r="DM69" s="153">
        <v>37.28</v>
      </c>
      <c r="DN69" s="153">
        <v>37.17</v>
      </c>
      <c r="DO69" s="151">
        <v>37.770000000000003</v>
      </c>
      <c r="DP69" s="153">
        <v>37.31</v>
      </c>
      <c r="DQ69" s="151">
        <v>38.69</v>
      </c>
      <c r="DR69" s="152">
        <v>37.79</v>
      </c>
      <c r="DS69" s="153">
        <v>37.950000000000003</v>
      </c>
      <c r="DT69" s="153">
        <v>39.270000000000003</v>
      </c>
      <c r="DU69" s="153">
        <v>39.369999999999997</v>
      </c>
      <c r="DV69" s="153">
        <v>40.43</v>
      </c>
      <c r="DW69" s="151">
        <v>41.11</v>
      </c>
      <c r="DX69" s="153">
        <v>45.42</v>
      </c>
      <c r="DY69" s="153">
        <v>45.92</v>
      </c>
      <c r="DZ69" s="151">
        <v>46.52</v>
      </c>
      <c r="EA69" s="151">
        <v>42.22</v>
      </c>
      <c r="EB69" s="151">
        <v>1</v>
      </c>
      <c r="EC69" s="153">
        <v>4</v>
      </c>
      <c r="ED69" s="153">
        <v>2</v>
      </c>
      <c r="EE69" s="153">
        <v>0</v>
      </c>
      <c r="EF69" s="153">
        <v>0</v>
      </c>
      <c r="EG69" s="153">
        <v>-8</v>
      </c>
      <c r="EH69" s="153">
        <v>-12</v>
      </c>
      <c r="EI69" s="153">
        <v>-20</v>
      </c>
      <c r="EJ69" s="153">
        <v>-24</v>
      </c>
      <c r="EK69" s="153">
        <v>-26</v>
      </c>
      <c r="EL69" s="153">
        <v>-25</v>
      </c>
      <c r="EM69" s="153">
        <v>-23</v>
      </c>
      <c r="EN69" s="153">
        <v>-20</v>
      </c>
      <c r="EO69" s="153">
        <v>-20</v>
      </c>
      <c r="EP69" s="153">
        <v>-15</v>
      </c>
      <c r="EQ69" s="153">
        <v>-13</v>
      </c>
      <c r="ER69" s="153">
        <v>-9</v>
      </c>
      <c r="ES69" s="153">
        <v>-11</v>
      </c>
      <c r="ET69" s="154"/>
      <c r="EU69" s="154"/>
      <c r="EV69" s="154"/>
    </row>
    <row r="70" spans="1:152" ht="14">
      <c r="A70" s="137" t="s">
        <v>980</v>
      </c>
      <c r="B70" s="137" t="s">
        <v>1666</v>
      </c>
      <c r="C70" s="137">
        <v>17</v>
      </c>
      <c r="D70" s="137">
        <v>10</v>
      </c>
      <c r="E70" s="137">
        <v>51216771</v>
      </c>
      <c r="F70" s="137" t="s">
        <v>91</v>
      </c>
      <c r="G70" s="138" t="s">
        <v>782</v>
      </c>
      <c r="H70" s="139"/>
      <c r="I70" s="138"/>
      <c r="J70" s="137">
        <v>162.80000000000001</v>
      </c>
      <c r="K70" s="137">
        <v>56.9</v>
      </c>
      <c r="L70" s="137" t="s">
        <v>167</v>
      </c>
      <c r="M70" s="137"/>
      <c r="N70" s="137" t="s">
        <v>158</v>
      </c>
      <c r="O70" s="137" t="s">
        <v>259</v>
      </c>
      <c r="P70" s="142" t="s">
        <v>17</v>
      </c>
      <c r="Q70" s="142">
        <v>33</v>
      </c>
      <c r="R70" s="137">
        <v>30</v>
      </c>
      <c r="S70" s="137">
        <v>25</v>
      </c>
      <c r="T70" s="140"/>
      <c r="U70" s="140"/>
      <c r="V70" s="140"/>
      <c r="W70" s="140"/>
      <c r="X70" s="142" t="s">
        <v>17</v>
      </c>
      <c r="Y70" s="142">
        <v>33</v>
      </c>
      <c r="Z70" s="137">
        <v>30</v>
      </c>
      <c r="AA70" s="137">
        <v>25</v>
      </c>
      <c r="AB70" s="137" t="s">
        <v>984</v>
      </c>
      <c r="AC70" s="141"/>
      <c r="AD70" s="142" t="s">
        <v>676</v>
      </c>
      <c r="AE70" s="142">
        <v>57</v>
      </c>
      <c r="AF70" s="137">
        <v>42</v>
      </c>
      <c r="AG70" s="137">
        <v>32</v>
      </c>
      <c r="AH70" s="137"/>
      <c r="AI70" s="141" t="s">
        <v>176</v>
      </c>
      <c r="AJ70" s="150" t="s">
        <v>985</v>
      </c>
      <c r="AK70" s="150">
        <v>27</v>
      </c>
      <c r="AL70" s="155">
        <v>17</v>
      </c>
      <c r="AM70" s="155">
        <v>15</v>
      </c>
      <c r="AN70" s="155"/>
      <c r="AO70" s="159"/>
      <c r="AP70" s="137" t="s">
        <v>272</v>
      </c>
      <c r="AQ70" s="137" t="s">
        <v>288</v>
      </c>
      <c r="AR70" s="137" t="s">
        <v>342</v>
      </c>
      <c r="AS70" s="137" t="s">
        <v>953</v>
      </c>
      <c r="AT70" s="137" t="s">
        <v>87</v>
      </c>
      <c r="AU70" s="138"/>
      <c r="AV70" s="137" t="s">
        <v>89</v>
      </c>
      <c r="AW70" s="138"/>
      <c r="AX70" s="137" t="s">
        <v>855</v>
      </c>
      <c r="AY70" s="139" t="s">
        <v>986</v>
      </c>
      <c r="AZ70" s="139">
        <v>2</v>
      </c>
      <c r="BA70" s="142" t="s">
        <v>17</v>
      </c>
      <c r="BB70" s="142">
        <v>33</v>
      </c>
      <c r="BC70" s="137">
        <v>30</v>
      </c>
      <c r="BD70" s="137">
        <v>25</v>
      </c>
      <c r="BE70" s="137" t="s">
        <v>1666</v>
      </c>
      <c r="BF70" s="137">
        <v>17</v>
      </c>
      <c r="BG70" s="137">
        <v>10</v>
      </c>
      <c r="BH70" s="143">
        <v>3.73</v>
      </c>
      <c r="BI70" s="144">
        <v>2.36</v>
      </c>
      <c r="BJ70" s="145">
        <v>2.61</v>
      </c>
      <c r="BK70" s="144">
        <v>2.11</v>
      </c>
      <c r="BL70" s="145">
        <v>1.25</v>
      </c>
      <c r="BM70" s="143">
        <v>1.69</v>
      </c>
      <c r="BN70" s="145">
        <v>2.17</v>
      </c>
      <c r="BO70" s="143">
        <v>1.51</v>
      </c>
      <c r="BP70" s="144">
        <v>2.75</v>
      </c>
      <c r="BQ70" s="145">
        <v>4.5</v>
      </c>
      <c r="BR70" s="145">
        <v>8.86</v>
      </c>
      <c r="BS70" s="145">
        <v>6.21</v>
      </c>
      <c r="BT70" s="145">
        <v>2.39</v>
      </c>
      <c r="BU70" s="146">
        <v>2.39</v>
      </c>
      <c r="BV70" s="147">
        <v>4.58</v>
      </c>
      <c r="BW70" s="147">
        <v>6.09</v>
      </c>
      <c r="BX70" s="146">
        <v>10.93</v>
      </c>
      <c r="BY70" s="146">
        <v>14.16</v>
      </c>
      <c r="BZ70" s="146">
        <v>2.66</v>
      </c>
      <c r="CA70" s="148">
        <v>2.14</v>
      </c>
      <c r="CB70" s="149">
        <v>0.28000000000000003</v>
      </c>
      <c r="CC70" s="149">
        <v>0</v>
      </c>
      <c r="CD70" s="149">
        <v>0.25</v>
      </c>
      <c r="CE70" s="150">
        <v>1.57</v>
      </c>
      <c r="CF70" s="149">
        <v>2.12</v>
      </c>
      <c r="CG70" s="150">
        <v>1.61</v>
      </c>
      <c r="CH70" s="148">
        <v>2.79</v>
      </c>
      <c r="CI70" s="149">
        <v>2.41</v>
      </c>
      <c r="CJ70" s="149">
        <v>8.15</v>
      </c>
      <c r="CK70" s="149">
        <v>6.35</v>
      </c>
      <c r="CL70" s="147">
        <v>2.68</v>
      </c>
      <c r="CM70" s="146">
        <v>2.37</v>
      </c>
      <c r="CN70" s="147">
        <v>4.3600000000000003</v>
      </c>
      <c r="CO70" s="147">
        <v>6.75</v>
      </c>
      <c r="CP70" s="146">
        <v>11.4</v>
      </c>
      <c r="CQ70" s="146">
        <v>15.09</v>
      </c>
      <c r="CR70" s="151">
        <v>26.73</v>
      </c>
      <c r="CS70" s="152">
        <v>32.96</v>
      </c>
      <c r="CT70" s="153">
        <v>34.299999999999997</v>
      </c>
      <c r="CU70" s="152">
        <v>35.82</v>
      </c>
      <c r="CV70" s="153">
        <v>36.96</v>
      </c>
      <c r="CW70" s="151">
        <v>37.32</v>
      </c>
      <c r="CX70" s="153">
        <v>38.549999999999997</v>
      </c>
      <c r="CY70" s="151">
        <v>38.840000000000003</v>
      </c>
      <c r="CZ70" s="152">
        <v>39.78</v>
      </c>
      <c r="DA70" s="153">
        <v>40.31</v>
      </c>
      <c r="DB70" s="153">
        <v>41.34</v>
      </c>
      <c r="DC70" s="153">
        <v>44.52</v>
      </c>
      <c r="DD70" s="153">
        <v>46.94</v>
      </c>
      <c r="DE70" s="151">
        <v>46.85</v>
      </c>
      <c r="DF70" s="153">
        <v>48.51</v>
      </c>
      <c r="DG70" s="153">
        <v>45.09</v>
      </c>
      <c r="DH70" s="151">
        <v>44.19</v>
      </c>
      <c r="DI70" s="151">
        <v>43.8</v>
      </c>
      <c r="DJ70" s="151">
        <v>26.79</v>
      </c>
      <c r="DK70" s="152">
        <v>32.36</v>
      </c>
      <c r="DL70" s="153">
        <v>34.78</v>
      </c>
      <c r="DM70" s="153">
        <v>35.729999999999997</v>
      </c>
      <c r="DN70" s="153">
        <v>36.61</v>
      </c>
      <c r="DO70" s="151">
        <v>36.65</v>
      </c>
      <c r="DP70" s="153">
        <v>37.15</v>
      </c>
      <c r="DQ70" s="151">
        <v>37.72</v>
      </c>
      <c r="DR70" s="152">
        <v>38.86</v>
      </c>
      <c r="DS70" s="153">
        <v>39.799999999999997</v>
      </c>
      <c r="DT70" s="153">
        <v>41.43</v>
      </c>
      <c r="DU70" s="153">
        <v>43.49</v>
      </c>
      <c r="DV70" s="153">
        <v>46.77</v>
      </c>
      <c r="DW70" s="151">
        <v>46.5</v>
      </c>
      <c r="DX70" s="153">
        <v>48.36</v>
      </c>
      <c r="DY70" s="153">
        <v>45.96</v>
      </c>
      <c r="DZ70" s="151">
        <v>44.34</v>
      </c>
      <c r="EA70" s="151">
        <v>44.98</v>
      </c>
      <c r="EB70" s="151">
        <v>1</v>
      </c>
      <c r="EC70" s="153">
        <v>2</v>
      </c>
      <c r="ED70" s="153">
        <v>4</v>
      </c>
      <c r="EE70" s="153">
        <v>3</v>
      </c>
      <c r="EF70" s="153">
        <v>-1</v>
      </c>
      <c r="EG70" s="153">
        <v>-9</v>
      </c>
      <c r="EH70" s="153">
        <v>-15</v>
      </c>
      <c r="EI70" s="153">
        <v>-21</v>
      </c>
      <c r="EJ70" s="153">
        <v>-21</v>
      </c>
      <c r="EK70" s="153">
        <v>-23</v>
      </c>
      <c r="EL70" s="153">
        <v>-24</v>
      </c>
      <c r="EM70" s="153">
        <v>-26</v>
      </c>
      <c r="EN70" s="153">
        <v>-24</v>
      </c>
      <c r="EO70" s="153">
        <v>-18</v>
      </c>
      <c r="EP70" s="153">
        <v>-13</v>
      </c>
      <c r="EQ70" s="153">
        <v>-6</v>
      </c>
      <c r="ER70" s="153">
        <v>-2</v>
      </c>
      <c r="ES70" s="153">
        <v>-6</v>
      </c>
      <c r="ET70" s="154"/>
      <c r="EU70" s="154"/>
      <c r="EV70" s="154"/>
    </row>
    <row r="71" spans="1:152" ht="14">
      <c r="A71" s="137" t="s">
        <v>856</v>
      </c>
      <c r="B71" s="137" t="s">
        <v>1666</v>
      </c>
      <c r="C71" s="137">
        <v>12</v>
      </c>
      <c r="D71" s="137">
        <v>6</v>
      </c>
      <c r="E71" s="137">
        <v>52153640</v>
      </c>
      <c r="F71" s="137" t="s">
        <v>91</v>
      </c>
      <c r="G71" s="138" t="s">
        <v>865</v>
      </c>
      <c r="H71" s="155" t="s">
        <v>95</v>
      </c>
      <c r="I71" s="138">
        <v>-2</v>
      </c>
      <c r="J71" s="137">
        <v>147</v>
      </c>
      <c r="K71" s="137">
        <v>35</v>
      </c>
      <c r="L71" s="137" t="s">
        <v>167</v>
      </c>
      <c r="M71" s="137"/>
      <c r="N71" s="137" t="s">
        <v>158</v>
      </c>
      <c r="O71" s="137" t="s">
        <v>259</v>
      </c>
      <c r="P71" s="142" t="s">
        <v>17</v>
      </c>
      <c r="Q71" s="142">
        <v>31</v>
      </c>
      <c r="R71" s="137">
        <v>24</v>
      </c>
      <c r="S71" s="137">
        <v>25</v>
      </c>
      <c r="T71" s="140" t="s">
        <v>859</v>
      </c>
      <c r="U71" s="140" t="s">
        <v>860</v>
      </c>
      <c r="V71" s="140" t="s">
        <v>861</v>
      </c>
      <c r="W71" s="140"/>
      <c r="X71" s="142" t="s">
        <v>17</v>
      </c>
      <c r="Y71" s="142">
        <v>31</v>
      </c>
      <c r="Z71" s="137">
        <v>24</v>
      </c>
      <c r="AA71" s="137">
        <v>25</v>
      </c>
      <c r="AB71" s="137" t="s">
        <v>862</v>
      </c>
      <c r="AC71" s="141"/>
      <c r="AD71" s="142" t="s">
        <v>175</v>
      </c>
      <c r="AE71" s="142">
        <v>61</v>
      </c>
      <c r="AF71" s="137">
        <v>32</v>
      </c>
      <c r="AG71" s="137">
        <v>28</v>
      </c>
      <c r="AH71" s="137"/>
      <c r="AI71" s="141" t="s">
        <v>176</v>
      </c>
      <c r="AJ71" s="150" t="s">
        <v>863</v>
      </c>
      <c r="AK71" s="150">
        <v>22</v>
      </c>
      <c r="AL71" s="155">
        <v>16</v>
      </c>
      <c r="AM71" s="155">
        <v>11</v>
      </c>
      <c r="AN71" s="155"/>
      <c r="AO71" s="159"/>
      <c r="AP71" s="137" t="s">
        <v>177</v>
      </c>
      <c r="AQ71" s="137" t="s">
        <v>864</v>
      </c>
      <c r="AR71" s="137" t="s">
        <v>744</v>
      </c>
      <c r="AS71" s="137" t="s">
        <v>532</v>
      </c>
      <c r="AT71" s="137" t="s">
        <v>87</v>
      </c>
      <c r="AU71" s="138"/>
      <c r="AV71" s="137" t="s">
        <v>89</v>
      </c>
      <c r="AW71" s="138"/>
      <c r="AX71" s="137" t="s">
        <v>93</v>
      </c>
      <c r="AY71" s="139" t="s">
        <v>801</v>
      </c>
      <c r="AZ71" s="139">
        <v>2</v>
      </c>
      <c r="BA71" s="142" t="s">
        <v>17</v>
      </c>
      <c r="BB71" s="142">
        <v>31</v>
      </c>
      <c r="BC71" s="137">
        <v>24</v>
      </c>
      <c r="BD71" s="137">
        <v>25</v>
      </c>
      <c r="BE71" s="137" t="s">
        <v>1666</v>
      </c>
      <c r="BF71" s="137">
        <v>12</v>
      </c>
      <c r="BG71" s="137">
        <v>6</v>
      </c>
      <c r="BH71" s="143">
        <v>3.83</v>
      </c>
      <c r="BI71" s="144">
        <v>2.61</v>
      </c>
      <c r="BJ71" s="145">
        <v>1.39</v>
      </c>
      <c r="BK71" s="144">
        <v>2.36</v>
      </c>
      <c r="BL71" s="145">
        <v>2.2400000000000002</v>
      </c>
      <c r="BM71" s="143">
        <v>1.99</v>
      </c>
      <c r="BN71" s="145">
        <v>2.63</v>
      </c>
      <c r="BO71" s="143">
        <v>2.17</v>
      </c>
      <c r="BP71" s="144">
        <v>1.85</v>
      </c>
      <c r="BQ71" s="145">
        <v>5.44</v>
      </c>
      <c r="BR71" s="145">
        <v>4.5</v>
      </c>
      <c r="BS71" s="145">
        <v>2.79</v>
      </c>
      <c r="BT71" s="145">
        <v>5.0599999999999996</v>
      </c>
      <c r="BU71" s="146">
        <v>5.61</v>
      </c>
      <c r="BV71" s="147">
        <v>5.62</v>
      </c>
      <c r="BW71" s="147">
        <v>10.63</v>
      </c>
      <c r="BX71" s="146">
        <v>16.809999999999999</v>
      </c>
      <c r="BY71" s="156"/>
      <c r="BZ71" s="146">
        <v>3.28</v>
      </c>
      <c r="CA71" s="148">
        <v>1.34</v>
      </c>
      <c r="CB71" s="149">
        <v>0.28000000000000003</v>
      </c>
      <c r="CC71" s="149">
        <v>0.25</v>
      </c>
      <c r="CD71" s="149">
        <v>0.39</v>
      </c>
      <c r="CE71" s="150">
        <v>1.57</v>
      </c>
      <c r="CF71" s="149">
        <v>1.24</v>
      </c>
      <c r="CG71" s="150">
        <v>1.27</v>
      </c>
      <c r="CH71" s="148">
        <v>1.85</v>
      </c>
      <c r="CI71" s="149">
        <v>3.06</v>
      </c>
      <c r="CJ71" s="149">
        <v>7.06</v>
      </c>
      <c r="CK71" s="149">
        <v>3.83</v>
      </c>
      <c r="CL71" s="147">
        <v>3.97</v>
      </c>
      <c r="CM71" s="146">
        <v>5.76</v>
      </c>
      <c r="CN71" s="147">
        <v>7.13</v>
      </c>
      <c r="CO71" s="147">
        <v>12.84</v>
      </c>
      <c r="CP71" s="146">
        <v>16.18</v>
      </c>
      <c r="CQ71" s="156"/>
      <c r="CR71" s="151">
        <v>27.62</v>
      </c>
      <c r="CS71" s="152">
        <v>31.67</v>
      </c>
      <c r="CT71" s="153">
        <v>23.02</v>
      </c>
      <c r="CU71" s="152">
        <v>34.729999999999997</v>
      </c>
      <c r="CV71" s="153">
        <v>35.57</v>
      </c>
      <c r="CW71" s="151">
        <v>37.340000000000003</v>
      </c>
      <c r="CX71" s="153">
        <v>37.82</v>
      </c>
      <c r="CY71" s="151">
        <v>37.520000000000003</v>
      </c>
      <c r="CZ71" s="152">
        <v>37.1</v>
      </c>
      <c r="DA71" s="153">
        <v>37.32</v>
      </c>
      <c r="DB71" s="153">
        <v>38.33</v>
      </c>
      <c r="DC71" s="153">
        <v>40.67</v>
      </c>
      <c r="DD71" s="153">
        <v>42.33</v>
      </c>
      <c r="DE71" s="151">
        <v>43.25</v>
      </c>
      <c r="DF71" s="153">
        <v>44.39</v>
      </c>
      <c r="DG71" s="153">
        <v>42.13</v>
      </c>
      <c r="DH71" s="151">
        <v>38.840000000000003</v>
      </c>
      <c r="DI71" s="157"/>
      <c r="DJ71" s="151">
        <v>27.87</v>
      </c>
      <c r="DK71" s="152">
        <v>31.11</v>
      </c>
      <c r="DL71" s="153">
        <v>33.44</v>
      </c>
      <c r="DM71" s="153">
        <v>34.71</v>
      </c>
      <c r="DN71" s="153">
        <v>35.840000000000003</v>
      </c>
      <c r="DO71" s="151">
        <v>36.619999999999997</v>
      </c>
      <c r="DP71" s="153">
        <v>36.57</v>
      </c>
      <c r="DQ71" s="151">
        <v>36.659999999999997</v>
      </c>
      <c r="DR71" s="152">
        <v>36.33</v>
      </c>
      <c r="DS71" s="153">
        <v>36.24</v>
      </c>
      <c r="DT71" s="153">
        <v>37.79</v>
      </c>
      <c r="DU71" s="153">
        <v>39.24</v>
      </c>
      <c r="DV71" s="153">
        <v>42.24</v>
      </c>
      <c r="DW71" s="151">
        <v>44.88</v>
      </c>
      <c r="DX71" s="153">
        <v>45.48</v>
      </c>
      <c r="DY71" s="153">
        <v>42.98</v>
      </c>
      <c r="DZ71" s="151">
        <v>38.54</v>
      </c>
      <c r="EA71" s="157"/>
      <c r="EB71" s="151">
        <v>3</v>
      </c>
      <c r="EC71" s="153">
        <v>4</v>
      </c>
      <c r="ED71" s="153">
        <v>5</v>
      </c>
      <c r="EE71" s="153">
        <v>5</v>
      </c>
      <c r="EF71" s="153">
        <v>3</v>
      </c>
      <c r="EG71" s="153">
        <v>0</v>
      </c>
      <c r="EH71" s="153">
        <v>-3</v>
      </c>
      <c r="EI71" s="153">
        <v>-9</v>
      </c>
      <c r="EJ71" s="153">
        <v>-18</v>
      </c>
      <c r="EK71" s="153">
        <v>-18</v>
      </c>
      <c r="EL71" s="153">
        <v>-20</v>
      </c>
      <c r="EM71" s="153">
        <v>-19</v>
      </c>
      <c r="EN71" s="153">
        <v>-14</v>
      </c>
      <c r="EO71" s="153">
        <v>-11</v>
      </c>
      <c r="EP71" s="153">
        <v>-5</v>
      </c>
      <c r="EQ71" s="153">
        <v>-4</v>
      </c>
      <c r="ER71" s="153">
        <v>0</v>
      </c>
      <c r="ES71" s="158"/>
      <c r="ET71" s="154"/>
      <c r="EU71" s="154"/>
      <c r="EV71" s="154"/>
    </row>
    <row r="72" spans="1:152" ht="14">
      <c r="A72" s="137" t="s">
        <v>1626</v>
      </c>
      <c r="B72" s="137" t="s">
        <v>1666</v>
      </c>
      <c r="C72" s="137">
        <v>19</v>
      </c>
      <c r="D72" s="137">
        <v>2</v>
      </c>
      <c r="E72" s="137">
        <v>50108125</v>
      </c>
      <c r="F72" s="137" t="s">
        <v>91</v>
      </c>
      <c r="G72" s="138" t="s">
        <v>1631</v>
      </c>
      <c r="H72" s="139"/>
      <c r="I72" s="138"/>
      <c r="J72" s="137">
        <v>160.19999999999999</v>
      </c>
      <c r="K72" s="137">
        <v>54.9</v>
      </c>
      <c r="L72" s="137" t="s">
        <v>167</v>
      </c>
      <c r="M72" s="137"/>
      <c r="N72" s="137" t="s">
        <v>158</v>
      </c>
      <c r="O72" s="137" t="s">
        <v>259</v>
      </c>
      <c r="P72" s="142" t="s">
        <v>6</v>
      </c>
      <c r="Q72" s="142">
        <v>35</v>
      </c>
      <c r="R72" s="137">
        <v>30</v>
      </c>
      <c r="S72" s="137">
        <v>27</v>
      </c>
      <c r="T72" s="140" t="s">
        <v>1630</v>
      </c>
      <c r="U72" s="140"/>
      <c r="V72" s="140"/>
      <c r="W72" s="140"/>
      <c r="X72" s="142" t="s">
        <v>6</v>
      </c>
      <c r="Y72" s="142">
        <v>35</v>
      </c>
      <c r="Z72" s="137">
        <v>30</v>
      </c>
      <c r="AA72" s="137">
        <v>27</v>
      </c>
      <c r="AB72" s="137" t="s">
        <v>935</v>
      </c>
      <c r="AC72" s="141"/>
      <c r="AD72" s="142" t="s">
        <v>260</v>
      </c>
      <c r="AE72" s="142">
        <v>66</v>
      </c>
      <c r="AF72" s="137">
        <v>37</v>
      </c>
      <c r="AG72" s="137">
        <v>36</v>
      </c>
      <c r="AH72" s="137"/>
      <c r="AI72" s="141" t="s">
        <v>242</v>
      </c>
      <c r="AJ72" s="150" t="s">
        <v>473</v>
      </c>
      <c r="AK72" s="150">
        <v>28</v>
      </c>
      <c r="AL72" s="155">
        <v>15</v>
      </c>
      <c r="AM72" s="155">
        <v>7</v>
      </c>
      <c r="AN72" s="155"/>
      <c r="AO72" s="159" t="s">
        <v>108</v>
      </c>
      <c r="AP72" s="137" t="s">
        <v>239</v>
      </c>
      <c r="AQ72" s="137" t="s">
        <v>128</v>
      </c>
      <c r="AR72" s="137" t="s">
        <v>766</v>
      </c>
      <c r="AS72" s="137" t="s">
        <v>359</v>
      </c>
      <c r="AT72" s="137" t="s">
        <v>87</v>
      </c>
      <c r="AU72" s="138"/>
      <c r="AV72" s="137" t="s">
        <v>89</v>
      </c>
      <c r="AW72" s="138"/>
      <c r="AX72" s="137" t="s">
        <v>93</v>
      </c>
      <c r="AY72" s="139" t="s">
        <v>782</v>
      </c>
      <c r="AZ72" s="139">
        <v>2</v>
      </c>
      <c r="BA72" s="142" t="s">
        <v>6</v>
      </c>
      <c r="BB72" s="142">
        <v>35</v>
      </c>
      <c r="BC72" s="137">
        <v>30</v>
      </c>
      <c r="BD72" s="137">
        <v>27</v>
      </c>
      <c r="BE72" s="137" t="s">
        <v>1666</v>
      </c>
      <c r="BF72" s="137">
        <v>19</v>
      </c>
      <c r="BG72" s="137">
        <v>2</v>
      </c>
      <c r="BH72" s="143">
        <v>2.95</v>
      </c>
      <c r="BI72" s="144">
        <v>2.76</v>
      </c>
      <c r="BJ72" s="145">
        <v>2.4900000000000002</v>
      </c>
      <c r="BK72" s="144">
        <v>1.78</v>
      </c>
      <c r="BL72" s="145">
        <v>0.72</v>
      </c>
      <c r="BM72" s="143">
        <v>0.69</v>
      </c>
      <c r="BN72" s="145">
        <v>0.83</v>
      </c>
      <c r="BO72" s="143">
        <v>0.62</v>
      </c>
      <c r="BP72" s="144">
        <v>0.45</v>
      </c>
      <c r="BQ72" s="145">
        <v>1.28</v>
      </c>
      <c r="BR72" s="145">
        <v>4.8899999999999997</v>
      </c>
      <c r="BS72" s="145">
        <v>5.69</v>
      </c>
      <c r="BT72" s="145">
        <v>3.84</v>
      </c>
      <c r="BU72" s="146">
        <v>4.4000000000000004</v>
      </c>
      <c r="BV72" s="147">
        <v>4.83</v>
      </c>
      <c r="BW72" s="147">
        <v>7.96</v>
      </c>
      <c r="BX72" s="146">
        <v>13.19</v>
      </c>
      <c r="BY72" s="146">
        <v>17.32</v>
      </c>
      <c r="BZ72" s="146">
        <v>3.26</v>
      </c>
      <c r="CA72" s="148">
        <v>0.45</v>
      </c>
      <c r="CB72" s="149">
        <v>0</v>
      </c>
      <c r="CC72" s="149">
        <v>0</v>
      </c>
      <c r="CD72" s="149">
        <v>0.62</v>
      </c>
      <c r="CE72" s="150">
        <v>0.63</v>
      </c>
      <c r="CF72" s="149">
        <v>1.88</v>
      </c>
      <c r="CG72" s="150">
        <v>1.62</v>
      </c>
      <c r="CH72" s="148">
        <v>1.37</v>
      </c>
      <c r="CI72" s="149">
        <v>1.37</v>
      </c>
      <c r="CJ72" s="149">
        <v>4.8600000000000003</v>
      </c>
      <c r="CK72" s="149">
        <v>4.75</v>
      </c>
      <c r="CL72" s="147">
        <v>4.3099999999999996</v>
      </c>
      <c r="CM72" s="146">
        <v>3.86</v>
      </c>
      <c r="CN72" s="147">
        <v>6.62</v>
      </c>
      <c r="CO72" s="147">
        <v>9.67</v>
      </c>
      <c r="CP72" s="146">
        <v>13.87</v>
      </c>
      <c r="CQ72" s="146">
        <v>17.940000000000001</v>
      </c>
      <c r="CR72" s="151">
        <v>27.21</v>
      </c>
      <c r="CS72" s="152">
        <v>32.229999999999997</v>
      </c>
      <c r="CT72" s="153">
        <v>34.11</v>
      </c>
      <c r="CU72" s="152">
        <v>33.04</v>
      </c>
      <c r="CV72" s="153">
        <v>34.44</v>
      </c>
      <c r="CW72" s="151">
        <v>35.909999999999997</v>
      </c>
      <c r="CX72" s="153">
        <v>36.299999999999997</v>
      </c>
      <c r="CY72" s="151">
        <v>37.03</v>
      </c>
      <c r="CZ72" s="152">
        <v>36.880000000000003</v>
      </c>
      <c r="DA72" s="153">
        <v>37.5</v>
      </c>
      <c r="DB72" s="153">
        <v>38.83</v>
      </c>
      <c r="DC72" s="153">
        <v>40.67</v>
      </c>
      <c r="DD72" s="153">
        <v>43.69</v>
      </c>
      <c r="DE72" s="151">
        <v>44.39</v>
      </c>
      <c r="DF72" s="153">
        <v>48.71</v>
      </c>
      <c r="DG72" s="153">
        <v>45.48</v>
      </c>
      <c r="DH72" s="151">
        <v>45.52</v>
      </c>
      <c r="DI72" s="151">
        <v>44.71</v>
      </c>
      <c r="DJ72" s="151">
        <v>26.71</v>
      </c>
      <c r="DK72" s="152">
        <v>32.200000000000003</v>
      </c>
      <c r="DL72" s="153">
        <v>33.6</v>
      </c>
      <c r="DM72" s="153">
        <v>33.25</v>
      </c>
      <c r="DN72" s="153">
        <v>34.61</v>
      </c>
      <c r="DO72" s="151">
        <v>35.43</v>
      </c>
      <c r="DP72" s="153">
        <v>35.880000000000003</v>
      </c>
      <c r="DQ72" s="151">
        <v>36.42</v>
      </c>
      <c r="DR72" s="152">
        <v>36.869999999999997</v>
      </c>
      <c r="DS72" s="153">
        <v>37.31</v>
      </c>
      <c r="DT72" s="153">
        <v>39.25</v>
      </c>
      <c r="DU72" s="153">
        <v>40.159999999999997</v>
      </c>
      <c r="DV72" s="153">
        <v>43.54</v>
      </c>
      <c r="DW72" s="151">
        <v>45.26</v>
      </c>
      <c r="DX72" s="153">
        <v>48.95</v>
      </c>
      <c r="DY72" s="153">
        <v>44.43</v>
      </c>
      <c r="DZ72" s="151">
        <v>44.72</v>
      </c>
      <c r="EA72" s="151">
        <v>45.75</v>
      </c>
      <c r="EB72" s="151">
        <v>14</v>
      </c>
      <c r="EC72" s="153">
        <v>12</v>
      </c>
      <c r="ED72" s="153">
        <v>10</v>
      </c>
      <c r="EE72" s="153">
        <v>6</v>
      </c>
      <c r="EF72" s="153">
        <v>2</v>
      </c>
      <c r="EG72" s="153">
        <v>-4</v>
      </c>
      <c r="EH72" s="153">
        <v>-8</v>
      </c>
      <c r="EI72" s="153">
        <v>-11</v>
      </c>
      <c r="EJ72" s="153">
        <v>-12</v>
      </c>
      <c r="EK72" s="153">
        <v>-13</v>
      </c>
      <c r="EL72" s="153">
        <v>-12</v>
      </c>
      <c r="EM72" s="153">
        <v>-10</v>
      </c>
      <c r="EN72" s="153">
        <v>-5</v>
      </c>
      <c r="EO72" s="153">
        <v>-3</v>
      </c>
      <c r="EP72" s="153">
        <v>-2</v>
      </c>
      <c r="EQ72" s="153">
        <v>-4</v>
      </c>
      <c r="ER72" s="153">
        <v>-5</v>
      </c>
      <c r="ES72" s="153">
        <v>-2</v>
      </c>
      <c r="ET72" s="154"/>
      <c r="EU72" s="154"/>
      <c r="EV72" s="154"/>
    </row>
    <row r="73" spans="1:152" ht="14">
      <c r="A73" s="137" t="s">
        <v>1412</v>
      </c>
      <c r="B73" s="137" t="s">
        <v>1666</v>
      </c>
      <c r="C73" s="137">
        <v>15</v>
      </c>
      <c r="D73" s="137">
        <v>4</v>
      </c>
      <c r="E73" s="137">
        <v>51443225</v>
      </c>
      <c r="F73" s="137" t="s">
        <v>91</v>
      </c>
      <c r="G73" s="138" t="s">
        <v>1096</v>
      </c>
      <c r="H73" s="139"/>
      <c r="I73" s="138"/>
      <c r="J73" s="137">
        <v>150.5</v>
      </c>
      <c r="K73" s="137">
        <v>46.6</v>
      </c>
      <c r="L73" s="137" t="s">
        <v>167</v>
      </c>
      <c r="M73" s="137"/>
      <c r="N73" s="137" t="s">
        <v>158</v>
      </c>
      <c r="O73" s="137" t="s">
        <v>259</v>
      </c>
      <c r="P73" s="142" t="s">
        <v>15</v>
      </c>
      <c r="Q73" s="142">
        <v>39</v>
      </c>
      <c r="R73" s="137">
        <v>32</v>
      </c>
      <c r="S73" s="137">
        <v>31</v>
      </c>
      <c r="T73" s="140" t="s">
        <v>1053</v>
      </c>
      <c r="U73" s="140" t="s">
        <v>584</v>
      </c>
      <c r="V73" s="140"/>
      <c r="W73" s="140"/>
      <c r="X73" s="142" t="s">
        <v>15</v>
      </c>
      <c r="Y73" s="142">
        <v>39</v>
      </c>
      <c r="Z73" s="137">
        <v>32</v>
      </c>
      <c r="AA73" s="137">
        <v>31</v>
      </c>
      <c r="AB73" s="137" t="s">
        <v>280</v>
      </c>
      <c r="AC73" s="141" t="s">
        <v>703</v>
      </c>
      <c r="AD73" s="142" t="s">
        <v>1054</v>
      </c>
      <c r="AE73" s="142">
        <v>77</v>
      </c>
      <c r="AF73" s="137">
        <v>57</v>
      </c>
      <c r="AG73" s="137">
        <v>42</v>
      </c>
      <c r="AH73" s="137"/>
      <c r="AI73" s="141" t="s">
        <v>176</v>
      </c>
      <c r="AJ73" s="150" t="s">
        <v>1414</v>
      </c>
      <c r="AK73" s="150">
        <v>32</v>
      </c>
      <c r="AL73" s="155">
        <v>21</v>
      </c>
      <c r="AM73" s="155">
        <v>11</v>
      </c>
      <c r="AN73" s="155"/>
      <c r="AO73" s="159"/>
      <c r="AP73" s="137" t="s">
        <v>239</v>
      </c>
      <c r="AQ73" s="137" t="s">
        <v>128</v>
      </c>
      <c r="AR73" s="137" t="s">
        <v>642</v>
      </c>
      <c r="AS73" s="137" t="s">
        <v>313</v>
      </c>
      <c r="AT73" s="137" t="s">
        <v>87</v>
      </c>
      <c r="AU73" s="138"/>
      <c r="AV73" s="137" t="s">
        <v>89</v>
      </c>
      <c r="AW73" s="138"/>
      <c r="AX73" s="137" t="s">
        <v>93</v>
      </c>
      <c r="AY73" s="139" t="s">
        <v>1433</v>
      </c>
      <c r="AZ73" s="139">
        <v>2</v>
      </c>
      <c r="BA73" s="142" t="s">
        <v>15</v>
      </c>
      <c r="BB73" s="142">
        <v>39</v>
      </c>
      <c r="BC73" s="137">
        <v>32</v>
      </c>
      <c r="BD73" s="137">
        <v>31</v>
      </c>
      <c r="BE73" s="137" t="s">
        <v>1666</v>
      </c>
      <c r="BF73" s="137">
        <v>15</v>
      </c>
      <c r="BG73" s="137">
        <v>4</v>
      </c>
      <c r="BH73" s="143">
        <v>3.44</v>
      </c>
      <c r="BI73" s="144">
        <v>2.12</v>
      </c>
      <c r="BJ73" s="145">
        <v>1.9</v>
      </c>
      <c r="BK73" s="144">
        <v>1.61</v>
      </c>
      <c r="BL73" s="145">
        <v>1.99</v>
      </c>
      <c r="BM73" s="143">
        <v>1.81</v>
      </c>
      <c r="BN73" s="145">
        <v>1.69</v>
      </c>
      <c r="BO73" s="143">
        <v>1.78</v>
      </c>
      <c r="BP73" s="144">
        <v>2.34</v>
      </c>
      <c r="BQ73" s="145">
        <v>2.2000000000000002</v>
      </c>
      <c r="BR73" s="145">
        <v>4.92</v>
      </c>
      <c r="BS73" s="145">
        <v>4.18</v>
      </c>
      <c r="BT73" s="145">
        <v>1.58</v>
      </c>
      <c r="BU73" s="146">
        <v>3.17</v>
      </c>
      <c r="BV73" s="147">
        <v>4.7</v>
      </c>
      <c r="BW73" s="147">
        <v>6.07</v>
      </c>
      <c r="BX73" s="146">
        <v>6.27</v>
      </c>
      <c r="BY73" s="146">
        <v>10.53</v>
      </c>
      <c r="BZ73" s="146">
        <v>3.34</v>
      </c>
      <c r="CA73" s="148">
        <v>1.94</v>
      </c>
      <c r="CB73" s="149">
        <v>0.53</v>
      </c>
      <c r="CC73" s="149">
        <v>0</v>
      </c>
      <c r="CD73" s="149">
        <v>0</v>
      </c>
      <c r="CE73" s="150">
        <v>0.39</v>
      </c>
      <c r="CF73" s="149">
        <v>0</v>
      </c>
      <c r="CG73" s="150">
        <v>1.65</v>
      </c>
      <c r="CH73" s="148">
        <v>1.1499999999999999</v>
      </c>
      <c r="CI73" s="149">
        <v>1.32</v>
      </c>
      <c r="CJ73" s="149">
        <v>2.12</v>
      </c>
      <c r="CK73" s="149">
        <v>6.71</v>
      </c>
      <c r="CL73" s="147">
        <v>3.38</v>
      </c>
      <c r="CM73" s="146">
        <v>2.78</v>
      </c>
      <c r="CN73" s="147">
        <v>4.4800000000000004</v>
      </c>
      <c r="CO73" s="147">
        <v>6.13</v>
      </c>
      <c r="CP73" s="146">
        <v>6.98</v>
      </c>
      <c r="CQ73" s="146">
        <v>11.67</v>
      </c>
      <c r="CR73" s="151">
        <v>26.44</v>
      </c>
      <c r="CS73" s="152">
        <v>29.04</v>
      </c>
      <c r="CT73" s="153">
        <v>30.85</v>
      </c>
      <c r="CU73" s="152">
        <v>33.29</v>
      </c>
      <c r="CV73" s="153">
        <v>33.79</v>
      </c>
      <c r="CW73" s="151">
        <v>34.82</v>
      </c>
      <c r="CX73" s="153">
        <v>34.56</v>
      </c>
      <c r="CY73" s="151">
        <v>34.299999999999997</v>
      </c>
      <c r="CZ73" s="152">
        <v>35.71</v>
      </c>
      <c r="DA73" s="153">
        <v>35.72</v>
      </c>
      <c r="DB73" s="153">
        <v>36.03</v>
      </c>
      <c r="DC73" s="153">
        <v>37.01</v>
      </c>
      <c r="DD73" s="153">
        <v>40.86</v>
      </c>
      <c r="DE73" s="151">
        <v>41.4</v>
      </c>
      <c r="DF73" s="153">
        <v>43.18</v>
      </c>
      <c r="DG73" s="153">
        <v>41.42</v>
      </c>
      <c r="DH73" s="151">
        <v>41.36</v>
      </c>
      <c r="DI73" s="151">
        <v>38.880000000000003</v>
      </c>
      <c r="DJ73" s="151">
        <v>26.72</v>
      </c>
      <c r="DK73" s="152">
        <v>28.98</v>
      </c>
      <c r="DL73" s="153">
        <v>30.83</v>
      </c>
      <c r="DM73" s="153">
        <v>33.68</v>
      </c>
      <c r="DN73" s="153">
        <v>33.840000000000003</v>
      </c>
      <c r="DO73" s="151">
        <v>34.32</v>
      </c>
      <c r="DP73" s="153">
        <v>34.15</v>
      </c>
      <c r="DQ73" s="151">
        <v>34.979999999999997</v>
      </c>
      <c r="DR73" s="152">
        <v>35.049999999999997</v>
      </c>
      <c r="DS73" s="153">
        <v>35.79</v>
      </c>
      <c r="DT73" s="153">
        <v>36.29</v>
      </c>
      <c r="DU73" s="153">
        <v>37.119999999999997</v>
      </c>
      <c r="DV73" s="153">
        <v>40.42</v>
      </c>
      <c r="DW73" s="151">
        <v>41.33</v>
      </c>
      <c r="DX73" s="153">
        <v>43.19</v>
      </c>
      <c r="DY73" s="153">
        <v>41.62</v>
      </c>
      <c r="DZ73" s="151">
        <v>41.97</v>
      </c>
      <c r="EA73" s="151">
        <v>38.840000000000003</v>
      </c>
      <c r="EB73" s="151">
        <v>0</v>
      </c>
      <c r="EC73" s="153">
        <v>1</v>
      </c>
      <c r="ED73" s="153">
        <v>4</v>
      </c>
      <c r="EE73" s="153">
        <v>3</v>
      </c>
      <c r="EF73" s="153">
        <v>0</v>
      </c>
      <c r="EG73" s="153">
        <v>-4</v>
      </c>
      <c r="EH73" s="153">
        <v>-12</v>
      </c>
      <c r="EI73" s="153">
        <v>-18</v>
      </c>
      <c r="EJ73" s="153">
        <v>-25</v>
      </c>
      <c r="EK73" s="153">
        <v>-30</v>
      </c>
      <c r="EL73" s="153">
        <v>-34</v>
      </c>
      <c r="EM73" s="153">
        <v>-34</v>
      </c>
      <c r="EN73" s="153">
        <v>-31</v>
      </c>
      <c r="EO73" s="153">
        <v>-25</v>
      </c>
      <c r="EP73" s="153">
        <v>-19</v>
      </c>
      <c r="EQ73" s="153">
        <v>-13</v>
      </c>
      <c r="ER73" s="153">
        <v>-11</v>
      </c>
      <c r="ES73" s="153">
        <v>-8</v>
      </c>
      <c r="ET73" s="154"/>
      <c r="EU73" s="154"/>
      <c r="EV73" s="154"/>
    </row>
    <row r="74" spans="1:152" ht="14">
      <c r="A74" s="137" t="s">
        <v>425</v>
      </c>
      <c r="B74" s="137" t="s">
        <v>1666</v>
      </c>
      <c r="C74" s="137">
        <v>16</v>
      </c>
      <c r="D74" s="137">
        <v>8</v>
      </c>
      <c r="E74" s="137">
        <v>51755959</v>
      </c>
      <c r="F74" s="137" t="s">
        <v>91</v>
      </c>
      <c r="G74" s="138" t="s">
        <v>430</v>
      </c>
      <c r="H74" s="161" t="s">
        <v>95</v>
      </c>
      <c r="I74" s="138">
        <v>-8</v>
      </c>
      <c r="J74" s="137">
        <v>158.9</v>
      </c>
      <c r="K74" s="137">
        <v>44.5</v>
      </c>
      <c r="L74" s="137" t="s">
        <v>167</v>
      </c>
      <c r="M74" s="137"/>
      <c r="N74" s="137" t="s">
        <v>147</v>
      </c>
      <c r="O74" s="137" t="s">
        <v>259</v>
      </c>
      <c r="P74" s="142" t="s">
        <v>17</v>
      </c>
      <c r="Q74" s="142">
        <v>34</v>
      </c>
      <c r="R74" s="137">
        <v>26</v>
      </c>
      <c r="S74" s="137">
        <v>25</v>
      </c>
      <c r="T74" s="140"/>
      <c r="U74" s="140"/>
      <c r="V74" s="140"/>
      <c r="W74" s="140"/>
      <c r="X74" s="142" t="s">
        <v>17</v>
      </c>
      <c r="Y74" s="142">
        <v>34</v>
      </c>
      <c r="Z74" s="137">
        <v>26</v>
      </c>
      <c r="AA74" s="137">
        <v>24</v>
      </c>
      <c r="AB74" s="137" t="s">
        <v>1292</v>
      </c>
      <c r="AC74" s="141"/>
      <c r="AD74" s="142" t="s">
        <v>318</v>
      </c>
      <c r="AE74" s="142">
        <v>46</v>
      </c>
      <c r="AF74" s="137">
        <v>28</v>
      </c>
      <c r="AG74" s="137">
        <v>32</v>
      </c>
      <c r="AH74" s="137"/>
      <c r="AI74" s="141" t="s">
        <v>242</v>
      </c>
      <c r="AJ74" s="150" t="s">
        <v>463</v>
      </c>
      <c r="AK74" s="150">
        <v>19</v>
      </c>
      <c r="AL74" s="155">
        <v>12</v>
      </c>
      <c r="AM74" s="155">
        <v>17</v>
      </c>
      <c r="AN74" s="155"/>
      <c r="AO74" s="159"/>
      <c r="AP74" s="137" t="s">
        <v>149</v>
      </c>
      <c r="AQ74" s="137" t="s">
        <v>403</v>
      </c>
      <c r="AR74" s="137" t="s">
        <v>429</v>
      </c>
      <c r="AS74" s="137" t="s">
        <v>263</v>
      </c>
      <c r="AT74" s="137" t="s">
        <v>87</v>
      </c>
      <c r="AU74" s="138" t="s">
        <v>131</v>
      </c>
      <c r="AV74" s="137" t="s">
        <v>89</v>
      </c>
      <c r="AW74" s="138" t="s">
        <v>197</v>
      </c>
      <c r="AX74" s="137" t="s">
        <v>93</v>
      </c>
      <c r="AY74" s="139" t="s">
        <v>153</v>
      </c>
      <c r="AZ74" s="139">
        <v>2</v>
      </c>
      <c r="BA74" s="142" t="s">
        <v>17</v>
      </c>
      <c r="BB74" s="142">
        <v>34</v>
      </c>
      <c r="BC74" s="137">
        <v>26</v>
      </c>
      <c r="BD74" s="137">
        <v>24</v>
      </c>
      <c r="BE74" s="137" t="s">
        <v>1666</v>
      </c>
      <c r="BF74" s="137">
        <v>16</v>
      </c>
      <c r="BG74" s="137">
        <v>8</v>
      </c>
      <c r="BH74" s="143">
        <v>3.48</v>
      </c>
      <c r="BI74" s="144">
        <v>2.87</v>
      </c>
      <c r="BJ74" s="145">
        <v>1.93</v>
      </c>
      <c r="BK74" s="144">
        <v>2.14</v>
      </c>
      <c r="BL74" s="145">
        <v>2.5299999999999998</v>
      </c>
      <c r="BM74" s="143">
        <v>2.44</v>
      </c>
      <c r="BN74" s="145">
        <v>2.2799999999999998</v>
      </c>
      <c r="BO74" s="143">
        <v>2.5299999999999998</v>
      </c>
      <c r="BP74" s="144">
        <v>2.63</v>
      </c>
      <c r="BQ74" s="145">
        <v>3.97</v>
      </c>
      <c r="BR74" s="145">
        <v>6.69</v>
      </c>
      <c r="BS74" s="145">
        <v>6.48</v>
      </c>
      <c r="BT74" s="145">
        <v>3</v>
      </c>
      <c r="BU74" s="146">
        <v>2.87</v>
      </c>
      <c r="BV74" s="147">
        <v>4.78</v>
      </c>
      <c r="BW74" s="147">
        <v>6.09</v>
      </c>
      <c r="BX74" s="146">
        <v>11.4</v>
      </c>
      <c r="BY74" s="146">
        <v>16.73</v>
      </c>
      <c r="BZ74" s="146">
        <v>4.57</v>
      </c>
      <c r="CA74" s="162">
        <v>2.56</v>
      </c>
      <c r="CB74" s="147">
        <v>0</v>
      </c>
      <c r="CC74" s="147">
        <v>0</v>
      </c>
      <c r="CD74" s="147">
        <v>1.89</v>
      </c>
      <c r="CE74" s="146">
        <v>2.68</v>
      </c>
      <c r="CF74" s="147">
        <v>2.2400000000000002</v>
      </c>
      <c r="CG74" s="146">
        <v>2.17</v>
      </c>
      <c r="CH74" s="162">
        <v>2.4700000000000002</v>
      </c>
      <c r="CI74" s="147">
        <v>3.85</v>
      </c>
      <c r="CJ74" s="147">
        <v>6.48</v>
      </c>
      <c r="CK74" s="147">
        <v>6.82</v>
      </c>
      <c r="CL74" s="147">
        <v>4.0999999999999996</v>
      </c>
      <c r="CM74" s="146">
        <v>4.12</v>
      </c>
      <c r="CN74" s="147">
        <v>4.88</v>
      </c>
      <c r="CO74" s="147">
        <v>6.27</v>
      </c>
      <c r="CP74" s="146">
        <v>12.18</v>
      </c>
      <c r="CQ74" s="146">
        <v>16.72</v>
      </c>
      <c r="CR74" s="151">
        <v>28.3</v>
      </c>
      <c r="CS74" s="152">
        <v>31.89</v>
      </c>
      <c r="CT74" s="153">
        <v>33</v>
      </c>
      <c r="CU74" s="152">
        <v>36.130000000000003</v>
      </c>
      <c r="CV74" s="153">
        <v>35.22</v>
      </c>
      <c r="CW74" s="151">
        <v>37.78</v>
      </c>
      <c r="CX74" s="153">
        <v>39.04</v>
      </c>
      <c r="CY74" s="151">
        <v>38.28</v>
      </c>
      <c r="CZ74" s="152">
        <v>40.07</v>
      </c>
      <c r="DA74" s="153">
        <v>38.47</v>
      </c>
      <c r="DB74" s="153">
        <v>40.619999999999997</v>
      </c>
      <c r="DC74" s="153">
        <v>40.840000000000003</v>
      </c>
      <c r="DD74" s="153">
        <v>42.7</v>
      </c>
      <c r="DE74" s="151">
        <v>45.25</v>
      </c>
      <c r="DF74" s="153">
        <v>46.65</v>
      </c>
      <c r="DG74" s="153">
        <v>45.98</v>
      </c>
      <c r="DH74" s="151">
        <v>44.53</v>
      </c>
      <c r="DI74" s="151">
        <v>42.61</v>
      </c>
      <c r="DJ74" s="151">
        <v>28.15</v>
      </c>
      <c r="DK74" s="152">
        <v>30.44</v>
      </c>
      <c r="DL74" s="153">
        <v>32.799999999999997</v>
      </c>
      <c r="DM74" s="153">
        <v>35.090000000000003</v>
      </c>
      <c r="DN74" s="153">
        <v>36.770000000000003</v>
      </c>
      <c r="DO74" s="151">
        <v>37.82</v>
      </c>
      <c r="DP74" s="153">
        <v>39.15</v>
      </c>
      <c r="DQ74" s="151">
        <v>39.25</v>
      </c>
      <c r="DR74" s="152">
        <v>40.24</v>
      </c>
      <c r="DS74" s="153">
        <v>39.5</v>
      </c>
      <c r="DT74" s="153">
        <v>41.15</v>
      </c>
      <c r="DU74" s="153">
        <v>42.43</v>
      </c>
      <c r="DV74" s="153">
        <v>44.73</v>
      </c>
      <c r="DW74" s="151">
        <v>45.36</v>
      </c>
      <c r="DX74" s="153">
        <v>45.27</v>
      </c>
      <c r="DY74" s="153">
        <v>44.53</v>
      </c>
      <c r="DZ74" s="151">
        <v>44.12</v>
      </c>
      <c r="EA74" s="151">
        <v>41.54</v>
      </c>
      <c r="EB74" s="151">
        <v>3</v>
      </c>
      <c r="EC74" s="153">
        <v>3</v>
      </c>
      <c r="ED74" s="153">
        <v>2</v>
      </c>
      <c r="EE74" s="153">
        <v>4</v>
      </c>
      <c r="EF74" s="153">
        <v>2</v>
      </c>
      <c r="EG74" s="153">
        <v>0</v>
      </c>
      <c r="EH74" s="153">
        <v>-5</v>
      </c>
      <c r="EI74" s="153">
        <v>-10</v>
      </c>
      <c r="EJ74" s="153">
        <v>-13</v>
      </c>
      <c r="EK74" s="153">
        <v>-13</v>
      </c>
      <c r="EL74" s="153">
        <v>-11</v>
      </c>
      <c r="EM74" s="153">
        <v>-9</v>
      </c>
      <c r="EN74" s="153">
        <v>-8</v>
      </c>
      <c r="EO74" s="153">
        <v>-8</v>
      </c>
      <c r="EP74" s="153">
        <v>-4</v>
      </c>
      <c r="EQ74" s="153">
        <v>0</v>
      </c>
      <c r="ER74" s="153">
        <v>0</v>
      </c>
      <c r="ES74" s="153">
        <v>0</v>
      </c>
      <c r="ET74" s="154"/>
      <c r="EU74" s="154"/>
      <c r="EV74" s="154"/>
    </row>
    <row r="75" spans="1:152" ht="14">
      <c r="A75" s="137" t="s">
        <v>1504</v>
      </c>
      <c r="B75" s="137" t="s">
        <v>1666</v>
      </c>
      <c r="C75" s="137">
        <v>23</v>
      </c>
      <c r="D75" s="137">
        <v>0</v>
      </c>
      <c r="E75" s="137">
        <v>46316244</v>
      </c>
      <c r="F75" s="137" t="s">
        <v>91</v>
      </c>
      <c r="G75" s="138" t="s">
        <v>1506</v>
      </c>
      <c r="H75" s="139"/>
      <c r="I75" s="138"/>
      <c r="J75" s="137">
        <v>167.2</v>
      </c>
      <c r="K75" s="137">
        <v>55.6</v>
      </c>
      <c r="L75" s="137" t="s">
        <v>167</v>
      </c>
      <c r="M75" s="137"/>
      <c r="N75" s="137" t="s">
        <v>147</v>
      </c>
      <c r="O75" s="137" t="s">
        <v>259</v>
      </c>
      <c r="P75" s="142" t="s">
        <v>17</v>
      </c>
      <c r="Q75" s="142">
        <v>33</v>
      </c>
      <c r="R75" s="137">
        <v>26</v>
      </c>
      <c r="S75" s="137">
        <v>25</v>
      </c>
      <c r="T75" s="140" t="s">
        <v>168</v>
      </c>
      <c r="U75" s="140"/>
      <c r="V75" s="140"/>
      <c r="W75" s="140"/>
      <c r="X75" s="142" t="s">
        <v>17</v>
      </c>
      <c r="Y75" s="142">
        <v>33</v>
      </c>
      <c r="Z75" s="137">
        <v>26</v>
      </c>
      <c r="AA75" s="137">
        <v>25</v>
      </c>
      <c r="AB75" s="137" t="s">
        <v>1505</v>
      </c>
      <c r="AC75" s="141"/>
      <c r="AD75" s="142" t="s">
        <v>318</v>
      </c>
      <c r="AE75" s="142">
        <v>52</v>
      </c>
      <c r="AF75" s="137">
        <v>38</v>
      </c>
      <c r="AG75" s="137">
        <v>36</v>
      </c>
      <c r="AH75" s="137"/>
      <c r="AI75" s="141" t="s">
        <v>242</v>
      </c>
      <c r="AJ75" s="150" t="s">
        <v>261</v>
      </c>
      <c r="AK75" s="150">
        <v>16</v>
      </c>
      <c r="AL75" s="155">
        <v>14</v>
      </c>
      <c r="AM75" s="155">
        <v>9</v>
      </c>
      <c r="AN75" s="155"/>
      <c r="AO75" s="159"/>
      <c r="AP75" s="137" t="s">
        <v>239</v>
      </c>
      <c r="AQ75" s="137" t="s">
        <v>262</v>
      </c>
      <c r="AR75" s="137" t="s">
        <v>812</v>
      </c>
      <c r="AS75" s="137" t="s">
        <v>359</v>
      </c>
      <c r="AT75" s="137" t="s">
        <v>87</v>
      </c>
      <c r="AU75" s="138"/>
      <c r="AV75" s="137" t="s">
        <v>89</v>
      </c>
      <c r="AW75" s="138"/>
      <c r="AX75" s="137" t="s">
        <v>93</v>
      </c>
      <c r="AY75" s="139" t="s">
        <v>462</v>
      </c>
      <c r="AZ75" s="139">
        <v>2</v>
      </c>
      <c r="BA75" s="142" t="s">
        <v>17</v>
      </c>
      <c r="BB75" s="142">
        <v>33</v>
      </c>
      <c r="BC75" s="137">
        <v>26</v>
      </c>
      <c r="BD75" s="137">
        <v>25</v>
      </c>
      <c r="BE75" s="137" t="s">
        <v>1666</v>
      </c>
      <c r="BF75" s="137">
        <v>23</v>
      </c>
      <c r="BG75" s="137">
        <v>0</v>
      </c>
      <c r="BH75" s="143">
        <v>3.61</v>
      </c>
      <c r="BI75" s="144">
        <v>2.36</v>
      </c>
      <c r="BJ75" s="145">
        <v>2.2000000000000002</v>
      </c>
      <c r="BK75" s="144">
        <v>1.49</v>
      </c>
      <c r="BL75" s="145">
        <v>1.88</v>
      </c>
      <c r="BM75" s="143">
        <v>1.66</v>
      </c>
      <c r="BN75" s="145">
        <v>0.79</v>
      </c>
      <c r="BO75" s="143">
        <v>0.51</v>
      </c>
      <c r="BP75" s="144">
        <v>1.67</v>
      </c>
      <c r="BQ75" s="145">
        <v>2.72</v>
      </c>
      <c r="BR75" s="145">
        <v>5.89</v>
      </c>
      <c r="BS75" s="145">
        <v>5.54</v>
      </c>
      <c r="BT75" s="145">
        <v>1.81</v>
      </c>
      <c r="BU75" s="146">
        <v>4.0599999999999996</v>
      </c>
      <c r="BV75" s="147">
        <v>5.01</v>
      </c>
      <c r="BW75" s="147">
        <v>8.3699999999999992</v>
      </c>
      <c r="BX75" s="146">
        <v>11.92</v>
      </c>
      <c r="BY75" s="146">
        <v>16.18</v>
      </c>
      <c r="BZ75" s="146">
        <v>3.62</v>
      </c>
      <c r="CA75" s="148">
        <v>1.67</v>
      </c>
      <c r="CB75" s="149">
        <v>0.56000000000000005</v>
      </c>
      <c r="CC75" s="149">
        <v>0</v>
      </c>
      <c r="CD75" s="149">
        <v>1.1200000000000001</v>
      </c>
      <c r="CE75" s="150">
        <v>2.02</v>
      </c>
      <c r="CF75" s="149">
        <v>1.69</v>
      </c>
      <c r="CG75" s="150">
        <v>1.39</v>
      </c>
      <c r="CH75" s="148">
        <v>2.84</v>
      </c>
      <c r="CI75" s="149">
        <v>3.28</v>
      </c>
      <c r="CJ75" s="149">
        <v>5.56</v>
      </c>
      <c r="CK75" s="149">
        <v>4.1900000000000004</v>
      </c>
      <c r="CL75" s="147">
        <v>3.9</v>
      </c>
      <c r="CM75" s="146">
        <v>3.46</v>
      </c>
      <c r="CN75" s="147">
        <v>4.01</v>
      </c>
      <c r="CO75" s="147">
        <v>7.31</v>
      </c>
      <c r="CP75" s="146">
        <v>10.54</v>
      </c>
      <c r="CQ75" s="146">
        <v>18.36</v>
      </c>
      <c r="CR75" s="151">
        <v>26.44</v>
      </c>
      <c r="CS75" s="152">
        <v>30.01</v>
      </c>
      <c r="CT75" s="153">
        <v>34.74</v>
      </c>
      <c r="CU75" s="152">
        <v>36.840000000000003</v>
      </c>
      <c r="CV75" s="153">
        <v>37.68</v>
      </c>
      <c r="CW75" s="151">
        <v>38.44</v>
      </c>
      <c r="CX75" s="153">
        <v>38.590000000000003</v>
      </c>
      <c r="CY75" s="151">
        <v>40.03</v>
      </c>
      <c r="CZ75" s="152">
        <v>41.86</v>
      </c>
      <c r="DA75" s="153">
        <v>41.22</v>
      </c>
      <c r="DB75" s="153">
        <v>40.74</v>
      </c>
      <c r="DC75" s="153">
        <v>42.18</v>
      </c>
      <c r="DD75" s="153">
        <v>44.82</v>
      </c>
      <c r="DE75" s="151">
        <v>45.49</v>
      </c>
      <c r="DF75" s="153">
        <v>45.42</v>
      </c>
      <c r="DG75" s="153">
        <v>43.62</v>
      </c>
      <c r="DH75" s="151">
        <v>43.39</v>
      </c>
      <c r="DI75" s="151">
        <v>40.39</v>
      </c>
      <c r="DJ75" s="151">
        <v>26.46</v>
      </c>
      <c r="DK75" s="152">
        <v>29.62</v>
      </c>
      <c r="DL75" s="153">
        <v>34.619999999999997</v>
      </c>
      <c r="DM75" s="153">
        <v>36.700000000000003</v>
      </c>
      <c r="DN75" s="153">
        <v>37.840000000000003</v>
      </c>
      <c r="DO75" s="151">
        <v>37.520000000000003</v>
      </c>
      <c r="DP75" s="153">
        <v>38.82</v>
      </c>
      <c r="DQ75" s="151">
        <v>40.369999999999997</v>
      </c>
      <c r="DR75" s="152">
        <v>41.27</v>
      </c>
      <c r="DS75" s="153">
        <v>40.15</v>
      </c>
      <c r="DT75" s="153">
        <v>40.090000000000003</v>
      </c>
      <c r="DU75" s="153">
        <v>41.86</v>
      </c>
      <c r="DV75" s="153">
        <v>44.87</v>
      </c>
      <c r="DW75" s="151">
        <v>46.32</v>
      </c>
      <c r="DX75" s="153">
        <v>45.28</v>
      </c>
      <c r="DY75" s="153">
        <v>43.68</v>
      </c>
      <c r="DZ75" s="151">
        <v>43.34</v>
      </c>
      <c r="EA75" s="151">
        <v>39.39</v>
      </c>
      <c r="EB75" s="151">
        <v>0</v>
      </c>
      <c r="EC75" s="153">
        <v>1</v>
      </c>
      <c r="ED75" s="153">
        <v>2</v>
      </c>
      <c r="EE75" s="153">
        <v>-1</v>
      </c>
      <c r="EF75" s="153">
        <v>-5</v>
      </c>
      <c r="EG75" s="153">
        <v>-11</v>
      </c>
      <c r="EH75" s="153">
        <v>-18</v>
      </c>
      <c r="EI75" s="153">
        <v>-20</v>
      </c>
      <c r="EJ75" s="153">
        <v>-21</v>
      </c>
      <c r="EK75" s="153">
        <v>-19</v>
      </c>
      <c r="EL75" s="153">
        <v>-15</v>
      </c>
      <c r="EM75" s="153">
        <v>-11</v>
      </c>
      <c r="EN75" s="153">
        <v>-6</v>
      </c>
      <c r="EO75" s="153">
        <v>-4</v>
      </c>
      <c r="EP75" s="153">
        <v>-2</v>
      </c>
      <c r="EQ75" s="153">
        <v>0</v>
      </c>
      <c r="ER75" s="153">
        <v>0</v>
      </c>
      <c r="ES75" s="153">
        <v>0</v>
      </c>
      <c r="ET75" s="154"/>
      <c r="EU75" s="154"/>
      <c r="EV75" s="154"/>
    </row>
    <row r="76" spans="1:152" ht="14">
      <c r="A76" s="137" t="s">
        <v>1501</v>
      </c>
      <c r="B76" s="137" t="s">
        <v>1666</v>
      </c>
      <c r="C76" s="137">
        <v>13</v>
      </c>
      <c r="D76" s="137">
        <v>8</v>
      </c>
      <c r="E76" s="137">
        <v>51498489</v>
      </c>
      <c r="F76" s="137" t="s">
        <v>91</v>
      </c>
      <c r="G76" s="138" t="s">
        <v>1503</v>
      </c>
      <c r="H76" s="139"/>
      <c r="I76" s="138"/>
      <c r="J76" s="137">
        <v>146.69999999999999</v>
      </c>
      <c r="K76" s="137">
        <v>39.6</v>
      </c>
      <c r="L76" s="137" t="s">
        <v>167</v>
      </c>
      <c r="M76" s="137"/>
      <c r="N76" s="137" t="s">
        <v>147</v>
      </c>
      <c r="O76" s="137" t="s">
        <v>259</v>
      </c>
      <c r="P76" s="142" t="s">
        <v>17</v>
      </c>
      <c r="Q76" s="142">
        <v>33</v>
      </c>
      <c r="R76" s="137">
        <v>26</v>
      </c>
      <c r="S76" s="137">
        <v>26</v>
      </c>
      <c r="T76" s="140" t="s">
        <v>860</v>
      </c>
      <c r="U76" s="140" t="s">
        <v>168</v>
      </c>
      <c r="V76" s="140"/>
      <c r="W76" s="140"/>
      <c r="X76" s="142" t="s">
        <v>17</v>
      </c>
      <c r="Y76" s="142">
        <v>33</v>
      </c>
      <c r="Z76" s="137">
        <v>26</v>
      </c>
      <c r="AA76" s="137">
        <v>26</v>
      </c>
      <c r="AB76" s="137" t="s">
        <v>280</v>
      </c>
      <c r="AC76" s="141"/>
      <c r="AD76" s="142" t="s">
        <v>318</v>
      </c>
      <c r="AE76" s="142">
        <v>52</v>
      </c>
      <c r="AF76" s="137">
        <v>37</v>
      </c>
      <c r="AG76" s="137">
        <v>32</v>
      </c>
      <c r="AH76" s="137"/>
      <c r="AI76" s="141" t="s">
        <v>242</v>
      </c>
      <c r="AJ76" s="150" t="s">
        <v>473</v>
      </c>
      <c r="AK76" s="150">
        <v>21</v>
      </c>
      <c r="AL76" s="155">
        <v>8</v>
      </c>
      <c r="AM76" s="155">
        <v>7</v>
      </c>
      <c r="AN76" s="155"/>
      <c r="AO76" s="159"/>
      <c r="AP76" s="137" t="s">
        <v>272</v>
      </c>
      <c r="AQ76" s="137" t="s">
        <v>612</v>
      </c>
      <c r="AR76" s="137" t="s">
        <v>744</v>
      </c>
      <c r="AS76" s="137" t="s">
        <v>841</v>
      </c>
      <c r="AT76" s="137" t="s">
        <v>87</v>
      </c>
      <c r="AU76" s="138"/>
      <c r="AV76" s="137" t="s">
        <v>89</v>
      </c>
      <c r="AW76" s="138"/>
      <c r="AX76" s="137" t="s">
        <v>93</v>
      </c>
      <c r="AY76" s="139" t="s">
        <v>438</v>
      </c>
      <c r="AZ76" s="139">
        <v>2</v>
      </c>
      <c r="BA76" s="142" t="s">
        <v>17</v>
      </c>
      <c r="BB76" s="142">
        <v>33</v>
      </c>
      <c r="BC76" s="137">
        <v>26</v>
      </c>
      <c r="BD76" s="137">
        <v>26</v>
      </c>
      <c r="BE76" s="137" t="s">
        <v>1666</v>
      </c>
      <c r="BF76" s="137">
        <v>13</v>
      </c>
      <c r="BG76" s="137">
        <v>8</v>
      </c>
      <c r="BH76" s="143">
        <v>2.39</v>
      </c>
      <c r="BI76" s="144">
        <v>3.12</v>
      </c>
      <c r="BJ76" s="145">
        <v>1.73</v>
      </c>
      <c r="BK76" s="144">
        <v>1.37</v>
      </c>
      <c r="BL76" s="145">
        <v>1.37</v>
      </c>
      <c r="BM76" s="143">
        <v>1.18</v>
      </c>
      <c r="BN76" s="145">
        <v>0.28000000000000003</v>
      </c>
      <c r="BO76" s="143">
        <v>0.37</v>
      </c>
      <c r="BP76" s="144">
        <v>1.1200000000000001</v>
      </c>
      <c r="BQ76" s="145">
        <v>1.67</v>
      </c>
      <c r="BR76" s="145">
        <v>1.76</v>
      </c>
      <c r="BS76" s="145">
        <v>1.99</v>
      </c>
      <c r="BT76" s="145">
        <v>3.29</v>
      </c>
      <c r="BU76" s="146">
        <v>4.0199999999999996</v>
      </c>
      <c r="BV76" s="147">
        <v>5.09</v>
      </c>
      <c r="BW76" s="147">
        <v>8.07</v>
      </c>
      <c r="BX76" s="146">
        <v>12.22</v>
      </c>
      <c r="BY76" s="156"/>
      <c r="BZ76" s="146">
        <v>3.79</v>
      </c>
      <c r="CA76" s="148">
        <v>1.45</v>
      </c>
      <c r="CB76" s="149">
        <v>0.28000000000000003</v>
      </c>
      <c r="CC76" s="149">
        <v>0</v>
      </c>
      <c r="CD76" s="149">
        <v>0</v>
      </c>
      <c r="CE76" s="150">
        <v>0.28000000000000003</v>
      </c>
      <c r="CF76" s="149">
        <v>0.12</v>
      </c>
      <c r="CG76" s="150">
        <v>1.1200000000000001</v>
      </c>
      <c r="CH76" s="148">
        <v>1.85</v>
      </c>
      <c r="CI76" s="149">
        <v>1.99</v>
      </c>
      <c r="CJ76" s="149">
        <v>2.74</v>
      </c>
      <c r="CK76" s="149">
        <v>1.66</v>
      </c>
      <c r="CL76" s="147">
        <v>2.5299999999999998</v>
      </c>
      <c r="CM76" s="146">
        <v>4.46</v>
      </c>
      <c r="CN76" s="147">
        <v>5.18</v>
      </c>
      <c r="CO76" s="147">
        <v>8.34</v>
      </c>
      <c r="CP76" s="146">
        <v>12.51</v>
      </c>
      <c r="CQ76" s="156"/>
      <c r="CR76" s="151">
        <v>25.76</v>
      </c>
      <c r="CS76" s="152">
        <v>29.56</v>
      </c>
      <c r="CT76" s="153">
        <v>31.13</v>
      </c>
      <c r="CU76" s="152">
        <v>31.29</v>
      </c>
      <c r="CV76" s="153">
        <v>32.700000000000003</v>
      </c>
      <c r="CW76" s="151">
        <v>33.020000000000003</v>
      </c>
      <c r="CX76" s="153">
        <v>34.35</v>
      </c>
      <c r="CY76" s="151">
        <v>35.24</v>
      </c>
      <c r="CZ76" s="152">
        <v>35.01</v>
      </c>
      <c r="DA76" s="153">
        <v>35.520000000000003</v>
      </c>
      <c r="DB76" s="153">
        <v>36.33</v>
      </c>
      <c r="DC76" s="153">
        <v>38.299999999999997</v>
      </c>
      <c r="DD76" s="153">
        <v>39.89</v>
      </c>
      <c r="DE76" s="151">
        <v>40.51</v>
      </c>
      <c r="DF76" s="153">
        <v>42.07</v>
      </c>
      <c r="DG76" s="153">
        <v>41.96</v>
      </c>
      <c r="DH76" s="151">
        <v>41.46</v>
      </c>
      <c r="DI76" s="157"/>
      <c r="DJ76" s="151">
        <v>25.99</v>
      </c>
      <c r="DK76" s="152">
        <v>30.22</v>
      </c>
      <c r="DL76" s="153">
        <v>31.22</v>
      </c>
      <c r="DM76" s="153">
        <v>31.97</v>
      </c>
      <c r="DN76" s="153">
        <v>32.799999999999997</v>
      </c>
      <c r="DO76" s="151">
        <v>33.659999999999997</v>
      </c>
      <c r="DP76" s="153">
        <v>34.340000000000003</v>
      </c>
      <c r="DQ76" s="151">
        <v>34.78</v>
      </c>
      <c r="DR76" s="152">
        <v>35.03</v>
      </c>
      <c r="DS76" s="153">
        <v>35.04</v>
      </c>
      <c r="DT76" s="153">
        <v>36.119999999999997</v>
      </c>
      <c r="DU76" s="153">
        <v>38.53</v>
      </c>
      <c r="DV76" s="153">
        <v>39.200000000000003</v>
      </c>
      <c r="DW76" s="151">
        <v>40.76</v>
      </c>
      <c r="DX76" s="153">
        <v>42.11</v>
      </c>
      <c r="DY76" s="153">
        <v>41.67</v>
      </c>
      <c r="DZ76" s="151">
        <v>41.66</v>
      </c>
      <c r="EA76" s="157"/>
      <c r="EB76" s="151">
        <v>1</v>
      </c>
      <c r="EC76" s="153">
        <v>2</v>
      </c>
      <c r="ED76" s="153">
        <v>4</v>
      </c>
      <c r="EE76" s="153">
        <v>5</v>
      </c>
      <c r="EF76" s="153">
        <v>1</v>
      </c>
      <c r="EG76" s="153">
        <v>0</v>
      </c>
      <c r="EH76" s="153">
        <v>-6</v>
      </c>
      <c r="EI76" s="153">
        <v>-9</v>
      </c>
      <c r="EJ76" s="153">
        <v>-11</v>
      </c>
      <c r="EK76" s="153">
        <v>-9</v>
      </c>
      <c r="EL76" s="153">
        <v>-6</v>
      </c>
      <c r="EM76" s="153">
        <v>-4</v>
      </c>
      <c r="EN76" s="153">
        <v>0</v>
      </c>
      <c r="EO76" s="153">
        <v>2</v>
      </c>
      <c r="EP76" s="153">
        <v>4</v>
      </c>
      <c r="EQ76" s="153">
        <v>3</v>
      </c>
      <c r="ER76" s="153">
        <v>3</v>
      </c>
      <c r="ES76" s="158"/>
      <c r="ET76" s="154"/>
      <c r="EU76" s="154"/>
      <c r="EV76" s="154"/>
    </row>
    <row r="77" spans="1:152" ht="14">
      <c r="A77" s="137" t="s">
        <v>1511</v>
      </c>
      <c r="B77" s="137" t="s">
        <v>1666</v>
      </c>
      <c r="C77" s="137">
        <v>13</v>
      </c>
      <c r="D77" s="137">
        <v>9</v>
      </c>
      <c r="E77" s="137">
        <v>50250723</v>
      </c>
      <c r="F77" s="137" t="s">
        <v>91</v>
      </c>
      <c r="G77" s="138" t="s">
        <v>847</v>
      </c>
      <c r="H77" s="139"/>
      <c r="I77" s="138"/>
      <c r="J77" s="137">
        <v>152.19999999999999</v>
      </c>
      <c r="K77" s="137">
        <v>49.2</v>
      </c>
      <c r="L77" s="137" t="s">
        <v>167</v>
      </c>
      <c r="M77" s="137"/>
      <c r="N77" s="137" t="s">
        <v>147</v>
      </c>
      <c r="O77" s="137" t="s">
        <v>259</v>
      </c>
      <c r="P77" s="142" t="s">
        <v>6</v>
      </c>
      <c r="Q77" s="142">
        <v>31</v>
      </c>
      <c r="R77" s="137">
        <v>27</v>
      </c>
      <c r="S77" s="137">
        <v>27</v>
      </c>
      <c r="T77" s="140" t="s">
        <v>1513</v>
      </c>
      <c r="U77" s="140"/>
      <c r="V77" s="140"/>
      <c r="W77" s="140"/>
      <c r="X77" s="142" t="s">
        <v>6</v>
      </c>
      <c r="Y77" s="142">
        <v>31</v>
      </c>
      <c r="Z77" s="137">
        <v>27</v>
      </c>
      <c r="AA77" s="137">
        <v>27</v>
      </c>
      <c r="AB77" s="137" t="s">
        <v>280</v>
      </c>
      <c r="AC77" s="141"/>
      <c r="AD77" s="142" t="s">
        <v>137</v>
      </c>
      <c r="AE77" s="142">
        <v>47</v>
      </c>
      <c r="AF77" s="137">
        <v>36</v>
      </c>
      <c r="AG77" s="137">
        <v>29</v>
      </c>
      <c r="AH77" s="137"/>
      <c r="AI77" s="141" t="s">
        <v>443</v>
      </c>
      <c r="AJ77" s="150" t="s">
        <v>138</v>
      </c>
      <c r="AK77" s="150">
        <v>30</v>
      </c>
      <c r="AL77" s="155">
        <v>21</v>
      </c>
      <c r="AM77" s="155">
        <v>14</v>
      </c>
      <c r="AN77" s="155"/>
      <c r="AO77" s="159" t="s">
        <v>180</v>
      </c>
      <c r="AP77" s="137" t="s">
        <v>272</v>
      </c>
      <c r="AQ77" s="137" t="s">
        <v>219</v>
      </c>
      <c r="AR77" s="137" t="s">
        <v>800</v>
      </c>
      <c r="AS77" s="137" t="s">
        <v>141</v>
      </c>
      <c r="AT77" s="137" t="s">
        <v>87</v>
      </c>
      <c r="AU77" s="138"/>
      <c r="AV77" s="137" t="s">
        <v>89</v>
      </c>
      <c r="AW77" s="138"/>
      <c r="AX77" s="137" t="s">
        <v>93</v>
      </c>
      <c r="AY77" s="139" t="s">
        <v>1514</v>
      </c>
      <c r="AZ77" s="139">
        <v>2</v>
      </c>
      <c r="BA77" s="142" t="s">
        <v>6</v>
      </c>
      <c r="BB77" s="142">
        <v>31</v>
      </c>
      <c r="BC77" s="137">
        <v>27</v>
      </c>
      <c r="BD77" s="137">
        <v>27</v>
      </c>
      <c r="BE77" s="137" t="s">
        <v>1666</v>
      </c>
      <c r="BF77" s="137">
        <v>13</v>
      </c>
      <c r="BG77" s="137">
        <v>9</v>
      </c>
      <c r="BH77" s="143">
        <v>2.2400000000000002</v>
      </c>
      <c r="BI77" s="144">
        <v>1.27</v>
      </c>
      <c r="BJ77" s="145">
        <v>1.99</v>
      </c>
      <c r="BK77" s="144">
        <v>2.02</v>
      </c>
      <c r="BL77" s="145">
        <v>1.86</v>
      </c>
      <c r="BM77" s="143">
        <v>1.96</v>
      </c>
      <c r="BN77" s="145">
        <v>0.95</v>
      </c>
      <c r="BO77" s="143">
        <v>1.34</v>
      </c>
      <c r="BP77" s="144">
        <v>1.96</v>
      </c>
      <c r="BQ77" s="145">
        <v>2.5</v>
      </c>
      <c r="BR77" s="145">
        <v>2.29</v>
      </c>
      <c r="BS77" s="145">
        <v>4.8600000000000003</v>
      </c>
      <c r="BT77" s="145">
        <v>1.93</v>
      </c>
      <c r="BU77" s="146">
        <v>3.92</v>
      </c>
      <c r="BV77" s="147">
        <v>4.4800000000000004</v>
      </c>
      <c r="BW77" s="147">
        <v>9.8699999999999992</v>
      </c>
      <c r="BX77" s="146">
        <v>17.22</v>
      </c>
      <c r="BY77" s="156"/>
      <c r="BZ77" s="146">
        <v>3.34</v>
      </c>
      <c r="CA77" s="148">
        <v>1.28</v>
      </c>
      <c r="CB77" s="149">
        <v>0.12</v>
      </c>
      <c r="CC77" s="149">
        <v>0.45</v>
      </c>
      <c r="CD77" s="149">
        <v>1.78</v>
      </c>
      <c r="CE77" s="150">
        <v>1.61</v>
      </c>
      <c r="CF77" s="149">
        <v>1.54</v>
      </c>
      <c r="CG77" s="150">
        <v>1.96</v>
      </c>
      <c r="CH77" s="148">
        <v>2.02</v>
      </c>
      <c r="CI77" s="149">
        <v>2.84</v>
      </c>
      <c r="CJ77" s="149">
        <v>5.04</v>
      </c>
      <c r="CK77" s="149">
        <v>5.46</v>
      </c>
      <c r="CL77" s="147">
        <v>2.2599999999999998</v>
      </c>
      <c r="CM77" s="146">
        <v>4.41</v>
      </c>
      <c r="CN77" s="147">
        <v>5.88</v>
      </c>
      <c r="CO77" s="147">
        <v>10.08</v>
      </c>
      <c r="CP77" s="146">
        <v>16.03</v>
      </c>
      <c r="CQ77" s="156"/>
      <c r="CR77" s="151">
        <v>27.97</v>
      </c>
      <c r="CS77" s="152">
        <v>31.24</v>
      </c>
      <c r="CT77" s="153">
        <v>35.450000000000003</v>
      </c>
      <c r="CU77" s="152">
        <v>36.29</v>
      </c>
      <c r="CV77" s="153">
        <v>37.159999999999997</v>
      </c>
      <c r="CW77" s="151">
        <v>38.71</v>
      </c>
      <c r="CX77" s="153">
        <v>38.049999999999997</v>
      </c>
      <c r="CY77" s="151">
        <v>38.79</v>
      </c>
      <c r="CZ77" s="152">
        <v>40.22</v>
      </c>
      <c r="DA77" s="153">
        <v>40.97</v>
      </c>
      <c r="DB77" s="153">
        <v>40.840000000000003</v>
      </c>
      <c r="DC77" s="153">
        <v>41.51</v>
      </c>
      <c r="DD77" s="153">
        <v>43.41</v>
      </c>
      <c r="DE77" s="151">
        <v>45.84</v>
      </c>
      <c r="DF77" s="153">
        <v>46.14</v>
      </c>
      <c r="DG77" s="153">
        <v>47.01</v>
      </c>
      <c r="DH77" s="151">
        <v>47.18</v>
      </c>
      <c r="DI77" s="157"/>
      <c r="DJ77" s="151">
        <v>27.75</v>
      </c>
      <c r="DK77" s="152">
        <v>32.08</v>
      </c>
      <c r="DL77" s="153">
        <v>35.71</v>
      </c>
      <c r="DM77" s="153">
        <v>36.770000000000003</v>
      </c>
      <c r="DN77" s="153">
        <v>37.19</v>
      </c>
      <c r="DO77" s="151">
        <v>37.97</v>
      </c>
      <c r="DP77" s="153">
        <v>38.299999999999997</v>
      </c>
      <c r="DQ77" s="151">
        <v>38.33</v>
      </c>
      <c r="DR77" s="152">
        <v>40.6</v>
      </c>
      <c r="DS77" s="153">
        <v>40.74</v>
      </c>
      <c r="DT77" s="153">
        <v>41.64</v>
      </c>
      <c r="DU77" s="153">
        <v>42.36</v>
      </c>
      <c r="DV77" s="153">
        <v>43.96</v>
      </c>
      <c r="DW77" s="151">
        <v>45.41</v>
      </c>
      <c r="DX77" s="153">
        <v>46.4</v>
      </c>
      <c r="DY77" s="153">
        <v>47.41</v>
      </c>
      <c r="DZ77" s="151">
        <v>48.79</v>
      </c>
      <c r="EA77" s="157"/>
      <c r="EB77" s="151">
        <v>3</v>
      </c>
      <c r="EC77" s="153">
        <v>5</v>
      </c>
      <c r="ED77" s="153">
        <v>6</v>
      </c>
      <c r="EE77" s="153">
        <v>2</v>
      </c>
      <c r="EF77" s="153">
        <v>0</v>
      </c>
      <c r="EG77" s="153">
        <v>-6</v>
      </c>
      <c r="EH77" s="153">
        <v>-13</v>
      </c>
      <c r="EI77" s="153">
        <v>-15</v>
      </c>
      <c r="EJ77" s="153">
        <v>-13</v>
      </c>
      <c r="EK77" s="153">
        <v>-9</v>
      </c>
      <c r="EL77" s="153">
        <v>-6</v>
      </c>
      <c r="EM77" s="153">
        <v>0</v>
      </c>
      <c r="EN77" s="153">
        <v>2</v>
      </c>
      <c r="EO77" s="153">
        <v>3</v>
      </c>
      <c r="EP77" s="153">
        <v>2</v>
      </c>
      <c r="EQ77" s="153">
        <v>0</v>
      </c>
      <c r="ER77" s="153">
        <v>0</v>
      </c>
      <c r="ES77" s="158"/>
      <c r="ET77" s="154"/>
      <c r="EU77" s="154"/>
      <c r="EV77" s="154"/>
    </row>
    <row r="78" spans="1:152" ht="14">
      <c r="A78" s="137" t="s">
        <v>1462</v>
      </c>
      <c r="B78" s="137" t="s">
        <v>1666</v>
      </c>
      <c r="C78" s="137">
        <v>23</v>
      </c>
      <c r="D78" s="137">
        <v>0</v>
      </c>
      <c r="E78" s="137">
        <v>51356965</v>
      </c>
      <c r="F78" s="137" t="s">
        <v>91</v>
      </c>
      <c r="G78" s="138" t="s">
        <v>1466</v>
      </c>
      <c r="H78" s="139"/>
      <c r="I78" s="138"/>
      <c r="J78" s="137">
        <v>165.2</v>
      </c>
      <c r="K78" s="137">
        <v>46.3</v>
      </c>
      <c r="L78" s="137" t="s">
        <v>167</v>
      </c>
      <c r="M78" s="137"/>
      <c r="N78" s="137" t="s">
        <v>147</v>
      </c>
      <c r="O78" s="137" t="s">
        <v>259</v>
      </c>
      <c r="P78" s="142" t="s">
        <v>6</v>
      </c>
      <c r="Q78" s="142">
        <v>32</v>
      </c>
      <c r="R78" s="137">
        <v>27</v>
      </c>
      <c r="S78" s="137">
        <v>27</v>
      </c>
      <c r="T78" s="140"/>
      <c r="U78" s="140" t="s">
        <v>927</v>
      </c>
      <c r="V78" s="140"/>
      <c r="W78" s="140"/>
      <c r="X78" s="142" t="s">
        <v>6</v>
      </c>
      <c r="Y78" s="142">
        <v>32</v>
      </c>
      <c r="Z78" s="137">
        <v>27</v>
      </c>
      <c r="AA78" s="137">
        <v>27</v>
      </c>
      <c r="AB78" s="137" t="s">
        <v>1465</v>
      </c>
      <c r="AC78" s="141"/>
      <c r="AD78" s="142" t="s">
        <v>260</v>
      </c>
      <c r="AE78" s="142">
        <v>51</v>
      </c>
      <c r="AF78" s="137">
        <v>36</v>
      </c>
      <c r="AG78" s="137">
        <v>25</v>
      </c>
      <c r="AH78" s="137"/>
      <c r="AI78" s="141" t="s">
        <v>242</v>
      </c>
      <c r="AJ78" s="150" t="s">
        <v>473</v>
      </c>
      <c r="AK78" s="150">
        <v>23</v>
      </c>
      <c r="AL78" s="155">
        <v>10</v>
      </c>
      <c r="AM78" s="155">
        <v>5</v>
      </c>
      <c r="AN78" s="155"/>
      <c r="AO78" s="159" t="s">
        <v>197</v>
      </c>
      <c r="AP78" s="137" t="s">
        <v>127</v>
      </c>
      <c r="AQ78" s="137" t="s">
        <v>265</v>
      </c>
      <c r="AR78" s="137" t="s">
        <v>342</v>
      </c>
      <c r="AS78" s="137" t="s">
        <v>245</v>
      </c>
      <c r="AT78" s="137" t="s">
        <v>87</v>
      </c>
      <c r="AU78" s="138"/>
      <c r="AV78" s="137" t="s">
        <v>89</v>
      </c>
      <c r="AW78" s="138"/>
      <c r="AX78" s="137" t="s">
        <v>93</v>
      </c>
      <c r="AY78" s="139" t="s">
        <v>1212</v>
      </c>
      <c r="AZ78" s="139">
        <v>2</v>
      </c>
      <c r="BA78" s="142" t="s">
        <v>6</v>
      </c>
      <c r="BB78" s="142">
        <v>32</v>
      </c>
      <c r="BC78" s="137">
        <v>27</v>
      </c>
      <c r="BD78" s="137">
        <v>27</v>
      </c>
      <c r="BE78" s="137" t="s">
        <v>1666</v>
      </c>
      <c r="BF78" s="137">
        <v>23</v>
      </c>
      <c r="BG78" s="137">
        <v>0</v>
      </c>
      <c r="BH78" s="143">
        <v>3.73</v>
      </c>
      <c r="BI78" s="144">
        <v>3.41</v>
      </c>
      <c r="BJ78" s="145">
        <v>2.86</v>
      </c>
      <c r="BK78" s="144">
        <v>2.39</v>
      </c>
      <c r="BL78" s="145">
        <v>2.48</v>
      </c>
      <c r="BM78" s="143">
        <v>3.31</v>
      </c>
      <c r="BN78" s="145">
        <v>2.95</v>
      </c>
      <c r="BO78" s="143">
        <v>3.61</v>
      </c>
      <c r="BP78" s="144">
        <v>4.41</v>
      </c>
      <c r="BQ78" s="145">
        <v>6.56</v>
      </c>
      <c r="BR78" s="145">
        <v>9.23</v>
      </c>
      <c r="BS78" s="145">
        <v>7.65</v>
      </c>
      <c r="BT78" s="145">
        <v>3.84</v>
      </c>
      <c r="BU78" s="146">
        <v>4.0599999999999996</v>
      </c>
      <c r="BV78" s="147">
        <v>6.21</v>
      </c>
      <c r="BW78" s="147">
        <v>7.74</v>
      </c>
      <c r="BX78" s="146">
        <v>10.61</v>
      </c>
      <c r="BY78" s="146">
        <v>19.73</v>
      </c>
      <c r="BZ78" s="146">
        <v>3.58</v>
      </c>
      <c r="CA78" s="148">
        <v>2.0699999999999998</v>
      </c>
      <c r="CB78" s="149">
        <v>1.06</v>
      </c>
      <c r="CC78" s="149">
        <v>0.12</v>
      </c>
      <c r="CD78" s="149">
        <v>1.1200000000000001</v>
      </c>
      <c r="CE78" s="150">
        <v>2.95</v>
      </c>
      <c r="CF78" s="149">
        <v>2.76</v>
      </c>
      <c r="CG78" s="150">
        <v>3.5</v>
      </c>
      <c r="CH78" s="148">
        <v>3.62</v>
      </c>
      <c r="CI78" s="149">
        <v>4.57</v>
      </c>
      <c r="CJ78" s="149">
        <v>7.33</v>
      </c>
      <c r="CK78" s="149">
        <v>7.63</v>
      </c>
      <c r="CL78" s="147">
        <v>3.99</v>
      </c>
      <c r="CM78" s="146">
        <v>4.6399999999999997</v>
      </c>
      <c r="CN78" s="147">
        <v>7.4</v>
      </c>
      <c r="CO78" s="147">
        <v>7.54</v>
      </c>
      <c r="CP78" s="146">
        <v>10.5</v>
      </c>
      <c r="CQ78" s="146">
        <v>20.3</v>
      </c>
      <c r="CR78" s="151">
        <v>27.2</v>
      </c>
      <c r="CS78" s="152">
        <v>31.82</v>
      </c>
      <c r="CT78" s="153">
        <v>34.43</v>
      </c>
      <c r="CU78" s="152">
        <v>35.78</v>
      </c>
      <c r="CV78" s="153">
        <v>35.64</v>
      </c>
      <c r="CW78" s="151">
        <v>36.31</v>
      </c>
      <c r="CX78" s="153">
        <v>36.049999999999997</v>
      </c>
      <c r="CY78" s="151">
        <v>37.76</v>
      </c>
      <c r="CZ78" s="152">
        <v>38.44</v>
      </c>
      <c r="DA78" s="153">
        <v>39.549999999999997</v>
      </c>
      <c r="DB78" s="153">
        <v>40.36</v>
      </c>
      <c r="DC78" s="153">
        <v>43.99</v>
      </c>
      <c r="DD78" s="153">
        <v>46.94</v>
      </c>
      <c r="DE78" s="151">
        <v>47.54</v>
      </c>
      <c r="DF78" s="153">
        <v>48.63</v>
      </c>
      <c r="DG78" s="153">
        <v>46.67</v>
      </c>
      <c r="DH78" s="151">
        <v>44.59</v>
      </c>
      <c r="DI78" s="151">
        <v>43.55</v>
      </c>
      <c r="DJ78" s="151">
        <v>27.72</v>
      </c>
      <c r="DK78" s="152">
        <v>32.19</v>
      </c>
      <c r="DL78" s="153">
        <v>34.58</v>
      </c>
      <c r="DM78" s="153">
        <v>35.51</v>
      </c>
      <c r="DN78" s="153">
        <v>35.840000000000003</v>
      </c>
      <c r="DO78" s="151">
        <v>35.409999999999997</v>
      </c>
      <c r="DP78" s="153">
        <v>36.03</v>
      </c>
      <c r="DQ78" s="151">
        <v>37.380000000000003</v>
      </c>
      <c r="DR78" s="152">
        <v>38.61</v>
      </c>
      <c r="DS78" s="153">
        <v>39.049999999999997</v>
      </c>
      <c r="DT78" s="153">
        <v>40.24</v>
      </c>
      <c r="DU78" s="153">
        <v>43.5</v>
      </c>
      <c r="DV78" s="153">
        <v>45.4</v>
      </c>
      <c r="DW78" s="151">
        <v>47.67</v>
      </c>
      <c r="DX78" s="153">
        <v>48.13</v>
      </c>
      <c r="DY78" s="153">
        <v>46.43</v>
      </c>
      <c r="DZ78" s="151">
        <v>44.79</v>
      </c>
      <c r="EA78" s="151">
        <v>44.11</v>
      </c>
      <c r="EB78" s="151">
        <v>2</v>
      </c>
      <c r="EC78" s="153">
        <v>3</v>
      </c>
      <c r="ED78" s="153">
        <v>1</v>
      </c>
      <c r="EE78" s="153">
        <v>1</v>
      </c>
      <c r="EF78" s="153">
        <v>-1</v>
      </c>
      <c r="EG78" s="153">
        <v>-9</v>
      </c>
      <c r="EH78" s="153">
        <v>-16</v>
      </c>
      <c r="EI78" s="153">
        <v>-19</v>
      </c>
      <c r="EJ78" s="153">
        <v>-20</v>
      </c>
      <c r="EK78" s="153">
        <v>-19</v>
      </c>
      <c r="EL78" s="153">
        <v>-15</v>
      </c>
      <c r="EM78" s="153">
        <v>-12</v>
      </c>
      <c r="EN78" s="153">
        <v>-8</v>
      </c>
      <c r="EO78" s="153">
        <v>-1</v>
      </c>
      <c r="EP78" s="153">
        <v>0</v>
      </c>
      <c r="EQ78" s="153">
        <v>-2</v>
      </c>
      <c r="ER78" s="153">
        <v>-2</v>
      </c>
      <c r="ES78" s="153">
        <v>-4</v>
      </c>
      <c r="ET78" s="154"/>
      <c r="EU78" s="154"/>
      <c r="EV78" s="154"/>
    </row>
    <row r="79" spans="1:152" ht="14">
      <c r="A79" s="137" t="s">
        <v>903</v>
      </c>
      <c r="B79" s="137" t="s">
        <v>1666</v>
      </c>
      <c r="C79" s="137">
        <v>17</v>
      </c>
      <c r="D79" s="137">
        <v>9</v>
      </c>
      <c r="E79" s="137">
        <v>25943238</v>
      </c>
      <c r="F79" s="137" t="s">
        <v>91</v>
      </c>
      <c r="G79" s="138" t="s">
        <v>904</v>
      </c>
      <c r="H79" s="155" t="s">
        <v>95</v>
      </c>
      <c r="I79" s="138">
        <v>-3</v>
      </c>
      <c r="J79" s="137">
        <v>158.6</v>
      </c>
      <c r="K79" s="137">
        <v>44</v>
      </c>
      <c r="L79" s="137" t="s">
        <v>167</v>
      </c>
      <c r="M79" s="137"/>
      <c r="N79" s="137" t="s">
        <v>147</v>
      </c>
      <c r="O79" s="137" t="s">
        <v>259</v>
      </c>
      <c r="P79" s="142" t="s">
        <v>6</v>
      </c>
      <c r="Q79" s="142">
        <v>31</v>
      </c>
      <c r="R79" s="137">
        <v>28</v>
      </c>
      <c r="S79" s="137">
        <v>28</v>
      </c>
      <c r="T79" s="140"/>
      <c r="U79" s="140"/>
      <c r="V79" s="140"/>
      <c r="W79" s="140"/>
      <c r="X79" s="142" t="s">
        <v>6</v>
      </c>
      <c r="Y79" s="142">
        <v>31</v>
      </c>
      <c r="Z79" s="137">
        <v>28</v>
      </c>
      <c r="AA79" s="137">
        <v>28</v>
      </c>
      <c r="AB79" s="137" t="s">
        <v>280</v>
      </c>
      <c r="AC79" s="141"/>
      <c r="AD79" s="142" t="s">
        <v>232</v>
      </c>
      <c r="AE79" s="142">
        <v>51</v>
      </c>
      <c r="AF79" s="137">
        <v>36</v>
      </c>
      <c r="AG79" s="137">
        <v>29</v>
      </c>
      <c r="AH79" s="137"/>
      <c r="AI79" s="141" t="s">
        <v>242</v>
      </c>
      <c r="AJ79" s="150" t="s">
        <v>217</v>
      </c>
      <c r="AK79" s="150">
        <v>30</v>
      </c>
      <c r="AL79" s="155">
        <v>24</v>
      </c>
      <c r="AM79" s="155">
        <v>6</v>
      </c>
      <c r="AN79" s="155"/>
      <c r="AO79" s="159" t="s">
        <v>197</v>
      </c>
      <c r="AP79" s="137" t="s">
        <v>177</v>
      </c>
      <c r="AQ79" s="137" t="s">
        <v>262</v>
      </c>
      <c r="AR79" s="137" t="s">
        <v>140</v>
      </c>
      <c r="AS79" s="137" t="s">
        <v>151</v>
      </c>
      <c r="AT79" s="137" t="s">
        <v>87</v>
      </c>
      <c r="AU79" s="138"/>
      <c r="AV79" s="137" t="s">
        <v>89</v>
      </c>
      <c r="AW79" s="138"/>
      <c r="AX79" s="137" t="s">
        <v>93</v>
      </c>
      <c r="AY79" s="139" t="s">
        <v>308</v>
      </c>
      <c r="AZ79" s="139">
        <v>2</v>
      </c>
      <c r="BA79" s="142" t="s">
        <v>6</v>
      </c>
      <c r="BB79" s="142">
        <v>31</v>
      </c>
      <c r="BC79" s="137">
        <v>28</v>
      </c>
      <c r="BD79" s="137">
        <v>28</v>
      </c>
      <c r="BE79" s="137" t="s">
        <v>1666</v>
      </c>
      <c r="BF79" s="137">
        <v>17</v>
      </c>
      <c r="BG79" s="137">
        <v>9</v>
      </c>
      <c r="BH79" s="143">
        <v>4.95</v>
      </c>
      <c r="BI79" s="144">
        <v>5.42</v>
      </c>
      <c r="BJ79" s="145">
        <v>4.66</v>
      </c>
      <c r="BK79" s="144">
        <v>4.53</v>
      </c>
      <c r="BL79" s="145">
        <v>3.77</v>
      </c>
      <c r="BM79" s="143">
        <v>3.12</v>
      </c>
      <c r="BN79" s="145">
        <v>3.89</v>
      </c>
      <c r="BO79" s="143">
        <v>2.79</v>
      </c>
      <c r="BP79" s="144">
        <v>3.31</v>
      </c>
      <c r="BQ79" s="145">
        <v>5.54</v>
      </c>
      <c r="BR79" s="145">
        <v>4.99</v>
      </c>
      <c r="BS79" s="145">
        <v>6.59</v>
      </c>
      <c r="BT79" s="145">
        <v>4.43</v>
      </c>
      <c r="BU79" s="146">
        <v>5.31</v>
      </c>
      <c r="BV79" s="147">
        <v>6.29</v>
      </c>
      <c r="BW79" s="147">
        <v>7.75</v>
      </c>
      <c r="BX79" s="146">
        <v>14.53</v>
      </c>
      <c r="BY79" s="146">
        <v>19.32</v>
      </c>
      <c r="BZ79" s="146">
        <v>2.29</v>
      </c>
      <c r="CA79" s="148">
        <v>2.4700000000000002</v>
      </c>
      <c r="CB79" s="149">
        <v>2.12</v>
      </c>
      <c r="CC79" s="149">
        <v>1.51</v>
      </c>
      <c r="CD79" s="149">
        <v>1.39</v>
      </c>
      <c r="CE79" s="150">
        <v>2.76</v>
      </c>
      <c r="CF79" s="149">
        <v>3.73</v>
      </c>
      <c r="CG79" s="150">
        <v>3.9</v>
      </c>
      <c r="CH79" s="148">
        <v>4.34</v>
      </c>
      <c r="CI79" s="149">
        <v>5.77</v>
      </c>
      <c r="CJ79" s="149">
        <v>5.22</v>
      </c>
      <c r="CK79" s="149">
        <v>5.94</v>
      </c>
      <c r="CL79" s="147">
        <v>4.41</v>
      </c>
      <c r="CM79" s="146">
        <v>5.85</v>
      </c>
      <c r="CN79" s="147">
        <v>7.22</v>
      </c>
      <c r="CO79" s="147">
        <v>7.27</v>
      </c>
      <c r="CP79" s="146">
        <v>13.28</v>
      </c>
      <c r="CQ79" s="146">
        <v>19.5</v>
      </c>
      <c r="CR79" s="151">
        <v>26.05</v>
      </c>
      <c r="CS79" s="152">
        <v>30.8</v>
      </c>
      <c r="CT79" s="153">
        <v>33.01</v>
      </c>
      <c r="CU79" s="152">
        <v>33.96</v>
      </c>
      <c r="CV79" s="153">
        <v>34.26</v>
      </c>
      <c r="CW79" s="151">
        <v>35.479999999999997</v>
      </c>
      <c r="CX79" s="153">
        <v>36.33</v>
      </c>
      <c r="CY79" s="151">
        <v>38.299999999999997</v>
      </c>
      <c r="CZ79" s="152">
        <v>39.270000000000003</v>
      </c>
      <c r="DA79" s="153">
        <v>40.61</v>
      </c>
      <c r="DB79" s="153">
        <v>40.32</v>
      </c>
      <c r="DC79" s="153">
        <v>42.72</v>
      </c>
      <c r="DD79" s="153">
        <v>42.84</v>
      </c>
      <c r="DE79" s="151">
        <v>43.99</v>
      </c>
      <c r="DF79" s="153">
        <v>44.17</v>
      </c>
      <c r="DG79" s="153">
        <v>46.75</v>
      </c>
      <c r="DH79" s="151">
        <v>44.51</v>
      </c>
      <c r="DI79" s="151">
        <v>41.88</v>
      </c>
      <c r="DJ79" s="151">
        <v>26.15</v>
      </c>
      <c r="DK79" s="152">
        <v>30.02</v>
      </c>
      <c r="DL79" s="153">
        <v>33.51</v>
      </c>
      <c r="DM79" s="153">
        <v>34.590000000000003</v>
      </c>
      <c r="DN79" s="153">
        <v>34.64</v>
      </c>
      <c r="DO79" s="151">
        <v>35.43</v>
      </c>
      <c r="DP79" s="153">
        <v>36.35</v>
      </c>
      <c r="DQ79" s="151">
        <v>37.82</v>
      </c>
      <c r="DR79" s="152">
        <v>39.04</v>
      </c>
      <c r="DS79" s="153">
        <v>40.799999999999997</v>
      </c>
      <c r="DT79" s="153">
        <v>40.9</v>
      </c>
      <c r="DU79" s="153">
        <v>42.48</v>
      </c>
      <c r="DV79" s="153">
        <v>43.59</v>
      </c>
      <c r="DW79" s="151">
        <v>43.84</v>
      </c>
      <c r="DX79" s="153">
        <v>44.29</v>
      </c>
      <c r="DY79" s="153">
        <v>46.26</v>
      </c>
      <c r="DZ79" s="151">
        <v>44.85</v>
      </c>
      <c r="EA79" s="151">
        <v>41.89</v>
      </c>
      <c r="EB79" s="151">
        <v>3</v>
      </c>
      <c r="EC79" s="153">
        <v>6</v>
      </c>
      <c r="ED79" s="153">
        <v>6</v>
      </c>
      <c r="EE79" s="153">
        <v>3</v>
      </c>
      <c r="EF79" s="153">
        <v>0</v>
      </c>
      <c r="EG79" s="153">
        <v>-7</v>
      </c>
      <c r="EH79" s="153">
        <v>-14</v>
      </c>
      <c r="EI79" s="153">
        <v>-19</v>
      </c>
      <c r="EJ79" s="153">
        <v>-19</v>
      </c>
      <c r="EK79" s="153">
        <v>-16</v>
      </c>
      <c r="EL79" s="153">
        <v>-11</v>
      </c>
      <c r="EM79" s="153">
        <v>-5</v>
      </c>
      <c r="EN79" s="153">
        <v>1</v>
      </c>
      <c r="EO79" s="153">
        <v>2</v>
      </c>
      <c r="EP79" s="153">
        <v>3</v>
      </c>
      <c r="EQ79" s="153">
        <v>3</v>
      </c>
      <c r="ER79" s="153">
        <v>1</v>
      </c>
      <c r="ES79" s="153">
        <v>0</v>
      </c>
      <c r="ET79" s="154"/>
      <c r="EU79" s="154"/>
      <c r="EV79" s="154"/>
    </row>
    <row r="80" spans="1:152" ht="14">
      <c r="A80" s="137" t="s">
        <v>628</v>
      </c>
      <c r="B80" s="137" t="s">
        <v>1667</v>
      </c>
      <c r="C80" s="137">
        <v>14</v>
      </c>
      <c r="D80" s="137">
        <v>6</v>
      </c>
      <c r="E80" s="137">
        <v>52322484</v>
      </c>
      <c r="F80" s="137" t="s">
        <v>91</v>
      </c>
      <c r="G80" s="138" t="s">
        <v>632</v>
      </c>
      <c r="H80" s="155" t="s">
        <v>95</v>
      </c>
      <c r="I80" s="138">
        <v>-2</v>
      </c>
      <c r="J80" s="137">
        <v>177</v>
      </c>
      <c r="K80" s="137">
        <v>57.8</v>
      </c>
      <c r="L80" s="137" t="s">
        <v>167</v>
      </c>
      <c r="M80" s="137"/>
      <c r="N80" s="137" t="s">
        <v>147</v>
      </c>
      <c r="O80" s="137" t="s">
        <v>259</v>
      </c>
      <c r="P80" s="142" t="s">
        <v>17</v>
      </c>
      <c r="Q80" s="142">
        <v>37</v>
      </c>
      <c r="R80" s="137">
        <v>32</v>
      </c>
      <c r="S80" s="137">
        <v>29</v>
      </c>
      <c r="T80" s="140"/>
      <c r="U80" s="140"/>
      <c r="V80" s="140"/>
      <c r="W80" s="140"/>
      <c r="X80" s="142" t="s">
        <v>17</v>
      </c>
      <c r="Y80" s="142">
        <v>37</v>
      </c>
      <c r="Z80" s="137">
        <v>32</v>
      </c>
      <c r="AA80" s="137">
        <v>29</v>
      </c>
      <c r="AB80" s="137" t="s">
        <v>121</v>
      </c>
      <c r="AC80" s="141"/>
      <c r="AD80" s="142" t="s">
        <v>318</v>
      </c>
      <c r="AE80" s="142">
        <v>55</v>
      </c>
      <c r="AF80" s="137">
        <v>39</v>
      </c>
      <c r="AG80" s="137">
        <v>32</v>
      </c>
      <c r="AH80" s="137"/>
      <c r="AI80" s="141" t="s">
        <v>242</v>
      </c>
      <c r="AJ80" s="150" t="s">
        <v>261</v>
      </c>
      <c r="AK80" s="150">
        <v>22</v>
      </c>
      <c r="AL80" s="155">
        <v>12</v>
      </c>
      <c r="AM80" s="155">
        <v>6</v>
      </c>
      <c r="AN80" s="155"/>
      <c r="AO80" s="159"/>
      <c r="AP80" s="137" t="s">
        <v>210</v>
      </c>
      <c r="AQ80" s="137" t="s">
        <v>323</v>
      </c>
      <c r="AR80" s="137" t="s">
        <v>606</v>
      </c>
      <c r="AS80" s="137" t="s">
        <v>151</v>
      </c>
      <c r="AT80" s="137" t="s">
        <v>87</v>
      </c>
      <c r="AU80" s="138" t="s">
        <v>152</v>
      </c>
      <c r="AV80" s="137" t="s">
        <v>89</v>
      </c>
      <c r="AW80" s="138" t="s">
        <v>197</v>
      </c>
      <c r="AX80" s="137" t="s">
        <v>93</v>
      </c>
      <c r="AY80" s="139" t="s">
        <v>633</v>
      </c>
      <c r="AZ80" s="139">
        <v>2</v>
      </c>
      <c r="BA80" s="142" t="s">
        <v>17</v>
      </c>
      <c r="BB80" s="142">
        <v>37</v>
      </c>
      <c r="BC80" s="137">
        <v>32</v>
      </c>
      <c r="BD80" s="137">
        <v>29</v>
      </c>
      <c r="BE80" s="137" t="s">
        <v>1667</v>
      </c>
      <c r="BF80" s="137">
        <v>14</v>
      </c>
      <c r="BG80" s="137">
        <v>6</v>
      </c>
      <c r="BH80" s="143">
        <v>3.65</v>
      </c>
      <c r="BI80" s="144">
        <v>4.95</v>
      </c>
      <c r="BJ80" s="145">
        <v>4.91</v>
      </c>
      <c r="BK80" s="144">
        <v>4.91</v>
      </c>
      <c r="BL80" s="145">
        <v>4.01</v>
      </c>
      <c r="BM80" s="143">
        <v>4.43</v>
      </c>
      <c r="BN80" s="145">
        <v>3.39</v>
      </c>
      <c r="BO80" s="143">
        <v>3.8</v>
      </c>
      <c r="BP80" s="144">
        <v>3.93</v>
      </c>
      <c r="BQ80" s="145">
        <v>3.89</v>
      </c>
      <c r="BR80" s="145">
        <v>5.34</v>
      </c>
      <c r="BS80" s="145">
        <v>9.9600000000000009</v>
      </c>
      <c r="BT80" s="145">
        <v>7.75</v>
      </c>
      <c r="BU80" s="146">
        <v>7.35</v>
      </c>
      <c r="BV80" s="147">
        <v>9.07</v>
      </c>
      <c r="BW80" s="147">
        <v>11.79</v>
      </c>
      <c r="BX80" s="146">
        <v>17.510000000000002</v>
      </c>
      <c r="BY80" s="146">
        <v>22.85</v>
      </c>
      <c r="BZ80" s="146">
        <v>3.96</v>
      </c>
      <c r="CA80" s="148">
        <v>4.21</v>
      </c>
      <c r="CB80" s="149">
        <v>3.12</v>
      </c>
      <c r="CC80" s="149">
        <v>2.33</v>
      </c>
      <c r="CD80" s="149">
        <v>2.17</v>
      </c>
      <c r="CE80" s="150">
        <v>3.49</v>
      </c>
      <c r="CF80" s="149">
        <v>3.62</v>
      </c>
      <c r="CG80" s="150">
        <v>4.68</v>
      </c>
      <c r="CH80" s="148">
        <v>4.1100000000000003</v>
      </c>
      <c r="CI80" s="149">
        <v>4.7</v>
      </c>
      <c r="CJ80" s="149">
        <v>5.8</v>
      </c>
      <c r="CK80" s="149">
        <v>8.4</v>
      </c>
      <c r="CL80" s="147">
        <v>8.56</v>
      </c>
      <c r="CM80" s="146">
        <v>7.66</v>
      </c>
      <c r="CN80" s="147">
        <v>9.74</v>
      </c>
      <c r="CO80" s="147">
        <v>11.46</v>
      </c>
      <c r="CP80" s="146">
        <v>17.18</v>
      </c>
      <c r="CQ80" s="146">
        <v>23.78</v>
      </c>
      <c r="CR80" s="151">
        <v>31.8</v>
      </c>
      <c r="CS80" s="152">
        <v>35.78</v>
      </c>
      <c r="CT80" s="153">
        <v>38.04</v>
      </c>
      <c r="CU80" s="152">
        <v>42.09</v>
      </c>
      <c r="CV80" s="153">
        <v>42.39</v>
      </c>
      <c r="CW80" s="151">
        <v>44.27</v>
      </c>
      <c r="CX80" s="153">
        <v>48.24</v>
      </c>
      <c r="CY80" s="151">
        <v>47.93</v>
      </c>
      <c r="CZ80" s="152">
        <v>46.57</v>
      </c>
      <c r="DA80" s="153">
        <v>46.57</v>
      </c>
      <c r="DB80" s="153">
        <v>47.61</v>
      </c>
      <c r="DC80" s="153">
        <v>48.19</v>
      </c>
      <c r="DD80" s="153">
        <v>52.2</v>
      </c>
      <c r="DE80" s="151">
        <v>55.05</v>
      </c>
      <c r="DF80" s="153">
        <v>56.25</v>
      </c>
      <c r="DG80" s="153">
        <v>54.17</v>
      </c>
      <c r="DH80" s="151">
        <v>53.4</v>
      </c>
      <c r="DI80" s="151">
        <v>46.7</v>
      </c>
      <c r="DJ80" s="151">
        <v>30.13</v>
      </c>
      <c r="DK80" s="152">
        <v>34.76</v>
      </c>
      <c r="DL80" s="153">
        <v>38.57</v>
      </c>
      <c r="DM80" s="153">
        <v>42.24</v>
      </c>
      <c r="DN80" s="153">
        <v>43.92</v>
      </c>
      <c r="DO80" s="151">
        <v>44.5</v>
      </c>
      <c r="DP80" s="153">
        <v>48.39</v>
      </c>
      <c r="DQ80" s="151">
        <v>49.57</v>
      </c>
      <c r="DR80" s="152">
        <v>46.63</v>
      </c>
      <c r="DS80" s="153">
        <v>46.07</v>
      </c>
      <c r="DT80" s="153">
        <v>47.92</v>
      </c>
      <c r="DU80" s="153">
        <v>48.81</v>
      </c>
      <c r="DV80" s="153">
        <v>52.79</v>
      </c>
      <c r="DW80" s="151">
        <v>55.64</v>
      </c>
      <c r="DX80" s="153">
        <v>56.15</v>
      </c>
      <c r="DY80" s="153">
        <v>53.73</v>
      </c>
      <c r="DZ80" s="151">
        <v>53.4</v>
      </c>
      <c r="EA80" s="151">
        <v>45.82</v>
      </c>
      <c r="EB80" s="151">
        <v>6</v>
      </c>
      <c r="EC80" s="153">
        <v>6</v>
      </c>
      <c r="ED80" s="153">
        <v>8</v>
      </c>
      <c r="EE80" s="153">
        <v>2</v>
      </c>
      <c r="EF80" s="153">
        <v>0</v>
      </c>
      <c r="EG80" s="153">
        <v>-7</v>
      </c>
      <c r="EH80" s="153">
        <v>-16</v>
      </c>
      <c r="EI80" s="153">
        <v>-21</v>
      </c>
      <c r="EJ80" s="153">
        <v>-23</v>
      </c>
      <c r="EK80" s="153">
        <v>-20</v>
      </c>
      <c r="EL80" s="153">
        <v>-16</v>
      </c>
      <c r="EM80" s="153">
        <v>-11</v>
      </c>
      <c r="EN80" s="153">
        <v>-8</v>
      </c>
      <c r="EO80" s="153">
        <v>-8</v>
      </c>
      <c r="EP80" s="153">
        <v>-4</v>
      </c>
      <c r="EQ80" s="153">
        <v>-3</v>
      </c>
      <c r="ER80" s="153">
        <v>-2</v>
      </c>
      <c r="ES80" s="153">
        <v>-2</v>
      </c>
      <c r="ET80" s="154"/>
      <c r="EU80" s="154"/>
      <c r="EV80" s="154"/>
    </row>
    <row r="81" spans="1:152" ht="14">
      <c r="A81" s="137" t="s">
        <v>609</v>
      </c>
      <c r="B81" s="137" t="s">
        <v>1666</v>
      </c>
      <c r="C81" s="137">
        <v>13</v>
      </c>
      <c r="D81" s="137">
        <v>2</v>
      </c>
      <c r="E81" s="137">
        <v>50787155</v>
      </c>
      <c r="F81" s="137" t="s">
        <v>91</v>
      </c>
      <c r="G81" s="138" t="s">
        <v>613</v>
      </c>
      <c r="H81" s="155" t="s">
        <v>95</v>
      </c>
      <c r="I81" s="138">
        <v>-3</v>
      </c>
      <c r="J81" s="137">
        <v>161.30000000000001</v>
      </c>
      <c r="K81" s="137">
        <v>53.9</v>
      </c>
      <c r="L81" s="137" t="s">
        <v>167</v>
      </c>
      <c r="M81" s="137"/>
      <c r="N81" s="137" t="s">
        <v>147</v>
      </c>
      <c r="O81" s="137" t="s">
        <v>259</v>
      </c>
      <c r="P81" s="142" t="s">
        <v>6</v>
      </c>
      <c r="Q81" s="142">
        <v>39</v>
      </c>
      <c r="R81" s="137">
        <v>34</v>
      </c>
      <c r="S81" s="137">
        <v>31</v>
      </c>
      <c r="T81" s="140" t="s">
        <v>168</v>
      </c>
      <c r="U81" s="140" t="s">
        <v>492</v>
      </c>
      <c r="V81" s="140"/>
      <c r="W81" s="140"/>
      <c r="X81" s="142" t="s">
        <v>6</v>
      </c>
      <c r="Y81" s="142">
        <v>39</v>
      </c>
      <c r="Z81" s="137">
        <v>34</v>
      </c>
      <c r="AA81" s="137">
        <v>31</v>
      </c>
      <c r="AB81" s="137" t="s">
        <v>611</v>
      </c>
      <c r="AC81" s="141"/>
      <c r="AD81" s="142" t="s">
        <v>260</v>
      </c>
      <c r="AE81" s="142">
        <v>61</v>
      </c>
      <c r="AF81" s="137">
        <v>34</v>
      </c>
      <c r="AG81" s="137">
        <v>18</v>
      </c>
      <c r="AH81" s="137"/>
      <c r="AI81" s="141" t="s">
        <v>242</v>
      </c>
      <c r="AJ81" s="150" t="s">
        <v>261</v>
      </c>
      <c r="AK81" s="150">
        <v>31</v>
      </c>
      <c r="AL81" s="155">
        <v>19</v>
      </c>
      <c r="AM81" s="155">
        <v>9</v>
      </c>
      <c r="AN81" s="155"/>
      <c r="AO81" s="159"/>
      <c r="AP81" s="137" t="s">
        <v>247</v>
      </c>
      <c r="AQ81" s="137" t="s">
        <v>612</v>
      </c>
      <c r="AR81" s="137" t="s">
        <v>226</v>
      </c>
      <c r="AS81" s="137" t="s">
        <v>359</v>
      </c>
      <c r="AT81" s="137" t="s">
        <v>87</v>
      </c>
      <c r="AU81" s="138" t="s">
        <v>180</v>
      </c>
      <c r="AV81" s="137" t="s">
        <v>89</v>
      </c>
      <c r="AW81" s="138" t="s">
        <v>197</v>
      </c>
      <c r="AX81" s="137" t="s">
        <v>93</v>
      </c>
      <c r="AY81" s="139" t="s">
        <v>614</v>
      </c>
      <c r="AZ81" s="139">
        <v>2</v>
      </c>
      <c r="BA81" s="142" t="s">
        <v>6</v>
      </c>
      <c r="BB81" s="142">
        <v>39</v>
      </c>
      <c r="BC81" s="137">
        <v>34</v>
      </c>
      <c r="BD81" s="137">
        <v>31</v>
      </c>
      <c r="BE81" s="137" t="s">
        <v>1666</v>
      </c>
      <c r="BF81" s="137">
        <v>13</v>
      </c>
      <c r="BG81" s="137">
        <v>2</v>
      </c>
      <c r="BH81" s="143">
        <v>4.7699999999999996</v>
      </c>
      <c r="BI81" s="144">
        <v>2.8</v>
      </c>
      <c r="BJ81" s="145">
        <v>2.87</v>
      </c>
      <c r="BK81" s="144">
        <v>2.36</v>
      </c>
      <c r="BL81" s="145">
        <v>2.36</v>
      </c>
      <c r="BM81" s="143">
        <v>2.75</v>
      </c>
      <c r="BN81" s="145">
        <v>2.2799999999999998</v>
      </c>
      <c r="BO81" s="143">
        <v>1.89</v>
      </c>
      <c r="BP81" s="144">
        <v>1.94</v>
      </c>
      <c r="BQ81" s="145">
        <v>1.89</v>
      </c>
      <c r="BR81" s="145">
        <v>2.71</v>
      </c>
      <c r="BS81" s="145">
        <v>3.81</v>
      </c>
      <c r="BT81" s="145">
        <v>3.26</v>
      </c>
      <c r="BU81" s="146">
        <v>3.5</v>
      </c>
      <c r="BV81" s="147">
        <v>3.53</v>
      </c>
      <c r="BW81" s="147">
        <v>5.64</v>
      </c>
      <c r="BX81" s="146">
        <v>11.37</v>
      </c>
      <c r="BY81" s="146">
        <v>11.27</v>
      </c>
      <c r="BZ81" s="146">
        <v>4.4800000000000004</v>
      </c>
      <c r="CA81" s="148">
        <v>2.2400000000000002</v>
      </c>
      <c r="CB81" s="149">
        <v>0</v>
      </c>
      <c r="CC81" s="149">
        <v>0.53</v>
      </c>
      <c r="CD81" s="149">
        <v>0.9</v>
      </c>
      <c r="CE81" s="150">
        <v>1.78</v>
      </c>
      <c r="CF81" s="149">
        <v>1.49</v>
      </c>
      <c r="CG81" s="150">
        <v>1.86</v>
      </c>
      <c r="CH81" s="148">
        <v>2.27</v>
      </c>
      <c r="CI81" s="149">
        <v>2.08</v>
      </c>
      <c r="CJ81" s="149">
        <v>3.88</v>
      </c>
      <c r="CK81" s="149">
        <v>5.12</v>
      </c>
      <c r="CL81" s="147">
        <v>3.5</v>
      </c>
      <c r="CM81" s="146">
        <v>3.74</v>
      </c>
      <c r="CN81" s="147">
        <v>4.83</v>
      </c>
      <c r="CO81" s="147">
        <v>6</v>
      </c>
      <c r="CP81" s="146">
        <v>11.17</v>
      </c>
      <c r="CQ81" s="146">
        <v>11.48</v>
      </c>
      <c r="CR81" s="151">
        <v>24.26</v>
      </c>
      <c r="CS81" s="152">
        <v>30.17</v>
      </c>
      <c r="CT81" s="153">
        <v>32.67</v>
      </c>
      <c r="CU81" s="152">
        <v>33.799999999999997</v>
      </c>
      <c r="CV81" s="153">
        <v>34.15</v>
      </c>
      <c r="CW81" s="151">
        <v>37.28</v>
      </c>
      <c r="CX81" s="153">
        <v>40.06</v>
      </c>
      <c r="CY81" s="151">
        <v>39.049999999999997</v>
      </c>
      <c r="CZ81" s="152">
        <v>39.01</v>
      </c>
      <c r="DA81" s="153">
        <v>39.700000000000003</v>
      </c>
      <c r="DB81" s="153">
        <v>38.299999999999997</v>
      </c>
      <c r="DC81" s="153">
        <v>39.35</v>
      </c>
      <c r="DD81" s="153">
        <v>45.13</v>
      </c>
      <c r="DE81" s="151">
        <v>45.52</v>
      </c>
      <c r="DF81" s="153">
        <v>46.89</v>
      </c>
      <c r="DG81" s="153">
        <v>46.55</v>
      </c>
      <c r="DH81" s="151">
        <v>46.16</v>
      </c>
      <c r="DI81" s="151">
        <v>45.53</v>
      </c>
      <c r="DJ81" s="151">
        <v>23.48</v>
      </c>
      <c r="DK81" s="152">
        <v>29.31</v>
      </c>
      <c r="DL81" s="153">
        <v>33.6</v>
      </c>
      <c r="DM81" s="153">
        <v>33.840000000000003</v>
      </c>
      <c r="DN81" s="153">
        <v>35.39</v>
      </c>
      <c r="DO81" s="151">
        <v>38.630000000000003</v>
      </c>
      <c r="DP81" s="153">
        <v>40.18</v>
      </c>
      <c r="DQ81" s="151">
        <v>40.119999999999997</v>
      </c>
      <c r="DR81" s="152">
        <v>39.25</v>
      </c>
      <c r="DS81" s="153">
        <v>39.67</v>
      </c>
      <c r="DT81" s="153">
        <v>38.68</v>
      </c>
      <c r="DU81" s="153">
        <v>39.21</v>
      </c>
      <c r="DV81" s="153">
        <v>44.92</v>
      </c>
      <c r="DW81" s="151">
        <v>45.12</v>
      </c>
      <c r="DX81" s="153">
        <v>47.62</v>
      </c>
      <c r="DY81" s="153">
        <v>46.14</v>
      </c>
      <c r="DZ81" s="151">
        <v>46.93</v>
      </c>
      <c r="EA81" s="151">
        <v>44.2</v>
      </c>
      <c r="EB81" s="151">
        <v>4</v>
      </c>
      <c r="EC81" s="153">
        <v>10</v>
      </c>
      <c r="ED81" s="153">
        <v>12</v>
      </c>
      <c r="EE81" s="153">
        <v>9</v>
      </c>
      <c r="EF81" s="153">
        <v>5</v>
      </c>
      <c r="EG81" s="153">
        <v>-3</v>
      </c>
      <c r="EH81" s="153">
        <v>-10</v>
      </c>
      <c r="EI81" s="153">
        <v>-13</v>
      </c>
      <c r="EJ81" s="153">
        <v>-15</v>
      </c>
      <c r="EK81" s="153">
        <v>-11</v>
      </c>
      <c r="EL81" s="153">
        <v>-5</v>
      </c>
      <c r="EM81" s="153">
        <v>-5</v>
      </c>
      <c r="EN81" s="153">
        <v>-2</v>
      </c>
      <c r="EO81" s="153">
        <v>5</v>
      </c>
      <c r="EP81" s="153">
        <v>5</v>
      </c>
      <c r="EQ81" s="153">
        <v>7</v>
      </c>
      <c r="ER81" s="153">
        <v>8</v>
      </c>
      <c r="ES81" s="153">
        <v>5</v>
      </c>
      <c r="ET81" s="154"/>
      <c r="EU81" s="154"/>
      <c r="EV81" s="154"/>
    </row>
    <row r="82" spans="1:152" ht="14">
      <c r="A82" s="137" t="s">
        <v>1494</v>
      </c>
      <c r="B82" s="137" t="s">
        <v>1666</v>
      </c>
      <c r="C82" s="137">
        <v>23</v>
      </c>
      <c r="D82" s="137">
        <v>0</v>
      </c>
      <c r="E82" s="137">
        <v>51069348</v>
      </c>
      <c r="F82" s="137" t="s">
        <v>91</v>
      </c>
      <c r="G82" s="138" t="s">
        <v>959</v>
      </c>
      <c r="H82" s="139"/>
      <c r="I82" s="138"/>
      <c r="J82" s="137">
        <v>161.19999999999999</v>
      </c>
      <c r="K82" s="137">
        <v>34</v>
      </c>
      <c r="L82" s="137" t="s">
        <v>167</v>
      </c>
      <c r="M82" s="137"/>
      <c r="N82" s="137" t="s">
        <v>147</v>
      </c>
      <c r="O82" s="137" t="s">
        <v>259</v>
      </c>
      <c r="P82" s="142" t="s">
        <v>17</v>
      </c>
      <c r="Q82" s="142">
        <v>37</v>
      </c>
      <c r="R82" s="137">
        <v>34</v>
      </c>
      <c r="S82" s="137">
        <v>32</v>
      </c>
      <c r="T82" s="140"/>
      <c r="U82" s="140"/>
      <c r="V82" s="140"/>
      <c r="W82" s="140"/>
      <c r="X82" s="142" t="s">
        <v>17</v>
      </c>
      <c r="Y82" s="142">
        <v>37</v>
      </c>
      <c r="Z82" s="137">
        <v>34</v>
      </c>
      <c r="AA82" s="137">
        <v>32</v>
      </c>
      <c r="AB82" s="137" t="s">
        <v>280</v>
      </c>
      <c r="AC82" s="141"/>
      <c r="AD82" s="142" t="s">
        <v>175</v>
      </c>
      <c r="AE82" s="142">
        <v>77</v>
      </c>
      <c r="AF82" s="137">
        <v>60</v>
      </c>
      <c r="AG82" s="137">
        <v>46</v>
      </c>
      <c r="AH82" s="137"/>
      <c r="AI82" s="141" t="s">
        <v>88</v>
      </c>
      <c r="AJ82" s="150" t="s">
        <v>160</v>
      </c>
      <c r="AK82" s="150">
        <v>31</v>
      </c>
      <c r="AL82" s="155">
        <v>29</v>
      </c>
      <c r="AM82" s="155">
        <v>20</v>
      </c>
      <c r="AN82" s="155"/>
      <c r="AO82" s="159"/>
      <c r="AP82" s="137" t="s">
        <v>210</v>
      </c>
      <c r="AQ82" s="137" t="s">
        <v>612</v>
      </c>
      <c r="AR82" s="137" t="s">
        <v>712</v>
      </c>
      <c r="AS82" s="137" t="s">
        <v>390</v>
      </c>
      <c r="AT82" s="137" t="s">
        <v>87</v>
      </c>
      <c r="AU82" s="138"/>
      <c r="AV82" s="137" t="s">
        <v>89</v>
      </c>
      <c r="AW82" s="138"/>
      <c r="AX82" s="137" t="s">
        <v>93</v>
      </c>
      <c r="AY82" s="139" t="s">
        <v>753</v>
      </c>
      <c r="AZ82" s="139">
        <v>2</v>
      </c>
      <c r="BA82" s="142" t="s">
        <v>17</v>
      </c>
      <c r="BB82" s="142">
        <v>37</v>
      </c>
      <c r="BC82" s="137">
        <v>34</v>
      </c>
      <c r="BD82" s="137">
        <v>32</v>
      </c>
      <c r="BE82" s="137" t="s">
        <v>1666</v>
      </c>
      <c r="BF82" s="137">
        <v>23</v>
      </c>
      <c r="BG82" s="137">
        <v>0</v>
      </c>
      <c r="BH82" s="143">
        <v>2.89</v>
      </c>
      <c r="BI82" s="144">
        <v>2.73</v>
      </c>
      <c r="BJ82" s="145">
        <v>2.4900000000000002</v>
      </c>
      <c r="BK82" s="144">
        <v>1.59</v>
      </c>
      <c r="BL82" s="145">
        <v>0.7</v>
      </c>
      <c r="BM82" s="143">
        <v>0.57999999999999996</v>
      </c>
      <c r="BN82" s="145">
        <v>0</v>
      </c>
      <c r="BO82" s="143">
        <v>0</v>
      </c>
      <c r="BP82" s="144">
        <v>0</v>
      </c>
      <c r="BQ82" s="145">
        <v>0.81</v>
      </c>
      <c r="BR82" s="145">
        <v>2.52</v>
      </c>
      <c r="BS82" s="145">
        <v>2.0499999999999998</v>
      </c>
      <c r="BT82" s="145">
        <v>1.08</v>
      </c>
      <c r="BU82" s="146">
        <v>0.89</v>
      </c>
      <c r="BV82" s="147">
        <v>1.79</v>
      </c>
      <c r="BW82" s="147">
        <v>2.72</v>
      </c>
      <c r="BX82" s="146">
        <v>6.17</v>
      </c>
      <c r="BY82" s="146">
        <v>9.07</v>
      </c>
      <c r="BZ82" s="146">
        <v>2.3199999999999998</v>
      </c>
      <c r="CA82" s="148">
        <v>1.62</v>
      </c>
      <c r="CB82" s="149">
        <v>0</v>
      </c>
      <c r="CC82" s="149">
        <v>0</v>
      </c>
      <c r="CD82" s="149">
        <v>0</v>
      </c>
      <c r="CE82" s="150">
        <v>0.1</v>
      </c>
      <c r="CF82" s="149">
        <v>0.36</v>
      </c>
      <c r="CG82" s="150">
        <v>0</v>
      </c>
      <c r="CH82" s="148">
        <v>1.04</v>
      </c>
      <c r="CI82" s="149">
        <v>1.48</v>
      </c>
      <c r="CJ82" s="149">
        <v>3.01</v>
      </c>
      <c r="CK82" s="149">
        <v>4.5</v>
      </c>
      <c r="CL82" s="147">
        <v>0.92</v>
      </c>
      <c r="CM82" s="146">
        <v>0.51</v>
      </c>
      <c r="CN82" s="147">
        <v>1.8</v>
      </c>
      <c r="CO82" s="147">
        <v>2.2000000000000002</v>
      </c>
      <c r="CP82" s="146">
        <v>6.06</v>
      </c>
      <c r="CQ82" s="146">
        <v>8.3000000000000007</v>
      </c>
      <c r="CR82" s="151">
        <v>26.27</v>
      </c>
      <c r="CS82" s="152">
        <v>32.06</v>
      </c>
      <c r="CT82" s="153">
        <v>33.08</v>
      </c>
      <c r="CU82" s="152">
        <v>34.47</v>
      </c>
      <c r="CV82" s="153">
        <v>35.03</v>
      </c>
      <c r="CW82" s="151">
        <v>35.78</v>
      </c>
      <c r="CX82" s="153">
        <v>36.549999999999997</v>
      </c>
      <c r="CY82" s="151">
        <v>37.979999999999997</v>
      </c>
      <c r="CZ82" s="152">
        <v>37.409999999999997</v>
      </c>
      <c r="DA82" s="153">
        <v>37.86</v>
      </c>
      <c r="DB82" s="153">
        <v>38.97</v>
      </c>
      <c r="DC82" s="153">
        <v>40.07</v>
      </c>
      <c r="DD82" s="153">
        <v>43.64</v>
      </c>
      <c r="DE82" s="151">
        <v>45.16</v>
      </c>
      <c r="DF82" s="153">
        <v>46.67</v>
      </c>
      <c r="DG82" s="153">
        <v>45.01</v>
      </c>
      <c r="DH82" s="151">
        <v>43.25</v>
      </c>
      <c r="DI82" s="151">
        <v>46.11</v>
      </c>
      <c r="DJ82" s="151">
        <v>26.43</v>
      </c>
      <c r="DK82" s="152">
        <v>32.64</v>
      </c>
      <c r="DL82" s="153">
        <v>33.04</v>
      </c>
      <c r="DM82" s="153">
        <v>34.82</v>
      </c>
      <c r="DN82" s="153">
        <v>35.72</v>
      </c>
      <c r="DO82" s="151">
        <v>35.729999999999997</v>
      </c>
      <c r="DP82" s="153">
        <v>36.07</v>
      </c>
      <c r="DQ82" s="151">
        <v>37.76</v>
      </c>
      <c r="DR82" s="152">
        <v>37.01</v>
      </c>
      <c r="DS82" s="153">
        <v>38.840000000000003</v>
      </c>
      <c r="DT82" s="153">
        <v>38.229999999999997</v>
      </c>
      <c r="DU82" s="153">
        <v>40.880000000000003</v>
      </c>
      <c r="DV82" s="153">
        <v>44.02</v>
      </c>
      <c r="DW82" s="151">
        <v>45.4</v>
      </c>
      <c r="DX82" s="153">
        <v>47.24</v>
      </c>
      <c r="DY82" s="153">
        <v>46.43</v>
      </c>
      <c r="DZ82" s="151">
        <v>44.35</v>
      </c>
      <c r="EA82" s="151">
        <v>47.08</v>
      </c>
      <c r="EB82" s="151">
        <v>6</v>
      </c>
      <c r="EC82" s="153">
        <v>7</v>
      </c>
      <c r="ED82" s="153">
        <v>10</v>
      </c>
      <c r="EE82" s="153">
        <v>7</v>
      </c>
      <c r="EF82" s="153">
        <v>4</v>
      </c>
      <c r="EG82" s="153">
        <v>-1</v>
      </c>
      <c r="EH82" s="153">
        <v>-9</v>
      </c>
      <c r="EI82" s="153">
        <v>-14</v>
      </c>
      <c r="EJ82" s="153">
        <v>-17</v>
      </c>
      <c r="EK82" s="153">
        <v>-22</v>
      </c>
      <c r="EL82" s="153">
        <v>-23</v>
      </c>
      <c r="EM82" s="153">
        <v>-22</v>
      </c>
      <c r="EN82" s="153">
        <v>-16</v>
      </c>
      <c r="EO82" s="153">
        <v>-11</v>
      </c>
      <c r="EP82" s="153">
        <v>-6</v>
      </c>
      <c r="EQ82" s="153">
        <v>-5</v>
      </c>
      <c r="ER82" s="153">
        <v>-3</v>
      </c>
      <c r="ES82" s="153">
        <v>-4</v>
      </c>
      <c r="ET82" s="154"/>
      <c r="EU82" s="154"/>
      <c r="EV82" s="154"/>
    </row>
    <row r="83" spans="1:152" ht="14">
      <c r="A83" s="137" t="s">
        <v>1397</v>
      </c>
      <c r="B83" s="137" t="s">
        <v>1666</v>
      </c>
      <c r="C83" s="137">
        <v>12</v>
      </c>
      <c r="D83" s="137">
        <v>1</v>
      </c>
      <c r="E83" s="137">
        <v>51560803</v>
      </c>
      <c r="F83" s="137" t="s">
        <v>91</v>
      </c>
      <c r="G83" s="138" t="s">
        <v>1401</v>
      </c>
      <c r="H83" s="139"/>
      <c r="I83" s="138"/>
      <c r="J83" s="137">
        <v>150</v>
      </c>
      <c r="K83" s="137">
        <v>39.6</v>
      </c>
      <c r="L83" s="137" t="s">
        <v>167</v>
      </c>
      <c r="M83" s="137"/>
      <c r="N83" s="137" t="s">
        <v>147</v>
      </c>
      <c r="O83" s="137" t="s">
        <v>259</v>
      </c>
      <c r="P83" s="142" t="s">
        <v>6</v>
      </c>
      <c r="Q83" s="142">
        <v>37</v>
      </c>
      <c r="R83" s="137">
        <v>37</v>
      </c>
      <c r="S83" s="137">
        <v>33</v>
      </c>
      <c r="T83" s="140"/>
      <c r="U83" s="140"/>
      <c r="V83" s="140"/>
      <c r="W83" s="140"/>
      <c r="X83" s="142" t="s">
        <v>6</v>
      </c>
      <c r="Y83" s="142">
        <v>37</v>
      </c>
      <c r="Z83" s="137">
        <v>37</v>
      </c>
      <c r="AA83" s="137">
        <v>33</v>
      </c>
      <c r="AB83" s="137" t="s">
        <v>1400</v>
      </c>
      <c r="AC83" s="141"/>
      <c r="AD83" s="142" t="s">
        <v>232</v>
      </c>
      <c r="AE83" s="142">
        <v>62</v>
      </c>
      <c r="AF83" s="137">
        <v>49</v>
      </c>
      <c r="AG83" s="137">
        <v>39</v>
      </c>
      <c r="AH83" s="137"/>
      <c r="AI83" s="141" t="s">
        <v>242</v>
      </c>
      <c r="AJ83" s="150" t="s">
        <v>301</v>
      </c>
      <c r="AK83" s="150">
        <v>32</v>
      </c>
      <c r="AL83" s="155">
        <v>25</v>
      </c>
      <c r="AM83" s="155">
        <v>19</v>
      </c>
      <c r="AN83" s="155"/>
      <c r="AO83" s="159" t="s">
        <v>131</v>
      </c>
      <c r="AP83" s="137" t="s">
        <v>117</v>
      </c>
      <c r="AQ83" s="137" t="s">
        <v>323</v>
      </c>
      <c r="AR83" s="137" t="s">
        <v>800</v>
      </c>
      <c r="AS83" s="137" t="s">
        <v>263</v>
      </c>
      <c r="AT83" s="137" t="s">
        <v>87</v>
      </c>
      <c r="AU83" s="138"/>
      <c r="AV83" s="137" t="s">
        <v>89</v>
      </c>
      <c r="AW83" s="138"/>
      <c r="AX83" s="137" t="s">
        <v>93</v>
      </c>
      <c r="AY83" s="139" t="s">
        <v>1402</v>
      </c>
      <c r="AZ83" s="139">
        <v>2</v>
      </c>
      <c r="BA83" s="142" t="s">
        <v>6</v>
      </c>
      <c r="BB83" s="142">
        <v>37</v>
      </c>
      <c r="BC83" s="137">
        <v>37</v>
      </c>
      <c r="BD83" s="137">
        <v>33</v>
      </c>
      <c r="BE83" s="137" t="s">
        <v>1666</v>
      </c>
      <c r="BF83" s="137">
        <v>12</v>
      </c>
      <c r="BG83" s="137">
        <v>1</v>
      </c>
      <c r="BH83" s="143">
        <v>2.86</v>
      </c>
      <c r="BI83" s="144">
        <v>3.34</v>
      </c>
      <c r="BJ83" s="145">
        <v>3.05</v>
      </c>
      <c r="BK83" s="144">
        <v>1.69</v>
      </c>
      <c r="BL83" s="145">
        <v>2.06</v>
      </c>
      <c r="BM83" s="143">
        <v>2.34</v>
      </c>
      <c r="BN83" s="145">
        <v>2.73</v>
      </c>
      <c r="BO83" s="143">
        <v>2.83</v>
      </c>
      <c r="BP83" s="144">
        <v>1.85</v>
      </c>
      <c r="BQ83" s="145">
        <v>3.56</v>
      </c>
      <c r="BR83" s="145">
        <v>5.58</v>
      </c>
      <c r="BS83" s="145">
        <v>5.0599999999999996</v>
      </c>
      <c r="BT83" s="145">
        <v>1.73</v>
      </c>
      <c r="BU83" s="146">
        <v>4.0599999999999996</v>
      </c>
      <c r="BV83" s="147">
        <v>6.39</v>
      </c>
      <c r="BW83" s="147">
        <v>8.07</v>
      </c>
      <c r="BX83" s="146">
        <v>10.72</v>
      </c>
      <c r="BY83" s="146">
        <v>19.79</v>
      </c>
      <c r="BZ83" s="146">
        <v>3.71</v>
      </c>
      <c r="CA83" s="148">
        <v>1.05</v>
      </c>
      <c r="CB83" s="149">
        <v>0.12</v>
      </c>
      <c r="CC83" s="149">
        <v>0</v>
      </c>
      <c r="CD83" s="149">
        <v>0.51</v>
      </c>
      <c r="CE83" s="150">
        <v>0.87</v>
      </c>
      <c r="CF83" s="149">
        <v>2.67</v>
      </c>
      <c r="CG83" s="150">
        <v>2.33</v>
      </c>
      <c r="CH83" s="148">
        <v>2.72</v>
      </c>
      <c r="CI83" s="149">
        <v>1.89</v>
      </c>
      <c r="CJ83" s="149">
        <v>5.58</v>
      </c>
      <c r="CK83" s="149">
        <v>5.01</v>
      </c>
      <c r="CL83" s="147">
        <v>4.1100000000000003</v>
      </c>
      <c r="CM83" s="146">
        <v>5.28</v>
      </c>
      <c r="CN83" s="147">
        <v>7.12</v>
      </c>
      <c r="CO83" s="147">
        <v>8.11</v>
      </c>
      <c r="CP83" s="146">
        <v>10.54</v>
      </c>
      <c r="CQ83" s="146">
        <v>17.940000000000001</v>
      </c>
      <c r="CR83" s="151">
        <v>25.39</v>
      </c>
      <c r="CS83" s="152">
        <v>31.12</v>
      </c>
      <c r="CT83" s="153">
        <v>33.14</v>
      </c>
      <c r="CU83" s="152">
        <v>34.68</v>
      </c>
      <c r="CV83" s="153">
        <v>35.770000000000003</v>
      </c>
      <c r="CW83" s="151">
        <v>38.24</v>
      </c>
      <c r="CX83" s="153">
        <v>38.159999999999997</v>
      </c>
      <c r="CY83" s="151">
        <v>38.409999999999997</v>
      </c>
      <c r="CZ83" s="152">
        <v>38.450000000000003</v>
      </c>
      <c r="DA83" s="153">
        <v>39.92</v>
      </c>
      <c r="DB83" s="153">
        <v>39.119999999999997</v>
      </c>
      <c r="DC83" s="153">
        <v>40.01</v>
      </c>
      <c r="DD83" s="153">
        <v>43.01</v>
      </c>
      <c r="DE83" s="151">
        <v>43.05</v>
      </c>
      <c r="DF83" s="153">
        <v>45.66</v>
      </c>
      <c r="DG83" s="153">
        <v>43.52</v>
      </c>
      <c r="DH83" s="151">
        <v>41.17</v>
      </c>
      <c r="DI83" s="151">
        <v>38.21</v>
      </c>
      <c r="DJ83" s="151">
        <v>25.31</v>
      </c>
      <c r="DK83" s="152">
        <v>31.44</v>
      </c>
      <c r="DL83" s="153">
        <v>33.619999999999997</v>
      </c>
      <c r="DM83" s="153">
        <v>34.619999999999997</v>
      </c>
      <c r="DN83" s="153">
        <v>35.51</v>
      </c>
      <c r="DO83" s="151">
        <v>37.21</v>
      </c>
      <c r="DP83" s="153">
        <v>36.35</v>
      </c>
      <c r="DQ83" s="151">
        <v>37.92</v>
      </c>
      <c r="DR83" s="152">
        <v>38.54</v>
      </c>
      <c r="DS83" s="153">
        <v>38.700000000000003</v>
      </c>
      <c r="DT83" s="153">
        <v>39.74</v>
      </c>
      <c r="DU83" s="153">
        <v>40.18</v>
      </c>
      <c r="DV83" s="153">
        <v>43.23</v>
      </c>
      <c r="DW83" s="151">
        <v>44.65</v>
      </c>
      <c r="DX83" s="153">
        <v>44.66</v>
      </c>
      <c r="DY83" s="153">
        <v>44.46</v>
      </c>
      <c r="DZ83" s="151">
        <v>40.1</v>
      </c>
      <c r="EA83" s="151">
        <v>39.03</v>
      </c>
      <c r="EB83" s="151">
        <v>2</v>
      </c>
      <c r="EC83" s="153">
        <v>4</v>
      </c>
      <c r="ED83" s="153">
        <v>2</v>
      </c>
      <c r="EE83" s="153">
        <v>0</v>
      </c>
      <c r="EF83" s="153">
        <v>-9</v>
      </c>
      <c r="EG83" s="153">
        <v>-15</v>
      </c>
      <c r="EH83" s="153">
        <v>-20</v>
      </c>
      <c r="EI83" s="153">
        <v>-20</v>
      </c>
      <c r="EJ83" s="153">
        <v>-22</v>
      </c>
      <c r="EK83" s="153">
        <v>-19</v>
      </c>
      <c r="EL83" s="153">
        <v>-15</v>
      </c>
      <c r="EM83" s="153">
        <v>-12</v>
      </c>
      <c r="EN83" s="153">
        <v>-8</v>
      </c>
      <c r="EO83" s="153">
        <v>-2</v>
      </c>
      <c r="EP83" s="153">
        <v>0</v>
      </c>
      <c r="EQ83" s="153">
        <v>0</v>
      </c>
      <c r="ER83" s="153">
        <v>2</v>
      </c>
      <c r="ES83" s="153">
        <v>1</v>
      </c>
      <c r="ET83" s="154"/>
      <c r="EU83" s="154"/>
      <c r="EV83" s="154"/>
    </row>
    <row r="84" spans="1:152" ht="14">
      <c r="A84" s="137" t="s">
        <v>1245</v>
      </c>
      <c r="B84" s="137" t="s">
        <v>1666</v>
      </c>
      <c r="C84" s="137">
        <v>14</v>
      </c>
      <c r="D84" s="137">
        <v>8</v>
      </c>
      <c r="E84" s="137">
        <v>53285247</v>
      </c>
      <c r="F84" s="137" t="s">
        <v>91</v>
      </c>
      <c r="G84" s="138" t="s">
        <v>935</v>
      </c>
      <c r="H84" s="161" t="s">
        <v>95</v>
      </c>
      <c r="I84" s="138">
        <v>0</v>
      </c>
      <c r="J84" s="137">
        <v>165.9</v>
      </c>
      <c r="K84" s="137">
        <v>53.3</v>
      </c>
      <c r="L84" s="137" t="s">
        <v>167</v>
      </c>
      <c r="M84" s="137"/>
      <c r="N84" s="137" t="s">
        <v>79</v>
      </c>
      <c r="O84" s="137" t="s">
        <v>148</v>
      </c>
      <c r="P84" s="142" t="s">
        <v>6</v>
      </c>
      <c r="Q84" s="142">
        <v>32</v>
      </c>
      <c r="R84" s="137">
        <v>33</v>
      </c>
      <c r="S84" s="137">
        <v>25</v>
      </c>
      <c r="T84" s="140"/>
      <c r="U84" s="140"/>
      <c r="V84" s="140"/>
      <c r="W84" s="140"/>
      <c r="X84" s="142" t="s">
        <v>6</v>
      </c>
      <c r="Y84" s="142">
        <v>32</v>
      </c>
      <c r="Z84" s="137">
        <v>33</v>
      </c>
      <c r="AA84" s="137">
        <v>23</v>
      </c>
      <c r="AB84" s="137" t="s">
        <v>1246</v>
      </c>
      <c r="AC84" s="141"/>
      <c r="AD84" s="142" t="s">
        <v>137</v>
      </c>
      <c r="AE84" s="142">
        <v>51</v>
      </c>
      <c r="AF84" s="137">
        <v>40</v>
      </c>
      <c r="AG84" s="137">
        <v>29</v>
      </c>
      <c r="AH84" s="137"/>
      <c r="AI84" s="141" t="s">
        <v>443</v>
      </c>
      <c r="AJ84" s="150" t="s">
        <v>116</v>
      </c>
      <c r="AK84" s="150">
        <v>20</v>
      </c>
      <c r="AL84" s="155">
        <v>12</v>
      </c>
      <c r="AM84" s="155">
        <v>7</v>
      </c>
      <c r="AN84" s="155"/>
      <c r="AO84" s="159"/>
      <c r="AP84" s="137" t="s">
        <v>272</v>
      </c>
      <c r="AQ84" s="137" t="s">
        <v>202</v>
      </c>
      <c r="AR84" s="137" t="s">
        <v>266</v>
      </c>
      <c r="AS84" s="137" t="s">
        <v>390</v>
      </c>
      <c r="AT84" s="137" t="s">
        <v>87</v>
      </c>
      <c r="AU84" s="138" t="s">
        <v>197</v>
      </c>
      <c r="AV84" s="137" t="s">
        <v>89</v>
      </c>
      <c r="AW84" s="138" t="s">
        <v>180</v>
      </c>
      <c r="AX84" s="137" t="s">
        <v>93</v>
      </c>
      <c r="AY84" s="139" t="s">
        <v>1247</v>
      </c>
      <c r="AZ84" s="139">
        <v>1</v>
      </c>
      <c r="BA84" s="142" t="s">
        <v>6</v>
      </c>
      <c r="BB84" s="142">
        <v>32</v>
      </c>
      <c r="BC84" s="137">
        <v>33</v>
      </c>
      <c r="BD84" s="137">
        <v>23</v>
      </c>
      <c r="BE84" s="137" t="s">
        <v>1666</v>
      </c>
      <c r="BF84" s="137">
        <v>14</v>
      </c>
      <c r="BG84" s="137">
        <v>8</v>
      </c>
      <c r="BH84" s="143">
        <v>5.03</v>
      </c>
      <c r="BI84" s="144">
        <v>3.65</v>
      </c>
      <c r="BJ84" s="145">
        <v>2.61</v>
      </c>
      <c r="BK84" s="144">
        <v>3.56</v>
      </c>
      <c r="BL84" s="145">
        <v>2.3199999999999998</v>
      </c>
      <c r="BM84" s="143">
        <v>2.5</v>
      </c>
      <c r="BN84" s="145">
        <v>1.5</v>
      </c>
      <c r="BO84" s="143">
        <v>1.96</v>
      </c>
      <c r="BP84" s="144">
        <v>2.52</v>
      </c>
      <c r="BQ84" s="145">
        <v>4.5199999999999996</v>
      </c>
      <c r="BR84" s="145">
        <v>5.15</v>
      </c>
      <c r="BS84" s="145">
        <v>7.9</v>
      </c>
      <c r="BT84" s="145">
        <v>2.63</v>
      </c>
      <c r="BU84" s="146">
        <v>2.4700000000000002</v>
      </c>
      <c r="BV84" s="147">
        <v>3.58</v>
      </c>
      <c r="BW84" s="147">
        <v>5.27</v>
      </c>
      <c r="BX84" s="146">
        <v>9.5399999999999991</v>
      </c>
      <c r="BY84" s="146">
        <v>16.98</v>
      </c>
      <c r="BZ84" s="146">
        <v>5.62</v>
      </c>
      <c r="CA84" s="162">
        <v>2.39</v>
      </c>
      <c r="CB84" s="147">
        <v>1.61</v>
      </c>
      <c r="CC84" s="147">
        <v>0</v>
      </c>
      <c r="CD84" s="147">
        <v>2.29</v>
      </c>
      <c r="CE84" s="146">
        <v>2.98</v>
      </c>
      <c r="CF84" s="147">
        <v>2.2400000000000002</v>
      </c>
      <c r="CG84" s="146">
        <v>3.44</v>
      </c>
      <c r="CH84" s="162">
        <v>3.41</v>
      </c>
      <c r="CI84" s="147">
        <v>4.3600000000000003</v>
      </c>
      <c r="CJ84" s="147">
        <v>6.96</v>
      </c>
      <c r="CK84" s="147">
        <v>8.7200000000000006</v>
      </c>
      <c r="CL84" s="147">
        <v>4.43</v>
      </c>
      <c r="CM84" s="146">
        <v>3.28</v>
      </c>
      <c r="CN84" s="147">
        <v>4.41</v>
      </c>
      <c r="CO84" s="147">
        <v>5.27</v>
      </c>
      <c r="CP84" s="146">
        <v>9.34</v>
      </c>
      <c r="CQ84" s="146">
        <v>17.239999999999998</v>
      </c>
      <c r="CR84" s="151">
        <v>27.5</v>
      </c>
      <c r="CS84" s="152">
        <v>33.83</v>
      </c>
      <c r="CT84" s="153">
        <v>35.700000000000003</v>
      </c>
      <c r="CU84" s="152">
        <v>35.94</v>
      </c>
      <c r="CV84" s="153">
        <v>36.799999999999997</v>
      </c>
      <c r="CW84" s="151">
        <v>38.43</v>
      </c>
      <c r="CX84" s="153">
        <v>40.89</v>
      </c>
      <c r="CY84" s="151">
        <v>40.85</v>
      </c>
      <c r="CZ84" s="152">
        <v>39.24</v>
      </c>
      <c r="DA84" s="153">
        <v>40.08</v>
      </c>
      <c r="DB84" s="153">
        <v>42.46</v>
      </c>
      <c r="DC84" s="153">
        <v>44.13</v>
      </c>
      <c r="DD84" s="153">
        <v>16.79</v>
      </c>
      <c r="DE84" s="151">
        <v>47.87</v>
      </c>
      <c r="DF84" s="153">
        <v>46.92</v>
      </c>
      <c r="DG84" s="153">
        <v>46.43</v>
      </c>
      <c r="DH84" s="151">
        <v>44.47</v>
      </c>
      <c r="DI84" s="151">
        <v>39.17</v>
      </c>
      <c r="DJ84" s="151">
        <v>27.39</v>
      </c>
      <c r="DK84" s="152">
        <v>32.130000000000003</v>
      </c>
      <c r="DL84" s="153">
        <v>35.75</v>
      </c>
      <c r="DM84" s="153">
        <v>35.72</v>
      </c>
      <c r="DN84" s="153">
        <v>36.42</v>
      </c>
      <c r="DO84" s="151">
        <v>38.28</v>
      </c>
      <c r="DP84" s="153">
        <v>41.8</v>
      </c>
      <c r="DQ84" s="151">
        <v>41.6</v>
      </c>
      <c r="DR84" s="152">
        <v>39.659999999999997</v>
      </c>
      <c r="DS84" s="153">
        <v>39.65</v>
      </c>
      <c r="DT84" s="153">
        <v>42.48</v>
      </c>
      <c r="DU84" s="153">
        <v>44.54</v>
      </c>
      <c r="DV84" s="153">
        <v>46.39</v>
      </c>
      <c r="DW84" s="151">
        <v>47.46</v>
      </c>
      <c r="DX84" s="153">
        <v>46.42</v>
      </c>
      <c r="DY84" s="153">
        <v>46.76</v>
      </c>
      <c r="DZ84" s="151">
        <v>43.86</v>
      </c>
      <c r="EA84" s="151">
        <v>37.46</v>
      </c>
      <c r="EB84" s="151">
        <v>1</v>
      </c>
      <c r="EC84" s="153">
        <v>3</v>
      </c>
      <c r="ED84" s="153">
        <v>6</v>
      </c>
      <c r="EE84" s="153">
        <v>2</v>
      </c>
      <c r="EF84" s="153">
        <v>0</v>
      </c>
      <c r="EG84" s="153">
        <v>-8</v>
      </c>
      <c r="EH84" s="153">
        <v>-14</v>
      </c>
      <c r="EI84" s="153">
        <v>-16</v>
      </c>
      <c r="EJ84" s="153">
        <v>-17</v>
      </c>
      <c r="EK84" s="153">
        <v>-15</v>
      </c>
      <c r="EL84" s="153">
        <v>-12</v>
      </c>
      <c r="EM84" s="153">
        <v>-6</v>
      </c>
      <c r="EN84" s="153">
        <v>-1</v>
      </c>
      <c r="EO84" s="153">
        <v>0</v>
      </c>
      <c r="EP84" s="153">
        <v>1</v>
      </c>
      <c r="EQ84" s="153">
        <v>1</v>
      </c>
      <c r="ER84" s="153">
        <v>3</v>
      </c>
      <c r="ES84" s="153">
        <v>1</v>
      </c>
      <c r="ET84" s="154"/>
      <c r="EU84" s="154"/>
      <c r="EV84" s="154"/>
    </row>
    <row r="85" spans="1:152" ht="14">
      <c r="A85" s="137" t="s">
        <v>1208</v>
      </c>
      <c r="B85" s="137" t="s">
        <v>1666</v>
      </c>
      <c r="C85" s="137">
        <v>13</v>
      </c>
      <c r="D85" s="137">
        <v>6</v>
      </c>
      <c r="E85" s="137">
        <v>53640248</v>
      </c>
      <c r="F85" s="137" t="s">
        <v>91</v>
      </c>
      <c r="G85" s="138" t="s">
        <v>1211</v>
      </c>
      <c r="H85" s="161" t="s">
        <v>95</v>
      </c>
      <c r="I85" s="138">
        <v>4</v>
      </c>
      <c r="J85" s="137">
        <v>168</v>
      </c>
      <c r="K85" s="137">
        <v>50.8</v>
      </c>
      <c r="L85" s="137" t="s">
        <v>167</v>
      </c>
      <c r="M85" s="137"/>
      <c r="N85" s="137" t="s">
        <v>79</v>
      </c>
      <c r="O85" s="137" t="s">
        <v>148</v>
      </c>
      <c r="P85" s="142" t="s">
        <v>17</v>
      </c>
      <c r="Q85" s="142">
        <v>28</v>
      </c>
      <c r="R85" s="137">
        <v>27</v>
      </c>
      <c r="S85" s="137">
        <v>25</v>
      </c>
      <c r="T85" s="140" t="s">
        <v>1210</v>
      </c>
      <c r="U85" s="140"/>
      <c r="V85" s="140"/>
      <c r="W85" s="140"/>
      <c r="X85" s="142" t="s">
        <v>17</v>
      </c>
      <c r="Y85" s="142">
        <v>28</v>
      </c>
      <c r="Z85" s="137">
        <v>27</v>
      </c>
      <c r="AA85" s="137">
        <v>23</v>
      </c>
      <c r="AB85" s="137" t="s">
        <v>206</v>
      </c>
      <c r="AC85" s="141"/>
      <c r="AD85" s="142" t="s">
        <v>216</v>
      </c>
      <c r="AE85" s="142">
        <v>56</v>
      </c>
      <c r="AF85" s="137">
        <v>35</v>
      </c>
      <c r="AG85" s="137">
        <v>27</v>
      </c>
      <c r="AH85" s="137"/>
      <c r="AI85" s="141" t="s">
        <v>242</v>
      </c>
      <c r="AJ85" s="150" t="s">
        <v>217</v>
      </c>
      <c r="AK85" s="150">
        <v>32</v>
      </c>
      <c r="AL85" s="155">
        <v>16</v>
      </c>
      <c r="AM85" s="155">
        <v>13</v>
      </c>
      <c r="AN85" s="155"/>
      <c r="AO85" s="159"/>
      <c r="AP85" s="137" t="s">
        <v>127</v>
      </c>
      <c r="AQ85" s="137" t="s">
        <v>202</v>
      </c>
      <c r="AR85" s="137" t="s">
        <v>140</v>
      </c>
      <c r="AS85" s="137" t="s">
        <v>313</v>
      </c>
      <c r="AT85" s="137" t="s">
        <v>87</v>
      </c>
      <c r="AU85" s="138" t="s">
        <v>90</v>
      </c>
      <c r="AV85" s="137" t="s">
        <v>89</v>
      </c>
      <c r="AW85" s="138" t="s">
        <v>180</v>
      </c>
      <c r="AX85" s="137" t="s">
        <v>93</v>
      </c>
      <c r="AY85" s="139" t="s">
        <v>1212</v>
      </c>
      <c r="AZ85" s="139">
        <v>1</v>
      </c>
      <c r="BA85" s="142" t="s">
        <v>17</v>
      </c>
      <c r="BB85" s="142">
        <v>28</v>
      </c>
      <c r="BC85" s="137">
        <v>27</v>
      </c>
      <c r="BD85" s="137">
        <v>23</v>
      </c>
      <c r="BE85" s="137" t="s">
        <v>1666</v>
      </c>
      <c r="BF85" s="137">
        <v>13</v>
      </c>
      <c r="BG85" s="137">
        <v>6</v>
      </c>
      <c r="BH85" s="143">
        <v>3.58</v>
      </c>
      <c r="BI85" s="144">
        <v>3.51</v>
      </c>
      <c r="BJ85" s="145">
        <v>2.92</v>
      </c>
      <c r="BK85" s="144">
        <v>3.23</v>
      </c>
      <c r="BL85" s="145">
        <v>3.85</v>
      </c>
      <c r="BM85" s="143">
        <v>2.86</v>
      </c>
      <c r="BN85" s="145">
        <v>3.3</v>
      </c>
      <c r="BO85" s="143">
        <v>3.07</v>
      </c>
      <c r="BP85" s="144">
        <v>2.0499999999999998</v>
      </c>
      <c r="BQ85" s="145">
        <v>2.62</v>
      </c>
      <c r="BR85" s="145">
        <v>4.18</v>
      </c>
      <c r="BS85" s="145">
        <v>5.47</v>
      </c>
      <c r="BT85" s="145">
        <v>3.19</v>
      </c>
      <c r="BU85" s="146">
        <v>4.83</v>
      </c>
      <c r="BV85" s="147">
        <v>6.87</v>
      </c>
      <c r="BW85" s="147">
        <v>7.21</v>
      </c>
      <c r="BX85" s="146">
        <v>12.72</v>
      </c>
      <c r="BY85" s="146">
        <v>17.399999999999999</v>
      </c>
      <c r="BZ85" s="146">
        <v>3.16</v>
      </c>
      <c r="CA85" s="162">
        <v>2.56</v>
      </c>
      <c r="CB85" s="147">
        <v>2.59</v>
      </c>
      <c r="CC85" s="147">
        <v>1.3</v>
      </c>
      <c r="CD85" s="147">
        <v>0.9</v>
      </c>
      <c r="CE85" s="146">
        <v>1.61</v>
      </c>
      <c r="CF85" s="147">
        <v>2.61</v>
      </c>
      <c r="CG85" s="146">
        <v>2.2400000000000002</v>
      </c>
      <c r="CH85" s="162">
        <v>3.86</v>
      </c>
      <c r="CI85" s="147">
        <v>4.66</v>
      </c>
      <c r="CJ85" s="147">
        <v>4.47</v>
      </c>
      <c r="CK85" s="147">
        <v>4.5599999999999996</v>
      </c>
      <c r="CL85" s="147">
        <v>4.5599999999999996</v>
      </c>
      <c r="CM85" s="146">
        <v>6.18</v>
      </c>
      <c r="CN85" s="147">
        <v>6.85</v>
      </c>
      <c r="CO85" s="147">
        <v>8.3000000000000007</v>
      </c>
      <c r="CP85" s="146">
        <v>12.01</v>
      </c>
      <c r="CQ85" s="146">
        <v>16.8</v>
      </c>
      <c r="CR85" s="151">
        <v>32.159999999999997</v>
      </c>
      <c r="CS85" s="152">
        <v>32.9</v>
      </c>
      <c r="CT85" s="153">
        <v>34.869999999999997</v>
      </c>
      <c r="CU85" s="152">
        <v>37.020000000000003</v>
      </c>
      <c r="CV85" s="153">
        <v>38.15</v>
      </c>
      <c r="CW85" s="151">
        <v>39.200000000000003</v>
      </c>
      <c r="CX85" s="153">
        <v>40.56</v>
      </c>
      <c r="CY85" s="151">
        <v>43.52</v>
      </c>
      <c r="CZ85" s="152">
        <v>40.54</v>
      </c>
      <c r="DA85" s="153">
        <v>41.54</v>
      </c>
      <c r="DB85" s="153">
        <v>42.47</v>
      </c>
      <c r="DC85" s="153">
        <v>44.93</v>
      </c>
      <c r="DD85" s="153">
        <v>46.05</v>
      </c>
      <c r="DE85" s="151">
        <v>48.97</v>
      </c>
      <c r="DF85" s="153">
        <v>49.16</v>
      </c>
      <c r="DG85" s="153">
        <v>48.57</v>
      </c>
      <c r="DH85" s="151">
        <v>44.63</v>
      </c>
      <c r="DI85" s="151">
        <v>42.6</v>
      </c>
      <c r="DJ85" s="151">
        <v>32.270000000000003</v>
      </c>
      <c r="DK85" s="152">
        <v>31.74</v>
      </c>
      <c r="DL85" s="153">
        <v>33.39</v>
      </c>
      <c r="DM85" s="153">
        <v>37.99</v>
      </c>
      <c r="DN85" s="153">
        <v>38.479999999999997</v>
      </c>
      <c r="DO85" s="151">
        <v>39.39</v>
      </c>
      <c r="DP85" s="153">
        <v>41.7</v>
      </c>
      <c r="DQ85" s="151">
        <v>43.27</v>
      </c>
      <c r="DR85" s="152">
        <v>40.53</v>
      </c>
      <c r="DS85" s="153">
        <v>41.58</v>
      </c>
      <c r="DT85" s="153">
        <v>42.5</v>
      </c>
      <c r="DU85" s="153">
        <v>45.93</v>
      </c>
      <c r="DV85" s="153">
        <v>46.94</v>
      </c>
      <c r="DW85" s="151">
        <v>48.67</v>
      </c>
      <c r="DX85" s="153">
        <v>49.35</v>
      </c>
      <c r="DY85" s="153">
        <v>48.56</v>
      </c>
      <c r="DZ85" s="151">
        <v>43.38</v>
      </c>
      <c r="EA85" s="151">
        <v>41.04</v>
      </c>
      <c r="EB85" s="151">
        <v>7</v>
      </c>
      <c r="EC85" s="153">
        <v>7</v>
      </c>
      <c r="ED85" s="153">
        <v>7</v>
      </c>
      <c r="EE85" s="153">
        <v>10</v>
      </c>
      <c r="EF85" s="153">
        <v>4</v>
      </c>
      <c r="EG85" s="153">
        <v>2</v>
      </c>
      <c r="EH85" s="153">
        <v>-2</v>
      </c>
      <c r="EI85" s="153">
        <v>-11</v>
      </c>
      <c r="EJ85" s="153">
        <v>-14</v>
      </c>
      <c r="EK85" s="153">
        <v>-14</v>
      </c>
      <c r="EL85" s="153">
        <v>-7</v>
      </c>
      <c r="EM85" s="153">
        <v>0</v>
      </c>
      <c r="EN85" s="153">
        <v>4</v>
      </c>
      <c r="EO85" s="153">
        <v>3</v>
      </c>
      <c r="EP85" s="153">
        <v>3</v>
      </c>
      <c r="EQ85" s="153">
        <v>3</v>
      </c>
      <c r="ER85" s="153">
        <v>3</v>
      </c>
      <c r="ES85" s="153">
        <v>4</v>
      </c>
      <c r="ET85" s="154"/>
      <c r="EU85" s="154"/>
      <c r="EV85" s="154"/>
    </row>
    <row r="86" spans="1:152" ht="14">
      <c r="A86" s="137" t="s">
        <v>1174</v>
      </c>
      <c r="B86" s="137" t="s">
        <v>1666</v>
      </c>
      <c r="C86" s="137">
        <v>18</v>
      </c>
      <c r="D86" s="137">
        <v>7</v>
      </c>
      <c r="E86" s="137">
        <v>53034216</v>
      </c>
      <c r="F86" s="137" t="s">
        <v>91</v>
      </c>
      <c r="G86" s="138" t="s">
        <v>321</v>
      </c>
      <c r="H86" s="161" t="s">
        <v>95</v>
      </c>
      <c r="I86" s="138">
        <v>0</v>
      </c>
      <c r="J86" s="137">
        <v>166</v>
      </c>
      <c r="K86" s="137">
        <v>55.6</v>
      </c>
      <c r="L86" s="137" t="s">
        <v>167</v>
      </c>
      <c r="M86" s="137"/>
      <c r="N86" s="137" t="s">
        <v>79</v>
      </c>
      <c r="O86" s="137" t="s">
        <v>148</v>
      </c>
      <c r="P86" s="142" t="s">
        <v>6</v>
      </c>
      <c r="Q86" s="142">
        <v>32</v>
      </c>
      <c r="R86" s="137">
        <v>31</v>
      </c>
      <c r="S86" s="137">
        <v>27</v>
      </c>
      <c r="T86" s="140"/>
      <c r="U86" s="140"/>
      <c r="V86" s="140"/>
      <c r="W86" s="140"/>
      <c r="X86" s="142" t="s">
        <v>6</v>
      </c>
      <c r="Y86" s="142">
        <v>32</v>
      </c>
      <c r="Z86" s="137">
        <v>31</v>
      </c>
      <c r="AA86" s="137">
        <v>27</v>
      </c>
      <c r="AB86" s="137" t="s">
        <v>1176</v>
      </c>
      <c r="AC86" s="141"/>
      <c r="AD86" s="142" t="s">
        <v>232</v>
      </c>
      <c r="AE86" s="142">
        <v>60</v>
      </c>
      <c r="AF86" s="137">
        <v>50</v>
      </c>
      <c r="AG86" s="137">
        <v>32</v>
      </c>
      <c r="AH86" s="137"/>
      <c r="AI86" s="141" t="s">
        <v>443</v>
      </c>
      <c r="AJ86" s="150" t="s">
        <v>301</v>
      </c>
      <c r="AK86" s="150">
        <v>29</v>
      </c>
      <c r="AL86" s="155">
        <v>28</v>
      </c>
      <c r="AM86" s="155">
        <v>16</v>
      </c>
      <c r="AN86" s="155"/>
      <c r="AO86" s="159"/>
      <c r="AP86" s="137" t="s">
        <v>177</v>
      </c>
      <c r="AQ86" s="137" t="s">
        <v>421</v>
      </c>
      <c r="AR86" s="137" t="s">
        <v>295</v>
      </c>
      <c r="AS86" s="137" t="s">
        <v>919</v>
      </c>
      <c r="AT86" s="137" t="s">
        <v>87</v>
      </c>
      <c r="AU86" s="138" t="s">
        <v>180</v>
      </c>
      <c r="AV86" s="137" t="s">
        <v>89</v>
      </c>
      <c r="AW86" s="138" t="s">
        <v>197</v>
      </c>
      <c r="AX86" s="137" t="s">
        <v>93</v>
      </c>
      <c r="AY86" s="139" t="s">
        <v>1177</v>
      </c>
      <c r="AZ86" s="139">
        <v>2</v>
      </c>
      <c r="BA86" s="142" t="s">
        <v>6</v>
      </c>
      <c r="BB86" s="142">
        <v>32</v>
      </c>
      <c r="BC86" s="137">
        <v>31</v>
      </c>
      <c r="BD86" s="137">
        <v>27</v>
      </c>
      <c r="BE86" s="137" t="s">
        <v>1666</v>
      </c>
      <c r="BF86" s="137">
        <v>18</v>
      </c>
      <c r="BG86" s="137">
        <v>7</v>
      </c>
      <c r="BH86" s="143">
        <v>5.73</v>
      </c>
      <c r="BI86" s="144">
        <v>4.79</v>
      </c>
      <c r="BJ86" s="145">
        <v>3.41</v>
      </c>
      <c r="BK86" s="144">
        <v>2.41</v>
      </c>
      <c r="BL86" s="145">
        <v>2.27</v>
      </c>
      <c r="BM86" s="143">
        <v>1.67</v>
      </c>
      <c r="BN86" s="145">
        <v>0</v>
      </c>
      <c r="BO86" s="143">
        <v>0.97</v>
      </c>
      <c r="BP86" s="144">
        <v>1.59</v>
      </c>
      <c r="BQ86" s="145">
        <v>2.14</v>
      </c>
      <c r="BR86" s="145">
        <v>3.74</v>
      </c>
      <c r="BS86" s="145">
        <v>6.23</v>
      </c>
      <c r="BT86" s="145">
        <v>3.74</v>
      </c>
      <c r="BU86" s="146">
        <v>5.31</v>
      </c>
      <c r="BV86" s="147">
        <v>6.24</v>
      </c>
      <c r="BW86" s="147">
        <v>8.27</v>
      </c>
      <c r="BX86" s="146">
        <v>11.01</v>
      </c>
      <c r="BY86" s="146">
        <v>19.03</v>
      </c>
      <c r="BZ86" s="146">
        <v>4.57</v>
      </c>
      <c r="CA86" s="162">
        <v>2.83</v>
      </c>
      <c r="CB86" s="147">
        <v>0</v>
      </c>
      <c r="CC86" s="147">
        <v>0</v>
      </c>
      <c r="CD86" s="147">
        <v>0</v>
      </c>
      <c r="CE86" s="146">
        <v>1.74</v>
      </c>
      <c r="CF86" s="147">
        <v>2.78</v>
      </c>
      <c r="CG86" s="146">
        <v>3.05</v>
      </c>
      <c r="CH86" s="162">
        <v>3.25</v>
      </c>
      <c r="CI86" s="147">
        <v>2.88</v>
      </c>
      <c r="CJ86" s="147">
        <v>2.9</v>
      </c>
      <c r="CK86" s="147">
        <v>4.22</v>
      </c>
      <c r="CL86" s="147">
        <v>4.38</v>
      </c>
      <c r="CM86" s="146">
        <v>4.07</v>
      </c>
      <c r="CN86" s="147">
        <v>6.72</v>
      </c>
      <c r="CO86" s="147">
        <v>8.8000000000000007</v>
      </c>
      <c r="CP86" s="146">
        <v>11.61</v>
      </c>
      <c r="CQ86" s="146">
        <v>19.260000000000002</v>
      </c>
      <c r="CR86" s="151">
        <v>29.13</v>
      </c>
      <c r="CS86" s="152">
        <v>31.01</v>
      </c>
      <c r="CT86" s="153">
        <v>35.659999999999997</v>
      </c>
      <c r="CU86" s="152">
        <v>37.9</v>
      </c>
      <c r="CV86" s="153">
        <v>38.08</v>
      </c>
      <c r="CW86" s="151">
        <v>38.93</v>
      </c>
      <c r="CX86" s="153">
        <v>39.49</v>
      </c>
      <c r="CY86" s="151">
        <v>39.380000000000003</v>
      </c>
      <c r="CZ86" s="152">
        <v>39.380000000000003</v>
      </c>
      <c r="DA86" s="153">
        <v>39.19</v>
      </c>
      <c r="DB86" s="153">
        <v>41.56</v>
      </c>
      <c r="DC86" s="153">
        <v>43.64</v>
      </c>
      <c r="DD86" s="153">
        <v>45.68</v>
      </c>
      <c r="DE86" s="151">
        <v>45.88</v>
      </c>
      <c r="DF86" s="153">
        <v>46.99</v>
      </c>
      <c r="DG86" s="153">
        <v>44.45</v>
      </c>
      <c r="DH86" s="151">
        <v>41.15</v>
      </c>
      <c r="DI86" s="151">
        <v>38.86</v>
      </c>
      <c r="DJ86" s="151">
        <v>28.45</v>
      </c>
      <c r="DK86" s="152">
        <v>31.16</v>
      </c>
      <c r="DL86" s="153">
        <v>35.06</v>
      </c>
      <c r="DM86" s="153">
        <v>38.11</v>
      </c>
      <c r="DN86" s="153">
        <v>38.9</v>
      </c>
      <c r="DO86" s="151">
        <v>38.380000000000003</v>
      </c>
      <c r="DP86" s="153">
        <v>39.520000000000003</v>
      </c>
      <c r="DQ86" s="151">
        <v>40.65</v>
      </c>
      <c r="DR86" s="152">
        <v>39.119999999999997</v>
      </c>
      <c r="DS86" s="153">
        <v>39.65</v>
      </c>
      <c r="DT86" s="153">
        <v>42</v>
      </c>
      <c r="DU86" s="153">
        <v>43.48</v>
      </c>
      <c r="DV86" s="153">
        <v>45.76</v>
      </c>
      <c r="DW86" s="151">
        <v>46.6</v>
      </c>
      <c r="DX86" s="153">
        <v>46.64</v>
      </c>
      <c r="DY86" s="153">
        <v>44.43</v>
      </c>
      <c r="DZ86" s="151">
        <v>41.74</v>
      </c>
      <c r="EA86" s="151">
        <v>38.72</v>
      </c>
      <c r="EB86" s="151">
        <v>9</v>
      </c>
      <c r="EC86" s="153">
        <v>10</v>
      </c>
      <c r="ED86" s="153">
        <v>11</v>
      </c>
      <c r="EE86" s="153">
        <v>9</v>
      </c>
      <c r="EF86" s="153">
        <v>4</v>
      </c>
      <c r="EG86" s="153">
        <v>-5</v>
      </c>
      <c r="EH86" s="153">
        <v>-12</v>
      </c>
      <c r="EI86" s="153">
        <v>-18</v>
      </c>
      <c r="EJ86" s="153">
        <v>-17</v>
      </c>
      <c r="EK86" s="153">
        <v>-14</v>
      </c>
      <c r="EL86" s="153">
        <v>-9</v>
      </c>
      <c r="EM86" s="153">
        <v>-6</v>
      </c>
      <c r="EN86" s="153">
        <v>0</v>
      </c>
      <c r="EO86" s="153">
        <v>3</v>
      </c>
      <c r="EP86" s="153">
        <v>6</v>
      </c>
      <c r="EQ86" s="153">
        <v>6</v>
      </c>
      <c r="ER86" s="153">
        <v>5</v>
      </c>
      <c r="ES86" s="153">
        <v>5</v>
      </c>
      <c r="ET86" s="154"/>
      <c r="EU86" s="154"/>
      <c r="EV86" s="154"/>
    </row>
    <row r="87" spans="1:152" ht="14">
      <c r="A87" s="137" t="s">
        <v>1651</v>
      </c>
      <c r="B87" s="137" t="s">
        <v>1666</v>
      </c>
      <c r="C87" s="137">
        <v>19</v>
      </c>
      <c r="D87" s="137">
        <v>3</v>
      </c>
      <c r="E87" s="137">
        <v>50089301</v>
      </c>
      <c r="F87" s="137" t="s">
        <v>91</v>
      </c>
      <c r="G87" s="138" t="s">
        <v>958</v>
      </c>
      <c r="H87" s="139"/>
      <c r="I87" s="138"/>
      <c r="J87" s="137">
        <v>158.80000000000001</v>
      </c>
      <c r="K87" s="137">
        <v>50.6</v>
      </c>
      <c r="L87" s="137" t="s">
        <v>167</v>
      </c>
      <c r="M87" s="137"/>
      <c r="N87" s="137" t="s">
        <v>158</v>
      </c>
      <c r="O87" s="137" t="s">
        <v>148</v>
      </c>
      <c r="P87" s="142" t="s">
        <v>17</v>
      </c>
      <c r="Q87" s="142">
        <v>33</v>
      </c>
      <c r="R87" s="137">
        <v>29</v>
      </c>
      <c r="S87" s="137">
        <v>25</v>
      </c>
      <c r="T87" s="140" t="s">
        <v>1654</v>
      </c>
      <c r="U87" s="140"/>
      <c r="V87" s="140"/>
      <c r="W87" s="140"/>
      <c r="X87" s="142" t="s">
        <v>17</v>
      </c>
      <c r="Y87" s="142">
        <v>33</v>
      </c>
      <c r="Z87" s="137">
        <v>29</v>
      </c>
      <c r="AA87" s="137">
        <v>25</v>
      </c>
      <c r="AB87" s="137" t="s">
        <v>1068</v>
      </c>
      <c r="AC87" s="141"/>
      <c r="AD87" s="142" t="s">
        <v>318</v>
      </c>
      <c r="AE87" s="142">
        <v>57</v>
      </c>
      <c r="AF87" s="137">
        <v>35</v>
      </c>
      <c r="AG87" s="137">
        <v>27</v>
      </c>
      <c r="AH87" s="137"/>
      <c r="AI87" s="141" t="s">
        <v>242</v>
      </c>
      <c r="AJ87" s="150" t="s">
        <v>261</v>
      </c>
      <c r="AK87" s="150">
        <v>32</v>
      </c>
      <c r="AL87" s="155">
        <v>19</v>
      </c>
      <c r="AM87" s="155">
        <v>14</v>
      </c>
      <c r="AN87" s="155"/>
      <c r="AO87" s="159" t="s">
        <v>131</v>
      </c>
      <c r="AP87" s="137" t="s">
        <v>83</v>
      </c>
      <c r="AQ87" s="137" t="s">
        <v>202</v>
      </c>
      <c r="AR87" s="137" t="s">
        <v>744</v>
      </c>
      <c r="AS87" s="137" t="s">
        <v>141</v>
      </c>
      <c r="AT87" s="137" t="s">
        <v>87</v>
      </c>
      <c r="AU87" s="138"/>
      <c r="AV87" s="137" t="s">
        <v>89</v>
      </c>
      <c r="AW87" s="138"/>
      <c r="AX87" s="137" t="s">
        <v>93</v>
      </c>
      <c r="AY87" s="139" t="s">
        <v>182</v>
      </c>
      <c r="AZ87" s="139">
        <v>2</v>
      </c>
      <c r="BA87" s="142" t="s">
        <v>17</v>
      </c>
      <c r="BB87" s="142">
        <v>33</v>
      </c>
      <c r="BC87" s="137">
        <v>29</v>
      </c>
      <c r="BD87" s="137">
        <v>25</v>
      </c>
      <c r="BE87" s="137" t="s">
        <v>1666</v>
      </c>
      <c r="BF87" s="137">
        <v>19</v>
      </c>
      <c r="BG87" s="137">
        <v>3</v>
      </c>
      <c r="BH87" s="143">
        <v>4.28</v>
      </c>
      <c r="BI87" s="144">
        <v>3.48</v>
      </c>
      <c r="BJ87" s="145">
        <v>3.12</v>
      </c>
      <c r="BK87" s="144">
        <v>3.13</v>
      </c>
      <c r="BL87" s="145">
        <v>4.0199999999999996</v>
      </c>
      <c r="BM87" s="143">
        <v>3.25</v>
      </c>
      <c r="BN87" s="145">
        <v>1.61</v>
      </c>
      <c r="BO87" s="143">
        <v>2.2400000000000002</v>
      </c>
      <c r="BP87" s="144">
        <v>2.36</v>
      </c>
      <c r="BQ87" s="145">
        <v>4.3099999999999996</v>
      </c>
      <c r="BR87" s="145">
        <v>8.56</v>
      </c>
      <c r="BS87" s="145">
        <v>7.63</v>
      </c>
      <c r="BT87" s="145">
        <v>4.95</v>
      </c>
      <c r="BU87" s="146">
        <v>4.43</v>
      </c>
      <c r="BV87" s="147">
        <v>6.25</v>
      </c>
      <c r="BW87" s="147">
        <v>6.62</v>
      </c>
      <c r="BX87" s="146">
        <v>8.89</v>
      </c>
      <c r="BY87" s="146">
        <v>17.32</v>
      </c>
      <c r="BZ87" s="146">
        <v>3.67</v>
      </c>
      <c r="CA87" s="148">
        <v>0.62</v>
      </c>
      <c r="CB87" s="149">
        <v>0</v>
      </c>
      <c r="CC87" s="149">
        <v>0</v>
      </c>
      <c r="CD87" s="149">
        <v>0.88</v>
      </c>
      <c r="CE87" s="150">
        <v>1.98</v>
      </c>
      <c r="CF87" s="149">
        <v>4.01</v>
      </c>
      <c r="CG87" s="150">
        <v>4.46</v>
      </c>
      <c r="CH87" s="148">
        <v>3.83</v>
      </c>
      <c r="CI87" s="149">
        <v>4.66</v>
      </c>
      <c r="CJ87" s="149">
        <v>7.21</v>
      </c>
      <c r="CK87" s="149">
        <v>7.45</v>
      </c>
      <c r="CL87" s="147">
        <v>4.13</v>
      </c>
      <c r="CM87" s="146">
        <v>4.5999999999999996</v>
      </c>
      <c r="CN87" s="147">
        <v>6.2</v>
      </c>
      <c r="CO87" s="147">
        <v>6.97</v>
      </c>
      <c r="CP87" s="146">
        <v>9.44</v>
      </c>
      <c r="CQ87" s="146">
        <v>17.690000000000001</v>
      </c>
      <c r="CR87" s="151">
        <v>23.73</v>
      </c>
      <c r="CS87" s="152">
        <v>29.38</v>
      </c>
      <c r="CT87" s="153">
        <v>31.31</v>
      </c>
      <c r="CU87" s="152">
        <v>33.409999999999997</v>
      </c>
      <c r="CV87" s="153">
        <v>33.33</v>
      </c>
      <c r="CW87" s="151">
        <v>35.22</v>
      </c>
      <c r="CX87" s="153">
        <v>35.479999999999997</v>
      </c>
      <c r="CY87" s="151">
        <v>35.49</v>
      </c>
      <c r="CZ87" s="152">
        <v>37.340000000000003</v>
      </c>
      <c r="DA87" s="153">
        <v>37.5</v>
      </c>
      <c r="DB87" s="153">
        <v>39.19</v>
      </c>
      <c r="DC87" s="153">
        <v>41.17</v>
      </c>
      <c r="DD87" s="153">
        <v>42.78</v>
      </c>
      <c r="DE87" s="151">
        <v>45.7</v>
      </c>
      <c r="DF87" s="153">
        <v>46.34</v>
      </c>
      <c r="DG87" s="153">
        <v>43.53</v>
      </c>
      <c r="DH87" s="151">
        <v>43.13</v>
      </c>
      <c r="DI87" s="151">
        <v>39.72</v>
      </c>
      <c r="DJ87" s="151">
        <v>24.33</v>
      </c>
      <c r="DK87" s="152">
        <v>29.94</v>
      </c>
      <c r="DL87" s="153">
        <v>31.5</v>
      </c>
      <c r="DM87" s="153">
        <v>33.54</v>
      </c>
      <c r="DN87" s="153">
        <v>33.94</v>
      </c>
      <c r="DO87" s="151">
        <v>35.76</v>
      </c>
      <c r="DP87" s="153">
        <v>35.549999999999997</v>
      </c>
      <c r="DQ87" s="151">
        <v>35.46</v>
      </c>
      <c r="DR87" s="152">
        <v>37.64</v>
      </c>
      <c r="DS87" s="153">
        <v>38.15</v>
      </c>
      <c r="DT87" s="153">
        <v>40.04</v>
      </c>
      <c r="DU87" s="153">
        <v>41.12</v>
      </c>
      <c r="DV87" s="153">
        <v>42.97</v>
      </c>
      <c r="DW87" s="151">
        <v>45.49</v>
      </c>
      <c r="DX87" s="153">
        <v>45.77</v>
      </c>
      <c r="DY87" s="153">
        <v>42.69</v>
      </c>
      <c r="DZ87" s="151">
        <v>42.74</v>
      </c>
      <c r="EA87" s="151">
        <v>39.020000000000003</v>
      </c>
      <c r="EB87" s="151">
        <v>0</v>
      </c>
      <c r="EC87" s="153">
        <v>4</v>
      </c>
      <c r="ED87" s="153">
        <v>6</v>
      </c>
      <c r="EE87" s="153">
        <v>4</v>
      </c>
      <c r="EF87" s="153">
        <v>1</v>
      </c>
      <c r="EG87" s="153">
        <v>-2</v>
      </c>
      <c r="EH87" s="153">
        <v>-8</v>
      </c>
      <c r="EI87" s="153">
        <v>-10</v>
      </c>
      <c r="EJ87" s="153">
        <v>-12</v>
      </c>
      <c r="EK87" s="153">
        <v>-9</v>
      </c>
      <c r="EL87" s="153">
        <v>-6</v>
      </c>
      <c r="EM87" s="153">
        <v>-4</v>
      </c>
      <c r="EN87" s="153">
        <v>0</v>
      </c>
      <c r="EO87" s="153">
        <v>2</v>
      </c>
      <c r="EP87" s="153">
        <v>4</v>
      </c>
      <c r="EQ87" s="153">
        <v>4</v>
      </c>
      <c r="ER87" s="153">
        <v>2</v>
      </c>
      <c r="ES87" s="153">
        <v>1</v>
      </c>
      <c r="ET87" s="154"/>
      <c r="EU87" s="154"/>
      <c r="EV87" s="154"/>
    </row>
    <row r="88" spans="1:152" ht="14">
      <c r="A88" s="137" t="s">
        <v>882</v>
      </c>
      <c r="B88" s="137" t="s">
        <v>1667</v>
      </c>
      <c r="C88" s="137">
        <v>14</v>
      </c>
      <c r="D88" s="137">
        <v>8</v>
      </c>
      <c r="E88" s="137">
        <v>51491008</v>
      </c>
      <c r="F88" s="137" t="s">
        <v>91</v>
      </c>
      <c r="G88" s="138" t="s">
        <v>886</v>
      </c>
      <c r="H88" s="155" t="s">
        <v>95</v>
      </c>
      <c r="I88" s="138">
        <v>2</v>
      </c>
      <c r="J88" s="137">
        <v>172</v>
      </c>
      <c r="K88" s="137">
        <v>52.5</v>
      </c>
      <c r="L88" s="137" t="s">
        <v>167</v>
      </c>
      <c r="M88" s="137">
        <f>121-96</f>
        <v>25</v>
      </c>
      <c r="N88" s="137" t="s">
        <v>158</v>
      </c>
      <c r="O88" s="137" t="s">
        <v>148</v>
      </c>
      <c r="P88" s="142" t="s">
        <v>6</v>
      </c>
      <c r="Q88" s="142">
        <v>37</v>
      </c>
      <c r="R88" s="137">
        <v>35</v>
      </c>
      <c r="S88" s="137">
        <v>35</v>
      </c>
      <c r="T88" s="140" t="s">
        <v>598</v>
      </c>
      <c r="U88" s="140"/>
      <c r="V88" s="140"/>
      <c r="W88" s="140"/>
      <c r="X88" s="142" t="s">
        <v>6</v>
      </c>
      <c r="Y88" s="142">
        <v>37</v>
      </c>
      <c r="Z88" s="137">
        <v>35</v>
      </c>
      <c r="AA88" s="137">
        <v>35</v>
      </c>
      <c r="AB88" s="137" t="s">
        <v>885</v>
      </c>
      <c r="AC88" s="141"/>
      <c r="AD88" s="142" t="s">
        <v>260</v>
      </c>
      <c r="AE88" s="142">
        <v>70</v>
      </c>
      <c r="AF88" s="137">
        <v>42</v>
      </c>
      <c r="AG88" s="137">
        <v>34</v>
      </c>
      <c r="AH88" s="137"/>
      <c r="AI88" s="141" t="s">
        <v>242</v>
      </c>
      <c r="AJ88" s="150" t="s">
        <v>261</v>
      </c>
      <c r="AK88" s="150">
        <v>29</v>
      </c>
      <c r="AL88" s="155">
        <v>17</v>
      </c>
      <c r="AM88" s="155">
        <v>16</v>
      </c>
      <c r="AN88" s="155"/>
      <c r="AO88" s="159"/>
      <c r="AP88" s="137" t="s">
        <v>311</v>
      </c>
      <c r="AQ88" s="137" t="s">
        <v>251</v>
      </c>
      <c r="AR88" s="137" t="s">
        <v>870</v>
      </c>
      <c r="AS88" s="137" t="s">
        <v>106</v>
      </c>
      <c r="AT88" s="137" t="s">
        <v>87</v>
      </c>
      <c r="AU88" s="138"/>
      <c r="AV88" s="137" t="s">
        <v>89</v>
      </c>
      <c r="AW88" s="138"/>
      <c r="AX88" s="137" t="s">
        <v>93</v>
      </c>
      <c r="AY88" s="139" t="s">
        <v>782</v>
      </c>
      <c r="AZ88" s="139">
        <v>2</v>
      </c>
      <c r="BA88" s="142" t="s">
        <v>6</v>
      </c>
      <c r="BB88" s="142">
        <v>37</v>
      </c>
      <c r="BC88" s="137">
        <v>35</v>
      </c>
      <c r="BD88" s="137">
        <v>35</v>
      </c>
      <c r="BE88" s="137" t="s">
        <v>1667</v>
      </c>
      <c r="BF88" s="137">
        <v>14</v>
      </c>
      <c r="BG88" s="137">
        <v>8</v>
      </c>
      <c r="BH88" s="143">
        <v>5.57</v>
      </c>
      <c r="BI88" s="144">
        <v>4.68</v>
      </c>
      <c r="BJ88" s="145">
        <v>4.29</v>
      </c>
      <c r="BK88" s="144">
        <v>3.37</v>
      </c>
      <c r="BL88" s="145">
        <v>3.27</v>
      </c>
      <c r="BM88" s="143">
        <v>3.56</v>
      </c>
      <c r="BN88" s="145">
        <v>2.2400000000000002</v>
      </c>
      <c r="BO88" s="143">
        <v>3.17</v>
      </c>
      <c r="BP88" s="144">
        <v>3.45</v>
      </c>
      <c r="BQ88" s="145">
        <v>4.38</v>
      </c>
      <c r="BR88" s="145">
        <v>9.33</v>
      </c>
      <c r="BS88" s="145">
        <v>7.63</v>
      </c>
      <c r="BT88" s="145">
        <v>5.41</v>
      </c>
      <c r="BU88" s="146">
        <v>6.06</v>
      </c>
      <c r="BV88" s="147">
        <v>6.34</v>
      </c>
      <c r="BW88" s="147">
        <v>9.16</v>
      </c>
      <c r="BX88" s="146">
        <v>14.86</v>
      </c>
      <c r="BY88" s="146">
        <v>19.61</v>
      </c>
      <c r="BZ88" s="146">
        <v>5.86</v>
      </c>
      <c r="CA88" s="148">
        <v>3.67</v>
      </c>
      <c r="CB88" s="149">
        <v>1.54</v>
      </c>
      <c r="CC88" s="149">
        <v>1.79</v>
      </c>
      <c r="CD88" s="149">
        <v>2.25</v>
      </c>
      <c r="CE88" s="150">
        <v>2.86</v>
      </c>
      <c r="CF88" s="149">
        <v>1.27</v>
      </c>
      <c r="CG88" s="150">
        <v>3.11</v>
      </c>
      <c r="CH88" s="148">
        <v>3.67</v>
      </c>
      <c r="CI88" s="149">
        <v>3.83</v>
      </c>
      <c r="CJ88" s="149">
        <v>7.66</v>
      </c>
      <c r="CK88" s="149">
        <v>7.82</v>
      </c>
      <c r="CL88" s="147">
        <v>6.33</v>
      </c>
      <c r="CM88" s="146">
        <v>6.46</v>
      </c>
      <c r="CN88" s="147">
        <v>8.5299999999999994</v>
      </c>
      <c r="CO88" s="147">
        <v>11.63</v>
      </c>
      <c r="CP88" s="146">
        <v>14.73</v>
      </c>
      <c r="CQ88" s="146">
        <v>20.88</v>
      </c>
      <c r="CR88" s="151">
        <v>27.73</v>
      </c>
      <c r="CS88" s="152">
        <v>34.299999999999997</v>
      </c>
      <c r="CT88" s="153">
        <v>36.15</v>
      </c>
      <c r="CU88" s="152">
        <v>36.049999999999997</v>
      </c>
      <c r="CV88" s="153">
        <v>36.729999999999997</v>
      </c>
      <c r="CW88" s="151">
        <v>38.85</v>
      </c>
      <c r="CX88" s="153">
        <v>41.55</v>
      </c>
      <c r="CY88" s="151">
        <v>40.409999999999997</v>
      </c>
      <c r="CZ88" s="152">
        <v>41.99</v>
      </c>
      <c r="DA88" s="153">
        <v>42.78</v>
      </c>
      <c r="DB88" s="153">
        <v>44.48</v>
      </c>
      <c r="DC88" s="153">
        <v>44.39</v>
      </c>
      <c r="DD88" s="153">
        <v>47.88</v>
      </c>
      <c r="DE88" s="151">
        <v>49.61</v>
      </c>
      <c r="DF88" s="153">
        <v>50.79</v>
      </c>
      <c r="DG88" s="153">
        <v>48.29</v>
      </c>
      <c r="DH88" s="151">
        <v>45.35</v>
      </c>
      <c r="DI88" s="151">
        <v>38.11</v>
      </c>
      <c r="DJ88" s="151">
        <v>27.96</v>
      </c>
      <c r="DK88" s="152">
        <v>34.020000000000003</v>
      </c>
      <c r="DL88" s="153">
        <v>36.18</v>
      </c>
      <c r="DM88" s="153">
        <v>36.93</v>
      </c>
      <c r="DN88" s="153">
        <v>37.65</v>
      </c>
      <c r="DO88" s="151">
        <v>38.700000000000003</v>
      </c>
      <c r="DP88" s="153">
        <v>40.130000000000003</v>
      </c>
      <c r="DQ88" s="151">
        <v>40.200000000000003</v>
      </c>
      <c r="DR88" s="152">
        <v>41.16</v>
      </c>
      <c r="DS88" s="153">
        <v>42.04</v>
      </c>
      <c r="DT88" s="153">
        <v>43.08</v>
      </c>
      <c r="DU88" s="153">
        <v>43.6</v>
      </c>
      <c r="DV88" s="153">
        <v>46.98</v>
      </c>
      <c r="DW88" s="151">
        <v>49.08</v>
      </c>
      <c r="DX88" s="153">
        <v>50.79</v>
      </c>
      <c r="DY88" s="153">
        <v>49.85</v>
      </c>
      <c r="DZ88" s="151">
        <v>46.51</v>
      </c>
      <c r="EA88" s="151">
        <v>39.46</v>
      </c>
      <c r="EB88" s="151">
        <v>1</v>
      </c>
      <c r="EC88" s="153">
        <v>2</v>
      </c>
      <c r="ED88" s="153">
        <v>1</v>
      </c>
      <c r="EE88" s="153">
        <v>-1</v>
      </c>
      <c r="EF88" s="153">
        <v>-8</v>
      </c>
      <c r="EG88" s="153">
        <v>-17</v>
      </c>
      <c r="EH88" s="153">
        <v>-25</v>
      </c>
      <c r="EI88" s="153">
        <v>-26</v>
      </c>
      <c r="EJ88" s="153">
        <v>-29</v>
      </c>
      <c r="EK88" s="153">
        <v>-26</v>
      </c>
      <c r="EL88" s="153">
        <v>-23</v>
      </c>
      <c r="EM88" s="153">
        <v>-19</v>
      </c>
      <c r="EN88" s="153">
        <v>-15</v>
      </c>
      <c r="EO88" s="153">
        <v>-10</v>
      </c>
      <c r="EP88" s="153">
        <v>-6</v>
      </c>
      <c r="EQ88" s="153">
        <v>-5</v>
      </c>
      <c r="ER88" s="153">
        <v>-3</v>
      </c>
      <c r="ES88" s="153">
        <v>-2</v>
      </c>
      <c r="ET88" s="154"/>
      <c r="EU88" s="154"/>
      <c r="EV88" s="154"/>
    </row>
    <row r="89" spans="1:152" ht="14">
      <c r="A89" s="137" t="s">
        <v>1378</v>
      </c>
      <c r="B89" s="137" t="s">
        <v>1666</v>
      </c>
      <c r="C89" s="137">
        <v>16</v>
      </c>
      <c r="D89" s="137">
        <v>5</v>
      </c>
      <c r="E89" s="137">
        <v>52765012</v>
      </c>
      <c r="F89" s="137" t="s">
        <v>91</v>
      </c>
      <c r="G89" s="138" t="s">
        <v>506</v>
      </c>
      <c r="H89" s="161" t="s">
        <v>95</v>
      </c>
      <c r="I89" s="138">
        <v>-4</v>
      </c>
      <c r="J89" s="137">
        <v>163.6</v>
      </c>
      <c r="K89" s="137">
        <v>55.8</v>
      </c>
      <c r="L89" s="137" t="s">
        <v>167</v>
      </c>
      <c r="M89" s="137"/>
      <c r="N89" s="137" t="s">
        <v>147</v>
      </c>
      <c r="O89" s="137" t="s">
        <v>148</v>
      </c>
      <c r="P89" s="142" t="s">
        <v>6</v>
      </c>
      <c r="Q89" s="142">
        <v>33</v>
      </c>
      <c r="R89" s="137">
        <v>21</v>
      </c>
      <c r="S89" s="137">
        <v>25</v>
      </c>
      <c r="T89" s="140" t="s">
        <v>168</v>
      </c>
      <c r="U89" s="140" t="s">
        <v>538</v>
      </c>
      <c r="V89" s="140"/>
      <c r="W89" s="140"/>
      <c r="X89" s="142" t="s">
        <v>6</v>
      </c>
      <c r="Y89" s="142">
        <v>33</v>
      </c>
      <c r="Z89" s="137">
        <v>21</v>
      </c>
      <c r="AA89" s="137">
        <v>23</v>
      </c>
      <c r="AB89" s="137" t="s">
        <v>1379</v>
      </c>
      <c r="AC89" s="141"/>
      <c r="AD89" s="142" t="s">
        <v>486</v>
      </c>
      <c r="AE89" s="142">
        <v>47</v>
      </c>
      <c r="AF89" s="137">
        <v>31</v>
      </c>
      <c r="AG89" s="137">
        <v>27</v>
      </c>
      <c r="AH89" s="137"/>
      <c r="AI89" s="141" t="s">
        <v>88</v>
      </c>
      <c r="AJ89" s="150"/>
      <c r="AK89" s="150"/>
      <c r="AL89" s="155"/>
      <c r="AM89" s="155"/>
      <c r="AN89" s="155"/>
      <c r="AO89" s="159"/>
      <c r="AP89" s="137" t="s">
        <v>250</v>
      </c>
      <c r="AQ89" s="137" t="s">
        <v>150</v>
      </c>
      <c r="AR89" s="137" t="s">
        <v>119</v>
      </c>
      <c r="AS89" s="137" t="s">
        <v>151</v>
      </c>
      <c r="AT89" s="137" t="s">
        <v>87</v>
      </c>
      <c r="AU89" s="138" t="s">
        <v>108</v>
      </c>
      <c r="AV89" s="137" t="s">
        <v>89</v>
      </c>
      <c r="AW89" s="138" t="s">
        <v>131</v>
      </c>
      <c r="AX89" s="137" t="s">
        <v>93</v>
      </c>
      <c r="AY89" s="139" t="s">
        <v>539</v>
      </c>
      <c r="AZ89" s="139">
        <v>2</v>
      </c>
      <c r="BA89" s="142" t="s">
        <v>6</v>
      </c>
      <c r="BB89" s="142">
        <v>33</v>
      </c>
      <c r="BC89" s="137">
        <v>21</v>
      </c>
      <c r="BD89" s="137">
        <v>23</v>
      </c>
      <c r="BE89" s="137" t="s">
        <v>1666</v>
      </c>
      <c r="BF89" s="137">
        <v>16</v>
      </c>
      <c r="BG89" s="137">
        <v>5</v>
      </c>
      <c r="BH89" s="143">
        <v>3.69</v>
      </c>
      <c r="BI89" s="144">
        <v>3.5</v>
      </c>
      <c r="BJ89" s="145">
        <v>2.86</v>
      </c>
      <c r="BK89" s="144">
        <v>2.5099999999999998</v>
      </c>
      <c r="BL89" s="145">
        <v>1.69</v>
      </c>
      <c r="BM89" s="143">
        <v>1.22</v>
      </c>
      <c r="BN89" s="145">
        <v>1.39</v>
      </c>
      <c r="BO89" s="143">
        <v>3.06</v>
      </c>
      <c r="BP89" s="144">
        <v>4.07</v>
      </c>
      <c r="BQ89" s="145">
        <v>5.55</v>
      </c>
      <c r="BR89" s="145">
        <v>7.46</v>
      </c>
      <c r="BS89" s="145">
        <v>4.17</v>
      </c>
      <c r="BT89" s="145">
        <v>4.2</v>
      </c>
      <c r="BU89" s="146">
        <v>4.45</v>
      </c>
      <c r="BV89" s="147">
        <v>5.95</v>
      </c>
      <c r="BW89" s="147">
        <v>11.65</v>
      </c>
      <c r="BX89" s="146">
        <v>16.18</v>
      </c>
      <c r="BY89" s="156"/>
      <c r="BZ89" s="146">
        <v>4.1399999999999997</v>
      </c>
      <c r="CA89" s="162">
        <v>2.2200000000000002</v>
      </c>
      <c r="CB89" s="147">
        <v>0</v>
      </c>
      <c r="CC89" s="147">
        <v>0</v>
      </c>
      <c r="CD89" s="147">
        <v>0</v>
      </c>
      <c r="CE89" s="146">
        <v>1.1200000000000001</v>
      </c>
      <c r="CF89" s="147">
        <v>2.36</v>
      </c>
      <c r="CG89" s="146">
        <v>2.61</v>
      </c>
      <c r="CH89" s="162">
        <v>4.13</v>
      </c>
      <c r="CI89" s="147">
        <v>3.49</v>
      </c>
      <c r="CJ89" s="147">
        <v>7.21</v>
      </c>
      <c r="CK89" s="147">
        <v>5.23</v>
      </c>
      <c r="CL89" s="147">
        <v>3.88</v>
      </c>
      <c r="CM89" s="146">
        <v>5.64</v>
      </c>
      <c r="CN89" s="147">
        <v>8.58</v>
      </c>
      <c r="CO89" s="147">
        <v>13.29</v>
      </c>
      <c r="CP89" s="146">
        <v>16.57</v>
      </c>
      <c r="CQ89" s="156"/>
      <c r="CR89" s="151">
        <v>28.4</v>
      </c>
      <c r="CS89" s="152">
        <v>32.81</v>
      </c>
      <c r="CT89" s="153">
        <v>34.14</v>
      </c>
      <c r="CU89" s="152">
        <v>35.4</v>
      </c>
      <c r="CV89" s="153">
        <v>38.840000000000003</v>
      </c>
      <c r="CW89" s="151">
        <v>38.78</v>
      </c>
      <c r="CX89" s="153">
        <v>40.26</v>
      </c>
      <c r="CY89" s="151">
        <v>38.729999999999997</v>
      </c>
      <c r="CZ89" s="152">
        <v>40.67</v>
      </c>
      <c r="DA89" s="153">
        <v>40.770000000000003</v>
      </c>
      <c r="DB89" s="153">
        <v>41.17</v>
      </c>
      <c r="DC89" s="153">
        <v>46.74</v>
      </c>
      <c r="DD89" s="153">
        <v>47.31</v>
      </c>
      <c r="DE89" s="151">
        <v>49.19</v>
      </c>
      <c r="DF89" s="153">
        <v>49.63</v>
      </c>
      <c r="DG89" s="153">
        <v>49.32</v>
      </c>
      <c r="DH89" s="151">
        <v>46.85</v>
      </c>
      <c r="DI89" s="157"/>
      <c r="DJ89" s="151">
        <v>28.5</v>
      </c>
      <c r="DK89" s="152">
        <v>32.92</v>
      </c>
      <c r="DL89" s="153">
        <v>34.72</v>
      </c>
      <c r="DM89" s="153">
        <v>35.99</v>
      </c>
      <c r="DN89" s="153">
        <v>38.369999999999997</v>
      </c>
      <c r="DO89" s="151">
        <v>39.909999999999997</v>
      </c>
      <c r="DP89" s="153">
        <v>39.93</v>
      </c>
      <c r="DQ89" s="151">
        <v>39.53</v>
      </c>
      <c r="DR89" s="152">
        <v>41.21</v>
      </c>
      <c r="DS89" s="153">
        <v>40.369999999999997</v>
      </c>
      <c r="DT89" s="153">
        <v>41.96</v>
      </c>
      <c r="DU89" s="153">
        <v>46.33</v>
      </c>
      <c r="DV89" s="153">
        <v>47.7</v>
      </c>
      <c r="DW89" s="151">
        <v>49.01</v>
      </c>
      <c r="DX89" s="153">
        <v>49.89</v>
      </c>
      <c r="DY89" s="153">
        <v>49.73</v>
      </c>
      <c r="DZ89" s="151">
        <v>45.75</v>
      </c>
      <c r="EA89" s="157"/>
      <c r="EB89" s="151">
        <v>3</v>
      </c>
      <c r="EC89" s="153">
        <v>3</v>
      </c>
      <c r="ED89" s="153">
        <v>3</v>
      </c>
      <c r="EE89" s="153">
        <v>3</v>
      </c>
      <c r="EF89" s="153">
        <v>1</v>
      </c>
      <c r="EG89" s="153">
        <v>-8</v>
      </c>
      <c r="EH89" s="153">
        <v>-13</v>
      </c>
      <c r="EI89" s="153">
        <v>-16</v>
      </c>
      <c r="EJ89" s="153">
        <v>-17</v>
      </c>
      <c r="EK89" s="153">
        <v>-18</v>
      </c>
      <c r="EL89" s="153">
        <v>-18</v>
      </c>
      <c r="EM89" s="153">
        <v>-18</v>
      </c>
      <c r="EN89" s="153">
        <v>-14</v>
      </c>
      <c r="EO89" s="153">
        <v>-11</v>
      </c>
      <c r="EP89" s="153">
        <v>-4</v>
      </c>
      <c r="EQ89" s="153">
        <v>-1</v>
      </c>
      <c r="ER89" s="153">
        <v>-3</v>
      </c>
      <c r="ES89" s="158"/>
      <c r="ET89" s="154"/>
      <c r="EU89" s="154"/>
      <c r="EV89" s="154"/>
    </row>
    <row r="90" spans="1:152" ht="14">
      <c r="A90" s="137" t="s">
        <v>971</v>
      </c>
      <c r="B90" s="137" t="s">
        <v>1666</v>
      </c>
      <c r="C90" s="137">
        <v>20</v>
      </c>
      <c r="D90" s="137">
        <v>0</v>
      </c>
      <c r="E90" s="137">
        <v>50763933</v>
      </c>
      <c r="F90" s="137" t="s">
        <v>91</v>
      </c>
      <c r="G90" s="138" t="s">
        <v>754</v>
      </c>
      <c r="H90" s="139"/>
      <c r="I90" s="138"/>
      <c r="J90" s="137">
        <v>159.69999999999999</v>
      </c>
      <c r="K90" s="137">
        <v>45.5</v>
      </c>
      <c r="L90" s="137" t="s">
        <v>167</v>
      </c>
      <c r="M90" s="137"/>
      <c r="N90" s="137" t="s">
        <v>147</v>
      </c>
      <c r="O90" s="137" t="s">
        <v>148</v>
      </c>
      <c r="P90" s="142" t="s">
        <v>17</v>
      </c>
      <c r="Q90" s="142">
        <v>43</v>
      </c>
      <c r="R90" s="137">
        <v>35</v>
      </c>
      <c r="S90" s="137">
        <v>25</v>
      </c>
      <c r="T90" s="140"/>
      <c r="U90" s="140"/>
      <c r="V90" s="140"/>
      <c r="W90" s="140"/>
      <c r="X90" s="142" t="s">
        <v>17</v>
      </c>
      <c r="Y90" s="142">
        <v>43</v>
      </c>
      <c r="Z90" s="137">
        <v>35</v>
      </c>
      <c r="AA90" s="137">
        <v>25</v>
      </c>
      <c r="AB90" s="137" t="s">
        <v>938</v>
      </c>
      <c r="AC90" s="141"/>
      <c r="AD90" s="142" t="s">
        <v>175</v>
      </c>
      <c r="AE90" s="142">
        <v>72</v>
      </c>
      <c r="AF90" s="137">
        <v>51</v>
      </c>
      <c r="AG90" s="137">
        <v>33</v>
      </c>
      <c r="AH90" s="137"/>
      <c r="AI90" s="141" t="s">
        <v>176</v>
      </c>
      <c r="AJ90" s="150" t="s">
        <v>160</v>
      </c>
      <c r="AK90" s="150">
        <v>29</v>
      </c>
      <c r="AL90" s="155">
        <v>24</v>
      </c>
      <c r="AM90" s="155">
        <v>10</v>
      </c>
      <c r="AN90" s="155"/>
      <c r="AO90" s="159"/>
      <c r="AP90" s="137" t="s">
        <v>869</v>
      </c>
      <c r="AQ90" s="137" t="s">
        <v>336</v>
      </c>
      <c r="AR90" s="137" t="s">
        <v>342</v>
      </c>
      <c r="AS90" s="137" t="s">
        <v>513</v>
      </c>
      <c r="AT90" s="137" t="s">
        <v>87</v>
      </c>
      <c r="AU90" s="138"/>
      <c r="AV90" s="137" t="s">
        <v>89</v>
      </c>
      <c r="AW90" s="138"/>
      <c r="AX90" s="137" t="s">
        <v>93</v>
      </c>
      <c r="AY90" s="139" t="s">
        <v>782</v>
      </c>
      <c r="AZ90" s="139">
        <v>2</v>
      </c>
      <c r="BA90" s="142" t="s">
        <v>17</v>
      </c>
      <c r="BB90" s="142">
        <v>43</v>
      </c>
      <c r="BC90" s="137">
        <v>35</v>
      </c>
      <c r="BD90" s="137">
        <v>25</v>
      </c>
      <c r="BE90" s="137" t="s">
        <v>1666</v>
      </c>
      <c r="BF90" s="137">
        <v>20</v>
      </c>
      <c r="BG90" s="137">
        <v>0</v>
      </c>
      <c r="BH90" s="143">
        <v>4.8899999999999997</v>
      </c>
      <c r="BI90" s="144">
        <v>3.14</v>
      </c>
      <c r="BJ90" s="145">
        <v>2.36</v>
      </c>
      <c r="BK90" s="144">
        <v>2.63</v>
      </c>
      <c r="BL90" s="145">
        <v>1.62</v>
      </c>
      <c r="BM90" s="143">
        <v>1.76</v>
      </c>
      <c r="BN90" s="145">
        <v>1.61</v>
      </c>
      <c r="BO90" s="143">
        <v>1.74</v>
      </c>
      <c r="BP90" s="144">
        <v>1.81</v>
      </c>
      <c r="BQ90" s="145">
        <v>2.56</v>
      </c>
      <c r="BR90" s="145">
        <v>4.01</v>
      </c>
      <c r="BS90" s="145">
        <v>4.5199999999999996</v>
      </c>
      <c r="BT90" s="145">
        <v>1.17</v>
      </c>
      <c r="BU90" s="146">
        <v>3.12</v>
      </c>
      <c r="BV90" s="147">
        <v>4.22</v>
      </c>
      <c r="BW90" s="147">
        <v>4.82</v>
      </c>
      <c r="BX90" s="146">
        <v>7.5</v>
      </c>
      <c r="BY90" s="146">
        <v>13.1</v>
      </c>
      <c r="BZ90" s="146">
        <v>4.97</v>
      </c>
      <c r="CA90" s="148">
        <v>3.34</v>
      </c>
      <c r="CB90" s="149">
        <v>1.07</v>
      </c>
      <c r="CC90" s="149">
        <v>0.35</v>
      </c>
      <c r="CD90" s="149">
        <v>1.22</v>
      </c>
      <c r="CE90" s="150">
        <v>1.88</v>
      </c>
      <c r="CF90" s="149">
        <v>2.14</v>
      </c>
      <c r="CG90" s="150">
        <v>2.17</v>
      </c>
      <c r="CH90" s="148">
        <v>1.9</v>
      </c>
      <c r="CI90" s="149">
        <v>2.36</v>
      </c>
      <c r="CJ90" s="149">
        <v>2.94</v>
      </c>
      <c r="CK90" s="149">
        <v>5.39</v>
      </c>
      <c r="CL90" s="147">
        <v>3.12</v>
      </c>
      <c r="CM90" s="146">
        <v>3.35</v>
      </c>
      <c r="CN90" s="147">
        <v>4.6399999999999997</v>
      </c>
      <c r="CO90" s="147">
        <v>6.36</v>
      </c>
      <c r="CP90" s="146">
        <v>8.58</v>
      </c>
      <c r="CQ90" s="146">
        <v>13.39</v>
      </c>
      <c r="CR90" s="151">
        <v>27.01</v>
      </c>
      <c r="CS90" s="152">
        <v>31.13</v>
      </c>
      <c r="CT90" s="153">
        <v>32.26</v>
      </c>
      <c r="CU90" s="152">
        <v>34.26</v>
      </c>
      <c r="CV90" s="153">
        <v>35.39</v>
      </c>
      <c r="CW90" s="151">
        <v>35.880000000000003</v>
      </c>
      <c r="CX90" s="153">
        <v>37.31</v>
      </c>
      <c r="CY90" s="151">
        <v>37.909999999999997</v>
      </c>
      <c r="CZ90" s="152">
        <v>38.57</v>
      </c>
      <c r="DA90" s="153">
        <v>38.950000000000003</v>
      </c>
      <c r="DB90" s="153">
        <v>38.67</v>
      </c>
      <c r="DC90" s="153">
        <v>39.619999999999997</v>
      </c>
      <c r="DD90" s="153">
        <v>42.31</v>
      </c>
      <c r="DE90" s="151">
        <v>42.4</v>
      </c>
      <c r="DF90" s="153">
        <v>44.63</v>
      </c>
      <c r="DG90" s="153">
        <v>48.43</v>
      </c>
      <c r="DH90" s="151">
        <v>44.39</v>
      </c>
      <c r="DI90" s="151">
        <v>45.53</v>
      </c>
      <c r="DJ90" s="151">
        <v>27.22</v>
      </c>
      <c r="DK90" s="152">
        <v>31.72</v>
      </c>
      <c r="DL90" s="153">
        <v>33.39</v>
      </c>
      <c r="DM90" s="153">
        <v>34.25</v>
      </c>
      <c r="DN90" s="153">
        <v>35.450000000000003</v>
      </c>
      <c r="DO90" s="151">
        <v>35.659999999999997</v>
      </c>
      <c r="DP90" s="153">
        <v>37.39</v>
      </c>
      <c r="DQ90" s="151">
        <v>37.14</v>
      </c>
      <c r="DR90" s="152">
        <v>37.96</v>
      </c>
      <c r="DS90" s="153">
        <v>38.74</v>
      </c>
      <c r="DT90" s="153">
        <v>38.659999999999997</v>
      </c>
      <c r="DU90" s="153">
        <v>39.47</v>
      </c>
      <c r="DV90" s="153">
        <v>41.88</v>
      </c>
      <c r="DW90" s="151">
        <v>42.98</v>
      </c>
      <c r="DX90" s="153">
        <v>45.7</v>
      </c>
      <c r="DY90" s="153">
        <v>48.68</v>
      </c>
      <c r="DZ90" s="151">
        <v>45.35</v>
      </c>
      <c r="EA90" s="151">
        <v>45.51</v>
      </c>
      <c r="EB90" s="151">
        <v>3</v>
      </c>
      <c r="EC90" s="153">
        <v>6</v>
      </c>
      <c r="ED90" s="153">
        <v>9</v>
      </c>
      <c r="EE90" s="153">
        <v>9</v>
      </c>
      <c r="EF90" s="153">
        <v>7</v>
      </c>
      <c r="EG90" s="153">
        <v>3</v>
      </c>
      <c r="EH90" s="153">
        <v>-2</v>
      </c>
      <c r="EI90" s="153">
        <v>-7</v>
      </c>
      <c r="EJ90" s="153">
        <v>-14</v>
      </c>
      <c r="EK90" s="153">
        <v>-20</v>
      </c>
      <c r="EL90" s="153">
        <v>-21</v>
      </c>
      <c r="EM90" s="153">
        <v>-19</v>
      </c>
      <c r="EN90" s="153">
        <v>-14</v>
      </c>
      <c r="EO90" s="153">
        <v>-8</v>
      </c>
      <c r="EP90" s="153">
        <v>-4</v>
      </c>
      <c r="EQ90" s="153">
        <v>0</v>
      </c>
      <c r="ER90" s="153">
        <v>2</v>
      </c>
      <c r="ES90" s="153">
        <v>4</v>
      </c>
      <c r="ET90" s="154"/>
      <c r="EU90" s="154"/>
      <c r="EV90" s="154"/>
    </row>
    <row r="91" spans="1:152" ht="14">
      <c r="A91" s="137" t="s">
        <v>1171</v>
      </c>
      <c r="B91" s="137" t="s">
        <v>1666</v>
      </c>
      <c r="C91" s="137">
        <v>15</v>
      </c>
      <c r="D91" s="137">
        <v>5</v>
      </c>
      <c r="E91" s="137">
        <v>49727379</v>
      </c>
      <c r="F91" s="137" t="s">
        <v>91</v>
      </c>
      <c r="G91" s="138" t="s">
        <v>1173</v>
      </c>
      <c r="H91" s="161" t="s">
        <v>95</v>
      </c>
      <c r="I91" s="138">
        <v>-4</v>
      </c>
      <c r="J91" s="137">
        <v>164.2</v>
      </c>
      <c r="K91" s="137">
        <v>50.3</v>
      </c>
      <c r="L91" s="137" t="s">
        <v>167</v>
      </c>
      <c r="M91" s="137"/>
      <c r="N91" s="137" t="s">
        <v>147</v>
      </c>
      <c r="O91" s="137" t="s">
        <v>148</v>
      </c>
      <c r="P91" s="137" t="s">
        <v>17</v>
      </c>
      <c r="Q91" s="137">
        <v>27</v>
      </c>
      <c r="R91" s="137">
        <v>25</v>
      </c>
      <c r="S91" s="137">
        <v>25</v>
      </c>
      <c r="T91" s="140"/>
      <c r="U91" s="140"/>
      <c r="V91" s="140"/>
      <c r="W91" s="140"/>
      <c r="X91" s="137" t="s">
        <v>17</v>
      </c>
      <c r="Y91" s="137">
        <v>27</v>
      </c>
      <c r="Z91" s="137">
        <v>25</v>
      </c>
      <c r="AA91" s="137">
        <v>25</v>
      </c>
      <c r="AB91" s="137" t="s">
        <v>280</v>
      </c>
      <c r="AC91" s="137"/>
      <c r="AD91" s="142" t="s">
        <v>318</v>
      </c>
      <c r="AE91" s="142">
        <v>46</v>
      </c>
      <c r="AF91" s="137">
        <v>29</v>
      </c>
      <c r="AG91" s="137">
        <v>22</v>
      </c>
      <c r="AH91" s="137"/>
      <c r="AI91" s="141" t="s">
        <v>242</v>
      </c>
      <c r="AJ91" s="142" t="s">
        <v>261</v>
      </c>
      <c r="AK91" s="142">
        <v>26</v>
      </c>
      <c r="AL91" s="137">
        <v>10</v>
      </c>
      <c r="AM91" s="137">
        <v>10</v>
      </c>
      <c r="AN91" s="137"/>
      <c r="AO91" s="141"/>
      <c r="AP91" s="137" t="s">
        <v>250</v>
      </c>
      <c r="AQ91" s="137" t="s">
        <v>118</v>
      </c>
      <c r="AR91" s="137" t="s">
        <v>85</v>
      </c>
      <c r="AS91" s="137" t="s">
        <v>359</v>
      </c>
      <c r="AT91" s="137" t="s">
        <v>87</v>
      </c>
      <c r="AU91" s="138" t="s">
        <v>131</v>
      </c>
      <c r="AV91" s="137" t="s">
        <v>89</v>
      </c>
      <c r="AW91" s="138" t="s">
        <v>197</v>
      </c>
      <c r="AX91" s="137" t="s">
        <v>93</v>
      </c>
      <c r="AY91" s="139" t="s">
        <v>320</v>
      </c>
      <c r="AZ91" s="139">
        <v>2</v>
      </c>
      <c r="BA91" s="137" t="s">
        <v>17</v>
      </c>
      <c r="BB91" s="137">
        <v>27</v>
      </c>
      <c r="BC91" s="137">
        <v>25</v>
      </c>
      <c r="BD91" s="137">
        <v>25</v>
      </c>
      <c r="BE91" s="137" t="s">
        <v>1666</v>
      </c>
      <c r="BF91" s="137">
        <v>15</v>
      </c>
      <c r="BG91" s="137">
        <v>5</v>
      </c>
      <c r="BH91" s="143">
        <v>3.26</v>
      </c>
      <c r="BI91" s="144">
        <v>2.61</v>
      </c>
      <c r="BJ91" s="145">
        <v>2.4</v>
      </c>
      <c r="BK91" s="144">
        <v>2.71</v>
      </c>
      <c r="BL91" s="145">
        <v>1.96</v>
      </c>
      <c r="BM91" s="143">
        <v>1.1100000000000001</v>
      </c>
      <c r="BN91" s="145">
        <v>1.18</v>
      </c>
      <c r="BO91" s="143">
        <v>1.45</v>
      </c>
      <c r="BP91" s="144">
        <v>1.32</v>
      </c>
      <c r="BQ91" s="145">
        <v>2.56</v>
      </c>
      <c r="BR91" s="145">
        <v>3.71</v>
      </c>
      <c r="BS91" s="145">
        <v>6.01</v>
      </c>
      <c r="BT91" s="145">
        <v>1.85</v>
      </c>
      <c r="BU91" s="146">
        <v>2.08</v>
      </c>
      <c r="BV91" s="147">
        <v>3.19</v>
      </c>
      <c r="BW91" s="147">
        <v>4.41</v>
      </c>
      <c r="BX91" s="146">
        <v>10.39</v>
      </c>
      <c r="BY91" s="146">
        <v>13.97</v>
      </c>
      <c r="BZ91" s="146">
        <v>3.34</v>
      </c>
      <c r="CA91" s="162">
        <v>2.08</v>
      </c>
      <c r="CB91" s="147">
        <v>0</v>
      </c>
      <c r="CC91" s="147">
        <v>0</v>
      </c>
      <c r="CD91" s="147">
        <v>0.87</v>
      </c>
      <c r="CE91" s="146">
        <v>1.1200000000000001</v>
      </c>
      <c r="CF91" s="147">
        <v>1.57</v>
      </c>
      <c r="CG91" s="146">
        <v>1.9</v>
      </c>
      <c r="CH91" s="162">
        <v>1.93</v>
      </c>
      <c r="CI91" s="147">
        <v>2.95</v>
      </c>
      <c r="CJ91" s="147">
        <v>4.76</v>
      </c>
      <c r="CK91" s="147">
        <v>6.85</v>
      </c>
      <c r="CL91" s="147">
        <v>3.37</v>
      </c>
      <c r="CM91" s="146">
        <v>2.92</v>
      </c>
      <c r="CN91" s="147">
        <v>3.51</v>
      </c>
      <c r="CO91" s="147">
        <v>6.01</v>
      </c>
      <c r="CP91" s="146">
        <v>9.6</v>
      </c>
      <c r="CQ91" s="146">
        <v>14.67</v>
      </c>
      <c r="CR91" s="151">
        <v>29.4</v>
      </c>
      <c r="CS91" s="152">
        <v>32.299999999999997</v>
      </c>
      <c r="CT91" s="153">
        <v>32.590000000000003</v>
      </c>
      <c r="CU91" s="152">
        <v>34.659999999999997</v>
      </c>
      <c r="CV91" s="153">
        <v>36.299999999999997</v>
      </c>
      <c r="CW91" s="151">
        <v>36.26</v>
      </c>
      <c r="CX91" s="153">
        <v>36.409999999999997</v>
      </c>
      <c r="CY91" s="151">
        <v>38.61</v>
      </c>
      <c r="CZ91" s="152">
        <v>38.64</v>
      </c>
      <c r="DA91" s="153">
        <v>38.200000000000003</v>
      </c>
      <c r="DB91" s="153">
        <v>38.67</v>
      </c>
      <c r="DC91" s="153">
        <v>40.19</v>
      </c>
      <c r="DD91" s="153">
        <v>42.65</v>
      </c>
      <c r="DE91" s="151">
        <v>44.39</v>
      </c>
      <c r="DF91" s="153">
        <v>46</v>
      </c>
      <c r="DG91" s="153">
        <v>46.21</v>
      </c>
      <c r="DH91" s="151">
        <v>43.79</v>
      </c>
      <c r="DI91" s="151">
        <v>41.82</v>
      </c>
      <c r="DJ91" s="151">
        <v>30.11</v>
      </c>
      <c r="DK91" s="152">
        <v>32.14</v>
      </c>
      <c r="DL91" s="153">
        <v>32.65</v>
      </c>
      <c r="DM91" s="153">
        <v>35.57</v>
      </c>
      <c r="DN91" s="153">
        <v>36.630000000000003</v>
      </c>
      <c r="DO91" s="151">
        <v>36.58</v>
      </c>
      <c r="DP91" s="153">
        <v>36.9</v>
      </c>
      <c r="DQ91" s="151">
        <v>38.840000000000003</v>
      </c>
      <c r="DR91" s="152">
        <v>38.520000000000003</v>
      </c>
      <c r="DS91" s="153">
        <v>38.200000000000003</v>
      </c>
      <c r="DT91" s="153">
        <v>38.75</v>
      </c>
      <c r="DU91" s="153">
        <v>40.36</v>
      </c>
      <c r="DV91" s="153">
        <v>42.36</v>
      </c>
      <c r="DW91" s="151">
        <v>45.05</v>
      </c>
      <c r="DX91" s="153">
        <v>47.63</v>
      </c>
      <c r="DY91" s="153">
        <v>47.11</v>
      </c>
      <c r="DZ91" s="151">
        <v>44.6</v>
      </c>
      <c r="EA91" s="151">
        <v>41.05</v>
      </c>
      <c r="EB91" s="151">
        <v>-2</v>
      </c>
      <c r="EC91" s="153">
        <v>-1</v>
      </c>
      <c r="ED91" s="153">
        <v>-2</v>
      </c>
      <c r="EE91" s="153">
        <v>-2</v>
      </c>
      <c r="EF91" s="153">
        <v>-4</v>
      </c>
      <c r="EG91" s="153">
        <v>-9</v>
      </c>
      <c r="EH91" s="153">
        <v>-16</v>
      </c>
      <c r="EI91" s="153">
        <v>-16</v>
      </c>
      <c r="EJ91" s="153">
        <v>-16</v>
      </c>
      <c r="EK91" s="153">
        <v>-15</v>
      </c>
      <c r="EL91" s="153">
        <v>-12</v>
      </c>
      <c r="EM91" s="153">
        <v>-12</v>
      </c>
      <c r="EN91" s="153">
        <v>-7</v>
      </c>
      <c r="EO91" s="153">
        <v>-1</v>
      </c>
      <c r="EP91" s="153">
        <v>3</v>
      </c>
      <c r="EQ91" s="153">
        <v>2</v>
      </c>
      <c r="ER91" s="153">
        <v>0</v>
      </c>
      <c r="ES91" s="153">
        <v>0</v>
      </c>
      <c r="ET91" s="154"/>
      <c r="EU91" s="154"/>
      <c r="EV91" s="154"/>
    </row>
    <row r="92" spans="1:152" ht="14">
      <c r="A92" s="137" t="s">
        <v>1582</v>
      </c>
      <c r="B92" s="137" t="s">
        <v>1666</v>
      </c>
      <c r="C92" s="137">
        <v>16</v>
      </c>
      <c r="D92" s="137">
        <v>1</v>
      </c>
      <c r="E92" s="137">
        <v>50999004</v>
      </c>
      <c r="F92" s="137" t="s">
        <v>91</v>
      </c>
      <c r="G92" s="138" t="s">
        <v>1586</v>
      </c>
      <c r="H92" s="139"/>
      <c r="I92" s="138"/>
      <c r="J92" s="137">
        <v>162.30000000000001</v>
      </c>
      <c r="K92" s="137">
        <v>42.1</v>
      </c>
      <c r="L92" s="137" t="s">
        <v>167</v>
      </c>
      <c r="M92" s="137"/>
      <c r="N92" s="137" t="s">
        <v>147</v>
      </c>
      <c r="O92" s="137" t="s">
        <v>148</v>
      </c>
      <c r="P92" s="142" t="s">
        <v>6</v>
      </c>
      <c r="Q92" s="142">
        <v>31</v>
      </c>
      <c r="R92" s="137">
        <v>29</v>
      </c>
      <c r="S92" s="137">
        <v>26</v>
      </c>
      <c r="T92" s="140"/>
      <c r="U92" s="140"/>
      <c r="V92" s="140"/>
      <c r="W92" s="140"/>
      <c r="X92" s="142" t="s">
        <v>6</v>
      </c>
      <c r="Y92" s="142">
        <v>31</v>
      </c>
      <c r="Z92" s="137">
        <v>29</v>
      </c>
      <c r="AA92" s="137">
        <v>26</v>
      </c>
      <c r="AB92" s="137" t="s">
        <v>280</v>
      </c>
      <c r="AC92" s="141"/>
      <c r="AD92" s="142" t="s">
        <v>232</v>
      </c>
      <c r="AE92" s="142">
        <v>62</v>
      </c>
      <c r="AF92" s="137">
        <v>42</v>
      </c>
      <c r="AG92" s="137">
        <v>37</v>
      </c>
      <c r="AH92" s="137"/>
      <c r="AI92" s="141" t="s">
        <v>242</v>
      </c>
      <c r="AJ92" s="150" t="s">
        <v>301</v>
      </c>
      <c r="AK92" s="150">
        <v>32</v>
      </c>
      <c r="AL92" s="155">
        <v>27</v>
      </c>
      <c r="AM92" s="155">
        <v>20</v>
      </c>
      <c r="AN92" s="155"/>
      <c r="AO92" s="159" t="s">
        <v>197</v>
      </c>
      <c r="AP92" s="137" t="s">
        <v>149</v>
      </c>
      <c r="AQ92" s="137" t="s">
        <v>118</v>
      </c>
      <c r="AR92" s="137" t="s">
        <v>1585</v>
      </c>
      <c r="AS92" s="137" t="s">
        <v>775</v>
      </c>
      <c r="AT92" s="137" t="s">
        <v>87</v>
      </c>
      <c r="AU92" s="138"/>
      <c r="AV92" s="137" t="s">
        <v>89</v>
      </c>
      <c r="AW92" s="138"/>
      <c r="AX92" s="137" t="s">
        <v>93</v>
      </c>
      <c r="AY92" s="139" t="s">
        <v>710</v>
      </c>
      <c r="AZ92" s="139">
        <v>2</v>
      </c>
      <c r="BA92" s="142" t="s">
        <v>6</v>
      </c>
      <c r="BB92" s="142">
        <v>31</v>
      </c>
      <c r="BC92" s="137">
        <v>29</v>
      </c>
      <c r="BD92" s="137">
        <v>26</v>
      </c>
      <c r="BE92" s="137" t="s">
        <v>1666</v>
      </c>
      <c r="BF92" s="137">
        <v>16</v>
      </c>
      <c r="BG92" s="137">
        <v>1</v>
      </c>
      <c r="BH92" s="143">
        <v>4.0999999999999996</v>
      </c>
      <c r="BI92" s="144">
        <v>3.78</v>
      </c>
      <c r="BJ92" s="145">
        <v>2.88</v>
      </c>
      <c r="BK92" s="144">
        <v>2.25</v>
      </c>
      <c r="BL92" s="145">
        <v>1.51</v>
      </c>
      <c r="BM92" s="143">
        <v>1.22</v>
      </c>
      <c r="BN92" s="145">
        <v>0.72</v>
      </c>
      <c r="BO92" s="143">
        <v>0</v>
      </c>
      <c r="BP92" s="144">
        <v>0.12</v>
      </c>
      <c r="BQ92" s="145">
        <v>1.27</v>
      </c>
      <c r="BR92" s="145">
        <v>2.86</v>
      </c>
      <c r="BS92" s="145">
        <v>7.15</v>
      </c>
      <c r="BT92" s="145">
        <v>3.88</v>
      </c>
      <c r="BU92" s="146">
        <v>3.62</v>
      </c>
      <c r="BV92" s="147">
        <v>5.31</v>
      </c>
      <c r="BW92" s="147">
        <v>6.99</v>
      </c>
      <c r="BX92" s="146">
        <v>10.79</v>
      </c>
      <c r="BY92" s="146">
        <v>17.239999999999998</v>
      </c>
      <c r="BZ92" s="146">
        <v>3.33</v>
      </c>
      <c r="CA92" s="148">
        <v>2.4500000000000002</v>
      </c>
      <c r="CB92" s="149">
        <v>0</v>
      </c>
      <c r="CC92" s="149">
        <v>0</v>
      </c>
      <c r="CD92" s="149">
        <v>0.39</v>
      </c>
      <c r="CE92" s="150">
        <v>1.02</v>
      </c>
      <c r="CF92" s="149">
        <v>2.36</v>
      </c>
      <c r="CG92" s="150">
        <v>2.4</v>
      </c>
      <c r="CH92" s="148">
        <v>1.45</v>
      </c>
      <c r="CI92" s="149">
        <v>2.71</v>
      </c>
      <c r="CJ92" s="149">
        <v>3.74</v>
      </c>
      <c r="CK92" s="149">
        <v>7.82</v>
      </c>
      <c r="CL92" s="147">
        <v>2.61</v>
      </c>
      <c r="CM92" s="146">
        <v>3.86</v>
      </c>
      <c r="CN92" s="147">
        <v>6.74</v>
      </c>
      <c r="CO92" s="147">
        <v>6.78</v>
      </c>
      <c r="CP92" s="146">
        <v>11.38</v>
      </c>
      <c r="CQ92" s="146">
        <v>16.600000000000001</v>
      </c>
      <c r="CR92" s="151">
        <v>27.94</v>
      </c>
      <c r="CS92" s="152">
        <v>31.9</v>
      </c>
      <c r="CT92" s="153">
        <v>32.99</v>
      </c>
      <c r="CU92" s="152">
        <v>34.020000000000003</v>
      </c>
      <c r="CV92" s="153">
        <v>34.93</v>
      </c>
      <c r="CW92" s="151">
        <v>35.39</v>
      </c>
      <c r="CX92" s="153">
        <v>35.11</v>
      </c>
      <c r="CY92" s="151">
        <v>35.49</v>
      </c>
      <c r="CZ92" s="152">
        <v>37.22</v>
      </c>
      <c r="DA92" s="153">
        <v>37.51</v>
      </c>
      <c r="DB92" s="153">
        <v>38.1</v>
      </c>
      <c r="DC92" s="153">
        <v>39.46</v>
      </c>
      <c r="DD92" s="153">
        <v>41.12</v>
      </c>
      <c r="DE92" s="151">
        <v>43.5</v>
      </c>
      <c r="DF92" s="153">
        <v>46.17</v>
      </c>
      <c r="DG92" s="153">
        <v>42.71</v>
      </c>
      <c r="DH92" s="151">
        <v>45.39</v>
      </c>
      <c r="DI92" s="151">
        <v>42.87</v>
      </c>
      <c r="DJ92" s="151">
        <v>27.67</v>
      </c>
      <c r="DK92" s="152">
        <v>31.45</v>
      </c>
      <c r="DL92" s="153">
        <v>33.130000000000003</v>
      </c>
      <c r="DM92" s="153">
        <v>34.17</v>
      </c>
      <c r="DN92" s="153">
        <v>35.479999999999997</v>
      </c>
      <c r="DO92" s="151">
        <v>34.93</v>
      </c>
      <c r="DP92" s="153">
        <v>35.119999999999997</v>
      </c>
      <c r="DQ92" s="151">
        <v>35.979999999999997</v>
      </c>
      <c r="DR92" s="152">
        <v>36.659999999999997</v>
      </c>
      <c r="DS92" s="153">
        <v>37.65</v>
      </c>
      <c r="DT92" s="153">
        <v>38.24</v>
      </c>
      <c r="DU92" s="153">
        <v>40.42</v>
      </c>
      <c r="DV92" s="153">
        <v>41.95</v>
      </c>
      <c r="DW92" s="151">
        <v>43.39</v>
      </c>
      <c r="DX92" s="153">
        <v>46.19</v>
      </c>
      <c r="DY92" s="153">
        <v>42.53</v>
      </c>
      <c r="DZ92" s="151">
        <v>45.11</v>
      </c>
      <c r="EA92" s="151">
        <v>43.17</v>
      </c>
      <c r="EB92" s="151">
        <v>1</v>
      </c>
      <c r="EC92" s="153">
        <v>3</v>
      </c>
      <c r="ED92" s="153">
        <v>3</v>
      </c>
      <c r="EE92" s="153">
        <v>2</v>
      </c>
      <c r="EF92" s="153">
        <v>-3</v>
      </c>
      <c r="EG92" s="153">
        <v>-14</v>
      </c>
      <c r="EH92" s="153">
        <v>-22</v>
      </c>
      <c r="EI92" s="153">
        <v>-24</v>
      </c>
      <c r="EJ92" s="153">
        <v>-20</v>
      </c>
      <c r="EK92" s="153">
        <v>-12</v>
      </c>
      <c r="EL92" s="153">
        <v>-7</v>
      </c>
      <c r="EM92" s="153">
        <v>-2</v>
      </c>
      <c r="EN92" s="153">
        <v>2</v>
      </c>
      <c r="EO92" s="153">
        <v>4</v>
      </c>
      <c r="EP92" s="153">
        <v>3</v>
      </c>
      <c r="EQ92" s="153">
        <v>2</v>
      </c>
      <c r="ER92" s="153">
        <v>0</v>
      </c>
      <c r="ES92" s="153">
        <v>0</v>
      </c>
      <c r="ET92" s="154"/>
      <c r="EU92" s="154"/>
      <c r="EV92" s="154"/>
    </row>
    <row r="93" spans="1:152" ht="14">
      <c r="A93" s="137" t="s">
        <v>1347</v>
      </c>
      <c r="B93" s="137" t="s">
        <v>1667</v>
      </c>
      <c r="C93" s="137">
        <v>14</v>
      </c>
      <c r="D93" s="137">
        <v>6</v>
      </c>
      <c r="E93" s="137">
        <v>50877111</v>
      </c>
      <c r="F93" s="137" t="s">
        <v>91</v>
      </c>
      <c r="G93" s="138" t="s">
        <v>410</v>
      </c>
      <c r="H93" s="161" t="s">
        <v>95</v>
      </c>
      <c r="I93" s="138">
        <v>-9</v>
      </c>
      <c r="J93" s="137">
        <v>166.5</v>
      </c>
      <c r="K93" s="137">
        <v>44.6</v>
      </c>
      <c r="L93" s="137" t="s">
        <v>167</v>
      </c>
      <c r="M93" s="137"/>
      <c r="N93" s="137" t="s">
        <v>147</v>
      </c>
      <c r="O93" s="137" t="s">
        <v>148</v>
      </c>
      <c r="P93" s="142" t="s">
        <v>17</v>
      </c>
      <c r="Q93" s="142">
        <v>38</v>
      </c>
      <c r="R93" s="137">
        <v>41</v>
      </c>
      <c r="S93" s="137">
        <v>26</v>
      </c>
      <c r="T93" s="140" t="s">
        <v>168</v>
      </c>
      <c r="U93" s="140"/>
      <c r="V93" s="140"/>
      <c r="W93" s="140"/>
      <c r="X93" s="142" t="s">
        <v>17</v>
      </c>
      <c r="Y93" s="142">
        <v>38</v>
      </c>
      <c r="Z93" s="137">
        <v>41</v>
      </c>
      <c r="AA93" s="137">
        <v>26</v>
      </c>
      <c r="AB93" s="137" t="s">
        <v>1348</v>
      </c>
      <c r="AC93" s="141"/>
      <c r="AD93" s="142" t="s">
        <v>216</v>
      </c>
      <c r="AE93" s="142">
        <v>52</v>
      </c>
      <c r="AF93" s="137">
        <v>47</v>
      </c>
      <c r="AG93" s="137">
        <v>21</v>
      </c>
      <c r="AH93" s="137"/>
      <c r="AI93" s="141" t="s">
        <v>88</v>
      </c>
      <c r="AJ93" s="150" t="s">
        <v>217</v>
      </c>
      <c r="AK93" s="150">
        <v>22</v>
      </c>
      <c r="AL93" s="155">
        <v>24</v>
      </c>
      <c r="AM93" s="155">
        <v>12</v>
      </c>
      <c r="AN93" s="155"/>
      <c r="AO93" s="159"/>
      <c r="AP93" s="137" t="s">
        <v>311</v>
      </c>
      <c r="AQ93" s="137" t="s">
        <v>409</v>
      </c>
      <c r="AR93" s="137" t="s">
        <v>226</v>
      </c>
      <c r="AS93" s="137" t="s">
        <v>204</v>
      </c>
      <c r="AT93" s="137" t="s">
        <v>87</v>
      </c>
      <c r="AU93" s="138" t="s">
        <v>152</v>
      </c>
      <c r="AV93" s="137" t="s">
        <v>89</v>
      </c>
      <c r="AW93" s="138" t="s">
        <v>197</v>
      </c>
      <c r="AX93" s="137" t="s">
        <v>93</v>
      </c>
      <c r="AY93" s="139" t="s">
        <v>229</v>
      </c>
      <c r="AZ93" s="139">
        <v>2</v>
      </c>
      <c r="BA93" s="142" t="s">
        <v>17</v>
      </c>
      <c r="BB93" s="142">
        <v>38</v>
      </c>
      <c r="BC93" s="137">
        <v>41</v>
      </c>
      <c r="BD93" s="137">
        <v>26</v>
      </c>
      <c r="BE93" s="137" t="s">
        <v>1667</v>
      </c>
      <c r="BF93" s="137">
        <v>14</v>
      </c>
      <c r="BG93" s="137">
        <v>6</v>
      </c>
      <c r="BH93" s="143">
        <v>5.99</v>
      </c>
      <c r="BI93" s="144">
        <v>3.62</v>
      </c>
      <c r="BJ93" s="145">
        <v>3.73</v>
      </c>
      <c r="BK93" s="144">
        <v>3.6</v>
      </c>
      <c r="BL93" s="145">
        <v>3.13</v>
      </c>
      <c r="BM93" s="143">
        <v>3.35</v>
      </c>
      <c r="BN93" s="145">
        <v>3.23</v>
      </c>
      <c r="BO93" s="143">
        <v>2.56</v>
      </c>
      <c r="BP93" s="144">
        <v>2.9</v>
      </c>
      <c r="BQ93" s="145">
        <v>4.13</v>
      </c>
      <c r="BR93" s="145">
        <v>5.83</v>
      </c>
      <c r="BS93" s="145">
        <v>6.24</v>
      </c>
      <c r="BT93" s="145">
        <v>4.34</v>
      </c>
      <c r="BU93" s="146">
        <v>4.99</v>
      </c>
      <c r="BV93" s="147">
        <v>8.07</v>
      </c>
      <c r="BW93" s="147">
        <v>7.75</v>
      </c>
      <c r="BX93" s="146">
        <v>13.31</v>
      </c>
      <c r="BY93" s="146">
        <v>22.54</v>
      </c>
      <c r="BZ93" s="146">
        <v>4.92</v>
      </c>
      <c r="CA93" s="162">
        <v>3.48</v>
      </c>
      <c r="CB93" s="147">
        <v>2.4500000000000002</v>
      </c>
      <c r="CC93" s="147">
        <v>0.9</v>
      </c>
      <c r="CD93" s="147">
        <v>1.96</v>
      </c>
      <c r="CE93" s="146">
        <v>2.17</v>
      </c>
      <c r="CF93" s="147">
        <v>2.36</v>
      </c>
      <c r="CG93" s="146">
        <v>3.13</v>
      </c>
      <c r="CH93" s="162">
        <v>3.53</v>
      </c>
      <c r="CI93" s="147">
        <v>5.03</v>
      </c>
      <c r="CJ93" s="147">
        <v>5.18</v>
      </c>
      <c r="CK93" s="147">
        <v>4.76</v>
      </c>
      <c r="CL93" s="147">
        <v>4.4800000000000004</v>
      </c>
      <c r="CM93" s="146">
        <v>6.53</v>
      </c>
      <c r="CN93" s="147">
        <v>8.33</v>
      </c>
      <c r="CO93" s="147">
        <v>9.2799999999999994</v>
      </c>
      <c r="CP93" s="146">
        <v>13.81</v>
      </c>
      <c r="CQ93" s="146">
        <v>21.17</v>
      </c>
      <c r="CR93" s="151">
        <v>28.2</v>
      </c>
      <c r="CS93" s="152">
        <v>32.549999999999997</v>
      </c>
      <c r="CT93" s="153">
        <v>34.17</v>
      </c>
      <c r="CU93" s="152">
        <v>36.78</v>
      </c>
      <c r="CV93" s="153">
        <v>36.1</v>
      </c>
      <c r="CW93" s="151">
        <v>37.590000000000003</v>
      </c>
      <c r="CX93" s="153">
        <v>38.659999999999997</v>
      </c>
      <c r="CY93" s="151">
        <v>39.44</v>
      </c>
      <c r="CZ93" s="152">
        <v>39.65</v>
      </c>
      <c r="DA93" s="153">
        <v>41.49</v>
      </c>
      <c r="DB93" s="153">
        <v>42.47</v>
      </c>
      <c r="DC93" s="153">
        <v>42.94</v>
      </c>
      <c r="DD93" s="153">
        <v>49.02</v>
      </c>
      <c r="DE93" s="151">
        <v>47.95</v>
      </c>
      <c r="DF93" s="153">
        <v>48.05</v>
      </c>
      <c r="DG93" s="153">
        <v>45.19</v>
      </c>
      <c r="DH93" s="151">
        <v>44.2</v>
      </c>
      <c r="DI93" s="151">
        <v>42.17</v>
      </c>
      <c r="DJ93" s="151">
        <v>27.91</v>
      </c>
      <c r="DK93" s="152">
        <v>32.08</v>
      </c>
      <c r="DL93" s="153">
        <v>34.46</v>
      </c>
      <c r="DM93" s="153">
        <v>36.409999999999997</v>
      </c>
      <c r="DN93" s="153">
        <v>36.67</v>
      </c>
      <c r="DO93" s="151">
        <v>37.69</v>
      </c>
      <c r="DP93" s="153">
        <v>39.28</v>
      </c>
      <c r="DQ93" s="151">
        <v>40.78</v>
      </c>
      <c r="DR93" s="152">
        <v>41.43</v>
      </c>
      <c r="DS93" s="153">
        <v>41.62</v>
      </c>
      <c r="DT93" s="153">
        <v>41.95</v>
      </c>
      <c r="DU93" s="153">
        <v>43.48</v>
      </c>
      <c r="DV93" s="153">
        <v>48.79</v>
      </c>
      <c r="DW93" s="151">
        <v>48.43</v>
      </c>
      <c r="DX93" s="153">
        <v>48.25</v>
      </c>
      <c r="DY93" s="153">
        <v>44.98</v>
      </c>
      <c r="DZ93" s="151">
        <v>46.27</v>
      </c>
      <c r="EA93" s="151">
        <v>41.4</v>
      </c>
      <c r="EB93" s="151">
        <v>0</v>
      </c>
      <c r="EC93" s="153">
        <v>5</v>
      </c>
      <c r="ED93" s="153">
        <v>6</v>
      </c>
      <c r="EE93" s="153">
        <v>6</v>
      </c>
      <c r="EF93" s="153">
        <v>7</v>
      </c>
      <c r="EG93" s="153">
        <v>1</v>
      </c>
      <c r="EH93" s="153">
        <v>-3</v>
      </c>
      <c r="EI93" s="153">
        <v>-9</v>
      </c>
      <c r="EJ93" s="153">
        <v>-13</v>
      </c>
      <c r="EK93" s="153">
        <v>-15</v>
      </c>
      <c r="EL93" s="153">
        <v>-13</v>
      </c>
      <c r="EM93" s="153">
        <v>-12</v>
      </c>
      <c r="EN93" s="153">
        <v>-8</v>
      </c>
      <c r="EO93" s="153">
        <v>-4</v>
      </c>
      <c r="EP93" s="153">
        <v>-3</v>
      </c>
      <c r="EQ93" s="153">
        <v>0</v>
      </c>
      <c r="ER93" s="153">
        <v>0</v>
      </c>
      <c r="ES93" s="153">
        <v>0</v>
      </c>
      <c r="ET93" s="154"/>
      <c r="EU93" s="154"/>
      <c r="EV93" s="154"/>
    </row>
    <row r="94" spans="1:152" ht="14">
      <c r="A94" s="137" t="s">
        <v>1099</v>
      </c>
      <c r="B94" s="137" t="s">
        <v>1666</v>
      </c>
      <c r="C94" s="137">
        <v>16</v>
      </c>
      <c r="D94" s="137">
        <v>7</v>
      </c>
      <c r="E94" s="137">
        <v>28162829</v>
      </c>
      <c r="F94" s="137" t="s">
        <v>91</v>
      </c>
      <c r="G94" s="138" t="s">
        <v>806</v>
      </c>
      <c r="H94" s="139"/>
      <c r="I94" s="138"/>
      <c r="J94" s="137">
        <v>159</v>
      </c>
      <c r="K94" s="137">
        <v>49.9</v>
      </c>
      <c r="L94" s="137" t="s">
        <v>167</v>
      </c>
      <c r="M94" s="137"/>
      <c r="N94" s="137" t="s">
        <v>147</v>
      </c>
      <c r="O94" s="137" t="s">
        <v>148</v>
      </c>
      <c r="P94" s="137" t="s">
        <v>6</v>
      </c>
      <c r="Q94" s="137">
        <v>37</v>
      </c>
      <c r="R94" s="137">
        <v>29</v>
      </c>
      <c r="S94" s="137">
        <v>27</v>
      </c>
      <c r="T94" s="140"/>
      <c r="U94" s="140"/>
      <c r="V94" s="140"/>
      <c r="W94" s="140"/>
      <c r="X94" s="137" t="s">
        <v>6</v>
      </c>
      <c r="Y94" s="137">
        <v>37</v>
      </c>
      <c r="Z94" s="137">
        <v>29</v>
      </c>
      <c r="AA94" s="137">
        <v>27</v>
      </c>
      <c r="AB94" s="137" t="s">
        <v>280</v>
      </c>
      <c r="AC94" s="137"/>
      <c r="AD94" s="142" t="s">
        <v>232</v>
      </c>
      <c r="AE94" s="142">
        <v>51</v>
      </c>
      <c r="AF94" s="137">
        <v>37</v>
      </c>
      <c r="AG94" s="137">
        <v>18</v>
      </c>
      <c r="AH94" s="137"/>
      <c r="AI94" s="141" t="s">
        <v>443</v>
      </c>
      <c r="AJ94" s="142" t="s">
        <v>217</v>
      </c>
      <c r="AK94" s="142">
        <v>27</v>
      </c>
      <c r="AL94" s="137">
        <v>19</v>
      </c>
      <c r="AM94" s="137">
        <v>5</v>
      </c>
      <c r="AN94" s="137"/>
      <c r="AO94" s="141" t="s">
        <v>197</v>
      </c>
      <c r="AP94" s="137" t="s">
        <v>247</v>
      </c>
      <c r="AQ94" s="137" t="s">
        <v>383</v>
      </c>
      <c r="AR94" s="137" t="s">
        <v>429</v>
      </c>
      <c r="AS94" s="137" t="s">
        <v>353</v>
      </c>
      <c r="AT94" s="137" t="s">
        <v>87</v>
      </c>
      <c r="AU94" s="138"/>
      <c r="AV94" s="137" t="s">
        <v>89</v>
      </c>
      <c r="AW94" s="138"/>
      <c r="AX94" s="137" t="s">
        <v>93</v>
      </c>
      <c r="AY94" s="139" t="s">
        <v>1101</v>
      </c>
      <c r="AZ94" s="139">
        <v>2</v>
      </c>
      <c r="BA94" s="137" t="s">
        <v>6</v>
      </c>
      <c r="BB94" s="137">
        <v>37</v>
      </c>
      <c r="BC94" s="137">
        <v>29</v>
      </c>
      <c r="BD94" s="137">
        <v>27</v>
      </c>
      <c r="BE94" s="137" t="s">
        <v>1666</v>
      </c>
      <c r="BF94" s="137">
        <v>16</v>
      </c>
      <c r="BG94" s="137">
        <v>7</v>
      </c>
      <c r="BH94" s="143">
        <v>2.83</v>
      </c>
      <c r="BI94" s="144">
        <v>2.92</v>
      </c>
      <c r="BJ94" s="145">
        <v>1.74</v>
      </c>
      <c r="BK94" s="144">
        <v>1.74</v>
      </c>
      <c r="BL94" s="145">
        <v>1.99</v>
      </c>
      <c r="BM94" s="143">
        <v>1.24</v>
      </c>
      <c r="BN94" s="145">
        <v>0.76</v>
      </c>
      <c r="BO94" s="143">
        <v>1.18</v>
      </c>
      <c r="BP94" s="144">
        <v>1.81</v>
      </c>
      <c r="BQ94" s="145">
        <v>3.42</v>
      </c>
      <c r="BR94" s="145">
        <v>4.22</v>
      </c>
      <c r="BS94" s="145">
        <v>5.35</v>
      </c>
      <c r="BT94" s="145">
        <v>5.15</v>
      </c>
      <c r="BU94" s="146">
        <v>4.01</v>
      </c>
      <c r="BV94" s="147">
        <v>6.27</v>
      </c>
      <c r="BW94" s="147">
        <v>7.94</v>
      </c>
      <c r="BX94" s="146">
        <v>11.74</v>
      </c>
      <c r="BY94" s="146">
        <v>17.89</v>
      </c>
      <c r="BZ94" s="146">
        <v>2.56</v>
      </c>
      <c r="CA94" s="148">
        <v>1.9</v>
      </c>
      <c r="CB94" s="149">
        <v>0</v>
      </c>
      <c r="CC94" s="149">
        <v>0</v>
      </c>
      <c r="CD94" s="149">
        <v>0.75</v>
      </c>
      <c r="CE94" s="150">
        <v>2.13</v>
      </c>
      <c r="CF94" s="149">
        <v>2.17</v>
      </c>
      <c r="CG94" s="150">
        <v>2.39</v>
      </c>
      <c r="CH94" s="148">
        <v>3.07</v>
      </c>
      <c r="CI94" s="149">
        <v>3.54</v>
      </c>
      <c r="CJ94" s="149">
        <v>4.7300000000000004</v>
      </c>
      <c r="CK94" s="149">
        <v>5.52</v>
      </c>
      <c r="CL94" s="147">
        <v>3.53</v>
      </c>
      <c r="CM94" s="146">
        <v>3.5</v>
      </c>
      <c r="CN94" s="147">
        <v>5.7</v>
      </c>
      <c r="CO94" s="147">
        <v>7.3</v>
      </c>
      <c r="CP94" s="146">
        <v>11.52</v>
      </c>
      <c r="CQ94" s="146">
        <v>17.489999999999998</v>
      </c>
      <c r="CR94" s="151">
        <v>25.56</v>
      </c>
      <c r="CS94" s="152">
        <v>30.91</v>
      </c>
      <c r="CT94" s="153">
        <v>32.33</v>
      </c>
      <c r="CU94" s="152">
        <v>32.33</v>
      </c>
      <c r="CV94" s="153">
        <v>33.659999999999997</v>
      </c>
      <c r="CW94" s="151">
        <v>34.82</v>
      </c>
      <c r="CX94" s="153">
        <v>35.61</v>
      </c>
      <c r="CY94" s="151">
        <v>36.119999999999997</v>
      </c>
      <c r="CZ94" s="152">
        <v>37.659999999999997</v>
      </c>
      <c r="DA94" s="153">
        <v>37.36</v>
      </c>
      <c r="DB94" s="153">
        <v>39.29</v>
      </c>
      <c r="DC94" s="153">
        <v>40.97</v>
      </c>
      <c r="DD94" s="153">
        <v>42.97</v>
      </c>
      <c r="DE94" s="151">
        <v>43.48</v>
      </c>
      <c r="DF94" s="153">
        <v>44.51</v>
      </c>
      <c r="DG94" s="153">
        <v>44.29</v>
      </c>
      <c r="DH94" s="151">
        <v>42.23</v>
      </c>
      <c r="DI94" s="151">
        <v>39.76</v>
      </c>
      <c r="DJ94" s="151">
        <v>26.22</v>
      </c>
      <c r="DK94" s="152">
        <v>30.34</v>
      </c>
      <c r="DL94" s="153">
        <v>32.39</v>
      </c>
      <c r="DM94" s="153">
        <v>32.479999999999997</v>
      </c>
      <c r="DN94" s="153">
        <v>33.450000000000003</v>
      </c>
      <c r="DO94" s="151">
        <v>34.299999999999997</v>
      </c>
      <c r="DP94" s="153">
        <v>35.659999999999997</v>
      </c>
      <c r="DQ94" s="151">
        <v>36.76</v>
      </c>
      <c r="DR94" s="152">
        <v>37.299999999999997</v>
      </c>
      <c r="DS94" s="153">
        <v>37.39</v>
      </c>
      <c r="DT94" s="153">
        <v>39.07</v>
      </c>
      <c r="DU94" s="153">
        <v>40.619999999999997</v>
      </c>
      <c r="DV94" s="153">
        <v>43.38</v>
      </c>
      <c r="DW94" s="151">
        <v>42.91</v>
      </c>
      <c r="DX94" s="153">
        <v>44.27</v>
      </c>
      <c r="DY94" s="153">
        <v>44.46</v>
      </c>
      <c r="DZ94" s="151">
        <v>42.03</v>
      </c>
      <c r="EA94" s="151">
        <v>40.29</v>
      </c>
      <c r="EB94" s="151">
        <v>2</v>
      </c>
      <c r="EC94" s="153">
        <v>5</v>
      </c>
      <c r="ED94" s="153">
        <v>5</v>
      </c>
      <c r="EE94" s="153">
        <v>2</v>
      </c>
      <c r="EF94" s="153">
        <v>-1</v>
      </c>
      <c r="EG94" s="153">
        <v>-8</v>
      </c>
      <c r="EH94" s="153">
        <v>-14</v>
      </c>
      <c r="EI94" s="153">
        <v>-16</v>
      </c>
      <c r="EJ94" s="153">
        <v>-14</v>
      </c>
      <c r="EK94" s="153">
        <v>-11</v>
      </c>
      <c r="EL94" s="153">
        <v>-3</v>
      </c>
      <c r="EM94" s="153">
        <v>0</v>
      </c>
      <c r="EN94" s="153">
        <v>2</v>
      </c>
      <c r="EO94" s="153">
        <v>4</v>
      </c>
      <c r="EP94" s="153">
        <v>4</v>
      </c>
      <c r="EQ94" s="153">
        <v>2</v>
      </c>
      <c r="ER94" s="153">
        <v>2</v>
      </c>
      <c r="ES94" s="153">
        <v>0</v>
      </c>
      <c r="ET94" s="154"/>
      <c r="EU94" s="154"/>
      <c r="EV94" s="154"/>
    </row>
    <row r="95" spans="1:152" ht="14">
      <c r="A95" s="137" t="s">
        <v>999</v>
      </c>
      <c r="B95" s="137" t="s">
        <v>1667</v>
      </c>
      <c r="C95" s="137">
        <v>15</v>
      </c>
      <c r="D95" s="137">
        <v>1</v>
      </c>
      <c r="E95" s="137">
        <v>51318545</v>
      </c>
      <c r="F95" s="137" t="s">
        <v>91</v>
      </c>
      <c r="G95" s="138" t="s">
        <v>1005</v>
      </c>
      <c r="H95" s="139"/>
      <c r="I95" s="138"/>
      <c r="J95" s="137">
        <v>177.4</v>
      </c>
      <c r="K95" s="137">
        <v>61.6</v>
      </c>
      <c r="L95" s="137" t="s">
        <v>167</v>
      </c>
      <c r="M95" s="137"/>
      <c r="N95" s="137" t="s">
        <v>147</v>
      </c>
      <c r="O95" s="137" t="s">
        <v>148</v>
      </c>
      <c r="P95" s="142" t="s">
        <v>15</v>
      </c>
      <c r="Q95" s="142">
        <v>40</v>
      </c>
      <c r="R95" s="137">
        <v>30</v>
      </c>
      <c r="S95" s="137">
        <v>28</v>
      </c>
      <c r="T95" s="140" t="s">
        <v>1003</v>
      </c>
      <c r="U95" s="140"/>
      <c r="V95" s="140"/>
      <c r="W95" s="140"/>
      <c r="X95" s="142" t="s">
        <v>15</v>
      </c>
      <c r="Y95" s="142">
        <v>40</v>
      </c>
      <c r="Z95" s="137">
        <v>30</v>
      </c>
      <c r="AA95" s="137">
        <v>28</v>
      </c>
      <c r="AB95" s="137" t="s">
        <v>280</v>
      </c>
      <c r="AC95" s="141"/>
      <c r="AD95" s="142" t="s">
        <v>159</v>
      </c>
      <c r="AE95" s="142">
        <v>56</v>
      </c>
      <c r="AF95" s="137">
        <v>43</v>
      </c>
      <c r="AG95" s="137">
        <v>34</v>
      </c>
      <c r="AH95" s="137"/>
      <c r="AI95" s="141" t="s">
        <v>1004</v>
      </c>
      <c r="AJ95" s="150" t="s">
        <v>160</v>
      </c>
      <c r="AK95" s="150">
        <v>27</v>
      </c>
      <c r="AL95" s="155">
        <v>22</v>
      </c>
      <c r="AM95" s="155">
        <v>14</v>
      </c>
      <c r="AN95" s="155"/>
      <c r="AO95" s="159" t="s">
        <v>131</v>
      </c>
      <c r="AP95" s="137" t="s">
        <v>311</v>
      </c>
      <c r="AQ95" s="137" t="s">
        <v>248</v>
      </c>
      <c r="AR95" s="137" t="s">
        <v>226</v>
      </c>
      <c r="AS95" s="137" t="s">
        <v>130</v>
      </c>
      <c r="AT95" s="137" t="s">
        <v>87</v>
      </c>
      <c r="AU95" s="138"/>
      <c r="AV95" s="137" t="s">
        <v>89</v>
      </c>
      <c r="AW95" s="138"/>
      <c r="AX95" s="137" t="s">
        <v>93</v>
      </c>
      <c r="AY95" s="139" t="s">
        <v>1006</v>
      </c>
      <c r="AZ95" s="139">
        <v>2</v>
      </c>
      <c r="BA95" s="142" t="s">
        <v>15</v>
      </c>
      <c r="BB95" s="142">
        <v>40</v>
      </c>
      <c r="BC95" s="137">
        <v>30</v>
      </c>
      <c r="BD95" s="137">
        <v>28</v>
      </c>
      <c r="BE95" s="137" t="s">
        <v>1667</v>
      </c>
      <c r="BF95" s="137">
        <v>15</v>
      </c>
      <c r="BG95" s="137">
        <v>1</v>
      </c>
      <c r="BH95" s="143">
        <v>3.61</v>
      </c>
      <c r="BI95" s="144">
        <v>3.78</v>
      </c>
      <c r="BJ95" s="145">
        <v>3.46</v>
      </c>
      <c r="BK95" s="144">
        <v>3.98</v>
      </c>
      <c r="BL95" s="145">
        <v>4.01</v>
      </c>
      <c r="BM95" s="143">
        <v>3.87</v>
      </c>
      <c r="BN95" s="145">
        <v>3.17</v>
      </c>
      <c r="BO95" s="143">
        <v>4.1900000000000004</v>
      </c>
      <c r="BP95" s="144">
        <v>5.0599999999999996</v>
      </c>
      <c r="BQ95" s="145">
        <v>6.07</v>
      </c>
      <c r="BR95" s="145">
        <v>7.35</v>
      </c>
      <c r="BS95" s="145">
        <v>6.28</v>
      </c>
      <c r="BT95" s="145">
        <v>5.1100000000000003</v>
      </c>
      <c r="BU95" s="146">
        <v>5.63</v>
      </c>
      <c r="BV95" s="147">
        <v>6.9</v>
      </c>
      <c r="BW95" s="147">
        <v>7.89</v>
      </c>
      <c r="BX95" s="146">
        <v>11.68</v>
      </c>
      <c r="BY95" s="146">
        <v>19.79</v>
      </c>
      <c r="BZ95" s="146">
        <v>3.73</v>
      </c>
      <c r="CA95" s="148">
        <v>3.45</v>
      </c>
      <c r="CB95" s="149">
        <v>1.56</v>
      </c>
      <c r="CC95" s="149">
        <v>1.45</v>
      </c>
      <c r="CD95" s="149">
        <v>1.28</v>
      </c>
      <c r="CE95" s="150">
        <v>2.06</v>
      </c>
      <c r="CF95" s="149">
        <v>2.5099999999999998</v>
      </c>
      <c r="CG95" s="150">
        <v>3.62</v>
      </c>
      <c r="CH95" s="148">
        <v>4.3499999999999996</v>
      </c>
      <c r="CI95" s="149">
        <v>5.22</v>
      </c>
      <c r="CJ95" s="149">
        <v>7.17</v>
      </c>
      <c r="CK95" s="149">
        <v>4.1100000000000003</v>
      </c>
      <c r="CL95" s="147">
        <v>5.34</v>
      </c>
      <c r="CM95" s="146">
        <v>6.09</v>
      </c>
      <c r="CN95" s="147">
        <v>7.71</v>
      </c>
      <c r="CO95" s="147">
        <v>8.2100000000000009</v>
      </c>
      <c r="CP95" s="146">
        <v>12.06</v>
      </c>
      <c r="CQ95" s="146">
        <v>19.21</v>
      </c>
      <c r="CR95" s="151">
        <v>31.06</v>
      </c>
      <c r="CS95" s="152">
        <v>34.770000000000003</v>
      </c>
      <c r="CT95" s="153">
        <v>36.86</v>
      </c>
      <c r="CU95" s="152">
        <v>38.200000000000003</v>
      </c>
      <c r="CV95" s="153">
        <v>38.42</v>
      </c>
      <c r="CW95" s="151">
        <v>38.869999999999997</v>
      </c>
      <c r="CX95" s="153">
        <v>39.39</v>
      </c>
      <c r="CY95" s="151">
        <v>40.380000000000003</v>
      </c>
      <c r="CZ95" s="152">
        <v>40.11</v>
      </c>
      <c r="DA95" s="153">
        <v>41.8</v>
      </c>
      <c r="DB95" s="153">
        <v>43.97</v>
      </c>
      <c r="DC95" s="153">
        <v>46.48</v>
      </c>
      <c r="DD95" s="153">
        <v>49.23</v>
      </c>
      <c r="DE95" s="151">
        <v>50.08</v>
      </c>
      <c r="DF95" s="153">
        <v>51.73</v>
      </c>
      <c r="DG95" s="153">
        <v>50.9</v>
      </c>
      <c r="DH95" s="151">
        <v>49.85</v>
      </c>
      <c r="DI95" s="151">
        <v>46.9</v>
      </c>
      <c r="DJ95" s="151">
        <v>30.55</v>
      </c>
      <c r="DK95" s="152">
        <v>34.880000000000003</v>
      </c>
      <c r="DL95" s="153">
        <v>36.86</v>
      </c>
      <c r="DM95" s="153">
        <v>38.82</v>
      </c>
      <c r="DN95" s="153">
        <v>39.33</v>
      </c>
      <c r="DO95" s="151">
        <v>39.130000000000003</v>
      </c>
      <c r="DP95" s="153">
        <v>39.06</v>
      </c>
      <c r="DQ95" s="151">
        <v>40.06</v>
      </c>
      <c r="DR95" s="152">
        <v>39.58</v>
      </c>
      <c r="DS95" s="153">
        <v>41.25</v>
      </c>
      <c r="DT95" s="153">
        <v>43.1</v>
      </c>
      <c r="DU95" s="153">
        <v>46.28</v>
      </c>
      <c r="DV95" s="153">
        <v>49.2</v>
      </c>
      <c r="DW95" s="151">
        <v>51.41</v>
      </c>
      <c r="DX95" s="153">
        <v>51.48</v>
      </c>
      <c r="DY95" s="153">
        <v>50.34</v>
      </c>
      <c r="DZ95" s="151">
        <v>49.95</v>
      </c>
      <c r="EA95" s="151">
        <v>46.86</v>
      </c>
      <c r="EB95" s="151">
        <v>0</v>
      </c>
      <c r="EC95" s="153">
        <v>1</v>
      </c>
      <c r="ED95" s="153">
        <v>4</v>
      </c>
      <c r="EE95" s="153">
        <v>7</v>
      </c>
      <c r="EF95" s="153">
        <v>5</v>
      </c>
      <c r="EG95" s="153">
        <v>2</v>
      </c>
      <c r="EH95" s="153">
        <v>-1</v>
      </c>
      <c r="EI95" s="153">
        <v>-5</v>
      </c>
      <c r="EJ95" s="153">
        <v>-8</v>
      </c>
      <c r="EK95" s="153">
        <v>-10</v>
      </c>
      <c r="EL95" s="153">
        <v>-14</v>
      </c>
      <c r="EM95" s="153">
        <v>-14</v>
      </c>
      <c r="EN95" s="153">
        <v>-8</v>
      </c>
      <c r="EO95" s="153">
        <v>-5</v>
      </c>
      <c r="EP95" s="153">
        <v>0</v>
      </c>
      <c r="EQ95" s="153">
        <v>0</v>
      </c>
      <c r="ER95" s="153">
        <v>3</v>
      </c>
      <c r="ES95" s="153">
        <v>4</v>
      </c>
      <c r="ET95" s="154"/>
      <c r="EU95" s="154"/>
      <c r="EV95" s="154"/>
    </row>
    <row r="96" spans="1:152" ht="14">
      <c r="A96" s="137" t="s">
        <v>1025</v>
      </c>
      <c r="B96" s="137" t="s">
        <v>1666</v>
      </c>
      <c r="C96" s="137">
        <v>18</v>
      </c>
      <c r="D96" s="137">
        <v>7</v>
      </c>
      <c r="E96" s="137">
        <v>40783536</v>
      </c>
      <c r="F96" s="137" t="s">
        <v>91</v>
      </c>
      <c r="G96" s="138" t="s">
        <v>862</v>
      </c>
      <c r="H96" s="139"/>
      <c r="I96" s="138"/>
      <c r="J96" s="137">
        <v>173</v>
      </c>
      <c r="K96" s="137">
        <v>49</v>
      </c>
      <c r="L96" s="137" t="s">
        <v>167</v>
      </c>
      <c r="M96" s="137"/>
      <c r="N96" s="137" t="s">
        <v>147</v>
      </c>
      <c r="O96" s="137" t="s">
        <v>148</v>
      </c>
      <c r="P96" s="142" t="s">
        <v>6</v>
      </c>
      <c r="Q96" s="142">
        <v>35</v>
      </c>
      <c r="R96" s="137">
        <v>32</v>
      </c>
      <c r="S96" s="137">
        <v>29</v>
      </c>
      <c r="T96" s="140"/>
      <c r="U96" s="140"/>
      <c r="V96" s="140"/>
      <c r="W96" s="140"/>
      <c r="X96" s="142" t="s">
        <v>6</v>
      </c>
      <c r="Y96" s="142">
        <v>35</v>
      </c>
      <c r="Z96" s="137">
        <v>32</v>
      </c>
      <c r="AA96" s="137">
        <v>29</v>
      </c>
      <c r="AB96" s="137" t="s">
        <v>280</v>
      </c>
      <c r="AC96" s="141"/>
      <c r="AD96" s="142" t="s">
        <v>232</v>
      </c>
      <c r="AE96" s="142">
        <v>60</v>
      </c>
      <c r="AF96" s="137">
        <v>56</v>
      </c>
      <c r="AG96" s="137">
        <v>35</v>
      </c>
      <c r="AH96" s="137"/>
      <c r="AI96" s="141" t="s">
        <v>443</v>
      </c>
      <c r="AJ96" s="150" t="s">
        <v>217</v>
      </c>
      <c r="AK96" s="150">
        <v>22</v>
      </c>
      <c r="AL96" s="155">
        <v>16</v>
      </c>
      <c r="AM96" s="155">
        <v>3</v>
      </c>
      <c r="AN96" s="155"/>
      <c r="AO96" s="159"/>
      <c r="AP96" s="137" t="s">
        <v>869</v>
      </c>
      <c r="AQ96" s="137" t="s">
        <v>1029</v>
      </c>
      <c r="AR96" s="137" t="s">
        <v>140</v>
      </c>
      <c r="AS96" s="137" t="s">
        <v>513</v>
      </c>
      <c r="AT96" s="137" t="s">
        <v>87</v>
      </c>
      <c r="AU96" s="138"/>
      <c r="AV96" s="137" t="s">
        <v>89</v>
      </c>
      <c r="AW96" s="138"/>
      <c r="AX96" s="137" t="s">
        <v>93</v>
      </c>
      <c r="AY96" s="139" t="s">
        <v>1030</v>
      </c>
      <c r="AZ96" s="139">
        <v>2</v>
      </c>
      <c r="BA96" s="142" t="s">
        <v>6</v>
      </c>
      <c r="BB96" s="142">
        <v>35</v>
      </c>
      <c r="BC96" s="137">
        <v>32</v>
      </c>
      <c r="BD96" s="137">
        <v>29</v>
      </c>
      <c r="BE96" s="137" t="s">
        <v>1666</v>
      </c>
      <c r="BF96" s="137">
        <v>18</v>
      </c>
      <c r="BG96" s="137">
        <v>7</v>
      </c>
      <c r="BH96" s="143">
        <v>4.4800000000000004</v>
      </c>
      <c r="BI96" s="144">
        <v>3.98</v>
      </c>
      <c r="BJ96" s="145">
        <v>2.98</v>
      </c>
      <c r="BK96" s="144">
        <v>1.93</v>
      </c>
      <c r="BL96" s="145">
        <v>1.42</v>
      </c>
      <c r="BM96" s="143">
        <v>0.88</v>
      </c>
      <c r="BN96" s="145">
        <v>0.45</v>
      </c>
      <c r="BO96" s="143">
        <v>1.27</v>
      </c>
      <c r="BP96" s="144">
        <v>2.9</v>
      </c>
      <c r="BQ96" s="145">
        <v>5.09</v>
      </c>
      <c r="BR96" s="145">
        <v>4.97</v>
      </c>
      <c r="BS96" s="145">
        <v>5.91</v>
      </c>
      <c r="BT96" s="145">
        <v>3.86</v>
      </c>
      <c r="BU96" s="146">
        <v>3.64</v>
      </c>
      <c r="BV96" s="147">
        <v>6.13</v>
      </c>
      <c r="BW96" s="147">
        <v>8.64</v>
      </c>
      <c r="BX96" s="146">
        <v>12.16</v>
      </c>
      <c r="BY96" s="146">
        <v>19.68</v>
      </c>
      <c r="BZ96" s="146">
        <v>4.58</v>
      </c>
      <c r="CA96" s="148">
        <v>2.66</v>
      </c>
      <c r="CB96" s="149">
        <v>0</v>
      </c>
      <c r="CC96" s="149">
        <v>0.8</v>
      </c>
      <c r="CD96" s="149">
        <v>1.51</v>
      </c>
      <c r="CE96" s="150">
        <v>2.3199999999999998</v>
      </c>
      <c r="CF96" s="149">
        <v>2.68</v>
      </c>
      <c r="CG96" s="150">
        <v>2.59</v>
      </c>
      <c r="CH96" s="148">
        <v>2.74</v>
      </c>
      <c r="CI96" s="149">
        <v>3.68</v>
      </c>
      <c r="CJ96" s="149">
        <v>5.15</v>
      </c>
      <c r="CK96" s="149">
        <v>6.82</v>
      </c>
      <c r="CL96" s="147">
        <v>4.5999999999999996</v>
      </c>
      <c r="CM96" s="146">
        <v>4.51</v>
      </c>
      <c r="CN96" s="147">
        <v>7.74</v>
      </c>
      <c r="CO96" s="147">
        <v>9.2100000000000009</v>
      </c>
      <c r="CP96" s="146">
        <v>13.74</v>
      </c>
      <c r="CQ96" s="146">
        <v>21.38</v>
      </c>
      <c r="CR96" s="151">
        <v>26.45</v>
      </c>
      <c r="CS96" s="152">
        <v>32.979999999999997</v>
      </c>
      <c r="CT96" s="153">
        <v>34.19</v>
      </c>
      <c r="CU96" s="152">
        <v>35.549999999999997</v>
      </c>
      <c r="CV96" s="153">
        <v>35.01</v>
      </c>
      <c r="CW96" s="151">
        <v>35.74</v>
      </c>
      <c r="CX96" s="153">
        <v>37.71</v>
      </c>
      <c r="CY96" s="151">
        <v>37.049999999999997</v>
      </c>
      <c r="CZ96" s="152">
        <v>39.56</v>
      </c>
      <c r="DA96" s="153">
        <v>40.54</v>
      </c>
      <c r="DB96" s="153">
        <v>42.13</v>
      </c>
      <c r="DC96" s="153">
        <v>43.33</v>
      </c>
      <c r="DD96" s="153">
        <v>45.8</v>
      </c>
      <c r="DE96" s="151">
        <v>45.02</v>
      </c>
      <c r="DF96" s="153">
        <v>47.89</v>
      </c>
      <c r="DG96" s="153">
        <v>47.19</v>
      </c>
      <c r="DH96" s="151">
        <v>46.71</v>
      </c>
      <c r="DI96" s="151">
        <v>44.61</v>
      </c>
      <c r="DJ96" s="151">
        <v>26.65</v>
      </c>
      <c r="DK96" s="152">
        <v>33.130000000000003</v>
      </c>
      <c r="DL96" s="153">
        <v>34.54</v>
      </c>
      <c r="DM96" s="153">
        <v>36.26</v>
      </c>
      <c r="DN96" s="153">
        <v>35.520000000000003</v>
      </c>
      <c r="DO96" s="151">
        <v>35.44</v>
      </c>
      <c r="DP96" s="153">
        <v>37.04</v>
      </c>
      <c r="DQ96" s="151">
        <v>37.96</v>
      </c>
      <c r="DR96" s="152">
        <v>39.369999999999997</v>
      </c>
      <c r="DS96" s="153">
        <v>40.5</v>
      </c>
      <c r="DT96" s="153">
        <v>42.41</v>
      </c>
      <c r="DU96" s="153">
        <v>43.77</v>
      </c>
      <c r="DV96" s="153">
        <v>45.49</v>
      </c>
      <c r="DW96" s="151">
        <v>46.29</v>
      </c>
      <c r="DX96" s="153">
        <v>48.11</v>
      </c>
      <c r="DY96" s="153">
        <v>48.11</v>
      </c>
      <c r="DZ96" s="151">
        <v>46.68</v>
      </c>
      <c r="EA96" s="151">
        <v>44.72</v>
      </c>
      <c r="EB96" s="151">
        <v>6</v>
      </c>
      <c r="EC96" s="153">
        <v>6</v>
      </c>
      <c r="ED96" s="153">
        <v>8</v>
      </c>
      <c r="EE96" s="153">
        <v>7</v>
      </c>
      <c r="EF96" s="153">
        <v>0</v>
      </c>
      <c r="EG96" s="153">
        <v>-7</v>
      </c>
      <c r="EH96" s="153">
        <v>-9</v>
      </c>
      <c r="EI96" s="153">
        <v>-13</v>
      </c>
      <c r="EJ96" s="153">
        <v>-10</v>
      </c>
      <c r="EK96" s="153">
        <v>-9</v>
      </c>
      <c r="EL96" s="153">
        <v>-6</v>
      </c>
      <c r="EM96" s="153">
        <v>-6</v>
      </c>
      <c r="EN96" s="153">
        <v>-3</v>
      </c>
      <c r="EO96" s="153">
        <v>-2</v>
      </c>
      <c r="EP96" s="153">
        <v>1</v>
      </c>
      <c r="EQ96" s="153">
        <v>1</v>
      </c>
      <c r="ER96" s="153">
        <v>1</v>
      </c>
      <c r="ES96" s="153">
        <v>0</v>
      </c>
      <c r="ET96" s="154"/>
      <c r="EU96" s="154"/>
      <c r="EV96" s="154"/>
    </row>
    <row r="97" spans="1:152" ht="14">
      <c r="A97" s="137" t="s">
        <v>892</v>
      </c>
      <c r="B97" s="137" t="s">
        <v>1666</v>
      </c>
      <c r="C97" s="137">
        <v>16</v>
      </c>
      <c r="D97" s="137">
        <v>7</v>
      </c>
      <c r="E97" s="137">
        <v>46863029</v>
      </c>
      <c r="F97" s="137" t="s">
        <v>91</v>
      </c>
      <c r="G97" s="138" t="s">
        <v>525</v>
      </c>
      <c r="H97" s="155" t="s">
        <v>95</v>
      </c>
      <c r="I97" s="138">
        <v>-7</v>
      </c>
      <c r="J97" s="137">
        <v>167.3</v>
      </c>
      <c r="K97" s="137">
        <v>55.4</v>
      </c>
      <c r="L97" s="137" t="s">
        <v>167</v>
      </c>
      <c r="M97" s="137"/>
      <c r="N97" s="137" t="s">
        <v>147</v>
      </c>
      <c r="O97" s="137" t="s">
        <v>148</v>
      </c>
      <c r="P97" s="142" t="s">
        <v>13</v>
      </c>
      <c r="Q97" s="142">
        <v>37</v>
      </c>
      <c r="R97" s="137">
        <v>29</v>
      </c>
      <c r="S97" s="137">
        <v>29</v>
      </c>
      <c r="T97" s="140" t="s">
        <v>168</v>
      </c>
      <c r="U97" s="140"/>
      <c r="V97" s="140"/>
      <c r="W97" s="140"/>
      <c r="X97" s="142" t="s">
        <v>13</v>
      </c>
      <c r="Y97" s="142">
        <v>37</v>
      </c>
      <c r="Z97" s="137">
        <v>29</v>
      </c>
      <c r="AA97" s="137">
        <v>29</v>
      </c>
      <c r="AB97" s="137" t="s">
        <v>280</v>
      </c>
      <c r="AC97" s="141" t="s">
        <v>487</v>
      </c>
      <c r="AD97" s="142" t="s">
        <v>159</v>
      </c>
      <c r="AE97" s="142">
        <v>53</v>
      </c>
      <c r="AF97" s="137">
        <v>33</v>
      </c>
      <c r="AG97" s="137">
        <v>31</v>
      </c>
      <c r="AH97" s="137"/>
      <c r="AI97" s="141" t="s">
        <v>90</v>
      </c>
      <c r="AJ97" s="150" t="s">
        <v>160</v>
      </c>
      <c r="AK97" s="150">
        <v>21</v>
      </c>
      <c r="AL97" s="155">
        <v>13</v>
      </c>
      <c r="AM97" s="155">
        <v>9</v>
      </c>
      <c r="AN97" s="155"/>
      <c r="AO97" s="159"/>
      <c r="AP97" s="137" t="s">
        <v>117</v>
      </c>
      <c r="AQ97" s="137" t="s">
        <v>251</v>
      </c>
      <c r="AR97" s="137" t="s">
        <v>85</v>
      </c>
      <c r="AS97" s="137" t="s">
        <v>282</v>
      </c>
      <c r="AT97" s="137" t="s">
        <v>87</v>
      </c>
      <c r="AU97" s="138"/>
      <c r="AV97" s="137" t="s">
        <v>89</v>
      </c>
      <c r="AW97" s="138"/>
      <c r="AX97" s="137" t="s">
        <v>93</v>
      </c>
      <c r="AY97" s="139" t="s">
        <v>343</v>
      </c>
      <c r="AZ97" s="139">
        <v>2</v>
      </c>
      <c r="BA97" s="142" t="s">
        <v>13</v>
      </c>
      <c r="BB97" s="142">
        <v>37</v>
      </c>
      <c r="BC97" s="137">
        <v>29</v>
      </c>
      <c r="BD97" s="137">
        <v>29</v>
      </c>
      <c r="BE97" s="137" t="s">
        <v>1666</v>
      </c>
      <c r="BF97" s="137">
        <v>16</v>
      </c>
      <c r="BG97" s="137">
        <v>7</v>
      </c>
      <c r="BH97" s="143">
        <v>3.76</v>
      </c>
      <c r="BI97" s="144">
        <v>3.62</v>
      </c>
      <c r="BJ97" s="145">
        <v>2.99</v>
      </c>
      <c r="BK97" s="144">
        <v>3.11</v>
      </c>
      <c r="BL97" s="145">
        <v>2.36</v>
      </c>
      <c r="BM97" s="143">
        <v>2.5299999999999998</v>
      </c>
      <c r="BN97" s="145">
        <v>2.2400000000000002</v>
      </c>
      <c r="BO97" s="143">
        <v>1.49</v>
      </c>
      <c r="BP97" s="144">
        <v>1.1100000000000001</v>
      </c>
      <c r="BQ97" s="145">
        <v>1.28</v>
      </c>
      <c r="BR97" s="145">
        <v>2.17</v>
      </c>
      <c r="BS97" s="145">
        <v>3.28</v>
      </c>
      <c r="BT97" s="145">
        <v>0</v>
      </c>
      <c r="BU97" s="146">
        <v>1.24</v>
      </c>
      <c r="BV97" s="147">
        <v>4.1100000000000003</v>
      </c>
      <c r="BW97" s="147">
        <v>5.56</v>
      </c>
      <c r="BX97" s="146">
        <v>8.8800000000000008</v>
      </c>
      <c r="BY97" s="160">
        <v>15.88</v>
      </c>
      <c r="BZ97" s="146">
        <v>3.48</v>
      </c>
      <c r="CA97" s="148">
        <v>3.28</v>
      </c>
      <c r="CB97" s="149">
        <v>1.56</v>
      </c>
      <c r="CC97" s="149">
        <v>1.07</v>
      </c>
      <c r="CD97" s="149">
        <v>0.25</v>
      </c>
      <c r="CE97" s="150">
        <v>1.17</v>
      </c>
      <c r="CF97" s="149">
        <v>1.02</v>
      </c>
      <c r="CG97" s="150">
        <v>1.74</v>
      </c>
      <c r="CH97" s="148">
        <v>2.13</v>
      </c>
      <c r="CI97" s="149">
        <v>3.37</v>
      </c>
      <c r="CJ97" s="149">
        <v>2.61</v>
      </c>
      <c r="CK97" s="149">
        <v>3.21</v>
      </c>
      <c r="CL97" s="147">
        <v>1.51</v>
      </c>
      <c r="CM97" s="146">
        <v>2.4900000000000002</v>
      </c>
      <c r="CN97" s="147">
        <v>4.3099999999999996</v>
      </c>
      <c r="CO97" s="147">
        <v>5.13</v>
      </c>
      <c r="CP97" s="146">
        <v>9.74</v>
      </c>
      <c r="CQ97" s="160">
        <v>17.600000000000001</v>
      </c>
      <c r="CR97" s="151">
        <v>27.11</v>
      </c>
      <c r="CS97" s="152">
        <v>32.54</v>
      </c>
      <c r="CT97" s="153">
        <v>34.049999999999997</v>
      </c>
      <c r="CU97" s="152">
        <v>35.49</v>
      </c>
      <c r="CV97" s="153">
        <v>37.03</v>
      </c>
      <c r="CW97" s="151">
        <v>38.17</v>
      </c>
      <c r="CX97" s="153">
        <v>38.32</v>
      </c>
      <c r="CY97" s="151">
        <v>39.64</v>
      </c>
      <c r="CZ97" s="152">
        <v>40.89</v>
      </c>
      <c r="DA97" s="153">
        <v>40.44</v>
      </c>
      <c r="DB97" s="153">
        <v>41.83</v>
      </c>
      <c r="DC97" s="153">
        <v>41.65</v>
      </c>
      <c r="DD97" s="153">
        <v>44.78</v>
      </c>
      <c r="DE97" s="151">
        <v>46.39</v>
      </c>
      <c r="DF97" s="153">
        <v>46.33</v>
      </c>
      <c r="DG97" s="153">
        <v>47.07</v>
      </c>
      <c r="DH97" s="151">
        <v>45.63</v>
      </c>
      <c r="DI97" s="160">
        <v>47.67</v>
      </c>
      <c r="DJ97" s="151">
        <v>27.72</v>
      </c>
      <c r="DK97" s="152">
        <v>32.46</v>
      </c>
      <c r="DL97" s="153">
        <v>34.28</v>
      </c>
      <c r="DM97" s="153">
        <v>35.770000000000003</v>
      </c>
      <c r="DN97" s="153">
        <v>37.97</v>
      </c>
      <c r="DO97" s="151">
        <v>37.049999999999997</v>
      </c>
      <c r="DP97" s="153">
        <v>37.68</v>
      </c>
      <c r="DQ97" s="151">
        <v>38.94</v>
      </c>
      <c r="DR97" s="152">
        <v>39.979999999999997</v>
      </c>
      <c r="DS97" s="153">
        <v>40.85</v>
      </c>
      <c r="DT97" s="153">
        <v>41.31</v>
      </c>
      <c r="DU97" s="153">
        <v>41.03</v>
      </c>
      <c r="DV97" s="153">
        <v>44.68</v>
      </c>
      <c r="DW97" s="151">
        <v>46.13</v>
      </c>
      <c r="DX97" s="153">
        <v>45.6</v>
      </c>
      <c r="DY97" s="153">
        <v>48.03</v>
      </c>
      <c r="DZ97" s="151">
        <v>45.05</v>
      </c>
      <c r="EA97" s="160">
        <v>47.77</v>
      </c>
      <c r="EB97" s="151">
        <v>0</v>
      </c>
      <c r="EC97" s="153">
        <v>1</v>
      </c>
      <c r="ED97" s="153">
        <v>4</v>
      </c>
      <c r="EE97" s="153">
        <v>4</v>
      </c>
      <c r="EF97" s="153">
        <v>5</v>
      </c>
      <c r="EG97" s="153">
        <v>1</v>
      </c>
      <c r="EH97" s="153">
        <v>-1</v>
      </c>
      <c r="EI97" s="153">
        <v>-11</v>
      </c>
      <c r="EJ97" s="153">
        <v>-18</v>
      </c>
      <c r="EK97" s="153">
        <v>-22</v>
      </c>
      <c r="EL97" s="153">
        <v>-25</v>
      </c>
      <c r="EM97" s="153">
        <v>-27</v>
      </c>
      <c r="EN97" s="153">
        <v>-22</v>
      </c>
      <c r="EO97" s="153">
        <v>-15</v>
      </c>
      <c r="EP97" s="153">
        <v>-11</v>
      </c>
      <c r="EQ97" s="153">
        <v>-7</v>
      </c>
      <c r="ER97" s="153">
        <v>-5</v>
      </c>
      <c r="ES97" s="160">
        <v>-2</v>
      </c>
      <c r="ET97" s="154"/>
      <c r="EU97" s="154"/>
      <c r="EV97" s="154"/>
    </row>
    <row r="98" spans="1:152" s="1" customFormat="1" ht="14">
      <c r="A98" s="137" t="s">
        <v>1571</v>
      </c>
      <c r="B98" s="137" t="s">
        <v>1666</v>
      </c>
      <c r="C98" s="137">
        <v>14</v>
      </c>
      <c r="D98" s="137">
        <v>4</v>
      </c>
      <c r="E98" s="137">
        <v>48219109</v>
      </c>
      <c r="F98" s="137" t="s">
        <v>91</v>
      </c>
      <c r="G98" s="138" t="s">
        <v>1573</v>
      </c>
      <c r="H98" s="139"/>
      <c r="I98" s="138"/>
      <c r="J98" s="137"/>
      <c r="K98" s="137" t="s">
        <v>1672</v>
      </c>
      <c r="L98" s="137" t="s">
        <v>167</v>
      </c>
      <c r="M98" s="137"/>
      <c r="N98" s="137" t="s">
        <v>147</v>
      </c>
      <c r="O98" s="137" t="s">
        <v>148</v>
      </c>
      <c r="P98" s="142" t="s">
        <v>17</v>
      </c>
      <c r="Q98" s="142">
        <v>38</v>
      </c>
      <c r="R98" s="137">
        <v>34</v>
      </c>
      <c r="S98" s="137">
        <v>30</v>
      </c>
      <c r="T98" s="140"/>
      <c r="U98" s="140"/>
      <c r="V98" s="140"/>
      <c r="W98" s="140"/>
      <c r="X98" s="142" t="s">
        <v>17</v>
      </c>
      <c r="Y98" s="142">
        <v>38</v>
      </c>
      <c r="Z98" s="137">
        <v>34</v>
      </c>
      <c r="AA98" s="137">
        <v>30</v>
      </c>
      <c r="AB98" s="137" t="s">
        <v>935</v>
      </c>
      <c r="AC98" s="141"/>
      <c r="AD98" s="142" t="s">
        <v>175</v>
      </c>
      <c r="AE98" s="142">
        <v>64</v>
      </c>
      <c r="AF98" s="137">
        <v>50</v>
      </c>
      <c r="AG98" s="137">
        <v>25</v>
      </c>
      <c r="AH98" s="155"/>
      <c r="AI98" s="159" t="s">
        <v>88</v>
      </c>
      <c r="AJ98" s="150" t="s">
        <v>160</v>
      </c>
      <c r="AK98" s="150">
        <v>29</v>
      </c>
      <c r="AL98" s="155">
        <v>24</v>
      </c>
      <c r="AM98" s="155">
        <v>12</v>
      </c>
      <c r="AN98" s="137"/>
      <c r="AO98" s="159" t="s">
        <v>131</v>
      </c>
      <c r="AP98" s="137" t="s">
        <v>239</v>
      </c>
      <c r="AQ98" s="137" t="s">
        <v>336</v>
      </c>
      <c r="AR98" s="137" t="s">
        <v>559</v>
      </c>
      <c r="AS98" s="137" t="s">
        <v>658</v>
      </c>
      <c r="AT98" s="137" t="s">
        <v>87</v>
      </c>
      <c r="AU98" s="138"/>
      <c r="AV98" s="137" t="s">
        <v>89</v>
      </c>
      <c r="AW98" s="138"/>
      <c r="AX98" s="137" t="s">
        <v>93</v>
      </c>
      <c r="AY98" s="139" t="s">
        <v>1574</v>
      </c>
      <c r="AZ98" s="139">
        <v>2</v>
      </c>
      <c r="BA98" s="142" t="s">
        <v>17</v>
      </c>
      <c r="BB98" s="142">
        <v>38</v>
      </c>
      <c r="BC98" s="137">
        <v>34</v>
      </c>
      <c r="BD98" s="137">
        <v>30</v>
      </c>
      <c r="BE98" s="137" t="s">
        <v>1666</v>
      </c>
      <c r="BF98" s="137">
        <v>14</v>
      </c>
      <c r="BG98" s="137">
        <v>4</v>
      </c>
      <c r="BH98" s="143">
        <v>3.15</v>
      </c>
      <c r="BI98" s="144">
        <v>1.86</v>
      </c>
      <c r="BJ98" s="145">
        <v>1.39</v>
      </c>
      <c r="BK98" s="144">
        <v>1.52</v>
      </c>
      <c r="BL98" s="145">
        <v>1.94</v>
      </c>
      <c r="BM98" s="143">
        <v>1.52</v>
      </c>
      <c r="BN98" s="145">
        <v>1.02</v>
      </c>
      <c r="BO98" s="143">
        <v>2.4500000000000002</v>
      </c>
      <c r="BP98" s="144">
        <v>3.53</v>
      </c>
      <c r="BQ98" s="145">
        <v>3.61</v>
      </c>
      <c r="BR98" s="145">
        <v>4.49</v>
      </c>
      <c r="BS98" s="145">
        <v>6.93</v>
      </c>
      <c r="BT98" s="145">
        <v>4.0599999999999996</v>
      </c>
      <c r="BU98" s="146">
        <v>4.9400000000000004</v>
      </c>
      <c r="BV98" s="147">
        <v>5.33</v>
      </c>
      <c r="BW98" s="147">
        <v>5.87</v>
      </c>
      <c r="BX98" s="146">
        <v>10.81</v>
      </c>
      <c r="BY98" s="146">
        <v>15.63</v>
      </c>
      <c r="BZ98" s="146">
        <v>4.46</v>
      </c>
      <c r="CA98" s="148">
        <v>1.34</v>
      </c>
      <c r="CB98" s="149">
        <v>0.86</v>
      </c>
      <c r="CC98" s="149">
        <v>0</v>
      </c>
      <c r="CD98" s="149">
        <v>0.42</v>
      </c>
      <c r="CE98" s="150">
        <v>0.94</v>
      </c>
      <c r="CF98" s="149">
        <v>1.47</v>
      </c>
      <c r="CG98" s="150">
        <v>2.46</v>
      </c>
      <c r="CH98" s="148">
        <v>2.62</v>
      </c>
      <c r="CI98" s="149">
        <v>2.27</v>
      </c>
      <c r="CJ98" s="149">
        <v>4.0999999999999996</v>
      </c>
      <c r="CK98" s="149">
        <v>5.82</v>
      </c>
      <c r="CL98" s="147">
        <v>5.5</v>
      </c>
      <c r="CM98" s="146">
        <v>5.76</v>
      </c>
      <c r="CN98" s="147">
        <v>6.04</v>
      </c>
      <c r="CO98" s="147">
        <v>8.11</v>
      </c>
      <c r="CP98" s="146">
        <v>12.91</v>
      </c>
      <c r="CQ98" s="146">
        <v>17.95</v>
      </c>
      <c r="CR98" s="151">
        <v>27.48</v>
      </c>
      <c r="CS98" s="152">
        <v>32.06</v>
      </c>
      <c r="CT98" s="153">
        <v>34.32</v>
      </c>
      <c r="CU98" s="152">
        <v>34.590000000000003</v>
      </c>
      <c r="CV98" s="153">
        <v>35.869999999999997</v>
      </c>
      <c r="CW98" s="151">
        <v>35.61</v>
      </c>
      <c r="CX98" s="153">
        <v>35.82</v>
      </c>
      <c r="CY98" s="151">
        <v>35.86</v>
      </c>
      <c r="CZ98" s="152">
        <v>35.97</v>
      </c>
      <c r="DA98" s="153">
        <v>36.380000000000003</v>
      </c>
      <c r="DB98" s="153">
        <v>37.51</v>
      </c>
      <c r="DC98" s="153">
        <v>39.18</v>
      </c>
      <c r="DD98" s="153">
        <v>44.39</v>
      </c>
      <c r="DE98" s="151">
        <v>45.16</v>
      </c>
      <c r="DF98" s="153">
        <v>45.36</v>
      </c>
      <c r="DG98" s="153">
        <v>43.81</v>
      </c>
      <c r="DH98" s="151">
        <v>42.49</v>
      </c>
      <c r="DI98" s="151">
        <v>43.27</v>
      </c>
      <c r="DJ98" s="151">
        <v>27.65</v>
      </c>
      <c r="DK98" s="152">
        <v>32.47</v>
      </c>
      <c r="DL98" s="153">
        <v>33.69</v>
      </c>
      <c r="DM98" s="153">
        <v>35.380000000000003</v>
      </c>
      <c r="DN98" s="153">
        <v>35.76</v>
      </c>
      <c r="DO98" s="151">
        <v>35.21</v>
      </c>
      <c r="DP98" s="153">
        <v>34.869999999999997</v>
      </c>
      <c r="DQ98" s="151">
        <v>34.49</v>
      </c>
      <c r="DR98" s="152">
        <v>35.15</v>
      </c>
      <c r="DS98" s="153">
        <v>36.01</v>
      </c>
      <c r="DT98" s="153">
        <v>36.42</v>
      </c>
      <c r="DU98" s="153">
        <v>38.450000000000003</v>
      </c>
      <c r="DV98" s="153">
        <v>44.34</v>
      </c>
      <c r="DW98" s="151">
        <v>44.61</v>
      </c>
      <c r="DX98" s="153">
        <v>45.42</v>
      </c>
      <c r="DY98" s="153">
        <v>44.94</v>
      </c>
      <c r="DZ98" s="151">
        <v>42.53</v>
      </c>
      <c r="EA98" s="151">
        <v>43.68</v>
      </c>
      <c r="EB98" s="151">
        <v>1</v>
      </c>
      <c r="EC98" s="153">
        <v>2</v>
      </c>
      <c r="ED98" s="153">
        <v>4</v>
      </c>
      <c r="EE98" s="153">
        <v>4</v>
      </c>
      <c r="EF98" s="153">
        <v>1</v>
      </c>
      <c r="EG98" s="153">
        <v>-3</v>
      </c>
      <c r="EH98" s="153">
        <v>-5</v>
      </c>
      <c r="EI98" s="153">
        <v>-12</v>
      </c>
      <c r="EJ98" s="153">
        <v>-16</v>
      </c>
      <c r="EK98" s="153">
        <v>-16</v>
      </c>
      <c r="EL98" s="153">
        <v>-15</v>
      </c>
      <c r="EM98" s="153">
        <v>-14</v>
      </c>
      <c r="EN98" s="153">
        <v>-9</v>
      </c>
      <c r="EO98" s="153">
        <v>-6</v>
      </c>
      <c r="EP98" s="153">
        <v>-3</v>
      </c>
      <c r="EQ98" s="153">
        <v>0</v>
      </c>
      <c r="ER98" s="153">
        <v>1</v>
      </c>
      <c r="ES98" s="153">
        <v>0</v>
      </c>
      <c r="ET98" s="154"/>
      <c r="EU98" s="154"/>
      <c r="EV98" s="154"/>
    </row>
    <row r="99" spans="1:152" ht="14">
      <c r="A99" s="137" t="s">
        <v>944</v>
      </c>
      <c r="B99" s="137" t="s">
        <v>1666</v>
      </c>
      <c r="C99" s="137">
        <v>15</v>
      </c>
      <c r="D99" s="137">
        <v>1</v>
      </c>
      <c r="E99" s="137">
        <v>49624494</v>
      </c>
      <c r="F99" s="137" t="s">
        <v>91</v>
      </c>
      <c r="G99" s="138" t="s">
        <v>948</v>
      </c>
      <c r="H99" s="139"/>
      <c r="I99" s="138"/>
      <c r="J99" s="137">
        <v>164.7</v>
      </c>
      <c r="K99" s="137">
        <v>59.6</v>
      </c>
      <c r="L99" s="137" t="s">
        <v>167</v>
      </c>
      <c r="M99" s="137"/>
      <c r="N99" s="137" t="s">
        <v>147</v>
      </c>
      <c r="O99" s="137" t="s">
        <v>148</v>
      </c>
      <c r="P99" s="142" t="s">
        <v>17</v>
      </c>
      <c r="Q99" s="142">
        <v>45</v>
      </c>
      <c r="R99" s="137">
        <v>32</v>
      </c>
      <c r="S99" s="137">
        <v>34</v>
      </c>
      <c r="T99" s="140"/>
      <c r="U99" s="140"/>
      <c r="V99" s="140"/>
      <c r="W99" s="140"/>
      <c r="X99" s="142" t="s">
        <v>17</v>
      </c>
      <c r="Y99" s="142">
        <v>45</v>
      </c>
      <c r="Z99" s="137">
        <v>32</v>
      </c>
      <c r="AA99" s="137">
        <v>34</v>
      </c>
      <c r="AB99" s="137" t="s">
        <v>280</v>
      </c>
      <c r="AC99" s="141"/>
      <c r="AD99" s="142" t="s">
        <v>101</v>
      </c>
      <c r="AE99" s="142">
        <v>55</v>
      </c>
      <c r="AF99" s="137">
        <v>33</v>
      </c>
      <c r="AG99" s="137">
        <v>23</v>
      </c>
      <c r="AH99" s="137"/>
      <c r="AI99" s="141" t="s">
        <v>443</v>
      </c>
      <c r="AJ99" s="150" t="s">
        <v>138</v>
      </c>
      <c r="AK99" s="150">
        <v>32</v>
      </c>
      <c r="AL99" s="155">
        <v>18</v>
      </c>
      <c r="AM99" s="155">
        <v>6</v>
      </c>
      <c r="AN99" s="155"/>
      <c r="AO99" s="159" t="s">
        <v>180</v>
      </c>
      <c r="AP99" s="137" t="s">
        <v>869</v>
      </c>
      <c r="AQ99" s="137" t="s">
        <v>409</v>
      </c>
      <c r="AR99" s="137" t="s">
        <v>744</v>
      </c>
      <c r="AS99" s="137" t="s">
        <v>324</v>
      </c>
      <c r="AT99" s="137" t="s">
        <v>87</v>
      </c>
      <c r="AU99" s="138"/>
      <c r="AV99" s="137" t="s">
        <v>89</v>
      </c>
      <c r="AW99" s="138"/>
      <c r="AX99" s="137" t="s">
        <v>93</v>
      </c>
      <c r="AY99" s="139" t="s">
        <v>258</v>
      </c>
      <c r="AZ99" s="139">
        <v>2</v>
      </c>
      <c r="BA99" s="142" t="s">
        <v>17</v>
      </c>
      <c r="BB99" s="142">
        <v>45</v>
      </c>
      <c r="BC99" s="137">
        <v>32</v>
      </c>
      <c r="BD99" s="137">
        <v>34</v>
      </c>
      <c r="BE99" s="137" t="s">
        <v>1666</v>
      </c>
      <c r="BF99" s="137">
        <v>15</v>
      </c>
      <c r="BG99" s="137">
        <v>1</v>
      </c>
      <c r="BH99" s="143">
        <v>5.14</v>
      </c>
      <c r="BI99" s="144">
        <v>3.11</v>
      </c>
      <c r="BJ99" s="145">
        <v>4.0999999999999996</v>
      </c>
      <c r="BK99" s="144">
        <v>3.99</v>
      </c>
      <c r="BL99" s="145">
        <v>3.23</v>
      </c>
      <c r="BM99" s="143">
        <v>3.36</v>
      </c>
      <c r="BN99" s="145">
        <v>2.06</v>
      </c>
      <c r="BO99" s="143">
        <v>1.96</v>
      </c>
      <c r="BP99" s="144">
        <v>3.68</v>
      </c>
      <c r="BQ99" s="145">
        <v>3.85</v>
      </c>
      <c r="BR99" s="145">
        <v>4.46</v>
      </c>
      <c r="BS99" s="145">
        <v>6.18</v>
      </c>
      <c r="BT99" s="145">
        <v>3.11</v>
      </c>
      <c r="BU99" s="146">
        <v>3.48</v>
      </c>
      <c r="BV99" s="147">
        <v>4.47</v>
      </c>
      <c r="BW99" s="147">
        <v>5.85</v>
      </c>
      <c r="BX99" s="146">
        <v>11.73</v>
      </c>
      <c r="BY99" s="146">
        <v>15.87</v>
      </c>
      <c r="BZ99" s="146">
        <v>5.17</v>
      </c>
      <c r="CA99" s="148">
        <v>2.96</v>
      </c>
      <c r="CB99" s="149">
        <v>0.12</v>
      </c>
      <c r="CC99" s="149">
        <v>0</v>
      </c>
      <c r="CD99" s="149">
        <v>0.37</v>
      </c>
      <c r="CE99" s="150">
        <v>2.66</v>
      </c>
      <c r="CF99" s="149">
        <v>2.2400000000000002</v>
      </c>
      <c r="CG99" s="150">
        <v>3.66</v>
      </c>
      <c r="CH99" s="148">
        <v>4.7300000000000004</v>
      </c>
      <c r="CI99" s="149">
        <v>3.5</v>
      </c>
      <c r="CJ99" s="149">
        <v>4.4800000000000004</v>
      </c>
      <c r="CK99" s="149">
        <v>4.37</v>
      </c>
      <c r="CL99" s="147">
        <v>2.2400000000000002</v>
      </c>
      <c r="CM99" s="146">
        <v>2.67</v>
      </c>
      <c r="CN99" s="147">
        <v>4.29</v>
      </c>
      <c r="CO99" s="147">
        <v>5.78</v>
      </c>
      <c r="CP99" s="146">
        <v>11.72</v>
      </c>
      <c r="CQ99" s="146">
        <v>15.9</v>
      </c>
      <c r="CR99" s="151">
        <v>26.9</v>
      </c>
      <c r="CS99" s="152">
        <v>31.57</v>
      </c>
      <c r="CT99" s="153">
        <v>36.53</v>
      </c>
      <c r="CU99" s="152">
        <v>37.56</v>
      </c>
      <c r="CV99" s="153">
        <v>39.07</v>
      </c>
      <c r="CW99" s="151">
        <v>40.880000000000003</v>
      </c>
      <c r="CX99" s="153">
        <v>41.29</v>
      </c>
      <c r="CY99" s="151">
        <v>40.54</v>
      </c>
      <c r="CZ99" s="152">
        <v>41.63</v>
      </c>
      <c r="DA99" s="153">
        <v>42.65</v>
      </c>
      <c r="DB99" s="153">
        <v>42.23</v>
      </c>
      <c r="DC99" s="153">
        <v>42.32</v>
      </c>
      <c r="DD99" s="153">
        <v>45.98</v>
      </c>
      <c r="DE99" s="151">
        <v>48.78</v>
      </c>
      <c r="DF99" s="153">
        <v>48.34</v>
      </c>
      <c r="DG99" s="153">
        <v>44.74</v>
      </c>
      <c r="DH99" s="151">
        <v>44.01</v>
      </c>
      <c r="DI99" s="151">
        <v>46.91</v>
      </c>
      <c r="DJ99" s="151">
        <v>26.5</v>
      </c>
      <c r="DK99" s="152">
        <v>31.56</v>
      </c>
      <c r="DL99" s="153">
        <v>37.97</v>
      </c>
      <c r="DM99" s="153">
        <v>38.93</v>
      </c>
      <c r="DN99" s="153">
        <v>40.36</v>
      </c>
      <c r="DO99" s="151">
        <v>40.68</v>
      </c>
      <c r="DP99" s="153">
        <v>40.26</v>
      </c>
      <c r="DQ99" s="151">
        <v>40.57</v>
      </c>
      <c r="DR99" s="152">
        <v>41.12</v>
      </c>
      <c r="DS99" s="153">
        <v>42.32</v>
      </c>
      <c r="DT99" s="153">
        <v>43.68</v>
      </c>
      <c r="DU99" s="153">
        <v>42.83</v>
      </c>
      <c r="DV99" s="153">
        <v>46.19</v>
      </c>
      <c r="DW99" s="151">
        <v>48.29</v>
      </c>
      <c r="DX99" s="153">
        <v>48.42</v>
      </c>
      <c r="DY99" s="153">
        <v>45.45</v>
      </c>
      <c r="DZ99" s="151">
        <v>43.73</v>
      </c>
      <c r="EA99" s="151">
        <v>46.7</v>
      </c>
      <c r="EB99" s="151">
        <v>0</v>
      </c>
      <c r="EC99" s="153">
        <v>2</v>
      </c>
      <c r="ED99" s="153">
        <v>6</v>
      </c>
      <c r="EE99" s="153">
        <v>6</v>
      </c>
      <c r="EF99" s="153">
        <v>4</v>
      </c>
      <c r="EG99" s="153">
        <v>-2</v>
      </c>
      <c r="EH99" s="153">
        <v>-7</v>
      </c>
      <c r="EI99" s="153">
        <v>-10</v>
      </c>
      <c r="EJ99" s="153">
        <v>-3</v>
      </c>
      <c r="EK99" s="153">
        <v>-1</v>
      </c>
      <c r="EL99" s="153">
        <v>2</v>
      </c>
      <c r="EM99" s="153">
        <v>6</v>
      </c>
      <c r="EN99" s="153">
        <v>8</v>
      </c>
      <c r="EO99" s="153">
        <v>8</v>
      </c>
      <c r="EP99" s="153">
        <v>6</v>
      </c>
      <c r="EQ99" s="153">
        <v>3</v>
      </c>
      <c r="ER99" s="153">
        <v>2</v>
      </c>
      <c r="ES99" s="153">
        <v>4</v>
      </c>
      <c r="ET99" s="154"/>
      <c r="EU99" s="154"/>
      <c r="EV99" s="154"/>
    </row>
    <row r="100" spans="1:152" ht="14">
      <c r="A100" s="137" t="s">
        <v>1550</v>
      </c>
      <c r="B100" s="137" t="s">
        <v>1666</v>
      </c>
      <c r="C100" s="137">
        <v>17</v>
      </c>
      <c r="D100" s="137">
        <v>4</v>
      </c>
      <c r="E100" s="137">
        <v>51187316</v>
      </c>
      <c r="F100" s="137" t="s">
        <v>91</v>
      </c>
      <c r="G100" s="138" t="s">
        <v>1554</v>
      </c>
      <c r="H100" s="139"/>
      <c r="I100" s="138"/>
      <c r="J100" s="137">
        <v>156.6</v>
      </c>
      <c r="K100" s="137">
        <v>39.700000000000003</v>
      </c>
      <c r="L100" s="137" t="s">
        <v>167</v>
      </c>
      <c r="M100" s="137"/>
      <c r="N100" s="137" t="s">
        <v>147</v>
      </c>
      <c r="O100" s="137" t="s">
        <v>148</v>
      </c>
      <c r="P100" s="142" t="s">
        <v>17</v>
      </c>
      <c r="Q100" s="142">
        <v>42</v>
      </c>
      <c r="R100" s="137">
        <v>36</v>
      </c>
      <c r="S100" s="137">
        <v>35</v>
      </c>
      <c r="T100" s="140"/>
      <c r="U100" s="140"/>
      <c r="V100" s="140"/>
      <c r="W100" s="140"/>
      <c r="X100" s="142" t="s">
        <v>17</v>
      </c>
      <c r="Y100" s="142">
        <v>42</v>
      </c>
      <c r="Z100" s="137">
        <v>36</v>
      </c>
      <c r="AA100" s="137">
        <v>35</v>
      </c>
      <c r="AB100" s="137" t="s">
        <v>1553</v>
      </c>
      <c r="AC100" s="141"/>
      <c r="AD100" s="142" t="s">
        <v>175</v>
      </c>
      <c r="AE100" s="142">
        <v>53</v>
      </c>
      <c r="AF100" s="137">
        <v>35</v>
      </c>
      <c r="AG100" s="137">
        <v>29</v>
      </c>
      <c r="AH100" s="137"/>
      <c r="AI100" s="141" t="s">
        <v>88</v>
      </c>
      <c r="AJ100" s="150" t="s">
        <v>160</v>
      </c>
      <c r="AK100" s="150">
        <v>21</v>
      </c>
      <c r="AL100" s="155">
        <v>18</v>
      </c>
      <c r="AM100" s="155">
        <v>12</v>
      </c>
      <c r="AN100" s="155"/>
      <c r="AO100" s="159"/>
      <c r="AP100" s="137" t="s">
        <v>311</v>
      </c>
      <c r="AQ100" s="137" t="s">
        <v>118</v>
      </c>
      <c r="AR100" s="137" t="s">
        <v>766</v>
      </c>
      <c r="AS100" s="137" t="s">
        <v>204</v>
      </c>
      <c r="AT100" s="137" t="s">
        <v>87</v>
      </c>
      <c r="AU100" s="138"/>
      <c r="AV100" s="137" t="s">
        <v>89</v>
      </c>
      <c r="AW100" s="138"/>
      <c r="AX100" s="137" t="s">
        <v>93</v>
      </c>
      <c r="AY100" s="139" t="s">
        <v>773</v>
      </c>
      <c r="AZ100" s="139">
        <v>2</v>
      </c>
      <c r="BA100" s="142" t="s">
        <v>17</v>
      </c>
      <c r="BB100" s="142">
        <v>42</v>
      </c>
      <c r="BC100" s="137">
        <v>36</v>
      </c>
      <c r="BD100" s="137">
        <v>35</v>
      </c>
      <c r="BE100" s="137" t="s">
        <v>1666</v>
      </c>
      <c r="BF100" s="137">
        <v>17</v>
      </c>
      <c r="BG100" s="137">
        <v>4</v>
      </c>
      <c r="BH100" s="143">
        <v>1.96</v>
      </c>
      <c r="BI100" s="144">
        <v>1.06</v>
      </c>
      <c r="BJ100" s="145">
        <v>1.54</v>
      </c>
      <c r="BK100" s="144">
        <v>1.25</v>
      </c>
      <c r="BL100" s="145">
        <v>1.5</v>
      </c>
      <c r="BM100" s="143">
        <v>1.1200000000000001</v>
      </c>
      <c r="BN100" s="145">
        <v>1.1200000000000001</v>
      </c>
      <c r="BO100" s="143">
        <v>0</v>
      </c>
      <c r="BP100" s="144">
        <v>0</v>
      </c>
      <c r="BQ100" s="145">
        <v>0</v>
      </c>
      <c r="BR100" s="145">
        <v>4.32</v>
      </c>
      <c r="BS100" s="145">
        <v>4.8</v>
      </c>
      <c r="BT100" s="145">
        <v>1.1100000000000001</v>
      </c>
      <c r="BU100" s="146">
        <v>1.39</v>
      </c>
      <c r="BV100" s="147">
        <v>2.4700000000000002</v>
      </c>
      <c r="BW100" s="147">
        <v>3.49</v>
      </c>
      <c r="BX100" s="146">
        <v>9.67</v>
      </c>
      <c r="BY100" s="146">
        <v>14.35</v>
      </c>
      <c r="BZ100" s="146">
        <v>2.89</v>
      </c>
      <c r="CA100" s="148">
        <v>0.88</v>
      </c>
      <c r="CB100" s="149">
        <v>0</v>
      </c>
      <c r="CC100" s="149">
        <v>0</v>
      </c>
      <c r="CD100" s="149">
        <v>0</v>
      </c>
      <c r="CE100" s="150">
        <v>0.12</v>
      </c>
      <c r="CF100" s="149">
        <v>1.1200000000000001</v>
      </c>
      <c r="CG100" s="150">
        <v>1.02</v>
      </c>
      <c r="CH100" s="148">
        <v>1.73</v>
      </c>
      <c r="CI100" s="149">
        <v>1.28</v>
      </c>
      <c r="CJ100" s="149">
        <v>5.12</v>
      </c>
      <c r="CK100" s="149">
        <v>2.94</v>
      </c>
      <c r="CL100" s="147">
        <v>0.12</v>
      </c>
      <c r="CM100" s="146">
        <v>0.76</v>
      </c>
      <c r="CN100" s="147">
        <v>1.27</v>
      </c>
      <c r="CO100" s="147">
        <v>3.86</v>
      </c>
      <c r="CP100" s="146">
        <v>8.7200000000000006</v>
      </c>
      <c r="CQ100" s="146">
        <v>15.64</v>
      </c>
      <c r="CR100" s="151">
        <v>28.39</v>
      </c>
      <c r="CS100" s="152">
        <v>32.799999999999997</v>
      </c>
      <c r="CT100" s="153">
        <v>34.29</v>
      </c>
      <c r="CU100" s="152">
        <v>37.450000000000003</v>
      </c>
      <c r="CV100" s="153">
        <v>38.4</v>
      </c>
      <c r="CW100" s="151">
        <v>38.96</v>
      </c>
      <c r="CX100" s="153">
        <v>40.11</v>
      </c>
      <c r="CY100" s="151">
        <v>40.89</v>
      </c>
      <c r="CZ100" s="152">
        <v>41.92</v>
      </c>
      <c r="DA100" s="153">
        <v>40.96</v>
      </c>
      <c r="DB100" s="153">
        <v>41.9</v>
      </c>
      <c r="DC100" s="153">
        <v>40.770000000000003</v>
      </c>
      <c r="DD100" s="153">
        <v>42.97</v>
      </c>
      <c r="DE100" s="151">
        <v>42.93</v>
      </c>
      <c r="DF100" s="153">
        <v>47.02</v>
      </c>
      <c r="DG100" s="153">
        <v>43.51</v>
      </c>
      <c r="DH100" s="151">
        <v>39.4</v>
      </c>
      <c r="DI100" s="151">
        <v>39.81</v>
      </c>
      <c r="DJ100" s="151">
        <v>28.78</v>
      </c>
      <c r="DK100" s="152">
        <v>32.130000000000003</v>
      </c>
      <c r="DL100" s="153">
        <v>34.94</v>
      </c>
      <c r="DM100" s="153">
        <v>37.94</v>
      </c>
      <c r="DN100" s="153">
        <v>39.17</v>
      </c>
      <c r="DO100" s="151">
        <v>39.979999999999997</v>
      </c>
      <c r="DP100" s="153">
        <v>39.28</v>
      </c>
      <c r="DQ100" s="151">
        <v>39.51</v>
      </c>
      <c r="DR100" s="152">
        <v>39.200000000000003</v>
      </c>
      <c r="DS100" s="153">
        <v>39.799999999999997</v>
      </c>
      <c r="DT100" s="153">
        <v>40.28</v>
      </c>
      <c r="DU100" s="153">
        <v>39.450000000000003</v>
      </c>
      <c r="DV100" s="153">
        <v>43.2</v>
      </c>
      <c r="DW100" s="151">
        <v>43.27</v>
      </c>
      <c r="DX100" s="153">
        <v>46.21</v>
      </c>
      <c r="DY100" s="153">
        <v>42.85</v>
      </c>
      <c r="DZ100" s="151">
        <v>40.229999999999997</v>
      </c>
      <c r="EA100" s="151">
        <v>39.409999999999997</v>
      </c>
      <c r="EB100" s="151">
        <v>-2</v>
      </c>
      <c r="EC100" s="153">
        <v>-2</v>
      </c>
      <c r="ED100" s="153">
        <v>3</v>
      </c>
      <c r="EE100" s="153">
        <v>9</v>
      </c>
      <c r="EF100" s="153">
        <v>8</v>
      </c>
      <c r="EG100" s="153">
        <v>0</v>
      </c>
      <c r="EH100" s="153">
        <v>-6</v>
      </c>
      <c r="EI100" s="153">
        <v>-14</v>
      </c>
      <c r="EJ100" s="153">
        <v>-20</v>
      </c>
      <c r="EK100" s="153">
        <v>-21</v>
      </c>
      <c r="EL100" s="153">
        <v>-18</v>
      </c>
      <c r="EM100" s="153">
        <v>-14</v>
      </c>
      <c r="EN100" s="153">
        <v>-9</v>
      </c>
      <c r="EO100" s="153">
        <v>-6</v>
      </c>
      <c r="EP100" s="153">
        <v>-2</v>
      </c>
      <c r="EQ100" s="153">
        <v>-1</v>
      </c>
      <c r="ER100" s="153">
        <v>0</v>
      </c>
      <c r="ES100" s="153">
        <v>0</v>
      </c>
      <c r="ET100" s="154"/>
      <c r="EU100" s="154"/>
      <c r="EV100" s="154"/>
    </row>
    <row r="101" spans="1:152" ht="14">
      <c r="A101" s="137" t="s">
        <v>963</v>
      </c>
      <c r="B101" s="137" t="s">
        <v>1666</v>
      </c>
      <c r="C101" s="137">
        <v>19</v>
      </c>
      <c r="D101" s="137">
        <v>0</v>
      </c>
      <c r="E101" s="137">
        <v>50501490</v>
      </c>
      <c r="F101" s="137" t="s">
        <v>91</v>
      </c>
      <c r="G101" s="138" t="s">
        <v>878</v>
      </c>
      <c r="H101" s="139"/>
      <c r="I101" s="138"/>
      <c r="J101" s="137">
        <v>153.80000000000001</v>
      </c>
      <c r="K101" s="137">
        <v>56.3</v>
      </c>
      <c r="L101" s="137" t="s">
        <v>167</v>
      </c>
      <c r="M101" s="137"/>
      <c r="N101" s="137" t="s">
        <v>147</v>
      </c>
      <c r="O101" s="137" t="s">
        <v>148</v>
      </c>
      <c r="P101" s="137" t="s">
        <v>17</v>
      </c>
      <c r="Q101" s="137">
        <v>39</v>
      </c>
      <c r="R101" s="137">
        <v>41</v>
      </c>
      <c r="S101" s="137">
        <v>35</v>
      </c>
      <c r="T101" s="140"/>
      <c r="U101" s="140"/>
      <c r="V101" s="140"/>
      <c r="W101" s="140"/>
      <c r="X101" s="137" t="s">
        <v>17</v>
      </c>
      <c r="Y101" s="137">
        <v>39</v>
      </c>
      <c r="Z101" s="137">
        <v>41</v>
      </c>
      <c r="AA101" s="137">
        <v>35</v>
      </c>
      <c r="AB101" s="137" t="s">
        <v>965</v>
      </c>
      <c r="AC101" s="141" t="s">
        <v>703</v>
      </c>
      <c r="AD101" s="142" t="s">
        <v>318</v>
      </c>
      <c r="AE101" s="142">
        <v>53</v>
      </c>
      <c r="AF101" s="137">
        <v>49</v>
      </c>
      <c r="AG101" s="137">
        <v>35</v>
      </c>
      <c r="AH101" s="137"/>
      <c r="AI101" s="137" t="s">
        <v>242</v>
      </c>
      <c r="AJ101" s="142" t="s">
        <v>261</v>
      </c>
      <c r="AK101" s="142">
        <v>15</v>
      </c>
      <c r="AL101" s="137">
        <v>11</v>
      </c>
      <c r="AM101" s="137">
        <v>7</v>
      </c>
      <c r="AN101" s="137"/>
      <c r="AO101" s="141"/>
      <c r="AP101" s="137" t="s">
        <v>869</v>
      </c>
      <c r="AQ101" s="137" t="s">
        <v>760</v>
      </c>
      <c r="AR101" s="137" t="s">
        <v>289</v>
      </c>
      <c r="AS101" s="137" t="s">
        <v>353</v>
      </c>
      <c r="AT101" s="137" t="s">
        <v>87</v>
      </c>
      <c r="AU101" s="138"/>
      <c r="AV101" s="137" t="s">
        <v>89</v>
      </c>
      <c r="AW101" s="138"/>
      <c r="AX101" s="137" t="s">
        <v>93</v>
      </c>
      <c r="AY101" s="139" t="s">
        <v>966</v>
      </c>
      <c r="AZ101" s="139">
        <v>2</v>
      </c>
      <c r="BA101" s="137" t="s">
        <v>17</v>
      </c>
      <c r="BB101" s="137">
        <v>39</v>
      </c>
      <c r="BC101" s="137">
        <v>41</v>
      </c>
      <c r="BD101" s="137">
        <v>35</v>
      </c>
      <c r="BE101" s="137" t="s">
        <v>1666</v>
      </c>
      <c r="BF101" s="137">
        <v>19</v>
      </c>
      <c r="BG101" s="137">
        <v>0</v>
      </c>
      <c r="BH101" s="143">
        <v>2.4700000000000002</v>
      </c>
      <c r="BI101" s="144">
        <v>3.17</v>
      </c>
      <c r="BJ101" s="145">
        <v>2.5</v>
      </c>
      <c r="BK101" s="144">
        <v>2.74</v>
      </c>
      <c r="BL101" s="145">
        <v>2.12</v>
      </c>
      <c r="BM101" s="143">
        <v>1.87</v>
      </c>
      <c r="BN101" s="145">
        <v>2.21</v>
      </c>
      <c r="BO101" s="143">
        <v>1.42</v>
      </c>
      <c r="BP101" s="144">
        <v>0</v>
      </c>
      <c r="BQ101" s="145">
        <v>0.67</v>
      </c>
      <c r="BR101" s="145">
        <v>2.39</v>
      </c>
      <c r="BS101" s="145">
        <v>4.47</v>
      </c>
      <c r="BT101" s="145">
        <v>2.34</v>
      </c>
      <c r="BU101" s="146">
        <v>2.4700000000000002</v>
      </c>
      <c r="BV101" s="147">
        <v>4.3600000000000003</v>
      </c>
      <c r="BW101" s="147">
        <v>5.5</v>
      </c>
      <c r="BX101" s="146">
        <v>9.1300000000000008</v>
      </c>
      <c r="BY101" s="146">
        <v>15.52</v>
      </c>
      <c r="BZ101" s="146">
        <v>2.46</v>
      </c>
      <c r="CA101" s="148">
        <v>1.79</v>
      </c>
      <c r="CB101" s="149">
        <v>0</v>
      </c>
      <c r="CC101" s="149">
        <v>0</v>
      </c>
      <c r="CD101" s="149">
        <v>0.37</v>
      </c>
      <c r="CE101" s="150">
        <v>2.2400000000000002</v>
      </c>
      <c r="CF101" s="149">
        <v>0.87</v>
      </c>
      <c r="CG101" s="150">
        <v>2.06</v>
      </c>
      <c r="CH101" s="148">
        <v>2.4</v>
      </c>
      <c r="CI101" s="149">
        <v>1.45</v>
      </c>
      <c r="CJ101" s="149">
        <v>2.72</v>
      </c>
      <c r="CK101" s="149">
        <v>5.51</v>
      </c>
      <c r="CL101" s="147">
        <v>2.2400000000000002</v>
      </c>
      <c r="CM101" s="146">
        <v>2.74</v>
      </c>
      <c r="CN101" s="147">
        <v>3.99</v>
      </c>
      <c r="CO101" s="147">
        <v>5.12</v>
      </c>
      <c r="CP101" s="146">
        <v>9.91</v>
      </c>
      <c r="CQ101" s="146">
        <v>16.079999999999998</v>
      </c>
      <c r="CR101" s="151">
        <v>27.54</v>
      </c>
      <c r="CS101" s="152">
        <v>31.57</v>
      </c>
      <c r="CT101" s="153">
        <v>34.04</v>
      </c>
      <c r="CU101" s="152">
        <v>35.67</v>
      </c>
      <c r="CV101" s="153">
        <v>35.32</v>
      </c>
      <c r="CW101" s="151">
        <v>35.94</v>
      </c>
      <c r="CX101" s="153">
        <v>36.57</v>
      </c>
      <c r="CY101" s="151">
        <v>36.42</v>
      </c>
      <c r="CZ101" s="152">
        <v>37.04</v>
      </c>
      <c r="DA101" s="153">
        <v>37.76</v>
      </c>
      <c r="DB101" s="153">
        <v>38.119999999999997</v>
      </c>
      <c r="DC101" s="153">
        <v>40.67</v>
      </c>
      <c r="DD101" s="153">
        <v>42.37</v>
      </c>
      <c r="DE101" s="151">
        <v>45.36</v>
      </c>
      <c r="DF101" s="153">
        <v>46.15</v>
      </c>
      <c r="DG101" s="153">
        <v>46.29</v>
      </c>
      <c r="DH101" s="151">
        <v>43.57</v>
      </c>
      <c r="DI101" s="151">
        <v>45.42</v>
      </c>
      <c r="DJ101" s="151">
        <v>27.46</v>
      </c>
      <c r="DK101" s="152">
        <v>31.11</v>
      </c>
      <c r="DL101" s="153">
        <v>34.79</v>
      </c>
      <c r="DM101" s="153">
        <v>35.770000000000003</v>
      </c>
      <c r="DN101" s="153">
        <v>35.28</v>
      </c>
      <c r="DO101" s="151">
        <v>35.97</v>
      </c>
      <c r="DP101" s="153">
        <v>36.770000000000003</v>
      </c>
      <c r="DQ101" s="151">
        <v>36.79</v>
      </c>
      <c r="DR101" s="152">
        <v>36.33</v>
      </c>
      <c r="DS101" s="153">
        <v>36.64</v>
      </c>
      <c r="DT101" s="153">
        <v>38.07</v>
      </c>
      <c r="DU101" s="153">
        <v>40.409999999999997</v>
      </c>
      <c r="DV101" s="153">
        <v>42.36</v>
      </c>
      <c r="DW101" s="151">
        <v>44.88</v>
      </c>
      <c r="DX101" s="153">
        <v>46.23</v>
      </c>
      <c r="DY101" s="153">
        <v>46.41</v>
      </c>
      <c r="DZ101" s="151">
        <v>44.49</v>
      </c>
      <c r="EA101" s="151">
        <v>45.62</v>
      </c>
      <c r="EB101" s="151">
        <v>4</v>
      </c>
      <c r="EC101" s="153">
        <v>6</v>
      </c>
      <c r="ED101" s="153">
        <v>7</v>
      </c>
      <c r="EE101" s="153">
        <v>4</v>
      </c>
      <c r="EF101" s="153">
        <v>0</v>
      </c>
      <c r="EG101" s="153">
        <v>-8</v>
      </c>
      <c r="EH101" s="153">
        <v>-16</v>
      </c>
      <c r="EI101" s="153">
        <v>-21</v>
      </c>
      <c r="EJ101" s="153">
        <v>-24</v>
      </c>
      <c r="EK101" s="153">
        <v>-20</v>
      </c>
      <c r="EL101" s="153">
        <v>-17</v>
      </c>
      <c r="EM101" s="153">
        <v>-13</v>
      </c>
      <c r="EN101" s="153">
        <v>-10</v>
      </c>
      <c r="EO101" s="153">
        <v>-6</v>
      </c>
      <c r="EP101" s="153">
        <v>-5</v>
      </c>
      <c r="EQ101" s="153">
        <v>-4</v>
      </c>
      <c r="ER101" s="153">
        <v>0</v>
      </c>
      <c r="ES101" s="153">
        <v>0</v>
      </c>
      <c r="ET101" s="154"/>
      <c r="EU101" s="154"/>
      <c r="EV101" s="154"/>
    </row>
    <row r="102" spans="1:152" ht="14">
      <c r="A102" s="137" t="s">
        <v>778</v>
      </c>
      <c r="B102" s="137" t="s">
        <v>1666</v>
      </c>
      <c r="C102" s="137">
        <v>13</v>
      </c>
      <c r="D102" s="137">
        <v>9</v>
      </c>
      <c r="E102" s="137">
        <v>51942380</v>
      </c>
      <c r="F102" s="137" t="s">
        <v>91</v>
      </c>
      <c r="G102" s="138" t="s">
        <v>229</v>
      </c>
      <c r="H102" s="155" t="s">
        <v>95</v>
      </c>
      <c r="I102" s="138">
        <v>-3</v>
      </c>
      <c r="J102" s="137">
        <v>152.30000000000001</v>
      </c>
      <c r="K102" s="137">
        <v>43.6</v>
      </c>
      <c r="L102" s="137" t="s">
        <v>167</v>
      </c>
      <c r="M102" s="137"/>
      <c r="N102" s="137" t="s">
        <v>147</v>
      </c>
      <c r="O102" s="137" t="s">
        <v>148</v>
      </c>
      <c r="P102" s="142" t="s">
        <v>6</v>
      </c>
      <c r="Q102" s="142">
        <v>40</v>
      </c>
      <c r="R102" s="137">
        <v>31</v>
      </c>
      <c r="S102" s="137">
        <v>35</v>
      </c>
      <c r="T102" s="140"/>
      <c r="U102" s="140"/>
      <c r="V102" s="140"/>
      <c r="W102" s="140"/>
      <c r="X102" s="142" t="s">
        <v>6</v>
      </c>
      <c r="Y102" s="142">
        <v>40</v>
      </c>
      <c r="Z102" s="137">
        <v>31</v>
      </c>
      <c r="AA102" s="137">
        <v>35</v>
      </c>
      <c r="AB102" s="137" t="s">
        <v>781</v>
      </c>
      <c r="AC102" s="141"/>
      <c r="AD102" s="142" t="s">
        <v>232</v>
      </c>
      <c r="AE102" s="142">
        <v>63</v>
      </c>
      <c r="AF102" s="137">
        <v>41</v>
      </c>
      <c r="AG102" s="137">
        <v>40</v>
      </c>
      <c r="AH102" s="137"/>
      <c r="AI102" s="141" t="s">
        <v>242</v>
      </c>
      <c r="AJ102" s="150" t="s">
        <v>217</v>
      </c>
      <c r="AK102" s="150">
        <v>34</v>
      </c>
      <c r="AL102" s="155">
        <v>26</v>
      </c>
      <c r="AM102" s="155">
        <v>20</v>
      </c>
      <c r="AN102" s="155"/>
      <c r="AO102" s="159" t="s">
        <v>197</v>
      </c>
      <c r="AP102" s="137" t="s">
        <v>117</v>
      </c>
      <c r="AQ102" s="137" t="s">
        <v>202</v>
      </c>
      <c r="AR102" s="137" t="s">
        <v>429</v>
      </c>
      <c r="AS102" s="137" t="s">
        <v>245</v>
      </c>
      <c r="AT102" s="137" t="s">
        <v>87</v>
      </c>
      <c r="AU102" s="138"/>
      <c r="AV102" s="137" t="s">
        <v>89</v>
      </c>
      <c r="AW102" s="138"/>
      <c r="AX102" s="137" t="s">
        <v>93</v>
      </c>
      <c r="AY102" s="139" t="s">
        <v>782</v>
      </c>
      <c r="AZ102" s="139">
        <v>2</v>
      </c>
      <c r="BA102" s="142" t="s">
        <v>6</v>
      </c>
      <c r="BB102" s="142">
        <v>40</v>
      </c>
      <c r="BC102" s="137">
        <v>31</v>
      </c>
      <c r="BD102" s="137">
        <v>35</v>
      </c>
      <c r="BE102" s="137" t="s">
        <v>1666</v>
      </c>
      <c r="BF102" s="137">
        <v>13</v>
      </c>
      <c r="BG102" s="137">
        <v>9</v>
      </c>
      <c r="BH102" s="143">
        <v>3.95</v>
      </c>
      <c r="BI102" s="144">
        <v>3.07</v>
      </c>
      <c r="BJ102" s="145">
        <v>3.48</v>
      </c>
      <c r="BK102" s="144">
        <v>3.05</v>
      </c>
      <c r="BL102" s="145">
        <v>2.14</v>
      </c>
      <c r="BM102" s="143">
        <v>0.87</v>
      </c>
      <c r="BN102" s="145">
        <v>0.75</v>
      </c>
      <c r="BO102" s="143">
        <v>0.79</v>
      </c>
      <c r="BP102" s="144">
        <v>2.08</v>
      </c>
      <c r="BQ102" s="145">
        <v>3.11</v>
      </c>
      <c r="BR102" s="145">
        <v>4.84</v>
      </c>
      <c r="BS102" s="145">
        <v>6.72</v>
      </c>
      <c r="BT102" s="145">
        <v>3.24</v>
      </c>
      <c r="BU102" s="146">
        <v>4.2300000000000004</v>
      </c>
      <c r="BV102" s="147">
        <v>4.47</v>
      </c>
      <c r="BW102" s="147">
        <v>8.74</v>
      </c>
      <c r="BX102" s="146">
        <v>11.6</v>
      </c>
      <c r="BY102" s="146">
        <v>15.02</v>
      </c>
      <c r="BZ102" s="146">
        <v>4.0599999999999996</v>
      </c>
      <c r="CA102" s="148">
        <v>4.07</v>
      </c>
      <c r="CB102" s="149">
        <v>2.11</v>
      </c>
      <c r="CC102" s="149">
        <v>0</v>
      </c>
      <c r="CD102" s="149">
        <v>0</v>
      </c>
      <c r="CE102" s="150">
        <v>1.51</v>
      </c>
      <c r="CF102" s="149">
        <v>2.62</v>
      </c>
      <c r="CG102" s="150">
        <v>2.52</v>
      </c>
      <c r="CH102" s="148">
        <v>2.78</v>
      </c>
      <c r="CI102" s="149">
        <v>3.52</v>
      </c>
      <c r="CJ102" s="149">
        <v>6.13</v>
      </c>
      <c r="CK102" s="149">
        <v>6.04</v>
      </c>
      <c r="CL102" s="147">
        <v>4.68</v>
      </c>
      <c r="CM102" s="146">
        <v>4.29</v>
      </c>
      <c r="CN102" s="147">
        <v>6.5</v>
      </c>
      <c r="CO102" s="147">
        <v>8.4700000000000006</v>
      </c>
      <c r="CP102" s="146">
        <v>11.68</v>
      </c>
      <c r="CQ102" s="146">
        <v>16.600000000000001</v>
      </c>
      <c r="CR102" s="151">
        <v>26.19</v>
      </c>
      <c r="CS102" s="152">
        <v>29.62</v>
      </c>
      <c r="CT102" s="153">
        <v>34.700000000000003</v>
      </c>
      <c r="CU102" s="152">
        <v>36.71</v>
      </c>
      <c r="CV102" s="153">
        <v>36.42</v>
      </c>
      <c r="CW102" s="151">
        <v>36.880000000000003</v>
      </c>
      <c r="CX102" s="153">
        <v>37.950000000000003</v>
      </c>
      <c r="CY102" s="151">
        <v>37.5</v>
      </c>
      <c r="CZ102" s="152">
        <v>37.43</v>
      </c>
      <c r="DA102" s="153">
        <v>38.130000000000003</v>
      </c>
      <c r="DB102" s="153">
        <v>39.130000000000003</v>
      </c>
      <c r="DC102" s="153">
        <v>40.42</v>
      </c>
      <c r="DD102" s="153">
        <v>42.68</v>
      </c>
      <c r="DE102" s="151">
        <v>43.37</v>
      </c>
      <c r="DF102" s="153">
        <v>48.82</v>
      </c>
      <c r="DG102" s="153">
        <v>47.29</v>
      </c>
      <c r="DH102" s="151">
        <v>44.36</v>
      </c>
      <c r="DI102" s="151">
        <v>45.94</v>
      </c>
      <c r="DJ102" s="151">
        <v>25.87</v>
      </c>
      <c r="DK102" s="152">
        <v>29.88</v>
      </c>
      <c r="DL102" s="153">
        <v>34.76</v>
      </c>
      <c r="DM102" s="153">
        <v>36.47</v>
      </c>
      <c r="DN102" s="153">
        <v>36.520000000000003</v>
      </c>
      <c r="DO102" s="151">
        <v>36.76</v>
      </c>
      <c r="DP102" s="153">
        <v>36.81</v>
      </c>
      <c r="DQ102" s="151">
        <v>37.39</v>
      </c>
      <c r="DR102" s="152">
        <v>37.4</v>
      </c>
      <c r="DS102" s="153">
        <v>37.76</v>
      </c>
      <c r="DT102" s="153">
        <v>39.619999999999997</v>
      </c>
      <c r="DU102" s="153">
        <v>40.47</v>
      </c>
      <c r="DV102" s="153">
        <v>42.5</v>
      </c>
      <c r="DW102" s="151">
        <v>43.96</v>
      </c>
      <c r="DX102" s="153">
        <v>49.06</v>
      </c>
      <c r="DY102" s="153">
        <v>47.85</v>
      </c>
      <c r="DZ102" s="151">
        <v>45.39</v>
      </c>
      <c r="EA102" s="151">
        <v>45.58</v>
      </c>
      <c r="EB102" s="151">
        <v>3</v>
      </c>
      <c r="EC102" s="153">
        <v>7</v>
      </c>
      <c r="ED102" s="153">
        <v>9</v>
      </c>
      <c r="EE102" s="153">
        <v>6</v>
      </c>
      <c r="EF102" s="153">
        <v>6</v>
      </c>
      <c r="EG102" s="153">
        <v>0</v>
      </c>
      <c r="EH102" s="153">
        <v>-8</v>
      </c>
      <c r="EI102" s="153">
        <v>-11</v>
      </c>
      <c r="EJ102" s="153">
        <v>-13</v>
      </c>
      <c r="EK102" s="153">
        <v>-11</v>
      </c>
      <c r="EL102" s="153">
        <v>-6</v>
      </c>
      <c r="EM102" s="153">
        <v>0</v>
      </c>
      <c r="EN102" s="153">
        <v>6</v>
      </c>
      <c r="EO102" s="153">
        <v>9</v>
      </c>
      <c r="EP102" s="153">
        <v>10</v>
      </c>
      <c r="EQ102" s="153">
        <v>6</v>
      </c>
      <c r="ER102" s="153">
        <v>6</v>
      </c>
      <c r="ES102" s="153">
        <v>4</v>
      </c>
      <c r="ET102" s="154"/>
      <c r="EU102" s="154"/>
      <c r="EV102" s="154"/>
    </row>
    <row r="103" spans="1:152" ht="14">
      <c r="A103" s="137" t="s">
        <v>911</v>
      </c>
      <c r="B103" s="137" t="s">
        <v>1666</v>
      </c>
      <c r="C103" s="137">
        <v>19</v>
      </c>
      <c r="D103" s="137">
        <v>0</v>
      </c>
      <c r="E103" s="137">
        <v>44212137</v>
      </c>
      <c r="F103" s="137" t="s">
        <v>91</v>
      </c>
      <c r="G103" s="138" t="s">
        <v>485</v>
      </c>
      <c r="H103" s="155" t="s">
        <v>95</v>
      </c>
      <c r="I103" s="138">
        <v>-13</v>
      </c>
      <c r="J103" s="137">
        <v>161</v>
      </c>
      <c r="K103" s="137">
        <v>51.2</v>
      </c>
      <c r="L103" s="137" t="s">
        <v>167</v>
      </c>
      <c r="M103" s="137"/>
      <c r="N103" s="137" t="s">
        <v>147</v>
      </c>
      <c r="O103" s="137" t="s">
        <v>148</v>
      </c>
      <c r="P103" s="142" t="s">
        <v>15</v>
      </c>
      <c r="Q103" s="142">
        <v>46</v>
      </c>
      <c r="R103" s="137">
        <v>38</v>
      </c>
      <c r="S103" s="137">
        <v>40</v>
      </c>
      <c r="T103" s="140"/>
      <c r="U103" s="140"/>
      <c r="V103" s="140"/>
      <c r="W103" s="140"/>
      <c r="X103" s="142" t="s">
        <v>15</v>
      </c>
      <c r="Y103" s="142">
        <v>46</v>
      </c>
      <c r="Z103" s="137">
        <v>38</v>
      </c>
      <c r="AA103" s="137">
        <v>40</v>
      </c>
      <c r="AB103" s="137" t="s">
        <v>280</v>
      </c>
      <c r="AC103" s="141" t="s">
        <v>487</v>
      </c>
      <c r="AD103" s="142" t="s">
        <v>159</v>
      </c>
      <c r="AE103" s="142">
        <v>60</v>
      </c>
      <c r="AF103" s="137">
        <v>41</v>
      </c>
      <c r="AG103" s="137">
        <v>32</v>
      </c>
      <c r="AH103" s="137"/>
      <c r="AI103" s="141" t="s">
        <v>88</v>
      </c>
      <c r="AJ103" s="150" t="s">
        <v>160</v>
      </c>
      <c r="AK103" s="150">
        <v>24</v>
      </c>
      <c r="AL103" s="155">
        <v>18</v>
      </c>
      <c r="AM103" s="155">
        <v>15</v>
      </c>
      <c r="AN103" s="155"/>
      <c r="AO103" s="159"/>
      <c r="AP103" s="137" t="s">
        <v>250</v>
      </c>
      <c r="AQ103" s="137" t="s">
        <v>240</v>
      </c>
      <c r="AR103" s="137" t="s">
        <v>140</v>
      </c>
      <c r="AS103" s="137" t="s">
        <v>106</v>
      </c>
      <c r="AT103" s="137" t="s">
        <v>87</v>
      </c>
      <c r="AU103" s="138"/>
      <c r="AV103" s="137" t="s">
        <v>89</v>
      </c>
      <c r="AW103" s="138"/>
      <c r="AX103" s="137" t="s">
        <v>93</v>
      </c>
      <c r="AY103" s="139" t="s">
        <v>500</v>
      </c>
      <c r="AZ103" s="139">
        <v>2</v>
      </c>
      <c r="BA103" s="142" t="s">
        <v>15</v>
      </c>
      <c r="BB103" s="142">
        <v>46</v>
      </c>
      <c r="BC103" s="137">
        <v>38</v>
      </c>
      <c r="BD103" s="137">
        <v>40</v>
      </c>
      <c r="BE103" s="137" t="s">
        <v>1666</v>
      </c>
      <c r="BF103" s="137">
        <v>19</v>
      </c>
      <c r="BG103" s="137">
        <v>0</v>
      </c>
      <c r="BH103" s="143">
        <v>4.3499999999999996</v>
      </c>
      <c r="BI103" s="144">
        <v>3.41</v>
      </c>
      <c r="BJ103" s="145">
        <v>2.73</v>
      </c>
      <c r="BK103" s="144">
        <v>3.11</v>
      </c>
      <c r="BL103" s="145">
        <v>2.87</v>
      </c>
      <c r="BM103" s="143">
        <v>2.66</v>
      </c>
      <c r="BN103" s="145">
        <v>3.13</v>
      </c>
      <c r="BO103" s="143">
        <v>2.8</v>
      </c>
      <c r="BP103" s="144">
        <v>4.13</v>
      </c>
      <c r="BQ103" s="145">
        <v>2.73</v>
      </c>
      <c r="BR103" s="145">
        <v>2.91</v>
      </c>
      <c r="BS103" s="145">
        <v>4.29</v>
      </c>
      <c r="BT103" s="145">
        <v>3.56</v>
      </c>
      <c r="BU103" s="146">
        <v>5.03</v>
      </c>
      <c r="BV103" s="147">
        <v>5.26</v>
      </c>
      <c r="BW103" s="147">
        <v>6.94</v>
      </c>
      <c r="BX103" s="146">
        <v>12.51</v>
      </c>
      <c r="BY103" s="146">
        <v>16.07</v>
      </c>
      <c r="BZ103" s="146">
        <v>3.83</v>
      </c>
      <c r="CA103" s="148">
        <v>3.02</v>
      </c>
      <c r="CB103" s="149">
        <v>1.1100000000000001</v>
      </c>
      <c r="CC103" s="149">
        <v>0.8</v>
      </c>
      <c r="CD103" s="149">
        <v>1.34</v>
      </c>
      <c r="CE103" s="150">
        <v>2.92</v>
      </c>
      <c r="CF103" s="149">
        <v>3.35</v>
      </c>
      <c r="CG103" s="150">
        <v>3.14</v>
      </c>
      <c r="CH103" s="148">
        <v>3.98</v>
      </c>
      <c r="CI103" s="149">
        <v>4.6100000000000003</v>
      </c>
      <c r="CJ103" s="149">
        <v>6.29</v>
      </c>
      <c r="CK103" s="149">
        <v>4.28</v>
      </c>
      <c r="CL103" s="147">
        <v>3.23</v>
      </c>
      <c r="CM103" s="146">
        <v>5.04</v>
      </c>
      <c r="CN103" s="147">
        <v>5.75</v>
      </c>
      <c r="CO103" s="147">
        <v>6.83</v>
      </c>
      <c r="CP103" s="146">
        <v>12.36</v>
      </c>
      <c r="CQ103" s="146">
        <v>16.48</v>
      </c>
      <c r="CR103" s="151">
        <v>27.27</v>
      </c>
      <c r="CS103" s="152">
        <v>31.65</v>
      </c>
      <c r="CT103" s="153">
        <v>33.42</v>
      </c>
      <c r="CU103" s="152">
        <v>36.17</v>
      </c>
      <c r="CV103" s="153">
        <v>38.020000000000003</v>
      </c>
      <c r="CW103" s="151">
        <v>38.92</v>
      </c>
      <c r="CX103" s="153">
        <v>38.78</v>
      </c>
      <c r="CY103" s="151">
        <v>38.75</v>
      </c>
      <c r="CZ103" s="152">
        <v>38.67</v>
      </c>
      <c r="DA103" s="153">
        <v>39.82</v>
      </c>
      <c r="DB103" s="153">
        <v>40.97</v>
      </c>
      <c r="DC103" s="153">
        <v>43.17</v>
      </c>
      <c r="DD103" s="153">
        <v>46.27</v>
      </c>
      <c r="DE103" s="151">
        <v>46.12</v>
      </c>
      <c r="DF103" s="153">
        <v>46.94</v>
      </c>
      <c r="DG103" s="153">
        <v>45.35</v>
      </c>
      <c r="DH103" s="151">
        <v>43.99</v>
      </c>
      <c r="DI103" s="151">
        <v>41.43</v>
      </c>
      <c r="DJ103" s="151">
        <v>27.39</v>
      </c>
      <c r="DK103" s="152">
        <v>31.88</v>
      </c>
      <c r="DL103" s="153">
        <v>34.4</v>
      </c>
      <c r="DM103" s="153">
        <v>36.75</v>
      </c>
      <c r="DN103" s="153">
        <v>37.46</v>
      </c>
      <c r="DO103" s="151">
        <v>37.270000000000003</v>
      </c>
      <c r="DP103" s="153">
        <v>38.729999999999997</v>
      </c>
      <c r="DQ103" s="151">
        <v>37.159999999999997</v>
      </c>
      <c r="DR103" s="152">
        <v>37.35</v>
      </c>
      <c r="DS103" s="153">
        <v>38.729999999999997</v>
      </c>
      <c r="DT103" s="153">
        <v>39.32</v>
      </c>
      <c r="DU103" s="153">
        <v>42.09</v>
      </c>
      <c r="DV103" s="153">
        <v>46.21</v>
      </c>
      <c r="DW103" s="151">
        <v>46.43</v>
      </c>
      <c r="DX103" s="153">
        <v>47.33</v>
      </c>
      <c r="DY103" s="153">
        <v>45.02</v>
      </c>
      <c r="DZ103" s="151">
        <v>44.86</v>
      </c>
      <c r="EA103" s="151">
        <v>40.44</v>
      </c>
      <c r="EB103" s="151">
        <v>0</v>
      </c>
      <c r="EC103" s="153">
        <v>3</v>
      </c>
      <c r="ED103" s="153">
        <v>5</v>
      </c>
      <c r="EE103" s="153">
        <v>5</v>
      </c>
      <c r="EF103" s="153">
        <v>9</v>
      </c>
      <c r="EG103" s="153">
        <v>5</v>
      </c>
      <c r="EH103" s="153">
        <v>-3</v>
      </c>
      <c r="EI103" s="153">
        <v>-12</v>
      </c>
      <c r="EJ103" s="153">
        <v>-18</v>
      </c>
      <c r="EK103" s="153">
        <v>-22</v>
      </c>
      <c r="EL103" s="153">
        <v>-22</v>
      </c>
      <c r="EM103" s="153">
        <v>-21</v>
      </c>
      <c r="EN103" s="153">
        <v>-14</v>
      </c>
      <c r="EO103" s="153">
        <v>-6</v>
      </c>
      <c r="EP103" s="153">
        <v>-3</v>
      </c>
      <c r="EQ103" s="153">
        <v>-1</v>
      </c>
      <c r="ER103" s="153">
        <v>0</v>
      </c>
      <c r="ES103" s="153">
        <v>1</v>
      </c>
      <c r="ET103" s="154"/>
      <c r="EU103" s="154"/>
      <c r="EV103" s="154"/>
    </row>
    <row r="104" spans="1:152" ht="14">
      <c r="A104" s="137" t="s">
        <v>1284</v>
      </c>
      <c r="B104" s="137" t="s">
        <v>1666</v>
      </c>
      <c r="C104" s="137">
        <v>12</v>
      </c>
      <c r="D104" s="137">
        <v>9</v>
      </c>
      <c r="E104" s="137">
        <v>52703393</v>
      </c>
      <c r="F104" s="137" t="s">
        <v>91</v>
      </c>
      <c r="G104" s="138" t="s">
        <v>153</v>
      </c>
      <c r="H104" s="161" t="s">
        <v>95</v>
      </c>
      <c r="I104" s="138">
        <v>-2</v>
      </c>
      <c r="J104" s="137">
        <v>159.6</v>
      </c>
      <c r="K104" s="137">
        <v>42.4</v>
      </c>
      <c r="L104" s="137" t="s">
        <v>167</v>
      </c>
      <c r="M104" s="137"/>
      <c r="N104" s="137" t="s">
        <v>147</v>
      </c>
      <c r="O104" s="137" t="s">
        <v>148</v>
      </c>
      <c r="P104" s="142" t="s">
        <v>6</v>
      </c>
      <c r="Q104" s="142">
        <v>42</v>
      </c>
      <c r="R104" s="137">
        <v>40</v>
      </c>
      <c r="S104" s="137">
        <v>40</v>
      </c>
      <c r="T104" s="140" t="s">
        <v>927</v>
      </c>
      <c r="U104" s="140" t="s">
        <v>1264</v>
      </c>
      <c r="V104" s="140"/>
      <c r="W104" s="140"/>
      <c r="X104" s="142" t="s">
        <v>6</v>
      </c>
      <c r="Y104" s="142">
        <v>42</v>
      </c>
      <c r="Z104" s="137">
        <v>40</v>
      </c>
      <c r="AA104" s="137">
        <v>40</v>
      </c>
      <c r="AB104" s="137" t="s">
        <v>442</v>
      </c>
      <c r="AC104" s="141"/>
      <c r="AD104" s="142" t="s">
        <v>137</v>
      </c>
      <c r="AE104" s="142">
        <v>68</v>
      </c>
      <c r="AF104" s="137">
        <v>53</v>
      </c>
      <c r="AG104" s="137">
        <v>45</v>
      </c>
      <c r="AH104" s="137"/>
      <c r="AI104" s="141" t="s">
        <v>443</v>
      </c>
      <c r="AJ104" s="150" t="s">
        <v>116</v>
      </c>
      <c r="AK104" s="150">
        <v>36</v>
      </c>
      <c r="AL104" s="155">
        <v>24</v>
      </c>
      <c r="AM104" s="155">
        <v>19</v>
      </c>
      <c r="AN104" s="155"/>
      <c r="AO104" s="159"/>
      <c r="AP104" s="137" t="s">
        <v>149</v>
      </c>
      <c r="AQ104" s="137" t="s">
        <v>150</v>
      </c>
      <c r="AR104" s="137" t="s">
        <v>105</v>
      </c>
      <c r="AS104" s="137" t="s">
        <v>151</v>
      </c>
      <c r="AT104" s="137" t="s">
        <v>87</v>
      </c>
      <c r="AU104" s="138" t="s">
        <v>152</v>
      </c>
      <c r="AV104" s="137" t="s">
        <v>89</v>
      </c>
      <c r="AW104" s="138" t="s">
        <v>152</v>
      </c>
      <c r="AX104" s="137" t="s">
        <v>93</v>
      </c>
      <c r="AY104" s="139" t="s">
        <v>154</v>
      </c>
      <c r="AZ104" s="139">
        <v>2</v>
      </c>
      <c r="BA104" s="142" t="s">
        <v>6</v>
      </c>
      <c r="BB104" s="142">
        <v>42</v>
      </c>
      <c r="BC104" s="137">
        <v>40</v>
      </c>
      <c r="BD104" s="137">
        <v>40</v>
      </c>
      <c r="BE104" s="137" t="s">
        <v>1666</v>
      </c>
      <c r="BF104" s="137">
        <v>12</v>
      </c>
      <c r="BG104" s="137">
        <v>9</v>
      </c>
      <c r="BH104" s="143">
        <v>3.55</v>
      </c>
      <c r="BI104" s="144">
        <v>4.0999999999999996</v>
      </c>
      <c r="BJ104" s="145">
        <v>3.8</v>
      </c>
      <c r="BK104" s="144">
        <v>3.53</v>
      </c>
      <c r="BL104" s="145">
        <v>3.39</v>
      </c>
      <c r="BM104" s="143">
        <v>3.18</v>
      </c>
      <c r="BN104" s="145">
        <v>1.83</v>
      </c>
      <c r="BO104" s="143">
        <v>1.94</v>
      </c>
      <c r="BP104" s="144">
        <v>2.56</v>
      </c>
      <c r="BQ104" s="145">
        <v>2.5</v>
      </c>
      <c r="BR104" s="145">
        <v>2.88</v>
      </c>
      <c r="BS104" s="145">
        <v>4.09</v>
      </c>
      <c r="BT104" s="145">
        <v>3.26</v>
      </c>
      <c r="BU104" s="146">
        <v>5.12</v>
      </c>
      <c r="BV104" s="147">
        <v>7.44</v>
      </c>
      <c r="BW104" s="147">
        <v>14.16</v>
      </c>
      <c r="BX104" s="146">
        <v>15.92</v>
      </c>
      <c r="BY104" s="156"/>
      <c r="BZ104" s="146">
        <v>4.01</v>
      </c>
      <c r="CA104" s="162">
        <v>2.84</v>
      </c>
      <c r="CB104" s="147">
        <v>2.0099999999999998</v>
      </c>
      <c r="CC104" s="147">
        <v>1.81</v>
      </c>
      <c r="CD104" s="147">
        <v>1.74</v>
      </c>
      <c r="CE104" s="146">
        <v>1.98</v>
      </c>
      <c r="CF104" s="147">
        <v>2.25</v>
      </c>
      <c r="CG104" s="146">
        <v>2.66</v>
      </c>
      <c r="CH104" s="162">
        <v>3.62</v>
      </c>
      <c r="CI104" s="147">
        <v>3.42</v>
      </c>
      <c r="CJ104" s="147">
        <v>5.55</v>
      </c>
      <c r="CK104" s="147">
        <v>7.15</v>
      </c>
      <c r="CL104" s="147">
        <v>4.95</v>
      </c>
      <c r="CM104" s="146">
        <v>7.12</v>
      </c>
      <c r="CN104" s="147">
        <v>8.48</v>
      </c>
      <c r="CO104" s="147">
        <v>12.45</v>
      </c>
      <c r="CP104" s="146">
        <v>15.68</v>
      </c>
      <c r="CQ104" s="156"/>
      <c r="CR104" s="151">
        <v>27.48</v>
      </c>
      <c r="CS104" s="152">
        <v>30.88</v>
      </c>
      <c r="CT104" s="153">
        <v>34.17</v>
      </c>
      <c r="CU104" s="152">
        <v>36.35</v>
      </c>
      <c r="CV104" s="153">
        <v>37.909999999999997</v>
      </c>
      <c r="CW104" s="151">
        <v>40.21</v>
      </c>
      <c r="CX104" s="153">
        <v>38.270000000000003</v>
      </c>
      <c r="CY104" s="151">
        <v>38.94</v>
      </c>
      <c r="CZ104" s="152">
        <v>37.33</v>
      </c>
      <c r="DA104" s="153">
        <v>38.82</v>
      </c>
      <c r="DB104" s="153">
        <v>40.200000000000003</v>
      </c>
      <c r="DC104" s="153">
        <v>43.68</v>
      </c>
      <c r="DD104" s="153">
        <v>44.03</v>
      </c>
      <c r="DE104" s="151">
        <v>45.88</v>
      </c>
      <c r="DF104" s="153">
        <v>46.75</v>
      </c>
      <c r="DG104" s="153">
        <v>46.22</v>
      </c>
      <c r="DH104" s="151">
        <v>41.95</v>
      </c>
      <c r="DI104" s="157"/>
      <c r="DJ104" s="151">
        <v>27.81</v>
      </c>
      <c r="DK104" s="152">
        <v>31.82</v>
      </c>
      <c r="DL104" s="153">
        <v>35.08</v>
      </c>
      <c r="DM104" s="153">
        <v>36.15</v>
      </c>
      <c r="DN104" s="153">
        <v>37.94</v>
      </c>
      <c r="DO104" s="151">
        <v>40.020000000000003</v>
      </c>
      <c r="DP104" s="153">
        <v>38.43</v>
      </c>
      <c r="DQ104" s="151">
        <v>37.78</v>
      </c>
      <c r="DR104" s="152">
        <v>38.340000000000003</v>
      </c>
      <c r="DS104" s="153">
        <v>37.78</v>
      </c>
      <c r="DT104" s="153">
        <v>40.17</v>
      </c>
      <c r="DU104" s="153">
        <v>43.07</v>
      </c>
      <c r="DV104" s="153">
        <v>44.12</v>
      </c>
      <c r="DW104" s="151">
        <v>46.75</v>
      </c>
      <c r="DX104" s="153">
        <v>46.55</v>
      </c>
      <c r="DY104" s="153">
        <v>46.02</v>
      </c>
      <c r="DZ104" s="151">
        <v>40.83</v>
      </c>
      <c r="EA104" s="157"/>
      <c r="EB104" s="151">
        <v>5</v>
      </c>
      <c r="EC104" s="153">
        <v>6</v>
      </c>
      <c r="ED104" s="153">
        <v>5</v>
      </c>
      <c r="EE104" s="153">
        <v>5</v>
      </c>
      <c r="EF104" s="153">
        <v>1</v>
      </c>
      <c r="EG104" s="153">
        <v>-4</v>
      </c>
      <c r="EH104" s="153">
        <v>-11</v>
      </c>
      <c r="EI104" s="153">
        <v>-16</v>
      </c>
      <c r="EJ104" s="153">
        <v>-16</v>
      </c>
      <c r="EK104" s="153">
        <v>-13</v>
      </c>
      <c r="EL104" s="153">
        <v>-10</v>
      </c>
      <c r="EM104" s="153">
        <v>0</v>
      </c>
      <c r="EN104" s="153">
        <v>5</v>
      </c>
      <c r="EO104" s="153">
        <v>5</v>
      </c>
      <c r="EP104" s="153">
        <v>5</v>
      </c>
      <c r="EQ104" s="153">
        <v>3</v>
      </c>
      <c r="ER104" s="153">
        <v>3</v>
      </c>
      <c r="ES104" s="158"/>
      <c r="ET104" s="154"/>
      <c r="EU104" s="154"/>
      <c r="EV104" s="154"/>
    </row>
    <row r="105" spans="1:152" ht="14">
      <c r="A105" s="137" t="s">
        <v>1575</v>
      </c>
      <c r="B105" s="137" t="s">
        <v>1666</v>
      </c>
      <c r="C105" s="137">
        <v>13</v>
      </c>
      <c r="D105" s="137">
        <v>7</v>
      </c>
      <c r="E105" s="137">
        <v>49754597</v>
      </c>
      <c r="F105" s="137" t="s">
        <v>91</v>
      </c>
      <c r="G105" s="138" t="s">
        <v>753</v>
      </c>
      <c r="H105" s="139"/>
      <c r="I105" s="138"/>
      <c r="J105" s="137">
        <v>154.9</v>
      </c>
      <c r="K105" s="137">
        <v>45.5</v>
      </c>
      <c r="L105" s="137" t="s">
        <v>167</v>
      </c>
      <c r="M105" s="137"/>
      <c r="N105" s="137" t="s">
        <v>147</v>
      </c>
      <c r="O105" s="137" t="s">
        <v>148</v>
      </c>
      <c r="P105" s="142" t="s">
        <v>13</v>
      </c>
      <c r="Q105" s="142">
        <v>60</v>
      </c>
      <c r="R105" s="137">
        <v>47</v>
      </c>
      <c r="S105" s="137">
        <v>43</v>
      </c>
      <c r="T105" s="140" t="s">
        <v>168</v>
      </c>
      <c r="U105" s="140" t="s">
        <v>927</v>
      </c>
      <c r="V105" s="140"/>
      <c r="W105" s="140"/>
      <c r="X105" s="142" t="s">
        <v>13</v>
      </c>
      <c r="Y105" s="142">
        <v>60</v>
      </c>
      <c r="Z105" s="137">
        <v>47</v>
      </c>
      <c r="AA105" s="137">
        <v>43</v>
      </c>
      <c r="AB105" s="137" t="s">
        <v>280</v>
      </c>
      <c r="AC105" s="141" t="s">
        <v>839</v>
      </c>
      <c r="AD105" s="142" t="s">
        <v>1054</v>
      </c>
      <c r="AE105" s="142">
        <v>63</v>
      </c>
      <c r="AF105" s="137">
        <v>49</v>
      </c>
      <c r="AG105" s="137">
        <v>23</v>
      </c>
      <c r="AH105" s="137"/>
      <c r="AI105" s="141" t="s">
        <v>176</v>
      </c>
      <c r="AJ105" s="150"/>
      <c r="AK105" s="150"/>
      <c r="AL105" s="155"/>
      <c r="AM105" s="155"/>
      <c r="AN105" s="155"/>
      <c r="AO105" s="159"/>
      <c r="AP105" s="137" t="s">
        <v>83</v>
      </c>
      <c r="AQ105" s="137" t="s">
        <v>383</v>
      </c>
      <c r="AR105" s="137" t="s">
        <v>800</v>
      </c>
      <c r="AS105" s="137" t="s">
        <v>1577</v>
      </c>
      <c r="AT105" s="137" t="s">
        <v>87</v>
      </c>
      <c r="AU105" s="138"/>
      <c r="AV105" s="137" t="s">
        <v>89</v>
      </c>
      <c r="AW105" s="138"/>
      <c r="AX105" s="137" t="s">
        <v>93</v>
      </c>
      <c r="AY105" s="139" t="s">
        <v>1578</v>
      </c>
      <c r="AZ105" s="139">
        <v>2</v>
      </c>
      <c r="BA105" s="142" t="s">
        <v>13</v>
      </c>
      <c r="BB105" s="142">
        <v>60</v>
      </c>
      <c r="BC105" s="137">
        <v>47</v>
      </c>
      <c r="BD105" s="137">
        <v>43</v>
      </c>
      <c r="BE105" s="137" t="s">
        <v>1666</v>
      </c>
      <c r="BF105" s="137">
        <v>13</v>
      </c>
      <c r="BG105" s="137">
        <v>7</v>
      </c>
      <c r="BH105" s="143">
        <v>3.61</v>
      </c>
      <c r="BI105" s="144">
        <v>3.71</v>
      </c>
      <c r="BJ105" s="145">
        <v>3.55</v>
      </c>
      <c r="BK105" s="144">
        <v>3.36</v>
      </c>
      <c r="BL105" s="145">
        <v>2.67</v>
      </c>
      <c r="BM105" s="143">
        <v>2.61</v>
      </c>
      <c r="BN105" s="145">
        <v>2.5</v>
      </c>
      <c r="BO105" s="143">
        <v>0.72</v>
      </c>
      <c r="BP105" s="144">
        <v>1.92</v>
      </c>
      <c r="BQ105" s="145">
        <v>1.91</v>
      </c>
      <c r="BR105" s="145">
        <v>4.4800000000000004</v>
      </c>
      <c r="BS105" s="145">
        <v>4.3099999999999996</v>
      </c>
      <c r="BT105" s="145">
        <v>3.6</v>
      </c>
      <c r="BU105" s="146">
        <v>4.3600000000000003</v>
      </c>
      <c r="BV105" s="147">
        <v>6.28</v>
      </c>
      <c r="BW105" s="147">
        <v>9.3000000000000007</v>
      </c>
      <c r="BX105" s="146">
        <v>13.39</v>
      </c>
      <c r="BY105" s="156"/>
      <c r="BZ105" s="146">
        <v>5.3</v>
      </c>
      <c r="CA105" s="148">
        <v>3.05</v>
      </c>
      <c r="CB105" s="149">
        <v>2.58</v>
      </c>
      <c r="CC105" s="149">
        <v>1.42</v>
      </c>
      <c r="CD105" s="149">
        <v>0</v>
      </c>
      <c r="CE105" s="150">
        <v>0.27</v>
      </c>
      <c r="CF105" s="149">
        <v>1.47</v>
      </c>
      <c r="CG105" s="150">
        <v>2.99</v>
      </c>
      <c r="CH105" s="148">
        <v>3.14</v>
      </c>
      <c r="CI105" s="149">
        <v>2.93</v>
      </c>
      <c r="CJ105" s="149">
        <v>3.85</v>
      </c>
      <c r="CK105" s="149">
        <v>4.18</v>
      </c>
      <c r="CL105" s="147">
        <v>3.87</v>
      </c>
      <c r="CM105" s="146">
        <v>4.59</v>
      </c>
      <c r="CN105" s="147">
        <v>6.68</v>
      </c>
      <c r="CO105" s="147">
        <v>10.96</v>
      </c>
      <c r="CP105" s="146">
        <v>15.19</v>
      </c>
      <c r="CQ105" s="156"/>
      <c r="CR105" s="151">
        <v>26.48</v>
      </c>
      <c r="CS105" s="152">
        <v>31.18</v>
      </c>
      <c r="CT105" s="153">
        <v>33.270000000000003</v>
      </c>
      <c r="CU105" s="152">
        <v>35.76</v>
      </c>
      <c r="CV105" s="153">
        <v>35.56</v>
      </c>
      <c r="CW105" s="151">
        <v>37.82</v>
      </c>
      <c r="CX105" s="153">
        <v>37.159999999999997</v>
      </c>
      <c r="CY105" s="151">
        <v>38.01</v>
      </c>
      <c r="CZ105" s="152">
        <v>37.729999999999997</v>
      </c>
      <c r="DA105" s="153">
        <v>37.93</v>
      </c>
      <c r="DB105" s="153">
        <v>37.33</v>
      </c>
      <c r="DC105" s="153">
        <v>40.159999999999997</v>
      </c>
      <c r="DD105" s="153">
        <v>43.29</v>
      </c>
      <c r="DE105" s="151">
        <v>46.68</v>
      </c>
      <c r="DF105" s="153">
        <v>45.6</v>
      </c>
      <c r="DG105" s="153">
        <v>44.27</v>
      </c>
      <c r="DH105" s="151">
        <v>41.51</v>
      </c>
      <c r="DI105" s="157"/>
      <c r="DJ105" s="151">
        <v>26.7</v>
      </c>
      <c r="DK105" s="152">
        <v>31.39</v>
      </c>
      <c r="DL105" s="153">
        <v>33.78</v>
      </c>
      <c r="DM105" s="153">
        <v>36.14</v>
      </c>
      <c r="DN105" s="153">
        <v>37.369999999999997</v>
      </c>
      <c r="DO105" s="151">
        <v>37.81</v>
      </c>
      <c r="DP105" s="153">
        <v>37.04</v>
      </c>
      <c r="DQ105" s="151">
        <v>36.200000000000003</v>
      </c>
      <c r="DR105" s="152">
        <v>37.119999999999997</v>
      </c>
      <c r="DS105" s="153">
        <v>36.72</v>
      </c>
      <c r="DT105" s="153">
        <v>37.71</v>
      </c>
      <c r="DU105" s="153">
        <v>39.020000000000003</v>
      </c>
      <c r="DV105" s="153">
        <v>42.37</v>
      </c>
      <c r="DW105" s="151">
        <v>45.94</v>
      </c>
      <c r="DX105" s="153">
        <v>44.52</v>
      </c>
      <c r="DY105" s="153">
        <v>45.03</v>
      </c>
      <c r="DZ105" s="151">
        <v>41.81</v>
      </c>
      <c r="EA105" s="157"/>
      <c r="EB105" s="151">
        <v>-2</v>
      </c>
      <c r="EC105" s="153">
        <v>0</v>
      </c>
      <c r="ED105" s="153">
        <v>2</v>
      </c>
      <c r="EE105" s="153">
        <v>3</v>
      </c>
      <c r="EF105" s="153">
        <v>3</v>
      </c>
      <c r="EG105" s="153">
        <v>2</v>
      </c>
      <c r="EH105" s="153">
        <v>-2</v>
      </c>
      <c r="EI105" s="153">
        <v>-10</v>
      </c>
      <c r="EJ105" s="153">
        <v>-14</v>
      </c>
      <c r="EK105" s="153">
        <v>-14</v>
      </c>
      <c r="EL105" s="153">
        <v>-15</v>
      </c>
      <c r="EM105" s="153">
        <v>-15</v>
      </c>
      <c r="EN105" s="153">
        <v>-13</v>
      </c>
      <c r="EO105" s="153">
        <v>-11</v>
      </c>
      <c r="EP105" s="153">
        <v>-9</v>
      </c>
      <c r="EQ105" s="153">
        <v>-3</v>
      </c>
      <c r="ER105" s="153">
        <v>0</v>
      </c>
      <c r="ES105" s="158"/>
      <c r="ET105" s="154"/>
      <c r="EU105" s="154"/>
      <c r="EV105" s="154"/>
    </row>
    <row r="106" spans="1:152" ht="14">
      <c r="A106" s="137" t="s">
        <v>795</v>
      </c>
      <c r="B106" s="137" t="s">
        <v>1666</v>
      </c>
      <c r="C106" s="137">
        <v>19</v>
      </c>
      <c r="D106" s="137">
        <v>0</v>
      </c>
      <c r="E106" s="137">
        <v>51637594</v>
      </c>
      <c r="F106" s="137" t="s">
        <v>91</v>
      </c>
      <c r="G106" s="138" t="s">
        <v>801</v>
      </c>
      <c r="H106" s="155" t="s">
        <v>95</v>
      </c>
      <c r="I106" s="138">
        <v>-2</v>
      </c>
      <c r="J106" s="137">
        <v>158.69999999999999</v>
      </c>
      <c r="K106" s="137">
        <v>43.2</v>
      </c>
      <c r="L106" s="137" t="s">
        <v>167</v>
      </c>
      <c r="M106" s="137"/>
      <c r="N106" s="137" t="s">
        <v>147</v>
      </c>
      <c r="O106" s="137" t="s">
        <v>148</v>
      </c>
      <c r="P106" s="137" t="s">
        <v>17</v>
      </c>
      <c r="Q106" s="137">
        <v>51</v>
      </c>
      <c r="R106" s="137">
        <v>50</v>
      </c>
      <c r="S106" s="137">
        <v>50</v>
      </c>
      <c r="T106" s="140" t="s">
        <v>168</v>
      </c>
      <c r="U106" s="140" t="s">
        <v>798</v>
      </c>
      <c r="V106" s="140"/>
      <c r="W106" s="140"/>
      <c r="X106" s="137" t="s">
        <v>17</v>
      </c>
      <c r="Y106" s="137">
        <v>51</v>
      </c>
      <c r="Z106" s="137">
        <v>50</v>
      </c>
      <c r="AA106" s="137">
        <v>50</v>
      </c>
      <c r="AB106" s="137" t="s">
        <v>280</v>
      </c>
      <c r="AC106" s="137"/>
      <c r="AD106" s="142" t="s">
        <v>318</v>
      </c>
      <c r="AE106" s="142">
        <v>91</v>
      </c>
      <c r="AF106" s="137">
        <v>70</v>
      </c>
      <c r="AG106" s="137">
        <v>56</v>
      </c>
      <c r="AH106" s="137"/>
      <c r="AI106" s="141" t="s">
        <v>242</v>
      </c>
      <c r="AJ106" s="142" t="s">
        <v>261</v>
      </c>
      <c r="AK106" s="142">
        <v>41</v>
      </c>
      <c r="AL106" s="137">
        <v>23</v>
      </c>
      <c r="AM106" s="137">
        <v>13</v>
      </c>
      <c r="AN106" s="137"/>
      <c r="AO106" s="141"/>
      <c r="AP106" s="137" t="s">
        <v>799</v>
      </c>
      <c r="AQ106" s="137" t="s">
        <v>352</v>
      </c>
      <c r="AR106" s="137" t="s">
        <v>800</v>
      </c>
      <c r="AS106" s="137" t="s">
        <v>106</v>
      </c>
      <c r="AT106" s="137" t="s">
        <v>87</v>
      </c>
      <c r="AU106" s="138"/>
      <c r="AV106" s="137" t="s">
        <v>89</v>
      </c>
      <c r="AW106" s="138"/>
      <c r="AX106" s="137" t="s">
        <v>93</v>
      </c>
      <c r="AY106" s="139" t="s">
        <v>754</v>
      </c>
      <c r="AZ106" s="139">
        <v>2</v>
      </c>
      <c r="BA106" s="137" t="s">
        <v>17</v>
      </c>
      <c r="BB106" s="137">
        <v>51</v>
      </c>
      <c r="BC106" s="137">
        <v>50</v>
      </c>
      <c r="BD106" s="137">
        <v>50</v>
      </c>
      <c r="BE106" s="137" t="s">
        <v>1666</v>
      </c>
      <c r="BF106" s="137">
        <v>19</v>
      </c>
      <c r="BG106" s="137">
        <v>0</v>
      </c>
      <c r="BH106" s="143">
        <v>4.2</v>
      </c>
      <c r="BI106" s="144">
        <v>4.41</v>
      </c>
      <c r="BJ106" s="145">
        <v>3.9</v>
      </c>
      <c r="BK106" s="144">
        <v>3.65</v>
      </c>
      <c r="BL106" s="145">
        <v>3.19</v>
      </c>
      <c r="BM106" s="143">
        <v>3.31</v>
      </c>
      <c r="BN106" s="145">
        <v>1.78</v>
      </c>
      <c r="BO106" s="143">
        <v>2.15</v>
      </c>
      <c r="BP106" s="144">
        <v>1.79</v>
      </c>
      <c r="BQ106" s="145">
        <v>3.11</v>
      </c>
      <c r="BR106" s="145">
        <v>4.0599999999999996</v>
      </c>
      <c r="BS106" s="145">
        <v>5.07</v>
      </c>
      <c r="BT106" s="145">
        <v>4.18</v>
      </c>
      <c r="BU106" s="146">
        <v>3</v>
      </c>
      <c r="BV106" s="147">
        <v>3.78</v>
      </c>
      <c r="BW106" s="147">
        <v>6.07</v>
      </c>
      <c r="BX106" s="146">
        <v>8.7799999999999994</v>
      </c>
      <c r="BY106" s="146">
        <v>15.05</v>
      </c>
      <c r="BZ106" s="146">
        <v>3.34</v>
      </c>
      <c r="CA106" s="148">
        <v>3.26</v>
      </c>
      <c r="CB106" s="149">
        <v>1.85</v>
      </c>
      <c r="CC106" s="149">
        <v>0</v>
      </c>
      <c r="CD106" s="149">
        <v>0</v>
      </c>
      <c r="CE106" s="150">
        <v>1.96</v>
      </c>
      <c r="CF106" s="149">
        <v>3.29</v>
      </c>
      <c r="CG106" s="150">
        <v>3.51</v>
      </c>
      <c r="CH106" s="148">
        <v>3.73</v>
      </c>
      <c r="CI106" s="149">
        <v>3.62</v>
      </c>
      <c r="CJ106" s="149">
        <v>4.03</v>
      </c>
      <c r="CK106" s="149">
        <v>5.83</v>
      </c>
      <c r="CL106" s="147">
        <v>4.5199999999999996</v>
      </c>
      <c r="CM106" s="146">
        <v>2.48</v>
      </c>
      <c r="CN106" s="147">
        <v>4.01</v>
      </c>
      <c r="CO106" s="147">
        <v>4.95</v>
      </c>
      <c r="CP106" s="146">
        <v>10.220000000000001</v>
      </c>
      <c r="CQ106" s="146">
        <v>15.14</v>
      </c>
      <c r="CR106" s="151">
        <v>24.68</v>
      </c>
      <c r="CS106" s="152">
        <v>30.6</v>
      </c>
      <c r="CT106" s="153">
        <v>31</v>
      </c>
      <c r="CU106" s="152">
        <v>35.01</v>
      </c>
      <c r="CV106" s="153">
        <v>32.89</v>
      </c>
      <c r="CW106" s="151">
        <v>33.39</v>
      </c>
      <c r="CX106" s="153">
        <v>33.49</v>
      </c>
      <c r="CY106" s="151">
        <v>32.56</v>
      </c>
      <c r="CZ106" s="152">
        <v>32.380000000000003</v>
      </c>
      <c r="DA106" s="153">
        <v>34.4</v>
      </c>
      <c r="DB106" s="153">
        <v>33.729999999999997</v>
      </c>
      <c r="DC106" s="153">
        <v>33.03</v>
      </c>
      <c r="DD106" s="153">
        <v>33.26</v>
      </c>
      <c r="DE106" s="151">
        <v>38.14</v>
      </c>
      <c r="DF106" s="153">
        <v>36.82</v>
      </c>
      <c r="DG106" s="153">
        <v>40.51</v>
      </c>
      <c r="DH106" s="151">
        <v>36</v>
      </c>
      <c r="DI106" s="151">
        <v>32.01</v>
      </c>
      <c r="DJ106" s="151">
        <v>23.12</v>
      </c>
      <c r="DK106" s="152">
        <v>24.72</v>
      </c>
      <c r="DL106" s="153">
        <v>29.03</v>
      </c>
      <c r="DM106" s="153">
        <v>34.31</v>
      </c>
      <c r="DN106" s="153">
        <v>33.159999999999997</v>
      </c>
      <c r="DO106" s="151">
        <v>33.020000000000003</v>
      </c>
      <c r="DP106" s="153">
        <v>35.06</v>
      </c>
      <c r="DQ106" s="151">
        <v>34.36</v>
      </c>
      <c r="DR106" s="152">
        <v>37.47</v>
      </c>
      <c r="DS106" s="153">
        <v>34.619999999999997</v>
      </c>
      <c r="DT106" s="153">
        <v>34.4</v>
      </c>
      <c r="DU106" s="153">
        <v>34.24</v>
      </c>
      <c r="DV106" s="153">
        <v>33.25</v>
      </c>
      <c r="DW106" s="151">
        <v>40.44</v>
      </c>
      <c r="DX106" s="153">
        <v>36.54</v>
      </c>
      <c r="DY106" s="153">
        <v>39.32</v>
      </c>
      <c r="DZ106" s="151">
        <v>34.64</v>
      </c>
      <c r="EA106" s="151">
        <v>31.56</v>
      </c>
      <c r="EB106" s="151">
        <v>5</v>
      </c>
      <c r="EC106" s="153">
        <v>6</v>
      </c>
      <c r="ED106" s="153">
        <v>12</v>
      </c>
      <c r="EE106" s="153">
        <v>25</v>
      </c>
      <c r="EF106" s="153">
        <v>16</v>
      </c>
      <c r="EG106" s="153">
        <v>0</v>
      </c>
      <c r="EH106" s="153">
        <v>-13</v>
      </c>
      <c r="EI106" s="153">
        <v>-18</v>
      </c>
      <c r="EJ106" s="153">
        <v>-24</v>
      </c>
      <c r="EK106" s="153">
        <v>-21</v>
      </c>
      <c r="EL106" s="153">
        <v>-23</v>
      </c>
      <c r="EM106" s="153">
        <v>-22</v>
      </c>
      <c r="EN106" s="153">
        <v>-14</v>
      </c>
      <c r="EO106" s="153">
        <v>-11</v>
      </c>
      <c r="EP106" s="153">
        <v>-4</v>
      </c>
      <c r="EQ106" s="153">
        <v>0</v>
      </c>
      <c r="ER106" s="153">
        <v>1</v>
      </c>
      <c r="ES106" s="153">
        <v>6</v>
      </c>
      <c r="ET106" s="154"/>
      <c r="EU106" s="154"/>
      <c r="EV106" s="154"/>
    </row>
    <row r="107" spans="1:152" ht="14">
      <c r="A107" s="137" t="s">
        <v>1561</v>
      </c>
      <c r="B107" s="137" t="s">
        <v>1666</v>
      </c>
      <c r="C107" s="137">
        <v>17</v>
      </c>
      <c r="D107" s="137">
        <v>3</v>
      </c>
      <c r="E107" s="137">
        <v>45414936</v>
      </c>
      <c r="F107" s="137" t="s">
        <v>91</v>
      </c>
      <c r="G107" s="138" t="s">
        <v>877</v>
      </c>
      <c r="H107" s="139"/>
      <c r="I107" s="138"/>
      <c r="J107" s="137">
        <v>157.1</v>
      </c>
      <c r="K107" s="137">
        <v>57.3</v>
      </c>
      <c r="L107" s="137" t="s">
        <v>167</v>
      </c>
      <c r="M107" s="137"/>
      <c r="N107" s="137" t="s">
        <v>147</v>
      </c>
      <c r="O107" s="137" t="s">
        <v>148</v>
      </c>
      <c r="P107" s="142" t="s">
        <v>15</v>
      </c>
      <c r="Q107" s="142">
        <v>70</v>
      </c>
      <c r="R107" s="137">
        <v>62</v>
      </c>
      <c r="S107" s="137">
        <v>52</v>
      </c>
      <c r="T107" s="140"/>
      <c r="U107" s="140"/>
      <c r="V107" s="140"/>
      <c r="W107" s="140"/>
      <c r="X107" s="142" t="s">
        <v>15</v>
      </c>
      <c r="Y107" s="142">
        <v>70</v>
      </c>
      <c r="Z107" s="137">
        <v>62</v>
      </c>
      <c r="AA107" s="137">
        <v>52</v>
      </c>
      <c r="AB107" s="137" t="s">
        <v>308</v>
      </c>
      <c r="AC107" s="141" t="s">
        <v>703</v>
      </c>
      <c r="AD107" s="142" t="s">
        <v>472</v>
      </c>
      <c r="AE107" s="142">
        <v>92</v>
      </c>
      <c r="AF107" s="137">
        <v>64</v>
      </c>
      <c r="AG107" s="137">
        <v>56</v>
      </c>
      <c r="AH107" s="137"/>
      <c r="AI107" s="141" t="s">
        <v>88</v>
      </c>
      <c r="AJ107" s="150" t="s">
        <v>261</v>
      </c>
      <c r="AK107" s="150">
        <v>31</v>
      </c>
      <c r="AL107" s="155">
        <v>26</v>
      </c>
      <c r="AM107" s="155">
        <v>16</v>
      </c>
      <c r="AN107" s="155"/>
      <c r="AO107" s="159"/>
      <c r="AP107" s="137" t="s">
        <v>247</v>
      </c>
      <c r="AQ107" s="137" t="s">
        <v>760</v>
      </c>
      <c r="AR107" s="137" t="s">
        <v>667</v>
      </c>
      <c r="AS107" s="137" t="s">
        <v>86</v>
      </c>
      <c r="AT107" s="137" t="s">
        <v>87</v>
      </c>
      <c r="AU107" s="138"/>
      <c r="AV107" s="137" t="s">
        <v>89</v>
      </c>
      <c r="AW107" s="138"/>
      <c r="AX107" s="137" t="s">
        <v>93</v>
      </c>
      <c r="AY107" s="139" t="s">
        <v>938</v>
      </c>
      <c r="AZ107" s="139">
        <v>2</v>
      </c>
      <c r="BA107" s="142" t="s">
        <v>15</v>
      </c>
      <c r="BB107" s="142">
        <v>70</v>
      </c>
      <c r="BC107" s="137">
        <v>62</v>
      </c>
      <c r="BD107" s="137">
        <v>52</v>
      </c>
      <c r="BE107" s="137" t="s">
        <v>1666</v>
      </c>
      <c r="BF107" s="137">
        <v>17</v>
      </c>
      <c r="BG107" s="137">
        <v>3</v>
      </c>
      <c r="BH107" s="143">
        <v>3.6</v>
      </c>
      <c r="BI107" s="144">
        <v>2.63</v>
      </c>
      <c r="BJ107" s="145">
        <v>2.29</v>
      </c>
      <c r="BK107" s="144">
        <v>2.25</v>
      </c>
      <c r="BL107" s="145">
        <v>2.4900000000000002</v>
      </c>
      <c r="BM107" s="143">
        <v>1.63</v>
      </c>
      <c r="BN107" s="145">
        <v>1.39</v>
      </c>
      <c r="BO107" s="143">
        <v>0.97</v>
      </c>
      <c r="BP107" s="144">
        <v>0</v>
      </c>
      <c r="BQ107" s="145">
        <v>1.96</v>
      </c>
      <c r="BR107" s="145">
        <v>4.99</v>
      </c>
      <c r="BS107" s="145">
        <v>3.57</v>
      </c>
      <c r="BT107" s="145">
        <v>4.6399999999999997</v>
      </c>
      <c r="BU107" s="146">
        <v>4.32</v>
      </c>
      <c r="BV107" s="147">
        <v>5.13</v>
      </c>
      <c r="BW107" s="147">
        <v>6.76</v>
      </c>
      <c r="BX107" s="146">
        <v>11.79</v>
      </c>
      <c r="BY107" s="146">
        <v>19.510000000000002</v>
      </c>
      <c r="BZ107" s="146">
        <v>3.17</v>
      </c>
      <c r="CA107" s="148">
        <v>1.62</v>
      </c>
      <c r="CB107" s="149">
        <v>0</v>
      </c>
      <c r="CC107" s="149">
        <v>0</v>
      </c>
      <c r="CD107" s="149">
        <v>0</v>
      </c>
      <c r="CE107" s="150">
        <v>0.56000000000000005</v>
      </c>
      <c r="CF107" s="149">
        <v>1.94</v>
      </c>
      <c r="CG107" s="150">
        <v>2.0699999999999998</v>
      </c>
      <c r="CH107" s="148">
        <v>2.89</v>
      </c>
      <c r="CI107" s="149">
        <v>3.07</v>
      </c>
      <c r="CJ107" s="149">
        <v>3.93</v>
      </c>
      <c r="CK107" s="149">
        <v>4.01</v>
      </c>
      <c r="CL107" s="147">
        <v>4.72</v>
      </c>
      <c r="CM107" s="146">
        <v>3.88</v>
      </c>
      <c r="CN107" s="147">
        <v>4.88</v>
      </c>
      <c r="CO107" s="147">
        <v>7.41</v>
      </c>
      <c r="CP107" s="146">
        <v>12.96</v>
      </c>
      <c r="CQ107" s="146">
        <v>18.23</v>
      </c>
      <c r="CR107" s="151">
        <v>26.34</v>
      </c>
      <c r="CS107" s="152">
        <v>28.8</v>
      </c>
      <c r="CT107" s="153">
        <v>36.17</v>
      </c>
      <c r="CU107" s="152">
        <v>36.83</v>
      </c>
      <c r="CV107" s="153">
        <v>37.979999999999997</v>
      </c>
      <c r="CW107" s="151">
        <v>38.58</v>
      </c>
      <c r="CX107" s="153">
        <v>37.840000000000003</v>
      </c>
      <c r="CY107" s="151">
        <v>39.78</v>
      </c>
      <c r="CZ107" s="152">
        <v>41.93</v>
      </c>
      <c r="DA107" s="153">
        <v>39.549999999999997</v>
      </c>
      <c r="DB107" s="153">
        <v>39.520000000000003</v>
      </c>
      <c r="DC107" s="153">
        <v>40.590000000000003</v>
      </c>
      <c r="DD107" s="153">
        <v>43.68</v>
      </c>
      <c r="DE107" s="151">
        <v>43.75</v>
      </c>
      <c r="DF107" s="153">
        <v>46.83</v>
      </c>
      <c r="DG107" s="153">
        <v>44.45</v>
      </c>
      <c r="DH107" s="151">
        <v>41.89</v>
      </c>
      <c r="DI107" s="151">
        <v>43.05</v>
      </c>
      <c r="DJ107" s="151">
        <v>26.29</v>
      </c>
      <c r="DK107" s="152">
        <v>28.47</v>
      </c>
      <c r="DL107" s="153">
        <v>36.11</v>
      </c>
      <c r="DM107" s="153">
        <v>37.020000000000003</v>
      </c>
      <c r="DN107" s="153">
        <v>37.74</v>
      </c>
      <c r="DO107" s="151">
        <v>38.18</v>
      </c>
      <c r="DP107" s="153">
        <v>37.14</v>
      </c>
      <c r="DQ107" s="151">
        <v>39.35</v>
      </c>
      <c r="DR107" s="152">
        <v>40.74</v>
      </c>
      <c r="DS107" s="153">
        <v>39.979999999999997</v>
      </c>
      <c r="DT107" s="153">
        <v>39.950000000000003</v>
      </c>
      <c r="DU107" s="153">
        <v>40.229999999999997</v>
      </c>
      <c r="DV107" s="153">
        <v>42.48</v>
      </c>
      <c r="DW107" s="151">
        <v>43.77</v>
      </c>
      <c r="DX107" s="153">
        <v>46.25</v>
      </c>
      <c r="DY107" s="153">
        <v>46.16</v>
      </c>
      <c r="DZ107" s="151">
        <v>42.16</v>
      </c>
      <c r="EA107" s="151">
        <v>43.27</v>
      </c>
      <c r="EB107" s="151">
        <v>0</v>
      </c>
      <c r="EC107" s="153">
        <v>1</v>
      </c>
      <c r="ED107" s="153">
        <v>10</v>
      </c>
      <c r="EE107" s="153">
        <v>7</v>
      </c>
      <c r="EF107" s="153">
        <v>0</v>
      </c>
      <c r="EG107" s="153">
        <v>-13</v>
      </c>
      <c r="EH107" s="153">
        <v>-24</v>
      </c>
      <c r="EI107" s="153">
        <v>-29</v>
      </c>
      <c r="EJ107" s="153">
        <v>-31</v>
      </c>
      <c r="EK107" s="153">
        <v>-26</v>
      </c>
      <c r="EL107" s="153">
        <v>-20</v>
      </c>
      <c r="EM107" s="153">
        <v>-15</v>
      </c>
      <c r="EN107" s="153">
        <v>-8</v>
      </c>
      <c r="EO107" s="153">
        <v>-2</v>
      </c>
      <c r="EP107" s="153">
        <v>0</v>
      </c>
      <c r="EQ107" s="153">
        <v>0</v>
      </c>
      <c r="ER107" s="153">
        <v>-2</v>
      </c>
      <c r="ES107" s="153">
        <v>-2</v>
      </c>
      <c r="ET107" s="154"/>
      <c r="EU107" s="154"/>
      <c r="EV107" s="154"/>
    </row>
    <row r="108" spans="1:152" ht="14">
      <c r="A108" s="137" t="s">
        <v>1346</v>
      </c>
      <c r="B108" s="137" t="s">
        <v>1666</v>
      </c>
      <c r="C108" s="137">
        <v>15</v>
      </c>
      <c r="D108" s="137">
        <v>8</v>
      </c>
      <c r="E108" s="137">
        <v>37023618</v>
      </c>
      <c r="F108" s="137" t="s">
        <v>91</v>
      </c>
      <c r="G108" s="138" t="s">
        <v>404</v>
      </c>
      <c r="H108" s="161" t="s">
        <v>95</v>
      </c>
      <c r="I108" s="138">
        <v>-14</v>
      </c>
      <c r="J108" s="137">
        <v>164</v>
      </c>
      <c r="K108" s="137">
        <v>64</v>
      </c>
      <c r="L108" s="137" t="s">
        <v>167</v>
      </c>
      <c r="M108" s="137"/>
      <c r="N108" s="137" t="s">
        <v>147</v>
      </c>
      <c r="O108" s="137" t="s">
        <v>231</v>
      </c>
      <c r="P108" s="142" t="s">
        <v>17</v>
      </c>
      <c r="Q108" s="142">
        <v>40</v>
      </c>
      <c r="R108" s="137">
        <v>36</v>
      </c>
      <c r="S108" s="137">
        <v>27</v>
      </c>
      <c r="T108" s="140" t="s">
        <v>402</v>
      </c>
      <c r="U108" s="140"/>
      <c r="V108" s="140"/>
      <c r="W108" s="140"/>
      <c r="X108" s="142" t="s">
        <v>17</v>
      </c>
      <c r="Y108" s="142">
        <v>40</v>
      </c>
      <c r="Z108" s="137">
        <v>36</v>
      </c>
      <c r="AA108" s="137">
        <v>27</v>
      </c>
      <c r="AB108" s="137" t="s">
        <v>1140</v>
      </c>
      <c r="AC108" s="141"/>
      <c r="AD108" s="142" t="s">
        <v>216</v>
      </c>
      <c r="AE108" s="142">
        <v>49</v>
      </c>
      <c r="AF108" s="137">
        <v>38</v>
      </c>
      <c r="AG108" s="137">
        <v>15</v>
      </c>
      <c r="AH108" s="137"/>
      <c r="AI108" s="141" t="s">
        <v>242</v>
      </c>
      <c r="AJ108" s="150" t="s">
        <v>217</v>
      </c>
      <c r="AK108" s="150">
        <v>29</v>
      </c>
      <c r="AL108" s="155">
        <v>15</v>
      </c>
      <c r="AM108" s="155">
        <v>6</v>
      </c>
      <c r="AN108" s="155"/>
      <c r="AO108" s="159"/>
      <c r="AP108" s="137" t="s">
        <v>117</v>
      </c>
      <c r="AQ108" s="137" t="s">
        <v>403</v>
      </c>
      <c r="AR108" s="137" t="s">
        <v>226</v>
      </c>
      <c r="AS108" s="137" t="s">
        <v>141</v>
      </c>
      <c r="AT108" s="137" t="s">
        <v>87</v>
      </c>
      <c r="AU108" s="138" t="s">
        <v>90</v>
      </c>
      <c r="AV108" s="137" t="s">
        <v>89</v>
      </c>
      <c r="AW108" s="138" t="s">
        <v>152</v>
      </c>
      <c r="AX108" s="137" t="s">
        <v>93</v>
      </c>
      <c r="AY108" s="139" t="s">
        <v>405</v>
      </c>
      <c r="AZ108" s="139">
        <v>2</v>
      </c>
      <c r="BA108" s="142" t="s">
        <v>17</v>
      </c>
      <c r="BB108" s="142">
        <v>40</v>
      </c>
      <c r="BC108" s="137">
        <v>36</v>
      </c>
      <c r="BD108" s="137">
        <v>27</v>
      </c>
      <c r="BE108" s="137" t="s">
        <v>1666</v>
      </c>
      <c r="BF108" s="137">
        <v>15</v>
      </c>
      <c r="BG108" s="137">
        <v>8</v>
      </c>
      <c r="BH108" s="143">
        <v>2.69</v>
      </c>
      <c r="BI108" s="144">
        <v>2.91</v>
      </c>
      <c r="BJ108" s="145">
        <v>2.98</v>
      </c>
      <c r="BK108" s="144">
        <v>2.5</v>
      </c>
      <c r="BL108" s="145">
        <v>2.17</v>
      </c>
      <c r="BM108" s="143">
        <v>1.1499999999999999</v>
      </c>
      <c r="BN108" s="145">
        <v>0</v>
      </c>
      <c r="BO108" s="143">
        <v>1.1200000000000001</v>
      </c>
      <c r="BP108" s="144">
        <v>1.81</v>
      </c>
      <c r="BQ108" s="145">
        <v>2.11</v>
      </c>
      <c r="BR108" s="145">
        <v>2.36</v>
      </c>
      <c r="BS108" s="145">
        <v>2.48</v>
      </c>
      <c r="BT108" s="145">
        <v>2.39</v>
      </c>
      <c r="BU108" s="146">
        <v>3.88</v>
      </c>
      <c r="BV108" s="147">
        <v>4.6399999999999997</v>
      </c>
      <c r="BW108" s="147">
        <v>6.75</v>
      </c>
      <c r="BX108" s="146">
        <v>12.84</v>
      </c>
      <c r="BY108" s="146">
        <v>20.49</v>
      </c>
      <c r="BZ108" s="146">
        <v>3.48</v>
      </c>
      <c r="CA108" s="162">
        <v>0.9</v>
      </c>
      <c r="CB108" s="147">
        <v>0</v>
      </c>
      <c r="CC108" s="147">
        <v>0</v>
      </c>
      <c r="CD108" s="147">
        <v>0</v>
      </c>
      <c r="CE108" s="146">
        <v>1.74</v>
      </c>
      <c r="CF108" s="147">
        <v>1.99</v>
      </c>
      <c r="CG108" s="146">
        <v>1.99</v>
      </c>
      <c r="CH108" s="162">
        <v>1.93</v>
      </c>
      <c r="CI108" s="147">
        <v>2.02</v>
      </c>
      <c r="CJ108" s="147">
        <v>2.98</v>
      </c>
      <c r="CK108" s="147">
        <v>2.25</v>
      </c>
      <c r="CL108" s="147">
        <v>3.42</v>
      </c>
      <c r="CM108" s="146">
        <v>3.62</v>
      </c>
      <c r="CN108" s="147">
        <v>5.22</v>
      </c>
      <c r="CO108" s="147">
        <v>7.23</v>
      </c>
      <c r="CP108" s="146">
        <v>11.56</v>
      </c>
      <c r="CQ108" s="146">
        <v>20.07</v>
      </c>
      <c r="CR108" s="151">
        <v>27.18</v>
      </c>
      <c r="CS108" s="152">
        <v>29.57</v>
      </c>
      <c r="CT108" s="153">
        <v>31.22</v>
      </c>
      <c r="CU108" s="152">
        <v>31.68</v>
      </c>
      <c r="CV108" s="153">
        <v>32.68</v>
      </c>
      <c r="CW108" s="151">
        <v>32.700000000000003</v>
      </c>
      <c r="CX108" s="153">
        <v>34.89</v>
      </c>
      <c r="CY108" s="151">
        <v>36.380000000000003</v>
      </c>
      <c r="CZ108" s="152">
        <v>36.75</v>
      </c>
      <c r="DA108" s="153">
        <v>38.630000000000003</v>
      </c>
      <c r="DB108" s="153">
        <v>37.950000000000003</v>
      </c>
      <c r="DC108" s="153">
        <v>38.840000000000003</v>
      </c>
      <c r="DD108" s="153">
        <v>44.01</v>
      </c>
      <c r="DE108" s="151">
        <v>43.27</v>
      </c>
      <c r="DF108" s="153">
        <v>45.4</v>
      </c>
      <c r="DG108" s="153">
        <v>42.48</v>
      </c>
      <c r="DH108" s="151">
        <v>42.67</v>
      </c>
      <c r="DI108" s="151">
        <v>40.44</v>
      </c>
      <c r="DJ108" s="151">
        <v>26.76</v>
      </c>
      <c r="DK108" s="152">
        <v>28.75</v>
      </c>
      <c r="DL108" s="153">
        <v>31.23</v>
      </c>
      <c r="DM108" s="153">
        <v>32.840000000000003</v>
      </c>
      <c r="DN108" s="153">
        <v>34.1</v>
      </c>
      <c r="DO108" s="151">
        <v>33.799999999999997</v>
      </c>
      <c r="DP108" s="153">
        <v>35.18</v>
      </c>
      <c r="DQ108" s="151">
        <v>37.04</v>
      </c>
      <c r="DR108" s="152">
        <v>36.270000000000003</v>
      </c>
      <c r="DS108" s="153">
        <v>37.39</v>
      </c>
      <c r="DT108" s="153">
        <v>36.29</v>
      </c>
      <c r="DU108" s="153">
        <v>38.21</v>
      </c>
      <c r="DV108" s="153">
        <v>44.9</v>
      </c>
      <c r="DW108" s="151">
        <v>43.9</v>
      </c>
      <c r="DX108" s="153">
        <v>45.08</v>
      </c>
      <c r="DY108" s="153">
        <v>42.72</v>
      </c>
      <c r="DZ108" s="151">
        <v>42.53</v>
      </c>
      <c r="EA108" s="151">
        <v>39.83</v>
      </c>
      <c r="EB108" s="151">
        <v>6</v>
      </c>
      <c r="EC108" s="153">
        <v>6</v>
      </c>
      <c r="ED108" s="153">
        <v>9</v>
      </c>
      <c r="EE108" s="153">
        <v>9</v>
      </c>
      <c r="EF108" s="153">
        <v>3</v>
      </c>
      <c r="EG108" s="153">
        <v>0</v>
      </c>
      <c r="EH108" s="153">
        <v>-7</v>
      </c>
      <c r="EI108" s="153">
        <v>-10</v>
      </c>
      <c r="EJ108" s="153">
        <v>-11</v>
      </c>
      <c r="EK108" s="153">
        <v>-8</v>
      </c>
      <c r="EL108" s="153">
        <v>-6</v>
      </c>
      <c r="EM108" s="153">
        <v>-1</v>
      </c>
      <c r="EN108" s="153">
        <v>3</v>
      </c>
      <c r="EO108" s="153">
        <v>4</v>
      </c>
      <c r="EP108" s="153">
        <v>5</v>
      </c>
      <c r="EQ108" s="153">
        <v>5</v>
      </c>
      <c r="ER108" s="153">
        <v>7</v>
      </c>
      <c r="ES108" s="153">
        <v>6</v>
      </c>
      <c r="ET108" s="154"/>
      <c r="EU108" s="154"/>
      <c r="EV108" s="154"/>
    </row>
    <row r="109" spans="1:152" ht="14">
      <c r="A109" s="137" t="s">
        <v>670</v>
      </c>
      <c r="B109" s="137" t="s">
        <v>1666</v>
      </c>
      <c r="C109" s="137">
        <v>24</v>
      </c>
      <c r="D109" s="137">
        <v>7</v>
      </c>
      <c r="E109" s="137">
        <v>51287090</v>
      </c>
      <c r="F109" s="137" t="s">
        <v>91</v>
      </c>
      <c r="G109" s="138" t="s">
        <v>679</v>
      </c>
      <c r="H109" s="155" t="s">
        <v>95</v>
      </c>
      <c r="I109" s="138">
        <v>-2</v>
      </c>
      <c r="J109" s="137">
        <v>160</v>
      </c>
      <c r="K109" s="137">
        <v>52.6</v>
      </c>
      <c r="L109" s="137" t="s">
        <v>167</v>
      </c>
      <c r="M109" s="137"/>
      <c r="N109" s="137" t="s">
        <v>147</v>
      </c>
      <c r="O109" s="137" t="s">
        <v>231</v>
      </c>
      <c r="P109" s="142" t="s">
        <v>17</v>
      </c>
      <c r="Q109" s="142">
        <v>32</v>
      </c>
      <c r="R109" s="137">
        <v>28</v>
      </c>
      <c r="S109" s="137">
        <v>28</v>
      </c>
      <c r="T109" s="140" t="s">
        <v>168</v>
      </c>
      <c r="U109" s="140" t="s">
        <v>674</v>
      </c>
      <c r="V109" s="140"/>
      <c r="W109" s="140"/>
      <c r="X109" s="142" t="s">
        <v>17</v>
      </c>
      <c r="Y109" s="142">
        <v>32</v>
      </c>
      <c r="Z109" s="137">
        <v>28</v>
      </c>
      <c r="AA109" s="137">
        <v>28</v>
      </c>
      <c r="AB109" s="137" t="s">
        <v>675</v>
      </c>
      <c r="AC109" s="141"/>
      <c r="AD109" s="142" t="s">
        <v>676</v>
      </c>
      <c r="AE109" s="142">
        <v>53</v>
      </c>
      <c r="AF109" s="137">
        <v>39</v>
      </c>
      <c r="AG109" s="137">
        <v>29</v>
      </c>
      <c r="AH109" s="137"/>
      <c r="AI109" s="141" t="s">
        <v>242</v>
      </c>
      <c r="AJ109" s="150"/>
      <c r="AK109" s="150"/>
      <c r="AL109" s="155"/>
      <c r="AM109" s="155"/>
      <c r="AN109" s="155"/>
      <c r="AO109" s="159"/>
      <c r="AP109" s="137" t="s">
        <v>677</v>
      </c>
      <c r="AQ109" s="137" t="s">
        <v>128</v>
      </c>
      <c r="AR109" s="137" t="s">
        <v>342</v>
      </c>
      <c r="AS109" s="137" t="s">
        <v>678</v>
      </c>
      <c r="AT109" s="137" t="s">
        <v>87</v>
      </c>
      <c r="AU109" s="138" t="s">
        <v>131</v>
      </c>
      <c r="AV109" s="137" t="s">
        <v>89</v>
      </c>
      <c r="AW109" s="138" t="s">
        <v>131</v>
      </c>
      <c r="AX109" s="137" t="s">
        <v>93</v>
      </c>
      <c r="AY109" s="139" t="s">
        <v>679</v>
      </c>
      <c r="AZ109" s="139">
        <v>2</v>
      </c>
      <c r="BA109" s="142" t="s">
        <v>17</v>
      </c>
      <c r="BB109" s="142">
        <v>32</v>
      </c>
      <c r="BC109" s="137">
        <v>28</v>
      </c>
      <c r="BD109" s="137">
        <v>28</v>
      </c>
      <c r="BE109" s="137" t="s">
        <v>1666</v>
      </c>
      <c r="BF109" s="137">
        <v>24</v>
      </c>
      <c r="BG109" s="137">
        <v>7</v>
      </c>
      <c r="BH109" s="143">
        <v>3.61</v>
      </c>
      <c r="BI109" s="144">
        <v>2.72</v>
      </c>
      <c r="BJ109" s="145">
        <v>2.44</v>
      </c>
      <c r="BK109" s="144">
        <v>2.39</v>
      </c>
      <c r="BL109" s="145">
        <v>2.29</v>
      </c>
      <c r="BM109" s="143">
        <v>2.08</v>
      </c>
      <c r="BN109" s="145">
        <v>2.34</v>
      </c>
      <c r="BO109" s="143">
        <v>1.69</v>
      </c>
      <c r="BP109" s="144">
        <v>2.64</v>
      </c>
      <c r="BQ109" s="145">
        <v>4.3499999999999996</v>
      </c>
      <c r="BR109" s="145">
        <v>3.56</v>
      </c>
      <c r="BS109" s="145">
        <v>4.3499999999999996</v>
      </c>
      <c r="BT109" s="145">
        <v>3.44</v>
      </c>
      <c r="BU109" s="146">
        <v>4.7300000000000004</v>
      </c>
      <c r="BV109" s="147">
        <v>6.72</v>
      </c>
      <c r="BW109" s="147">
        <v>8.6300000000000008</v>
      </c>
      <c r="BX109" s="146">
        <v>14.32</v>
      </c>
      <c r="BY109" s="156"/>
      <c r="BZ109" s="146">
        <v>3.78</v>
      </c>
      <c r="CA109" s="148">
        <v>2.84</v>
      </c>
      <c r="CB109" s="149">
        <v>1.1100000000000001</v>
      </c>
      <c r="CC109" s="149">
        <v>0</v>
      </c>
      <c r="CD109" s="149">
        <v>2.5299999999999998</v>
      </c>
      <c r="CE109" s="150">
        <v>3</v>
      </c>
      <c r="CF109" s="149">
        <v>3.22</v>
      </c>
      <c r="CG109" s="150">
        <v>2.95</v>
      </c>
      <c r="CH109" s="148">
        <v>3.78</v>
      </c>
      <c r="CI109" s="149">
        <v>5.0599999999999996</v>
      </c>
      <c r="CJ109" s="149">
        <v>4.78</v>
      </c>
      <c r="CK109" s="147">
        <v>3.88</v>
      </c>
      <c r="CL109" s="147">
        <v>4.01</v>
      </c>
      <c r="CM109" s="146">
        <v>3.69</v>
      </c>
      <c r="CN109" s="147">
        <v>6.54</v>
      </c>
      <c r="CO109" s="147">
        <v>9.84</v>
      </c>
      <c r="CP109" s="146">
        <v>15.43</v>
      </c>
      <c r="CQ109" s="156"/>
      <c r="CR109" s="151">
        <v>29.8</v>
      </c>
      <c r="CS109" s="152">
        <v>32.94</v>
      </c>
      <c r="CT109" s="153">
        <v>34.450000000000003</v>
      </c>
      <c r="CU109" s="152">
        <v>39.33</v>
      </c>
      <c r="CV109" s="153">
        <v>38.36</v>
      </c>
      <c r="CW109" s="151">
        <v>39.119999999999997</v>
      </c>
      <c r="CX109" s="153">
        <v>39.21</v>
      </c>
      <c r="CY109" s="151">
        <v>42.68</v>
      </c>
      <c r="CZ109" s="152">
        <v>41.42</v>
      </c>
      <c r="DA109" s="153">
        <v>41.14</v>
      </c>
      <c r="DB109" s="153">
        <v>40.4</v>
      </c>
      <c r="DC109" s="153">
        <v>47.82</v>
      </c>
      <c r="DD109" s="153">
        <v>49.16</v>
      </c>
      <c r="DE109" s="151">
        <v>48.19</v>
      </c>
      <c r="DF109" s="153">
        <v>49.12</v>
      </c>
      <c r="DG109" s="153">
        <v>49.17</v>
      </c>
      <c r="DH109" s="151">
        <v>47.33</v>
      </c>
      <c r="DI109" s="157"/>
      <c r="DJ109" s="151">
        <v>29.06</v>
      </c>
      <c r="DK109" s="152">
        <v>31.9</v>
      </c>
      <c r="DL109" s="153">
        <v>34.97</v>
      </c>
      <c r="DM109" s="153">
        <v>39.33</v>
      </c>
      <c r="DN109" s="153">
        <v>38.86</v>
      </c>
      <c r="DO109" s="151">
        <v>39.799999999999997</v>
      </c>
      <c r="DP109" s="153">
        <v>40.229999999999997</v>
      </c>
      <c r="DQ109" s="151">
        <v>41.91</v>
      </c>
      <c r="DR109" s="152">
        <v>42.65</v>
      </c>
      <c r="DS109" s="153">
        <v>41.79</v>
      </c>
      <c r="DT109" s="153">
        <v>40.46</v>
      </c>
      <c r="DU109" s="153">
        <v>49.84</v>
      </c>
      <c r="DV109" s="153">
        <v>49.33</v>
      </c>
      <c r="DW109" s="151">
        <v>50.62</v>
      </c>
      <c r="DX109" s="153">
        <v>50.06</v>
      </c>
      <c r="DY109" s="153">
        <v>48.77</v>
      </c>
      <c r="DZ109" s="151">
        <v>44.69</v>
      </c>
      <c r="EA109" s="157"/>
      <c r="EB109" s="151">
        <v>7</v>
      </c>
      <c r="EC109" s="153">
        <v>6</v>
      </c>
      <c r="ED109" s="153">
        <v>4</v>
      </c>
      <c r="EE109" s="153">
        <v>4</v>
      </c>
      <c r="EF109" s="153">
        <v>-3</v>
      </c>
      <c r="EG109" s="153">
        <v>-18</v>
      </c>
      <c r="EH109" s="153">
        <v>-21</v>
      </c>
      <c r="EI109" s="153">
        <v>-28</v>
      </c>
      <c r="EJ109" s="153">
        <v>-27</v>
      </c>
      <c r="EK109" s="153">
        <v>-24</v>
      </c>
      <c r="EL109" s="153">
        <v>-20</v>
      </c>
      <c r="EM109" s="153">
        <v>-15</v>
      </c>
      <c r="EN109" s="153">
        <v>-13</v>
      </c>
      <c r="EO109" s="153">
        <v>-11</v>
      </c>
      <c r="EP109" s="153">
        <v>-6</v>
      </c>
      <c r="EQ109" s="153">
        <v>-6</v>
      </c>
      <c r="ER109" s="153">
        <v>-5</v>
      </c>
      <c r="ES109" s="158"/>
      <c r="ET109" s="154"/>
      <c r="EU109" s="154"/>
      <c r="EV109" s="154"/>
    </row>
    <row r="110" spans="1:152" ht="14">
      <c r="A110" s="137" t="s">
        <v>1298</v>
      </c>
      <c r="B110" s="137" t="s">
        <v>1666</v>
      </c>
      <c r="C110" s="137">
        <v>13</v>
      </c>
      <c r="D110" s="137">
        <v>1</v>
      </c>
      <c r="E110" s="137">
        <v>53248527</v>
      </c>
      <c r="F110" s="137" t="s">
        <v>91</v>
      </c>
      <c r="G110" s="138" t="s">
        <v>233</v>
      </c>
      <c r="H110" s="161" t="s">
        <v>95</v>
      </c>
      <c r="I110" s="138">
        <v>-1</v>
      </c>
      <c r="J110" s="137">
        <v>155.69999999999999</v>
      </c>
      <c r="K110" s="137">
        <v>44</v>
      </c>
      <c r="L110" s="137" t="s">
        <v>167</v>
      </c>
      <c r="M110" s="137"/>
      <c r="N110" s="137" t="s">
        <v>147</v>
      </c>
      <c r="O110" s="137" t="s">
        <v>231</v>
      </c>
      <c r="P110" s="142" t="s">
        <v>6</v>
      </c>
      <c r="Q110" s="142">
        <v>37</v>
      </c>
      <c r="R110" s="137">
        <v>38</v>
      </c>
      <c r="S110" s="137">
        <v>35</v>
      </c>
      <c r="T110" s="140" t="s">
        <v>168</v>
      </c>
      <c r="U110" s="140" t="s">
        <v>1264</v>
      </c>
      <c r="V110" s="140"/>
      <c r="W110" s="140"/>
      <c r="X110" s="142" t="s">
        <v>6</v>
      </c>
      <c r="Y110" s="142">
        <v>37</v>
      </c>
      <c r="Z110" s="137">
        <v>38</v>
      </c>
      <c r="AA110" s="137">
        <v>35</v>
      </c>
      <c r="AB110" s="137" t="s">
        <v>1187</v>
      </c>
      <c r="AC110" s="141"/>
      <c r="AD110" s="142" t="s">
        <v>232</v>
      </c>
      <c r="AE110" s="142">
        <v>69</v>
      </c>
      <c r="AF110" s="137">
        <v>59</v>
      </c>
      <c r="AG110" s="137">
        <v>39</v>
      </c>
      <c r="AH110" s="137"/>
      <c r="AI110" s="141" t="s">
        <v>443</v>
      </c>
      <c r="AJ110" s="150" t="s">
        <v>217</v>
      </c>
      <c r="AK110" s="150">
        <v>42</v>
      </c>
      <c r="AL110" s="155">
        <v>30</v>
      </c>
      <c r="AM110" s="155">
        <v>23</v>
      </c>
      <c r="AN110" s="155"/>
      <c r="AO110" s="159" t="s">
        <v>197</v>
      </c>
      <c r="AP110" s="137" t="s">
        <v>149</v>
      </c>
      <c r="AQ110" s="137" t="s">
        <v>128</v>
      </c>
      <c r="AR110" s="137" t="s">
        <v>140</v>
      </c>
      <c r="AS110" s="137" t="s">
        <v>106</v>
      </c>
      <c r="AT110" s="137" t="s">
        <v>87</v>
      </c>
      <c r="AU110" s="138" t="s">
        <v>176</v>
      </c>
      <c r="AV110" s="137" t="s">
        <v>89</v>
      </c>
      <c r="AW110" s="138" t="s">
        <v>152</v>
      </c>
      <c r="AX110" s="137" t="s">
        <v>93</v>
      </c>
      <c r="AY110" s="139" t="s">
        <v>234</v>
      </c>
      <c r="AZ110" s="139">
        <v>2</v>
      </c>
      <c r="BA110" s="142" t="s">
        <v>6</v>
      </c>
      <c r="BB110" s="142">
        <v>37</v>
      </c>
      <c r="BC110" s="137">
        <v>38</v>
      </c>
      <c r="BD110" s="137">
        <v>35</v>
      </c>
      <c r="BE110" s="137" t="s">
        <v>1666</v>
      </c>
      <c r="BF110" s="137">
        <v>13</v>
      </c>
      <c r="BG110" s="137">
        <v>1</v>
      </c>
      <c r="BH110" s="143">
        <v>3.13</v>
      </c>
      <c r="BI110" s="144">
        <v>2.9</v>
      </c>
      <c r="BJ110" s="145">
        <v>1.87</v>
      </c>
      <c r="BK110" s="144">
        <v>1.39</v>
      </c>
      <c r="BL110" s="145">
        <v>1.74</v>
      </c>
      <c r="BM110" s="143">
        <v>0</v>
      </c>
      <c r="BN110" s="145">
        <v>0</v>
      </c>
      <c r="BO110" s="143">
        <v>0</v>
      </c>
      <c r="BP110" s="144">
        <v>0</v>
      </c>
      <c r="BQ110" s="145">
        <v>1.86</v>
      </c>
      <c r="BR110" s="145">
        <v>3.51</v>
      </c>
      <c r="BS110" s="145">
        <v>3.66</v>
      </c>
      <c r="BT110" s="145">
        <v>2.12</v>
      </c>
      <c r="BU110" s="146">
        <v>1.78</v>
      </c>
      <c r="BV110" s="147">
        <v>3.23</v>
      </c>
      <c r="BW110" s="147">
        <v>5.23</v>
      </c>
      <c r="BX110" s="146">
        <v>12.32</v>
      </c>
      <c r="BY110" s="146">
        <v>13.05</v>
      </c>
      <c r="BZ110" s="146">
        <v>4.1399999999999997</v>
      </c>
      <c r="CA110" s="162">
        <v>2.12</v>
      </c>
      <c r="CB110" s="147">
        <v>0</v>
      </c>
      <c r="CC110" s="147">
        <v>0</v>
      </c>
      <c r="CD110" s="147">
        <v>0</v>
      </c>
      <c r="CE110" s="146">
        <v>1.24</v>
      </c>
      <c r="CF110" s="147">
        <v>1.37</v>
      </c>
      <c r="CG110" s="146">
        <v>0.63</v>
      </c>
      <c r="CH110" s="162">
        <v>0</v>
      </c>
      <c r="CI110" s="147">
        <v>0</v>
      </c>
      <c r="CJ110" s="147">
        <v>3.22</v>
      </c>
      <c r="CK110" s="147">
        <v>4.5199999999999996</v>
      </c>
      <c r="CL110" s="147">
        <v>2.86</v>
      </c>
      <c r="CM110" s="146">
        <v>2.39</v>
      </c>
      <c r="CN110" s="147">
        <v>4.7300000000000004</v>
      </c>
      <c r="CO110" s="147">
        <v>6.44</v>
      </c>
      <c r="CP110" s="146">
        <v>9.11</v>
      </c>
      <c r="CQ110" s="146">
        <v>12.39</v>
      </c>
      <c r="CR110" s="151">
        <v>27.02</v>
      </c>
      <c r="CS110" s="152">
        <v>29.97</v>
      </c>
      <c r="CT110" s="153">
        <v>30.94</v>
      </c>
      <c r="CU110" s="152">
        <v>30.31</v>
      </c>
      <c r="CV110" s="153">
        <v>31.36</v>
      </c>
      <c r="CW110" s="151">
        <v>32.450000000000003</v>
      </c>
      <c r="CX110" s="153">
        <v>32.81</v>
      </c>
      <c r="CY110" s="151">
        <v>34.21</v>
      </c>
      <c r="CZ110" s="152">
        <v>35.159999999999997</v>
      </c>
      <c r="DA110" s="153">
        <v>35.08</v>
      </c>
      <c r="DB110" s="153">
        <v>36.54</v>
      </c>
      <c r="DC110" s="153">
        <v>39.380000000000003</v>
      </c>
      <c r="DD110" s="153">
        <v>43.41</v>
      </c>
      <c r="DE110" s="151">
        <v>44.96</v>
      </c>
      <c r="DF110" s="153">
        <v>45.09</v>
      </c>
      <c r="DG110" s="153">
        <v>44.9</v>
      </c>
      <c r="DH110" s="151">
        <v>44.38</v>
      </c>
      <c r="DI110" s="151">
        <v>42.66</v>
      </c>
      <c r="DJ110" s="151">
        <v>26.44</v>
      </c>
      <c r="DK110" s="152">
        <v>29.83</v>
      </c>
      <c r="DL110" s="153">
        <v>30.95</v>
      </c>
      <c r="DM110" s="153">
        <v>30.97</v>
      </c>
      <c r="DN110" s="153">
        <v>32.49</v>
      </c>
      <c r="DO110" s="151">
        <v>32.54</v>
      </c>
      <c r="DP110" s="153">
        <v>33.409999999999997</v>
      </c>
      <c r="DQ110" s="151">
        <v>34.67</v>
      </c>
      <c r="DR110" s="152">
        <v>35.15</v>
      </c>
      <c r="DS110" s="153">
        <v>35.51</v>
      </c>
      <c r="DT110" s="153">
        <v>37.369999999999997</v>
      </c>
      <c r="DU110" s="153">
        <v>39.29</v>
      </c>
      <c r="DV110" s="153">
        <v>42.59</v>
      </c>
      <c r="DW110" s="151">
        <v>44.52</v>
      </c>
      <c r="DX110" s="153">
        <v>45.92</v>
      </c>
      <c r="DY110" s="153">
        <v>44.82</v>
      </c>
      <c r="DZ110" s="151">
        <v>44.23</v>
      </c>
      <c r="EA110" s="151">
        <v>42.13</v>
      </c>
      <c r="EB110" s="151">
        <v>6</v>
      </c>
      <c r="EC110" s="153">
        <v>11</v>
      </c>
      <c r="ED110" s="153">
        <v>14</v>
      </c>
      <c r="EE110" s="153">
        <v>8</v>
      </c>
      <c r="EF110" s="153">
        <v>5</v>
      </c>
      <c r="EG110" s="153">
        <v>0</v>
      </c>
      <c r="EH110" s="153">
        <v>-5</v>
      </c>
      <c r="EI110" s="153">
        <v>-9</v>
      </c>
      <c r="EJ110" s="153">
        <v>-7</v>
      </c>
      <c r="EK110" s="153">
        <v>0</v>
      </c>
      <c r="EL110" s="153">
        <v>4</v>
      </c>
      <c r="EM110" s="153">
        <v>11</v>
      </c>
      <c r="EN110" s="153">
        <v>15</v>
      </c>
      <c r="EO110" s="153">
        <v>14</v>
      </c>
      <c r="EP110" s="153">
        <v>13</v>
      </c>
      <c r="EQ110" s="153">
        <v>9</v>
      </c>
      <c r="ER110" s="153">
        <v>7</v>
      </c>
      <c r="ES110" s="153">
        <v>6</v>
      </c>
      <c r="ET110" s="154"/>
      <c r="EU110" s="154"/>
      <c r="EV110" s="154"/>
    </row>
    <row r="111" spans="1:152" ht="14">
      <c r="A111" s="137" t="s">
        <v>653</v>
      </c>
      <c r="B111" s="137" t="s">
        <v>1666</v>
      </c>
      <c r="C111" s="137">
        <v>14</v>
      </c>
      <c r="D111" s="137">
        <v>8</v>
      </c>
      <c r="E111" s="137">
        <v>51539986</v>
      </c>
      <c r="F111" s="137" t="s">
        <v>91</v>
      </c>
      <c r="G111" s="138" t="s">
        <v>659</v>
      </c>
      <c r="H111" s="155" t="s">
        <v>95</v>
      </c>
      <c r="I111" s="138">
        <v>-15</v>
      </c>
      <c r="J111" s="137">
        <v>156.6</v>
      </c>
      <c r="K111" s="137">
        <v>43.3</v>
      </c>
      <c r="L111" s="137" t="s">
        <v>167</v>
      </c>
      <c r="M111" s="137"/>
      <c r="N111" s="137" t="s">
        <v>147</v>
      </c>
      <c r="O111" s="137" t="s">
        <v>231</v>
      </c>
      <c r="P111" s="137" t="s">
        <v>557</v>
      </c>
      <c r="Q111" s="137">
        <v>48</v>
      </c>
      <c r="R111" s="137">
        <v>44</v>
      </c>
      <c r="S111" s="137">
        <v>41</v>
      </c>
      <c r="T111" s="140"/>
      <c r="U111" s="140"/>
      <c r="V111" s="140"/>
      <c r="W111" s="140"/>
      <c r="X111" s="137" t="s">
        <v>557</v>
      </c>
      <c r="Y111" s="137">
        <v>48</v>
      </c>
      <c r="Z111" s="137">
        <v>44</v>
      </c>
      <c r="AA111" s="137">
        <v>41</v>
      </c>
      <c r="AB111" s="137" t="s">
        <v>656</v>
      </c>
      <c r="AC111" s="137" t="s">
        <v>487</v>
      </c>
      <c r="AD111" s="142" t="s">
        <v>657</v>
      </c>
      <c r="AE111" s="142">
        <v>62</v>
      </c>
      <c r="AF111" s="137">
        <v>53</v>
      </c>
      <c r="AG111" s="137">
        <v>36</v>
      </c>
      <c r="AH111" s="137"/>
      <c r="AI111" s="141" t="s">
        <v>176</v>
      </c>
      <c r="AJ111" s="142"/>
      <c r="AK111" s="142"/>
      <c r="AL111" s="137"/>
      <c r="AM111" s="137"/>
      <c r="AN111" s="137"/>
      <c r="AO111" s="141"/>
      <c r="AP111" s="137" t="s">
        <v>272</v>
      </c>
      <c r="AQ111" s="137" t="s">
        <v>403</v>
      </c>
      <c r="AR111" s="137" t="s">
        <v>281</v>
      </c>
      <c r="AS111" s="137" t="s">
        <v>658</v>
      </c>
      <c r="AT111" s="137" t="s">
        <v>87</v>
      </c>
      <c r="AU111" s="138" t="s">
        <v>131</v>
      </c>
      <c r="AV111" s="137" t="s">
        <v>89</v>
      </c>
      <c r="AW111" s="138" t="s">
        <v>131</v>
      </c>
      <c r="AX111" s="137" t="s">
        <v>93</v>
      </c>
      <c r="AY111" s="139" t="s">
        <v>660</v>
      </c>
      <c r="AZ111" s="139">
        <v>2</v>
      </c>
      <c r="BA111" s="137" t="s">
        <v>557</v>
      </c>
      <c r="BB111" s="137">
        <v>48</v>
      </c>
      <c r="BC111" s="137">
        <v>44</v>
      </c>
      <c r="BD111" s="137">
        <v>41</v>
      </c>
      <c r="BE111" s="137" t="s">
        <v>1666</v>
      </c>
      <c r="BF111" s="137">
        <v>14</v>
      </c>
      <c r="BG111" s="137">
        <v>8</v>
      </c>
      <c r="BH111" s="143">
        <v>3.83</v>
      </c>
      <c r="BI111" s="144">
        <v>3.62</v>
      </c>
      <c r="BJ111" s="145">
        <v>4.22</v>
      </c>
      <c r="BK111" s="144">
        <v>2.88</v>
      </c>
      <c r="BL111" s="145">
        <v>3.13</v>
      </c>
      <c r="BM111" s="143">
        <v>4.8600000000000003</v>
      </c>
      <c r="BN111" s="145">
        <v>2.5299999999999998</v>
      </c>
      <c r="BO111" s="143">
        <v>3.3</v>
      </c>
      <c r="BP111" s="144">
        <v>3.5</v>
      </c>
      <c r="BQ111" s="145">
        <v>3.62</v>
      </c>
      <c r="BR111" s="145">
        <v>5.22</v>
      </c>
      <c r="BS111" s="145">
        <v>5.12</v>
      </c>
      <c r="BT111" s="145">
        <v>3.56</v>
      </c>
      <c r="BU111" s="146">
        <v>4.2</v>
      </c>
      <c r="BV111" s="147">
        <v>5.55</v>
      </c>
      <c r="BW111" s="147">
        <v>6.55</v>
      </c>
      <c r="BX111" s="146">
        <v>12.42</v>
      </c>
      <c r="BY111" s="146">
        <v>16.45</v>
      </c>
      <c r="BZ111" s="146">
        <v>3.28</v>
      </c>
      <c r="CA111" s="148">
        <v>3.07</v>
      </c>
      <c r="CB111" s="149">
        <v>1.39</v>
      </c>
      <c r="CC111" s="149">
        <v>0</v>
      </c>
      <c r="CD111" s="149">
        <v>0</v>
      </c>
      <c r="CE111" s="150">
        <v>0.95</v>
      </c>
      <c r="CF111" s="149">
        <v>0.87</v>
      </c>
      <c r="CG111" s="150">
        <v>1.87</v>
      </c>
      <c r="CH111" s="148">
        <v>2.2400000000000002</v>
      </c>
      <c r="CI111" s="149">
        <v>3.13</v>
      </c>
      <c r="CJ111" s="149">
        <v>5.89</v>
      </c>
      <c r="CK111" s="149">
        <v>4.37</v>
      </c>
      <c r="CL111" s="147">
        <v>4.5999999999999996</v>
      </c>
      <c r="CM111" s="146">
        <v>4.75</v>
      </c>
      <c r="CN111" s="147">
        <v>6.88</v>
      </c>
      <c r="CO111" s="147">
        <v>7.55</v>
      </c>
      <c r="CP111" s="146">
        <v>11.89</v>
      </c>
      <c r="CQ111" s="146">
        <v>16.940000000000001</v>
      </c>
      <c r="CR111" s="151">
        <v>28.75</v>
      </c>
      <c r="CS111" s="152">
        <v>30.51</v>
      </c>
      <c r="CT111" s="153">
        <v>35.39</v>
      </c>
      <c r="CU111" s="152">
        <v>37.619999999999997</v>
      </c>
      <c r="CV111" s="153">
        <v>37.200000000000003</v>
      </c>
      <c r="CW111" s="151">
        <v>38.590000000000003</v>
      </c>
      <c r="CX111" s="153">
        <v>38.19</v>
      </c>
      <c r="CY111" s="151">
        <v>40.42</v>
      </c>
      <c r="CZ111" s="152">
        <v>39.770000000000003</v>
      </c>
      <c r="DA111" s="153">
        <v>41.29</v>
      </c>
      <c r="DB111" s="153">
        <v>39.4</v>
      </c>
      <c r="DC111" s="153">
        <v>39.49</v>
      </c>
      <c r="DD111" s="153">
        <v>49.27</v>
      </c>
      <c r="DE111" s="151">
        <v>50.12</v>
      </c>
      <c r="DF111" s="153">
        <v>49.61</v>
      </c>
      <c r="DG111" s="153">
        <v>50.14</v>
      </c>
      <c r="DH111" s="151">
        <v>45.72</v>
      </c>
      <c r="DI111" s="151">
        <v>37.159999999999997</v>
      </c>
      <c r="DJ111" s="151">
        <v>28.95</v>
      </c>
      <c r="DK111" s="152">
        <v>30.42</v>
      </c>
      <c r="DL111" s="153">
        <v>35.28</v>
      </c>
      <c r="DM111" s="153">
        <v>38.83</v>
      </c>
      <c r="DN111" s="153">
        <v>37.81</v>
      </c>
      <c r="DO111" s="151">
        <v>36.72</v>
      </c>
      <c r="DP111" s="153">
        <v>39.049999999999997</v>
      </c>
      <c r="DQ111" s="151">
        <v>40.409999999999997</v>
      </c>
      <c r="DR111" s="152">
        <v>40.67</v>
      </c>
      <c r="DS111" s="153">
        <v>42.33</v>
      </c>
      <c r="DT111" s="153">
        <v>39.729999999999997</v>
      </c>
      <c r="DU111" s="153">
        <v>39.96</v>
      </c>
      <c r="DV111" s="153">
        <v>48.95</v>
      </c>
      <c r="DW111" s="151">
        <v>50.83</v>
      </c>
      <c r="DX111" s="153">
        <v>50.48</v>
      </c>
      <c r="DY111" s="153">
        <v>50.64</v>
      </c>
      <c r="DZ111" s="151">
        <v>44.63</v>
      </c>
      <c r="EA111" s="151">
        <v>35.56</v>
      </c>
      <c r="EB111" s="151">
        <v>4</v>
      </c>
      <c r="EC111" s="153">
        <v>10</v>
      </c>
      <c r="ED111" s="153">
        <v>12</v>
      </c>
      <c r="EE111" s="153">
        <v>12</v>
      </c>
      <c r="EF111" s="153">
        <v>9</v>
      </c>
      <c r="EG111" s="153">
        <v>5</v>
      </c>
      <c r="EH111" s="153">
        <v>-1</v>
      </c>
      <c r="EI111" s="153">
        <v>-9</v>
      </c>
      <c r="EJ111" s="153">
        <v>-14</v>
      </c>
      <c r="EK111" s="153">
        <v>-19</v>
      </c>
      <c r="EL111" s="153">
        <v>-16</v>
      </c>
      <c r="EM111" s="153">
        <v>-14</v>
      </c>
      <c r="EN111" s="153">
        <v>-10</v>
      </c>
      <c r="EO111" s="153">
        <v>-8</v>
      </c>
      <c r="EP111" s="153">
        <v>0</v>
      </c>
      <c r="EQ111" s="153">
        <v>4</v>
      </c>
      <c r="ER111" s="153">
        <v>3</v>
      </c>
      <c r="ES111" s="153">
        <v>3</v>
      </c>
      <c r="ET111" s="154"/>
      <c r="EU111" s="154"/>
      <c r="EV111" s="154"/>
    </row>
    <row r="112" spans="1:152" ht="14">
      <c r="A112" s="137" t="s">
        <v>932</v>
      </c>
      <c r="B112" s="137" t="s">
        <v>1666</v>
      </c>
      <c r="C112" s="137">
        <v>12</v>
      </c>
      <c r="D112" s="137">
        <v>4</v>
      </c>
      <c r="E112" s="137">
        <v>42509518</v>
      </c>
      <c r="F112" s="137" t="s">
        <v>91</v>
      </c>
      <c r="G112" s="138" t="s">
        <v>937</v>
      </c>
      <c r="H112" s="139"/>
      <c r="I112" s="138"/>
      <c r="J112" s="137">
        <v>157</v>
      </c>
      <c r="K112" s="137">
        <v>48.7</v>
      </c>
      <c r="L112" s="137" t="s">
        <v>167</v>
      </c>
      <c r="M112" s="137"/>
      <c r="N112" s="137" t="s">
        <v>99</v>
      </c>
      <c r="O112" s="137" t="s">
        <v>255</v>
      </c>
      <c r="P112" s="142" t="s">
        <v>6</v>
      </c>
      <c r="Q112" s="142">
        <v>30</v>
      </c>
      <c r="R112" s="137">
        <v>24</v>
      </c>
      <c r="S112" s="137">
        <v>25</v>
      </c>
      <c r="T112" s="140" t="s">
        <v>598</v>
      </c>
      <c r="U112" s="140"/>
      <c r="V112" s="140"/>
      <c r="W112" s="140"/>
      <c r="X112" s="142" t="s">
        <v>6</v>
      </c>
      <c r="Y112" s="142">
        <v>30</v>
      </c>
      <c r="Z112" s="137">
        <v>24</v>
      </c>
      <c r="AA112" s="137">
        <v>24</v>
      </c>
      <c r="AB112" s="137" t="s">
        <v>935</v>
      </c>
      <c r="AC112" s="141"/>
      <c r="AD112" s="142" t="s">
        <v>232</v>
      </c>
      <c r="AE112" s="142">
        <v>68</v>
      </c>
      <c r="AF112" s="137">
        <v>41</v>
      </c>
      <c r="AG112" s="137">
        <v>30</v>
      </c>
      <c r="AH112" s="137"/>
      <c r="AI112" s="141" t="s">
        <v>242</v>
      </c>
      <c r="AJ112" s="150" t="s">
        <v>217</v>
      </c>
      <c r="AK112" s="150">
        <v>46</v>
      </c>
      <c r="AL112" s="155">
        <v>32</v>
      </c>
      <c r="AM112" s="155">
        <v>17</v>
      </c>
      <c r="AN112" s="155"/>
      <c r="AO112" s="159" t="s">
        <v>197</v>
      </c>
      <c r="AP112" s="137" t="s">
        <v>311</v>
      </c>
      <c r="AQ112" s="137" t="s">
        <v>936</v>
      </c>
      <c r="AR112" s="137" t="s">
        <v>870</v>
      </c>
      <c r="AS112" s="137" t="s">
        <v>519</v>
      </c>
      <c r="AT112" s="137" t="s">
        <v>87</v>
      </c>
      <c r="AU112" s="138"/>
      <c r="AV112" s="137" t="s">
        <v>89</v>
      </c>
      <c r="AW112" s="138"/>
      <c r="AX112" s="137" t="s">
        <v>93</v>
      </c>
      <c r="AY112" s="139" t="s">
        <v>938</v>
      </c>
      <c r="AZ112" s="139">
        <v>1</v>
      </c>
      <c r="BA112" s="142" t="s">
        <v>6</v>
      </c>
      <c r="BB112" s="142">
        <v>30</v>
      </c>
      <c r="BC112" s="137">
        <v>24</v>
      </c>
      <c r="BD112" s="137">
        <v>24</v>
      </c>
      <c r="BE112" s="137" t="s">
        <v>1666</v>
      </c>
      <c r="BF112" s="137">
        <v>12</v>
      </c>
      <c r="BG112" s="137">
        <v>4</v>
      </c>
      <c r="BH112" s="143">
        <v>1.89</v>
      </c>
      <c r="BI112" s="144">
        <v>1.96</v>
      </c>
      <c r="BJ112" s="145">
        <v>1.49</v>
      </c>
      <c r="BK112" s="144">
        <v>1.81</v>
      </c>
      <c r="BL112" s="145">
        <v>1.1200000000000001</v>
      </c>
      <c r="BM112" s="143">
        <v>0.37</v>
      </c>
      <c r="BN112" s="145">
        <v>0.62</v>
      </c>
      <c r="BO112" s="143">
        <v>0.87</v>
      </c>
      <c r="BP112" s="144">
        <v>0.62</v>
      </c>
      <c r="BQ112" s="145">
        <v>2.36</v>
      </c>
      <c r="BR112" s="145">
        <v>4.41</v>
      </c>
      <c r="BS112" s="145">
        <v>5.09</v>
      </c>
      <c r="BT112" s="145">
        <v>3.5</v>
      </c>
      <c r="BU112" s="146">
        <v>3.61</v>
      </c>
      <c r="BV112" s="147">
        <v>4.3499999999999996</v>
      </c>
      <c r="BW112" s="147">
        <v>6.55</v>
      </c>
      <c r="BX112" s="146">
        <v>10.17</v>
      </c>
      <c r="BY112" s="146">
        <v>17.23</v>
      </c>
      <c r="BZ112" s="146">
        <v>1.9</v>
      </c>
      <c r="CA112" s="148">
        <v>1.67</v>
      </c>
      <c r="CB112" s="149">
        <v>0</v>
      </c>
      <c r="CC112" s="149">
        <v>0</v>
      </c>
      <c r="CD112" s="149">
        <v>0</v>
      </c>
      <c r="CE112" s="150">
        <v>0.51</v>
      </c>
      <c r="CF112" s="149">
        <v>0.49</v>
      </c>
      <c r="CG112" s="150">
        <v>1.73</v>
      </c>
      <c r="CH112" s="148">
        <v>0</v>
      </c>
      <c r="CI112" s="149">
        <v>3.22</v>
      </c>
      <c r="CJ112" s="149">
        <v>4.92</v>
      </c>
      <c r="CK112" s="149">
        <v>4.12</v>
      </c>
      <c r="CL112" s="147">
        <v>3.69</v>
      </c>
      <c r="CM112" s="146">
        <v>4.41</v>
      </c>
      <c r="CN112" s="147">
        <v>4.2</v>
      </c>
      <c r="CO112" s="147">
        <v>5.62</v>
      </c>
      <c r="CP112" s="146">
        <v>8.1199999999999992</v>
      </c>
      <c r="CQ112" s="146">
        <v>16.36</v>
      </c>
      <c r="CR112" s="151">
        <v>27.62</v>
      </c>
      <c r="CS112" s="152">
        <v>31.58</v>
      </c>
      <c r="CT112" s="153">
        <v>33.08</v>
      </c>
      <c r="CU112" s="152">
        <v>34.24</v>
      </c>
      <c r="CV112" s="153">
        <v>35.03</v>
      </c>
      <c r="CW112" s="151">
        <v>36.49</v>
      </c>
      <c r="CX112" s="153">
        <v>37.22</v>
      </c>
      <c r="CY112" s="151">
        <v>37.14</v>
      </c>
      <c r="CZ112" s="152">
        <v>37.9</v>
      </c>
      <c r="DA112" s="153">
        <v>37.42</v>
      </c>
      <c r="DB112" s="153">
        <v>39.15</v>
      </c>
      <c r="DC112" s="153">
        <v>40.229999999999997</v>
      </c>
      <c r="DD112" s="153">
        <v>44.34</v>
      </c>
      <c r="DE112" s="151">
        <v>45.22</v>
      </c>
      <c r="DF112" s="153">
        <v>47.04</v>
      </c>
      <c r="DG112" s="153">
        <v>46.64</v>
      </c>
      <c r="DH112" s="151">
        <v>44.26</v>
      </c>
      <c r="DI112" s="151">
        <v>42.31</v>
      </c>
      <c r="DJ112" s="151">
        <v>27.67</v>
      </c>
      <c r="DK112" s="152">
        <v>31.89</v>
      </c>
      <c r="DL112" s="153">
        <v>33.61</v>
      </c>
      <c r="DM112" s="153">
        <v>34.79</v>
      </c>
      <c r="DN112" s="153">
        <v>35.08</v>
      </c>
      <c r="DO112" s="151">
        <v>36.04</v>
      </c>
      <c r="DP112" s="153">
        <v>36.700000000000003</v>
      </c>
      <c r="DQ112" s="151">
        <v>37.14</v>
      </c>
      <c r="DR112" s="152">
        <v>37.61</v>
      </c>
      <c r="DS112" s="153">
        <v>37.78</v>
      </c>
      <c r="DT112" s="153">
        <v>39.24</v>
      </c>
      <c r="DU112" s="153">
        <v>40.93</v>
      </c>
      <c r="DV112" s="153">
        <v>44.11</v>
      </c>
      <c r="DW112" s="151">
        <v>45.54</v>
      </c>
      <c r="DX112" s="153">
        <v>47.81</v>
      </c>
      <c r="DY112" s="153">
        <v>46.79</v>
      </c>
      <c r="DZ112" s="151">
        <v>44.16</v>
      </c>
      <c r="EA112" s="151">
        <v>42.57</v>
      </c>
      <c r="EB112" s="151">
        <v>2</v>
      </c>
      <c r="EC112" s="153">
        <v>4</v>
      </c>
      <c r="ED112" s="153">
        <v>6</v>
      </c>
      <c r="EE112" s="153">
        <v>5</v>
      </c>
      <c r="EF112" s="153">
        <v>3</v>
      </c>
      <c r="EG112" s="153">
        <v>-1</v>
      </c>
      <c r="EH112" s="153">
        <v>-5</v>
      </c>
      <c r="EI112" s="153">
        <v>-10</v>
      </c>
      <c r="EJ112" s="153">
        <v>-12</v>
      </c>
      <c r="EK112" s="153">
        <v>-11</v>
      </c>
      <c r="EL112" s="153">
        <v>-5</v>
      </c>
      <c r="EM112" s="153">
        <v>3</v>
      </c>
      <c r="EN112" s="153">
        <v>9</v>
      </c>
      <c r="EO112" s="153">
        <v>14</v>
      </c>
      <c r="EP112" s="153">
        <v>11</v>
      </c>
      <c r="EQ112" s="153">
        <v>7</v>
      </c>
      <c r="ER112" s="153">
        <v>5</v>
      </c>
      <c r="ES112" s="153">
        <v>1</v>
      </c>
      <c r="ET112" s="154"/>
      <c r="EU112" s="154"/>
      <c r="EV112" s="154"/>
    </row>
    <row r="113" spans="1:152" ht="14">
      <c r="A113" s="137" t="s">
        <v>1329</v>
      </c>
      <c r="B113" s="137" t="s">
        <v>1666</v>
      </c>
      <c r="C113" s="137">
        <v>14</v>
      </c>
      <c r="D113" s="137">
        <v>0</v>
      </c>
      <c r="E113" s="137">
        <v>50621952</v>
      </c>
      <c r="F113" s="137" t="s">
        <v>91</v>
      </c>
      <c r="G113" s="138" t="s">
        <v>384</v>
      </c>
      <c r="H113" s="161" t="s">
        <v>95</v>
      </c>
      <c r="I113" s="138">
        <v>0</v>
      </c>
      <c r="J113" s="137">
        <v>163.80000000000001</v>
      </c>
      <c r="K113" s="137">
        <v>54.3</v>
      </c>
      <c r="L113" s="137" t="s">
        <v>167</v>
      </c>
      <c r="M113" s="137"/>
      <c r="N113" s="137" t="s">
        <v>79</v>
      </c>
      <c r="O113" s="137" t="s">
        <v>255</v>
      </c>
      <c r="P113" s="142" t="s">
        <v>6</v>
      </c>
      <c r="Q113" s="142">
        <v>31</v>
      </c>
      <c r="R113" s="137">
        <v>30</v>
      </c>
      <c r="S113" s="137">
        <v>25</v>
      </c>
      <c r="T113" s="140"/>
      <c r="U113" s="140"/>
      <c r="V113" s="140"/>
      <c r="W113" s="140"/>
      <c r="X113" s="142" t="s">
        <v>6</v>
      </c>
      <c r="Y113" s="142">
        <v>31</v>
      </c>
      <c r="Z113" s="137">
        <v>30</v>
      </c>
      <c r="AA113" s="137">
        <v>23</v>
      </c>
      <c r="AB113" s="137" t="s">
        <v>938</v>
      </c>
      <c r="AC113" s="141"/>
      <c r="AD113" s="142" t="s">
        <v>137</v>
      </c>
      <c r="AE113" s="142">
        <v>61</v>
      </c>
      <c r="AF113" s="137">
        <v>41</v>
      </c>
      <c r="AG113" s="137">
        <v>43</v>
      </c>
      <c r="AH113" s="137"/>
      <c r="AI113" s="141" t="s">
        <v>443</v>
      </c>
      <c r="AJ113" s="150" t="s">
        <v>116</v>
      </c>
      <c r="AK113" s="150">
        <v>41</v>
      </c>
      <c r="AL113" s="155">
        <v>30</v>
      </c>
      <c r="AM113" s="155">
        <v>22</v>
      </c>
      <c r="AN113" s="155"/>
      <c r="AO113" s="159" t="s">
        <v>180</v>
      </c>
      <c r="AP113" s="137" t="s">
        <v>127</v>
      </c>
      <c r="AQ113" s="137" t="s">
        <v>383</v>
      </c>
      <c r="AR113" s="137" t="s">
        <v>105</v>
      </c>
      <c r="AS113" s="137" t="s">
        <v>227</v>
      </c>
      <c r="AT113" s="137" t="s">
        <v>87</v>
      </c>
      <c r="AU113" s="138" t="s">
        <v>90</v>
      </c>
      <c r="AV113" s="137" t="s">
        <v>89</v>
      </c>
      <c r="AW113" s="138" t="s">
        <v>131</v>
      </c>
      <c r="AX113" s="137" t="s">
        <v>93</v>
      </c>
      <c r="AY113" s="139" t="s">
        <v>385</v>
      </c>
      <c r="AZ113" s="139">
        <v>1</v>
      </c>
      <c r="BA113" s="142" t="s">
        <v>6</v>
      </c>
      <c r="BB113" s="142">
        <v>31</v>
      </c>
      <c r="BC113" s="137">
        <v>30</v>
      </c>
      <c r="BD113" s="137">
        <v>23</v>
      </c>
      <c r="BE113" s="137" t="s">
        <v>1666</v>
      </c>
      <c r="BF113" s="137">
        <v>14</v>
      </c>
      <c r="BG113" s="137">
        <v>0</v>
      </c>
      <c r="BH113" s="143">
        <v>3.51</v>
      </c>
      <c r="BI113" s="144">
        <v>3.36</v>
      </c>
      <c r="BJ113" s="145">
        <v>2.61</v>
      </c>
      <c r="BK113" s="144">
        <v>1.61</v>
      </c>
      <c r="BL113" s="145">
        <v>1.37</v>
      </c>
      <c r="BM113" s="143">
        <v>0</v>
      </c>
      <c r="BN113" s="145">
        <v>0</v>
      </c>
      <c r="BO113" s="143">
        <v>0</v>
      </c>
      <c r="BP113" s="144">
        <v>0.95</v>
      </c>
      <c r="BQ113" s="145">
        <v>1.99</v>
      </c>
      <c r="BR113" s="145">
        <v>5.43</v>
      </c>
      <c r="BS113" s="145">
        <v>7.22</v>
      </c>
      <c r="BT113" s="145">
        <v>5.34</v>
      </c>
      <c r="BU113" s="146">
        <v>4.75</v>
      </c>
      <c r="BV113" s="147">
        <v>5.59</v>
      </c>
      <c r="BW113" s="147">
        <v>6.54</v>
      </c>
      <c r="BX113" s="146">
        <v>12.39</v>
      </c>
      <c r="BY113" s="146">
        <v>16.84</v>
      </c>
      <c r="BZ113" s="146">
        <v>3.87</v>
      </c>
      <c r="CA113" s="162">
        <v>2.12</v>
      </c>
      <c r="CB113" s="147">
        <v>0.83</v>
      </c>
      <c r="CC113" s="147">
        <v>0</v>
      </c>
      <c r="CD113" s="147">
        <v>0.67</v>
      </c>
      <c r="CE113" s="146">
        <v>2.41</v>
      </c>
      <c r="CF113" s="147">
        <v>2.02</v>
      </c>
      <c r="CG113" s="146">
        <v>1.37</v>
      </c>
      <c r="CH113" s="162">
        <v>1.78</v>
      </c>
      <c r="CI113" s="147">
        <v>3.12</v>
      </c>
      <c r="CJ113" s="147">
        <v>8.2899999999999991</v>
      </c>
      <c r="CK113" s="147">
        <v>7.03</v>
      </c>
      <c r="CL113" s="147">
        <v>4.25</v>
      </c>
      <c r="CM113" s="146">
        <v>4.32</v>
      </c>
      <c r="CN113" s="147">
        <v>5.3</v>
      </c>
      <c r="CO113" s="147">
        <v>7.63</v>
      </c>
      <c r="CP113" s="146">
        <v>11.55</v>
      </c>
      <c r="CQ113" s="146">
        <v>15.12</v>
      </c>
      <c r="CR113" s="151">
        <v>26.61</v>
      </c>
      <c r="CS113" s="152">
        <v>32.36</v>
      </c>
      <c r="CT113" s="153">
        <v>31.43</v>
      </c>
      <c r="CU113" s="152">
        <v>34.71</v>
      </c>
      <c r="CV113" s="153">
        <v>37.39</v>
      </c>
      <c r="CW113" s="151">
        <v>39.08</v>
      </c>
      <c r="CX113" s="153">
        <v>41.13</v>
      </c>
      <c r="CY113" s="151">
        <v>41.98</v>
      </c>
      <c r="CZ113" s="152">
        <v>41.39</v>
      </c>
      <c r="DA113" s="153">
        <v>42.97</v>
      </c>
      <c r="DB113" s="153">
        <v>44.37</v>
      </c>
      <c r="DC113" s="153">
        <v>45.46</v>
      </c>
      <c r="DD113" s="153">
        <v>49.91</v>
      </c>
      <c r="DE113" s="151">
        <v>50.23</v>
      </c>
      <c r="DF113" s="153">
        <v>50.19</v>
      </c>
      <c r="DG113" s="153">
        <v>48.29</v>
      </c>
      <c r="DH113" s="151">
        <v>50.81</v>
      </c>
      <c r="DI113" s="151">
        <v>42.18</v>
      </c>
      <c r="DJ113" s="151">
        <v>27.43</v>
      </c>
      <c r="DK113" s="152">
        <v>31.43</v>
      </c>
      <c r="DL113" s="153">
        <v>31.22</v>
      </c>
      <c r="DM113" s="153">
        <v>34.72</v>
      </c>
      <c r="DN113" s="153">
        <v>37.42</v>
      </c>
      <c r="DO113" s="151">
        <v>38.99</v>
      </c>
      <c r="DP113" s="153">
        <v>42.5</v>
      </c>
      <c r="DQ113" s="151">
        <v>41.64</v>
      </c>
      <c r="DR113" s="152">
        <v>41.02</v>
      </c>
      <c r="DS113" s="153">
        <v>42.85</v>
      </c>
      <c r="DT113" s="153">
        <v>44.77</v>
      </c>
      <c r="DU113" s="153">
        <v>44.76</v>
      </c>
      <c r="DV113" s="153">
        <v>50.16</v>
      </c>
      <c r="DW113" s="151">
        <v>51.11</v>
      </c>
      <c r="DX113" s="153">
        <v>50.93</v>
      </c>
      <c r="DY113" s="153">
        <v>48.68</v>
      </c>
      <c r="DZ113" s="151">
        <v>50.03</v>
      </c>
      <c r="EA113" s="151">
        <v>41.94</v>
      </c>
      <c r="EB113" s="151">
        <v>16</v>
      </c>
      <c r="EC113" s="153">
        <v>16</v>
      </c>
      <c r="ED113" s="153">
        <v>15</v>
      </c>
      <c r="EE113" s="153">
        <v>15</v>
      </c>
      <c r="EF113" s="153">
        <v>12</v>
      </c>
      <c r="EG113" s="153">
        <v>4</v>
      </c>
      <c r="EH113" s="153">
        <v>-1</v>
      </c>
      <c r="EI113" s="153">
        <v>-4</v>
      </c>
      <c r="EJ113" s="153">
        <v>-4</v>
      </c>
      <c r="EK113" s="153">
        <v>-2</v>
      </c>
      <c r="EL113" s="153">
        <v>4</v>
      </c>
      <c r="EM113" s="153">
        <v>7</v>
      </c>
      <c r="EN113" s="153">
        <v>9</v>
      </c>
      <c r="EO113" s="153">
        <v>10</v>
      </c>
      <c r="EP113" s="153">
        <v>6</v>
      </c>
      <c r="EQ113" s="153">
        <v>0</v>
      </c>
      <c r="ER113" s="153">
        <v>0</v>
      </c>
      <c r="ES113" s="153">
        <v>0</v>
      </c>
      <c r="ET113" s="154"/>
      <c r="EU113" s="154"/>
      <c r="EV113" s="154"/>
    </row>
    <row r="114" spans="1:152" s="154" customFormat="1" ht="14">
      <c r="A114" s="137" t="s">
        <v>721</v>
      </c>
      <c r="B114" s="137" t="s">
        <v>1666</v>
      </c>
      <c r="C114" s="137">
        <v>21</v>
      </c>
      <c r="D114" s="137">
        <v>4</v>
      </c>
      <c r="E114" s="137">
        <v>52370825</v>
      </c>
      <c r="F114" s="137" t="s">
        <v>91</v>
      </c>
      <c r="G114" s="138" t="s">
        <v>725</v>
      </c>
      <c r="H114" s="155" t="s">
        <v>95</v>
      </c>
      <c r="I114" s="138">
        <v>0</v>
      </c>
      <c r="J114" s="137">
        <v>151.69999999999999</v>
      </c>
      <c r="K114" s="137">
        <v>53.45</v>
      </c>
      <c r="L114" s="137" t="s">
        <v>167</v>
      </c>
      <c r="M114" s="137">
        <f>96-66</f>
        <v>30</v>
      </c>
      <c r="N114" s="137" t="s">
        <v>79</v>
      </c>
      <c r="O114" s="137" t="s">
        <v>255</v>
      </c>
      <c r="P114" s="142" t="s">
        <v>6</v>
      </c>
      <c r="Q114" s="142">
        <v>31</v>
      </c>
      <c r="R114" s="137">
        <v>30</v>
      </c>
      <c r="S114" s="137">
        <v>28</v>
      </c>
      <c r="T114" s="140"/>
      <c r="U114" s="140"/>
      <c r="V114" s="140"/>
      <c r="W114" s="140"/>
      <c r="X114" s="142" t="s">
        <v>6</v>
      </c>
      <c r="Y114" s="142">
        <v>31</v>
      </c>
      <c r="Z114" s="137">
        <v>30</v>
      </c>
      <c r="AA114" s="137">
        <v>28</v>
      </c>
      <c r="AB114" s="137" t="s">
        <v>280</v>
      </c>
      <c r="AC114" s="141"/>
      <c r="AD114" s="142" t="s">
        <v>137</v>
      </c>
      <c r="AE114" s="142">
        <v>65</v>
      </c>
      <c r="AF114" s="137">
        <v>49</v>
      </c>
      <c r="AG114" s="137">
        <v>54</v>
      </c>
      <c r="AH114" s="137"/>
      <c r="AI114" s="141" t="s">
        <v>209</v>
      </c>
      <c r="AJ114" s="150" t="s">
        <v>116</v>
      </c>
      <c r="AK114" s="150">
        <v>42</v>
      </c>
      <c r="AL114" s="155">
        <v>35</v>
      </c>
      <c r="AM114" s="155">
        <v>20</v>
      </c>
      <c r="AN114" s="155"/>
      <c r="AO114" s="159" t="s">
        <v>197</v>
      </c>
      <c r="AP114" s="137" t="s">
        <v>341</v>
      </c>
      <c r="AQ114" s="137" t="s">
        <v>323</v>
      </c>
      <c r="AR114" s="137" t="s">
        <v>281</v>
      </c>
      <c r="AS114" s="137" t="s">
        <v>106</v>
      </c>
      <c r="AT114" s="137" t="s">
        <v>87</v>
      </c>
      <c r="AU114" s="138" t="s">
        <v>131</v>
      </c>
      <c r="AV114" s="137" t="s">
        <v>89</v>
      </c>
      <c r="AW114" s="138" t="s">
        <v>197</v>
      </c>
      <c r="AX114" s="137" t="s">
        <v>93</v>
      </c>
      <c r="AY114" s="139" t="s">
        <v>726</v>
      </c>
      <c r="AZ114" s="139">
        <v>2</v>
      </c>
      <c r="BA114" s="142" t="s">
        <v>6</v>
      </c>
      <c r="BB114" s="142">
        <v>31</v>
      </c>
      <c r="BC114" s="137">
        <v>30</v>
      </c>
      <c r="BD114" s="137">
        <v>28</v>
      </c>
      <c r="BE114" s="137" t="s">
        <v>1666</v>
      </c>
      <c r="BF114" s="137">
        <v>21</v>
      </c>
      <c r="BG114" s="137">
        <v>4</v>
      </c>
      <c r="BH114" s="143">
        <v>4.93</v>
      </c>
      <c r="BI114" s="144">
        <v>2.5</v>
      </c>
      <c r="BJ114" s="145">
        <v>2.2000000000000002</v>
      </c>
      <c r="BK114" s="144">
        <v>2.5299999999999998</v>
      </c>
      <c r="BL114" s="145">
        <v>0.82</v>
      </c>
      <c r="BM114" s="143">
        <v>0</v>
      </c>
      <c r="BN114" s="145">
        <v>0</v>
      </c>
      <c r="BO114" s="143">
        <v>0</v>
      </c>
      <c r="BP114" s="144">
        <v>1.77</v>
      </c>
      <c r="BQ114" s="145">
        <v>3.81</v>
      </c>
      <c r="BR114" s="145">
        <v>5.97</v>
      </c>
      <c r="BS114" s="145">
        <v>6.99</v>
      </c>
      <c r="BT114" s="145">
        <v>4.12</v>
      </c>
      <c r="BU114" s="146">
        <v>2.76</v>
      </c>
      <c r="BV114" s="147">
        <v>4.04</v>
      </c>
      <c r="BW114" s="147">
        <v>6.69</v>
      </c>
      <c r="BX114" s="146">
        <v>11</v>
      </c>
      <c r="BY114" s="146">
        <v>14.2</v>
      </c>
      <c r="BZ114" s="146">
        <v>4.3499999999999996</v>
      </c>
      <c r="CA114" s="148">
        <v>3.11</v>
      </c>
      <c r="CB114" s="149">
        <v>0</v>
      </c>
      <c r="CC114" s="149">
        <v>1.42</v>
      </c>
      <c r="CD114" s="149">
        <v>2.14</v>
      </c>
      <c r="CE114" s="150">
        <v>2.89</v>
      </c>
      <c r="CF114" s="149">
        <v>4.07</v>
      </c>
      <c r="CG114" s="150">
        <v>3.02</v>
      </c>
      <c r="CH114" s="148">
        <v>3</v>
      </c>
      <c r="CI114" s="149">
        <v>3.9</v>
      </c>
      <c r="CJ114" s="149">
        <v>5.19</v>
      </c>
      <c r="CK114" s="149">
        <v>6.46</v>
      </c>
      <c r="CL114" s="147">
        <v>3.62</v>
      </c>
      <c r="CM114" s="146">
        <v>3.81</v>
      </c>
      <c r="CN114" s="147">
        <v>4.8</v>
      </c>
      <c r="CO114" s="147">
        <v>7.94</v>
      </c>
      <c r="CP114" s="146">
        <v>11.42</v>
      </c>
      <c r="CQ114" s="146">
        <v>14.55</v>
      </c>
      <c r="CR114" s="151">
        <v>21.57</v>
      </c>
      <c r="CS114" s="152">
        <v>24.9</v>
      </c>
      <c r="CT114" s="153">
        <v>28.53</v>
      </c>
      <c r="CU114" s="152">
        <v>29.24</v>
      </c>
      <c r="CV114" s="153">
        <v>28.96</v>
      </c>
      <c r="CW114" s="151">
        <v>29.51</v>
      </c>
      <c r="CX114" s="153">
        <v>29.14</v>
      </c>
      <c r="CY114" s="151">
        <v>31.71</v>
      </c>
      <c r="CZ114" s="152">
        <v>29.67</v>
      </c>
      <c r="DA114" s="153">
        <v>30.86</v>
      </c>
      <c r="DB114" s="153">
        <v>33.35</v>
      </c>
      <c r="DC114" s="153">
        <v>33.119999999999997</v>
      </c>
      <c r="DD114" s="153">
        <v>39.26</v>
      </c>
      <c r="DE114" s="151">
        <v>47.17</v>
      </c>
      <c r="DF114" s="153">
        <v>47.68</v>
      </c>
      <c r="DG114" s="153">
        <v>47.73</v>
      </c>
      <c r="DH114" s="151">
        <v>40.68</v>
      </c>
      <c r="DI114" s="151">
        <v>44</v>
      </c>
      <c r="DJ114" s="151">
        <v>21.12</v>
      </c>
      <c r="DK114" s="152">
        <v>25.91</v>
      </c>
      <c r="DL114" s="153">
        <v>29.71</v>
      </c>
      <c r="DM114" s="153">
        <v>31.03</v>
      </c>
      <c r="DN114" s="153">
        <v>31.06</v>
      </c>
      <c r="DO114" s="151">
        <v>29.44</v>
      </c>
      <c r="DP114" s="153">
        <v>29.41</v>
      </c>
      <c r="DQ114" s="151">
        <v>30.56</v>
      </c>
      <c r="DR114" s="152">
        <v>29.28</v>
      </c>
      <c r="DS114" s="153">
        <v>30.55</v>
      </c>
      <c r="DT114" s="153">
        <v>30.82</v>
      </c>
      <c r="DU114" s="153">
        <v>31.44</v>
      </c>
      <c r="DV114" s="153">
        <v>38.049999999999997</v>
      </c>
      <c r="DW114" s="151">
        <v>46.91</v>
      </c>
      <c r="DX114" s="153">
        <v>47.35</v>
      </c>
      <c r="DY114" s="153">
        <v>45.68</v>
      </c>
      <c r="DZ114" s="151">
        <v>38.26</v>
      </c>
      <c r="EA114" s="151">
        <v>40.200000000000003</v>
      </c>
      <c r="EB114" s="151">
        <v>7</v>
      </c>
      <c r="EC114" s="153">
        <v>7</v>
      </c>
      <c r="ED114" s="153">
        <v>7</v>
      </c>
      <c r="EE114" s="153">
        <v>-7</v>
      </c>
      <c r="EF114" s="153">
        <v>-16</v>
      </c>
      <c r="EG114" s="153">
        <v>-25</v>
      </c>
      <c r="EH114" s="153">
        <v>-23</v>
      </c>
      <c r="EI114" s="153">
        <v>-26</v>
      </c>
      <c r="EJ114" s="153">
        <v>-24</v>
      </c>
      <c r="EK114" s="153">
        <v>-14</v>
      </c>
      <c r="EL114" s="153">
        <v>-5</v>
      </c>
      <c r="EM114" s="153">
        <v>2</v>
      </c>
      <c r="EN114" s="153">
        <v>10</v>
      </c>
      <c r="EO114" s="153">
        <v>11</v>
      </c>
      <c r="EP114" s="153">
        <v>6</v>
      </c>
      <c r="EQ114" s="153">
        <v>2</v>
      </c>
      <c r="ER114" s="153">
        <v>6</v>
      </c>
      <c r="ES114" s="153">
        <v>5</v>
      </c>
    </row>
    <row r="115" spans="1:152" s="154" customFormat="1" ht="14">
      <c r="A115" s="137" t="s">
        <v>879</v>
      </c>
      <c r="B115" s="137" t="s">
        <v>1666</v>
      </c>
      <c r="C115" s="137">
        <v>19</v>
      </c>
      <c r="D115" s="137">
        <v>0</v>
      </c>
      <c r="E115" s="137">
        <v>50867138</v>
      </c>
      <c r="F115" s="137" t="s">
        <v>91</v>
      </c>
      <c r="G115" s="138" t="s">
        <v>773</v>
      </c>
      <c r="H115" s="155" t="s">
        <v>95</v>
      </c>
      <c r="I115" s="138">
        <v>-4</v>
      </c>
      <c r="J115" s="137">
        <v>158.6</v>
      </c>
      <c r="K115" s="137">
        <v>56.3</v>
      </c>
      <c r="L115" s="137" t="s">
        <v>167</v>
      </c>
      <c r="M115" s="137"/>
      <c r="N115" s="137" t="s">
        <v>147</v>
      </c>
      <c r="O115" s="137" t="s">
        <v>255</v>
      </c>
      <c r="P115" s="142" t="s">
        <v>17</v>
      </c>
      <c r="Q115" s="142">
        <v>34</v>
      </c>
      <c r="R115" s="137">
        <v>33</v>
      </c>
      <c r="S115" s="137">
        <v>25</v>
      </c>
      <c r="T115" s="140"/>
      <c r="U115" s="140"/>
      <c r="V115" s="140"/>
      <c r="W115" s="140"/>
      <c r="X115" s="142" t="s">
        <v>17</v>
      </c>
      <c r="Y115" s="142">
        <v>34</v>
      </c>
      <c r="Z115" s="137">
        <v>33</v>
      </c>
      <c r="AA115" s="137">
        <v>24</v>
      </c>
      <c r="AB115" s="137" t="s">
        <v>881</v>
      </c>
      <c r="AC115" s="141"/>
      <c r="AD115" s="142" t="s">
        <v>101</v>
      </c>
      <c r="AE115" s="142">
        <v>54</v>
      </c>
      <c r="AF115" s="137">
        <v>37</v>
      </c>
      <c r="AG115" s="137">
        <v>37</v>
      </c>
      <c r="AH115" s="137"/>
      <c r="AI115" s="141" t="s">
        <v>443</v>
      </c>
      <c r="AJ115" s="150" t="s">
        <v>138</v>
      </c>
      <c r="AK115" s="150">
        <v>38</v>
      </c>
      <c r="AL115" s="155">
        <v>26</v>
      </c>
      <c r="AM115" s="155">
        <v>9</v>
      </c>
      <c r="AN115" s="155"/>
      <c r="AO115" s="159" t="s">
        <v>180</v>
      </c>
      <c r="AP115" s="137" t="s">
        <v>83</v>
      </c>
      <c r="AQ115" s="137" t="s">
        <v>383</v>
      </c>
      <c r="AR115" s="137" t="s">
        <v>606</v>
      </c>
      <c r="AS115" s="137" t="s">
        <v>775</v>
      </c>
      <c r="AT115" s="137" t="s">
        <v>87</v>
      </c>
      <c r="AU115" s="138"/>
      <c r="AV115" s="137" t="s">
        <v>89</v>
      </c>
      <c r="AW115" s="138"/>
      <c r="AX115" s="137" t="s">
        <v>93</v>
      </c>
      <c r="AY115" s="139" t="s">
        <v>291</v>
      </c>
      <c r="AZ115" s="139">
        <v>2</v>
      </c>
      <c r="BA115" s="142" t="s">
        <v>17</v>
      </c>
      <c r="BB115" s="142">
        <v>34</v>
      </c>
      <c r="BC115" s="137">
        <v>33</v>
      </c>
      <c r="BD115" s="137">
        <v>24</v>
      </c>
      <c r="BE115" s="137" t="s">
        <v>1666</v>
      </c>
      <c r="BF115" s="137">
        <v>19</v>
      </c>
      <c r="BG115" s="137">
        <v>0</v>
      </c>
      <c r="BH115" s="143">
        <v>2.86</v>
      </c>
      <c r="BI115" s="144">
        <v>3.02</v>
      </c>
      <c r="BJ115" s="145">
        <v>2.12</v>
      </c>
      <c r="BK115" s="144">
        <v>1.99</v>
      </c>
      <c r="BL115" s="145">
        <v>2.0099999999999998</v>
      </c>
      <c r="BM115" s="143">
        <v>2.62</v>
      </c>
      <c r="BN115" s="145">
        <v>0.95</v>
      </c>
      <c r="BO115" s="143">
        <v>0</v>
      </c>
      <c r="BP115" s="144">
        <v>0.37</v>
      </c>
      <c r="BQ115" s="145">
        <v>2.44</v>
      </c>
      <c r="BR115" s="145">
        <v>3.95</v>
      </c>
      <c r="BS115" s="145">
        <v>5.43</v>
      </c>
      <c r="BT115" s="145">
        <v>1.61</v>
      </c>
      <c r="BU115" s="146">
        <v>1.76</v>
      </c>
      <c r="BV115" s="147">
        <v>4.51</v>
      </c>
      <c r="BW115" s="147">
        <v>6.13</v>
      </c>
      <c r="BX115" s="146">
        <v>11.72</v>
      </c>
      <c r="BY115" s="146">
        <v>17.48</v>
      </c>
      <c r="BZ115" s="146">
        <v>2.66</v>
      </c>
      <c r="CA115" s="148">
        <v>1.78</v>
      </c>
      <c r="CB115" s="149">
        <v>0</v>
      </c>
      <c r="CC115" s="149">
        <v>0</v>
      </c>
      <c r="CD115" s="149">
        <v>0.37</v>
      </c>
      <c r="CE115" s="150">
        <v>1.49</v>
      </c>
      <c r="CF115" s="149">
        <v>2.74</v>
      </c>
      <c r="CG115" s="150">
        <v>2.4900000000000002</v>
      </c>
      <c r="CH115" s="148">
        <v>2.36</v>
      </c>
      <c r="CI115" s="149">
        <v>3.49</v>
      </c>
      <c r="CJ115" s="149">
        <v>2.98</v>
      </c>
      <c r="CK115" s="149">
        <v>5.04</v>
      </c>
      <c r="CL115" s="147">
        <v>0.5</v>
      </c>
      <c r="CM115" s="146">
        <v>1.39</v>
      </c>
      <c r="CN115" s="147">
        <v>4.83</v>
      </c>
      <c r="CO115" s="147">
        <v>5.5</v>
      </c>
      <c r="CP115" s="146">
        <v>10.48</v>
      </c>
      <c r="CQ115" s="146">
        <v>17.12</v>
      </c>
      <c r="CR115" s="151">
        <v>27.97</v>
      </c>
      <c r="CS115" s="152">
        <v>31.14</v>
      </c>
      <c r="CT115" s="153">
        <v>33.64</v>
      </c>
      <c r="CU115" s="152">
        <v>35.17</v>
      </c>
      <c r="CV115" s="153">
        <v>35.1</v>
      </c>
      <c r="CW115" s="151">
        <v>35.979999999999997</v>
      </c>
      <c r="CX115" s="153">
        <v>37.159999999999997</v>
      </c>
      <c r="CY115" s="151">
        <v>38.18</v>
      </c>
      <c r="CZ115" s="152">
        <v>38.15</v>
      </c>
      <c r="DA115" s="153">
        <v>38.97</v>
      </c>
      <c r="DB115" s="153">
        <v>39.78</v>
      </c>
      <c r="DC115" s="153">
        <v>40.17</v>
      </c>
      <c r="DD115" s="153">
        <v>43.6</v>
      </c>
      <c r="DE115" s="151">
        <v>45.32</v>
      </c>
      <c r="DF115" s="153">
        <v>43.89</v>
      </c>
      <c r="DG115" s="153">
        <v>41.86</v>
      </c>
      <c r="DH115" s="151">
        <v>44.14</v>
      </c>
      <c r="DI115" s="151">
        <v>39.74</v>
      </c>
      <c r="DJ115" s="151">
        <v>27.64</v>
      </c>
      <c r="DK115" s="152">
        <v>31.22</v>
      </c>
      <c r="DL115" s="153">
        <v>33.68</v>
      </c>
      <c r="DM115" s="153">
        <v>35.659999999999997</v>
      </c>
      <c r="DN115" s="153">
        <v>35.51</v>
      </c>
      <c r="DO115" s="151">
        <v>35.36</v>
      </c>
      <c r="DP115" s="153">
        <v>36.700000000000003</v>
      </c>
      <c r="DQ115" s="151">
        <v>37.409999999999997</v>
      </c>
      <c r="DR115" s="152">
        <v>37.520000000000003</v>
      </c>
      <c r="DS115" s="153">
        <v>38.369999999999997</v>
      </c>
      <c r="DT115" s="153">
        <v>39.630000000000003</v>
      </c>
      <c r="DU115" s="153">
        <v>40.39</v>
      </c>
      <c r="DV115" s="153">
        <v>43.93</v>
      </c>
      <c r="DW115" s="151">
        <v>46.23</v>
      </c>
      <c r="DX115" s="153">
        <v>44.49</v>
      </c>
      <c r="DY115" s="153">
        <v>41.51</v>
      </c>
      <c r="DZ115" s="151">
        <v>44.22</v>
      </c>
      <c r="EA115" s="151">
        <v>39.86</v>
      </c>
      <c r="EB115" s="151">
        <v>1</v>
      </c>
      <c r="EC115" s="153">
        <v>3</v>
      </c>
      <c r="ED115" s="153">
        <v>4</v>
      </c>
      <c r="EE115" s="153">
        <v>5</v>
      </c>
      <c r="EF115" s="153">
        <v>2</v>
      </c>
      <c r="EG115" s="153">
        <v>-3</v>
      </c>
      <c r="EH115" s="153">
        <v>-8</v>
      </c>
      <c r="EI115" s="153">
        <v>-11</v>
      </c>
      <c r="EJ115" s="153">
        <v>-7</v>
      </c>
      <c r="EK115" s="153">
        <v>-4</v>
      </c>
      <c r="EL115" s="153">
        <v>1</v>
      </c>
      <c r="EM115" s="153">
        <v>6</v>
      </c>
      <c r="EN115" s="153">
        <v>11</v>
      </c>
      <c r="EO115" s="153">
        <v>11</v>
      </c>
      <c r="EP115" s="153">
        <v>6</v>
      </c>
      <c r="EQ115" s="153">
        <v>4</v>
      </c>
      <c r="ER115" s="153">
        <v>2</v>
      </c>
      <c r="ES115" s="153">
        <v>2</v>
      </c>
    </row>
    <row r="116" spans="1:152" s="154" customFormat="1" ht="14">
      <c r="A116" s="137" t="s">
        <v>734</v>
      </c>
      <c r="B116" s="137" t="s">
        <v>1666</v>
      </c>
      <c r="C116" s="137">
        <v>13</v>
      </c>
      <c r="D116" s="137">
        <v>11</v>
      </c>
      <c r="E116" s="137">
        <v>52289671</v>
      </c>
      <c r="F116" s="137" t="s">
        <v>91</v>
      </c>
      <c r="G116" s="138" t="s">
        <v>737</v>
      </c>
      <c r="H116" s="155" t="s">
        <v>739</v>
      </c>
      <c r="I116" s="138">
        <v>4</v>
      </c>
      <c r="J116" s="137">
        <v>168.7</v>
      </c>
      <c r="K116" s="137">
        <v>59</v>
      </c>
      <c r="L116" s="137" t="s">
        <v>167</v>
      </c>
      <c r="M116" s="137"/>
      <c r="N116" s="137" t="s">
        <v>147</v>
      </c>
      <c r="O116" s="137" t="s">
        <v>255</v>
      </c>
      <c r="P116" s="142" t="s">
        <v>48</v>
      </c>
      <c r="Q116" s="142">
        <v>29</v>
      </c>
      <c r="R116" s="137">
        <v>24</v>
      </c>
      <c r="S116" s="137">
        <v>25</v>
      </c>
      <c r="T116" s="140"/>
      <c r="U116" s="140"/>
      <c r="V116" s="140"/>
      <c r="W116" s="140"/>
      <c r="X116" s="142" t="s">
        <v>48</v>
      </c>
      <c r="Y116" s="142">
        <v>29</v>
      </c>
      <c r="Z116" s="137">
        <v>24</v>
      </c>
      <c r="AA116" s="137">
        <v>25</v>
      </c>
      <c r="AB116" s="137" t="s">
        <v>280</v>
      </c>
      <c r="AC116" s="141"/>
      <c r="AD116" s="142" t="s">
        <v>115</v>
      </c>
      <c r="AE116" s="142">
        <v>62</v>
      </c>
      <c r="AF116" s="137">
        <v>44</v>
      </c>
      <c r="AG116" s="137">
        <v>35</v>
      </c>
      <c r="AH116" s="137"/>
      <c r="AI116" s="141" t="s">
        <v>443</v>
      </c>
      <c r="AJ116" s="150" t="s">
        <v>116</v>
      </c>
      <c r="AK116" s="150">
        <v>37</v>
      </c>
      <c r="AL116" s="155">
        <v>23</v>
      </c>
      <c r="AM116" s="155">
        <v>3</v>
      </c>
      <c r="AN116" s="155"/>
      <c r="AO116" s="159" t="s">
        <v>197</v>
      </c>
      <c r="AP116" s="137" t="s">
        <v>117</v>
      </c>
      <c r="AQ116" s="137" t="s">
        <v>118</v>
      </c>
      <c r="AR116" s="137" t="s">
        <v>312</v>
      </c>
      <c r="AS116" s="137" t="s">
        <v>397</v>
      </c>
      <c r="AT116" s="137" t="s">
        <v>87</v>
      </c>
      <c r="AU116" s="138"/>
      <c r="AV116" s="137" t="s">
        <v>89</v>
      </c>
      <c r="AW116" s="138"/>
      <c r="AX116" s="137" t="s">
        <v>93</v>
      </c>
      <c r="AY116" s="139" t="s">
        <v>738</v>
      </c>
      <c r="AZ116" s="139">
        <v>2</v>
      </c>
      <c r="BA116" s="142" t="s">
        <v>48</v>
      </c>
      <c r="BB116" s="142">
        <v>29</v>
      </c>
      <c r="BC116" s="137">
        <v>24</v>
      </c>
      <c r="BD116" s="137">
        <v>25</v>
      </c>
      <c r="BE116" s="137" t="s">
        <v>1666</v>
      </c>
      <c r="BF116" s="137">
        <v>13</v>
      </c>
      <c r="BG116" s="137">
        <v>11</v>
      </c>
      <c r="BH116" s="143">
        <v>4.01</v>
      </c>
      <c r="BI116" s="144">
        <v>3.05</v>
      </c>
      <c r="BJ116" s="145">
        <v>2.25</v>
      </c>
      <c r="BK116" s="144">
        <v>2.25</v>
      </c>
      <c r="BL116" s="145">
        <v>3.11</v>
      </c>
      <c r="BM116" s="143">
        <v>2.2799999999999998</v>
      </c>
      <c r="BN116" s="145">
        <v>1.45</v>
      </c>
      <c r="BO116" s="143">
        <v>1.73</v>
      </c>
      <c r="BP116" s="144">
        <v>3.67</v>
      </c>
      <c r="BQ116" s="145">
        <v>5.7</v>
      </c>
      <c r="BR116" s="145">
        <v>7.75</v>
      </c>
      <c r="BS116" s="145">
        <v>5.34</v>
      </c>
      <c r="BT116" s="145">
        <v>3.86</v>
      </c>
      <c r="BU116" s="146">
        <v>3.73</v>
      </c>
      <c r="BV116" s="147">
        <v>5.27</v>
      </c>
      <c r="BW116" s="147">
        <v>6.29</v>
      </c>
      <c r="BX116" s="146">
        <v>11.33</v>
      </c>
      <c r="BY116" s="146">
        <v>19.18</v>
      </c>
      <c r="BZ116" s="146">
        <v>2.12</v>
      </c>
      <c r="CA116" s="148">
        <v>1.07</v>
      </c>
      <c r="CB116" s="149">
        <v>0</v>
      </c>
      <c r="CC116" s="149">
        <v>1.1200000000000001</v>
      </c>
      <c r="CD116" s="149">
        <v>2.2400000000000002</v>
      </c>
      <c r="CE116" s="150">
        <v>1.74</v>
      </c>
      <c r="CF116" s="149">
        <v>1.88</v>
      </c>
      <c r="CG116" s="150">
        <v>4.01</v>
      </c>
      <c r="CH116" s="148">
        <v>3.83</v>
      </c>
      <c r="CI116" s="149">
        <v>4.41</v>
      </c>
      <c r="CJ116" s="149">
        <v>6.29</v>
      </c>
      <c r="CK116" s="149">
        <v>4.66</v>
      </c>
      <c r="CL116" s="147">
        <v>4.49</v>
      </c>
      <c r="CM116" s="146">
        <v>4.22</v>
      </c>
      <c r="CN116" s="147">
        <v>5.0999999999999996</v>
      </c>
      <c r="CO116" s="147">
        <v>6.55</v>
      </c>
      <c r="CP116" s="146">
        <v>11.25</v>
      </c>
      <c r="CQ116" s="146">
        <v>18.100000000000001</v>
      </c>
      <c r="CR116" s="151">
        <v>30.81</v>
      </c>
      <c r="CS116" s="152">
        <v>33.9</v>
      </c>
      <c r="CT116" s="153">
        <v>33.729999999999997</v>
      </c>
      <c r="CU116" s="152">
        <v>34.020000000000003</v>
      </c>
      <c r="CV116" s="153">
        <v>34.090000000000003</v>
      </c>
      <c r="CW116" s="151">
        <v>36.630000000000003</v>
      </c>
      <c r="CX116" s="153">
        <v>37.450000000000003</v>
      </c>
      <c r="CY116" s="151">
        <v>38.11</v>
      </c>
      <c r="CZ116" s="152">
        <v>39.39</v>
      </c>
      <c r="DA116" s="153">
        <v>40.53</v>
      </c>
      <c r="DB116" s="153">
        <v>42.87</v>
      </c>
      <c r="DC116" s="153">
        <v>44.87</v>
      </c>
      <c r="DD116" s="153">
        <v>47.92</v>
      </c>
      <c r="DE116" s="151">
        <v>47.05</v>
      </c>
      <c r="DF116" s="153">
        <v>47.87</v>
      </c>
      <c r="DG116" s="153">
        <v>47.14</v>
      </c>
      <c r="DH116" s="151">
        <v>45.61</v>
      </c>
      <c r="DI116" s="151">
        <v>43.5</v>
      </c>
      <c r="DJ116" s="151">
        <v>30.43</v>
      </c>
      <c r="DK116" s="152">
        <v>33.65</v>
      </c>
      <c r="DL116" s="153">
        <v>34.19</v>
      </c>
      <c r="DM116" s="153">
        <v>33.57</v>
      </c>
      <c r="DN116" s="153">
        <v>34.96</v>
      </c>
      <c r="DO116" s="151">
        <v>36.93</v>
      </c>
      <c r="DP116" s="153">
        <v>37.380000000000003</v>
      </c>
      <c r="DQ116" s="151">
        <v>38.630000000000003</v>
      </c>
      <c r="DR116" s="152">
        <v>39.28</v>
      </c>
      <c r="DS116" s="153">
        <v>40.39</v>
      </c>
      <c r="DT116" s="153">
        <v>42.13</v>
      </c>
      <c r="DU116" s="153">
        <v>45.55</v>
      </c>
      <c r="DV116" s="153">
        <v>48.38</v>
      </c>
      <c r="DW116" s="151">
        <v>47.51</v>
      </c>
      <c r="DX116" s="153">
        <v>47.57</v>
      </c>
      <c r="DY116" s="153">
        <v>47.31</v>
      </c>
      <c r="DZ116" s="151">
        <v>45.62</v>
      </c>
      <c r="EA116" s="151">
        <v>43.35</v>
      </c>
      <c r="EB116" s="151">
        <v>5</v>
      </c>
      <c r="EC116" s="153">
        <v>6</v>
      </c>
      <c r="ED116" s="153">
        <v>4</v>
      </c>
      <c r="EE116" s="153">
        <v>0</v>
      </c>
      <c r="EF116" s="153">
        <v>-7</v>
      </c>
      <c r="EG116" s="153">
        <v>-15</v>
      </c>
      <c r="EH116" s="153">
        <v>-15</v>
      </c>
      <c r="EI116" s="153">
        <v>-17</v>
      </c>
      <c r="EJ116" s="153">
        <v>-15</v>
      </c>
      <c r="EK116" s="153">
        <v>-11</v>
      </c>
      <c r="EL116" s="153">
        <v>-7</v>
      </c>
      <c r="EM116" s="153">
        <v>0</v>
      </c>
      <c r="EN116" s="153">
        <v>1</v>
      </c>
      <c r="EO116" s="153">
        <v>2</v>
      </c>
      <c r="EP116" s="153">
        <v>4</v>
      </c>
      <c r="EQ116" s="153">
        <v>3</v>
      </c>
      <c r="ER116" s="153">
        <v>1</v>
      </c>
      <c r="ES116" s="153">
        <v>1</v>
      </c>
    </row>
    <row r="117" spans="1:152" s="154" customFormat="1" ht="14">
      <c r="A117" s="137" t="s">
        <v>1305</v>
      </c>
      <c r="B117" s="137" t="s">
        <v>1666</v>
      </c>
      <c r="C117" s="137">
        <v>13</v>
      </c>
      <c r="D117" s="137">
        <v>5</v>
      </c>
      <c r="E117" s="137">
        <v>53157203</v>
      </c>
      <c r="F117" s="137" t="s">
        <v>91</v>
      </c>
      <c r="G117" s="138" t="s">
        <v>303</v>
      </c>
      <c r="H117" s="161" t="s">
        <v>95</v>
      </c>
      <c r="I117" s="138">
        <v>-7</v>
      </c>
      <c r="J117" s="137">
        <v>156.30000000000001</v>
      </c>
      <c r="K117" s="137">
        <v>45.7</v>
      </c>
      <c r="L117" s="137" t="s">
        <v>167</v>
      </c>
      <c r="M117" s="137"/>
      <c r="N117" s="137" t="s">
        <v>147</v>
      </c>
      <c r="O117" s="137" t="s">
        <v>255</v>
      </c>
      <c r="P117" s="137" t="s">
        <v>17</v>
      </c>
      <c r="Q117" s="137">
        <v>43</v>
      </c>
      <c r="R117" s="137">
        <v>34</v>
      </c>
      <c r="S117" s="137">
        <v>29</v>
      </c>
      <c r="T117" s="140" t="s">
        <v>168</v>
      </c>
      <c r="U117" s="140"/>
      <c r="V117" s="140"/>
      <c r="W117" s="140"/>
      <c r="X117" s="137" t="s">
        <v>17</v>
      </c>
      <c r="Y117" s="137">
        <v>43</v>
      </c>
      <c r="Z117" s="137">
        <v>34</v>
      </c>
      <c r="AA117" s="137">
        <v>29</v>
      </c>
      <c r="AB117" s="137" t="s">
        <v>280</v>
      </c>
      <c r="AC117" s="137"/>
      <c r="AD117" s="142" t="s">
        <v>216</v>
      </c>
      <c r="AE117" s="142">
        <v>67</v>
      </c>
      <c r="AF117" s="137">
        <v>47</v>
      </c>
      <c r="AG117" s="137">
        <v>28</v>
      </c>
      <c r="AH117" s="137"/>
      <c r="AI117" s="141" t="s">
        <v>242</v>
      </c>
      <c r="AJ117" s="142" t="s">
        <v>301</v>
      </c>
      <c r="AK117" s="142">
        <v>41</v>
      </c>
      <c r="AL117" s="137">
        <v>31</v>
      </c>
      <c r="AM117" s="137">
        <v>22</v>
      </c>
      <c r="AN117" s="137"/>
      <c r="AO117" s="141"/>
      <c r="AP117" s="137" t="s">
        <v>239</v>
      </c>
      <c r="AQ117" s="137" t="s">
        <v>118</v>
      </c>
      <c r="AR117" s="137" t="s">
        <v>105</v>
      </c>
      <c r="AS117" s="137" t="s">
        <v>302</v>
      </c>
      <c r="AT117" s="137" t="s">
        <v>87</v>
      </c>
      <c r="AU117" s="138" t="s">
        <v>90</v>
      </c>
      <c r="AV117" s="137" t="s">
        <v>89</v>
      </c>
      <c r="AW117" s="138" t="s">
        <v>180</v>
      </c>
      <c r="AX117" s="137" t="s">
        <v>93</v>
      </c>
      <c r="AY117" s="139" t="s">
        <v>304</v>
      </c>
      <c r="AZ117" s="139">
        <v>2</v>
      </c>
      <c r="BA117" s="137" t="s">
        <v>17</v>
      </c>
      <c r="BB117" s="137">
        <v>43</v>
      </c>
      <c r="BC117" s="137">
        <v>34</v>
      </c>
      <c r="BD117" s="137">
        <v>29</v>
      </c>
      <c r="BE117" s="137" t="s">
        <v>1666</v>
      </c>
      <c r="BF117" s="137">
        <v>13</v>
      </c>
      <c r="BG117" s="137">
        <v>5</v>
      </c>
      <c r="BH117" s="143">
        <v>3.93</v>
      </c>
      <c r="BI117" s="144">
        <v>2.9</v>
      </c>
      <c r="BJ117" s="145">
        <v>2.2799999999999998</v>
      </c>
      <c r="BK117" s="144">
        <v>2.2000000000000002</v>
      </c>
      <c r="BL117" s="145">
        <v>2.2799999999999998</v>
      </c>
      <c r="BM117" s="143">
        <v>2.99</v>
      </c>
      <c r="BN117" s="145">
        <v>2.41</v>
      </c>
      <c r="BO117" s="143">
        <v>2.02</v>
      </c>
      <c r="BP117" s="144">
        <v>2.2000000000000002</v>
      </c>
      <c r="BQ117" s="145">
        <v>2.04</v>
      </c>
      <c r="BR117" s="145">
        <v>3.62</v>
      </c>
      <c r="BS117" s="145">
        <v>4.95</v>
      </c>
      <c r="BT117" s="145">
        <v>2.36</v>
      </c>
      <c r="BU117" s="146">
        <v>2.86</v>
      </c>
      <c r="BV117" s="147">
        <v>4.2</v>
      </c>
      <c r="BW117" s="147">
        <v>5.99</v>
      </c>
      <c r="BX117" s="146">
        <v>8.16</v>
      </c>
      <c r="BY117" s="146">
        <v>14.43</v>
      </c>
      <c r="BZ117" s="146">
        <v>4.3099999999999996</v>
      </c>
      <c r="CA117" s="162">
        <v>2.66</v>
      </c>
      <c r="CB117" s="147">
        <v>1.45</v>
      </c>
      <c r="CC117" s="147">
        <v>0</v>
      </c>
      <c r="CD117" s="147">
        <v>0</v>
      </c>
      <c r="CE117" s="146">
        <v>1.27</v>
      </c>
      <c r="CF117" s="147">
        <v>1.99</v>
      </c>
      <c r="CG117" s="146">
        <v>2.36</v>
      </c>
      <c r="CH117" s="162">
        <v>2.68</v>
      </c>
      <c r="CI117" s="147">
        <v>2.62</v>
      </c>
      <c r="CJ117" s="147">
        <v>3.62</v>
      </c>
      <c r="CK117" s="147">
        <v>4.43</v>
      </c>
      <c r="CL117" s="147">
        <v>3.61</v>
      </c>
      <c r="CM117" s="146">
        <v>4.04</v>
      </c>
      <c r="CN117" s="147">
        <v>4.79</v>
      </c>
      <c r="CO117" s="147">
        <v>6.6</v>
      </c>
      <c r="CP117" s="146">
        <v>9.23</v>
      </c>
      <c r="CQ117" s="146">
        <v>15.6</v>
      </c>
      <c r="CR117" s="151">
        <v>25.84</v>
      </c>
      <c r="CS117" s="152">
        <v>29.9</v>
      </c>
      <c r="CT117" s="153">
        <v>32.96</v>
      </c>
      <c r="CU117" s="152">
        <v>34.79</v>
      </c>
      <c r="CV117" s="153">
        <v>36.61</v>
      </c>
      <c r="CW117" s="151">
        <v>36.53</v>
      </c>
      <c r="CX117" s="153">
        <v>38.85</v>
      </c>
      <c r="CY117" s="151">
        <v>40.14</v>
      </c>
      <c r="CZ117" s="152">
        <v>40.049999999999997</v>
      </c>
      <c r="DA117" s="153">
        <v>40.1</v>
      </c>
      <c r="DB117" s="153">
        <v>40.96</v>
      </c>
      <c r="DC117" s="153">
        <v>41.46</v>
      </c>
      <c r="DD117" s="153">
        <v>45.8</v>
      </c>
      <c r="DE117" s="151">
        <v>49.48</v>
      </c>
      <c r="DF117" s="153">
        <v>48.31</v>
      </c>
      <c r="DG117" s="153">
        <v>48.45</v>
      </c>
      <c r="DH117" s="151">
        <v>45.58</v>
      </c>
      <c r="DI117" s="151">
        <v>42.49</v>
      </c>
      <c r="DJ117" s="151">
        <v>25.11</v>
      </c>
      <c r="DK117" s="152">
        <v>28.77</v>
      </c>
      <c r="DL117" s="153">
        <v>32.369999999999997</v>
      </c>
      <c r="DM117" s="153">
        <v>36.71</v>
      </c>
      <c r="DN117" s="153">
        <v>37.43</v>
      </c>
      <c r="DO117" s="151">
        <v>37.270000000000003</v>
      </c>
      <c r="DP117" s="153">
        <v>39.17</v>
      </c>
      <c r="DQ117" s="151">
        <v>40.6</v>
      </c>
      <c r="DR117" s="152">
        <v>41.95</v>
      </c>
      <c r="DS117" s="153">
        <v>40.880000000000003</v>
      </c>
      <c r="DT117" s="153">
        <v>40.840000000000003</v>
      </c>
      <c r="DU117" s="153">
        <v>40.9</v>
      </c>
      <c r="DV117" s="153">
        <v>45.09</v>
      </c>
      <c r="DW117" s="151">
        <v>49.15</v>
      </c>
      <c r="DX117" s="153">
        <v>49.94</v>
      </c>
      <c r="DY117" s="153">
        <v>48.11</v>
      </c>
      <c r="DZ117" s="151">
        <v>45.2</v>
      </c>
      <c r="EA117" s="151">
        <v>42.13</v>
      </c>
      <c r="EB117" s="151">
        <v>3</v>
      </c>
      <c r="EC117" s="153">
        <v>4</v>
      </c>
      <c r="ED117" s="153">
        <v>3</v>
      </c>
      <c r="EE117" s="153">
        <v>0</v>
      </c>
      <c r="EF117" s="153">
        <v>-1</v>
      </c>
      <c r="EG117" s="153">
        <v>-7</v>
      </c>
      <c r="EH117" s="153">
        <v>-14</v>
      </c>
      <c r="EI117" s="153">
        <v>-20</v>
      </c>
      <c r="EJ117" s="153">
        <v>-24</v>
      </c>
      <c r="EK117" s="153">
        <v>-22</v>
      </c>
      <c r="EL117" s="153">
        <v>-15</v>
      </c>
      <c r="EM117" s="153">
        <v>-10</v>
      </c>
      <c r="EN117" s="153">
        <v>-1</v>
      </c>
      <c r="EO117" s="153">
        <v>4</v>
      </c>
      <c r="EP117" s="153">
        <v>4</v>
      </c>
      <c r="EQ117" s="153">
        <v>3</v>
      </c>
      <c r="ER117" s="153">
        <v>0</v>
      </c>
      <c r="ES117" s="153">
        <v>0</v>
      </c>
    </row>
    <row r="118" spans="1:152" s="154" customFormat="1" ht="14">
      <c r="A118" s="137" t="s">
        <v>1295</v>
      </c>
      <c r="B118" s="137" t="s">
        <v>1666</v>
      </c>
      <c r="C118" s="137">
        <v>13</v>
      </c>
      <c r="D118" s="137">
        <v>5</v>
      </c>
      <c r="E118" s="137">
        <v>53157119</v>
      </c>
      <c r="F118" s="137" t="s">
        <v>91</v>
      </c>
      <c r="G118" s="138" t="s">
        <v>221</v>
      </c>
      <c r="H118" s="161" t="s">
        <v>95</v>
      </c>
      <c r="I118" s="138">
        <v>0</v>
      </c>
      <c r="J118" s="137">
        <v>162.9</v>
      </c>
      <c r="K118" s="137">
        <v>48.6</v>
      </c>
      <c r="L118" s="137" t="s">
        <v>167</v>
      </c>
      <c r="M118" s="137"/>
      <c r="N118" s="137" t="s">
        <v>99</v>
      </c>
      <c r="O118" s="137" t="s">
        <v>215</v>
      </c>
      <c r="P118" s="142" t="s">
        <v>17</v>
      </c>
      <c r="Q118" s="142">
        <v>30</v>
      </c>
      <c r="R118" s="137">
        <v>29</v>
      </c>
      <c r="S118" s="137">
        <v>27</v>
      </c>
      <c r="T118" s="140" t="s">
        <v>168</v>
      </c>
      <c r="U118" s="140"/>
      <c r="V118" s="140"/>
      <c r="W118" s="140"/>
      <c r="X118" s="142" t="s">
        <v>17</v>
      </c>
      <c r="Y118" s="142">
        <v>30</v>
      </c>
      <c r="Z118" s="137">
        <v>29</v>
      </c>
      <c r="AA118" s="137">
        <v>27</v>
      </c>
      <c r="AB118" s="137" t="s">
        <v>271</v>
      </c>
      <c r="AC118" s="141"/>
      <c r="AD118" s="142" t="s">
        <v>216</v>
      </c>
      <c r="AE118" s="142">
        <v>61</v>
      </c>
      <c r="AF118" s="137">
        <v>41</v>
      </c>
      <c r="AG118" s="137">
        <v>35</v>
      </c>
      <c r="AH118" s="137"/>
      <c r="AI118" s="141" t="s">
        <v>242</v>
      </c>
      <c r="AJ118" s="150" t="s">
        <v>217</v>
      </c>
      <c r="AK118" s="150">
        <v>49</v>
      </c>
      <c r="AL118" s="155">
        <v>28</v>
      </c>
      <c r="AM118" s="155">
        <v>23</v>
      </c>
      <c r="AN118" s="155"/>
      <c r="AO118" s="159" t="s">
        <v>197</v>
      </c>
      <c r="AP118" s="137" t="s">
        <v>218</v>
      </c>
      <c r="AQ118" s="137" t="s">
        <v>219</v>
      </c>
      <c r="AR118" s="137" t="s">
        <v>140</v>
      </c>
      <c r="AS118" s="137" t="s">
        <v>220</v>
      </c>
      <c r="AT118" s="137" t="s">
        <v>87</v>
      </c>
      <c r="AU118" s="138" t="s">
        <v>176</v>
      </c>
      <c r="AV118" s="137" t="s">
        <v>89</v>
      </c>
      <c r="AW118" s="138" t="s">
        <v>108</v>
      </c>
      <c r="AX118" s="137" t="s">
        <v>93</v>
      </c>
      <c r="AY118" s="139" t="s">
        <v>222</v>
      </c>
      <c r="AZ118" s="139">
        <v>2</v>
      </c>
      <c r="BA118" s="142" t="s">
        <v>17</v>
      </c>
      <c r="BB118" s="142">
        <v>30</v>
      </c>
      <c r="BC118" s="137">
        <v>29</v>
      </c>
      <c r="BD118" s="137">
        <v>27</v>
      </c>
      <c r="BE118" s="137" t="s">
        <v>1666</v>
      </c>
      <c r="BF118" s="137">
        <v>13</v>
      </c>
      <c r="BG118" s="137">
        <v>5</v>
      </c>
      <c r="BH118" s="143">
        <v>3.34</v>
      </c>
      <c r="BI118" s="144">
        <v>3.22</v>
      </c>
      <c r="BJ118" s="145">
        <v>3.38</v>
      </c>
      <c r="BK118" s="144">
        <v>3.25</v>
      </c>
      <c r="BL118" s="145">
        <v>2.74</v>
      </c>
      <c r="BM118" s="143">
        <v>2.74</v>
      </c>
      <c r="BN118" s="145">
        <v>3.29</v>
      </c>
      <c r="BO118" s="143">
        <v>3.19</v>
      </c>
      <c r="BP118" s="144">
        <v>3.58</v>
      </c>
      <c r="BQ118" s="145">
        <v>4.76</v>
      </c>
      <c r="BR118" s="145">
        <v>5.89</v>
      </c>
      <c r="BS118" s="145">
        <v>6.09</v>
      </c>
      <c r="BT118" s="145">
        <v>3.49</v>
      </c>
      <c r="BU118" s="146">
        <v>4.3499999999999996</v>
      </c>
      <c r="BV118" s="147">
        <v>5.92</v>
      </c>
      <c r="BW118" s="147">
        <v>7.07</v>
      </c>
      <c r="BX118" s="146">
        <v>13.96</v>
      </c>
      <c r="BY118" s="146">
        <v>16.600000000000001</v>
      </c>
      <c r="BZ118" s="146">
        <v>2.91</v>
      </c>
      <c r="CA118" s="162">
        <v>2.95</v>
      </c>
      <c r="CB118" s="147">
        <v>0</v>
      </c>
      <c r="CC118" s="147">
        <v>0</v>
      </c>
      <c r="CD118" s="147">
        <v>1.54</v>
      </c>
      <c r="CE118" s="146">
        <v>2.61</v>
      </c>
      <c r="CF118" s="147">
        <v>2.48</v>
      </c>
      <c r="CG118" s="146">
        <v>3.11</v>
      </c>
      <c r="CH118" s="162">
        <v>3.12</v>
      </c>
      <c r="CI118" s="147">
        <v>4.38</v>
      </c>
      <c r="CJ118" s="147">
        <v>6.34</v>
      </c>
      <c r="CK118" s="147">
        <v>7.7</v>
      </c>
      <c r="CL118" s="147">
        <v>4.25</v>
      </c>
      <c r="CM118" s="146">
        <v>4.28</v>
      </c>
      <c r="CN118" s="147">
        <v>6.58</v>
      </c>
      <c r="CO118" s="147">
        <v>7.79</v>
      </c>
      <c r="CP118" s="146">
        <v>10.55</v>
      </c>
      <c r="CQ118" s="146">
        <v>15.73</v>
      </c>
      <c r="CR118" s="151">
        <v>27.82</v>
      </c>
      <c r="CS118" s="152">
        <v>29.58</v>
      </c>
      <c r="CT118" s="153">
        <v>31.89</v>
      </c>
      <c r="CU118" s="152">
        <v>33.08</v>
      </c>
      <c r="CV118" s="153">
        <v>35.590000000000003</v>
      </c>
      <c r="CW118" s="151">
        <v>35.47</v>
      </c>
      <c r="CX118" s="153">
        <v>35.049999999999997</v>
      </c>
      <c r="CY118" s="151">
        <v>36.92</v>
      </c>
      <c r="CZ118" s="152">
        <v>37.26</v>
      </c>
      <c r="DA118" s="153">
        <v>37.44</v>
      </c>
      <c r="DB118" s="153">
        <v>38.89</v>
      </c>
      <c r="DC118" s="153">
        <v>40.32</v>
      </c>
      <c r="DD118" s="153">
        <v>43.52</v>
      </c>
      <c r="DE118" s="151">
        <v>43.03</v>
      </c>
      <c r="DF118" s="153">
        <v>41.86</v>
      </c>
      <c r="DG118" s="153">
        <v>42.82</v>
      </c>
      <c r="DH118" s="151">
        <v>41.62</v>
      </c>
      <c r="DI118" s="151">
        <v>37.5</v>
      </c>
      <c r="DJ118" s="151">
        <v>27.08</v>
      </c>
      <c r="DK118" s="152">
        <v>29.42</v>
      </c>
      <c r="DL118" s="153">
        <v>31.08</v>
      </c>
      <c r="DM118" s="153">
        <v>33.72</v>
      </c>
      <c r="DN118" s="153">
        <v>36.24</v>
      </c>
      <c r="DO118" s="151">
        <v>36.299999999999997</v>
      </c>
      <c r="DP118" s="153">
        <v>36.01</v>
      </c>
      <c r="DQ118" s="151">
        <v>36.32</v>
      </c>
      <c r="DR118" s="152">
        <v>37.770000000000003</v>
      </c>
      <c r="DS118" s="153">
        <v>37.159999999999997</v>
      </c>
      <c r="DT118" s="153">
        <v>38.020000000000003</v>
      </c>
      <c r="DU118" s="153">
        <v>40.950000000000003</v>
      </c>
      <c r="DV118" s="153">
        <v>42.16</v>
      </c>
      <c r="DW118" s="151">
        <v>43.41</v>
      </c>
      <c r="DX118" s="153">
        <v>41.07</v>
      </c>
      <c r="DY118" s="153">
        <v>42.65</v>
      </c>
      <c r="DZ118" s="151">
        <v>42.81</v>
      </c>
      <c r="EA118" s="151">
        <v>37.24</v>
      </c>
      <c r="EB118" s="151">
        <v>1</v>
      </c>
      <c r="EC118" s="153">
        <v>0</v>
      </c>
      <c r="ED118" s="153">
        <v>1</v>
      </c>
      <c r="EE118" s="153">
        <v>1</v>
      </c>
      <c r="EF118" s="153">
        <v>0</v>
      </c>
      <c r="EG118" s="153">
        <v>0</v>
      </c>
      <c r="EH118" s="153">
        <v>-2</v>
      </c>
      <c r="EI118" s="153">
        <v>-5</v>
      </c>
      <c r="EJ118" s="153">
        <v>-5</v>
      </c>
      <c r="EK118" s="153">
        <v>-5</v>
      </c>
      <c r="EL118" s="153">
        <v>0</v>
      </c>
      <c r="EM118" s="153">
        <v>3</v>
      </c>
      <c r="EN118" s="153">
        <v>8</v>
      </c>
      <c r="EO118" s="153">
        <v>10</v>
      </c>
      <c r="EP118" s="153">
        <v>11</v>
      </c>
      <c r="EQ118" s="153">
        <v>8</v>
      </c>
      <c r="ER118" s="153">
        <v>3</v>
      </c>
      <c r="ES118" s="153">
        <v>2</v>
      </c>
    </row>
    <row r="119" spans="1:152" s="154" customFormat="1" ht="14">
      <c r="A119" s="137" t="s">
        <v>1116</v>
      </c>
      <c r="B119" s="137" t="s">
        <v>1666</v>
      </c>
      <c r="C119" s="137">
        <v>14</v>
      </c>
      <c r="D119" s="137">
        <v>8</v>
      </c>
      <c r="E119" s="137">
        <v>54009181</v>
      </c>
      <c r="F119" s="137" t="s">
        <v>91</v>
      </c>
      <c r="G119" s="138" t="s">
        <v>1120</v>
      </c>
      <c r="H119" s="161" t="s">
        <v>95</v>
      </c>
      <c r="I119" s="138">
        <v>-4</v>
      </c>
      <c r="J119" s="137">
        <v>165.3</v>
      </c>
      <c r="K119" s="137">
        <v>62.8</v>
      </c>
      <c r="L119" s="137" t="s">
        <v>167</v>
      </c>
      <c r="M119" s="137"/>
      <c r="N119" s="137" t="s">
        <v>147</v>
      </c>
      <c r="O119" s="137" t="s">
        <v>215</v>
      </c>
      <c r="P119" s="142" t="s">
        <v>6</v>
      </c>
      <c r="Q119" s="142">
        <v>41</v>
      </c>
      <c r="R119" s="137">
        <v>33</v>
      </c>
      <c r="S119" s="137">
        <v>28</v>
      </c>
      <c r="T119" s="140" t="s">
        <v>168</v>
      </c>
      <c r="U119" s="140"/>
      <c r="V119" s="140"/>
      <c r="W119" s="140"/>
      <c r="X119" s="142" t="s">
        <v>6</v>
      </c>
      <c r="Y119" s="142">
        <v>41</v>
      </c>
      <c r="Z119" s="137">
        <v>33</v>
      </c>
      <c r="AA119" s="137">
        <v>28</v>
      </c>
      <c r="AB119" s="137" t="s">
        <v>1119</v>
      </c>
      <c r="AC119" s="141"/>
      <c r="AD119" s="142" t="s">
        <v>232</v>
      </c>
      <c r="AE119" s="142">
        <v>63</v>
      </c>
      <c r="AF119" s="137">
        <v>41</v>
      </c>
      <c r="AG119" s="137">
        <v>33</v>
      </c>
      <c r="AH119" s="137"/>
      <c r="AI119" s="141" t="s">
        <v>443</v>
      </c>
      <c r="AJ119" s="150" t="s">
        <v>217</v>
      </c>
      <c r="AK119" s="150">
        <v>45</v>
      </c>
      <c r="AL119" s="155">
        <v>37</v>
      </c>
      <c r="AM119" s="155">
        <v>19</v>
      </c>
      <c r="AN119" s="155"/>
      <c r="AO119" s="159" t="s">
        <v>197</v>
      </c>
      <c r="AP119" s="137" t="s">
        <v>250</v>
      </c>
      <c r="AQ119" s="137" t="s">
        <v>323</v>
      </c>
      <c r="AR119" s="137" t="s">
        <v>257</v>
      </c>
      <c r="AS119" s="137" t="s">
        <v>151</v>
      </c>
      <c r="AT119" s="137" t="s">
        <v>87</v>
      </c>
      <c r="AU119" s="138" t="s">
        <v>176</v>
      </c>
      <c r="AV119" s="137" t="s">
        <v>89</v>
      </c>
      <c r="AW119" s="138" t="s">
        <v>131</v>
      </c>
      <c r="AX119" s="137" t="s">
        <v>93</v>
      </c>
      <c r="AY119" s="139" t="s">
        <v>133</v>
      </c>
      <c r="AZ119" s="139">
        <v>2</v>
      </c>
      <c r="BA119" s="142" t="s">
        <v>6</v>
      </c>
      <c r="BB119" s="142">
        <v>41</v>
      </c>
      <c r="BC119" s="137">
        <v>33</v>
      </c>
      <c r="BD119" s="137">
        <v>28</v>
      </c>
      <c r="BE119" s="137" t="s">
        <v>1666</v>
      </c>
      <c r="BF119" s="137">
        <v>14</v>
      </c>
      <c r="BG119" s="137">
        <v>8</v>
      </c>
      <c r="BH119" s="143">
        <v>3.28</v>
      </c>
      <c r="BI119" s="144">
        <v>2.87</v>
      </c>
      <c r="BJ119" s="145">
        <v>2.37</v>
      </c>
      <c r="BK119" s="144">
        <v>2.62</v>
      </c>
      <c r="BL119" s="145">
        <v>1.74</v>
      </c>
      <c r="BM119" s="143">
        <v>1.3</v>
      </c>
      <c r="BN119" s="145">
        <v>0</v>
      </c>
      <c r="BO119" s="143">
        <v>0</v>
      </c>
      <c r="BP119" s="144">
        <v>1.66</v>
      </c>
      <c r="BQ119" s="145">
        <v>2.29</v>
      </c>
      <c r="BR119" s="145">
        <v>3.68</v>
      </c>
      <c r="BS119" s="145">
        <v>3.83</v>
      </c>
      <c r="BT119" s="145">
        <v>3.87</v>
      </c>
      <c r="BU119" s="146">
        <v>3.44</v>
      </c>
      <c r="BV119" s="147">
        <v>4.7300000000000004</v>
      </c>
      <c r="BW119" s="147">
        <v>6.73</v>
      </c>
      <c r="BX119" s="146">
        <v>11.12</v>
      </c>
      <c r="BY119" s="146">
        <v>15.35</v>
      </c>
      <c r="BZ119" s="146">
        <v>3.63</v>
      </c>
      <c r="CA119" s="162">
        <v>1.94</v>
      </c>
      <c r="CB119" s="147">
        <v>0</v>
      </c>
      <c r="CC119" s="147">
        <v>0</v>
      </c>
      <c r="CD119" s="147">
        <v>0.84</v>
      </c>
      <c r="CE119" s="146">
        <v>3.25</v>
      </c>
      <c r="CF119" s="147">
        <v>2.8</v>
      </c>
      <c r="CG119" s="146">
        <v>3.88</v>
      </c>
      <c r="CH119" s="162">
        <v>3.65</v>
      </c>
      <c r="CI119" s="147">
        <v>4.22</v>
      </c>
      <c r="CJ119" s="147">
        <v>3.11</v>
      </c>
      <c r="CK119" s="147">
        <v>3.34</v>
      </c>
      <c r="CL119" s="147">
        <v>3.13</v>
      </c>
      <c r="CM119" s="146">
        <v>3.93</v>
      </c>
      <c r="CN119" s="147">
        <v>5.32</v>
      </c>
      <c r="CO119" s="147">
        <v>6.93</v>
      </c>
      <c r="CP119" s="146">
        <v>10.28</v>
      </c>
      <c r="CQ119" s="146">
        <v>14.14</v>
      </c>
      <c r="CR119" s="151">
        <v>26.98</v>
      </c>
      <c r="CS119" s="152">
        <v>31.62</v>
      </c>
      <c r="CT119" s="153">
        <v>34.42</v>
      </c>
      <c r="CU119" s="152">
        <v>34.99</v>
      </c>
      <c r="CV119" s="153">
        <v>36.380000000000003</v>
      </c>
      <c r="CW119" s="151">
        <v>38.659999999999997</v>
      </c>
      <c r="CX119" s="153">
        <v>39.47</v>
      </c>
      <c r="CY119" s="151">
        <v>40.08</v>
      </c>
      <c r="CZ119" s="152">
        <v>39.92</v>
      </c>
      <c r="DA119" s="153">
        <v>39.840000000000003</v>
      </c>
      <c r="DB119" s="153">
        <v>40.049999999999997</v>
      </c>
      <c r="DC119" s="153">
        <v>42.9</v>
      </c>
      <c r="DD119" s="153">
        <v>44.87</v>
      </c>
      <c r="DE119" s="151">
        <v>48.21</v>
      </c>
      <c r="DF119" s="153">
        <v>48.41</v>
      </c>
      <c r="DG119" s="153">
        <v>43.78</v>
      </c>
      <c r="DH119" s="151">
        <v>42.42</v>
      </c>
      <c r="DI119" s="151">
        <v>37.49</v>
      </c>
      <c r="DJ119" s="151">
        <v>26.39</v>
      </c>
      <c r="DK119" s="152">
        <v>31.22</v>
      </c>
      <c r="DL119" s="153">
        <v>35.229999999999997</v>
      </c>
      <c r="DM119" s="153">
        <v>36.42</v>
      </c>
      <c r="DN119" s="153">
        <v>36.82</v>
      </c>
      <c r="DO119" s="151">
        <v>38.53</v>
      </c>
      <c r="DP119" s="153">
        <v>39.01</v>
      </c>
      <c r="DQ119" s="151">
        <v>39.75</v>
      </c>
      <c r="DR119" s="152">
        <v>39.01</v>
      </c>
      <c r="DS119" s="153">
        <v>39.69</v>
      </c>
      <c r="DT119" s="153">
        <v>39.96</v>
      </c>
      <c r="DU119" s="153">
        <v>42.62</v>
      </c>
      <c r="DV119" s="153">
        <v>45.11</v>
      </c>
      <c r="DW119" s="151">
        <v>48.68</v>
      </c>
      <c r="DX119" s="153">
        <v>49.2</v>
      </c>
      <c r="DY119" s="153">
        <v>44.19</v>
      </c>
      <c r="DZ119" s="151">
        <v>42.35</v>
      </c>
      <c r="EA119" s="151">
        <v>36.04</v>
      </c>
      <c r="EB119" s="151">
        <v>7</v>
      </c>
      <c r="EC119" s="153">
        <v>10</v>
      </c>
      <c r="ED119" s="153">
        <v>10</v>
      </c>
      <c r="EE119" s="153">
        <v>8</v>
      </c>
      <c r="EF119" s="153">
        <v>4</v>
      </c>
      <c r="EG119" s="153">
        <v>-4</v>
      </c>
      <c r="EH119" s="153">
        <v>-9</v>
      </c>
      <c r="EI119" s="153">
        <v>-8</v>
      </c>
      <c r="EJ119" s="153">
        <v>-7</v>
      </c>
      <c r="EK119" s="153">
        <v>-2</v>
      </c>
      <c r="EL119" s="153">
        <v>5</v>
      </c>
      <c r="EM119" s="153">
        <v>7</v>
      </c>
      <c r="EN119" s="153">
        <v>12</v>
      </c>
      <c r="EO119" s="153">
        <v>18</v>
      </c>
      <c r="EP119" s="153">
        <v>16</v>
      </c>
      <c r="EQ119" s="153">
        <v>13</v>
      </c>
      <c r="ER119" s="153">
        <v>6</v>
      </c>
      <c r="ES119" s="153">
        <v>6</v>
      </c>
    </row>
    <row r="120" spans="1:152" s="154" customFormat="1" ht="14">
      <c r="A120" s="137" t="s">
        <v>1203</v>
      </c>
      <c r="B120" s="137" t="s">
        <v>1666</v>
      </c>
      <c r="C120" s="137">
        <v>14</v>
      </c>
      <c r="D120" s="137">
        <v>5</v>
      </c>
      <c r="E120" s="137">
        <v>33913423</v>
      </c>
      <c r="F120" s="137" t="s">
        <v>91</v>
      </c>
      <c r="G120" s="138" t="s">
        <v>1206</v>
      </c>
      <c r="H120" s="161" t="s">
        <v>95</v>
      </c>
      <c r="I120" s="138">
        <v>0</v>
      </c>
      <c r="J120" s="137">
        <v>153.4</v>
      </c>
      <c r="K120" s="137">
        <v>46.2</v>
      </c>
      <c r="L120" s="137" t="s">
        <v>167</v>
      </c>
      <c r="M120" s="137">
        <f>120-67</f>
        <v>53</v>
      </c>
      <c r="N120" s="137" t="s">
        <v>99</v>
      </c>
      <c r="O120" s="137" t="s">
        <v>358</v>
      </c>
      <c r="P120" s="142" t="s">
        <v>6</v>
      </c>
      <c r="Q120" s="142">
        <v>30</v>
      </c>
      <c r="R120" s="137">
        <v>39</v>
      </c>
      <c r="S120" s="137">
        <v>25</v>
      </c>
      <c r="T120" s="140"/>
      <c r="U120" s="140"/>
      <c r="V120" s="140"/>
      <c r="W120" s="140"/>
      <c r="X120" s="142" t="s">
        <v>6</v>
      </c>
      <c r="Y120" s="142">
        <v>30</v>
      </c>
      <c r="Z120" s="137">
        <v>39</v>
      </c>
      <c r="AA120" s="137">
        <v>25</v>
      </c>
      <c r="AB120" s="137" t="s">
        <v>1205</v>
      </c>
      <c r="AC120" s="141"/>
      <c r="AD120" s="142" t="s">
        <v>137</v>
      </c>
      <c r="AE120" s="142">
        <v>60</v>
      </c>
      <c r="AF120" s="137">
        <v>49</v>
      </c>
      <c r="AG120" s="137">
        <v>39</v>
      </c>
      <c r="AH120" s="137"/>
      <c r="AI120" s="141" t="s">
        <v>443</v>
      </c>
      <c r="AJ120" s="150" t="s">
        <v>116</v>
      </c>
      <c r="AK120" s="150">
        <v>41</v>
      </c>
      <c r="AL120" s="155">
        <v>39</v>
      </c>
      <c r="AM120" s="155">
        <v>22</v>
      </c>
      <c r="AN120" s="155"/>
      <c r="AO120" s="159" t="s">
        <v>197</v>
      </c>
      <c r="AP120" s="137" t="s">
        <v>218</v>
      </c>
      <c r="AQ120" s="137" t="s">
        <v>248</v>
      </c>
      <c r="AR120" s="137" t="s">
        <v>226</v>
      </c>
      <c r="AS120" s="137" t="s">
        <v>519</v>
      </c>
      <c r="AT120" s="137" t="s">
        <v>87</v>
      </c>
      <c r="AU120" s="138" t="s">
        <v>90</v>
      </c>
      <c r="AV120" s="137" t="s">
        <v>89</v>
      </c>
      <c r="AW120" s="138" t="s">
        <v>108</v>
      </c>
      <c r="AX120" s="137" t="s">
        <v>93</v>
      </c>
      <c r="AY120" s="139" t="s">
        <v>1207</v>
      </c>
      <c r="AZ120" s="139">
        <v>2</v>
      </c>
      <c r="BA120" s="142" t="s">
        <v>6</v>
      </c>
      <c r="BB120" s="142">
        <v>30</v>
      </c>
      <c r="BC120" s="137">
        <v>39</v>
      </c>
      <c r="BD120" s="137">
        <v>25</v>
      </c>
      <c r="BE120" s="137" t="s">
        <v>1666</v>
      </c>
      <c r="BF120" s="137">
        <v>14</v>
      </c>
      <c r="BG120" s="137">
        <v>5</v>
      </c>
      <c r="BH120" s="143">
        <v>4.1500000000000004</v>
      </c>
      <c r="BI120" s="144">
        <v>3.93</v>
      </c>
      <c r="BJ120" s="145">
        <v>3.38</v>
      </c>
      <c r="BK120" s="144">
        <v>2.13</v>
      </c>
      <c r="BL120" s="145">
        <v>2.44</v>
      </c>
      <c r="BM120" s="143">
        <v>2.2400000000000002</v>
      </c>
      <c r="BN120" s="145">
        <v>1.9</v>
      </c>
      <c r="BO120" s="143">
        <v>2.38</v>
      </c>
      <c r="BP120" s="144">
        <v>2.63</v>
      </c>
      <c r="BQ120" s="145">
        <v>3.52</v>
      </c>
      <c r="BR120" s="145">
        <v>5.1100000000000003</v>
      </c>
      <c r="BS120" s="145">
        <v>6.98</v>
      </c>
      <c r="BT120" s="145">
        <v>4.7300000000000004</v>
      </c>
      <c r="BU120" s="146">
        <v>3.62</v>
      </c>
      <c r="BV120" s="147">
        <v>4.76</v>
      </c>
      <c r="BW120" s="147">
        <v>6.66</v>
      </c>
      <c r="BX120" s="146">
        <v>11.72</v>
      </c>
      <c r="BY120" s="146">
        <v>13.9</v>
      </c>
      <c r="BZ120" s="146">
        <v>4.7699999999999996</v>
      </c>
      <c r="CA120" s="162">
        <v>3.33</v>
      </c>
      <c r="CB120" s="147">
        <v>0.95</v>
      </c>
      <c r="CC120" s="147">
        <v>1.34</v>
      </c>
      <c r="CD120" s="147">
        <v>1.42</v>
      </c>
      <c r="CE120" s="146">
        <v>2.37</v>
      </c>
      <c r="CF120" s="147">
        <v>2.2000000000000002</v>
      </c>
      <c r="CG120" s="146">
        <v>2.95</v>
      </c>
      <c r="CH120" s="162">
        <v>3.07</v>
      </c>
      <c r="CI120" s="147">
        <v>4.49</v>
      </c>
      <c r="CJ120" s="147">
        <v>3.85</v>
      </c>
      <c r="CK120" s="147">
        <v>6.8</v>
      </c>
      <c r="CL120" s="147">
        <v>4.72</v>
      </c>
      <c r="CM120" s="146">
        <v>4.1100000000000003</v>
      </c>
      <c r="CN120" s="147">
        <v>5.66</v>
      </c>
      <c r="CO120" s="147">
        <v>7.48</v>
      </c>
      <c r="CP120" s="146">
        <v>11.88</v>
      </c>
      <c r="CQ120" s="146">
        <v>13.68</v>
      </c>
      <c r="CR120" s="151">
        <v>25.89</v>
      </c>
      <c r="CS120" s="152">
        <v>28.92</v>
      </c>
      <c r="CT120" s="153">
        <v>30.14</v>
      </c>
      <c r="CU120" s="152">
        <v>32.130000000000003</v>
      </c>
      <c r="CV120" s="153">
        <v>32.229999999999997</v>
      </c>
      <c r="CW120" s="151">
        <v>34.61</v>
      </c>
      <c r="CX120" s="153">
        <v>36.17</v>
      </c>
      <c r="CY120" s="151">
        <v>36.14</v>
      </c>
      <c r="CZ120" s="152">
        <v>36.799999999999997</v>
      </c>
      <c r="DA120" s="153">
        <v>38.08</v>
      </c>
      <c r="DB120" s="153">
        <v>37.57</v>
      </c>
      <c r="DC120" s="153">
        <v>37.700000000000003</v>
      </c>
      <c r="DD120" s="153">
        <v>41.41</v>
      </c>
      <c r="DE120" s="151">
        <v>44.17</v>
      </c>
      <c r="DF120" s="153">
        <v>41.68</v>
      </c>
      <c r="DG120" s="153">
        <v>41.74</v>
      </c>
      <c r="DH120" s="151">
        <v>38.25</v>
      </c>
      <c r="DI120" s="151">
        <v>37.619999999999997</v>
      </c>
      <c r="DJ120" s="151">
        <v>24.78</v>
      </c>
      <c r="DK120" s="152">
        <v>27.48</v>
      </c>
      <c r="DL120" s="153">
        <v>30.29</v>
      </c>
      <c r="DM120" s="153">
        <v>32.880000000000003</v>
      </c>
      <c r="DN120" s="153">
        <v>32.92</v>
      </c>
      <c r="DO120" s="151">
        <v>35.549999999999997</v>
      </c>
      <c r="DP120" s="153">
        <v>36.840000000000003</v>
      </c>
      <c r="DQ120" s="151">
        <v>36.74</v>
      </c>
      <c r="DR120" s="152">
        <v>37.36</v>
      </c>
      <c r="DS120" s="153">
        <v>38.520000000000003</v>
      </c>
      <c r="DT120" s="153">
        <v>37.869999999999997</v>
      </c>
      <c r="DU120" s="153">
        <v>38.53</v>
      </c>
      <c r="DV120" s="153">
        <v>40.89</v>
      </c>
      <c r="DW120" s="151">
        <v>45.24</v>
      </c>
      <c r="DX120" s="153">
        <v>42.04</v>
      </c>
      <c r="DY120" s="153">
        <v>42.85</v>
      </c>
      <c r="DZ120" s="151">
        <v>36.14</v>
      </c>
      <c r="EA120" s="151">
        <v>37.18</v>
      </c>
      <c r="EB120" s="151">
        <v>4</v>
      </c>
      <c r="EC120" s="153">
        <v>6</v>
      </c>
      <c r="ED120" s="153">
        <v>8</v>
      </c>
      <c r="EE120" s="153">
        <v>4</v>
      </c>
      <c r="EF120" s="153">
        <v>-1</v>
      </c>
      <c r="EG120" s="153">
        <v>-7</v>
      </c>
      <c r="EH120" s="153">
        <v>-13</v>
      </c>
      <c r="EI120" s="153">
        <v>-19</v>
      </c>
      <c r="EJ120" s="153">
        <v>-18</v>
      </c>
      <c r="EK120" s="153">
        <v>-13</v>
      </c>
      <c r="EL120" s="153">
        <v>-4</v>
      </c>
      <c r="EM120" s="153">
        <v>5</v>
      </c>
      <c r="EN120" s="153">
        <v>11</v>
      </c>
      <c r="EO120" s="153">
        <v>14</v>
      </c>
      <c r="EP120" s="153">
        <v>14</v>
      </c>
      <c r="EQ120" s="153">
        <v>14</v>
      </c>
      <c r="ER120" s="153">
        <v>12</v>
      </c>
      <c r="ES120" s="153">
        <v>12</v>
      </c>
    </row>
    <row r="121" spans="1:152" s="154" customFormat="1" ht="14">
      <c r="A121" s="2" t="s">
        <v>1291</v>
      </c>
      <c r="B121" s="2" t="s">
        <v>1666</v>
      </c>
      <c r="C121" s="2">
        <v>13</v>
      </c>
      <c r="D121" s="2">
        <v>9</v>
      </c>
      <c r="E121" s="2">
        <v>53329279</v>
      </c>
      <c r="F121" s="2" t="s">
        <v>91</v>
      </c>
      <c r="G121" s="1" t="s">
        <v>181</v>
      </c>
      <c r="H121" s="15" t="s">
        <v>95</v>
      </c>
      <c r="I121" s="1">
        <v>0</v>
      </c>
      <c r="J121" s="2">
        <v>151.5</v>
      </c>
      <c r="K121" s="2">
        <v>45.9</v>
      </c>
      <c r="L121" s="2" t="s">
        <v>167</v>
      </c>
      <c r="M121" s="2"/>
      <c r="N121" s="2" t="s">
        <v>158</v>
      </c>
      <c r="O121" s="2" t="s">
        <v>169</v>
      </c>
      <c r="P121" s="3" t="s">
        <v>17</v>
      </c>
      <c r="Q121" s="3">
        <v>25</v>
      </c>
      <c r="R121" s="2">
        <v>27</v>
      </c>
      <c r="S121" s="2">
        <v>11</v>
      </c>
      <c r="T121" s="30" t="s">
        <v>168</v>
      </c>
      <c r="U121" s="30"/>
      <c r="V121" s="30"/>
      <c r="W121" s="30"/>
      <c r="X121" s="3" t="s">
        <v>17</v>
      </c>
      <c r="Y121" s="3">
        <v>25</v>
      </c>
      <c r="Z121" s="2">
        <v>27</v>
      </c>
      <c r="AA121" s="2">
        <v>11</v>
      </c>
      <c r="AB121" s="2" t="s">
        <v>1292</v>
      </c>
      <c r="AC121" s="33"/>
      <c r="AD121" s="3" t="s">
        <v>175</v>
      </c>
      <c r="AE121" s="3">
        <v>59</v>
      </c>
      <c r="AF121" s="2">
        <v>55</v>
      </c>
      <c r="AG121" s="2">
        <v>36</v>
      </c>
      <c r="AH121" s="2"/>
      <c r="AI121" s="33" t="s">
        <v>176</v>
      </c>
      <c r="AJ121" s="12" t="s">
        <v>160</v>
      </c>
      <c r="AK121" s="12">
        <v>39</v>
      </c>
      <c r="AL121" s="13">
        <v>35</v>
      </c>
      <c r="AM121" s="13">
        <v>26</v>
      </c>
      <c r="AN121" s="13"/>
      <c r="AO121" s="34"/>
      <c r="AP121" s="2" t="s">
        <v>177</v>
      </c>
      <c r="AQ121" s="2" t="s">
        <v>178</v>
      </c>
      <c r="AR121" s="2" t="s">
        <v>179</v>
      </c>
      <c r="AS121" s="2" t="s">
        <v>106</v>
      </c>
      <c r="AT121" s="2" t="s">
        <v>87</v>
      </c>
      <c r="AU121" s="1" t="s">
        <v>180</v>
      </c>
      <c r="AV121" s="2" t="s">
        <v>89</v>
      </c>
      <c r="AW121" s="1" t="s">
        <v>131</v>
      </c>
      <c r="AX121" s="2" t="s">
        <v>93</v>
      </c>
      <c r="AY121" s="14" t="s">
        <v>182</v>
      </c>
      <c r="AZ121" s="14">
        <v>1</v>
      </c>
      <c r="BA121" s="3" t="s">
        <v>17</v>
      </c>
      <c r="BB121" s="3">
        <v>25</v>
      </c>
      <c r="BC121" s="2">
        <v>27</v>
      </c>
      <c r="BD121" s="2">
        <v>11</v>
      </c>
      <c r="BE121" s="2" t="s">
        <v>1666</v>
      </c>
      <c r="BF121" s="2">
        <v>13</v>
      </c>
      <c r="BG121" s="2">
        <v>9</v>
      </c>
      <c r="BH121" s="104">
        <v>3.41</v>
      </c>
      <c r="BI121" s="114">
        <v>2.71</v>
      </c>
      <c r="BJ121" s="115">
        <v>1.51</v>
      </c>
      <c r="BK121" s="114">
        <v>1.39</v>
      </c>
      <c r="BL121" s="115">
        <v>1.27</v>
      </c>
      <c r="BM121" s="108">
        <v>1.66</v>
      </c>
      <c r="BN121" s="106">
        <v>1.42</v>
      </c>
      <c r="BO121" s="108">
        <v>2.3199999999999998</v>
      </c>
      <c r="BP121" s="107">
        <v>1.78</v>
      </c>
      <c r="BQ121" s="106">
        <v>2.68</v>
      </c>
      <c r="BR121" s="106">
        <v>4.1100000000000003</v>
      </c>
      <c r="BS121" s="106">
        <v>4.3899999999999997</v>
      </c>
      <c r="BT121" s="106">
        <v>1.1100000000000001</v>
      </c>
      <c r="BU121" s="8">
        <v>2.92</v>
      </c>
      <c r="BV121" s="7">
        <v>3.88</v>
      </c>
      <c r="BW121" s="9">
        <v>5.58</v>
      </c>
      <c r="BX121" s="4">
        <v>9.67</v>
      </c>
      <c r="BY121" s="4">
        <v>15.41</v>
      </c>
      <c r="BZ121" s="4">
        <v>4.62</v>
      </c>
      <c r="CA121" s="39">
        <v>2.59</v>
      </c>
      <c r="CB121" s="5">
        <v>1.61</v>
      </c>
      <c r="CC121" s="5">
        <v>0</v>
      </c>
      <c r="CD121" s="5">
        <v>0.67</v>
      </c>
      <c r="CE121" s="8">
        <v>0.9</v>
      </c>
      <c r="CF121" s="7">
        <v>0.79</v>
      </c>
      <c r="CG121" s="8">
        <v>2.36</v>
      </c>
      <c r="CH121" s="6">
        <v>0.87</v>
      </c>
      <c r="CI121" s="7">
        <v>1.66</v>
      </c>
      <c r="CJ121" s="7">
        <v>3.02</v>
      </c>
      <c r="CK121" s="7">
        <v>2.68</v>
      </c>
      <c r="CL121" s="7">
        <v>2.12</v>
      </c>
      <c r="CM121" s="8">
        <v>3.12</v>
      </c>
      <c r="CN121" s="7">
        <v>4.25</v>
      </c>
      <c r="CO121" s="9">
        <v>6.24</v>
      </c>
      <c r="CP121" s="4">
        <v>10.44</v>
      </c>
      <c r="CQ121" s="4">
        <v>15.21</v>
      </c>
      <c r="CR121" s="16">
        <v>28.98</v>
      </c>
      <c r="CS121" s="40">
        <v>31.31</v>
      </c>
      <c r="CT121" s="23">
        <v>33.01</v>
      </c>
      <c r="CU121" s="40">
        <v>36.81</v>
      </c>
      <c r="CV121" s="23">
        <v>37.19</v>
      </c>
      <c r="CW121" s="19">
        <v>38.369999999999997</v>
      </c>
      <c r="CX121" s="17">
        <v>40.56</v>
      </c>
      <c r="CY121" s="19">
        <v>40.229999999999997</v>
      </c>
      <c r="CZ121" s="18">
        <v>41.5</v>
      </c>
      <c r="DA121" s="17">
        <v>42.03</v>
      </c>
      <c r="DB121" s="17">
        <v>41.51</v>
      </c>
      <c r="DC121" s="17">
        <v>45.66</v>
      </c>
      <c r="DD121" s="17">
        <v>47.28</v>
      </c>
      <c r="DE121" s="19">
        <v>49.99</v>
      </c>
      <c r="DF121" s="17">
        <v>47.57</v>
      </c>
      <c r="DG121" s="20">
        <v>47.09</v>
      </c>
      <c r="DH121" s="16">
        <v>46.22</v>
      </c>
      <c r="DI121" s="16">
        <v>43.46</v>
      </c>
      <c r="DJ121" s="16">
        <v>28.06</v>
      </c>
      <c r="DK121" s="40">
        <v>30.61</v>
      </c>
      <c r="DL121" s="23">
        <v>33.950000000000003</v>
      </c>
      <c r="DM121" s="23">
        <v>36.020000000000003</v>
      </c>
      <c r="DN121" s="23">
        <v>36.770000000000003</v>
      </c>
      <c r="DO121" s="19">
        <v>37.69</v>
      </c>
      <c r="DP121" s="17">
        <v>41.42</v>
      </c>
      <c r="DQ121" s="19">
        <v>40.549999999999997</v>
      </c>
      <c r="DR121" s="18">
        <v>41.27</v>
      </c>
      <c r="DS121" s="17">
        <v>42.33</v>
      </c>
      <c r="DT121" s="17">
        <v>41.86</v>
      </c>
      <c r="DU121" s="17">
        <v>45.07</v>
      </c>
      <c r="DV121" s="17">
        <v>47.03</v>
      </c>
      <c r="DW121" s="19">
        <v>49.99</v>
      </c>
      <c r="DX121" s="17">
        <v>47.88</v>
      </c>
      <c r="DY121" s="20">
        <v>47.58</v>
      </c>
      <c r="DZ121" s="16">
        <v>47.45</v>
      </c>
      <c r="EA121" s="16">
        <v>42.37</v>
      </c>
      <c r="EB121" s="16">
        <v>4</v>
      </c>
      <c r="EC121" s="23">
        <v>5</v>
      </c>
      <c r="ED121" s="23">
        <v>7</v>
      </c>
      <c r="EE121" s="23">
        <v>6</v>
      </c>
      <c r="EF121" s="23">
        <v>4</v>
      </c>
      <c r="EG121" s="17">
        <v>1</v>
      </c>
      <c r="EH121" s="17">
        <v>-1</v>
      </c>
      <c r="EI121" s="17">
        <v>-4</v>
      </c>
      <c r="EJ121" s="17">
        <v>-9</v>
      </c>
      <c r="EK121" s="17">
        <v>-11</v>
      </c>
      <c r="EL121" s="17">
        <v>-17</v>
      </c>
      <c r="EM121" s="17">
        <v>-16</v>
      </c>
      <c r="EN121" s="17">
        <v>-8</v>
      </c>
      <c r="EO121" s="17">
        <v>0</v>
      </c>
      <c r="EP121" s="17">
        <v>7</v>
      </c>
      <c r="EQ121" s="20">
        <v>5</v>
      </c>
      <c r="ER121" s="20">
        <v>3</v>
      </c>
      <c r="ES121" s="20">
        <v>2</v>
      </c>
      <c r="ET121" s="50"/>
      <c r="EU121" s="50"/>
      <c r="EV121" s="50"/>
    </row>
    <row r="122" spans="1:152" s="154" customFormat="1" ht="14">
      <c r="A122" s="2" t="s">
        <v>661</v>
      </c>
      <c r="B122" s="2" t="s">
        <v>1666</v>
      </c>
      <c r="C122" s="2">
        <v>29</v>
      </c>
      <c r="D122" s="2">
        <v>11</v>
      </c>
      <c r="E122" s="2">
        <v>46543983</v>
      </c>
      <c r="F122" s="2" t="s">
        <v>91</v>
      </c>
      <c r="G122" s="1" t="s">
        <v>668</v>
      </c>
      <c r="H122" s="13" t="s">
        <v>95</v>
      </c>
      <c r="I122" s="1">
        <v>1</v>
      </c>
      <c r="J122" s="2">
        <v>163.30000000000001</v>
      </c>
      <c r="K122" s="2">
        <v>55.9</v>
      </c>
      <c r="L122" s="2" t="s">
        <v>167</v>
      </c>
      <c r="M122" s="2"/>
      <c r="N122" s="2" t="s">
        <v>79</v>
      </c>
      <c r="O122" s="2" t="s">
        <v>665</v>
      </c>
      <c r="P122" s="3" t="s">
        <v>48</v>
      </c>
      <c r="Q122" s="3">
        <v>22</v>
      </c>
      <c r="R122" s="2">
        <v>15</v>
      </c>
      <c r="S122" s="2">
        <v>16</v>
      </c>
      <c r="T122" s="30" t="s">
        <v>168</v>
      </c>
      <c r="U122" s="30"/>
      <c r="V122" s="30"/>
      <c r="W122" s="30"/>
      <c r="X122" s="3" t="s">
        <v>48</v>
      </c>
      <c r="Y122" s="3">
        <v>22</v>
      </c>
      <c r="Z122" s="2">
        <v>15</v>
      </c>
      <c r="AA122" s="2">
        <v>16</v>
      </c>
      <c r="AB122" s="2" t="s">
        <v>666</v>
      </c>
      <c r="AC122" s="33"/>
      <c r="AD122" s="3" t="s">
        <v>115</v>
      </c>
      <c r="AE122" s="3">
        <v>49</v>
      </c>
      <c r="AF122" s="2">
        <v>34</v>
      </c>
      <c r="AG122" s="2">
        <v>38</v>
      </c>
      <c r="AH122" s="2"/>
      <c r="AI122" s="33" t="s">
        <v>443</v>
      </c>
      <c r="AJ122" s="12" t="s">
        <v>116</v>
      </c>
      <c r="AK122" s="12">
        <v>35</v>
      </c>
      <c r="AL122" s="13">
        <v>29</v>
      </c>
      <c r="AM122" s="13">
        <v>27</v>
      </c>
      <c r="AN122" s="13"/>
      <c r="AO122" s="34" t="s">
        <v>180</v>
      </c>
      <c r="AP122" s="2" t="s">
        <v>218</v>
      </c>
      <c r="AQ122" s="2" t="s">
        <v>219</v>
      </c>
      <c r="AR122" s="2" t="s">
        <v>667</v>
      </c>
      <c r="AS122" s="2" t="s">
        <v>141</v>
      </c>
      <c r="AT122" s="2" t="s">
        <v>87</v>
      </c>
      <c r="AU122" s="1" t="s">
        <v>176</v>
      </c>
      <c r="AV122" s="2" t="s">
        <v>89</v>
      </c>
      <c r="AW122" s="1" t="s">
        <v>197</v>
      </c>
      <c r="AX122" s="2" t="s">
        <v>93</v>
      </c>
      <c r="AY122" s="14" t="s">
        <v>669</v>
      </c>
      <c r="AZ122" s="14">
        <v>1</v>
      </c>
      <c r="BA122" s="3" t="s">
        <v>48</v>
      </c>
      <c r="BB122" s="3">
        <v>22</v>
      </c>
      <c r="BC122" s="2">
        <v>15</v>
      </c>
      <c r="BD122" s="2">
        <v>16</v>
      </c>
      <c r="BE122" s="2" t="s">
        <v>1666</v>
      </c>
      <c r="BF122" s="2">
        <v>29</v>
      </c>
      <c r="BG122" s="2">
        <v>11</v>
      </c>
      <c r="BH122" s="104">
        <v>3.39</v>
      </c>
      <c r="BI122" s="114">
        <v>3.44</v>
      </c>
      <c r="BJ122" s="115">
        <v>3.17</v>
      </c>
      <c r="BK122" s="107">
        <v>2.71</v>
      </c>
      <c r="BL122" s="106">
        <v>2.06</v>
      </c>
      <c r="BM122" s="108">
        <v>3.9</v>
      </c>
      <c r="BN122" s="106">
        <v>2.06</v>
      </c>
      <c r="BO122" s="108">
        <v>2.12</v>
      </c>
      <c r="BP122" s="107">
        <v>2.8</v>
      </c>
      <c r="BQ122" s="106">
        <v>2.63</v>
      </c>
      <c r="BR122" s="106">
        <v>5.23</v>
      </c>
      <c r="BS122" s="106">
        <v>7.02</v>
      </c>
      <c r="BT122" s="106">
        <v>3.36</v>
      </c>
      <c r="BU122" s="41">
        <v>4.24</v>
      </c>
      <c r="BV122" s="9">
        <v>7.09</v>
      </c>
      <c r="BW122" s="9">
        <v>8.41</v>
      </c>
      <c r="BX122" s="4">
        <v>13.39</v>
      </c>
      <c r="BY122" s="4">
        <v>22.05</v>
      </c>
      <c r="BZ122" s="4">
        <v>3.83</v>
      </c>
      <c r="CA122" s="49">
        <v>3.03</v>
      </c>
      <c r="CB122" s="47">
        <v>3.01</v>
      </c>
      <c r="CC122" s="53">
        <v>1.45</v>
      </c>
      <c r="CD122" s="53">
        <v>2.27</v>
      </c>
      <c r="CE122" s="54">
        <v>3.6</v>
      </c>
      <c r="CF122" s="53">
        <v>3.17</v>
      </c>
      <c r="CG122" s="54">
        <v>2.88</v>
      </c>
      <c r="CH122" s="55">
        <v>3</v>
      </c>
      <c r="CI122" s="53">
        <v>3.62</v>
      </c>
      <c r="CJ122" s="53">
        <v>6.43</v>
      </c>
      <c r="CK122" s="53">
        <v>6.96</v>
      </c>
      <c r="CL122" s="7">
        <v>3.12</v>
      </c>
      <c r="CM122" s="41">
        <v>4.95</v>
      </c>
      <c r="CN122" s="9">
        <v>7.89</v>
      </c>
      <c r="CO122" s="9">
        <v>8.2899999999999991</v>
      </c>
      <c r="CP122" s="4">
        <v>13.05</v>
      </c>
      <c r="CQ122" s="4">
        <v>22.14</v>
      </c>
      <c r="CR122" s="16">
        <v>28.14</v>
      </c>
      <c r="CS122" s="40">
        <v>31.33</v>
      </c>
      <c r="CT122" s="23">
        <v>33.03</v>
      </c>
      <c r="CU122" s="18">
        <v>35.25</v>
      </c>
      <c r="CV122" s="17">
        <v>34.130000000000003</v>
      </c>
      <c r="CW122" s="19">
        <v>36.1</v>
      </c>
      <c r="CX122" s="17">
        <v>37.24</v>
      </c>
      <c r="CY122" s="19">
        <v>38.409999999999997</v>
      </c>
      <c r="CZ122" s="18">
        <v>38.96</v>
      </c>
      <c r="DA122" s="17">
        <v>41.25</v>
      </c>
      <c r="DB122" s="17">
        <v>39.950000000000003</v>
      </c>
      <c r="DC122" s="17">
        <v>40.69</v>
      </c>
      <c r="DD122" s="17">
        <v>49.93</v>
      </c>
      <c r="DE122" s="42">
        <v>50.16</v>
      </c>
      <c r="DF122" s="20">
        <v>51.7</v>
      </c>
      <c r="DG122" s="20">
        <v>48.62</v>
      </c>
      <c r="DH122" s="16">
        <v>46.85</v>
      </c>
      <c r="DI122" s="16">
        <v>47.75</v>
      </c>
      <c r="DJ122" s="16">
        <v>28.91</v>
      </c>
      <c r="DK122" s="40">
        <v>31.85</v>
      </c>
      <c r="DL122" s="23">
        <v>33.57</v>
      </c>
      <c r="DM122" s="17">
        <v>34.450000000000003</v>
      </c>
      <c r="DN122" s="17">
        <v>34.18</v>
      </c>
      <c r="DO122" s="19">
        <v>36.47</v>
      </c>
      <c r="DP122" s="17">
        <v>36.33</v>
      </c>
      <c r="DQ122" s="19">
        <v>38.130000000000003</v>
      </c>
      <c r="DR122" s="18">
        <v>38.89</v>
      </c>
      <c r="DS122" s="17">
        <v>41.17</v>
      </c>
      <c r="DT122" s="17">
        <v>39.130000000000003</v>
      </c>
      <c r="DU122" s="17">
        <v>40.99</v>
      </c>
      <c r="DV122" s="17">
        <v>49.67</v>
      </c>
      <c r="DW122" s="42">
        <v>50.7</v>
      </c>
      <c r="DX122" s="20">
        <v>50.48</v>
      </c>
      <c r="DY122" s="20">
        <v>48.66</v>
      </c>
      <c r="DZ122" s="16">
        <v>46.44</v>
      </c>
      <c r="EA122" s="16">
        <v>48.01</v>
      </c>
      <c r="EB122" s="16">
        <v>14</v>
      </c>
      <c r="EC122" s="23">
        <v>12</v>
      </c>
      <c r="ED122" s="23">
        <v>12</v>
      </c>
      <c r="EE122" s="17">
        <v>8</v>
      </c>
      <c r="EF122" s="17">
        <v>2</v>
      </c>
      <c r="EG122" s="17">
        <v>-8</v>
      </c>
      <c r="EH122" s="17">
        <v>-9</v>
      </c>
      <c r="EI122" s="17">
        <v>-12</v>
      </c>
      <c r="EJ122" s="17">
        <v>-10</v>
      </c>
      <c r="EK122" s="17">
        <v>-9</v>
      </c>
      <c r="EL122" s="17">
        <v>-1</v>
      </c>
      <c r="EM122" s="17">
        <v>2</v>
      </c>
      <c r="EN122" s="17">
        <v>8</v>
      </c>
      <c r="EO122" s="23">
        <v>9</v>
      </c>
      <c r="EP122" s="20">
        <v>10</v>
      </c>
      <c r="EQ122" s="20">
        <v>8</v>
      </c>
      <c r="ER122" s="20">
        <v>7</v>
      </c>
      <c r="ES122" s="20">
        <v>2</v>
      </c>
      <c r="ET122" s="50"/>
      <c r="EU122" s="50"/>
      <c r="EV122" s="50"/>
    </row>
    <row r="123" spans="1:152" s="247" customFormat="1" ht="14">
      <c r="A123" s="2" t="s">
        <v>1057</v>
      </c>
      <c r="B123" s="2" t="s">
        <v>1666</v>
      </c>
      <c r="C123" s="2">
        <v>15</v>
      </c>
      <c r="D123" s="2">
        <v>1</v>
      </c>
      <c r="E123" s="2">
        <v>51078652</v>
      </c>
      <c r="F123" s="2" t="s">
        <v>91</v>
      </c>
      <c r="G123" s="1" t="s">
        <v>1060</v>
      </c>
      <c r="H123" s="14"/>
      <c r="I123" s="1"/>
      <c r="J123" s="2">
        <v>152.9</v>
      </c>
      <c r="K123" s="2">
        <v>43</v>
      </c>
      <c r="L123" s="2" t="s">
        <v>167</v>
      </c>
      <c r="M123" s="2"/>
      <c r="N123" s="2" t="s">
        <v>99</v>
      </c>
      <c r="O123" s="2" t="s">
        <v>505</v>
      </c>
      <c r="P123" s="3" t="s">
        <v>48</v>
      </c>
      <c r="Q123" s="3">
        <v>25</v>
      </c>
      <c r="R123" s="2">
        <v>27</v>
      </c>
      <c r="S123" s="2">
        <v>18</v>
      </c>
      <c r="T123" s="30"/>
      <c r="U123" s="30"/>
      <c r="V123" s="30"/>
      <c r="W123" s="30"/>
      <c r="X123" s="3" t="s">
        <v>48</v>
      </c>
      <c r="Y123" s="3">
        <v>25</v>
      </c>
      <c r="Z123" s="2">
        <v>27</v>
      </c>
      <c r="AA123" s="2">
        <v>18</v>
      </c>
      <c r="AB123" s="2" t="s">
        <v>280</v>
      </c>
      <c r="AC123" s="33"/>
      <c r="AD123" s="3" t="s">
        <v>64</v>
      </c>
      <c r="AE123" s="3">
        <v>60</v>
      </c>
      <c r="AF123" s="2">
        <v>41</v>
      </c>
      <c r="AG123" s="2">
        <v>35</v>
      </c>
      <c r="AH123" s="2"/>
      <c r="AI123" s="33" t="s">
        <v>443</v>
      </c>
      <c r="AJ123" s="12" t="s">
        <v>526</v>
      </c>
      <c r="AK123" s="12">
        <v>39</v>
      </c>
      <c r="AL123" s="13">
        <v>30</v>
      </c>
      <c r="AM123" s="13">
        <v>25</v>
      </c>
      <c r="AN123" s="13"/>
      <c r="AO123" s="34" t="s">
        <v>180</v>
      </c>
      <c r="AP123" s="2" t="s">
        <v>239</v>
      </c>
      <c r="AQ123" s="2" t="s">
        <v>118</v>
      </c>
      <c r="AR123" s="2" t="s">
        <v>606</v>
      </c>
      <c r="AS123" s="2" t="s">
        <v>120</v>
      </c>
      <c r="AT123" s="2" t="s">
        <v>87</v>
      </c>
      <c r="AU123" s="1"/>
      <c r="AV123" s="2" t="s">
        <v>89</v>
      </c>
      <c r="AW123" s="1"/>
      <c r="AX123" s="2" t="s">
        <v>93</v>
      </c>
      <c r="AY123" s="14" t="s">
        <v>753</v>
      </c>
      <c r="AZ123" s="14">
        <v>1</v>
      </c>
      <c r="BA123" s="3" t="s">
        <v>48</v>
      </c>
      <c r="BB123" s="3">
        <v>25</v>
      </c>
      <c r="BC123" s="2">
        <v>27</v>
      </c>
      <c r="BD123" s="2">
        <v>18</v>
      </c>
      <c r="BE123" s="2" t="s">
        <v>1666</v>
      </c>
      <c r="BF123" s="2">
        <v>15</v>
      </c>
      <c r="BG123" s="2">
        <v>1</v>
      </c>
      <c r="BH123" s="127">
        <v>3.97</v>
      </c>
      <c r="BI123" s="105">
        <v>3.86</v>
      </c>
      <c r="BJ123" s="109">
        <v>2.75</v>
      </c>
      <c r="BK123" s="107">
        <v>2.39</v>
      </c>
      <c r="BL123" s="106">
        <v>3.24</v>
      </c>
      <c r="BM123" s="108">
        <v>1.93</v>
      </c>
      <c r="BN123" s="106">
        <v>1.1100000000000001</v>
      </c>
      <c r="BO123" s="108">
        <v>1.39</v>
      </c>
      <c r="BP123" s="107">
        <v>1.62</v>
      </c>
      <c r="BQ123" s="106">
        <v>2.39</v>
      </c>
      <c r="BR123" s="106">
        <v>3.11</v>
      </c>
      <c r="BS123" s="106">
        <v>4.97</v>
      </c>
      <c r="BT123" s="106">
        <v>3.85</v>
      </c>
      <c r="BU123" s="4">
        <v>3.12</v>
      </c>
      <c r="BV123" s="9">
        <v>4.6100000000000003</v>
      </c>
      <c r="BW123" s="9">
        <v>5.12</v>
      </c>
      <c r="BX123" s="4">
        <v>8.5299999999999994</v>
      </c>
      <c r="BY123" s="4">
        <v>13.07</v>
      </c>
      <c r="BZ123" s="12">
        <v>2.93</v>
      </c>
      <c r="CA123" s="37">
        <v>4.13</v>
      </c>
      <c r="CB123" s="25">
        <v>1.67</v>
      </c>
      <c r="CC123" s="53">
        <v>0.7</v>
      </c>
      <c r="CD123" s="53">
        <v>1.1100000000000001</v>
      </c>
      <c r="CE123" s="54">
        <v>1.3</v>
      </c>
      <c r="CF123" s="53">
        <v>1.61</v>
      </c>
      <c r="CG123" s="54">
        <v>2.36</v>
      </c>
      <c r="CH123" s="55">
        <v>2.11</v>
      </c>
      <c r="CI123" s="53">
        <v>2.78</v>
      </c>
      <c r="CJ123" s="53">
        <v>3.24</v>
      </c>
      <c r="CK123" s="53">
        <v>3.54</v>
      </c>
      <c r="CL123" s="7">
        <v>4.13</v>
      </c>
      <c r="CM123" s="4">
        <v>4.0599999999999996</v>
      </c>
      <c r="CN123" s="9">
        <v>5.03</v>
      </c>
      <c r="CO123" s="9">
        <v>4.72</v>
      </c>
      <c r="CP123" s="4">
        <v>8.67</v>
      </c>
      <c r="CQ123" s="4">
        <v>12.82</v>
      </c>
      <c r="CR123" s="34">
        <v>24.56</v>
      </c>
      <c r="CS123" s="38">
        <v>28.44</v>
      </c>
      <c r="CT123" s="20">
        <v>31.2</v>
      </c>
      <c r="CU123" s="18">
        <v>33.549999999999997</v>
      </c>
      <c r="CV123" s="17">
        <v>33.32</v>
      </c>
      <c r="CW123" s="19">
        <v>34.090000000000003</v>
      </c>
      <c r="CX123" s="17">
        <v>34.909999999999997</v>
      </c>
      <c r="CY123" s="19">
        <v>35.07</v>
      </c>
      <c r="CZ123" s="18">
        <v>35.270000000000003</v>
      </c>
      <c r="DA123" s="17">
        <v>35.07</v>
      </c>
      <c r="DB123" s="17">
        <v>36.36</v>
      </c>
      <c r="DC123" s="17">
        <v>38.54</v>
      </c>
      <c r="DD123" s="17">
        <v>40.54</v>
      </c>
      <c r="DE123" s="16">
        <v>41.37</v>
      </c>
      <c r="DF123" s="20">
        <v>41.1</v>
      </c>
      <c r="DG123" s="20">
        <v>43.48</v>
      </c>
      <c r="DH123" s="16">
        <v>41.08</v>
      </c>
      <c r="DI123" s="16">
        <v>41.21</v>
      </c>
      <c r="DJ123" s="34">
        <v>24.69</v>
      </c>
      <c r="DK123" s="38">
        <v>28.03</v>
      </c>
      <c r="DL123" s="20">
        <v>32.5</v>
      </c>
      <c r="DM123" s="17">
        <v>33.590000000000003</v>
      </c>
      <c r="DN123" s="17">
        <v>33.47</v>
      </c>
      <c r="DO123" s="19">
        <v>34.03</v>
      </c>
      <c r="DP123" s="17">
        <v>34.06</v>
      </c>
      <c r="DQ123" s="19">
        <v>34.28</v>
      </c>
      <c r="DR123" s="18">
        <v>34.9</v>
      </c>
      <c r="DS123" s="17">
        <v>35.6</v>
      </c>
      <c r="DT123" s="17">
        <v>37.15</v>
      </c>
      <c r="DU123" s="17">
        <v>38.42</v>
      </c>
      <c r="DV123" s="17">
        <v>40.33</v>
      </c>
      <c r="DW123" s="16">
        <v>42.24</v>
      </c>
      <c r="DX123" s="20">
        <v>41.44</v>
      </c>
      <c r="DY123" s="20">
        <v>44.08</v>
      </c>
      <c r="DZ123" s="16">
        <v>42.05</v>
      </c>
      <c r="EA123" s="16">
        <v>41.52</v>
      </c>
      <c r="EB123" s="34">
        <v>7</v>
      </c>
      <c r="EC123" s="20">
        <v>7</v>
      </c>
      <c r="ED123" s="20">
        <v>8</v>
      </c>
      <c r="EE123" s="17">
        <v>7</v>
      </c>
      <c r="EF123" s="17">
        <v>3</v>
      </c>
      <c r="EG123" s="17">
        <v>-3</v>
      </c>
      <c r="EH123" s="17">
        <v>-9</v>
      </c>
      <c r="EI123" s="17">
        <v>-12</v>
      </c>
      <c r="EJ123" s="17">
        <v>-14</v>
      </c>
      <c r="EK123" s="17">
        <v>-9</v>
      </c>
      <c r="EL123" s="17">
        <v>-1</v>
      </c>
      <c r="EM123" s="17">
        <v>1</v>
      </c>
      <c r="EN123" s="17">
        <v>9</v>
      </c>
      <c r="EO123" s="20">
        <v>9</v>
      </c>
      <c r="EP123" s="20">
        <v>7</v>
      </c>
      <c r="EQ123" s="20">
        <v>4</v>
      </c>
      <c r="ER123" s="20">
        <v>4</v>
      </c>
      <c r="ES123" s="20">
        <v>2</v>
      </c>
      <c r="ET123" s="50"/>
      <c r="EU123" s="50"/>
      <c r="EV123" s="50"/>
    </row>
    <row r="124" spans="1:152" s="154" customFormat="1" ht="14">
      <c r="A124" s="2" t="s">
        <v>1608</v>
      </c>
      <c r="B124" s="2" t="s">
        <v>1666</v>
      </c>
      <c r="C124" s="2">
        <v>14</v>
      </c>
      <c r="D124" s="2">
        <v>8</v>
      </c>
      <c r="E124" s="2">
        <v>49614163</v>
      </c>
      <c r="F124" s="2" t="s">
        <v>91</v>
      </c>
      <c r="G124" s="1" t="s">
        <v>1611</v>
      </c>
      <c r="H124" s="14"/>
      <c r="I124" s="1"/>
      <c r="J124" s="2">
        <v>165.8</v>
      </c>
      <c r="K124" s="2">
        <v>58</v>
      </c>
      <c r="L124" s="2" t="s">
        <v>167</v>
      </c>
      <c r="M124" s="2"/>
      <c r="N124" s="2" t="s">
        <v>99</v>
      </c>
      <c r="O124" s="2" t="s">
        <v>505</v>
      </c>
      <c r="P124" s="2" t="s">
        <v>6</v>
      </c>
      <c r="Q124" s="2">
        <v>31</v>
      </c>
      <c r="R124" s="2">
        <v>24</v>
      </c>
      <c r="S124" s="2">
        <v>19</v>
      </c>
      <c r="T124" s="30"/>
      <c r="U124" s="30"/>
      <c r="V124" s="30"/>
      <c r="W124" s="30"/>
      <c r="X124" s="2" t="s">
        <v>6</v>
      </c>
      <c r="Y124" s="2">
        <v>31</v>
      </c>
      <c r="Z124" s="2">
        <v>24</v>
      </c>
      <c r="AA124" s="2">
        <v>19</v>
      </c>
      <c r="AB124" s="2" t="s">
        <v>1610</v>
      </c>
      <c r="AC124" s="33"/>
      <c r="AD124" s="3" t="s">
        <v>137</v>
      </c>
      <c r="AE124" s="3">
        <v>65</v>
      </c>
      <c r="AF124" s="2">
        <v>49</v>
      </c>
      <c r="AG124" s="2">
        <v>45</v>
      </c>
      <c r="AH124" s="2"/>
      <c r="AI124" s="2" t="s">
        <v>443</v>
      </c>
      <c r="AJ124" s="3" t="s">
        <v>116</v>
      </c>
      <c r="AK124" s="3">
        <v>45</v>
      </c>
      <c r="AL124" s="2">
        <v>31</v>
      </c>
      <c r="AM124" s="2">
        <v>26</v>
      </c>
      <c r="AN124" s="2"/>
      <c r="AO124" s="33" t="s">
        <v>197</v>
      </c>
      <c r="AP124" s="2" t="s">
        <v>869</v>
      </c>
      <c r="AQ124" s="2" t="s">
        <v>139</v>
      </c>
      <c r="AR124" s="2" t="s">
        <v>1585</v>
      </c>
      <c r="AS124" s="2" t="s">
        <v>775</v>
      </c>
      <c r="AT124" s="2" t="s">
        <v>87</v>
      </c>
      <c r="AU124" s="1"/>
      <c r="AV124" s="2" t="s">
        <v>89</v>
      </c>
      <c r="AW124" s="1"/>
      <c r="AX124" s="2" t="s">
        <v>93</v>
      </c>
      <c r="AY124" s="14" t="s">
        <v>1612</v>
      </c>
      <c r="AZ124" s="14">
        <v>1</v>
      </c>
      <c r="BA124" s="2" t="s">
        <v>6</v>
      </c>
      <c r="BB124" s="2">
        <v>31</v>
      </c>
      <c r="BC124" s="2">
        <v>24</v>
      </c>
      <c r="BD124" s="2">
        <v>19</v>
      </c>
      <c r="BE124" s="2" t="s">
        <v>1666</v>
      </c>
      <c r="BF124" s="2">
        <v>14</v>
      </c>
      <c r="BG124" s="2">
        <v>8</v>
      </c>
      <c r="BH124" s="104">
        <v>3.45</v>
      </c>
      <c r="BI124" s="105">
        <v>1.89</v>
      </c>
      <c r="BJ124" s="109">
        <v>1.57</v>
      </c>
      <c r="BK124" s="107">
        <v>1.74</v>
      </c>
      <c r="BL124" s="106">
        <v>1.88</v>
      </c>
      <c r="BM124" s="108">
        <v>1.76</v>
      </c>
      <c r="BN124" s="106">
        <v>0.28000000000000003</v>
      </c>
      <c r="BO124" s="108">
        <v>0.9</v>
      </c>
      <c r="BP124" s="107">
        <v>1.78</v>
      </c>
      <c r="BQ124" s="106">
        <v>2.4900000000000002</v>
      </c>
      <c r="BR124" s="106">
        <v>4.7</v>
      </c>
      <c r="BS124" s="106">
        <v>4.7300000000000004</v>
      </c>
      <c r="BT124" s="106">
        <v>2.17</v>
      </c>
      <c r="BU124" s="8">
        <v>2.08</v>
      </c>
      <c r="BV124" s="7">
        <v>3.98</v>
      </c>
      <c r="BW124" s="9">
        <v>5.63</v>
      </c>
      <c r="BX124" s="4">
        <v>9.57</v>
      </c>
      <c r="BY124" s="4">
        <v>14.76</v>
      </c>
      <c r="BZ124" s="4">
        <v>2.93</v>
      </c>
      <c r="CA124" s="26">
        <v>1.5</v>
      </c>
      <c r="CB124" s="25">
        <v>0.45</v>
      </c>
      <c r="CC124" s="53">
        <v>0</v>
      </c>
      <c r="CD124" s="53">
        <v>0</v>
      </c>
      <c r="CE124" s="54">
        <v>1.99</v>
      </c>
      <c r="CF124" s="53">
        <v>2.44</v>
      </c>
      <c r="CG124" s="54">
        <v>1.69</v>
      </c>
      <c r="CH124" s="55">
        <v>2.12</v>
      </c>
      <c r="CI124" s="53">
        <v>3.05</v>
      </c>
      <c r="CJ124" s="53">
        <v>4.2699999999999996</v>
      </c>
      <c r="CK124" s="53">
        <v>4.37</v>
      </c>
      <c r="CL124" s="7">
        <v>0</v>
      </c>
      <c r="CM124" s="8">
        <v>1.94</v>
      </c>
      <c r="CN124" s="7">
        <v>4.22</v>
      </c>
      <c r="CO124" s="9">
        <v>5.8</v>
      </c>
      <c r="CP124" s="4">
        <v>9.58</v>
      </c>
      <c r="CQ124" s="4">
        <v>13.13</v>
      </c>
      <c r="CR124" s="16">
        <v>28.27</v>
      </c>
      <c r="CS124" s="38">
        <v>31.19</v>
      </c>
      <c r="CT124" s="20">
        <v>33.96</v>
      </c>
      <c r="CU124" s="18">
        <v>35.18</v>
      </c>
      <c r="CV124" s="17">
        <v>35.549999999999997</v>
      </c>
      <c r="CW124" s="19">
        <v>36.14</v>
      </c>
      <c r="CX124" s="17">
        <v>36.770000000000003</v>
      </c>
      <c r="CY124" s="19">
        <v>36.630000000000003</v>
      </c>
      <c r="CZ124" s="18">
        <v>38.44</v>
      </c>
      <c r="DA124" s="17">
        <v>38.61</v>
      </c>
      <c r="DB124" s="17">
        <v>42.41</v>
      </c>
      <c r="DC124" s="17">
        <v>42.55</v>
      </c>
      <c r="DD124" s="17">
        <v>47.58</v>
      </c>
      <c r="DE124" s="19">
        <v>48.8</v>
      </c>
      <c r="DF124" s="17">
        <v>51.2</v>
      </c>
      <c r="DG124" s="20">
        <v>46.7</v>
      </c>
      <c r="DH124" s="16">
        <v>45.53</v>
      </c>
      <c r="DI124" s="16">
        <v>39.51</v>
      </c>
      <c r="DJ124" s="16">
        <v>28.55</v>
      </c>
      <c r="DK124" s="38">
        <v>31.25</v>
      </c>
      <c r="DL124" s="20">
        <v>34.57</v>
      </c>
      <c r="DM124" s="17">
        <v>35.86</v>
      </c>
      <c r="DN124" s="17">
        <v>35.479999999999997</v>
      </c>
      <c r="DO124" s="19">
        <v>35.9</v>
      </c>
      <c r="DP124" s="17">
        <v>36.97</v>
      </c>
      <c r="DQ124" s="19">
        <v>35.68</v>
      </c>
      <c r="DR124" s="18">
        <v>37.78</v>
      </c>
      <c r="DS124" s="17">
        <v>37.29</v>
      </c>
      <c r="DT124" s="17">
        <v>42.19</v>
      </c>
      <c r="DU124" s="17">
        <v>42.83</v>
      </c>
      <c r="DV124" s="17">
        <v>47.6</v>
      </c>
      <c r="DW124" s="19">
        <v>48.54</v>
      </c>
      <c r="DX124" s="17">
        <v>51.08</v>
      </c>
      <c r="DY124" s="20">
        <v>46.09</v>
      </c>
      <c r="DZ124" s="16">
        <v>45.2</v>
      </c>
      <c r="EA124" s="16">
        <v>38.39</v>
      </c>
      <c r="EB124" s="16">
        <v>0</v>
      </c>
      <c r="EC124" s="20">
        <v>2</v>
      </c>
      <c r="ED124" s="20">
        <v>3</v>
      </c>
      <c r="EE124" s="17">
        <v>0</v>
      </c>
      <c r="EF124" s="17">
        <v>-3</v>
      </c>
      <c r="EG124" s="17">
        <v>-7</v>
      </c>
      <c r="EH124" s="17">
        <v>-11</v>
      </c>
      <c r="EI124" s="17">
        <v>-11</v>
      </c>
      <c r="EJ124" s="17">
        <v>-13</v>
      </c>
      <c r="EK124" s="17">
        <v>-6</v>
      </c>
      <c r="EL124" s="17">
        <v>5</v>
      </c>
      <c r="EM124" s="17">
        <v>16</v>
      </c>
      <c r="EN124" s="17">
        <v>22</v>
      </c>
      <c r="EO124" s="17">
        <v>20</v>
      </c>
      <c r="EP124" s="17">
        <v>20</v>
      </c>
      <c r="EQ124" s="20">
        <v>10</v>
      </c>
      <c r="ER124" s="20">
        <v>10</v>
      </c>
      <c r="ES124" s="20">
        <v>8</v>
      </c>
      <c r="ET124" s="50"/>
      <c r="EU124" s="50"/>
      <c r="EV124" s="50"/>
    </row>
    <row r="125" spans="1:152" s="154" customFormat="1" ht="14">
      <c r="A125" s="2" t="s">
        <v>1369</v>
      </c>
      <c r="B125" s="2" t="s">
        <v>1666</v>
      </c>
      <c r="C125" s="2">
        <v>13</v>
      </c>
      <c r="D125" s="2">
        <v>1</v>
      </c>
      <c r="E125" s="2">
        <v>46633615</v>
      </c>
      <c r="F125" s="2" t="s">
        <v>91</v>
      </c>
      <c r="G125" s="1" t="s">
        <v>508</v>
      </c>
      <c r="H125" s="15" t="s">
        <v>95</v>
      </c>
      <c r="I125" s="1">
        <v>1</v>
      </c>
      <c r="J125" s="2">
        <v>165.4</v>
      </c>
      <c r="K125" s="2">
        <v>49.9</v>
      </c>
      <c r="L125" s="2" t="s">
        <v>1370</v>
      </c>
      <c r="M125" s="2" t="s">
        <v>1250</v>
      </c>
      <c r="N125" s="2"/>
      <c r="O125" s="2" t="s">
        <v>505</v>
      </c>
      <c r="P125" s="2" t="s">
        <v>17</v>
      </c>
      <c r="Q125" s="2">
        <v>24</v>
      </c>
      <c r="R125" s="2">
        <v>23</v>
      </c>
      <c r="S125" s="2">
        <v>14</v>
      </c>
      <c r="T125" s="30"/>
      <c r="U125" s="30" t="s">
        <v>503</v>
      </c>
      <c r="V125" s="30" t="s">
        <v>504</v>
      </c>
      <c r="W125" s="30"/>
      <c r="X125" s="2" t="s">
        <v>17</v>
      </c>
      <c r="Y125" s="2">
        <v>24</v>
      </c>
      <c r="Z125" s="2">
        <v>23</v>
      </c>
      <c r="AA125" s="2">
        <v>14</v>
      </c>
      <c r="AB125" s="2" t="s">
        <v>506</v>
      </c>
      <c r="AC125" s="2"/>
      <c r="AD125" s="3" t="s">
        <v>101</v>
      </c>
      <c r="AE125" s="3">
        <v>50</v>
      </c>
      <c r="AF125" s="2">
        <v>41</v>
      </c>
      <c r="AG125" s="2">
        <v>41</v>
      </c>
      <c r="AH125" s="2"/>
      <c r="AI125" s="33" t="s">
        <v>242</v>
      </c>
      <c r="AJ125" s="3" t="s">
        <v>138</v>
      </c>
      <c r="AK125" s="3">
        <v>35</v>
      </c>
      <c r="AL125" s="2">
        <v>31</v>
      </c>
      <c r="AM125" s="2">
        <v>33</v>
      </c>
      <c r="AN125" s="2"/>
      <c r="AO125" s="33" t="s">
        <v>180</v>
      </c>
      <c r="AP125" s="2" t="s">
        <v>218</v>
      </c>
      <c r="AQ125" s="2" t="s">
        <v>150</v>
      </c>
      <c r="AR125" s="2" t="s">
        <v>507</v>
      </c>
      <c r="AS125" s="2" t="s">
        <v>302</v>
      </c>
      <c r="AT125" s="2" t="s">
        <v>87</v>
      </c>
      <c r="AU125" s="1" t="s">
        <v>176</v>
      </c>
      <c r="AV125" s="2" t="s">
        <v>89</v>
      </c>
      <c r="AW125" s="1" t="s">
        <v>152</v>
      </c>
      <c r="AX125" s="2" t="s">
        <v>93</v>
      </c>
      <c r="AY125" s="14" t="s">
        <v>509</v>
      </c>
      <c r="AZ125" s="14">
        <v>1</v>
      </c>
      <c r="BA125" s="2" t="s">
        <v>17</v>
      </c>
      <c r="BB125" s="2">
        <v>24</v>
      </c>
      <c r="BC125" s="2">
        <v>23</v>
      </c>
      <c r="BD125" s="2">
        <v>14</v>
      </c>
      <c r="BE125" s="2" t="s">
        <v>1666</v>
      </c>
      <c r="BF125" s="2">
        <v>13</v>
      </c>
      <c r="BG125" s="2">
        <v>1</v>
      </c>
      <c r="BH125" s="104">
        <v>3.78</v>
      </c>
      <c r="BI125" s="114">
        <v>2.99</v>
      </c>
      <c r="BJ125" s="115">
        <v>2.13</v>
      </c>
      <c r="BK125" s="114">
        <v>2.61</v>
      </c>
      <c r="BL125" s="106">
        <v>3.14</v>
      </c>
      <c r="BM125" s="108">
        <v>3.13</v>
      </c>
      <c r="BN125" s="106">
        <v>3.12</v>
      </c>
      <c r="BO125" s="108">
        <v>2.34</v>
      </c>
      <c r="BP125" s="107">
        <v>2.11</v>
      </c>
      <c r="BQ125" s="106">
        <v>2.73</v>
      </c>
      <c r="BR125" s="106">
        <v>4.47</v>
      </c>
      <c r="BS125" s="106">
        <v>2.12</v>
      </c>
      <c r="BT125" s="106">
        <v>2.74</v>
      </c>
      <c r="BU125" s="8">
        <v>3.73</v>
      </c>
      <c r="BV125" s="5">
        <v>4.97</v>
      </c>
      <c r="BW125" s="9">
        <v>9.11</v>
      </c>
      <c r="BX125" s="4">
        <v>12.11</v>
      </c>
      <c r="BY125" s="98"/>
      <c r="BZ125" s="4">
        <v>4.6900000000000004</v>
      </c>
      <c r="CA125" s="39">
        <v>3.28</v>
      </c>
      <c r="CB125" s="5">
        <v>2.4700000000000002</v>
      </c>
      <c r="CC125" s="5">
        <v>2.2400000000000002</v>
      </c>
      <c r="CD125" s="7">
        <v>2.66</v>
      </c>
      <c r="CE125" s="8">
        <v>2.13</v>
      </c>
      <c r="CF125" s="7">
        <v>2.87</v>
      </c>
      <c r="CG125" s="8">
        <v>3.23</v>
      </c>
      <c r="CH125" s="6">
        <v>3.07</v>
      </c>
      <c r="CI125" s="7">
        <v>3.18</v>
      </c>
      <c r="CJ125" s="7">
        <v>4.83</v>
      </c>
      <c r="CK125" s="7">
        <v>3.07</v>
      </c>
      <c r="CL125" s="7">
        <v>3.5</v>
      </c>
      <c r="CM125" s="8">
        <v>5.41</v>
      </c>
      <c r="CN125" s="5">
        <v>5.13</v>
      </c>
      <c r="CO125" s="9">
        <v>7.97</v>
      </c>
      <c r="CP125" s="4">
        <v>12.31</v>
      </c>
      <c r="CQ125" s="98"/>
      <c r="CR125" s="16">
        <v>27.86</v>
      </c>
      <c r="CS125" s="40">
        <v>30.97</v>
      </c>
      <c r="CT125" s="23">
        <v>31.74</v>
      </c>
      <c r="CU125" s="40">
        <v>32.85</v>
      </c>
      <c r="CV125" s="17">
        <v>34.409999999999997</v>
      </c>
      <c r="CW125" s="19">
        <v>35.53</v>
      </c>
      <c r="CX125" s="17">
        <v>39.08</v>
      </c>
      <c r="CY125" s="19">
        <v>40.75</v>
      </c>
      <c r="CZ125" s="18">
        <v>38.96</v>
      </c>
      <c r="DA125" s="17">
        <v>38.799999999999997</v>
      </c>
      <c r="DB125" s="17">
        <v>40.380000000000003</v>
      </c>
      <c r="DC125" s="17">
        <v>42.19</v>
      </c>
      <c r="DD125" s="17">
        <v>46.16</v>
      </c>
      <c r="DE125" s="19">
        <v>49.09</v>
      </c>
      <c r="DF125" s="23">
        <v>48.37</v>
      </c>
      <c r="DG125" s="20">
        <v>45.83</v>
      </c>
      <c r="DH125" s="16">
        <v>40.700000000000003</v>
      </c>
      <c r="DI125" s="100"/>
      <c r="DJ125" s="16">
        <v>26.01</v>
      </c>
      <c r="DK125" s="40">
        <v>30.64</v>
      </c>
      <c r="DL125" s="23">
        <v>32.590000000000003</v>
      </c>
      <c r="DM125" s="23">
        <v>32.909999999999997</v>
      </c>
      <c r="DN125" s="17">
        <v>35.29</v>
      </c>
      <c r="DO125" s="19">
        <v>35.36</v>
      </c>
      <c r="DP125" s="17">
        <v>38.9</v>
      </c>
      <c r="DQ125" s="19">
        <v>40.89</v>
      </c>
      <c r="DR125" s="18">
        <v>38.46</v>
      </c>
      <c r="DS125" s="17">
        <v>38.4</v>
      </c>
      <c r="DT125" s="17">
        <v>40.18</v>
      </c>
      <c r="DU125" s="17">
        <v>42.19</v>
      </c>
      <c r="DV125" s="17">
        <v>47.23</v>
      </c>
      <c r="DW125" s="19">
        <v>49.46</v>
      </c>
      <c r="DX125" s="23">
        <v>47.89</v>
      </c>
      <c r="DY125" s="20">
        <v>45.81</v>
      </c>
      <c r="DZ125" s="16">
        <v>40.43</v>
      </c>
      <c r="EA125" s="100"/>
      <c r="EB125" s="16">
        <v>4</v>
      </c>
      <c r="EC125" s="23">
        <v>4</v>
      </c>
      <c r="ED125" s="23">
        <v>5</v>
      </c>
      <c r="EE125" s="23">
        <v>4</v>
      </c>
      <c r="EF125" s="17">
        <v>0</v>
      </c>
      <c r="EG125" s="17">
        <v>-3</v>
      </c>
      <c r="EH125" s="17">
        <v>-8</v>
      </c>
      <c r="EI125" s="17">
        <v>-14</v>
      </c>
      <c r="EJ125" s="17">
        <v>-13</v>
      </c>
      <c r="EK125" s="17">
        <v>-9</v>
      </c>
      <c r="EL125" s="17">
        <v>0</v>
      </c>
      <c r="EM125" s="17">
        <v>8</v>
      </c>
      <c r="EN125" s="17">
        <v>13</v>
      </c>
      <c r="EO125" s="17">
        <v>15</v>
      </c>
      <c r="EP125" s="23">
        <v>14</v>
      </c>
      <c r="EQ125" s="20">
        <v>10</v>
      </c>
      <c r="ER125" s="20">
        <v>6</v>
      </c>
      <c r="ES125" s="101"/>
      <c r="ET125" s="50"/>
      <c r="EU125" s="50"/>
      <c r="EV125" s="50"/>
    </row>
    <row r="126" spans="1:152" s="154" customFormat="1" ht="14">
      <c r="A126" s="2" t="s">
        <v>995</v>
      </c>
      <c r="B126" s="2" t="s">
        <v>1666</v>
      </c>
      <c r="C126" s="2">
        <v>21</v>
      </c>
      <c r="D126" s="2">
        <v>0</v>
      </c>
      <c r="E126" s="2">
        <v>44988636</v>
      </c>
      <c r="F126" s="2" t="s">
        <v>91</v>
      </c>
      <c r="G126" s="1" t="s">
        <v>753</v>
      </c>
      <c r="H126" s="14"/>
      <c r="I126" s="1"/>
      <c r="J126" s="2">
        <v>160.1</v>
      </c>
      <c r="K126" s="2">
        <v>40.9</v>
      </c>
      <c r="L126" s="2" t="s">
        <v>167</v>
      </c>
      <c r="M126" s="2"/>
      <c r="N126" s="2" t="s">
        <v>238</v>
      </c>
      <c r="O126" s="2" t="s">
        <v>264</v>
      </c>
      <c r="P126" s="2" t="s">
        <v>6</v>
      </c>
      <c r="Q126" s="2">
        <v>16</v>
      </c>
      <c r="R126" s="2">
        <v>13</v>
      </c>
      <c r="S126" s="2">
        <v>3</v>
      </c>
      <c r="T126" s="30" t="s">
        <v>168</v>
      </c>
      <c r="U126" s="30"/>
      <c r="V126" s="30"/>
      <c r="W126" s="30"/>
      <c r="X126" s="2" t="s">
        <v>6</v>
      </c>
      <c r="Y126" s="2">
        <v>16</v>
      </c>
      <c r="Z126" s="2">
        <v>13</v>
      </c>
      <c r="AA126" s="2">
        <v>3</v>
      </c>
      <c r="AB126" s="2" t="s">
        <v>935</v>
      </c>
      <c r="AC126" s="2"/>
      <c r="AD126" s="3" t="s">
        <v>137</v>
      </c>
      <c r="AE126" s="3">
        <v>49</v>
      </c>
      <c r="AF126" s="2">
        <v>45</v>
      </c>
      <c r="AG126" s="2">
        <v>27</v>
      </c>
      <c r="AH126" s="2"/>
      <c r="AI126" s="33" t="s">
        <v>443</v>
      </c>
      <c r="AJ126" s="3" t="s">
        <v>138</v>
      </c>
      <c r="AK126" s="3">
        <v>58</v>
      </c>
      <c r="AL126" s="2">
        <v>49</v>
      </c>
      <c r="AM126" s="2">
        <v>33</v>
      </c>
      <c r="AN126" s="2"/>
      <c r="AO126" s="33" t="s">
        <v>152</v>
      </c>
      <c r="AP126" s="2" t="s">
        <v>239</v>
      </c>
      <c r="AQ126" s="2" t="s">
        <v>323</v>
      </c>
      <c r="AR126" s="2" t="s">
        <v>281</v>
      </c>
      <c r="AS126" s="2" t="s">
        <v>130</v>
      </c>
      <c r="AT126" s="2" t="s">
        <v>87</v>
      </c>
      <c r="AU126" s="1"/>
      <c r="AV126" s="2" t="s">
        <v>89</v>
      </c>
      <c r="AW126" s="1"/>
      <c r="AX126" s="2" t="s">
        <v>93</v>
      </c>
      <c r="AY126" s="14" t="s">
        <v>998</v>
      </c>
      <c r="AZ126" s="14">
        <v>1</v>
      </c>
      <c r="BA126" s="2" t="s">
        <v>6</v>
      </c>
      <c r="BB126" s="2">
        <v>16</v>
      </c>
      <c r="BC126" s="2">
        <v>13</v>
      </c>
      <c r="BD126" s="2">
        <v>3</v>
      </c>
      <c r="BE126" s="2" t="s">
        <v>1666</v>
      </c>
      <c r="BF126" s="2">
        <v>21</v>
      </c>
      <c r="BG126" s="2">
        <v>0</v>
      </c>
      <c r="BH126" s="104">
        <v>2.91</v>
      </c>
      <c r="BI126" s="105">
        <v>1.81</v>
      </c>
      <c r="BJ126" s="109">
        <v>1.1499999999999999</v>
      </c>
      <c r="BK126" s="107">
        <v>1.49</v>
      </c>
      <c r="BL126" s="106">
        <v>2.2400000000000002</v>
      </c>
      <c r="BM126" s="108">
        <v>1.76</v>
      </c>
      <c r="BN126" s="106">
        <v>1.37</v>
      </c>
      <c r="BO126" s="108">
        <v>1.34</v>
      </c>
      <c r="BP126" s="107">
        <v>0.28000000000000003</v>
      </c>
      <c r="BQ126" s="106">
        <v>2.76</v>
      </c>
      <c r="BR126" s="106">
        <v>3.9</v>
      </c>
      <c r="BS126" s="106">
        <v>4.2</v>
      </c>
      <c r="BT126" s="106">
        <v>1.39</v>
      </c>
      <c r="BU126" s="8">
        <v>1.27</v>
      </c>
      <c r="BV126" s="7">
        <v>2.98</v>
      </c>
      <c r="BW126" s="9">
        <v>4.68</v>
      </c>
      <c r="BX126" s="4">
        <v>8.07</v>
      </c>
      <c r="BY126" s="4">
        <v>12.92</v>
      </c>
      <c r="BZ126" s="4">
        <v>3.11</v>
      </c>
      <c r="CA126" s="26">
        <v>0.98</v>
      </c>
      <c r="CB126" s="25">
        <v>0.39</v>
      </c>
      <c r="CC126" s="53">
        <v>0.25</v>
      </c>
      <c r="CD126" s="53">
        <v>1.1200000000000001</v>
      </c>
      <c r="CE126" s="54">
        <v>1.62</v>
      </c>
      <c r="CF126" s="53">
        <v>1.72</v>
      </c>
      <c r="CG126" s="54">
        <v>2.66</v>
      </c>
      <c r="CH126" s="55">
        <v>2.36</v>
      </c>
      <c r="CI126" s="53">
        <v>3.36</v>
      </c>
      <c r="CJ126" s="53">
        <v>3.68</v>
      </c>
      <c r="CK126" s="53">
        <v>3.18</v>
      </c>
      <c r="CL126" s="7">
        <v>0</v>
      </c>
      <c r="CM126" s="8">
        <v>0</v>
      </c>
      <c r="CN126" s="7">
        <v>2.2799999999999998</v>
      </c>
      <c r="CO126" s="9">
        <v>4.28</v>
      </c>
      <c r="CP126" s="4">
        <v>8.41</v>
      </c>
      <c r="CQ126" s="4">
        <v>12.23</v>
      </c>
      <c r="CR126" s="16">
        <v>26.16</v>
      </c>
      <c r="CS126" s="38">
        <v>29.01</v>
      </c>
      <c r="CT126" s="20">
        <v>32.200000000000003</v>
      </c>
      <c r="CU126" s="18">
        <v>33.450000000000003</v>
      </c>
      <c r="CV126" s="17">
        <v>34.89</v>
      </c>
      <c r="CW126" s="19">
        <v>35.43</v>
      </c>
      <c r="CX126" s="17">
        <v>36.29</v>
      </c>
      <c r="CY126" s="19">
        <v>37.14</v>
      </c>
      <c r="CZ126" s="18">
        <v>38.06</v>
      </c>
      <c r="DA126" s="17">
        <v>38.29</v>
      </c>
      <c r="DB126" s="17">
        <v>38.549999999999997</v>
      </c>
      <c r="DC126" s="17">
        <v>40.61</v>
      </c>
      <c r="DD126" s="17">
        <v>42.95</v>
      </c>
      <c r="DE126" s="19">
        <v>45.49</v>
      </c>
      <c r="DF126" s="17">
        <v>44.58</v>
      </c>
      <c r="DG126" s="20">
        <v>43.21</v>
      </c>
      <c r="DH126" s="16">
        <v>45.82</v>
      </c>
      <c r="DI126" s="16">
        <v>41.24</v>
      </c>
      <c r="DJ126" s="16">
        <v>26.73</v>
      </c>
      <c r="DK126" s="38">
        <v>29.66</v>
      </c>
      <c r="DL126" s="20">
        <v>32.369999999999997</v>
      </c>
      <c r="DM126" s="17">
        <v>33.869999999999997</v>
      </c>
      <c r="DN126" s="17">
        <v>34.159999999999997</v>
      </c>
      <c r="DO126" s="19">
        <v>35.380000000000003</v>
      </c>
      <c r="DP126" s="17">
        <v>36.700000000000003</v>
      </c>
      <c r="DQ126" s="19">
        <v>37.159999999999997</v>
      </c>
      <c r="DR126" s="18">
        <v>38.35</v>
      </c>
      <c r="DS126" s="17">
        <v>38.42</v>
      </c>
      <c r="DT126" s="17">
        <v>39.11</v>
      </c>
      <c r="DU126" s="17">
        <v>40.96</v>
      </c>
      <c r="DV126" s="17">
        <v>42.36</v>
      </c>
      <c r="DW126" s="19">
        <v>45.09</v>
      </c>
      <c r="DX126" s="17">
        <v>44.15</v>
      </c>
      <c r="DY126" s="20">
        <v>42.55</v>
      </c>
      <c r="DZ126" s="16">
        <v>45.27</v>
      </c>
      <c r="EA126" s="16">
        <v>41.79</v>
      </c>
      <c r="EB126" s="16">
        <v>3</v>
      </c>
      <c r="EC126" s="20">
        <v>3</v>
      </c>
      <c r="ED126" s="20">
        <v>3</v>
      </c>
      <c r="EE126" s="17">
        <v>4</v>
      </c>
      <c r="EF126" s="17">
        <v>0</v>
      </c>
      <c r="EG126" s="17">
        <v>-2</v>
      </c>
      <c r="EH126" s="17">
        <v>-5</v>
      </c>
      <c r="EI126" s="17">
        <v>-9</v>
      </c>
      <c r="EJ126" s="17">
        <v>-6</v>
      </c>
      <c r="EK126" s="17">
        <v>-1</v>
      </c>
      <c r="EL126" s="17">
        <v>8</v>
      </c>
      <c r="EM126" s="17">
        <v>16</v>
      </c>
      <c r="EN126" s="17">
        <v>19</v>
      </c>
      <c r="EO126" s="17">
        <v>17</v>
      </c>
      <c r="EP126" s="17">
        <v>15</v>
      </c>
      <c r="EQ126" s="20">
        <v>10</v>
      </c>
      <c r="ER126" s="20">
        <v>6</v>
      </c>
      <c r="ES126" s="20">
        <v>5</v>
      </c>
      <c r="ET126" s="50"/>
      <c r="EU126" s="50"/>
      <c r="EV126" s="50"/>
    </row>
    <row r="127" spans="1:152" s="154" customFormat="1" ht="14">
      <c r="A127" s="2" t="s">
        <v>1110</v>
      </c>
      <c r="B127" s="2" t="s">
        <v>1666</v>
      </c>
      <c r="C127" s="2">
        <v>13</v>
      </c>
      <c r="D127" s="2">
        <v>8</v>
      </c>
      <c r="E127" s="2">
        <v>40713412</v>
      </c>
      <c r="F127" s="2" t="s">
        <v>91</v>
      </c>
      <c r="G127" s="1" t="s">
        <v>1114</v>
      </c>
      <c r="H127" s="14"/>
      <c r="I127" s="1"/>
      <c r="J127" s="2">
        <v>148.69999999999999</v>
      </c>
      <c r="K127" s="2">
        <v>41.9</v>
      </c>
      <c r="L127" s="2" t="s">
        <v>167</v>
      </c>
      <c r="M127" s="2"/>
      <c r="N127" s="2" t="s">
        <v>238</v>
      </c>
      <c r="O127" s="2" t="s">
        <v>264</v>
      </c>
      <c r="P127" s="3" t="s">
        <v>48</v>
      </c>
      <c r="Q127" s="3">
        <v>23</v>
      </c>
      <c r="R127" s="2">
        <v>15</v>
      </c>
      <c r="S127" s="2">
        <v>17</v>
      </c>
      <c r="T127" s="30" t="s">
        <v>860</v>
      </c>
      <c r="U127" s="30"/>
      <c r="V127" s="30"/>
      <c r="W127" s="30"/>
      <c r="X127" s="3" t="s">
        <v>48</v>
      </c>
      <c r="Y127" s="3">
        <v>23</v>
      </c>
      <c r="Z127" s="2">
        <v>15</v>
      </c>
      <c r="AA127" s="2">
        <v>17</v>
      </c>
      <c r="AB127" s="2" t="s">
        <v>1113</v>
      </c>
      <c r="AC127" s="33"/>
      <c r="AD127" s="3" t="s">
        <v>115</v>
      </c>
      <c r="AE127" s="3">
        <v>57</v>
      </c>
      <c r="AF127" s="2">
        <v>35</v>
      </c>
      <c r="AG127" s="2">
        <v>33</v>
      </c>
      <c r="AH127" s="2"/>
      <c r="AI127" s="33" t="s">
        <v>209</v>
      </c>
      <c r="AJ127" s="12" t="s">
        <v>138</v>
      </c>
      <c r="AK127" s="12">
        <v>61</v>
      </c>
      <c r="AL127" s="13">
        <v>31</v>
      </c>
      <c r="AM127" s="13">
        <v>27</v>
      </c>
      <c r="AN127" s="13"/>
      <c r="AO127" s="34" t="s">
        <v>180</v>
      </c>
      <c r="AP127" s="2" t="s">
        <v>239</v>
      </c>
      <c r="AQ127" s="2" t="s">
        <v>377</v>
      </c>
      <c r="AR127" s="2" t="s">
        <v>342</v>
      </c>
      <c r="AS127" s="2" t="s">
        <v>397</v>
      </c>
      <c r="AT127" s="2" t="s">
        <v>87</v>
      </c>
      <c r="AU127" s="1" t="s">
        <v>88</v>
      </c>
      <c r="AV127" s="2" t="s">
        <v>89</v>
      </c>
      <c r="AW127" s="1" t="s">
        <v>88</v>
      </c>
      <c r="AX127" s="2" t="s">
        <v>93</v>
      </c>
      <c r="AY127" s="14" t="s">
        <v>1115</v>
      </c>
      <c r="AZ127" s="14">
        <v>1</v>
      </c>
      <c r="BA127" s="3" t="s">
        <v>48</v>
      </c>
      <c r="BB127" s="3">
        <v>23</v>
      </c>
      <c r="BC127" s="2">
        <v>15</v>
      </c>
      <c r="BD127" s="2">
        <v>17</v>
      </c>
      <c r="BE127" s="2" t="s">
        <v>1666</v>
      </c>
      <c r="BF127" s="2">
        <v>13</v>
      </c>
      <c r="BG127" s="2">
        <v>8</v>
      </c>
      <c r="BH127" s="104">
        <v>2.39</v>
      </c>
      <c r="BI127" s="105">
        <v>1.87</v>
      </c>
      <c r="BJ127" s="106">
        <v>1.62</v>
      </c>
      <c r="BK127" s="107">
        <v>2.11</v>
      </c>
      <c r="BL127" s="106">
        <v>1.99</v>
      </c>
      <c r="BM127" s="108">
        <v>1.88</v>
      </c>
      <c r="BN127" s="106">
        <v>0.28000000000000003</v>
      </c>
      <c r="BO127" s="108">
        <v>1.1200000000000001</v>
      </c>
      <c r="BP127" s="107">
        <v>1.99</v>
      </c>
      <c r="BQ127" s="106">
        <v>2.8</v>
      </c>
      <c r="BR127" s="106">
        <v>3.17</v>
      </c>
      <c r="BS127" s="106">
        <v>2.63</v>
      </c>
      <c r="BT127" s="108">
        <v>2.84</v>
      </c>
      <c r="BU127" s="7">
        <v>3.18</v>
      </c>
      <c r="BV127" s="7">
        <v>3.56</v>
      </c>
      <c r="BW127" s="4">
        <v>6.68</v>
      </c>
      <c r="BX127" s="4">
        <v>8.9600000000000009</v>
      </c>
      <c r="BY127" s="97">
        <v>16.72</v>
      </c>
      <c r="BZ127" s="4">
        <v>2.82</v>
      </c>
      <c r="CA127" s="26">
        <v>1.39</v>
      </c>
      <c r="CB127" s="53">
        <v>0.28000000000000003</v>
      </c>
      <c r="CC127" s="53">
        <v>0.83</v>
      </c>
      <c r="CD127" s="53">
        <v>1.34</v>
      </c>
      <c r="CE127" s="54">
        <v>2.36</v>
      </c>
      <c r="CF127" s="53">
        <v>2.12</v>
      </c>
      <c r="CG127" s="54">
        <v>2.36</v>
      </c>
      <c r="CH127" s="55">
        <v>2.78</v>
      </c>
      <c r="CI127" s="53">
        <v>2.68</v>
      </c>
      <c r="CJ127" s="53">
        <v>2.0499999999999998</v>
      </c>
      <c r="CK127" s="53">
        <v>2.9</v>
      </c>
      <c r="CL127" s="8">
        <v>2.31</v>
      </c>
      <c r="CM127" s="7">
        <v>2.93</v>
      </c>
      <c r="CN127" s="7">
        <v>2.73</v>
      </c>
      <c r="CO127" s="4">
        <v>4.07</v>
      </c>
      <c r="CP127" s="4">
        <v>6.31</v>
      </c>
      <c r="CQ127" s="97">
        <v>18.32</v>
      </c>
      <c r="CR127" s="16">
        <v>26.96</v>
      </c>
      <c r="CS127" s="38">
        <v>30.12</v>
      </c>
      <c r="CT127" s="17">
        <v>30.5</v>
      </c>
      <c r="CU127" s="18">
        <v>32.229999999999997</v>
      </c>
      <c r="CV127" s="17">
        <v>34.130000000000003</v>
      </c>
      <c r="CW127" s="19">
        <v>35.35</v>
      </c>
      <c r="CX127" s="17">
        <v>36.729999999999997</v>
      </c>
      <c r="CY127" s="19">
        <v>37.19</v>
      </c>
      <c r="CZ127" s="18">
        <v>37.729999999999997</v>
      </c>
      <c r="DA127" s="17">
        <v>37.44</v>
      </c>
      <c r="DB127" s="17">
        <v>38.29</v>
      </c>
      <c r="DC127" s="17">
        <v>40.5</v>
      </c>
      <c r="DD127" s="19">
        <v>41.22</v>
      </c>
      <c r="DE127" s="17">
        <v>40.35</v>
      </c>
      <c r="DF127" s="17">
        <v>42.51</v>
      </c>
      <c r="DG127" s="16">
        <v>40.26</v>
      </c>
      <c r="DH127" s="16">
        <v>41.12</v>
      </c>
      <c r="DI127" s="97">
        <v>33.89</v>
      </c>
      <c r="DJ127" s="16">
        <v>26.9</v>
      </c>
      <c r="DK127" s="38">
        <v>30.09</v>
      </c>
      <c r="DL127" s="17">
        <v>31.46</v>
      </c>
      <c r="DM127" s="17">
        <v>33.630000000000003</v>
      </c>
      <c r="DN127" s="17">
        <v>34.14</v>
      </c>
      <c r="DO127" s="19">
        <v>35.4</v>
      </c>
      <c r="DP127" s="17">
        <v>36.1</v>
      </c>
      <c r="DQ127" s="19">
        <v>37.03</v>
      </c>
      <c r="DR127" s="18">
        <v>37.5</v>
      </c>
      <c r="DS127" s="17">
        <v>38.53</v>
      </c>
      <c r="DT127" s="17">
        <v>38.24</v>
      </c>
      <c r="DU127" s="17">
        <v>40.86</v>
      </c>
      <c r="DV127" s="19">
        <v>41.82</v>
      </c>
      <c r="DW127" s="17">
        <v>40.42</v>
      </c>
      <c r="DX127" s="17">
        <v>43.34</v>
      </c>
      <c r="DY127" s="16">
        <v>40.07</v>
      </c>
      <c r="DZ127" s="16">
        <v>41.02</v>
      </c>
      <c r="EA127" s="97">
        <v>34.020000000000003</v>
      </c>
      <c r="EB127" s="16">
        <v>5</v>
      </c>
      <c r="EC127" s="20">
        <v>5</v>
      </c>
      <c r="ED127" s="17">
        <v>8</v>
      </c>
      <c r="EE127" s="17">
        <v>7</v>
      </c>
      <c r="EF127" s="17">
        <v>2</v>
      </c>
      <c r="EG127" s="17">
        <v>0</v>
      </c>
      <c r="EH127" s="17">
        <v>-5</v>
      </c>
      <c r="EI127" s="17">
        <v>-3</v>
      </c>
      <c r="EJ127" s="17">
        <v>1</v>
      </c>
      <c r="EK127" s="17">
        <v>6</v>
      </c>
      <c r="EL127" s="17">
        <v>11</v>
      </c>
      <c r="EM127" s="17">
        <v>17</v>
      </c>
      <c r="EN127" s="17">
        <v>23</v>
      </c>
      <c r="EO127" s="17">
        <v>19</v>
      </c>
      <c r="EP127" s="17">
        <v>17</v>
      </c>
      <c r="EQ127" s="20">
        <v>11</v>
      </c>
      <c r="ER127" s="20">
        <v>4</v>
      </c>
      <c r="ES127" s="97">
        <v>3</v>
      </c>
      <c r="ET127" s="50"/>
      <c r="EU127" s="50"/>
      <c r="EV127" s="50"/>
    </row>
    <row r="128" spans="1:152" s="154" customFormat="1" ht="14">
      <c r="A128" s="2" t="s">
        <v>1031</v>
      </c>
      <c r="B128" s="2" t="s">
        <v>1666</v>
      </c>
      <c r="C128" s="2">
        <v>18</v>
      </c>
      <c r="D128" s="2">
        <v>8</v>
      </c>
      <c r="E128" s="2">
        <v>47042755</v>
      </c>
      <c r="F128" s="2" t="s">
        <v>91</v>
      </c>
      <c r="G128" s="1" t="s">
        <v>122</v>
      </c>
      <c r="H128" s="14"/>
      <c r="I128" s="1"/>
      <c r="J128" s="2">
        <v>161.9</v>
      </c>
      <c r="K128" s="2">
        <v>57.8</v>
      </c>
      <c r="L128" s="2" t="s">
        <v>167</v>
      </c>
      <c r="M128" s="2"/>
      <c r="N128" s="2" t="s">
        <v>99</v>
      </c>
      <c r="O128" s="2" t="s">
        <v>264</v>
      </c>
      <c r="P128" s="3" t="s">
        <v>6</v>
      </c>
      <c r="Q128" s="3">
        <v>20</v>
      </c>
      <c r="R128" s="2">
        <v>16</v>
      </c>
      <c r="S128" s="2">
        <v>12</v>
      </c>
      <c r="T128" s="30"/>
      <c r="U128" s="30"/>
      <c r="V128" s="30"/>
      <c r="W128" s="30"/>
      <c r="X128" s="3" t="s">
        <v>6</v>
      </c>
      <c r="Y128" s="3">
        <v>20</v>
      </c>
      <c r="Z128" s="2">
        <v>16</v>
      </c>
      <c r="AA128" s="2">
        <v>12</v>
      </c>
      <c r="AB128" s="2" t="s">
        <v>280</v>
      </c>
      <c r="AC128" s="33"/>
      <c r="AD128" s="3" t="s">
        <v>232</v>
      </c>
      <c r="AE128" s="3">
        <v>57</v>
      </c>
      <c r="AF128" s="2">
        <v>44</v>
      </c>
      <c r="AG128" s="2">
        <v>25</v>
      </c>
      <c r="AH128" s="2"/>
      <c r="AI128" s="33" t="s">
        <v>443</v>
      </c>
      <c r="AJ128" s="12" t="s">
        <v>217</v>
      </c>
      <c r="AK128" s="12">
        <v>50</v>
      </c>
      <c r="AL128" s="13">
        <v>42</v>
      </c>
      <c r="AM128" s="13">
        <v>24</v>
      </c>
      <c r="AN128" s="13"/>
      <c r="AO128" s="34" t="s">
        <v>180</v>
      </c>
      <c r="AP128" s="2" t="s">
        <v>127</v>
      </c>
      <c r="AQ128" s="2" t="s">
        <v>403</v>
      </c>
      <c r="AR128" s="2" t="s">
        <v>667</v>
      </c>
      <c r="AS128" s="2" t="s">
        <v>313</v>
      </c>
      <c r="AT128" s="2" t="s">
        <v>87</v>
      </c>
      <c r="AU128" s="1"/>
      <c r="AV128" s="2" t="s">
        <v>89</v>
      </c>
      <c r="AW128" s="1"/>
      <c r="AX128" s="2" t="s">
        <v>855</v>
      </c>
      <c r="AY128" s="14" t="s">
        <v>782</v>
      </c>
      <c r="AZ128" s="14">
        <v>1</v>
      </c>
      <c r="BA128" s="3" t="s">
        <v>6</v>
      </c>
      <c r="BB128" s="3">
        <v>20</v>
      </c>
      <c r="BC128" s="2">
        <v>16</v>
      </c>
      <c r="BD128" s="2">
        <v>12</v>
      </c>
      <c r="BE128" s="2" t="s">
        <v>1666</v>
      </c>
      <c r="BF128" s="2">
        <v>18</v>
      </c>
      <c r="BG128" s="2">
        <v>8</v>
      </c>
      <c r="BH128" s="104">
        <v>2.33</v>
      </c>
      <c r="BI128" s="105">
        <v>2.0499999999999998</v>
      </c>
      <c r="BJ128" s="109">
        <v>1.9</v>
      </c>
      <c r="BK128" s="107">
        <v>2.12</v>
      </c>
      <c r="BL128" s="106">
        <v>2.12</v>
      </c>
      <c r="BM128" s="108">
        <v>2.27</v>
      </c>
      <c r="BN128" s="106">
        <v>1.54</v>
      </c>
      <c r="BO128" s="108">
        <v>1.06</v>
      </c>
      <c r="BP128" s="107">
        <v>0.95</v>
      </c>
      <c r="BQ128" s="106">
        <v>3.11</v>
      </c>
      <c r="BR128" s="106">
        <v>5.07</v>
      </c>
      <c r="BS128" s="106">
        <v>5.63</v>
      </c>
      <c r="BT128" s="106">
        <v>3.86</v>
      </c>
      <c r="BU128" s="8">
        <v>4.12</v>
      </c>
      <c r="BV128" s="7">
        <v>5.36</v>
      </c>
      <c r="BW128" s="9">
        <v>6.8</v>
      </c>
      <c r="BX128" s="4">
        <v>10.44</v>
      </c>
      <c r="BY128" s="4">
        <v>19.149999999999999</v>
      </c>
      <c r="BZ128" s="4">
        <v>2.37</v>
      </c>
      <c r="CA128" s="26">
        <v>2.37</v>
      </c>
      <c r="CB128" s="25">
        <v>1.57</v>
      </c>
      <c r="CC128" s="53">
        <v>1.1200000000000001</v>
      </c>
      <c r="CD128" s="53">
        <v>1.74</v>
      </c>
      <c r="CE128" s="54">
        <v>1.62</v>
      </c>
      <c r="CF128" s="53">
        <v>1.49</v>
      </c>
      <c r="CG128" s="54">
        <v>3.05</v>
      </c>
      <c r="CH128" s="55">
        <v>1.57</v>
      </c>
      <c r="CI128" s="53">
        <v>3.44</v>
      </c>
      <c r="CJ128" s="53">
        <v>4.43</v>
      </c>
      <c r="CK128" s="53">
        <v>5.09</v>
      </c>
      <c r="CL128" s="7">
        <v>3.33</v>
      </c>
      <c r="CM128" s="8">
        <v>3.79</v>
      </c>
      <c r="CN128" s="7">
        <v>5.95</v>
      </c>
      <c r="CO128" s="9">
        <v>6.22</v>
      </c>
      <c r="CP128" s="4">
        <v>11.13</v>
      </c>
      <c r="CQ128" s="4">
        <v>18.27</v>
      </c>
      <c r="CR128" s="16">
        <v>26.75</v>
      </c>
      <c r="CS128" s="38">
        <v>30.94</v>
      </c>
      <c r="CT128" s="20">
        <v>32.520000000000003</v>
      </c>
      <c r="CU128" s="18">
        <v>34.840000000000003</v>
      </c>
      <c r="CV128" s="17">
        <v>36.21</v>
      </c>
      <c r="CW128" s="19">
        <v>37.729999999999997</v>
      </c>
      <c r="CX128" s="17">
        <v>37.26</v>
      </c>
      <c r="CY128" s="19">
        <v>37.71</v>
      </c>
      <c r="CZ128" s="18">
        <v>39.19</v>
      </c>
      <c r="DA128" s="17">
        <v>39.119999999999997</v>
      </c>
      <c r="DB128" s="17">
        <v>41.43</v>
      </c>
      <c r="DC128" s="17">
        <v>41.22</v>
      </c>
      <c r="DD128" s="17">
        <v>44.43</v>
      </c>
      <c r="DE128" s="19">
        <v>45.59</v>
      </c>
      <c r="DF128" s="17">
        <v>48.36</v>
      </c>
      <c r="DG128" s="20">
        <v>45.36</v>
      </c>
      <c r="DH128" s="16">
        <v>43.07</v>
      </c>
      <c r="DI128" s="16">
        <v>41.88</v>
      </c>
      <c r="DJ128" s="16">
        <v>26.33</v>
      </c>
      <c r="DK128" s="38">
        <v>31.13</v>
      </c>
      <c r="DL128" s="20">
        <v>32.56</v>
      </c>
      <c r="DM128" s="17">
        <v>34.44</v>
      </c>
      <c r="DN128" s="17">
        <v>36.520000000000003</v>
      </c>
      <c r="DO128" s="19">
        <v>37.58</v>
      </c>
      <c r="DP128" s="17">
        <v>37.28</v>
      </c>
      <c r="DQ128" s="19">
        <v>37.18</v>
      </c>
      <c r="DR128" s="18">
        <v>39.15</v>
      </c>
      <c r="DS128" s="17">
        <v>39.380000000000003</v>
      </c>
      <c r="DT128" s="17">
        <v>41.76</v>
      </c>
      <c r="DU128" s="17">
        <v>41.23</v>
      </c>
      <c r="DV128" s="17">
        <v>45.34</v>
      </c>
      <c r="DW128" s="19">
        <v>45.75</v>
      </c>
      <c r="DX128" s="17">
        <v>48.27</v>
      </c>
      <c r="DY128" s="20">
        <v>45.68</v>
      </c>
      <c r="DZ128" s="16">
        <v>43.15</v>
      </c>
      <c r="EA128" s="16">
        <v>41.06</v>
      </c>
      <c r="EB128" s="16">
        <v>4</v>
      </c>
      <c r="EC128" s="20">
        <v>5</v>
      </c>
      <c r="ED128" s="20">
        <v>3</v>
      </c>
      <c r="EE128" s="17">
        <v>2</v>
      </c>
      <c r="EF128" s="17">
        <v>1</v>
      </c>
      <c r="EG128" s="17">
        <v>-5</v>
      </c>
      <c r="EH128" s="17">
        <v>-10</v>
      </c>
      <c r="EI128" s="17">
        <v>-12</v>
      </c>
      <c r="EJ128" s="17">
        <v>-11</v>
      </c>
      <c r="EK128" s="17">
        <v>-9</v>
      </c>
      <c r="EL128" s="17">
        <v>-4</v>
      </c>
      <c r="EM128" s="17">
        <v>3</v>
      </c>
      <c r="EN128" s="17">
        <v>12</v>
      </c>
      <c r="EO128" s="17">
        <v>15</v>
      </c>
      <c r="EP128" s="17">
        <v>10</v>
      </c>
      <c r="EQ128" s="20">
        <v>8</v>
      </c>
      <c r="ER128" s="20">
        <v>6</v>
      </c>
      <c r="ES128" s="20">
        <v>5</v>
      </c>
      <c r="ET128" s="50"/>
      <c r="EU128" s="50"/>
      <c r="EV128" s="50"/>
    </row>
    <row r="129" spans="1:152" s="154" customFormat="1" ht="14">
      <c r="A129" s="2" t="s">
        <v>1355</v>
      </c>
      <c r="B129" s="2" t="s">
        <v>1666</v>
      </c>
      <c r="C129" s="2">
        <v>21</v>
      </c>
      <c r="D129" s="2">
        <v>8</v>
      </c>
      <c r="E129" s="2">
        <v>50286373</v>
      </c>
      <c r="F129" s="2" t="s">
        <v>91</v>
      </c>
      <c r="G129" s="1" t="s">
        <v>445</v>
      </c>
      <c r="H129" s="15" t="s">
        <v>95</v>
      </c>
      <c r="I129" s="1">
        <v>3</v>
      </c>
      <c r="J129" s="2">
        <v>165.8</v>
      </c>
      <c r="K129" s="2">
        <v>51.2</v>
      </c>
      <c r="L129" s="2" t="s">
        <v>167</v>
      </c>
      <c r="M129" s="2"/>
      <c r="N129" s="2" t="s">
        <v>99</v>
      </c>
      <c r="O129" s="2" t="s">
        <v>264</v>
      </c>
      <c r="P129" s="3" t="s">
        <v>48</v>
      </c>
      <c r="Q129" s="3">
        <v>22</v>
      </c>
      <c r="R129" s="2">
        <v>20</v>
      </c>
      <c r="S129" s="2">
        <v>18</v>
      </c>
      <c r="T129" s="30" t="s">
        <v>1356</v>
      </c>
      <c r="U129" s="30"/>
      <c r="V129" s="30"/>
      <c r="W129" s="30"/>
      <c r="X129" s="3" t="s">
        <v>48</v>
      </c>
      <c r="Y129" s="3">
        <v>22</v>
      </c>
      <c r="Z129" s="2">
        <v>20</v>
      </c>
      <c r="AA129" s="2">
        <v>18</v>
      </c>
      <c r="AB129" s="2" t="s">
        <v>442</v>
      </c>
      <c r="AC129" s="33"/>
      <c r="AD129" s="3" t="s">
        <v>115</v>
      </c>
      <c r="AE129" s="3">
        <v>66</v>
      </c>
      <c r="AF129" s="2">
        <v>48</v>
      </c>
      <c r="AG129" s="2">
        <v>55</v>
      </c>
      <c r="AH129" s="2"/>
      <c r="AI129" s="33" t="s">
        <v>443</v>
      </c>
      <c r="AJ129" s="12" t="s">
        <v>116</v>
      </c>
      <c r="AK129" s="12">
        <v>64</v>
      </c>
      <c r="AL129" s="13">
        <v>48</v>
      </c>
      <c r="AM129" s="13">
        <v>41</v>
      </c>
      <c r="AN129" s="13"/>
      <c r="AO129" s="34" t="s">
        <v>180</v>
      </c>
      <c r="AP129" s="2" t="s">
        <v>341</v>
      </c>
      <c r="AQ129" s="2" t="s">
        <v>403</v>
      </c>
      <c r="AR129" s="2" t="s">
        <v>119</v>
      </c>
      <c r="AS129" s="2" t="s">
        <v>444</v>
      </c>
      <c r="AT129" s="2" t="s">
        <v>87</v>
      </c>
      <c r="AU129" s="1" t="s">
        <v>176</v>
      </c>
      <c r="AV129" s="2" t="s">
        <v>89</v>
      </c>
      <c r="AW129" s="1" t="s">
        <v>108</v>
      </c>
      <c r="AX129" s="2" t="s">
        <v>93</v>
      </c>
      <c r="AY129" s="14" t="s">
        <v>446</v>
      </c>
      <c r="AZ129" s="14">
        <v>1</v>
      </c>
      <c r="BA129" s="3" t="s">
        <v>48</v>
      </c>
      <c r="BB129" s="3">
        <v>22</v>
      </c>
      <c r="BC129" s="2">
        <v>20</v>
      </c>
      <c r="BD129" s="2">
        <v>18</v>
      </c>
      <c r="BE129" s="2" t="s">
        <v>1666</v>
      </c>
      <c r="BF129" s="2">
        <v>21</v>
      </c>
      <c r="BG129" s="2">
        <v>8</v>
      </c>
      <c r="BH129" s="104">
        <v>4.22</v>
      </c>
      <c r="BI129" s="114">
        <v>2.87</v>
      </c>
      <c r="BJ129" s="115">
        <v>2.8</v>
      </c>
      <c r="BK129" s="107">
        <v>2.71</v>
      </c>
      <c r="BL129" s="106">
        <v>0.97</v>
      </c>
      <c r="BM129" s="108">
        <v>1.32</v>
      </c>
      <c r="BN129" s="106">
        <v>0</v>
      </c>
      <c r="BO129" s="108">
        <v>0</v>
      </c>
      <c r="BP129" s="107">
        <v>0</v>
      </c>
      <c r="BQ129" s="106">
        <v>1.85</v>
      </c>
      <c r="BR129" s="106">
        <v>6.12</v>
      </c>
      <c r="BS129" s="106">
        <v>6.21</v>
      </c>
      <c r="BT129" s="106">
        <v>3.67</v>
      </c>
      <c r="BU129" s="8">
        <v>2.87</v>
      </c>
      <c r="BV129" s="7">
        <v>5.24</v>
      </c>
      <c r="BW129" s="9">
        <v>8.4499999999999993</v>
      </c>
      <c r="BX129" s="4">
        <v>11.53</v>
      </c>
      <c r="BY129" s="4">
        <v>13.89</v>
      </c>
      <c r="BZ129" s="4">
        <v>4.4000000000000004</v>
      </c>
      <c r="CA129" s="39">
        <v>0</v>
      </c>
      <c r="CB129" s="5">
        <v>0</v>
      </c>
      <c r="CC129" s="7">
        <v>1.89</v>
      </c>
      <c r="CD129" s="7">
        <v>2.0099999999999998</v>
      </c>
      <c r="CE129" s="8">
        <v>2.2400000000000002</v>
      </c>
      <c r="CF129" s="7">
        <v>1.89</v>
      </c>
      <c r="CG129" s="8">
        <v>1.69</v>
      </c>
      <c r="CH129" s="6">
        <v>2.61</v>
      </c>
      <c r="CI129" s="7">
        <v>3.36</v>
      </c>
      <c r="CJ129" s="7">
        <v>5.22</v>
      </c>
      <c r="CK129" s="7">
        <v>6.23</v>
      </c>
      <c r="CL129" s="7">
        <v>3.44</v>
      </c>
      <c r="CM129" s="8">
        <v>3.52</v>
      </c>
      <c r="CN129" s="7">
        <v>6.25</v>
      </c>
      <c r="CO129" s="9">
        <v>6.86</v>
      </c>
      <c r="CP129" s="4">
        <v>9.51</v>
      </c>
      <c r="CQ129" s="4">
        <v>13.33</v>
      </c>
      <c r="CR129" s="16">
        <v>30.41</v>
      </c>
      <c r="CS129" s="40">
        <v>32.18</v>
      </c>
      <c r="CT129" s="23">
        <v>35.28</v>
      </c>
      <c r="CU129" s="18">
        <v>35.25</v>
      </c>
      <c r="CV129" s="17">
        <v>37.090000000000003</v>
      </c>
      <c r="CW129" s="19">
        <v>37.69</v>
      </c>
      <c r="CX129" s="17">
        <v>39.049999999999997</v>
      </c>
      <c r="CY129" s="19">
        <v>40.33</v>
      </c>
      <c r="CZ129" s="18">
        <v>41.22</v>
      </c>
      <c r="DA129" s="17">
        <v>41.84</v>
      </c>
      <c r="DB129" s="17">
        <v>41.01</v>
      </c>
      <c r="DC129" s="17">
        <v>44.55</v>
      </c>
      <c r="DD129" s="17">
        <v>47.09</v>
      </c>
      <c r="DE129" s="19">
        <v>48.73</v>
      </c>
      <c r="DF129" s="17">
        <v>49.04</v>
      </c>
      <c r="DG129" s="20">
        <v>49.64</v>
      </c>
      <c r="DH129" s="16">
        <v>46.21</v>
      </c>
      <c r="DI129" s="16">
        <v>49.26</v>
      </c>
      <c r="DJ129" s="16">
        <v>30.32</v>
      </c>
      <c r="DK129" s="40">
        <v>34.450000000000003</v>
      </c>
      <c r="DL129" s="23">
        <v>37.6</v>
      </c>
      <c r="DM129" s="17">
        <v>37.950000000000003</v>
      </c>
      <c r="DN129" s="17">
        <v>37.590000000000003</v>
      </c>
      <c r="DO129" s="19">
        <v>37.409999999999997</v>
      </c>
      <c r="DP129" s="17">
        <v>39.130000000000003</v>
      </c>
      <c r="DQ129" s="19">
        <v>40.5</v>
      </c>
      <c r="DR129" s="18">
        <v>41.78</v>
      </c>
      <c r="DS129" s="17">
        <v>41.19</v>
      </c>
      <c r="DT129" s="17">
        <v>40.94</v>
      </c>
      <c r="DU129" s="17">
        <v>43.82</v>
      </c>
      <c r="DV129" s="17">
        <v>47.03</v>
      </c>
      <c r="DW129" s="19">
        <v>46.73</v>
      </c>
      <c r="DX129" s="17">
        <v>47.78</v>
      </c>
      <c r="DY129" s="20">
        <v>49.31</v>
      </c>
      <c r="DZ129" s="16">
        <v>45.79</v>
      </c>
      <c r="EA129" s="16">
        <v>48.44</v>
      </c>
      <c r="EB129" s="16">
        <v>8</v>
      </c>
      <c r="EC129" s="23">
        <v>8</v>
      </c>
      <c r="ED129" s="23">
        <v>6</v>
      </c>
      <c r="EE129" s="17">
        <v>0</v>
      </c>
      <c r="EF129" s="17">
        <v>-1</v>
      </c>
      <c r="EG129" s="17">
        <v>-11</v>
      </c>
      <c r="EH129" s="17">
        <v>-13</v>
      </c>
      <c r="EI129" s="17">
        <v>-12</v>
      </c>
      <c r="EJ129" s="17">
        <v>-12</v>
      </c>
      <c r="EK129" s="17">
        <v>-3</v>
      </c>
      <c r="EL129" s="17">
        <v>6</v>
      </c>
      <c r="EM129" s="17">
        <v>17</v>
      </c>
      <c r="EN129" s="17">
        <v>26</v>
      </c>
      <c r="EO129" s="17">
        <v>23</v>
      </c>
      <c r="EP129" s="17">
        <v>21</v>
      </c>
      <c r="EQ129" s="20">
        <v>14</v>
      </c>
      <c r="ER129" s="20">
        <v>12</v>
      </c>
      <c r="ES129" s="20">
        <v>9</v>
      </c>
      <c r="ET129" s="50"/>
      <c r="EU129" s="50"/>
      <c r="EV129" s="50"/>
    </row>
    <row r="130" spans="1:152" s="154" customFormat="1" ht="14">
      <c r="A130" s="2" t="s">
        <v>967</v>
      </c>
      <c r="B130" s="2" t="s">
        <v>1666</v>
      </c>
      <c r="C130" s="2">
        <v>16</v>
      </c>
      <c r="D130" s="2">
        <v>2</v>
      </c>
      <c r="E130" s="2">
        <v>48206305</v>
      </c>
      <c r="F130" s="2" t="s">
        <v>91</v>
      </c>
      <c r="G130" s="1" t="s">
        <v>959</v>
      </c>
      <c r="H130" s="14"/>
      <c r="I130" s="1"/>
      <c r="J130" s="2">
        <v>156.69999999999999</v>
      </c>
      <c r="K130" s="2">
        <v>53.2</v>
      </c>
      <c r="L130" s="2" t="s">
        <v>167</v>
      </c>
      <c r="M130" s="2"/>
      <c r="N130" s="2" t="s">
        <v>99</v>
      </c>
      <c r="O130" s="2" t="s">
        <v>264</v>
      </c>
      <c r="P130" s="3" t="s">
        <v>6</v>
      </c>
      <c r="Q130" s="3">
        <v>23</v>
      </c>
      <c r="R130" s="2">
        <v>17</v>
      </c>
      <c r="S130" s="2">
        <v>16</v>
      </c>
      <c r="T130" s="30"/>
      <c r="U130" s="30"/>
      <c r="V130" s="30"/>
      <c r="W130" s="30"/>
      <c r="X130" s="3" t="s">
        <v>6</v>
      </c>
      <c r="Y130" s="3">
        <v>23</v>
      </c>
      <c r="Z130" s="2">
        <v>17</v>
      </c>
      <c r="AA130" s="2">
        <v>16</v>
      </c>
      <c r="AB130" s="2" t="s">
        <v>970</v>
      </c>
      <c r="AC130" s="33"/>
      <c r="AD130" s="3" t="s">
        <v>232</v>
      </c>
      <c r="AE130" s="3">
        <v>51</v>
      </c>
      <c r="AF130" s="2">
        <v>34</v>
      </c>
      <c r="AG130" s="2">
        <v>29</v>
      </c>
      <c r="AH130" s="2"/>
      <c r="AI130" s="33" t="s">
        <v>443</v>
      </c>
      <c r="AJ130" s="12" t="s">
        <v>217</v>
      </c>
      <c r="AK130" s="12">
        <v>44</v>
      </c>
      <c r="AL130" s="13">
        <v>33</v>
      </c>
      <c r="AM130" s="13">
        <v>25</v>
      </c>
      <c r="AN130" s="13"/>
      <c r="AO130" s="34" t="s">
        <v>180</v>
      </c>
      <c r="AP130" s="2" t="s">
        <v>239</v>
      </c>
      <c r="AQ130" s="2" t="s">
        <v>265</v>
      </c>
      <c r="AR130" s="2" t="s">
        <v>140</v>
      </c>
      <c r="AS130" s="2" t="s">
        <v>658</v>
      </c>
      <c r="AT130" s="2" t="s">
        <v>87</v>
      </c>
      <c r="AU130" s="1"/>
      <c r="AV130" s="2" t="s">
        <v>89</v>
      </c>
      <c r="AW130" s="1"/>
      <c r="AX130" s="2" t="s">
        <v>93</v>
      </c>
      <c r="AY130" s="14" t="s">
        <v>308</v>
      </c>
      <c r="AZ130" s="14">
        <v>1</v>
      </c>
      <c r="BA130" s="3" t="s">
        <v>6</v>
      </c>
      <c r="BB130" s="3">
        <v>23</v>
      </c>
      <c r="BC130" s="2">
        <v>17</v>
      </c>
      <c r="BD130" s="2">
        <v>16</v>
      </c>
      <c r="BE130" s="2" t="s">
        <v>1666</v>
      </c>
      <c r="BF130" s="2">
        <v>16</v>
      </c>
      <c r="BG130" s="2">
        <v>2</v>
      </c>
      <c r="BH130" s="104">
        <v>2.94</v>
      </c>
      <c r="BI130" s="105">
        <v>2.72</v>
      </c>
      <c r="BJ130" s="109">
        <v>0.63</v>
      </c>
      <c r="BK130" s="105">
        <v>1.3</v>
      </c>
      <c r="BL130" s="106">
        <v>1.37</v>
      </c>
      <c r="BM130" s="108">
        <v>0.76</v>
      </c>
      <c r="BN130" s="106">
        <v>1.1499999999999999</v>
      </c>
      <c r="BO130" s="108">
        <v>2.2400000000000002</v>
      </c>
      <c r="BP130" s="107">
        <v>3.34</v>
      </c>
      <c r="BQ130" s="106">
        <v>3.51</v>
      </c>
      <c r="BR130" s="106">
        <v>5.73</v>
      </c>
      <c r="BS130" s="106">
        <v>5.59</v>
      </c>
      <c r="BT130" s="106">
        <v>2.98</v>
      </c>
      <c r="BU130" s="8">
        <v>3.12</v>
      </c>
      <c r="BV130" s="7">
        <v>5.38</v>
      </c>
      <c r="BW130" s="9">
        <v>8.17</v>
      </c>
      <c r="BX130" s="4">
        <v>13.18</v>
      </c>
      <c r="BY130" s="4">
        <v>17.39</v>
      </c>
      <c r="BZ130" s="4">
        <v>3.88</v>
      </c>
      <c r="CA130" s="26">
        <v>2.73</v>
      </c>
      <c r="CB130" s="25">
        <v>0.37</v>
      </c>
      <c r="CC130" s="25">
        <v>0</v>
      </c>
      <c r="CD130" s="53">
        <v>0</v>
      </c>
      <c r="CE130" s="54">
        <v>1.24</v>
      </c>
      <c r="CF130" s="53">
        <v>1.37</v>
      </c>
      <c r="CG130" s="54">
        <v>2.12</v>
      </c>
      <c r="CH130" s="55">
        <v>3.58</v>
      </c>
      <c r="CI130" s="53">
        <v>4.25</v>
      </c>
      <c r="CJ130" s="53">
        <v>5.61</v>
      </c>
      <c r="CK130" s="53">
        <v>5.22</v>
      </c>
      <c r="CL130" s="7">
        <v>2.95</v>
      </c>
      <c r="CM130" s="8">
        <v>3.67</v>
      </c>
      <c r="CN130" s="7">
        <v>5.12</v>
      </c>
      <c r="CO130" s="9">
        <v>6.83</v>
      </c>
      <c r="CP130" s="4">
        <v>12.27</v>
      </c>
      <c r="CQ130" s="4">
        <v>16.62</v>
      </c>
      <c r="CR130" s="16">
        <v>26.42</v>
      </c>
      <c r="CS130" s="38">
        <v>30.96</v>
      </c>
      <c r="CT130" s="20">
        <v>33.72</v>
      </c>
      <c r="CU130" s="38">
        <v>34.619999999999997</v>
      </c>
      <c r="CV130" s="17">
        <v>34.72</v>
      </c>
      <c r="CW130" s="19">
        <v>35.32</v>
      </c>
      <c r="CX130" s="17">
        <v>36.72</v>
      </c>
      <c r="CY130" s="19">
        <v>37.85</v>
      </c>
      <c r="CZ130" s="18">
        <v>37.42</v>
      </c>
      <c r="DA130" s="17">
        <v>37.56</v>
      </c>
      <c r="DB130" s="17">
        <v>39.46</v>
      </c>
      <c r="DC130" s="17">
        <v>40.020000000000003</v>
      </c>
      <c r="DD130" s="17">
        <v>42.16</v>
      </c>
      <c r="DE130" s="19">
        <v>45.97</v>
      </c>
      <c r="DF130" s="17">
        <v>47.88</v>
      </c>
      <c r="DG130" s="20">
        <v>46.1</v>
      </c>
      <c r="DH130" s="16">
        <v>42.85</v>
      </c>
      <c r="DI130" s="16">
        <v>42.11</v>
      </c>
      <c r="DJ130" s="16">
        <v>25.82</v>
      </c>
      <c r="DK130" s="38">
        <v>30.08</v>
      </c>
      <c r="DL130" s="20">
        <v>33.75</v>
      </c>
      <c r="DM130" s="20">
        <v>34.729999999999997</v>
      </c>
      <c r="DN130" s="17">
        <v>34.409999999999997</v>
      </c>
      <c r="DO130" s="19">
        <v>35.31</v>
      </c>
      <c r="DP130" s="17">
        <v>36.15</v>
      </c>
      <c r="DQ130" s="19">
        <v>37.380000000000003</v>
      </c>
      <c r="DR130" s="18">
        <v>37.15</v>
      </c>
      <c r="DS130" s="17">
        <v>38.17</v>
      </c>
      <c r="DT130" s="17">
        <v>39.200000000000003</v>
      </c>
      <c r="DU130" s="17">
        <v>41.03</v>
      </c>
      <c r="DV130" s="17">
        <v>43.49</v>
      </c>
      <c r="DW130" s="19">
        <v>46.28</v>
      </c>
      <c r="DX130" s="17">
        <v>48.03</v>
      </c>
      <c r="DY130" s="20">
        <v>45.43</v>
      </c>
      <c r="DZ130" s="16">
        <v>42.34</v>
      </c>
      <c r="EA130" s="16">
        <v>41.39</v>
      </c>
      <c r="EB130" s="16">
        <v>3</v>
      </c>
      <c r="EC130" s="20">
        <v>3</v>
      </c>
      <c r="ED130" s="20">
        <v>2</v>
      </c>
      <c r="EE130" s="20">
        <v>2</v>
      </c>
      <c r="EF130" s="17">
        <v>-2</v>
      </c>
      <c r="EG130" s="17">
        <v>-6</v>
      </c>
      <c r="EH130" s="17">
        <v>-9</v>
      </c>
      <c r="EI130" s="17">
        <v>-12</v>
      </c>
      <c r="EJ130" s="17">
        <v>-15</v>
      </c>
      <c r="EK130" s="17">
        <v>-8</v>
      </c>
      <c r="EL130" s="17">
        <v>0</v>
      </c>
      <c r="EM130" s="17">
        <v>3</v>
      </c>
      <c r="EN130" s="17">
        <v>10</v>
      </c>
      <c r="EO130" s="17">
        <v>12</v>
      </c>
      <c r="EP130" s="17">
        <v>10</v>
      </c>
      <c r="EQ130" s="20">
        <v>4</v>
      </c>
      <c r="ER130" s="20">
        <v>1</v>
      </c>
      <c r="ES130" s="20">
        <v>0</v>
      </c>
      <c r="ET130" s="50"/>
      <c r="EU130" s="50"/>
      <c r="EV130" s="50"/>
    </row>
    <row r="131" spans="1:152" s="154" customFormat="1" ht="14">
      <c r="A131" s="2" t="s">
        <v>1496</v>
      </c>
      <c r="B131" s="2" t="s">
        <v>1666</v>
      </c>
      <c r="C131" s="2">
        <v>22</v>
      </c>
      <c r="D131" s="2">
        <v>0</v>
      </c>
      <c r="E131" s="2">
        <v>51443566</v>
      </c>
      <c r="F131" s="2" t="s">
        <v>91</v>
      </c>
      <c r="G131" s="1" t="s">
        <v>1499</v>
      </c>
      <c r="H131" s="14"/>
      <c r="I131" s="1"/>
      <c r="J131" s="2">
        <v>161.6</v>
      </c>
      <c r="K131" s="2">
        <v>62</v>
      </c>
      <c r="L131" s="2" t="s">
        <v>167</v>
      </c>
      <c r="M131" s="2"/>
      <c r="N131" s="2" t="s">
        <v>99</v>
      </c>
      <c r="O131" s="2" t="s">
        <v>264</v>
      </c>
      <c r="P131" s="3" t="s">
        <v>48</v>
      </c>
      <c r="Q131" s="3">
        <v>23</v>
      </c>
      <c r="R131" s="2">
        <v>26</v>
      </c>
      <c r="S131" s="2">
        <v>21</v>
      </c>
      <c r="T131" s="30" t="s">
        <v>168</v>
      </c>
      <c r="U131" s="30" t="s">
        <v>860</v>
      </c>
      <c r="V131" s="30"/>
      <c r="W131" s="30"/>
      <c r="X131" s="3" t="s">
        <v>48</v>
      </c>
      <c r="Y131" s="3">
        <v>23</v>
      </c>
      <c r="Z131" s="2">
        <v>26</v>
      </c>
      <c r="AA131" s="2">
        <v>21</v>
      </c>
      <c r="AB131" s="2" t="s">
        <v>280</v>
      </c>
      <c r="AC131" s="33"/>
      <c r="AD131" s="3" t="s">
        <v>64</v>
      </c>
      <c r="AE131" s="3">
        <v>68</v>
      </c>
      <c r="AF131" s="2">
        <v>51</v>
      </c>
      <c r="AG131" s="2">
        <v>42</v>
      </c>
      <c r="AH131" s="2"/>
      <c r="AI131" s="33" t="s">
        <v>209</v>
      </c>
      <c r="AJ131" s="12" t="s">
        <v>126</v>
      </c>
      <c r="AK131" s="12">
        <v>51</v>
      </c>
      <c r="AL131" s="13">
        <v>40</v>
      </c>
      <c r="AM131" s="13">
        <v>29</v>
      </c>
      <c r="AN131" s="13"/>
      <c r="AO131" s="34" t="s">
        <v>180</v>
      </c>
      <c r="AP131" s="2" t="s">
        <v>127</v>
      </c>
      <c r="AQ131" s="2" t="s">
        <v>219</v>
      </c>
      <c r="AR131" s="2" t="s">
        <v>870</v>
      </c>
      <c r="AS131" s="2" t="s">
        <v>841</v>
      </c>
      <c r="AT131" s="2" t="s">
        <v>87</v>
      </c>
      <c r="AU131" s="1"/>
      <c r="AV131" s="2" t="s">
        <v>89</v>
      </c>
      <c r="AW131" s="1"/>
      <c r="AX131" s="2" t="s">
        <v>93</v>
      </c>
      <c r="AY131" s="14" t="s">
        <v>1500</v>
      </c>
      <c r="AZ131" s="14">
        <v>1</v>
      </c>
      <c r="BA131" s="3" t="s">
        <v>48</v>
      </c>
      <c r="BB131" s="3">
        <v>23</v>
      </c>
      <c r="BC131" s="2">
        <v>26</v>
      </c>
      <c r="BD131" s="2">
        <v>21</v>
      </c>
      <c r="BE131" s="2" t="s">
        <v>1666</v>
      </c>
      <c r="BF131" s="2">
        <v>22</v>
      </c>
      <c r="BG131" s="2">
        <v>0</v>
      </c>
      <c r="BH131" s="104">
        <v>3.51</v>
      </c>
      <c r="BI131" s="105">
        <v>2.95</v>
      </c>
      <c r="BJ131" s="106">
        <v>1.88</v>
      </c>
      <c r="BK131" s="107">
        <v>1.86</v>
      </c>
      <c r="BL131" s="106">
        <v>1.18</v>
      </c>
      <c r="BM131" s="108">
        <v>0.72</v>
      </c>
      <c r="BN131" s="106">
        <v>0.25</v>
      </c>
      <c r="BO131" s="108">
        <v>1.3</v>
      </c>
      <c r="BP131" s="107">
        <v>2.0099999999999998</v>
      </c>
      <c r="BQ131" s="106">
        <v>3.98</v>
      </c>
      <c r="BR131" s="106">
        <v>8.2100000000000009</v>
      </c>
      <c r="BS131" s="106">
        <v>5.22</v>
      </c>
      <c r="BT131" s="106">
        <v>3.19</v>
      </c>
      <c r="BU131" s="8">
        <v>2.41</v>
      </c>
      <c r="BV131" s="7">
        <v>6.01</v>
      </c>
      <c r="BW131" s="9">
        <v>6.43</v>
      </c>
      <c r="BX131" s="4">
        <v>11.61</v>
      </c>
      <c r="BY131" s="4">
        <v>16.260000000000002</v>
      </c>
      <c r="BZ131" s="4">
        <v>3.25</v>
      </c>
      <c r="CA131" s="26">
        <v>0.56000000000000005</v>
      </c>
      <c r="CB131" s="53">
        <v>0</v>
      </c>
      <c r="CC131" s="53">
        <v>0.25</v>
      </c>
      <c r="CD131" s="53">
        <v>2.2400000000000002</v>
      </c>
      <c r="CE131" s="54">
        <v>2.61</v>
      </c>
      <c r="CF131" s="53">
        <v>2.88</v>
      </c>
      <c r="CG131" s="54">
        <v>3.13</v>
      </c>
      <c r="CH131" s="55">
        <v>3.98</v>
      </c>
      <c r="CI131" s="53">
        <v>4.72</v>
      </c>
      <c r="CJ131" s="53">
        <v>8.07</v>
      </c>
      <c r="CK131" s="53">
        <v>5.17</v>
      </c>
      <c r="CL131" s="7">
        <v>1.58</v>
      </c>
      <c r="CM131" s="8">
        <v>3.61</v>
      </c>
      <c r="CN131" s="7">
        <v>5.59</v>
      </c>
      <c r="CO131" s="9">
        <v>6.63</v>
      </c>
      <c r="CP131" s="4">
        <v>8.9600000000000009</v>
      </c>
      <c r="CQ131" s="4">
        <v>17.72</v>
      </c>
      <c r="CR131" s="16">
        <v>27.03</v>
      </c>
      <c r="CS131" s="38">
        <v>30.12</v>
      </c>
      <c r="CT131" s="17">
        <v>32.51</v>
      </c>
      <c r="CU131" s="18">
        <v>32.42</v>
      </c>
      <c r="CV131" s="17">
        <v>32.64</v>
      </c>
      <c r="CW131" s="19">
        <v>34.72</v>
      </c>
      <c r="CX131" s="17">
        <v>34.630000000000003</v>
      </c>
      <c r="CY131" s="19">
        <v>35.799999999999997</v>
      </c>
      <c r="CZ131" s="18">
        <v>38.71</v>
      </c>
      <c r="DA131" s="17">
        <v>39.35</v>
      </c>
      <c r="DB131" s="17">
        <v>41.27</v>
      </c>
      <c r="DC131" s="17">
        <v>43.54</v>
      </c>
      <c r="DD131" s="17">
        <v>47.76</v>
      </c>
      <c r="DE131" s="19">
        <v>47.12</v>
      </c>
      <c r="DF131" s="17">
        <v>48.97</v>
      </c>
      <c r="DG131" s="20">
        <v>44.54</v>
      </c>
      <c r="DH131" s="16">
        <v>42.48</v>
      </c>
      <c r="DI131" s="16">
        <v>38.01</v>
      </c>
      <c r="DJ131" s="16">
        <v>27.92</v>
      </c>
      <c r="DK131" s="38">
        <v>29.72</v>
      </c>
      <c r="DL131" s="17">
        <v>32.409999999999997</v>
      </c>
      <c r="DM131" s="17">
        <v>32.409999999999997</v>
      </c>
      <c r="DN131" s="17">
        <v>33.28</v>
      </c>
      <c r="DO131" s="19">
        <v>34.25</v>
      </c>
      <c r="DP131" s="17">
        <v>35.31</v>
      </c>
      <c r="DQ131" s="19">
        <v>36.869999999999997</v>
      </c>
      <c r="DR131" s="18">
        <v>38.57</v>
      </c>
      <c r="DS131" s="17">
        <v>39.42</v>
      </c>
      <c r="DT131" s="17">
        <v>42.57</v>
      </c>
      <c r="DU131" s="17">
        <v>43.56</v>
      </c>
      <c r="DV131" s="17">
        <v>47.72</v>
      </c>
      <c r="DW131" s="19">
        <v>47.13</v>
      </c>
      <c r="DX131" s="17">
        <v>48.55</v>
      </c>
      <c r="DY131" s="20">
        <v>44.08</v>
      </c>
      <c r="DZ131" s="16">
        <v>41.48</v>
      </c>
      <c r="EA131" s="16">
        <v>38.409999999999997</v>
      </c>
      <c r="EB131" s="16">
        <v>9</v>
      </c>
      <c r="EC131" s="20">
        <v>8</v>
      </c>
      <c r="ED131" s="17">
        <v>5</v>
      </c>
      <c r="EE131" s="17">
        <v>1</v>
      </c>
      <c r="EF131" s="17">
        <v>-5</v>
      </c>
      <c r="EG131" s="17">
        <v>-12</v>
      </c>
      <c r="EH131" s="17">
        <v>-14</v>
      </c>
      <c r="EI131" s="17">
        <v>-12</v>
      </c>
      <c r="EJ131" s="17">
        <v>-5</v>
      </c>
      <c r="EK131" s="17">
        <v>1</v>
      </c>
      <c r="EL131" s="17">
        <v>9</v>
      </c>
      <c r="EM131" s="17">
        <v>15</v>
      </c>
      <c r="EN131" s="17">
        <v>20</v>
      </c>
      <c r="EO131" s="17">
        <v>19</v>
      </c>
      <c r="EP131" s="17">
        <v>14</v>
      </c>
      <c r="EQ131" s="20">
        <v>10</v>
      </c>
      <c r="ER131" s="20">
        <v>7</v>
      </c>
      <c r="ES131" s="20">
        <v>3</v>
      </c>
      <c r="ET131" s="50"/>
      <c r="EU131" s="50"/>
      <c r="EV131" s="50"/>
    </row>
    <row r="132" spans="1:152" s="154" customFormat="1" ht="14">
      <c r="A132" s="2" t="s">
        <v>921</v>
      </c>
      <c r="B132" s="2" t="s">
        <v>1666</v>
      </c>
      <c r="C132" s="2">
        <v>13</v>
      </c>
      <c r="D132" s="2">
        <v>3</v>
      </c>
      <c r="E132" s="2">
        <v>51646428</v>
      </c>
      <c r="F132" s="2" t="s">
        <v>91</v>
      </c>
      <c r="G132" s="1" t="s">
        <v>153</v>
      </c>
      <c r="H132" s="14"/>
      <c r="I132" s="1"/>
      <c r="J132" s="2">
        <v>157</v>
      </c>
      <c r="K132" s="2">
        <v>43.7</v>
      </c>
      <c r="L132" s="2" t="s">
        <v>167</v>
      </c>
      <c r="M132" s="2"/>
      <c r="N132" s="2" t="s">
        <v>99</v>
      </c>
      <c r="O132" s="2" t="s">
        <v>264</v>
      </c>
      <c r="P132" s="3" t="s">
        <v>6</v>
      </c>
      <c r="Q132" s="3">
        <v>33</v>
      </c>
      <c r="R132" s="2">
        <v>26</v>
      </c>
      <c r="S132" s="2">
        <v>18</v>
      </c>
      <c r="T132" s="30" t="s">
        <v>598</v>
      </c>
      <c r="U132" s="30"/>
      <c r="V132" s="30"/>
      <c r="W132" s="30"/>
      <c r="X132" s="3" t="s">
        <v>6</v>
      </c>
      <c r="Y132" s="3">
        <v>33</v>
      </c>
      <c r="Z132" s="2">
        <v>26</v>
      </c>
      <c r="AA132" s="2">
        <v>18</v>
      </c>
      <c r="AB132" s="2" t="s">
        <v>280</v>
      </c>
      <c r="AC132" s="33"/>
      <c r="AD132" s="3" t="s">
        <v>137</v>
      </c>
      <c r="AE132" s="3">
        <v>68</v>
      </c>
      <c r="AF132" s="2">
        <v>37</v>
      </c>
      <c r="AG132" s="2">
        <v>35</v>
      </c>
      <c r="AH132" s="2"/>
      <c r="AI132" s="33" t="s">
        <v>443</v>
      </c>
      <c r="AJ132" s="12" t="s">
        <v>116</v>
      </c>
      <c r="AK132" s="12">
        <v>53</v>
      </c>
      <c r="AL132" s="13">
        <v>35</v>
      </c>
      <c r="AM132" s="13">
        <v>29</v>
      </c>
      <c r="AN132" s="13"/>
      <c r="AO132" s="34" t="s">
        <v>180</v>
      </c>
      <c r="AP132" s="2" t="s">
        <v>177</v>
      </c>
      <c r="AQ132" s="2" t="s">
        <v>288</v>
      </c>
      <c r="AR132" s="2" t="s">
        <v>226</v>
      </c>
      <c r="AS132" s="2" t="s">
        <v>513</v>
      </c>
      <c r="AT132" s="2" t="s">
        <v>87</v>
      </c>
      <c r="AU132" s="1"/>
      <c r="AV132" s="2" t="s">
        <v>89</v>
      </c>
      <c r="AW132" s="1"/>
      <c r="AX132" s="2" t="s">
        <v>93</v>
      </c>
      <c r="AY132" s="14" t="s">
        <v>854</v>
      </c>
      <c r="AZ132" s="14">
        <v>1</v>
      </c>
      <c r="BA132" s="3" t="s">
        <v>6</v>
      </c>
      <c r="BB132" s="3">
        <v>33</v>
      </c>
      <c r="BC132" s="2">
        <v>26</v>
      </c>
      <c r="BD132" s="2">
        <v>18</v>
      </c>
      <c r="BE132" s="2" t="s">
        <v>1666</v>
      </c>
      <c r="BF132" s="2">
        <v>13</v>
      </c>
      <c r="BG132" s="2">
        <v>3</v>
      </c>
      <c r="BH132" s="104">
        <v>4.2</v>
      </c>
      <c r="BI132" s="105">
        <v>3.86</v>
      </c>
      <c r="BJ132" s="109">
        <v>2.92</v>
      </c>
      <c r="BK132" s="107">
        <v>3.11</v>
      </c>
      <c r="BL132" s="106">
        <v>2.62</v>
      </c>
      <c r="BM132" s="108">
        <v>1.51</v>
      </c>
      <c r="BN132" s="106">
        <v>1.17</v>
      </c>
      <c r="BO132" s="108">
        <v>1.05</v>
      </c>
      <c r="BP132" s="107">
        <v>1.79</v>
      </c>
      <c r="BQ132" s="106">
        <v>1.88</v>
      </c>
      <c r="BR132" s="106">
        <v>4.53</v>
      </c>
      <c r="BS132" s="106">
        <v>3.38</v>
      </c>
      <c r="BT132" s="106">
        <v>2.95</v>
      </c>
      <c r="BU132" s="8">
        <v>3.86</v>
      </c>
      <c r="BV132" s="7">
        <v>5.52</v>
      </c>
      <c r="BW132" s="9">
        <v>7.08</v>
      </c>
      <c r="BX132" s="4">
        <v>15.23</v>
      </c>
      <c r="BY132" s="4">
        <v>19.2</v>
      </c>
      <c r="BZ132" s="4">
        <v>3.96</v>
      </c>
      <c r="CA132" s="26">
        <v>3.74</v>
      </c>
      <c r="CB132" s="25">
        <v>1.56</v>
      </c>
      <c r="CC132" s="53">
        <v>0.62</v>
      </c>
      <c r="CD132" s="53">
        <v>1.22</v>
      </c>
      <c r="CE132" s="54">
        <v>1.49</v>
      </c>
      <c r="CF132" s="53">
        <v>1.24</v>
      </c>
      <c r="CG132" s="54">
        <v>2.11</v>
      </c>
      <c r="CH132" s="55">
        <v>2.62</v>
      </c>
      <c r="CI132" s="53">
        <v>3.11</v>
      </c>
      <c r="CJ132" s="53">
        <v>4.29</v>
      </c>
      <c r="CK132" s="53">
        <v>2.88</v>
      </c>
      <c r="CL132" s="7">
        <v>1.69</v>
      </c>
      <c r="CM132" s="8">
        <v>4.62</v>
      </c>
      <c r="CN132" s="7">
        <v>6.73</v>
      </c>
      <c r="CO132" s="9">
        <v>8.84</v>
      </c>
      <c r="CP132" s="4">
        <v>13.89</v>
      </c>
      <c r="CQ132" s="4">
        <v>20.149999999999999</v>
      </c>
      <c r="CR132" s="16">
        <v>27.67</v>
      </c>
      <c r="CS132" s="38">
        <v>31.3</v>
      </c>
      <c r="CT132" s="20">
        <v>33.479999999999997</v>
      </c>
      <c r="CU132" s="18">
        <v>35.119999999999997</v>
      </c>
      <c r="CV132" s="17">
        <v>36.729999999999997</v>
      </c>
      <c r="CW132" s="19">
        <v>37.28</v>
      </c>
      <c r="CX132" s="17">
        <v>38.04</v>
      </c>
      <c r="CY132" s="19">
        <v>37.94</v>
      </c>
      <c r="CZ132" s="18">
        <v>39.36</v>
      </c>
      <c r="DA132" s="17">
        <v>39.22</v>
      </c>
      <c r="DB132" s="17">
        <v>41.87</v>
      </c>
      <c r="DC132" s="17">
        <v>42.62</v>
      </c>
      <c r="DD132" s="17">
        <v>42.18</v>
      </c>
      <c r="DE132" s="19">
        <v>45.53</v>
      </c>
      <c r="DF132" s="17">
        <v>48.72</v>
      </c>
      <c r="DG132" s="20">
        <v>47.62</v>
      </c>
      <c r="DH132" s="16">
        <v>42.55</v>
      </c>
      <c r="DI132" s="16">
        <v>40.14</v>
      </c>
      <c r="DJ132" s="16">
        <v>27.06</v>
      </c>
      <c r="DK132" s="38">
        <v>31.55</v>
      </c>
      <c r="DL132" s="20">
        <v>33.33</v>
      </c>
      <c r="DM132" s="17">
        <v>35.22</v>
      </c>
      <c r="DN132" s="17">
        <v>36.46</v>
      </c>
      <c r="DO132" s="19">
        <v>37.21</v>
      </c>
      <c r="DP132" s="17">
        <v>37.06</v>
      </c>
      <c r="DQ132" s="19">
        <v>37.729999999999997</v>
      </c>
      <c r="DR132" s="18">
        <v>39.29</v>
      </c>
      <c r="DS132" s="17">
        <v>40.11</v>
      </c>
      <c r="DT132" s="17">
        <v>41.82</v>
      </c>
      <c r="DU132" s="17">
        <v>42.35</v>
      </c>
      <c r="DV132" s="17">
        <v>42.11</v>
      </c>
      <c r="DW132" s="19">
        <v>45.55</v>
      </c>
      <c r="DX132" s="17">
        <v>48.75</v>
      </c>
      <c r="DY132" s="20">
        <v>46.94</v>
      </c>
      <c r="DZ132" s="16">
        <v>42.66</v>
      </c>
      <c r="EA132" s="16">
        <v>40.26</v>
      </c>
      <c r="EB132" s="16">
        <v>4</v>
      </c>
      <c r="EC132" s="20">
        <v>4</v>
      </c>
      <c r="ED132" s="20">
        <v>6</v>
      </c>
      <c r="EE132" s="17">
        <v>5</v>
      </c>
      <c r="EF132" s="17">
        <v>1</v>
      </c>
      <c r="EG132" s="17">
        <v>-6</v>
      </c>
      <c r="EH132" s="17">
        <v>-11</v>
      </c>
      <c r="EI132" s="17">
        <v>-13</v>
      </c>
      <c r="EJ132" s="17">
        <v>-12</v>
      </c>
      <c r="EK132" s="17">
        <v>-4</v>
      </c>
      <c r="EL132" s="17">
        <v>4</v>
      </c>
      <c r="EM132" s="17">
        <v>9</v>
      </c>
      <c r="EN132" s="17">
        <v>12</v>
      </c>
      <c r="EO132" s="17">
        <v>12</v>
      </c>
      <c r="EP132" s="17">
        <v>10</v>
      </c>
      <c r="EQ132" s="20">
        <v>4</v>
      </c>
      <c r="ER132" s="20">
        <v>2</v>
      </c>
      <c r="ES132" s="20">
        <v>0</v>
      </c>
      <c r="ET132" s="50"/>
      <c r="EU132" s="50"/>
      <c r="EV132" s="50"/>
    </row>
    <row r="133" spans="1:152" s="154" customFormat="1" ht="14">
      <c r="A133" s="2" t="s">
        <v>768</v>
      </c>
      <c r="B133" s="2" t="s">
        <v>1666</v>
      </c>
      <c r="C133" s="2">
        <v>12</v>
      </c>
      <c r="D133" s="2">
        <v>6</v>
      </c>
      <c r="E133" s="2">
        <v>51214807</v>
      </c>
      <c r="F133" s="2" t="s">
        <v>91</v>
      </c>
      <c r="G133" s="1" t="s">
        <v>776</v>
      </c>
      <c r="H133" s="13" t="s">
        <v>95</v>
      </c>
      <c r="I133" s="1">
        <v>1</v>
      </c>
      <c r="J133" s="2">
        <v>157</v>
      </c>
      <c r="K133" s="2">
        <v>54</v>
      </c>
      <c r="L133" s="2" t="s">
        <v>167</v>
      </c>
      <c r="M133" s="2"/>
      <c r="N133" s="2" t="s">
        <v>238</v>
      </c>
      <c r="O133" s="2" t="s">
        <v>114</v>
      </c>
      <c r="P133" s="3" t="s">
        <v>6</v>
      </c>
      <c r="Q133" s="3">
        <v>17</v>
      </c>
      <c r="R133" s="2">
        <v>18</v>
      </c>
      <c r="S133" s="2">
        <v>10</v>
      </c>
      <c r="T133" s="30" t="s">
        <v>168</v>
      </c>
      <c r="U133" s="30" t="s">
        <v>772</v>
      </c>
      <c r="V133" s="30"/>
      <c r="W133" s="30"/>
      <c r="X133" s="3" t="s">
        <v>6</v>
      </c>
      <c r="Y133" s="3">
        <v>17</v>
      </c>
      <c r="Z133" s="2">
        <v>18</v>
      </c>
      <c r="AA133" s="2">
        <v>10</v>
      </c>
      <c r="AB133" s="2" t="s">
        <v>773</v>
      </c>
      <c r="AC133" s="33"/>
      <c r="AD133" s="3" t="s">
        <v>81</v>
      </c>
      <c r="AE133" s="3">
        <v>45</v>
      </c>
      <c r="AF133" s="2">
        <v>31</v>
      </c>
      <c r="AG133" s="2">
        <v>28</v>
      </c>
      <c r="AH133" s="2"/>
      <c r="AI133" s="33" t="s">
        <v>209</v>
      </c>
      <c r="AJ133" s="12" t="s">
        <v>526</v>
      </c>
      <c r="AK133" s="12">
        <v>60</v>
      </c>
      <c r="AL133" s="13">
        <v>34</v>
      </c>
      <c r="AM133" s="13">
        <v>26</v>
      </c>
      <c r="AN133" s="13"/>
      <c r="AO133" s="34" t="s">
        <v>152</v>
      </c>
      <c r="AP133" s="2" t="s">
        <v>311</v>
      </c>
      <c r="AQ133" s="2" t="s">
        <v>774</v>
      </c>
      <c r="AR133" s="2" t="s">
        <v>342</v>
      </c>
      <c r="AS133" s="2" t="s">
        <v>775</v>
      </c>
      <c r="AT133" s="2" t="s">
        <v>87</v>
      </c>
      <c r="AU133" s="1"/>
      <c r="AV133" s="2" t="s">
        <v>89</v>
      </c>
      <c r="AW133" s="1"/>
      <c r="AX133" s="2" t="s">
        <v>93</v>
      </c>
      <c r="AY133" s="14" t="s">
        <v>777</v>
      </c>
      <c r="AZ133" s="14">
        <v>1</v>
      </c>
      <c r="BA133" s="3" t="s">
        <v>6</v>
      </c>
      <c r="BB133" s="3">
        <v>17</v>
      </c>
      <c r="BC133" s="2">
        <v>18</v>
      </c>
      <c r="BD133" s="2">
        <v>10</v>
      </c>
      <c r="BE133" s="2" t="s">
        <v>1666</v>
      </c>
      <c r="BF133" s="2">
        <v>12</v>
      </c>
      <c r="BG133" s="2">
        <v>6</v>
      </c>
      <c r="BH133" s="104">
        <v>3.89</v>
      </c>
      <c r="BI133" s="105">
        <v>2.95</v>
      </c>
      <c r="BJ133" s="109">
        <v>1.86</v>
      </c>
      <c r="BK133" s="107">
        <v>2.2400000000000002</v>
      </c>
      <c r="BL133" s="106">
        <v>1.99</v>
      </c>
      <c r="BM133" s="108">
        <v>1.69</v>
      </c>
      <c r="BN133" s="106">
        <v>1.89</v>
      </c>
      <c r="BO133" s="108">
        <v>1.22</v>
      </c>
      <c r="BP133" s="107">
        <v>2.78</v>
      </c>
      <c r="BQ133" s="106">
        <v>2.76</v>
      </c>
      <c r="BR133" s="106">
        <v>6.22</v>
      </c>
      <c r="BS133" s="106">
        <v>5.03</v>
      </c>
      <c r="BT133" s="106">
        <v>4.0999999999999996</v>
      </c>
      <c r="BU133" s="8">
        <v>5.34</v>
      </c>
      <c r="BV133" s="9">
        <v>7.35</v>
      </c>
      <c r="BW133" s="9">
        <v>8.94</v>
      </c>
      <c r="BX133" s="4">
        <v>13.75</v>
      </c>
      <c r="BY133" s="4">
        <v>18.27</v>
      </c>
      <c r="BZ133" s="4">
        <v>3.58</v>
      </c>
      <c r="CA133" s="26">
        <v>2.2400000000000002</v>
      </c>
      <c r="CB133" s="25">
        <v>1.1200000000000001</v>
      </c>
      <c r="CC133" s="53">
        <v>0.12</v>
      </c>
      <c r="CD133" s="53">
        <v>1.1200000000000001</v>
      </c>
      <c r="CE133" s="54">
        <v>2.2400000000000002</v>
      </c>
      <c r="CF133" s="53">
        <v>2.39</v>
      </c>
      <c r="CG133" s="54">
        <v>1.78</v>
      </c>
      <c r="CH133" s="55">
        <v>1.59</v>
      </c>
      <c r="CI133" s="53">
        <v>2.89</v>
      </c>
      <c r="CJ133" s="53">
        <v>4.7300000000000004</v>
      </c>
      <c r="CK133" s="53">
        <v>5.12</v>
      </c>
      <c r="CL133" s="7">
        <v>4.75</v>
      </c>
      <c r="CM133" s="8">
        <v>5.76</v>
      </c>
      <c r="CN133" s="9">
        <v>7.93</v>
      </c>
      <c r="CO133" s="9">
        <v>9.23</v>
      </c>
      <c r="CP133" s="4">
        <v>12.71</v>
      </c>
      <c r="CQ133" s="4">
        <v>18.07</v>
      </c>
      <c r="CR133" s="16">
        <v>25.31</v>
      </c>
      <c r="CS133" s="38">
        <v>28.36</v>
      </c>
      <c r="CT133" s="20">
        <v>31.31</v>
      </c>
      <c r="CU133" s="18">
        <v>34.07</v>
      </c>
      <c r="CV133" s="17">
        <v>34.31</v>
      </c>
      <c r="CW133" s="19">
        <v>35.270000000000003</v>
      </c>
      <c r="CX133" s="17">
        <v>37.42</v>
      </c>
      <c r="CY133" s="19">
        <v>37.75</v>
      </c>
      <c r="CZ133" s="18">
        <v>37.21</v>
      </c>
      <c r="DA133" s="17">
        <v>38.590000000000003</v>
      </c>
      <c r="DB133" s="17">
        <v>39.020000000000003</v>
      </c>
      <c r="DC133" s="17">
        <v>38.15</v>
      </c>
      <c r="DD133" s="17">
        <v>39.979999999999997</v>
      </c>
      <c r="DE133" s="19">
        <v>40.14</v>
      </c>
      <c r="DF133" s="20">
        <v>41.86</v>
      </c>
      <c r="DG133" s="20">
        <v>38.06</v>
      </c>
      <c r="DH133" s="16">
        <v>39.29</v>
      </c>
      <c r="DI133" s="16">
        <v>30.67</v>
      </c>
      <c r="DJ133" s="16">
        <v>25.53</v>
      </c>
      <c r="DK133" s="38">
        <v>29.78</v>
      </c>
      <c r="DL133" s="20">
        <v>31.21</v>
      </c>
      <c r="DM133" s="17">
        <v>33.15</v>
      </c>
      <c r="DN133" s="17">
        <v>33.86</v>
      </c>
      <c r="DO133" s="19">
        <v>35.31</v>
      </c>
      <c r="DP133" s="17">
        <v>36.54</v>
      </c>
      <c r="DQ133" s="19">
        <v>37.549999999999997</v>
      </c>
      <c r="DR133" s="18">
        <v>37.270000000000003</v>
      </c>
      <c r="DS133" s="17">
        <v>39.32</v>
      </c>
      <c r="DT133" s="17">
        <v>38.729999999999997</v>
      </c>
      <c r="DU133" s="17">
        <v>39.869999999999997</v>
      </c>
      <c r="DV133" s="17">
        <v>39.950000000000003</v>
      </c>
      <c r="DW133" s="19">
        <v>40.340000000000003</v>
      </c>
      <c r="DX133" s="20">
        <v>41.96</v>
      </c>
      <c r="DY133" s="20">
        <v>38.39</v>
      </c>
      <c r="DZ133" s="16">
        <v>39.58</v>
      </c>
      <c r="EA133" s="16">
        <v>29.73</v>
      </c>
      <c r="EB133" s="16">
        <v>4</v>
      </c>
      <c r="EC133" s="20">
        <v>4</v>
      </c>
      <c r="ED133" s="20">
        <v>3</v>
      </c>
      <c r="EE133" s="17">
        <v>0</v>
      </c>
      <c r="EF133" s="17">
        <v>-2</v>
      </c>
      <c r="EG133" s="17">
        <v>-7</v>
      </c>
      <c r="EH133" s="17">
        <v>-9</v>
      </c>
      <c r="EI133" s="17">
        <v>-6</v>
      </c>
      <c r="EJ133" s="17">
        <v>0</v>
      </c>
      <c r="EK133" s="17">
        <v>8</v>
      </c>
      <c r="EL133" s="17">
        <v>13</v>
      </c>
      <c r="EM133" s="17">
        <v>17</v>
      </c>
      <c r="EN133" s="17">
        <v>20</v>
      </c>
      <c r="EO133" s="17">
        <v>19</v>
      </c>
      <c r="EP133" s="20">
        <v>11</v>
      </c>
      <c r="EQ133" s="20">
        <v>7</v>
      </c>
      <c r="ER133" s="20">
        <v>5</v>
      </c>
      <c r="ES133" s="20">
        <v>2</v>
      </c>
      <c r="ET133" s="50"/>
      <c r="EU133" s="50"/>
      <c r="EV133" s="50"/>
    </row>
    <row r="134" spans="1:152" s="154" customFormat="1" ht="14">
      <c r="A134" s="2" t="s">
        <v>1637</v>
      </c>
      <c r="B134" s="2" t="s">
        <v>1666</v>
      </c>
      <c r="C134" s="2">
        <v>16</v>
      </c>
      <c r="D134" s="2">
        <v>1</v>
      </c>
      <c r="E134" s="2">
        <v>51176688</v>
      </c>
      <c r="F134" s="2" t="s">
        <v>91</v>
      </c>
      <c r="G134" s="1" t="s">
        <v>1075</v>
      </c>
      <c r="H134" s="14"/>
      <c r="I134" s="1"/>
      <c r="J134" s="2">
        <v>155.80000000000001</v>
      </c>
      <c r="K134" s="2">
        <v>58.6</v>
      </c>
      <c r="L134" s="2" t="s">
        <v>167</v>
      </c>
      <c r="M134" s="2"/>
      <c r="N134" s="2" t="s">
        <v>238</v>
      </c>
      <c r="O134" s="2" t="s">
        <v>114</v>
      </c>
      <c r="P134" s="3" t="s">
        <v>6</v>
      </c>
      <c r="Q134" s="3">
        <v>18</v>
      </c>
      <c r="R134" s="2">
        <v>12</v>
      </c>
      <c r="S134" s="2">
        <v>7</v>
      </c>
      <c r="T134" s="30" t="s">
        <v>860</v>
      </c>
      <c r="U134" s="30" t="s">
        <v>1639</v>
      </c>
      <c r="V134" s="30"/>
      <c r="W134" s="30"/>
      <c r="X134" s="3" t="s">
        <v>6</v>
      </c>
      <c r="Y134" s="3">
        <v>18</v>
      </c>
      <c r="Z134" s="2">
        <v>12</v>
      </c>
      <c r="AA134" s="2">
        <v>7</v>
      </c>
      <c r="AB134" s="2" t="s">
        <v>1068</v>
      </c>
      <c r="AC134" s="33"/>
      <c r="AD134" s="3" t="s">
        <v>137</v>
      </c>
      <c r="AE134" s="3">
        <v>40</v>
      </c>
      <c r="AF134" s="2">
        <v>24</v>
      </c>
      <c r="AG134" s="2">
        <v>22</v>
      </c>
      <c r="AH134" s="2"/>
      <c r="AI134" s="33" t="s">
        <v>443</v>
      </c>
      <c r="AJ134" s="12" t="s">
        <v>138</v>
      </c>
      <c r="AK134" s="12">
        <v>48</v>
      </c>
      <c r="AL134" s="13">
        <v>26</v>
      </c>
      <c r="AM134" s="13">
        <v>20</v>
      </c>
      <c r="AN134" s="13"/>
      <c r="AO134" s="34" t="s">
        <v>180</v>
      </c>
      <c r="AP134" s="2" t="s">
        <v>396</v>
      </c>
      <c r="AQ134" s="2" t="s">
        <v>240</v>
      </c>
      <c r="AR134" s="2" t="s">
        <v>870</v>
      </c>
      <c r="AS134" s="2" t="s">
        <v>227</v>
      </c>
      <c r="AT134" s="2" t="s">
        <v>87</v>
      </c>
      <c r="AU134" s="1"/>
      <c r="AV134" s="2" t="s">
        <v>89</v>
      </c>
      <c r="AW134" s="1"/>
      <c r="AX134" s="2" t="s">
        <v>93</v>
      </c>
      <c r="AY134" s="14" t="s">
        <v>1018</v>
      </c>
      <c r="AZ134" s="14">
        <v>1</v>
      </c>
      <c r="BA134" s="3" t="s">
        <v>6</v>
      </c>
      <c r="BB134" s="3">
        <v>18</v>
      </c>
      <c r="BC134" s="2">
        <v>12</v>
      </c>
      <c r="BD134" s="2">
        <v>7</v>
      </c>
      <c r="BE134" s="2" t="s">
        <v>1666</v>
      </c>
      <c r="BF134" s="2">
        <v>16</v>
      </c>
      <c r="BG134" s="2">
        <v>1</v>
      </c>
      <c r="BH134" s="104">
        <v>3.31</v>
      </c>
      <c r="BI134" s="105">
        <v>2.14</v>
      </c>
      <c r="BJ134" s="109">
        <v>2.12</v>
      </c>
      <c r="BK134" s="107">
        <v>2.36</v>
      </c>
      <c r="BL134" s="106">
        <v>2.62</v>
      </c>
      <c r="BM134" s="108">
        <v>2.37</v>
      </c>
      <c r="BN134" s="106">
        <v>0.63</v>
      </c>
      <c r="BO134" s="108">
        <v>0.76</v>
      </c>
      <c r="BP134" s="107">
        <v>2.2000000000000002</v>
      </c>
      <c r="BQ134" s="106">
        <v>5.97</v>
      </c>
      <c r="BR134" s="106">
        <v>6.21</v>
      </c>
      <c r="BS134" s="106">
        <v>3.51</v>
      </c>
      <c r="BT134" s="106">
        <v>2.56</v>
      </c>
      <c r="BU134" s="8">
        <v>4.92</v>
      </c>
      <c r="BV134" s="9">
        <v>6.47</v>
      </c>
      <c r="BW134" s="9">
        <v>10.039999999999999</v>
      </c>
      <c r="BX134" s="4">
        <v>13.31</v>
      </c>
      <c r="BY134" s="98"/>
      <c r="BZ134" s="4">
        <v>3.44</v>
      </c>
      <c r="CA134" s="26">
        <v>1.83</v>
      </c>
      <c r="CB134" s="25">
        <v>1.27</v>
      </c>
      <c r="CC134" s="53">
        <v>1.25</v>
      </c>
      <c r="CD134" s="53">
        <v>2.25</v>
      </c>
      <c r="CE134" s="54">
        <v>2.86</v>
      </c>
      <c r="CF134" s="53">
        <v>1.74</v>
      </c>
      <c r="CG134" s="54">
        <v>2.23</v>
      </c>
      <c r="CH134" s="55">
        <v>2.61</v>
      </c>
      <c r="CI134" s="53">
        <v>2.86</v>
      </c>
      <c r="CJ134" s="53">
        <v>6.17</v>
      </c>
      <c r="CK134" s="53">
        <v>6.56</v>
      </c>
      <c r="CL134" s="7">
        <v>3.01</v>
      </c>
      <c r="CM134" s="8">
        <v>5.39</v>
      </c>
      <c r="CN134" s="9">
        <v>7.1</v>
      </c>
      <c r="CO134" s="9">
        <v>9.57</v>
      </c>
      <c r="CP134" s="4">
        <v>13.07</v>
      </c>
      <c r="CQ134" s="98"/>
      <c r="CR134" s="16">
        <v>27.2</v>
      </c>
      <c r="CS134" s="38">
        <v>29.92</v>
      </c>
      <c r="CT134" s="20">
        <v>30.09</v>
      </c>
      <c r="CU134" s="18">
        <v>33.21</v>
      </c>
      <c r="CV134" s="17">
        <v>34.29</v>
      </c>
      <c r="CW134" s="19">
        <v>35.57</v>
      </c>
      <c r="CX134" s="17">
        <v>36.46</v>
      </c>
      <c r="CY134" s="19">
        <v>36.14</v>
      </c>
      <c r="CZ134" s="18">
        <v>37.03</v>
      </c>
      <c r="DA134" s="17">
        <v>37.159999999999997</v>
      </c>
      <c r="DB134" s="17">
        <v>38.42</v>
      </c>
      <c r="DC134" s="17">
        <v>40.86</v>
      </c>
      <c r="DD134" s="17">
        <v>44.38</v>
      </c>
      <c r="DE134" s="19">
        <v>46.94</v>
      </c>
      <c r="DF134" s="20">
        <v>47.72</v>
      </c>
      <c r="DG134" s="20">
        <v>42.36</v>
      </c>
      <c r="DH134" s="16">
        <v>44.7</v>
      </c>
      <c r="DI134" s="100"/>
      <c r="DJ134" s="16">
        <v>27.23</v>
      </c>
      <c r="DK134" s="38">
        <v>29.74</v>
      </c>
      <c r="DL134" s="20">
        <v>30.79</v>
      </c>
      <c r="DM134" s="17">
        <v>33.71</v>
      </c>
      <c r="DN134" s="17">
        <v>34.380000000000003</v>
      </c>
      <c r="DO134" s="19">
        <v>35.299999999999997</v>
      </c>
      <c r="DP134" s="17">
        <v>36.82</v>
      </c>
      <c r="DQ134" s="19">
        <v>36.32</v>
      </c>
      <c r="DR134" s="18">
        <v>37.76</v>
      </c>
      <c r="DS134" s="17">
        <v>37.020000000000003</v>
      </c>
      <c r="DT134" s="17">
        <v>38.549999999999997</v>
      </c>
      <c r="DU134" s="17">
        <v>40.14</v>
      </c>
      <c r="DV134" s="17">
        <v>44.44</v>
      </c>
      <c r="DW134" s="19">
        <v>47.07</v>
      </c>
      <c r="DX134" s="20">
        <v>48.89</v>
      </c>
      <c r="DY134" s="20">
        <v>43.98</v>
      </c>
      <c r="DZ134" s="16">
        <v>45.59</v>
      </c>
      <c r="EA134" s="100"/>
      <c r="EB134" s="16">
        <v>1</v>
      </c>
      <c r="EC134" s="20">
        <v>4</v>
      </c>
      <c r="ED134" s="20">
        <v>4</v>
      </c>
      <c r="EE134" s="17">
        <v>2</v>
      </c>
      <c r="EF134" s="17">
        <v>0</v>
      </c>
      <c r="EG134" s="17">
        <v>-4</v>
      </c>
      <c r="EH134" s="17">
        <v>-5</v>
      </c>
      <c r="EI134" s="17">
        <v>-8</v>
      </c>
      <c r="EJ134" s="17">
        <v>-2</v>
      </c>
      <c r="EK134" s="17">
        <v>7</v>
      </c>
      <c r="EL134" s="17">
        <v>15</v>
      </c>
      <c r="EM134" s="17">
        <v>23</v>
      </c>
      <c r="EN134" s="17">
        <v>26</v>
      </c>
      <c r="EO134" s="17">
        <v>21</v>
      </c>
      <c r="EP134" s="20">
        <v>15</v>
      </c>
      <c r="EQ134" s="20">
        <v>16</v>
      </c>
      <c r="ER134" s="20">
        <v>18</v>
      </c>
      <c r="ES134" s="101"/>
      <c r="ET134" s="50"/>
      <c r="EU134" s="50"/>
      <c r="EV134" s="50"/>
    </row>
    <row r="135" spans="1:152" s="154" customFormat="1" ht="14">
      <c r="A135" s="2" t="s">
        <v>990</v>
      </c>
      <c r="B135" s="2" t="s">
        <v>1666</v>
      </c>
      <c r="C135" s="2">
        <v>13</v>
      </c>
      <c r="D135" s="2">
        <v>8</v>
      </c>
      <c r="E135" s="2">
        <v>52022195</v>
      </c>
      <c r="F135" s="2" t="s">
        <v>91</v>
      </c>
      <c r="G135" s="1" t="s">
        <v>343</v>
      </c>
      <c r="H135" s="14"/>
      <c r="I135" s="1"/>
      <c r="J135" s="2">
        <v>163.69999999999999</v>
      </c>
      <c r="K135" s="2">
        <v>51.8</v>
      </c>
      <c r="L135" s="2" t="s">
        <v>167</v>
      </c>
      <c r="M135" s="2"/>
      <c r="N135" s="2" t="s">
        <v>238</v>
      </c>
      <c r="O135" s="2" t="s">
        <v>114</v>
      </c>
      <c r="P135" s="3" t="s">
        <v>48</v>
      </c>
      <c r="Q135" s="3">
        <v>18</v>
      </c>
      <c r="R135" s="2">
        <v>18</v>
      </c>
      <c r="S135" s="2">
        <v>13</v>
      </c>
      <c r="T135" s="30" t="s">
        <v>168</v>
      </c>
      <c r="U135" s="30"/>
      <c r="V135" s="30"/>
      <c r="W135" s="30"/>
      <c r="X135" s="3" t="s">
        <v>48</v>
      </c>
      <c r="Y135" s="3">
        <v>18</v>
      </c>
      <c r="Z135" s="2">
        <v>18</v>
      </c>
      <c r="AA135" s="2">
        <v>13</v>
      </c>
      <c r="AB135" s="2" t="s">
        <v>994</v>
      </c>
      <c r="AC135" s="33"/>
      <c r="AD135" s="3" t="s">
        <v>64</v>
      </c>
      <c r="AE135" s="3">
        <v>56</v>
      </c>
      <c r="AF135" s="2">
        <v>41</v>
      </c>
      <c r="AG135" s="2">
        <v>40</v>
      </c>
      <c r="AH135" s="2"/>
      <c r="AI135" s="33" t="s">
        <v>209</v>
      </c>
      <c r="AJ135" s="12" t="s">
        <v>126</v>
      </c>
      <c r="AK135" s="12">
        <v>57</v>
      </c>
      <c r="AL135" s="13">
        <v>38</v>
      </c>
      <c r="AM135" s="13">
        <v>33</v>
      </c>
      <c r="AN135" s="13"/>
      <c r="AO135" s="34" t="s">
        <v>152</v>
      </c>
      <c r="AP135" s="2" t="s">
        <v>311</v>
      </c>
      <c r="AQ135" s="2" t="s">
        <v>178</v>
      </c>
      <c r="AR135" s="2" t="s">
        <v>342</v>
      </c>
      <c r="AS135" s="2" t="s">
        <v>86</v>
      </c>
      <c r="AT135" s="2" t="s">
        <v>87</v>
      </c>
      <c r="AU135" s="1"/>
      <c r="AV135" s="2" t="s">
        <v>89</v>
      </c>
      <c r="AW135" s="1"/>
      <c r="AX135" s="2" t="s">
        <v>93</v>
      </c>
      <c r="AY135" s="14" t="s">
        <v>835</v>
      </c>
      <c r="AZ135" s="14">
        <v>1</v>
      </c>
      <c r="BA135" s="3" t="s">
        <v>48</v>
      </c>
      <c r="BB135" s="3">
        <v>18</v>
      </c>
      <c r="BC135" s="2">
        <v>18</v>
      </c>
      <c r="BD135" s="2">
        <v>13</v>
      </c>
      <c r="BE135" s="2" t="s">
        <v>1666</v>
      </c>
      <c r="BF135" s="2">
        <v>13</v>
      </c>
      <c r="BG135" s="2">
        <v>8</v>
      </c>
      <c r="BH135" s="104">
        <v>3.48</v>
      </c>
      <c r="BI135" s="105">
        <v>2.67</v>
      </c>
      <c r="BJ135" s="109">
        <v>1.89</v>
      </c>
      <c r="BK135" s="107">
        <v>1.3</v>
      </c>
      <c r="BL135" s="106">
        <v>1.25</v>
      </c>
      <c r="BM135" s="108">
        <v>0.39</v>
      </c>
      <c r="BN135" s="106">
        <v>0</v>
      </c>
      <c r="BO135" s="108">
        <v>0.25</v>
      </c>
      <c r="BP135" s="107">
        <v>0.51</v>
      </c>
      <c r="BQ135" s="106">
        <v>2.4500000000000002</v>
      </c>
      <c r="BR135" s="106">
        <v>4.25</v>
      </c>
      <c r="BS135" s="106">
        <v>4.84</v>
      </c>
      <c r="BT135" s="106">
        <v>1.76</v>
      </c>
      <c r="BU135" s="8">
        <v>1.87</v>
      </c>
      <c r="BV135" s="7">
        <v>2.61</v>
      </c>
      <c r="BW135" s="9">
        <v>4.83</v>
      </c>
      <c r="BX135" s="4">
        <v>10.17</v>
      </c>
      <c r="BY135" s="4">
        <v>15.59</v>
      </c>
      <c r="BZ135" s="4">
        <v>3.86</v>
      </c>
      <c r="CA135" s="26">
        <v>2.72</v>
      </c>
      <c r="CB135" s="25">
        <v>1.1100000000000001</v>
      </c>
      <c r="CC135" s="53">
        <v>0</v>
      </c>
      <c r="CD135" s="53">
        <v>0.76</v>
      </c>
      <c r="CE135" s="54">
        <v>1.25</v>
      </c>
      <c r="CF135" s="53">
        <v>1.25</v>
      </c>
      <c r="CG135" s="54">
        <v>1.63</v>
      </c>
      <c r="CH135" s="55">
        <v>1.49</v>
      </c>
      <c r="CI135" s="53">
        <v>2.36</v>
      </c>
      <c r="CJ135" s="53">
        <v>2.86</v>
      </c>
      <c r="CK135" s="53">
        <v>4.6399999999999997</v>
      </c>
      <c r="CL135" s="7">
        <v>1.79</v>
      </c>
      <c r="CM135" s="8">
        <v>2.34</v>
      </c>
      <c r="CN135" s="7">
        <v>2.96</v>
      </c>
      <c r="CO135" s="9">
        <v>3.73</v>
      </c>
      <c r="CP135" s="4">
        <v>9.67</v>
      </c>
      <c r="CQ135" s="4">
        <v>15.24</v>
      </c>
      <c r="CR135" s="16">
        <v>26.26</v>
      </c>
      <c r="CS135" s="38">
        <v>30.64</v>
      </c>
      <c r="CT135" s="20">
        <v>33.58</v>
      </c>
      <c r="CU135" s="18">
        <v>35.18</v>
      </c>
      <c r="CV135" s="17">
        <v>35.299999999999997</v>
      </c>
      <c r="CW135" s="19">
        <v>35.79</v>
      </c>
      <c r="CX135" s="17">
        <v>36.33</v>
      </c>
      <c r="CY135" s="19">
        <v>37.83</v>
      </c>
      <c r="CZ135" s="18">
        <v>37.56</v>
      </c>
      <c r="DA135" s="17">
        <v>36.299999999999997</v>
      </c>
      <c r="DB135" s="17">
        <v>38.39</v>
      </c>
      <c r="DC135" s="17">
        <v>39.35</v>
      </c>
      <c r="DD135" s="17">
        <v>42.8</v>
      </c>
      <c r="DE135" s="19">
        <v>43.62</v>
      </c>
      <c r="DF135" s="17">
        <v>47.85</v>
      </c>
      <c r="DG135" s="20">
        <v>45.13</v>
      </c>
      <c r="DH135" s="16">
        <v>42.55</v>
      </c>
      <c r="DI135" s="16">
        <v>39.86</v>
      </c>
      <c r="DJ135" s="16">
        <v>25.88</v>
      </c>
      <c r="DK135" s="38">
        <v>30.28</v>
      </c>
      <c r="DL135" s="20">
        <v>33.18</v>
      </c>
      <c r="DM135" s="17">
        <v>35.01</v>
      </c>
      <c r="DN135" s="17">
        <v>35.08</v>
      </c>
      <c r="DO135" s="19">
        <v>35.79</v>
      </c>
      <c r="DP135" s="17">
        <v>36.020000000000003</v>
      </c>
      <c r="DQ135" s="19">
        <v>37.43</v>
      </c>
      <c r="DR135" s="18">
        <v>37.56</v>
      </c>
      <c r="DS135" s="17">
        <v>36.85</v>
      </c>
      <c r="DT135" s="17">
        <v>38.17</v>
      </c>
      <c r="DU135" s="17">
        <v>39.1</v>
      </c>
      <c r="DV135" s="17">
        <v>42.34</v>
      </c>
      <c r="DW135" s="19">
        <v>43.73</v>
      </c>
      <c r="DX135" s="17">
        <v>48.02</v>
      </c>
      <c r="DY135" s="20">
        <v>45.38</v>
      </c>
      <c r="DZ135" s="16">
        <v>41.69</v>
      </c>
      <c r="EA135" s="16">
        <v>39.950000000000003</v>
      </c>
      <c r="EB135" s="16">
        <v>5</v>
      </c>
      <c r="EC135" s="20">
        <v>3</v>
      </c>
      <c r="ED135" s="20">
        <v>3</v>
      </c>
      <c r="EE135" s="17">
        <v>0</v>
      </c>
      <c r="EF135" s="17">
        <v>-4</v>
      </c>
      <c r="EG135" s="17">
        <v>-7</v>
      </c>
      <c r="EH135" s="17">
        <v>-8</v>
      </c>
      <c r="EI135" s="17">
        <v>-8</v>
      </c>
      <c r="EJ135" s="17">
        <v>-3</v>
      </c>
      <c r="EK135" s="17">
        <v>-4</v>
      </c>
      <c r="EL135" s="17">
        <v>14</v>
      </c>
      <c r="EM135" s="17">
        <v>15</v>
      </c>
      <c r="EN135" s="17">
        <v>18</v>
      </c>
      <c r="EO135" s="17">
        <v>17</v>
      </c>
      <c r="EP135" s="17">
        <v>12</v>
      </c>
      <c r="EQ135" s="20">
        <v>7</v>
      </c>
      <c r="ER135" s="20">
        <v>5</v>
      </c>
      <c r="ES135" s="20">
        <v>3</v>
      </c>
      <c r="ET135" s="50"/>
      <c r="EU135" s="50"/>
      <c r="EV135" s="50"/>
    </row>
    <row r="136" spans="1:152" s="154" customFormat="1" ht="14">
      <c r="A136" s="2" t="s">
        <v>425</v>
      </c>
      <c r="B136" s="2" t="s">
        <v>1666</v>
      </c>
      <c r="C136" s="2">
        <v>14</v>
      </c>
      <c r="D136" s="2">
        <v>6</v>
      </c>
      <c r="E136" s="2">
        <v>52345735</v>
      </c>
      <c r="F136" s="2" t="s">
        <v>91</v>
      </c>
      <c r="G136" s="1" t="s">
        <v>343</v>
      </c>
      <c r="H136" s="13" t="s">
        <v>95</v>
      </c>
      <c r="I136" s="1">
        <v>-5</v>
      </c>
      <c r="J136" s="2">
        <v>155</v>
      </c>
      <c r="K136" s="2">
        <v>49</v>
      </c>
      <c r="L136" s="2" t="s">
        <v>167</v>
      </c>
      <c r="M136" s="2"/>
      <c r="N136" s="2" t="s">
        <v>238</v>
      </c>
      <c r="O136" s="2" t="s">
        <v>114</v>
      </c>
      <c r="P136" s="3" t="s">
        <v>17</v>
      </c>
      <c r="Q136" s="3">
        <v>22</v>
      </c>
      <c r="R136" s="2">
        <v>24</v>
      </c>
      <c r="S136" s="2">
        <v>21</v>
      </c>
      <c r="T136" s="30" t="s">
        <v>168</v>
      </c>
      <c r="U136" s="30"/>
      <c r="V136" s="30"/>
      <c r="W136" s="30"/>
      <c r="X136" s="3" t="s">
        <v>17</v>
      </c>
      <c r="Y136" s="3">
        <v>22</v>
      </c>
      <c r="Z136" s="2">
        <v>24</v>
      </c>
      <c r="AA136" s="2">
        <v>21</v>
      </c>
      <c r="AB136" s="2" t="s">
        <v>765</v>
      </c>
      <c r="AC136" s="33"/>
      <c r="AD136" s="3" t="s">
        <v>101</v>
      </c>
      <c r="AE136" s="3">
        <v>44</v>
      </c>
      <c r="AF136" s="2">
        <v>40</v>
      </c>
      <c r="AG136" s="2">
        <v>36</v>
      </c>
      <c r="AH136" s="2"/>
      <c r="AI136" s="33" t="s">
        <v>443</v>
      </c>
      <c r="AJ136" s="12" t="s">
        <v>116</v>
      </c>
      <c r="AK136" s="12">
        <v>53</v>
      </c>
      <c r="AL136" s="13">
        <v>49</v>
      </c>
      <c r="AM136" s="13">
        <v>25</v>
      </c>
      <c r="AN136" s="13"/>
      <c r="AO136" s="34" t="s">
        <v>152</v>
      </c>
      <c r="AP136" s="2" t="s">
        <v>247</v>
      </c>
      <c r="AQ136" s="2" t="s">
        <v>240</v>
      </c>
      <c r="AR136" s="2" t="s">
        <v>766</v>
      </c>
      <c r="AS136" s="2" t="s">
        <v>513</v>
      </c>
      <c r="AT136" s="2" t="s">
        <v>87</v>
      </c>
      <c r="AU136" s="1"/>
      <c r="AV136" s="2" t="s">
        <v>89</v>
      </c>
      <c r="AW136" s="1"/>
      <c r="AX136" s="2" t="s">
        <v>93</v>
      </c>
      <c r="AY136" s="14" t="s">
        <v>767</v>
      </c>
      <c r="AZ136" s="14">
        <v>2</v>
      </c>
      <c r="BA136" s="3" t="s">
        <v>17</v>
      </c>
      <c r="BB136" s="3">
        <v>22</v>
      </c>
      <c r="BC136" s="2">
        <v>24</v>
      </c>
      <c r="BD136" s="2">
        <v>21</v>
      </c>
      <c r="BE136" s="2" t="s">
        <v>1666</v>
      </c>
      <c r="BF136" s="2">
        <v>14</v>
      </c>
      <c r="BG136" s="2">
        <v>6</v>
      </c>
      <c r="BH136" s="104">
        <v>2.99</v>
      </c>
      <c r="BI136" s="105">
        <v>3.28</v>
      </c>
      <c r="BJ136" s="109">
        <v>2.59</v>
      </c>
      <c r="BK136" s="105">
        <v>2.02</v>
      </c>
      <c r="BL136" s="109">
        <v>2.5</v>
      </c>
      <c r="BM136" s="104">
        <v>2.27</v>
      </c>
      <c r="BN136" s="109">
        <v>1.1200000000000001</v>
      </c>
      <c r="BO136" s="104">
        <v>1.06</v>
      </c>
      <c r="BP136" s="105">
        <v>1.1200000000000001</v>
      </c>
      <c r="BQ136" s="109">
        <v>1.62</v>
      </c>
      <c r="BR136" s="109">
        <v>2.79</v>
      </c>
      <c r="BS136" s="109">
        <v>4.05</v>
      </c>
      <c r="BT136" s="109">
        <v>2.61</v>
      </c>
      <c r="BU136" s="4">
        <v>3.78</v>
      </c>
      <c r="BV136" s="9">
        <v>5.01</v>
      </c>
      <c r="BW136" s="9">
        <v>8.2899999999999991</v>
      </c>
      <c r="BX136" s="4">
        <v>12.02</v>
      </c>
      <c r="BY136" s="4">
        <v>13.42</v>
      </c>
      <c r="BZ136" s="4">
        <v>3.55</v>
      </c>
      <c r="CA136" s="26">
        <v>3.41</v>
      </c>
      <c r="CB136" s="25">
        <v>1.83</v>
      </c>
      <c r="CC136" s="25">
        <v>0.67</v>
      </c>
      <c r="CD136" s="25">
        <v>0</v>
      </c>
      <c r="CE136" s="12">
        <v>1.27</v>
      </c>
      <c r="CF136" s="25">
        <v>1.87</v>
      </c>
      <c r="CG136" s="12">
        <v>2.66</v>
      </c>
      <c r="CH136" s="26">
        <v>1.76</v>
      </c>
      <c r="CI136" s="25">
        <v>2.48</v>
      </c>
      <c r="CJ136" s="25">
        <v>3.29</v>
      </c>
      <c r="CK136" s="25">
        <v>3.62</v>
      </c>
      <c r="CL136" s="9">
        <v>1.9</v>
      </c>
      <c r="CM136" s="4">
        <v>2.93</v>
      </c>
      <c r="CN136" s="9">
        <v>5.12</v>
      </c>
      <c r="CO136" s="9">
        <v>8.26</v>
      </c>
      <c r="CP136" s="4">
        <v>10.72</v>
      </c>
      <c r="CQ136" s="4">
        <v>10.42</v>
      </c>
      <c r="CR136" s="16">
        <v>28.52</v>
      </c>
      <c r="CS136" s="38">
        <v>31.42</v>
      </c>
      <c r="CT136" s="20">
        <v>33.229999999999997</v>
      </c>
      <c r="CU136" s="38">
        <v>36.21</v>
      </c>
      <c r="CV136" s="20">
        <v>37.35</v>
      </c>
      <c r="CW136" s="16">
        <v>37.39</v>
      </c>
      <c r="CX136" s="20">
        <v>38.72</v>
      </c>
      <c r="CY136" s="16">
        <v>39.11</v>
      </c>
      <c r="CZ136" s="38">
        <v>39.200000000000003</v>
      </c>
      <c r="DA136" s="20">
        <v>40.92</v>
      </c>
      <c r="DB136" s="20">
        <v>40.71</v>
      </c>
      <c r="DC136" s="20">
        <v>41.4</v>
      </c>
      <c r="DD136" s="20">
        <v>44.14</v>
      </c>
      <c r="DE136" s="16">
        <v>44.72</v>
      </c>
      <c r="DF136" s="20">
        <v>47.28</v>
      </c>
      <c r="DG136" s="20">
        <v>45.79</v>
      </c>
      <c r="DH136" s="16">
        <v>45.41</v>
      </c>
      <c r="DI136" s="16">
        <v>42.15</v>
      </c>
      <c r="DJ136" s="16">
        <v>28.68</v>
      </c>
      <c r="DK136" s="38">
        <v>31.56</v>
      </c>
      <c r="DL136" s="20">
        <v>34.44</v>
      </c>
      <c r="DM136" s="20">
        <v>37.07</v>
      </c>
      <c r="DN136" s="20">
        <v>37.01</v>
      </c>
      <c r="DO136" s="16">
        <v>37.64</v>
      </c>
      <c r="DP136" s="20">
        <v>38.57</v>
      </c>
      <c r="DQ136" s="16">
        <v>38.9</v>
      </c>
      <c r="DR136" s="38">
        <v>39.86</v>
      </c>
      <c r="DS136" s="20">
        <v>40.22</v>
      </c>
      <c r="DT136" s="20">
        <v>41.28</v>
      </c>
      <c r="DU136" s="20">
        <v>41.73</v>
      </c>
      <c r="DV136" s="20">
        <v>43.9</v>
      </c>
      <c r="DW136" s="16">
        <v>44.48</v>
      </c>
      <c r="DX136" s="20">
        <v>47.61</v>
      </c>
      <c r="DY136" s="20">
        <v>45.89</v>
      </c>
      <c r="DZ136" s="16">
        <v>45.18</v>
      </c>
      <c r="EA136" s="16">
        <v>43.56</v>
      </c>
      <c r="EB136" s="16">
        <v>0</v>
      </c>
      <c r="EC136" s="20">
        <v>1</v>
      </c>
      <c r="ED136" s="20">
        <v>2</v>
      </c>
      <c r="EE136" s="20">
        <v>4</v>
      </c>
      <c r="EF136" s="20">
        <v>2</v>
      </c>
      <c r="EG136" s="20">
        <v>0</v>
      </c>
      <c r="EH136" s="20">
        <v>-2</v>
      </c>
      <c r="EI136" s="20">
        <v>-5</v>
      </c>
      <c r="EJ136" s="20">
        <v>-5</v>
      </c>
      <c r="EK136" s="20">
        <v>0</v>
      </c>
      <c r="EL136" s="20">
        <v>6</v>
      </c>
      <c r="EM136" s="20">
        <v>13</v>
      </c>
      <c r="EN136" s="20">
        <v>16</v>
      </c>
      <c r="EO136" s="20">
        <v>15</v>
      </c>
      <c r="EP136" s="20">
        <v>12</v>
      </c>
      <c r="EQ136" s="20">
        <v>5</v>
      </c>
      <c r="ER136" s="20">
        <v>2</v>
      </c>
      <c r="ES136" s="20">
        <v>0</v>
      </c>
      <c r="ET136" s="50"/>
      <c r="EU136" s="50"/>
      <c r="EV136" s="50"/>
    </row>
    <row r="137" spans="1:152" s="154" customFormat="1" ht="14">
      <c r="A137" s="2" t="s">
        <v>1541</v>
      </c>
      <c r="B137" s="2" t="s">
        <v>1667</v>
      </c>
      <c r="C137" s="2">
        <v>18</v>
      </c>
      <c r="D137" s="2">
        <v>6</v>
      </c>
      <c r="E137" s="2">
        <v>50842533</v>
      </c>
      <c r="F137" s="2" t="s">
        <v>91</v>
      </c>
      <c r="G137" s="1" t="s">
        <v>782</v>
      </c>
      <c r="H137" s="14"/>
      <c r="I137" s="1"/>
      <c r="J137" s="2">
        <v>165</v>
      </c>
      <c r="K137" s="2">
        <v>49.9</v>
      </c>
      <c r="L137" s="2" t="s">
        <v>167</v>
      </c>
      <c r="M137" s="2"/>
      <c r="N137" s="2" t="s">
        <v>238</v>
      </c>
      <c r="O137" s="2" t="s">
        <v>114</v>
      </c>
      <c r="P137" s="3" t="s">
        <v>6</v>
      </c>
      <c r="Q137" s="3">
        <v>25</v>
      </c>
      <c r="R137" s="2">
        <v>23</v>
      </c>
      <c r="S137" s="2">
        <v>19</v>
      </c>
      <c r="T137" s="30" t="s">
        <v>168</v>
      </c>
      <c r="U137" s="30"/>
      <c r="V137" s="30"/>
      <c r="W137" s="30"/>
      <c r="X137" s="3" t="s">
        <v>6</v>
      </c>
      <c r="Y137" s="3">
        <v>25</v>
      </c>
      <c r="Z137" s="2">
        <v>23</v>
      </c>
      <c r="AA137" s="2">
        <v>19</v>
      </c>
      <c r="AB137" s="2" t="s">
        <v>1543</v>
      </c>
      <c r="AC137" s="33"/>
      <c r="AD137" s="3" t="s">
        <v>81</v>
      </c>
      <c r="AE137" s="3">
        <v>55</v>
      </c>
      <c r="AF137" s="2">
        <v>44</v>
      </c>
      <c r="AG137" s="2">
        <v>42</v>
      </c>
      <c r="AH137" s="2"/>
      <c r="AI137" s="33" t="s">
        <v>209</v>
      </c>
      <c r="AJ137" s="12" t="s">
        <v>126</v>
      </c>
      <c r="AK137" s="12">
        <v>71</v>
      </c>
      <c r="AL137" s="13">
        <v>51</v>
      </c>
      <c r="AM137" s="13">
        <v>30</v>
      </c>
      <c r="AN137" s="13"/>
      <c r="AO137" s="34" t="s">
        <v>152</v>
      </c>
      <c r="AP137" s="2" t="s">
        <v>1046</v>
      </c>
      <c r="AQ137" s="2" t="s">
        <v>251</v>
      </c>
      <c r="AR137" s="2" t="s">
        <v>342</v>
      </c>
      <c r="AS137" s="2" t="s">
        <v>1544</v>
      </c>
      <c r="AT137" s="2" t="s">
        <v>87</v>
      </c>
      <c r="AU137" s="1"/>
      <c r="AV137" s="2" t="s">
        <v>89</v>
      </c>
      <c r="AW137" s="1"/>
      <c r="AX137" s="2" t="s">
        <v>93</v>
      </c>
      <c r="AY137" s="14" t="s">
        <v>1081</v>
      </c>
      <c r="AZ137" s="14">
        <v>1</v>
      </c>
      <c r="BA137" s="3" t="s">
        <v>6</v>
      </c>
      <c r="BB137" s="3">
        <v>25</v>
      </c>
      <c r="BC137" s="2">
        <v>23</v>
      </c>
      <c r="BD137" s="2">
        <v>19</v>
      </c>
      <c r="BE137" s="2" t="s">
        <v>1667</v>
      </c>
      <c r="BF137" s="2">
        <v>18</v>
      </c>
      <c r="BG137" s="2">
        <v>6</v>
      </c>
      <c r="BH137" s="104">
        <v>3.65</v>
      </c>
      <c r="BI137" s="107">
        <v>3.33</v>
      </c>
      <c r="BJ137" s="106">
        <v>4.3099999999999996</v>
      </c>
      <c r="BK137" s="107">
        <v>2.87</v>
      </c>
      <c r="BL137" s="106">
        <v>2.9</v>
      </c>
      <c r="BM137" s="108">
        <v>1.24</v>
      </c>
      <c r="BN137" s="106">
        <v>0</v>
      </c>
      <c r="BO137" s="108">
        <v>0</v>
      </c>
      <c r="BP137" s="107">
        <v>0.28000000000000003</v>
      </c>
      <c r="BQ137" s="106">
        <v>2.86</v>
      </c>
      <c r="BR137" s="106">
        <v>3.07</v>
      </c>
      <c r="BS137" s="106">
        <v>4.05</v>
      </c>
      <c r="BT137" s="106">
        <v>1.69</v>
      </c>
      <c r="BU137" s="8">
        <v>2.59</v>
      </c>
      <c r="BV137" s="7">
        <v>4.6399999999999997</v>
      </c>
      <c r="BW137" s="9">
        <v>5.84</v>
      </c>
      <c r="BX137" s="4">
        <v>9.89</v>
      </c>
      <c r="BY137" s="4">
        <v>19.09</v>
      </c>
      <c r="BZ137" s="4">
        <v>2.93</v>
      </c>
      <c r="CA137" s="55">
        <v>2.67</v>
      </c>
      <c r="CB137" s="53">
        <v>1.42</v>
      </c>
      <c r="CC137" s="53">
        <v>0.7</v>
      </c>
      <c r="CD137" s="53">
        <v>0.95</v>
      </c>
      <c r="CE137" s="54">
        <v>1.99</v>
      </c>
      <c r="CF137" s="53">
        <v>2.4900000000000002</v>
      </c>
      <c r="CG137" s="54">
        <v>2.4900000000000002</v>
      </c>
      <c r="CH137" s="55">
        <v>3.25</v>
      </c>
      <c r="CI137" s="53">
        <v>3.54</v>
      </c>
      <c r="CJ137" s="53">
        <v>2.94</v>
      </c>
      <c r="CK137" s="53">
        <v>0</v>
      </c>
      <c r="CL137" s="7">
        <v>1.85</v>
      </c>
      <c r="CM137" s="8">
        <v>2.69</v>
      </c>
      <c r="CN137" s="7">
        <v>4.3499999999999996</v>
      </c>
      <c r="CO137" s="9">
        <v>6.06</v>
      </c>
      <c r="CP137" s="4">
        <v>8.7799999999999994</v>
      </c>
      <c r="CQ137" s="4">
        <v>19.420000000000002</v>
      </c>
      <c r="CR137" s="16">
        <v>28.28</v>
      </c>
      <c r="CS137" s="18">
        <v>30.84</v>
      </c>
      <c r="CT137" s="17">
        <v>32.36</v>
      </c>
      <c r="CU137" s="18">
        <v>35.04</v>
      </c>
      <c r="CV137" s="17">
        <v>37.24</v>
      </c>
      <c r="CW137" s="19">
        <v>38.21</v>
      </c>
      <c r="CX137" s="17">
        <v>40.46</v>
      </c>
      <c r="CY137" s="19">
        <v>40.56</v>
      </c>
      <c r="CZ137" s="18">
        <v>40.71</v>
      </c>
      <c r="DA137" s="17">
        <v>40.97</v>
      </c>
      <c r="DB137" s="17">
        <v>42.31</v>
      </c>
      <c r="DC137" s="17">
        <v>43.53</v>
      </c>
      <c r="DD137" s="17">
        <v>47.3</v>
      </c>
      <c r="DE137" s="19">
        <v>46.71</v>
      </c>
      <c r="DF137" s="17">
        <v>48.82</v>
      </c>
      <c r="DG137" s="20">
        <v>44.35</v>
      </c>
      <c r="DH137" s="16">
        <v>42.24</v>
      </c>
      <c r="DI137" s="16">
        <v>41.05</v>
      </c>
      <c r="DJ137" s="16">
        <v>27.85</v>
      </c>
      <c r="DK137" s="18">
        <v>31.33</v>
      </c>
      <c r="DL137" s="17">
        <v>33.869999999999997</v>
      </c>
      <c r="DM137" s="17">
        <v>35.630000000000003</v>
      </c>
      <c r="DN137" s="17">
        <v>37.270000000000003</v>
      </c>
      <c r="DO137" s="19">
        <v>37.47</v>
      </c>
      <c r="DP137" s="17">
        <v>39.11</v>
      </c>
      <c r="DQ137" s="19">
        <v>39.130000000000003</v>
      </c>
      <c r="DR137" s="18">
        <v>39.86</v>
      </c>
      <c r="DS137" s="17">
        <v>41.02</v>
      </c>
      <c r="DT137" s="17">
        <v>42.08</v>
      </c>
      <c r="DU137" s="17">
        <v>43.18</v>
      </c>
      <c r="DV137" s="17">
        <v>46.06</v>
      </c>
      <c r="DW137" s="19">
        <v>46.03</v>
      </c>
      <c r="DX137" s="17">
        <v>48.78</v>
      </c>
      <c r="DY137" s="20">
        <v>44.27</v>
      </c>
      <c r="DZ137" s="16">
        <v>42.07</v>
      </c>
      <c r="EA137" s="16">
        <v>41.33</v>
      </c>
      <c r="EB137" s="16">
        <v>0</v>
      </c>
      <c r="EC137" s="17">
        <v>0</v>
      </c>
      <c r="ED137" s="17">
        <v>0</v>
      </c>
      <c r="EE137" s="17">
        <v>1</v>
      </c>
      <c r="EF137" s="17">
        <v>-1</v>
      </c>
      <c r="EG137" s="17">
        <v>-4</v>
      </c>
      <c r="EH137" s="17">
        <v>-5</v>
      </c>
      <c r="EI137" s="17">
        <v>-6</v>
      </c>
      <c r="EJ137" s="17">
        <v>-2</v>
      </c>
      <c r="EK137" s="17">
        <v>4</v>
      </c>
      <c r="EL137" s="17">
        <v>15</v>
      </c>
      <c r="EM137" s="17">
        <v>24</v>
      </c>
      <c r="EN137" s="17">
        <v>27</v>
      </c>
      <c r="EO137" s="17">
        <v>19</v>
      </c>
      <c r="EP137" s="17">
        <v>13</v>
      </c>
      <c r="EQ137" s="20">
        <v>8</v>
      </c>
      <c r="ER137" s="20">
        <v>5</v>
      </c>
      <c r="ES137" s="20">
        <v>5</v>
      </c>
      <c r="ET137" s="50"/>
      <c r="EU137" s="50"/>
      <c r="EV137" s="50"/>
    </row>
    <row r="138" spans="1:152" s="154" customFormat="1" ht="14">
      <c r="A138" s="2" t="s">
        <v>1141</v>
      </c>
      <c r="B138" s="2" t="s">
        <v>1666</v>
      </c>
      <c r="C138" s="2">
        <v>14</v>
      </c>
      <c r="D138" s="2">
        <v>3</v>
      </c>
      <c r="E138" s="2">
        <v>52273979</v>
      </c>
      <c r="F138" s="2" t="s">
        <v>91</v>
      </c>
      <c r="G138" s="1" t="s">
        <v>1145</v>
      </c>
      <c r="H138" s="15" t="s">
        <v>95</v>
      </c>
      <c r="I138" s="1">
        <v>8</v>
      </c>
      <c r="J138" s="2">
        <v>154.9</v>
      </c>
      <c r="K138" s="2">
        <v>46.1</v>
      </c>
      <c r="L138" s="2" t="s">
        <v>167</v>
      </c>
      <c r="M138" s="2"/>
      <c r="N138" s="2" t="s">
        <v>99</v>
      </c>
      <c r="O138" s="2" t="s">
        <v>114</v>
      </c>
      <c r="P138" s="2" t="s">
        <v>48</v>
      </c>
      <c r="Q138" s="2">
        <v>17</v>
      </c>
      <c r="R138" s="2">
        <v>16</v>
      </c>
      <c r="S138" s="2">
        <v>15</v>
      </c>
      <c r="T138" s="30" t="s">
        <v>1143</v>
      </c>
      <c r="U138" s="30" t="s">
        <v>168</v>
      </c>
      <c r="V138" s="30"/>
      <c r="W138" s="30"/>
      <c r="X138" s="2" t="s">
        <v>48</v>
      </c>
      <c r="Y138" s="2">
        <v>17</v>
      </c>
      <c r="Z138" s="2">
        <v>16</v>
      </c>
      <c r="AA138" s="2">
        <v>15</v>
      </c>
      <c r="AB138" s="2" t="s">
        <v>1144</v>
      </c>
      <c r="AC138" s="2"/>
      <c r="AD138" s="3" t="s">
        <v>64</v>
      </c>
      <c r="AE138" s="3">
        <v>56</v>
      </c>
      <c r="AF138" s="2">
        <v>49</v>
      </c>
      <c r="AG138" s="2">
        <v>41</v>
      </c>
      <c r="AH138" s="2"/>
      <c r="AI138" s="33" t="s">
        <v>209</v>
      </c>
      <c r="AJ138" s="3" t="s">
        <v>126</v>
      </c>
      <c r="AK138" s="3">
        <v>56</v>
      </c>
      <c r="AL138" s="2">
        <v>46</v>
      </c>
      <c r="AM138" s="2">
        <v>29</v>
      </c>
      <c r="AN138" s="2"/>
      <c r="AO138" s="33" t="s">
        <v>152</v>
      </c>
      <c r="AP138" s="2" t="s">
        <v>239</v>
      </c>
      <c r="AQ138" s="2" t="s">
        <v>1029</v>
      </c>
      <c r="AR138" s="2" t="s">
        <v>642</v>
      </c>
      <c r="AS138" s="2" t="s">
        <v>313</v>
      </c>
      <c r="AT138" s="2" t="s">
        <v>87</v>
      </c>
      <c r="AU138" s="1" t="s">
        <v>88</v>
      </c>
      <c r="AV138" s="2" t="s">
        <v>89</v>
      </c>
      <c r="AW138" s="1" t="s">
        <v>131</v>
      </c>
      <c r="AX138" s="2" t="s">
        <v>93</v>
      </c>
      <c r="AY138" s="14" t="s">
        <v>1146</v>
      </c>
      <c r="AZ138" s="14">
        <v>1</v>
      </c>
      <c r="BA138" s="2" t="s">
        <v>48</v>
      </c>
      <c r="BB138" s="2">
        <v>17</v>
      </c>
      <c r="BC138" s="2">
        <v>16</v>
      </c>
      <c r="BD138" s="2">
        <v>15</v>
      </c>
      <c r="BE138" s="2" t="s">
        <v>1666</v>
      </c>
      <c r="BF138" s="2">
        <v>14</v>
      </c>
      <c r="BG138" s="2">
        <v>3</v>
      </c>
      <c r="BH138" s="104">
        <v>3.51</v>
      </c>
      <c r="BI138" s="114">
        <v>3.46</v>
      </c>
      <c r="BJ138" s="106">
        <v>2.83</v>
      </c>
      <c r="BK138" s="107">
        <v>1.34</v>
      </c>
      <c r="BL138" s="106">
        <v>0.54</v>
      </c>
      <c r="BM138" s="108">
        <v>0</v>
      </c>
      <c r="BN138" s="106">
        <v>0</v>
      </c>
      <c r="BO138" s="108">
        <v>0</v>
      </c>
      <c r="BP138" s="107">
        <v>1.27</v>
      </c>
      <c r="BQ138" s="106">
        <v>1.39</v>
      </c>
      <c r="BR138" s="106">
        <v>3.33</v>
      </c>
      <c r="BS138" s="106">
        <v>3.26</v>
      </c>
      <c r="BT138" s="106">
        <v>2.87</v>
      </c>
      <c r="BU138" s="8">
        <v>3.73</v>
      </c>
      <c r="BV138" s="7">
        <v>5.82</v>
      </c>
      <c r="BW138" s="9">
        <v>7.31</v>
      </c>
      <c r="BX138" s="4">
        <v>12.33</v>
      </c>
      <c r="BY138" s="4">
        <v>17.43</v>
      </c>
      <c r="BZ138" s="4">
        <v>2.72</v>
      </c>
      <c r="CA138" s="39">
        <v>1.39</v>
      </c>
      <c r="CB138" s="7">
        <v>0</v>
      </c>
      <c r="CC138" s="7">
        <v>1.1499999999999999</v>
      </c>
      <c r="CD138" s="7">
        <v>2.11</v>
      </c>
      <c r="CE138" s="8">
        <v>2.12</v>
      </c>
      <c r="CF138" s="7">
        <v>1.74</v>
      </c>
      <c r="CG138" s="8">
        <v>1.78</v>
      </c>
      <c r="CH138" s="6">
        <v>2.11</v>
      </c>
      <c r="CI138" s="7">
        <v>2.39</v>
      </c>
      <c r="CJ138" s="7">
        <v>3.92</v>
      </c>
      <c r="CK138" s="7">
        <v>4.0599999999999996</v>
      </c>
      <c r="CL138" s="7">
        <v>3.38</v>
      </c>
      <c r="CM138" s="8">
        <v>5.69</v>
      </c>
      <c r="CN138" s="7">
        <v>5.62</v>
      </c>
      <c r="CO138" s="9">
        <v>6.8</v>
      </c>
      <c r="CP138" s="4">
        <v>12.39</v>
      </c>
      <c r="CQ138" s="4">
        <v>18.989999999999998</v>
      </c>
      <c r="CR138" s="16">
        <v>28.87</v>
      </c>
      <c r="CS138" s="40">
        <v>30.45</v>
      </c>
      <c r="CT138" s="17">
        <v>30.04</v>
      </c>
      <c r="CU138" s="18">
        <v>32.020000000000003</v>
      </c>
      <c r="CV138" s="17">
        <v>34.79</v>
      </c>
      <c r="CW138" s="19">
        <v>36.729999999999997</v>
      </c>
      <c r="CX138" s="17">
        <v>38.479999999999997</v>
      </c>
      <c r="CY138" s="19">
        <v>37.119999999999997</v>
      </c>
      <c r="CZ138" s="18">
        <v>38.96</v>
      </c>
      <c r="DA138" s="17">
        <v>38.28</v>
      </c>
      <c r="DB138" s="17">
        <v>41.06</v>
      </c>
      <c r="DC138" s="17">
        <v>41.49</v>
      </c>
      <c r="DD138" s="17">
        <v>44.26</v>
      </c>
      <c r="DE138" s="19">
        <v>46.33</v>
      </c>
      <c r="DF138" s="17">
        <v>46.65</v>
      </c>
      <c r="DG138" s="20">
        <v>41.18</v>
      </c>
      <c r="DH138" s="16">
        <v>37.130000000000003</v>
      </c>
      <c r="DI138" s="16">
        <v>38.08</v>
      </c>
      <c r="DJ138" s="16">
        <v>28.93</v>
      </c>
      <c r="DK138" s="40">
        <v>31.63</v>
      </c>
      <c r="DL138" s="17">
        <v>31.33</v>
      </c>
      <c r="DM138" s="17">
        <v>33.32</v>
      </c>
      <c r="DN138" s="17">
        <v>35.17</v>
      </c>
      <c r="DO138" s="19">
        <v>36.770000000000003</v>
      </c>
      <c r="DP138" s="17">
        <v>38.01</v>
      </c>
      <c r="DQ138" s="19">
        <v>37.89</v>
      </c>
      <c r="DR138" s="18">
        <v>39.17</v>
      </c>
      <c r="DS138" s="17">
        <v>38.29</v>
      </c>
      <c r="DT138" s="17">
        <v>40.82</v>
      </c>
      <c r="DU138" s="17">
        <v>40.75</v>
      </c>
      <c r="DV138" s="17">
        <v>44.86</v>
      </c>
      <c r="DW138" s="19">
        <v>46.02</v>
      </c>
      <c r="DX138" s="17">
        <v>47.44</v>
      </c>
      <c r="DY138" s="20">
        <v>42.37</v>
      </c>
      <c r="DZ138" s="16">
        <v>38.11</v>
      </c>
      <c r="EA138" s="16">
        <v>39.51</v>
      </c>
      <c r="EB138" s="16">
        <v>8</v>
      </c>
      <c r="EC138" s="23">
        <v>8</v>
      </c>
      <c r="ED138" s="17">
        <v>4</v>
      </c>
      <c r="EE138" s="17">
        <v>1</v>
      </c>
      <c r="EF138" s="17">
        <v>-5</v>
      </c>
      <c r="EG138" s="17">
        <v>-7</v>
      </c>
      <c r="EH138" s="17">
        <v>-10</v>
      </c>
      <c r="EI138" s="17">
        <v>-7</v>
      </c>
      <c r="EJ138" s="17">
        <v>-4</v>
      </c>
      <c r="EK138" s="17">
        <v>5</v>
      </c>
      <c r="EL138" s="17">
        <v>12</v>
      </c>
      <c r="EM138" s="17">
        <v>17</v>
      </c>
      <c r="EN138" s="17">
        <v>20</v>
      </c>
      <c r="EO138" s="17">
        <v>19</v>
      </c>
      <c r="EP138" s="17">
        <v>12</v>
      </c>
      <c r="EQ138" s="20">
        <v>5</v>
      </c>
      <c r="ER138" s="20">
        <v>5</v>
      </c>
      <c r="ES138" s="20">
        <v>5</v>
      </c>
      <c r="ET138" s="50"/>
      <c r="EU138" s="50"/>
      <c r="EV138" s="50"/>
    </row>
    <row r="139" spans="1:152" s="154" customFormat="1" ht="14">
      <c r="A139" s="2" t="s">
        <v>1613</v>
      </c>
      <c r="B139" s="2" t="s">
        <v>1666</v>
      </c>
      <c r="C139" s="2">
        <v>16</v>
      </c>
      <c r="D139" s="2">
        <v>4</v>
      </c>
      <c r="E139" s="2">
        <v>50166347</v>
      </c>
      <c r="F139" s="2" t="s">
        <v>91</v>
      </c>
      <c r="G139" s="1" t="s">
        <v>1614</v>
      </c>
      <c r="H139" s="14"/>
      <c r="I139" s="1"/>
      <c r="J139" s="2">
        <v>157.30000000000001</v>
      </c>
      <c r="K139" s="2">
        <v>44.6</v>
      </c>
      <c r="L139" s="2" t="s">
        <v>167</v>
      </c>
      <c r="M139" s="2"/>
      <c r="N139" s="2" t="s">
        <v>99</v>
      </c>
      <c r="O139" s="2" t="s">
        <v>114</v>
      </c>
      <c r="P139" s="3" t="s">
        <v>48</v>
      </c>
      <c r="Q139" s="3">
        <v>19</v>
      </c>
      <c r="R139" s="2">
        <v>21</v>
      </c>
      <c r="S139" s="2">
        <v>13</v>
      </c>
      <c r="T139" s="30" t="s">
        <v>168</v>
      </c>
      <c r="U139" s="30"/>
      <c r="V139" s="30"/>
      <c r="W139" s="30"/>
      <c r="X139" s="3" t="s">
        <v>48</v>
      </c>
      <c r="Y139" s="3">
        <v>19</v>
      </c>
      <c r="Z139" s="2">
        <v>21</v>
      </c>
      <c r="AA139" s="2">
        <v>13</v>
      </c>
      <c r="AB139" s="2" t="s">
        <v>1119</v>
      </c>
      <c r="AC139" s="33"/>
      <c r="AD139" s="3" t="s">
        <v>137</v>
      </c>
      <c r="AE139" s="3">
        <v>69</v>
      </c>
      <c r="AF139" s="2">
        <v>52</v>
      </c>
      <c r="AG139" s="2">
        <v>51</v>
      </c>
      <c r="AH139" s="2"/>
      <c r="AI139" s="33" t="s">
        <v>443</v>
      </c>
      <c r="AJ139" s="12" t="s">
        <v>116</v>
      </c>
      <c r="AK139" s="12">
        <v>59</v>
      </c>
      <c r="AL139" s="13">
        <v>45</v>
      </c>
      <c r="AM139" s="13">
        <v>30</v>
      </c>
      <c r="AN139" s="13"/>
      <c r="AO139" s="34" t="s">
        <v>180</v>
      </c>
      <c r="AP139" s="2" t="s">
        <v>869</v>
      </c>
      <c r="AQ139" s="2" t="s">
        <v>348</v>
      </c>
      <c r="AR139" s="2" t="s">
        <v>667</v>
      </c>
      <c r="AS139" s="2" t="s">
        <v>324</v>
      </c>
      <c r="AT139" s="2" t="s">
        <v>87</v>
      </c>
      <c r="AU139" s="1"/>
      <c r="AV139" s="2" t="s">
        <v>89</v>
      </c>
      <c r="AW139" s="1"/>
      <c r="AX139" s="2" t="s">
        <v>93</v>
      </c>
      <c r="AY139" s="14" t="s">
        <v>1615</v>
      </c>
      <c r="AZ139" s="14">
        <v>1</v>
      </c>
      <c r="BA139" s="3" t="s">
        <v>48</v>
      </c>
      <c r="BB139" s="3">
        <v>19</v>
      </c>
      <c r="BC139" s="2">
        <v>21</v>
      </c>
      <c r="BD139" s="2">
        <v>13</v>
      </c>
      <c r="BE139" s="2" t="s">
        <v>1666</v>
      </c>
      <c r="BF139" s="2">
        <v>16</v>
      </c>
      <c r="BG139" s="2">
        <v>4</v>
      </c>
      <c r="BH139" s="104">
        <v>3.11</v>
      </c>
      <c r="BI139" s="105">
        <v>2.13</v>
      </c>
      <c r="BJ139" s="109">
        <v>1.37</v>
      </c>
      <c r="BK139" s="107">
        <v>1.27</v>
      </c>
      <c r="BL139" s="106">
        <v>1.62</v>
      </c>
      <c r="BM139" s="108">
        <v>1.63</v>
      </c>
      <c r="BN139" s="106">
        <v>1.1200000000000001</v>
      </c>
      <c r="BO139" s="108">
        <v>1.81</v>
      </c>
      <c r="BP139" s="107">
        <v>2.5299999999999998</v>
      </c>
      <c r="BQ139" s="106">
        <v>3.78</v>
      </c>
      <c r="BR139" s="106">
        <v>5.61</v>
      </c>
      <c r="BS139" s="106">
        <v>6.44</v>
      </c>
      <c r="BT139" s="106">
        <v>3.81</v>
      </c>
      <c r="BU139" s="8">
        <v>3.56</v>
      </c>
      <c r="BV139" s="7">
        <v>4.4400000000000004</v>
      </c>
      <c r="BW139" s="9">
        <v>6.35</v>
      </c>
      <c r="BX139" s="4">
        <v>9.25</v>
      </c>
      <c r="BY139" s="4">
        <v>14.16</v>
      </c>
      <c r="BZ139" s="4">
        <v>3.65</v>
      </c>
      <c r="CA139" s="26">
        <v>2.39</v>
      </c>
      <c r="CB139" s="25">
        <v>1.9</v>
      </c>
      <c r="CC139" s="53">
        <v>1.34</v>
      </c>
      <c r="CD139" s="53">
        <v>1.39</v>
      </c>
      <c r="CE139" s="54">
        <v>1.49</v>
      </c>
      <c r="CF139" s="53">
        <v>2.98</v>
      </c>
      <c r="CG139" s="54">
        <v>2.44</v>
      </c>
      <c r="CH139" s="55">
        <v>2.37</v>
      </c>
      <c r="CI139" s="53">
        <v>3.86</v>
      </c>
      <c r="CJ139" s="53">
        <v>6.27</v>
      </c>
      <c r="CK139" s="53">
        <v>6.41</v>
      </c>
      <c r="CL139" s="7">
        <v>3.87</v>
      </c>
      <c r="CM139" s="8">
        <v>4.22</v>
      </c>
      <c r="CN139" s="7">
        <v>4.3</v>
      </c>
      <c r="CO139" s="9">
        <v>6.35</v>
      </c>
      <c r="CP139" s="4">
        <v>8.9700000000000006</v>
      </c>
      <c r="CQ139" s="4">
        <v>14.41</v>
      </c>
      <c r="CR139" s="16">
        <v>24.86</v>
      </c>
      <c r="CS139" s="38">
        <v>28.39</v>
      </c>
      <c r="CT139" s="20">
        <v>30.26</v>
      </c>
      <c r="CU139" s="18">
        <v>32.11</v>
      </c>
      <c r="CV139" s="17">
        <v>32.72</v>
      </c>
      <c r="CW139" s="19">
        <v>33.11</v>
      </c>
      <c r="CX139" s="17">
        <v>33.700000000000003</v>
      </c>
      <c r="CY139" s="19">
        <v>33.51</v>
      </c>
      <c r="CZ139" s="18">
        <v>35.4</v>
      </c>
      <c r="DA139" s="17">
        <v>36.69</v>
      </c>
      <c r="DB139" s="17">
        <v>38.130000000000003</v>
      </c>
      <c r="DC139" s="17">
        <v>39.07</v>
      </c>
      <c r="DD139" s="17">
        <v>41.02</v>
      </c>
      <c r="DE139" s="19">
        <v>41.73</v>
      </c>
      <c r="DF139" s="17">
        <v>42.14</v>
      </c>
      <c r="DG139" s="20">
        <v>41.61</v>
      </c>
      <c r="DH139" s="16">
        <v>37.53</v>
      </c>
      <c r="DI139" s="16">
        <v>39.83</v>
      </c>
      <c r="DJ139" s="16">
        <v>25.44</v>
      </c>
      <c r="DK139" s="38">
        <v>27.73</v>
      </c>
      <c r="DL139" s="20">
        <v>30.47</v>
      </c>
      <c r="DM139" s="17">
        <v>32.36</v>
      </c>
      <c r="DN139" s="17">
        <v>32.72</v>
      </c>
      <c r="DO139" s="19">
        <v>32.31</v>
      </c>
      <c r="DP139" s="17">
        <v>33.659999999999997</v>
      </c>
      <c r="DQ139" s="19">
        <v>33.299999999999997</v>
      </c>
      <c r="DR139" s="18">
        <v>34.54</v>
      </c>
      <c r="DS139" s="17">
        <v>37.78</v>
      </c>
      <c r="DT139" s="17">
        <v>38.56</v>
      </c>
      <c r="DU139" s="17">
        <v>39.65</v>
      </c>
      <c r="DV139" s="17">
        <v>41.28</v>
      </c>
      <c r="DW139" s="19">
        <v>42.71</v>
      </c>
      <c r="DX139" s="17">
        <v>42.69</v>
      </c>
      <c r="DY139" s="20">
        <v>41.07</v>
      </c>
      <c r="DZ139" s="16">
        <v>38.380000000000003</v>
      </c>
      <c r="EA139" s="16">
        <v>39.299999999999997</v>
      </c>
      <c r="EB139" s="16">
        <v>4</v>
      </c>
      <c r="EC139" s="20">
        <v>6</v>
      </c>
      <c r="ED139" s="20">
        <v>5</v>
      </c>
      <c r="EE139" s="17">
        <v>4</v>
      </c>
      <c r="EF139" s="17">
        <v>2</v>
      </c>
      <c r="EG139" s="17">
        <v>-3</v>
      </c>
      <c r="EH139" s="17">
        <v>-8</v>
      </c>
      <c r="EI139" s="17">
        <v>-16</v>
      </c>
      <c r="EJ139" s="17">
        <v>-13</v>
      </c>
      <c r="EK139" s="17">
        <v>0</v>
      </c>
      <c r="EL139" s="17">
        <v>10</v>
      </c>
      <c r="EM139" s="17">
        <v>21</v>
      </c>
      <c r="EN139" s="17">
        <v>26</v>
      </c>
      <c r="EO139" s="17">
        <v>27</v>
      </c>
      <c r="EP139" s="17">
        <v>25</v>
      </c>
      <c r="EQ139" s="20">
        <v>16</v>
      </c>
      <c r="ER139" s="20">
        <v>12</v>
      </c>
      <c r="ES139" s="20">
        <v>12</v>
      </c>
      <c r="ET139" s="50"/>
      <c r="EU139" s="50"/>
      <c r="EV139" s="50"/>
    </row>
    <row r="140" spans="1:152" s="154" customFormat="1" ht="14">
      <c r="A140" s="2" t="s">
        <v>1434</v>
      </c>
      <c r="B140" s="2" t="s">
        <v>1666</v>
      </c>
      <c r="C140" s="2">
        <v>22</v>
      </c>
      <c r="D140" s="2">
        <v>0</v>
      </c>
      <c r="E140" s="2">
        <v>38351549</v>
      </c>
      <c r="F140" s="2" t="s">
        <v>91</v>
      </c>
      <c r="G140" s="1" t="s">
        <v>1437</v>
      </c>
      <c r="H140" s="14"/>
      <c r="I140" s="1"/>
      <c r="J140" s="2">
        <v>152.19999999999999</v>
      </c>
      <c r="K140" s="2">
        <v>58.7</v>
      </c>
      <c r="L140" s="2" t="s">
        <v>167</v>
      </c>
      <c r="M140" s="2"/>
      <c r="N140" s="2" t="s">
        <v>99</v>
      </c>
      <c r="O140" s="2" t="s">
        <v>114</v>
      </c>
      <c r="P140" s="3" t="s">
        <v>6</v>
      </c>
      <c r="Q140" s="3">
        <v>21</v>
      </c>
      <c r="R140" s="2">
        <v>21</v>
      </c>
      <c r="S140" s="2">
        <v>20</v>
      </c>
      <c r="T140" s="30" t="s">
        <v>168</v>
      </c>
      <c r="U140" s="30" t="s">
        <v>772</v>
      </c>
      <c r="V140" s="30" t="s">
        <v>860</v>
      </c>
      <c r="W140" s="30"/>
      <c r="X140" s="3" t="s">
        <v>6</v>
      </c>
      <c r="Y140" s="3">
        <v>21</v>
      </c>
      <c r="Z140" s="2">
        <v>21</v>
      </c>
      <c r="AA140" s="2">
        <v>20</v>
      </c>
      <c r="AB140" s="2" t="s">
        <v>280</v>
      </c>
      <c r="AC140" s="33"/>
      <c r="AD140" s="3" t="s">
        <v>137</v>
      </c>
      <c r="AE140" s="3">
        <v>58</v>
      </c>
      <c r="AF140" s="2">
        <v>47</v>
      </c>
      <c r="AG140" s="2">
        <v>32</v>
      </c>
      <c r="AH140" s="2"/>
      <c r="AI140" s="33" t="s">
        <v>443</v>
      </c>
      <c r="AJ140" s="12" t="s">
        <v>138</v>
      </c>
      <c r="AK140" s="12">
        <v>41</v>
      </c>
      <c r="AL140" s="13">
        <v>38</v>
      </c>
      <c r="AM140" s="13">
        <v>28</v>
      </c>
      <c r="AN140" s="13"/>
      <c r="AO140" s="34" t="s">
        <v>180</v>
      </c>
      <c r="AP140" s="2" t="s">
        <v>149</v>
      </c>
      <c r="AQ140" s="2" t="s">
        <v>84</v>
      </c>
      <c r="AR140" s="2" t="s">
        <v>429</v>
      </c>
      <c r="AS140" s="2" t="s">
        <v>313</v>
      </c>
      <c r="AT140" s="2" t="s">
        <v>87</v>
      </c>
      <c r="AU140" s="1"/>
      <c r="AV140" s="2" t="s">
        <v>89</v>
      </c>
      <c r="AW140" s="1"/>
      <c r="AX140" s="2" t="s">
        <v>93</v>
      </c>
      <c r="AY140" s="14" t="s">
        <v>753</v>
      </c>
      <c r="AZ140" s="14">
        <v>1</v>
      </c>
      <c r="BA140" s="3" t="s">
        <v>6</v>
      </c>
      <c r="BB140" s="3">
        <v>21</v>
      </c>
      <c r="BC140" s="2">
        <v>21</v>
      </c>
      <c r="BD140" s="2">
        <v>20</v>
      </c>
      <c r="BE140" s="2" t="s">
        <v>1666</v>
      </c>
      <c r="BF140" s="2">
        <v>22</v>
      </c>
      <c r="BG140" s="2">
        <v>0</v>
      </c>
      <c r="BH140" s="104">
        <v>4.75</v>
      </c>
      <c r="BI140" s="105">
        <v>3.97</v>
      </c>
      <c r="BJ140" s="109">
        <v>2.62</v>
      </c>
      <c r="BK140" s="107">
        <v>2.61</v>
      </c>
      <c r="BL140" s="106">
        <v>2.2400000000000002</v>
      </c>
      <c r="BM140" s="108">
        <v>1.02</v>
      </c>
      <c r="BN140" s="106">
        <v>0</v>
      </c>
      <c r="BO140" s="108">
        <v>0</v>
      </c>
      <c r="BP140" s="107">
        <v>0</v>
      </c>
      <c r="BQ140" s="106">
        <v>3.37</v>
      </c>
      <c r="BR140" s="106">
        <v>5.71</v>
      </c>
      <c r="BS140" s="106">
        <v>3.48</v>
      </c>
      <c r="BT140" s="106">
        <v>2.41</v>
      </c>
      <c r="BU140" s="8">
        <v>3.19</v>
      </c>
      <c r="BV140" s="7">
        <v>3.87</v>
      </c>
      <c r="BW140" s="9">
        <v>8.11</v>
      </c>
      <c r="BX140" s="4">
        <v>12.93</v>
      </c>
      <c r="BY140" s="4">
        <v>15.62</v>
      </c>
      <c r="BZ140" s="4">
        <v>4.2699999999999996</v>
      </c>
      <c r="CA140" s="26">
        <v>3.28</v>
      </c>
      <c r="CB140" s="25">
        <v>0.79</v>
      </c>
      <c r="CC140" s="53">
        <v>0.25</v>
      </c>
      <c r="CD140" s="53">
        <v>1.78</v>
      </c>
      <c r="CE140" s="54">
        <v>1.37</v>
      </c>
      <c r="CF140" s="53">
        <v>1.61</v>
      </c>
      <c r="CG140" s="54">
        <v>1.74</v>
      </c>
      <c r="CH140" s="55">
        <v>3.13</v>
      </c>
      <c r="CI140" s="53">
        <v>4.22</v>
      </c>
      <c r="CJ140" s="53">
        <v>5.36</v>
      </c>
      <c r="CK140" s="53">
        <v>2.86</v>
      </c>
      <c r="CL140" s="7">
        <v>0.18</v>
      </c>
      <c r="CM140" s="8">
        <v>1.5</v>
      </c>
      <c r="CN140" s="7">
        <v>3.21</v>
      </c>
      <c r="CO140" s="9">
        <v>7.48</v>
      </c>
      <c r="CP140" s="4">
        <v>12.44</v>
      </c>
      <c r="CQ140" s="4">
        <v>15.4</v>
      </c>
      <c r="CR140" s="16">
        <v>26.39</v>
      </c>
      <c r="CS140" s="38">
        <v>29.24</v>
      </c>
      <c r="CT140" s="20">
        <v>33.549999999999997</v>
      </c>
      <c r="CU140" s="18">
        <v>35.130000000000003</v>
      </c>
      <c r="CV140" s="17">
        <v>36.369999999999997</v>
      </c>
      <c r="CW140" s="19">
        <v>37.15</v>
      </c>
      <c r="CX140" s="17">
        <v>37.159999999999997</v>
      </c>
      <c r="CY140" s="19">
        <v>38.82</v>
      </c>
      <c r="CZ140" s="18">
        <v>40.14</v>
      </c>
      <c r="DA140" s="17">
        <v>41.15</v>
      </c>
      <c r="DB140" s="17">
        <v>41.75</v>
      </c>
      <c r="DC140" s="17">
        <v>41.51</v>
      </c>
      <c r="DD140" s="17">
        <v>43.65</v>
      </c>
      <c r="DE140" s="19">
        <v>44.1</v>
      </c>
      <c r="DF140" s="17">
        <v>45.97</v>
      </c>
      <c r="DG140" s="20">
        <v>43.21</v>
      </c>
      <c r="DH140" s="16">
        <v>43.88</v>
      </c>
      <c r="DI140" s="16">
        <v>32.47</v>
      </c>
      <c r="DJ140" s="16">
        <v>27.26</v>
      </c>
      <c r="DK140" s="38">
        <v>29.12</v>
      </c>
      <c r="DL140" s="20">
        <v>33.78</v>
      </c>
      <c r="DM140" s="17">
        <v>35.31</v>
      </c>
      <c r="DN140" s="17">
        <v>36.03</v>
      </c>
      <c r="DO140" s="19">
        <v>37.35</v>
      </c>
      <c r="DP140" s="17">
        <v>37.65</v>
      </c>
      <c r="DQ140" s="19">
        <v>38.51</v>
      </c>
      <c r="DR140" s="18">
        <v>39.200000000000003</v>
      </c>
      <c r="DS140" s="17">
        <v>41.35</v>
      </c>
      <c r="DT140" s="17">
        <v>42.03</v>
      </c>
      <c r="DU140" s="17">
        <v>41.66</v>
      </c>
      <c r="DV140" s="17">
        <v>43.45</v>
      </c>
      <c r="DW140" s="19">
        <v>44.29</v>
      </c>
      <c r="DX140" s="17">
        <v>45.59</v>
      </c>
      <c r="DY140" s="20">
        <v>44.3</v>
      </c>
      <c r="DZ140" s="16">
        <v>43.37</v>
      </c>
      <c r="EA140" s="16">
        <v>32.43</v>
      </c>
      <c r="EB140" s="16">
        <v>2</v>
      </c>
      <c r="EC140" s="20">
        <v>4</v>
      </c>
      <c r="ED140" s="20">
        <v>5</v>
      </c>
      <c r="EE140" s="17">
        <v>4</v>
      </c>
      <c r="EF140" s="17">
        <v>2</v>
      </c>
      <c r="EG140" s="17">
        <v>-3</v>
      </c>
      <c r="EH140" s="17">
        <v>-7</v>
      </c>
      <c r="EI140" s="17">
        <v>-8</v>
      </c>
      <c r="EJ140" s="17">
        <v>-7</v>
      </c>
      <c r="EK140" s="17">
        <v>-2</v>
      </c>
      <c r="EL140" s="17">
        <v>5</v>
      </c>
      <c r="EM140" s="17">
        <v>10</v>
      </c>
      <c r="EN140" s="17">
        <v>15</v>
      </c>
      <c r="EO140" s="17">
        <v>15</v>
      </c>
      <c r="EP140" s="17">
        <v>11</v>
      </c>
      <c r="EQ140" s="20">
        <v>7</v>
      </c>
      <c r="ER140" s="20">
        <v>5</v>
      </c>
      <c r="ES140" s="20">
        <v>0</v>
      </c>
      <c r="ET140" s="50"/>
      <c r="EU140" s="50"/>
      <c r="EV140" s="50"/>
    </row>
    <row r="141" spans="1:152" s="154" customFormat="1" ht="14">
      <c r="A141" s="2" t="s">
        <v>1293</v>
      </c>
      <c r="B141" s="2" t="s">
        <v>1666</v>
      </c>
      <c r="C141" s="2">
        <v>13</v>
      </c>
      <c r="D141" s="2">
        <v>9</v>
      </c>
      <c r="E141" s="2">
        <v>53231930</v>
      </c>
      <c r="F141" s="2" t="s">
        <v>91</v>
      </c>
      <c r="G141" s="1" t="s">
        <v>211</v>
      </c>
      <c r="H141" s="15" t="s">
        <v>95</v>
      </c>
      <c r="I141" s="1">
        <v>0</v>
      </c>
      <c r="J141" s="2">
        <v>155.69999999999999</v>
      </c>
      <c r="K141" s="2">
        <v>46.3</v>
      </c>
      <c r="L141" s="2" t="s">
        <v>167</v>
      </c>
      <c r="M141" s="2"/>
      <c r="N141" s="2" t="s">
        <v>99</v>
      </c>
      <c r="O141" s="2" t="s">
        <v>114</v>
      </c>
      <c r="P141" s="2" t="s">
        <v>6</v>
      </c>
      <c r="Q141" s="2">
        <v>22</v>
      </c>
      <c r="R141" s="2">
        <v>22</v>
      </c>
      <c r="S141" s="2">
        <v>15</v>
      </c>
      <c r="T141" s="30" t="s">
        <v>168</v>
      </c>
      <c r="U141" s="30" t="s">
        <v>674</v>
      </c>
      <c r="V141" s="30"/>
      <c r="W141" s="30"/>
      <c r="X141" s="2" t="s">
        <v>6</v>
      </c>
      <c r="Y141" s="2">
        <v>22</v>
      </c>
      <c r="Z141" s="2">
        <v>22</v>
      </c>
      <c r="AA141" s="2">
        <v>15</v>
      </c>
      <c r="AB141" s="2" t="s">
        <v>1294</v>
      </c>
      <c r="AC141" s="33"/>
      <c r="AD141" s="3" t="s">
        <v>137</v>
      </c>
      <c r="AE141" s="3">
        <v>59</v>
      </c>
      <c r="AF141" s="2">
        <v>46</v>
      </c>
      <c r="AG141" s="2">
        <v>33</v>
      </c>
      <c r="AH141" s="2"/>
      <c r="AI141" s="2" t="s">
        <v>209</v>
      </c>
      <c r="AJ141" s="3" t="s">
        <v>116</v>
      </c>
      <c r="AK141" s="3">
        <v>53</v>
      </c>
      <c r="AL141" s="2">
        <v>41</v>
      </c>
      <c r="AM141" s="2">
        <v>25</v>
      </c>
      <c r="AN141" s="2"/>
      <c r="AO141" s="33" t="s">
        <v>197</v>
      </c>
      <c r="AP141" s="2" t="s">
        <v>210</v>
      </c>
      <c r="AQ141" s="2" t="s">
        <v>118</v>
      </c>
      <c r="AR141" s="2" t="s">
        <v>119</v>
      </c>
      <c r="AS141" s="2" t="s">
        <v>141</v>
      </c>
      <c r="AT141" s="2" t="s">
        <v>87</v>
      </c>
      <c r="AU141" s="1" t="s">
        <v>176</v>
      </c>
      <c r="AV141" s="2" t="s">
        <v>89</v>
      </c>
      <c r="AW141" s="1" t="s">
        <v>108</v>
      </c>
      <c r="AX141" s="2" t="s">
        <v>93</v>
      </c>
      <c r="AY141" s="14" t="s">
        <v>110</v>
      </c>
      <c r="AZ141" s="14">
        <v>1</v>
      </c>
      <c r="BA141" s="2" t="s">
        <v>6</v>
      </c>
      <c r="BB141" s="2">
        <v>22</v>
      </c>
      <c r="BC141" s="2">
        <v>22</v>
      </c>
      <c r="BD141" s="2">
        <v>15</v>
      </c>
      <c r="BE141" s="2" t="s">
        <v>1666</v>
      </c>
      <c r="BF141" s="2">
        <v>13</v>
      </c>
      <c r="BG141" s="2">
        <v>9</v>
      </c>
      <c r="BH141" s="104">
        <v>4.01</v>
      </c>
      <c r="BI141" s="114">
        <v>3.28</v>
      </c>
      <c r="BJ141" s="115">
        <v>3.41</v>
      </c>
      <c r="BK141" s="107">
        <v>3.02</v>
      </c>
      <c r="BL141" s="106">
        <v>2.87</v>
      </c>
      <c r="BM141" s="108">
        <v>2.52</v>
      </c>
      <c r="BN141" s="106">
        <v>2.0699999999999998</v>
      </c>
      <c r="BO141" s="108">
        <v>2.56</v>
      </c>
      <c r="BP141" s="107">
        <v>3.21</v>
      </c>
      <c r="BQ141" s="106">
        <v>4.13</v>
      </c>
      <c r="BR141" s="106">
        <v>7.96</v>
      </c>
      <c r="BS141" s="106">
        <v>4.04</v>
      </c>
      <c r="BT141" s="106">
        <v>3.18</v>
      </c>
      <c r="BU141" s="8">
        <v>5.27</v>
      </c>
      <c r="BV141" s="9">
        <v>7.95</v>
      </c>
      <c r="BW141" s="9">
        <v>12.26</v>
      </c>
      <c r="BX141" s="4">
        <v>15.05</v>
      </c>
      <c r="BY141" s="98"/>
      <c r="BZ141" s="4">
        <v>4.62</v>
      </c>
      <c r="CA141" s="39">
        <v>3.62</v>
      </c>
      <c r="CB141" s="5">
        <v>1.94</v>
      </c>
      <c r="CC141" s="7">
        <v>1.66</v>
      </c>
      <c r="CD141" s="7">
        <v>2.88</v>
      </c>
      <c r="CE141" s="8">
        <v>2.36</v>
      </c>
      <c r="CF141" s="7">
        <v>2.87</v>
      </c>
      <c r="CG141" s="8">
        <v>3.86</v>
      </c>
      <c r="CH141" s="6">
        <v>4.0999999999999996</v>
      </c>
      <c r="CI141" s="7">
        <v>5.34</v>
      </c>
      <c r="CJ141" s="7">
        <v>8.7200000000000006</v>
      </c>
      <c r="CK141" s="7">
        <v>5.39</v>
      </c>
      <c r="CL141" s="7">
        <v>3.69</v>
      </c>
      <c r="CM141" s="8">
        <v>6.52</v>
      </c>
      <c r="CN141" s="9">
        <v>8.3699999999999992</v>
      </c>
      <c r="CO141" s="9">
        <v>12.14</v>
      </c>
      <c r="CP141" s="4">
        <v>15.23</v>
      </c>
      <c r="CQ141" s="98"/>
      <c r="CR141" s="16">
        <v>28.17</v>
      </c>
      <c r="CS141" s="40">
        <v>30.96</v>
      </c>
      <c r="CT141" s="23">
        <v>32.67</v>
      </c>
      <c r="CU141" s="18">
        <v>32.630000000000003</v>
      </c>
      <c r="CV141" s="17">
        <v>34.89</v>
      </c>
      <c r="CW141" s="19">
        <v>36.03</v>
      </c>
      <c r="CX141" s="17">
        <v>35.89</v>
      </c>
      <c r="CY141" s="19">
        <v>38.01</v>
      </c>
      <c r="CZ141" s="18">
        <v>38.39</v>
      </c>
      <c r="DA141" s="17">
        <v>38.06</v>
      </c>
      <c r="DB141" s="17">
        <v>40.159999999999997</v>
      </c>
      <c r="DC141" s="17">
        <v>43.49</v>
      </c>
      <c r="DD141" s="17">
        <v>45.52</v>
      </c>
      <c r="DE141" s="19">
        <v>45.8</v>
      </c>
      <c r="DF141" s="20">
        <v>46.97</v>
      </c>
      <c r="DG141" s="20">
        <v>43.17</v>
      </c>
      <c r="DH141" s="16">
        <v>42.32</v>
      </c>
      <c r="DI141" s="100"/>
      <c r="DJ141" s="16">
        <v>28.39</v>
      </c>
      <c r="DK141" s="40">
        <v>31.12</v>
      </c>
      <c r="DL141" s="23">
        <v>33.07</v>
      </c>
      <c r="DM141" s="17">
        <v>32.18</v>
      </c>
      <c r="DN141" s="17">
        <v>34.96</v>
      </c>
      <c r="DO141" s="19">
        <v>37.270000000000003</v>
      </c>
      <c r="DP141" s="17">
        <v>36.07</v>
      </c>
      <c r="DQ141" s="19">
        <v>37.36</v>
      </c>
      <c r="DR141" s="18">
        <v>38.76</v>
      </c>
      <c r="DS141" s="17">
        <v>38.15</v>
      </c>
      <c r="DT141" s="17">
        <v>39.49</v>
      </c>
      <c r="DU141" s="17">
        <v>42.84</v>
      </c>
      <c r="DV141" s="17">
        <v>44.96</v>
      </c>
      <c r="DW141" s="19">
        <v>46.7</v>
      </c>
      <c r="DX141" s="20">
        <v>46.75</v>
      </c>
      <c r="DY141" s="20">
        <v>42.7</v>
      </c>
      <c r="DZ141" s="16">
        <v>42.14</v>
      </c>
      <c r="EA141" s="100"/>
      <c r="EB141" s="16">
        <v>1</v>
      </c>
      <c r="EC141" s="23">
        <v>3</v>
      </c>
      <c r="ED141" s="23">
        <v>4</v>
      </c>
      <c r="EE141" s="17">
        <v>0</v>
      </c>
      <c r="EF141" s="17">
        <v>-3</v>
      </c>
      <c r="EG141" s="17">
        <v>-10</v>
      </c>
      <c r="EH141" s="17">
        <v>-15</v>
      </c>
      <c r="EI141" s="17">
        <v>-16</v>
      </c>
      <c r="EJ141" s="17">
        <v>-11</v>
      </c>
      <c r="EK141" s="17">
        <v>-1</v>
      </c>
      <c r="EL141" s="17">
        <v>8</v>
      </c>
      <c r="EM141" s="17">
        <v>13</v>
      </c>
      <c r="EN141" s="17">
        <v>18</v>
      </c>
      <c r="EO141" s="17">
        <v>17</v>
      </c>
      <c r="EP141" s="20">
        <v>13</v>
      </c>
      <c r="EQ141" s="20">
        <v>11</v>
      </c>
      <c r="ER141" s="20">
        <v>11</v>
      </c>
      <c r="ES141" s="101"/>
      <c r="ET141" s="50"/>
      <c r="EU141" s="50"/>
      <c r="EV141" s="50"/>
    </row>
    <row r="142" spans="1:152" s="154" customFormat="1" ht="14">
      <c r="A142" s="2" t="s">
        <v>1307</v>
      </c>
      <c r="B142" s="2" t="s">
        <v>1666</v>
      </c>
      <c r="C142" s="2">
        <v>12</v>
      </c>
      <c r="D142" s="2">
        <v>11</v>
      </c>
      <c r="E142" s="2">
        <v>51892593</v>
      </c>
      <c r="F142" s="2" t="s">
        <v>91</v>
      </c>
      <c r="G142" s="1" t="s">
        <v>314</v>
      </c>
      <c r="H142" s="15" t="s">
        <v>95</v>
      </c>
      <c r="I142" s="1">
        <v>0</v>
      </c>
      <c r="J142" s="2">
        <v>146</v>
      </c>
      <c r="K142" s="2">
        <v>32.5</v>
      </c>
      <c r="L142" s="2" t="s">
        <v>167</v>
      </c>
      <c r="M142" s="2"/>
      <c r="N142" s="2" t="s">
        <v>99</v>
      </c>
      <c r="O142" s="2" t="s">
        <v>114</v>
      </c>
      <c r="P142" s="2" t="s">
        <v>6</v>
      </c>
      <c r="Q142" s="2">
        <v>25</v>
      </c>
      <c r="R142" s="2">
        <v>24</v>
      </c>
      <c r="S142" s="2">
        <v>16</v>
      </c>
      <c r="T142" s="30" t="s">
        <v>168</v>
      </c>
      <c r="U142" s="30"/>
      <c r="V142" s="30"/>
      <c r="W142" s="30"/>
      <c r="X142" s="2" t="s">
        <v>6</v>
      </c>
      <c r="Y142" s="2">
        <v>25</v>
      </c>
      <c r="Z142" s="2">
        <v>24</v>
      </c>
      <c r="AA142" s="2">
        <v>16</v>
      </c>
      <c r="AB142" s="2" t="s">
        <v>1308</v>
      </c>
      <c r="AC142" s="33"/>
      <c r="AD142" s="3" t="s">
        <v>137</v>
      </c>
      <c r="AE142" s="3">
        <v>68</v>
      </c>
      <c r="AF142" s="2">
        <v>56</v>
      </c>
      <c r="AG142" s="2">
        <v>44</v>
      </c>
      <c r="AH142" s="2"/>
      <c r="AI142" s="2" t="s">
        <v>209</v>
      </c>
      <c r="AJ142" s="3" t="s">
        <v>116</v>
      </c>
      <c r="AK142" s="3">
        <v>62</v>
      </c>
      <c r="AL142" s="2">
        <v>41</v>
      </c>
      <c r="AM142" s="2">
        <v>30</v>
      </c>
      <c r="AN142" s="2"/>
      <c r="AO142" s="33" t="s">
        <v>180</v>
      </c>
      <c r="AP142" s="2" t="s">
        <v>311</v>
      </c>
      <c r="AQ142" s="2" t="s">
        <v>118</v>
      </c>
      <c r="AR142" s="2" t="s">
        <v>312</v>
      </c>
      <c r="AS142" s="2" t="s">
        <v>313</v>
      </c>
      <c r="AT142" s="2" t="s">
        <v>87</v>
      </c>
      <c r="AU142" s="1" t="s">
        <v>88</v>
      </c>
      <c r="AV142" s="2" t="s">
        <v>89</v>
      </c>
      <c r="AW142" s="1" t="s">
        <v>108</v>
      </c>
      <c r="AX142" s="2" t="s">
        <v>93</v>
      </c>
      <c r="AY142" s="14" t="s">
        <v>211</v>
      </c>
      <c r="AZ142" s="14">
        <v>1</v>
      </c>
      <c r="BA142" s="2" t="s">
        <v>6</v>
      </c>
      <c r="BB142" s="2">
        <v>25</v>
      </c>
      <c r="BC142" s="2">
        <v>24</v>
      </c>
      <c r="BD142" s="2">
        <v>16</v>
      </c>
      <c r="BE142" s="2" t="s">
        <v>1666</v>
      </c>
      <c r="BF142" s="2">
        <v>12</v>
      </c>
      <c r="BG142" s="2">
        <v>11</v>
      </c>
      <c r="BH142" s="104">
        <v>3.98</v>
      </c>
      <c r="BI142" s="107">
        <v>2.5</v>
      </c>
      <c r="BJ142" s="106">
        <v>1.85</v>
      </c>
      <c r="BK142" s="107">
        <v>1.34</v>
      </c>
      <c r="BL142" s="106">
        <v>1.81</v>
      </c>
      <c r="BM142" s="108">
        <v>0</v>
      </c>
      <c r="BN142" s="106">
        <v>0</v>
      </c>
      <c r="BO142" s="108">
        <v>1.18</v>
      </c>
      <c r="BP142" s="107">
        <v>1.66</v>
      </c>
      <c r="BQ142" s="106">
        <v>2.44</v>
      </c>
      <c r="BR142" s="106">
        <v>5.29</v>
      </c>
      <c r="BS142" s="106">
        <v>6.32</v>
      </c>
      <c r="BT142" s="106">
        <v>2.17</v>
      </c>
      <c r="BU142" s="8">
        <v>2.44</v>
      </c>
      <c r="BV142" s="7">
        <v>3.74</v>
      </c>
      <c r="BW142" s="9">
        <v>5.22</v>
      </c>
      <c r="BX142" s="4">
        <v>9.77</v>
      </c>
      <c r="BY142" s="4">
        <v>11.16</v>
      </c>
      <c r="BZ142" s="4">
        <v>3.88</v>
      </c>
      <c r="CA142" s="6">
        <v>2.58</v>
      </c>
      <c r="CB142" s="7">
        <v>0</v>
      </c>
      <c r="CC142" s="7">
        <v>0</v>
      </c>
      <c r="CD142" s="7">
        <v>1.78</v>
      </c>
      <c r="CE142" s="8">
        <v>0.99</v>
      </c>
      <c r="CF142" s="7">
        <v>2.12</v>
      </c>
      <c r="CG142" s="8">
        <v>3.5</v>
      </c>
      <c r="CH142" s="6">
        <v>2.48</v>
      </c>
      <c r="CI142" s="7">
        <v>4.18</v>
      </c>
      <c r="CJ142" s="7">
        <v>6.3</v>
      </c>
      <c r="CK142" s="7">
        <v>3.99</v>
      </c>
      <c r="CL142" s="7">
        <v>2.2000000000000002</v>
      </c>
      <c r="CM142" s="8">
        <v>2.91</v>
      </c>
      <c r="CN142" s="7">
        <v>4.74</v>
      </c>
      <c r="CO142" s="9">
        <v>5.45</v>
      </c>
      <c r="CP142" s="4">
        <v>8.7100000000000009</v>
      </c>
      <c r="CQ142" s="4">
        <v>12.92</v>
      </c>
      <c r="CR142" s="16">
        <v>23.39</v>
      </c>
      <c r="CS142" s="18">
        <v>28.41</v>
      </c>
      <c r="CT142" s="17">
        <v>29.26</v>
      </c>
      <c r="CU142" s="18">
        <v>29.67</v>
      </c>
      <c r="CV142" s="17">
        <v>31.16</v>
      </c>
      <c r="CW142" s="19">
        <v>32.869999999999997</v>
      </c>
      <c r="CX142" s="17">
        <v>34.33</v>
      </c>
      <c r="CY142" s="19">
        <v>34.75</v>
      </c>
      <c r="CZ142" s="18">
        <v>34.979999999999997</v>
      </c>
      <c r="DA142" s="17">
        <v>36.520000000000003</v>
      </c>
      <c r="DB142" s="17">
        <v>36.79</v>
      </c>
      <c r="DC142" s="17">
        <v>38.61</v>
      </c>
      <c r="DD142" s="17">
        <v>40.369999999999997</v>
      </c>
      <c r="DE142" s="19">
        <v>41.89</v>
      </c>
      <c r="DF142" s="17">
        <v>44.6</v>
      </c>
      <c r="DG142" s="20">
        <v>41.46</v>
      </c>
      <c r="DH142" s="16">
        <v>36.56</v>
      </c>
      <c r="DI142" s="16">
        <v>36.520000000000003</v>
      </c>
      <c r="DJ142" s="16">
        <v>24.81</v>
      </c>
      <c r="DK142" s="18">
        <v>27.5</v>
      </c>
      <c r="DL142" s="17">
        <v>28.23</v>
      </c>
      <c r="DM142" s="17">
        <v>30.68</v>
      </c>
      <c r="DN142" s="17">
        <v>32.24</v>
      </c>
      <c r="DO142" s="19">
        <v>33.18</v>
      </c>
      <c r="DP142" s="17">
        <v>35.6</v>
      </c>
      <c r="DQ142" s="19">
        <v>35.93</v>
      </c>
      <c r="DR142" s="18">
        <v>34.94</v>
      </c>
      <c r="DS142" s="17">
        <v>35.1</v>
      </c>
      <c r="DT142" s="17">
        <v>35.78</v>
      </c>
      <c r="DU142" s="17">
        <v>38.770000000000003</v>
      </c>
      <c r="DV142" s="17">
        <v>40.76</v>
      </c>
      <c r="DW142" s="19">
        <v>41.65</v>
      </c>
      <c r="DX142" s="17">
        <v>46.28</v>
      </c>
      <c r="DY142" s="20">
        <v>41.85</v>
      </c>
      <c r="DZ142" s="16">
        <v>37.17</v>
      </c>
      <c r="EA142" s="16">
        <v>35.24</v>
      </c>
      <c r="EB142" s="16">
        <v>6</v>
      </c>
      <c r="EC142" s="17">
        <v>8</v>
      </c>
      <c r="ED142" s="17">
        <v>7</v>
      </c>
      <c r="EE142" s="17">
        <v>5</v>
      </c>
      <c r="EF142" s="17">
        <v>1</v>
      </c>
      <c r="EG142" s="17">
        <v>-2</v>
      </c>
      <c r="EH142" s="17">
        <v>-7</v>
      </c>
      <c r="EI142" s="17">
        <v>-9</v>
      </c>
      <c r="EJ142" s="17">
        <v>-4</v>
      </c>
      <c r="EK142" s="17">
        <v>0</v>
      </c>
      <c r="EL142" s="17">
        <v>14</v>
      </c>
      <c r="EM142" s="17">
        <v>22</v>
      </c>
      <c r="EN142" s="17">
        <v>28</v>
      </c>
      <c r="EO142" s="17">
        <v>27</v>
      </c>
      <c r="EP142" s="17">
        <v>26</v>
      </c>
      <c r="EQ142" s="20">
        <v>16</v>
      </c>
      <c r="ER142" s="20">
        <v>13</v>
      </c>
      <c r="ES142" s="20">
        <v>13</v>
      </c>
      <c r="ET142" s="50"/>
      <c r="EU142" s="50"/>
      <c r="EV142" s="50"/>
    </row>
    <row r="143" spans="1:152" s="154" customFormat="1" ht="14">
      <c r="A143" s="2" t="s">
        <v>1270</v>
      </c>
      <c r="B143" s="2" t="s">
        <v>1666</v>
      </c>
      <c r="C143" s="2">
        <v>19</v>
      </c>
      <c r="D143" s="2">
        <v>1</v>
      </c>
      <c r="E143" s="2">
        <v>53620763</v>
      </c>
      <c r="F143" s="2" t="s">
        <v>91</v>
      </c>
      <c r="G143" s="1" t="s">
        <v>121</v>
      </c>
      <c r="H143" s="15" t="s">
        <v>95</v>
      </c>
      <c r="I143" s="1">
        <v>8</v>
      </c>
      <c r="J143" s="2">
        <v>158.69999999999999</v>
      </c>
      <c r="K143" s="2">
        <v>53.2</v>
      </c>
      <c r="L143" s="2" t="s">
        <v>167</v>
      </c>
      <c r="M143" s="2"/>
      <c r="N143" s="2" t="s">
        <v>99</v>
      </c>
      <c r="O143" s="2" t="s">
        <v>114</v>
      </c>
      <c r="P143" s="3" t="s">
        <v>48</v>
      </c>
      <c r="Q143" s="3">
        <v>25</v>
      </c>
      <c r="R143" s="2">
        <v>24</v>
      </c>
      <c r="S143" s="2">
        <v>19</v>
      </c>
      <c r="T143" s="30" t="s">
        <v>168</v>
      </c>
      <c r="U143" s="30"/>
      <c r="V143" s="30"/>
      <c r="W143" s="30"/>
      <c r="X143" s="3" t="s">
        <v>48</v>
      </c>
      <c r="Y143" s="3">
        <v>25</v>
      </c>
      <c r="Z143" s="2">
        <v>24</v>
      </c>
      <c r="AA143" s="2">
        <v>19</v>
      </c>
      <c r="AB143" s="2" t="s">
        <v>710</v>
      </c>
      <c r="AC143" s="33"/>
      <c r="AD143" s="3" t="s">
        <v>115</v>
      </c>
      <c r="AE143" s="3">
        <v>90</v>
      </c>
      <c r="AF143" s="2">
        <v>75</v>
      </c>
      <c r="AG143" s="2">
        <v>69</v>
      </c>
      <c r="AH143" s="2"/>
      <c r="AI143" s="33" t="s">
        <v>209</v>
      </c>
      <c r="AJ143" s="12" t="s">
        <v>116</v>
      </c>
      <c r="AK143" s="12">
        <v>86</v>
      </c>
      <c r="AL143" s="13">
        <v>67</v>
      </c>
      <c r="AM143" s="13">
        <v>54</v>
      </c>
      <c r="AN143" s="13"/>
      <c r="AO143" s="34" t="s">
        <v>180</v>
      </c>
      <c r="AP143" s="2" t="s">
        <v>117</v>
      </c>
      <c r="AQ143" s="2" t="s">
        <v>118</v>
      </c>
      <c r="AR143" s="2" t="s">
        <v>119</v>
      </c>
      <c r="AS143" s="2" t="s">
        <v>120</v>
      </c>
      <c r="AT143" s="2" t="s">
        <v>87</v>
      </c>
      <c r="AU143" s="1" t="s">
        <v>88</v>
      </c>
      <c r="AV143" s="2" t="s">
        <v>89</v>
      </c>
      <c r="AW143" s="1" t="s">
        <v>108</v>
      </c>
      <c r="AX143" s="2" t="s">
        <v>93</v>
      </c>
      <c r="AY143" s="14" t="s">
        <v>122</v>
      </c>
      <c r="AZ143" s="14">
        <v>1</v>
      </c>
      <c r="BA143" s="3" t="s">
        <v>48</v>
      </c>
      <c r="BB143" s="3">
        <v>25</v>
      </c>
      <c r="BC143" s="2">
        <v>24</v>
      </c>
      <c r="BD143" s="2">
        <v>19</v>
      </c>
      <c r="BE143" s="2" t="s">
        <v>1666</v>
      </c>
      <c r="BF143" s="2">
        <v>19</v>
      </c>
      <c r="BG143" s="2">
        <v>1</v>
      </c>
      <c r="BH143" s="104">
        <v>5.35</v>
      </c>
      <c r="BI143" s="107">
        <v>4.0199999999999996</v>
      </c>
      <c r="BJ143" s="106">
        <v>3.27</v>
      </c>
      <c r="BK143" s="107">
        <v>2.8</v>
      </c>
      <c r="BL143" s="106">
        <v>0</v>
      </c>
      <c r="BM143" s="108">
        <v>0</v>
      </c>
      <c r="BN143" s="106">
        <v>0</v>
      </c>
      <c r="BO143" s="108">
        <v>0</v>
      </c>
      <c r="BP143" s="107">
        <v>0</v>
      </c>
      <c r="BQ143" s="106">
        <v>3.23</v>
      </c>
      <c r="BR143" s="106">
        <v>5.48</v>
      </c>
      <c r="BS143" s="106">
        <v>5.37</v>
      </c>
      <c r="BT143" s="108">
        <v>1.79</v>
      </c>
      <c r="BU143" s="7">
        <v>3.28</v>
      </c>
      <c r="BV143" s="7">
        <v>4.4800000000000004</v>
      </c>
      <c r="BW143" s="8">
        <v>6.41</v>
      </c>
      <c r="BX143" s="4">
        <v>10.44</v>
      </c>
      <c r="BY143" s="97">
        <v>13.2</v>
      </c>
      <c r="BZ143" s="4">
        <v>4.75</v>
      </c>
      <c r="CA143" s="6">
        <v>0.8</v>
      </c>
      <c r="CB143" s="7">
        <v>0</v>
      </c>
      <c r="CC143" s="7">
        <v>0</v>
      </c>
      <c r="CD143" s="7">
        <v>1.5</v>
      </c>
      <c r="CE143" s="8">
        <v>2.12</v>
      </c>
      <c r="CF143" s="7">
        <v>1.73</v>
      </c>
      <c r="CG143" s="8">
        <v>2.0499999999999998</v>
      </c>
      <c r="CH143" s="6">
        <v>2.11</v>
      </c>
      <c r="CI143" s="7">
        <v>5.31</v>
      </c>
      <c r="CJ143" s="7">
        <v>5.07</v>
      </c>
      <c r="CK143" s="7">
        <v>4.17</v>
      </c>
      <c r="CL143" s="8">
        <v>0</v>
      </c>
      <c r="CM143" s="7">
        <v>3.43</v>
      </c>
      <c r="CN143" s="7">
        <v>5.98</v>
      </c>
      <c r="CO143" s="8">
        <v>6.72</v>
      </c>
      <c r="CP143" s="4">
        <v>9.02</v>
      </c>
      <c r="CQ143" s="97">
        <v>13.39</v>
      </c>
      <c r="CR143" s="16">
        <v>28.29</v>
      </c>
      <c r="CS143" s="18">
        <v>31.31</v>
      </c>
      <c r="CT143" s="17">
        <v>31.95</v>
      </c>
      <c r="CU143" s="18">
        <v>33.67</v>
      </c>
      <c r="CV143" s="17">
        <v>36.1</v>
      </c>
      <c r="CW143" s="19">
        <v>38.340000000000003</v>
      </c>
      <c r="CX143" s="17">
        <v>40.33</v>
      </c>
      <c r="CY143" s="19">
        <v>41.13</v>
      </c>
      <c r="CZ143" s="18">
        <v>40.61</v>
      </c>
      <c r="DA143" s="17">
        <v>41.74</v>
      </c>
      <c r="DB143" s="17">
        <v>41.69</v>
      </c>
      <c r="DC143" s="17">
        <v>44.02</v>
      </c>
      <c r="DD143" s="19">
        <v>46.22</v>
      </c>
      <c r="DE143" s="17">
        <v>47.59</v>
      </c>
      <c r="DF143" s="17">
        <v>46.02</v>
      </c>
      <c r="DG143" s="19">
        <v>45.96</v>
      </c>
      <c r="DH143" s="16">
        <v>45.39</v>
      </c>
      <c r="DI143" s="97">
        <v>43.85</v>
      </c>
      <c r="DJ143" s="16">
        <v>28.7</v>
      </c>
      <c r="DK143" s="18">
        <v>30.56</v>
      </c>
      <c r="DL143" s="17">
        <v>31.75</v>
      </c>
      <c r="DM143" s="17">
        <v>34.64</v>
      </c>
      <c r="DN143" s="17">
        <v>36.82</v>
      </c>
      <c r="DO143" s="19">
        <v>39.619999999999997</v>
      </c>
      <c r="DP143" s="17">
        <v>40.14</v>
      </c>
      <c r="DQ143" s="19">
        <v>40.01</v>
      </c>
      <c r="DR143" s="18">
        <v>40.19</v>
      </c>
      <c r="DS143" s="17">
        <v>40.31</v>
      </c>
      <c r="DT143" s="17">
        <v>41.14</v>
      </c>
      <c r="DU143" s="17">
        <v>44.43</v>
      </c>
      <c r="DV143" s="19">
        <v>45.2</v>
      </c>
      <c r="DW143" s="17">
        <v>47.35</v>
      </c>
      <c r="DX143" s="17">
        <v>45.56</v>
      </c>
      <c r="DY143" s="19">
        <v>45.97</v>
      </c>
      <c r="DZ143" s="16">
        <v>44.31</v>
      </c>
      <c r="EA143" s="97">
        <v>43.65</v>
      </c>
      <c r="EB143" s="16">
        <v>12</v>
      </c>
      <c r="EC143" s="17">
        <v>12</v>
      </c>
      <c r="ED143" s="17">
        <v>9</v>
      </c>
      <c r="EE143" s="17">
        <v>1</v>
      </c>
      <c r="EF143" s="17">
        <v>-6</v>
      </c>
      <c r="EG143" s="17">
        <v>-14</v>
      </c>
      <c r="EH143" s="17">
        <v>-16</v>
      </c>
      <c r="EI143" s="17">
        <v>-12</v>
      </c>
      <c r="EJ143" s="17">
        <v>-8</v>
      </c>
      <c r="EK143" s="17">
        <v>0</v>
      </c>
      <c r="EL143" s="17">
        <v>16</v>
      </c>
      <c r="EM143" s="17">
        <v>25</v>
      </c>
      <c r="EN143" s="17">
        <v>31</v>
      </c>
      <c r="EO143" s="17">
        <v>31</v>
      </c>
      <c r="EP143" s="17">
        <v>30</v>
      </c>
      <c r="EQ143" s="17">
        <v>22</v>
      </c>
      <c r="ER143" s="20">
        <v>15</v>
      </c>
      <c r="ES143" s="97">
        <v>14</v>
      </c>
      <c r="ET143" s="50"/>
      <c r="EU143" s="50"/>
      <c r="EV143" s="50"/>
    </row>
    <row r="144" spans="1:152" s="154" customFormat="1" ht="14">
      <c r="A144" s="2" t="s">
        <v>1604</v>
      </c>
      <c r="B144" s="2" t="s">
        <v>1666</v>
      </c>
      <c r="C144" s="2">
        <v>14</v>
      </c>
      <c r="D144" s="2">
        <v>11</v>
      </c>
      <c r="E144" s="2">
        <v>46704430</v>
      </c>
      <c r="F144" s="2" t="s">
        <v>91</v>
      </c>
      <c r="G144" s="1" t="s">
        <v>1607</v>
      </c>
      <c r="H144" s="14"/>
      <c r="I144" s="1"/>
      <c r="J144" s="2">
        <v>161.4</v>
      </c>
      <c r="K144" s="2">
        <v>42.3</v>
      </c>
      <c r="L144" s="2" t="s">
        <v>167</v>
      </c>
      <c r="M144" s="2"/>
      <c r="N144" s="2" t="s">
        <v>99</v>
      </c>
      <c r="O144" s="2" t="s">
        <v>114</v>
      </c>
      <c r="P144" s="3" t="s">
        <v>6</v>
      </c>
      <c r="Q144" s="3">
        <v>26</v>
      </c>
      <c r="R144" s="2">
        <v>22</v>
      </c>
      <c r="S144" s="2">
        <v>17</v>
      </c>
      <c r="T144" s="30" t="s">
        <v>168</v>
      </c>
      <c r="U144" s="30"/>
      <c r="V144" s="30"/>
      <c r="W144" s="30"/>
      <c r="X144" s="3" t="s">
        <v>6</v>
      </c>
      <c r="Y144" s="3">
        <v>26</v>
      </c>
      <c r="Z144" s="2">
        <v>22</v>
      </c>
      <c r="AA144" s="2">
        <v>17</v>
      </c>
      <c r="AB144" s="2" t="s">
        <v>280</v>
      </c>
      <c r="AC144" s="33"/>
      <c r="AD144" s="3" t="s">
        <v>137</v>
      </c>
      <c r="AE144" s="3">
        <v>47</v>
      </c>
      <c r="AF144" s="2">
        <v>42</v>
      </c>
      <c r="AG144" s="2">
        <v>34</v>
      </c>
      <c r="AH144" s="2"/>
      <c r="AI144" s="33" t="s">
        <v>209</v>
      </c>
      <c r="AJ144" s="12" t="s">
        <v>116</v>
      </c>
      <c r="AK144" s="12">
        <v>37</v>
      </c>
      <c r="AL144" s="13">
        <v>34</v>
      </c>
      <c r="AM144" s="13">
        <v>28</v>
      </c>
      <c r="AN144" s="13"/>
      <c r="AO144" s="34" t="s">
        <v>180</v>
      </c>
      <c r="AP144" s="2" t="s">
        <v>396</v>
      </c>
      <c r="AQ144" s="2" t="s">
        <v>178</v>
      </c>
      <c r="AR144" s="2" t="s">
        <v>281</v>
      </c>
      <c r="AS144" s="2" t="s">
        <v>1606</v>
      </c>
      <c r="AT144" s="2" t="s">
        <v>87</v>
      </c>
      <c r="AU144" s="1"/>
      <c r="AV144" s="2" t="s">
        <v>89</v>
      </c>
      <c r="AW144" s="1"/>
      <c r="AX144" s="2" t="s">
        <v>93</v>
      </c>
      <c r="AY144" s="14" t="s">
        <v>1565</v>
      </c>
      <c r="AZ144" s="14">
        <v>1</v>
      </c>
      <c r="BA144" s="3" t="s">
        <v>6</v>
      </c>
      <c r="BB144" s="3">
        <v>26</v>
      </c>
      <c r="BC144" s="2">
        <v>22</v>
      </c>
      <c r="BD144" s="2">
        <v>17</v>
      </c>
      <c r="BE144" s="2" t="s">
        <v>1666</v>
      </c>
      <c r="BF144" s="2">
        <v>14</v>
      </c>
      <c r="BG144" s="2">
        <v>11</v>
      </c>
      <c r="BH144" s="104">
        <v>2.93</v>
      </c>
      <c r="BI144" s="105">
        <v>1.76</v>
      </c>
      <c r="BJ144" s="106">
        <v>1.61</v>
      </c>
      <c r="BK144" s="107">
        <v>0.25</v>
      </c>
      <c r="BL144" s="106">
        <v>0</v>
      </c>
      <c r="BM144" s="108">
        <v>0</v>
      </c>
      <c r="BN144" s="106">
        <v>0</v>
      </c>
      <c r="BO144" s="108">
        <v>0.37</v>
      </c>
      <c r="BP144" s="107">
        <v>0.76</v>
      </c>
      <c r="BQ144" s="106">
        <v>2.98</v>
      </c>
      <c r="BR144" s="106">
        <v>4.8499999999999996</v>
      </c>
      <c r="BS144" s="106">
        <v>3.23</v>
      </c>
      <c r="BT144" s="106">
        <v>1.99</v>
      </c>
      <c r="BU144" s="8">
        <v>2.48</v>
      </c>
      <c r="BV144" s="7">
        <v>4.2699999999999996</v>
      </c>
      <c r="BW144" s="9">
        <v>6.24</v>
      </c>
      <c r="BX144" s="4">
        <v>10.57</v>
      </c>
      <c r="BY144" s="4">
        <v>18.47</v>
      </c>
      <c r="BZ144" s="4">
        <v>2.12</v>
      </c>
      <c r="CA144" s="26">
        <v>1.22</v>
      </c>
      <c r="CB144" s="53">
        <v>0.25</v>
      </c>
      <c r="CC144" s="53">
        <v>0.45</v>
      </c>
      <c r="CD144" s="53">
        <v>0.62</v>
      </c>
      <c r="CE144" s="54">
        <v>1.39</v>
      </c>
      <c r="CF144" s="53">
        <v>0.75</v>
      </c>
      <c r="CG144" s="54">
        <v>1.51</v>
      </c>
      <c r="CH144" s="55">
        <v>1.99</v>
      </c>
      <c r="CI144" s="53">
        <v>3.27</v>
      </c>
      <c r="CJ144" s="53">
        <v>4.12</v>
      </c>
      <c r="CK144" s="53">
        <v>4.0599999999999996</v>
      </c>
      <c r="CL144" s="7">
        <v>2.2200000000000002</v>
      </c>
      <c r="CM144" s="8">
        <v>3.23</v>
      </c>
      <c r="CN144" s="7">
        <v>5.56</v>
      </c>
      <c r="CO144" s="9">
        <v>7.13</v>
      </c>
      <c r="CP144" s="4">
        <v>9.8000000000000007</v>
      </c>
      <c r="CQ144" s="4">
        <v>17.95</v>
      </c>
      <c r="CR144" s="16">
        <v>25.5</v>
      </c>
      <c r="CS144" s="38">
        <v>29.63</v>
      </c>
      <c r="CT144" s="17">
        <v>31.1</v>
      </c>
      <c r="CU144" s="18">
        <v>33.68</v>
      </c>
      <c r="CV144" s="17">
        <v>33.700000000000003</v>
      </c>
      <c r="CW144" s="19">
        <v>35.409999999999997</v>
      </c>
      <c r="CX144" s="17">
        <v>35.25</v>
      </c>
      <c r="CY144" s="19">
        <v>35.03</v>
      </c>
      <c r="CZ144" s="18">
        <v>35.479999999999997</v>
      </c>
      <c r="DA144" s="17">
        <v>36.659999999999997</v>
      </c>
      <c r="DB144" s="17">
        <v>36.06</v>
      </c>
      <c r="DC144" s="17">
        <v>38.130000000000003</v>
      </c>
      <c r="DD144" s="17">
        <v>42.37</v>
      </c>
      <c r="DE144" s="19">
        <v>42.49</v>
      </c>
      <c r="DF144" s="17">
        <v>42.11</v>
      </c>
      <c r="DG144" s="20">
        <v>41.34</v>
      </c>
      <c r="DH144" s="16">
        <v>40.53</v>
      </c>
      <c r="DI144" s="16">
        <v>35.130000000000003</v>
      </c>
      <c r="DJ144" s="16">
        <v>26.31</v>
      </c>
      <c r="DK144" s="38">
        <v>29.56</v>
      </c>
      <c r="DL144" s="17">
        <v>31.74</v>
      </c>
      <c r="DM144" s="17">
        <v>33.28</v>
      </c>
      <c r="DN144" s="17">
        <v>33.53</v>
      </c>
      <c r="DO144" s="19">
        <v>35.409999999999997</v>
      </c>
      <c r="DP144" s="17">
        <v>34.17</v>
      </c>
      <c r="DQ144" s="19">
        <v>34.9</v>
      </c>
      <c r="DR144" s="18">
        <v>36.44</v>
      </c>
      <c r="DS144" s="17">
        <v>36.729999999999997</v>
      </c>
      <c r="DT144" s="17">
        <v>36.92</v>
      </c>
      <c r="DU144" s="17">
        <v>39.06</v>
      </c>
      <c r="DV144" s="17">
        <v>42.11</v>
      </c>
      <c r="DW144" s="19">
        <v>43.22</v>
      </c>
      <c r="DX144" s="17">
        <v>42.89</v>
      </c>
      <c r="DY144" s="20">
        <v>41.68</v>
      </c>
      <c r="DZ144" s="16">
        <v>40.35</v>
      </c>
      <c r="EA144" s="16">
        <v>35.15</v>
      </c>
      <c r="EB144" s="16">
        <v>6</v>
      </c>
      <c r="EC144" s="20">
        <v>7</v>
      </c>
      <c r="ED144" s="17">
        <v>4</v>
      </c>
      <c r="EE144" s="17">
        <v>0</v>
      </c>
      <c r="EF144" s="17">
        <v>-3</v>
      </c>
      <c r="EG144" s="17">
        <v>-7</v>
      </c>
      <c r="EH144" s="17">
        <v>-12</v>
      </c>
      <c r="EI144" s="17">
        <v>-8</v>
      </c>
      <c r="EJ144" s="17">
        <v>-6</v>
      </c>
      <c r="EK144" s="17">
        <v>-3</v>
      </c>
      <c r="EL144" s="17">
        <v>0</v>
      </c>
      <c r="EM144" s="17">
        <v>7</v>
      </c>
      <c r="EN144" s="17">
        <v>10</v>
      </c>
      <c r="EO144" s="17">
        <v>10</v>
      </c>
      <c r="EP144" s="17">
        <v>11</v>
      </c>
      <c r="EQ144" s="20">
        <v>10</v>
      </c>
      <c r="ER144" s="20">
        <v>6</v>
      </c>
      <c r="ES144" s="20">
        <v>7</v>
      </c>
      <c r="ET144" s="50"/>
      <c r="EU144" s="50"/>
      <c r="EV144" s="50"/>
    </row>
    <row r="145" spans="1:152" s="154" customFormat="1" ht="14">
      <c r="A145" s="2" t="s">
        <v>1539</v>
      </c>
      <c r="B145" s="2" t="s">
        <v>1666</v>
      </c>
      <c r="C145" s="2">
        <v>14</v>
      </c>
      <c r="D145" s="2">
        <v>6</v>
      </c>
      <c r="E145" s="2">
        <v>49604863</v>
      </c>
      <c r="F145" s="2" t="s">
        <v>91</v>
      </c>
      <c r="G145" s="1" t="s">
        <v>1540</v>
      </c>
      <c r="H145" s="14"/>
      <c r="I145" s="1"/>
      <c r="J145" s="2">
        <v>163.5</v>
      </c>
      <c r="K145" s="2">
        <v>43</v>
      </c>
      <c r="L145" s="2" t="s">
        <v>167</v>
      </c>
      <c r="M145" s="2"/>
      <c r="N145" s="2" t="s">
        <v>99</v>
      </c>
      <c r="O145" s="2" t="s">
        <v>114</v>
      </c>
      <c r="P145" s="2" t="s">
        <v>48</v>
      </c>
      <c r="Q145" s="2">
        <v>28</v>
      </c>
      <c r="R145" s="2">
        <v>23</v>
      </c>
      <c r="S145" s="2">
        <v>21</v>
      </c>
      <c r="T145" s="30"/>
      <c r="U145" s="30"/>
      <c r="V145" s="30"/>
      <c r="W145" s="30"/>
      <c r="X145" s="2" t="s">
        <v>48</v>
      </c>
      <c r="Y145" s="2">
        <v>28</v>
      </c>
      <c r="Z145" s="2">
        <v>23</v>
      </c>
      <c r="AA145" s="2">
        <v>21</v>
      </c>
      <c r="AB145" s="2" t="s">
        <v>280</v>
      </c>
      <c r="AC145" s="33"/>
      <c r="AD145" s="3" t="s">
        <v>115</v>
      </c>
      <c r="AE145" s="3">
        <v>58</v>
      </c>
      <c r="AF145" s="2">
        <v>52</v>
      </c>
      <c r="AG145" s="2">
        <v>42</v>
      </c>
      <c r="AH145" s="2"/>
      <c r="AI145" s="2" t="s">
        <v>443</v>
      </c>
      <c r="AJ145" s="3" t="s">
        <v>116</v>
      </c>
      <c r="AK145" s="3">
        <v>44</v>
      </c>
      <c r="AL145" s="2">
        <v>43</v>
      </c>
      <c r="AM145" s="2">
        <v>25</v>
      </c>
      <c r="AN145" s="2"/>
      <c r="AO145" s="33" t="s">
        <v>180</v>
      </c>
      <c r="AP145" s="2" t="s">
        <v>117</v>
      </c>
      <c r="AQ145" s="2" t="s">
        <v>421</v>
      </c>
      <c r="AR145" s="2" t="s">
        <v>667</v>
      </c>
      <c r="AS145" s="2" t="s">
        <v>1422</v>
      </c>
      <c r="AT145" s="2" t="s">
        <v>87</v>
      </c>
      <c r="AU145" s="1"/>
      <c r="AV145" s="2" t="s">
        <v>89</v>
      </c>
      <c r="AW145" s="1"/>
      <c r="AX145" s="2" t="s">
        <v>93</v>
      </c>
      <c r="AY145" s="14" t="s">
        <v>782</v>
      </c>
      <c r="AZ145" s="14">
        <v>1</v>
      </c>
      <c r="BA145" s="2" t="s">
        <v>48</v>
      </c>
      <c r="BB145" s="2">
        <v>28</v>
      </c>
      <c r="BC145" s="2">
        <v>23</v>
      </c>
      <c r="BD145" s="2">
        <v>21</v>
      </c>
      <c r="BE145" s="2" t="s">
        <v>1666</v>
      </c>
      <c r="BF145" s="2">
        <v>14</v>
      </c>
      <c r="BG145" s="2">
        <v>6</v>
      </c>
      <c r="BH145" s="104">
        <v>2.9</v>
      </c>
      <c r="BI145" s="105">
        <v>1.85</v>
      </c>
      <c r="BJ145" s="106">
        <v>2.17</v>
      </c>
      <c r="BK145" s="107">
        <v>2.17</v>
      </c>
      <c r="BL145" s="106">
        <v>1.57</v>
      </c>
      <c r="BM145" s="108">
        <v>1.96</v>
      </c>
      <c r="BN145" s="106">
        <v>1.3</v>
      </c>
      <c r="BO145" s="108">
        <v>2.02</v>
      </c>
      <c r="BP145" s="107">
        <v>2.62</v>
      </c>
      <c r="BQ145" s="106">
        <v>4.0999999999999996</v>
      </c>
      <c r="BR145" s="106">
        <v>6.22</v>
      </c>
      <c r="BS145" s="106">
        <v>3.18</v>
      </c>
      <c r="BT145" s="106">
        <v>1.39</v>
      </c>
      <c r="BU145" s="8">
        <v>2.5099999999999998</v>
      </c>
      <c r="BV145" s="7">
        <v>4.6100000000000003</v>
      </c>
      <c r="BW145" s="9">
        <v>6.46</v>
      </c>
      <c r="BX145" s="4">
        <v>9.7799999999999994</v>
      </c>
      <c r="BY145" s="4">
        <v>18.5</v>
      </c>
      <c r="BZ145" s="4">
        <v>3.03</v>
      </c>
      <c r="CA145" s="26">
        <v>1.73</v>
      </c>
      <c r="CB145" s="53">
        <v>1.57</v>
      </c>
      <c r="CC145" s="53">
        <v>0.76</v>
      </c>
      <c r="CD145" s="53">
        <v>1.76</v>
      </c>
      <c r="CE145" s="54">
        <v>2.3199999999999998</v>
      </c>
      <c r="CF145" s="53">
        <v>3.28</v>
      </c>
      <c r="CG145" s="54">
        <v>4.25</v>
      </c>
      <c r="CH145" s="55">
        <v>4.13</v>
      </c>
      <c r="CI145" s="53">
        <v>3.74</v>
      </c>
      <c r="CJ145" s="53">
        <v>5.74</v>
      </c>
      <c r="CK145" s="53">
        <v>2.44</v>
      </c>
      <c r="CL145" s="7">
        <v>1.45</v>
      </c>
      <c r="CM145" s="8">
        <v>2.56</v>
      </c>
      <c r="CN145" s="7">
        <v>4.1100000000000003</v>
      </c>
      <c r="CO145" s="9">
        <v>5.56</v>
      </c>
      <c r="CP145" s="4">
        <v>9.2200000000000006</v>
      </c>
      <c r="CQ145" s="4">
        <v>18.260000000000002</v>
      </c>
      <c r="CR145" s="16">
        <v>26.7</v>
      </c>
      <c r="CS145" s="38">
        <v>31.7</v>
      </c>
      <c r="CT145" s="17">
        <v>34.770000000000003</v>
      </c>
      <c r="CU145" s="18">
        <v>35.159999999999997</v>
      </c>
      <c r="CV145" s="17">
        <v>36.92</v>
      </c>
      <c r="CW145" s="19">
        <v>36.799999999999997</v>
      </c>
      <c r="CX145" s="17">
        <v>37.840000000000003</v>
      </c>
      <c r="CY145" s="19">
        <v>36.159999999999997</v>
      </c>
      <c r="CZ145" s="18">
        <v>38.18</v>
      </c>
      <c r="DA145" s="17">
        <v>38.78</v>
      </c>
      <c r="DB145" s="17">
        <v>39.79</v>
      </c>
      <c r="DC145" s="17">
        <v>40.659999999999997</v>
      </c>
      <c r="DD145" s="17">
        <v>44.29</v>
      </c>
      <c r="DE145" s="19">
        <v>46.48</v>
      </c>
      <c r="DF145" s="17">
        <v>48.95</v>
      </c>
      <c r="DG145" s="20">
        <v>45.75</v>
      </c>
      <c r="DH145" s="16">
        <v>40.82</v>
      </c>
      <c r="DI145" s="16">
        <v>39.58</v>
      </c>
      <c r="DJ145" s="16">
        <v>26.81</v>
      </c>
      <c r="DK145" s="38">
        <v>32.94</v>
      </c>
      <c r="DL145" s="17">
        <v>35.340000000000003</v>
      </c>
      <c r="DM145" s="17">
        <v>36.01</v>
      </c>
      <c r="DN145" s="17">
        <v>36.61</v>
      </c>
      <c r="DO145" s="19">
        <v>36.31</v>
      </c>
      <c r="DP145" s="17">
        <v>36.53</v>
      </c>
      <c r="DQ145" s="19">
        <v>36.9</v>
      </c>
      <c r="DR145" s="18">
        <v>38.880000000000003</v>
      </c>
      <c r="DS145" s="17">
        <v>38.39</v>
      </c>
      <c r="DT145" s="17">
        <v>39.479999999999997</v>
      </c>
      <c r="DU145" s="17">
        <v>40.14</v>
      </c>
      <c r="DV145" s="17">
        <v>44.42</v>
      </c>
      <c r="DW145" s="19">
        <v>46.89</v>
      </c>
      <c r="DX145" s="17">
        <v>48.54</v>
      </c>
      <c r="DY145" s="20">
        <v>45.01</v>
      </c>
      <c r="DZ145" s="16">
        <v>41.09</v>
      </c>
      <c r="EA145" s="16">
        <v>39.24</v>
      </c>
      <c r="EB145" s="16">
        <v>1</v>
      </c>
      <c r="EC145" s="20">
        <v>3</v>
      </c>
      <c r="ED145" s="17">
        <v>0</v>
      </c>
      <c r="EE145" s="17">
        <v>-2</v>
      </c>
      <c r="EF145" s="17">
        <v>-8</v>
      </c>
      <c r="EG145" s="17">
        <v>-14</v>
      </c>
      <c r="EH145" s="17">
        <v>-16</v>
      </c>
      <c r="EI145" s="17">
        <v>-16</v>
      </c>
      <c r="EJ145" s="17">
        <v>-12</v>
      </c>
      <c r="EK145" s="17">
        <v>-4</v>
      </c>
      <c r="EL145" s="17">
        <v>5</v>
      </c>
      <c r="EM145" s="17">
        <v>14</v>
      </c>
      <c r="EN145" s="17">
        <v>16</v>
      </c>
      <c r="EO145" s="17">
        <v>13</v>
      </c>
      <c r="EP145" s="17">
        <v>11</v>
      </c>
      <c r="EQ145" s="20">
        <v>7</v>
      </c>
      <c r="ER145" s="20">
        <v>4</v>
      </c>
      <c r="ES145" s="20">
        <v>6</v>
      </c>
      <c r="ET145" s="50"/>
      <c r="EU145" s="50"/>
      <c r="EV145" s="50"/>
    </row>
    <row r="146" spans="1:152" s="154" customFormat="1" ht="14">
      <c r="A146" s="2" t="s">
        <v>1215</v>
      </c>
      <c r="B146" s="2" t="s">
        <v>1666</v>
      </c>
      <c r="C146" s="2">
        <v>12</v>
      </c>
      <c r="D146" s="2">
        <v>5</v>
      </c>
      <c r="E146" s="2">
        <v>50783324</v>
      </c>
      <c r="F146" s="2" t="s">
        <v>91</v>
      </c>
      <c r="G146" s="1" t="s">
        <v>1540</v>
      </c>
      <c r="H146" s="14"/>
      <c r="I146" s="1"/>
      <c r="J146" s="2">
        <v>157.6</v>
      </c>
      <c r="K146" s="2">
        <v>56.9</v>
      </c>
      <c r="L146" s="2" t="s">
        <v>167</v>
      </c>
      <c r="M146" s="2">
        <f>146-120</f>
        <v>26</v>
      </c>
      <c r="N146" s="2" t="s">
        <v>99</v>
      </c>
      <c r="O146" s="2" t="s">
        <v>114</v>
      </c>
      <c r="P146" s="2" t="s">
        <v>6</v>
      </c>
      <c r="Q146" s="2">
        <v>31</v>
      </c>
      <c r="R146" s="2">
        <v>25</v>
      </c>
      <c r="S146" s="2">
        <v>11</v>
      </c>
      <c r="T146" s="30" t="s">
        <v>168</v>
      </c>
      <c r="U146" s="30"/>
      <c r="V146" s="30"/>
      <c r="W146" s="30"/>
      <c r="X146" s="2" t="s">
        <v>6</v>
      </c>
      <c r="Y146" s="2">
        <v>31</v>
      </c>
      <c r="Z146" s="2">
        <v>25</v>
      </c>
      <c r="AA146" s="2">
        <v>11</v>
      </c>
      <c r="AB146" s="2" t="s">
        <v>1543</v>
      </c>
      <c r="AC146" s="33"/>
      <c r="AD146" s="3" t="s">
        <v>137</v>
      </c>
      <c r="AE146" s="3">
        <v>66</v>
      </c>
      <c r="AF146" s="2">
        <v>41</v>
      </c>
      <c r="AG146" s="2">
        <v>40</v>
      </c>
      <c r="AH146" s="2"/>
      <c r="AI146" s="2" t="s">
        <v>209</v>
      </c>
      <c r="AJ146" s="3" t="s">
        <v>138</v>
      </c>
      <c r="AK146" s="3">
        <v>63</v>
      </c>
      <c r="AL146" s="2">
        <v>34</v>
      </c>
      <c r="AM146" s="2">
        <v>32</v>
      </c>
      <c r="AN146" s="2"/>
      <c r="AO146" s="33" t="s">
        <v>180</v>
      </c>
      <c r="AP146" s="2" t="s">
        <v>83</v>
      </c>
      <c r="AQ146" s="2" t="s">
        <v>178</v>
      </c>
      <c r="AR146" s="2" t="s">
        <v>460</v>
      </c>
      <c r="AS146" s="2" t="s">
        <v>513</v>
      </c>
      <c r="AT146" s="2" t="s">
        <v>87</v>
      </c>
      <c r="AU146" s="1"/>
      <c r="AV146" s="2" t="s">
        <v>89</v>
      </c>
      <c r="AW146" s="1"/>
      <c r="AX146" s="2" t="s">
        <v>93</v>
      </c>
      <c r="AY146" s="14" t="s">
        <v>1617</v>
      </c>
      <c r="AZ146" s="14">
        <v>1</v>
      </c>
      <c r="BA146" s="2" t="s">
        <v>6</v>
      </c>
      <c r="BB146" s="2">
        <v>31</v>
      </c>
      <c r="BC146" s="2">
        <v>25</v>
      </c>
      <c r="BD146" s="2">
        <v>11</v>
      </c>
      <c r="BE146" s="2" t="s">
        <v>1666</v>
      </c>
      <c r="BF146" s="2">
        <v>12</v>
      </c>
      <c r="BG146" s="2">
        <v>5</v>
      </c>
      <c r="BH146" s="104">
        <v>3.78</v>
      </c>
      <c r="BI146" s="105">
        <v>2.71</v>
      </c>
      <c r="BJ146" s="106">
        <v>1.62</v>
      </c>
      <c r="BK146" s="107">
        <v>1.74</v>
      </c>
      <c r="BL146" s="106">
        <v>1.76</v>
      </c>
      <c r="BM146" s="108">
        <v>1.02</v>
      </c>
      <c r="BN146" s="106">
        <v>0.66</v>
      </c>
      <c r="BO146" s="108">
        <v>0.51</v>
      </c>
      <c r="BP146" s="107">
        <v>2.12</v>
      </c>
      <c r="BQ146" s="106">
        <v>2.37</v>
      </c>
      <c r="BR146" s="106">
        <v>5.74</v>
      </c>
      <c r="BS146" s="106">
        <v>4.1500000000000004</v>
      </c>
      <c r="BT146" s="106">
        <v>1.45</v>
      </c>
      <c r="BU146" s="8">
        <v>1.78</v>
      </c>
      <c r="BV146" s="7">
        <v>2.61</v>
      </c>
      <c r="BW146" s="9">
        <v>4.37</v>
      </c>
      <c r="BX146" s="4">
        <v>7.23</v>
      </c>
      <c r="BY146" s="4">
        <v>11.94</v>
      </c>
      <c r="BZ146" s="4">
        <v>3.95</v>
      </c>
      <c r="CA146" s="26">
        <v>2.73</v>
      </c>
      <c r="CB146" s="53">
        <v>0.37</v>
      </c>
      <c r="CC146" s="53">
        <v>0.79</v>
      </c>
      <c r="CD146" s="53">
        <v>1.24</v>
      </c>
      <c r="CE146" s="54">
        <v>2.56</v>
      </c>
      <c r="CF146" s="53">
        <v>2.4500000000000002</v>
      </c>
      <c r="CG146" s="54">
        <v>2.4700000000000002</v>
      </c>
      <c r="CH146" s="55">
        <v>2.98</v>
      </c>
      <c r="CI146" s="53">
        <v>3.51</v>
      </c>
      <c r="CJ146" s="53">
        <v>4.66</v>
      </c>
      <c r="CK146" s="53">
        <v>4.8</v>
      </c>
      <c r="CL146" s="7">
        <v>2.76</v>
      </c>
      <c r="CM146" s="8">
        <v>3.17</v>
      </c>
      <c r="CN146" s="7">
        <v>3.88</v>
      </c>
      <c r="CO146" s="9">
        <v>4.0599999999999996</v>
      </c>
      <c r="CP146" s="4">
        <v>7.38</v>
      </c>
      <c r="CQ146" s="4">
        <v>11.97</v>
      </c>
      <c r="CR146" s="16">
        <v>24.73</v>
      </c>
      <c r="CS146" s="38">
        <v>28.43</v>
      </c>
      <c r="CT146" s="17">
        <v>31.47</v>
      </c>
      <c r="CU146" s="18">
        <v>33.43</v>
      </c>
      <c r="CV146" s="17">
        <v>34.81</v>
      </c>
      <c r="CW146" s="19">
        <v>34.44</v>
      </c>
      <c r="CX146" s="17">
        <v>35.25</v>
      </c>
      <c r="CY146" s="19">
        <v>35.950000000000003</v>
      </c>
      <c r="CZ146" s="18">
        <v>35.9</v>
      </c>
      <c r="DA146" s="17">
        <v>37.56</v>
      </c>
      <c r="DB146" s="17">
        <v>39.15</v>
      </c>
      <c r="DC146" s="17">
        <v>40.07</v>
      </c>
      <c r="DD146" s="17">
        <v>41.85</v>
      </c>
      <c r="DE146" s="19">
        <v>43.53</v>
      </c>
      <c r="DF146" s="17">
        <v>44.77</v>
      </c>
      <c r="DG146" s="20">
        <v>43.85</v>
      </c>
      <c r="DH146" s="16">
        <v>43.6</v>
      </c>
      <c r="DI146" s="16">
        <v>42.02</v>
      </c>
      <c r="DJ146" s="16">
        <v>25.08</v>
      </c>
      <c r="DK146" s="38">
        <v>28.63</v>
      </c>
      <c r="DL146" s="17">
        <v>31.16</v>
      </c>
      <c r="DM146" s="17">
        <v>33.28</v>
      </c>
      <c r="DN146" s="17">
        <v>34.229999999999997</v>
      </c>
      <c r="DO146" s="19">
        <v>34.159999999999997</v>
      </c>
      <c r="DP146" s="17">
        <v>35.03</v>
      </c>
      <c r="DQ146" s="19">
        <v>35.15</v>
      </c>
      <c r="DR146" s="18">
        <v>35.840000000000003</v>
      </c>
      <c r="DS146" s="17">
        <v>38.380000000000003</v>
      </c>
      <c r="DT146" s="17">
        <v>38.68</v>
      </c>
      <c r="DU146" s="17">
        <v>40.340000000000003</v>
      </c>
      <c r="DV146" s="17">
        <v>42.6</v>
      </c>
      <c r="DW146" s="19">
        <v>42.85</v>
      </c>
      <c r="DX146" s="17">
        <v>44.9</v>
      </c>
      <c r="DY146" s="20">
        <v>43.35</v>
      </c>
      <c r="DZ146" s="16">
        <v>43.77</v>
      </c>
      <c r="EA146" s="16">
        <v>42.77</v>
      </c>
      <c r="EB146" s="16">
        <v>8</v>
      </c>
      <c r="EC146" s="20">
        <v>9</v>
      </c>
      <c r="ED146" s="17">
        <v>8</v>
      </c>
      <c r="EE146" s="17">
        <v>6</v>
      </c>
      <c r="EF146" s="17">
        <v>1</v>
      </c>
      <c r="EG146" s="17">
        <v>-4</v>
      </c>
      <c r="EH146" s="17">
        <v>-10</v>
      </c>
      <c r="EI146" s="17">
        <v>-8</v>
      </c>
      <c r="EJ146" s="17">
        <v>-2</v>
      </c>
      <c r="EK146" s="17">
        <v>3</v>
      </c>
      <c r="EL146" s="17">
        <v>10</v>
      </c>
      <c r="EM146" s="17">
        <v>20</v>
      </c>
      <c r="EN146" s="17">
        <v>24</v>
      </c>
      <c r="EO146" s="17">
        <v>23</v>
      </c>
      <c r="EP146" s="17">
        <v>19</v>
      </c>
      <c r="EQ146" s="20">
        <v>14</v>
      </c>
      <c r="ER146" s="20">
        <v>11</v>
      </c>
      <c r="ES146" s="20">
        <v>8</v>
      </c>
      <c r="ET146" s="50"/>
      <c r="EU146" s="50"/>
      <c r="EV146" s="50"/>
    </row>
    <row r="147" spans="1:152" s="154" customFormat="1" ht="14">
      <c r="A147" s="227" t="s">
        <v>740</v>
      </c>
      <c r="B147" s="227" t="s">
        <v>1667</v>
      </c>
      <c r="C147" s="227">
        <v>14</v>
      </c>
      <c r="D147" s="227">
        <v>6</v>
      </c>
      <c r="E147" s="227">
        <v>27525270</v>
      </c>
      <c r="F147" s="227" t="s">
        <v>91</v>
      </c>
      <c r="G147" s="228" t="s">
        <v>745</v>
      </c>
      <c r="H147" s="229" t="s">
        <v>95</v>
      </c>
      <c r="I147" s="228">
        <v>3</v>
      </c>
      <c r="J147" s="227">
        <v>166</v>
      </c>
      <c r="K147" s="227">
        <v>41.4</v>
      </c>
      <c r="L147" s="227"/>
      <c r="M147" s="227"/>
      <c r="N147" s="227" t="s">
        <v>158</v>
      </c>
      <c r="O147" s="227" t="s">
        <v>743</v>
      </c>
      <c r="P147" s="230" t="s">
        <v>6</v>
      </c>
      <c r="Q147" s="230">
        <v>25</v>
      </c>
      <c r="R147" s="227">
        <v>22</v>
      </c>
      <c r="S147" s="227">
        <v>25</v>
      </c>
      <c r="T147" s="231" t="s">
        <v>598</v>
      </c>
      <c r="U147" s="231" t="s">
        <v>498</v>
      </c>
      <c r="V147" s="232"/>
      <c r="W147" s="231"/>
      <c r="X147" s="230" t="s">
        <v>6</v>
      </c>
      <c r="Y147" s="230">
        <v>25</v>
      </c>
      <c r="Z147" s="227">
        <v>22</v>
      </c>
      <c r="AA147" s="227">
        <v>24</v>
      </c>
      <c r="AB147" s="227" t="s">
        <v>280</v>
      </c>
      <c r="AC147" s="233"/>
      <c r="AD147" s="230" t="s">
        <v>232</v>
      </c>
      <c r="AE147" s="230">
        <v>67</v>
      </c>
      <c r="AF147" s="227">
        <v>45</v>
      </c>
      <c r="AG147" s="227">
        <v>45</v>
      </c>
      <c r="AH147" s="227"/>
      <c r="AI147" s="233" t="s">
        <v>242</v>
      </c>
      <c r="AJ147" s="234" t="s">
        <v>217</v>
      </c>
      <c r="AK147" s="234">
        <v>36</v>
      </c>
      <c r="AL147" s="229">
        <v>28</v>
      </c>
      <c r="AM147" s="229">
        <v>25</v>
      </c>
      <c r="AN147" s="229"/>
      <c r="AO147" s="235" t="s">
        <v>131</v>
      </c>
      <c r="AP147" s="227" t="s">
        <v>272</v>
      </c>
      <c r="AQ147" s="227" t="s">
        <v>323</v>
      </c>
      <c r="AR147" s="227" t="s">
        <v>744</v>
      </c>
      <c r="AS147" s="227" t="s">
        <v>353</v>
      </c>
      <c r="AT147" s="227" t="s">
        <v>87</v>
      </c>
      <c r="AU147" s="228"/>
      <c r="AV147" s="227" t="s">
        <v>89</v>
      </c>
      <c r="AW147" s="228"/>
      <c r="AX147" s="227" t="s">
        <v>93</v>
      </c>
      <c r="AY147" s="236" t="s">
        <v>746</v>
      </c>
      <c r="AZ147" s="236">
        <v>1</v>
      </c>
      <c r="BA147" s="230" t="s">
        <v>6</v>
      </c>
      <c r="BB147" s="230">
        <v>25</v>
      </c>
      <c r="BC147" s="227">
        <v>22</v>
      </c>
      <c r="BD147" s="227">
        <v>24</v>
      </c>
      <c r="BE147" s="227" t="s">
        <v>1667</v>
      </c>
      <c r="BF147" s="227">
        <v>14</v>
      </c>
      <c r="BG147" s="227">
        <v>6</v>
      </c>
      <c r="BH147" s="237">
        <v>3.48</v>
      </c>
      <c r="BI147" s="238">
        <v>3.58</v>
      </c>
      <c r="BJ147" s="239">
        <v>1.81</v>
      </c>
      <c r="BK147" s="238">
        <v>0.45</v>
      </c>
      <c r="BL147" s="239">
        <v>0.45</v>
      </c>
      <c r="BM147" s="237">
        <v>0.39</v>
      </c>
      <c r="BN147" s="239">
        <v>0.35</v>
      </c>
      <c r="BO147" s="237">
        <v>0.83</v>
      </c>
      <c r="BP147" s="238">
        <v>1.05</v>
      </c>
      <c r="BQ147" s="239">
        <v>2.2799999999999998</v>
      </c>
      <c r="BR147" s="239">
        <v>5.35</v>
      </c>
      <c r="BS147" s="239">
        <v>5.31</v>
      </c>
      <c r="BT147" s="239">
        <v>3.39</v>
      </c>
      <c r="BU147" s="240">
        <v>3.46</v>
      </c>
      <c r="BV147" s="241">
        <v>5.54</v>
      </c>
      <c r="BW147" s="241">
        <v>6.91</v>
      </c>
      <c r="BX147" s="240">
        <v>10.83</v>
      </c>
      <c r="BY147" s="240">
        <v>19.55</v>
      </c>
      <c r="BZ147" s="240">
        <v>3.55</v>
      </c>
      <c r="CA147" s="242">
        <v>4.29</v>
      </c>
      <c r="CB147" s="243">
        <v>0.25</v>
      </c>
      <c r="CC147" s="243">
        <v>1.06</v>
      </c>
      <c r="CD147" s="243">
        <v>0.18</v>
      </c>
      <c r="CE147" s="234">
        <v>0.37</v>
      </c>
      <c r="CF147" s="243">
        <v>1.37</v>
      </c>
      <c r="CG147" s="234">
        <v>0.88</v>
      </c>
      <c r="CH147" s="242">
        <v>0.25</v>
      </c>
      <c r="CI147" s="243">
        <v>2.93</v>
      </c>
      <c r="CJ147" s="243">
        <v>6.01</v>
      </c>
      <c r="CK147" s="243">
        <v>4.84</v>
      </c>
      <c r="CL147" s="241">
        <v>3.36</v>
      </c>
      <c r="CM147" s="240">
        <v>3.92</v>
      </c>
      <c r="CN147" s="241">
        <v>6.67</v>
      </c>
      <c r="CO147" s="241">
        <v>6.85</v>
      </c>
      <c r="CP147" s="240">
        <v>9.43</v>
      </c>
      <c r="CQ147" s="240">
        <v>16.7</v>
      </c>
      <c r="CR147" s="244">
        <v>26.3</v>
      </c>
      <c r="CS147" s="245">
        <v>31.35</v>
      </c>
      <c r="CT147" s="246">
        <v>32.75</v>
      </c>
      <c r="CU147" s="245">
        <v>33.770000000000003</v>
      </c>
      <c r="CV147" s="246">
        <v>35.590000000000003</v>
      </c>
      <c r="CW147" s="244">
        <v>37.56</v>
      </c>
      <c r="CX147" s="246">
        <v>38.01</v>
      </c>
      <c r="CY147" s="244">
        <v>37.520000000000003</v>
      </c>
      <c r="CZ147" s="245">
        <v>38.29</v>
      </c>
      <c r="DA147" s="246">
        <v>38.69</v>
      </c>
      <c r="DB147" s="246">
        <v>39.159999999999997</v>
      </c>
      <c r="DC147" s="246">
        <v>40.33</v>
      </c>
      <c r="DD147" s="246">
        <v>40.43</v>
      </c>
      <c r="DE147" s="244">
        <v>42.32</v>
      </c>
      <c r="DF147" s="246">
        <v>43.27</v>
      </c>
      <c r="DG147" s="246">
        <v>40.630000000000003</v>
      </c>
      <c r="DH147" s="244">
        <v>40.950000000000003</v>
      </c>
      <c r="DI147" s="244">
        <v>41.33</v>
      </c>
      <c r="DJ147" s="244">
        <v>26.54</v>
      </c>
      <c r="DK147" s="245">
        <v>31.25</v>
      </c>
      <c r="DL147" s="246">
        <v>32.25</v>
      </c>
      <c r="DM147" s="246">
        <v>33.979999999999997</v>
      </c>
      <c r="DN147" s="246">
        <v>35.86</v>
      </c>
      <c r="DO147" s="244">
        <v>37.31</v>
      </c>
      <c r="DP147" s="246">
        <v>37.26</v>
      </c>
      <c r="DQ147" s="244">
        <v>37.31</v>
      </c>
      <c r="DR147" s="245">
        <v>38.65</v>
      </c>
      <c r="DS147" s="246">
        <v>38.57</v>
      </c>
      <c r="DT147" s="246">
        <v>39.21</v>
      </c>
      <c r="DU147" s="246">
        <v>40.090000000000003</v>
      </c>
      <c r="DV147" s="246">
        <v>40.35</v>
      </c>
      <c r="DW147" s="244">
        <v>42.15</v>
      </c>
      <c r="DX147" s="246">
        <v>42.63</v>
      </c>
      <c r="DY147" s="246">
        <v>40.51</v>
      </c>
      <c r="DZ147" s="244">
        <v>40.86</v>
      </c>
      <c r="EA147" s="244">
        <v>40.549999999999997</v>
      </c>
      <c r="EB147" s="244">
        <v>1</v>
      </c>
      <c r="EC147" s="246">
        <v>3</v>
      </c>
      <c r="ED147" s="246">
        <v>4</v>
      </c>
      <c r="EE147" s="246">
        <v>0</v>
      </c>
      <c r="EF147" s="246">
        <v>-7</v>
      </c>
      <c r="EG147" s="246">
        <v>-13</v>
      </c>
      <c r="EH147" s="246">
        <v>-19</v>
      </c>
      <c r="EI147" s="246">
        <v>-25</v>
      </c>
      <c r="EJ147" s="246">
        <v>-26</v>
      </c>
      <c r="EK147" s="246">
        <v>-25</v>
      </c>
      <c r="EL147" s="246">
        <v>-19</v>
      </c>
      <c r="EM147" s="246">
        <v>-11</v>
      </c>
      <c r="EN147" s="246">
        <v>-7</v>
      </c>
      <c r="EO147" s="246">
        <v>-4</v>
      </c>
      <c r="EP147" s="246">
        <v>1</v>
      </c>
      <c r="EQ147" s="246">
        <v>1</v>
      </c>
      <c r="ER147" s="246">
        <v>0</v>
      </c>
      <c r="ES147" s="246">
        <v>0</v>
      </c>
      <c r="ET147" s="247"/>
      <c r="EU147" s="247"/>
      <c r="EV147" s="247"/>
    </row>
    <row r="148" spans="1:152" s="154" customFormat="1" ht="14">
      <c r="A148" s="137" t="s">
        <v>1365</v>
      </c>
      <c r="B148" s="137" t="s">
        <v>1666</v>
      </c>
      <c r="C148" s="137">
        <v>13</v>
      </c>
      <c r="D148" s="137">
        <v>3</v>
      </c>
      <c r="E148" s="137">
        <v>51402642</v>
      </c>
      <c r="F148" s="137" t="s">
        <v>91</v>
      </c>
      <c r="G148" s="138" t="s">
        <v>320</v>
      </c>
      <c r="H148" s="161" t="s">
        <v>95</v>
      </c>
      <c r="I148" s="138">
        <v>-7</v>
      </c>
      <c r="J148" s="137">
        <v>145</v>
      </c>
      <c r="K148" s="137">
        <v>31.85</v>
      </c>
      <c r="L148" s="137" t="s">
        <v>167</v>
      </c>
      <c r="M148" s="137"/>
      <c r="N148" s="137" t="s">
        <v>147</v>
      </c>
      <c r="O148" s="137" t="s">
        <v>493</v>
      </c>
      <c r="P148" s="142" t="s">
        <v>17</v>
      </c>
      <c r="Q148" s="142">
        <v>71</v>
      </c>
      <c r="R148" s="137">
        <v>63</v>
      </c>
      <c r="S148" s="137">
        <v>62</v>
      </c>
      <c r="T148" s="140" t="s">
        <v>492</v>
      </c>
      <c r="U148" s="140"/>
      <c r="V148" s="140"/>
      <c r="W148" s="140"/>
      <c r="X148" s="142" t="s">
        <v>17</v>
      </c>
      <c r="Y148" s="142">
        <v>71</v>
      </c>
      <c r="Z148" s="137">
        <v>63</v>
      </c>
      <c r="AA148" s="137">
        <v>62</v>
      </c>
      <c r="AB148" s="137" t="s">
        <v>1366</v>
      </c>
      <c r="AC148" s="141"/>
      <c r="AD148" s="142" t="s">
        <v>101</v>
      </c>
      <c r="AE148" s="142">
        <v>104</v>
      </c>
      <c r="AF148" s="137">
        <v>91</v>
      </c>
      <c r="AG148" s="137">
        <v>95</v>
      </c>
      <c r="AH148" s="137"/>
      <c r="AI148" s="141" t="s">
        <v>242</v>
      </c>
      <c r="AJ148" s="150" t="s">
        <v>116</v>
      </c>
      <c r="AK148" s="150">
        <v>41</v>
      </c>
      <c r="AL148" s="155">
        <v>38</v>
      </c>
      <c r="AM148" s="155">
        <v>40</v>
      </c>
      <c r="AN148" s="155"/>
      <c r="AO148" s="159"/>
      <c r="AP148" s="137" t="s">
        <v>210</v>
      </c>
      <c r="AQ148" s="137" t="s">
        <v>494</v>
      </c>
      <c r="AR148" s="137" t="s">
        <v>105</v>
      </c>
      <c r="AS148" s="137" t="s">
        <v>141</v>
      </c>
      <c r="AT148" s="137" t="s">
        <v>87</v>
      </c>
      <c r="AU148" s="138" t="s">
        <v>176</v>
      </c>
      <c r="AV148" s="137" t="s">
        <v>89</v>
      </c>
      <c r="AW148" s="138" t="s">
        <v>180</v>
      </c>
      <c r="AX148" s="137" t="s">
        <v>93</v>
      </c>
      <c r="AY148" s="139" t="s">
        <v>495</v>
      </c>
      <c r="AZ148" s="139">
        <v>2</v>
      </c>
      <c r="BA148" s="142" t="s">
        <v>17</v>
      </c>
      <c r="BB148" s="142">
        <v>71</v>
      </c>
      <c r="BC148" s="137">
        <v>63</v>
      </c>
      <c r="BD148" s="137">
        <v>62</v>
      </c>
      <c r="BE148" s="137" t="s">
        <v>1666</v>
      </c>
      <c r="BF148" s="137">
        <v>13</v>
      </c>
      <c r="BG148" s="137">
        <v>3</v>
      </c>
      <c r="BH148" s="143">
        <v>2.96</v>
      </c>
      <c r="BI148" s="144">
        <v>2.63</v>
      </c>
      <c r="BJ148" s="145">
        <v>2.25</v>
      </c>
      <c r="BK148" s="144">
        <v>1.76</v>
      </c>
      <c r="BL148" s="145">
        <v>1.96</v>
      </c>
      <c r="BM148" s="143">
        <v>1.5</v>
      </c>
      <c r="BN148" s="145">
        <v>0</v>
      </c>
      <c r="BO148" s="143">
        <v>0.72</v>
      </c>
      <c r="BP148" s="144">
        <v>1.94</v>
      </c>
      <c r="BQ148" s="145">
        <v>2.14</v>
      </c>
      <c r="BR148" s="145">
        <v>2.3199999999999998</v>
      </c>
      <c r="BS148" s="145">
        <v>2.39</v>
      </c>
      <c r="BT148" s="145">
        <v>3.25</v>
      </c>
      <c r="BU148" s="146">
        <v>3.35</v>
      </c>
      <c r="BV148" s="147">
        <v>3.49</v>
      </c>
      <c r="BW148" s="147">
        <v>5.34</v>
      </c>
      <c r="BX148" s="146">
        <v>9.25</v>
      </c>
      <c r="BY148" s="160">
        <v>10.84</v>
      </c>
      <c r="BZ148" s="146">
        <v>2.81</v>
      </c>
      <c r="CA148" s="162">
        <v>2.04</v>
      </c>
      <c r="CB148" s="147">
        <v>0.83</v>
      </c>
      <c r="CC148" s="147">
        <v>0</v>
      </c>
      <c r="CD148" s="147">
        <v>0</v>
      </c>
      <c r="CE148" s="146">
        <v>2.08</v>
      </c>
      <c r="CF148" s="147">
        <v>1.99</v>
      </c>
      <c r="CG148" s="146">
        <v>1.24</v>
      </c>
      <c r="CH148" s="162">
        <v>1.62</v>
      </c>
      <c r="CI148" s="147">
        <v>2.86</v>
      </c>
      <c r="CJ148" s="147">
        <v>4.13</v>
      </c>
      <c r="CK148" s="147">
        <v>3.78</v>
      </c>
      <c r="CL148" s="147">
        <v>4.0599999999999996</v>
      </c>
      <c r="CM148" s="146">
        <v>2.89</v>
      </c>
      <c r="CN148" s="147">
        <v>4.6399999999999997</v>
      </c>
      <c r="CO148" s="147">
        <v>5.31</v>
      </c>
      <c r="CP148" s="146">
        <v>8.5500000000000007</v>
      </c>
      <c r="CQ148" s="160">
        <v>10.99</v>
      </c>
      <c r="CR148" s="151">
        <v>26.61</v>
      </c>
      <c r="CS148" s="152">
        <v>28.11</v>
      </c>
      <c r="CT148" s="153">
        <v>31.68</v>
      </c>
      <c r="CU148" s="152">
        <v>33.020000000000003</v>
      </c>
      <c r="CV148" s="153">
        <v>33.869999999999997</v>
      </c>
      <c r="CW148" s="151">
        <v>35.67</v>
      </c>
      <c r="CX148" s="153">
        <v>36.049999999999997</v>
      </c>
      <c r="CY148" s="151">
        <v>36.01</v>
      </c>
      <c r="CZ148" s="152">
        <v>37.130000000000003</v>
      </c>
      <c r="DA148" s="153">
        <v>36.04</v>
      </c>
      <c r="DB148" s="153">
        <v>37.33</v>
      </c>
      <c r="DC148" s="153">
        <v>39.42</v>
      </c>
      <c r="DD148" s="153">
        <v>41.44</v>
      </c>
      <c r="DE148" s="151">
        <v>41.71</v>
      </c>
      <c r="DF148" s="153">
        <v>42.11</v>
      </c>
      <c r="DG148" s="153">
        <v>40.76</v>
      </c>
      <c r="DH148" s="151">
        <v>37.78</v>
      </c>
      <c r="DI148" s="160">
        <v>37.909999999999997</v>
      </c>
      <c r="DJ148" s="151">
        <v>26.29</v>
      </c>
      <c r="DK148" s="152">
        <v>27.9</v>
      </c>
      <c r="DL148" s="153">
        <v>31.14</v>
      </c>
      <c r="DM148" s="153">
        <v>34.840000000000003</v>
      </c>
      <c r="DN148" s="153">
        <v>36.94</v>
      </c>
      <c r="DO148" s="151">
        <v>36.659999999999997</v>
      </c>
      <c r="DP148" s="153">
        <v>35.81</v>
      </c>
      <c r="DQ148" s="151">
        <v>36.840000000000003</v>
      </c>
      <c r="DR148" s="152">
        <v>36.42</v>
      </c>
      <c r="DS148" s="153">
        <v>36.68</v>
      </c>
      <c r="DT148" s="153">
        <v>37.29</v>
      </c>
      <c r="DU148" s="153">
        <v>39.159999999999997</v>
      </c>
      <c r="DV148" s="153">
        <v>41.66</v>
      </c>
      <c r="DW148" s="151">
        <v>40.19</v>
      </c>
      <c r="DX148" s="153">
        <v>41.45</v>
      </c>
      <c r="DY148" s="153">
        <v>40.06</v>
      </c>
      <c r="DZ148" s="151">
        <v>37.43</v>
      </c>
      <c r="EA148" s="160">
        <v>37.11</v>
      </c>
      <c r="EB148" s="151">
        <v>6</v>
      </c>
      <c r="EC148" s="153">
        <v>6</v>
      </c>
      <c r="ED148" s="153">
        <v>9</v>
      </c>
      <c r="EE148" s="153">
        <v>4</v>
      </c>
      <c r="EF148" s="153">
        <v>1</v>
      </c>
      <c r="EG148" s="153">
        <v>1</v>
      </c>
      <c r="EH148" s="153">
        <v>-13</v>
      </c>
      <c r="EI148" s="153">
        <v>-20</v>
      </c>
      <c r="EJ148" s="153">
        <v>-20</v>
      </c>
      <c r="EK148" s="153">
        <v>-10</v>
      </c>
      <c r="EL148" s="153">
        <v>-3</v>
      </c>
      <c r="EM148" s="153">
        <v>4</v>
      </c>
      <c r="EN148" s="153">
        <v>7</v>
      </c>
      <c r="EO148" s="153">
        <v>7</v>
      </c>
      <c r="EP148" s="153">
        <v>7</v>
      </c>
      <c r="EQ148" s="153">
        <v>5</v>
      </c>
      <c r="ER148" s="153">
        <v>4</v>
      </c>
      <c r="ES148" s="160">
        <v>3</v>
      </c>
    </row>
    <row r="149" spans="1:152" s="154" customFormat="1" ht="14">
      <c r="A149" s="137" t="s">
        <v>1088</v>
      </c>
      <c r="B149" s="137" t="s">
        <v>1667</v>
      </c>
      <c r="C149" s="137">
        <v>14</v>
      </c>
      <c r="D149" s="137">
        <v>3</v>
      </c>
      <c r="E149" s="137">
        <v>51502263</v>
      </c>
      <c r="F149" s="137" t="s">
        <v>91</v>
      </c>
      <c r="G149" s="138" t="s">
        <v>234</v>
      </c>
      <c r="H149" s="139"/>
      <c r="I149" s="138"/>
      <c r="J149" s="137">
        <v>150.80000000000001</v>
      </c>
      <c r="K149" s="137">
        <v>54.3</v>
      </c>
      <c r="L149" s="137" t="s">
        <v>480</v>
      </c>
      <c r="M149" s="137"/>
      <c r="N149" s="137" t="s">
        <v>147</v>
      </c>
      <c r="O149" s="137" t="s">
        <v>471</v>
      </c>
      <c r="P149" s="142" t="s">
        <v>48</v>
      </c>
      <c r="Q149" s="142">
        <v>33</v>
      </c>
      <c r="R149" s="137">
        <v>34</v>
      </c>
      <c r="S149" s="137">
        <v>29</v>
      </c>
      <c r="T149" s="140"/>
      <c r="U149" s="140"/>
      <c r="V149" s="140"/>
      <c r="W149" s="140"/>
      <c r="X149" s="142" t="s">
        <v>48</v>
      </c>
      <c r="Y149" s="142">
        <v>33</v>
      </c>
      <c r="Z149" s="137">
        <v>34</v>
      </c>
      <c r="AA149" s="137">
        <v>29</v>
      </c>
      <c r="AB149" s="137" t="s">
        <v>280</v>
      </c>
      <c r="AC149" s="141"/>
      <c r="AD149" s="142" t="s">
        <v>848</v>
      </c>
      <c r="AE149" s="142">
        <v>78</v>
      </c>
      <c r="AF149" s="137">
        <v>59</v>
      </c>
      <c r="AG149" s="137">
        <v>55</v>
      </c>
      <c r="AH149" s="137"/>
      <c r="AI149" s="141" t="s">
        <v>242</v>
      </c>
      <c r="AJ149" s="150" t="s">
        <v>217</v>
      </c>
      <c r="AK149" s="150">
        <v>46</v>
      </c>
      <c r="AL149" s="155">
        <v>36</v>
      </c>
      <c r="AM149" s="155">
        <v>26</v>
      </c>
      <c r="AN149" s="155"/>
      <c r="AO149" s="159" t="s">
        <v>197</v>
      </c>
      <c r="AP149" s="137" t="s">
        <v>177</v>
      </c>
      <c r="AQ149" s="137" t="s">
        <v>262</v>
      </c>
      <c r="AR149" s="137" t="s">
        <v>712</v>
      </c>
      <c r="AS149" s="137" t="s">
        <v>658</v>
      </c>
      <c r="AT149" s="137" t="s">
        <v>87</v>
      </c>
      <c r="AU149" s="138"/>
      <c r="AV149" s="137" t="s">
        <v>89</v>
      </c>
      <c r="AW149" s="138"/>
      <c r="AX149" s="137" t="s">
        <v>93</v>
      </c>
      <c r="AY149" s="139" t="s">
        <v>782</v>
      </c>
      <c r="AZ149" s="139">
        <v>2</v>
      </c>
      <c r="BA149" s="142" t="s">
        <v>48</v>
      </c>
      <c r="BB149" s="142">
        <v>33</v>
      </c>
      <c r="BC149" s="137">
        <v>34</v>
      </c>
      <c r="BD149" s="137">
        <v>29</v>
      </c>
      <c r="BE149" s="137" t="s">
        <v>1667</v>
      </c>
      <c r="BF149" s="137">
        <v>14</v>
      </c>
      <c r="BG149" s="137">
        <v>3</v>
      </c>
      <c r="BH149" s="143">
        <v>3.17</v>
      </c>
      <c r="BI149" s="144">
        <v>2.2400000000000002</v>
      </c>
      <c r="BJ149" s="145">
        <v>2.14</v>
      </c>
      <c r="BK149" s="144">
        <v>1.51</v>
      </c>
      <c r="BL149" s="145">
        <v>2.3199999999999998</v>
      </c>
      <c r="BM149" s="143">
        <v>2.5</v>
      </c>
      <c r="BN149" s="145">
        <v>0</v>
      </c>
      <c r="BO149" s="143">
        <v>1.67</v>
      </c>
      <c r="BP149" s="144">
        <v>5.63</v>
      </c>
      <c r="BQ149" s="145">
        <v>3.9</v>
      </c>
      <c r="BR149" s="145">
        <v>3.56</v>
      </c>
      <c r="BS149" s="145">
        <v>6.09</v>
      </c>
      <c r="BT149" s="145">
        <v>3.8</v>
      </c>
      <c r="BU149" s="146">
        <v>3.74</v>
      </c>
      <c r="BV149" s="147">
        <v>6.24</v>
      </c>
      <c r="BW149" s="147">
        <v>4.9800000000000004</v>
      </c>
      <c r="BX149" s="146">
        <v>9.2799999999999994</v>
      </c>
      <c r="BY149" s="146">
        <v>17.989999999999998</v>
      </c>
      <c r="BZ149" s="146">
        <v>1.94</v>
      </c>
      <c r="CA149" s="162">
        <v>2.12</v>
      </c>
      <c r="CB149" s="147">
        <v>0</v>
      </c>
      <c r="CC149" s="147">
        <v>1.3</v>
      </c>
      <c r="CD149" s="147">
        <v>2.11</v>
      </c>
      <c r="CE149" s="146">
        <v>2.17</v>
      </c>
      <c r="CF149" s="147">
        <v>0</v>
      </c>
      <c r="CG149" s="146">
        <v>1.94</v>
      </c>
      <c r="CH149" s="162">
        <v>4.93</v>
      </c>
      <c r="CI149" s="147">
        <v>5.18</v>
      </c>
      <c r="CJ149" s="147">
        <v>6.79</v>
      </c>
      <c r="CK149" s="147">
        <v>5.0999999999999996</v>
      </c>
      <c r="CL149" s="147">
        <v>3.65</v>
      </c>
      <c r="CM149" s="146">
        <v>4.57</v>
      </c>
      <c r="CN149" s="147">
        <v>5.9</v>
      </c>
      <c r="CO149" s="147">
        <v>4.68</v>
      </c>
      <c r="CP149" s="146">
        <v>8.44</v>
      </c>
      <c r="CQ149" s="146">
        <v>17.170000000000002</v>
      </c>
      <c r="CR149" s="151">
        <v>25.77</v>
      </c>
      <c r="CS149" s="152">
        <v>27.35</v>
      </c>
      <c r="CT149" s="153">
        <v>28.87</v>
      </c>
      <c r="CU149" s="152">
        <v>29.3</v>
      </c>
      <c r="CV149" s="153">
        <v>31.83</v>
      </c>
      <c r="CW149" s="151">
        <v>31.94</v>
      </c>
      <c r="CX149" s="153">
        <v>26.64</v>
      </c>
      <c r="CY149" s="151">
        <v>29.86</v>
      </c>
      <c r="CZ149" s="152">
        <v>30.73</v>
      </c>
      <c r="DA149" s="153">
        <v>32.119999999999997</v>
      </c>
      <c r="DB149" s="153">
        <v>34.24</v>
      </c>
      <c r="DC149" s="153">
        <v>35.15</v>
      </c>
      <c r="DD149" s="153">
        <v>36.159999999999997</v>
      </c>
      <c r="DE149" s="151">
        <v>39.33</v>
      </c>
      <c r="DF149" s="153">
        <v>39.22</v>
      </c>
      <c r="DG149" s="153">
        <v>39.78</v>
      </c>
      <c r="DH149" s="151">
        <v>36.409999999999997</v>
      </c>
      <c r="DI149" s="151">
        <v>33.229999999999997</v>
      </c>
      <c r="DJ149" s="151">
        <v>25.64</v>
      </c>
      <c r="DK149" s="163">
        <v>26.99</v>
      </c>
      <c r="DL149" s="164">
        <v>28.17</v>
      </c>
      <c r="DM149" s="164">
        <v>29.57</v>
      </c>
      <c r="DN149" s="164">
        <v>32.32</v>
      </c>
      <c r="DO149" s="159">
        <v>31.54</v>
      </c>
      <c r="DP149" s="164">
        <v>27.4</v>
      </c>
      <c r="DQ149" s="159">
        <v>29.13</v>
      </c>
      <c r="DR149" s="163">
        <v>30.7</v>
      </c>
      <c r="DS149" s="164">
        <v>33.29</v>
      </c>
      <c r="DT149" s="164">
        <v>34.94</v>
      </c>
      <c r="DU149" s="164">
        <v>35.799999999999997</v>
      </c>
      <c r="DV149" s="153">
        <v>37.68</v>
      </c>
      <c r="DW149" s="151">
        <v>40.83</v>
      </c>
      <c r="DX149" s="153">
        <v>39.979999999999997</v>
      </c>
      <c r="DY149" s="153">
        <v>39.4</v>
      </c>
      <c r="DZ149" s="151">
        <v>36.119999999999997</v>
      </c>
      <c r="EA149" s="151">
        <v>33.950000000000003</v>
      </c>
      <c r="EB149" s="151">
        <v>5</v>
      </c>
      <c r="EC149" s="153">
        <v>5</v>
      </c>
      <c r="ED149" s="153">
        <v>6</v>
      </c>
      <c r="EE149" s="153">
        <v>2</v>
      </c>
      <c r="EF149" s="153">
        <v>-14</v>
      </c>
      <c r="EG149" s="153">
        <v>-23</v>
      </c>
      <c r="EH149" s="153">
        <v>-29</v>
      </c>
      <c r="EI149" s="153">
        <v>-30</v>
      </c>
      <c r="EJ149" s="153">
        <v>-30</v>
      </c>
      <c r="EK149" s="153">
        <v>-28</v>
      </c>
      <c r="EL149" s="153">
        <v>-20</v>
      </c>
      <c r="EM149" s="153">
        <v>-3</v>
      </c>
      <c r="EN149" s="153">
        <v>4</v>
      </c>
      <c r="EO149" s="153">
        <v>9</v>
      </c>
      <c r="EP149" s="153">
        <v>11</v>
      </c>
      <c r="EQ149" s="153">
        <v>6</v>
      </c>
      <c r="ER149" s="153">
        <v>3</v>
      </c>
      <c r="ES149" s="153">
        <v>1</v>
      </c>
    </row>
    <row r="150" spans="1:152" s="154" customFormat="1" ht="14">
      <c r="A150" s="137" t="s">
        <v>1622</v>
      </c>
      <c r="B150" s="137" t="s">
        <v>1666</v>
      </c>
      <c r="C150" s="137">
        <v>12</v>
      </c>
      <c r="D150" s="137">
        <v>5</v>
      </c>
      <c r="E150" s="137">
        <v>42745345</v>
      </c>
      <c r="F150" s="137" t="s">
        <v>91</v>
      </c>
      <c r="G150" s="138" t="s">
        <v>782</v>
      </c>
      <c r="H150" s="139"/>
      <c r="I150" s="138"/>
      <c r="J150" s="137">
        <v>154.19999999999999</v>
      </c>
      <c r="K150" s="137">
        <v>42.7</v>
      </c>
      <c r="L150" s="137" t="s">
        <v>167</v>
      </c>
      <c r="M150" s="137"/>
      <c r="N150" s="137" t="s">
        <v>99</v>
      </c>
      <c r="O150" s="137" t="s">
        <v>414</v>
      </c>
      <c r="P150" s="142" t="s">
        <v>48</v>
      </c>
      <c r="Q150" s="142">
        <v>32</v>
      </c>
      <c r="R150" s="137">
        <v>33</v>
      </c>
      <c r="S150" s="137">
        <v>25</v>
      </c>
      <c r="T150" s="140" t="s">
        <v>860</v>
      </c>
      <c r="U150" s="140"/>
      <c r="V150" s="140"/>
      <c r="W150" s="140"/>
      <c r="X150" s="142" t="s">
        <v>48</v>
      </c>
      <c r="Y150" s="142">
        <v>32</v>
      </c>
      <c r="Z150" s="137">
        <v>33</v>
      </c>
      <c r="AA150" s="137">
        <v>25</v>
      </c>
      <c r="AB150" s="137" t="s">
        <v>280</v>
      </c>
      <c r="AC150" s="141"/>
      <c r="AD150" s="142" t="s">
        <v>115</v>
      </c>
      <c r="AE150" s="142">
        <v>82</v>
      </c>
      <c r="AF150" s="137">
        <v>65</v>
      </c>
      <c r="AG150" s="137">
        <v>63</v>
      </c>
      <c r="AH150" s="137"/>
      <c r="AI150" s="141" t="s">
        <v>443</v>
      </c>
      <c r="AJ150" s="150" t="s">
        <v>116</v>
      </c>
      <c r="AK150" s="150">
        <v>61</v>
      </c>
      <c r="AL150" s="155">
        <v>45</v>
      </c>
      <c r="AM150" s="155">
        <v>39</v>
      </c>
      <c r="AN150" s="155"/>
      <c r="AO150" s="159" t="s">
        <v>180</v>
      </c>
      <c r="AP150" s="137" t="s">
        <v>177</v>
      </c>
      <c r="AQ150" s="137" t="s">
        <v>323</v>
      </c>
      <c r="AR150" s="137" t="s">
        <v>429</v>
      </c>
      <c r="AS150" s="137" t="s">
        <v>775</v>
      </c>
      <c r="AT150" s="137" t="s">
        <v>87</v>
      </c>
      <c r="AU150" s="138"/>
      <c r="AV150" s="137" t="s">
        <v>89</v>
      </c>
      <c r="AW150" s="138"/>
      <c r="AX150" s="137" t="s">
        <v>93</v>
      </c>
      <c r="AY150" s="139" t="s">
        <v>1625</v>
      </c>
      <c r="AZ150" s="139">
        <v>2</v>
      </c>
      <c r="BA150" s="142" t="s">
        <v>48</v>
      </c>
      <c r="BB150" s="142">
        <v>32</v>
      </c>
      <c r="BC150" s="137">
        <v>33</v>
      </c>
      <c r="BD150" s="137">
        <v>25</v>
      </c>
      <c r="BE150" s="137" t="s">
        <v>1666</v>
      </c>
      <c r="BF150" s="137">
        <v>12</v>
      </c>
      <c r="BG150" s="137">
        <v>5</v>
      </c>
      <c r="BH150" s="143">
        <v>3.56</v>
      </c>
      <c r="BI150" s="144">
        <v>1.9</v>
      </c>
      <c r="BJ150" s="145">
        <v>1.51</v>
      </c>
      <c r="BK150" s="144">
        <v>1.45</v>
      </c>
      <c r="BL150" s="145">
        <v>1.1100000000000001</v>
      </c>
      <c r="BM150" s="143">
        <v>0.8</v>
      </c>
      <c r="BN150" s="145">
        <v>0.35</v>
      </c>
      <c r="BO150" s="143">
        <v>0.45</v>
      </c>
      <c r="BP150" s="144">
        <v>2.99</v>
      </c>
      <c r="BQ150" s="145">
        <v>3.07</v>
      </c>
      <c r="BR150" s="145">
        <v>4.7300000000000004</v>
      </c>
      <c r="BS150" s="145">
        <v>5.35</v>
      </c>
      <c r="BT150" s="145">
        <v>2.61</v>
      </c>
      <c r="BU150" s="146">
        <v>3.23</v>
      </c>
      <c r="BV150" s="147">
        <v>5.99</v>
      </c>
      <c r="BW150" s="147">
        <v>9.6300000000000008</v>
      </c>
      <c r="BX150" s="146">
        <v>13.8</v>
      </c>
      <c r="BY150" s="146">
        <v>18.329999999999998</v>
      </c>
      <c r="BZ150" s="146">
        <v>2.5499999999999998</v>
      </c>
      <c r="CA150" s="148">
        <v>0.97</v>
      </c>
      <c r="CB150" s="149">
        <v>0</v>
      </c>
      <c r="CC150" s="149">
        <v>0.37</v>
      </c>
      <c r="CD150" s="149">
        <v>1.57</v>
      </c>
      <c r="CE150" s="150">
        <v>1.83</v>
      </c>
      <c r="CF150" s="149">
        <v>2.06</v>
      </c>
      <c r="CG150" s="150">
        <v>2.4500000000000002</v>
      </c>
      <c r="CH150" s="148">
        <v>2.66</v>
      </c>
      <c r="CI150" s="149">
        <v>3.39</v>
      </c>
      <c r="CJ150" s="149">
        <v>5.0199999999999996</v>
      </c>
      <c r="CK150" s="149">
        <v>5.46</v>
      </c>
      <c r="CL150" s="147">
        <v>4.72</v>
      </c>
      <c r="CM150" s="146">
        <v>5.86</v>
      </c>
      <c r="CN150" s="147">
        <v>7.63</v>
      </c>
      <c r="CO150" s="147">
        <v>8.7899999999999991</v>
      </c>
      <c r="CP150" s="146">
        <v>11.77</v>
      </c>
      <c r="CQ150" s="146">
        <v>17.420000000000002</v>
      </c>
      <c r="CR150" s="151">
        <v>27.2</v>
      </c>
      <c r="CS150" s="152">
        <v>29.62</v>
      </c>
      <c r="CT150" s="153">
        <v>30.55</v>
      </c>
      <c r="CU150" s="152">
        <v>32.18</v>
      </c>
      <c r="CV150" s="153">
        <v>33.630000000000003</v>
      </c>
      <c r="CW150" s="151">
        <v>34.590000000000003</v>
      </c>
      <c r="CX150" s="153">
        <v>36.28</v>
      </c>
      <c r="CY150" s="151">
        <v>36.19</v>
      </c>
      <c r="CZ150" s="152">
        <v>36.840000000000003</v>
      </c>
      <c r="DA150" s="153">
        <v>36.74</v>
      </c>
      <c r="DB150" s="153">
        <v>37.96</v>
      </c>
      <c r="DC150" s="153">
        <v>38.5</v>
      </c>
      <c r="DD150" s="153">
        <v>41.39</v>
      </c>
      <c r="DE150" s="151">
        <v>43.23</v>
      </c>
      <c r="DF150" s="153">
        <v>45.1</v>
      </c>
      <c r="DG150" s="153">
        <v>43.44</v>
      </c>
      <c r="DH150" s="151">
        <v>42.32</v>
      </c>
      <c r="DI150" s="151">
        <v>35.869999999999997</v>
      </c>
      <c r="DJ150" s="151">
        <v>27.83</v>
      </c>
      <c r="DK150" s="152">
        <v>30.23</v>
      </c>
      <c r="DL150" s="153">
        <v>30.34</v>
      </c>
      <c r="DM150" s="153">
        <v>32.18</v>
      </c>
      <c r="DN150" s="153">
        <v>33.03</v>
      </c>
      <c r="DO150" s="151">
        <v>34.31</v>
      </c>
      <c r="DP150" s="153">
        <v>35.83</v>
      </c>
      <c r="DQ150" s="151">
        <v>36.24</v>
      </c>
      <c r="DR150" s="152">
        <v>36.24</v>
      </c>
      <c r="DS150" s="153">
        <v>36.520000000000003</v>
      </c>
      <c r="DT150" s="153">
        <v>38.51</v>
      </c>
      <c r="DU150" s="153">
        <v>38.08</v>
      </c>
      <c r="DV150" s="153">
        <v>42.11</v>
      </c>
      <c r="DW150" s="151">
        <v>43.92</v>
      </c>
      <c r="DX150" s="153">
        <v>45.2</v>
      </c>
      <c r="DY150" s="153">
        <v>44.03</v>
      </c>
      <c r="DZ150" s="151">
        <v>41.71</v>
      </c>
      <c r="EA150" s="151">
        <v>36.25</v>
      </c>
      <c r="EB150" s="151">
        <v>7</v>
      </c>
      <c r="EC150" s="153">
        <v>5</v>
      </c>
      <c r="ED150" s="153">
        <v>0</v>
      </c>
      <c r="EE150" s="153">
        <v>-6</v>
      </c>
      <c r="EF150" s="153">
        <v>-13</v>
      </c>
      <c r="EG150" s="153">
        <v>-22</v>
      </c>
      <c r="EH150" s="153">
        <v>-26</v>
      </c>
      <c r="EI150" s="153">
        <v>-28</v>
      </c>
      <c r="EJ150" s="153">
        <v>-24</v>
      </c>
      <c r="EK150" s="153">
        <v>-13</v>
      </c>
      <c r="EL150" s="153">
        <v>-1</v>
      </c>
      <c r="EM150" s="153">
        <v>-5</v>
      </c>
      <c r="EN150" s="153">
        <v>11</v>
      </c>
      <c r="EO150" s="153">
        <v>14</v>
      </c>
      <c r="EP150" s="153">
        <v>14</v>
      </c>
      <c r="EQ150" s="153">
        <v>12</v>
      </c>
      <c r="ER150" s="153">
        <v>11</v>
      </c>
      <c r="ES150" s="153">
        <v>8</v>
      </c>
    </row>
    <row r="151" spans="1:152" s="154" customFormat="1" ht="14">
      <c r="A151" s="137" t="s">
        <v>1360</v>
      </c>
      <c r="B151" s="137" t="s">
        <v>1666</v>
      </c>
      <c r="C151" s="137">
        <v>13</v>
      </c>
      <c r="D151" s="137">
        <v>11</v>
      </c>
      <c r="E151" s="137">
        <v>52601714</v>
      </c>
      <c r="F151" s="137" t="s">
        <v>91</v>
      </c>
      <c r="G151" s="138" t="s">
        <v>467</v>
      </c>
      <c r="H151" s="161" t="s">
        <v>95</v>
      </c>
      <c r="I151" s="138">
        <v>-3</v>
      </c>
      <c r="J151" s="137">
        <v>154.6</v>
      </c>
      <c r="K151" s="137">
        <v>46.5</v>
      </c>
      <c r="L151" s="137" t="s">
        <v>167</v>
      </c>
      <c r="M151" s="137"/>
      <c r="N151" s="137" t="s">
        <v>147</v>
      </c>
      <c r="O151" s="137" t="s">
        <v>414</v>
      </c>
      <c r="P151" s="142" t="s">
        <v>6</v>
      </c>
      <c r="Q151" s="142">
        <v>37</v>
      </c>
      <c r="R151" s="137">
        <v>36</v>
      </c>
      <c r="S151" s="137">
        <v>26</v>
      </c>
      <c r="T151" s="140"/>
      <c r="U151" s="140"/>
      <c r="V151" s="140"/>
      <c r="W151" s="140"/>
      <c r="X151" s="142" t="s">
        <v>6</v>
      </c>
      <c r="Y151" s="142">
        <v>37</v>
      </c>
      <c r="Z151" s="137">
        <v>36</v>
      </c>
      <c r="AA151" s="137">
        <v>26</v>
      </c>
      <c r="AB151" s="137" t="s">
        <v>142</v>
      </c>
      <c r="AC151" s="141"/>
      <c r="AD151" s="142" t="s">
        <v>137</v>
      </c>
      <c r="AE151" s="142">
        <v>60</v>
      </c>
      <c r="AF151" s="137">
        <v>49</v>
      </c>
      <c r="AG151" s="137">
        <v>39</v>
      </c>
      <c r="AH151" s="137"/>
      <c r="AI151" s="141" t="s">
        <v>443</v>
      </c>
      <c r="AJ151" s="150" t="s">
        <v>116</v>
      </c>
      <c r="AK151" s="150">
        <v>43</v>
      </c>
      <c r="AL151" s="155">
        <v>36</v>
      </c>
      <c r="AM151" s="155">
        <v>35</v>
      </c>
      <c r="AN151" s="155"/>
      <c r="AO151" s="159" t="s">
        <v>180</v>
      </c>
      <c r="AP151" s="137" t="s">
        <v>250</v>
      </c>
      <c r="AQ151" s="137" t="s">
        <v>288</v>
      </c>
      <c r="AR151" s="137" t="s">
        <v>257</v>
      </c>
      <c r="AS151" s="137" t="s">
        <v>151</v>
      </c>
      <c r="AT151" s="137" t="s">
        <v>87</v>
      </c>
      <c r="AU151" s="138" t="s">
        <v>176</v>
      </c>
      <c r="AV151" s="137" t="s">
        <v>89</v>
      </c>
      <c r="AW151" s="138" t="s">
        <v>108</v>
      </c>
      <c r="AX151" s="137" t="s">
        <v>93</v>
      </c>
      <c r="AY151" s="139" t="s">
        <v>468</v>
      </c>
      <c r="AZ151" s="139">
        <v>2</v>
      </c>
      <c r="BA151" s="142" t="s">
        <v>6</v>
      </c>
      <c r="BB151" s="142">
        <v>37</v>
      </c>
      <c r="BC151" s="137">
        <v>36</v>
      </c>
      <c r="BD151" s="137">
        <v>26</v>
      </c>
      <c r="BE151" s="137" t="s">
        <v>1666</v>
      </c>
      <c r="BF151" s="137">
        <v>13</v>
      </c>
      <c r="BG151" s="137">
        <v>11</v>
      </c>
      <c r="BH151" s="143">
        <v>2.2000000000000002</v>
      </c>
      <c r="BI151" s="144">
        <v>3.56</v>
      </c>
      <c r="BJ151" s="145">
        <v>2.74</v>
      </c>
      <c r="BK151" s="144">
        <v>2.4900000000000002</v>
      </c>
      <c r="BL151" s="145">
        <v>1.87</v>
      </c>
      <c r="BM151" s="143">
        <v>1.93</v>
      </c>
      <c r="BN151" s="145">
        <v>1.17</v>
      </c>
      <c r="BO151" s="143">
        <v>1.45</v>
      </c>
      <c r="BP151" s="144">
        <v>1.39</v>
      </c>
      <c r="BQ151" s="145">
        <v>2.2400000000000002</v>
      </c>
      <c r="BR151" s="145">
        <v>6.29</v>
      </c>
      <c r="BS151" s="145">
        <v>6.43</v>
      </c>
      <c r="BT151" s="145">
        <v>4.3600000000000003</v>
      </c>
      <c r="BU151" s="146">
        <v>3.12</v>
      </c>
      <c r="BV151" s="147">
        <v>5.09</v>
      </c>
      <c r="BW151" s="147">
        <v>5.5</v>
      </c>
      <c r="BX151" s="146">
        <v>9.5500000000000007</v>
      </c>
      <c r="BY151" s="146">
        <v>16</v>
      </c>
      <c r="BZ151" s="146">
        <v>3.13</v>
      </c>
      <c r="CA151" s="162">
        <v>3.34</v>
      </c>
      <c r="CB151" s="147">
        <v>2.4700000000000002</v>
      </c>
      <c r="CC151" s="147">
        <v>0.97</v>
      </c>
      <c r="CD151" s="147">
        <v>0.72</v>
      </c>
      <c r="CE151" s="146">
        <v>3.02</v>
      </c>
      <c r="CF151" s="147">
        <v>2.8</v>
      </c>
      <c r="CG151" s="146">
        <v>2.74</v>
      </c>
      <c r="CH151" s="162">
        <v>2.73</v>
      </c>
      <c r="CI151" s="147">
        <v>2.86</v>
      </c>
      <c r="CJ151" s="147">
        <v>7.06</v>
      </c>
      <c r="CK151" s="147">
        <v>6.21</v>
      </c>
      <c r="CL151" s="147">
        <v>4.7300000000000004</v>
      </c>
      <c r="CM151" s="146">
        <v>3.33</v>
      </c>
      <c r="CN151" s="147">
        <v>4.9000000000000004</v>
      </c>
      <c r="CO151" s="147">
        <v>6.45</v>
      </c>
      <c r="CP151" s="146">
        <v>9.6199999999999992</v>
      </c>
      <c r="CQ151" s="146">
        <v>14.47</v>
      </c>
      <c r="CR151" s="151">
        <v>26.84</v>
      </c>
      <c r="CS151" s="152">
        <v>30.13</v>
      </c>
      <c r="CT151" s="153">
        <v>32.49</v>
      </c>
      <c r="CU151" s="152">
        <v>33.44</v>
      </c>
      <c r="CV151" s="153">
        <v>37.270000000000003</v>
      </c>
      <c r="CW151" s="151">
        <v>38.5</v>
      </c>
      <c r="CX151" s="153">
        <v>38.24</v>
      </c>
      <c r="CY151" s="151">
        <v>38.08</v>
      </c>
      <c r="CZ151" s="152">
        <v>38.54</v>
      </c>
      <c r="DA151" s="153">
        <v>37.54</v>
      </c>
      <c r="DB151" s="153">
        <v>37.86</v>
      </c>
      <c r="DC151" s="153">
        <v>38.14</v>
      </c>
      <c r="DD151" s="153">
        <v>41.92</v>
      </c>
      <c r="DE151" s="151">
        <v>44.03</v>
      </c>
      <c r="DF151" s="153">
        <v>44.12</v>
      </c>
      <c r="DG151" s="153">
        <v>45.29</v>
      </c>
      <c r="DH151" s="151">
        <v>43.53</v>
      </c>
      <c r="DI151" s="151">
        <v>38.61</v>
      </c>
      <c r="DJ151" s="151">
        <v>25.48</v>
      </c>
      <c r="DK151" s="152">
        <v>29.06</v>
      </c>
      <c r="DL151" s="153">
        <v>32</v>
      </c>
      <c r="DM151" s="153">
        <v>35.119999999999997</v>
      </c>
      <c r="DN151" s="153">
        <v>37.97</v>
      </c>
      <c r="DO151" s="151">
        <v>38.1</v>
      </c>
      <c r="DP151" s="153">
        <v>38.4</v>
      </c>
      <c r="DQ151" s="151">
        <v>38.770000000000003</v>
      </c>
      <c r="DR151" s="152">
        <v>38.700000000000003</v>
      </c>
      <c r="DS151" s="153">
        <v>37.47</v>
      </c>
      <c r="DT151" s="153">
        <v>37.78</v>
      </c>
      <c r="DU151" s="153">
        <v>38.78</v>
      </c>
      <c r="DV151" s="153">
        <v>41.72</v>
      </c>
      <c r="DW151" s="151">
        <v>44.03</v>
      </c>
      <c r="DX151" s="153">
        <v>44.12</v>
      </c>
      <c r="DY151" s="153">
        <v>45.29</v>
      </c>
      <c r="DZ151" s="151">
        <v>43.53</v>
      </c>
      <c r="EA151" s="151">
        <v>38.61</v>
      </c>
      <c r="EB151" s="151">
        <v>12</v>
      </c>
      <c r="EC151" s="153">
        <v>13</v>
      </c>
      <c r="ED151" s="153">
        <v>12</v>
      </c>
      <c r="EE151" s="153">
        <v>12</v>
      </c>
      <c r="EF151" s="153">
        <v>10</v>
      </c>
      <c r="EG151" s="153">
        <v>0</v>
      </c>
      <c r="EH151" s="153">
        <v>-6</v>
      </c>
      <c r="EI151" s="153">
        <v>-8</v>
      </c>
      <c r="EJ151" s="153">
        <v>-5</v>
      </c>
      <c r="EK151" s="153">
        <v>-3</v>
      </c>
      <c r="EL151" s="153">
        <v>0</v>
      </c>
      <c r="EM151" s="153">
        <v>5</v>
      </c>
      <c r="EN151" s="153">
        <v>9</v>
      </c>
      <c r="EO151" s="153">
        <v>10</v>
      </c>
      <c r="EP151" s="153">
        <v>11</v>
      </c>
      <c r="EQ151" s="153">
        <v>9</v>
      </c>
      <c r="ER151" s="153">
        <v>5</v>
      </c>
      <c r="ES151" s="153">
        <v>5</v>
      </c>
    </row>
    <row r="152" spans="1:152" s="154" customFormat="1" ht="14">
      <c r="A152" s="137" t="s">
        <v>961</v>
      </c>
      <c r="B152" s="137" t="s">
        <v>1666</v>
      </c>
      <c r="C152" s="137">
        <v>18</v>
      </c>
      <c r="D152" s="137">
        <v>0</v>
      </c>
      <c r="E152" s="137">
        <v>50061365</v>
      </c>
      <c r="F152" s="137" t="s">
        <v>91</v>
      </c>
      <c r="G152" s="138" t="s">
        <v>773</v>
      </c>
      <c r="H152" s="139"/>
      <c r="I152" s="138"/>
      <c r="J152" s="137">
        <v>154.80000000000001</v>
      </c>
      <c r="K152" s="137">
        <v>48.4</v>
      </c>
      <c r="L152" s="137" t="s">
        <v>167</v>
      </c>
      <c r="M152" s="137"/>
      <c r="N152" s="137" t="s">
        <v>147</v>
      </c>
      <c r="O152" s="137" t="s">
        <v>414</v>
      </c>
      <c r="P152" s="142" t="s">
        <v>6</v>
      </c>
      <c r="Q152" s="142">
        <v>30</v>
      </c>
      <c r="R152" s="137">
        <v>28</v>
      </c>
      <c r="S152" s="137">
        <v>27</v>
      </c>
      <c r="T152" s="140" t="s">
        <v>168</v>
      </c>
      <c r="U152" s="140" t="s">
        <v>917</v>
      </c>
      <c r="V152" s="140"/>
      <c r="W152" s="140"/>
      <c r="X152" s="142" t="s">
        <v>6</v>
      </c>
      <c r="Y152" s="142">
        <v>30</v>
      </c>
      <c r="Z152" s="137">
        <v>28</v>
      </c>
      <c r="AA152" s="137">
        <v>27</v>
      </c>
      <c r="AB152" s="137" t="s">
        <v>280</v>
      </c>
      <c r="AC152" s="141"/>
      <c r="AD152" s="142" t="s">
        <v>137</v>
      </c>
      <c r="AE152" s="142">
        <v>57</v>
      </c>
      <c r="AF152" s="137">
        <v>37</v>
      </c>
      <c r="AG152" s="137">
        <v>28</v>
      </c>
      <c r="AH152" s="137"/>
      <c r="AI152" s="141" t="s">
        <v>443</v>
      </c>
      <c r="AJ152" s="150" t="s">
        <v>116</v>
      </c>
      <c r="AK152" s="150">
        <v>45</v>
      </c>
      <c r="AL152" s="155">
        <v>28</v>
      </c>
      <c r="AM152" s="155">
        <v>25</v>
      </c>
      <c r="AN152" s="155"/>
      <c r="AO152" s="159" t="s">
        <v>180</v>
      </c>
      <c r="AP152" s="137" t="s">
        <v>117</v>
      </c>
      <c r="AQ152" s="137" t="s">
        <v>265</v>
      </c>
      <c r="AR152" s="137" t="s">
        <v>281</v>
      </c>
      <c r="AS152" s="137" t="s">
        <v>353</v>
      </c>
      <c r="AT152" s="137" t="s">
        <v>87</v>
      </c>
      <c r="AU152" s="138"/>
      <c r="AV152" s="137" t="s">
        <v>89</v>
      </c>
      <c r="AW152" s="138"/>
      <c r="AX152" s="137" t="s">
        <v>93</v>
      </c>
      <c r="AY152" s="139" t="s">
        <v>782</v>
      </c>
      <c r="AZ152" s="139">
        <v>2</v>
      </c>
      <c r="BA152" s="142" t="s">
        <v>6</v>
      </c>
      <c r="BB152" s="142">
        <v>30</v>
      </c>
      <c r="BC152" s="137">
        <v>28</v>
      </c>
      <c r="BD152" s="137">
        <v>27</v>
      </c>
      <c r="BE152" s="137" t="s">
        <v>1666</v>
      </c>
      <c r="BF152" s="137">
        <v>18</v>
      </c>
      <c r="BG152" s="137">
        <v>0</v>
      </c>
      <c r="BH152" s="143">
        <v>2.78</v>
      </c>
      <c r="BI152" s="144">
        <v>2.25</v>
      </c>
      <c r="BJ152" s="145">
        <v>1.87</v>
      </c>
      <c r="BK152" s="144">
        <v>2.17</v>
      </c>
      <c r="BL152" s="145">
        <v>3.23</v>
      </c>
      <c r="BM152" s="143">
        <v>3.29</v>
      </c>
      <c r="BN152" s="145">
        <v>2.66</v>
      </c>
      <c r="BO152" s="143">
        <v>2.14</v>
      </c>
      <c r="BP152" s="144">
        <v>3.11</v>
      </c>
      <c r="BQ152" s="145">
        <v>3.73</v>
      </c>
      <c r="BR152" s="145">
        <v>5.09</v>
      </c>
      <c r="BS152" s="145">
        <v>3.6</v>
      </c>
      <c r="BT152" s="145">
        <v>3.37</v>
      </c>
      <c r="BU152" s="146">
        <v>4.82</v>
      </c>
      <c r="BV152" s="147">
        <v>6.67</v>
      </c>
      <c r="BW152" s="147">
        <v>10.93</v>
      </c>
      <c r="BX152" s="146">
        <v>13.56</v>
      </c>
      <c r="BY152" s="156"/>
      <c r="BZ152" s="146">
        <v>2.84</v>
      </c>
      <c r="CA152" s="148">
        <v>1.57</v>
      </c>
      <c r="CB152" s="149">
        <v>0.12</v>
      </c>
      <c r="CC152" s="149">
        <v>1.69</v>
      </c>
      <c r="CD152" s="149">
        <v>2.74</v>
      </c>
      <c r="CE152" s="150">
        <v>3.11</v>
      </c>
      <c r="CF152" s="149">
        <v>2.08</v>
      </c>
      <c r="CG152" s="150">
        <v>1.1200000000000001</v>
      </c>
      <c r="CH152" s="148">
        <v>2.88</v>
      </c>
      <c r="CI152" s="149">
        <v>5.07</v>
      </c>
      <c r="CJ152" s="149">
        <v>4.97</v>
      </c>
      <c r="CK152" s="147">
        <v>4.01</v>
      </c>
      <c r="CL152" s="147">
        <v>3.06</v>
      </c>
      <c r="CM152" s="146">
        <v>5.33</v>
      </c>
      <c r="CN152" s="147">
        <v>6.56</v>
      </c>
      <c r="CO152" s="147">
        <v>11.1</v>
      </c>
      <c r="CP152" s="146">
        <v>14.93</v>
      </c>
      <c r="CQ152" s="156"/>
      <c r="CR152" s="151">
        <v>29.48</v>
      </c>
      <c r="CS152" s="152">
        <v>31.86</v>
      </c>
      <c r="CT152" s="153">
        <v>33.229999999999997</v>
      </c>
      <c r="CU152" s="152">
        <v>35.840000000000003</v>
      </c>
      <c r="CV152" s="153">
        <v>35.74</v>
      </c>
      <c r="CW152" s="151">
        <v>36.96</v>
      </c>
      <c r="CX152" s="153">
        <v>36.68</v>
      </c>
      <c r="CY152" s="151">
        <v>37.75</v>
      </c>
      <c r="CZ152" s="152">
        <v>37.549999999999997</v>
      </c>
      <c r="DA152" s="153">
        <v>38.299999999999997</v>
      </c>
      <c r="DB152" s="153">
        <v>40.26</v>
      </c>
      <c r="DC152" s="153">
        <v>41.92</v>
      </c>
      <c r="DD152" s="153">
        <v>42.68</v>
      </c>
      <c r="DE152" s="151">
        <v>45.82</v>
      </c>
      <c r="DF152" s="153">
        <v>45.29</v>
      </c>
      <c r="DG152" s="153">
        <v>43.03</v>
      </c>
      <c r="DH152" s="151">
        <v>45.32</v>
      </c>
      <c r="DI152" s="157"/>
      <c r="DJ152" s="151">
        <v>29.05</v>
      </c>
      <c r="DK152" s="152">
        <v>32.06</v>
      </c>
      <c r="DL152" s="153">
        <v>34.07</v>
      </c>
      <c r="DM152" s="153">
        <v>35.049999999999997</v>
      </c>
      <c r="DN152" s="153">
        <v>35.549999999999997</v>
      </c>
      <c r="DO152" s="151">
        <v>36.69</v>
      </c>
      <c r="DP152" s="153">
        <v>36.56</v>
      </c>
      <c r="DQ152" s="151">
        <v>37.369999999999997</v>
      </c>
      <c r="DR152" s="152">
        <v>37.76</v>
      </c>
      <c r="DS152" s="153">
        <v>38.840000000000003</v>
      </c>
      <c r="DT152" s="153">
        <v>40.299999999999997</v>
      </c>
      <c r="DU152" s="153">
        <v>42.37</v>
      </c>
      <c r="DV152" s="153">
        <v>43.23</v>
      </c>
      <c r="DW152" s="151">
        <v>45.72</v>
      </c>
      <c r="DX152" s="153">
        <v>45.39</v>
      </c>
      <c r="DY152" s="153">
        <v>44.33</v>
      </c>
      <c r="DZ152" s="151">
        <v>45.82</v>
      </c>
      <c r="EA152" s="157"/>
      <c r="EB152" s="151">
        <v>3</v>
      </c>
      <c r="EC152" s="153">
        <v>3</v>
      </c>
      <c r="ED152" s="153">
        <v>4</v>
      </c>
      <c r="EE152" s="153">
        <v>4</v>
      </c>
      <c r="EF152" s="153">
        <v>-3</v>
      </c>
      <c r="EG152" s="153">
        <v>-8</v>
      </c>
      <c r="EH152" s="153">
        <v>-11</v>
      </c>
      <c r="EI152" s="153">
        <v>-14</v>
      </c>
      <c r="EJ152" s="153">
        <v>-7</v>
      </c>
      <c r="EK152" s="153">
        <v>0</v>
      </c>
      <c r="EL152" s="153">
        <v>5</v>
      </c>
      <c r="EM152" s="153">
        <v>10</v>
      </c>
      <c r="EN152" s="153">
        <v>11</v>
      </c>
      <c r="EO152" s="153">
        <v>8</v>
      </c>
      <c r="EP152" s="153">
        <v>3</v>
      </c>
      <c r="EQ152" s="153">
        <v>6</v>
      </c>
      <c r="ER152" s="153">
        <v>6</v>
      </c>
      <c r="ES152" s="158"/>
    </row>
    <row r="153" spans="1:152" s="154" customFormat="1" ht="14">
      <c r="A153" s="137" t="s">
        <v>1545</v>
      </c>
      <c r="B153" s="137" t="s">
        <v>1666</v>
      </c>
      <c r="C153" s="137">
        <v>13</v>
      </c>
      <c r="D153" s="137">
        <v>4</v>
      </c>
      <c r="E153" s="137">
        <v>50402199</v>
      </c>
      <c r="F153" s="137" t="s">
        <v>91</v>
      </c>
      <c r="G153" s="138" t="s">
        <v>1549</v>
      </c>
      <c r="H153" s="139"/>
      <c r="I153" s="138"/>
      <c r="J153" s="137">
        <v>151.1</v>
      </c>
      <c r="K153" s="137">
        <v>35.5</v>
      </c>
      <c r="L153" s="137" t="s">
        <v>167</v>
      </c>
      <c r="M153" s="137"/>
      <c r="N153" s="137" t="s">
        <v>147</v>
      </c>
      <c r="O153" s="137" t="s">
        <v>414</v>
      </c>
      <c r="P153" s="142" t="s">
        <v>6</v>
      </c>
      <c r="Q153" s="142">
        <v>38</v>
      </c>
      <c r="R153" s="137">
        <v>31</v>
      </c>
      <c r="S153" s="137">
        <v>30</v>
      </c>
      <c r="T153" s="140" t="s">
        <v>168</v>
      </c>
      <c r="U153" s="140" t="s">
        <v>1548</v>
      </c>
      <c r="V153" s="140"/>
      <c r="W153" s="140"/>
      <c r="X153" s="142" t="s">
        <v>6</v>
      </c>
      <c r="Y153" s="142">
        <v>38</v>
      </c>
      <c r="Z153" s="137">
        <v>31</v>
      </c>
      <c r="AA153" s="137">
        <v>30</v>
      </c>
      <c r="AB153" s="137" t="s">
        <v>1465</v>
      </c>
      <c r="AC153" s="141"/>
      <c r="AD153" s="142" t="s">
        <v>232</v>
      </c>
      <c r="AE153" s="142">
        <v>71</v>
      </c>
      <c r="AF153" s="137">
        <v>51</v>
      </c>
      <c r="AG153" s="137">
        <v>42</v>
      </c>
      <c r="AH153" s="137"/>
      <c r="AI153" s="141" t="s">
        <v>443</v>
      </c>
      <c r="AJ153" s="150" t="s">
        <v>217</v>
      </c>
      <c r="AK153" s="150">
        <v>45</v>
      </c>
      <c r="AL153" s="155">
        <v>36</v>
      </c>
      <c r="AM153" s="155">
        <v>30</v>
      </c>
      <c r="AN153" s="155"/>
      <c r="AO153" s="159" t="s">
        <v>197</v>
      </c>
      <c r="AP153" s="137" t="s">
        <v>1456</v>
      </c>
      <c r="AQ153" s="137" t="s">
        <v>1457</v>
      </c>
      <c r="AR153" s="137" t="s">
        <v>1458</v>
      </c>
      <c r="AS153" s="137" t="s">
        <v>1459</v>
      </c>
      <c r="AT153" s="137" t="s">
        <v>87</v>
      </c>
      <c r="AU153" s="138"/>
      <c r="AV153" s="137" t="s">
        <v>89</v>
      </c>
      <c r="AW153" s="138"/>
      <c r="AX153" s="137" t="s">
        <v>93</v>
      </c>
      <c r="AY153" s="139" t="s">
        <v>762</v>
      </c>
      <c r="AZ153" s="139">
        <v>2</v>
      </c>
      <c r="BA153" s="142" t="s">
        <v>6</v>
      </c>
      <c r="BB153" s="142">
        <v>38</v>
      </c>
      <c r="BC153" s="137">
        <v>31</v>
      </c>
      <c r="BD153" s="137">
        <v>30</v>
      </c>
      <c r="BE153" s="137" t="s">
        <v>1666</v>
      </c>
      <c r="BF153" s="137">
        <v>13</v>
      </c>
      <c r="BG153" s="137">
        <v>4</v>
      </c>
      <c r="BH153" s="143">
        <v>3.04</v>
      </c>
      <c r="BI153" s="144">
        <v>2.5299999999999998</v>
      </c>
      <c r="BJ153" s="145">
        <v>1.62</v>
      </c>
      <c r="BK153" s="144">
        <v>1.5</v>
      </c>
      <c r="BL153" s="145">
        <v>1.49</v>
      </c>
      <c r="BM153" s="143">
        <v>1.63</v>
      </c>
      <c r="BN153" s="145">
        <v>1.1100000000000001</v>
      </c>
      <c r="BO153" s="143">
        <v>1.78</v>
      </c>
      <c r="BP153" s="144">
        <v>1.73</v>
      </c>
      <c r="BQ153" s="145">
        <v>2.76</v>
      </c>
      <c r="BR153" s="145">
        <v>3.76</v>
      </c>
      <c r="BS153" s="145">
        <v>4.3499999999999996</v>
      </c>
      <c r="BT153" s="145">
        <v>2.12</v>
      </c>
      <c r="BU153" s="146">
        <v>2.99</v>
      </c>
      <c r="BV153" s="147">
        <v>3.24</v>
      </c>
      <c r="BW153" s="147">
        <v>5.21</v>
      </c>
      <c r="BX153" s="146">
        <v>11.43</v>
      </c>
      <c r="BY153" s="146">
        <v>17.38</v>
      </c>
      <c r="BZ153" s="146">
        <v>4.17</v>
      </c>
      <c r="CA153" s="148">
        <v>1.69</v>
      </c>
      <c r="CB153" s="149">
        <v>0.85</v>
      </c>
      <c r="CC153" s="149">
        <v>1.45</v>
      </c>
      <c r="CD153" s="149">
        <v>1.66</v>
      </c>
      <c r="CE153" s="150">
        <v>1.5</v>
      </c>
      <c r="CF153" s="149">
        <v>1.1499999999999999</v>
      </c>
      <c r="CG153" s="150">
        <v>1.96</v>
      </c>
      <c r="CH153" s="148">
        <v>2.39</v>
      </c>
      <c r="CI153" s="149">
        <v>2.71</v>
      </c>
      <c r="CJ153" s="149">
        <v>3.99</v>
      </c>
      <c r="CK153" s="149">
        <v>3.23</v>
      </c>
      <c r="CL153" s="147">
        <v>4.32</v>
      </c>
      <c r="CM153" s="146">
        <v>3.69</v>
      </c>
      <c r="CN153" s="147">
        <v>5.1100000000000003</v>
      </c>
      <c r="CO153" s="147">
        <v>7.01</v>
      </c>
      <c r="CP153" s="146">
        <v>10.83</v>
      </c>
      <c r="CQ153" s="146">
        <v>18.670000000000002</v>
      </c>
      <c r="CR153" s="151">
        <v>26.9</v>
      </c>
      <c r="CS153" s="152">
        <v>31.37</v>
      </c>
      <c r="CT153" s="153">
        <v>32.29</v>
      </c>
      <c r="CU153" s="152">
        <v>33.86</v>
      </c>
      <c r="CV153" s="153">
        <v>35.86</v>
      </c>
      <c r="CW153" s="151">
        <v>36.700000000000003</v>
      </c>
      <c r="CX153" s="153">
        <v>37.200000000000003</v>
      </c>
      <c r="CY153" s="151">
        <v>36.28</v>
      </c>
      <c r="CZ153" s="152">
        <v>37.35</v>
      </c>
      <c r="DA153" s="153">
        <v>37.770000000000003</v>
      </c>
      <c r="DB153" s="153">
        <v>39.049999999999997</v>
      </c>
      <c r="DC153" s="153">
        <v>40.08</v>
      </c>
      <c r="DD153" s="153">
        <v>42.09</v>
      </c>
      <c r="DE153" s="151">
        <v>42.98</v>
      </c>
      <c r="DF153" s="153">
        <v>44.77</v>
      </c>
      <c r="DG153" s="153">
        <v>43.34</v>
      </c>
      <c r="DH153" s="151">
        <v>41.25</v>
      </c>
      <c r="DI153" s="151">
        <v>39.43</v>
      </c>
      <c r="DJ153" s="151">
        <v>25.87</v>
      </c>
      <c r="DK153" s="152">
        <v>30.96</v>
      </c>
      <c r="DL153" s="153">
        <v>32.75</v>
      </c>
      <c r="DM153" s="153">
        <v>34.92</v>
      </c>
      <c r="DN153" s="153">
        <v>35.46</v>
      </c>
      <c r="DO153" s="151">
        <v>36.369999999999997</v>
      </c>
      <c r="DP153" s="153">
        <v>36.659999999999997</v>
      </c>
      <c r="DQ153" s="151">
        <v>36.1</v>
      </c>
      <c r="DR153" s="152">
        <v>36.4</v>
      </c>
      <c r="DS153" s="153">
        <v>37.53</v>
      </c>
      <c r="DT153" s="153">
        <v>39.270000000000003</v>
      </c>
      <c r="DU153" s="153">
        <v>39.99</v>
      </c>
      <c r="DV153" s="153">
        <v>41.75</v>
      </c>
      <c r="DW153" s="151">
        <v>43.28</v>
      </c>
      <c r="DX153" s="153">
        <v>45.92</v>
      </c>
      <c r="DY153" s="153">
        <v>44.96</v>
      </c>
      <c r="DZ153" s="151">
        <v>41.18</v>
      </c>
      <c r="EA153" s="151">
        <v>38.01</v>
      </c>
      <c r="EB153" s="151">
        <v>3</v>
      </c>
      <c r="EC153" s="153">
        <v>4</v>
      </c>
      <c r="ED153" s="153">
        <v>4</v>
      </c>
      <c r="EE153" s="153">
        <v>2</v>
      </c>
      <c r="EF153" s="153">
        <v>0</v>
      </c>
      <c r="EG153" s="153">
        <v>-7</v>
      </c>
      <c r="EH153" s="153">
        <v>-12</v>
      </c>
      <c r="EI153" s="153">
        <v>-16</v>
      </c>
      <c r="EJ153" s="153">
        <v>-17</v>
      </c>
      <c r="EK153" s="153">
        <v>-14</v>
      </c>
      <c r="EL153" s="153">
        <v>-6</v>
      </c>
      <c r="EM153" s="153">
        <v>0</v>
      </c>
      <c r="EN153" s="153">
        <v>4</v>
      </c>
      <c r="EO153" s="153">
        <v>9</v>
      </c>
      <c r="EP153" s="153">
        <v>11</v>
      </c>
      <c r="EQ153" s="153">
        <v>9</v>
      </c>
      <c r="ER153" s="153">
        <v>6</v>
      </c>
      <c r="ES153" s="153">
        <v>8</v>
      </c>
    </row>
    <row r="154" spans="1:152" s="154" customFormat="1" ht="14">
      <c r="A154" s="137" t="s">
        <v>1467</v>
      </c>
      <c r="B154" s="137" t="s">
        <v>1666</v>
      </c>
      <c r="C154" s="137">
        <v>16</v>
      </c>
      <c r="D154" s="137">
        <v>0</v>
      </c>
      <c r="E154" s="137">
        <v>45662069</v>
      </c>
      <c r="F154" s="137" t="s">
        <v>91</v>
      </c>
      <c r="G154" s="138" t="s">
        <v>1471</v>
      </c>
      <c r="H154" s="139"/>
      <c r="I154" s="138"/>
      <c r="J154" s="137">
        <v>161.1</v>
      </c>
      <c r="K154" s="137">
        <v>50.5</v>
      </c>
      <c r="L154" s="137" t="s">
        <v>167</v>
      </c>
      <c r="M154" s="137"/>
      <c r="N154" s="137" t="s">
        <v>99</v>
      </c>
      <c r="O154" s="137" t="s">
        <v>420</v>
      </c>
      <c r="P154" s="142" t="s">
        <v>6</v>
      </c>
      <c r="Q154" s="142">
        <v>31</v>
      </c>
      <c r="R154" s="137">
        <v>28</v>
      </c>
      <c r="S154" s="137">
        <v>25</v>
      </c>
      <c r="T154" s="140" t="s">
        <v>168</v>
      </c>
      <c r="U154" s="140" t="s">
        <v>1470</v>
      </c>
      <c r="V154" s="140"/>
      <c r="W154" s="140"/>
      <c r="X154" s="142" t="s">
        <v>6</v>
      </c>
      <c r="Y154" s="142">
        <v>31</v>
      </c>
      <c r="Z154" s="137">
        <v>28</v>
      </c>
      <c r="AA154" s="137">
        <v>23</v>
      </c>
      <c r="AB154" s="137" t="s">
        <v>280</v>
      </c>
      <c r="AC154" s="141"/>
      <c r="AD154" s="142" t="s">
        <v>137</v>
      </c>
      <c r="AE154" s="142">
        <v>52</v>
      </c>
      <c r="AF154" s="137">
        <v>39</v>
      </c>
      <c r="AG154" s="137">
        <v>27</v>
      </c>
      <c r="AH154" s="137"/>
      <c r="AI154" s="141" t="s">
        <v>443</v>
      </c>
      <c r="AJ154" s="150" t="s">
        <v>116</v>
      </c>
      <c r="AK154" s="150">
        <v>45</v>
      </c>
      <c r="AL154" s="155">
        <v>33</v>
      </c>
      <c r="AM154" s="155">
        <v>25</v>
      </c>
      <c r="AN154" s="155"/>
      <c r="AO154" s="159" t="s">
        <v>180</v>
      </c>
      <c r="AP154" s="137" t="s">
        <v>311</v>
      </c>
      <c r="AQ154" s="137" t="s">
        <v>936</v>
      </c>
      <c r="AR154" s="137" t="s">
        <v>342</v>
      </c>
      <c r="AS154" s="137" t="s">
        <v>130</v>
      </c>
      <c r="AT154" s="137" t="s">
        <v>87</v>
      </c>
      <c r="AU154" s="138"/>
      <c r="AV154" s="137" t="s">
        <v>89</v>
      </c>
      <c r="AW154" s="138"/>
      <c r="AX154" s="137" t="s">
        <v>93</v>
      </c>
      <c r="AY154" s="139" t="s">
        <v>782</v>
      </c>
      <c r="AZ154" s="139">
        <v>1</v>
      </c>
      <c r="BA154" s="142" t="s">
        <v>6</v>
      </c>
      <c r="BB154" s="142">
        <v>31</v>
      </c>
      <c r="BC154" s="137">
        <v>28</v>
      </c>
      <c r="BD154" s="137">
        <v>23</v>
      </c>
      <c r="BE154" s="137" t="s">
        <v>1666</v>
      </c>
      <c r="BF154" s="137">
        <v>16</v>
      </c>
      <c r="BG154" s="137">
        <v>0</v>
      </c>
      <c r="BH154" s="143">
        <v>2.02</v>
      </c>
      <c r="BI154" s="144">
        <v>2.8</v>
      </c>
      <c r="BJ154" s="145">
        <v>2.36</v>
      </c>
      <c r="BK154" s="144">
        <v>2.5</v>
      </c>
      <c r="BL154" s="145">
        <v>2.99</v>
      </c>
      <c r="BM154" s="143">
        <v>1.1100000000000001</v>
      </c>
      <c r="BN154" s="145">
        <v>0.56000000000000005</v>
      </c>
      <c r="BO154" s="143">
        <v>0.88</v>
      </c>
      <c r="BP154" s="144">
        <v>2.36</v>
      </c>
      <c r="BQ154" s="145">
        <v>5.47</v>
      </c>
      <c r="BR154" s="145">
        <v>6.03</v>
      </c>
      <c r="BS154" s="145">
        <v>5.12</v>
      </c>
      <c r="BT154" s="145">
        <v>4.6399999999999997</v>
      </c>
      <c r="BU154" s="146">
        <v>4.97</v>
      </c>
      <c r="BV154" s="147">
        <v>5.6</v>
      </c>
      <c r="BW154" s="147">
        <v>7.75</v>
      </c>
      <c r="BX154" s="146">
        <v>11.04</v>
      </c>
      <c r="BY154" s="146">
        <v>16.809999999999999</v>
      </c>
      <c r="BZ154" s="146">
        <v>2.66</v>
      </c>
      <c r="CA154" s="148">
        <v>2.02</v>
      </c>
      <c r="CB154" s="149">
        <v>0.28000000000000003</v>
      </c>
      <c r="CC154" s="149">
        <v>0</v>
      </c>
      <c r="CD154" s="149">
        <v>1.78</v>
      </c>
      <c r="CE154" s="150">
        <v>2.12</v>
      </c>
      <c r="CF154" s="149">
        <v>2.4900000000000002</v>
      </c>
      <c r="CG154" s="150">
        <v>2.87</v>
      </c>
      <c r="CH154" s="148">
        <v>2.62</v>
      </c>
      <c r="CI154" s="149">
        <v>5.09</v>
      </c>
      <c r="CJ154" s="149">
        <v>6.48</v>
      </c>
      <c r="CK154" s="149">
        <v>5.24</v>
      </c>
      <c r="CL154" s="147">
        <v>3.73</v>
      </c>
      <c r="CM154" s="146">
        <v>4.6900000000000004</v>
      </c>
      <c r="CN154" s="147">
        <v>5.84</v>
      </c>
      <c r="CO154" s="147">
        <v>7.45</v>
      </c>
      <c r="CP154" s="146">
        <v>10.199999999999999</v>
      </c>
      <c r="CQ154" s="146">
        <v>18.09</v>
      </c>
      <c r="CR154" s="151">
        <v>28.32</v>
      </c>
      <c r="CS154" s="152">
        <v>32.28</v>
      </c>
      <c r="CT154" s="153">
        <v>34.53</v>
      </c>
      <c r="CU154" s="152">
        <v>34.71</v>
      </c>
      <c r="CV154" s="153">
        <v>35.5</v>
      </c>
      <c r="CW154" s="151">
        <v>36.5</v>
      </c>
      <c r="CX154" s="153">
        <v>37.32</v>
      </c>
      <c r="CY154" s="151">
        <v>38.450000000000003</v>
      </c>
      <c r="CZ154" s="152">
        <v>39.07</v>
      </c>
      <c r="DA154" s="153">
        <v>41.49</v>
      </c>
      <c r="DB154" s="153">
        <v>44.23</v>
      </c>
      <c r="DC154" s="153">
        <v>47.7</v>
      </c>
      <c r="DD154" s="153">
        <v>47.38</v>
      </c>
      <c r="DE154" s="151">
        <v>47.45</v>
      </c>
      <c r="DF154" s="153">
        <v>47.31</v>
      </c>
      <c r="DG154" s="153">
        <v>44.97</v>
      </c>
      <c r="DH154" s="151">
        <v>44.58</v>
      </c>
      <c r="DI154" s="151">
        <v>41.44</v>
      </c>
      <c r="DJ154" s="151">
        <v>28.59</v>
      </c>
      <c r="DK154" s="152">
        <v>32.71</v>
      </c>
      <c r="DL154" s="153">
        <v>34.01</v>
      </c>
      <c r="DM154" s="153">
        <v>35.64</v>
      </c>
      <c r="DN154" s="153">
        <v>35.49</v>
      </c>
      <c r="DO154" s="151">
        <v>36.22</v>
      </c>
      <c r="DP154" s="153">
        <v>37.29</v>
      </c>
      <c r="DQ154" s="151">
        <v>38.01</v>
      </c>
      <c r="DR154" s="152">
        <v>39.67</v>
      </c>
      <c r="DS154" s="153">
        <v>41.51</v>
      </c>
      <c r="DT154" s="153">
        <v>44.45</v>
      </c>
      <c r="DU154" s="153">
        <v>46.56</v>
      </c>
      <c r="DV154" s="153">
        <v>47.3</v>
      </c>
      <c r="DW154" s="151">
        <v>47.31</v>
      </c>
      <c r="DX154" s="153">
        <v>48.87</v>
      </c>
      <c r="DY154" s="153">
        <v>46.89</v>
      </c>
      <c r="DZ154" s="151">
        <v>43.32</v>
      </c>
      <c r="EA154" s="151">
        <v>41.86</v>
      </c>
      <c r="EB154" s="151">
        <v>3</v>
      </c>
      <c r="EC154" s="153">
        <v>5</v>
      </c>
      <c r="ED154" s="153">
        <v>4</v>
      </c>
      <c r="EE154" s="153">
        <v>2</v>
      </c>
      <c r="EF154" s="153">
        <v>2</v>
      </c>
      <c r="EG154" s="153">
        <v>-2</v>
      </c>
      <c r="EH154" s="153">
        <v>-6</v>
      </c>
      <c r="EI154" s="153">
        <v>-9</v>
      </c>
      <c r="EJ154" s="153">
        <v>-6</v>
      </c>
      <c r="EK154" s="153">
        <v>-1</v>
      </c>
      <c r="EL154" s="153">
        <v>6</v>
      </c>
      <c r="EM154" s="153">
        <v>11</v>
      </c>
      <c r="EN154" s="153">
        <v>13</v>
      </c>
      <c r="EO154" s="153">
        <v>13</v>
      </c>
      <c r="EP154" s="153">
        <v>12</v>
      </c>
      <c r="EQ154" s="153">
        <v>9</v>
      </c>
      <c r="ER154" s="153">
        <v>5</v>
      </c>
      <c r="ES154" s="153">
        <v>4</v>
      </c>
    </row>
    <row r="155" spans="1:152" s="154" customFormat="1" ht="14">
      <c r="A155" s="137" t="s">
        <v>1163</v>
      </c>
      <c r="B155" s="137" t="s">
        <v>1666</v>
      </c>
      <c r="C155" s="137">
        <v>14</v>
      </c>
      <c r="D155" s="137">
        <v>3</v>
      </c>
      <c r="E155" s="137">
        <v>53855499</v>
      </c>
      <c r="F155" s="137" t="s">
        <v>91</v>
      </c>
      <c r="G155" s="138" t="s">
        <v>349</v>
      </c>
      <c r="H155" s="161" t="s">
        <v>95</v>
      </c>
      <c r="I155" s="138">
        <v>11</v>
      </c>
      <c r="J155" s="137">
        <v>162.1</v>
      </c>
      <c r="K155" s="137">
        <v>51.8</v>
      </c>
      <c r="L155" s="137" t="s">
        <v>167</v>
      </c>
      <c r="M155" s="137"/>
      <c r="N155" s="137" t="s">
        <v>99</v>
      </c>
      <c r="O155" s="137" t="s">
        <v>420</v>
      </c>
      <c r="P155" s="142" t="s">
        <v>17</v>
      </c>
      <c r="Q155" s="142">
        <v>31</v>
      </c>
      <c r="R155" s="137">
        <v>34</v>
      </c>
      <c r="S155" s="137">
        <v>27</v>
      </c>
      <c r="T155" s="140" t="s">
        <v>168</v>
      </c>
      <c r="U155" s="140"/>
      <c r="V155" s="140"/>
      <c r="W155" s="140"/>
      <c r="X155" s="142" t="s">
        <v>17</v>
      </c>
      <c r="Y155" s="142">
        <v>31</v>
      </c>
      <c r="Z155" s="137">
        <v>34</v>
      </c>
      <c r="AA155" s="137">
        <v>27</v>
      </c>
      <c r="AB155" s="137" t="s">
        <v>1164</v>
      </c>
      <c r="AC155" s="141"/>
      <c r="AD155" s="142" t="s">
        <v>216</v>
      </c>
      <c r="AE155" s="142">
        <v>93</v>
      </c>
      <c r="AF155" s="137">
        <v>66</v>
      </c>
      <c r="AG155" s="137">
        <v>49</v>
      </c>
      <c r="AH155" s="137"/>
      <c r="AI155" s="141" t="s">
        <v>242</v>
      </c>
      <c r="AJ155" s="150" t="s">
        <v>217</v>
      </c>
      <c r="AK155" s="150">
        <v>58</v>
      </c>
      <c r="AL155" s="155">
        <v>43</v>
      </c>
      <c r="AM155" s="155">
        <v>43</v>
      </c>
      <c r="AN155" s="155"/>
      <c r="AO155" s="159" t="s">
        <v>131</v>
      </c>
      <c r="AP155" s="137" t="s">
        <v>127</v>
      </c>
      <c r="AQ155" s="137" t="s">
        <v>118</v>
      </c>
      <c r="AR155" s="137" t="s">
        <v>257</v>
      </c>
      <c r="AS155" s="137" t="s">
        <v>106</v>
      </c>
      <c r="AT155" s="137" t="s">
        <v>87</v>
      </c>
      <c r="AU155" s="138" t="s">
        <v>90</v>
      </c>
      <c r="AV155" s="137" t="s">
        <v>89</v>
      </c>
      <c r="AW155" s="138" t="s">
        <v>108</v>
      </c>
      <c r="AX155" s="137" t="s">
        <v>93</v>
      </c>
      <c r="AY155" s="139" t="s">
        <v>1165</v>
      </c>
      <c r="AZ155" s="139">
        <v>2</v>
      </c>
      <c r="BA155" s="142" t="s">
        <v>17</v>
      </c>
      <c r="BB155" s="142">
        <v>31</v>
      </c>
      <c r="BC155" s="137">
        <v>34</v>
      </c>
      <c r="BD155" s="137">
        <v>27</v>
      </c>
      <c r="BE155" s="137" t="s">
        <v>1666</v>
      </c>
      <c r="BF155" s="137">
        <v>14</v>
      </c>
      <c r="BG155" s="137">
        <v>3</v>
      </c>
      <c r="BH155" s="143">
        <v>3.74</v>
      </c>
      <c r="BI155" s="144">
        <v>3.85</v>
      </c>
      <c r="BJ155" s="145">
        <v>2.08</v>
      </c>
      <c r="BK155" s="144">
        <v>3.12</v>
      </c>
      <c r="BL155" s="145">
        <v>2.2400000000000002</v>
      </c>
      <c r="BM155" s="143">
        <v>2.88</v>
      </c>
      <c r="BN155" s="145">
        <v>0.95</v>
      </c>
      <c r="BO155" s="143">
        <v>0</v>
      </c>
      <c r="BP155" s="144">
        <v>0.7</v>
      </c>
      <c r="BQ155" s="145">
        <v>1.1499999999999999</v>
      </c>
      <c r="BR155" s="145">
        <v>3.58</v>
      </c>
      <c r="BS155" s="145">
        <v>5.6</v>
      </c>
      <c r="BT155" s="145">
        <v>3.29</v>
      </c>
      <c r="BU155" s="146">
        <v>3.11</v>
      </c>
      <c r="BV155" s="147">
        <v>4.3499999999999996</v>
      </c>
      <c r="BW155" s="147">
        <v>5.99</v>
      </c>
      <c r="BX155" s="146">
        <v>11.74</v>
      </c>
      <c r="BY155" s="146">
        <v>13.19</v>
      </c>
      <c r="BZ155" s="146">
        <v>4.9000000000000004</v>
      </c>
      <c r="CA155" s="162">
        <v>4.38</v>
      </c>
      <c r="CB155" s="147">
        <v>2.17</v>
      </c>
      <c r="CC155" s="147">
        <v>1.73</v>
      </c>
      <c r="CD155" s="147">
        <v>1.54</v>
      </c>
      <c r="CE155" s="146">
        <v>1.9</v>
      </c>
      <c r="CF155" s="147">
        <v>1.88</v>
      </c>
      <c r="CG155" s="146">
        <v>1.34</v>
      </c>
      <c r="CH155" s="162">
        <v>1.1499999999999999</v>
      </c>
      <c r="CI155" s="147">
        <v>2.17</v>
      </c>
      <c r="CJ155" s="147">
        <v>0.97</v>
      </c>
      <c r="CK155" s="147">
        <v>5.35</v>
      </c>
      <c r="CL155" s="147">
        <v>3.54</v>
      </c>
      <c r="CM155" s="146">
        <v>4.2</v>
      </c>
      <c r="CN155" s="147">
        <v>5.07</v>
      </c>
      <c r="CO155" s="147">
        <v>6.29</v>
      </c>
      <c r="CP155" s="146">
        <v>10.98</v>
      </c>
      <c r="CQ155" s="146">
        <v>13.25</v>
      </c>
      <c r="CR155" s="151">
        <v>26.05</v>
      </c>
      <c r="CS155" s="152">
        <v>30.96</v>
      </c>
      <c r="CT155" s="153">
        <v>31.93</v>
      </c>
      <c r="CU155" s="152">
        <v>32.340000000000003</v>
      </c>
      <c r="CV155" s="153">
        <v>33.1</v>
      </c>
      <c r="CW155" s="151">
        <v>34.93</v>
      </c>
      <c r="CX155" s="153">
        <v>35.25</v>
      </c>
      <c r="CY155" s="151">
        <v>37.840000000000003</v>
      </c>
      <c r="CZ155" s="152">
        <v>38.340000000000003</v>
      </c>
      <c r="DA155" s="153">
        <v>38.22</v>
      </c>
      <c r="DB155" s="153">
        <v>38.19</v>
      </c>
      <c r="DC155" s="153">
        <v>41.21</v>
      </c>
      <c r="DD155" s="153">
        <v>44.23</v>
      </c>
      <c r="DE155" s="151">
        <v>44.76</v>
      </c>
      <c r="DF155" s="153">
        <v>46.95</v>
      </c>
      <c r="DG155" s="153">
        <v>44.97</v>
      </c>
      <c r="DH155" s="151">
        <v>42.85</v>
      </c>
      <c r="DI155" s="151">
        <v>44.34</v>
      </c>
      <c r="DJ155" s="151">
        <v>26.01</v>
      </c>
      <c r="DK155" s="152">
        <v>29.62</v>
      </c>
      <c r="DL155" s="153">
        <v>32.54</v>
      </c>
      <c r="DM155" s="153">
        <v>34.19</v>
      </c>
      <c r="DN155" s="153">
        <v>35.409999999999997</v>
      </c>
      <c r="DO155" s="151">
        <v>34.92</v>
      </c>
      <c r="DP155" s="153">
        <v>36.909999999999997</v>
      </c>
      <c r="DQ155" s="151">
        <v>38.42</v>
      </c>
      <c r="DR155" s="152">
        <v>38.57</v>
      </c>
      <c r="DS155" s="153">
        <v>37.96</v>
      </c>
      <c r="DT155" s="153">
        <v>38.200000000000003</v>
      </c>
      <c r="DU155" s="153">
        <v>40.729999999999997</v>
      </c>
      <c r="DV155" s="153">
        <v>44.32</v>
      </c>
      <c r="DW155" s="151">
        <v>45.13</v>
      </c>
      <c r="DX155" s="153">
        <v>48.44</v>
      </c>
      <c r="DY155" s="153">
        <v>46.18</v>
      </c>
      <c r="DZ155" s="151">
        <v>42.42</v>
      </c>
      <c r="EA155" s="151">
        <v>43.48</v>
      </c>
      <c r="EB155" s="151">
        <v>5</v>
      </c>
      <c r="EC155" s="153">
        <v>5</v>
      </c>
      <c r="ED155" s="153">
        <v>7</v>
      </c>
      <c r="EE155" s="153">
        <v>6</v>
      </c>
      <c r="EF155" s="153">
        <v>3</v>
      </c>
      <c r="EG155" s="153">
        <v>-2</v>
      </c>
      <c r="EH155" s="153">
        <v>-13</v>
      </c>
      <c r="EI155" s="153">
        <v>-19</v>
      </c>
      <c r="EJ155" s="153">
        <v>-18</v>
      </c>
      <c r="EK155" s="153">
        <v>-16</v>
      </c>
      <c r="EL155" s="153">
        <v>-8</v>
      </c>
      <c r="EM155" s="153">
        <v>-3</v>
      </c>
      <c r="EN155" s="153">
        <v>4</v>
      </c>
      <c r="EO155" s="153">
        <v>12</v>
      </c>
      <c r="EP155" s="153">
        <v>15</v>
      </c>
      <c r="EQ155" s="153">
        <v>15</v>
      </c>
      <c r="ER155" s="153">
        <v>15</v>
      </c>
      <c r="ES155" s="153">
        <v>15</v>
      </c>
    </row>
    <row r="156" spans="1:152" s="154" customFormat="1" ht="14">
      <c r="A156" s="137" t="s">
        <v>733</v>
      </c>
      <c r="B156" s="137" t="s">
        <v>1666</v>
      </c>
      <c r="C156" s="137">
        <v>15</v>
      </c>
      <c r="D156" s="137">
        <v>9</v>
      </c>
      <c r="E156" s="137">
        <v>52288159</v>
      </c>
      <c r="F156" s="137" t="s">
        <v>91</v>
      </c>
      <c r="G156" s="138" t="s">
        <v>731</v>
      </c>
      <c r="H156" s="155" t="s">
        <v>95</v>
      </c>
      <c r="I156" s="138">
        <v>1</v>
      </c>
      <c r="J156" s="137">
        <v>155.80000000000001</v>
      </c>
      <c r="K156" s="137">
        <v>47.4</v>
      </c>
      <c r="L156" s="137" t="s">
        <v>167</v>
      </c>
      <c r="M156" s="137">
        <f>66-17</f>
        <v>49</v>
      </c>
      <c r="N156" s="137" t="s">
        <v>99</v>
      </c>
      <c r="O156" s="137" t="s">
        <v>420</v>
      </c>
      <c r="P156" s="137" t="s">
        <v>17</v>
      </c>
      <c r="Q156" s="137">
        <v>41</v>
      </c>
      <c r="R156" s="137">
        <v>42</v>
      </c>
      <c r="S156" s="137">
        <v>32</v>
      </c>
      <c r="T156" s="140" t="s">
        <v>168</v>
      </c>
      <c r="U156" s="140"/>
      <c r="V156" s="140"/>
      <c r="W156" s="140"/>
      <c r="X156" s="137" t="s">
        <v>17</v>
      </c>
      <c r="Y156" s="137">
        <v>41</v>
      </c>
      <c r="Z156" s="137">
        <v>42</v>
      </c>
      <c r="AA156" s="137">
        <v>32</v>
      </c>
      <c r="AB156" s="137" t="s">
        <v>730</v>
      </c>
      <c r="AC156" s="137"/>
      <c r="AD156" s="142" t="s">
        <v>216</v>
      </c>
      <c r="AE156" s="142">
        <v>108</v>
      </c>
      <c r="AF156" s="137">
        <v>92</v>
      </c>
      <c r="AG156" s="137">
        <v>85</v>
      </c>
      <c r="AH156" s="137"/>
      <c r="AI156" s="141" t="s">
        <v>242</v>
      </c>
      <c r="AJ156" s="142" t="s">
        <v>217</v>
      </c>
      <c r="AK156" s="142">
        <v>84</v>
      </c>
      <c r="AL156" s="137">
        <v>68</v>
      </c>
      <c r="AM156" s="137">
        <v>67</v>
      </c>
      <c r="AN156" s="137"/>
      <c r="AO156" s="141" t="s">
        <v>197</v>
      </c>
      <c r="AP156" s="137" t="s">
        <v>103</v>
      </c>
      <c r="AQ156" s="137" t="s">
        <v>202</v>
      </c>
      <c r="AR156" s="137" t="s">
        <v>342</v>
      </c>
      <c r="AS156" s="137" t="s">
        <v>220</v>
      </c>
      <c r="AT156" s="137" t="s">
        <v>87</v>
      </c>
      <c r="AU156" s="138"/>
      <c r="AV156" s="137" t="s">
        <v>89</v>
      </c>
      <c r="AW156" s="138"/>
      <c r="AX156" s="137" t="s">
        <v>93</v>
      </c>
      <c r="AY156" s="139" t="s">
        <v>732</v>
      </c>
      <c r="AZ156" s="139">
        <v>2</v>
      </c>
      <c r="BA156" s="137" t="s">
        <v>17</v>
      </c>
      <c r="BB156" s="137">
        <v>41</v>
      </c>
      <c r="BC156" s="137">
        <v>42</v>
      </c>
      <c r="BD156" s="137">
        <v>32</v>
      </c>
      <c r="BE156" s="137" t="s">
        <v>1666</v>
      </c>
      <c r="BF156" s="137">
        <v>15</v>
      </c>
      <c r="BG156" s="137">
        <v>9</v>
      </c>
      <c r="BH156" s="143">
        <v>3.11</v>
      </c>
      <c r="BI156" s="144">
        <v>2.33</v>
      </c>
      <c r="BJ156" s="145">
        <v>1.3</v>
      </c>
      <c r="BK156" s="144">
        <v>2.17</v>
      </c>
      <c r="BL156" s="145">
        <v>1.83</v>
      </c>
      <c r="BM156" s="143">
        <v>1.17</v>
      </c>
      <c r="BN156" s="145">
        <v>0</v>
      </c>
      <c r="BO156" s="143">
        <v>0</v>
      </c>
      <c r="BP156" s="144">
        <v>1.94</v>
      </c>
      <c r="BQ156" s="145">
        <v>2.02</v>
      </c>
      <c r="BR156" s="145">
        <v>1.1200000000000001</v>
      </c>
      <c r="BS156" s="145">
        <v>3.97</v>
      </c>
      <c r="BT156" s="145">
        <v>4.5</v>
      </c>
      <c r="BU156" s="146">
        <v>1.28</v>
      </c>
      <c r="BV156" s="147">
        <v>2.83</v>
      </c>
      <c r="BW156" s="147">
        <v>5.19</v>
      </c>
      <c r="BX156" s="146">
        <v>9.84</v>
      </c>
      <c r="BY156" s="146">
        <v>16.04</v>
      </c>
      <c r="BZ156" s="146">
        <v>2.4700000000000002</v>
      </c>
      <c r="CA156" s="148">
        <v>2.2000000000000002</v>
      </c>
      <c r="CB156" s="149">
        <v>0</v>
      </c>
      <c r="CC156" s="149">
        <v>0</v>
      </c>
      <c r="CD156" s="149">
        <v>0.87</v>
      </c>
      <c r="CE156" s="150">
        <v>1.45</v>
      </c>
      <c r="CF156" s="149">
        <v>1.34</v>
      </c>
      <c r="CG156" s="150">
        <v>2.0099999999999998</v>
      </c>
      <c r="CH156" s="148">
        <v>3.24</v>
      </c>
      <c r="CI156" s="149">
        <v>2.99</v>
      </c>
      <c r="CJ156" s="149">
        <v>4.3499999999999996</v>
      </c>
      <c r="CK156" s="149">
        <v>3.62</v>
      </c>
      <c r="CL156" s="147">
        <v>1.62</v>
      </c>
      <c r="CM156" s="146">
        <v>3.08</v>
      </c>
      <c r="CN156" s="147">
        <v>5.55</v>
      </c>
      <c r="CO156" s="147">
        <v>7.29</v>
      </c>
      <c r="CP156" s="146">
        <v>9.5399999999999991</v>
      </c>
      <c r="CQ156" s="146">
        <v>13.09</v>
      </c>
      <c r="CR156" s="151">
        <v>24.25</v>
      </c>
      <c r="CS156" s="152">
        <v>28.38</v>
      </c>
      <c r="CT156" s="153">
        <v>30.67</v>
      </c>
      <c r="CU156" s="152">
        <v>33.380000000000003</v>
      </c>
      <c r="CV156" s="153">
        <v>30.1</v>
      </c>
      <c r="CW156" s="151">
        <v>32.89</v>
      </c>
      <c r="CX156" s="153">
        <v>34.19</v>
      </c>
      <c r="CY156" s="151">
        <v>35.479999999999997</v>
      </c>
      <c r="CZ156" s="152">
        <v>36.520000000000003</v>
      </c>
      <c r="DA156" s="153">
        <v>36.86</v>
      </c>
      <c r="DB156" s="153">
        <v>35.01</v>
      </c>
      <c r="DC156" s="153">
        <v>35.9</v>
      </c>
      <c r="DD156" s="153">
        <v>44.87</v>
      </c>
      <c r="DE156" s="151">
        <v>46.06</v>
      </c>
      <c r="DF156" s="153">
        <v>44.02</v>
      </c>
      <c r="DG156" s="153">
        <v>45.25</v>
      </c>
      <c r="DH156" s="151">
        <v>41.4</v>
      </c>
      <c r="DI156" s="151">
        <v>44.28</v>
      </c>
      <c r="DJ156" s="151">
        <v>25.23</v>
      </c>
      <c r="DK156" s="152">
        <v>28.78</v>
      </c>
      <c r="DL156" s="153">
        <v>29.46</v>
      </c>
      <c r="DM156" s="153">
        <v>33.39</v>
      </c>
      <c r="DN156" s="153">
        <v>31.69</v>
      </c>
      <c r="DO156" s="151">
        <v>32.729999999999997</v>
      </c>
      <c r="DP156" s="153">
        <v>36</v>
      </c>
      <c r="DQ156" s="151">
        <v>37.200000000000003</v>
      </c>
      <c r="DR156" s="152">
        <v>34.42</v>
      </c>
      <c r="DS156" s="153">
        <v>35.86</v>
      </c>
      <c r="DT156" s="153">
        <v>34.659999999999997</v>
      </c>
      <c r="DU156" s="153">
        <v>36.49</v>
      </c>
      <c r="DV156" s="153">
        <v>45.61</v>
      </c>
      <c r="DW156" s="151">
        <v>47.18</v>
      </c>
      <c r="DX156" s="153">
        <v>41.68</v>
      </c>
      <c r="DY156" s="153">
        <v>42.24</v>
      </c>
      <c r="DZ156" s="151">
        <v>40.1</v>
      </c>
      <c r="EA156" s="151">
        <v>45.63</v>
      </c>
      <c r="EB156" s="151">
        <v>13</v>
      </c>
      <c r="EC156" s="153">
        <v>10</v>
      </c>
      <c r="ED156" s="153">
        <v>7</v>
      </c>
      <c r="EE156" s="153">
        <v>0</v>
      </c>
      <c r="EF156" s="153">
        <v>-16</v>
      </c>
      <c r="EG156" s="153">
        <v>-24</v>
      </c>
      <c r="EH156" s="153">
        <v>-32</v>
      </c>
      <c r="EI156" s="153">
        <v>-36</v>
      </c>
      <c r="EJ156" s="153">
        <v>-30</v>
      </c>
      <c r="EK156" s="153">
        <v>-16</v>
      </c>
      <c r="EL156" s="153">
        <v>-9</v>
      </c>
      <c r="EM156" s="153">
        <v>4</v>
      </c>
      <c r="EN156" s="153">
        <v>22</v>
      </c>
      <c r="EO156" s="153">
        <v>28</v>
      </c>
      <c r="EP156" s="153">
        <v>27</v>
      </c>
      <c r="EQ156" s="153">
        <v>23</v>
      </c>
      <c r="ER156" s="153">
        <v>20</v>
      </c>
      <c r="ES156" s="153">
        <v>16</v>
      </c>
    </row>
    <row r="157" spans="1:152" s="154" customFormat="1" ht="14">
      <c r="A157" s="137" t="s">
        <v>1483</v>
      </c>
      <c r="B157" s="137" t="s">
        <v>1666</v>
      </c>
      <c r="C157" s="137">
        <v>16</v>
      </c>
      <c r="D157" s="137">
        <v>5</v>
      </c>
      <c r="E157" s="137">
        <v>43375220</v>
      </c>
      <c r="F157" s="137" t="s">
        <v>91</v>
      </c>
      <c r="G157" s="138" t="s">
        <v>881</v>
      </c>
      <c r="H157" s="139"/>
      <c r="I157" s="138"/>
      <c r="J157" s="137">
        <v>164.4</v>
      </c>
      <c r="K157" s="137">
        <v>60.4</v>
      </c>
      <c r="L157" s="137" t="s">
        <v>167</v>
      </c>
      <c r="M157" s="137"/>
      <c r="N157" s="137" t="s">
        <v>147</v>
      </c>
      <c r="O157" s="137" t="s">
        <v>420</v>
      </c>
      <c r="P157" s="142" t="s">
        <v>6</v>
      </c>
      <c r="Q157" s="142">
        <v>28</v>
      </c>
      <c r="R157" s="137">
        <v>27</v>
      </c>
      <c r="S157" s="137">
        <v>25</v>
      </c>
      <c r="T157" s="140" t="s">
        <v>168</v>
      </c>
      <c r="U157" s="140" t="s">
        <v>538</v>
      </c>
      <c r="V157" s="140" t="s">
        <v>1486</v>
      </c>
      <c r="W157" s="140"/>
      <c r="X157" s="142" t="s">
        <v>6</v>
      </c>
      <c r="Y157" s="142">
        <v>28</v>
      </c>
      <c r="Z157" s="137">
        <v>27</v>
      </c>
      <c r="AA157" s="137">
        <v>25</v>
      </c>
      <c r="AB157" s="137" t="s">
        <v>1487</v>
      </c>
      <c r="AC157" s="141"/>
      <c r="AD157" s="142" t="s">
        <v>137</v>
      </c>
      <c r="AE157" s="142">
        <v>61</v>
      </c>
      <c r="AF157" s="137">
        <v>46</v>
      </c>
      <c r="AG157" s="137">
        <v>36</v>
      </c>
      <c r="AH157" s="137"/>
      <c r="AI157" s="141" t="s">
        <v>443</v>
      </c>
      <c r="AJ157" s="150" t="s">
        <v>102</v>
      </c>
      <c r="AK157" s="150">
        <v>38</v>
      </c>
      <c r="AL157" s="155">
        <v>31</v>
      </c>
      <c r="AM157" s="155">
        <v>29</v>
      </c>
      <c r="AN157" s="155"/>
      <c r="AO157" s="159" t="s">
        <v>197</v>
      </c>
      <c r="AP157" s="137" t="s">
        <v>117</v>
      </c>
      <c r="AQ157" s="137" t="s">
        <v>248</v>
      </c>
      <c r="AR157" s="137" t="s">
        <v>429</v>
      </c>
      <c r="AS157" s="137" t="s">
        <v>841</v>
      </c>
      <c r="AT157" s="137" t="s">
        <v>87</v>
      </c>
      <c r="AU157" s="138"/>
      <c r="AV157" s="137" t="s">
        <v>89</v>
      </c>
      <c r="AW157" s="138"/>
      <c r="AX157" s="137" t="s">
        <v>93</v>
      </c>
      <c r="AY157" s="139" t="s">
        <v>1488</v>
      </c>
      <c r="AZ157" s="139">
        <v>2</v>
      </c>
      <c r="BA157" s="142" t="s">
        <v>6</v>
      </c>
      <c r="BB157" s="142">
        <v>28</v>
      </c>
      <c r="BC157" s="137">
        <v>27</v>
      </c>
      <c r="BD157" s="137">
        <v>25</v>
      </c>
      <c r="BE157" s="137" t="s">
        <v>1666</v>
      </c>
      <c r="BF157" s="137">
        <v>16</v>
      </c>
      <c r="BG157" s="137">
        <v>5</v>
      </c>
      <c r="BH157" s="143">
        <v>3.44</v>
      </c>
      <c r="BI157" s="144">
        <v>3.28</v>
      </c>
      <c r="BJ157" s="145">
        <v>2.92</v>
      </c>
      <c r="BK157" s="144">
        <v>2.12</v>
      </c>
      <c r="BL157" s="145">
        <v>2.17</v>
      </c>
      <c r="BM157" s="143">
        <v>0.9</v>
      </c>
      <c r="BN157" s="145">
        <v>0</v>
      </c>
      <c r="BO157" s="143">
        <v>0</v>
      </c>
      <c r="BP157" s="144">
        <v>1.86</v>
      </c>
      <c r="BQ157" s="145">
        <v>1.69</v>
      </c>
      <c r="BR157" s="145">
        <v>4.72</v>
      </c>
      <c r="BS157" s="145">
        <v>3.23</v>
      </c>
      <c r="BT157" s="145">
        <v>3.86</v>
      </c>
      <c r="BU157" s="146">
        <v>4.6399999999999997</v>
      </c>
      <c r="BV157" s="147">
        <v>4.1500000000000004</v>
      </c>
      <c r="BW157" s="147">
        <v>7.83</v>
      </c>
      <c r="BX157" s="146">
        <v>12.68</v>
      </c>
      <c r="BY157" s="156"/>
      <c r="BZ157" s="146">
        <v>2.52</v>
      </c>
      <c r="CA157" s="148">
        <v>0</v>
      </c>
      <c r="CB157" s="149">
        <v>0</v>
      </c>
      <c r="CC157" s="149">
        <v>0.37</v>
      </c>
      <c r="CD157" s="149">
        <v>0.5</v>
      </c>
      <c r="CE157" s="150">
        <v>2.2200000000000002</v>
      </c>
      <c r="CF157" s="149">
        <v>2.12</v>
      </c>
      <c r="CG157" s="150">
        <v>1.78</v>
      </c>
      <c r="CH157" s="148">
        <v>2.37</v>
      </c>
      <c r="CI157" s="149">
        <v>2.17</v>
      </c>
      <c r="CJ157" s="149">
        <v>4.8499999999999996</v>
      </c>
      <c r="CK157" s="149">
        <v>4.09</v>
      </c>
      <c r="CL157" s="147">
        <v>2.2799999999999998</v>
      </c>
      <c r="CM157" s="146">
        <v>5.07</v>
      </c>
      <c r="CN157" s="147">
        <v>4.49</v>
      </c>
      <c r="CO157" s="147">
        <v>7.7</v>
      </c>
      <c r="CP157" s="146">
        <v>11.37</v>
      </c>
      <c r="CQ157" s="156"/>
      <c r="CR157" s="151">
        <v>28.34</v>
      </c>
      <c r="CS157" s="152">
        <v>32.96</v>
      </c>
      <c r="CT157" s="153">
        <v>34.5</v>
      </c>
      <c r="CU157" s="152">
        <v>35.4</v>
      </c>
      <c r="CV157" s="153">
        <v>35.07</v>
      </c>
      <c r="CW157" s="151">
        <v>37.659999999999997</v>
      </c>
      <c r="CX157" s="153">
        <v>37.700000000000003</v>
      </c>
      <c r="CY157" s="151">
        <v>38.69</v>
      </c>
      <c r="CZ157" s="152">
        <v>38.33</v>
      </c>
      <c r="DA157" s="153">
        <v>38.479999999999997</v>
      </c>
      <c r="DB157" s="153">
        <v>40.26</v>
      </c>
      <c r="DC157" s="153">
        <v>39.75</v>
      </c>
      <c r="DD157" s="153">
        <v>42.29</v>
      </c>
      <c r="DE157" s="151">
        <v>42.52</v>
      </c>
      <c r="DF157" s="153">
        <v>41.73</v>
      </c>
      <c r="DG157" s="153">
        <v>46.45</v>
      </c>
      <c r="DH157" s="151">
        <v>46.99</v>
      </c>
      <c r="DI157" s="157"/>
      <c r="DJ157" s="151">
        <v>28.05</v>
      </c>
      <c r="DK157" s="152">
        <v>33.96</v>
      </c>
      <c r="DL157" s="153">
        <v>34.99</v>
      </c>
      <c r="DM157" s="153">
        <v>35.270000000000003</v>
      </c>
      <c r="DN157" s="153">
        <v>35.82</v>
      </c>
      <c r="DO157" s="151">
        <v>37.28</v>
      </c>
      <c r="DP157" s="153">
        <v>37.04</v>
      </c>
      <c r="DQ157" s="151">
        <v>38.76</v>
      </c>
      <c r="DR157" s="152">
        <v>38.15</v>
      </c>
      <c r="DS157" s="153">
        <v>38.61</v>
      </c>
      <c r="DT157" s="153">
        <v>40.06</v>
      </c>
      <c r="DU157" s="153">
        <v>40.39</v>
      </c>
      <c r="DV157" s="153">
        <v>42.08</v>
      </c>
      <c r="DW157" s="151">
        <v>42.61</v>
      </c>
      <c r="DX157" s="153">
        <v>41.08</v>
      </c>
      <c r="DY157" s="153">
        <v>46.17</v>
      </c>
      <c r="DZ157" s="151">
        <v>46.39</v>
      </c>
      <c r="EA157" s="157"/>
      <c r="EB157" s="151">
        <v>4</v>
      </c>
      <c r="EC157" s="153">
        <v>3</v>
      </c>
      <c r="ED157" s="153">
        <v>3</v>
      </c>
      <c r="EE157" s="153">
        <v>0</v>
      </c>
      <c r="EF157" s="153">
        <v>-8</v>
      </c>
      <c r="EG157" s="153">
        <v>-16</v>
      </c>
      <c r="EH157" s="153">
        <v>-19</v>
      </c>
      <c r="EI157" s="153">
        <v>-21</v>
      </c>
      <c r="EJ157" s="153">
        <v>-15</v>
      </c>
      <c r="EK157" s="153">
        <v>-10</v>
      </c>
      <c r="EL157" s="153">
        <v>1</v>
      </c>
      <c r="EM157" s="153">
        <v>5</v>
      </c>
      <c r="EN157" s="153">
        <v>13</v>
      </c>
      <c r="EO157" s="153">
        <v>14</v>
      </c>
      <c r="EP157" s="153">
        <v>14</v>
      </c>
      <c r="EQ157" s="153">
        <v>12</v>
      </c>
      <c r="ER157" s="153">
        <v>12</v>
      </c>
      <c r="ES157" s="158"/>
    </row>
    <row r="158" spans="1:152" s="154" customFormat="1" ht="14">
      <c r="A158" s="137" t="s">
        <v>808</v>
      </c>
      <c r="B158" s="137" t="s">
        <v>1666</v>
      </c>
      <c r="C158" s="137">
        <v>19</v>
      </c>
      <c r="D158" s="137">
        <v>9</v>
      </c>
      <c r="E158" s="137">
        <v>49765566</v>
      </c>
      <c r="F158" s="137" t="s">
        <v>91</v>
      </c>
      <c r="G158" s="138" t="s">
        <v>1658</v>
      </c>
      <c r="H158" s="139"/>
      <c r="I158" s="138"/>
      <c r="J158" s="137">
        <v>164.4</v>
      </c>
      <c r="K158" s="137">
        <v>51.5</v>
      </c>
      <c r="L158" s="137" t="s">
        <v>167</v>
      </c>
      <c r="M158" s="137"/>
      <c r="N158" s="137" t="s">
        <v>147</v>
      </c>
      <c r="O158" s="137" t="s">
        <v>420</v>
      </c>
      <c r="P158" s="142" t="s">
        <v>13</v>
      </c>
      <c r="Q158" s="142">
        <v>31</v>
      </c>
      <c r="R158" s="137">
        <v>30</v>
      </c>
      <c r="S158" s="137">
        <v>26</v>
      </c>
      <c r="T158" s="140" t="s">
        <v>168</v>
      </c>
      <c r="U158" s="140"/>
      <c r="V158" s="140"/>
      <c r="W158" s="140"/>
      <c r="X158" s="142" t="s">
        <v>13</v>
      </c>
      <c r="Y158" s="142">
        <v>31</v>
      </c>
      <c r="Z158" s="137">
        <v>30</v>
      </c>
      <c r="AA158" s="137">
        <v>26</v>
      </c>
      <c r="AB158" s="137" t="s">
        <v>1656</v>
      </c>
      <c r="AC158" s="141"/>
      <c r="AD158" s="142" t="s">
        <v>1657</v>
      </c>
      <c r="AE158" s="142">
        <v>50</v>
      </c>
      <c r="AF158" s="137">
        <v>43</v>
      </c>
      <c r="AG158" s="137">
        <v>31</v>
      </c>
      <c r="AH158" s="137"/>
      <c r="AI158" s="141" t="s">
        <v>242</v>
      </c>
      <c r="AJ158" s="150" t="s">
        <v>217</v>
      </c>
      <c r="AK158" s="150">
        <v>53</v>
      </c>
      <c r="AL158" s="155">
        <v>38</v>
      </c>
      <c r="AM158" s="155">
        <v>31</v>
      </c>
      <c r="AN158" s="155"/>
      <c r="AO158" s="159" t="s">
        <v>180</v>
      </c>
      <c r="AP158" s="137" t="s">
        <v>869</v>
      </c>
      <c r="AQ158" s="137" t="s">
        <v>421</v>
      </c>
      <c r="AR158" s="137" t="s">
        <v>281</v>
      </c>
      <c r="AS158" s="137" t="s">
        <v>775</v>
      </c>
      <c r="AT158" s="137" t="s">
        <v>87</v>
      </c>
      <c r="AU158" s="138"/>
      <c r="AV158" s="137" t="s">
        <v>89</v>
      </c>
      <c r="AW158" s="138"/>
      <c r="AX158" s="137" t="s">
        <v>93</v>
      </c>
      <c r="AY158" s="139" t="s">
        <v>666</v>
      </c>
      <c r="AZ158" s="139">
        <v>2</v>
      </c>
      <c r="BA158" s="142" t="s">
        <v>13</v>
      </c>
      <c r="BB158" s="142">
        <v>31</v>
      </c>
      <c r="BC158" s="137">
        <v>30</v>
      </c>
      <c r="BD158" s="137">
        <v>26</v>
      </c>
      <c r="BE158" s="137" t="s">
        <v>1666</v>
      </c>
      <c r="BF158" s="137">
        <v>19</v>
      </c>
      <c r="BG158" s="137">
        <v>9</v>
      </c>
      <c r="BH158" s="143">
        <v>3.09</v>
      </c>
      <c r="BI158" s="144">
        <v>1.42</v>
      </c>
      <c r="BJ158" s="145">
        <v>1.99</v>
      </c>
      <c r="BK158" s="144">
        <v>1.98</v>
      </c>
      <c r="BL158" s="145">
        <v>2.13</v>
      </c>
      <c r="BM158" s="143">
        <v>2.86</v>
      </c>
      <c r="BN158" s="145">
        <v>3.37</v>
      </c>
      <c r="BO158" s="143">
        <v>2.74</v>
      </c>
      <c r="BP158" s="144">
        <v>2.92</v>
      </c>
      <c r="BQ158" s="145">
        <v>3.35</v>
      </c>
      <c r="BR158" s="145">
        <v>3.14</v>
      </c>
      <c r="BS158" s="145">
        <v>2.74</v>
      </c>
      <c r="BT158" s="145">
        <v>1.81</v>
      </c>
      <c r="BU158" s="146">
        <v>2.25</v>
      </c>
      <c r="BV158" s="147">
        <v>3.25</v>
      </c>
      <c r="BW158" s="147">
        <v>5.82</v>
      </c>
      <c r="BX158" s="146">
        <v>10.41</v>
      </c>
      <c r="BY158" s="146">
        <v>15.18</v>
      </c>
      <c r="BZ158" s="146">
        <v>3.19</v>
      </c>
      <c r="CA158" s="148">
        <v>1.78</v>
      </c>
      <c r="CB158" s="149">
        <v>0</v>
      </c>
      <c r="CC158" s="149">
        <v>0.25</v>
      </c>
      <c r="CD158" s="149">
        <v>0.45</v>
      </c>
      <c r="CE158" s="150">
        <v>1.34</v>
      </c>
      <c r="CF158" s="149">
        <v>1.87</v>
      </c>
      <c r="CG158" s="150">
        <v>2.98</v>
      </c>
      <c r="CH158" s="148">
        <v>2.87</v>
      </c>
      <c r="CI158" s="149">
        <v>4.38</v>
      </c>
      <c r="CJ158" s="149">
        <v>4.0199999999999996</v>
      </c>
      <c r="CK158" s="149">
        <v>2.78</v>
      </c>
      <c r="CL158" s="147">
        <v>1.07</v>
      </c>
      <c r="CM158" s="146">
        <v>2.62</v>
      </c>
      <c r="CN158" s="147">
        <v>4.72</v>
      </c>
      <c r="CO158" s="147">
        <v>6.51</v>
      </c>
      <c r="CP158" s="146">
        <v>9.27</v>
      </c>
      <c r="CQ158" s="146">
        <v>15.54</v>
      </c>
      <c r="CR158" s="151">
        <v>29.27</v>
      </c>
      <c r="CS158" s="152">
        <v>31.88</v>
      </c>
      <c r="CT158" s="153">
        <v>34.72</v>
      </c>
      <c r="CU158" s="152">
        <v>35.880000000000003</v>
      </c>
      <c r="CV158" s="153">
        <v>36.61</v>
      </c>
      <c r="CW158" s="151">
        <v>37.4</v>
      </c>
      <c r="CX158" s="153">
        <v>37.67</v>
      </c>
      <c r="CY158" s="151">
        <v>38.11</v>
      </c>
      <c r="CZ158" s="152">
        <v>38.85</v>
      </c>
      <c r="DA158" s="153">
        <v>40.299999999999997</v>
      </c>
      <c r="DB158" s="153">
        <v>41.5</v>
      </c>
      <c r="DC158" s="153">
        <v>43.24</v>
      </c>
      <c r="DD158" s="153">
        <v>46.54</v>
      </c>
      <c r="DE158" s="151">
        <v>45.54</v>
      </c>
      <c r="DF158" s="153">
        <v>47.45</v>
      </c>
      <c r="DG158" s="153">
        <v>45.34</v>
      </c>
      <c r="DH158" s="151">
        <v>43.5</v>
      </c>
      <c r="DI158" s="151">
        <v>41.22</v>
      </c>
      <c r="DJ158" s="151">
        <v>29.09</v>
      </c>
      <c r="DK158" s="152">
        <v>32.17</v>
      </c>
      <c r="DL158" s="153">
        <v>34.97</v>
      </c>
      <c r="DM158" s="153">
        <v>35.04</v>
      </c>
      <c r="DN158" s="153">
        <v>36.65</v>
      </c>
      <c r="DO158" s="151">
        <v>37.72</v>
      </c>
      <c r="DP158" s="153">
        <v>37.54</v>
      </c>
      <c r="DQ158" s="151">
        <v>38.94</v>
      </c>
      <c r="DR158" s="152">
        <v>38.44</v>
      </c>
      <c r="DS158" s="153">
        <v>40.03</v>
      </c>
      <c r="DT158" s="153">
        <v>42.03</v>
      </c>
      <c r="DU158" s="153">
        <v>43.23</v>
      </c>
      <c r="DV158" s="153">
        <v>46.86</v>
      </c>
      <c r="DW158" s="151">
        <v>45.04</v>
      </c>
      <c r="DX158" s="153">
        <v>47.19</v>
      </c>
      <c r="DY158" s="153">
        <v>45.46</v>
      </c>
      <c r="DZ158" s="151">
        <v>43.32</v>
      </c>
      <c r="EA158" s="151">
        <v>40.450000000000003</v>
      </c>
      <c r="EB158" s="151">
        <v>-6</v>
      </c>
      <c r="EC158" s="153">
        <v>-3</v>
      </c>
      <c r="ED158" s="153">
        <v>2</v>
      </c>
      <c r="EE158" s="153">
        <v>6</v>
      </c>
      <c r="EF158" s="153">
        <v>4</v>
      </c>
      <c r="EG158" s="153">
        <v>1</v>
      </c>
      <c r="EH158" s="153">
        <v>-1</v>
      </c>
      <c r="EI158" s="153">
        <v>-4</v>
      </c>
      <c r="EJ158" s="153">
        <v>-7</v>
      </c>
      <c r="EK158" s="153">
        <v>-3</v>
      </c>
      <c r="EL158" s="153">
        <v>2</v>
      </c>
      <c r="EM158" s="153">
        <v>9</v>
      </c>
      <c r="EN158" s="153">
        <v>16</v>
      </c>
      <c r="EO158" s="153">
        <v>18</v>
      </c>
      <c r="EP158" s="153">
        <v>14</v>
      </c>
      <c r="EQ158" s="153">
        <v>7</v>
      </c>
      <c r="ER158" s="153">
        <v>4</v>
      </c>
      <c r="ES158" s="153">
        <v>4</v>
      </c>
    </row>
    <row r="159" spans="1:152" s="154" customFormat="1" ht="14">
      <c r="A159" s="137" t="s">
        <v>1152</v>
      </c>
      <c r="B159" s="137" t="s">
        <v>1666</v>
      </c>
      <c r="C159" s="137">
        <v>20</v>
      </c>
      <c r="D159" s="137">
        <v>3</v>
      </c>
      <c r="E159" s="137">
        <v>53387097</v>
      </c>
      <c r="F159" s="137" t="s">
        <v>91</v>
      </c>
      <c r="G159" s="138" t="s">
        <v>835</v>
      </c>
      <c r="H159" s="161" t="s">
        <v>95</v>
      </c>
      <c r="I159" s="138">
        <v>-4</v>
      </c>
      <c r="J159" s="137">
        <v>166.2</v>
      </c>
      <c r="K159" s="137">
        <v>57.4</v>
      </c>
      <c r="L159" s="137" t="s">
        <v>167</v>
      </c>
      <c r="M159" s="137"/>
      <c r="N159" s="137" t="s">
        <v>147</v>
      </c>
      <c r="O159" s="137" t="s">
        <v>420</v>
      </c>
      <c r="P159" s="142" t="s">
        <v>50</v>
      </c>
      <c r="Q159" s="142">
        <v>36</v>
      </c>
      <c r="R159" s="137">
        <v>23</v>
      </c>
      <c r="S159" s="137">
        <v>26</v>
      </c>
      <c r="T159" s="140" t="s">
        <v>168</v>
      </c>
      <c r="U159" s="140"/>
      <c r="V159" s="140"/>
      <c r="W159" s="140"/>
      <c r="X159" s="142" t="s">
        <v>50</v>
      </c>
      <c r="Y159" s="142">
        <v>36</v>
      </c>
      <c r="Z159" s="137">
        <v>23</v>
      </c>
      <c r="AA159" s="137">
        <v>26</v>
      </c>
      <c r="AB159" s="137" t="s">
        <v>1155</v>
      </c>
      <c r="AC159" s="141"/>
      <c r="AD159" s="142" t="s">
        <v>101</v>
      </c>
      <c r="AE159" s="142">
        <v>61</v>
      </c>
      <c r="AF159" s="137">
        <v>50</v>
      </c>
      <c r="AG159" s="137">
        <v>37</v>
      </c>
      <c r="AH159" s="137"/>
      <c r="AI159" s="141" t="s">
        <v>242</v>
      </c>
      <c r="AJ159" s="150" t="s">
        <v>116</v>
      </c>
      <c r="AK159" s="150">
        <v>48</v>
      </c>
      <c r="AL159" s="155">
        <v>41</v>
      </c>
      <c r="AM159" s="155">
        <v>27</v>
      </c>
      <c r="AN159" s="155"/>
      <c r="AO159" s="159" t="s">
        <v>180</v>
      </c>
      <c r="AP159" s="137" t="s">
        <v>1156</v>
      </c>
      <c r="AQ159" s="137" t="s">
        <v>202</v>
      </c>
      <c r="AR159" s="137" t="s">
        <v>105</v>
      </c>
      <c r="AS159" s="137" t="s">
        <v>626</v>
      </c>
      <c r="AT159" s="137" t="s">
        <v>87</v>
      </c>
      <c r="AU159" s="138" t="s">
        <v>176</v>
      </c>
      <c r="AV159" s="137" t="s">
        <v>89</v>
      </c>
      <c r="AW159" s="138" t="s">
        <v>108</v>
      </c>
      <c r="AX159" s="137" t="s">
        <v>93</v>
      </c>
      <c r="AY159" s="139" t="s">
        <v>1157</v>
      </c>
      <c r="AZ159" s="139">
        <v>2</v>
      </c>
      <c r="BA159" s="142" t="s">
        <v>50</v>
      </c>
      <c r="BB159" s="142">
        <v>36</v>
      </c>
      <c r="BC159" s="137">
        <v>23</v>
      </c>
      <c r="BD159" s="137">
        <v>26</v>
      </c>
      <c r="BE159" s="137" t="s">
        <v>1666</v>
      </c>
      <c r="BF159" s="137">
        <v>20</v>
      </c>
      <c r="BG159" s="137">
        <v>3</v>
      </c>
      <c r="BH159" s="143">
        <v>5.27</v>
      </c>
      <c r="BI159" s="144">
        <v>3.56</v>
      </c>
      <c r="BJ159" s="145">
        <v>2.75</v>
      </c>
      <c r="BK159" s="144">
        <v>2.61</v>
      </c>
      <c r="BL159" s="145">
        <v>2.78</v>
      </c>
      <c r="BM159" s="143">
        <v>2.62</v>
      </c>
      <c r="BN159" s="145">
        <v>1.69</v>
      </c>
      <c r="BO159" s="143">
        <v>2.56</v>
      </c>
      <c r="BP159" s="144">
        <v>1.81</v>
      </c>
      <c r="BQ159" s="145">
        <v>4.5599999999999996</v>
      </c>
      <c r="BR159" s="145">
        <v>4.5599999999999996</v>
      </c>
      <c r="BS159" s="145">
        <v>9.5299999999999994</v>
      </c>
      <c r="BT159" s="145">
        <v>5.55</v>
      </c>
      <c r="BU159" s="146">
        <v>4.07</v>
      </c>
      <c r="BV159" s="147">
        <v>4.9000000000000004</v>
      </c>
      <c r="BW159" s="147">
        <v>6.83</v>
      </c>
      <c r="BX159" s="146">
        <v>13.89</v>
      </c>
      <c r="BY159" s="146">
        <v>15.38</v>
      </c>
      <c r="BZ159" s="146">
        <v>5.34</v>
      </c>
      <c r="CA159" s="162">
        <v>4.01</v>
      </c>
      <c r="CB159" s="147">
        <v>1.73</v>
      </c>
      <c r="CC159" s="147">
        <v>0.83</v>
      </c>
      <c r="CD159" s="147">
        <v>0</v>
      </c>
      <c r="CE159" s="146">
        <v>0.81</v>
      </c>
      <c r="CF159" s="147">
        <v>1.86</v>
      </c>
      <c r="CG159" s="146">
        <v>3.31</v>
      </c>
      <c r="CH159" s="162">
        <v>3.98</v>
      </c>
      <c r="CI159" s="147">
        <v>5.1100000000000003</v>
      </c>
      <c r="CJ159" s="147">
        <v>5.22</v>
      </c>
      <c r="CK159" s="147">
        <v>8.3699999999999992</v>
      </c>
      <c r="CL159" s="147">
        <v>3.11</v>
      </c>
      <c r="CM159" s="146">
        <v>2.66</v>
      </c>
      <c r="CN159" s="147">
        <v>5.0599999999999996</v>
      </c>
      <c r="CO159" s="147">
        <v>6.04</v>
      </c>
      <c r="CP159" s="146">
        <v>12.38</v>
      </c>
      <c r="CQ159" s="146">
        <v>16.079999999999998</v>
      </c>
      <c r="CR159" s="151">
        <v>26.3</v>
      </c>
      <c r="CS159" s="152">
        <v>31.04</v>
      </c>
      <c r="CT159" s="153">
        <v>31.99</v>
      </c>
      <c r="CU159" s="152">
        <v>36.380000000000003</v>
      </c>
      <c r="CV159" s="153">
        <v>38.54</v>
      </c>
      <c r="CW159" s="151">
        <v>38.6</v>
      </c>
      <c r="CX159" s="153">
        <v>39.799999999999997</v>
      </c>
      <c r="CY159" s="151">
        <v>41.64</v>
      </c>
      <c r="CZ159" s="152">
        <v>41.1</v>
      </c>
      <c r="DA159" s="153">
        <v>41.58</v>
      </c>
      <c r="DB159" s="153">
        <v>40.33</v>
      </c>
      <c r="DC159" s="153">
        <v>41.38</v>
      </c>
      <c r="DD159" s="153">
        <v>45.92</v>
      </c>
      <c r="DE159" s="151">
        <v>48.82</v>
      </c>
      <c r="DF159" s="153">
        <v>49.32</v>
      </c>
      <c r="DG159" s="153">
        <v>46.76</v>
      </c>
      <c r="DH159" s="151">
        <v>45.87</v>
      </c>
      <c r="DI159" s="151">
        <v>43.32</v>
      </c>
      <c r="DJ159" s="151">
        <v>26.5</v>
      </c>
      <c r="DK159" s="152">
        <v>30.44</v>
      </c>
      <c r="DL159" s="153">
        <v>31.03</v>
      </c>
      <c r="DM159" s="153">
        <v>36.75</v>
      </c>
      <c r="DN159" s="153">
        <v>39.520000000000003</v>
      </c>
      <c r="DO159" s="151">
        <v>38.92</v>
      </c>
      <c r="DP159" s="153">
        <v>39.29</v>
      </c>
      <c r="DQ159" s="151">
        <v>41.11</v>
      </c>
      <c r="DR159" s="152">
        <v>40.630000000000003</v>
      </c>
      <c r="DS159" s="153">
        <v>41.93</v>
      </c>
      <c r="DT159" s="153">
        <v>40.04</v>
      </c>
      <c r="DU159" s="153">
        <v>41.15</v>
      </c>
      <c r="DV159" s="153">
        <v>44.96</v>
      </c>
      <c r="DW159" s="151">
        <v>47.45</v>
      </c>
      <c r="DX159" s="153">
        <v>49.77</v>
      </c>
      <c r="DY159" s="153">
        <v>46.52</v>
      </c>
      <c r="DZ159" s="151">
        <v>45.65</v>
      </c>
      <c r="EA159" s="151">
        <v>41.83</v>
      </c>
      <c r="EB159" s="151">
        <v>0</v>
      </c>
      <c r="EC159" s="153">
        <v>0</v>
      </c>
      <c r="ED159" s="153">
        <v>2</v>
      </c>
      <c r="EE159" s="153">
        <v>5</v>
      </c>
      <c r="EF159" s="153">
        <v>3</v>
      </c>
      <c r="EG159" s="153">
        <v>0</v>
      </c>
      <c r="EH159" s="153">
        <v>-2</v>
      </c>
      <c r="EI159" s="153">
        <v>-6</v>
      </c>
      <c r="EJ159" s="153">
        <v>-6</v>
      </c>
      <c r="EK159" s="153">
        <v>-3</v>
      </c>
      <c r="EL159" s="153">
        <v>1</v>
      </c>
      <c r="EM159" s="153">
        <v>11</v>
      </c>
      <c r="EN159" s="153">
        <v>18</v>
      </c>
      <c r="EO159" s="153">
        <v>20</v>
      </c>
      <c r="EP159" s="153">
        <v>18</v>
      </c>
      <c r="EQ159" s="153">
        <v>13</v>
      </c>
      <c r="ER159" s="153">
        <v>10</v>
      </c>
      <c r="ES159" s="153">
        <v>10</v>
      </c>
    </row>
    <row r="160" spans="1:152" s="154" customFormat="1" ht="14">
      <c r="A160" s="137" t="s">
        <v>1480</v>
      </c>
      <c r="B160" s="137" t="s">
        <v>1666</v>
      </c>
      <c r="C160" s="137">
        <v>22</v>
      </c>
      <c r="D160" s="137">
        <v>0</v>
      </c>
      <c r="E160" s="137">
        <v>51068509</v>
      </c>
      <c r="F160" s="137" t="s">
        <v>91</v>
      </c>
      <c r="G160" s="138" t="s">
        <v>1481</v>
      </c>
      <c r="H160" s="139"/>
      <c r="I160" s="138"/>
      <c r="J160" s="137">
        <v>162.6</v>
      </c>
      <c r="K160" s="137">
        <v>47</v>
      </c>
      <c r="L160" s="137" t="s">
        <v>167</v>
      </c>
      <c r="M160" s="137"/>
      <c r="N160" s="137" t="s">
        <v>147</v>
      </c>
      <c r="O160" s="165" t="s">
        <v>420</v>
      </c>
      <c r="P160" s="137" t="s">
        <v>17</v>
      </c>
      <c r="Q160" s="137">
        <v>40</v>
      </c>
      <c r="R160" s="137">
        <v>32</v>
      </c>
      <c r="S160" s="137">
        <v>29</v>
      </c>
      <c r="T160" s="140" t="s">
        <v>168</v>
      </c>
      <c r="U160" s="140"/>
      <c r="V160" s="140"/>
      <c r="W160" s="140"/>
      <c r="X160" s="137" t="s">
        <v>17</v>
      </c>
      <c r="Y160" s="137">
        <v>40</v>
      </c>
      <c r="Z160" s="137">
        <v>32</v>
      </c>
      <c r="AA160" s="137">
        <v>29</v>
      </c>
      <c r="AB160" s="137" t="s">
        <v>1038</v>
      </c>
      <c r="AC160" s="137"/>
      <c r="AD160" s="142" t="s">
        <v>216</v>
      </c>
      <c r="AE160" s="142">
        <v>67</v>
      </c>
      <c r="AF160" s="137">
        <v>56</v>
      </c>
      <c r="AG160" s="137">
        <v>54</v>
      </c>
      <c r="AH160" s="137"/>
      <c r="AI160" s="141" t="s">
        <v>443</v>
      </c>
      <c r="AJ160" s="142" t="s">
        <v>217</v>
      </c>
      <c r="AK160" s="142">
        <v>50</v>
      </c>
      <c r="AL160" s="137">
        <v>34</v>
      </c>
      <c r="AM160" s="137">
        <v>32</v>
      </c>
      <c r="AN160" s="137"/>
      <c r="AO160" s="141" t="s">
        <v>180</v>
      </c>
      <c r="AP160" s="137" t="s">
        <v>83</v>
      </c>
      <c r="AQ160" s="137" t="s">
        <v>352</v>
      </c>
      <c r="AR160" s="137" t="s">
        <v>281</v>
      </c>
      <c r="AS160" s="137" t="s">
        <v>353</v>
      </c>
      <c r="AT160" s="137" t="s">
        <v>87</v>
      </c>
      <c r="AU160" s="138"/>
      <c r="AV160" s="137" t="s">
        <v>89</v>
      </c>
      <c r="AW160" s="138"/>
      <c r="AX160" s="137" t="s">
        <v>93</v>
      </c>
      <c r="AY160" s="139" t="s">
        <v>1482</v>
      </c>
      <c r="AZ160" s="139">
        <v>2</v>
      </c>
      <c r="BA160" s="137" t="s">
        <v>17</v>
      </c>
      <c r="BB160" s="137">
        <v>40</v>
      </c>
      <c r="BC160" s="137">
        <v>32</v>
      </c>
      <c r="BD160" s="137">
        <v>29</v>
      </c>
      <c r="BE160" s="137" t="s">
        <v>1666</v>
      </c>
      <c r="BF160" s="137">
        <v>22</v>
      </c>
      <c r="BG160" s="137">
        <v>0</v>
      </c>
      <c r="BH160" s="143">
        <v>3.65</v>
      </c>
      <c r="BI160" s="144">
        <v>2.83</v>
      </c>
      <c r="BJ160" s="145">
        <v>3.23</v>
      </c>
      <c r="BK160" s="144">
        <v>2.5299999999999998</v>
      </c>
      <c r="BL160" s="145">
        <v>2.76</v>
      </c>
      <c r="BM160" s="143">
        <v>1.1200000000000001</v>
      </c>
      <c r="BN160" s="145">
        <v>0.37</v>
      </c>
      <c r="BO160" s="143">
        <v>1.74</v>
      </c>
      <c r="BP160" s="144">
        <v>1.74</v>
      </c>
      <c r="BQ160" s="145">
        <v>4.47</v>
      </c>
      <c r="BR160" s="145">
        <v>6.46</v>
      </c>
      <c r="BS160" s="145">
        <v>6.06</v>
      </c>
      <c r="BT160" s="145">
        <v>4.51</v>
      </c>
      <c r="BU160" s="146">
        <v>4.3600000000000003</v>
      </c>
      <c r="BV160" s="147">
        <v>6.96</v>
      </c>
      <c r="BW160" s="147">
        <v>7.71</v>
      </c>
      <c r="BX160" s="146">
        <v>12.07</v>
      </c>
      <c r="BY160" s="146">
        <v>18.37</v>
      </c>
      <c r="BZ160" s="146">
        <v>4.33</v>
      </c>
      <c r="CA160" s="148">
        <v>2.56</v>
      </c>
      <c r="CB160" s="149">
        <v>0</v>
      </c>
      <c r="CC160" s="149">
        <v>0</v>
      </c>
      <c r="CD160" s="149">
        <v>0.35</v>
      </c>
      <c r="CE160" s="150">
        <v>2.98</v>
      </c>
      <c r="CF160" s="149">
        <v>2.88</v>
      </c>
      <c r="CG160" s="150">
        <v>3.85</v>
      </c>
      <c r="CH160" s="148">
        <v>3.77</v>
      </c>
      <c r="CI160" s="149">
        <v>5.09</v>
      </c>
      <c r="CJ160" s="149">
        <v>6.19</v>
      </c>
      <c r="CK160" s="149">
        <v>4.75</v>
      </c>
      <c r="CL160" s="147">
        <v>2.48</v>
      </c>
      <c r="CM160" s="146">
        <v>3.78</v>
      </c>
      <c r="CN160" s="147">
        <v>4.97</v>
      </c>
      <c r="CO160" s="147">
        <v>7.17</v>
      </c>
      <c r="CP160" s="146">
        <v>12.78</v>
      </c>
      <c r="CQ160" s="146">
        <v>18.55</v>
      </c>
      <c r="CR160" s="151">
        <v>27.73</v>
      </c>
      <c r="CS160" s="152">
        <v>32.270000000000003</v>
      </c>
      <c r="CT160" s="153">
        <v>35.32</v>
      </c>
      <c r="CU160" s="152">
        <v>37.46</v>
      </c>
      <c r="CV160" s="153">
        <v>37.21</v>
      </c>
      <c r="CW160" s="151">
        <v>38.86</v>
      </c>
      <c r="CX160" s="153">
        <v>39.659999999999997</v>
      </c>
      <c r="CY160" s="151">
        <v>40.11</v>
      </c>
      <c r="CZ160" s="152">
        <v>39.83</v>
      </c>
      <c r="DA160" s="153">
        <v>40.46</v>
      </c>
      <c r="DB160" s="153">
        <v>42.23</v>
      </c>
      <c r="DC160" s="153">
        <v>42.5</v>
      </c>
      <c r="DD160" s="153">
        <v>47.47</v>
      </c>
      <c r="DE160" s="151">
        <v>46.39</v>
      </c>
      <c r="DF160" s="153">
        <v>48.22</v>
      </c>
      <c r="DG160" s="153">
        <v>48.05</v>
      </c>
      <c r="DH160" s="151">
        <v>46.15</v>
      </c>
      <c r="DI160" s="151">
        <v>40.32</v>
      </c>
      <c r="DJ160" s="151">
        <v>27.94</v>
      </c>
      <c r="DK160" s="152">
        <v>32.39</v>
      </c>
      <c r="DL160" s="153">
        <v>35.46</v>
      </c>
      <c r="DM160" s="153">
        <v>37.69</v>
      </c>
      <c r="DN160" s="153">
        <v>37.869999999999997</v>
      </c>
      <c r="DO160" s="151">
        <v>38.15</v>
      </c>
      <c r="DP160" s="153">
        <v>39.26</v>
      </c>
      <c r="DQ160" s="151">
        <v>39.51</v>
      </c>
      <c r="DR160" s="152">
        <v>39.75</v>
      </c>
      <c r="DS160" s="153">
        <v>40.49</v>
      </c>
      <c r="DT160" s="153">
        <v>42.59</v>
      </c>
      <c r="DU160" s="153">
        <v>42.94</v>
      </c>
      <c r="DV160" s="153">
        <v>48.75</v>
      </c>
      <c r="DW160" s="151">
        <v>46.38</v>
      </c>
      <c r="DX160" s="153">
        <v>48.89</v>
      </c>
      <c r="DY160" s="153">
        <v>48.61</v>
      </c>
      <c r="DZ160" s="151">
        <v>46.38</v>
      </c>
      <c r="EA160" s="151">
        <v>40.770000000000003</v>
      </c>
      <c r="EB160" s="151">
        <v>2</v>
      </c>
      <c r="EC160" s="153">
        <v>3</v>
      </c>
      <c r="ED160" s="153">
        <v>5</v>
      </c>
      <c r="EE160" s="153">
        <v>6</v>
      </c>
      <c r="EF160" s="153">
        <v>4</v>
      </c>
      <c r="EG160" s="153">
        <v>0</v>
      </c>
      <c r="EH160" s="153">
        <v>-4</v>
      </c>
      <c r="EI160" s="153">
        <v>-8</v>
      </c>
      <c r="EJ160" s="153">
        <v>-10</v>
      </c>
      <c r="EK160" s="153">
        <v>-6</v>
      </c>
      <c r="EL160" s="153">
        <v>4</v>
      </c>
      <c r="EM160" s="153">
        <v>12</v>
      </c>
      <c r="EN160" s="153">
        <v>17</v>
      </c>
      <c r="EO160" s="153">
        <v>18</v>
      </c>
      <c r="EP160" s="153">
        <v>15</v>
      </c>
      <c r="EQ160" s="153">
        <v>8</v>
      </c>
      <c r="ER160" s="153">
        <v>7</v>
      </c>
      <c r="ES160" s="153">
        <v>8</v>
      </c>
    </row>
    <row r="161" spans="1:152" s="154" customFormat="1" ht="14">
      <c r="A161" s="137" t="s">
        <v>1429</v>
      </c>
      <c r="B161" s="137" t="s">
        <v>1666</v>
      </c>
      <c r="C161" s="137">
        <v>13</v>
      </c>
      <c r="D161" s="137">
        <v>1</v>
      </c>
      <c r="E161" s="137">
        <v>51631659</v>
      </c>
      <c r="F161" s="137" t="s">
        <v>91</v>
      </c>
      <c r="G161" s="138" t="s">
        <v>1432</v>
      </c>
      <c r="H161" s="139"/>
      <c r="I161" s="138"/>
      <c r="J161" s="137">
        <v>161</v>
      </c>
      <c r="K161" s="137">
        <v>57</v>
      </c>
      <c r="L161" s="137" t="s">
        <v>167</v>
      </c>
      <c r="M161" s="137"/>
      <c r="N161" s="137" t="s">
        <v>147</v>
      </c>
      <c r="O161" s="137" t="s">
        <v>420</v>
      </c>
      <c r="P161" s="142" t="s">
        <v>6</v>
      </c>
      <c r="Q161" s="142">
        <v>36</v>
      </c>
      <c r="R161" s="137">
        <v>30</v>
      </c>
      <c r="S161" s="137">
        <v>30</v>
      </c>
      <c r="T161" s="140" t="s">
        <v>168</v>
      </c>
      <c r="U161" s="140"/>
      <c r="V161" s="140"/>
      <c r="W161" s="140"/>
      <c r="X161" s="142" t="s">
        <v>6</v>
      </c>
      <c r="Y161" s="142">
        <v>36</v>
      </c>
      <c r="Z161" s="137">
        <v>30</v>
      </c>
      <c r="AA161" s="137">
        <v>30</v>
      </c>
      <c r="AB161" s="137" t="s">
        <v>1431</v>
      </c>
      <c r="AC161" s="141"/>
      <c r="AD161" s="142" t="s">
        <v>137</v>
      </c>
      <c r="AE161" s="142">
        <v>64</v>
      </c>
      <c r="AF161" s="137">
        <v>51</v>
      </c>
      <c r="AG161" s="137">
        <v>29</v>
      </c>
      <c r="AH161" s="137"/>
      <c r="AI161" s="141" t="s">
        <v>443</v>
      </c>
      <c r="AJ161" s="150" t="s">
        <v>116</v>
      </c>
      <c r="AK161" s="150">
        <v>50</v>
      </c>
      <c r="AL161" s="155">
        <v>41</v>
      </c>
      <c r="AM161" s="155">
        <v>33</v>
      </c>
      <c r="AN161" s="155"/>
      <c r="AO161" s="159" t="s">
        <v>180</v>
      </c>
      <c r="AP161" s="137" t="s">
        <v>239</v>
      </c>
      <c r="AQ161" s="137" t="s">
        <v>936</v>
      </c>
      <c r="AR161" s="137" t="s">
        <v>342</v>
      </c>
      <c r="AS161" s="137" t="s">
        <v>519</v>
      </c>
      <c r="AT161" s="137" t="s">
        <v>87</v>
      </c>
      <c r="AU161" s="138"/>
      <c r="AV161" s="137" t="s">
        <v>89</v>
      </c>
      <c r="AW161" s="138"/>
      <c r="AX161" s="137" t="s">
        <v>855</v>
      </c>
      <c r="AY161" s="139" t="s">
        <v>762</v>
      </c>
      <c r="AZ161" s="139">
        <v>2</v>
      </c>
      <c r="BA161" s="142" t="s">
        <v>6</v>
      </c>
      <c r="BB161" s="142">
        <v>36</v>
      </c>
      <c r="BC161" s="137">
        <v>30</v>
      </c>
      <c r="BD161" s="137">
        <v>30</v>
      </c>
      <c r="BE161" s="137" t="s">
        <v>1666</v>
      </c>
      <c r="BF161" s="137">
        <v>13</v>
      </c>
      <c r="BG161" s="137">
        <v>1</v>
      </c>
      <c r="BH161" s="143">
        <v>3.61</v>
      </c>
      <c r="BI161" s="144">
        <v>2.62</v>
      </c>
      <c r="BJ161" s="145">
        <v>2.44</v>
      </c>
      <c r="BK161" s="144">
        <v>2.56</v>
      </c>
      <c r="BL161" s="145">
        <v>1.76</v>
      </c>
      <c r="BM161" s="143">
        <v>2.17</v>
      </c>
      <c r="BN161" s="145">
        <v>1.07</v>
      </c>
      <c r="BO161" s="143">
        <v>1.28</v>
      </c>
      <c r="BP161" s="144">
        <v>2.78</v>
      </c>
      <c r="BQ161" s="145">
        <v>1.78</v>
      </c>
      <c r="BR161" s="145">
        <v>3.39</v>
      </c>
      <c r="BS161" s="145">
        <v>3.51</v>
      </c>
      <c r="BT161" s="145">
        <v>1.27</v>
      </c>
      <c r="BU161" s="146">
        <v>2.5</v>
      </c>
      <c r="BV161" s="147">
        <v>4.51</v>
      </c>
      <c r="BW161" s="147">
        <v>4.82</v>
      </c>
      <c r="BX161" s="146">
        <v>10.56</v>
      </c>
      <c r="BY161" s="146">
        <v>18.260000000000002</v>
      </c>
      <c r="BZ161" s="146">
        <v>2.2799999999999998</v>
      </c>
      <c r="CA161" s="148">
        <v>1.86</v>
      </c>
      <c r="CB161" s="149">
        <v>1.89</v>
      </c>
      <c r="CC161" s="149">
        <v>1.3</v>
      </c>
      <c r="CD161" s="149">
        <v>1.66</v>
      </c>
      <c r="CE161" s="150">
        <v>1.1200000000000001</v>
      </c>
      <c r="CF161" s="149">
        <v>1.87</v>
      </c>
      <c r="CG161" s="150">
        <v>2.74</v>
      </c>
      <c r="CH161" s="148">
        <v>2.17</v>
      </c>
      <c r="CI161" s="149">
        <v>3.22</v>
      </c>
      <c r="CJ161" s="149">
        <v>5.39</v>
      </c>
      <c r="CK161" s="149">
        <v>0.95</v>
      </c>
      <c r="CL161" s="147">
        <v>3.22</v>
      </c>
      <c r="CM161" s="146">
        <v>3.38</v>
      </c>
      <c r="CN161" s="147">
        <v>4.79</v>
      </c>
      <c r="CO161" s="147">
        <v>4.95</v>
      </c>
      <c r="CP161" s="146">
        <v>9.34</v>
      </c>
      <c r="CQ161" s="146">
        <v>17.77</v>
      </c>
      <c r="CR161" s="151">
        <v>29.26</v>
      </c>
      <c r="CS161" s="152">
        <v>32.299999999999997</v>
      </c>
      <c r="CT161" s="153">
        <v>35.49</v>
      </c>
      <c r="CU161" s="152">
        <v>35.53</v>
      </c>
      <c r="CV161" s="153">
        <v>35.78</v>
      </c>
      <c r="CW161" s="151">
        <v>37.049999999999997</v>
      </c>
      <c r="CX161" s="153">
        <v>38.770000000000003</v>
      </c>
      <c r="CY161" s="151">
        <v>38.409999999999997</v>
      </c>
      <c r="CZ161" s="152">
        <v>39.19</v>
      </c>
      <c r="DA161" s="153">
        <v>39.119999999999997</v>
      </c>
      <c r="DB161" s="153">
        <v>41.44</v>
      </c>
      <c r="DC161" s="153">
        <v>40.99</v>
      </c>
      <c r="DD161" s="153">
        <v>45.73</v>
      </c>
      <c r="DE161" s="151">
        <v>46.33</v>
      </c>
      <c r="DF161" s="153">
        <v>46.24</v>
      </c>
      <c r="DG161" s="153">
        <v>42.83</v>
      </c>
      <c r="DH161" s="151">
        <v>41.13</v>
      </c>
      <c r="DI161" s="151">
        <v>39.909999999999997</v>
      </c>
      <c r="DJ161" s="151">
        <v>29.12</v>
      </c>
      <c r="DK161" s="152">
        <v>33.56</v>
      </c>
      <c r="DL161" s="153">
        <v>35.549999999999997</v>
      </c>
      <c r="DM161" s="153">
        <v>35.549999999999997</v>
      </c>
      <c r="DN161" s="153">
        <v>36.26</v>
      </c>
      <c r="DO161" s="151">
        <v>36.909999999999997</v>
      </c>
      <c r="DP161" s="153">
        <v>38.76</v>
      </c>
      <c r="DQ161" s="151">
        <v>38.08</v>
      </c>
      <c r="DR161" s="152">
        <v>39.450000000000003</v>
      </c>
      <c r="DS161" s="153">
        <v>40.020000000000003</v>
      </c>
      <c r="DT161" s="153">
        <v>41.24</v>
      </c>
      <c r="DU161" s="153">
        <v>41.48</v>
      </c>
      <c r="DV161" s="153">
        <v>45.67</v>
      </c>
      <c r="DW161" s="151">
        <v>46.47</v>
      </c>
      <c r="DX161" s="153">
        <v>46.39</v>
      </c>
      <c r="DY161" s="153">
        <v>42.65</v>
      </c>
      <c r="DZ161" s="151">
        <v>41.67</v>
      </c>
      <c r="EA161" s="151">
        <v>39.83</v>
      </c>
      <c r="EB161" s="151">
        <v>1</v>
      </c>
      <c r="EC161" s="153">
        <v>3</v>
      </c>
      <c r="ED161" s="153">
        <v>1</v>
      </c>
      <c r="EE161" s="153">
        <v>-1</v>
      </c>
      <c r="EF161" s="153">
        <v>-6</v>
      </c>
      <c r="EG161" s="153">
        <v>-12</v>
      </c>
      <c r="EH161" s="153">
        <v>-12</v>
      </c>
      <c r="EI161" s="153">
        <v>-14</v>
      </c>
      <c r="EJ161" s="153">
        <v>-14</v>
      </c>
      <c r="EK161" s="153">
        <v>-8</v>
      </c>
      <c r="EL161" s="153">
        <v>0</v>
      </c>
      <c r="EM161" s="153">
        <v>3</v>
      </c>
      <c r="EN161" s="153">
        <v>6</v>
      </c>
      <c r="EO161" s="153">
        <v>8</v>
      </c>
      <c r="EP161" s="153">
        <v>6</v>
      </c>
      <c r="EQ161" s="153">
        <v>4</v>
      </c>
      <c r="ER161" s="153">
        <v>1</v>
      </c>
      <c r="ES161" s="153">
        <v>2</v>
      </c>
    </row>
    <row r="162" spans="1:152" s="154" customFormat="1" ht="14">
      <c r="A162" s="137" t="s">
        <v>1215</v>
      </c>
      <c r="B162" s="137" t="s">
        <v>1666</v>
      </c>
      <c r="C162" s="137">
        <v>16</v>
      </c>
      <c r="D162" s="137">
        <v>8</v>
      </c>
      <c r="E162" s="137">
        <v>51608882</v>
      </c>
      <c r="F162" s="137" t="s">
        <v>91</v>
      </c>
      <c r="G162" s="138" t="s">
        <v>782</v>
      </c>
      <c r="H162" s="139"/>
      <c r="I162" s="138"/>
      <c r="J162" s="137">
        <v>159.69999999999999</v>
      </c>
      <c r="K162" s="137">
        <v>44.5</v>
      </c>
      <c r="L162" s="137" t="s">
        <v>167</v>
      </c>
      <c r="M162" s="137">
        <f>162-146</f>
        <v>16</v>
      </c>
      <c r="N162" s="137" t="s">
        <v>147</v>
      </c>
      <c r="O162" s="137" t="s">
        <v>420</v>
      </c>
      <c r="P162" s="142" t="s">
        <v>17</v>
      </c>
      <c r="Q162" s="142">
        <v>51</v>
      </c>
      <c r="R162" s="137">
        <v>40</v>
      </c>
      <c r="S162" s="137">
        <v>42</v>
      </c>
      <c r="T162" s="140" t="s">
        <v>168</v>
      </c>
      <c r="U162" s="140"/>
      <c r="V162" s="140"/>
      <c r="W162" s="140"/>
      <c r="X162" s="142" t="s">
        <v>17</v>
      </c>
      <c r="Y162" s="142">
        <v>51</v>
      </c>
      <c r="Z162" s="137">
        <v>40</v>
      </c>
      <c r="AA162" s="137">
        <v>42</v>
      </c>
      <c r="AB162" s="137" t="s">
        <v>1392</v>
      </c>
      <c r="AC162" s="141"/>
      <c r="AD162" s="142" t="s">
        <v>318</v>
      </c>
      <c r="AE162" s="142">
        <v>76</v>
      </c>
      <c r="AF162" s="137">
        <v>59</v>
      </c>
      <c r="AG162" s="137">
        <v>41</v>
      </c>
      <c r="AH162" s="137"/>
      <c r="AI162" s="141" t="s">
        <v>88</v>
      </c>
      <c r="AJ162" s="150" t="s">
        <v>261</v>
      </c>
      <c r="AK162" s="150">
        <v>45</v>
      </c>
      <c r="AL162" s="155">
        <v>38</v>
      </c>
      <c r="AM162" s="155">
        <v>27</v>
      </c>
      <c r="AN162" s="155"/>
      <c r="AO162" s="159" t="s">
        <v>197</v>
      </c>
      <c r="AP162" s="137" t="s">
        <v>272</v>
      </c>
      <c r="AQ162" s="137" t="s">
        <v>323</v>
      </c>
      <c r="AR162" s="137" t="s">
        <v>667</v>
      </c>
      <c r="AS162" s="137" t="s">
        <v>841</v>
      </c>
      <c r="AT162" s="137" t="s">
        <v>87</v>
      </c>
      <c r="AU162" s="138"/>
      <c r="AV162" s="137" t="s">
        <v>89</v>
      </c>
      <c r="AW162" s="138"/>
      <c r="AX162" s="137" t="s">
        <v>93</v>
      </c>
      <c r="AY162" s="139" t="s">
        <v>1393</v>
      </c>
      <c r="AZ162" s="139">
        <v>2</v>
      </c>
      <c r="BA162" s="142" t="s">
        <v>17</v>
      </c>
      <c r="BB162" s="142">
        <v>51</v>
      </c>
      <c r="BC162" s="137">
        <v>40</v>
      </c>
      <c r="BD162" s="137">
        <v>42</v>
      </c>
      <c r="BE162" s="137" t="s">
        <v>1666</v>
      </c>
      <c r="BF162" s="137">
        <v>16</v>
      </c>
      <c r="BG162" s="137">
        <v>8</v>
      </c>
      <c r="BH162" s="143">
        <v>3.69</v>
      </c>
      <c r="BI162" s="144">
        <v>2.5299999999999998</v>
      </c>
      <c r="BJ162" s="145">
        <v>2.5099999999999998</v>
      </c>
      <c r="BK162" s="144">
        <v>2.68</v>
      </c>
      <c r="BL162" s="145">
        <v>2.74</v>
      </c>
      <c r="BM162" s="143">
        <v>2.12</v>
      </c>
      <c r="BN162" s="145">
        <v>2.66</v>
      </c>
      <c r="BO162" s="143">
        <v>1.62</v>
      </c>
      <c r="BP162" s="144">
        <v>1.1499999999999999</v>
      </c>
      <c r="BQ162" s="145">
        <v>0.97</v>
      </c>
      <c r="BR162" s="145">
        <v>1.41</v>
      </c>
      <c r="BS162" s="145">
        <v>5.72</v>
      </c>
      <c r="BT162" s="145">
        <v>4.99</v>
      </c>
      <c r="BU162" s="146">
        <v>3.49</v>
      </c>
      <c r="BV162" s="147">
        <v>5.76</v>
      </c>
      <c r="BW162" s="147">
        <v>7.34</v>
      </c>
      <c r="BX162" s="146">
        <v>11.46</v>
      </c>
      <c r="BY162" s="146">
        <v>17.940000000000001</v>
      </c>
      <c r="BZ162" s="146">
        <v>4.0599999999999996</v>
      </c>
      <c r="CA162" s="148">
        <v>1.3</v>
      </c>
      <c r="CB162" s="149">
        <v>0</v>
      </c>
      <c r="CC162" s="149">
        <v>0</v>
      </c>
      <c r="CD162" s="149">
        <v>0.25</v>
      </c>
      <c r="CE162" s="150">
        <v>1.02</v>
      </c>
      <c r="CF162" s="149">
        <v>1.37</v>
      </c>
      <c r="CG162" s="150">
        <v>2.14</v>
      </c>
      <c r="CH162" s="148">
        <v>2.44</v>
      </c>
      <c r="CI162" s="149">
        <v>2.39</v>
      </c>
      <c r="CJ162" s="149">
        <v>3.11</v>
      </c>
      <c r="CK162" s="149">
        <v>4.1900000000000004</v>
      </c>
      <c r="CL162" s="147">
        <v>5.49</v>
      </c>
      <c r="CM162" s="146">
        <v>4.0599999999999996</v>
      </c>
      <c r="CN162" s="147">
        <v>5.89</v>
      </c>
      <c r="CO162" s="147">
        <v>8.18</v>
      </c>
      <c r="CP162" s="146">
        <v>12.16</v>
      </c>
      <c r="CQ162" s="146">
        <v>17.87</v>
      </c>
      <c r="CR162" s="151">
        <v>27.13</v>
      </c>
      <c r="CS162" s="152">
        <v>31.33</v>
      </c>
      <c r="CT162" s="153">
        <v>32.51</v>
      </c>
      <c r="CU162" s="152">
        <v>32.93</v>
      </c>
      <c r="CV162" s="153">
        <v>33.6</v>
      </c>
      <c r="CW162" s="151">
        <v>34.25</v>
      </c>
      <c r="CX162" s="153">
        <v>34.33</v>
      </c>
      <c r="CY162" s="151">
        <v>35.090000000000003</v>
      </c>
      <c r="CZ162" s="152">
        <v>36.380000000000003</v>
      </c>
      <c r="DA162" s="153">
        <v>37.21</v>
      </c>
      <c r="DB162" s="153">
        <v>39.270000000000003</v>
      </c>
      <c r="DC162" s="153">
        <v>39.4</v>
      </c>
      <c r="DD162" s="153">
        <v>42.86</v>
      </c>
      <c r="DE162" s="151">
        <v>44.23</v>
      </c>
      <c r="DF162" s="153">
        <v>46.17</v>
      </c>
      <c r="DG162" s="153">
        <v>43.76</v>
      </c>
      <c r="DH162" s="151">
        <v>42.13</v>
      </c>
      <c r="DI162" s="151">
        <v>35.86</v>
      </c>
      <c r="DJ162" s="151">
        <v>27.39</v>
      </c>
      <c r="DK162" s="152">
        <v>31.49</v>
      </c>
      <c r="DL162" s="153">
        <v>32.94</v>
      </c>
      <c r="DM162" s="153">
        <v>33.94</v>
      </c>
      <c r="DN162" s="153">
        <v>34.130000000000003</v>
      </c>
      <c r="DO162" s="151">
        <v>34.619999999999997</v>
      </c>
      <c r="DP162" s="153">
        <v>34.049999999999997</v>
      </c>
      <c r="DQ162" s="151">
        <v>35.770000000000003</v>
      </c>
      <c r="DR162" s="152">
        <v>36.520000000000003</v>
      </c>
      <c r="DS162" s="153">
        <v>37.4</v>
      </c>
      <c r="DT162" s="153">
        <v>39.81</v>
      </c>
      <c r="DU162" s="153">
        <v>39.39</v>
      </c>
      <c r="DV162" s="153">
        <v>42.68</v>
      </c>
      <c r="DW162" s="151">
        <v>44.77</v>
      </c>
      <c r="DX162" s="153">
        <v>46.84</v>
      </c>
      <c r="DY162" s="153">
        <v>43.88</v>
      </c>
      <c r="DZ162" s="151">
        <v>42.14</v>
      </c>
      <c r="EA162" s="151">
        <v>36.159999999999997</v>
      </c>
      <c r="EB162" s="151">
        <v>0</v>
      </c>
      <c r="EC162" s="153">
        <v>4</v>
      </c>
      <c r="ED162" s="153">
        <v>8</v>
      </c>
      <c r="EE162" s="153">
        <v>10</v>
      </c>
      <c r="EF162" s="153">
        <v>6</v>
      </c>
      <c r="EG162" s="153">
        <v>0</v>
      </c>
      <c r="EH162" s="153">
        <v>-8</v>
      </c>
      <c r="EI162" s="153">
        <v>-15</v>
      </c>
      <c r="EJ162" s="153">
        <v>-19</v>
      </c>
      <c r="EK162" s="153">
        <v>-22</v>
      </c>
      <c r="EL162" s="153">
        <v>-17</v>
      </c>
      <c r="EM162" s="153">
        <v>-13</v>
      </c>
      <c r="EN162" s="153">
        <v>-2</v>
      </c>
      <c r="EO162" s="153">
        <v>7</v>
      </c>
      <c r="EP162" s="153">
        <v>11</v>
      </c>
      <c r="EQ162" s="153">
        <v>11</v>
      </c>
      <c r="ER162" s="153">
        <v>7</v>
      </c>
      <c r="ES162" s="153">
        <v>8</v>
      </c>
    </row>
    <row r="163" spans="1:152" s="154" customFormat="1" ht="14">
      <c r="A163" s="2" t="s">
        <v>573</v>
      </c>
      <c r="B163" s="2" t="s">
        <v>1666</v>
      </c>
      <c r="C163" s="2">
        <v>16</v>
      </c>
      <c r="D163" s="2">
        <v>6</v>
      </c>
      <c r="E163" s="2">
        <v>50365182</v>
      </c>
      <c r="F163" s="2" t="s">
        <v>91</v>
      </c>
      <c r="G163" s="1" t="s">
        <v>442</v>
      </c>
      <c r="H163" s="15" t="s">
        <v>95</v>
      </c>
      <c r="I163" s="1">
        <v>6</v>
      </c>
      <c r="J163" s="2">
        <v>170.6</v>
      </c>
      <c r="K163" s="2">
        <v>61.9</v>
      </c>
      <c r="L163" s="2" t="s">
        <v>167</v>
      </c>
      <c r="M163" s="2"/>
      <c r="N163" s="2" t="s">
        <v>79</v>
      </c>
      <c r="O163" s="2" t="s">
        <v>577</v>
      </c>
      <c r="P163" s="3" t="s">
        <v>6</v>
      </c>
      <c r="Q163" s="3">
        <v>22</v>
      </c>
      <c r="R163" s="2">
        <v>23</v>
      </c>
      <c r="S163" s="2">
        <v>22</v>
      </c>
      <c r="T163" s="30" t="s">
        <v>168</v>
      </c>
      <c r="U163" s="30" t="s">
        <v>576</v>
      </c>
      <c r="V163" s="30"/>
      <c r="W163" s="30"/>
      <c r="X163" s="3" t="s">
        <v>6</v>
      </c>
      <c r="Y163" s="3">
        <v>22</v>
      </c>
      <c r="Z163" s="2">
        <v>23</v>
      </c>
      <c r="AA163" s="2">
        <v>22</v>
      </c>
      <c r="AB163" s="2" t="s">
        <v>578</v>
      </c>
      <c r="AC163" s="33"/>
      <c r="AD163" s="3" t="s">
        <v>260</v>
      </c>
      <c r="AE163" s="3">
        <v>65</v>
      </c>
      <c r="AF163" s="2">
        <v>51</v>
      </c>
      <c r="AG163" s="2">
        <v>49</v>
      </c>
      <c r="AH163" s="2"/>
      <c r="AI163" s="33" t="s">
        <v>242</v>
      </c>
      <c r="AJ163" s="12" t="s">
        <v>473</v>
      </c>
      <c r="AK163" s="12">
        <v>31</v>
      </c>
      <c r="AL163" s="13">
        <v>27</v>
      </c>
      <c r="AM163" s="13">
        <v>22</v>
      </c>
      <c r="AN163" s="13"/>
      <c r="AO163" s="34"/>
      <c r="AP163" s="2" t="s">
        <v>177</v>
      </c>
      <c r="AQ163" s="2" t="s">
        <v>348</v>
      </c>
      <c r="AR163" s="2" t="s">
        <v>257</v>
      </c>
      <c r="AS163" s="2" t="s">
        <v>444</v>
      </c>
      <c r="AT163" s="2" t="s">
        <v>87</v>
      </c>
      <c r="AU163" s="1" t="s">
        <v>180</v>
      </c>
      <c r="AV163" s="2" t="s">
        <v>89</v>
      </c>
      <c r="AW163" s="1" t="s">
        <v>197</v>
      </c>
      <c r="AX163" s="2" t="s">
        <v>93</v>
      </c>
      <c r="AY163" s="14" t="s">
        <v>579</v>
      </c>
      <c r="AZ163" s="14">
        <v>1</v>
      </c>
      <c r="BA163" s="3" t="s">
        <v>6</v>
      </c>
      <c r="BB163" s="3">
        <v>22</v>
      </c>
      <c r="BC163" s="2">
        <v>23</v>
      </c>
      <c r="BD163" s="2">
        <v>22</v>
      </c>
      <c r="BE163" s="2" t="s">
        <v>1666</v>
      </c>
      <c r="BF163" s="2">
        <v>16</v>
      </c>
      <c r="BG163" s="2">
        <v>6</v>
      </c>
      <c r="BH163" s="104">
        <v>4.41</v>
      </c>
      <c r="BI163" s="111">
        <v>3.23</v>
      </c>
      <c r="BJ163" s="106">
        <v>2.31</v>
      </c>
      <c r="BK163" s="107">
        <v>2.58</v>
      </c>
      <c r="BL163" s="106">
        <v>2.2799999999999998</v>
      </c>
      <c r="BM163" s="108">
        <v>2.0699999999999998</v>
      </c>
      <c r="BN163" s="106">
        <v>1.79</v>
      </c>
      <c r="BO163" s="108">
        <v>0.9</v>
      </c>
      <c r="BP163" s="107">
        <v>1.41</v>
      </c>
      <c r="BQ163" s="106">
        <v>2.2000000000000002</v>
      </c>
      <c r="BR163" s="106">
        <v>4.3499999999999996</v>
      </c>
      <c r="BS163" s="106">
        <v>7.5</v>
      </c>
      <c r="BT163" s="106">
        <v>3.81</v>
      </c>
      <c r="BU163" s="8">
        <v>4.1900000000000004</v>
      </c>
      <c r="BV163" s="9">
        <v>4.68</v>
      </c>
      <c r="BW163" s="9">
        <v>6.9</v>
      </c>
      <c r="BX163" s="4">
        <v>11.97</v>
      </c>
      <c r="BY163" s="4">
        <v>16.55</v>
      </c>
      <c r="BZ163" s="4">
        <v>4.57</v>
      </c>
      <c r="CA163" s="55">
        <v>3.34</v>
      </c>
      <c r="CB163" s="7">
        <v>3.11</v>
      </c>
      <c r="CC163" s="7">
        <v>3.39</v>
      </c>
      <c r="CD163" s="7">
        <v>2.36</v>
      </c>
      <c r="CE163" s="8">
        <v>2.0499999999999998</v>
      </c>
      <c r="CF163" s="7">
        <v>3.68</v>
      </c>
      <c r="CG163" s="8">
        <v>3.05</v>
      </c>
      <c r="CH163" s="6">
        <v>3.44</v>
      </c>
      <c r="CI163" s="7">
        <v>4.79</v>
      </c>
      <c r="CJ163" s="7">
        <v>5.55</v>
      </c>
      <c r="CK163" s="7">
        <v>7.23</v>
      </c>
      <c r="CL163" s="7">
        <v>5.5</v>
      </c>
      <c r="CM163" s="8">
        <v>5.89</v>
      </c>
      <c r="CN163" s="9">
        <v>6.17</v>
      </c>
      <c r="CO163" s="9">
        <v>7.39</v>
      </c>
      <c r="CP163" s="4">
        <v>13.79</v>
      </c>
      <c r="CQ163" s="4">
        <v>14.69</v>
      </c>
      <c r="CR163" s="16">
        <v>30.25</v>
      </c>
      <c r="CS163" s="56">
        <v>33.090000000000003</v>
      </c>
      <c r="CT163" s="17">
        <v>34.74</v>
      </c>
      <c r="CU163" s="18">
        <v>34.61</v>
      </c>
      <c r="CV163" s="17">
        <v>36.619999999999997</v>
      </c>
      <c r="CW163" s="19">
        <v>39.81</v>
      </c>
      <c r="CX163" s="17">
        <v>41.54</v>
      </c>
      <c r="CY163" s="19">
        <v>40.47</v>
      </c>
      <c r="CZ163" s="18">
        <v>41.86</v>
      </c>
      <c r="DA163" s="17">
        <v>42.9</v>
      </c>
      <c r="DB163" s="17">
        <v>44.36</v>
      </c>
      <c r="DC163" s="17">
        <v>44.78</v>
      </c>
      <c r="DD163" s="17">
        <v>19.75</v>
      </c>
      <c r="DE163" s="19">
        <v>50.63</v>
      </c>
      <c r="DF163" s="20">
        <v>53.54</v>
      </c>
      <c r="DG163" s="20">
        <v>51.46</v>
      </c>
      <c r="DH163" s="16">
        <v>50.75</v>
      </c>
      <c r="DI163" s="16">
        <v>42.56</v>
      </c>
      <c r="DJ163" s="16">
        <v>30.18</v>
      </c>
      <c r="DK163" s="56">
        <v>32.61</v>
      </c>
      <c r="DL163" s="17">
        <v>34.79</v>
      </c>
      <c r="DM163" s="17">
        <v>36.200000000000003</v>
      </c>
      <c r="DN163" s="17">
        <v>37.090000000000003</v>
      </c>
      <c r="DO163" s="19">
        <v>40.380000000000003</v>
      </c>
      <c r="DP163" s="17">
        <v>42.37</v>
      </c>
      <c r="DQ163" s="19">
        <v>40.39</v>
      </c>
      <c r="DR163" s="18">
        <v>42.22</v>
      </c>
      <c r="DS163" s="17">
        <v>43.01</v>
      </c>
      <c r="DT163" s="17">
        <v>44.32</v>
      </c>
      <c r="DU163" s="17">
        <v>45.4</v>
      </c>
      <c r="DV163" s="17">
        <v>50.46</v>
      </c>
      <c r="DW163" s="19">
        <v>51</v>
      </c>
      <c r="DX163" s="20">
        <v>54.11</v>
      </c>
      <c r="DY163" s="20">
        <v>51.66</v>
      </c>
      <c r="DZ163" s="16">
        <v>50.85</v>
      </c>
      <c r="EA163" s="16">
        <v>41.19</v>
      </c>
      <c r="EB163" s="16">
        <v>4</v>
      </c>
      <c r="EC163" s="57">
        <v>2</v>
      </c>
      <c r="ED163" s="17">
        <v>4</v>
      </c>
      <c r="EE163" s="17">
        <v>0</v>
      </c>
      <c r="EF163" s="17">
        <v>-7</v>
      </c>
      <c r="EG163" s="17">
        <v>-13</v>
      </c>
      <c r="EH163" s="17">
        <v>-20</v>
      </c>
      <c r="EI163" s="17">
        <v>-26</v>
      </c>
      <c r="EJ163" s="17">
        <v>-31</v>
      </c>
      <c r="EK163" s="17">
        <v>-25</v>
      </c>
      <c r="EL163" s="17">
        <v>-17</v>
      </c>
      <c r="EM163" s="17">
        <v>-13</v>
      </c>
      <c r="EN163" s="17">
        <v>-5</v>
      </c>
      <c r="EO163" s="17">
        <v>-1</v>
      </c>
      <c r="EP163" s="20">
        <v>5</v>
      </c>
      <c r="EQ163" s="20">
        <v>2</v>
      </c>
      <c r="ER163" s="20">
        <v>2</v>
      </c>
      <c r="ES163" s="20">
        <v>3</v>
      </c>
      <c r="ET163" s="50"/>
      <c r="EU163" s="50"/>
      <c r="EV163" s="50"/>
    </row>
    <row r="164" spans="1:152" s="154" customFormat="1" ht="14">
      <c r="A164" s="2" t="s">
        <v>987</v>
      </c>
      <c r="B164" s="2" t="s">
        <v>1666</v>
      </c>
      <c r="C164" s="2">
        <v>18</v>
      </c>
      <c r="D164" s="2">
        <v>0</v>
      </c>
      <c r="E164" s="2">
        <v>43367058</v>
      </c>
      <c r="F164" s="2" t="s">
        <v>91</v>
      </c>
      <c r="G164" s="1" t="s">
        <v>753</v>
      </c>
      <c r="H164" s="14"/>
      <c r="I164" s="1"/>
      <c r="J164" s="2">
        <v>165.8</v>
      </c>
      <c r="K164" s="2">
        <v>45.8</v>
      </c>
      <c r="L164" s="2" t="s">
        <v>167</v>
      </c>
      <c r="M164" s="2"/>
      <c r="N164" s="2" t="s">
        <v>158</v>
      </c>
      <c r="O164" s="2" t="s">
        <v>577</v>
      </c>
      <c r="P164" s="3" t="s">
        <v>701</v>
      </c>
      <c r="Q164" s="3">
        <v>27</v>
      </c>
      <c r="R164" s="2">
        <v>19</v>
      </c>
      <c r="S164" s="2">
        <v>18</v>
      </c>
      <c r="T164" s="30" t="s">
        <v>168</v>
      </c>
      <c r="U164" s="30"/>
      <c r="V164" s="30"/>
      <c r="W164" s="30"/>
      <c r="X164" s="3" t="s">
        <v>701</v>
      </c>
      <c r="Y164" s="3">
        <v>27</v>
      </c>
      <c r="Z164" s="2">
        <v>19</v>
      </c>
      <c r="AA164" s="2">
        <v>18</v>
      </c>
      <c r="AB164" s="2" t="s">
        <v>206</v>
      </c>
      <c r="AC164" s="33" t="s">
        <v>839</v>
      </c>
      <c r="AD164" s="3" t="s">
        <v>704</v>
      </c>
      <c r="AE164" s="3">
        <v>44</v>
      </c>
      <c r="AF164" s="2">
        <v>27</v>
      </c>
      <c r="AG164" s="2">
        <v>10</v>
      </c>
      <c r="AH164" s="2"/>
      <c r="AI164" s="33" t="s">
        <v>152</v>
      </c>
      <c r="AJ164" s="12"/>
      <c r="AK164" s="12"/>
      <c r="AL164" s="13"/>
      <c r="AM164" s="13"/>
      <c r="AN164" s="13"/>
      <c r="AO164" s="34"/>
      <c r="AP164" s="2" t="s">
        <v>83</v>
      </c>
      <c r="AQ164" s="2" t="s">
        <v>409</v>
      </c>
      <c r="AR164" s="2" t="s">
        <v>870</v>
      </c>
      <c r="AS164" s="2" t="s">
        <v>775</v>
      </c>
      <c r="AT164" s="2" t="s">
        <v>87</v>
      </c>
      <c r="AU164" s="1"/>
      <c r="AV164" s="2" t="s">
        <v>89</v>
      </c>
      <c r="AW164" s="1"/>
      <c r="AX164" s="2" t="s">
        <v>93</v>
      </c>
      <c r="AY164" s="14" t="s">
        <v>989</v>
      </c>
      <c r="AZ164" s="14">
        <v>1</v>
      </c>
      <c r="BA164" s="3" t="s">
        <v>701</v>
      </c>
      <c r="BB164" s="3">
        <v>27</v>
      </c>
      <c r="BC164" s="2">
        <v>19</v>
      </c>
      <c r="BD164" s="2">
        <v>18</v>
      </c>
      <c r="BE164" s="2" t="s">
        <v>1666</v>
      </c>
      <c r="BF164" s="2">
        <v>18</v>
      </c>
      <c r="BG164" s="2">
        <v>0</v>
      </c>
      <c r="BH164" s="104">
        <v>2.9</v>
      </c>
      <c r="BI164" s="105">
        <v>2.2799999999999998</v>
      </c>
      <c r="BJ164" s="109">
        <v>2.27</v>
      </c>
      <c r="BK164" s="105">
        <v>1.37</v>
      </c>
      <c r="BL164" s="109">
        <v>1.1200000000000001</v>
      </c>
      <c r="BM164" s="104">
        <v>1.76</v>
      </c>
      <c r="BN164" s="106">
        <v>1.5</v>
      </c>
      <c r="BO164" s="108">
        <v>0.76</v>
      </c>
      <c r="BP164" s="107">
        <v>2.06</v>
      </c>
      <c r="BQ164" s="106">
        <v>2.3199999999999998</v>
      </c>
      <c r="BR164" s="106">
        <v>1.89</v>
      </c>
      <c r="BS164" s="106">
        <v>4.3099999999999996</v>
      </c>
      <c r="BT164" s="106">
        <v>1.05</v>
      </c>
      <c r="BU164" s="8">
        <v>1.58</v>
      </c>
      <c r="BV164" s="7">
        <v>3.96</v>
      </c>
      <c r="BW164" s="9">
        <v>4.75</v>
      </c>
      <c r="BX164" s="4">
        <v>8.3000000000000007</v>
      </c>
      <c r="BY164" s="4">
        <v>11.78</v>
      </c>
      <c r="BZ164" s="4">
        <v>2.83</v>
      </c>
      <c r="CA164" s="26">
        <v>2.0499999999999998</v>
      </c>
      <c r="CB164" s="25">
        <v>0.88</v>
      </c>
      <c r="CC164" s="25">
        <v>0.12</v>
      </c>
      <c r="CD164" s="25">
        <v>1.25</v>
      </c>
      <c r="CE164" s="12">
        <v>1.87</v>
      </c>
      <c r="CF164" s="53">
        <v>0.87</v>
      </c>
      <c r="CG164" s="54">
        <v>1.49</v>
      </c>
      <c r="CH164" s="55">
        <v>1.87</v>
      </c>
      <c r="CI164" s="53">
        <v>3.81</v>
      </c>
      <c r="CJ164" s="53">
        <v>5.35</v>
      </c>
      <c r="CK164" s="53">
        <v>5.55</v>
      </c>
      <c r="CL164" s="7">
        <v>2.17</v>
      </c>
      <c r="CM164" s="8">
        <v>2.08</v>
      </c>
      <c r="CN164" s="7">
        <v>3.87</v>
      </c>
      <c r="CO164" s="9">
        <v>5.35</v>
      </c>
      <c r="CP164" s="4">
        <v>9.43</v>
      </c>
      <c r="CQ164" s="4">
        <v>11.76</v>
      </c>
      <c r="CR164" s="16">
        <v>27.98</v>
      </c>
      <c r="CS164" s="38">
        <v>32.130000000000003</v>
      </c>
      <c r="CT164" s="20">
        <v>35.43</v>
      </c>
      <c r="CU164" s="38">
        <v>36.96</v>
      </c>
      <c r="CV164" s="20">
        <v>36.31</v>
      </c>
      <c r="CW164" s="16">
        <v>37.159999999999997</v>
      </c>
      <c r="CX164" s="17">
        <v>38.29</v>
      </c>
      <c r="CY164" s="19">
        <v>38.729999999999997</v>
      </c>
      <c r="CZ164" s="18">
        <v>38.68</v>
      </c>
      <c r="DA164" s="17">
        <v>38.880000000000003</v>
      </c>
      <c r="DB164" s="17">
        <v>40.700000000000003</v>
      </c>
      <c r="DC164" s="17">
        <v>40.57</v>
      </c>
      <c r="DD164" s="17">
        <v>45.49</v>
      </c>
      <c r="DE164" s="19">
        <v>45.39</v>
      </c>
      <c r="DF164" s="17">
        <v>45.08</v>
      </c>
      <c r="DG164" s="20">
        <v>42.46</v>
      </c>
      <c r="DH164" s="16">
        <v>40.549999999999997</v>
      </c>
      <c r="DI164" s="16">
        <v>41.86</v>
      </c>
      <c r="DJ164" s="16">
        <v>27.89</v>
      </c>
      <c r="DK164" s="38">
        <v>32.450000000000003</v>
      </c>
      <c r="DL164" s="20">
        <v>35.46</v>
      </c>
      <c r="DM164" s="20">
        <v>36.42</v>
      </c>
      <c r="DN164" s="20">
        <v>36.32</v>
      </c>
      <c r="DO164" s="16">
        <v>37.47</v>
      </c>
      <c r="DP164" s="17">
        <v>37.65</v>
      </c>
      <c r="DQ164" s="19">
        <v>38.29</v>
      </c>
      <c r="DR164" s="18">
        <v>37.44</v>
      </c>
      <c r="DS164" s="17">
        <v>38.619999999999997</v>
      </c>
      <c r="DT164" s="17">
        <v>40.46</v>
      </c>
      <c r="DU164" s="17">
        <v>41.1</v>
      </c>
      <c r="DV164" s="17">
        <v>46.39</v>
      </c>
      <c r="DW164" s="19">
        <v>45.1</v>
      </c>
      <c r="DX164" s="17">
        <v>45.5</v>
      </c>
      <c r="DY164" s="20">
        <v>43.48</v>
      </c>
      <c r="DZ164" s="16">
        <v>40.29</v>
      </c>
      <c r="EA164" s="16">
        <v>41.14</v>
      </c>
      <c r="EB164" s="16">
        <v>0</v>
      </c>
      <c r="EC164" s="20">
        <v>0</v>
      </c>
      <c r="ED164" s="20">
        <v>1</v>
      </c>
      <c r="EE164" s="20">
        <v>1</v>
      </c>
      <c r="EF164" s="20">
        <v>0</v>
      </c>
      <c r="EG164" s="20">
        <v>-1</v>
      </c>
      <c r="EH164" s="17">
        <v>-4</v>
      </c>
      <c r="EI164" s="17">
        <v>-8</v>
      </c>
      <c r="EJ164" s="17">
        <v>-12</v>
      </c>
      <c r="EK164" s="17">
        <v>-17</v>
      </c>
      <c r="EL164" s="17">
        <v>-24</v>
      </c>
      <c r="EM164" s="17">
        <v>-27</v>
      </c>
      <c r="EN164" s="17">
        <v>-28</v>
      </c>
      <c r="EO164" s="17">
        <v>-22</v>
      </c>
      <c r="EP164" s="17">
        <v>-18</v>
      </c>
      <c r="EQ164" s="20">
        <v>-14</v>
      </c>
      <c r="ER164" s="20">
        <v>-12</v>
      </c>
      <c r="ES164" s="20">
        <v>-16</v>
      </c>
      <c r="ET164" s="50"/>
      <c r="EU164" s="50"/>
      <c r="EV164" s="50"/>
    </row>
    <row r="165" spans="1:152" s="154" customFormat="1" ht="14">
      <c r="A165" s="2" t="s">
        <v>1515</v>
      </c>
      <c r="B165" s="2" t="s">
        <v>1666</v>
      </c>
      <c r="C165" s="2">
        <v>19</v>
      </c>
      <c r="D165" s="2">
        <v>10</v>
      </c>
      <c r="E165" s="2">
        <v>51268912</v>
      </c>
      <c r="F165" s="2" t="s">
        <v>91</v>
      </c>
      <c r="G165" s="1" t="s">
        <v>1517</v>
      </c>
      <c r="H165" s="14"/>
      <c r="I165" s="1"/>
      <c r="J165" s="2">
        <v>159.69999999999999</v>
      </c>
      <c r="K165" s="2">
        <v>49</v>
      </c>
      <c r="L165" s="2" t="s">
        <v>167</v>
      </c>
      <c r="M165" s="2"/>
      <c r="N165" s="2"/>
      <c r="O165" s="2" t="s">
        <v>389</v>
      </c>
      <c r="P165" s="3" t="s">
        <v>13</v>
      </c>
      <c r="Q165" s="3">
        <v>30</v>
      </c>
      <c r="R165" s="2">
        <v>25</v>
      </c>
      <c r="S165" s="2">
        <v>21</v>
      </c>
      <c r="T165" s="30"/>
      <c r="U165" s="30"/>
      <c r="V165" s="30"/>
      <c r="W165" s="30"/>
      <c r="X165" s="3" t="s">
        <v>13</v>
      </c>
      <c r="Y165" s="3">
        <v>30</v>
      </c>
      <c r="Z165" s="2">
        <v>25</v>
      </c>
      <c r="AA165" s="2">
        <v>21</v>
      </c>
      <c r="AB165" s="2" t="s">
        <v>280</v>
      </c>
      <c r="AC165" s="33" t="s">
        <v>487</v>
      </c>
      <c r="AD165" s="3" t="s">
        <v>1054</v>
      </c>
      <c r="AE165" s="3">
        <v>51</v>
      </c>
      <c r="AF165" s="2">
        <v>33</v>
      </c>
      <c r="AG165" s="2">
        <v>18</v>
      </c>
      <c r="AH165" s="2"/>
      <c r="AI165" s="33" t="s">
        <v>90</v>
      </c>
      <c r="AJ165" s="12"/>
      <c r="AK165" s="12"/>
      <c r="AL165" s="13"/>
      <c r="AM165" s="13"/>
      <c r="AN165" s="13"/>
      <c r="AO165" s="34"/>
      <c r="AP165" s="2" t="s">
        <v>117</v>
      </c>
      <c r="AQ165" s="2" t="s">
        <v>323</v>
      </c>
      <c r="AR165" s="2" t="s">
        <v>712</v>
      </c>
      <c r="AS165" s="2" t="s">
        <v>775</v>
      </c>
      <c r="AT165" s="2" t="s">
        <v>87</v>
      </c>
      <c r="AU165" s="1"/>
      <c r="AV165" s="2" t="s">
        <v>89</v>
      </c>
      <c r="AW165" s="1"/>
      <c r="AX165" s="2" t="s">
        <v>93</v>
      </c>
      <c r="AY165" s="14" t="s">
        <v>1518</v>
      </c>
      <c r="AZ165" s="14">
        <v>1</v>
      </c>
      <c r="BA165" s="3" t="s">
        <v>13</v>
      </c>
      <c r="BB165" s="3">
        <v>30</v>
      </c>
      <c r="BC165" s="2">
        <v>25</v>
      </c>
      <c r="BD165" s="2">
        <v>21</v>
      </c>
      <c r="BE165" s="2" t="s">
        <v>1666</v>
      </c>
      <c r="BF165" s="2">
        <v>19</v>
      </c>
      <c r="BG165" s="2">
        <v>10</v>
      </c>
      <c r="BH165" s="104">
        <v>2.86</v>
      </c>
      <c r="BI165" s="107">
        <v>1.42</v>
      </c>
      <c r="BJ165" s="106">
        <v>0.76</v>
      </c>
      <c r="BK165" s="107">
        <v>1.1499999999999999</v>
      </c>
      <c r="BL165" s="106">
        <v>1.62</v>
      </c>
      <c r="BM165" s="108">
        <v>1.63</v>
      </c>
      <c r="BN165" s="106">
        <v>0.39</v>
      </c>
      <c r="BO165" s="108">
        <v>0.76</v>
      </c>
      <c r="BP165" s="107">
        <v>0.51</v>
      </c>
      <c r="BQ165" s="106">
        <v>1.85</v>
      </c>
      <c r="BR165" s="106">
        <v>3.34</v>
      </c>
      <c r="BS165" s="106">
        <v>5.22</v>
      </c>
      <c r="BT165" s="106">
        <v>0.35</v>
      </c>
      <c r="BU165" s="8">
        <v>1.45</v>
      </c>
      <c r="BV165" s="9">
        <v>3.56</v>
      </c>
      <c r="BW165" s="9">
        <v>5.67</v>
      </c>
      <c r="BX165" s="4">
        <v>10.039999999999999</v>
      </c>
      <c r="BY165" s="4">
        <v>15.4</v>
      </c>
      <c r="BZ165" s="4">
        <v>3.08</v>
      </c>
      <c r="CA165" s="55">
        <v>1.56</v>
      </c>
      <c r="CB165" s="53">
        <v>1.22</v>
      </c>
      <c r="CC165" s="53">
        <v>0</v>
      </c>
      <c r="CD165" s="53">
        <v>0</v>
      </c>
      <c r="CE165" s="54">
        <v>0.25</v>
      </c>
      <c r="CF165" s="53">
        <v>0.5</v>
      </c>
      <c r="CG165" s="54">
        <v>0.62</v>
      </c>
      <c r="CH165" s="55">
        <v>1.85</v>
      </c>
      <c r="CI165" s="53">
        <v>2.89</v>
      </c>
      <c r="CJ165" s="53">
        <v>2.84</v>
      </c>
      <c r="CK165" s="53">
        <v>6.31</v>
      </c>
      <c r="CL165" s="7">
        <v>0.37</v>
      </c>
      <c r="CM165" s="8">
        <v>2.56</v>
      </c>
      <c r="CN165" s="9">
        <v>4.3499999999999996</v>
      </c>
      <c r="CO165" s="9">
        <v>5.48</v>
      </c>
      <c r="CP165" s="4">
        <v>11.23</v>
      </c>
      <c r="CQ165" s="4">
        <v>14.41</v>
      </c>
      <c r="CR165" s="16">
        <v>26.11</v>
      </c>
      <c r="CS165" s="18">
        <v>30.93</v>
      </c>
      <c r="CT165" s="17">
        <v>32.69</v>
      </c>
      <c r="CU165" s="18">
        <v>34.76</v>
      </c>
      <c r="CV165" s="17">
        <v>35.57</v>
      </c>
      <c r="CW165" s="19">
        <v>37.450000000000003</v>
      </c>
      <c r="CX165" s="17">
        <v>37.36</v>
      </c>
      <c r="CY165" s="19">
        <v>37.19</v>
      </c>
      <c r="CZ165" s="18">
        <v>37.21</v>
      </c>
      <c r="DA165" s="17">
        <v>37.86</v>
      </c>
      <c r="DB165" s="17">
        <v>38.44</v>
      </c>
      <c r="DC165" s="17">
        <v>41.64</v>
      </c>
      <c r="DD165" s="17">
        <v>42.84</v>
      </c>
      <c r="DE165" s="19">
        <v>43.66</v>
      </c>
      <c r="DF165" s="20">
        <v>44.31</v>
      </c>
      <c r="DG165" s="20">
        <v>45.5</v>
      </c>
      <c r="DH165" s="16">
        <v>42.22</v>
      </c>
      <c r="DI165" s="16">
        <v>40.72</v>
      </c>
      <c r="DJ165" s="16">
        <v>26.84</v>
      </c>
      <c r="DK165" s="18">
        <v>30.96</v>
      </c>
      <c r="DL165" s="17">
        <v>33.630000000000003</v>
      </c>
      <c r="DM165" s="17">
        <v>35.21</v>
      </c>
      <c r="DN165" s="17">
        <v>36.619999999999997</v>
      </c>
      <c r="DO165" s="19">
        <v>36.909999999999997</v>
      </c>
      <c r="DP165" s="17">
        <v>37.65</v>
      </c>
      <c r="DQ165" s="19">
        <v>37.64</v>
      </c>
      <c r="DR165" s="18">
        <v>36.549999999999997</v>
      </c>
      <c r="DS165" s="17">
        <v>37.25</v>
      </c>
      <c r="DT165" s="17">
        <v>38.83</v>
      </c>
      <c r="DU165" s="17">
        <v>41.54</v>
      </c>
      <c r="DV165" s="17">
        <v>42.97</v>
      </c>
      <c r="DW165" s="19">
        <v>43.51</v>
      </c>
      <c r="DX165" s="20">
        <v>44.36</v>
      </c>
      <c r="DY165" s="20">
        <v>45.08</v>
      </c>
      <c r="DZ165" s="16">
        <v>42.48</v>
      </c>
      <c r="EA165" s="16">
        <v>40.56</v>
      </c>
      <c r="EB165" s="16">
        <v>0</v>
      </c>
      <c r="EC165" s="17">
        <v>1</v>
      </c>
      <c r="ED165" s="17">
        <v>3</v>
      </c>
      <c r="EE165" s="17">
        <v>4</v>
      </c>
      <c r="EF165" s="17">
        <v>1</v>
      </c>
      <c r="EG165" s="17">
        <v>-1</v>
      </c>
      <c r="EH165" s="17">
        <v>-5</v>
      </c>
      <c r="EI165" s="17">
        <v>-10</v>
      </c>
      <c r="EJ165" s="17">
        <v>-16</v>
      </c>
      <c r="EK165" s="17">
        <v>-20</v>
      </c>
      <c r="EL165" s="17">
        <v>-25</v>
      </c>
      <c r="EM165" s="17">
        <v>-26</v>
      </c>
      <c r="EN165" s="17">
        <v>-27</v>
      </c>
      <c r="EO165" s="17">
        <v>-20</v>
      </c>
      <c r="EP165" s="20">
        <v>-14</v>
      </c>
      <c r="EQ165" s="20">
        <v>-10</v>
      </c>
      <c r="ER165" s="20">
        <v>-7</v>
      </c>
      <c r="ES165" s="20">
        <v>-7</v>
      </c>
      <c r="ET165" s="50"/>
      <c r="EU165" s="50"/>
      <c r="EV165" s="50"/>
    </row>
    <row r="166" spans="1:152" s="154" customFormat="1" ht="14">
      <c r="A166" s="2" t="s">
        <v>905</v>
      </c>
      <c r="B166" s="2" t="s">
        <v>1666</v>
      </c>
      <c r="C166" s="2">
        <v>15</v>
      </c>
      <c r="D166" s="2">
        <v>4</v>
      </c>
      <c r="E166" s="2">
        <v>50462711</v>
      </c>
      <c r="F166" s="2" t="s">
        <v>91</v>
      </c>
      <c r="G166" s="1" t="s">
        <v>793</v>
      </c>
      <c r="H166" s="13" t="s">
        <v>95</v>
      </c>
      <c r="I166" s="1">
        <v>-2</v>
      </c>
      <c r="J166" s="2">
        <v>160</v>
      </c>
      <c r="K166" s="2">
        <v>47.5</v>
      </c>
      <c r="L166" s="2" t="s">
        <v>167</v>
      </c>
      <c r="M166" s="2"/>
      <c r="N166" s="2" t="s">
        <v>238</v>
      </c>
      <c r="O166" s="2" t="s">
        <v>279</v>
      </c>
      <c r="P166" s="3" t="s">
        <v>6</v>
      </c>
      <c r="Q166" s="3">
        <v>12</v>
      </c>
      <c r="R166" s="2">
        <v>11</v>
      </c>
      <c r="S166" s="2">
        <v>9</v>
      </c>
      <c r="T166" s="30" t="s">
        <v>908</v>
      </c>
      <c r="U166" s="30" t="s">
        <v>168</v>
      </c>
      <c r="V166" s="30"/>
      <c r="W166" s="30"/>
      <c r="X166" s="3" t="s">
        <v>6</v>
      </c>
      <c r="Y166" s="3">
        <v>12</v>
      </c>
      <c r="Z166" s="2">
        <v>11</v>
      </c>
      <c r="AA166" s="2">
        <v>9</v>
      </c>
      <c r="AB166" s="2" t="s">
        <v>909</v>
      </c>
      <c r="AC166" s="33"/>
      <c r="AD166" s="3" t="s">
        <v>81</v>
      </c>
      <c r="AE166" s="3">
        <v>32</v>
      </c>
      <c r="AF166" s="2">
        <v>25</v>
      </c>
      <c r="AG166" s="2">
        <v>21</v>
      </c>
      <c r="AH166" s="2"/>
      <c r="AI166" s="33" t="s">
        <v>209</v>
      </c>
      <c r="AJ166" s="12" t="s">
        <v>526</v>
      </c>
      <c r="AK166" s="12">
        <v>49</v>
      </c>
      <c r="AL166" s="13">
        <v>31</v>
      </c>
      <c r="AM166" s="13">
        <v>17</v>
      </c>
      <c r="AN166" s="13"/>
      <c r="AO166" s="34" t="s">
        <v>152</v>
      </c>
      <c r="AP166" s="2" t="s">
        <v>272</v>
      </c>
      <c r="AQ166" s="2" t="s">
        <v>150</v>
      </c>
      <c r="AR166" s="2" t="s">
        <v>460</v>
      </c>
      <c r="AS166" s="2" t="s">
        <v>204</v>
      </c>
      <c r="AT166" s="2" t="s">
        <v>87</v>
      </c>
      <c r="AU166" s="1"/>
      <c r="AV166" s="2" t="s">
        <v>89</v>
      </c>
      <c r="AW166" s="1"/>
      <c r="AX166" s="2" t="s">
        <v>93</v>
      </c>
      <c r="AY166" s="14" t="s">
        <v>910</v>
      </c>
      <c r="AZ166" s="14">
        <v>2</v>
      </c>
      <c r="BA166" s="3" t="s">
        <v>6</v>
      </c>
      <c r="BB166" s="3">
        <v>12</v>
      </c>
      <c r="BC166" s="2">
        <v>11</v>
      </c>
      <c r="BD166" s="2">
        <v>9</v>
      </c>
      <c r="BE166" s="2" t="s">
        <v>1666</v>
      </c>
      <c r="BF166" s="2">
        <v>15</v>
      </c>
      <c r="BG166" s="2">
        <v>4</v>
      </c>
      <c r="BH166" s="104">
        <v>3.72</v>
      </c>
      <c r="BI166" s="105">
        <v>3.41</v>
      </c>
      <c r="BJ166" s="109">
        <v>1.93</v>
      </c>
      <c r="BK166" s="105">
        <v>2.17</v>
      </c>
      <c r="BL166" s="109">
        <v>2.12</v>
      </c>
      <c r="BM166" s="104">
        <v>1.87</v>
      </c>
      <c r="BN166" s="109">
        <v>1.62</v>
      </c>
      <c r="BO166" s="104">
        <v>1.37</v>
      </c>
      <c r="BP166" s="105">
        <v>1.49</v>
      </c>
      <c r="BQ166" s="109">
        <v>1.37</v>
      </c>
      <c r="BR166" s="109">
        <v>2.92</v>
      </c>
      <c r="BS166" s="109">
        <v>3.45</v>
      </c>
      <c r="BT166" s="109">
        <v>3.13</v>
      </c>
      <c r="BU166" s="4">
        <v>2.5299999999999998</v>
      </c>
      <c r="BV166" s="9">
        <v>4.3600000000000003</v>
      </c>
      <c r="BW166" s="9">
        <v>5.97</v>
      </c>
      <c r="BX166" s="4">
        <v>7.24</v>
      </c>
      <c r="BY166" s="4">
        <v>10.34</v>
      </c>
      <c r="BZ166" s="4">
        <v>3.71</v>
      </c>
      <c r="CA166" s="26">
        <v>2.34</v>
      </c>
      <c r="CB166" s="25">
        <v>1.61</v>
      </c>
      <c r="CC166" s="25">
        <v>1.57</v>
      </c>
      <c r="CD166" s="25">
        <v>2.2400000000000002</v>
      </c>
      <c r="CE166" s="12">
        <v>2.86</v>
      </c>
      <c r="CF166" s="25">
        <v>3.36</v>
      </c>
      <c r="CG166" s="12">
        <v>3.13</v>
      </c>
      <c r="CH166" s="26">
        <v>3.5</v>
      </c>
      <c r="CI166" s="25">
        <v>3.23</v>
      </c>
      <c r="CJ166" s="25">
        <v>2.62</v>
      </c>
      <c r="CK166" s="25">
        <v>1.96</v>
      </c>
      <c r="CL166" s="9">
        <v>3.43</v>
      </c>
      <c r="CM166" s="4">
        <v>3.55</v>
      </c>
      <c r="CN166" s="9">
        <v>4.49</v>
      </c>
      <c r="CO166" s="9">
        <v>5.67</v>
      </c>
      <c r="CP166" s="4">
        <v>6.64</v>
      </c>
      <c r="CQ166" s="4">
        <v>9.7200000000000006</v>
      </c>
      <c r="CR166" s="16">
        <v>26.61</v>
      </c>
      <c r="CS166" s="38">
        <v>28.92</v>
      </c>
      <c r="CT166" s="20">
        <v>31.89</v>
      </c>
      <c r="CU166" s="38">
        <v>33.53</v>
      </c>
      <c r="CV166" s="20">
        <v>34.979999999999997</v>
      </c>
      <c r="CW166" s="16">
        <v>34.1</v>
      </c>
      <c r="CX166" s="20">
        <v>36.42</v>
      </c>
      <c r="CY166" s="16">
        <v>37.58</v>
      </c>
      <c r="CZ166" s="38">
        <v>37.880000000000003</v>
      </c>
      <c r="DA166" s="20">
        <v>38.65</v>
      </c>
      <c r="DB166" s="20">
        <v>38.11</v>
      </c>
      <c r="DC166" s="20">
        <v>39.26</v>
      </c>
      <c r="DD166" s="20">
        <v>41.12</v>
      </c>
      <c r="DE166" s="16">
        <v>43.34</v>
      </c>
      <c r="DF166" s="20">
        <v>44.24</v>
      </c>
      <c r="DG166" s="20">
        <v>45.59</v>
      </c>
      <c r="DH166" s="16">
        <v>44.85</v>
      </c>
      <c r="DI166" s="16">
        <v>38.35</v>
      </c>
      <c r="DJ166" s="16">
        <v>26.86</v>
      </c>
      <c r="DK166" s="38">
        <v>28.08</v>
      </c>
      <c r="DL166" s="20">
        <v>31.23</v>
      </c>
      <c r="DM166" s="20">
        <v>33.72</v>
      </c>
      <c r="DN166" s="20">
        <v>34.130000000000003</v>
      </c>
      <c r="DO166" s="16">
        <v>34.71</v>
      </c>
      <c r="DP166" s="20">
        <v>36.979999999999997</v>
      </c>
      <c r="DQ166" s="16">
        <v>36.92</v>
      </c>
      <c r="DR166" s="38">
        <v>37.880000000000003</v>
      </c>
      <c r="DS166" s="20">
        <v>39.729999999999997</v>
      </c>
      <c r="DT166" s="20">
        <v>38.56</v>
      </c>
      <c r="DU166" s="20">
        <v>40.590000000000003</v>
      </c>
      <c r="DV166" s="20">
        <v>41.49</v>
      </c>
      <c r="DW166" s="16">
        <v>43.45</v>
      </c>
      <c r="DX166" s="20">
        <v>44.35</v>
      </c>
      <c r="DY166" s="20">
        <v>44.03</v>
      </c>
      <c r="DZ166" s="16">
        <v>43.29</v>
      </c>
      <c r="EA166" s="16">
        <v>38.57</v>
      </c>
      <c r="EB166" s="16">
        <v>0</v>
      </c>
      <c r="EC166" s="20">
        <v>0</v>
      </c>
      <c r="ED166" s="20">
        <v>3</v>
      </c>
      <c r="EE166" s="20">
        <v>2</v>
      </c>
      <c r="EF166" s="20">
        <v>0</v>
      </c>
      <c r="EG166" s="20">
        <v>-1</v>
      </c>
      <c r="EH166" s="20">
        <v>-3</v>
      </c>
      <c r="EI166" s="20">
        <v>-2</v>
      </c>
      <c r="EJ166" s="20">
        <v>0</v>
      </c>
      <c r="EK166" s="20">
        <v>7</v>
      </c>
      <c r="EL166" s="20">
        <v>15</v>
      </c>
      <c r="EM166" s="20">
        <v>18</v>
      </c>
      <c r="EN166" s="20">
        <v>20</v>
      </c>
      <c r="EO166" s="20">
        <v>19</v>
      </c>
      <c r="EP166" s="20">
        <v>15</v>
      </c>
      <c r="EQ166" s="20">
        <v>10</v>
      </c>
      <c r="ER166" s="20">
        <v>2</v>
      </c>
      <c r="ES166" s="20">
        <v>3</v>
      </c>
      <c r="ET166" s="50"/>
      <c r="EU166" s="50"/>
      <c r="EV166" s="50"/>
    </row>
    <row r="167" spans="1:152" s="154" customFormat="1" ht="14">
      <c r="A167" s="2" t="s">
        <v>954</v>
      </c>
      <c r="B167" s="2" t="s">
        <v>1666</v>
      </c>
      <c r="C167" s="2">
        <v>18</v>
      </c>
      <c r="D167" s="2">
        <v>0</v>
      </c>
      <c r="E167" s="2">
        <v>39251363</v>
      </c>
      <c r="F167" s="2" t="s">
        <v>91</v>
      </c>
      <c r="G167" s="1" t="s">
        <v>959</v>
      </c>
      <c r="H167" s="14"/>
      <c r="I167" s="1"/>
      <c r="J167" s="2">
        <v>162</v>
      </c>
      <c r="K167" s="2">
        <v>70</v>
      </c>
      <c r="L167" s="2" t="s">
        <v>167</v>
      </c>
      <c r="M167" s="2"/>
      <c r="N167" s="2" t="s">
        <v>238</v>
      </c>
      <c r="O167" s="2" t="s">
        <v>279</v>
      </c>
      <c r="P167" s="3" t="s">
        <v>17</v>
      </c>
      <c r="Q167" s="3">
        <v>15</v>
      </c>
      <c r="R167" s="2">
        <v>16</v>
      </c>
      <c r="S167" s="2">
        <v>13</v>
      </c>
      <c r="T167" s="30" t="s">
        <v>168</v>
      </c>
      <c r="U167" s="30"/>
      <c r="V167" s="30"/>
      <c r="W167" s="30"/>
      <c r="X167" s="3" t="s">
        <v>17</v>
      </c>
      <c r="Y167" s="3">
        <v>15</v>
      </c>
      <c r="Z167" s="2">
        <v>16</v>
      </c>
      <c r="AA167" s="2">
        <v>13</v>
      </c>
      <c r="AB167" s="2" t="s">
        <v>958</v>
      </c>
      <c r="AC167" s="33"/>
      <c r="AD167" s="3" t="s">
        <v>101</v>
      </c>
      <c r="AE167" s="3">
        <v>35</v>
      </c>
      <c r="AF167" s="2">
        <v>29</v>
      </c>
      <c r="AG167" s="2">
        <v>19</v>
      </c>
      <c r="AH167" s="2"/>
      <c r="AI167" s="33" t="s">
        <v>443</v>
      </c>
      <c r="AJ167" s="12" t="s">
        <v>138</v>
      </c>
      <c r="AK167" s="12">
        <v>48</v>
      </c>
      <c r="AL167" s="13">
        <v>34</v>
      </c>
      <c r="AM167" s="13">
        <v>15</v>
      </c>
      <c r="AN167" s="13"/>
      <c r="AO167" s="34" t="s">
        <v>152</v>
      </c>
      <c r="AP167" s="2" t="s">
        <v>247</v>
      </c>
      <c r="AQ167" s="2" t="s">
        <v>104</v>
      </c>
      <c r="AR167" s="2" t="s">
        <v>119</v>
      </c>
      <c r="AS167" s="2" t="s">
        <v>686</v>
      </c>
      <c r="AT167" s="2" t="s">
        <v>87</v>
      </c>
      <c r="AU167" s="1"/>
      <c r="AV167" s="2" t="s">
        <v>89</v>
      </c>
      <c r="AW167" s="1"/>
      <c r="AX167" s="2" t="s">
        <v>93</v>
      </c>
      <c r="AY167" s="14" t="s">
        <v>960</v>
      </c>
      <c r="AZ167" s="14">
        <v>1</v>
      </c>
      <c r="BA167" s="3" t="s">
        <v>17</v>
      </c>
      <c r="BB167" s="3">
        <v>15</v>
      </c>
      <c r="BC167" s="2">
        <v>16</v>
      </c>
      <c r="BD167" s="2">
        <v>13</v>
      </c>
      <c r="BE167" s="2" t="s">
        <v>1666</v>
      </c>
      <c r="BF167" s="2">
        <v>18</v>
      </c>
      <c r="BG167" s="2">
        <v>0</v>
      </c>
      <c r="BH167" s="104">
        <v>2.96</v>
      </c>
      <c r="BI167" s="105">
        <v>2.17</v>
      </c>
      <c r="BJ167" s="109">
        <v>2.5</v>
      </c>
      <c r="BK167" s="105">
        <v>1.74</v>
      </c>
      <c r="BL167" s="106">
        <v>2.2400000000000002</v>
      </c>
      <c r="BM167" s="108">
        <v>2.2400000000000002</v>
      </c>
      <c r="BN167" s="106">
        <v>1.49</v>
      </c>
      <c r="BO167" s="108">
        <v>0.87</v>
      </c>
      <c r="BP167" s="107">
        <v>0.62</v>
      </c>
      <c r="BQ167" s="106">
        <v>2.0499999999999998</v>
      </c>
      <c r="BR167" s="106">
        <v>4.4800000000000004</v>
      </c>
      <c r="BS167" s="106">
        <v>2.66</v>
      </c>
      <c r="BT167" s="106">
        <v>1.81</v>
      </c>
      <c r="BU167" s="8">
        <v>3.02</v>
      </c>
      <c r="BV167" s="7">
        <v>4.22</v>
      </c>
      <c r="BW167" s="9">
        <v>6.09</v>
      </c>
      <c r="BX167" s="4">
        <v>10.54</v>
      </c>
      <c r="BY167" s="4">
        <v>15.38</v>
      </c>
      <c r="BZ167" s="4">
        <v>2.4700000000000002</v>
      </c>
      <c r="CA167" s="26">
        <v>1.79</v>
      </c>
      <c r="CB167" s="25">
        <v>0.56000000000000005</v>
      </c>
      <c r="CC167" s="25">
        <v>0.25</v>
      </c>
      <c r="CD167" s="53">
        <v>0.51</v>
      </c>
      <c r="CE167" s="54">
        <v>2.17</v>
      </c>
      <c r="CF167" s="53">
        <v>1.27</v>
      </c>
      <c r="CG167" s="54">
        <v>2.12</v>
      </c>
      <c r="CH167" s="55">
        <v>2.14</v>
      </c>
      <c r="CI167" s="53">
        <v>2.2000000000000002</v>
      </c>
      <c r="CJ167" s="53">
        <v>2.4900000000000002</v>
      </c>
      <c r="CK167" s="53">
        <v>1.83</v>
      </c>
      <c r="CL167" s="7">
        <v>0.72</v>
      </c>
      <c r="CM167" s="8">
        <v>2.64</v>
      </c>
      <c r="CN167" s="7">
        <v>3.73</v>
      </c>
      <c r="CO167" s="9">
        <v>6.2</v>
      </c>
      <c r="CP167" s="4">
        <v>10.76</v>
      </c>
      <c r="CQ167" s="4">
        <v>15.5</v>
      </c>
      <c r="CR167" s="16">
        <v>28.48</v>
      </c>
      <c r="CS167" s="38">
        <v>32.39</v>
      </c>
      <c r="CT167" s="20">
        <v>35.729999999999997</v>
      </c>
      <c r="CU167" s="38">
        <v>36.26</v>
      </c>
      <c r="CV167" s="17">
        <v>37.020000000000003</v>
      </c>
      <c r="CW167" s="19">
        <v>38.5</v>
      </c>
      <c r="CX167" s="17">
        <v>39.67</v>
      </c>
      <c r="CY167" s="19">
        <v>40.57</v>
      </c>
      <c r="CZ167" s="18">
        <v>41.04</v>
      </c>
      <c r="DA167" s="17">
        <v>40.25</v>
      </c>
      <c r="DB167" s="17">
        <v>40.380000000000003</v>
      </c>
      <c r="DC167" s="17">
        <v>41.83</v>
      </c>
      <c r="DD167" s="17">
        <v>47.15</v>
      </c>
      <c r="DE167" s="19">
        <v>44.26</v>
      </c>
      <c r="DF167" s="17">
        <v>44.7</v>
      </c>
      <c r="DG167" s="20">
        <v>43.77</v>
      </c>
      <c r="DH167" s="16">
        <v>46.29</v>
      </c>
      <c r="DI167" s="16">
        <v>40.369999999999997</v>
      </c>
      <c r="DJ167" s="16">
        <v>28.84</v>
      </c>
      <c r="DK167" s="38">
        <v>32.18</v>
      </c>
      <c r="DL167" s="20">
        <v>35.36</v>
      </c>
      <c r="DM167" s="20">
        <v>36.619999999999997</v>
      </c>
      <c r="DN167" s="17">
        <v>37.58</v>
      </c>
      <c r="DO167" s="19">
        <v>38.380000000000003</v>
      </c>
      <c r="DP167" s="17">
        <v>39.53</v>
      </c>
      <c r="DQ167" s="19">
        <v>40.770000000000003</v>
      </c>
      <c r="DR167" s="18">
        <v>40.6</v>
      </c>
      <c r="DS167" s="17">
        <v>40.909999999999997</v>
      </c>
      <c r="DT167" s="17">
        <v>40.72</v>
      </c>
      <c r="DU167" s="17">
        <v>42.14</v>
      </c>
      <c r="DV167" s="17">
        <v>47.15</v>
      </c>
      <c r="DW167" s="19">
        <v>44.72</v>
      </c>
      <c r="DX167" s="17">
        <v>43.41</v>
      </c>
      <c r="DY167" s="20">
        <v>43.02</v>
      </c>
      <c r="DZ167" s="16">
        <v>46.42</v>
      </c>
      <c r="EA167" s="16">
        <v>40.1</v>
      </c>
      <c r="EB167" s="16">
        <v>4</v>
      </c>
      <c r="EC167" s="20">
        <v>6</v>
      </c>
      <c r="ED167" s="20">
        <v>6</v>
      </c>
      <c r="EE167" s="20">
        <v>7</v>
      </c>
      <c r="EF167" s="17">
        <v>6</v>
      </c>
      <c r="EG167" s="17">
        <v>4</v>
      </c>
      <c r="EH167" s="17">
        <v>0</v>
      </c>
      <c r="EI167" s="17">
        <v>0</v>
      </c>
      <c r="EJ167" s="17">
        <v>2</v>
      </c>
      <c r="EK167" s="17">
        <v>7</v>
      </c>
      <c r="EL167" s="17">
        <v>14</v>
      </c>
      <c r="EM167" s="17">
        <v>21</v>
      </c>
      <c r="EN167" s="17">
        <v>22</v>
      </c>
      <c r="EO167" s="17">
        <v>21</v>
      </c>
      <c r="EP167" s="17">
        <v>14</v>
      </c>
      <c r="EQ167" s="20">
        <v>10</v>
      </c>
      <c r="ER167" s="20">
        <v>10</v>
      </c>
      <c r="ES167" s="20">
        <v>12</v>
      </c>
      <c r="ET167" s="50"/>
      <c r="EU167" s="50"/>
      <c r="EV167" s="50"/>
    </row>
    <row r="168" spans="1:152" s="154" customFormat="1" ht="14">
      <c r="A168" s="2" t="s">
        <v>1566</v>
      </c>
      <c r="B168" s="2" t="s">
        <v>1666</v>
      </c>
      <c r="C168" s="2">
        <v>15</v>
      </c>
      <c r="D168" s="2">
        <v>8</v>
      </c>
      <c r="E168" s="2">
        <v>38186163</v>
      </c>
      <c r="F168" s="2" t="s">
        <v>91</v>
      </c>
      <c r="G168" s="1" t="s">
        <v>871</v>
      </c>
      <c r="H168" s="14"/>
      <c r="I168" s="1"/>
      <c r="J168" s="2">
        <v>162.69999999999999</v>
      </c>
      <c r="K168" s="2">
        <v>51.5</v>
      </c>
      <c r="L168" s="2" t="s">
        <v>167</v>
      </c>
      <c r="M168" s="2"/>
      <c r="N168" s="2" t="s">
        <v>238</v>
      </c>
      <c r="O168" s="2" t="s">
        <v>279</v>
      </c>
      <c r="P168" s="3" t="s">
        <v>1569</v>
      </c>
      <c r="Q168" s="3">
        <v>40</v>
      </c>
      <c r="R168" s="2">
        <v>34</v>
      </c>
      <c r="S168" s="2">
        <v>19</v>
      </c>
      <c r="T168" s="30"/>
      <c r="U168" s="30"/>
      <c r="V168" s="30"/>
      <c r="W168" s="30"/>
      <c r="X168" s="3" t="s">
        <v>1569</v>
      </c>
      <c r="Y168" s="3">
        <v>40</v>
      </c>
      <c r="Z168" s="2">
        <v>34</v>
      </c>
      <c r="AA168" s="2">
        <v>19</v>
      </c>
      <c r="AB168" s="2" t="s">
        <v>280</v>
      </c>
      <c r="AC168" s="33" t="s">
        <v>839</v>
      </c>
      <c r="AD168" s="3" t="s">
        <v>1570</v>
      </c>
      <c r="AE168" s="3">
        <v>48</v>
      </c>
      <c r="AF168" s="2">
        <v>32</v>
      </c>
      <c r="AG168" s="2">
        <v>27</v>
      </c>
      <c r="AH168" s="2"/>
      <c r="AI168" s="33" t="s">
        <v>90</v>
      </c>
      <c r="AJ168" s="12"/>
      <c r="AK168" s="12"/>
      <c r="AL168" s="13"/>
      <c r="AM168" s="13"/>
      <c r="AN168" s="13"/>
      <c r="AO168" s="34"/>
      <c r="AP168" s="2" t="s">
        <v>247</v>
      </c>
      <c r="AQ168" s="2" t="s">
        <v>336</v>
      </c>
      <c r="AR168" s="2" t="s">
        <v>281</v>
      </c>
      <c r="AS168" s="2" t="s">
        <v>841</v>
      </c>
      <c r="AT168" s="2" t="s">
        <v>87</v>
      </c>
      <c r="AU168" s="1"/>
      <c r="AV168" s="2" t="s">
        <v>89</v>
      </c>
      <c r="AW168" s="1"/>
      <c r="AX168" s="2" t="s">
        <v>93</v>
      </c>
      <c r="AY168" s="14" t="s">
        <v>268</v>
      </c>
      <c r="AZ168" s="14">
        <v>1</v>
      </c>
      <c r="BA168" s="3" t="s">
        <v>1569</v>
      </c>
      <c r="BB168" s="3">
        <v>40</v>
      </c>
      <c r="BC168" s="2">
        <v>34</v>
      </c>
      <c r="BD168" s="2">
        <v>19</v>
      </c>
      <c r="BE168" s="2" t="s">
        <v>1666</v>
      </c>
      <c r="BF168" s="2">
        <v>15</v>
      </c>
      <c r="BG168" s="2">
        <v>8</v>
      </c>
      <c r="BH168" s="104">
        <v>3.16</v>
      </c>
      <c r="BI168" s="105">
        <v>3.29</v>
      </c>
      <c r="BJ168" s="109">
        <v>2.4700000000000002</v>
      </c>
      <c r="BK168" s="107">
        <v>1.02</v>
      </c>
      <c r="BL168" s="106">
        <v>0.28000000000000003</v>
      </c>
      <c r="BM168" s="108">
        <v>0.28000000000000003</v>
      </c>
      <c r="BN168" s="106">
        <v>0</v>
      </c>
      <c r="BO168" s="108">
        <v>0.75</v>
      </c>
      <c r="BP168" s="107">
        <v>2.4700000000000002</v>
      </c>
      <c r="BQ168" s="106">
        <v>3.24</v>
      </c>
      <c r="BR168" s="106">
        <v>3.79</v>
      </c>
      <c r="BS168" s="106">
        <v>5.0599999999999996</v>
      </c>
      <c r="BT168" s="106">
        <v>4.12</v>
      </c>
      <c r="BU168" s="8">
        <v>5.22</v>
      </c>
      <c r="BV168" s="7">
        <v>5.38</v>
      </c>
      <c r="BW168" s="9">
        <v>6.54</v>
      </c>
      <c r="BX168" s="4">
        <v>11.28</v>
      </c>
      <c r="BY168" s="4">
        <v>16.600000000000001</v>
      </c>
      <c r="BZ168" s="4">
        <v>3.43</v>
      </c>
      <c r="CA168" s="26">
        <v>2.0099999999999998</v>
      </c>
      <c r="CB168" s="25">
        <v>1.85</v>
      </c>
      <c r="CC168" s="53">
        <v>1.63</v>
      </c>
      <c r="CD168" s="53">
        <v>1.87</v>
      </c>
      <c r="CE168" s="54">
        <v>3.25</v>
      </c>
      <c r="CF168" s="53">
        <v>2.62</v>
      </c>
      <c r="CG168" s="54">
        <v>2.61</v>
      </c>
      <c r="CH168" s="55">
        <v>2.52</v>
      </c>
      <c r="CI168" s="53">
        <v>2.67</v>
      </c>
      <c r="CJ168" s="53">
        <v>3.61</v>
      </c>
      <c r="CK168" s="53">
        <v>5.5</v>
      </c>
      <c r="CL168" s="7">
        <v>1.78</v>
      </c>
      <c r="CM168" s="8">
        <v>3.89</v>
      </c>
      <c r="CN168" s="7">
        <v>4.32</v>
      </c>
      <c r="CO168" s="9">
        <v>5.34</v>
      </c>
      <c r="CP168" s="4">
        <v>10.85</v>
      </c>
      <c r="CQ168" s="4">
        <v>14.57</v>
      </c>
      <c r="CR168" s="16">
        <v>26.17</v>
      </c>
      <c r="CS168" s="38">
        <v>28.99</v>
      </c>
      <c r="CT168" s="20">
        <v>32.15</v>
      </c>
      <c r="CU168" s="18">
        <v>35.31</v>
      </c>
      <c r="CV168" s="17">
        <v>36.19</v>
      </c>
      <c r="CW168" s="19">
        <v>37.64</v>
      </c>
      <c r="CX168" s="17">
        <v>39.5</v>
      </c>
      <c r="CY168" s="19">
        <v>39.04</v>
      </c>
      <c r="CZ168" s="18">
        <v>40.06</v>
      </c>
      <c r="DA168" s="17">
        <v>40.36</v>
      </c>
      <c r="DB168" s="17">
        <v>42.07</v>
      </c>
      <c r="DC168" s="17">
        <v>42.09</v>
      </c>
      <c r="DD168" s="17">
        <v>42.93</v>
      </c>
      <c r="DE168" s="19">
        <v>45.76</v>
      </c>
      <c r="DF168" s="17">
        <v>45.84</v>
      </c>
      <c r="DG168" s="20">
        <v>43.37</v>
      </c>
      <c r="DH168" s="16">
        <v>42.45</v>
      </c>
      <c r="DI168" s="16">
        <v>43.14</v>
      </c>
      <c r="DJ168" s="16">
        <v>25.61</v>
      </c>
      <c r="DK168" s="38">
        <v>29.94</v>
      </c>
      <c r="DL168" s="20">
        <v>33.51</v>
      </c>
      <c r="DM168" s="17">
        <v>34.47</v>
      </c>
      <c r="DN168" s="17">
        <v>36.03</v>
      </c>
      <c r="DO168" s="19">
        <v>37.19</v>
      </c>
      <c r="DP168" s="17">
        <v>38.090000000000003</v>
      </c>
      <c r="DQ168" s="19">
        <v>38.11</v>
      </c>
      <c r="DR168" s="18">
        <v>40.090000000000003</v>
      </c>
      <c r="DS168" s="17">
        <v>40.33</v>
      </c>
      <c r="DT168" s="17">
        <v>41.17</v>
      </c>
      <c r="DU168" s="17">
        <v>43.01</v>
      </c>
      <c r="DV168" s="17">
        <v>43.4</v>
      </c>
      <c r="DW168" s="19">
        <v>45.33</v>
      </c>
      <c r="DX168" s="17">
        <v>46.43</v>
      </c>
      <c r="DY168" s="20">
        <v>43.25</v>
      </c>
      <c r="DZ168" s="16">
        <v>43.39</v>
      </c>
      <c r="EA168" s="16">
        <v>43.03</v>
      </c>
      <c r="EB168" s="16">
        <v>0</v>
      </c>
      <c r="EC168" s="20">
        <v>1</v>
      </c>
      <c r="ED168" s="20">
        <v>0</v>
      </c>
      <c r="EE168" s="17">
        <v>-2</v>
      </c>
      <c r="EF168" s="17">
        <v>-4</v>
      </c>
      <c r="EG168" s="17">
        <v>-4</v>
      </c>
      <c r="EH168" s="17">
        <v>0</v>
      </c>
      <c r="EI168" s="17">
        <v>6</v>
      </c>
      <c r="EJ168" s="17">
        <v>14</v>
      </c>
      <c r="EK168" s="17">
        <v>18</v>
      </c>
      <c r="EL168" s="17">
        <v>19</v>
      </c>
      <c r="EM168" s="17">
        <v>19</v>
      </c>
      <c r="EN168" s="17">
        <v>14</v>
      </c>
      <c r="EO168" s="17">
        <v>8</v>
      </c>
      <c r="EP168" s="17">
        <v>4</v>
      </c>
      <c r="EQ168" s="20">
        <v>1</v>
      </c>
      <c r="ER168" s="20">
        <v>2</v>
      </c>
      <c r="ES168" s="20">
        <v>4</v>
      </c>
      <c r="ET168" s="50"/>
      <c r="EU168" s="50"/>
      <c r="EV168" s="50"/>
    </row>
    <row r="169" spans="1:152" s="154" customFormat="1" ht="14">
      <c r="A169" s="2" t="s">
        <v>866</v>
      </c>
      <c r="B169" s="2" t="s">
        <v>1666</v>
      </c>
      <c r="C169" s="2">
        <v>19</v>
      </c>
      <c r="D169" s="2">
        <v>0</v>
      </c>
      <c r="E169" s="2">
        <v>40000558</v>
      </c>
      <c r="F169" s="2" t="s">
        <v>91</v>
      </c>
      <c r="G169" s="1" t="s">
        <v>871</v>
      </c>
      <c r="H169" s="13" t="s">
        <v>95</v>
      </c>
      <c r="I169" s="1">
        <v>-5</v>
      </c>
      <c r="J169" s="2">
        <v>157.69999999999999</v>
      </c>
      <c r="K169" s="2">
        <v>49</v>
      </c>
      <c r="L169" s="2" t="s">
        <v>167</v>
      </c>
      <c r="M169" s="2"/>
      <c r="N169" s="2" t="s">
        <v>99</v>
      </c>
      <c r="O169" s="2" t="s">
        <v>279</v>
      </c>
      <c r="P169" s="3" t="s">
        <v>17</v>
      </c>
      <c r="Q169" s="3">
        <v>16</v>
      </c>
      <c r="R169" s="2">
        <v>10</v>
      </c>
      <c r="S169" s="2">
        <v>8</v>
      </c>
      <c r="T169" s="30" t="s">
        <v>168</v>
      </c>
      <c r="U169" s="30"/>
      <c r="V169" s="30"/>
      <c r="W169" s="30"/>
      <c r="X169" s="3" t="s">
        <v>17</v>
      </c>
      <c r="Y169" s="3">
        <v>16</v>
      </c>
      <c r="Z169" s="2">
        <v>10</v>
      </c>
      <c r="AA169" s="2">
        <v>8</v>
      </c>
      <c r="AB169" s="2" t="s">
        <v>280</v>
      </c>
      <c r="AC169" s="33"/>
      <c r="AD169" s="3" t="s">
        <v>101</v>
      </c>
      <c r="AE169" s="3">
        <v>32</v>
      </c>
      <c r="AF169" s="2">
        <v>25</v>
      </c>
      <c r="AG169" s="2">
        <v>22</v>
      </c>
      <c r="AH169" s="2"/>
      <c r="AI169" s="33" t="s">
        <v>242</v>
      </c>
      <c r="AJ169" s="12" t="s">
        <v>116</v>
      </c>
      <c r="AK169" s="12">
        <v>48</v>
      </c>
      <c r="AL169" s="13">
        <v>32</v>
      </c>
      <c r="AM169" s="13">
        <v>22</v>
      </c>
      <c r="AN169" s="13"/>
      <c r="AO169" s="34" t="s">
        <v>180</v>
      </c>
      <c r="AP169" s="2" t="s">
        <v>869</v>
      </c>
      <c r="AQ169" s="2" t="s">
        <v>348</v>
      </c>
      <c r="AR169" s="2" t="s">
        <v>870</v>
      </c>
      <c r="AS169" s="2" t="s">
        <v>86</v>
      </c>
      <c r="AT169" s="2" t="s">
        <v>87</v>
      </c>
      <c r="AU169" s="1"/>
      <c r="AV169" s="2" t="s">
        <v>89</v>
      </c>
      <c r="AW169" s="1"/>
      <c r="AX169" s="2" t="s">
        <v>93</v>
      </c>
      <c r="AY169" s="14" t="s">
        <v>872</v>
      </c>
      <c r="AZ169" s="14">
        <v>2</v>
      </c>
      <c r="BA169" s="3" t="s">
        <v>17</v>
      </c>
      <c r="BB169" s="3">
        <v>16</v>
      </c>
      <c r="BC169" s="2">
        <v>10</v>
      </c>
      <c r="BD169" s="2">
        <v>8</v>
      </c>
      <c r="BE169" s="2" t="s">
        <v>1666</v>
      </c>
      <c r="BF169" s="2">
        <v>19</v>
      </c>
      <c r="BG169" s="2">
        <v>0</v>
      </c>
      <c r="BH169" s="104">
        <v>4.3099999999999996</v>
      </c>
      <c r="BI169" s="105">
        <v>2.4</v>
      </c>
      <c r="BJ169" s="109">
        <v>2.27</v>
      </c>
      <c r="BK169" s="105">
        <v>1.78</v>
      </c>
      <c r="BL169" s="109">
        <v>1.37</v>
      </c>
      <c r="BM169" s="104">
        <v>1.62</v>
      </c>
      <c r="BN169" s="109">
        <v>0.87</v>
      </c>
      <c r="BO169" s="104">
        <v>1.25</v>
      </c>
      <c r="BP169" s="105">
        <v>0.37</v>
      </c>
      <c r="BQ169" s="109">
        <v>2.14</v>
      </c>
      <c r="BR169" s="109">
        <v>3.23</v>
      </c>
      <c r="BS169" s="109">
        <v>4.0199999999999996</v>
      </c>
      <c r="BT169" s="109">
        <v>2.74</v>
      </c>
      <c r="BU169" s="4">
        <v>3.42</v>
      </c>
      <c r="BV169" s="9">
        <v>3.76</v>
      </c>
      <c r="BW169" s="9">
        <v>5.21</v>
      </c>
      <c r="BX169" s="4">
        <v>11.55</v>
      </c>
      <c r="BY169" s="4">
        <v>17.38</v>
      </c>
      <c r="BZ169" s="4">
        <v>4.68</v>
      </c>
      <c r="CA169" s="26">
        <v>2.3199999999999998</v>
      </c>
      <c r="CB169" s="25">
        <v>0.45</v>
      </c>
      <c r="CC169" s="25">
        <v>0.51</v>
      </c>
      <c r="CD169" s="25">
        <v>1.24</v>
      </c>
      <c r="CE169" s="12">
        <v>0.75</v>
      </c>
      <c r="CF169" s="25">
        <v>0.51</v>
      </c>
      <c r="CG169" s="12">
        <v>0.88</v>
      </c>
      <c r="CH169" s="26">
        <v>1.69</v>
      </c>
      <c r="CI169" s="25">
        <v>2.61</v>
      </c>
      <c r="CJ169" s="25">
        <v>3.48</v>
      </c>
      <c r="CK169" s="25">
        <v>3.34</v>
      </c>
      <c r="CL169" s="9">
        <v>1.94</v>
      </c>
      <c r="CM169" s="4">
        <v>4.2</v>
      </c>
      <c r="CN169" s="9">
        <v>4.8499999999999996</v>
      </c>
      <c r="CO169" s="9">
        <v>7.41</v>
      </c>
      <c r="CP169" s="4">
        <v>10.210000000000001</v>
      </c>
      <c r="CQ169" s="4">
        <v>16.5</v>
      </c>
      <c r="CR169" s="16">
        <v>26.09</v>
      </c>
      <c r="CS169" s="38">
        <v>31.87</v>
      </c>
      <c r="CT169" s="20">
        <v>33.08</v>
      </c>
      <c r="CU169" s="38">
        <v>35.82</v>
      </c>
      <c r="CV169" s="20">
        <v>37.07</v>
      </c>
      <c r="CW169" s="16">
        <v>37.65</v>
      </c>
      <c r="CX169" s="20">
        <v>37.33</v>
      </c>
      <c r="CY169" s="16">
        <v>38.83</v>
      </c>
      <c r="CZ169" s="38">
        <v>38.79</v>
      </c>
      <c r="DA169" s="20">
        <v>39.35</v>
      </c>
      <c r="DB169" s="20">
        <v>39.25</v>
      </c>
      <c r="DC169" s="20">
        <v>41.3</v>
      </c>
      <c r="DD169" s="20">
        <v>46.93</v>
      </c>
      <c r="DE169" s="16">
        <v>44.77</v>
      </c>
      <c r="DF169" s="20">
        <v>47.58</v>
      </c>
      <c r="DG169" s="20">
        <v>44.15</v>
      </c>
      <c r="DH169" s="16">
        <v>40.07</v>
      </c>
      <c r="DI169" s="16">
        <v>38.21</v>
      </c>
      <c r="DJ169" s="16">
        <v>25.94</v>
      </c>
      <c r="DK169" s="38">
        <v>31.62</v>
      </c>
      <c r="DL169" s="20">
        <v>33.5</v>
      </c>
      <c r="DM169" s="20">
        <v>35.979999999999997</v>
      </c>
      <c r="DN169" s="20">
        <v>36.19</v>
      </c>
      <c r="DO169" s="16">
        <v>37.54</v>
      </c>
      <c r="DP169" s="20">
        <v>37.270000000000003</v>
      </c>
      <c r="DQ169" s="16">
        <v>38.71</v>
      </c>
      <c r="DR169" s="38">
        <v>38.08</v>
      </c>
      <c r="DS169" s="20">
        <v>39.06</v>
      </c>
      <c r="DT169" s="20">
        <v>39.6</v>
      </c>
      <c r="DU169" s="20">
        <v>41.62</v>
      </c>
      <c r="DV169" s="20">
        <v>46.05</v>
      </c>
      <c r="DW169" s="16">
        <v>43.38</v>
      </c>
      <c r="DX169" s="20">
        <v>47.37</v>
      </c>
      <c r="DY169" s="20">
        <v>44.39</v>
      </c>
      <c r="DZ169" s="16">
        <v>40.18</v>
      </c>
      <c r="EA169" s="16">
        <v>38.08</v>
      </c>
      <c r="EB169" s="16">
        <v>0</v>
      </c>
      <c r="EC169" s="20">
        <v>0</v>
      </c>
      <c r="ED169" s="20">
        <v>2</v>
      </c>
      <c r="EE169" s="20">
        <v>2</v>
      </c>
      <c r="EF169" s="20">
        <v>3</v>
      </c>
      <c r="EG169" s="20">
        <v>0</v>
      </c>
      <c r="EH169" s="20">
        <v>-2</v>
      </c>
      <c r="EI169" s="20">
        <v>-5</v>
      </c>
      <c r="EJ169" s="20">
        <v>-5</v>
      </c>
      <c r="EK169" s="20">
        <v>0</v>
      </c>
      <c r="EL169" s="20">
        <v>6</v>
      </c>
      <c r="EM169" s="20">
        <v>14</v>
      </c>
      <c r="EN169" s="20">
        <v>18</v>
      </c>
      <c r="EO169" s="20">
        <v>16</v>
      </c>
      <c r="EP169" s="20">
        <v>15</v>
      </c>
      <c r="EQ169" s="20">
        <v>8</v>
      </c>
      <c r="ER169" s="20">
        <v>2</v>
      </c>
      <c r="ES169" s="20">
        <v>2</v>
      </c>
      <c r="ET169" s="50"/>
      <c r="EU169" s="50"/>
      <c r="EV169" s="50"/>
    </row>
    <row r="170" spans="1:152" s="154" customFormat="1" ht="14">
      <c r="A170" s="2" t="s">
        <v>1019</v>
      </c>
      <c r="B170" s="2" t="s">
        <v>1666</v>
      </c>
      <c r="C170" s="2">
        <v>18</v>
      </c>
      <c r="D170" s="2">
        <v>8</v>
      </c>
      <c r="E170" s="2">
        <v>50327128</v>
      </c>
      <c r="F170" s="2" t="s">
        <v>91</v>
      </c>
      <c r="G170" s="1" t="s">
        <v>1023</v>
      </c>
      <c r="H170" s="14"/>
      <c r="I170" s="1"/>
      <c r="J170" s="2">
        <v>168</v>
      </c>
      <c r="K170" s="2">
        <v>67.5</v>
      </c>
      <c r="L170" s="2" t="s">
        <v>167</v>
      </c>
      <c r="M170" s="2"/>
      <c r="N170" s="2" t="s">
        <v>99</v>
      </c>
      <c r="O170" s="2" t="s">
        <v>279</v>
      </c>
      <c r="P170" s="3" t="s">
        <v>17</v>
      </c>
      <c r="Q170" s="3">
        <v>16</v>
      </c>
      <c r="R170" s="2">
        <v>12</v>
      </c>
      <c r="S170" s="2">
        <v>9</v>
      </c>
      <c r="T170" s="30"/>
      <c r="U170" s="30"/>
      <c r="V170" s="30"/>
      <c r="W170" s="30"/>
      <c r="X170" s="3" t="s">
        <v>17</v>
      </c>
      <c r="Y170" s="3">
        <v>16</v>
      </c>
      <c r="Z170" s="2">
        <v>12</v>
      </c>
      <c r="AA170" s="2">
        <v>9</v>
      </c>
      <c r="AB170" s="2" t="s">
        <v>280</v>
      </c>
      <c r="AC170" s="33"/>
      <c r="AD170" s="3" t="s">
        <v>101</v>
      </c>
      <c r="AE170" s="3">
        <v>26</v>
      </c>
      <c r="AF170" s="2">
        <v>19</v>
      </c>
      <c r="AG170" s="2">
        <v>17</v>
      </c>
      <c r="AH170" s="2"/>
      <c r="AI170" s="33" t="s">
        <v>209</v>
      </c>
      <c r="AJ170" s="12" t="s">
        <v>138</v>
      </c>
      <c r="AK170" s="12">
        <v>46</v>
      </c>
      <c r="AL170" s="13">
        <v>29</v>
      </c>
      <c r="AM170" s="13">
        <v>23</v>
      </c>
      <c r="AN170" s="13"/>
      <c r="AO170" s="34" t="s">
        <v>180</v>
      </c>
      <c r="AP170" s="2" t="s">
        <v>239</v>
      </c>
      <c r="AQ170" s="2" t="s">
        <v>202</v>
      </c>
      <c r="AR170" s="2" t="s">
        <v>870</v>
      </c>
      <c r="AS170" s="2" t="s">
        <v>141</v>
      </c>
      <c r="AT170" s="2" t="s">
        <v>87</v>
      </c>
      <c r="AU170" s="1"/>
      <c r="AV170" s="2" t="s">
        <v>89</v>
      </c>
      <c r="AW170" s="1"/>
      <c r="AX170" s="2" t="s">
        <v>93</v>
      </c>
      <c r="AY170" s="14" t="s">
        <v>1024</v>
      </c>
      <c r="AZ170" s="14">
        <v>1</v>
      </c>
      <c r="BA170" s="3" t="s">
        <v>17</v>
      </c>
      <c r="BB170" s="3">
        <v>16</v>
      </c>
      <c r="BC170" s="2">
        <v>12</v>
      </c>
      <c r="BD170" s="2">
        <v>9</v>
      </c>
      <c r="BE170" s="2" t="s">
        <v>1666</v>
      </c>
      <c r="BF170" s="2">
        <v>18</v>
      </c>
      <c r="BG170" s="2">
        <v>8</v>
      </c>
      <c r="BH170" s="104">
        <v>3.11</v>
      </c>
      <c r="BI170" s="105">
        <v>2.71</v>
      </c>
      <c r="BJ170" s="109">
        <v>1.85</v>
      </c>
      <c r="BK170" s="105">
        <v>1.39</v>
      </c>
      <c r="BL170" s="106">
        <v>1.06</v>
      </c>
      <c r="BM170" s="108">
        <v>1.76</v>
      </c>
      <c r="BN170" s="106">
        <v>1.63</v>
      </c>
      <c r="BO170" s="108">
        <v>1.54</v>
      </c>
      <c r="BP170" s="107">
        <v>1.39</v>
      </c>
      <c r="BQ170" s="106">
        <v>1.88</v>
      </c>
      <c r="BR170" s="106">
        <v>2.68</v>
      </c>
      <c r="BS170" s="106">
        <v>5.1100000000000003</v>
      </c>
      <c r="BT170" s="106">
        <v>3.17</v>
      </c>
      <c r="BU170" s="8">
        <v>3.68</v>
      </c>
      <c r="BV170" s="7">
        <v>5.12</v>
      </c>
      <c r="BW170" s="9">
        <v>6.82</v>
      </c>
      <c r="BX170" s="4">
        <v>10.69</v>
      </c>
      <c r="BY170" s="4">
        <v>17.38</v>
      </c>
      <c r="BZ170" s="4">
        <v>2.99</v>
      </c>
      <c r="CA170" s="26">
        <v>1.73</v>
      </c>
      <c r="CB170" s="25">
        <v>0.8</v>
      </c>
      <c r="CC170" s="25">
        <v>0.56000000000000005</v>
      </c>
      <c r="CD170" s="53">
        <v>0.95</v>
      </c>
      <c r="CE170" s="54">
        <v>0.95</v>
      </c>
      <c r="CF170" s="53">
        <v>1.74</v>
      </c>
      <c r="CG170" s="54">
        <v>1.37</v>
      </c>
      <c r="CH170" s="55">
        <v>2.4900000000000002</v>
      </c>
      <c r="CI170" s="53">
        <v>2.78</v>
      </c>
      <c r="CJ170" s="53">
        <v>3.11</v>
      </c>
      <c r="CK170" s="53">
        <v>5.07</v>
      </c>
      <c r="CL170" s="7">
        <v>2.62</v>
      </c>
      <c r="CM170" s="8">
        <v>3.56</v>
      </c>
      <c r="CN170" s="7">
        <v>6.28</v>
      </c>
      <c r="CO170" s="9">
        <v>7.4</v>
      </c>
      <c r="CP170" s="4">
        <v>10.45</v>
      </c>
      <c r="CQ170" s="4">
        <v>17.41</v>
      </c>
      <c r="CR170" s="16">
        <v>25.51</v>
      </c>
      <c r="CS170" s="38">
        <v>29.83</v>
      </c>
      <c r="CT170" s="20">
        <v>32.549999999999997</v>
      </c>
      <c r="CU170" s="38">
        <v>35.04</v>
      </c>
      <c r="CV170" s="17">
        <v>36.82</v>
      </c>
      <c r="CW170" s="19">
        <v>37.76</v>
      </c>
      <c r="CX170" s="17">
        <v>38.1</v>
      </c>
      <c r="CY170" s="19">
        <v>38.86</v>
      </c>
      <c r="CZ170" s="18">
        <v>38.9</v>
      </c>
      <c r="DA170" s="17">
        <v>39.33</v>
      </c>
      <c r="DB170" s="17">
        <v>39.380000000000003</v>
      </c>
      <c r="DC170" s="17">
        <v>40.21</v>
      </c>
      <c r="DD170" s="17">
        <v>44.55</v>
      </c>
      <c r="DE170" s="19">
        <v>44.25</v>
      </c>
      <c r="DF170" s="17">
        <v>48.96</v>
      </c>
      <c r="DG170" s="20">
        <v>45.07</v>
      </c>
      <c r="DH170" s="16">
        <v>44.42</v>
      </c>
      <c r="DI170" s="16">
        <v>45.88</v>
      </c>
      <c r="DJ170" s="16">
        <v>25.43</v>
      </c>
      <c r="DK170" s="38">
        <v>29.69</v>
      </c>
      <c r="DL170" s="20">
        <v>32.380000000000003</v>
      </c>
      <c r="DM170" s="20">
        <v>35.74</v>
      </c>
      <c r="DN170" s="17">
        <v>36.46</v>
      </c>
      <c r="DO170" s="19">
        <v>37.770000000000003</v>
      </c>
      <c r="DP170" s="17">
        <v>38.24</v>
      </c>
      <c r="DQ170" s="19">
        <v>38.869999999999997</v>
      </c>
      <c r="DR170" s="18">
        <v>39.57</v>
      </c>
      <c r="DS170" s="17">
        <v>39.32</v>
      </c>
      <c r="DT170" s="17">
        <v>39.64</v>
      </c>
      <c r="DU170" s="17">
        <v>41.3</v>
      </c>
      <c r="DV170" s="17">
        <v>44.82</v>
      </c>
      <c r="DW170" s="19">
        <v>44.25</v>
      </c>
      <c r="DX170" s="17">
        <v>48.52</v>
      </c>
      <c r="DY170" s="20">
        <v>45.23</v>
      </c>
      <c r="DZ170" s="16">
        <v>44.56</v>
      </c>
      <c r="EA170" s="16">
        <v>45.19</v>
      </c>
      <c r="EB170" s="16">
        <v>1</v>
      </c>
      <c r="EC170" s="20">
        <v>1</v>
      </c>
      <c r="ED170" s="20">
        <v>2</v>
      </c>
      <c r="EE170" s="20">
        <v>3</v>
      </c>
      <c r="EF170" s="17">
        <v>2</v>
      </c>
      <c r="EG170" s="17">
        <v>0</v>
      </c>
      <c r="EH170" s="17">
        <v>-5</v>
      </c>
      <c r="EI170" s="17">
        <v>-3</v>
      </c>
      <c r="EJ170" s="17">
        <v>-3</v>
      </c>
      <c r="EK170" s="17">
        <v>0</v>
      </c>
      <c r="EL170" s="17">
        <v>7</v>
      </c>
      <c r="EM170" s="17">
        <v>11</v>
      </c>
      <c r="EN170" s="17">
        <v>15</v>
      </c>
      <c r="EO170" s="17">
        <v>18</v>
      </c>
      <c r="EP170" s="17">
        <v>13</v>
      </c>
      <c r="EQ170" s="20">
        <v>6</v>
      </c>
      <c r="ER170" s="20">
        <v>0</v>
      </c>
      <c r="ES170" s="20">
        <v>0</v>
      </c>
      <c r="ET170" s="50"/>
      <c r="EU170" s="50"/>
      <c r="EV170" s="50"/>
    </row>
    <row r="171" spans="1:152" s="154" customFormat="1" ht="14">
      <c r="A171" s="2" t="s">
        <v>1034</v>
      </c>
      <c r="B171" s="2" t="s">
        <v>1666</v>
      </c>
      <c r="C171" s="2">
        <v>15</v>
      </c>
      <c r="D171" s="2">
        <v>7</v>
      </c>
      <c r="E171" s="2">
        <v>51247605</v>
      </c>
      <c r="F171" s="2" t="s">
        <v>91</v>
      </c>
      <c r="G171" s="1" t="s">
        <v>753</v>
      </c>
      <c r="H171" s="14"/>
      <c r="I171" s="1"/>
      <c r="J171" s="2">
        <v>162.30000000000001</v>
      </c>
      <c r="K171" s="2">
        <v>46.7</v>
      </c>
      <c r="L171" s="2" t="s">
        <v>167</v>
      </c>
      <c r="M171" s="2"/>
      <c r="N171" s="2" t="s">
        <v>99</v>
      </c>
      <c r="O171" s="2" t="s">
        <v>279</v>
      </c>
      <c r="P171" s="3" t="s">
        <v>17</v>
      </c>
      <c r="Q171" s="3">
        <v>26</v>
      </c>
      <c r="R171" s="2">
        <v>21</v>
      </c>
      <c r="S171" s="2">
        <v>15</v>
      </c>
      <c r="T171" s="30"/>
      <c r="U171" s="30"/>
      <c r="V171" s="30"/>
      <c r="W171" s="30"/>
      <c r="X171" s="3" t="s">
        <v>17</v>
      </c>
      <c r="Y171" s="3">
        <v>26</v>
      </c>
      <c r="Z171" s="2">
        <v>21</v>
      </c>
      <c r="AA171" s="2">
        <v>15</v>
      </c>
      <c r="AB171" s="2" t="s">
        <v>1038</v>
      </c>
      <c r="AC171" s="33"/>
      <c r="AD171" s="3" t="s">
        <v>216</v>
      </c>
      <c r="AE171" s="3">
        <v>52</v>
      </c>
      <c r="AF171" s="2">
        <v>37</v>
      </c>
      <c r="AG171" s="2">
        <v>20</v>
      </c>
      <c r="AH171" s="2"/>
      <c r="AI171" s="33" t="s">
        <v>242</v>
      </c>
      <c r="AJ171" s="12" t="s">
        <v>217</v>
      </c>
      <c r="AK171" s="12">
        <v>40</v>
      </c>
      <c r="AL171" s="13">
        <v>30</v>
      </c>
      <c r="AM171" s="13">
        <v>29</v>
      </c>
      <c r="AN171" s="13"/>
      <c r="AO171" s="34" t="s">
        <v>197</v>
      </c>
      <c r="AP171" s="2" t="s">
        <v>250</v>
      </c>
      <c r="AQ171" s="2" t="s">
        <v>150</v>
      </c>
      <c r="AR171" s="2" t="s">
        <v>712</v>
      </c>
      <c r="AS171" s="2" t="s">
        <v>204</v>
      </c>
      <c r="AT171" s="2" t="s">
        <v>87</v>
      </c>
      <c r="AU171" s="1"/>
      <c r="AV171" s="2" t="s">
        <v>89</v>
      </c>
      <c r="AW171" s="1"/>
      <c r="AX171" s="2" t="s">
        <v>93</v>
      </c>
      <c r="AY171" s="14" t="s">
        <v>782</v>
      </c>
      <c r="AZ171" s="14">
        <v>1</v>
      </c>
      <c r="BA171" s="3" t="s">
        <v>17</v>
      </c>
      <c r="BB171" s="3">
        <v>26</v>
      </c>
      <c r="BC171" s="2">
        <v>21</v>
      </c>
      <c r="BD171" s="2">
        <v>15</v>
      </c>
      <c r="BE171" s="2" t="s">
        <v>1666</v>
      </c>
      <c r="BF171" s="2">
        <v>15</v>
      </c>
      <c r="BG171" s="2">
        <v>7</v>
      </c>
      <c r="BH171" s="104">
        <v>4.49</v>
      </c>
      <c r="BI171" s="105">
        <v>4.57</v>
      </c>
      <c r="BJ171" s="109">
        <v>4.29</v>
      </c>
      <c r="BK171" s="105">
        <v>2.98</v>
      </c>
      <c r="BL171" s="106">
        <v>2.9</v>
      </c>
      <c r="BM171" s="108">
        <v>2.99</v>
      </c>
      <c r="BN171" s="106">
        <v>3.39</v>
      </c>
      <c r="BO171" s="108">
        <v>3.58</v>
      </c>
      <c r="BP171" s="107">
        <v>2.84</v>
      </c>
      <c r="BQ171" s="106">
        <v>2.21</v>
      </c>
      <c r="BR171" s="106">
        <v>4.47</v>
      </c>
      <c r="BS171" s="106">
        <v>6.23</v>
      </c>
      <c r="BT171" s="106">
        <v>4.88</v>
      </c>
      <c r="BU171" s="4">
        <v>4.75</v>
      </c>
      <c r="BV171" s="9">
        <v>5.66</v>
      </c>
      <c r="BW171" s="9">
        <v>6.39</v>
      </c>
      <c r="BX171" s="4">
        <v>10.29</v>
      </c>
      <c r="BY171" s="4">
        <v>13.39</v>
      </c>
      <c r="BZ171" s="4">
        <v>4.93</v>
      </c>
      <c r="CA171" s="26">
        <v>2.84</v>
      </c>
      <c r="CB171" s="25">
        <v>2.12</v>
      </c>
      <c r="CC171" s="25">
        <v>1.17</v>
      </c>
      <c r="CD171" s="53">
        <v>2.84</v>
      </c>
      <c r="CE171" s="54">
        <v>2.5299999999999998</v>
      </c>
      <c r="CF171" s="53">
        <v>3.73</v>
      </c>
      <c r="CG171" s="54">
        <v>3.51</v>
      </c>
      <c r="CH171" s="55">
        <v>4.41</v>
      </c>
      <c r="CI171" s="53">
        <v>4.5199999999999996</v>
      </c>
      <c r="CJ171" s="53">
        <v>6.73</v>
      </c>
      <c r="CK171" s="53">
        <v>6.46</v>
      </c>
      <c r="CL171" s="7">
        <v>4.18</v>
      </c>
      <c r="CM171" s="4">
        <v>4.07</v>
      </c>
      <c r="CN171" s="9">
        <v>5.33</v>
      </c>
      <c r="CO171" s="9">
        <v>5.9</v>
      </c>
      <c r="CP171" s="4">
        <v>9.0299999999999994</v>
      </c>
      <c r="CQ171" s="4">
        <v>13.62</v>
      </c>
      <c r="CR171" s="16">
        <v>28.28</v>
      </c>
      <c r="CS171" s="38">
        <v>32.520000000000003</v>
      </c>
      <c r="CT171" s="20">
        <v>35.299999999999997</v>
      </c>
      <c r="CU171" s="38">
        <v>36.61</v>
      </c>
      <c r="CV171" s="17">
        <v>36.67</v>
      </c>
      <c r="CW171" s="19">
        <v>37.81</v>
      </c>
      <c r="CX171" s="17">
        <v>38.06</v>
      </c>
      <c r="CY171" s="19">
        <v>38.85</v>
      </c>
      <c r="CZ171" s="18">
        <v>39.03</v>
      </c>
      <c r="DA171" s="17">
        <v>40.729999999999997</v>
      </c>
      <c r="DB171" s="17">
        <v>41.41</v>
      </c>
      <c r="DC171" s="17">
        <v>43.32</v>
      </c>
      <c r="DD171" s="17">
        <v>47.11</v>
      </c>
      <c r="DE171" s="16">
        <v>46.26</v>
      </c>
      <c r="DF171" s="20">
        <v>47.78</v>
      </c>
      <c r="DG171" s="20">
        <v>46.29</v>
      </c>
      <c r="DH171" s="16">
        <v>45.85</v>
      </c>
      <c r="DI171" s="16">
        <v>41.39</v>
      </c>
      <c r="DJ171" s="16">
        <v>28.39</v>
      </c>
      <c r="DK171" s="38">
        <v>32.79</v>
      </c>
      <c r="DL171" s="20">
        <v>35.020000000000003</v>
      </c>
      <c r="DM171" s="20">
        <v>36.85</v>
      </c>
      <c r="DN171" s="17">
        <v>37.17</v>
      </c>
      <c r="DO171" s="19">
        <v>37.75</v>
      </c>
      <c r="DP171" s="17">
        <v>37.92</v>
      </c>
      <c r="DQ171" s="19">
        <v>38.61</v>
      </c>
      <c r="DR171" s="18">
        <v>39.29</v>
      </c>
      <c r="DS171" s="17">
        <v>40.700000000000003</v>
      </c>
      <c r="DT171" s="17">
        <v>41.41</v>
      </c>
      <c r="DU171" s="17">
        <v>43.22</v>
      </c>
      <c r="DV171" s="17">
        <v>47.46</v>
      </c>
      <c r="DW171" s="16">
        <v>46.94</v>
      </c>
      <c r="DX171" s="20">
        <v>47.19</v>
      </c>
      <c r="DY171" s="20">
        <v>46.73</v>
      </c>
      <c r="DZ171" s="16">
        <v>45.37</v>
      </c>
      <c r="EA171" s="16">
        <v>41.05</v>
      </c>
      <c r="EB171" s="16">
        <v>0</v>
      </c>
      <c r="EC171" s="20">
        <v>1</v>
      </c>
      <c r="ED171" s="20">
        <v>4</v>
      </c>
      <c r="EE171" s="20">
        <v>4</v>
      </c>
      <c r="EF171" s="17">
        <v>2</v>
      </c>
      <c r="EG171" s="17">
        <v>0</v>
      </c>
      <c r="EH171" s="17">
        <v>-7</v>
      </c>
      <c r="EI171" s="17">
        <v>-1</v>
      </c>
      <c r="EJ171" s="17">
        <v>-12</v>
      </c>
      <c r="EK171" s="17">
        <v>-13</v>
      </c>
      <c r="EL171" s="17">
        <v>-6</v>
      </c>
      <c r="EM171" s="17">
        <v>0</v>
      </c>
      <c r="EN171" s="17">
        <v>3</v>
      </c>
      <c r="EO171" s="20">
        <v>4</v>
      </c>
      <c r="EP171" s="20">
        <v>4</v>
      </c>
      <c r="EQ171" s="20">
        <v>2</v>
      </c>
      <c r="ER171" s="20">
        <v>3</v>
      </c>
      <c r="ES171" s="20">
        <v>2</v>
      </c>
      <c r="ET171" s="50"/>
      <c r="EU171" s="50"/>
      <c r="EV171" s="50"/>
    </row>
    <row r="172" spans="1:152" s="154" customFormat="1" ht="14">
      <c r="A172" s="2" t="s">
        <v>1301</v>
      </c>
      <c r="B172" s="2" t="s">
        <v>1666</v>
      </c>
      <c r="C172" s="2">
        <v>15</v>
      </c>
      <c r="D172" s="2">
        <v>6</v>
      </c>
      <c r="E172" s="2">
        <v>27046621</v>
      </c>
      <c r="F172" s="2" t="s">
        <v>91</v>
      </c>
      <c r="G172" s="1" t="s">
        <v>244</v>
      </c>
      <c r="H172" s="15" t="s">
        <v>95</v>
      </c>
      <c r="I172" s="1">
        <v>0</v>
      </c>
      <c r="J172" s="2">
        <v>161.1</v>
      </c>
      <c r="K172" s="2">
        <v>58.9</v>
      </c>
      <c r="L172" s="2" t="s">
        <v>167</v>
      </c>
      <c r="M172" s="2">
        <f>172-162</f>
        <v>10</v>
      </c>
      <c r="N172" s="2"/>
      <c r="O172" s="2" t="s">
        <v>279</v>
      </c>
      <c r="P172" s="3" t="s">
        <v>6</v>
      </c>
      <c r="Q172" s="3">
        <v>15</v>
      </c>
      <c r="R172" s="2">
        <v>17</v>
      </c>
      <c r="S172" s="2">
        <v>12</v>
      </c>
      <c r="T172" s="30" t="s">
        <v>168</v>
      </c>
      <c r="U172" s="30" t="s">
        <v>492</v>
      </c>
      <c r="V172" s="30"/>
      <c r="W172" s="30"/>
      <c r="X172" s="3" t="s">
        <v>6</v>
      </c>
      <c r="Y172" s="3">
        <v>15</v>
      </c>
      <c r="Z172" s="2">
        <v>17</v>
      </c>
      <c r="AA172" s="2">
        <v>12</v>
      </c>
      <c r="AB172" s="2" t="s">
        <v>280</v>
      </c>
      <c r="AC172" s="33"/>
      <c r="AD172" s="3" t="s">
        <v>137</v>
      </c>
      <c r="AE172" s="3">
        <v>49</v>
      </c>
      <c r="AF172" s="2">
        <v>44</v>
      </c>
      <c r="AG172" s="2">
        <v>19</v>
      </c>
      <c r="AH172" s="2"/>
      <c r="AI172" s="33" t="s">
        <v>209</v>
      </c>
      <c r="AJ172" s="12" t="s">
        <v>116</v>
      </c>
      <c r="AK172" s="12">
        <v>65</v>
      </c>
      <c r="AL172" s="13">
        <v>57</v>
      </c>
      <c r="AM172" s="13">
        <v>25</v>
      </c>
      <c r="AN172" s="13"/>
      <c r="AO172" s="34" t="s">
        <v>180</v>
      </c>
      <c r="AP172" s="2" t="s">
        <v>239</v>
      </c>
      <c r="AQ172" s="2" t="s">
        <v>248</v>
      </c>
      <c r="AR172" s="2" t="s">
        <v>281</v>
      </c>
      <c r="AS172" s="2" t="s">
        <v>282</v>
      </c>
      <c r="AT172" s="2" t="s">
        <v>87</v>
      </c>
      <c r="AU172" s="1" t="s">
        <v>88</v>
      </c>
      <c r="AV172" s="2" t="s">
        <v>89</v>
      </c>
      <c r="AW172" s="1" t="s">
        <v>108</v>
      </c>
      <c r="AX172" s="2" t="s">
        <v>93</v>
      </c>
      <c r="AY172" s="14" t="s">
        <v>283</v>
      </c>
      <c r="AZ172" s="14">
        <v>1</v>
      </c>
      <c r="BA172" s="3" t="s">
        <v>6</v>
      </c>
      <c r="BB172" s="3">
        <v>15</v>
      </c>
      <c r="BC172" s="2">
        <v>17</v>
      </c>
      <c r="BD172" s="2">
        <v>12</v>
      </c>
      <c r="BE172" s="2" t="s">
        <v>1666</v>
      </c>
      <c r="BF172" s="2">
        <v>15</v>
      </c>
      <c r="BG172" s="2">
        <v>6</v>
      </c>
      <c r="BH172" s="104">
        <v>4.7699999999999996</v>
      </c>
      <c r="BI172" s="114">
        <v>3.18</v>
      </c>
      <c r="BJ172" s="115">
        <v>2.5299999999999998</v>
      </c>
      <c r="BK172" s="114">
        <v>1.27</v>
      </c>
      <c r="BL172" s="106">
        <v>1.42</v>
      </c>
      <c r="BM172" s="108">
        <v>1.42</v>
      </c>
      <c r="BN172" s="106">
        <v>0.9</v>
      </c>
      <c r="BO172" s="108">
        <v>0</v>
      </c>
      <c r="BP172" s="107">
        <v>0.76</v>
      </c>
      <c r="BQ172" s="106">
        <v>2.02</v>
      </c>
      <c r="BR172" s="106">
        <v>2.56</v>
      </c>
      <c r="BS172" s="106">
        <v>2.93</v>
      </c>
      <c r="BT172" s="106">
        <v>1.62</v>
      </c>
      <c r="BU172" s="8">
        <v>0.62</v>
      </c>
      <c r="BV172" s="7">
        <v>3.95</v>
      </c>
      <c r="BW172" s="7">
        <v>5.25</v>
      </c>
      <c r="BX172" s="4">
        <v>10.49</v>
      </c>
      <c r="BY172" s="4">
        <v>13.39</v>
      </c>
      <c r="BZ172" s="4">
        <v>4.6100000000000003</v>
      </c>
      <c r="CA172" s="39">
        <v>3.07</v>
      </c>
      <c r="CB172" s="5">
        <v>0</v>
      </c>
      <c r="CC172" s="5">
        <v>0</v>
      </c>
      <c r="CD172" s="7">
        <v>1.61</v>
      </c>
      <c r="CE172" s="8">
        <v>1.49</v>
      </c>
      <c r="CF172" s="7">
        <v>0.95</v>
      </c>
      <c r="CG172" s="8">
        <v>1.1200000000000001</v>
      </c>
      <c r="CH172" s="6">
        <v>1.99</v>
      </c>
      <c r="CI172" s="7">
        <v>2.48</v>
      </c>
      <c r="CJ172" s="7">
        <v>2.76</v>
      </c>
      <c r="CK172" s="7">
        <v>2.3199999999999998</v>
      </c>
      <c r="CL172" s="7">
        <v>0.83</v>
      </c>
      <c r="CM172" s="8">
        <v>2.0699999999999998</v>
      </c>
      <c r="CN172" s="7">
        <v>4.17</v>
      </c>
      <c r="CO172" s="7">
        <v>5.22</v>
      </c>
      <c r="CP172" s="4">
        <v>10.34</v>
      </c>
      <c r="CQ172" s="4">
        <v>12.92</v>
      </c>
      <c r="CR172" s="16">
        <v>27.61</v>
      </c>
      <c r="CS172" s="40">
        <v>28.05</v>
      </c>
      <c r="CT172" s="23">
        <v>29.74</v>
      </c>
      <c r="CU172" s="40">
        <v>31.9</v>
      </c>
      <c r="CV172" s="17">
        <v>32.659999999999997</v>
      </c>
      <c r="CW172" s="19">
        <v>35.549999999999997</v>
      </c>
      <c r="CX172" s="17">
        <v>38.200000000000003</v>
      </c>
      <c r="CY172" s="19">
        <v>39.369999999999997</v>
      </c>
      <c r="CZ172" s="18">
        <v>39.65</v>
      </c>
      <c r="DA172" s="17">
        <v>40</v>
      </c>
      <c r="DB172" s="17">
        <v>39.880000000000003</v>
      </c>
      <c r="DC172" s="17">
        <v>39.29</v>
      </c>
      <c r="DD172" s="17">
        <v>42.43</v>
      </c>
      <c r="DE172" s="19">
        <v>47.36</v>
      </c>
      <c r="DF172" s="17">
        <v>48.12</v>
      </c>
      <c r="DG172" s="17">
        <v>43.73</v>
      </c>
      <c r="DH172" s="16">
        <v>44.58</v>
      </c>
      <c r="DI172" s="16">
        <v>45.64</v>
      </c>
      <c r="DJ172" s="16">
        <v>27.66</v>
      </c>
      <c r="DK172" s="40">
        <v>28.72</v>
      </c>
      <c r="DL172" s="23">
        <v>30.16</v>
      </c>
      <c r="DM172" s="23">
        <v>31.9</v>
      </c>
      <c r="DN172" s="17">
        <v>32.43</v>
      </c>
      <c r="DO172" s="19">
        <v>35.72</v>
      </c>
      <c r="DP172" s="17">
        <v>37.43</v>
      </c>
      <c r="DQ172" s="19">
        <v>40.49</v>
      </c>
      <c r="DR172" s="18">
        <v>40.5</v>
      </c>
      <c r="DS172" s="17">
        <v>40.07</v>
      </c>
      <c r="DT172" s="17">
        <v>38.96</v>
      </c>
      <c r="DU172" s="17">
        <v>40.17</v>
      </c>
      <c r="DV172" s="17">
        <v>42.33</v>
      </c>
      <c r="DW172" s="19">
        <v>47.68</v>
      </c>
      <c r="DX172" s="17">
        <v>49.37</v>
      </c>
      <c r="DY172" s="17">
        <v>44.72</v>
      </c>
      <c r="DZ172" s="16">
        <v>44.52</v>
      </c>
      <c r="EA172" s="16">
        <v>44.23</v>
      </c>
      <c r="EB172" s="16">
        <v>0</v>
      </c>
      <c r="EC172" s="23">
        <v>0</v>
      </c>
      <c r="ED172" s="23">
        <v>0</v>
      </c>
      <c r="EE172" s="23">
        <v>0</v>
      </c>
      <c r="EF172" s="17">
        <v>0</v>
      </c>
      <c r="EG172" s="17">
        <v>-3</v>
      </c>
      <c r="EH172" s="17">
        <v>-5</v>
      </c>
      <c r="EI172" s="17">
        <v>-7</v>
      </c>
      <c r="EJ172" s="17">
        <v>-7</v>
      </c>
      <c r="EK172" s="17">
        <v>-1</v>
      </c>
      <c r="EL172" s="17">
        <v>7</v>
      </c>
      <c r="EM172" s="17">
        <v>15</v>
      </c>
      <c r="EN172" s="17">
        <v>18</v>
      </c>
      <c r="EO172" s="17">
        <v>22</v>
      </c>
      <c r="EP172" s="17">
        <v>21</v>
      </c>
      <c r="EQ172" s="17">
        <v>13</v>
      </c>
      <c r="ER172" s="20">
        <v>11</v>
      </c>
      <c r="ES172" s="20">
        <v>4</v>
      </c>
      <c r="ET172" s="50"/>
      <c r="EU172" s="50"/>
      <c r="EV172" s="50"/>
    </row>
    <row r="173" spans="1:152" s="154" customFormat="1" ht="14">
      <c r="A173" s="2" t="s">
        <v>1327</v>
      </c>
      <c r="B173" s="2" t="s">
        <v>1666</v>
      </c>
      <c r="C173" s="2">
        <v>15</v>
      </c>
      <c r="D173" s="2">
        <v>2</v>
      </c>
      <c r="E173" s="2">
        <v>50570249</v>
      </c>
      <c r="F173" s="2" t="s">
        <v>91</v>
      </c>
      <c r="G173" s="1" t="s">
        <v>378</v>
      </c>
      <c r="H173" s="15" t="s">
        <v>95</v>
      </c>
      <c r="I173" s="1">
        <v>1</v>
      </c>
      <c r="J173" s="2">
        <v>172.5</v>
      </c>
      <c r="K173" s="2">
        <v>59.4</v>
      </c>
      <c r="L173" s="2" t="s">
        <v>167</v>
      </c>
      <c r="M173" s="2"/>
      <c r="N173" s="2" t="s">
        <v>238</v>
      </c>
      <c r="O173" s="2" t="s">
        <v>376</v>
      </c>
      <c r="P173" s="3" t="s">
        <v>6</v>
      </c>
      <c r="Q173" s="3">
        <v>18</v>
      </c>
      <c r="R173" s="2">
        <v>21</v>
      </c>
      <c r="S173" s="2">
        <v>13</v>
      </c>
      <c r="T173" s="30" t="s">
        <v>168</v>
      </c>
      <c r="U173" s="30"/>
      <c r="V173" s="30"/>
      <c r="W173" s="30"/>
      <c r="X173" s="3" t="s">
        <v>6</v>
      </c>
      <c r="Y173" s="3">
        <v>18</v>
      </c>
      <c r="Z173" s="2">
        <v>21</v>
      </c>
      <c r="AA173" s="2">
        <v>13</v>
      </c>
      <c r="AB173" s="2" t="s">
        <v>1328</v>
      </c>
      <c r="AC173" s="33"/>
      <c r="AD173" s="3" t="s">
        <v>137</v>
      </c>
      <c r="AE173" s="3">
        <v>53</v>
      </c>
      <c r="AF173" s="2">
        <v>39</v>
      </c>
      <c r="AG173" s="2">
        <v>28</v>
      </c>
      <c r="AH173" s="2"/>
      <c r="AI173" s="33" t="s">
        <v>443</v>
      </c>
      <c r="AJ173" s="12" t="s">
        <v>116</v>
      </c>
      <c r="AK173" s="12">
        <v>62</v>
      </c>
      <c r="AL173" s="13">
        <v>49</v>
      </c>
      <c r="AM173" s="13">
        <v>28</v>
      </c>
      <c r="AN173" s="13"/>
      <c r="AO173" s="34" t="s">
        <v>180</v>
      </c>
      <c r="AP173" s="2" t="s">
        <v>341</v>
      </c>
      <c r="AQ173" s="2" t="s">
        <v>377</v>
      </c>
      <c r="AR173" s="2" t="s">
        <v>119</v>
      </c>
      <c r="AS173" s="2" t="s">
        <v>204</v>
      </c>
      <c r="AT173" s="2" t="s">
        <v>87</v>
      </c>
      <c r="AU173" s="1" t="s">
        <v>242</v>
      </c>
      <c r="AV173" s="2" t="s">
        <v>89</v>
      </c>
      <c r="AW173" s="1" t="s">
        <v>108</v>
      </c>
      <c r="AX173" s="2" t="s">
        <v>93</v>
      </c>
      <c r="AY173" s="14" t="s">
        <v>379</v>
      </c>
      <c r="AZ173" s="14">
        <v>1</v>
      </c>
      <c r="BA173" s="3" t="s">
        <v>6</v>
      </c>
      <c r="BB173" s="3">
        <v>18</v>
      </c>
      <c r="BC173" s="2">
        <v>21</v>
      </c>
      <c r="BD173" s="2">
        <v>13</v>
      </c>
      <c r="BE173" s="2" t="s">
        <v>1666</v>
      </c>
      <c r="BF173" s="2">
        <v>15</v>
      </c>
      <c r="BG173" s="2">
        <v>2</v>
      </c>
      <c r="BH173" s="104">
        <v>4.5199999999999996</v>
      </c>
      <c r="BI173" s="107">
        <v>3.45</v>
      </c>
      <c r="BJ173" s="106">
        <v>3.02</v>
      </c>
      <c r="BK173" s="107">
        <v>2.12</v>
      </c>
      <c r="BL173" s="106">
        <v>2.39</v>
      </c>
      <c r="BM173" s="108">
        <v>1.18</v>
      </c>
      <c r="BN173" s="106">
        <v>0.88</v>
      </c>
      <c r="BO173" s="108">
        <v>0</v>
      </c>
      <c r="BP173" s="107">
        <v>0.63</v>
      </c>
      <c r="BQ173" s="106">
        <v>0.87</v>
      </c>
      <c r="BR173" s="106">
        <v>3.39</v>
      </c>
      <c r="BS173" s="106">
        <v>5.79</v>
      </c>
      <c r="BT173" s="106">
        <v>3.83</v>
      </c>
      <c r="BU173" s="8">
        <v>3.62</v>
      </c>
      <c r="BV173" s="7">
        <v>5.34</v>
      </c>
      <c r="BW173" s="9">
        <v>6.12</v>
      </c>
      <c r="BX173" s="4">
        <v>14.86</v>
      </c>
      <c r="BY173" s="97">
        <v>20.11</v>
      </c>
      <c r="BZ173" s="4">
        <v>4.49</v>
      </c>
      <c r="CA173" s="6">
        <v>2.4500000000000002</v>
      </c>
      <c r="CB173" s="7">
        <v>0</v>
      </c>
      <c r="CC173" s="7">
        <v>0</v>
      </c>
      <c r="CD173" s="7">
        <v>1.63</v>
      </c>
      <c r="CE173" s="8">
        <v>2.4900000000000002</v>
      </c>
      <c r="CF173" s="7">
        <v>2.2400000000000002</v>
      </c>
      <c r="CG173" s="8">
        <v>3.68</v>
      </c>
      <c r="CH173" s="6">
        <v>3.25</v>
      </c>
      <c r="CI173" s="7">
        <v>4.25</v>
      </c>
      <c r="CJ173" s="7">
        <v>4.13</v>
      </c>
      <c r="CK173" s="7">
        <v>4.17</v>
      </c>
      <c r="CL173" s="7">
        <v>1.46</v>
      </c>
      <c r="CM173" s="8">
        <v>2.5499999999999998</v>
      </c>
      <c r="CN173" s="7">
        <v>5.13</v>
      </c>
      <c r="CO173" s="9">
        <v>8.2100000000000009</v>
      </c>
      <c r="CP173" s="4">
        <v>12.28</v>
      </c>
      <c r="CQ173" s="97">
        <v>20.91</v>
      </c>
      <c r="CR173" s="16">
        <v>28.32</v>
      </c>
      <c r="CS173" s="18">
        <v>31.02</v>
      </c>
      <c r="CT173" s="17">
        <v>33.92</v>
      </c>
      <c r="CU173" s="18">
        <v>37.1</v>
      </c>
      <c r="CV173" s="17">
        <v>37.799999999999997</v>
      </c>
      <c r="CW173" s="19">
        <v>39.35</v>
      </c>
      <c r="CX173" s="17">
        <v>40.58</v>
      </c>
      <c r="CY173" s="19">
        <v>41.49</v>
      </c>
      <c r="CZ173" s="18">
        <v>43.39</v>
      </c>
      <c r="DA173" s="17">
        <v>41.76</v>
      </c>
      <c r="DB173" s="17">
        <v>42.82</v>
      </c>
      <c r="DC173" s="17">
        <v>44.5</v>
      </c>
      <c r="DD173" s="17">
        <v>50.05</v>
      </c>
      <c r="DE173" s="19">
        <v>52.27</v>
      </c>
      <c r="DF173" s="17">
        <v>50.44</v>
      </c>
      <c r="DG173" s="20">
        <v>50.04</v>
      </c>
      <c r="DH173" s="16">
        <v>48.21</v>
      </c>
      <c r="DI173" s="97">
        <v>45.07</v>
      </c>
      <c r="DJ173" s="16">
        <v>27.83</v>
      </c>
      <c r="DK173" s="18">
        <v>30.11</v>
      </c>
      <c r="DL173" s="17">
        <v>33.15</v>
      </c>
      <c r="DM173" s="17">
        <v>37.21</v>
      </c>
      <c r="DN173" s="17">
        <v>37.76</v>
      </c>
      <c r="DO173" s="19">
        <v>39.799999999999997</v>
      </c>
      <c r="DP173" s="17">
        <v>40.630000000000003</v>
      </c>
      <c r="DQ173" s="19">
        <v>41.36</v>
      </c>
      <c r="DR173" s="18">
        <v>41.87</v>
      </c>
      <c r="DS173" s="17">
        <v>41.09</v>
      </c>
      <c r="DT173" s="17">
        <v>42.74</v>
      </c>
      <c r="DU173" s="17">
        <v>44.17</v>
      </c>
      <c r="DV173" s="17">
        <v>50.34</v>
      </c>
      <c r="DW173" s="19">
        <v>51.89</v>
      </c>
      <c r="DX173" s="17">
        <v>50.95</v>
      </c>
      <c r="DY173" s="20">
        <v>50.64</v>
      </c>
      <c r="DZ173" s="16">
        <v>47.3</v>
      </c>
      <c r="EA173" s="97">
        <v>43.9</v>
      </c>
      <c r="EB173" s="16">
        <v>5</v>
      </c>
      <c r="EC173" s="17">
        <v>6</v>
      </c>
      <c r="ED173" s="17">
        <v>6</v>
      </c>
      <c r="EE173" s="17">
        <v>5</v>
      </c>
      <c r="EF173" s="17">
        <v>0</v>
      </c>
      <c r="EG173" s="17">
        <v>-4</v>
      </c>
      <c r="EH173" s="17">
        <v>-8</v>
      </c>
      <c r="EI173" s="17">
        <v>-7</v>
      </c>
      <c r="EJ173" s="17">
        <v>-4</v>
      </c>
      <c r="EK173" s="17">
        <v>4</v>
      </c>
      <c r="EL173" s="17">
        <v>11</v>
      </c>
      <c r="EM173" s="17">
        <v>22</v>
      </c>
      <c r="EN173" s="17">
        <v>27</v>
      </c>
      <c r="EO173" s="17">
        <v>28</v>
      </c>
      <c r="EP173" s="17">
        <v>26</v>
      </c>
      <c r="EQ173" s="20">
        <v>21</v>
      </c>
      <c r="ER173" s="20">
        <v>13</v>
      </c>
      <c r="ES173" s="97">
        <v>12</v>
      </c>
      <c r="ET173" s="50"/>
      <c r="EU173" s="50"/>
      <c r="EV173" s="50"/>
    </row>
    <row r="174" spans="1:152" s="154" customFormat="1" ht="14">
      <c r="A174" s="2" t="s">
        <v>594</v>
      </c>
      <c r="B174" s="2" t="s">
        <v>1666</v>
      </c>
      <c r="C174" s="2">
        <v>15</v>
      </c>
      <c r="D174" s="2">
        <v>5</v>
      </c>
      <c r="E174" s="2">
        <v>52380170</v>
      </c>
      <c r="F174" s="2" t="s">
        <v>91</v>
      </c>
      <c r="G174" s="1" t="s">
        <v>592</v>
      </c>
      <c r="H174" s="15" t="s">
        <v>95</v>
      </c>
      <c r="I174" s="1">
        <v>0</v>
      </c>
      <c r="J174" s="2">
        <v>153</v>
      </c>
      <c r="K174" s="2">
        <v>62.2</v>
      </c>
      <c r="L174" s="2" t="s">
        <v>167</v>
      </c>
      <c r="M174" s="2"/>
      <c r="N174" s="2" t="s">
        <v>238</v>
      </c>
      <c r="O174" s="2" t="s">
        <v>376</v>
      </c>
      <c r="P174" s="3" t="s">
        <v>48</v>
      </c>
      <c r="Q174" s="3">
        <v>23</v>
      </c>
      <c r="R174" s="2">
        <v>23</v>
      </c>
      <c r="S174" s="2">
        <v>20</v>
      </c>
      <c r="T174" s="30" t="s">
        <v>168</v>
      </c>
      <c r="U174" s="30"/>
      <c r="V174" s="30"/>
      <c r="W174" s="30"/>
      <c r="X174" s="3" t="s">
        <v>48</v>
      </c>
      <c r="Y174" s="3">
        <v>23</v>
      </c>
      <c r="Z174" s="2">
        <v>23</v>
      </c>
      <c r="AA174" s="2">
        <v>20</v>
      </c>
      <c r="AB174" s="2" t="s">
        <v>590</v>
      </c>
      <c r="AC174" s="33"/>
      <c r="AD174" s="3" t="s">
        <v>115</v>
      </c>
      <c r="AE174" s="3">
        <v>66</v>
      </c>
      <c r="AF174" s="2">
        <v>53</v>
      </c>
      <c r="AG174" s="2">
        <v>42</v>
      </c>
      <c r="AH174" s="2"/>
      <c r="AI174" s="33" t="s">
        <v>209</v>
      </c>
      <c r="AJ174" s="12" t="s">
        <v>116</v>
      </c>
      <c r="AK174" s="12">
        <v>71</v>
      </c>
      <c r="AL174" s="13">
        <v>53</v>
      </c>
      <c r="AM174" s="13">
        <v>43</v>
      </c>
      <c r="AN174" s="13"/>
      <c r="AO174" s="34" t="s">
        <v>180</v>
      </c>
      <c r="AP174" s="2" t="s">
        <v>591</v>
      </c>
      <c r="AQ174" s="2" t="s">
        <v>265</v>
      </c>
      <c r="AR174" s="2" t="s">
        <v>226</v>
      </c>
      <c r="AS174" s="2" t="s">
        <v>513</v>
      </c>
      <c r="AT174" s="2" t="s">
        <v>87</v>
      </c>
      <c r="AU174" s="1"/>
      <c r="AV174" s="2" t="s">
        <v>89</v>
      </c>
      <c r="AW174" s="1"/>
      <c r="AX174" s="2" t="s">
        <v>93</v>
      </c>
      <c r="AY174" s="14" t="s">
        <v>593</v>
      </c>
      <c r="AZ174" s="14">
        <v>1</v>
      </c>
      <c r="BA174" s="3" t="s">
        <v>48</v>
      </c>
      <c r="BB174" s="3">
        <v>23</v>
      </c>
      <c r="BC174" s="2">
        <v>23</v>
      </c>
      <c r="BD174" s="2">
        <v>20</v>
      </c>
      <c r="BE174" s="2" t="s">
        <v>1666</v>
      </c>
      <c r="BF174" s="2">
        <v>15</v>
      </c>
      <c r="BG174" s="2">
        <v>5</v>
      </c>
      <c r="BH174" s="104">
        <v>3.93</v>
      </c>
      <c r="BI174" s="105">
        <v>3.77</v>
      </c>
      <c r="BJ174" s="115">
        <v>2.41</v>
      </c>
      <c r="BK174" s="107">
        <v>2.78</v>
      </c>
      <c r="BL174" s="106">
        <v>1.67</v>
      </c>
      <c r="BM174" s="108">
        <v>0</v>
      </c>
      <c r="BN174" s="106">
        <v>0</v>
      </c>
      <c r="BO174" s="108">
        <v>0</v>
      </c>
      <c r="BP174" s="107">
        <v>0.45</v>
      </c>
      <c r="BQ174" s="106">
        <v>2.5099999999999998</v>
      </c>
      <c r="BR174" s="106">
        <v>3.54</v>
      </c>
      <c r="BS174" s="106">
        <v>4.76</v>
      </c>
      <c r="BT174" s="106">
        <v>1.83</v>
      </c>
      <c r="BU174" s="8">
        <v>2.17</v>
      </c>
      <c r="BV174" s="7">
        <v>3.13</v>
      </c>
      <c r="BW174" s="7">
        <v>4.41</v>
      </c>
      <c r="BX174" s="4">
        <v>8.89</v>
      </c>
      <c r="BY174" s="4">
        <v>11.78</v>
      </c>
      <c r="BZ174" s="4">
        <v>3.79</v>
      </c>
      <c r="CA174" s="37">
        <v>1.52</v>
      </c>
      <c r="CB174" s="5">
        <v>1.3</v>
      </c>
      <c r="CC174" s="7">
        <v>1.78</v>
      </c>
      <c r="CD174" s="7">
        <v>1.88</v>
      </c>
      <c r="CE174" s="8">
        <v>1.88</v>
      </c>
      <c r="CF174" s="7">
        <v>1.88</v>
      </c>
      <c r="CG174" s="8">
        <v>2.36</v>
      </c>
      <c r="CH174" s="6">
        <v>3.11</v>
      </c>
      <c r="CI174" s="7">
        <v>3.9</v>
      </c>
      <c r="CJ174" s="7">
        <v>4</v>
      </c>
      <c r="CK174" s="7">
        <v>2.11</v>
      </c>
      <c r="CL174" s="7">
        <v>0.45</v>
      </c>
      <c r="CM174" s="8">
        <v>1.58</v>
      </c>
      <c r="CN174" s="7">
        <v>4.04</v>
      </c>
      <c r="CO174" s="7">
        <v>4.38</v>
      </c>
      <c r="CP174" s="4">
        <v>8.35</v>
      </c>
      <c r="CQ174" s="4">
        <v>12.13</v>
      </c>
      <c r="CR174" s="16">
        <v>24.44</v>
      </c>
      <c r="CS174" s="38">
        <v>29.8</v>
      </c>
      <c r="CT174" s="23">
        <v>31.92</v>
      </c>
      <c r="CU174" s="18">
        <v>32.200000000000003</v>
      </c>
      <c r="CV174" s="17">
        <v>34.340000000000003</v>
      </c>
      <c r="CW174" s="19">
        <v>36.22</v>
      </c>
      <c r="CX174" s="17">
        <v>37.94</v>
      </c>
      <c r="CY174" s="19">
        <v>35.119999999999997</v>
      </c>
      <c r="CZ174" s="18">
        <v>37.479999999999997</v>
      </c>
      <c r="DA174" s="17">
        <v>37.020000000000003</v>
      </c>
      <c r="DB174" s="17">
        <v>37.07</v>
      </c>
      <c r="DC174" s="17">
        <v>36.4</v>
      </c>
      <c r="DD174" s="17">
        <v>40.19</v>
      </c>
      <c r="DE174" s="19">
        <v>39.79</v>
      </c>
      <c r="DF174" s="17">
        <v>41.2</v>
      </c>
      <c r="DG174" s="17">
        <v>40.79</v>
      </c>
      <c r="DH174" s="16">
        <v>41.09</v>
      </c>
      <c r="DI174" s="16">
        <v>37.36</v>
      </c>
      <c r="DJ174" s="16">
        <v>23.9</v>
      </c>
      <c r="DK174" s="38">
        <v>30.03</v>
      </c>
      <c r="DL174" s="23">
        <v>32.31</v>
      </c>
      <c r="DM174" s="17">
        <v>33.08</v>
      </c>
      <c r="DN174" s="17">
        <v>35.35</v>
      </c>
      <c r="DO174" s="19">
        <v>36.42</v>
      </c>
      <c r="DP174" s="17">
        <v>37.409999999999997</v>
      </c>
      <c r="DQ174" s="19">
        <v>35.729999999999997</v>
      </c>
      <c r="DR174" s="18">
        <v>37.369999999999997</v>
      </c>
      <c r="DS174" s="17">
        <v>36.69</v>
      </c>
      <c r="DT174" s="17">
        <v>36.06</v>
      </c>
      <c r="DU174" s="17">
        <v>36.31</v>
      </c>
      <c r="DV174" s="17">
        <v>40.119999999999997</v>
      </c>
      <c r="DW174" s="19">
        <v>39.450000000000003</v>
      </c>
      <c r="DX174" s="17">
        <v>41.9</v>
      </c>
      <c r="DY174" s="17">
        <v>40.35</v>
      </c>
      <c r="DZ174" s="16">
        <v>41.73</v>
      </c>
      <c r="EA174" s="16">
        <v>37.78</v>
      </c>
      <c r="EB174" s="16">
        <v>11</v>
      </c>
      <c r="EC174" s="20">
        <v>8</v>
      </c>
      <c r="ED174" s="23">
        <v>4</v>
      </c>
      <c r="EE174" s="17">
        <v>0</v>
      </c>
      <c r="EF174" s="17">
        <v>-7</v>
      </c>
      <c r="EG174" s="17">
        <v>-11</v>
      </c>
      <c r="EH174" s="17">
        <v>-11</v>
      </c>
      <c r="EI174" s="17">
        <v>-8</v>
      </c>
      <c r="EJ174" s="17">
        <v>-2</v>
      </c>
      <c r="EK174" s="17">
        <v>9</v>
      </c>
      <c r="EL174" s="17">
        <v>22</v>
      </c>
      <c r="EM174" s="17">
        <v>29</v>
      </c>
      <c r="EN174" s="17">
        <v>35</v>
      </c>
      <c r="EO174" s="17">
        <v>29</v>
      </c>
      <c r="EP174" s="17">
        <v>25</v>
      </c>
      <c r="EQ174" s="17">
        <v>19</v>
      </c>
      <c r="ER174" s="20">
        <v>16</v>
      </c>
      <c r="ES174" s="20">
        <v>19</v>
      </c>
      <c r="ET174" s="50"/>
      <c r="EU174" s="50"/>
      <c r="EV174" s="50"/>
    </row>
    <row r="175" spans="1:152" s="154" customFormat="1" ht="14">
      <c r="A175" s="2" t="s">
        <v>1345</v>
      </c>
      <c r="B175" s="2" t="s">
        <v>1667</v>
      </c>
      <c r="C175" s="2">
        <v>14</v>
      </c>
      <c r="D175" s="2">
        <v>11</v>
      </c>
      <c r="E175" s="2">
        <v>47972933</v>
      </c>
      <c r="F175" s="2" t="s">
        <v>91</v>
      </c>
      <c r="G175" s="1" t="s">
        <v>398</v>
      </c>
      <c r="H175" s="15" t="s">
        <v>95</v>
      </c>
      <c r="I175" s="1">
        <v>-5</v>
      </c>
      <c r="J175" s="2">
        <v>163.80000000000001</v>
      </c>
      <c r="K175" s="2">
        <v>49.3</v>
      </c>
      <c r="L175" s="2" t="s">
        <v>167</v>
      </c>
      <c r="M175" s="2"/>
      <c r="N175" s="2"/>
      <c r="O175" s="2" t="s">
        <v>376</v>
      </c>
      <c r="P175" s="3" t="s">
        <v>6</v>
      </c>
      <c r="Q175" s="3">
        <v>21</v>
      </c>
      <c r="R175" s="2">
        <v>22</v>
      </c>
      <c r="S175" s="2">
        <v>14</v>
      </c>
      <c r="T175" s="30" t="s">
        <v>168</v>
      </c>
      <c r="U175" s="30" t="s">
        <v>395</v>
      </c>
      <c r="V175" s="30"/>
      <c r="W175" s="30"/>
      <c r="X175" s="3" t="s">
        <v>6</v>
      </c>
      <c r="Y175" s="3">
        <v>21</v>
      </c>
      <c r="Z175" s="2">
        <v>22</v>
      </c>
      <c r="AA175" s="2">
        <v>14</v>
      </c>
      <c r="AB175" s="2" t="s">
        <v>1144</v>
      </c>
      <c r="AC175" s="33"/>
      <c r="AD175" s="3" t="s">
        <v>137</v>
      </c>
      <c r="AE175" s="3">
        <v>42</v>
      </c>
      <c r="AF175" s="2">
        <v>35</v>
      </c>
      <c r="AG175" s="2">
        <v>13</v>
      </c>
      <c r="AH175" s="2"/>
      <c r="AI175" s="33" t="s">
        <v>443</v>
      </c>
      <c r="AJ175" s="12" t="s">
        <v>116</v>
      </c>
      <c r="AK175" s="12">
        <v>53</v>
      </c>
      <c r="AL175" s="13">
        <v>32</v>
      </c>
      <c r="AM175" s="13">
        <v>12</v>
      </c>
      <c r="AN175" s="13"/>
      <c r="AO175" s="34" t="s">
        <v>180</v>
      </c>
      <c r="AP175" s="2" t="s">
        <v>396</v>
      </c>
      <c r="AQ175" s="2" t="s">
        <v>265</v>
      </c>
      <c r="AR175" s="2" t="s">
        <v>140</v>
      </c>
      <c r="AS175" s="2" t="s">
        <v>397</v>
      </c>
      <c r="AT175" s="2" t="s">
        <v>87</v>
      </c>
      <c r="AU175" s="1" t="s">
        <v>88</v>
      </c>
      <c r="AV175" s="2" t="s">
        <v>89</v>
      </c>
      <c r="AW175" s="1" t="s">
        <v>108</v>
      </c>
      <c r="AX175" s="2" t="s">
        <v>93</v>
      </c>
      <c r="AY175" s="14" t="s">
        <v>399</v>
      </c>
      <c r="AZ175" s="14">
        <v>2</v>
      </c>
      <c r="BA175" s="3" t="s">
        <v>6</v>
      </c>
      <c r="BB175" s="3">
        <v>21</v>
      </c>
      <c r="BC175" s="2">
        <v>22</v>
      </c>
      <c r="BD175" s="2">
        <v>14</v>
      </c>
      <c r="BE175" s="2" t="s">
        <v>1667</v>
      </c>
      <c r="BF175" s="2">
        <v>14</v>
      </c>
      <c r="BG175" s="2">
        <v>11</v>
      </c>
      <c r="BH175" s="104">
        <v>5.45</v>
      </c>
      <c r="BI175" s="105">
        <v>4.46</v>
      </c>
      <c r="BJ175" s="109">
        <v>2.81</v>
      </c>
      <c r="BK175" s="105">
        <v>2.36</v>
      </c>
      <c r="BL175" s="109">
        <v>2.61</v>
      </c>
      <c r="BM175" s="104">
        <v>3.48</v>
      </c>
      <c r="BN175" s="109">
        <v>2.39</v>
      </c>
      <c r="BO175" s="104">
        <v>2.3199999999999998</v>
      </c>
      <c r="BP175" s="105">
        <v>3.05</v>
      </c>
      <c r="BQ175" s="109">
        <v>2.56</v>
      </c>
      <c r="BR175" s="109">
        <v>3.35</v>
      </c>
      <c r="BS175" s="109">
        <v>5.39</v>
      </c>
      <c r="BT175" s="109">
        <v>2.95</v>
      </c>
      <c r="BU175" s="4">
        <v>3.29</v>
      </c>
      <c r="BV175" s="9">
        <v>6.12</v>
      </c>
      <c r="BW175" s="9">
        <v>8.57</v>
      </c>
      <c r="BX175" s="4">
        <v>16.2</v>
      </c>
      <c r="BY175" s="4">
        <v>19.739999999999998</v>
      </c>
      <c r="BZ175" s="4">
        <v>6.38</v>
      </c>
      <c r="CA175" s="37">
        <v>3.67</v>
      </c>
      <c r="CB175" s="9">
        <v>0.97</v>
      </c>
      <c r="CC175" s="9">
        <v>0.9</v>
      </c>
      <c r="CD175" s="9">
        <v>1.54</v>
      </c>
      <c r="CE175" s="4">
        <v>3.64</v>
      </c>
      <c r="CF175" s="9">
        <v>2.76</v>
      </c>
      <c r="CG175" s="4">
        <v>3.49</v>
      </c>
      <c r="CH175" s="37">
        <v>2.98</v>
      </c>
      <c r="CI175" s="9">
        <v>2.11</v>
      </c>
      <c r="CJ175" s="9">
        <v>5.15</v>
      </c>
      <c r="CK175" s="9">
        <v>5.75</v>
      </c>
      <c r="CL175" s="9">
        <v>5.28</v>
      </c>
      <c r="CM175" s="4">
        <v>5.14</v>
      </c>
      <c r="CN175" s="9">
        <v>7.48</v>
      </c>
      <c r="CO175" s="9">
        <v>9.25</v>
      </c>
      <c r="CP175" s="4">
        <v>13.47</v>
      </c>
      <c r="CQ175" s="4">
        <v>19.43</v>
      </c>
      <c r="CR175" s="16">
        <v>30.27</v>
      </c>
      <c r="CS175" s="38">
        <v>32.590000000000003</v>
      </c>
      <c r="CT175" s="20">
        <v>35.22</v>
      </c>
      <c r="CU175" s="38">
        <v>37.26</v>
      </c>
      <c r="CV175" s="20">
        <v>38.119999999999997</v>
      </c>
      <c r="CW175" s="16">
        <v>39.04</v>
      </c>
      <c r="CX175" s="20">
        <v>41.12</v>
      </c>
      <c r="CY175" s="16">
        <v>40.74</v>
      </c>
      <c r="CZ175" s="38">
        <v>41.36</v>
      </c>
      <c r="DA175" s="20">
        <v>41.74</v>
      </c>
      <c r="DB175" s="20">
        <v>43.55</v>
      </c>
      <c r="DC175" s="20">
        <v>43.61</v>
      </c>
      <c r="DD175" s="20">
        <v>48.16</v>
      </c>
      <c r="DE175" s="16">
        <v>48.96</v>
      </c>
      <c r="DF175" s="20">
        <v>51.23</v>
      </c>
      <c r="DG175" s="20">
        <v>49.56</v>
      </c>
      <c r="DH175" s="16">
        <v>48.83</v>
      </c>
      <c r="DI175" s="16">
        <v>45.31</v>
      </c>
      <c r="DJ175" s="16">
        <v>29.61</v>
      </c>
      <c r="DK175" s="38">
        <v>31.73</v>
      </c>
      <c r="DL175" s="20">
        <v>34.770000000000003</v>
      </c>
      <c r="DM175" s="20">
        <v>37.44</v>
      </c>
      <c r="DN175" s="20">
        <v>39.29</v>
      </c>
      <c r="DO175" s="16">
        <v>39.64</v>
      </c>
      <c r="DP175" s="20">
        <v>41.28</v>
      </c>
      <c r="DQ175" s="16">
        <v>40.97</v>
      </c>
      <c r="DR175" s="38">
        <v>42.39</v>
      </c>
      <c r="DS175" s="20">
        <v>42.32</v>
      </c>
      <c r="DT175" s="20">
        <v>43.76</v>
      </c>
      <c r="DU175" s="20">
        <v>43.27</v>
      </c>
      <c r="DV175" s="20">
        <v>49.3</v>
      </c>
      <c r="DW175" s="16">
        <v>48.27</v>
      </c>
      <c r="DX175" s="20">
        <v>51.13</v>
      </c>
      <c r="DY175" s="20">
        <v>50.95</v>
      </c>
      <c r="DZ175" s="16">
        <v>48.48</v>
      </c>
      <c r="EA175" s="16">
        <v>44.27</v>
      </c>
      <c r="EB175" s="16">
        <v>6</v>
      </c>
      <c r="EC175" s="20">
        <v>6</v>
      </c>
      <c r="ED175" s="20">
        <v>7</v>
      </c>
      <c r="EE175" s="20">
        <v>7</v>
      </c>
      <c r="EF175" s="20">
        <v>3</v>
      </c>
      <c r="EG175" s="20">
        <v>0</v>
      </c>
      <c r="EH175" s="20">
        <v>0</v>
      </c>
      <c r="EI175" s="20">
        <v>-2</v>
      </c>
      <c r="EJ175" s="20">
        <v>-6</v>
      </c>
      <c r="EK175" s="20">
        <v>-2</v>
      </c>
      <c r="EL175" s="20">
        <v>6</v>
      </c>
      <c r="EM175" s="20">
        <v>11</v>
      </c>
      <c r="EN175" s="20">
        <v>14</v>
      </c>
      <c r="EO175" s="20">
        <v>19</v>
      </c>
      <c r="EP175" s="20">
        <v>15</v>
      </c>
      <c r="EQ175" s="20">
        <v>11</v>
      </c>
      <c r="ER175" s="20">
        <v>6</v>
      </c>
      <c r="ES175" s="20">
        <v>6</v>
      </c>
      <c r="ET175" s="50"/>
      <c r="EU175" s="50"/>
      <c r="EV175" s="50"/>
    </row>
    <row r="176" spans="1:152" s="154" customFormat="1" ht="14">
      <c r="A176" s="2" t="s">
        <v>1424</v>
      </c>
      <c r="B176" s="2" t="s">
        <v>1666</v>
      </c>
      <c r="C176" s="2">
        <v>20</v>
      </c>
      <c r="D176" s="2">
        <v>0</v>
      </c>
      <c r="E176" s="2">
        <v>40136510</v>
      </c>
      <c r="F176" s="2" t="s">
        <v>91</v>
      </c>
      <c r="G176" s="1" t="s">
        <v>891</v>
      </c>
      <c r="H176" s="14"/>
      <c r="I176" s="1"/>
      <c r="J176" s="2">
        <v>167.1</v>
      </c>
      <c r="K176" s="2">
        <v>52.7</v>
      </c>
      <c r="L176" s="2" t="s">
        <v>167</v>
      </c>
      <c r="M176" s="2"/>
      <c r="N176" s="2" t="s">
        <v>238</v>
      </c>
      <c r="O176" s="2" t="s">
        <v>201</v>
      </c>
      <c r="P176" s="3" t="s">
        <v>6</v>
      </c>
      <c r="Q176" s="3">
        <v>13</v>
      </c>
      <c r="R176" s="2">
        <v>12</v>
      </c>
      <c r="S176" s="2">
        <v>9</v>
      </c>
      <c r="T176" s="30" t="s">
        <v>168</v>
      </c>
      <c r="U176" s="30" t="s">
        <v>860</v>
      </c>
      <c r="V176" s="30"/>
      <c r="W176" s="30"/>
      <c r="X176" s="3" t="s">
        <v>6</v>
      </c>
      <c r="Y176" s="3">
        <v>13</v>
      </c>
      <c r="Z176" s="2">
        <v>12</v>
      </c>
      <c r="AA176" s="2">
        <v>9</v>
      </c>
      <c r="AB176" s="2" t="s">
        <v>1427</v>
      </c>
      <c r="AC176" s="33"/>
      <c r="AD176" s="3" t="s">
        <v>137</v>
      </c>
      <c r="AE176" s="3">
        <v>52</v>
      </c>
      <c r="AF176" s="2">
        <v>42</v>
      </c>
      <c r="AG176" s="2">
        <v>25</v>
      </c>
      <c r="AH176" s="2"/>
      <c r="AI176" s="33" t="s">
        <v>443</v>
      </c>
      <c r="AJ176" s="12" t="s">
        <v>138</v>
      </c>
      <c r="AK176" s="12">
        <v>53</v>
      </c>
      <c r="AL176" s="13">
        <v>39</v>
      </c>
      <c r="AM176" s="13">
        <v>35</v>
      </c>
      <c r="AN176" s="13"/>
      <c r="AO176" s="34" t="s">
        <v>180</v>
      </c>
      <c r="AP176" s="2" t="s">
        <v>250</v>
      </c>
      <c r="AQ176" s="2" t="s">
        <v>118</v>
      </c>
      <c r="AR176" s="2" t="s">
        <v>429</v>
      </c>
      <c r="AS176" s="2" t="s">
        <v>245</v>
      </c>
      <c r="AT176" s="2" t="s">
        <v>87</v>
      </c>
      <c r="AU176" s="1"/>
      <c r="AV176" s="2" t="s">
        <v>89</v>
      </c>
      <c r="AW176" s="1"/>
      <c r="AX176" s="2" t="s">
        <v>93</v>
      </c>
      <c r="AY176" s="14" t="s">
        <v>1428</v>
      </c>
      <c r="AZ176" s="14">
        <v>1</v>
      </c>
      <c r="BA176" s="3" t="s">
        <v>6</v>
      </c>
      <c r="BB176" s="3">
        <v>13</v>
      </c>
      <c r="BC176" s="2">
        <v>12</v>
      </c>
      <c r="BD176" s="2">
        <v>9</v>
      </c>
      <c r="BE176" s="2" t="s">
        <v>1666</v>
      </c>
      <c r="BF176" s="2">
        <v>20</v>
      </c>
      <c r="BG176" s="2">
        <v>0</v>
      </c>
      <c r="BH176" s="104">
        <v>3.65</v>
      </c>
      <c r="BI176" s="105">
        <v>2.4500000000000002</v>
      </c>
      <c r="BJ176" s="109">
        <v>2.17</v>
      </c>
      <c r="BK176" s="107">
        <v>1.94</v>
      </c>
      <c r="BL176" s="106">
        <v>1.56</v>
      </c>
      <c r="BM176" s="108">
        <v>2.0099999999999998</v>
      </c>
      <c r="BN176" s="106">
        <v>0.75</v>
      </c>
      <c r="BO176" s="108">
        <v>2.06</v>
      </c>
      <c r="BP176" s="107">
        <v>2.4700000000000002</v>
      </c>
      <c r="BQ176" s="106">
        <v>4.07</v>
      </c>
      <c r="BR176" s="106">
        <v>6.74</v>
      </c>
      <c r="BS176" s="106">
        <v>4.25</v>
      </c>
      <c r="BT176" s="106">
        <v>3.36</v>
      </c>
      <c r="BU176" s="8">
        <v>5.36</v>
      </c>
      <c r="BV176" s="7">
        <v>6.46</v>
      </c>
      <c r="BW176" s="9">
        <v>9.36</v>
      </c>
      <c r="BX176" s="4">
        <v>13.12</v>
      </c>
      <c r="BY176" s="4">
        <v>14.35</v>
      </c>
      <c r="BZ176" s="4">
        <v>3.69</v>
      </c>
      <c r="CA176" s="26">
        <v>1.96</v>
      </c>
      <c r="CB176" s="25">
        <v>1.28</v>
      </c>
      <c r="CC176" s="53">
        <v>1.1100000000000001</v>
      </c>
      <c r="CD176" s="53">
        <v>1.22</v>
      </c>
      <c r="CE176" s="54">
        <v>2.14</v>
      </c>
      <c r="CF176" s="53">
        <v>1.51</v>
      </c>
      <c r="CG176" s="54">
        <v>3.14</v>
      </c>
      <c r="CH176" s="55">
        <v>4.5999999999999996</v>
      </c>
      <c r="CI176" s="53">
        <v>4.8499999999999996</v>
      </c>
      <c r="CJ176" s="53">
        <v>6.59</v>
      </c>
      <c r="CK176" s="53">
        <v>3.72</v>
      </c>
      <c r="CL176" s="7">
        <v>3.61</v>
      </c>
      <c r="CM176" s="8">
        <v>5.07</v>
      </c>
      <c r="CN176" s="7">
        <v>7.61</v>
      </c>
      <c r="CO176" s="9">
        <v>9.91</v>
      </c>
      <c r="CP176" s="4">
        <v>12.42</v>
      </c>
      <c r="CQ176" s="4">
        <v>16.399999999999999</v>
      </c>
      <c r="CR176" s="16">
        <v>26.42</v>
      </c>
      <c r="CS176" s="38">
        <v>30.65</v>
      </c>
      <c r="CT176" s="20">
        <v>33.26</v>
      </c>
      <c r="CU176" s="18">
        <v>35.549999999999997</v>
      </c>
      <c r="CV176" s="17">
        <v>34.4</v>
      </c>
      <c r="CW176" s="19">
        <v>35.229999999999997</v>
      </c>
      <c r="CX176" s="17">
        <v>36.65</v>
      </c>
      <c r="CY176" s="19">
        <v>36.67</v>
      </c>
      <c r="CZ176" s="18">
        <v>36.71</v>
      </c>
      <c r="DA176" s="17">
        <v>38.36</v>
      </c>
      <c r="DB176" s="17">
        <v>38.1</v>
      </c>
      <c r="DC176" s="17">
        <v>41.26</v>
      </c>
      <c r="DD176" s="17">
        <v>43.84</v>
      </c>
      <c r="DE176" s="19">
        <v>43.15</v>
      </c>
      <c r="DF176" s="17">
        <v>45.22</v>
      </c>
      <c r="DG176" s="20">
        <v>43.25</v>
      </c>
      <c r="DH176" s="16">
        <v>44.53</v>
      </c>
      <c r="DI176" s="16">
        <v>38.65</v>
      </c>
      <c r="DJ176" s="16">
        <v>26.74</v>
      </c>
      <c r="DK176" s="38">
        <v>30.28</v>
      </c>
      <c r="DL176" s="20">
        <v>33.200000000000003</v>
      </c>
      <c r="DM176" s="17">
        <v>35.49</v>
      </c>
      <c r="DN176" s="17">
        <v>34.36</v>
      </c>
      <c r="DO176" s="19">
        <v>35.44</v>
      </c>
      <c r="DP176" s="17">
        <v>35.64</v>
      </c>
      <c r="DQ176" s="19">
        <v>35.96</v>
      </c>
      <c r="DR176" s="18">
        <v>37.590000000000003</v>
      </c>
      <c r="DS176" s="17">
        <v>38.08</v>
      </c>
      <c r="DT176" s="17">
        <v>38.89</v>
      </c>
      <c r="DU176" s="17">
        <v>42.37</v>
      </c>
      <c r="DV176" s="17">
        <v>43.93</v>
      </c>
      <c r="DW176" s="19">
        <v>42.63</v>
      </c>
      <c r="DX176" s="17">
        <v>45.68</v>
      </c>
      <c r="DY176" s="20">
        <v>43.74</v>
      </c>
      <c r="DZ176" s="16">
        <v>44.42</v>
      </c>
      <c r="EA176" s="16">
        <v>38.590000000000003</v>
      </c>
      <c r="EB176" s="16">
        <v>1</v>
      </c>
      <c r="EC176" s="20">
        <v>1</v>
      </c>
      <c r="ED176" s="20">
        <v>-1</v>
      </c>
      <c r="EE176" s="17">
        <v>-4</v>
      </c>
      <c r="EF176" s="17">
        <v>-6</v>
      </c>
      <c r="EG176" s="17">
        <v>-10</v>
      </c>
      <c r="EH176" s="17">
        <v>-11</v>
      </c>
      <c r="EI176" s="17">
        <v>-14</v>
      </c>
      <c r="EJ176" s="17">
        <v>-11</v>
      </c>
      <c r="EK176" s="17">
        <v>-4</v>
      </c>
      <c r="EL176" s="17">
        <v>2</v>
      </c>
      <c r="EM176" s="17">
        <v>13</v>
      </c>
      <c r="EN176" s="17">
        <v>17</v>
      </c>
      <c r="EO176" s="17">
        <v>14</v>
      </c>
      <c r="EP176" s="17">
        <v>12</v>
      </c>
      <c r="EQ176" s="20">
        <v>8</v>
      </c>
      <c r="ER176" s="20">
        <v>6</v>
      </c>
      <c r="ES176" s="20">
        <v>6</v>
      </c>
      <c r="ET176" s="50"/>
      <c r="EU176" s="50"/>
      <c r="EV176" s="50"/>
    </row>
    <row r="177" spans="1:152" s="154" customFormat="1" ht="14">
      <c r="A177" s="2" t="s">
        <v>1065</v>
      </c>
      <c r="B177" s="2" t="s">
        <v>1666</v>
      </c>
      <c r="C177" s="2">
        <v>12</v>
      </c>
      <c r="D177" s="2">
        <v>1</v>
      </c>
      <c r="E177" s="2">
        <v>51775597</v>
      </c>
      <c r="F177" s="2" t="s">
        <v>91</v>
      </c>
      <c r="G177" s="1" t="s">
        <v>1069</v>
      </c>
      <c r="H177" s="14"/>
      <c r="I177" s="1"/>
      <c r="J177" s="2">
        <v>149.4</v>
      </c>
      <c r="K177" s="2">
        <v>39.799999999999997</v>
      </c>
      <c r="L177" s="2" t="s">
        <v>167</v>
      </c>
      <c r="M177" s="2"/>
      <c r="N177" s="2" t="s">
        <v>238</v>
      </c>
      <c r="O177" s="2" t="s">
        <v>201</v>
      </c>
      <c r="P177" s="3" t="s">
        <v>6</v>
      </c>
      <c r="Q177" s="3">
        <v>19</v>
      </c>
      <c r="R177" s="2">
        <v>17</v>
      </c>
      <c r="S177" s="2">
        <v>10</v>
      </c>
      <c r="T177" s="30" t="s">
        <v>649</v>
      </c>
      <c r="U177" s="30"/>
      <c r="V177" s="30"/>
      <c r="W177" s="30"/>
      <c r="X177" s="3" t="s">
        <v>6</v>
      </c>
      <c r="Y177" s="3">
        <v>19</v>
      </c>
      <c r="Z177" s="2">
        <v>17</v>
      </c>
      <c r="AA177" s="2">
        <v>10</v>
      </c>
      <c r="AB177" s="2" t="s">
        <v>1068</v>
      </c>
      <c r="AC177" s="33"/>
      <c r="AD177" s="3" t="s">
        <v>137</v>
      </c>
      <c r="AE177" s="3">
        <v>64</v>
      </c>
      <c r="AF177" s="2">
        <v>47</v>
      </c>
      <c r="AG177" s="2">
        <v>34</v>
      </c>
      <c r="AH177" s="2"/>
      <c r="AI177" s="33" t="s">
        <v>443</v>
      </c>
      <c r="AJ177" s="12" t="s">
        <v>116</v>
      </c>
      <c r="AK177" s="12">
        <v>69</v>
      </c>
      <c r="AL177" s="13">
        <v>47</v>
      </c>
      <c r="AM177" s="13">
        <v>25</v>
      </c>
      <c r="AN177" s="13"/>
      <c r="AO177" s="34" t="s">
        <v>180</v>
      </c>
      <c r="AP177" s="2" t="s">
        <v>272</v>
      </c>
      <c r="AQ177" s="2" t="s">
        <v>336</v>
      </c>
      <c r="AR177" s="2" t="s">
        <v>695</v>
      </c>
      <c r="AS177" s="2" t="s">
        <v>324</v>
      </c>
      <c r="AT177" s="2" t="s">
        <v>87</v>
      </c>
      <c r="AU177" s="1"/>
      <c r="AV177" s="2" t="s">
        <v>89</v>
      </c>
      <c r="AW177" s="1"/>
      <c r="AX177" s="2" t="s">
        <v>93</v>
      </c>
      <c r="AY177" s="14" t="s">
        <v>253</v>
      </c>
      <c r="AZ177" s="14">
        <v>1</v>
      </c>
      <c r="BA177" s="3" t="s">
        <v>6</v>
      </c>
      <c r="BB177" s="3">
        <v>19</v>
      </c>
      <c r="BC177" s="2">
        <v>17</v>
      </c>
      <c r="BD177" s="2">
        <v>10</v>
      </c>
      <c r="BE177" s="2" t="s">
        <v>1666</v>
      </c>
      <c r="BF177" s="2">
        <v>12</v>
      </c>
      <c r="BG177" s="2">
        <v>1</v>
      </c>
      <c r="BH177" s="104">
        <v>3.71</v>
      </c>
      <c r="BI177" s="105">
        <v>3.25</v>
      </c>
      <c r="BJ177" s="109">
        <v>2.46</v>
      </c>
      <c r="BK177" s="107">
        <v>1.74</v>
      </c>
      <c r="BL177" s="106">
        <v>2.17</v>
      </c>
      <c r="BM177" s="108">
        <v>1.49</v>
      </c>
      <c r="BN177" s="106">
        <v>1.34</v>
      </c>
      <c r="BO177" s="108">
        <v>0.94</v>
      </c>
      <c r="BP177" s="107">
        <v>2.33</v>
      </c>
      <c r="BQ177" s="106">
        <v>3.35</v>
      </c>
      <c r="BR177" s="106">
        <v>5.35</v>
      </c>
      <c r="BS177" s="106">
        <v>4.76</v>
      </c>
      <c r="BT177" s="106">
        <v>2.69</v>
      </c>
      <c r="BU177" s="8">
        <v>2.58</v>
      </c>
      <c r="BV177" s="7">
        <v>3.88</v>
      </c>
      <c r="BW177" s="9">
        <v>6.42</v>
      </c>
      <c r="BX177" s="4">
        <v>9.17</v>
      </c>
      <c r="BY177" s="4">
        <v>14.23</v>
      </c>
      <c r="BZ177" s="4">
        <v>3.59</v>
      </c>
      <c r="CA177" s="26">
        <v>2.99</v>
      </c>
      <c r="CB177" s="25">
        <v>1.56</v>
      </c>
      <c r="CC177" s="53">
        <v>0.72</v>
      </c>
      <c r="CD177" s="53">
        <v>1.34</v>
      </c>
      <c r="CE177" s="54">
        <v>2.5299999999999998</v>
      </c>
      <c r="CF177" s="53">
        <v>2.66</v>
      </c>
      <c r="CG177" s="54">
        <v>1.99</v>
      </c>
      <c r="CH177" s="55">
        <v>2.88</v>
      </c>
      <c r="CI177" s="53">
        <v>3.08</v>
      </c>
      <c r="CJ177" s="53">
        <v>3.1</v>
      </c>
      <c r="CK177" s="53">
        <v>3.08</v>
      </c>
      <c r="CL177" s="7">
        <v>2.2999999999999998</v>
      </c>
      <c r="CM177" s="8">
        <v>2.97</v>
      </c>
      <c r="CN177" s="7">
        <v>3.53</v>
      </c>
      <c r="CO177" s="9">
        <v>4.37</v>
      </c>
      <c r="CP177" s="4">
        <v>6.3</v>
      </c>
      <c r="CQ177" s="4">
        <v>11.12</v>
      </c>
      <c r="CR177" s="16">
        <v>26.49</v>
      </c>
      <c r="CS177" s="38">
        <v>29.41</v>
      </c>
      <c r="CT177" s="20">
        <v>31.33</v>
      </c>
      <c r="CU177" s="18">
        <v>32.950000000000003</v>
      </c>
      <c r="CV177" s="17">
        <v>34.26</v>
      </c>
      <c r="CW177" s="19">
        <v>34.76</v>
      </c>
      <c r="CX177" s="17">
        <v>36.090000000000003</v>
      </c>
      <c r="CY177" s="19">
        <v>36.01</v>
      </c>
      <c r="CZ177" s="18">
        <v>37.159999999999997</v>
      </c>
      <c r="DA177" s="17">
        <v>37.89</v>
      </c>
      <c r="DB177" s="17">
        <v>38.33</v>
      </c>
      <c r="DC177" s="17">
        <v>40.630000000000003</v>
      </c>
      <c r="DD177" s="17">
        <v>43.35</v>
      </c>
      <c r="DE177" s="19">
        <v>44.69</v>
      </c>
      <c r="DF177" s="17">
        <v>43.3</v>
      </c>
      <c r="DG177" s="20">
        <v>42.82</v>
      </c>
      <c r="DH177" s="16">
        <v>39.29</v>
      </c>
      <c r="DI177" s="16">
        <v>35.799999999999997</v>
      </c>
      <c r="DJ177" s="16">
        <v>26.5</v>
      </c>
      <c r="DK177" s="38">
        <v>29.87</v>
      </c>
      <c r="DL177" s="20">
        <v>31.89</v>
      </c>
      <c r="DM177" s="17">
        <v>32.32</v>
      </c>
      <c r="DN177" s="17">
        <v>33.880000000000003</v>
      </c>
      <c r="DO177" s="19">
        <v>34.96</v>
      </c>
      <c r="DP177" s="17">
        <v>35.54</v>
      </c>
      <c r="DQ177" s="19">
        <v>36.61</v>
      </c>
      <c r="DR177" s="18">
        <v>37.57</v>
      </c>
      <c r="DS177" s="17">
        <v>37.74</v>
      </c>
      <c r="DT177" s="17">
        <v>38.549999999999997</v>
      </c>
      <c r="DU177" s="17">
        <v>40.86</v>
      </c>
      <c r="DV177" s="17">
        <v>43.05</v>
      </c>
      <c r="DW177" s="19">
        <v>43.39</v>
      </c>
      <c r="DX177" s="17">
        <v>43.34</v>
      </c>
      <c r="DY177" s="20">
        <v>43.11</v>
      </c>
      <c r="DZ177" s="16">
        <v>40.909999999999997</v>
      </c>
      <c r="EA177" s="16">
        <v>35.869999999999997</v>
      </c>
      <c r="EB177" s="16">
        <v>3</v>
      </c>
      <c r="EC177" s="20">
        <v>3</v>
      </c>
      <c r="ED177" s="20">
        <v>4</v>
      </c>
      <c r="EE177" s="17">
        <v>1</v>
      </c>
      <c r="EF177" s="17">
        <v>1</v>
      </c>
      <c r="EG177" s="17">
        <v>-2</v>
      </c>
      <c r="EH177" s="17">
        <v>-7</v>
      </c>
      <c r="EI177" s="17">
        <v>-8</v>
      </c>
      <c r="EJ177" s="17">
        <v>-7</v>
      </c>
      <c r="EK177" s="17">
        <v>0</v>
      </c>
      <c r="EL177" s="17">
        <v>8</v>
      </c>
      <c r="EM177" s="17">
        <v>19</v>
      </c>
      <c r="EN177" s="17">
        <v>25</v>
      </c>
      <c r="EO177" s="17">
        <v>24</v>
      </c>
      <c r="EP177" s="17">
        <v>18</v>
      </c>
      <c r="EQ177" s="20">
        <v>16</v>
      </c>
      <c r="ER177" s="20">
        <v>10</v>
      </c>
      <c r="ES177" s="20">
        <v>6</v>
      </c>
      <c r="ET177" s="50"/>
      <c r="EU177" s="50"/>
      <c r="EV177" s="50"/>
    </row>
    <row r="178" spans="1:152" s="154" customFormat="1" ht="14">
      <c r="A178" s="2" t="s">
        <v>1299</v>
      </c>
      <c r="B178" s="2" t="s">
        <v>1666</v>
      </c>
      <c r="C178" s="2">
        <v>14</v>
      </c>
      <c r="D178" s="2">
        <v>11</v>
      </c>
      <c r="E178" s="2">
        <v>53327228</v>
      </c>
      <c r="F178" s="2" t="s">
        <v>91</v>
      </c>
      <c r="G178" s="1" t="s">
        <v>243</v>
      </c>
      <c r="H178" s="15" t="s">
        <v>95</v>
      </c>
      <c r="I178" s="1">
        <v>1</v>
      </c>
      <c r="J178" s="2">
        <v>150.5</v>
      </c>
      <c r="K178" s="2">
        <v>34</v>
      </c>
      <c r="L178" s="2" t="s">
        <v>167</v>
      </c>
      <c r="M178" s="2"/>
      <c r="N178" s="2" t="s">
        <v>238</v>
      </c>
      <c r="O178" s="2" t="s">
        <v>201</v>
      </c>
      <c r="P178" s="3" t="s">
        <v>6</v>
      </c>
      <c r="Q178" s="3">
        <v>21</v>
      </c>
      <c r="R178" s="2">
        <v>19</v>
      </c>
      <c r="S178" s="2">
        <v>13</v>
      </c>
      <c r="T178" s="30"/>
      <c r="U178" s="30"/>
      <c r="V178" s="30"/>
      <c r="W178" s="30"/>
      <c r="X178" s="3" t="s">
        <v>6</v>
      </c>
      <c r="Y178" s="3">
        <v>21</v>
      </c>
      <c r="Z178" s="2">
        <v>19</v>
      </c>
      <c r="AA178" s="2">
        <v>13</v>
      </c>
      <c r="AB178" s="2" t="s">
        <v>1300</v>
      </c>
      <c r="AC178" s="33"/>
      <c r="AD178" s="3" t="s">
        <v>137</v>
      </c>
      <c r="AE178" s="3">
        <v>58</v>
      </c>
      <c r="AF178" s="2">
        <v>41</v>
      </c>
      <c r="AG178" s="2">
        <v>32</v>
      </c>
      <c r="AH178" s="2"/>
      <c r="AI178" s="33" t="s">
        <v>443</v>
      </c>
      <c r="AJ178" s="12" t="s">
        <v>116</v>
      </c>
      <c r="AK178" s="12">
        <v>55</v>
      </c>
      <c r="AL178" s="13">
        <v>42</v>
      </c>
      <c r="AM178" s="13">
        <v>39</v>
      </c>
      <c r="AN178" s="13"/>
      <c r="AO178" s="34" t="s">
        <v>197</v>
      </c>
      <c r="AP178" s="2" t="s">
        <v>239</v>
      </c>
      <c r="AQ178" s="2" t="s">
        <v>240</v>
      </c>
      <c r="AR178" s="2" t="s">
        <v>241</v>
      </c>
      <c r="AS178" s="2" t="s">
        <v>151</v>
      </c>
      <c r="AT178" s="2" t="s">
        <v>87</v>
      </c>
      <c r="AU178" s="1" t="s">
        <v>242</v>
      </c>
      <c r="AV178" s="2" t="s">
        <v>89</v>
      </c>
      <c r="AW178" s="1" t="s">
        <v>108</v>
      </c>
      <c r="AX178" s="2" t="s">
        <v>93</v>
      </c>
      <c r="AY178" s="14" t="s">
        <v>244</v>
      </c>
      <c r="AZ178" s="14">
        <v>1</v>
      </c>
      <c r="BA178" s="3" t="s">
        <v>6</v>
      </c>
      <c r="BB178" s="3">
        <v>21</v>
      </c>
      <c r="BC178" s="2">
        <v>19</v>
      </c>
      <c r="BD178" s="2">
        <v>13</v>
      </c>
      <c r="BE178" s="2" t="s">
        <v>1666</v>
      </c>
      <c r="BF178" s="2">
        <v>14</v>
      </c>
      <c r="BG178" s="2">
        <v>11</v>
      </c>
      <c r="BH178" s="104">
        <v>3.69</v>
      </c>
      <c r="BI178" s="114">
        <v>3.96</v>
      </c>
      <c r="BJ178" s="115">
        <v>2.74</v>
      </c>
      <c r="BK178" s="114">
        <v>1.74</v>
      </c>
      <c r="BL178" s="106">
        <v>2.61</v>
      </c>
      <c r="BM178" s="108">
        <v>2.68</v>
      </c>
      <c r="BN178" s="106">
        <v>2.17</v>
      </c>
      <c r="BO178" s="108">
        <v>2.17</v>
      </c>
      <c r="BP178" s="107">
        <v>2.71</v>
      </c>
      <c r="BQ178" s="106">
        <v>3.26</v>
      </c>
      <c r="BR178" s="106">
        <v>4.0999999999999996</v>
      </c>
      <c r="BS178" s="106">
        <v>5.38</v>
      </c>
      <c r="BT178" s="106">
        <v>2.17</v>
      </c>
      <c r="BU178" s="8">
        <v>2.52</v>
      </c>
      <c r="BV178" s="7">
        <v>3.29</v>
      </c>
      <c r="BW178" s="9">
        <v>4.8499999999999996</v>
      </c>
      <c r="BX178" s="4">
        <v>10.91</v>
      </c>
      <c r="BY178" s="4">
        <v>19.37</v>
      </c>
      <c r="BZ178" s="4">
        <v>4.04</v>
      </c>
      <c r="CA178" s="39">
        <v>2.4500000000000002</v>
      </c>
      <c r="CB178" s="5">
        <v>2.71</v>
      </c>
      <c r="CC178" s="5">
        <v>1.57</v>
      </c>
      <c r="CD178" s="7">
        <v>1.9</v>
      </c>
      <c r="CE178" s="8">
        <v>2.02</v>
      </c>
      <c r="CF178" s="7">
        <v>2.88</v>
      </c>
      <c r="CG178" s="8">
        <v>2.87</v>
      </c>
      <c r="CH178" s="6">
        <v>3.9</v>
      </c>
      <c r="CI178" s="7">
        <v>3.51</v>
      </c>
      <c r="CJ178" s="7">
        <v>4.5</v>
      </c>
      <c r="CK178" s="7">
        <v>4.96</v>
      </c>
      <c r="CL178" s="7">
        <v>3.13</v>
      </c>
      <c r="CM178" s="8">
        <v>3.53</v>
      </c>
      <c r="CN178" s="7">
        <v>5.19</v>
      </c>
      <c r="CO178" s="9">
        <v>5.93</v>
      </c>
      <c r="CP178" s="4">
        <v>10.039999999999999</v>
      </c>
      <c r="CQ178" s="4">
        <v>18.89</v>
      </c>
      <c r="CR178" s="16">
        <v>26.64</v>
      </c>
      <c r="CS178" s="40">
        <v>29.92</v>
      </c>
      <c r="CT178" s="23">
        <v>31.21</v>
      </c>
      <c r="CU178" s="40">
        <v>31.43</v>
      </c>
      <c r="CV178" s="17">
        <v>34.22</v>
      </c>
      <c r="CW178" s="19">
        <v>35.21</v>
      </c>
      <c r="CX178" s="17">
        <v>36.18</v>
      </c>
      <c r="CY178" s="19">
        <v>36.22</v>
      </c>
      <c r="CZ178" s="18">
        <v>39.229999999999997</v>
      </c>
      <c r="DA178" s="17">
        <v>38.869999999999997</v>
      </c>
      <c r="DB178" s="17">
        <v>41.24</v>
      </c>
      <c r="DC178" s="17">
        <v>41.63</v>
      </c>
      <c r="DD178" s="17">
        <v>43.38</v>
      </c>
      <c r="DE178" s="19">
        <v>44.99</v>
      </c>
      <c r="DF178" s="17">
        <v>45.19</v>
      </c>
      <c r="DG178" s="20">
        <v>42.19</v>
      </c>
      <c r="DH178" s="16">
        <v>38.409999999999997</v>
      </c>
      <c r="DI178" s="16">
        <v>35.43</v>
      </c>
      <c r="DJ178" s="16">
        <v>26.04</v>
      </c>
      <c r="DK178" s="40">
        <v>28.45</v>
      </c>
      <c r="DL178" s="23">
        <v>30.61</v>
      </c>
      <c r="DM178" s="23">
        <v>31.86</v>
      </c>
      <c r="DN178" s="17">
        <v>34.409999999999997</v>
      </c>
      <c r="DO178" s="19">
        <v>35.340000000000003</v>
      </c>
      <c r="DP178" s="17">
        <v>36.49</v>
      </c>
      <c r="DQ178" s="19">
        <v>36.04</v>
      </c>
      <c r="DR178" s="18">
        <v>39.35</v>
      </c>
      <c r="DS178" s="17">
        <v>38.130000000000003</v>
      </c>
      <c r="DT178" s="17">
        <v>41.14</v>
      </c>
      <c r="DU178" s="17">
        <v>41.08</v>
      </c>
      <c r="DV178" s="17">
        <v>43.9</v>
      </c>
      <c r="DW178" s="19">
        <v>45.96</v>
      </c>
      <c r="DX178" s="17">
        <v>46.42</v>
      </c>
      <c r="DY178" s="20">
        <v>42.55</v>
      </c>
      <c r="DZ178" s="16">
        <v>39.53</v>
      </c>
      <c r="EA178" s="16">
        <v>33.799999999999997</v>
      </c>
      <c r="EB178" s="16">
        <v>3</v>
      </c>
      <c r="EC178" s="23">
        <v>4</v>
      </c>
      <c r="ED178" s="23">
        <v>7</v>
      </c>
      <c r="EE178" s="23">
        <v>10</v>
      </c>
      <c r="EF178" s="17">
        <v>4</v>
      </c>
      <c r="EG178" s="17">
        <v>0</v>
      </c>
      <c r="EH178" s="17">
        <v>-4</v>
      </c>
      <c r="EI178" s="17">
        <v>-7</v>
      </c>
      <c r="EJ178" s="17">
        <v>-4</v>
      </c>
      <c r="EK178" s="17">
        <v>0</v>
      </c>
      <c r="EL178" s="17">
        <v>8</v>
      </c>
      <c r="EM178" s="17">
        <v>19</v>
      </c>
      <c r="EN178" s="17">
        <v>23</v>
      </c>
      <c r="EO178" s="17">
        <v>25</v>
      </c>
      <c r="EP178" s="17">
        <v>23</v>
      </c>
      <c r="EQ178" s="20">
        <v>19</v>
      </c>
      <c r="ER178" s="20">
        <v>15</v>
      </c>
      <c r="ES178" s="20">
        <v>14</v>
      </c>
      <c r="ET178" s="50"/>
      <c r="EU178" s="50"/>
      <c r="EV178" s="50"/>
    </row>
    <row r="179" spans="1:152" s="154" customFormat="1" ht="14">
      <c r="A179" s="2" t="s">
        <v>1076</v>
      </c>
      <c r="B179" s="2" t="s">
        <v>1666</v>
      </c>
      <c r="C179" s="2">
        <v>14</v>
      </c>
      <c r="D179" s="2">
        <v>8</v>
      </c>
      <c r="E179" s="2">
        <v>51469443</v>
      </c>
      <c r="F179" s="2" t="s">
        <v>91</v>
      </c>
      <c r="G179" s="1" t="s">
        <v>1080</v>
      </c>
      <c r="H179" s="14"/>
      <c r="I179" s="1"/>
      <c r="J179" s="2">
        <v>159.69999999999999</v>
      </c>
      <c r="K179" s="2">
        <v>81.5</v>
      </c>
      <c r="L179" s="2" t="s">
        <v>167</v>
      </c>
      <c r="M179" s="2"/>
      <c r="N179" s="2" t="s">
        <v>238</v>
      </c>
      <c r="O179" s="2" t="s">
        <v>201</v>
      </c>
      <c r="P179" s="3" t="s">
        <v>6</v>
      </c>
      <c r="Q179" s="3">
        <v>23</v>
      </c>
      <c r="R179" s="2">
        <v>20</v>
      </c>
      <c r="S179" s="2">
        <v>12</v>
      </c>
      <c r="T179" s="30"/>
      <c r="U179" s="30"/>
      <c r="V179" s="30"/>
      <c r="W179" s="30"/>
      <c r="X179" s="3" t="s">
        <v>6</v>
      </c>
      <c r="Y179" s="3">
        <v>23</v>
      </c>
      <c r="Z179" s="2">
        <v>20</v>
      </c>
      <c r="AA179" s="2">
        <v>12</v>
      </c>
      <c r="AB179" s="2" t="s">
        <v>283</v>
      </c>
      <c r="AC179" s="33"/>
      <c r="AD179" s="3" t="s">
        <v>81</v>
      </c>
      <c r="AE179" s="3">
        <v>39</v>
      </c>
      <c r="AF179" s="2">
        <v>25</v>
      </c>
      <c r="AG179" s="2">
        <v>25</v>
      </c>
      <c r="AH179" s="2"/>
      <c r="AI179" s="33" t="s">
        <v>107</v>
      </c>
      <c r="AJ179" s="12" t="s">
        <v>126</v>
      </c>
      <c r="AK179" s="12">
        <v>64</v>
      </c>
      <c r="AL179" s="13">
        <v>38</v>
      </c>
      <c r="AM179" s="13">
        <v>25</v>
      </c>
      <c r="AN179" s="13"/>
      <c r="AO179" s="34" t="s">
        <v>90</v>
      </c>
      <c r="AP179" s="2" t="s">
        <v>869</v>
      </c>
      <c r="AQ179" s="2" t="s">
        <v>774</v>
      </c>
      <c r="AR179" s="2" t="s">
        <v>1078</v>
      </c>
      <c r="AS179" s="2" t="s">
        <v>1079</v>
      </c>
      <c r="AT179" s="2" t="s">
        <v>87</v>
      </c>
      <c r="AU179" s="1"/>
      <c r="AV179" s="2" t="s">
        <v>89</v>
      </c>
      <c r="AW179" s="1"/>
      <c r="AX179" s="2" t="s">
        <v>93</v>
      </c>
      <c r="AY179" s="14" t="s">
        <v>1081</v>
      </c>
      <c r="AZ179" s="14">
        <v>1</v>
      </c>
      <c r="BA179" s="3" t="s">
        <v>6</v>
      </c>
      <c r="BB179" s="3">
        <v>23</v>
      </c>
      <c r="BC179" s="2">
        <v>20</v>
      </c>
      <c r="BD179" s="2">
        <v>12</v>
      </c>
      <c r="BE179" s="2" t="s">
        <v>1666</v>
      </c>
      <c r="BF179" s="2">
        <v>14</v>
      </c>
      <c r="BG179" s="2">
        <v>8</v>
      </c>
      <c r="BH179" s="104">
        <v>3.38</v>
      </c>
      <c r="BI179" s="105">
        <v>2.68</v>
      </c>
      <c r="BJ179" s="109">
        <v>2.29</v>
      </c>
      <c r="BK179" s="105">
        <v>1.99</v>
      </c>
      <c r="BL179" s="106">
        <v>1.69</v>
      </c>
      <c r="BM179" s="108">
        <v>0.67</v>
      </c>
      <c r="BN179" s="106">
        <v>0.12</v>
      </c>
      <c r="BO179" s="108">
        <v>0.63</v>
      </c>
      <c r="BP179" s="107">
        <v>0.76</v>
      </c>
      <c r="BQ179" s="106">
        <v>1.62</v>
      </c>
      <c r="BR179" s="106">
        <v>3.99</v>
      </c>
      <c r="BS179" s="106">
        <v>6.39</v>
      </c>
      <c r="BT179" s="106">
        <v>5.46</v>
      </c>
      <c r="BU179" s="8">
        <v>4.49</v>
      </c>
      <c r="BV179" s="7">
        <v>6.97</v>
      </c>
      <c r="BW179" s="9">
        <v>6.07</v>
      </c>
      <c r="BX179" s="4">
        <v>10.84</v>
      </c>
      <c r="BY179" s="4">
        <v>20.73</v>
      </c>
      <c r="BZ179" s="4">
        <v>2.29</v>
      </c>
      <c r="CA179" s="26">
        <v>1.34</v>
      </c>
      <c r="CB179" s="25">
        <v>0.63</v>
      </c>
      <c r="CC179" s="25">
        <v>0.5</v>
      </c>
      <c r="CD179" s="53">
        <v>1.61</v>
      </c>
      <c r="CE179" s="54">
        <v>2.61</v>
      </c>
      <c r="CF179" s="53">
        <v>2.11</v>
      </c>
      <c r="CG179" s="54">
        <v>2.86</v>
      </c>
      <c r="CH179" s="55">
        <v>2.74</v>
      </c>
      <c r="CI179" s="53">
        <v>2.9</v>
      </c>
      <c r="CJ179" s="53">
        <v>5.63</v>
      </c>
      <c r="CK179" s="53">
        <v>5.19</v>
      </c>
      <c r="CL179" s="7">
        <v>5.65</v>
      </c>
      <c r="CM179" s="8">
        <v>2.87</v>
      </c>
      <c r="CN179" s="7">
        <v>5.66</v>
      </c>
      <c r="CO179" s="9">
        <v>6.27</v>
      </c>
      <c r="CP179" s="4">
        <v>10.01</v>
      </c>
      <c r="CQ179" s="4">
        <v>20.72</v>
      </c>
      <c r="CR179" s="16">
        <v>27.96</v>
      </c>
      <c r="CS179" s="38">
        <v>31.91</v>
      </c>
      <c r="CT179" s="20">
        <v>32.590000000000003</v>
      </c>
      <c r="CU179" s="38">
        <v>35.47</v>
      </c>
      <c r="CV179" s="17">
        <v>36.99</v>
      </c>
      <c r="CW179" s="19">
        <v>37.81</v>
      </c>
      <c r="CX179" s="17">
        <v>38.979999999999997</v>
      </c>
      <c r="CY179" s="19">
        <v>39.08</v>
      </c>
      <c r="CZ179" s="18">
        <v>38.64</v>
      </c>
      <c r="DA179" s="17">
        <v>40.409999999999997</v>
      </c>
      <c r="DB179" s="17">
        <v>40.35</v>
      </c>
      <c r="DC179" s="17">
        <v>44.26</v>
      </c>
      <c r="DD179" s="17">
        <v>47.33</v>
      </c>
      <c r="DE179" s="19">
        <v>46.77</v>
      </c>
      <c r="DF179" s="17">
        <v>46.68</v>
      </c>
      <c r="DG179" s="20">
        <v>44.98</v>
      </c>
      <c r="DH179" s="16">
        <v>43.21</v>
      </c>
      <c r="DI179" s="16">
        <v>41.2</v>
      </c>
      <c r="DJ179" s="16">
        <v>27.59</v>
      </c>
      <c r="DK179" s="38">
        <v>31.89</v>
      </c>
      <c r="DL179" s="20">
        <v>33.28</v>
      </c>
      <c r="DM179" s="20">
        <v>36.04</v>
      </c>
      <c r="DN179" s="17">
        <v>36.75</v>
      </c>
      <c r="DO179" s="19">
        <v>37.93</v>
      </c>
      <c r="DP179" s="17">
        <v>38.880000000000003</v>
      </c>
      <c r="DQ179" s="19">
        <v>39.799999999999997</v>
      </c>
      <c r="DR179" s="18">
        <v>39.72</v>
      </c>
      <c r="DS179" s="17">
        <v>40.770000000000003</v>
      </c>
      <c r="DT179" s="17">
        <v>41.79</v>
      </c>
      <c r="DU179" s="17">
        <v>45.81</v>
      </c>
      <c r="DV179" s="17">
        <v>48.41</v>
      </c>
      <c r="DW179" s="19">
        <v>46.02</v>
      </c>
      <c r="DX179" s="17">
        <v>46.26</v>
      </c>
      <c r="DY179" s="20">
        <v>45.81</v>
      </c>
      <c r="DZ179" s="16">
        <v>43.83</v>
      </c>
      <c r="EA179" s="16">
        <v>40.24</v>
      </c>
      <c r="EB179" s="16">
        <v>4</v>
      </c>
      <c r="EC179" s="20">
        <v>5</v>
      </c>
      <c r="ED179" s="20">
        <v>4</v>
      </c>
      <c r="EE179" s="20">
        <v>1</v>
      </c>
      <c r="EF179" s="17">
        <v>-1</v>
      </c>
      <c r="EG179" s="17">
        <v>-4</v>
      </c>
      <c r="EH179" s="17">
        <v>-6</v>
      </c>
      <c r="EI179" s="17">
        <v>-3</v>
      </c>
      <c r="EJ179" s="17">
        <v>0</v>
      </c>
      <c r="EK179" s="17">
        <v>9</v>
      </c>
      <c r="EL179" s="17">
        <v>16</v>
      </c>
      <c r="EM179" s="17">
        <v>20</v>
      </c>
      <c r="EN179" s="17">
        <v>19</v>
      </c>
      <c r="EO179" s="17">
        <v>9</v>
      </c>
      <c r="EP179" s="17">
        <v>0</v>
      </c>
      <c r="EQ179" s="20">
        <v>-4</v>
      </c>
      <c r="ER179" s="20">
        <v>-5</v>
      </c>
      <c r="ES179" s="20">
        <v>-6</v>
      </c>
      <c r="ET179" s="50"/>
      <c r="EU179" s="50"/>
      <c r="EV179" s="50"/>
    </row>
    <row r="180" spans="1:152" s="154" customFormat="1" ht="14">
      <c r="A180" s="2" t="s">
        <v>1168</v>
      </c>
      <c r="B180" s="2" t="s">
        <v>1666</v>
      </c>
      <c r="C180" s="2">
        <v>17</v>
      </c>
      <c r="D180" s="2">
        <v>8</v>
      </c>
      <c r="E180" s="2">
        <v>53346041</v>
      </c>
      <c r="F180" s="2" t="s">
        <v>91</v>
      </c>
      <c r="G180" s="1" t="s">
        <v>1132</v>
      </c>
      <c r="H180" s="15" t="s">
        <v>95</v>
      </c>
      <c r="I180" s="1">
        <v>2</v>
      </c>
      <c r="J180" s="2">
        <v>161.80000000000001</v>
      </c>
      <c r="K180" s="2">
        <v>53.2</v>
      </c>
      <c r="L180" s="2" t="s">
        <v>167</v>
      </c>
      <c r="M180" s="2"/>
      <c r="N180" s="2" t="s">
        <v>99</v>
      </c>
      <c r="O180" s="2" t="s">
        <v>201</v>
      </c>
      <c r="P180" s="3" t="s">
        <v>6</v>
      </c>
      <c r="Q180" s="3">
        <v>20</v>
      </c>
      <c r="R180" s="2">
        <v>13</v>
      </c>
      <c r="S180" s="2">
        <v>14</v>
      </c>
      <c r="T180" s="30"/>
      <c r="U180" s="30"/>
      <c r="V180" s="30"/>
      <c r="W180" s="30"/>
      <c r="X180" s="3" t="s">
        <v>6</v>
      </c>
      <c r="Y180" s="3">
        <v>20</v>
      </c>
      <c r="Z180" s="2">
        <v>13</v>
      </c>
      <c r="AA180" s="2">
        <v>14</v>
      </c>
      <c r="AB180" s="2" t="s">
        <v>1155</v>
      </c>
      <c r="AC180" s="33"/>
      <c r="AD180" s="3" t="s">
        <v>137</v>
      </c>
      <c r="AE180" s="3">
        <v>57</v>
      </c>
      <c r="AF180" s="2">
        <v>42</v>
      </c>
      <c r="AG180" s="2">
        <v>30</v>
      </c>
      <c r="AH180" s="2"/>
      <c r="AI180" s="33" t="s">
        <v>443</v>
      </c>
      <c r="AJ180" s="12" t="s">
        <v>116</v>
      </c>
      <c r="AK180" s="12">
        <v>48</v>
      </c>
      <c r="AL180" s="13">
        <v>36</v>
      </c>
      <c r="AM180" s="13">
        <v>31</v>
      </c>
      <c r="AN180" s="13"/>
      <c r="AO180" s="34" t="s">
        <v>180</v>
      </c>
      <c r="AP180" s="2" t="s">
        <v>341</v>
      </c>
      <c r="AQ180" s="2" t="s">
        <v>118</v>
      </c>
      <c r="AR180" s="2" t="s">
        <v>105</v>
      </c>
      <c r="AS180" s="2" t="s">
        <v>444</v>
      </c>
      <c r="AT180" s="2" t="s">
        <v>87</v>
      </c>
      <c r="AU180" s="1" t="s">
        <v>176</v>
      </c>
      <c r="AV180" s="2" t="s">
        <v>89</v>
      </c>
      <c r="AW180" s="1" t="s">
        <v>108</v>
      </c>
      <c r="AX180" s="2" t="s">
        <v>93</v>
      </c>
      <c r="AY180" s="14" t="s">
        <v>1170</v>
      </c>
      <c r="AZ180" s="14">
        <v>1</v>
      </c>
      <c r="BA180" s="3" t="s">
        <v>6</v>
      </c>
      <c r="BB180" s="3">
        <v>20</v>
      </c>
      <c r="BC180" s="2">
        <v>13</v>
      </c>
      <c r="BD180" s="2">
        <v>14</v>
      </c>
      <c r="BE180" s="2" t="s">
        <v>1666</v>
      </c>
      <c r="BF180" s="2">
        <v>17</v>
      </c>
      <c r="BG180" s="2">
        <v>8</v>
      </c>
      <c r="BH180" s="104">
        <v>5.1100000000000003</v>
      </c>
      <c r="BI180" s="114">
        <v>2.87</v>
      </c>
      <c r="BJ180" s="115">
        <v>1.9</v>
      </c>
      <c r="BK180" s="107">
        <v>1.76</v>
      </c>
      <c r="BL180" s="106">
        <v>1.78</v>
      </c>
      <c r="BM180" s="108">
        <v>0.95</v>
      </c>
      <c r="BN180" s="106">
        <v>0</v>
      </c>
      <c r="BO180" s="108">
        <v>0.95</v>
      </c>
      <c r="BP180" s="107">
        <v>2.17</v>
      </c>
      <c r="BQ180" s="106">
        <v>2.75</v>
      </c>
      <c r="BR180" s="106">
        <v>5.55</v>
      </c>
      <c r="BS180" s="106">
        <v>6.23</v>
      </c>
      <c r="BT180" s="108">
        <v>4.22</v>
      </c>
      <c r="BU180" s="7">
        <v>3.98</v>
      </c>
      <c r="BV180" s="7">
        <v>5.0199999999999996</v>
      </c>
      <c r="BW180" s="4">
        <v>7.73</v>
      </c>
      <c r="BX180" s="4">
        <v>11.34</v>
      </c>
      <c r="BY180" s="97">
        <v>19.579999999999998</v>
      </c>
      <c r="BZ180" s="4">
        <v>5.24</v>
      </c>
      <c r="CA180" s="39">
        <v>2.94</v>
      </c>
      <c r="CB180" s="5">
        <v>0.95</v>
      </c>
      <c r="CC180" s="7">
        <v>0.45</v>
      </c>
      <c r="CD180" s="7">
        <v>0.99</v>
      </c>
      <c r="CE180" s="8">
        <v>2.25</v>
      </c>
      <c r="CF180" s="7">
        <v>2.66</v>
      </c>
      <c r="CG180" s="8">
        <v>3.76</v>
      </c>
      <c r="CH180" s="6">
        <v>4.0199999999999996</v>
      </c>
      <c r="CI180" s="7">
        <v>3.51</v>
      </c>
      <c r="CJ180" s="7">
        <v>5.29</v>
      </c>
      <c r="CK180" s="7">
        <v>7.84</v>
      </c>
      <c r="CL180" s="8">
        <v>5.07</v>
      </c>
      <c r="CM180" s="7">
        <v>4.5599999999999996</v>
      </c>
      <c r="CN180" s="7">
        <v>5.07</v>
      </c>
      <c r="CO180" s="4">
        <v>6.99</v>
      </c>
      <c r="CP180" s="4">
        <v>12.17</v>
      </c>
      <c r="CQ180" s="97">
        <v>19.46</v>
      </c>
      <c r="CR180" s="16">
        <v>26.81</v>
      </c>
      <c r="CS180" s="40">
        <v>30.25</v>
      </c>
      <c r="CT180" s="23">
        <v>32.29</v>
      </c>
      <c r="CU180" s="18">
        <v>31.83</v>
      </c>
      <c r="CV180" s="17">
        <v>35.549999999999997</v>
      </c>
      <c r="CW180" s="19">
        <v>36.159999999999997</v>
      </c>
      <c r="CX180" s="17">
        <v>36.17</v>
      </c>
      <c r="CY180" s="19">
        <v>37.18</v>
      </c>
      <c r="CZ180" s="18">
        <v>36.71</v>
      </c>
      <c r="DA180" s="17">
        <v>37.270000000000003</v>
      </c>
      <c r="DB180" s="17">
        <v>37.06</v>
      </c>
      <c r="DC180" s="17">
        <v>39.64</v>
      </c>
      <c r="DD180" s="19">
        <v>43.27</v>
      </c>
      <c r="DE180" s="17">
        <v>45.94</v>
      </c>
      <c r="DF180" s="17">
        <v>46.01</v>
      </c>
      <c r="DG180" s="16">
        <v>43.23</v>
      </c>
      <c r="DH180" s="16">
        <v>40.43</v>
      </c>
      <c r="DI180" s="97">
        <v>40.32</v>
      </c>
      <c r="DJ180" s="16">
        <v>27.01</v>
      </c>
      <c r="DK180" s="40">
        <v>30.02</v>
      </c>
      <c r="DL180" s="23">
        <v>31.63</v>
      </c>
      <c r="DM180" s="17">
        <v>35.25</v>
      </c>
      <c r="DN180" s="17">
        <v>36.83</v>
      </c>
      <c r="DO180" s="19">
        <v>36.19</v>
      </c>
      <c r="DP180" s="17">
        <v>36.67</v>
      </c>
      <c r="DQ180" s="19">
        <v>36.97</v>
      </c>
      <c r="DR180" s="18">
        <v>36.049999999999997</v>
      </c>
      <c r="DS180" s="17">
        <v>37.450000000000003</v>
      </c>
      <c r="DT180" s="17">
        <v>37.75</v>
      </c>
      <c r="DU180" s="17">
        <v>39.81</v>
      </c>
      <c r="DV180" s="19">
        <v>43.39</v>
      </c>
      <c r="DW180" s="17">
        <v>45.65</v>
      </c>
      <c r="DX180" s="17">
        <v>46.51</v>
      </c>
      <c r="DY180" s="16">
        <v>42.87</v>
      </c>
      <c r="DZ180" s="16">
        <v>39.840000000000003</v>
      </c>
      <c r="EA180" s="97">
        <v>39.630000000000003</v>
      </c>
      <c r="EB180" s="16">
        <v>0</v>
      </c>
      <c r="EC180" s="23">
        <v>2</v>
      </c>
      <c r="ED180" s="23">
        <v>3</v>
      </c>
      <c r="EE180" s="17">
        <v>1</v>
      </c>
      <c r="EF180" s="17">
        <v>0</v>
      </c>
      <c r="EG180" s="17">
        <v>-5</v>
      </c>
      <c r="EH180" s="17">
        <v>-10</v>
      </c>
      <c r="EI180" s="17">
        <v>-12</v>
      </c>
      <c r="EJ180" s="17">
        <v>-10</v>
      </c>
      <c r="EK180" s="17">
        <v>-6</v>
      </c>
      <c r="EL180" s="17">
        <v>11</v>
      </c>
      <c r="EM180" s="17">
        <v>15</v>
      </c>
      <c r="EN180" s="17">
        <v>18</v>
      </c>
      <c r="EO180" s="17">
        <v>18</v>
      </c>
      <c r="EP180" s="17">
        <v>18</v>
      </c>
      <c r="EQ180" s="20">
        <v>9</v>
      </c>
      <c r="ER180" s="20">
        <v>6</v>
      </c>
      <c r="ES180" s="97">
        <v>6</v>
      </c>
      <c r="ET180" s="50"/>
      <c r="EU180" s="50"/>
      <c r="EV180" s="50"/>
    </row>
    <row r="181" spans="1:152" s="154" customFormat="1" ht="14">
      <c r="A181" s="2" t="s">
        <v>1279</v>
      </c>
      <c r="B181" s="2" t="s">
        <v>1666</v>
      </c>
      <c r="C181" s="2">
        <v>12</v>
      </c>
      <c r="D181" s="2">
        <v>10</v>
      </c>
      <c r="E181" s="2">
        <v>53352697</v>
      </c>
      <c r="F181" s="2" t="s">
        <v>91</v>
      </c>
      <c r="G181" s="1" t="s">
        <v>205</v>
      </c>
      <c r="H181" s="15" t="s">
        <v>95</v>
      </c>
      <c r="I181" s="1">
        <v>-7</v>
      </c>
      <c r="J181" s="2">
        <v>157.30000000000001</v>
      </c>
      <c r="K181" s="2">
        <v>43</v>
      </c>
      <c r="L181" s="2" t="s">
        <v>167</v>
      </c>
      <c r="M181" s="2"/>
      <c r="N181" s="2" t="s">
        <v>147</v>
      </c>
      <c r="O181" s="2" t="s">
        <v>201</v>
      </c>
      <c r="P181" s="3" t="s">
        <v>6</v>
      </c>
      <c r="Q181" s="3">
        <v>23</v>
      </c>
      <c r="R181" s="2">
        <v>20</v>
      </c>
      <c r="S181" s="2">
        <v>15</v>
      </c>
      <c r="T181" s="30" t="s">
        <v>168</v>
      </c>
      <c r="U181" s="30"/>
      <c r="V181" s="30"/>
      <c r="W181" s="30"/>
      <c r="X181" s="3" t="s">
        <v>6</v>
      </c>
      <c r="Y181" s="3">
        <v>23</v>
      </c>
      <c r="Z181" s="2">
        <v>20</v>
      </c>
      <c r="AA181" s="2">
        <v>15</v>
      </c>
      <c r="AB181" s="2" t="s">
        <v>1280</v>
      </c>
      <c r="AC181" s="33"/>
      <c r="AD181" s="3" t="s">
        <v>137</v>
      </c>
      <c r="AE181" s="3">
        <v>53</v>
      </c>
      <c r="AF181" s="2">
        <v>41</v>
      </c>
      <c r="AG181" s="2">
        <v>37</v>
      </c>
      <c r="AH181" s="2"/>
      <c r="AI181" s="33" t="s">
        <v>443</v>
      </c>
      <c r="AJ181" s="12" t="s">
        <v>116</v>
      </c>
      <c r="AK181" s="12">
        <v>62</v>
      </c>
      <c r="AL181" s="13">
        <v>43</v>
      </c>
      <c r="AM181" s="13">
        <v>30</v>
      </c>
      <c r="AN181" s="13"/>
      <c r="AO181" s="34" t="s">
        <v>152</v>
      </c>
      <c r="AP181" s="2" t="s">
        <v>127</v>
      </c>
      <c r="AQ181" s="2" t="s">
        <v>202</v>
      </c>
      <c r="AR181" s="2" t="s">
        <v>203</v>
      </c>
      <c r="AS181" s="2" t="s">
        <v>204</v>
      </c>
      <c r="AT181" s="2" t="s">
        <v>87</v>
      </c>
      <c r="AU181" s="1" t="s">
        <v>176</v>
      </c>
      <c r="AV181" s="2" t="s">
        <v>89</v>
      </c>
      <c r="AW181" s="1" t="s">
        <v>108</v>
      </c>
      <c r="AX181" s="2" t="s">
        <v>93</v>
      </c>
      <c r="AY181" s="14" t="s">
        <v>206</v>
      </c>
      <c r="AZ181" s="14">
        <v>2</v>
      </c>
      <c r="BA181" s="3" t="s">
        <v>6</v>
      </c>
      <c r="BB181" s="3">
        <v>23</v>
      </c>
      <c r="BC181" s="2">
        <v>20</v>
      </c>
      <c r="BD181" s="2">
        <v>15</v>
      </c>
      <c r="BE181" s="2" t="s">
        <v>1666</v>
      </c>
      <c r="BF181" s="2">
        <v>12</v>
      </c>
      <c r="BG181" s="2">
        <v>10</v>
      </c>
      <c r="BH181" s="104">
        <v>4.33</v>
      </c>
      <c r="BI181" s="105">
        <v>3.84</v>
      </c>
      <c r="BJ181" s="109">
        <v>2.91</v>
      </c>
      <c r="BK181" s="105">
        <v>2.4700000000000002</v>
      </c>
      <c r="BL181" s="109">
        <v>2.9</v>
      </c>
      <c r="BM181" s="104">
        <v>2.2400000000000002</v>
      </c>
      <c r="BN181" s="109">
        <v>2.63</v>
      </c>
      <c r="BO181" s="104">
        <v>3.46</v>
      </c>
      <c r="BP181" s="105">
        <v>2.2799999999999998</v>
      </c>
      <c r="BQ181" s="109">
        <v>3.85</v>
      </c>
      <c r="BR181" s="109">
        <v>5.74</v>
      </c>
      <c r="BS181" s="109">
        <v>6.14</v>
      </c>
      <c r="BT181" s="109">
        <v>2.68</v>
      </c>
      <c r="BU181" s="4">
        <v>2.87</v>
      </c>
      <c r="BV181" s="9">
        <v>4.0199999999999996</v>
      </c>
      <c r="BW181" s="9">
        <v>6.51</v>
      </c>
      <c r="BX181" s="4">
        <v>10.61</v>
      </c>
      <c r="BY181" s="4">
        <v>17.34</v>
      </c>
      <c r="BZ181" s="4">
        <v>4.66</v>
      </c>
      <c r="CA181" s="37">
        <v>3.41</v>
      </c>
      <c r="CB181" s="9">
        <v>1.52</v>
      </c>
      <c r="CC181" s="9">
        <v>0</v>
      </c>
      <c r="CD181" s="9">
        <v>2.12</v>
      </c>
      <c r="CE181" s="4">
        <v>1.96</v>
      </c>
      <c r="CF181" s="9">
        <v>3.13</v>
      </c>
      <c r="CG181" s="4">
        <v>2.87</v>
      </c>
      <c r="CH181" s="37">
        <v>4.12</v>
      </c>
      <c r="CI181" s="9">
        <v>3.98</v>
      </c>
      <c r="CJ181" s="9">
        <v>4.4400000000000004</v>
      </c>
      <c r="CK181" s="9">
        <v>4.58</v>
      </c>
      <c r="CL181" s="9">
        <v>2.21</v>
      </c>
      <c r="CM181" s="4">
        <v>3.07</v>
      </c>
      <c r="CN181" s="9">
        <v>5.17</v>
      </c>
      <c r="CO181" s="9">
        <v>5.72</v>
      </c>
      <c r="CP181" s="4">
        <v>9.0299999999999994</v>
      </c>
      <c r="CQ181" s="4">
        <v>14.86</v>
      </c>
      <c r="CR181" s="16">
        <v>26.71</v>
      </c>
      <c r="CS181" s="38">
        <v>30.53</v>
      </c>
      <c r="CT181" s="20">
        <v>34.35</v>
      </c>
      <c r="CU181" s="38">
        <v>35.94</v>
      </c>
      <c r="CV181" s="20">
        <v>36.31</v>
      </c>
      <c r="CW181" s="16">
        <v>38.659999999999997</v>
      </c>
      <c r="CX181" s="20">
        <v>38.15</v>
      </c>
      <c r="CY181" s="16">
        <v>39.450000000000003</v>
      </c>
      <c r="CZ181" s="38">
        <v>39.74</v>
      </c>
      <c r="DA181" s="20">
        <v>38.69</v>
      </c>
      <c r="DB181" s="20">
        <v>40.99</v>
      </c>
      <c r="DC181" s="20">
        <v>44</v>
      </c>
      <c r="DD181" s="20">
        <v>47.05</v>
      </c>
      <c r="DE181" s="16">
        <v>46.18</v>
      </c>
      <c r="DF181" s="20">
        <v>49.98</v>
      </c>
      <c r="DG181" s="20">
        <v>46.93</v>
      </c>
      <c r="DH181" s="16">
        <v>43.92</v>
      </c>
      <c r="DI181" s="16">
        <v>38.33</v>
      </c>
      <c r="DJ181" s="16">
        <v>25.39</v>
      </c>
      <c r="DK181" s="38">
        <v>30.05</v>
      </c>
      <c r="DL181" s="20">
        <v>34.229999999999997</v>
      </c>
      <c r="DM181" s="20">
        <v>36.94</v>
      </c>
      <c r="DN181" s="20">
        <v>36.659999999999997</v>
      </c>
      <c r="DO181" s="16">
        <v>39.22</v>
      </c>
      <c r="DP181" s="20">
        <v>38.409999999999997</v>
      </c>
      <c r="DQ181" s="16">
        <v>38.65</v>
      </c>
      <c r="DR181" s="38">
        <v>39.01</v>
      </c>
      <c r="DS181" s="20">
        <v>38.700000000000003</v>
      </c>
      <c r="DT181" s="20">
        <v>40.229999999999997</v>
      </c>
      <c r="DU181" s="20">
        <v>43.2</v>
      </c>
      <c r="DV181" s="20">
        <v>47.32</v>
      </c>
      <c r="DW181" s="16">
        <v>46.12</v>
      </c>
      <c r="DX181" s="20">
        <v>48.74</v>
      </c>
      <c r="DY181" s="20">
        <v>46.71</v>
      </c>
      <c r="DZ181" s="16">
        <v>44.2</v>
      </c>
      <c r="EA181" s="16">
        <v>37.9</v>
      </c>
      <c r="EB181" s="16">
        <v>1</v>
      </c>
      <c r="EC181" s="20">
        <v>2</v>
      </c>
      <c r="ED181" s="20">
        <v>2</v>
      </c>
      <c r="EE181" s="20">
        <v>2</v>
      </c>
      <c r="EF181" s="20">
        <v>2</v>
      </c>
      <c r="EG181" s="20">
        <v>0</v>
      </c>
      <c r="EH181" s="20">
        <v>-3</v>
      </c>
      <c r="EI181" s="20">
        <v>-6</v>
      </c>
      <c r="EJ181" s="20">
        <v>-3</v>
      </c>
      <c r="EK181" s="20">
        <v>0</v>
      </c>
      <c r="EL181" s="20">
        <v>11</v>
      </c>
      <c r="EM181" s="20">
        <v>20</v>
      </c>
      <c r="EN181" s="20">
        <v>22</v>
      </c>
      <c r="EO181" s="20">
        <v>22</v>
      </c>
      <c r="EP181" s="20">
        <v>13</v>
      </c>
      <c r="EQ181" s="20">
        <v>10</v>
      </c>
      <c r="ER181" s="20">
        <v>5</v>
      </c>
      <c r="ES181" s="20">
        <v>5</v>
      </c>
      <c r="ET181" s="50"/>
      <c r="EU181" s="50"/>
      <c r="EV181" s="50"/>
    </row>
    <row r="182" spans="1:152" s="154" customFormat="1" ht="14">
      <c r="A182" s="2" t="s">
        <v>1215</v>
      </c>
      <c r="B182" s="2" t="s">
        <v>1666</v>
      </c>
      <c r="C182" s="2">
        <v>14</v>
      </c>
      <c r="D182" s="2">
        <v>11</v>
      </c>
      <c r="E182" s="2">
        <v>53426017</v>
      </c>
      <c r="F182" s="2" t="s">
        <v>91</v>
      </c>
      <c r="G182" s="1" t="s">
        <v>274</v>
      </c>
      <c r="H182" s="15" t="s">
        <v>95</v>
      </c>
      <c r="I182" s="1">
        <v>-4</v>
      </c>
      <c r="J182" s="2">
        <v>162.6</v>
      </c>
      <c r="K182" s="2">
        <v>48.2</v>
      </c>
      <c r="L182" s="2" t="s">
        <v>167</v>
      </c>
      <c r="M182" s="2">
        <f>182-172</f>
        <v>10</v>
      </c>
      <c r="N182" s="2" t="s">
        <v>147</v>
      </c>
      <c r="O182" s="2" t="s">
        <v>201</v>
      </c>
      <c r="P182" s="3" t="s">
        <v>6</v>
      </c>
      <c r="Q182" s="3">
        <v>24</v>
      </c>
      <c r="R182" s="2">
        <v>18</v>
      </c>
      <c r="S182" s="2">
        <v>17</v>
      </c>
      <c r="T182" s="30" t="s">
        <v>168</v>
      </c>
      <c r="U182" s="30"/>
      <c r="V182" s="30"/>
      <c r="W182" s="30"/>
      <c r="X182" s="3" t="s">
        <v>6</v>
      </c>
      <c r="Y182" s="3">
        <v>24</v>
      </c>
      <c r="Z182" s="2">
        <v>18</v>
      </c>
      <c r="AA182" s="2">
        <v>17</v>
      </c>
      <c r="AB182" s="2" t="s">
        <v>271</v>
      </c>
      <c r="AC182" s="33"/>
      <c r="AD182" s="3" t="s">
        <v>137</v>
      </c>
      <c r="AE182" s="3">
        <v>49</v>
      </c>
      <c r="AF182" s="2">
        <v>39</v>
      </c>
      <c r="AG182" s="2">
        <v>34</v>
      </c>
      <c r="AH182" s="2"/>
      <c r="AI182" s="33" t="s">
        <v>443</v>
      </c>
      <c r="AJ182" s="12" t="s">
        <v>116</v>
      </c>
      <c r="AK182" s="12">
        <v>56</v>
      </c>
      <c r="AL182" s="13">
        <v>38</v>
      </c>
      <c r="AM182" s="13">
        <v>32</v>
      </c>
      <c r="AN182" s="13"/>
      <c r="AO182" s="34" t="s">
        <v>180</v>
      </c>
      <c r="AP182" s="2" t="s">
        <v>272</v>
      </c>
      <c r="AQ182" s="2" t="s">
        <v>273</v>
      </c>
      <c r="AR182" s="2" t="s">
        <v>140</v>
      </c>
      <c r="AS182" s="2" t="s">
        <v>245</v>
      </c>
      <c r="AT182" s="2" t="s">
        <v>87</v>
      </c>
      <c r="AU182" s="1" t="s">
        <v>88</v>
      </c>
      <c r="AV182" s="2" t="s">
        <v>89</v>
      </c>
      <c r="AW182" s="1" t="s">
        <v>108</v>
      </c>
      <c r="AX182" s="2" t="s">
        <v>93</v>
      </c>
      <c r="AY182" s="14" t="s">
        <v>275</v>
      </c>
      <c r="AZ182" s="14">
        <v>2</v>
      </c>
      <c r="BA182" s="3" t="s">
        <v>6</v>
      </c>
      <c r="BB182" s="3">
        <v>24</v>
      </c>
      <c r="BC182" s="2">
        <v>18</v>
      </c>
      <c r="BD182" s="2">
        <v>17</v>
      </c>
      <c r="BE182" s="2" t="s">
        <v>1666</v>
      </c>
      <c r="BF182" s="2">
        <v>14</v>
      </c>
      <c r="BG182" s="2">
        <v>11</v>
      </c>
      <c r="BH182" s="104">
        <v>5.86</v>
      </c>
      <c r="BI182" s="105">
        <v>3.69</v>
      </c>
      <c r="BJ182" s="109">
        <v>3.22</v>
      </c>
      <c r="BK182" s="105">
        <v>2.62</v>
      </c>
      <c r="BL182" s="109">
        <v>2.78</v>
      </c>
      <c r="BM182" s="104">
        <v>2.2400000000000002</v>
      </c>
      <c r="BN182" s="109">
        <v>1.34</v>
      </c>
      <c r="BO182" s="104">
        <v>1.73</v>
      </c>
      <c r="BP182" s="105">
        <v>1.3</v>
      </c>
      <c r="BQ182" s="109">
        <v>4.0999999999999996</v>
      </c>
      <c r="BR182" s="109">
        <v>7.19</v>
      </c>
      <c r="BS182" s="109">
        <v>5.83</v>
      </c>
      <c r="BT182" s="109">
        <v>4.66</v>
      </c>
      <c r="BU182" s="4">
        <v>5.15</v>
      </c>
      <c r="BV182" s="9">
        <v>5.12</v>
      </c>
      <c r="BW182" s="9">
        <v>7.08</v>
      </c>
      <c r="BX182" s="4">
        <v>12.87</v>
      </c>
      <c r="BY182" s="4">
        <v>18.7</v>
      </c>
      <c r="BZ182" s="4">
        <v>5.53</v>
      </c>
      <c r="CA182" s="37">
        <v>3.16</v>
      </c>
      <c r="CB182" s="9">
        <v>1.83</v>
      </c>
      <c r="CC182" s="9">
        <v>2.0099999999999998</v>
      </c>
      <c r="CD182" s="9">
        <v>3.58</v>
      </c>
      <c r="CE182" s="4">
        <v>3.86</v>
      </c>
      <c r="CF182" s="9">
        <v>3.25</v>
      </c>
      <c r="CG182" s="4">
        <v>3.48</v>
      </c>
      <c r="CH182" s="37">
        <v>3.23</v>
      </c>
      <c r="CI182" s="9">
        <v>5.46</v>
      </c>
      <c r="CJ182" s="9">
        <v>6.31</v>
      </c>
      <c r="CK182" s="9">
        <v>6.92</v>
      </c>
      <c r="CL182" s="9">
        <v>3.8</v>
      </c>
      <c r="CM182" s="4">
        <v>4.83</v>
      </c>
      <c r="CN182" s="9">
        <v>7.1</v>
      </c>
      <c r="CO182" s="9">
        <v>8.07</v>
      </c>
      <c r="CP182" s="4">
        <v>11.53</v>
      </c>
      <c r="CQ182" s="4">
        <v>18.61</v>
      </c>
      <c r="CR182" s="16">
        <v>29.67</v>
      </c>
      <c r="CS182" s="38">
        <v>31.03</v>
      </c>
      <c r="CT182" s="20">
        <v>32.369999999999997</v>
      </c>
      <c r="CU182" s="38">
        <v>34.380000000000003</v>
      </c>
      <c r="CV182" s="20">
        <v>37.130000000000003</v>
      </c>
      <c r="CW182" s="16">
        <v>38.299999999999997</v>
      </c>
      <c r="CX182" s="20">
        <v>40.03</v>
      </c>
      <c r="CY182" s="16">
        <v>39.99</v>
      </c>
      <c r="CZ182" s="38">
        <v>39.92</v>
      </c>
      <c r="DA182" s="20">
        <v>40.29</v>
      </c>
      <c r="DB182" s="20">
        <v>41.6</v>
      </c>
      <c r="DC182" s="20">
        <v>43.13</v>
      </c>
      <c r="DD182" s="20">
        <v>44.8</v>
      </c>
      <c r="DE182" s="16">
        <v>47.38</v>
      </c>
      <c r="DF182" s="20">
        <v>50.21</v>
      </c>
      <c r="DG182" s="20">
        <v>46.27</v>
      </c>
      <c r="DH182" s="16">
        <v>45.81</v>
      </c>
      <c r="DI182" s="16">
        <v>43.22</v>
      </c>
      <c r="DJ182" s="16">
        <v>29.61</v>
      </c>
      <c r="DK182" s="38">
        <v>31.02</v>
      </c>
      <c r="DL182" s="20">
        <v>32.81</v>
      </c>
      <c r="DM182" s="20">
        <v>34.61</v>
      </c>
      <c r="DN182" s="20">
        <v>35.79</v>
      </c>
      <c r="DO182" s="16">
        <v>38.96</v>
      </c>
      <c r="DP182" s="20">
        <v>40.14</v>
      </c>
      <c r="DQ182" s="16">
        <v>40.909999999999997</v>
      </c>
      <c r="DR182" s="38">
        <v>39.909999999999997</v>
      </c>
      <c r="DS182" s="20">
        <v>39.68</v>
      </c>
      <c r="DT182" s="20">
        <v>41.84</v>
      </c>
      <c r="DU182" s="20">
        <v>42.42</v>
      </c>
      <c r="DV182" s="20">
        <v>44.44</v>
      </c>
      <c r="DW182" s="16">
        <v>48.34</v>
      </c>
      <c r="DX182" s="20">
        <v>51.43</v>
      </c>
      <c r="DY182" s="20">
        <v>46.83</v>
      </c>
      <c r="DZ182" s="16">
        <v>45.37</v>
      </c>
      <c r="EA182" s="16">
        <v>43.4</v>
      </c>
      <c r="EB182" s="16">
        <v>4</v>
      </c>
      <c r="EC182" s="20">
        <v>6</v>
      </c>
      <c r="ED182" s="20">
        <v>8</v>
      </c>
      <c r="EE182" s="20">
        <v>5</v>
      </c>
      <c r="EF182" s="20">
        <v>3</v>
      </c>
      <c r="EG182" s="20">
        <v>0</v>
      </c>
      <c r="EH182" s="20">
        <v>-3</v>
      </c>
      <c r="EI182" s="20">
        <v>-5</v>
      </c>
      <c r="EJ182" s="20">
        <v>-2</v>
      </c>
      <c r="EK182" s="20">
        <v>4</v>
      </c>
      <c r="EL182" s="20">
        <v>12</v>
      </c>
      <c r="EM182" s="20">
        <v>20</v>
      </c>
      <c r="EN182" s="20">
        <v>24</v>
      </c>
      <c r="EO182" s="20">
        <v>26</v>
      </c>
      <c r="EP182" s="20">
        <v>23</v>
      </c>
      <c r="EQ182" s="20">
        <v>19</v>
      </c>
      <c r="ER182" s="20">
        <v>12</v>
      </c>
      <c r="ES182" s="20">
        <v>11</v>
      </c>
      <c r="ET182" s="50"/>
      <c r="EU182" s="50"/>
      <c r="EV182" s="50"/>
    </row>
    <row r="183" spans="1:152" s="1" customFormat="1" ht="14">
      <c r="C183" s="1" t="s">
        <v>1668</v>
      </c>
      <c r="D183" s="1" t="s">
        <v>1669</v>
      </c>
      <c r="J183" s="1" t="s">
        <v>1670</v>
      </c>
      <c r="K183" s="1" t="s">
        <v>1671</v>
      </c>
      <c r="M183" s="1">
        <f>182-121</f>
        <v>61</v>
      </c>
      <c r="AZ183" s="1" t="s">
        <v>1686</v>
      </c>
      <c r="BF183" s="1" t="s">
        <v>1668</v>
      </c>
      <c r="BG183" s="1" t="s">
        <v>1669</v>
      </c>
      <c r="BH183" s="128" t="s">
        <v>1662</v>
      </c>
      <c r="BI183" s="128" t="s">
        <v>0</v>
      </c>
      <c r="BJ183" s="128" t="s">
        <v>1</v>
      </c>
      <c r="BK183" s="128" t="s">
        <v>2</v>
      </c>
      <c r="BL183" s="128" t="s">
        <v>3</v>
      </c>
      <c r="BM183" s="128" t="s">
        <v>4</v>
      </c>
      <c r="BN183" s="128" t="s">
        <v>5</v>
      </c>
      <c r="BO183" s="128" t="s">
        <v>18</v>
      </c>
      <c r="BP183" s="128" t="s">
        <v>19</v>
      </c>
      <c r="BQ183" s="128" t="s">
        <v>20</v>
      </c>
      <c r="BR183" s="128" t="s">
        <v>21</v>
      </c>
      <c r="BS183" s="128" t="s">
        <v>22</v>
      </c>
      <c r="BT183" s="128" t="s">
        <v>1663</v>
      </c>
      <c r="BU183" s="1" t="s">
        <v>23</v>
      </c>
      <c r="BV183" s="1" t="s">
        <v>24</v>
      </c>
      <c r="BW183" s="1" t="s">
        <v>25</v>
      </c>
      <c r="BX183" s="1" t="s">
        <v>26</v>
      </c>
      <c r="BZ183" s="1" t="s">
        <v>1664</v>
      </c>
      <c r="CA183" s="1" t="s">
        <v>7</v>
      </c>
      <c r="CB183" s="1" t="s">
        <v>8</v>
      </c>
      <c r="CC183" s="1" t="s">
        <v>9</v>
      </c>
      <c r="CD183" s="1" t="s">
        <v>10</v>
      </c>
      <c r="CE183" s="1" t="s">
        <v>11</v>
      </c>
      <c r="CF183" s="1" t="s">
        <v>12</v>
      </c>
      <c r="CG183" s="1" t="s">
        <v>27</v>
      </c>
      <c r="CH183" s="1" t="s">
        <v>28</v>
      </c>
      <c r="CI183" s="1" t="s">
        <v>29</v>
      </c>
      <c r="CJ183" s="1" t="s">
        <v>30</v>
      </c>
      <c r="CK183" s="1" t="s">
        <v>31</v>
      </c>
      <c r="CL183" s="1" t="s">
        <v>1665</v>
      </c>
      <c r="CM183" s="1" t="s">
        <v>32</v>
      </c>
      <c r="CN183" s="1" t="s">
        <v>33</v>
      </c>
      <c r="CO183" s="1" t="s">
        <v>34</v>
      </c>
      <c r="CP183" s="1" t="s">
        <v>35</v>
      </c>
      <c r="CR183" s="1" t="s">
        <v>1662</v>
      </c>
      <c r="CS183" s="1" t="s">
        <v>0</v>
      </c>
      <c r="CT183" s="1" t="s">
        <v>1</v>
      </c>
      <c r="CU183" s="1" t="s">
        <v>2</v>
      </c>
      <c r="CV183" s="1" t="s">
        <v>3</v>
      </c>
      <c r="CW183" s="1" t="s">
        <v>4</v>
      </c>
      <c r="CX183" s="1" t="s">
        <v>5</v>
      </c>
      <c r="CY183" s="1" t="s">
        <v>18</v>
      </c>
      <c r="CZ183" s="1" t="s">
        <v>19</v>
      </c>
      <c r="DA183" s="1" t="s">
        <v>20</v>
      </c>
      <c r="DB183" s="1" t="s">
        <v>21</v>
      </c>
      <c r="DC183" s="1" t="s">
        <v>22</v>
      </c>
      <c r="DD183" s="1" t="s">
        <v>1663</v>
      </c>
      <c r="DE183" s="1" t="s">
        <v>23</v>
      </c>
      <c r="DF183" s="1" t="s">
        <v>24</v>
      </c>
      <c r="DG183" s="1" t="s">
        <v>25</v>
      </c>
      <c r="DH183" s="1" t="s">
        <v>26</v>
      </c>
      <c r="DJ183" s="1" t="s">
        <v>1664</v>
      </c>
      <c r="DK183" s="1" t="s">
        <v>7</v>
      </c>
      <c r="DL183" s="1" t="s">
        <v>8</v>
      </c>
      <c r="DM183" s="1" t="s">
        <v>9</v>
      </c>
      <c r="DN183" s="1" t="s">
        <v>10</v>
      </c>
      <c r="DO183" s="1" t="s">
        <v>11</v>
      </c>
      <c r="DP183" s="1" t="s">
        <v>12</v>
      </c>
      <c r="DQ183" s="1" t="s">
        <v>27</v>
      </c>
      <c r="DR183" s="1" t="s">
        <v>28</v>
      </c>
      <c r="DS183" s="1" t="s">
        <v>29</v>
      </c>
      <c r="DT183" s="1" t="s">
        <v>30</v>
      </c>
      <c r="DU183" s="1" t="s">
        <v>31</v>
      </c>
      <c r="DV183" s="1" t="s">
        <v>1665</v>
      </c>
      <c r="DW183" s="1" t="s">
        <v>32</v>
      </c>
      <c r="DX183" s="1" t="s">
        <v>33</v>
      </c>
      <c r="DY183" s="1" t="s">
        <v>34</v>
      </c>
      <c r="DZ183" s="1" t="s">
        <v>35</v>
      </c>
    </row>
    <row r="184" spans="1:152" s="1" customFormat="1" ht="14">
      <c r="C184" s="1">
        <f>AVERAGE(C1:C183)</f>
        <v>15.747252747252746</v>
      </c>
      <c r="D184" s="1">
        <f>AVERAGE(D1:D183)</f>
        <v>5.2197802197802199</v>
      </c>
      <c r="J184" s="1">
        <f>AVERAGE(J1:J183)</f>
        <v>159.73480662983422</v>
      </c>
      <c r="K184" s="1">
        <f>AVERAGE(K1:K183)</f>
        <v>50.239779005524873</v>
      </c>
      <c r="O184" s="1">
        <f>70+53+28+16+27+14</f>
        <v>208</v>
      </c>
      <c r="BF184" s="1">
        <f>AVERAGE(BF1:BF183)</f>
        <v>15.747252747252746</v>
      </c>
      <c r="BG184" s="1">
        <f>AVERAGE(BG1:BG183)</f>
        <v>5.2197802197802199</v>
      </c>
      <c r="BH184" s="128">
        <f t="shared" ref="BH184:CM184" si="0">AVERAGE(BH1:BH113)</f>
        <v>3.765309734513274</v>
      </c>
      <c r="BI184" s="128">
        <f t="shared" si="0"/>
        <v>3.1757522123893822</v>
      </c>
      <c r="BJ184" s="128">
        <f t="shared" si="0"/>
        <v>2.7166371681415953</v>
      </c>
      <c r="BK184" s="128">
        <f t="shared" si="0"/>
        <v>2.3811504424778769</v>
      </c>
      <c r="BL184" s="128">
        <f t="shared" si="0"/>
        <v>2.2419469026548677</v>
      </c>
      <c r="BM184" s="128">
        <f t="shared" si="0"/>
        <v>1.9200884955752222</v>
      </c>
      <c r="BN184" s="128">
        <f t="shared" si="0"/>
        <v>1.5423008849557529</v>
      </c>
      <c r="BO184" s="128">
        <f t="shared" si="0"/>
        <v>1.5916814159292043</v>
      </c>
      <c r="BP184" s="128">
        <f t="shared" si="0"/>
        <v>2.0520353982300885</v>
      </c>
      <c r="BQ184" s="128">
        <f t="shared" si="0"/>
        <v>3.2019469026548677</v>
      </c>
      <c r="BR184" s="128">
        <f t="shared" si="0"/>
        <v>4.977522123893805</v>
      </c>
      <c r="BS184" s="128">
        <f t="shared" si="0"/>
        <v>5.4425663716814148</v>
      </c>
      <c r="BT184" s="128">
        <f t="shared" si="0"/>
        <v>3.3369026548672571</v>
      </c>
      <c r="BU184" s="128">
        <f t="shared" si="0"/>
        <v>3.8175221238938049</v>
      </c>
      <c r="BV184" s="128">
        <f t="shared" si="0"/>
        <v>5.1853982300884951</v>
      </c>
      <c r="BW184" s="128">
        <f t="shared" si="0"/>
        <v>7.0457522123893792</v>
      </c>
      <c r="BX184" s="128">
        <f t="shared" si="0"/>
        <v>11.418495575221243</v>
      </c>
      <c r="BY184" s="128">
        <f t="shared" si="0"/>
        <v>16.288989898989897</v>
      </c>
      <c r="BZ184" s="128">
        <f t="shared" si="0"/>
        <v>3.7307964601769905</v>
      </c>
      <c r="CA184" s="128">
        <f t="shared" si="0"/>
        <v>2.4318584070796452</v>
      </c>
      <c r="CB184" s="128">
        <f t="shared" si="0"/>
        <v>1.0576106194690269</v>
      </c>
      <c r="CC184" s="128">
        <f t="shared" si="0"/>
        <v>0.66814159292035402</v>
      </c>
      <c r="CD184" s="128">
        <f t="shared" si="0"/>
        <v>1.1530088495575224</v>
      </c>
      <c r="CE184" s="128">
        <f t="shared" si="0"/>
        <v>1.8311504424778762</v>
      </c>
      <c r="CF184" s="128">
        <f t="shared" si="0"/>
        <v>2.1084070796460188</v>
      </c>
      <c r="CG184" s="128">
        <f t="shared" si="0"/>
        <v>2.4800000000000022</v>
      </c>
      <c r="CH184" s="128">
        <f t="shared" si="0"/>
        <v>2.8485840707964596</v>
      </c>
      <c r="CI184" s="128">
        <f t="shared" si="0"/>
        <v>3.617522123893806</v>
      </c>
      <c r="CJ184" s="128">
        <f t="shared" si="0"/>
        <v>5.1887610619469031</v>
      </c>
      <c r="CK184" s="128">
        <f t="shared" si="0"/>
        <v>5.3743362831858432</v>
      </c>
      <c r="CL184" s="128">
        <f t="shared" si="0"/>
        <v>3.575398230088497</v>
      </c>
      <c r="CM184" s="128">
        <f t="shared" si="0"/>
        <v>4.0573451327433636</v>
      </c>
      <c r="CN184" s="128">
        <f t="shared" ref="CN184:DS184" si="1">AVERAGE(CN1:CN113)</f>
        <v>5.7017699115044245</v>
      </c>
      <c r="CO184" s="128">
        <f t="shared" si="1"/>
        <v>7.4832743362831859</v>
      </c>
      <c r="CP184" s="128">
        <f t="shared" si="1"/>
        <v>11.277522123893805</v>
      </c>
      <c r="CQ184" s="128">
        <f t="shared" si="1"/>
        <v>16.137474747474752</v>
      </c>
      <c r="CR184" s="128">
        <f t="shared" si="1"/>
        <v>27.181327433628322</v>
      </c>
      <c r="CS184" s="128">
        <f t="shared" si="1"/>
        <v>31.129646017699127</v>
      </c>
      <c r="CT184" s="128">
        <f t="shared" si="1"/>
        <v>33.059380530973442</v>
      </c>
      <c r="CU184" s="128">
        <f t="shared" si="1"/>
        <v>34.686017699115048</v>
      </c>
      <c r="CV184" s="128">
        <f t="shared" si="1"/>
        <v>35.533008849557518</v>
      </c>
      <c r="CW184" s="128">
        <f t="shared" si="1"/>
        <v>36.639734513274341</v>
      </c>
      <c r="CX184" s="128">
        <f t="shared" si="1"/>
        <v>37.444601769911522</v>
      </c>
      <c r="CY184" s="128">
        <f t="shared" si="1"/>
        <v>38.037787610619496</v>
      </c>
      <c r="CZ184" s="128">
        <f t="shared" si="1"/>
        <v>38.415044247787613</v>
      </c>
      <c r="DA184" s="128">
        <f t="shared" si="1"/>
        <v>38.894070796460184</v>
      </c>
      <c r="DB184" s="128">
        <f t="shared" si="1"/>
        <v>39.793716814159275</v>
      </c>
      <c r="DC184" s="128">
        <f t="shared" si="1"/>
        <v>41.168672566371683</v>
      </c>
      <c r="DD184" s="128">
        <f t="shared" si="1"/>
        <v>44.021238938053102</v>
      </c>
      <c r="DE184" s="128">
        <f t="shared" si="1"/>
        <v>45.534778761061943</v>
      </c>
      <c r="DF184" s="128">
        <f t="shared" si="1"/>
        <v>46.667787610619456</v>
      </c>
      <c r="DG184" s="128">
        <f t="shared" si="1"/>
        <v>45.456814159292044</v>
      </c>
      <c r="DH184" s="128">
        <f t="shared" si="1"/>
        <v>43.85141592920354</v>
      </c>
      <c r="DI184" s="128">
        <f t="shared" si="1"/>
        <v>40.861212121212134</v>
      </c>
      <c r="DJ184" s="128">
        <f t="shared" si="1"/>
        <v>27.158938053097334</v>
      </c>
      <c r="DK184" s="128">
        <f t="shared" si="1"/>
        <v>30.974955752212377</v>
      </c>
      <c r="DL184" s="128">
        <f t="shared" si="1"/>
        <v>33.219115044247786</v>
      </c>
      <c r="DM184" s="128">
        <f t="shared" si="1"/>
        <v>34.95769911504425</v>
      </c>
      <c r="DN184" s="128">
        <f t="shared" si="1"/>
        <v>35.75371681415929</v>
      </c>
      <c r="DO184" s="128">
        <f t="shared" si="1"/>
        <v>36.566991150442476</v>
      </c>
      <c r="DP184" s="128">
        <f t="shared" si="1"/>
        <v>37.303716814159294</v>
      </c>
      <c r="DQ184" s="128">
        <f t="shared" si="1"/>
        <v>37.949115044247804</v>
      </c>
      <c r="DR184" s="128">
        <f t="shared" si="1"/>
        <v>38.376460176991152</v>
      </c>
      <c r="DS184" s="128">
        <f t="shared" si="1"/>
        <v>38.832566371681416</v>
      </c>
      <c r="DT184" s="128">
        <f t="shared" ref="DT184:EA184" si="2">AVERAGE(DT1:DT113)</f>
        <v>39.801681415929188</v>
      </c>
      <c r="DU184" s="128">
        <f t="shared" si="2"/>
        <v>41.207699115044235</v>
      </c>
      <c r="DV184" s="128">
        <f t="shared" si="2"/>
        <v>44.353893805309717</v>
      </c>
      <c r="DW184" s="128">
        <f t="shared" si="2"/>
        <v>45.808407079646031</v>
      </c>
      <c r="DX184" s="128">
        <f t="shared" si="2"/>
        <v>46.807433628318599</v>
      </c>
      <c r="DY184" s="128">
        <f t="shared" si="2"/>
        <v>45.568495575221228</v>
      </c>
      <c r="DZ184" s="128">
        <f t="shared" si="2"/>
        <v>43.809292035398201</v>
      </c>
      <c r="EA184" s="128">
        <f t="shared" si="2"/>
        <v>40.672121212121219</v>
      </c>
    </row>
    <row r="185" spans="1:152" s="1" customFormat="1" ht="14">
      <c r="C185" s="1">
        <f>STDEV(C1:C182)</f>
        <v>2.9957369585322704</v>
      </c>
      <c r="D185" s="1">
        <f>STDEV(D1:D182)</f>
        <v>3.5656501125195175</v>
      </c>
      <c r="J185" s="1">
        <f>STDEV(J1:J182)</f>
        <v>6.1835313167908836</v>
      </c>
      <c r="K185" s="1">
        <f>STDEV(K1:K182)</f>
        <v>8.3566602151151841</v>
      </c>
      <c r="AY185" s="1">
        <f>66+57+27+18+26+15</f>
        <v>209</v>
      </c>
      <c r="BF185" s="1">
        <f>STDEV(BF1:BF182)</f>
        <v>2.9957369585322704</v>
      </c>
      <c r="BG185" s="1">
        <f>STDEV(BG1:BG182)</f>
        <v>3.5656501125195175</v>
      </c>
      <c r="BH185" s="128">
        <f t="shared" ref="BH185:CM185" si="3">STDEV(BH1:BH113)</f>
        <v>0.90292784753313637</v>
      </c>
      <c r="BI185" s="128">
        <f t="shared" si="3"/>
        <v>0.81964583522149803</v>
      </c>
      <c r="BJ185" s="128">
        <f t="shared" si="3"/>
        <v>0.80502618704019191</v>
      </c>
      <c r="BK185" s="128">
        <f t="shared" si="3"/>
        <v>0.8219399441612727</v>
      </c>
      <c r="BL185" s="128">
        <f t="shared" si="3"/>
        <v>0.86938284597166227</v>
      </c>
      <c r="BM185" s="128">
        <f t="shared" si="3"/>
        <v>1.0299813586863897</v>
      </c>
      <c r="BN185" s="128">
        <f t="shared" si="3"/>
        <v>1.1019195984812433</v>
      </c>
      <c r="BO185" s="128">
        <f t="shared" si="3"/>
        <v>1.1480215144316652</v>
      </c>
      <c r="BP185" s="128">
        <f t="shared" si="3"/>
        <v>1.2630441962152081</v>
      </c>
      <c r="BQ185" s="128">
        <f t="shared" si="3"/>
        <v>1.4887068084217308</v>
      </c>
      <c r="BR185" s="128">
        <f t="shared" si="3"/>
        <v>1.922593825953745</v>
      </c>
      <c r="BS185" s="128">
        <f t="shared" si="3"/>
        <v>1.4436262493414351</v>
      </c>
      <c r="BT185" s="128">
        <f t="shared" si="3"/>
        <v>1.2808173169378581</v>
      </c>
      <c r="BU185" s="128">
        <f t="shared" si="3"/>
        <v>1.2262548463377758</v>
      </c>
      <c r="BV185" s="128">
        <f t="shared" si="3"/>
        <v>1.3781956600921521</v>
      </c>
      <c r="BW185" s="128">
        <f t="shared" si="3"/>
        <v>1.8445754473347646</v>
      </c>
      <c r="BX185" s="128">
        <f t="shared" si="3"/>
        <v>2.1857591935554881</v>
      </c>
      <c r="BY185" s="128">
        <f t="shared" si="3"/>
        <v>2.9855633915901261</v>
      </c>
      <c r="BZ185" s="128">
        <f t="shared" si="3"/>
        <v>0.89627616677574196</v>
      </c>
      <c r="CA185" s="128">
        <f t="shared" si="3"/>
        <v>0.93492890168237908</v>
      </c>
      <c r="CB185" s="128">
        <f t="shared" si="3"/>
        <v>0.91090249040667148</v>
      </c>
      <c r="CC185" s="128">
        <f t="shared" si="3"/>
        <v>0.72661341248356515</v>
      </c>
      <c r="CD185" s="128">
        <f t="shared" si="3"/>
        <v>0.9171821023382204</v>
      </c>
      <c r="CE185" s="128">
        <f t="shared" si="3"/>
        <v>0.98245024611608311</v>
      </c>
      <c r="CF185" s="128">
        <f t="shared" si="3"/>
        <v>0.97123592688064897</v>
      </c>
      <c r="CG185" s="128">
        <f t="shared" si="3"/>
        <v>0.94980543120306793</v>
      </c>
      <c r="CH185" s="128">
        <f t="shared" si="3"/>
        <v>1.0909095707388916</v>
      </c>
      <c r="CI185" s="128">
        <f t="shared" si="3"/>
        <v>1.3431343479854507</v>
      </c>
      <c r="CJ185" s="128">
        <f t="shared" si="3"/>
        <v>1.6768481982275143</v>
      </c>
      <c r="CK185" s="128">
        <f t="shared" si="3"/>
        <v>1.5966101792470559</v>
      </c>
      <c r="CL185" s="128">
        <f t="shared" si="3"/>
        <v>1.4433752824779351</v>
      </c>
      <c r="CM185" s="128">
        <f t="shared" si="3"/>
        <v>1.4787669922336792</v>
      </c>
      <c r="CN185" s="128">
        <f t="shared" ref="CN185:DS185" si="4">STDEV(CN1:CN113)</f>
        <v>1.5745896461394218</v>
      </c>
      <c r="CO185" s="128">
        <f t="shared" si="4"/>
        <v>1.9335872668981011</v>
      </c>
      <c r="CP185" s="128">
        <f t="shared" si="4"/>
        <v>2.1510045539291656</v>
      </c>
      <c r="CQ185" s="128">
        <f t="shared" si="4"/>
        <v>2.9816812622857305</v>
      </c>
      <c r="CR185" s="128">
        <f t="shared" si="4"/>
        <v>1.5737753200191544</v>
      </c>
      <c r="CS185" s="128">
        <f t="shared" si="4"/>
        <v>1.6007124134961299</v>
      </c>
      <c r="CT185" s="128">
        <f t="shared" si="4"/>
        <v>2.1030642113634035</v>
      </c>
      <c r="CU185" s="128">
        <f t="shared" si="4"/>
        <v>2.5910872441557817</v>
      </c>
      <c r="CV185" s="128">
        <f t="shared" si="4"/>
        <v>1.9189026276921513</v>
      </c>
      <c r="CW185" s="128">
        <f t="shared" si="4"/>
        <v>2.0522350447469422</v>
      </c>
      <c r="CX185" s="128">
        <f t="shared" si="4"/>
        <v>2.1700444512391863</v>
      </c>
      <c r="CY185" s="128">
        <f t="shared" si="4"/>
        <v>2.1515483355486755</v>
      </c>
      <c r="CZ185" s="128">
        <f t="shared" si="4"/>
        <v>2.1306639323618142</v>
      </c>
      <c r="DA185" s="128">
        <f t="shared" si="4"/>
        <v>2.1091499799208808</v>
      </c>
      <c r="DB185" s="128">
        <f t="shared" si="4"/>
        <v>2.2279403503693818</v>
      </c>
      <c r="DC185" s="128">
        <f t="shared" si="4"/>
        <v>2.5051951393998868</v>
      </c>
      <c r="DD185" s="128">
        <f t="shared" si="4"/>
        <v>3.6890061410182398</v>
      </c>
      <c r="DE185" s="128">
        <f t="shared" si="4"/>
        <v>2.6245744884188684</v>
      </c>
      <c r="DF185" s="128">
        <f t="shared" si="4"/>
        <v>2.6556219793760429</v>
      </c>
      <c r="DG185" s="128">
        <f t="shared" si="4"/>
        <v>2.5972225087192129</v>
      </c>
      <c r="DH185" s="128">
        <f t="shared" si="4"/>
        <v>2.8781724320604152</v>
      </c>
      <c r="DI185" s="128">
        <f t="shared" si="4"/>
        <v>3.4870244237883496</v>
      </c>
      <c r="DJ185" s="128">
        <f t="shared" si="4"/>
        <v>1.5691844804318957</v>
      </c>
      <c r="DK185" s="128">
        <f t="shared" si="4"/>
        <v>1.7376431718472898</v>
      </c>
      <c r="DL185" s="128">
        <f t="shared" si="4"/>
        <v>2.2878489419735528</v>
      </c>
      <c r="DM185" s="128">
        <f t="shared" si="4"/>
        <v>2.2416145364643967</v>
      </c>
      <c r="DN185" s="128">
        <f t="shared" si="4"/>
        <v>1.9632981519309476</v>
      </c>
      <c r="DO185" s="128">
        <f t="shared" si="4"/>
        <v>2.0299225376475722</v>
      </c>
      <c r="DP185" s="128">
        <f t="shared" si="4"/>
        <v>2.1832259039460822</v>
      </c>
      <c r="DQ185" s="128">
        <f t="shared" si="4"/>
        <v>2.2500458556922966</v>
      </c>
      <c r="DR185" s="128">
        <f t="shared" si="4"/>
        <v>2.1326504805196476</v>
      </c>
      <c r="DS185" s="128">
        <f t="shared" si="4"/>
        <v>2.1958600571631957</v>
      </c>
      <c r="DT185" s="128">
        <f t="shared" ref="DT185:EA185" si="5">STDEV(DT1:DT113)</f>
        <v>2.2911876609300199</v>
      </c>
      <c r="DU185" s="128">
        <f t="shared" si="5"/>
        <v>2.6196844169430422</v>
      </c>
      <c r="DV185" s="128">
        <f t="shared" si="5"/>
        <v>2.6741265041225271</v>
      </c>
      <c r="DW185" s="128">
        <f t="shared" si="5"/>
        <v>2.6731133421442177</v>
      </c>
      <c r="DX185" s="128">
        <f t="shared" si="5"/>
        <v>2.7192468031348387</v>
      </c>
      <c r="DY185" s="128">
        <f t="shared" si="5"/>
        <v>2.6916750696887277</v>
      </c>
      <c r="DZ185" s="128">
        <f t="shared" si="5"/>
        <v>2.9449507990112016</v>
      </c>
      <c r="EA185" s="128">
        <f t="shared" si="5"/>
        <v>3.5659679032765443</v>
      </c>
    </row>
    <row r="186" spans="1:152" ht="14">
      <c r="C186" s="50">
        <f>MAX(C1:C182)</f>
        <v>29</v>
      </c>
      <c r="M186" s="50">
        <f>17+49+30+25+61</f>
        <v>182</v>
      </c>
      <c r="O186" s="50">
        <f>53+16</f>
        <v>69</v>
      </c>
      <c r="AZ186" s="50"/>
      <c r="BF186" s="50">
        <f>MAX(BF1:BF182)</f>
        <v>29</v>
      </c>
      <c r="BH186" s="128">
        <f>AVERAGE(BH114:BH182)</f>
        <v>3.6488405797101473</v>
      </c>
      <c r="BI186" s="128">
        <f t="shared" ref="BI186:DT186" si="6">AVERAGE(BI114:BI182)</f>
        <v>2.9210144927536223</v>
      </c>
      <c r="BJ186" s="128">
        <f t="shared" si="6"/>
        <v>2.3211594202898551</v>
      </c>
      <c r="BK186" s="128">
        <f t="shared" si="6"/>
        <v>2.0639130434782622</v>
      </c>
      <c r="BL186" s="128">
        <f t="shared" si="6"/>
        <v>1.9607246376811593</v>
      </c>
      <c r="BM186" s="128">
        <f t="shared" si="6"/>
        <v>1.6876811594202903</v>
      </c>
      <c r="BN186" s="128">
        <f t="shared" si="6"/>
        <v>1.0731884057971015</v>
      </c>
      <c r="BO186" s="128">
        <f t="shared" si="6"/>
        <v>1.2194202898550723</v>
      </c>
      <c r="BP186" s="128">
        <f t="shared" si="6"/>
        <v>1.8052173913043479</v>
      </c>
      <c r="BQ186" s="128">
        <f t="shared" si="6"/>
        <v>2.8495652173913042</v>
      </c>
      <c r="BR186" s="128">
        <f t="shared" si="6"/>
        <v>4.5682608695652176</v>
      </c>
      <c r="BS186" s="128">
        <f t="shared" si="6"/>
        <v>4.8849275362318831</v>
      </c>
      <c r="BT186" s="128">
        <f t="shared" si="6"/>
        <v>3.0402898550724649</v>
      </c>
      <c r="BU186" s="128">
        <f t="shared" si="6"/>
        <v>3.3050724637681168</v>
      </c>
      <c r="BV186" s="128">
        <f t="shared" si="6"/>
        <v>4.8181159420289861</v>
      </c>
      <c r="BW186" s="128">
        <f t="shared" si="6"/>
        <v>6.7081159420289849</v>
      </c>
      <c r="BX186" s="128">
        <f t="shared" si="6"/>
        <v>11.164927536231882</v>
      </c>
      <c r="BY186" s="128">
        <f t="shared" si="6"/>
        <v>16.149843749999999</v>
      </c>
      <c r="BZ186" s="128">
        <f t="shared" si="6"/>
        <v>3.6468115942028998</v>
      </c>
      <c r="CA186" s="128">
        <f t="shared" si="6"/>
        <v>2.3307246376811599</v>
      </c>
      <c r="CB186" s="128">
        <f t="shared" si="6"/>
        <v>0.9462318840579711</v>
      </c>
      <c r="CC186" s="128">
        <f t="shared" si="6"/>
        <v>0.75260869565217392</v>
      </c>
      <c r="CD186" s="128">
        <f t="shared" si="6"/>
        <v>1.3642028985507249</v>
      </c>
      <c r="CE186" s="128">
        <f t="shared" si="6"/>
        <v>1.9947826086956528</v>
      </c>
      <c r="CF186" s="128">
        <f t="shared" si="6"/>
        <v>2.0936231884057976</v>
      </c>
      <c r="CG186" s="128">
        <f t="shared" si="6"/>
        <v>2.4869565217391307</v>
      </c>
      <c r="CH186" s="128">
        <f t="shared" si="6"/>
        <v>2.7721739130434786</v>
      </c>
      <c r="CI186" s="128">
        <f t="shared" si="6"/>
        <v>3.5334782608695647</v>
      </c>
      <c r="CJ186" s="128">
        <f t="shared" si="6"/>
        <v>4.6797101449275367</v>
      </c>
      <c r="CK186" s="128">
        <f t="shared" si="6"/>
        <v>4.5463768115942029</v>
      </c>
      <c r="CL186" s="128">
        <f t="shared" si="6"/>
        <v>2.8475362318840594</v>
      </c>
      <c r="CM186" s="128">
        <f t="shared" si="6"/>
        <v>3.674637681159421</v>
      </c>
      <c r="CN186" s="128">
        <f t="shared" si="6"/>
        <v>5.2581159420289882</v>
      </c>
      <c r="CO186" s="128">
        <f t="shared" si="6"/>
        <v>6.7581159420289865</v>
      </c>
      <c r="CP186" s="128">
        <f t="shared" si="6"/>
        <v>10.545652173913039</v>
      </c>
      <c r="CQ186" s="128">
        <f t="shared" si="6"/>
        <v>15.85296875</v>
      </c>
      <c r="CR186" s="128">
        <f t="shared" si="6"/>
        <v>27.117826086956519</v>
      </c>
      <c r="CS186" s="128">
        <f t="shared" si="6"/>
        <v>30.529710144927538</v>
      </c>
      <c r="CT186" s="128">
        <f t="shared" si="6"/>
        <v>32.599710144927542</v>
      </c>
      <c r="CU186" s="128">
        <f t="shared" si="6"/>
        <v>34.15260869565217</v>
      </c>
      <c r="CV186" s="128">
        <f t="shared" si="6"/>
        <v>35.192028985507235</v>
      </c>
      <c r="CW186" s="128">
        <f t="shared" si="6"/>
        <v>36.354782608695658</v>
      </c>
      <c r="CX186" s="128">
        <f t="shared" si="6"/>
        <v>37.22231884057971</v>
      </c>
      <c r="CY186" s="128">
        <f t="shared" si="6"/>
        <v>37.755797101449254</v>
      </c>
      <c r="CZ186" s="128">
        <f t="shared" si="6"/>
        <v>38.308550724637684</v>
      </c>
      <c r="DA186" s="128">
        <f t="shared" si="6"/>
        <v>38.772608695652167</v>
      </c>
      <c r="DB186" s="128">
        <f t="shared" si="6"/>
        <v>39.750724637681159</v>
      </c>
      <c r="DC186" s="128">
        <f t="shared" si="6"/>
        <v>41.051159420289885</v>
      </c>
      <c r="DD186" s="128">
        <f t="shared" si="6"/>
        <v>43.752608695652178</v>
      </c>
      <c r="DE186" s="128">
        <f t="shared" si="6"/>
        <v>45.391449275362319</v>
      </c>
      <c r="DF186" s="128">
        <f t="shared" si="6"/>
        <v>46.265362318840566</v>
      </c>
      <c r="DG186" s="128">
        <f t="shared" si="6"/>
        <v>44.511449275362324</v>
      </c>
      <c r="DH186" s="128">
        <f t="shared" si="6"/>
        <v>42.936956521739127</v>
      </c>
      <c r="DI186" s="128">
        <f t="shared" si="6"/>
        <v>40.279531249999991</v>
      </c>
      <c r="DJ186" s="128">
        <f t="shared" si="6"/>
        <v>27.032318840579705</v>
      </c>
      <c r="DK186" s="128">
        <f t="shared" si="6"/>
        <v>30.496666666666659</v>
      </c>
      <c r="DL186" s="128">
        <f t="shared" si="6"/>
        <v>32.784927536231898</v>
      </c>
      <c r="DM186" s="128">
        <f t="shared" si="6"/>
        <v>34.596666666666671</v>
      </c>
      <c r="DN186" s="128">
        <f t="shared" si="6"/>
        <v>35.473478260869562</v>
      </c>
      <c r="DO186" s="128">
        <f t="shared" si="6"/>
        <v>36.397536231884061</v>
      </c>
      <c r="DP186" s="128">
        <f t="shared" si="6"/>
        <v>37.1323188405797</v>
      </c>
      <c r="DQ186" s="128">
        <f t="shared" si="6"/>
        <v>37.710579710144927</v>
      </c>
      <c r="DR186" s="128">
        <f t="shared" si="6"/>
        <v>38.247101449275377</v>
      </c>
      <c r="DS186" s="128">
        <f t="shared" si="6"/>
        <v>38.794782608695648</v>
      </c>
      <c r="DT186" s="128">
        <f t="shared" si="6"/>
        <v>39.738115942028983</v>
      </c>
      <c r="DU186" s="128">
        <f t="shared" ref="DU186:EA186" si="7">AVERAGE(DU114:DU182)</f>
        <v>41.179275362318847</v>
      </c>
      <c r="DV186" s="128">
        <f t="shared" si="7"/>
        <v>44.277101449275364</v>
      </c>
      <c r="DW186" s="128">
        <f t="shared" si="7"/>
        <v>45.418550724637676</v>
      </c>
      <c r="DX186" s="128">
        <f t="shared" si="7"/>
        <v>46.405942028985507</v>
      </c>
      <c r="DY186" s="128">
        <f t="shared" si="7"/>
        <v>44.595942028985498</v>
      </c>
      <c r="DZ186" s="128">
        <f t="shared" si="7"/>
        <v>42.8359420289855</v>
      </c>
      <c r="EA186" s="128">
        <f t="shared" si="7"/>
        <v>39.94578125000001</v>
      </c>
    </row>
    <row r="187" spans="1:152" ht="14">
      <c r="C187" s="50">
        <f>MIN(C1:C182)</f>
        <v>12</v>
      </c>
      <c r="M187" s="50">
        <f>67+53+26+16+10+10</f>
        <v>182</v>
      </c>
      <c r="O187" s="50">
        <f>70+28+27+14</f>
        <v>139</v>
      </c>
      <c r="AZ187" s="50"/>
      <c r="BF187" s="50">
        <f>MIN(BF1:BF182)</f>
        <v>12</v>
      </c>
      <c r="BH187" s="128">
        <f>STDEV(BH114:BH182)</f>
        <v>0.78001420845256308</v>
      </c>
      <c r="BI187" s="128">
        <f t="shared" ref="BI187:DT187" si="8">STDEV(BI114:BI182)</f>
        <v>0.71765989185345247</v>
      </c>
      <c r="BJ187" s="128">
        <f t="shared" si="8"/>
        <v>0.6938416844172417</v>
      </c>
      <c r="BK187" s="128">
        <f t="shared" si="8"/>
        <v>0.62538745023832676</v>
      </c>
      <c r="BL187" s="128">
        <f t="shared" si="8"/>
        <v>0.76690232302460137</v>
      </c>
      <c r="BM187" s="128">
        <f t="shared" si="8"/>
        <v>0.9217090023868636</v>
      </c>
      <c r="BN187" s="128">
        <f t="shared" si="8"/>
        <v>0.96411113094122802</v>
      </c>
      <c r="BO187" s="128">
        <f t="shared" si="8"/>
        <v>0.93077432037235586</v>
      </c>
      <c r="BP187" s="128">
        <f t="shared" si="8"/>
        <v>1.0509038248597538</v>
      </c>
      <c r="BQ187" s="128">
        <f t="shared" si="8"/>
        <v>1.0821349198019325</v>
      </c>
      <c r="BR187" s="128">
        <f t="shared" si="8"/>
        <v>1.5031975297010123</v>
      </c>
      <c r="BS187" s="128">
        <f t="shared" si="8"/>
        <v>1.3846932376229899</v>
      </c>
      <c r="BT187" s="128">
        <f t="shared" si="8"/>
        <v>1.1570080214965328</v>
      </c>
      <c r="BU187" s="128">
        <f t="shared" si="8"/>
        <v>1.0796127072302149</v>
      </c>
      <c r="BV187" s="128">
        <f t="shared" si="8"/>
        <v>1.1905229638844541</v>
      </c>
      <c r="BW187" s="128">
        <f t="shared" si="8"/>
        <v>1.5627391820344332</v>
      </c>
      <c r="BX187" s="128">
        <f t="shared" si="8"/>
        <v>1.9110119148737557</v>
      </c>
      <c r="BY187" s="128">
        <f t="shared" si="8"/>
        <v>2.6611111727267689</v>
      </c>
      <c r="BZ187" s="128">
        <f t="shared" si="8"/>
        <v>0.94686866713645512</v>
      </c>
      <c r="CA187" s="128">
        <f t="shared" si="8"/>
        <v>0.96859862208635494</v>
      </c>
      <c r="CB187" s="128">
        <f t="shared" si="8"/>
        <v>0.86525939913530336</v>
      </c>
      <c r="CC187" s="128">
        <f t="shared" si="8"/>
        <v>0.71963563528380958</v>
      </c>
      <c r="CD187" s="128">
        <f t="shared" si="8"/>
        <v>0.82065147326968824</v>
      </c>
      <c r="CE187" s="128">
        <f t="shared" si="8"/>
        <v>0.76818083175859508</v>
      </c>
      <c r="CF187" s="128">
        <f t="shared" si="8"/>
        <v>0.82474411542306658</v>
      </c>
      <c r="CG187" s="128">
        <f t="shared" si="8"/>
        <v>0.83880745941139045</v>
      </c>
      <c r="CH187" s="128">
        <f t="shared" si="8"/>
        <v>0.90175461244962052</v>
      </c>
      <c r="CI187" s="128">
        <f t="shared" si="8"/>
        <v>0.94711299109600344</v>
      </c>
      <c r="CJ187" s="128">
        <f t="shared" si="8"/>
        <v>1.4849222310934509</v>
      </c>
      <c r="CK187" s="128">
        <f t="shared" si="8"/>
        <v>1.6554615235410894</v>
      </c>
      <c r="CL187" s="128">
        <f t="shared" si="8"/>
        <v>1.4581579897022976</v>
      </c>
      <c r="CM187" s="128">
        <f t="shared" si="8"/>
        <v>1.2178556126508293</v>
      </c>
      <c r="CN187" s="128">
        <f t="shared" si="8"/>
        <v>1.2545379690433811</v>
      </c>
      <c r="CO187" s="128">
        <f t="shared" si="8"/>
        <v>1.6283727671245005</v>
      </c>
      <c r="CP187" s="128">
        <f t="shared" si="8"/>
        <v>1.9001690932967743</v>
      </c>
      <c r="CQ187" s="128">
        <f t="shared" si="8"/>
        <v>2.8301745303114889</v>
      </c>
      <c r="CR187" s="128">
        <f t="shared" si="8"/>
        <v>1.6860970155302601</v>
      </c>
      <c r="CS187" s="128">
        <f t="shared" si="8"/>
        <v>1.5667463203708401</v>
      </c>
      <c r="CT187" s="128">
        <f t="shared" si="8"/>
        <v>1.6996357490516576</v>
      </c>
      <c r="CU187" s="128">
        <f t="shared" si="8"/>
        <v>1.8269966130348794</v>
      </c>
      <c r="CV187" s="128">
        <f t="shared" si="8"/>
        <v>1.8715301852873234</v>
      </c>
      <c r="CW187" s="128">
        <f t="shared" si="8"/>
        <v>1.8866540634115234</v>
      </c>
      <c r="CX187" s="128">
        <f t="shared" si="8"/>
        <v>2.4162112690834165</v>
      </c>
      <c r="CY187" s="128">
        <f t="shared" si="8"/>
        <v>2.1955760371021902</v>
      </c>
      <c r="CZ187" s="128">
        <f t="shared" si="8"/>
        <v>2.1890316656957221</v>
      </c>
      <c r="DA187" s="128">
        <f t="shared" si="8"/>
        <v>2.1244948549588925</v>
      </c>
      <c r="DB187" s="128">
        <f t="shared" si="8"/>
        <v>2.2008422978758273</v>
      </c>
      <c r="DC187" s="128">
        <f t="shared" si="8"/>
        <v>2.517118179604164</v>
      </c>
      <c r="DD187" s="128">
        <f t="shared" si="8"/>
        <v>3.9976925889574879</v>
      </c>
      <c r="DE187" s="128">
        <f t="shared" si="8"/>
        <v>2.6881867250458447</v>
      </c>
      <c r="DF187" s="128">
        <f t="shared" si="8"/>
        <v>2.9323944139810871</v>
      </c>
      <c r="DG187" s="128">
        <f t="shared" si="8"/>
        <v>2.6295930547175135</v>
      </c>
      <c r="DH187" s="128">
        <f t="shared" si="8"/>
        <v>2.976161811870246</v>
      </c>
      <c r="DI187" s="128">
        <f t="shared" si="8"/>
        <v>3.6014333256368829</v>
      </c>
      <c r="DJ187" s="128">
        <f t="shared" si="8"/>
        <v>1.6678659708878574</v>
      </c>
      <c r="DK187" s="128">
        <f t="shared" si="8"/>
        <v>1.7354408379316146</v>
      </c>
      <c r="DL187" s="128">
        <f t="shared" si="8"/>
        <v>1.8426089425757213</v>
      </c>
      <c r="DM187" s="128">
        <f t="shared" si="8"/>
        <v>1.7669354216591293</v>
      </c>
      <c r="DN187" s="128">
        <f t="shared" si="8"/>
        <v>1.7652702060182615</v>
      </c>
      <c r="DO187" s="128">
        <f t="shared" si="8"/>
        <v>1.9635287905115999</v>
      </c>
      <c r="DP187" s="128">
        <f t="shared" si="8"/>
        <v>2.317989205252954</v>
      </c>
      <c r="DQ187" s="128">
        <f t="shared" si="8"/>
        <v>2.2453500212255473</v>
      </c>
      <c r="DR187" s="128">
        <f t="shared" si="8"/>
        <v>2.2969270401542992</v>
      </c>
      <c r="DS187" s="128">
        <f t="shared" si="8"/>
        <v>2.1111340754198862</v>
      </c>
      <c r="DT187" s="128">
        <f t="shared" si="8"/>
        <v>2.3203633560300037</v>
      </c>
      <c r="DU187" s="128">
        <f t="shared" ref="DU187:EA187" si="9">STDEV(DU114:DU182)</f>
        <v>2.4684153757376768</v>
      </c>
      <c r="DV187" s="128">
        <f t="shared" si="9"/>
        <v>2.8602607354664036</v>
      </c>
      <c r="DW187" s="128">
        <f t="shared" si="9"/>
        <v>2.6429680704945868</v>
      </c>
      <c r="DX187" s="128">
        <f t="shared" si="9"/>
        <v>2.9915377310991649</v>
      </c>
      <c r="DY187" s="128">
        <f t="shared" si="9"/>
        <v>2.6741097027744196</v>
      </c>
      <c r="DZ187" s="128">
        <f t="shared" si="9"/>
        <v>2.9386027686443188</v>
      </c>
      <c r="EA187" s="128">
        <f t="shared" si="9"/>
        <v>3.5420798323429237</v>
      </c>
    </row>
    <row r="189" spans="1:152" ht="13" thickBot="1"/>
    <row r="190" spans="1:152" ht="17">
      <c r="AY190" s="130"/>
      <c r="AZ190" s="273" t="s">
        <v>1687</v>
      </c>
      <c r="BA190" s="273"/>
      <c r="BB190" s="273"/>
      <c r="BC190" s="273"/>
      <c r="BD190" s="273"/>
      <c r="BE190" s="273"/>
      <c r="BF190" s="273"/>
      <c r="BG190" s="273"/>
      <c r="BH190" s="274"/>
      <c r="BI190" s="274"/>
      <c r="BJ190" s="273" t="s">
        <v>1688</v>
      </c>
      <c r="BK190" s="274"/>
      <c r="BL190" s="274"/>
      <c r="BM190" s="273" t="s">
        <v>1689</v>
      </c>
      <c r="BN190" s="274"/>
      <c r="BO190" s="274"/>
      <c r="BP190" s="273" t="s">
        <v>1690</v>
      </c>
      <c r="BQ190" s="274"/>
      <c r="BR190" s="274"/>
      <c r="BT190" s="130"/>
      <c r="BU190" s="273" t="s">
        <v>1687</v>
      </c>
      <c r="BV190" s="274"/>
      <c r="BW190" s="274"/>
      <c r="BX190" s="273" t="s">
        <v>1688</v>
      </c>
      <c r="BY190" s="274"/>
      <c r="BZ190" s="274"/>
      <c r="CA190" s="273" t="s">
        <v>1689</v>
      </c>
      <c r="CB190" s="274"/>
      <c r="CC190" s="274"/>
      <c r="CD190" s="273" t="s">
        <v>1690</v>
      </c>
      <c r="CE190" s="274"/>
      <c r="CF190" s="274"/>
    </row>
    <row r="191" spans="1:152" ht="14">
      <c r="AY191" s="129" t="s">
        <v>187</v>
      </c>
      <c r="AZ191" s="129">
        <v>3.8158273381294969</v>
      </c>
      <c r="BH191" s="131" t="s">
        <v>1673</v>
      </c>
      <c r="BI191" s="129">
        <v>0.89541173371270677</v>
      </c>
      <c r="BJ191" s="50">
        <v>3.7943165467625914</v>
      </c>
      <c r="BK191" s="131" t="s">
        <v>1673</v>
      </c>
      <c r="BL191" s="50">
        <v>0.96545780261866065</v>
      </c>
      <c r="BM191" s="129">
        <v>3.6524637681159424</v>
      </c>
      <c r="BN191" s="131" t="s">
        <v>1673</v>
      </c>
      <c r="BO191" s="129">
        <v>0.88856031242397815</v>
      </c>
      <c r="BP191" s="129">
        <v>3.632173913043478</v>
      </c>
      <c r="BQ191" s="131" t="s">
        <v>1673</v>
      </c>
      <c r="BR191" s="129">
        <v>0.92366416988060884</v>
      </c>
      <c r="BT191" s="129" t="s">
        <v>187</v>
      </c>
      <c r="BU191" s="129">
        <v>27.078417266187049</v>
      </c>
      <c r="BV191" s="131" t="s">
        <v>1673</v>
      </c>
      <c r="BW191" s="129">
        <v>1.5520151738915358</v>
      </c>
      <c r="BX191" s="129">
        <v>27.077266187050373</v>
      </c>
      <c r="BY191" s="131" t="s">
        <v>1673</v>
      </c>
      <c r="BZ191" s="129">
        <v>1.5699966794737321</v>
      </c>
      <c r="CA191" s="129">
        <v>27.272608695652178</v>
      </c>
      <c r="CB191" s="131" t="s">
        <v>1673</v>
      </c>
      <c r="CC191" s="129">
        <v>1.7465239866104407</v>
      </c>
      <c r="CD191" s="129">
        <v>27.156956521739136</v>
      </c>
      <c r="CE191" s="131" t="s">
        <v>1673</v>
      </c>
      <c r="CF191" s="129">
        <v>1.7582304810668108</v>
      </c>
    </row>
    <row r="192" spans="1:152" ht="14">
      <c r="AY192" s="129" t="s">
        <v>188</v>
      </c>
      <c r="AZ192" s="129">
        <v>3.0628057553956838</v>
      </c>
      <c r="BH192" s="131" t="s">
        <v>1673</v>
      </c>
      <c r="BI192" s="129">
        <v>0.75836784005929203</v>
      </c>
      <c r="BJ192" s="50">
        <v>2.5287769784172665</v>
      </c>
      <c r="BK192" s="131" t="s">
        <v>1673</v>
      </c>
      <c r="BL192" s="50">
        <v>0.96245192647244149</v>
      </c>
      <c r="BM192" s="129">
        <v>3.1211594202898558</v>
      </c>
      <c r="BN192" s="131" t="s">
        <v>1673</v>
      </c>
      <c r="BO192" s="129">
        <v>0.84015148534598616</v>
      </c>
      <c r="BP192" s="129">
        <v>2.3224637681159419</v>
      </c>
      <c r="BQ192" s="131" t="s">
        <v>1673</v>
      </c>
      <c r="BR192" s="129">
        <v>0.96643585009270883</v>
      </c>
      <c r="BT192" s="129" t="s">
        <v>188</v>
      </c>
      <c r="BU192" s="129">
        <v>30.644964028776982</v>
      </c>
      <c r="BV192" s="131" t="s">
        <v>1673</v>
      </c>
      <c r="BW192" s="129">
        <v>1.5898069220573081</v>
      </c>
      <c r="BX192" s="129">
        <v>30.597194244604324</v>
      </c>
      <c r="BY192" s="131" t="s">
        <v>1673</v>
      </c>
      <c r="BZ192" s="129">
        <v>1.7340887548858932</v>
      </c>
      <c r="CA192" s="129">
        <v>31.293333333333322</v>
      </c>
      <c r="CB192" s="131" t="s">
        <v>1673</v>
      </c>
      <c r="CC192" s="129">
        <v>1.7482072049309683</v>
      </c>
      <c r="CD192" s="129">
        <v>31.046086956521751</v>
      </c>
      <c r="CE192" s="131" t="s">
        <v>1673</v>
      </c>
      <c r="CF192" s="129">
        <v>1.9291343817670148</v>
      </c>
    </row>
    <row r="193" spans="51:84" ht="14">
      <c r="AY193" s="129" t="s">
        <v>189</v>
      </c>
      <c r="AZ193" s="129">
        <v>2.4951798561151084</v>
      </c>
      <c r="BH193" s="131" t="s">
        <v>1673</v>
      </c>
      <c r="BI193" s="129">
        <v>0.78016846240809368</v>
      </c>
      <c r="BJ193" s="50">
        <v>1.3728057553956843</v>
      </c>
      <c r="BK193" s="131" t="s">
        <v>1673</v>
      </c>
      <c r="BL193" s="50">
        <v>0.96166901170962948</v>
      </c>
      <c r="BM193" s="129">
        <v>2.6652173913043478</v>
      </c>
      <c r="BN193" s="131" t="s">
        <v>1673</v>
      </c>
      <c r="BO193" s="129">
        <v>0.80841822442065836</v>
      </c>
      <c r="BP193" s="129">
        <v>0.75913043478260867</v>
      </c>
      <c r="BQ193" s="131" t="s">
        <v>1673</v>
      </c>
      <c r="BR193" s="129">
        <v>0.92068826417816185</v>
      </c>
      <c r="BT193" s="129" t="s">
        <v>189</v>
      </c>
      <c r="BU193" s="129">
        <v>32.701510791366893</v>
      </c>
      <c r="BV193" s="131" t="s">
        <v>1673</v>
      </c>
      <c r="BW193" s="129">
        <v>1.8091013517682366</v>
      </c>
      <c r="BX193" s="129">
        <v>32.828920863309342</v>
      </c>
      <c r="BY193" s="131" t="s">
        <v>1673</v>
      </c>
      <c r="BZ193" s="129">
        <v>2.1547896399051871</v>
      </c>
      <c r="CA193" s="129">
        <v>33.233188405797101</v>
      </c>
      <c r="CB193" s="131" t="s">
        <v>1673</v>
      </c>
      <c r="CC193" s="129">
        <v>2.2447327187634447</v>
      </c>
      <c r="CD193" s="129">
        <v>33.470144927536239</v>
      </c>
      <c r="CE193" s="131" t="s">
        <v>1673</v>
      </c>
      <c r="CF193" s="129">
        <v>2.0743499993645234</v>
      </c>
    </row>
    <row r="194" spans="51:84" ht="14">
      <c r="AY194" s="129" t="s">
        <v>190</v>
      </c>
      <c r="AZ194" s="129">
        <v>2.1079856115107929</v>
      </c>
      <c r="BH194" s="131" t="s">
        <v>1673</v>
      </c>
      <c r="BI194" s="129">
        <v>0.72008069179087064</v>
      </c>
      <c r="BJ194" s="50">
        <v>1.0184172661870503</v>
      </c>
      <c r="BK194" s="131" t="s">
        <v>1673</v>
      </c>
      <c r="BL194" s="50">
        <v>0.88229958022484412</v>
      </c>
      <c r="BM194" s="129">
        <v>2.4837681159420297</v>
      </c>
      <c r="BN194" s="131" t="s">
        <v>1673</v>
      </c>
      <c r="BO194" s="129">
        <v>0.83489538169774047</v>
      </c>
      <c r="BP194" s="129">
        <v>0.50028985507246382</v>
      </c>
      <c r="BQ194" s="131" t="s">
        <v>1673</v>
      </c>
      <c r="BR194" s="129">
        <v>0.68692616910941118</v>
      </c>
      <c r="BT194" s="129" t="s">
        <v>190</v>
      </c>
      <c r="BU194" s="129">
        <v>34.258129496402901</v>
      </c>
      <c r="BV194" s="131" t="s">
        <v>1673</v>
      </c>
      <c r="BW194" s="129">
        <v>2.3164924035215253</v>
      </c>
      <c r="BX194" s="129">
        <v>34.515467625899262</v>
      </c>
      <c r="BY194" s="131" t="s">
        <v>1673</v>
      </c>
      <c r="BZ194" s="129">
        <v>1.9694445707921266</v>
      </c>
      <c r="CA194" s="129">
        <v>34.897101449275354</v>
      </c>
      <c r="CB194" s="131" t="s">
        <v>1673</v>
      </c>
      <c r="CC194" s="129">
        <v>2.2153469396656833</v>
      </c>
      <c r="CD194" s="129">
        <v>35.266231884057966</v>
      </c>
      <c r="CE194" s="131" t="s">
        <v>1673</v>
      </c>
      <c r="CF194" s="129">
        <v>2.1627515844468319</v>
      </c>
    </row>
    <row r="195" spans="51:84" ht="14">
      <c r="AY195" s="129" t="s">
        <v>191</v>
      </c>
      <c r="AZ195" s="129">
        <v>1.9717266187050371</v>
      </c>
      <c r="BH195" s="131" t="s">
        <v>1673</v>
      </c>
      <c r="BI195" s="129">
        <v>0.86666019623355306</v>
      </c>
      <c r="BJ195" s="50">
        <v>1.5119424460431654</v>
      </c>
      <c r="BK195" s="131" t="s">
        <v>1673</v>
      </c>
      <c r="BL195" s="50">
        <v>0.86089680044205319</v>
      </c>
      <c r="BM195" s="129">
        <v>2.2884057971014489</v>
      </c>
      <c r="BN195" s="131" t="s">
        <v>1673</v>
      </c>
      <c r="BO195" s="129">
        <v>0.83248674815173707</v>
      </c>
      <c r="BP195" s="129">
        <v>0.9050724637681159</v>
      </c>
      <c r="BQ195" s="131" t="s">
        <v>1673</v>
      </c>
      <c r="BR195" s="129">
        <v>0.85384187678640766</v>
      </c>
      <c r="BT195" s="129" t="s">
        <v>191</v>
      </c>
      <c r="BU195" s="129">
        <v>35.359136690647496</v>
      </c>
      <c r="BV195" s="131" t="s">
        <v>1673</v>
      </c>
      <c r="BW195" s="129">
        <v>1.7747698287238232</v>
      </c>
      <c r="BX195" s="129">
        <v>35.440935251798571</v>
      </c>
      <c r="BY195" s="131" t="s">
        <v>1673</v>
      </c>
      <c r="BZ195" s="129">
        <v>1.706295203610515</v>
      </c>
      <c r="CA195" s="129">
        <v>35.65101449275361</v>
      </c>
      <c r="CB195" s="131" t="s">
        <v>1673</v>
      </c>
      <c r="CC195" s="129">
        <v>2.2524784682182579</v>
      </c>
      <c r="CD195" s="129">
        <v>36.126521739130432</v>
      </c>
      <c r="CE195" s="131" t="s">
        <v>1673</v>
      </c>
      <c r="CF195" s="129">
        <v>2.2008960916267961</v>
      </c>
    </row>
    <row r="196" spans="51:84" ht="14">
      <c r="AY196" s="129" t="s">
        <v>192</v>
      </c>
      <c r="AZ196" s="129">
        <v>1.6898561151079137</v>
      </c>
      <c r="BH196" s="131" t="s">
        <v>1673</v>
      </c>
      <c r="BI196" s="129">
        <v>0.94135424003616941</v>
      </c>
      <c r="BJ196" s="50">
        <v>2.0057553956834537</v>
      </c>
      <c r="BK196" s="131" t="s">
        <v>1673</v>
      </c>
      <c r="BL196" s="50">
        <v>0.93913541677412748</v>
      </c>
      <c r="BM196" s="129">
        <v>2.0236231884057978</v>
      </c>
      <c r="BN196" s="131" t="s">
        <v>1673</v>
      </c>
      <c r="BO196" s="129">
        <v>1.058247678968691</v>
      </c>
      <c r="BP196" s="129">
        <v>1.7971014492753628</v>
      </c>
      <c r="BQ196" s="131" t="s">
        <v>1673</v>
      </c>
      <c r="BR196" s="129">
        <v>0.92977242859124076</v>
      </c>
      <c r="BT196" s="129" t="s">
        <v>192</v>
      </c>
      <c r="BU196" s="129">
        <v>36.498705035971227</v>
      </c>
      <c r="BV196" s="131" t="s">
        <v>1673</v>
      </c>
      <c r="BW196" s="129">
        <v>1.7994853670643738</v>
      </c>
      <c r="BX196" s="129">
        <v>36.431079136690663</v>
      </c>
      <c r="BY196" s="131" t="s">
        <v>1673</v>
      </c>
      <c r="BZ196" s="129">
        <v>2.0628205295590463</v>
      </c>
      <c r="CA196" s="129">
        <v>36.793913043478263</v>
      </c>
      <c r="CB196" s="131" t="s">
        <v>1673</v>
      </c>
      <c r="CC196" s="129">
        <v>2.3193851983251337</v>
      </c>
      <c r="CD196" s="129">
        <v>36.715072463768102</v>
      </c>
      <c r="CE196" s="131" t="s">
        <v>1673</v>
      </c>
      <c r="CF196" s="129">
        <v>2.3062980415454741</v>
      </c>
    </row>
    <row r="197" spans="51:84" ht="14">
      <c r="AY197" s="129" t="s">
        <v>193</v>
      </c>
      <c r="AZ197" s="129">
        <v>1.3037410071942448</v>
      </c>
      <c r="BH197" s="131" t="s">
        <v>1673</v>
      </c>
      <c r="BI197" s="129">
        <v>1.0444132069872598</v>
      </c>
      <c r="BJ197" s="50">
        <v>2.1854676258992818</v>
      </c>
      <c r="BK197" s="131" t="s">
        <v>1673</v>
      </c>
      <c r="BL197" s="50">
        <v>0.92870427347326567</v>
      </c>
      <c r="BM197" s="129">
        <v>1.5133333333333332</v>
      </c>
      <c r="BN197" s="131" t="s">
        <v>1673</v>
      </c>
      <c r="BO197" s="129">
        <v>1.1032474346042158</v>
      </c>
      <c r="BP197" s="129">
        <v>2.036811594202899</v>
      </c>
      <c r="BQ197" s="131" t="s">
        <v>1673</v>
      </c>
      <c r="BR197" s="129">
        <v>0.89794453640067917</v>
      </c>
      <c r="BT197" s="129" t="s">
        <v>193</v>
      </c>
      <c r="BU197" s="129">
        <v>37.448705035971209</v>
      </c>
      <c r="BV197" s="131" t="s">
        <v>1673</v>
      </c>
      <c r="BW197" s="129">
        <v>1.9086712255253309</v>
      </c>
      <c r="BX197" s="129">
        <v>37.275611510791379</v>
      </c>
      <c r="BY197" s="131" t="s">
        <v>1673</v>
      </c>
      <c r="BZ197" s="129">
        <v>1.8541204075419817</v>
      </c>
      <c r="CA197" s="129">
        <v>37.41434782608696</v>
      </c>
      <c r="CB197" s="131" t="s">
        <v>1673</v>
      </c>
      <c r="CC197" s="129">
        <v>2.8545981886097951</v>
      </c>
      <c r="CD197" s="129">
        <v>37.377101449275372</v>
      </c>
      <c r="CE197" s="131" t="s">
        <v>1673</v>
      </c>
      <c r="CF197" s="129">
        <v>2.7794567293168875</v>
      </c>
    </row>
    <row r="198" spans="51:84" ht="14">
      <c r="AY198" s="129" t="s">
        <v>194</v>
      </c>
      <c r="AZ198" s="129">
        <v>1.4170503597122299</v>
      </c>
      <c r="BH198" s="131" t="s">
        <v>1673</v>
      </c>
      <c r="BI198" s="129">
        <v>1.0698431777516531</v>
      </c>
      <c r="BJ198" s="50">
        <v>2.5319424460431672</v>
      </c>
      <c r="BK198" s="131" t="s">
        <v>1673</v>
      </c>
      <c r="BL198" s="50">
        <v>0.91125481068517178</v>
      </c>
      <c r="BM198" s="129">
        <v>1.580869565217391</v>
      </c>
      <c r="BN198" s="131" t="s">
        <v>1673</v>
      </c>
      <c r="BO198" s="129">
        <v>1.0936148089632076</v>
      </c>
      <c r="BP198" s="129">
        <v>2.4488405797101453</v>
      </c>
      <c r="BQ198" s="131" t="s">
        <v>1673</v>
      </c>
      <c r="BR198" s="129">
        <v>0.97092668929025161</v>
      </c>
      <c r="BT198" s="129" t="s">
        <v>194</v>
      </c>
      <c r="BU198" s="129">
        <v>37.975683453237416</v>
      </c>
      <c r="BV198" s="131" t="s">
        <v>1673</v>
      </c>
      <c r="BW198" s="129">
        <v>1.8608456276103842</v>
      </c>
      <c r="BX198" s="129">
        <v>37.901223021582737</v>
      </c>
      <c r="BY198" s="131" t="s">
        <v>1673</v>
      </c>
      <c r="BZ198" s="129">
        <v>1.9041843552021425</v>
      </c>
      <c r="CA198" s="129">
        <v>38.065652173913051</v>
      </c>
      <c r="CB198" s="131" t="s">
        <v>1673</v>
      </c>
      <c r="CC198" s="129">
        <v>2.6685017156917126</v>
      </c>
      <c r="CD198" s="129">
        <v>38.042753623188396</v>
      </c>
      <c r="CE198" s="131" t="s">
        <v>1673</v>
      </c>
      <c r="CF198" s="129">
        <v>2.7718818645026593</v>
      </c>
    </row>
    <row r="199" spans="51:84" ht="14">
      <c r="AY199" s="129" t="s">
        <v>195</v>
      </c>
      <c r="AZ199" s="129">
        <v>1.8867625899280571</v>
      </c>
      <c r="BH199" s="131" t="s">
        <v>1673</v>
      </c>
      <c r="BI199" s="129">
        <v>1.1590852314057025</v>
      </c>
      <c r="BJ199" s="50">
        <v>2.8922302158273383</v>
      </c>
      <c r="BK199" s="131" t="s">
        <v>1673</v>
      </c>
      <c r="BL199" s="50">
        <v>1.0675096599810485</v>
      </c>
      <c r="BM199" s="129">
        <v>2.1631884057971016</v>
      </c>
      <c r="BN199" s="131" t="s">
        <v>1673</v>
      </c>
      <c r="BO199" s="129">
        <v>1.2533384744865619</v>
      </c>
      <c r="BP199" s="129">
        <v>2.7484057971014488</v>
      </c>
      <c r="BQ199" s="131" t="s">
        <v>1673</v>
      </c>
      <c r="BR199" s="129">
        <v>1.0762347535142081</v>
      </c>
      <c r="BT199" s="129" t="s">
        <v>195</v>
      </c>
      <c r="BU199" s="129">
        <v>38.451726618705024</v>
      </c>
      <c r="BV199" s="131" t="s">
        <v>1673</v>
      </c>
      <c r="BW199" s="129">
        <v>1.9557206789305204</v>
      </c>
      <c r="BX199" s="129">
        <v>38.452589928057556</v>
      </c>
      <c r="BY199" s="131" t="s">
        <v>1673</v>
      </c>
      <c r="BZ199" s="129">
        <v>2.0017084507806837</v>
      </c>
      <c r="CA199" s="129">
        <v>38.441014492753631</v>
      </c>
      <c r="CB199" s="131" t="s">
        <v>1673</v>
      </c>
      <c r="CC199" s="129">
        <v>2.5332652405933809</v>
      </c>
      <c r="CD199" s="129">
        <v>38.329710144927525</v>
      </c>
      <c r="CE199" s="131" t="s">
        <v>1673</v>
      </c>
      <c r="CF199" s="129">
        <v>2.5396363629317054</v>
      </c>
    </row>
    <row r="200" spans="51:84" ht="14">
      <c r="AY200" s="129" t="s">
        <v>196</v>
      </c>
      <c r="AZ200" s="129">
        <v>3.0923741007194252</v>
      </c>
      <c r="BH200" s="131" t="s">
        <v>1673</v>
      </c>
      <c r="BI200" s="129">
        <v>1.3539547991587242</v>
      </c>
      <c r="BJ200" s="50">
        <v>3.7430935251798583</v>
      </c>
      <c r="BK200" s="131" t="s">
        <v>1673</v>
      </c>
      <c r="BL200" s="50">
        <v>1.2160442217126222</v>
      </c>
      <c r="BM200" s="129">
        <v>3.0892753623188405</v>
      </c>
      <c r="BN200" s="131" t="s">
        <v>1673</v>
      </c>
      <c r="BO200" s="129">
        <v>1.4306850671254765</v>
      </c>
      <c r="BP200" s="129">
        <v>3.4046376811594206</v>
      </c>
      <c r="BQ200" s="131" t="s">
        <v>1673</v>
      </c>
      <c r="BR200" s="129">
        <v>1.216315046879358</v>
      </c>
      <c r="BT200" s="129" t="s">
        <v>196</v>
      </c>
      <c r="BU200" s="129">
        <v>38.959424460431656</v>
      </c>
      <c r="BV200" s="131" t="s">
        <v>1673</v>
      </c>
      <c r="BW200" s="129">
        <v>1.9822446542373178</v>
      </c>
      <c r="BX200" s="129">
        <v>38.976762589928072</v>
      </c>
      <c r="BY200" s="131" t="s">
        <v>1673</v>
      </c>
      <c r="BZ200" s="129">
        <v>2.0236970099685281</v>
      </c>
      <c r="CA200" s="129">
        <v>38.909275362318859</v>
      </c>
      <c r="CB200" s="131" t="s">
        <v>1673</v>
      </c>
      <c r="CC200" s="129">
        <v>2.465342309390786</v>
      </c>
      <c r="CD200" s="129">
        <v>38.798405797101452</v>
      </c>
      <c r="CE200" s="131" t="s">
        <v>1673</v>
      </c>
      <c r="CF200" s="129">
        <v>2.4425195665351538</v>
      </c>
    </row>
    <row r="201" spans="51:84" ht="14">
      <c r="AY201" s="129" t="s">
        <v>1678</v>
      </c>
      <c r="AZ201" s="129">
        <v>4.8491366906474838</v>
      </c>
      <c r="BH201" s="131" t="s">
        <v>1673</v>
      </c>
      <c r="BI201" s="129">
        <v>1.7303440564361814</v>
      </c>
      <c r="BJ201" s="50">
        <v>4.9692805755395675</v>
      </c>
      <c r="BK201" s="131" t="s">
        <v>1673</v>
      </c>
      <c r="BL201" s="50">
        <v>1.6248547940866382</v>
      </c>
      <c r="BM201" s="129">
        <v>4.6631884057971016</v>
      </c>
      <c r="BN201" s="131" t="s">
        <v>1673</v>
      </c>
      <c r="BO201" s="129">
        <v>1.7949483793606698</v>
      </c>
      <c r="BP201" s="129">
        <v>5.0056521739130462</v>
      </c>
      <c r="BQ201" s="131" t="s">
        <v>1673</v>
      </c>
      <c r="BR201" s="129">
        <v>1.5903537141344894</v>
      </c>
      <c r="BT201" s="129" t="s">
        <v>1678</v>
      </c>
      <c r="BU201" s="129">
        <v>39.951079136690645</v>
      </c>
      <c r="BV201" s="131" t="s">
        <v>1673</v>
      </c>
      <c r="BW201" s="129">
        <v>2.0322243438033794</v>
      </c>
      <c r="BX201" s="129">
        <v>39.968345323741012</v>
      </c>
      <c r="BY201" s="131" t="s">
        <v>1673</v>
      </c>
      <c r="BZ201" s="129">
        <v>2.1333930914826609</v>
      </c>
      <c r="CA201" s="129">
        <v>39.72260869565217</v>
      </c>
      <c r="CB201" s="131" t="s">
        <v>1673</v>
      </c>
      <c r="CC201" s="129">
        <v>2.5597998842820373</v>
      </c>
      <c r="CD201" s="129">
        <v>39.71811594202898</v>
      </c>
      <c r="CE201" s="131" t="s">
        <v>1673</v>
      </c>
      <c r="CF201" s="129">
        <v>2.6506987288384258</v>
      </c>
    </row>
    <row r="202" spans="51:84" ht="14">
      <c r="AY202" s="129" t="s">
        <v>1679</v>
      </c>
      <c r="AZ202" s="129">
        <v>5.1609352517985592</v>
      </c>
      <c r="BH202" s="131" t="s">
        <v>1673</v>
      </c>
      <c r="BI202" s="129">
        <v>1.3727059345445529</v>
      </c>
      <c r="BJ202" s="50">
        <v>4.9121582733812987</v>
      </c>
      <c r="BK202" s="131" t="s">
        <v>1673</v>
      </c>
      <c r="BL202" s="50">
        <v>1.7006378865428076</v>
      </c>
      <c r="BM202" s="129">
        <v>5.3298550724637703</v>
      </c>
      <c r="BN202" s="131" t="s">
        <v>1673</v>
      </c>
      <c r="BO202" s="129">
        <v>1.651492633911386</v>
      </c>
      <c r="BP202" s="129">
        <v>5.2214492753623167</v>
      </c>
      <c r="BQ202" s="131" t="s">
        <v>1673</v>
      </c>
      <c r="BR202" s="129">
        <v>1.6562921695961925</v>
      </c>
      <c r="BT202" s="129" t="s">
        <v>1679</v>
      </c>
      <c r="BU202" s="129">
        <v>41.130431654676251</v>
      </c>
      <c r="BV202" s="131" t="s">
        <v>1673</v>
      </c>
      <c r="BW202" s="129">
        <v>2.1634703973362188</v>
      </c>
      <c r="BX202" s="129">
        <v>41.235683453237421</v>
      </c>
      <c r="BY202" s="131" t="s">
        <v>1673</v>
      </c>
      <c r="BZ202" s="129">
        <v>2.2083504403033478</v>
      </c>
      <c r="CA202" s="129">
        <v>41.170434782608709</v>
      </c>
      <c r="CB202" s="131" t="s">
        <v>1673</v>
      </c>
      <c r="CC202" s="129">
        <v>3.0109127181669413</v>
      </c>
      <c r="CD202" s="129">
        <v>41.152318840579689</v>
      </c>
      <c r="CE202" s="131" t="s">
        <v>1673</v>
      </c>
      <c r="CF202" s="129">
        <v>3.0708703235246708</v>
      </c>
    </row>
    <row r="203" spans="51:84" ht="14">
      <c r="AY203" s="129" t="s">
        <v>1680</v>
      </c>
      <c r="AZ203" s="129">
        <v>3.089999999999999</v>
      </c>
      <c r="BH203" s="131" t="s">
        <v>1673</v>
      </c>
      <c r="BI203" s="129">
        <v>1.115347479487895</v>
      </c>
      <c r="BJ203" s="50">
        <v>3.0423741007194249</v>
      </c>
      <c r="BK203" s="131" t="s">
        <v>1673</v>
      </c>
      <c r="BL203" s="50">
        <v>1.5758703979732662</v>
      </c>
      <c r="BM203" s="129">
        <v>3.4582608695652195</v>
      </c>
      <c r="BN203" s="131" t="s">
        <v>1673</v>
      </c>
      <c r="BO203" s="129">
        <v>1.3678965781788233</v>
      </c>
      <c r="BP203" s="129">
        <v>3.6959420289855078</v>
      </c>
      <c r="BQ203" s="131" t="s">
        <v>1673</v>
      </c>
      <c r="BR203" s="129">
        <v>1.3368414473726731</v>
      </c>
      <c r="BT203" s="129" t="s">
        <v>1680</v>
      </c>
      <c r="BU203" s="129">
        <v>44.208776978417255</v>
      </c>
      <c r="BV203" s="131" t="s">
        <v>1673</v>
      </c>
      <c r="BW203" s="129">
        <v>3.2243463466173146</v>
      </c>
      <c r="BX203" s="129">
        <v>44.460575539568339</v>
      </c>
      <c r="BY203" s="131" t="s">
        <v>1673</v>
      </c>
      <c r="BZ203" s="129">
        <v>2.4225542783539984</v>
      </c>
      <c r="CA203" s="129">
        <v>43.714927536231883</v>
      </c>
      <c r="CB203" s="131" t="s">
        <v>1673</v>
      </c>
      <c r="CC203" s="129">
        <v>4.5042250176226171</v>
      </c>
      <c r="CD203" s="129">
        <v>44.139710144927541</v>
      </c>
      <c r="CE203" s="131" t="s">
        <v>1673</v>
      </c>
      <c r="CF203" s="129">
        <v>3.1442907977206658</v>
      </c>
    </row>
    <row r="204" spans="51:84" ht="14">
      <c r="AY204" s="129" t="s">
        <v>1681</v>
      </c>
      <c r="AZ204" s="129">
        <v>3.5479136690647479</v>
      </c>
      <c r="BH204" s="131" t="s">
        <v>1673</v>
      </c>
      <c r="BI204" s="129">
        <v>1.181555395194511</v>
      </c>
      <c r="BJ204" s="50">
        <v>3.7544604316546728</v>
      </c>
      <c r="BK204" s="131" t="s">
        <v>1673</v>
      </c>
      <c r="BL204" s="50">
        <v>1.4761594178970661</v>
      </c>
      <c r="BM204" s="129">
        <v>3.7530434782608695</v>
      </c>
      <c r="BN204" s="131" t="s">
        <v>1673</v>
      </c>
      <c r="BO204" s="129">
        <v>1.2163122958447088</v>
      </c>
      <c r="BP204" s="129">
        <v>4.0963768115942019</v>
      </c>
      <c r="BQ204" s="131" t="s">
        <v>1673</v>
      </c>
      <c r="BR204" s="129">
        <v>1.3497690118448982</v>
      </c>
      <c r="BT204" s="129" t="s">
        <v>1681</v>
      </c>
      <c r="BU204" s="129">
        <v>45.663381294964026</v>
      </c>
      <c r="BV204" s="131" t="s">
        <v>1673</v>
      </c>
      <c r="BW204" s="129">
        <v>2.5476649024174884</v>
      </c>
      <c r="BX204" s="129">
        <v>45.804244604316551</v>
      </c>
      <c r="BY204" s="131" t="s">
        <v>1673</v>
      </c>
      <c r="BZ204" s="129">
        <v>2.5902856365400333</v>
      </c>
      <c r="CA204" s="129">
        <v>45.427391304347815</v>
      </c>
      <c r="CB204" s="131" t="s">
        <v>1673</v>
      </c>
      <c r="CC204" s="129">
        <v>2.8269671194814334</v>
      </c>
      <c r="CD204" s="129">
        <v>45.66855072463769</v>
      </c>
      <c r="CE204" s="131" t="s">
        <v>1673</v>
      </c>
      <c r="CF204" s="129">
        <v>2.8106406404749031</v>
      </c>
    </row>
    <row r="205" spans="51:84" ht="14">
      <c r="AY205" s="129" t="s">
        <v>1682</v>
      </c>
      <c r="AZ205" s="129">
        <v>5.0015107913669086</v>
      </c>
      <c r="BH205" s="131" t="s">
        <v>1673</v>
      </c>
      <c r="BI205" s="129">
        <v>1.3097028724153885</v>
      </c>
      <c r="BJ205" s="50">
        <v>5.3658992805755377</v>
      </c>
      <c r="BK205" s="131" t="s">
        <v>1673</v>
      </c>
      <c r="BL205" s="50">
        <v>1.4638329738359321</v>
      </c>
      <c r="BM205" s="129">
        <v>5.1268115942028976</v>
      </c>
      <c r="BN205" s="131" t="s">
        <v>1673</v>
      </c>
      <c r="BO205" s="129">
        <v>1.3320621924555494</v>
      </c>
      <c r="BP205" s="129">
        <v>5.6689855072463784</v>
      </c>
      <c r="BQ205" s="131" t="s">
        <v>1673</v>
      </c>
      <c r="BR205" s="129">
        <v>1.5293137108708146</v>
      </c>
      <c r="BT205" s="129" t="s">
        <v>1682</v>
      </c>
      <c r="BU205" s="129">
        <v>46.780935251798539</v>
      </c>
      <c r="BV205" s="131" t="s">
        <v>1673</v>
      </c>
      <c r="BW205" s="129">
        <v>2.8186737276126532</v>
      </c>
      <c r="BX205" s="129">
        <v>46.918273381294995</v>
      </c>
      <c r="BY205" s="131" t="s">
        <v>1673</v>
      </c>
      <c r="BZ205" s="129">
        <v>2.8070684403963009</v>
      </c>
      <c r="CA205" s="129">
        <v>46.339275362318844</v>
      </c>
      <c r="CB205" s="131" t="s">
        <v>1673</v>
      </c>
      <c r="CC205" s="129">
        <v>2.8790308412424546</v>
      </c>
      <c r="CD205" s="129">
        <v>46.448405797101451</v>
      </c>
      <c r="CE205" s="131" t="s">
        <v>1673</v>
      </c>
      <c r="CF205" s="129">
        <v>3.0740611303139493</v>
      </c>
    </row>
    <row r="206" spans="51:84" ht="14">
      <c r="AY206" s="129" t="s">
        <v>1683</v>
      </c>
      <c r="AZ206" s="129">
        <v>6.8307913669064755</v>
      </c>
      <c r="BH206" s="131" t="s">
        <v>1673</v>
      </c>
      <c r="BI206" s="129">
        <v>1.5882622281702046</v>
      </c>
      <c r="BJ206" s="50">
        <v>6.9979856115107903</v>
      </c>
      <c r="BK206" s="131" t="s">
        <v>1673</v>
      </c>
      <c r="BL206" s="50">
        <v>1.7053790346915316</v>
      </c>
      <c r="BM206" s="129">
        <v>7.0572463768115954</v>
      </c>
      <c r="BN206" s="131" t="s">
        <v>1673</v>
      </c>
      <c r="BO206" s="129">
        <v>1.9626953885933938</v>
      </c>
      <c r="BP206" s="129">
        <v>7.4533333333333331</v>
      </c>
      <c r="BQ206" s="131" t="s">
        <v>1673</v>
      </c>
      <c r="BR206" s="129">
        <v>2.0981943684614044</v>
      </c>
      <c r="BT206" s="129" t="s">
        <v>1683</v>
      </c>
      <c r="BU206" s="129">
        <v>45.167122302158283</v>
      </c>
      <c r="BV206" s="131" t="s">
        <v>1673</v>
      </c>
      <c r="BW206" s="129">
        <v>2.6431369276424417</v>
      </c>
      <c r="BX206" s="129">
        <v>45.24460431654677</v>
      </c>
      <c r="BY206" s="131" t="s">
        <v>1673</v>
      </c>
      <c r="BZ206" s="129">
        <v>2.7327234030125589</v>
      </c>
      <c r="CA206" s="129">
        <v>45.283913043478279</v>
      </c>
      <c r="CB206" s="131" t="s">
        <v>1673</v>
      </c>
      <c r="CC206" s="129">
        <v>2.6611149904367837</v>
      </c>
      <c r="CD206" s="129">
        <v>45.405507246376807</v>
      </c>
      <c r="CE206" s="131" t="s">
        <v>1673</v>
      </c>
      <c r="CF206" s="129">
        <v>2.7604696617827895</v>
      </c>
    </row>
    <row r="207" spans="51:84" ht="15" thickBot="1">
      <c r="AY207" s="132" t="s">
        <v>1684</v>
      </c>
      <c r="AZ207" s="129">
        <v>11.130287769784166</v>
      </c>
      <c r="BH207" s="133" t="s">
        <v>1673</v>
      </c>
      <c r="BI207" s="129">
        <v>2.0280585927726804</v>
      </c>
      <c r="BJ207" s="50">
        <v>10.698129496402876</v>
      </c>
      <c r="BK207" s="133" t="s">
        <v>1673</v>
      </c>
      <c r="BL207" s="50">
        <v>1.9259007184463344</v>
      </c>
      <c r="BM207" s="129">
        <v>11.589999999999998</v>
      </c>
      <c r="BN207" s="133" t="s">
        <v>1673</v>
      </c>
      <c r="BO207" s="129">
        <v>2.3328775465203724</v>
      </c>
      <c r="BP207" s="129">
        <v>11.439565217391303</v>
      </c>
      <c r="BQ207" s="133" t="s">
        <v>1673</v>
      </c>
      <c r="BR207" s="129">
        <v>2.3174970237829755</v>
      </c>
      <c r="BT207" s="132" t="s">
        <v>1684</v>
      </c>
      <c r="BU207" s="129">
        <v>43.5973381294964</v>
      </c>
      <c r="BV207" s="133" t="s">
        <v>1673</v>
      </c>
      <c r="BW207" s="129">
        <v>2.8961309962014483</v>
      </c>
      <c r="BX207" s="129">
        <v>43.561798561151065</v>
      </c>
      <c r="BY207" s="133" t="s">
        <v>1673</v>
      </c>
      <c r="BZ207" s="129">
        <v>2.8805087744542739</v>
      </c>
      <c r="CA207" s="129">
        <v>43.628985507246384</v>
      </c>
      <c r="CB207" s="133" t="s">
        <v>1673</v>
      </c>
      <c r="CC207" s="129">
        <v>2.956873420736414</v>
      </c>
      <c r="CD207" s="129">
        <v>43.545942028985493</v>
      </c>
      <c r="CE207" s="133" t="s">
        <v>1673</v>
      </c>
      <c r="CF207" s="129">
        <v>3.1692991054994084</v>
      </c>
    </row>
    <row r="208" spans="51:84" ht="14">
      <c r="AY208" s="1"/>
      <c r="AZ208" s="129">
        <v>16.134263565891477</v>
      </c>
      <c r="BI208" s="129">
        <v>2.7721206275593571</v>
      </c>
      <c r="BJ208" s="50">
        <v>15.785038759689931</v>
      </c>
      <c r="BL208" s="50">
        <v>2.8423079101846267</v>
      </c>
      <c r="BM208" s="129">
        <v>16.422166666666666</v>
      </c>
      <c r="BO208" s="129">
        <v>2.9808280567578409</v>
      </c>
      <c r="BP208" s="129">
        <v>16.487000000000002</v>
      </c>
      <c r="BR208" s="129">
        <v>2.9080725167560257</v>
      </c>
      <c r="BT208" s="1"/>
      <c r="BU208" s="129">
        <v>40.553255813953498</v>
      </c>
      <c r="BV208" s="129"/>
      <c r="BW208" s="129">
        <v>3.7074157447419447</v>
      </c>
      <c r="BX208" s="129"/>
      <c r="BY208" s="129"/>
      <c r="BZ208" s="129">
        <v>3.805666956146406</v>
      </c>
      <c r="CA208" s="129">
        <v>41.381000000000007</v>
      </c>
      <c r="CB208" s="129"/>
      <c r="CC208" s="129">
        <v>3.3865284960025495</v>
      </c>
      <c r="CD208" s="129">
        <v>41.140499999999996</v>
      </c>
      <c r="CE208" s="129"/>
      <c r="CF208" s="129">
        <v>3.4814191656247968</v>
      </c>
    </row>
    <row r="209" spans="52:84">
      <c r="AZ209" s="50"/>
      <c r="BH209" s="50"/>
      <c r="BI209" s="50"/>
      <c r="BJ209" s="50"/>
      <c r="BL209" s="50"/>
      <c r="BM209" s="50"/>
      <c r="BO209" s="50"/>
      <c r="BP209" s="50"/>
      <c r="BQ209" s="50"/>
      <c r="BR209" s="50"/>
      <c r="BS209" s="50"/>
      <c r="BZ209" s="129"/>
      <c r="CF209" s="129"/>
    </row>
    <row r="210" spans="52:84">
      <c r="AZ210" s="50"/>
      <c r="BH210" s="50"/>
      <c r="BI210" s="50"/>
      <c r="BJ210" s="50"/>
      <c r="BL210" s="50"/>
      <c r="BM210" s="50"/>
      <c r="BO210" s="50"/>
      <c r="BP210" s="50"/>
      <c r="BQ210" s="50"/>
      <c r="BR210" s="50"/>
      <c r="BS210" s="50"/>
    </row>
    <row r="211" spans="52:84">
      <c r="AZ211" s="50"/>
      <c r="BH211" s="50"/>
      <c r="BI211" s="50"/>
      <c r="BJ211" s="50"/>
      <c r="BL211" s="50"/>
      <c r="BM211" s="50"/>
      <c r="BO211" s="50"/>
      <c r="BP211" s="50"/>
      <c r="BQ211" s="50"/>
      <c r="BR211" s="50"/>
      <c r="BS211" s="50"/>
    </row>
    <row r="212" spans="52:84">
      <c r="AZ212" s="50"/>
      <c r="BH212" s="50"/>
      <c r="BI212" s="50"/>
      <c r="BJ212" s="50"/>
      <c r="BL212" s="50"/>
      <c r="BM212" s="50"/>
      <c r="BO212" s="50"/>
      <c r="BP212" s="50"/>
      <c r="BQ212" s="50"/>
      <c r="BR212" s="50"/>
      <c r="BS212" s="50"/>
    </row>
    <row r="213" spans="52:84">
      <c r="AZ213" s="50"/>
      <c r="BH213" s="50"/>
      <c r="BI213" s="50"/>
      <c r="BJ213" s="50"/>
      <c r="BL213" s="50"/>
      <c r="BM213" s="50"/>
      <c r="BO213" s="50"/>
      <c r="BP213" s="50"/>
      <c r="BQ213" s="50"/>
      <c r="BR213" s="50"/>
      <c r="BS213" s="50"/>
      <c r="BT213" s="50">
        <f>16/69</f>
        <v>0.2318840579710145</v>
      </c>
      <c r="BV213" s="50">
        <f>24/69</f>
        <v>0.34782608695652173</v>
      </c>
      <c r="BX213" s="50">
        <f>27/69</f>
        <v>0.39130434782608697</v>
      </c>
    </row>
    <row r="214" spans="52:84">
      <c r="AZ214" s="50"/>
      <c r="BH214" s="50"/>
      <c r="BI214" s="50"/>
      <c r="BJ214" s="50"/>
      <c r="BL214" s="50"/>
      <c r="BM214" s="50"/>
      <c r="BO214" s="50"/>
      <c r="BP214" s="50"/>
      <c r="BQ214" s="50"/>
      <c r="BR214" s="50"/>
      <c r="BS214" s="50">
        <f>69-17</f>
        <v>52</v>
      </c>
      <c r="BT214" s="50">
        <f>52/69</f>
        <v>0.75362318840579712</v>
      </c>
      <c r="BU214" s="50">
        <f>69-24</f>
        <v>45</v>
      </c>
      <c r="BV214" s="50">
        <f>45/69</f>
        <v>0.65217391304347827</v>
      </c>
      <c r="BW214" s="50">
        <f>69-27</f>
        <v>42</v>
      </c>
      <c r="BX214" s="50">
        <f>42/69</f>
        <v>0.60869565217391308</v>
      </c>
    </row>
    <row r="215" spans="52:84">
      <c r="AZ215" s="50"/>
      <c r="BH215" s="50"/>
      <c r="BI215" s="50"/>
      <c r="BJ215" s="50"/>
      <c r="BL215" s="50"/>
      <c r="BM215" s="50"/>
      <c r="BO215" s="50"/>
      <c r="BP215" s="50"/>
      <c r="BQ215" s="50"/>
      <c r="BR215" s="50"/>
      <c r="BS215" s="50"/>
    </row>
    <row r="216" spans="52:84">
      <c r="AZ216" s="50"/>
      <c r="BH216" s="50"/>
      <c r="BI216" s="50"/>
      <c r="BJ216" s="50"/>
      <c r="BL216" s="50"/>
      <c r="BM216" s="50"/>
      <c r="BO216" s="50"/>
      <c r="BP216" s="50"/>
      <c r="BQ216" s="50"/>
      <c r="BR216" s="50"/>
      <c r="BS216" s="50"/>
    </row>
    <row r="217" spans="52:84">
      <c r="AZ217" s="50"/>
      <c r="BH217" s="50"/>
      <c r="BI217" s="50"/>
      <c r="BJ217" s="50"/>
      <c r="BL217" s="50"/>
      <c r="BM217" s="50"/>
      <c r="BO217" s="50"/>
      <c r="BP217" s="50"/>
      <c r="BQ217" s="50"/>
      <c r="BR217" s="50"/>
      <c r="BS217" s="50"/>
    </row>
    <row r="218" spans="52:84">
      <c r="AZ218" s="50"/>
      <c r="BH218" s="50"/>
      <c r="BI218" s="50"/>
      <c r="BJ218" s="50"/>
      <c r="BL218" s="50"/>
      <c r="BM218" s="50"/>
      <c r="BO218" s="50"/>
      <c r="BP218" s="50"/>
      <c r="BQ218" s="50"/>
      <c r="BR218" s="50"/>
      <c r="BS218" s="50"/>
    </row>
    <row r="219" spans="52:84">
      <c r="AZ219" s="50"/>
      <c r="BH219" s="50"/>
      <c r="BI219" s="50"/>
      <c r="BJ219" s="50"/>
      <c r="BL219" s="50"/>
      <c r="BM219" s="50"/>
      <c r="BO219" s="50"/>
      <c r="BP219" s="50"/>
      <c r="BQ219" s="50"/>
      <c r="BR219" s="50"/>
      <c r="BS219" s="50"/>
    </row>
    <row r="220" spans="52:84">
      <c r="AZ220" s="50"/>
      <c r="BH220" s="50"/>
      <c r="BI220" s="50"/>
      <c r="BJ220" s="50"/>
      <c r="BL220" s="50"/>
      <c r="BM220" s="50"/>
      <c r="BO220" s="50"/>
      <c r="BP220" s="50"/>
      <c r="BQ220" s="50"/>
      <c r="BR220" s="50"/>
      <c r="BS220" s="50"/>
    </row>
    <row r="221" spans="52:84">
      <c r="AZ221" s="50"/>
      <c r="BH221" s="50"/>
      <c r="BI221" s="50"/>
      <c r="BJ221" s="50"/>
      <c r="BL221" s="50"/>
      <c r="BM221" s="50"/>
      <c r="BO221" s="50"/>
      <c r="BP221" s="50"/>
      <c r="BQ221" s="50"/>
      <c r="BR221" s="50"/>
      <c r="BS221" s="50"/>
    </row>
    <row r="222" spans="52:84">
      <c r="AZ222" s="50"/>
      <c r="BH222" s="50"/>
      <c r="BI222" s="50"/>
      <c r="BJ222" s="50"/>
      <c r="BL222" s="50"/>
      <c r="BM222" s="50"/>
      <c r="BO222" s="50"/>
      <c r="BP222" s="50"/>
      <c r="BQ222" s="50"/>
      <c r="BR222" s="50"/>
      <c r="BS222" s="50"/>
    </row>
    <row r="223" spans="52:84">
      <c r="AZ223" s="50"/>
      <c r="BH223" s="50"/>
      <c r="BI223" s="50"/>
      <c r="BJ223" s="50"/>
      <c r="BL223" s="50"/>
      <c r="BM223" s="50"/>
      <c r="BO223" s="50"/>
      <c r="BP223" s="50"/>
      <c r="BQ223" s="50"/>
      <c r="BR223" s="50"/>
      <c r="BS223" s="50"/>
    </row>
    <row r="224" spans="52:84">
      <c r="AZ224" s="50"/>
      <c r="BH224" s="50"/>
      <c r="BI224" s="50"/>
      <c r="BJ224" s="50"/>
      <c r="BL224" s="50"/>
      <c r="BM224" s="50"/>
      <c r="BO224" s="50"/>
      <c r="BP224" s="50"/>
      <c r="BQ224" s="50"/>
      <c r="BR224" s="50"/>
      <c r="BS224" s="50"/>
    </row>
    <row r="225" spans="52:81">
      <c r="AZ225" s="50"/>
      <c r="BH225" s="50"/>
      <c r="BI225" s="50"/>
      <c r="BJ225" s="50"/>
      <c r="BL225" s="50"/>
      <c r="BM225" s="50"/>
      <c r="BO225" s="50"/>
      <c r="BP225" s="50"/>
      <c r="BQ225" s="50"/>
      <c r="BR225" s="50"/>
      <c r="BS225" s="50"/>
    </row>
    <row r="226" spans="52:81">
      <c r="AZ226" s="50"/>
      <c r="BH226" s="50"/>
      <c r="BI226" s="50"/>
      <c r="BJ226" s="50"/>
      <c r="BL226" s="50"/>
      <c r="BM226" s="50"/>
      <c r="BO226" s="50"/>
      <c r="BP226" s="50"/>
      <c r="BQ226" s="50"/>
      <c r="BR226" s="50"/>
      <c r="BS226" s="50"/>
    </row>
    <row r="227" spans="52:81">
      <c r="AZ227" s="50"/>
      <c r="BH227" s="50"/>
      <c r="BI227" s="50"/>
      <c r="BJ227" s="50"/>
      <c r="BL227" s="50"/>
      <c r="BM227" s="50"/>
      <c r="BO227" s="50"/>
      <c r="BP227" s="50"/>
      <c r="BR227" s="50"/>
    </row>
    <row r="228" spans="52:81">
      <c r="AZ228" s="50"/>
      <c r="BH228" s="50"/>
      <c r="BI228" s="50"/>
      <c r="BJ228" s="50"/>
      <c r="BL228" s="50"/>
      <c r="BM228" s="50"/>
      <c r="BO228" s="50"/>
      <c r="BP228" s="50"/>
      <c r="BR228" s="50"/>
      <c r="BW228" s="129"/>
      <c r="CC228" s="129"/>
    </row>
    <row r="229" spans="52:81">
      <c r="AZ229" s="50"/>
      <c r="BH229" s="50"/>
      <c r="BI229" s="50"/>
      <c r="BJ229" s="50"/>
      <c r="BL229" s="50"/>
      <c r="BM229" s="50"/>
      <c r="BO229" s="50"/>
      <c r="BP229" s="50"/>
      <c r="BR229" s="50"/>
      <c r="BW229" s="129"/>
    </row>
    <row r="230" spans="52:81">
      <c r="AZ230" s="50"/>
      <c r="BH230" s="50"/>
      <c r="BI230" s="50"/>
      <c r="BJ230" s="50"/>
      <c r="BL230" s="50"/>
      <c r="BM230" s="50"/>
      <c r="BO230" s="50"/>
      <c r="BP230" s="50"/>
      <c r="BR230" s="50"/>
      <c r="BW230" s="129"/>
    </row>
    <row r="231" spans="52:81">
      <c r="AZ231" s="50"/>
      <c r="BH231" s="50"/>
      <c r="BI231" s="50"/>
      <c r="BJ231" s="50"/>
      <c r="BL231" s="50"/>
      <c r="BM231" s="50"/>
      <c r="BO231" s="50"/>
      <c r="BP231" s="50"/>
      <c r="BR231" s="50"/>
      <c r="BW231" s="129"/>
    </row>
    <row r="232" spans="52:81">
      <c r="AZ232" s="50"/>
      <c r="BH232" s="50"/>
      <c r="BI232" s="50"/>
      <c r="BJ232" s="50"/>
      <c r="BL232" s="50"/>
      <c r="BM232" s="50"/>
      <c r="BO232" s="50"/>
      <c r="BP232" s="50"/>
      <c r="BR232" s="50"/>
      <c r="BW232" s="129"/>
    </row>
    <row r="233" spans="52:81">
      <c r="AZ233" s="50"/>
      <c r="BH233" s="50"/>
      <c r="BI233" s="50"/>
      <c r="BJ233" s="50"/>
      <c r="BL233" s="50"/>
      <c r="BM233" s="50"/>
      <c r="BO233" s="50"/>
      <c r="BP233" s="50"/>
      <c r="BR233" s="50"/>
    </row>
    <row r="234" spans="52:81">
      <c r="AZ234" s="50"/>
      <c r="BH234" s="50"/>
      <c r="BI234" s="50"/>
      <c r="BJ234" s="50"/>
      <c r="BL234" s="50"/>
      <c r="BM234" s="50"/>
      <c r="BO234" s="50"/>
      <c r="BP234" s="50"/>
      <c r="BR234" s="50"/>
    </row>
    <row r="235" spans="52:81">
      <c r="AZ235" s="50"/>
      <c r="BH235" s="50"/>
      <c r="BI235" s="50"/>
      <c r="BJ235" s="50"/>
      <c r="BL235" s="50"/>
      <c r="BM235" s="50"/>
      <c r="BO235" s="50"/>
      <c r="BP235" s="50"/>
      <c r="BR235" s="50"/>
    </row>
    <row r="236" spans="52:81">
      <c r="AZ236" s="50"/>
      <c r="BH236" s="50"/>
      <c r="BI236" s="50"/>
      <c r="BJ236" s="50"/>
      <c r="BL236" s="50"/>
      <c r="BM236" s="50"/>
      <c r="BO236" s="50"/>
      <c r="BP236" s="50"/>
      <c r="BR236" s="50"/>
    </row>
    <row r="237" spans="52:81">
      <c r="AZ237" s="50"/>
      <c r="BH237" s="50"/>
      <c r="BI237" s="50"/>
      <c r="BJ237" s="50"/>
      <c r="BL237" s="50"/>
      <c r="BM237" s="50"/>
      <c r="BO237" s="50"/>
      <c r="BP237" s="50"/>
      <c r="BR237" s="50"/>
    </row>
    <row r="238" spans="52:81">
      <c r="AZ238" s="50"/>
      <c r="BH238" s="50"/>
      <c r="BI238" s="50"/>
      <c r="BJ238" s="50"/>
      <c r="BL238" s="50"/>
      <c r="BM238" s="50"/>
      <c r="BO238" s="50"/>
      <c r="BP238" s="50"/>
      <c r="BR238" s="50"/>
    </row>
    <row r="239" spans="52:81">
      <c r="AZ239" s="50"/>
      <c r="BH239" s="50"/>
      <c r="BI239" s="50"/>
      <c r="BJ239" s="50"/>
      <c r="BL239" s="50"/>
      <c r="BM239" s="50"/>
      <c r="BO239" s="50"/>
      <c r="BP239" s="50"/>
      <c r="BR239" s="50"/>
    </row>
    <row r="240" spans="52:81">
      <c r="AZ240" s="50"/>
      <c r="BH240" s="50"/>
      <c r="BI240" s="50"/>
      <c r="BJ240" s="50"/>
      <c r="BL240" s="50"/>
      <c r="BM240" s="50"/>
      <c r="BO240" s="50"/>
      <c r="BP240" s="50"/>
      <c r="BR240" s="50"/>
    </row>
    <row r="241" spans="1:152">
      <c r="AZ241" s="50"/>
      <c r="BH241" s="50"/>
      <c r="BI241" s="50"/>
      <c r="BJ241" s="50"/>
      <c r="BL241" s="50"/>
      <c r="BM241" s="50"/>
      <c r="BO241" s="50"/>
      <c r="BP241" s="50"/>
      <c r="BR241" s="50"/>
    </row>
    <row r="242" spans="1:152">
      <c r="AZ242" s="50"/>
      <c r="BH242" s="50"/>
      <c r="BI242" s="50"/>
      <c r="BJ242" s="50"/>
      <c r="BL242" s="50"/>
      <c r="BM242" s="50"/>
      <c r="BO242" s="50"/>
      <c r="BP242" s="50"/>
      <c r="BR242" s="50"/>
    </row>
    <row r="243" spans="1:152">
      <c r="AZ243" s="50"/>
      <c r="BH243" s="50"/>
      <c r="BI243" s="50"/>
      <c r="BJ243" s="50"/>
      <c r="BL243" s="50"/>
      <c r="BM243" s="50"/>
      <c r="BO243" s="50"/>
      <c r="BP243" s="50"/>
      <c r="BR243" s="50"/>
    </row>
    <row r="244" spans="1:152">
      <c r="AZ244" s="50"/>
      <c r="BH244" s="50"/>
      <c r="BI244" s="50"/>
      <c r="BL244" s="50"/>
      <c r="BM244" s="50"/>
      <c r="BO244" s="50"/>
      <c r="BP244" s="50"/>
      <c r="BR244" s="50"/>
    </row>
    <row r="245" spans="1:152">
      <c r="AZ245" s="50"/>
      <c r="BH245" s="50"/>
      <c r="BI245" s="50"/>
      <c r="BJ245" s="50"/>
      <c r="BL245" s="50"/>
      <c r="BM245" s="50"/>
      <c r="BO245" s="50"/>
      <c r="BR245" s="50"/>
    </row>
    <row r="246" spans="1:152">
      <c r="AZ246" s="50"/>
      <c r="BH246" s="50"/>
      <c r="BI246" s="50"/>
      <c r="BJ246" s="50"/>
      <c r="BL246" s="50"/>
      <c r="BM246" s="50"/>
      <c r="BO246" s="50"/>
      <c r="BR246" s="50"/>
    </row>
    <row r="247" spans="1:152" s="129" customFormat="1">
      <c r="A247" s="50"/>
      <c r="B247" s="50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D247" s="50"/>
      <c r="AE247" s="50"/>
      <c r="AF247" s="50"/>
      <c r="AG247" s="50"/>
      <c r="AH247" s="50"/>
      <c r="AI247" s="50"/>
      <c r="AJ247" s="50"/>
      <c r="AK247" s="50"/>
      <c r="AL247" s="50"/>
      <c r="AM247" s="50"/>
      <c r="AN247" s="50"/>
      <c r="AO247" s="50"/>
      <c r="AP247" s="50"/>
      <c r="AQ247" s="50"/>
      <c r="AR247" s="50"/>
      <c r="AS247" s="50"/>
      <c r="AT247" s="50"/>
      <c r="AU247" s="50"/>
      <c r="AV247" s="50"/>
      <c r="AW247" s="50"/>
      <c r="AX247" s="50"/>
      <c r="AY247" s="50"/>
      <c r="AZ247" s="50"/>
      <c r="BA247" s="50"/>
      <c r="BB247" s="50"/>
      <c r="BC247" s="50"/>
      <c r="BD247" s="50"/>
      <c r="BE247" s="50"/>
      <c r="BF247" s="50"/>
      <c r="BG247" s="50"/>
      <c r="BH247" s="50"/>
      <c r="BI247" s="50"/>
      <c r="BJ247" s="50"/>
      <c r="BL247" s="50"/>
      <c r="BM247" s="50"/>
      <c r="BO247" s="50"/>
      <c r="BT247" s="50"/>
      <c r="BU247" s="50"/>
      <c r="BV247" s="50"/>
      <c r="BW247" s="50"/>
      <c r="BX247" s="50"/>
      <c r="BY247" s="50"/>
      <c r="BZ247" s="50"/>
      <c r="CA247" s="50"/>
      <c r="CB247" s="50"/>
      <c r="CC247" s="50"/>
      <c r="CD247" s="50"/>
      <c r="CE247" s="50"/>
      <c r="CF247" s="50"/>
      <c r="CG247" s="50"/>
      <c r="CH247" s="50"/>
      <c r="CI247" s="50"/>
      <c r="CJ247" s="50"/>
      <c r="CK247" s="50"/>
      <c r="CL247" s="50"/>
      <c r="CM247" s="50"/>
      <c r="CN247" s="50"/>
      <c r="CO247" s="50"/>
      <c r="CP247" s="50"/>
      <c r="CQ247" s="50"/>
      <c r="CR247" s="50"/>
      <c r="CS247" s="50"/>
      <c r="CT247" s="50"/>
      <c r="CU247" s="50"/>
      <c r="CV247" s="50"/>
      <c r="CW247" s="50"/>
      <c r="CX247" s="50"/>
      <c r="CY247" s="50"/>
      <c r="CZ247" s="50"/>
      <c r="DA247" s="50"/>
      <c r="DB247" s="50"/>
      <c r="DC247" s="50"/>
      <c r="DD247" s="50"/>
      <c r="DE247" s="50"/>
      <c r="DF247" s="50"/>
      <c r="DG247" s="50"/>
      <c r="DH247" s="50"/>
      <c r="DI247" s="50"/>
      <c r="DJ247" s="50"/>
      <c r="DK247" s="50"/>
      <c r="DL247" s="50"/>
      <c r="DM247" s="50"/>
      <c r="DN247" s="50"/>
      <c r="DO247" s="50"/>
      <c r="DP247" s="50"/>
      <c r="DQ247" s="50"/>
      <c r="DR247" s="50"/>
      <c r="DS247" s="50"/>
      <c r="DT247" s="50"/>
      <c r="DU247" s="50"/>
      <c r="DV247" s="50"/>
      <c r="DW247" s="50"/>
      <c r="DX247" s="50"/>
      <c r="DY247" s="50"/>
      <c r="DZ247" s="50"/>
      <c r="EA247" s="50"/>
      <c r="EB247" s="50"/>
      <c r="EC247" s="50"/>
      <c r="ED247" s="50"/>
      <c r="EE247" s="50"/>
      <c r="EF247" s="50"/>
      <c r="EG247" s="50"/>
      <c r="EH247" s="50"/>
      <c r="EI247" s="50"/>
      <c r="EJ247" s="50"/>
      <c r="EK247" s="50"/>
      <c r="EL247" s="50"/>
      <c r="EM247" s="50"/>
      <c r="EN247" s="50"/>
      <c r="EO247" s="50"/>
      <c r="EP247" s="50"/>
      <c r="EQ247" s="50"/>
      <c r="ER247" s="50"/>
      <c r="ES247" s="50"/>
      <c r="ET247" s="50"/>
      <c r="EU247" s="50"/>
      <c r="EV247" s="50"/>
    </row>
    <row r="248" spans="1:152" s="129" customFormat="1">
      <c r="A248" s="50"/>
      <c r="B248" s="50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D248" s="50"/>
      <c r="AE248" s="50"/>
      <c r="AF248" s="50"/>
      <c r="AG248" s="50"/>
      <c r="AH248" s="50"/>
      <c r="AI248" s="50"/>
      <c r="AJ248" s="50"/>
      <c r="AK248" s="50"/>
      <c r="AL248" s="50"/>
      <c r="AM248" s="50"/>
      <c r="AN248" s="50"/>
      <c r="AO248" s="50"/>
      <c r="AP248" s="50"/>
      <c r="AQ248" s="50"/>
      <c r="AR248" s="50"/>
      <c r="AS248" s="50"/>
      <c r="AT248" s="50"/>
      <c r="AU248" s="50"/>
      <c r="AV248" s="50"/>
      <c r="AW248" s="50"/>
      <c r="AX248" s="50"/>
      <c r="AY248" s="50"/>
      <c r="AZ248" s="50"/>
      <c r="BA248" s="50"/>
      <c r="BB248" s="50"/>
      <c r="BC248" s="50"/>
      <c r="BD248" s="50"/>
      <c r="BE248" s="50"/>
      <c r="BF248" s="50"/>
      <c r="BG248" s="50"/>
      <c r="BH248" s="50"/>
      <c r="BI248" s="50"/>
      <c r="BJ248" s="50"/>
      <c r="BL248" s="50"/>
      <c r="BM248" s="50"/>
      <c r="BO248" s="50"/>
      <c r="BT248" s="50"/>
      <c r="BU248" s="50"/>
      <c r="BV248" s="50"/>
      <c r="BW248" s="50"/>
      <c r="BX248" s="50"/>
      <c r="BY248" s="50"/>
      <c r="BZ248" s="50"/>
      <c r="CA248" s="50"/>
      <c r="CB248" s="50"/>
      <c r="CC248" s="50"/>
      <c r="CD248" s="50"/>
      <c r="CE248" s="50"/>
      <c r="CF248" s="50"/>
      <c r="CG248" s="50"/>
      <c r="CH248" s="50"/>
      <c r="CI248" s="50"/>
      <c r="CJ248" s="50"/>
      <c r="CK248" s="50"/>
      <c r="CL248" s="50"/>
      <c r="CM248" s="50"/>
      <c r="CN248" s="50"/>
      <c r="CO248" s="50"/>
      <c r="CP248" s="50"/>
      <c r="CQ248" s="50"/>
      <c r="CR248" s="50"/>
      <c r="CS248" s="50"/>
      <c r="CT248" s="50"/>
      <c r="CU248" s="50"/>
      <c r="CV248" s="50"/>
      <c r="CW248" s="50"/>
      <c r="CX248" s="50"/>
      <c r="CY248" s="50"/>
      <c r="CZ248" s="50"/>
      <c r="DA248" s="50"/>
      <c r="DB248" s="50"/>
      <c r="DC248" s="50"/>
      <c r="DD248" s="50"/>
      <c r="DE248" s="50"/>
      <c r="DF248" s="50"/>
      <c r="DG248" s="50"/>
      <c r="DH248" s="50"/>
      <c r="DI248" s="50"/>
      <c r="DJ248" s="50"/>
      <c r="DK248" s="50"/>
      <c r="DL248" s="50"/>
      <c r="DM248" s="50"/>
      <c r="DN248" s="50"/>
      <c r="DO248" s="50"/>
      <c r="DP248" s="50"/>
      <c r="DQ248" s="50"/>
      <c r="DR248" s="50"/>
      <c r="DS248" s="50"/>
      <c r="DT248" s="50"/>
      <c r="DU248" s="50"/>
      <c r="DV248" s="50"/>
      <c r="DW248" s="50"/>
      <c r="DX248" s="50"/>
      <c r="DY248" s="50"/>
      <c r="DZ248" s="50"/>
      <c r="EA248" s="50"/>
      <c r="EB248" s="50"/>
      <c r="EC248" s="50"/>
      <c r="ED248" s="50"/>
      <c r="EE248" s="50"/>
      <c r="EF248" s="50"/>
      <c r="EG248" s="50"/>
      <c r="EH248" s="50"/>
      <c r="EI248" s="50"/>
      <c r="EJ248" s="50"/>
      <c r="EK248" s="50"/>
      <c r="EL248" s="50"/>
      <c r="EM248" s="50"/>
      <c r="EN248" s="50"/>
      <c r="EO248" s="50"/>
      <c r="EP248" s="50"/>
      <c r="EQ248" s="50"/>
      <c r="ER248" s="50"/>
      <c r="ES248" s="50"/>
      <c r="ET248" s="50"/>
      <c r="EU248" s="50"/>
      <c r="EV248" s="50"/>
    </row>
    <row r="249" spans="1:152" s="129" customFormat="1">
      <c r="A249" s="50"/>
      <c r="B249" s="50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D249" s="50"/>
      <c r="AE249" s="50"/>
      <c r="AF249" s="50"/>
      <c r="AG249" s="50"/>
      <c r="AH249" s="50"/>
      <c r="AI249" s="50"/>
      <c r="AJ249" s="50"/>
      <c r="AK249" s="50"/>
      <c r="AL249" s="50"/>
      <c r="AM249" s="50"/>
      <c r="AN249" s="50"/>
      <c r="AO249" s="50"/>
      <c r="AP249" s="50"/>
      <c r="AQ249" s="50"/>
      <c r="AR249" s="50"/>
      <c r="AS249" s="50"/>
      <c r="AT249" s="50"/>
      <c r="AU249" s="50"/>
      <c r="AV249" s="50"/>
      <c r="AW249" s="50"/>
      <c r="AX249" s="50"/>
      <c r="AY249" s="50"/>
      <c r="AZ249" s="50"/>
      <c r="BA249" s="50"/>
      <c r="BB249" s="50"/>
      <c r="BC249" s="50"/>
      <c r="BD249" s="50"/>
      <c r="BE249" s="50"/>
      <c r="BF249" s="50"/>
      <c r="BG249" s="50"/>
      <c r="BH249" s="50"/>
      <c r="BI249" s="50"/>
      <c r="BJ249" s="50"/>
      <c r="BL249" s="50"/>
      <c r="BM249" s="50"/>
      <c r="BO249" s="50"/>
      <c r="BT249" s="50"/>
      <c r="BU249" s="50"/>
      <c r="BV249" s="50"/>
      <c r="BW249" s="50"/>
      <c r="BX249" s="50"/>
      <c r="BY249" s="50"/>
      <c r="BZ249" s="50"/>
      <c r="CA249" s="50"/>
      <c r="CB249" s="50"/>
      <c r="CC249" s="50"/>
      <c r="CD249" s="50"/>
      <c r="CE249" s="50"/>
      <c r="CF249" s="50"/>
      <c r="CG249" s="50"/>
      <c r="CH249" s="50"/>
      <c r="CI249" s="50"/>
      <c r="CJ249" s="50"/>
      <c r="CK249" s="50"/>
      <c r="CL249" s="50"/>
      <c r="CM249" s="50"/>
      <c r="CN249" s="50"/>
      <c r="CO249" s="50"/>
      <c r="CP249" s="50"/>
      <c r="CQ249" s="50"/>
      <c r="CR249" s="50"/>
      <c r="CS249" s="50"/>
      <c r="CT249" s="50"/>
      <c r="CU249" s="50"/>
      <c r="CV249" s="50"/>
      <c r="CW249" s="50"/>
      <c r="CX249" s="50"/>
      <c r="CY249" s="50"/>
      <c r="CZ249" s="50"/>
      <c r="DA249" s="50"/>
      <c r="DB249" s="50"/>
      <c r="DC249" s="50"/>
      <c r="DD249" s="50"/>
      <c r="DE249" s="50"/>
      <c r="DF249" s="50"/>
      <c r="DG249" s="50"/>
      <c r="DH249" s="50"/>
      <c r="DI249" s="50"/>
      <c r="DJ249" s="50"/>
      <c r="DK249" s="50"/>
      <c r="DL249" s="50"/>
      <c r="DM249" s="50"/>
      <c r="DN249" s="50"/>
      <c r="DO249" s="50"/>
      <c r="DP249" s="50"/>
      <c r="DQ249" s="50"/>
      <c r="DR249" s="50"/>
      <c r="DS249" s="50"/>
      <c r="DT249" s="50"/>
      <c r="DU249" s="50"/>
      <c r="DV249" s="50"/>
      <c r="DW249" s="50"/>
      <c r="DX249" s="50"/>
      <c r="DY249" s="50"/>
      <c r="DZ249" s="50"/>
      <c r="EA249" s="50"/>
      <c r="EB249" s="50"/>
      <c r="EC249" s="50"/>
      <c r="ED249" s="50"/>
      <c r="EE249" s="50"/>
      <c r="EF249" s="50"/>
      <c r="EG249" s="50"/>
      <c r="EH249" s="50"/>
      <c r="EI249" s="50"/>
      <c r="EJ249" s="50"/>
      <c r="EK249" s="50"/>
      <c r="EL249" s="50"/>
      <c r="EM249" s="50"/>
      <c r="EN249" s="50"/>
      <c r="EO249" s="50"/>
      <c r="EP249" s="50"/>
      <c r="EQ249" s="50"/>
      <c r="ER249" s="50"/>
      <c r="ES249" s="50"/>
      <c r="ET249" s="50"/>
      <c r="EU249" s="50"/>
      <c r="EV249" s="50"/>
    </row>
    <row r="250" spans="1:152" s="129" customFormat="1">
      <c r="A250" s="50"/>
      <c r="B250" s="50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D250" s="50"/>
      <c r="AE250" s="50"/>
      <c r="AF250" s="50"/>
      <c r="AG250" s="50"/>
      <c r="AH250" s="50"/>
      <c r="AI250" s="50"/>
      <c r="AJ250" s="50"/>
      <c r="AK250" s="50"/>
      <c r="AL250" s="50"/>
      <c r="AM250" s="50"/>
      <c r="AN250" s="50"/>
      <c r="AO250" s="50"/>
      <c r="AP250" s="50"/>
      <c r="AQ250" s="50"/>
      <c r="AR250" s="50"/>
      <c r="AS250" s="50"/>
      <c r="AT250" s="50"/>
      <c r="AU250" s="50"/>
      <c r="AV250" s="50"/>
      <c r="AW250" s="50"/>
      <c r="AX250" s="50"/>
      <c r="AY250" s="50"/>
      <c r="AZ250" s="50"/>
      <c r="BA250" s="50"/>
      <c r="BB250" s="50"/>
      <c r="BC250" s="50"/>
      <c r="BD250" s="50"/>
      <c r="BE250" s="50"/>
      <c r="BF250" s="50"/>
      <c r="BG250" s="50"/>
      <c r="BH250" s="50"/>
      <c r="BI250" s="50"/>
      <c r="BJ250" s="50"/>
      <c r="BL250" s="50"/>
      <c r="BM250" s="50"/>
      <c r="BO250" s="50"/>
      <c r="BT250" s="50"/>
      <c r="BU250" s="50"/>
      <c r="BV250" s="50"/>
      <c r="BW250" s="50"/>
      <c r="BX250" s="50"/>
      <c r="BY250" s="50"/>
      <c r="BZ250" s="50"/>
      <c r="CA250" s="50"/>
      <c r="CB250" s="50"/>
      <c r="CC250" s="50"/>
      <c r="CD250" s="50"/>
      <c r="CE250" s="50"/>
      <c r="CF250" s="50"/>
      <c r="CG250" s="50"/>
      <c r="CH250" s="50"/>
      <c r="CI250" s="50"/>
      <c r="CJ250" s="50"/>
      <c r="CK250" s="50"/>
      <c r="CL250" s="50"/>
      <c r="CM250" s="50"/>
      <c r="CN250" s="50"/>
      <c r="CO250" s="50"/>
      <c r="CP250" s="50"/>
      <c r="CQ250" s="50"/>
      <c r="CR250" s="50"/>
      <c r="CS250" s="50"/>
      <c r="CT250" s="50"/>
      <c r="CU250" s="50"/>
      <c r="CV250" s="50"/>
      <c r="CW250" s="50"/>
      <c r="CX250" s="50"/>
      <c r="CY250" s="50"/>
      <c r="CZ250" s="50"/>
      <c r="DA250" s="50"/>
      <c r="DB250" s="50"/>
      <c r="DC250" s="50"/>
      <c r="DD250" s="50"/>
      <c r="DE250" s="50"/>
      <c r="DF250" s="50"/>
      <c r="DG250" s="50"/>
      <c r="DH250" s="50"/>
      <c r="DI250" s="50"/>
      <c r="DJ250" s="50"/>
      <c r="DK250" s="50"/>
      <c r="DL250" s="50"/>
      <c r="DM250" s="50"/>
      <c r="DN250" s="50"/>
      <c r="DO250" s="50"/>
      <c r="DP250" s="50"/>
      <c r="DQ250" s="50"/>
      <c r="DR250" s="50"/>
      <c r="DS250" s="50"/>
      <c r="DT250" s="50"/>
      <c r="DU250" s="50"/>
      <c r="DV250" s="50"/>
      <c r="DW250" s="50"/>
      <c r="DX250" s="50"/>
      <c r="DY250" s="50"/>
      <c r="DZ250" s="50"/>
      <c r="EA250" s="50"/>
      <c r="EB250" s="50"/>
      <c r="EC250" s="50"/>
      <c r="ED250" s="50"/>
      <c r="EE250" s="50"/>
      <c r="EF250" s="50"/>
      <c r="EG250" s="50"/>
      <c r="EH250" s="50"/>
      <c r="EI250" s="50"/>
      <c r="EJ250" s="50"/>
      <c r="EK250" s="50"/>
      <c r="EL250" s="50"/>
      <c r="EM250" s="50"/>
      <c r="EN250" s="50"/>
      <c r="EO250" s="50"/>
      <c r="EP250" s="50"/>
      <c r="EQ250" s="50"/>
      <c r="ER250" s="50"/>
      <c r="ES250" s="50"/>
      <c r="ET250" s="50"/>
      <c r="EU250" s="50"/>
      <c r="EV250" s="50"/>
    </row>
    <row r="251" spans="1:152" s="129" customFormat="1">
      <c r="A251" s="50"/>
      <c r="B251" s="50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D251" s="50"/>
      <c r="AE251" s="50"/>
      <c r="AF251" s="50"/>
      <c r="AG251" s="50"/>
      <c r="AH251" s="50"/>
      <c r="AI251" s="50"/>
      <c r="AJ251" s="50"/>
      <c r="AK251" s="50"/>
      <c r="AL251" s="50"/>
      <c r="AM251" s="50"/>
      <c r="AN251" s="50"/>
      <c r="AO251" s="50"/>
      <c r="AP251" s="50"/>
      <c r="AQ251" s="50"/>
      <c r="AR251" s="50"/>
      <c r="AS251" s="50"/>
      <c r="AT251" s="50"/>
      <c r="AU251" s="50"/>
      <c r="AV251" s="50"/>
      <c r="AW251" s="50"/>
      <c r="AX251" s="50"/>
      <c r="AY251" s="50"/>
      <c r="AZ251" s="50"/>
      <c r="BA251" s="50"/>
      <c r="BB251" s="50"/>
      <c r="BC251" s="50"/>
      <c r="BD251" s="50"/>
      <c r="BE251" s="50"/>
      <c r="BF251" s="50"/>
      <c r="BG251" s="50"/>
      <c r="BH251" s="50"/>
      <c r="BI251" s="50"/>
      <c r="BJ251" s="50"/>
      <c r="BM251" s="50"/>
      <c r="BO251" s="50"/>
      <c r="BT251" s="50"/>
      <c r="BU251" s="50"/>
      <c r="BV251" s="50"/>
      <c r="BW251" s="50"/>
      <c r="BX251" s="50"/>
      <c r="BY251" s="50"/>
      <c r="BZ251" s="50"/>
      <c r="CA251" s="50"/>
      <c r="CB251" s="50"/>
      <c r="CC251" s="50"/>
      <c r="CD251" s="50"/>
      <c r="CE251" s="50"/>
      <c r="CF251" s="50"/>
      <c r="CG251" s="50"/>
      <c r="CH251" s="50"/>
      <c r="CI251" s="50"/>
      <c r="CJ251" s="50"/>
      <c r="CK251" s="50"/>
      <c r="CL251" s="50"/>
      <c r="CM251" s="50"/>
      <c r="CN251" s="50"/>
      <c r="CO251" s="50"/>
      <c r="CP251" s="50"/>
      <c r="CQ251" s="50"/>
      <c r="CR251" s="50"/>
      <c r="CS251" s="50"/>
      <c r="CT251" s="50"/>
      <c r="CU251" s="50"/>
      <c r="CV251" s="50"/>
      <c r="CW251" s="50"/>
      <c r="CX251" s="50"/>
      <c r="CY251" s="50"/>
      <c r="CZ251" s="50"/>
      <c r="DA251" s="50"/>
      <c r="DB251" s="50"/>
      <c r="DC251" s="50"/>
      <c r="DD251" s="50"/>
      <c r="DE251" s="50"/>
      <c r="DF251" s="50"/>
      <c r="DG251" s="50"/>
      <c r="DH251" s="50"/>
      <c r="DI251" s="50"/>
      <c r="DJ251" s="50"/>
      <c r="DK251" s="50"/>
      <c r="DL251" s="50"/>
      <c r="DM251" s="50"/>
      <c r="DN251" s="50"/>
      <c r="DO251" s="50"/>
      <c r="DP251" s="50"/>
      <c r="DQ251" s="50"/>
      <c r="DR251" s="50"/>
      <c r="DS251" s="50"/>
      <c r="DT251" s="50"/>
      <c r="DU251" s="50"/>
      <c r="DV251" s="50"/>
      <c r="DW251" s="50"/>
      <c r="DX251" s="50"/>
      <c r="DY251" s="50"/>
      <c r="DZ251" s="50"/>
      <c r="EA251" s="50"/>
      <c r="EB251" s="50"/>
      <c r="EC251" s="50"/>
      <c r="ED251" s="50"/>
      <c r="EE251" s="50"/>
      <c r="EF251" s="50"/>
      <c r="EG251" s="50"/>
      <c r="EH251" s="50"/>
      <c r="EI251" s="50"/>
      <c r="EJ251" s="50"/>
      <c r="EK251" s="50"/>
      <c r="EL251" s="50"/>
      <c r="EM251" s="50"/>
      <c r="EN251" s="50"/>
      <c r="EO251" s="50"/>
      <c r="EP251" s="50"/>
      <c r="EQ251" s="50"/>
      <c r="ER251" s="50"/>
      <c r="ES251" s="50"/>
      <c r="ET251" s="50"/>
      <c r="EU251" s="50"/>
      <c r="EV251" s="50"/>
    </row>
    <row r="252" spans="1:152" s="129" customFormat="1">
      <c r="A252" s="50"/>
      <c r="B252" s="50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D252" s="50"/>
      <c r="AE252" s="50"/>
      <c r="AF252" s="50"/>
      <c r="AG252" s="50"/>
      <c r="AH252" s="50"/>
      <c r="AI252" s="50"/>
      <c r="AJ252" s="50"/>
      <c r="AK252" s="50"/>
      <c r="AL252" s="50"/>
      <c r="AM252" s="50"/>
      <c r="AN252" s="50"/>
      <c r="AO252" s="50"/>
      <c r="AP252" s="50"/>
      <c r="AQ252" s="50"/>
      <c r="AR252" s="50"/>
      <c r="AS252" s="50"/>
      <c r="AT252" s="50"/>
      <c r="AU252" s="50"/>
      <c r="AV252" s="50"/>
      <c r="AW252" s="50"/>
      <c r="AX252" s="50"/>
      <c r="AY252" s="50"/>
      <c r="AZ252" s="50"/>
      <c r="BA252" s="50"/>
      <c r="BB252" s="50"/>
      <c r="BC252" s="50"/>
      <c r="BD252" s="50"/>
      <c r="BE252" s="50"/>
      <c r="BF252" s="50"/>
      <c r="BG252" s="50"/>
      <c r="BH252" s="50"/>
      <c r="BI252" s="50"/>
      <c r="BJ252" s="50"/>
      <c r="BM252" s="50"/>
      <c r="BO252" s="50"/>
      <c r="BT252" s="50"/>
      <c r="BU252" s="50"/>
      <c r="BV252" s="50"/>
      <c r="BW252" s="50"/>
      <c r="BX252" s="50"/>
      <c r="BY252" s="50"/>
      <c r="BZ252" s="50"/>
      <c r="CA252" s="50"/>
      <c r="CB252" s="50"/>
      <c r="CC252" s="50"/>
      <c r="CD252" s="50"/>
      <c r="CE252" s="50"/>
      <c r="CF252" s="50"/>
      <c r="CG252" s="50"/>
      <c r="CH252" s="50"/>
      <c r="CI252" s="50"/>
      <c r="CJ252" s="50"/>
      <c r="CK252" s="50"/>
      <c r="CL252" s="50"/>
      <c r="CM252" s="50"/>
      <c r="CN252" s="50"/>
      <c r="CO252" s="50"/>
      <c r="CP252" s="50"/>
      <c r="CQ252" s="50"/>
      <c r="CR252" s="50"/>
      <c r="CS252" s="50"/>
      <c r="CT252" s="50"/>
      <c r="CU252" s="50"/>
      <c r="CV252" s="50"/>
      <c r="CW252" s="50"/>
      <c r="CX252" s="50"/>
      <c r="CY252" s="50"/>
      <c r="CZ252" s="50"/>
      <c r="DA252" s="50"/>
      <c r="DB252" s="50"/>
      <c r="DC252" s="50"/>
      <c r="DD252" s="50"/>
      <c r="DE252" s="50"/>
      <c r="DF252" s="50"/>
      <c r="DG252" s="50"/>
      <c r="DH252" s="50"/>
      <c r="DI252" s="50"/>
      <c r="DJ252" s="50"/>
      <c r="DK252" s="50"/>
      <c r="DL252" s="50"/>
      <c r="DM252" s="50"/>
      <c r="DN252" s="50"/>
      <c r="DO252" s="50"/>
      <c r="DP252" s="50"/>
      <c r="DQ252" s="50"/>
      <c r="DR252" s="50"/>
      <c r="DS252" s="50"/>
      <c r="DT252" s="50"/>
      <c r="DU252" s="50"/>
      <c r="DV252" s="50"/>
      <c r="DW252" s="50"/>
      <c r="DX252" s="50"/>
      <c r="DY252" s="50"/>
      <c r="DZ252" s="50"/>
      <c r="EA252" s="50"/>
      <c r="EB252" s="50"/>
      <c r="EC252" s="50"/>
      <c r="ED252" s="50"/>
      <c r="EE252" s="50"/>
      <c r="EF252" s="50"/>
      <c r="EG252" s="50"/>
      <c r="EH252" s="50"/>
      <c r="EI252" s="50"/>
      <c r="EJ252" s="50"/>
      <c r="EK252" s="50"/>
      <c r="EL252" s="50"/>
      <c r="EM252" s="50"/>
      <c r="EN252" s="50"/>
      <c r="EO252" s="50"/>
      <c r="EP252" s="50"/>
      <c r="EQ252" s="50"/>
      <c r="ER252" s="50"/>
      <c r="ES252" s="50"/>
      <c r="ET252" s="50"/>
      <c r="EU252" s="50"/>
      <c r="EV252" s="50"/>
    </row>
    <row r="253" spans="1:152" s="129" customFormat="1">
      <c r="A253" s="50"/>
      <c r="B253" s="50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D253" s="50"/>
      <c r="AE253" s="50"/>
      <c r="AF253" s="50"/>
      <c r="AG253" s="50"/>
      <c r="AH253" s="50"/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0"/>
      <c r="AT253" s="50"/>
      <c r="AU253" s="50"/>
      <c r="AV253" s="50"/>
      <c r="AW253" s="50"/>
      <c r="AX253" s="50"/>
      <c r="AY253" s="50"/>
      <c r="AZ253" s="50"/>
      <c r="BA253" s="50"/>
      <c r="BB253" s="50"/>
      <c r="BC253" s="50"/>
      <c r="BD253" s="50"/>
      <c r="BE253" s="50"/>
      <c r="BF253" s="50"/>
      <c r="BG253" s="50"/>
      <c r="BH253" s="50"/>
      <c r="BI253" s="50"/>
      <c r="BJ253" s="50"/>
      <c r="BM253" s="50"/>
      <c r="BO253" s="50"/>
      <c r="BT253" s="50"/>
      <c r="BU253" s="50"/>
      <c r="BV253" s="50"/>
      <c r="BW253" s="50"/>
      <c r="BX253" s="50"/>
      <c r="BY253" s="50"/>
      <c r="BZ253" s="50"/>
      <c r="CA253" s="50"/>
      <c r="CB253" s="50"/>
      <c r="CC253" s="50"/>
      <c r="CD253" s="50"/>
      <c r="CE253" s="50"/>
      <c r="CF253" s="50"/>
      <c r="CG253" s="50"/>
      <c r="CH253" s="50"/>
      <c r="CI253" s="50"/>
      <c r="CJ253" s="50"/>
      <c r="CK253" s="50"/>
      <c r="CL253" s="50"/>
      <c r="CM253" s="50"/>
      <c r="CN253" s="50"/>
      <c r="CO253" s="50"/>
      <c r="CP253" s="50"/>
      <c r="CQ253" s="50"/>
      <c r="CR253" s="50"/>
      <c r="CS253" s="50"/>
      <c r="CT253" s="50"/>
      <c r="CU253" s="50"/>
      <c r="CV253" s="50"/>
      <c r="CW253" s="50"/>
      <c r="CX253" s="50"/>
      <c r="CY253" s="50"/>
      <c r="CZ253" s="50"/>
      <c r="DA253" s="50"/>
      <c r="DB253" s="50"/>
      <c r="DC253" s="50"/>
      <c r="DD253" s="50"/>
      <c r="DE253" s="50"/>
      <c r="DF253" s="50"/>
      <c r="DG253" s="50"/>
      <c r="DH253" s="50"/>
      <c r="DI253" s="50"/>
      <c r="DJ253" s="50"/>
      <c r="DK253" s="50"/>
      <c r="DL253" s="50"/>
      <c r="DM253" s="50"/>
      <c r="DN253" s="50"/>
      <c r="DO253" s="50"/>
      <c r="DP253" s="50"/>
      <c r="DQ253" s="50"/>
      <c r="DR253" s="50"/>
      <c r="DS253" s="50"/>
      <c r="DT253" s="50"/>
      <c r="DU253" s="50"/>
      <c r="DV253" s="50"/>
      <c r="DW253" s="50"/>
      <c r="DX253" s="50"/>
      <c r="DY253" s="50"/>
      <c r="DZ253" s="50"/>
      <c r="EA253" s="50"/>
      <c r="EB253" s="50"/>
      <c r="EC253" s="50"/>
      <c r="ED253" s="50"/>
      <c r="EE253" s="50"/>
      <c r="EF253" s="50"/>
      <c r="EG253" s="50"/>
      <c r="EH253" s="50"/>
      <c r="EI253" s="50"/>
      <c r="EJ253" s="50"/>
      <c r="EK253" s="50"/>
      <c r="EL253" s="50"/>
      <c r="EM253" s="50"/>
      <c r="EN253" s="50"/>
      <c r="EO253" s="50"/>
      <c r="EP253" s="50"/>
      <c r="EQ253" s="50"/>
      <c r="ER253" s="50"/>
      <c r="ES253" s="50"/>
      <c r="ET253" s="50"/>
      <c r="EU253" s="50"/>
      <c r="EV253" s="50"/>
    </row>
    <row r="254" spans="1:152" s="129" customFormat="1">
      <c r="A254" s="50"/>
      <c r="B254" s="50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D254" s="50"/>
      <c r="AE254" s="50"/>
      <c r="AF254" s="50"/>
      <c r="AG254" s="50"/>
      <c r="AH254" s="50"/>
      <c r="AI254" s="50"/>
      <c r="AJ254" s="50"/>
      <c r="AK254" s="50"/>
      <c r="AL254" s="50"/>
      <c r="AM254" s="50"/>
      <c r="AN254" s="50"/>
      <c r="AO254" s="50"/>
      <c r="AP254" s="50"/>
      <c r="AQ254" s="50"/>
      <c r="AR254" s="50"/>
      <c r="AS254" s="50"/>
      <c r="AT254" s="50"/>
      <c r="AU254" s="50"/>
      <c r="AV254" s="50"/>
      <c r="AW254" s="50"/>
      <c r="AX254" s="50"/>
      <c r="AY254" s="50"/>
      <c r="AZ254" s="50"/>
      <c r="BA254" s="50"/>
      <c r="BB254" s="50"/>
      <c r="BC254" s="50"/>
      <c r="BD254" s="50"/>
      <c r="BE254" s="50"/>
      <c r="BF254" s="50"/>
      <c r="BG254" s="50"/>
      <c r="BI254" s="50"/>
      <c r="BM254" s="50"/>
      <c r="BO254" s="50"/>
      <c r="BT254" s="50"/>
      <c r="BU254" s="50"/>
      <c r="BV254" s="50"/>
      <c r="BW254" s="50"/>
      <c r="BX254" s="50"/>
      <c r="BY254" s="50"/>
      <c r="BZ254" s="50"/>
      <c r="CA254" s="50"/>
      <c r="CB254" s="50"/>
      <c r="CC254" s="50"/>
      <c r="CD254" s="50"/>
      <c r="CE254" s="50"/>
      <c r="CF254" s="50"/>
      <c r="CG254" s="50"/>
      <c r="CH254" s="50"/>
      <c r="CI254" s="50"/>
      <c r="CJ254" s="50"/>
      <c r="CK254" s="50"/>
      <c r="CL254" s="50"/>
      <c r="CM254" s="50"/>
      <c r="CN254" s="50"/>
      <c r="CO254" s="50"/>
      <c r="CP254" s="50"/>
      <c r="CQ254" s="50"/>
      <c r="CR254" s="50"/>
      <c r="CS254" s="50"/>
      <c r="CT254" s="50"/>
      <c r="CU254" s="50"/>
      <c r="CV254" s="50"/>
      <c r="CW254" s="50"/>
      <c r="CX254" s="50"/>
      <c r="CY254" s="50"/>
      <c r="CZ254" s="50"/>
      <c r="DA254" s="50"/>
      <c r="DB254" s="50"/>
      <c r="DC254" s="50"/>
      <c r="DD254" s="50"/>
      <c r="DE254" s="50"/>
      <c r="DF254" s="50"/>
      <c r="DG254" s="50"/>
      <c r="DH254" s="50"/>
      <c r="DI254" s="50"/>
      <c r="DJ254" s="50"/>
      <c r="DK254" s="50"/>
      <c r="DL254" s="50"/>
      <c r="DM254" s="50"/>
      <c r="DN254" s="50"/>
      <c r="DO254" s="50"/>
      <c r="DP254" s="50"/>
      <c r="DQ254" s="50"/>
      <c r="DR254" s="50"/>
      <c r="DS254" s="50"/>
      <c r="DT254" s="50"/>
      <c r="DU254" s="50"/>
      <c r="DV254" s="50"/>
      <c r="DW254" s="50"/>
      <c r="DX254" s="50"/>
      <c r="DY254" s="50"/>
      <c r="DZ254" s="50"/>
      <c r="EA254" s="50"/>
      <c r="EB254" s="50"/>
      <c r="EC254" s="50"/>
      <c r="ED254" s="50"/>
      <c r="EE254" s="50"/>
      <c r="EF254" s="50"/>
      <c r="EG254" s="50"/>
      <c r="EH254" s="50"/>
      <c r="EI254" s="50"/>
      <c r="EJ254" s="50"/>
      <c r="EK254" s="50"/>
      <c r="EL254" s="50"/>
      <c r="EM254" s="50"/>
      <c r="EN254" s="50"/>
      <c r="EO254" s="50"/>
      <c r="EP254" s="50"/>
      <c r="EQ254" s="50"/>
      <c r="ER254" s="50"/>
      <c r="ES254" s="50"/>
      <c r="ET254" s="50"/>
      <c r="EU254" s="50"/>
      <c r="EV254" s="50"/>
    </row>
    <row r="255" spans="1:152" s="129" customFormat="1">
      <c r="A255" s="50"/>
      <c r="B255" s="50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D255" s="50"/>
      <c r="AE255" s="50"/>
      <c r="AF255" s="50"/>
      <c r="AG255" s="50"/>
      <c r="AH255" s="50"/>
      <c r="AI255" s="50"/>
      <c r="AJ255" s="50"/>
      <c r="AK255" s="50"/>
      <c r="AL255" s="50"/>
      <c r="AM255" s="50"/>
      <c r="AN255" s="50"/>
      <c r="AO255" s="50"/>
      <c r="AP255" s="50"/>
      <c r="AQ255" s="50"/>
      <c r="AR255" s="50"/>
      <c r="AS255" s="50"/>
      <c r="AT255" s="50"/>
      <c r="AU255" s="50"/>
      <c r="AV255" s="50"/>
      <c r="AW255" s="50"/>
      <c r="AX255" s="50"/>
      <c r="AY255" s="50"/>
      <c r="AZ255" s="50"/>
      <c r="BA255" s="50"/>
      <c r="BB255" s="50"/>
      <c r="BC255" s="50"/>
      <c r="BD255" s="50"/>
      <c r="BE255" s="50"/>
      <c r="BF255" s="50"/>
      <c r="BG255" s="50"/>
      <c r="BI255" s="50"/>
      <c r="BM255" s="50"/>
      <c r="BO255" s="50"/>
      <c r="BT255" s="50"/>
      <c r="BU255" s="50"/>
      <c r="BV255" s="50"/>
      <c r="BW255" s="50"/>
      <c r="BX255" s="50"/>
      <c r="BY255" s="50"/>
      <c r="BZ255" s="50"/>
      <c r="CA255" s="50"/>
      <c r="CB255" s="50"/>
      <c r="CC255" s="50"/>
      <c r="CD255" s="50"/>
      <c r="CE255" s="50"/>
      <c r="CF255" s="50"/>
      <c r="CG255" s="50"/>
      <c r="CH255" s="50"/>
      <c r="CI255" s="50"/>
      <c r="CJ255" s="50"/>
      <c r="CK255" s="50"/>
      <c r="CL255" s="50"/>
      <c r="CM255" s="50"/>
      <c r="CN255" s="50"/>
      <c r="CO255" s="50"/>
      <c r="CP255" s="50"/>
      <c r="CQ255" s="50"/>
      <c r="CR255" s="50"/>
      <c r="CS255" s="50"/>
      <c r="CT255" s="50"/>
      <c r="CU255" s="50"/>
      <c r="CV255" s="50"/>
      <c r="CW255" s="50"/>
      <c r="CX255" s="50"/>
      <c r="CY255" s="50"/>
      <c r="CZ255" s="50"/>
      <c r="DA255" s="50"/>
      <c r="DB255" s="50"/>
      <c r="DC255" s="50"/>
      <c r="DD255" s="50"/>
      <c r="DE255" s="50"/>
      <c r="DF255" s="50"/>
      <c r="DG255" s="50"/>
      <c r="DH255" s="50"/>
      <c r="DI255" s="50"/>
      <c r="DJ255" s="50"/>
      <c r="DK255" s="50"/>
      <c r="DL255" s="50"/>
      <c r="DM255" s="50"/>
      <c r="DN255" s="50"/>
      <c r="DO255" s="50"/>
      <c r="DP255" s="50"/>
      <c r="DQ255" s="50"/>
      <c r="DR255" s="50"/>
      <c r="DS255" s="50"/>
      <c r="DT255" s="50"/>
      <c r="DU255" s="50"/>
      <c r="DV255" s="50"/>
      <c r="DW255" s="50"/>
      <c r="DX255" s="50"/>
      <c r="DY255" s="50"/>
      <c r="DZ255" s="50"/>
      <c r="EA255" s="50"/>
      <c r="EB255" s="50"/>
      <c r="EC255" s="50"/>
      <c r="ED255" s="50"/>
      <c r="EE255" s="50"/>
      <c r="EF255" s="50"/>
      <c r="EG255" s="50"/>
      <c r="EH255" s="50"/>
      <c r="EI255" s="50"/>
      <c r="EJ255" s="50"/>
      <c r="EK255" s="50"/>
      <c r="EL255" s="50"/>
      <c r="EM255" s="50"/>
      <c r="EN255" s="50"/>
      <c r="EO255" s="50"/>
      <c r="EP255" s="50"/>
      <c r="EQ255" s="50"/>
      <c r="ER255" s="50"/>
      <c r="ES255" s="50"/>
      <c r="ET255" s="50"/>
      <c r="EU255" s="50"/>
      <c r="EV255" s="50"/>
    </row>
    <row r="256" spans="1:152" s="129" customFormat="1">
      <c r="A256" s="50"/>
      <c r="B256" s="50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D256" s="50"/>
      <c r="AE256" s="50"/>
      <c r="AF256" s="50"/>
      <c r="AG256" s="50"/>
      <c r="AH256" s="50"/>
      <c r="AI256" s="50"/>
      <c r="AJ256" s="50"/>
      <c r="AK256" s="50"/>
      <c r="AL256" s="50"/>
      <c r="AM256" s="50"/>
      <c r="AN256" s="50"/>
      <c r="AO256" s="50"/>
      <c r="AP256" s="50"/>
      <c r="AQ256" s="50"/>
      <c r="AR256" s="50"/>
      <c r="AS256" s="50"/>
      <c r="AT256" s="50"/>
      <c r="AU256" s="50"/>
      <c r="AV256" s="50"/>
      <c r="AW256" s="50"/>
      <c r="AX256" s="50"/>
      <c r="AY256" s="50"/>
      <c r="AZ256" s="50"/>
      <c r="BA256" s="50"/>
      <c r="BB256" s="50"/>
      <c r="BC256" s="50"/>
      <c r="BD256" s="50"/>
      <c r="BE256" s="50"/>
      <c r="BF256" s="50"/>
      <c r="BG256" s="50"/>
      <c r="BI256" s="50"/>
      <c r="BM256" s="50"/>
      <c r="BO256" s="50"/>
      <c r="BT256" s="50"/>
      <c r="BU256" s="50"/>
      <c r="BV256" s="50"/>
      <c r="BW256" s="50"/>
      <c r="BX256" s="50"/>
      <c r="BY256" s="50"/>
      <c r="BZ256" s="50"/>
      <c r="CA256" s="50"/>
      <c r="CB256" s="50"/>
      <c r="CC256" s="50"/>
      <c r="CD256" s="50"/>
      <c r="CE256" s="50"/>
      <c r="CF256" s="50"/>
      <c r="CG256" s="50"/>
      <c r="CH256" s="50"/>
      <c r="CI256" s="50"/>
      <c r="CJ256" s="50"/>
      <c r="CK256" s="50"/>
      <c r="CL256" s="50"/>
      <c r="CM256" s="50"/>
      <c r="CN256" s="50"/>
      <c r="CO256" s="50"/>
      <c r="CP256" s="50"/>
      <c r="CQ256" s="50"/>
      <c r="CR256" s="50"/>
      <c r="CS256" s="50"/>
      <c r="CT256" s="50"/>
      <c r="CU256" s="50"/>
      <c r="CV256" s="50"/>
      <c r="CW256" s="50"/>
      <c r="CX256" s="50"/>
      <c r="CY256" s="50"/>
      <c r="CZ256" s="50"/>
      <c r="DA256" s="50"/>
      <c r="DB256" s="50"/>
      <c r="DC256" s="50"/>
      <c r="DD256" s="50"/>
      <c r="DE256" s="50"/>
      <c r="DF256" s="50"/>
      <c r="DG256" s="50"/>
      <c r="DH256" s="50"/>
      <c r="DI256" s="50"/>
      <c r="DJ256" s="50"/>
      <c r="DK256" s="50"/>
      <c r="DL256" s="50"/>
      <c r="DM256" s="50"/>
      <c r="DN256" s="50"/>
      <c r="DO256" s="50"/>
      <c r="DP256" s="50"/>
      <c r="DQ256" s="50"/>
      <c r="DR256" s="50"/>
      <c r="DS256" s="50"/>
      <c r="DT256" s="50"/>
      <c r="DU256" s="50"/>
      <c r="DV256" s="50"/>
      <c r="DW256" s="50"/>
      <c r="DX256" s="50"/>
      <c r="DY256" s="50"/>
      <c r="DZ256" s="50"/>
      <c r="EA256" s="50"/>
      <c r="EB256" s="50"/>
      <c r="EC256" s="50"/>
      <c r="ED256" s="50"/>
      <c r="EE256" s="50"/>
      <c r="EF256" s="50"/>
      <c r="EG256" s="50"/>
      <c r="EH256" s="50"/>
      <c r="EI256" s="50"/>
      <c r="EJ256" s="50"/>
      <c r="EK256" s="50"/>
      <c r="EL256" s="50"/>
      <c r="EM256" s="50"/>
      <c r="EN256" s="50"/>
      <c r="EO256" s="50"/>
      <c r="EP256" s="50"/>
      <c r="EQ256" s="50"/>
      <c r="ER256" s="50"/>
      <c r="ES256" s="50"/>
      <c r="ET256" s="50"/>
      <c r="EU256" s="50"/>
      <c r="EV256" s="50"/>
    </row>
    <row r="257" spans="1:152" s="129" customFormat="1">
      <c r="A257" s="50"/>
      <c r="B257" s="50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D257" s="50"/>
      <c r="AE257" s="50"/>
      <c r="AF257" s="50"/>
      <c r="AG257" s="50"/>
      <c r="AH257" s="50"/>
      <c r="AI257" s="50"/>
      <c r="AJ257" s="50"/>
      <c r="AK257" s="50"/>
      <c r="AL257" s="50"/>
      <c r="AM257" s="50"/>
      <c r="AN257" s="50"/>
      <c r="AO257" s="50"/>
      <c r="AP257" s="50"/>
      <c r="AQ257" s="50"/>
      <c r="AR257" s="50"/>
      <c r="AS257" s="50"/>
      <c r="AT257" s="50"/>
      <c r="AU257" s="50"/>
      <c r="AV257" s="50"/>
      <c r="AW257" s="50"/>
      <c r="AX257" s="50"/>
      <c r="AY257" s="50"/>
      <c r="AZ257" s="50"/>
      <c r="BA257" s="50"/>
      <c r="BB257" s="50"/>
      <c r="BC257" s="50"/>
      <c r="BD257" s="50"/>
      <c r="BE257" s="50"/>
      <c r="BF257" s="50"/>
      <c r="BG257" s="50"/>
      <c r="BI257" s="50"/>
      <c r="BM257" s="50"/>
      <c r="BO257" s="50"/>
      <c r="BT257" s="50"/>
      <c r="BU257" s="50"/>
      <c r="BV257" s="50"/>
      <c r="BW257" s="50"/>
      <c r="BX257" s="50"/>
      <c r="BY257" s="50"/>
      <c r="BZ257" s="50"/>
      <c r="CA257" s="50"/>
      <c r="CB257" s="50"/>
      <c r="CC257" s="50"/>
      <c r="CD257" s="50"/>
      <c r="CE257" s="50"/>
      <c r="CF257" s="50"/>
      <c r="CG257" s="50"/>
      <c r="CH257" s="50"/>
      <c r="CI257" s="50"/>
      <c r="CJ257" s="50"/>
      <c r="CK257" s="50"/>
      <c r="CL257" s="50"/>
      <c r="CM257" s="50"/>
      <c r="CN257" s="50"/>
      <c r="CO257" s="50"/>
      <c r="CP257" s="50"/>
      <c r="CQ257" s="50"/>
      <c r="CR257" s="50"/>
      <c r="CS257" s="50"/>
      <c r="CT257" s="50"/>
      <c r="CU257" s="50"/>
      <c r="CV257" s="50"/>
      <c r="CW257" s="50"/>
      <c r="CX257" s="50"/>
      <c r="CY257" s="50"/>
      <c r="CZ257" s="50"/>
      <c r="DA257" s="50"/>
      <c r="DB257" s="50"/>
      <c r="DC257" s="50"/>
      <c r="DD257" s="50"/>
      <c r="DE257" s="50"/>
      <c r="DF257" s="50"/>
      <c r="DG257" s="50"/>
      <c r="DH257" s="50"/>
      <c r="DI257" s="50"/>
      <c r="DJ257" s="50"/>
      <c r="DK257" s="50"/>
      <c r="DL257" s="50"/>
      <c r="DM257" s="50"/>
      <c r="DN257" s="50"/>
      <c r="DO257" s="50"/>
      <c r="DP257" s="50"/>
      <c r="DQ257" s="50"/>
      <c r="DR257" s="50"/>
      <c r="DS257" s="50"/>
      <c r="DT257" s="50"/>
      <c r="DU257" s="50"/>
      <c r="DV257" s="50"/>
      <c r="DW257" s="50"/>
      <c r="DX257" s="50"/>
      <c r="DY257" s="50"/>
      <c r="DZ257" s="50"/>
      <c r="EA257" s="50"/>
      <c r="EB257" s="50"/>
      <c r="EC257" s="50"/>
      <c r="ED257" s="50"/>
      <c r="EE257" s="50"/>
      <c r="EF257" s="50"/>
      <c r="EG257" s="50"/>
      <c r="EH257" s="50"/>
      <c r="EI257" s="50"/>
      <c r="EJ257" s="50"/>
      <c r="EK257" s="50"/>
      <c r="EL257" s="50"/>
      <c r="EM257" s="50"/>
      <c r="EN257" s="50"/>
      <c r="EO257" s="50"/>
      <c r="EP257" s="50"/>
      <c r="EQ257" s="50"/>
      <c r="ER257" s="50"/>
      <c r="ES257" s="50"/>
      <c r="ET257" s="50"/>
      <c r="EU257" s="50"/>
      <c r="EV257" s="50"/>
    </row>
    <row r="258" spans="1:152" s="129" customFormat="1">
      <c r="A258" s="50"/>
      <c r="B258" s="50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D258" s="50"/>
      <c r="AE258" s="50"/>
      <c r="AF258" s="50"/>
      <c r="AG258" s="50"/>
      <c r="AH258" s="50"/>
      <c r="AI258" s="50"/>
      <c r="AJ258" s="50"/>
      <c r="AK258" s="50"/>
      <c r="AL258" s="50"/>
      <c r="AM258" s="50"/>
      <c r="AN258" s="50"/>
      <c r="AO258" s="50"/>
      <c r="AP258" s="50"/>
      <c r="AQ258" s="50"/>
      <c r="AR258" s="50"/>
      <c r="AS258" s="50"/>
      <c r="AT258" s="50"/>
      <c r="AU258" s="50"/>
      <c r="AV258" s="50"/>
      <c r="AW258" s="50"/>
      <c r="AX258" s="50"/>
      <c r="AY258" s="50"/>
      <c r="AZ258" s="50"/>
      <c r="BA258" s="50"/>
      <c r="BB258" s="50"/>
      <c r="BC258" s="50"/>
      <c r="BD258" s="50"/>
      <c r="BE258" s="50"/>
      <c r="BF258" s="50"/>
      <c r="BG258" s="50"/>
      <c r="BI258" s="50"/>
      <c r="BM258" s="50"/>
      <c r="BO258" s="50"/>
      <c r="BT258" s="50"/>
      <c r="BU258" s="50"/>
      <c r="BV258" s="50"/>
      <c r="BW258" s="50"/>
      <c r="BX258" s="50"/>
      <c r="BY258" s="50"/>
      <c r="BZ258" s="50"/>
      <c r="CA258" s="50"/>
      <c r="CB258" s="50"/>
      <c r="CC258" s="50"/>
      <c r="CD258" s="50"/>
      <c r="CE258" s="50"/>
      <c r="CF258" s="50"/>
      <c r="CG258" s="50"/>
      <c r="CH258" s="50"/>
      <c r="CI258" s="50"/>
      <c r="CJ258" s="50"/>
      <c r="CK258" s="50"/>
      <c r="CL258" s="50"/>
      <c r="CM258" s="50"/>
      <c r="CN258" s="50"/>
      <c r="CO258" s="50"/>
      <c r="CP258" s="50"/>
      <c r="CQ258" s="50"/>
      <c r="CR258" s="50"/>
      <c r="CS258" s="50"/>
      <c r="CT258" s="50"/>
      <c r="CU258" s="50"/>
      <c r="CV258" s="50"/>
      <c r="CW258" s="50"/>
      <c r="CX258" s="50"/>
      <c r="CY258" s="50"/>
      <c r="CZ258" s="50"/>
      <c r="DA258" s="50"/>
      <c r="DB258" s="50"/>
      <c r="DC258" s="50"/>
      <c r="DD258" s="50"/>
      <c r="DE258" s="50"/>
      <c r="DF258" s="50"/>
      <c r="DG258" s="50"/>
      <c r="DH258" s="50"/>
      <c r="DI258" s="50"/>
      <c r="DJ258" s="50"/>
      <c r="DK258" s="50"/>
      <c r="DL258" s="50"/>
      <c r="DM258" s="50"/>
      <c r="DN258" s="50"/>
      <c r="DO258" s="50"/>
      <c r="DP258" s="50"/>
      <c r="DQ258" s="50"/>
      <c r="DR258" s="50"/>
      <c r="DS258" s="50"/>
      <c r="DT258" s="50"/>
      <c r="DU258" s="50"/>
      <c r="DV258" s="50"/>
      <c r="DW258" s="50"/>
      <c r="DX258" s="50"/>
      <c r="DY258" s="50"/>
      <c r="DZ258" s="50"/>
      <c r="EA258" s="50"/>
      <c r="EB258" s="50"/>
      <c r="EC258" s="50"/>
      <c r="ED258" s="50"/>
      <c r="EE258" s="50"/>
      <c r="EF258" s="50"/>
      <c r="EG258" s="50"/>
      <c r="EH258" s="50"/>
      <c r="EI258" s="50"/>
      <c r="EJ258" s="50"/>
      <c r="EK258" s="50"/>
      <c r="EL258" s="50"/>
      <c r="EM258" s="50"/>
      <c r="EN258" s="50"/>
      <c r="EO258" s="50"/>
      <c r="EP258" s="50"/>
      <c r="EQ258" s="50"/>
      <c r="ER258" s="50"/>
      <c r="ES258" s="50"/>
      <c r="ET258" s="50"/>
      <c r="EU258" s="50"/>
      <c r="EV258" s="50"/>
    </row>
    <row r="259" spans="1:152" s="129" customFormat="1">
      <c r="A259" s="50"/>
      <c r="B259" s="50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D259" s="50"/>
      <c r="AE259" s="50"/>
      <c r="AF259" s="50"/>
      <c r="AG259" s="50"/>
      <c r="AH259" s="50"/>
      <c r="AI259" s="50"/>
      <c r="AJ259" s="50"/>
      <c r="AK259" s="50"/>
      <c r="AL259" s="50"/>
      <c r="AM259" s="50"/>
      <c r="AN259" s="50"/>
      <c r="AO259" s="50"/>
      <c r="AP259" s="50"/>
      <c r="AQ259" s="50"/>
      <c r="AR259" s="50"/>
      <c r="AS259" s="50"/>
      <c r="AT259" s="50"/>
      <c r="AU259" s="50"/>
      <c r="AV259" s="50"/>
      <c r="AW259" s="50"/>
      <c r="AX259" s="50"/>
      <c r="AY259" s="50"/>
      <c r="AZ259" s="50"/>
      <c r="BA259" s="50"/>
      <c r="BB259" s="50"/>
      <c r="BC259" s="50"/>
      <c r="BD259" s="50"/>
      <c r="BE259" s="50"/>
      <c r="BF259" s="50"/>
      <c r="BG259" s="50"/>
      <c r="BI259" s="50"/>
      <c r="BM259" s="50"/>
      <c r="BO259" s="50"/>
      <c r="BT259" s="50"/>
      <c r="BU259" s="50"/>
      <c r="BV259" s="50"/>
      <c r="BW259" s="50"/>
      <c r="BX259" s="50"/>
      <c r="BY259" s="50"/>
      <c r="BZ259" s="50"/>
      <c r="CA259" s="50"/>
      <c r="CB259" s="50"/>
      <c r="CC259" s="50"/>
      <c r="CD259" s="50"/>
      <c r="CE259" s="50"/>
      <c r="CF259" s="50"/>
      <c r="CG259" s="50"/>
      <c r="CH259" s="50"/>
      <c r="CI259" s="50"/>
      <c r="CJ259" s="50"/>
      <c r="CK259" s="50"/>
      <c r="CL259" s="50"/>
      <c r="CM259" s="50"/>
      <c r="CN259" s="50"/>
      <c r="CO259" s="50"/>
      <c r="CP259" s="50"/>
      <c r="CQ259" s="50"/>
      <c r="CR259" s="50"/>
      <c r="CS259" s="50"/>
      <c r="CT259" s="50"/>
      <c r="CU259" s="50"/>
      <c r="CV259" s="50"/>
      <c r="CW259" s="50"/>
      <c r="CX259" s="50"/>
      <c r="CY259" s="50"/>
      <c r="CZ259" s="50"/>
      <c r="DA259" s="50"/>
      <c r="DB259" s="50"/>
      <c r="DC259" s="50"/>
      <c r="DD259" s="50"/>
      <c r="DE259" s="50"/>
      <c r="DF259" s="50"/>
      <c r="DG259" s="50"/>
      <c r="DH259" s="50"/>
      <c r="DI259" s="50"/>
      <c r="DJ259" s="50"/>
      <c r="DK259" s="50"/>
      <c r="DL259" s="50"/>
      <c r="DM259" s="50"/>
      <c r="DN259" s="50"/>
      <c r="DO259" s="50"/>
      <c r="DP259" s="50"/>
      <c r="DQ259" s="50"/>
      <c r="DR259" s="50"/>
      <c r="DS259" s="50"/>
      <c r="DT259" s="50"/>
      <c r="DU259" s="50"/>
      <c r="DV259" s="50"/>
      <c r="DW259" s="50"/>
      <c r="DX259" s="50"/>
      <c r="DY259" s="50"/>
      <c r="DZ259" s="50"/>
      <c r="EA259" s="50"/>
      <c r="EB259" s="50"/>
      <c r="EC259" s="50"/>
      <c r="ED259" s="50"/>
      <c r="EE259" s="50"/>
      <c r="EF259" s="50"/>
      <c r="EG259" s="50"/>
      <c r="EH259" s="50"/>
      <c r="EI259" s="50"/>
      <c r="EJ259" s="50"/>
      <c r="EK259" s="50"/>
      <c r="EL259" s="50"/>
      <c r="EM259" s="50"/>
      <c r="EN259" s="50"/>
      <c r="EO259" s="50"/>
      <c r="EP259" s="50"/>
      <c r="EQ259" s="50"/>
      <c r="ER259" s="50"/>
      <c r="ES259" s="50"/>
      <c r="ET259" s="50"/>
      <c r="EU259" s="50"/>
      <c r="EV259" s="50"/>
    </row>
    <row r="260" spans="1:152" s="129" customFormat="1">
      <c r="A260" s="50"/>
      <c r="B260" s="50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D260" s="50"/>
      <c r="AE260" s="50"/>
      <c r="AF260" s="50"/>
      <c r="AG260" s="50"/>
      <c r="AH260" s="50"/>
      <c r="AI260" s="50"/>
      <c r="AJ260" s="50"/>
      <c r="AK260" s="50"/>
      <c r="AL260" s="50"/>
      <c r="AM260" s="50"/>
      <c r="AN260" s="50"/>
      <c r="AO260" s="50"/>
      <c r="AP260" s="50"/>
      <c r="AQ260" s="50"/>
      <c r="AR260" s="50"/>
      <c r="AS260" s="50"/>
      <c r="AT260" s="50"/>
      <c r="AU260" s="50"/>
      <c r="AV260" s="50"/>
      <c r="AW260" s="50"/>
      <c r="AX260" s="50"/>
      <c r="AY260" s="50"/>
      <c r="AZ260" s="50"/>
      <c r="BA260" s="50"/>
      <c r="BB260" s="50"/>
      <c r="BC260" s="50"/>
      <c r="BD260" s="50"/>
      <c r="BE260" s="50"/>
      <c r="BF260" s="50"/>
      <c r="BG260" s="50"/>
      <c r="BI260" s="50"/>
      <c r="BM260" s="50"/>
      <c r="BO260" s="50"/>
      <c r="BT260" s="50"/>
      <c r="BU260" s="50"/>
      <c r="BV260" s="50"/>
      <c r="BW260" s="50"/>
      <c r="BX260" s="50"/>
      <c r="BY260" s="50"/>
      <c r="BZ260" s="50"/>
      <c r="CA260" s="50"/>
      <c r="CB260" s="50"/>
      <c r="CC260" s="50"/>
      <c r="CD260" s="50"/>
      <c r="CE260" s="50"/>
      <c r="CF260" s="50"/>
      <c r="CG260" s="50"/>
      <c r="CH260" s="50"/>
      <c r="CI260" s="50"/>
      <c r="CJ260" s="50"/>
      <c r="CK260" s="50"/>
      <c r="CL260" s="50"/>
      <c r="CM260" s="50"/>
      <c r="CN260" s="50"/>
      <c r="CO260" s="50"/>
      <c r="CP260" s="50"/>
      <c r="CQ260" s="50"/>
      <c r="CR260" s="50"/>
      <c r="CS260" s="50"/>
      <c r="CT260" s="50"/>
      <c r="CU260" s="50"/>
      <c r="CV260" s="50"/>
      <c r="CW260" s="50"/>
      <c r="CX260" s="50"/>
      <c r="CY260" s="50"/>
      <c r="CZ260" s="50"/>
      <c r="DA260" s="50"/>
      <c r="DB260" s="50"/>
      <c r="DC260" s="50"/>
      <c r="DD260" s="50"/>
      <c r="DE260" s="50"/>
      <c r="DF260" s="50"/>
      <c r="DG260" s="50"/>
      <c r="DH260" s="50"/>
      <c r="DI260" s="50"/>
      <c r="DJ260" s="50"/>
      <c r="DK260" s="50"/>
      <c r="DL260" s="50"/>
      <c r="DM260" s="50"/>
      <c r="DN260" s="50"/>
      <c r="DO260" s="50"/>
      <c r="DP260" s="50"/>
      <c r="DQ260" s="50"/>
      <c r="DR260" s="50"/>
      <c r="DS260" s="50"/>
      <c r="DT260" s="50"/>
      <c r="DU260" s="50"/>
      <c r="DV260" s="50"/>
      <c r="DW260" s="50"/>
      <c r="DX260" s="50"/>
      <c r="DY260" s="50"/>
      <c r="DZ260" s="50"/>
      <c r="EA260" s="50"/>
      <c r="EB260" s="50"/>
      <c r="EC260" s="50"/>
      <c r="ED260" s="50"/>
      <c r="EE260" s="50"/>
      <c r="EF260" s="50"/>
      <c r="EG260" s="50"/>
      <c r="EH260" s="50"/>
      <c r="EI260" s="50"/>
      <c r="EJ260" s="50"/>
      <c r="EK260" s="50"/>
      <c r="EL260" s="50"/>
      <c r="EM260" s="50"/>
      <c r="EN260" s="50"/>
      <c r="EO260" s="50"/>
      <c r="EP260" s="50"/>
      <c r="EQ260" s="50"/>
      <c r="ER260" s="50"/>
      <c r="ES260" s="50"/>
      <c r="ET260" s="50"/>
      <c r="EU260" s="50"/>
      <c r="EV260" s="50"/>
    </row>
    <row r="261" spans="1:152" s="129" customFormat="1">
      <c r="A261" s="50"/>
      <c r="B261" s="50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D261" s="50"/>
      <c r="AE261" s="50"/>
      <c r="AF261" s="50"/>
      <c r="AG261" s="50"/>
      <c r="AH261" s="50"/>
      <c r="AI261" s="50"/>
      <c r="AJ261" s="50"/>
      <c r="AK261" s="50"/>
      <c r="AL261" s="50"/>
      <c r="AM261" s="50"/>
      <c r="AN261" s="50"/>
      <c r="AO261" s="50"/>
      <c r="AP261" s="50"/>
      <c r="AQ261" s="50"/>
      <c r="AR261" s="50"/>
      <c r="AS261" s="50"/>
      <c r="AT261" s="50"/>
      <c r="AU261" s="50"/>
      <c r="AV261" s="50"/>
      <c r="AW261" s="50"/>
      <c r="AX261" s="50"/>
      <c r="AY261" s="50"/>
      <c r="AZ261" s="50"/>
      <c r="BA261" s="50"/>
      <c r="BB261" s="50"/>
      <c r="BC261" s="50"/>
      <c r="BD261" s="50"/>
      <c r="BE261" s="50"/>
      <c r="BF261" s="50"/>
      <c r="BG261" s="50"/>
      <c r="BI261" s="50"/>
      <c r="BM261" s="50"/>
      <c r="BO261" s="50"/>
      <c r="BT261" s="50"/>
      <c r="BU261" s="50"/>
      <c r="BV261" s="50"/>
      <c r="BW261" s="50"/>
      <c r="BX261" s="50"/>
      <c r="BY261" s="50"/>
      <c r="BZ261" s="50"/>
      <c r="CA261" s="50"/>
      <c r="CB261" s="50"/>
      <c r="CC261" s="50"/>
      <c r="CD261" s="50"/>
      <c r="CE261" s="50"/>
      <c r="CF261" s="50"/>
      <c r="CG261" s="50"/>
      <c r="CH261" s="50"/>
      <c r="CI261" s="50"/>
      <c r="CJ261" s="50"/>
      <c r="CK261" s="50"/>
      <c r="CL261" s="50"/>
      <c r="CM261" s="50"/>
      <c r="CN261" s="50"/>
      <c r="CO261" s="50"/>
      <c r="CP261" s="50"/>
      <c r="CQ261" s="50"/>
      <c r="CR261" s="50"/>
      <c r="CS261" s="50"/>
      <c r="CT261" s="50"/>
      <c r="CU261" s="50"/>
      <c r="CV261" s="50"/>
      <c r="CW261" s="50"/>
      <c r="CX261" s="50"/>
      <c r="CY261" s="50"/>
      <c r="CZ261" s="50"/>
      <c r="DA261" s="50"/>
      <c r="DB261" s="50"/>
      <c r="DC261" s="50"/>
      <c r="DD261" s="50"/>
      <c r="DE261" s="50"/>
      <c r="DF261" s="50"/>
      <c r="DG261" s="50"/>
      <c r="DH261" s="50"/>
      <c r="DI261" s="50"/>
      <c r="DJ261" s="50"/>
      <c r="DK261" s="50"/>
      <c r="DL261" s="50"/>
      <c r="DM261" s="50"/>
      <c r="DN261" s="50"/>
      <c r="DO261" s="50"/>
      <c r="DP261" s="50"/>
      <c r="DQ261" s="50"/>
      <c r="DR261" s="50"/>
      <c r="DS261" s="50"/>
      <c r="DT261" s="50"/>
      <c r="DU261" s="50"/>
      <c r="DV261" s="50"/>
      <c r="DW261" s="50"/>
      <c r="DX261" s="50"/>
      <c r="DY261" s="50"/>
      <c r="DZ261" s="50"/>
      <c r="EA261" s="50"/>
      <c r="EB261" s="50"/>
      <c r="EC261" s="50"/>
      <c r="ED261" s="50"/>
      <c r="EE261" s="50"/>
      <c r="EF261" s="50"/>
      <c r="EG261" s="50"/>
      <c r="EH261" s="50"/>
      <c r="EI261" s="50"/>
      <c r="EJ261" s="50"/>
      <c r="EK261" s="50"/>
      <c r="EL261" s="50"/>
      <c r="EM261" s="50"/>
      <c r="EN261" s="50"/>
      <c r="EO261" s="50"/>
      <c r="EP261" s="50"/>
      <c r="EQ261" s="50"/>
      <c r="ER261" s="50"/>
      <c r="ES261" s="50"/>
      <c r="ET261" s="50"/>
      <c r="EU261" s="50"/>
      <c r="EV261" s="50"/>
    </row>
    <row r="262" spans="1:152" s="129" customFormat="1">
      <c r="A262" s="50"/>
      <c r="B262" s="50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D262" s="50"/>
      <c r="AE262" s="50"/>
      <c r="AF262" s="50"/>
      <c r="AG262" s="50"/>
      <c r="AH262" s="50"/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0"/>
      <c r="AT262" s="50"/>
      <c r="AU262" s="50"/>
      <c r="AV262" s="50"/>
      <c r="AW262" s="50"/>
      <c r="AX262" s="50"/>
      <c r="AY262" s="50"/>
      <c r="AZ262" s="50"/>
      <c r="BA262" s="50"/>
      <c r="BB262" s="50"/>
      <c r="BC262" s="50"/>
      <c r="BD262" s="50"/>
      <c r="BE262" s="50"/>
      <c r="BF262" s="50"/>
      <c r="BG262" s="50"/>
      <c r="BI262" s="50"/>
      <c r="BM262" s="50"/>
      <c r="BO262" s="50"/>
      <c r="BT262" s="50"/>
      <c r="BU262" s="50"/>
      <c r="BV262" s="50"/>
      <c r="BW262" s="50"/>
      <c r="BX262" s="50"/>
      <c r="BY262" s="50"/>
      <c r="BZ262" s="50"/>
      <c r="CA262" s="50"/>
      <c r="CB262" s="50"/>
      <c r="CC262" s="50"/>
      <c r="CD262" s="50"/>
      <c r="CE262" s="50"/>
      <c r="CF262" s="50"/>
      <c r="CG262" s="50"/>
      <c r="CH262" s="50"/>
      <c r="CI262" s="50"/>
      <c r="CJ262" s="50"/>
      <c r="CK262" s="50"/>
      <c r="CL262" s="50"/>
      <c r="CM262" s="50"/>
      <c r="CN262" s="50"/>
      <c r="CO262" s="50"/>
      <c r="CP262" s="50"/>
      <c r="CQ262" s="50"/>
      <c r="CR262" s="50"/>
      <c r="CS262" s="50"/>
      <c r="CT262" s="50"/>
      <c r="CU262" s="50"/>
      <c r="CV262" s="50"/>
      <c r="CW262" s="50"/>
      <c r="CX262" s="50"/>
      <c r="CY262" s="50"/>
      <c r="CZ262" s="50"/>
      <c r="DA262" s="50"/>
      <c r="DB262" s="50"/>
      <c r="DC262" s="50"/>
      <c r="DD262" s="50"/>
      <c r="DE262" s="50"/>
      <c r="DF262" s="50"/>
      <c r="DG262" s="50"/>
      <c r="DH262" s="50"/>
      <c r="DI262" s="50"/>
      <c r="DJ262" s="50"/>
      <c r="DK262" s="50"/>
      <c r="DL262" s="50"/>
      <c r="DM262" s="50"/>
      <c r="DN262" s="50"/>
      <c r="DO262" s="50"/>
      <c r="DP262" s="50"/>
      <c r="DQ262" s="50"/>
      <c r="DR262" s="50"/>
      <c r="DS262" s="50"/>
      <c r="DT262" s="50"/>
      <c r="DU262" s="50"/>
      <c r="DV262" s="50"/>
      <c r="DW262" s="50"/>
      <c r="DX262" s="50"/>
      <c r="DY262" s="50"/>
      <c r="DZ262" s="50"/>
      <c r="EA262" s="50"/>
      <c r="EB262" s="50"/>
      <c r="EC262" s="50"/>
      <c r="ED262" s="50"/>
      <c r="EE262" s="50"/>
      <c r="EF262" s="50"/>
      <c r="EG262" s="50"/>
      <c r="EH262" s="50"/>
      <c r="EI262" s="50"/>
      <c r="EJ262" s="50"/>
      <c r="EK262" s="50"/>
      <c r="EL262" s="50"/>
      <c r="EM262" s="50"/>
      <c r="EN262" s="50"/>
      <c r="EO262" s="50"/>
      <c r="EP262" s="50"/>
      <c r="EQ262" s="50"/>
      <c r="ER262" s="50"/>
      <c r="ES262" s="50"/>
      <c r="ET262" s="50"/>
      <c r="EU262" s="50"/>
      <c r="EV262" s="50"/>
    </row>
    <row r="263" spans="1:152" s="129" customFormat="1">
      <c r="A263" s="50"/>
      <c r="B263" s="50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D263" s="50"/>
      <c r="AE263" s="50"/>
      <c r="AF263" s="50"/>
      <c r="AG263" s="50"/>
      <c r="AH263" s="50"/>
      <c r="AI263" s="50"/>
      <c r="AJ263" s="50"/>
      <c r="AK263" s="50"/>
      <c r="AL263" s="50"/>
      <c r="AM263" s="50"/>
      <c r="AN263" s="50"/>
      <c r="AO263" s="50"/>
      <c r="AP263" s="50"/>
      <c r="AQ263" s="50"/>
      <c r="AR263" s="50"/>
      <c r="AS263" s="50"/>
      <c r="AT263" s="50"/>
      <c r="AU263" s="50"/>
      <c r="AV263" s="50"/>
      <c r="AW263" s="50"/>
      <c r="AX263" s="50"/>
      <c r="AY263" s="50"/>
      <c r="BA263" s="50"/>
      <c r="BB263" s="50"/>
      <c r="BC263" s="50"/>
      <c r="BD263" s="50"/>
      <c r="BE263" s="50"/>
      <c r="BF263" s="50"/>
      <c r="BG263" s="50"/>
      <c r="BM263" s="50"/>
      <c r="BO263" s="50"/>
      <c r="BT263" s="50"/>
      <c r="BU263" s="50"/>
      <c r="BV263" s="50"/>
      <c r="BW263" s="50"/>
      <c r="BX263" s="50"/>
      <c r="BY263" s="50"/>
      <c r="BZ263" s="50"/>
      <c r="CA263" s="50"/>
      <c r="CB263" s="50"/>
      <c r="CC263" s="50"/>
      <c r="CD263" s="50"/>
      <c r="CE263" s="50"/>
      <c r="CF263" s="50"/>
      <c r="CG263" s="50"/>
      <c r="CH263" s="50"/>
      <c r="CI263" s="50"/>
      <c r="CJ263" s="50"/>
      <c r="CK263" s="50"/>
      <c r="CL263" s="50"/>
      <c r="CM263" s="50"/>
      <c r="CN263" s="50"/>
      <c r="CO263" s="50"/>
      <c r="CP263" s="50"/>
      <c r="CQ263" s="50"/>
      <c r="CR263" s="50"/>
      <c r="CS263" s="50"/>
      <c r="CT263" s="50"/>
      <c r="CU263" s="50"/>
      <c r="CV263" s="50"/>
      <c r="CW263" s="50"/>
      <c r="CX263" s="50"/>
      <c r="CY263" s="50"/>
      <c r="CZ263" s="50"/>
      <c r="DA263" s="50"/>
      <c r="DB263" s="50"/>
      <c r="DC263" s="50"/>
      <c r="DD263" s="50"/>
      <c r="DE263" s="50"/>
      <c r="DF263" s="50"/>
      <c r="DG263" s="50"/>
      <c r="DH263" s="50"/>
      <c r="DI263" s="50"/>
      <c r="DJ263" s="50"/>
      <c r="DK263" s="50"/>
      <c r="DL263" s="50"/>
      <c r="DM263" s="50"/>
      <c r="DN263" s="50"/>
      <c r="DO263" s="50"/>
      <c r="DP263" s="50"/>
      <c r="DQ263" s="50"/>
      <c r="DR263" s="50"/>
      <c r="DS263" s="50"/>
      <c r="DT263" s="50"/>
      <c r="DU263" s="50"/>
      <c r="DV263" s="50"/>
      <c r="DW263" s="50"/>
      <c r="DX263" s="50"/>
      <c r="DY263" s="50"/>
      <c r="DZ263" s="50"/>
      <c r="EA263" s="50"/>
      <c r="EB263" s="50"/>
      <c r="EC263" s="50"/>
      <c r="ED263" s="50"/>
      <c r="EE263" s="50"/>
      <c r="EF263" s="50"/>
      <c r="EG263" s="50"/>
      <c r="EH263" s="50"/>
      <c r="EI263" s="50"/>
      <c r="EJ263" s="50"/>
      <c r="EK263" s="50"/>
      <c r="EL263" s="50"/>
      <c r="EM263" s="50"/>
      <c r="EN263" s="50"/>
      <c r="EO263" s="50"/>
      <c r="EP263" s="50"/>
      <c r="EQ263" s="50"/>
      <c r="ER263" s="50"/>
      <c r="ES263" s="50"/>
      <c r="ET263" s="50"/>
      <c r="EU263" s="50"/>
      <c r="EV263" s="50"/>
    </row>
  </sheetData>
  <sortState xmlns:xlrd2="http://schemas.microsoft.com/office/spreadsheetml/2017/richdata2" ref="A1:EV182">
    <sortCondition ref="O1:O182"/>
  </sortState>
  <mergeCells count="8">
    <mergeCell ref="CA190:CC190"/>
    <mergeCell ref="CD190:CF190"/>
    <mergeCell ref="AZ190:BI190"/>
    <mergeCell ref="BJ190:BL190"/>
    <mergeCell ref="BM190:BO190"/>
    <mergeCell ref="BP190:BR190"/>
    <mergeCell ref="BU190:BW190"/>
    <mergeCell ref="BX190:BZ190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Final</vt:lpstr>
      <vt:lpstr>23까지 25 다시 측정 UT 10미만 제외 통계용</vt:lpstr>
      <vt:lpstr>Sheet2</vt:lpstr>
      <vt:lpstr>2017</vt:lpstr>
      <vt:lpstr>이예영까지</vt:lpstr>
      <vt:lpstr>PT T1tilt 확인</vt:lpstr>
      <vt:lpstr>통계용</vt:lpstr>
      <vt:lpstr>표</vt:lpstr>
      <vt:lpstr>No PT</vt:lpstr>
      <vt:lpstr>No PT (2)</vt:lpstr>
      <vt:lpstr>PT</vt:lpstr>
      <vt:lpstr>PT (2)</vt:lpstr>
      <vt:lpstr>Sheet8</vt:lpstr>
      <vt:lpstr>23까지 25 다시 측정</vt:lpstr>
      <vt:lpstr>23까지 25 다시 측정 UT 10미만 제외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2026-02-10T03:01:42Z</dcterms:modified>
</cp:coreProperties>
</file>